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workbookProtection workbookPassword="DF18" lockStructure="1"/>
  <bookViews>
    <workbookView xWindow="0" yWindow="60" windowWidth="20490" windowHeight="7470"/>
  </bookViews>
  <sheets>
    <sheet name="Założenia i wyniki" sheetId="1" r:id="rId1"/>
    <sheet name="Koszty zasp." sheetId="2" r:id="rId2"/>
    <sheet name="Bilans" sheetId="3" r:id="rId3"/>
    <sheet name="Znorm.Profile" sheetId="4" r:id="rId4"/>
    <sheet name="Faktyczny_system_I_rok" sheetId="5" r:id="rId5"/>
    <sheet name="Faktyczny_system_25_rok" sheetId="6" r:id="rId6"/>
    <sheet name="Koszt kapitału" sheetId="7" r:id="rId7"/>
    <sheet name="Dodatkowe założenia" sheetId="8" r:id="rId8"/>
  </sheets>
  <externalReferences>
    <externalReference r:id="rId9"/>
  </externalReferences>
  <definedNames>
    <definedName name="bil">[1]Analiza_latami!$A$48</definedName>
    <definedName name="FiT">Bilans!$A$28</definedName>
    <definedName name="FT">Bilans!$A$36</definedName>
    <definedName name="FTT">Bilans!$A$28</definedName>
    <definedName name="net">#REF!</definedName>
    <definedName name="NM">Bilans!$A$47</definedName>
    <definedName name="NMU">Bilans!$A$104</definedName>
    <definedName name="PNM">Bilans!$A$66</definedName>
    <definedName name="PNMN">Bilans!$A$85</definedName>
    <definedName name="rodzaj">'Założenia i wyniki'!$E$7</definedName>
    <definedName name="Z_6256A2A8_6BA2_48DB_A44D_4FB14B6A9D71_.wvu.Rows" localSheetId="0" hidden="1">'Założenia i wyniki'!$45:$60</definedName>
  </definedNames>
  <calcPr calcId="145621"/>
  <customWorkbookViews>
    <customWorkbookView name="JT - Widok osobisty" guid="{A82433FA-9CCD-40C3-BE49-51C457E7AFF1}" mergeInterval="0" personalView="1" maximized="1" xWindow="-8" yWindow="-8" windowWidth="1384" windowHeight="744" activeSheetId="2"/>
    <customWorkbookView name="Magdalena - Widok osobisty" guid="{6256A2A8-6BA2-48DB-A44D-4FB14B6A9D71}" mergeInterval="0" personalView="1" maximized="1" windowWidth="1362" windowHeight="519"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7" i="1" l="1"/>
  <c r="B21" i="3" l="1"/>
  <c r="E14" i="1" l="1"/>
  <c r="V30" i="1" l="1"/>
  <c r="V29" i="1"/>
  <c r="V28" i="1"/>
  <c r="V27" i="1"/>
  <c r="V26" i="1"/>
  <c r="Q176" i="3" l="1"/>
  <c r="Q173" i="3"/>
  <c r="L179" i="3"/>
  <c r="L176" i="3"/>
  <c r="L173" i="3"/>
  <c r="L29" i="1"/>
  <c r="Q29" i="1" l="1"/>
  <c r="AU55" i="3"/>
  <c r="AV55" i="3"/>
  <c r="AX55" i="3"/>
  <c r="AY55" i="3"/>
  <c r="BA55" i="3"/>
  <c r="BB55" i="3"/>
  <c r="BD55" i="3"/>
  <c r="BE55" i="3"/>
  <c r="BG55" i="3"/>
  <c r="BH55" i="3"/>
  <c r="BJ55" i="3"/>
  <c r="BK55" i="3"/>
  <c r="BM55" i="3"/>
  <c r="BN55" i="3"/>
  <c r="BO55" i="3"/>
  <c r="BP55" i="3"/>
  <c r="BQ55" i="3"/>
  <c r="BS55" i="3"/>
  <c r="BT55" i="3"/>
  <c r="BV55" i="3"/>
  <c r="BW55" i="3"/>
  <c r="BY55" i="3"/>
  <c r="BZ55" i="3"/>
  <c r="CB55" i="3"/>
  <c r="CC55" i="3"/>
  <c r="CE55" i="3"/>
  <c r="CF55" i="3"/>
  <c r="CH55" i="3"/>
  <c r="CI55" i="3"/>
  <c r="CK55" i="3"/>
  <c r="CL55" i="3"/>
  <c r="E15" i="1"/>
  <c r="E16" i="1"/>
  <c r="F20" i="3" s="1"/>
  <c r="CE20" i="3" l="1"/>
  <c r="BS20" i="3"/>
  <c r="BG20" i="3"/>
  <c r="AU20" i="3"/>
  <c r="CI20" i="3"/>
  <c r="CC20" i="3"/>
  <c r="BW20" i="3"/>
  <c r="BQ20" i="3"/>
  <c r="BK20" i="3"/>
  <c r="BE20" i="3"/>
  <c r="AY20" i="3"/>
  <c r="AS20" i="3"/>
  <c r="AT20" i="3" s="1"/>
  <c r="AM20" i="3"/>
  <c r="AG20" i="3"/>
  <c r="AA20" i="3"/>
  <c r="AB20" i="3" s="1"/>
  <c r="U20" i="3"/>
  <c r="V20" i="3" s="1"/>
  <c r="O20" i="3"/>
  <c r="I20" i="3"/>
  <c r="CK20" i="3"/>
  <c r="CM20" i="3" s="1"/>
  <c r="BY20" i="3"/>
  <c r="BM20" i="3"/>
  <c r="BO20" i="3" s="1"/>
  <c r="BA20" i="3"/>
  <c r="AO20" i="3"/>
  <c r="AI20" i="3"/>
  <c r="AC20" i="3"/>
  <c r="W20" i="3"/>
  <c r="Q20" i="3"/>
  <c r="S20" i="3" s="1"/>
  <c r="K20" i="3"/>
  <c r="E20" i="3"/>
  <c r="G20" i="3" s="1"/>
  <c r="B20" i="3"/>
  <c r="CH20" i="3"/>
  <c r="CB20" i="3"/>
  <c r="CD20" i="3" s="1"/>
  <c r="BV20" i="3"/>
  <c r="BP20" i="3"/>
  <c r="BJ20" i="3"/>
  <c r="BD20" i="3"/>
  <c r="BF20" i="3" s="1"/>
  <c r="AX20" i="3"/>
  <c r="AR20" i="3"/>
  <c r="AL20" i="3"/>
  <c r="AF20" i="3"/>
  <c r="AH20" i="3" s="1"/>
  <c r="Z20" i="3"/>
  <c r="T20" i="3"/>
  <c r="N20" i="3"/>
  <c r="H20" i="3"/>
  <c r="C20" i="3"/>
  <c r="D20" i="3" s="1"/>
  <c r="CL20" i="3"/>
  <c r="CF20" i="3"/>
  <c r="CG20" i="3" s="1"/>
  <c r="BZ20" i="3"/>
  <c r="CA20" i="3" s="1"/>
  <c r="BT20" i="3"/>
  <c r="BU20" i="3" s="1"/>
  <c r="BN20" i="3"/>
  <c r="BH20" i="3"/>
  <c r="BI20" i="3" s="1"/>
  <c r="BB20" i="3"/>
  <c r="BC20" i="3" s="1"/>
  <c r="AV20" i="3"/>
  <c r="AP20" i="3"/>
  <c r="AJ20" i="3"/>
  <c r="AD20" i="3"/>
  <c r="X20" i="3"/>
  <c r="Y20" i="3" s="1"/>
  <c r="R20" i="3"/>
  <c r="L20" i="3"/>
  <c r="CJ55" i="3"/>
  <c r="CM55" i="3"/>
  <c r="AZ55" i="3"/>
  <c r="AK20" i="3"/>
  <c r="BL55" i="3"/>
  <c r="CA55" i="3"/>
  <c r="BX55" i="3"/>
  <c r="BC55" i="3"/>
  <c r="CG55" i="3"/>
  <c r="BR55" i="3"/>
  <c r="BI55" i="3"/>
  <c r="CD55" i="3"/>
  <c r="BU55" i="3"/>
  <c r="BF55" i="3"/>
  <c r="AW55" i="3"/>
  <c r="AQ20" i="3"/>
  <c r="J20" i="3"/>
  <c r="BR20" i="3" l="1"/>
  <c r="AZ20" i="3"/>
  <c r="BX20" i="3"/>
  <c r="M20" i="3"/>
  <c r="AW20" i="3"/>
  <c r="AE20" i="3"/>
  <c r="P20" i="3"/>
  <c r="AN20" i="3"/>
  <c r="BL20" i="3"/>
  <c r="CJ20" i="3"/>
  <c r="F26" i="8"/>
  <c r="I47" i="1"/>
  <c r="Q26" i="1" l="1"/>
  <c r="L32" i="1"/>
  <c r="L26" i="1"/>
  <c r="C19" i="8" l="1"/>
  <c r="J47" i="1" s="1"/>
  <c r="B19" i="3"/>
  <c r="E19" i="3" s="1"/>
  <c r="B18" i="3"/>
  <c r="E18" i="3" s="1"/>
  <c r="E13" i="1"/>
  <c r="B17" i="3" s="1"/>
  <c r="E12" i="1"/>
  <c r="F2" i="1" l="1"/>
  <c r="E17" i="3"/>
  <c r="E22" i="1"/>
  <c r="L2" i="1"/>
  <c r="B23" i="3" l="1"/>
  <c r="B38" i="3" s="1"/>
  <c r="C23" i="3"/>
  <c r="C38" i="3" s="1"/>
  <c r="C57" i="3" s="1"/>
  <c r="C76" i="3" s="1"/>
  <c r="C95" i="3" s="1"/>
  <c r="C114" i="3" s="1"/>
  <c r="E21" i="1"/>
  <c r="D6" i="7"/>
  <c r="N3" i="7" s="1"/>
  <c r="D22" i="3" l="1"/>
  <c r="C22" i="3"/>
  <c r="B22" i="3"/>
  <c r="E22" i="3" s="1"/>
  <c r="E23" i="3"/>
  <c r="B57" i="3"/>
  <c r="B76" i="3" s="1"/>
  <c r="B95" i="3" s="1"/>
  <c r="B114" i="3" s="1"/>
  <c r="D12" i="7"/>
  <c r="E38" i="3" l="1"/>
  <c r="E57" i="3" s="1"/>
  <c r="E76" i="3" s="1"/>
  <c r="E95" i="3" s="1"/>
  <c r="E114" i="3" s="1"/>
  <c r="D13" i="7" l="1"/>
  <c r="D7" i="7"/>
  <c r="D8" i="7" l="1"/>
  <c r="K4" i="7" s="1"/>
  <c r="K5" i="7" s="1"/>
  <c r="N5" i="7"/>
  <c r="D9" i="7"/>
  <c r="D10" i="7" s="1"/>
  <c r="M26" i="8"/>
  <c r="L26" i="8"/>
  <c r="K26" i="8"/>
  <c r="C27" i="8" s="1"/>
  <c r="H47" i="1" s="1"/>
  <c r="J26" i="8"/>
  <c r="I26" i="8"/>
  <c r="H26" i="8"/>
  <c r="G26" i="8"/>
  <c r="E26" i="8"/>
  <c r="D26" i="8"/>
  <c r="C26" i="8"/>
  <c r="D8" i="8"/>
  <c r="D9" i="8" s="1"/>
  <c r="E8" i="8"/>
  <c r="E9" i="8" s="1"/>
  <c r="F8" i="8"/>
  <c r="F9" i="8" s="1"/>
  <c r="G8" i="8"/>
  <c r="G9" i="8" s="1"/>
  <c r="H8" i="8"/>
  <c r="H9" i="8" s="1"/>
  <c r="I8" i="8"/>
  <c r="I9" i="8" s="1"/>
  <c r="J8" i="8"/>
  <c r="J9" i="8" s="1"/>
  <c r="K8" i="8"/>
  <c r="K9" i="8" s="1"/>
  <c r="L8" i="8"/>
  <c r="M8" i="8"/>
  <c r="M9" i="8" s="1"/>
  <c r="N8" i="8"/>
  <c r="N9" i="8" s="1"/>
  <c r="O8" i="8"/>
  <c r="O9" i="8" s="1"/>
  <c r="P8" i="8"/>
  <c r="P9" i="8" s="1"/>
  <c r="Q8" i="8"/>
  <c r="Q9" i="8" s="1"/>
  <c r="R8" i="8"/>
  <c r="R9" i="8" s="1"/>
  <c r="L9" i="8"/>
  <c r="E5" i="2" l="1"/>
  <c r="B189" i="3"/>
  <c r="B190" i="3" s="1"/>
  <c r="M147" i="3"/>
  <c r="D11" i="7"/>
  <c r="N6" i="7" s="1"/>
  <c r="D15" i="7"/>
  <c r="D16" i="7" s="1"/>
  <c r="C11" i="8"/>
  <c r="J48" i="1" s="1"/>
  <c r="H22" i="3"/>
  <c r="K22" i="3" s="1"/>
  <c r="N22" i="3" s="1"/>
  <c r="Q22" i="3" s="1"/>
  <c r="T22" i="3" s="1"/>
  <c r="W22" i="3" s="1"/>
  <c r="Z22" i="3" s="1"/>
  <c r="AC22" i="3" s="1"/>
  <c r="AF22" i="3" s="1"/>
  <c r="AI22" i="3" s="1"/>
  <c r="AL22" i="3" s="1"/>
  <c r="AO22" i="3" s="1"/>
  <c r="AR22" i="3" s="1"/>
  <c r="AU22" i="3" s="1"/>
  <c r="AX22" i="3" s="1"/>
  <c r="BA22" i="3" s="1"/>
  <c r="BD22" i="3" s="1"/>
  <c r="BG22" i="3" s="1"/>
  <c r="BJ22" i="3" s="1"/>
  <c r="BM22" i="3" s="1"/>
  <c r="BP22" i="3" s="1"/>
  <c r="BS22" i="3" s="1"/>
  <c r="BV22" i="3" s="1"/>
  <c r="BY22" i="3" s="1"/>
  <c r="CB22" i="3" s="1"/>
  <c r="CE22" i="3" s="1"/>
  <c r="CH22" i="3" s="1"/>
  <c r="CK22" i="3" s="1"/>
  <c r="H23" i="3"/>
  <c r="H38" i="3" s="1"/>
  <c r="H57" i="3" s="1"/>
  <c r="H76" i="3" s="1"/>
  <c r="H95" i="3" s="1"/>
  <c r="H114" i="3" s="1"/>
  <c r="F5" i="2" l="1"/>
  <c r="E40" i="2"/>
  <c r="I5" i="2"/>
  <c r="J5" i="2" s="1"/>
  <c r="K6" i="7"/>
  <c r="N7" i="7" s="1"/>
  <c r="F22" i="3"/>
  <c r="I22" i="3" s="1"/>
  <c r="L22" i="3" s="1"/>
  <c r="O22" i="3" s="1"/>
  <c r="R22" i="3" s="1"/>
  <c r="U22" i="3" s="1"/>
  <c r="X22" i="3" s="1"/>
  <c r="AA22" i="3" s="1"/>
  <c r="AD22" i="3" s="1"/>
  <c r="AG22" i="3" s="1"/>
  <c r="AJ22" i="3" s="1"/>
  <c r="AM22" i="3" s="1"/>
  <c r="AP22" i="3" s="1"/>
  <c r="AS22" i="3" s="1"/>
  <c r="C17" i="3"/>
  <c r="K23" i="3"/>
  <c r="K38" i="3" s="1"/>
  <c r="K57" i="3" s="1"/>
  <c r="C18" i="3"/>
  <c r="H18" i="3"/>
  <c r="K18" i="3" s="1"/>
  <c r="N18" i="3" s="1"/>
  <c r="Q18" i="3" s="1"/>
  <c r="T18" i="3" s="1"/>
  <c r="W18" i="3" s="1"/>
  <c r="Z18" i="3" s="1"/>
  <c r="AC18" i="3" s="1"/>
  <c r="AF18" i="3" s="1"/>
  <c r="AI18" i="3" s="1"/>
  <c r="AL18" i="3" s="1"/>
  <c r="AO18" i="3" s="1"/>
  <c r="AR18" i="3" s="1"/>
  <c r="AU18" i="3" s="1"/>
  <c r="AX18" i="3" s="1"/>
  <c r="BA18" i="3" s="1"/>
  <c r="BD18" i="3" s="1"/>
  <c r="BG18" i="3" s="1"/>
  <c r="BJ18" i="3" s="1"/>
  <c r="BM18" i="3" s="1"/>
  <c r="BP18" i="3" s="1"/>
  <c r="BS18" i="3" s="1"/>
  <c r="BV18" i="3" s="1"/>
  <c r="BY18" i="3" s="1"/>
  <c r="CB18" i="3" s="1"/>
  <c r="CE18" i="3" s="1"/>
  <c r="CH18" i="3" s="1"/>
  <c r="CK18" i="3" s="1"/>
  <c r="C19" i="3"/>
  <c r="D19" i="3" s="1"/>
  <c r="M5" i="2" l="1"/>
  <c r="N5" i="2" s="1"/>
  <c r="F40" i="2"/>
  <c r="I40" i="2"/>
  <c r="K76" i="3"/>
  <c r="K95" i="3" s="1"/>
  <c r="K114" i="3" s="1"/>
  <c r="F23" i="3"/>
  <c r="AV22" i="3"/>
  <c r="AY22" i="3" s="1"/>
  <c r="BB22" i="3" s="1"/>
  <c r="BE22" i="3" s="1"/>
  <c r="BH22" i="3" s="1"/>
  <c r="BK22" i="3" s="1"/>
  <c r="BN22" i="3" s="1"/>
  <c r="BQ22" i="3" s="1"/>
  <c r="BT22" i="3" s="1"/>
  <c r="BW22" i="3" s="1"/>
  <c r="BZ22" i="3" s="1"/>
  <c r="CC22" i="3" s="1"/>
  <c r="CF22" i="3" s="1"/>
  <c r="CI22" i="3" s="1"/>
  <c r="CL22" i="3" s="1"/>
  <c r="H19" i="3"/>
  <c r="D23" i="3"/>
  <c r="N23" i="3"/>
  <c r="N38" i="3" s="1"/>
  <c r="N57" i="3" s="1"/>
  <c r="H17" i="3"/>
  <c r="D17" i="3"/>
  <c r="F17" i="3"/>
  <c r="F19" i="3"/>
  <c r="G19" i="3"/>
  <c r="J19" i="3" s="1"/>
  <c r="M19" i="3" s="1"/>
  <c r="P19" i="3" s="1"/>
  <c r="S19" i="3" s="1"/>
  <c r="V19" i="3" s="1"/>
  <c r="Y19" i="3" s="1"/>
  <c r="AB19" i="3" s="1"/>
  <c r="AE19" i="3" s="1"/>
  <c r="AH19" i="3" s="1"/>
  <c r="AK19" i="3" s="1"/>
  <c r="AN19" i="3" s="1"/>
  <c r="AQ19" i="3" s="1"/>
  <c r="AT19" i="3" s="1"/>
  <c r="AW19" i="3" s="1"/>
  <c r="AZ19" i="3" s="1"/>
  <c r="BC19" i="3" s="1"/>
  <c r="BF19" i="3" s="1"/>
  <c r="BI19" i="3" s="1"/>
  <c r="BL19" i="3" s="1"/>
  <c r="BO19" i="3" s="1"/>
  <c r="BR19" i="3" s="1"/>
  <c r="BU19" i="3" s="1"/>
  <c r="BX19" i="3" s="1"/>
  <c r="CA19" i="3" s="1"/>
  <c r="CD19" i="3" s="1"/>
  <c r="CG19" i="3" s="1"/>
  <c r="CJ19" i="3" s="1"/>
  <c r="CM19" i="3" s="1"/>
  <c r="F18" i="3"/>
  <c r="I18" i="3" s="1"/>
  <c r="L18" i="3" s="1"/>
  <c r="O18" i="3" s="1"/>
  <c r="R18" i="3" s="1"/>
  <c r="U18" i="3" s="1"/>
  <c r="X18" i="3" s="1"/>
  <c r="AA18" i="3" s="1"/>
  <c r="AD18" i="3" s="1"/>
  <c r="AG18" i="3" s="1"/>
  <c r="AJ18" i="3" s="1"/>
  <c r="AM18" i="3" s="1"/>
  <c r="AP18" i="3" s="1"/>
  <c r="AS18" i="3" s="1"/>
  <c r="AV18" i="3" s="1"/>
  <c r="AY18" i="3" s="1"/>
  <c r="BB18" i="3" s="1"/>
  <c r="BE18" i="3" s="1"/>
  <c r="BH18" i="3" s="1"/>
  <c r="BK18" i="3" s="1"/>
  <c r="BN18" i="3" s="1"/>
  <c r="BQ18" i="3" s="1"/>
  <c r="BT18" i="3" s="1"/>
  <c r="BW18" i="3" s="1"/>
  <c r="BZ18" i="3" s="1"/>
  <c r="CC18" i="3" s="1"/>
  <c r="CF18" i="3" s="1"/>
  <c r="CI18" i="3" s="1"/>
  <c r="CL18" i="3" s="1"/>
  <c r="D18" i="3"/>
  <c r="G18" i="3" s="1"/>
  <c r="J18" i="3" s="1"/>
  <c r="M18" i="3" s="1"/>
  <c r="P18" i="3" s="1"/>
  <c r="S18" i="3" s="1"/>
  <c r="V18" i="3" s="1"/>
  <c r="Y18" i="3" s="1"/>
  <c r="AB18" i="3" s="1"/>
  <c r="AE18" i="3" s="1"/>
  <c r="AH18" i="3" s="1"/>
  <c r="AK18" i="3" s="1"/>
  <c r="AN18" i="3" s="1"/>
  <c r="AQ18" i="3" s="1"/>
  <c r="AT18" i="3" s="1"/>
  <c r="Q5" i="2" l="1"/>
  <c r="U5" i="2" s="1"/>
  <c r="V5" i="2" s="1"/>
  <c r="M40" i="2"/>
  <c r="J40" i="2"/>
  <c r="F38" i="3"/>
  <c r="F57" i="3" s="1"/>
  <c r="D38" i="3"/>
  <c r="N76" i="3"/>
  <c r="N95" i="3" s="1"/>
  <c r="N114" i="3" s="1"/>
  <c r="I23" i="3"/>
  <c r="I38" i="3" s="1"/>
  <c r="I57" i="3" s="1"/>
  <c r="G23" i="3"/>
  <c r="G38" i="3" s="1"/>
  <c r="AW18" i="3"/>
  <c r="AZ18" i="3" s="1"/>
  <c r="BC18" i="3" s="1"/>
  <c r="BF18" i="3" s="1"/>
  <c r="BI18" i="3" s="1"/>
  <c r="BL18" i="3" s="1"/>
  <c r="BO18" i="3" s="1"/>
  <c r="BR18" i="3" s="1"/>
  <c r="BU18" i="3" s="1"/>
  <c r="BX18" i="3" s="1"/>
  <c r="CA18" i="3" s="1"/>
  <c r="CD18" i="3" s="1"/>
  <c r="CG18" i="3" s="1"/>
  <c r="CJ18" i="3" s="1"/>
  <c r="CM18" i="3" s="1"/>
  <c r="K19" i="3"/>
  <c r="G22" i="3"/>
  <c r="G17" i="3"/>
  <c r="Q23" i="3"/>
  <c r="Q38" i="3" s="1"/>
  <c r="Q57" i="3" s="1"/>
  <c r="I19" i="3"/>
  <c r="K17" i="3"/>
  <c r="I17" i="3"/>
  <c r="R5" i="2" l="1"/>
  <c r="Q40" i="2"/>
  <c r="N40" i="2"/>
  <c r="G57" i="3"/>
  <c r="G76" i="3" s="1"/>
  <c r="F76" i="3"/>
  <c r="F95" i="3" s="1"/>
  <c r="F114" i="3" s="1"/>
  <c r="J57" i="3"/>
  <c r="I76" i="3"/>
  <c r="I95" i="3" s="1"/>
  <c r="I114" i="3" s="1"/>
  <c r="Q76" i="3"/>
  <c r="Q95" i="3" s="1"/>
  <c r="Q114" i="3" s="1"/>
  <c r="L23" i="3"/>
  <c r="L38" i="3" s="1"/>
  <c r="L57" i="3" s="1"/>
  <c r="J23" i="3"/>
  <c r="N19" i="3"/>
  <c r="J22" i="3"/>
  <c r="J17" i="3"/>
  <c r="N17" i="3"/>
  <c r="L17" i="3"/>
  <c r="L19" i="3"/>
  <c r="T23" i="3"/>
  <c r="T38" i="3" s="1"/>
  <c r="T57" i="3" s="1"/>
  <c r="U40" i="2" l="1"/>
  <c r="V40" i="2" s="1"/>
  <c r="R40" i="2"/>
  <c r="J76" i="3"/>
  <c r="G95" i="3"/>
  <c r="T76" i="3"/>
  <c r="T95" i="3" s="1"/>
  <c r="T114" i="3" s="1"/>
  <c r="J38" i="3"/>
  <c r="L76" i="3"/>
  <c r="L95" i="3" s="1"/>
  <c r="L114" i="3" s="1"/>
  <c r="M57" i="3"/>
  <c r="O23" i="3"/>
  <c r="O38" i="3" s="1"/>
  <c r="O57" i="3" s="1"/>
  <c r="M23" i="3"/>
  <c r="Q19" i="3"/>
  <c r="M22" i="3"/>
  <c r="M17" i="3"/>
  <c r="W23" i="3"/>
  <c r="W38" i="3" s="1"/>
  <c r="W57" i="3" s="1"/>
  <c r="O19" i="3"/>
  <c r="Q17" i="3"/>
  <c r="O17" i="3"/>
  <c r="J95" i="3" l="1"/>
  <c r="G114" i="3"/>
  <c r="M76" i="3"/>
  <c r="W76" i="3"/>
  <c r="W95" i="3" s="1"/>
  <c r="W114" i="3" s="1"/>
  <c r="M38" i="3"/>
  <c r="O76" i="3"/>
  <c r="O95" i="3" s="1"/>
  <c r="O114" i="3" s="1"/>
  <c r="P57" i="3"/>
  <c r="R23" i="3"/>
  <c r="R38" i="3" s="1"/>
  <c r="R57" i="3" s="1"/>
  <c r="P23" i="3"/>
  <c r="T19" i="3"/>
  <c r="P22" i="3"/>
  <c r="P17" i="3"/>
  <c r="R19" i="3"/>
  <c r="R17" i="3"/>
  <c r="Z23" i="3"/>
  <c r="Z38" i="3" s="1"/>
  <c r="Z57" i="3" s="1"/>
  <c r="T17" i="3"/>
  <c r="M95" i="3" l="1"/>
  <c r="J114" i="3"/>
  <c r="P76" i="3"/>
  <c r="P38" i="3"/>
  <c r="Z76" i="3"/>
  <c r="Z95" i="3" s="1"/>
  <c r="Z114" i="3" s="1"/>
  <c r="R76" i="3"/>
  <c r="R95" i="3" s="1"/>
  <c r="R114" i="3" s="1"/>
  <c r="S57" i="3"/>
  <c r="U23" i="3"/>
  <c r="U38" i="3" s="1"/>
  <c r="U57" i="3" s="1"/>
  <c r="S23" i="3"/>
  <c r="W19" i="3"/>
  <c r="S22" i="3"/>
  <c r="S17" i="3"/>
  <c r="W17" i="3"/>
  <c r="AC23" i="3"/>
  <c r="AC38" i="3" s="1"/>
  <c r="AC57" i="3" s="1"/>
  <c r="U17" i="3"/>
  <c r="U19" i="3"/>
  <c r="M114" i="3" l="1"/>
  <c r="S76" i="3"/>
  <c r="P95" i="3"/>
  <c r="S38" i="3"/>
  <c r="U76" i="3"/>
  <c r="U95" i="3" s="1"/>
  <c r="U114" i="3" s="1"/>
  <c r="V57" i="3"/>
  <c r="AC76" i="3"/>
  <c r="AC95" i="3" s="1"/>
  <c r="AC114" i="3" s="1"/>
  <c r="X23" i="3"/>
  <c r="X38" i="3" s="1"/>
  <c r="X57" i="3" s="1"/>
  <c r="V23" i="3"/>
  <c r="H10" i="7"/>
  <c r="Z19" i="3"/>
  <c r="V22" i="3"/>
  <c r="V17" i="3"/>
  <c r="X19" i="3"/>
  <c r="Z17" i="3"/>
  <c r="X17" i="3"/>
  <c r="AF23" i="3"/>
  <c r="AF38" i="3" s="1"/>
  <c r="AF57" i="3" s="1"/>
  <c r="AF76" i="3" s="1"/>
  <c r="AF95" i="3" s="1"/>
  <c r="AF114" i="3" s="1"/>
  <c r="D14" i="7"/>
  <c r="A44" i="2" l="1"/>
  <c r="A48" i="2"/>
  <c r="A52" i="2"/>
  <c r="A56" i="2"/>
  <c r="A60" i="2"/>
  <c r="A64" i="2"/>
  <c r="A68" i="2"/>
  <c r="D24" i="3"/>
  <c r="A45" i="2"/>
  <c r="A49" i="2"/>
  <c r="A53" i="2"/>
  <c r="A57" i="2"/>
  <c r="A61" i="2"/>
  <c r="A65" i="2"/>
  <c r="A69" i="2"/>
  <c r="A42" i="2"/>
  <c r="A46" i="2"/>
  <c r="A50" i="2"/>
  <c r="A54" i="2"/>
  <c r="A58" i="2"/>
  <c r="A62" i="2"/>
  <c r="A66" i="2"/>
  <c r="A70" i="2"/>
  <c r="A43" i="2"/>
  <c r="A47" i="2"/>
  <c r="A51" i="2"/>
  <c r="A55" i="2"/>
  <c r="A59" i="2"/>
  <c r="A63" i="2"/>
  <c r="A67" i="2"/>
  <c r="A41" i="2"/>
  <c r="K10" i="7"/>
  <c r="J10" i="7"/>
  <c r="M10" i="7"/>
  <c r="I10" i="7"/>
  <c r="L10" i="7"/>
  <c r="V76" i="3"/>
  <c r="S95" i="3"/>
  <c r="P114" i="3"/>
  <c r="V38" i="3"/>
  <c r="X76" i="3"/>
  <c r="X95" i="3" s="1"/>
  <c r="X114" i="3" s="1"/>
  <c r="Y57" i="3"/>
  <c r="AA23" i="3"/>
  <c r="AA38" i="3" s="1"/>
  <c r="AA57" i="3" s="1"/>
  <c r="P24" i="3"/>
  <c r="AB24" i="3"/>
  <c r="AN24" i="3"/>
  <c r="AZ24" i="3"/>
  <c r="BL24" i="3"/>
  <c r="BX24" i="3"/>
  <c r="CJ24" i="3"/>
  <c r="S24" i="3"/>
  <c r="AE24" i="3"/>
  <c r="AQ24" i="3"/>
  <c r="BC24" i="3"/>
  <c r="BO24" i="3"/>
  <c r="CA24" i="3"/>
  <c r="CM24" i="3"/>
  <c r="V24" i="3"/>
  <c r="AH24" i="3"/>
  <c r="AT24" i="3"/>
  <c r="BF24" i="3"/>
  <c r="BR24" i="3"/>
  <c r="CD24" i="3"/>
  <c r="G24" i="3"/>
  <c r="M24" i="3"/>
  <c r="Y24" i="3"/>
  <c r="AK24" i="3"/>
  <c r="AW24" i="3"/>
  <c r="BI24" i="3"/>
  <c r="BU24" i="3"/>
  <c r="CG24" i="3"/>
  <c r="J24" i="3"/>
  <c r="Y23" i="3"/>
  <c r="H20" i="7"/>
  <c r="H36" i="7"/>
  <c r="H52" i="7"/>
  <c r="H68" i="7"/>
  <c r="H84" i="7"/>
  <c r="H100" i="7"/>
  <c r="H116" i="7"/>
  <c r="H132" i="7"/>
  <c r="H148" i="7"/>
  <c r="H164" i="7"/>
  <c r="H180" i="7"/>
  <c r="H17" i="7"/>
  <c r="H33" i="7"/>
  <c r="H49" i="7"/>
  <c r="H65" i="7"/>
  <c r="H81" i="7"/>
  <c r="H97" i="7"/>
  <c r="H113" i="7"/>
  <c r="H129" i="7"/>
  <c r="H145" i="7"/>
  <c r="H161" i="7"/>
  <c r="H22" i="7"/>
  <c r="H38" i="7"/>
  <c r="H54" i="7"/>
  <c r="H58" i="7"/>
  <c r="H90" i="7"/>
  <c r="H122" i="7"/>
  <c r="H154" i="7"/>
  <c r="H179" i="7"/>
  <c r="H47" i="7"/>
  <c r="H83" i="7"/>
  <c r="H115" i="7"/>
  <c r="H147" i="7"/>
  <c r="H175" i="7"/>
  <c r="H35" i="7"/>
  <c r="H78" i="7"/>
  <c r="H110" i="7"/>
  <c r="H142" i="7"/>
  <c r="H171" i="7"/>
  <c r="H23" i="7"/>
  <c r="H71" i="7"/>
  <c r="H103" i="7"/>
  <c r="H135" i="7"/>
  <c r="H167" i="7"/>
  <c r="H189" i="7"/>
  <c r="H24" i="7"/>
  <c r="H40" i="7"/>
  <c r="H56" i="7"/>
  <c r="H72" i="7"/>
  <c r="H88" i="7"/>
  <c r="H104" i="7"/>
  <c r="H120" i="7"/>
  <c r="H136" i="7"/>
  <c r="H152" i="7"/>
  <c r="H168" i="7"/>
  <c r="H184" i="7"/>
  <c r="H21" i="7"/>
  <c r="H37" i="7"/>
  <c r="H53" i="7"/>
  <c r="H69" i="7"/>
  <c r="H85" i="7"/>
  <c r="H101" i="7"/>
  <c r="H117" i="7"/>
  <c r="H133" i="7"/>
  <c r="H149" i="7"/>
  <c r="H165" i="7"/>
  <c r="H26" i="7"/>
  <c r="H42" i="7"/>
  <c r="H11" i="7"/>
  <c r="H66" i="7"/>
  <c r="H98" i="7"/>
  <c r="H130" i="7"/>
  <c r="H162" i="7"/>
  <c r="H59" i="7"/>
  <c r="H91" i="7"/>
  <c r="H123" i="7"/>
  <c r="H155" i="7"/>
  <c r="H181" i="7"/>
  <c r="H51" i="7"/>
  <c r="H86" i="7"/>
  <c r="H118" i="7"/>
  <c r="H150" i="7"/>
  <c r="H177" i="7"/>
  <c r="H39" i="7"/>
  <c r="H79" i="7"/>
  <c r="H111" i="7"/>
  <c r="H143" i="7"/>
  <c r="H173" i="7"/>
  <c r="H185" i="7"/>
  <c r="H12" i="7"/>
  <c r="H28" i="7"/>
  <c r="H44" i="7"/>
  <c r="H60" i="7"/>
  <c r="H76" i="7"/>
  <c r="H92" i="7"/>
  <c r="H108" i="7"/>
  <c r="H124" i="7"/>
  <c r="H140" i="7"/>
  <c r="H156" i="7"/>
  <c r="H172" i="7"/>
  <c r="H188" i="7"/>
  <c r="H25" i="7"/>
  <c r="H41" i="7"/>
  <c r="H57" i="7"/>
  <c r="H73" i="7"/>
  <c r="H89" i="7"/>
  <c r="H105" i="7"/>
  <c r="H121" i="7"/>
  <c r="H137" i="7"/>
  <c r="H153" i="7"/>
  <c r="H14" i="7"/>
  <c r="H30" i="7"/>
  <c r="H46" i="7"/>
  <c r="H27" i="7"/>
  <c r="H74" i="7"/>
  <c r="H106" i="7"/>
  <c r="H138" i="7"/>
  <c r="H169" i="7"/>
  <c r="H15" i="7"/>
  <c r="H67" i="7"/>
  <c r="H99" i="7"/>
  <c r="H131" i="7"/>
  <c r="H163" i="7"/>
  <c r="H186" i="7"/>
  <c r="H62" i="7"/>
  <c r="H94" i="7"/>
  <c r="H126" i="7"/>
  <c r="H158" i="7"/>
  <c r="H182" i="7"/>
  <c r="H55" i="7"/>
  <c r="H87" i="7"/>
  <c r="H119" i="7"/>
  <c r="H151" i="7"/>
  <c r="H178" i="7"/>
  <c r="H16" i="7"/>
  <c r="H32" i="7"/>
  <c r="H48" i="7"/>
  <c r="H64" i="7"/>
  <c r="H80" i="7"/>
  <c r="H96" i="7"/>
  <c r="H112" i="7"/>
  <c r="H128" i="7"/>
  <c r="H144" i="7"/>
  <c r="H160" i="7"/>
  <c r="H176" i="7"/>
  <c r="H13" i="7"/>
  <c r="H29" i="7"/>
  <c r="H45" i="7"/>
  <c r="H61" i="7"/>
  <c r="H77" i="7"/>
  <c r="H93" i="7"/>
  <c r="H109" i="7"/>
  <c r="H125" i="7"/>
  <c r="H141" i="7"/>
  <c r="H157" i="7"/>
  <c r="H18" i="7"/>
  <c r="H34" i="7"/>
  <c r="H50" i="7"/>
  <c r="H43" i="7"/>
  <c r="H82" i="7"/>
  <c r="H114" i="7"/>
  <c r="H146" i="7"/>
  <c r="H174" i="7"/>
  <c r="H31" i="7"/>
  <c r="H75" i="7"/>
  <c r="H107" i="7"/>
  <c r="H139" i="7"/>
  <c r="H170" i="7"/>
  <c r="H19" i="7"/>
  <c r="H70" i="7"/>
  <c r="H102" i="7"/>
  <c r="H134" i="7"/>
  <c r="H166" i="7"/>
  <c r="H187" i="7"/>
  <c r="H63" i="7"/>
  <c r="H95" i="7"/>
  <c r="H127" i="7"/>
  <c r="H159" i="7"/>
  <c r="H183" i="7"/>
  <c r="AC19" i="3"/>
  <c r="Y22" i="3"/>
  <c r="Y17" i="3"/>
  <c r="AI23" i="3"/>
  <c r="AI38" i="3" s="1"/>
  <c r="AI57" i="3" s="1"/>
  <c r="AA17" i="3"/>
  <c r="AC17" i="3"/>
  <c r="AA19" i="3"/>
  <c r="L127" i="7" l="1"/>
  <c r="M127" i="7"/>
  <c r="L19" i="7"/>
  <c r="M19" i="7"/>
  <c r="L114" i="7"/>
  <c r="M114" i="7"/>
  <c r="L125" i="7"/>
  <c r="M125" i="7"/>
  <c r="L176" i="7"/>
  <c r="M176" i="7"/>
  <c r="L151" i="7"/>
  <c r="M151" i="7"/>
  <c r="L62" i="7"/>
  <c r="M62" i="7"/>
  <c r="L138" i="7"/>
  <c r="M138" i="7"/>
  <c r="L137" i="7"/>
  <c r="M137" i="7"/>
  <c r="L188" i="7"/>
  <c r="M188" i="7"/>
  <c r="L60" i="7"/>
  <c r="M60" i="7"/>
  <c r="L79" i="7"/>
  <c r="M79" i="7"/>
  <c r="L155" i="7"/>
  <c r="M155" i="7"/>
  <c r="L11" i="7"/>
  <c r="M11" i="7"/>
  <c r="L85" i="7"/>
  <c r="M85" i="7"/>
  <c r="L136" i="7"/>
  <c r="M136" i="7"/>
  <c r="L189" i="7"/>
  <c r="M189" i="7"/>
  <c r="L110" i="7"/>
  <c r="M110" i="7"/>
  <c r="L179" i="7"/>
  <c r="M179" i="7"/>
  <c r="L161" i="7"/>
  <c r="M161" i="7"/>
  <c r="L148" i="7"/>
  <c r="M148" i="7"/>
  <c r="L20" i="7"/>
  <c r="M20" i="7"/>
  <c r="L134" i="7"/>
  <c r="M134" i="7"/>
  <c r="L31" i="7"/>
  <c r="M31" i="7"/>
  <c r="L109" i="7"/>
  <c r="M109" i="7"/>
  <c r="L160" i="7"/>
  <c r="M160" i="7"/>
  <c r="L32" i="7"/>
  <c r="M32" i="7"/>
  <c r="L158" i="7"/>
  <c r="M158" i="7"/>
  <c r="L67" i="7"/>
  <c r="M67" i="7"/>
  <c r="L30" i="7"/>
  <c r="M30" i="7"/>
  <c r="L57" i="7"/>
  <c r="M57" i="7"/>
  <c r="L108" i="7"/>
  <c r="M108" i="7"/>
  <c r="L173" i="7"/>
  <c r="M173" i="7"/>
  <c r="L86" i="7"/>
  <c r="M86" i="7"/>
  <c r="L130" i="7"/>
  <c r="M130" i="7"/>
  <c r="L133" i="7"/>
  <c r="M133" i="7"/>
  <c r="L184" i="7"/>
  <c r="M184" i="7"/>
  <c r="L56" i="7"/>
  <c r="M56" i="7"/>
  <c r="L23" i="7"/>
  <c r="M23" i="7"/>
  <c r="L115" i="7"/>
  <c r="M115" i="7"/>
  <c r="L54" i="7"/>
  <c r="M54" i="7"/>
  <c r="L81" i="7"/>
  <c r="M81" i="7"/>
  <c r="L132" i="7"/>
  <c r="M132" i="7"/>
  <c r="L183" i="7"/>
  <c r="M183" i="7"/>
  <c r="L63" i="7"/>
  <c r="M63" i="7"/>
  <c r="L102" i="7"/>
  <c r="M102" i="7"/>
  <c r="L139" i="7"/>
  <c r="M139" i="7"/>
  <c r="L174" i="7"/>
  <c r="M174" i="7"/>
  <c r="L43" i="7"/>
  <c r="M43" i="7"/>
  <c r="L157" i="7"/>
  <c r="M157" i="7"/>
  <c r="L93" i="7"/>
  <c r="M93" i="7"/>
  <c r="L29" i="7"/>
  <c r="M29" i="7"/>
  <c r="L144" i="7"/>
  <c r="M144" i="7"/>
  <c r="L80" i="7"/>
  <c r="M80" i="7"/>
  <c r="L16" i="7"/>
  <c r="M16" i="7"/>
  <c r="L87" i="7"/>
  <c r="M87" i="7"/>
  <c r="L126" i="7"/>
  <c r="M126" i="7"/>
  <c r="L163" i="7"/>
  <c r="M163" i="7"/>
  <c r="L15" i="7"/>
  <c r="M15" i="7"/>
  <c r="L74" i="7"/>
  <c r="M74" i="7"/>
  <c r="L14" i="7"/>
  <c r="M14" i="7"/>
  <c r="L105" i="7"/>
  <c r="M105" i="7"/>
  <c r="L41" i="7"/>
  <c r="M41" i="7"/>
  <c r="L156" i="7"/>
  <c r="M156" i="7"/>
  <c r="L92" i="7"/>
  <c r="M92" i="7"/>
  <c r="L28" i="7"/>
  <c r="M28" i="7"/>
  <c r="L143" i="7"/>
  <c r="M143" i="7"/>
  <c r="L177" i="7"/>
  <c r="M177" i="7"/>
  <c r="L51" i="7"/>
  <c r="M51" i="7"/>
  <c r="L91" i="7"/>
  <c r="M91" i="7"/>
  <c r="L98" i="7"/>
  <c r="M98" i="7"/>
  <c r="L26" i="7"/>
  <c r="M26" i="7"/>
  <c r="L117" i="7"/>
  <c r="M117" i="7"/>
  <c r="L53" i="7"/>
  <c r="M53" i="7"/>
  <c r="L168" i="7"/>
  <c r="M168" i="7"/>
  <c r="L104" i="7"/>
  <c r="M104" i="7"/>
  <c r="L40" i="7"/>
  <c r="M40" i="7"/>
  <c r="L135" i="7"/>
  <c r="M135" i="7"/>
  <c r="L171" i="7"/>
  <c r="M171" i="7"/>
  <c r="L35" i="7"/>
  <c r="M35" i="7"/>
  <c r="L83" i="7"/>
  <c r="M83" i="7"/>
  <c r="L122" i="7"/>
  <c r="M122" i="7"/>
  <c r="L38" i="7"/>
  <c r="M38" i="7"/>
  <c r="L129" i="7"/>
  <c r="M129" i="7"/>
  <c r="L65" i="7"/>
  <c r="M65" i="7"/>
  <c r="L180" i="7"/>
  <c r="M180" i="7"/>
  <c r="L116" i="7"/>
  <c r="M116" i="7"/>
  <c r="L52" i="7"/>
  <c r="M52" i="7"/>
  <c r="L166" i="7"/>
  <c r="M166" i="7"/>
  <c r="L75" i="7"/>
  <c r="M75" i="7"/>
  <c r="L34" i="7"/>
  <c r="M34" i="7"/>
  <c r="L61" i="7"/>
  <c r="M61" i="7"/>
  <c r="L112" i="7"/>
  <c r="M112" i="7"/>
  <c r="L48" i="7"/>
  <c r="M48" i="7"/>
  <c r="L182" i="7"/>
  <c r="M182" i="7"/>
  <c r="L99" i="7"/>
  <c r="M99" i="7"/>
  <c r="L46" i="7"/>
  <c r="M46" i="7"/>
  <c r="L73" i="7"/>
  <c r="M73" i="7"/>
  <c r="L124" i="7"/>
  <c r="M124" i="7"/>
  <c r="L185" i="7"/>
  <c r="M185" i="7"/>
  <c r="L118" i="7"/>
  <c r="M118" i="7"/>
  <c r="L162" i="7"/>
  <c r="M162" i="7"/>
  <c r="L149" i="7"/>
  <c r="M149" i="7"/>
  <c r="L21" i="7"/>
  <c r="M21" i="7"/>
  <c r="L72" i="7"/>
  <c r="M72" i="7"/>
  <c r="L71" i="7"/>
  <c r="M71" i="7"/>
  <c r="L147" i="7"/>
  <c r="M147" i="7"/>
  <c r="L58" i="7"/>
  <c r="M58" i="7"/>
  <c r="L97" i="7"/>
  <c r="M97" i="7"/>
  <c r="L33" i="7"/>
  <c r="M33" i="7"/>
  <c r="L84" i="7"/>
  <c r="M84" i="7"/>
  <c r="L95" i="7"/>
  <c r="M95" i="7"/>
  <c r="L170" i="7"/>
  <c r="M170" i="7"/>
  <c r="L82" i="7"/>
  <c r="M82" i="7"/>
  <c r="L18" i="7"/>
  <c r="M18" i="7"/>
  <c r="L45" i="7"/>
  <c r="M45" i="7"/>
  <c r="L96" i="7"/>
  <c r="M96" i="7"/>
  <c r="L119" i="7"/>
  <c r="M119" i="7"/>
  <c r="L186" i="7"/>
  <c r="M186" i="7"/>
  <c r="L106" i="7"/>
  <c r="M106" i="7"/>
  <c r="L121" i="7"/>
  <c r="M121" i="7"/>
  <c r="L172" i="7"/>
  <c r="M172" i="7"/>
  <c r="L44" i="7"/>
  <c r="M44" i="7"/>
  <c r="L39" i="7"/>
  <c r="M39" i="7"/>
  <c r="L123" i="7"/>
  <c r="M123" i="7"/>
  <c r="L42" i="7"/>
  <c r="M42" i="7"/>
  <c r="L69" i="7"/>
  <c r="M69" i="7"/>
  <c r="L120" i="7"/>
  <c r="M120" i="7"/>
  <c r="L167" i="7"/>
  <c r="M167" i="7"/>
  <c r="L78" i="7"/>
  <c r="M78" i="7"/>
  <c r="L154" i="7"/>
  <c r="M154" i="7"/>
  <c r="L145" i="7"/>
  <c r="M145" i="7"/>
  <c r="L17" i="7"/>
  <c r="M17" i="7"/>
  <c r="L68" i="7"/>
  <c r="M68" i="7"/>
  <c r="L159" i="7"/>
  <c r="M159" i="7"/>
  <c r="L187" i="7"/>
  <c r="M187" i="7"/>
  <c r="L70" i="7"/>
  <c r="M70" i="7"/>
  <c r="L107" i="7"/>
  <c r="M107" i="7"/>
  <c r="L146" i="7"/>
  <c r="M146" i="7"/>
  <c r="L50" i="7"/>
  <c r="M50" i="7"/>
  <c r="L141" i="7"/>
  <c r="M141" i="7"/>
  <c r="L77" i="7"/>
  <c r="M77" i="7"/>
  <c r="L13" i="7"/>
  <c r="M13" i="7"/>
  <c r="L128" i="7"/>
  <c r="M128" i="7"/>
  <c r="L64" i="7"/>
  <c r="M64" i="7"/>
  <c r="L178" i="7"/>
  <c r="M178" i="7"/>
  <c r="L55" i="7"/>
  <c r="M55" i="7"/>
  <c r="L94" i="7"/>
  <c r="M94" i="7"/>
  <c r="L131" i="7"/>
  <c r="M131" i="7"/>
  <c r="L169" i="7"/>
  <c r="M169" i="7"/>
  <c r="L27" i="7"/>
  <c r="M27" i="7"/>
  <c r="L153" i="7"/>
  <c r="M153" i="7"/>
  <c r="L89" i="7"/>
  <c r="M89" i="7"/>
  <c r="L25" i="7"/>
  <c r="M25" i="7"/>
  <c r="L140" i="7"/>
  <c r="M140" i="7"/>
  <c r="L76" i="7"/>
  <c r="M76" i="7"/>
  <c r="L12" i="7"/>
  <c r="M12" i="7"/>
  <c r="L111" i="7"/>
  <c r="M111" i="7"/>
  <c r="L150" i="7"/>
  <c r="M150" i="7"/>
  <c r="L181" i="7"/>
  <c r="M181" i="7"/>
  <c r="L59" i="7"/>
  <c r="M59" i="7"/>
  <c r="L66" i="7"/>
  <c r="M66" i="7"/>
  <c r="L165" i="7"/>
  <c r="M165" i="7"/>
  <c r="L101" i="7"/>
  <c r="M101" i="7"/>
  <c r="L37" i="7"/>
  <c r="M37" i="7"/>
  <c r="L152" i="7"/>
  <c r="M152" i="7"/>
  <c r="L88" i="7"/>
  <c r="M88" i="7"/>
  <c r="L24" i="7"/>
  <c r="M24" i="7"/>
  <c r="L103" i="7"/>
  <c r="M103" i="7"/>
  <c r="L142" i="7"/>
  <c r="M142" i="7"/>
  <c r="L175" i="7"/>
  <c r="M175" i="7"/>
  <c r="L47" i="7"/>
  <c r="M47" i="7"/>
  <c r="L90" i="7"/>
  <c r="M90" i="7"/>
  <c r="L22" i="7"/>
  <c r="M22" i="7"/>
  <c r="L113" i="7"/>
  <c r="M113" i="7"/>
  <c r="L49" i="7"/>
  <c r="M49" i="7"/>
  <c r="L164" i="7"/>
  <c r="M164" i="7"/>
  <c r="L100" i="7"/>
  <c r="M100" i="7"/>
  <c r="L36" i="7"/>
  <c r="M36" i="7"/>
  <c r="S114" i="3"/>
  <c r="Y76" i="3"/>
  <c r="V95" i="3"/>
  <c r="Y38" i="3"/>
  <c r="AI76" i="3"/>
  <c r="AI95" i="3" s="1"/>
  <c r="AI114" i="3" s="1"/>
  <c r="AA76" i="3"/>
  <c r="AA95" i="3" s="1"/>
  <c r="AA114" i="3" s="1"/>
  <c r="AB57" i="3"/>
  <c r="J144" i="7"/>
  <c r="K117" i="7"/>
  <c r="AD23" i="3"/>
  <c r="AD38" i="3" s="1"/>
  <c r="AD57" i="3" s="1"/>
  <c r="AB23" i="3"/>
  <c r="K168" i="7"/>
  <c r="J104" i="7"/>
  <c r="J57" i="7"/>
  <c r="K159" i="7"/>
  <c r="J150" i="7"/>
  <c r="K37" i="7"/>
  <c r="J133" i="7"/>
  <c r="J154" i="7"/>
  <c r="J171" i="7"/>
  <c r="J52" i="7"/>
  <c r="K33" i="7"/>
  <c r="J179" i="7"/>
  <c r="J18" i="7"/>
  <c r="K146" i="7"/>
  <c r="K94" i="7"/>
  <c r="K30" i="7"/>
  <c r="J53" i="7"/>
  <c r="K32" i="7"/>
  <c r="J107" i="7"/>
  <c r="K162" i="7"/>
  <c r="J149" i="7"/>
  <c r="J123" i="7"/>
  <c r="J84" i="7"/>
  <c r="J50" i="7"/>
  <c r="J141" i="7"/>
  <c r="K128" i="7"/>
  <c r="J64" i="7"/>
  <c r="J94" i="7"/>
  <c r="K27" i="7"/>
  <c r="J76" i="7"/>
  <c r="K12" i="7"/>
  <c r="J111" i="7"/>
  <c r="K38" i="7"/>
  <c r="J86" i="7"/>
  <c r="K86" i="7"/>
  <c r="J170" i="7"/>
  <c r="K109" i="7"/>
  <c r="J106" i="7"/>
  <c r="K147" i="7"/>
  <c r="J109" i="7"/>
  <c r="J134" i="7"/>
  <c r="J96" i="7"/>
  <c r="K70" i="7"/>
  <c r="J55" i="7"/>
  <c r="K35" i="7"/>
  <c r="J35" i="7"/>
  <c r="K122" i="7"/>
  <c r="J122" i="7"/>
  <c r="J129" i="7"/>
  <c r="K65" i="7"/>
  <c r="K140" i="7"/>
  <c r="J140" i="7"/>
  <c r="J117" i="7"/>
  <c r="J180" i="7"/>
  <c r="K50" i="7"/>
  <c r="J135" i="7"/>
  <c r="K55" i="7"/>
  <c r="J59" i="7"/>
  <c r="J146" i="7"/>
  <c r="K131" i="7"/>
  <c r="K180" i="7"/>
  <c r="K63" i="7"/>
  <c r="J93" i="7"/>
  <c r="J14" i="7"/>
  <c r="K14" i="7"/>
  <c r="K41" i="7"/>
  <c r="J28" i="7"/>
  <c r="K177" i="7"/>
  <c r="K51" i="7"/>
  <c r="K133" i="7"/>
  <c r="K69" i="7"/>
  <c r="K120" i="7"/>
  <c r="J120" i="7"/>
  <c r="K154" i="7"/>
  <c r="K17" i="7"/>
  <c r="J17" i="7"/>
  <c r="K184" i="7"/>
  <c r="K80" i="7"/>
  <c r="J159" i="7"/>
  <c r="K187" i="7"/>
  <c r="J187" i="7"/>
  <c r="K107" i="7"/>
  <c r="K141" i="7"/>
  <c r="J77" i="7"/>
  <c r="K77" i="7"/>
  <c r="J13" i="7"/>
  <c r="J128" i="7"/>
  <c r="K64" i="7"/>
  <c r="K178" i="7"/>
  <c r="K169" i="7"/>
  <c r="J27" i="7"/>
  <c r="K153" i="7"/>
  <c r="K89" i="7"/>
  <c r="K25" i="7"/>
  <c r="J25" i="7"/>
  <c r="K76" i="7"/>
  <c r="J12" i="7"/>
  <c r="K111" i="7"/>
  <c r="K150" i="7"/>
  <c r="J181" i="7"/>
  <c r="K181" i="7"/>
  <c r="J98" i="7"/>
  <c r="J26" i="7"/>
  <c r="K26" i="7"/>
  <c r="K53" i="7"/>
  <c r="J168" i="7"/>
  <c r="K104" i="7"/>
  <c r="J40" i="7"/>
  <c r="K40" i="7"/>
  <c r="K135" i="7"/>
  <c r="K171" i="7"/>
  <c r="K83" i="7"/>
  <c r="J83" i="7"/>
  <c r="J38" i="7"/>
  <c r="K129" i="7"/>
  <c r="J65" i="7"/>
  <c r="K116" i="7"/>
  <c r="J116" i="7"/>
  <c r="K52" i="7"/>
  <c r="J102" i="7"/>
  <c r="J63" i="7"/>
  <c r="K54" i="7"/>
  <c r="K144" i="7"/>
  <c r="J131" i="7"/>
  <c r="K13" i="7"/>
  <c r="K98" i="7"/>
  <c r="J178" i="7"/>
  <c r="K59" i="7"/>
  <c r="J89" i="7"/>
  <c r="J153" i="7"/>
  <c r="J169" i="7"/>
  <c r="J33" i="7"/>
  <c r="K18" i="7"/>
  <c r="K84" i="7"/>
  <c r="J148" i="7"/>
  <c r="K31" i="7"/>
  <c r="K179" i="7"/>
  <c r="K97" i="7"/>
  <c r="J121" i="7"/>
  <c r="K60" i="7"/>
  <c r="J147" i="7"/>
  <c r="J162" i="7"/>
  <c r="J31" i="7"/>
  <c r="J186" i="7"/>
  <c r="K82" i="7"/>
  <c r="K149" i="7"/>
  <c r="J119" i="7"/>
  <c r="J71" i="7"/>
  <c r="K106" i="7"/>
  <c r="J158" i="7"/>
  <c r="J160" i="7"/>
  <c r="K44" i="7"/>
  <c r="K123" i="7"/>
  <c r="K58" i="7"/>
  <c r="K57" i="7"/>
  <c r="J58" i="7"/>
  <c r="K105" i="7"/>
  <c r="J100" i="7"/>
  <c r="K56" i="7"/>
  <c r="K90" i="7"/>
  <c r="J42" i="7"/>
  <c r="J81" i="7"/>
  <c r="J43" i="7"/>
  <c r="K115" i="7"/>
  <c r="K132" i="7"/>
  <c r="J16" i="7"/>
  <c r="K16" i="7"/>
  <c r="K43" i="7"/>
  <c r="K139" i="7"/>
  <c r="K28" i="7"/>
  <c r="J78" i="7"/>
  <c r="K23" i="7"/>
  <c r="K143" i="7"/>
  <c r="J61" i="7"/>
  <c r="J87" i="7"/>
  <c r="K163" i="7"/>
  <c r="J157" i="7"/>
  <c r="J130" i="7"/>
  <c r="J184" i="7"/>
  <c r="K88" i="7"/>
  <c r="J23" i="7"/>
  <c r="K42" i="7"/>
  <c r="J183" i="7"/>
  <c r="J41" i="7"/>
  <c r="J145" i="7"/>
  <c r="K126" i="7"/>
  <c r="K66" i="7"/>
  <c r="J185" i="7"/>
  <c r="K48" i="7"/>
  <c r="K124" i="7"/>
  <c r="J155" i="7"/>
  <c r="K165" i="7"/>
  <c r="J142" i="7"/>
  <c r="J127" i="7"/>
  <c r="K73" i="7"/>
  <c r="K72" i="7"/>
  <c r="J108" i="7"/>
  <c r="J82" i="7"/>
  <c r="K36" i="7"/>
  <c r="J45" i="7"/>
  <c r="K173" i="7"/>
  <c r="J99" i="7"/>
  <c r="K158" i="7"/>
  <c r="K170" i="7"/>
  <c r="J67" i="7"/>
  <c r="K189" i="7"/>
  <c r="K161" i="7"/>
  <c r="K71" i="7"/>
  <c r="J85" i="7"/>
  <c r="K142" i="7"/>
  <c r="J172" i="7"/>
  <c r="K136" i="7"/>
  <c r="J188" i="7"/>
  <c r="J30" i="7"/>
  <c r="K182" i="7"/>
  <c r="K39" i="7"/>
  <c r="K85" i="7"/>
  <c r="J32" i="7"/>
  <c r="J39" i="7"/>
  <c r="J44" i="7"/>
  <c r="J21" i="7"/>
  <c r="J20" i="7"/>
  <c r="J73" i="7"/>
  <c r="K138" i="7"/>
  <c r="J97" i="7"/>
  <c r="J173" i="7"/>
  <c r="K95" i="7"/>
  <c r="J70" i="7"/>
  <c r="K183" i="7"/>
  <c r="J139" i="7"/>
  <c r="K93" i="7"/>
  <c r="K74" i="7"/>
  <c r="J105" i="7"/>
  <c r="J156" i="7"/>
  <c r="J143" i="7"/>
  <c r="J56" i="7"/>
  <c r="K78" i="7"/>
  <c r="J115" i="7"/>
  <c r="J54" i="7"/>
  <c r="K145" i="7"/>
  <c r="J132" i="7"/>
  <c r="J68" i="7"/>
  <c r="K185" i="7"/>
  <c r="J19" i="7"/>
  <c r="K100" i="7"/>
  <c r="J176" i="7"/>
  <c r="J124" i="7"/>
  <c r="J62" i="7"/>
  <c r="J137" i="7"/>
  <c r="J136" i="7"/>
  <c r="J152" i="7"/>
  <c r="K186" i="7"/>
  <c r="J189" i="7"/>
  <c r="K110" i="7"/>
  <c r="K67" i="7"/>
  <c r="K151" i="7"/>
  <c r="K125" i="7"/>
  <c r="K121" i="7"/>
  <c r="J72" i="7"/>
  <c r="J110" i="7"/>
  <c r="J90" i="7"/>
  <c r="K119" i="7"/>
  <c r="J22" i="7"/>
  <c r="K134" i="7"/>
  <c r="K49" i="7"/>
  <c r="K108" i="7"/>
  <c r="K45" i="7"/>
  <c r="K172" i="7"/>
  <c r="K148" i="7"/>
  <c r="J161" i="7"/>
  <c r="J48" i="7"/>
  <c r="J11" i="7"/>
  <c r="K20" i="7"/>
  <c r="J47" i="7"/>
  <c r="K11" i="7"/>
  <c r="K75" i="7"/>
  <c r="J24" i="7"/>
  <c r="J95" i="7"/>
  <c r="K96" i="7"/>
  <c r="K21" i="7"/>
  <c r="J34" i="7"/>
  <c r="K160" i="7"/>
  <c r="J118" i="7"/>
  <c r="J103" i="7"/>
  <c r="K175" i="7"/>
  <c r="K102" i="7"/>
  <c r="K62" i="7"/>
  <c r="K174" i="7"/>
  <c r="J75" i="7"/>
  <c r="K99" i="7"/>
  <c r="K188" i="7"/>
  <c r="J174" i="7"/>
  <c r="K24" i="7"/>
  <c r="J151" i="7"/>
  <c r="K61" i="7"/>
  <c r="J49" i="7"/>
  <c r="K103" i="7"/>
  <c r="J36" i="7"/>
  <c r="K118" i="7"/>
  <c r="K127" i="7"/>
  <c r="K92" i="7"/>
  <c r="J182" i="7"/>
  <c r="K137" i="7"/>
  <c r="K15" i="7"/>
  <c r="K113" i="7"/>
  <c r="J91" i="7"/>
  <c r="K155" i="7"/>
  <c r="J79" i="7"/>
  <c r="J125" i="7"/>
  <c r="K164" i="7"/>
  <c r="J46" i="7"/>
  <c r="J165" i="7"/>
  <c r="K79" i="7"/>
  <c r="J88" i="7"/>
  <c r="K156" i="7"/>
  <c r="J29" i="7"/>
  <c r="K22" i="7"/>
  <c r="J175" i="7"/>
  <c r="J163" i="7"/>
  <c r="K19" i="7"/>
  <c r="K167" i="7"/>
  <c r="J138" i="7"/>
  <c r="K68" i="7"/>
  <c r="K166" i="7"/>
  <c r="K101" i="7"/>
  <c r="J74" i="7"/>
  <c r="J69" i="7"/>
  <c r="K47" i="7"/>
  <c r="J166" i="7"/>
  <c r="J51" i="7"/>
  <c r="J112" i="7"/>
  <c r="J92" i="7"/>
  <c r="J60" i="7"/>
  <c r="K87" i="7"/>
  <c r="K46" i="7"/>
  <c r="J15" i="7"/>
  <c r="K152" i="7"/>
  <c r="K29" i="7"/>
  <c r="K112" i="7"/>
  <c r="K157" i="7"/>
  <c r="J167" i="7"/>
  <c r="K81" i="7"/>
  <c r="J164" i="7"/>
  <c r="K34" i="7"/>
  <c r="J114" i="7"/>
  <c r="J37" i="7"/>
  <c r="K130" i="7"/>
  <c r="K114" i="7"/>
  <c r="J113" i="7"/>
  <c r="J177" i="7"/>
  <c r="K91" i="7"/>
  <c r="J101" i="7"/>
  <c r="J66" i="7"/>
  <c r="J80" i="7"/>
  <c r="K176" i="7"/>
  <c r="J126" i="7"/>
  <c r="AF19" i="3"/>
  <c r="AB22" i="3"/>
  <c r="AB17" i="3"/>
  <c r="AL23" i="3"/>
  <c r="AL38" i="3" s="1"/>
  <c r="AL57" i="3" s="1"/>
  <c r="AD19" i="3"/>
  <c r="AF17" i="3"/>
  <c r="AD17" i="3"/>
  <c r="D189" i="3" l="1"/>
  <c r="D190" i="3" s="1"/>
  <c r="M189" i="3"/>
  <c r="M190" i="3" s="1"/>
  <c r="P189" i="3"/>
  <c r="P190" i="3" s="1"/>
  <c r="AB189" i="3"/>
  <c r="AB190" i="3" s="1"/>
  <c r="V189" i="3"/>
  <c r="V190" i="3" s="1"/>
  <c r="G189" i="3"/>
  <c r="G190" i="3" s="1"/>
  <c r="S189" i="3"/>
  <c r="S190" i="3" s="1"/>
  <c r="Y189" i="3"/>
  <c r="Y190" i="3" s="1"/>
  <c r="J189" i="3"/>
  <c r="J190" i="3" s="1"/>
  <c r="K7" i="7"/>
  <c r="D20" i="7" s="1"/>
  <c r="D105" i="3"/>
  <c r="P105" i="3"/>
  <c r="V105" i="3"/>
  <c r="Y105" i="3"/>
  <c r="J105" i="3"/>
  <c r="S105" i="3"/>
  <c r="M105" i="3"/>
  <c r="AB105" i="3"/>
  <c r="G105" i="3"/>
  <c r="AB76" i="3"/>
  <c r="Y95" i="3"/>
  <c r="V114" i="3"/>
  <c r="AL76" i="3"/>
  <c r="AL95" i="3" s="1"/>
  <c r="AL114" i="3" s="1"/>
  <c r="AB38" i="3"/>
  <c r="AD76" i="3"/>
  <c r="AD95" i="3" s="1"/>
  <c r="AD114" i="3" s="1"/>
  <c r="AE57" i="3"/>
  <c r="AG23" i="3"/>
  <c r="AG38" i="3" s="1"/>
  <c r="AG57" i="3" s="1"/>
  <c r="AE23" i="3"/>
  <c r="AE105" i="3" s="1"/>
  <c r="I32" i="7"/>
  <c r="D27" i="7"/>
  <c r="I182" i="7"/>
  <c r="I159" i="7"/>
  <c r="I185" i="7"/>
  <c r="I180" i="7"/>
  <c r="I189" i="7"/>
  <c r="I147" i="7"/>
  <c r="I94" i="7"/>
  <c r="I181" i="7"/>
  <c r="I183" i="7"/>
  <c r="I165" i="7"/>
  <c r="I176" i="7"/>
  <c r="I161" i="7"/>
  <c r="I156" i="7"/>
  <c r="I160" i="7"/>
  <c r="I166" i="7"/>
  <c r="I85" i="7"/>
  <c r="I173" i="7"/>
  <c r="I145" i="7"/>
  <c r="I175" i="7"/>
  <c r="I144" i="7"/>
  <c r="I158" i="7"/>
  <c r="I172" i="7"/>
  <c r="I177" i="7"/>
  <c r="I163" i="7"/>
  <c r="I179" i="7"/>
  <c r="I174" i="7"/>
  <c r="I187" i="7"/>
  <c r="I169" i="7"/>
  <c r="I178" i="7"/>
  <c r="I162" i="7"/>
  <c r="I184" i="7"/>
  <c r="I171" i="7"/>
  <c r="I186" i="7"/>
  <c r="I188" i="7"/>
  <c r="I157" i="7"/>
  <c r="I167" i="7"/>
  <c r="I155" i="7"/>
  <c r="I143" i="7"/>
  <c r="I164" i="7"/>
  <c r="I146" i="7"/>
  <c r="I170" i="7"/>
  <c r="I168" i="7"/>
  <c r="I118" i="7"/>
  <c r="I152" i="7"/>
  <c r="I154" i="7"/>
  <c r="I149" i="7"/>
  <c r="I53" i="7"/>
  <c r="I44" i="7"/>
  <c r="I19" i="7"/>
  <c r="I83" i="7"/>
  <c r="I153" i="7"/>
  <c r="I68" i="7"/>
  <c r="I84" i="7"/>
  <c r="I148" i="7"/>
  <c r="I150" i="7"/>
  <c r="I81" i="7"/>
  <c r="I142" i="7"/>
  <c r="I72" i="7"/>
  <c r="I151" i="7"/>
  <c r="I46" i="7"/>
  <c r="I115" i="7"/>
  <c r="I41" i="7"/>
  <c r="I80" i="7"/>
  <c r="I112" i="7"/>
  <c r="I110" i="7"/>
  <c r="I15" i="7"/>
  <c r="I48" i="7"/>
  <c r="I96" i="7"/>
  <c r="I74" i="7"/>
  <c r="I140" i="7"/>
  <c r="I75" i="7"/>
  <c r="I38" i="7"/>
  <c r="I20" i="7"/>
  <c r="I65" i="7"/>
  <c r="I43" i="7"/>
  <c r="I57" i="7"/>
  <c r="I61" i="7"/>
  <c r="I51" i="7"/>
  <c r="I30" i="7"/>
  <c r="I141" i="7"/>
  <c r="I139" i="7"/>
  <c r="I47" i="7"/>
  <c r="I86" i="7"/>
  <c r="I109" i="7"/>
  <c r="I126" i="7"/>
  <c r="D26" i="7"/>
  <c r="I18" i="7"/>
  <c r="I103" i="7"/>
  <c r="I97" i="7"/>
  <c r="I66" i="7"/>
  <c r="I138" i="7"/>
  <c r="I100" i="7"/>
  <c r="I134" i="7"/>
  <c r="I35" i="7"/>
  <c r="I135" i="7"/>
  <c r="I130" i="7"/>
  <c r="I60" i="7"/>
  <c r="I26" i="7"/>
  <c r="I63" i="7"/>
  <c r="I120" i="7"/>
  <c r="I101" i="7"/>
  <c r="I39" i="7"/>
  <c r="I129" i="7"/>
  <c r="I124" i="7"/>
  <c r="I99" i="7"/>
  <c r="I90" i="7"/>
  <c r="I108" i="7"/>
  <c r="I111" i="7"/>
  <c r="I59" i="7"/>
  <c r="I36" i="7"/>
  <c r="I128" i="7"/>
  <c r="I23" i="7"/>
  <c r="I133" i="7"/>
  <c r="I77" i="7"/>
  <c r="I29" i="7"/>
  <c r="I79" i="7"/>
  <c r="I24" i="7"/>
  <c r="I125" i="7"/>
  <c r="I116" i="7"/>
  <c r="I22" i="7"/>
  <c r="I104" i="7"/>
  <c r="I28" i="7"/>
  <c r="I122" i="7"/>
  <c r="I107" i="7"/>
  <c r="I42" i="7"/>
  <c r="I87" i="7"/>
  <c r="I76" i="7"/>
  <c r="I11" i="7"/>
  <c r="I14" i="7"/>
  <c r="I16" i="7"/>
  <c r="I88" i="7"/>
  <c r="I89" i="7"/>
  <c r="I91" i="7"/>
  <c r="I106" i="7"/>
  <c r="I49" i="7"/>
  <c r="I62" i="7"/>
  <c r="I67" i="7"/>
  <c r="I105" i="7"/>
  <c r="I102" i="7"/>
  <c r="I131" i="7"/>
  <c r="I56" i="7"/>
  <c r="I95" i="7"/>
  <c r="I114" i="7"/>
  <c r="I69" i="7"/>
  <c r="I93" i="7"/>
  <c r="I92" i="7"/>
  <c r="I45" i="7"/>
  <c r="I82" i="7"/>
  <c r="I31" i="7"/>
  <c r="I123" i="7"/>
  <c r="I113" i="7"/>
  <c r="I119" i="7"/>
  <c r="I132" i="7"/>
  <c r="I58" i="7"/>
  <c r="I127" i="7"/>
  <c r="I27" i="7"/>
  <c r="I64" i="7"/>
  <c r="I54" i="7"/>
  <c r="I55" i="7"/>
  <c r="I50" i="7"/>
  <c r="I12" i="7"/>
  <c r="I21" i="7"/>
  <c r="I17" i="7"/>
  <c r="I13" i="7"/>
  <c r="I98" i="7"/>
  <c r="I33" i="7"/>
  <c r="I40" i="7"/>
  <c r="I37" i="7"/>
  <c r="I78" i="7"/>
  <c r="I73" i="7"/>
  <c r="I71" i="7"/>
  <c r="I121" i="7"/>
  <c r="I137" i="7"/>
  <c r="I25" i="7"/>
  <c r="I136" i="7"/>
  <c r="I70" i="7"/>
  <c r="I52" i="7"/>
  <c r="I34" i="7"/>
  <c r="I117" i="7"/>
  <c r="AI19" i="3"/>
  <c r="AE22" i="3"/>
  <c r="AE17" i="3"/>
  <c r="AG19" i="3"/>
  <c r="AO23" i="3"/>
  <c r="AO38" i="3" s="1"/>
  <c r="AO57" i="3" s="1"/>
  <c r="AG17" i="3"/>
  <c r="AI17" i="3"/>
  <c r="D8771" i="4"/>
  <c r="E8771" i="4"/>
  <c r="F8771" i="4"/>
  <c r="G8771" i="4"/>
  <c r="B1706" i="4"/>
  <c r="B1702" i="4"/>
  <c r="B1698" i="4"/>
  <c r="B1694" i="4"/>
  <c r="B1690" i="4"/>
  <c r="B1686" i="4"/>
  <c r="B1682" i="4"/>
  <c r="B1678" i="4"/>
  <c r="B1674" i="4"/>
  <c r="B1670" i="4"/>
  <c r="B1666" i="4"/>
  <c r="B1662" i="4"/>
  <c r="B1658" i="4"/>
  <c r="B1654" i="4"/>
  <c r="B1650" i="4"/>
  <c r="B1646" i="4"/>
  <c r="B1642" i="4"/>
  <c r="B1638" i="4"/>
  <c r="B1634" i="4"/>
  <c r="B1630" i="4"/>
  <c r="B1626" i="4"/>
  <c r="B1622" i="4"/>
  <c r="B1618" i="4"/>
  <c r="B1614" i="4"/>
  <c r="B1610" i="4"/>
  <c r="B1606" i="4"/>
  <c r="B1602" i="4"/>
  <c r="B1598" i="4"/>
  <c r="B1594" i="4"/>
  <c r="B1590" i="4"/>
  <c r="B1586" i="4"/>
  <c r="B1582" i="4"/>
  <c r="B1578" i="4"/>
  <c r="B1574" i="4"/>
  <c r="B1570" i="4"/>
  <c r="B1566" i="4"/>
  <c r="B1562" i="4"/>
  <c r="B1558" i="4"/>
  <c r="B1554" i="4"/>
  <c r="B1550" i="4"/>
  <c r="B1546" i="4"/>
  <c r="B1542" i="4"/>
  <c r="B1538" i="4"/>
  <c r="B1534" i="4"/>
  <c r="B1530" i="4"/>
  <c r="B1526" i="4"/>
  <c r="B1522" i="4"/>
  <c r="B1518" i="4"/>
  <c r="B1514" i="4"/>
  <c r="B1510" i="4"/>
  <c r="B1506" i="4"/>
  <c r="B1502" i="4"/>
  <c r="B1498" i="4"/>
  <c r="B1494" i="4"/>
  <c r="B1490" i="4"/>
  <c r="B1486" i="4"/>
  <c r="B1482" i="4"/>
  <c r="B1478" i="4"/>
  <c r="B1474" i="4"/>
  <c r="B1470" i="4"/>
  <c r="B1466" i="4"/>
  <c r="B1462" i="4"/>
  <c r="B1458" i="4"/>
  <c r="B1454" i="4"/>
  <c r="B1450" i="4"/>
  <c r="B1446" i="4"/>
  <c r="B1442" i="4"/>
  <c r="B1438" i="4"/>
  <c r="B1434" i="4"/>
  <c r="B1430" i="4"/>
  <c r="B1426" i="4"/>
  <c r="B1422" i="4"/>
  <c r="B1418" i="4"/>
  <c r="B1414" i="4"/>
  <c r="B1410" i="4"/>
  <c r="B1406" i="4"/>
  <c r="B1402" i="4"/>
  <c r="B1398" i="4"/>
  <c r="B1394" i="4"/>
  <c r="B1390" i="4"/>
  <c r="B1386" i="4"/>
  <c r="B1382" i="4"/>
  <c r="B1378" i="4"/>
  <c r="B1374" i="4"/>
  <c r="B1370" i="4"/>
  <c r="B1366" i="4"/>
  <c r="B1362" i="4"/>
  <c r="B1358" i="4"/>
  <c r="B1354" i="4"/>
  <c r="B1350" i="4"/>
  <c r="B1346" i="4"/>
  <c r="B1342" i="4"/>
  <c r="B1338" i="4"/>
  <c r="B1334" i="4"/>
  <c r="B1330" i="4"/>
  <c r="B1326" i="4"/>
  <c r="B1322" i="4"/>
  <c r="B1318" i="4"/>
  <c r="B1314" i="4"/>
  <c r="B1310" i="4"/>
  <c r="B1306" i="4"/>
  <c r="B1302" i="4"/>
  <c r="B1298" i="4"/>
  <c r="B1294" i="4"/>
  <c r="B1290" i="4"/>
  <c r="B1286" i="4"/>
  <c r="B1282" i="4"/>
  <c r="B1278" i="4"/>
  <c r="B1274" i="4"/>
  <c r="B1270" i="4"/>
  <c r="B1266" i="4"/>
  <c r="B1262" i="4"/>
  <c r="B1258" i="4"/>
  <c r="B1254" i="4"/>
  <c r="B1250" i="4"/>
  <c r="B1246" i="4"/>
  <c r="B1242" i="4"/>
  <c r="B1238" i="4"/>
  <c r="B1234" i="4"/>
  <c r="B1230" i="4"/>
  <c r="B1226" i="4"/>
  <c r="B1222" i="4"/>
  <c r="B1218" i="4"/>
  <c r="B1214" i="4"/>
  <c r="B1210" i="4"/>
  <c r="B1206" i="4"/>
  <c r="B1202" i="4"/>
  <c r="B1198" i="4"/>
  <c r="B1194" i="4"/>
  <c r="B1190" i="4"/>
  <c r="B1186" i="4"/>
  <c r="B1182" i="4"/>
  <c r="B1178" i="4"/>
  <c r="B1174" i="4"/>
  <c r="B1170" i="4"/>
  <c r="B1166" i="4"/>
  <c r="B1162" i="4"/>
  <c r="B1158" i="4"/>
  <c r="B1154" i="4"/>
  <c r="B1150" i="4"/>
  <c r="B1146" i="4"/>
  <c r="B1142" i="4"/>
  <c r="B1138" i="4"/>
  <c r="B1134" i="4"/>
  <c r="B1130" i="4"/>
  <c r="B1126" i="4"/>
  <c r="B1122" i="4"/>
  <c r="B1118" i="4"/>
  <c r="B1114" i="4"/>
  <c r="B1110" i="4"/>
  <c r="B1106" i="4"/>
  <c r="B1102" i="4"/>
  <c r="B1098" i="4"/>
  <c r="B1094" i="4"/>
  <c r="B1090" i="4"/>
  <c r="B1086" i="4"/>
  <c r="B1082" i="4"/>
  <c r="B1078" i="4"/>
  <c r="B1074" i="4"/>
  <c r="B1070" i="4"/>
  <c r="B1066" i="4"/>
  <c r="B1062" i="4"/>
  <c r="B1058" i="4"/>
  <c r="B1054" i="4"/>
  <c r="B1050" i="4"/>
  <c r="B1046" i="4"/>
  <c r="B1042" i="4"/>
  <c r="B1038" i="4"/>
  <c r="B1034" i="4"/>
  <c r="B1030" i="4"/>
  <c r="B1026" i="4"/>
  <c r="B1022" i="4"/>
  <c r="B1018" i="4"/>
  <c r="B1014" i="4"/>
  <c r="B1010" i="4"/>
  <c r="B1006" i="4"/>
  <c r="B1002" i="4"/>
  <c r="B998" i="4"/>
  <c r="B994" i="4"/>
  <c r="B990" i="4"/>
  <c r="B986" i="4"/>
  <c r="B982" i="4"/>
  <c r="B978" i="4"/>
  <c r="B974" i="4"/>
  <c r="B970" i="4"/>
  <c r="B966" i="4"/>
  <c r="B962" i="4"/>
  <c r="B958" i="4"/>
  <c r="B954" i="4"/>
  <c r="B950" i="4"/>
  <c r="B946" i="4"/>
  <c r="B942" i="4"/>
  <c r="B938" i="4"/>
  <c r="B934" i="4"/>
  <c r="B930" i="4"/>
  <c r="B926" i="4"/>
  <c r="B922" i="4"/>
  <c r="B918" i="4"/>
  <c r="B914" i="4"/>
  <c r="B910" i="4"/>
  <c r="B906" i="4"/>
  <c r="B902" i="4"/>
  <c r="B898" i="4"/>
  <c r="B894" i="4"/>
  <c r="B890" i="4"/>
  <c r="B886" i="4"/>
  <c r="B882" i="4"/>
  <c r="B878" i="4"/>
  <c r="B874" i="4"/>
  <c r="B870" i="4"/>
  <c r="B866" i="4"/>
  <c r="B862" i="4"/>
  <c r="B858" i="4"/>
  <c r="B854" i="4"/>
  <c r="B850" i="4"/>
  <c r="B846" i="4"/>
  <c r="B842" i="4"/>
  <c r="B838" i="4"/>
  <c r="B834" i="4"/>
  <c r="B830" i="4"/>
  <c r="B826" i="4"/>
  <c r="B822" i="4"/>
  <c r="B818" i="4"/>
  <c r="B814" i="4"/>
  <c r="B810" i="4"/>
  <c r="B806" i="4"/>
  <c r="B802" i="4"/>
  <c r="B798" i="4"/>
  <c r="B794" i="4"/>
  <c r="B790" i="4"/>
  <c r="B786" i="4"/>
  <c r="B782" i="4"/>
  <c r="B778" i="4"/>
  <c r="B774" i="4"/>
  <c r="B770" i="4"/>
  <c r="B766" i="4"/>
  <c r="B762" i="4"/>
  <c r="B758" i="4"/>
  <c r="B754" i="4"/>
  <c r="B750" i="4"/>
  <c r="B746" i="4"/>
  <c r="B742" i="4"/>
  <c r="B738" i="4"/>
  <c r="B734" i="4"/>
  <c r="B730" i="4"/>
  <c r="B726" i="4"/>
  <c r="B722" i="4"/>
  <c r="B718" i="4"/>
  <c r="B714" i="4"/>
  <c r="B710" i="4"/>
  <c r="B706" i="4"/>
  <c r="B702" i="4"/>
  <c r="B698" i="4"/>
  <c r="B694" i="4"/>
  <c r="B690" i="4"/>
  <c r="B686" i="4"/>
  <c r="B682" i="4"/>
  <c r="B678" i="4"/>
  <c r="B674" i="4"/>
  <c r="B670" i="4"/>
  <c r="B666" i="4"/>
  <c r="B662" i="4"/>
  <c r="B658" i="4"/>
  <c r="B654" i="4"/>
  <c r="B650" i="4"/>
  <c r="B646" i="4"/>
  <c r="B642" i="4"/>
  <c r="B638" i="4"/>
  <c r="B634" i="4"/>
  <c r="B630" i="4"/>
  <c r="B626" i="4"/>
  <c r="B622" i="4"/>
  <c r="B618" i="4"/>
  <c r="B614" i="4"/>
  <c r="B610" i="4"/>
  <c r="B606" i="4"/>
  <c r="B602" i="4"/>
  <c r="B598" i="4"/>
  <c r="B594" i="4"/>
  <c r="B590" i="4"/>
  <c r="B586" i="4"/>
  <c r="B582" i="4"/>
  <c r="B578" i="4"/>
  <c r="B574" i="4"/>
  <c r="B570" i="4"/>
  <c r="B566" i="4"/>
  <c r="B562" i="4"/>
  <c r="B558" i="4"/>
  <c r="B554" i="4"/>
  <c r="B550" i="4"/>
  <c r="B546" i="4"/>
  <c r="B542" i="4"/>
  <c r="B538" i="4"/>
  <c r="B534" i="4"/>
  <c r="B530" i="4"/>
  <c r="B526" i="4"/>
  <c r="B522" i="4"/>
  <c r="B518" i="4"/>
  <c r="B514" i="4"/>
  <c r="B510" i="4"/>
  <c r="B506" i="4"/>
  <c r="B502" i="4"/>
  <c r="B498" i="4"/>
  <c r="B494" i="4"/>
  <c r="B490" i="4"/>
  <c r="B486" i="4"/>
  <c r="B482" i="4"/>
  <c r="B478" i="4"/>
  <c r="B474" i="4"/>
  <c r="B470" i="4"/>
  <c r="B466" i="4"/>
  <c r="B462" i="4"/>
  <c r="B458" i="4"/>
  <c r="B454" i="4"/>
  <c r="B450" i="4"/>
  <c r="B446" i="4"/>
  <c r="B442" i="4"/>
  <c r="B438" i="4"/>
  <c r="B434" i="4"/>
  <c r="B430" i="4"/>
  <c r="B426" i="4"/>
  <c r="B422" i="4"/>
  <c r="B418" i="4"/>
  <c r="B414" i="4"/>
  <c r="B410" i="4"/>
  <c r="B406" i="4"/>
  <c r="B402" i="4"/>
  <c r="B398" i="4"/>
  <c r="B394" i="4"/>
  <c r="B390" i="4"/>
  <c r="B386" i="4"/>
  <c r="B382" i="4"/>
  <c r="B378" i="4"/>
  <c r="B374" i="4"/>
  <c r="B370" i="4"/>
  <c r="B366" i="4"/>
  <c r="B362" i="4"/>
  <c r="B358" i="4"/>
  <c r="B354" i="4"/>
  <c r="B350" i="4"/>
  <c r="B346" i="4"/>
  <c r="B344" i="4"/>
  <c r="B342" i="4"/>
  <c r="B338" i="4"/>
  <c r="B336" i="4"/>
  <c r="B334" i="4"/>
  <c r="B330" i="4"/>
  <c r="B328" i="4"/>
  <c r="B326" i="4"/>
  <c r="B322" i="4"/>
  <c r="B320" i="4"/>
  <c r="B318" i="4"/>
  <c r="B314" i="4"/>
  <c r="B312" i="4"/>
  <c r="B310" i="4"/>
  <c r="B306" i="4"/>
  <c r="B304" i="4"/>
  <c r="B302" i="4"/>
  <c r="B298" i="4"/>
  <c r="B296" i="4"/>
  <c r="B294" i="4"/>
  <c r="B290" i="4"/>
  <c r="B288" i="4"/>
  <c r="B286" i="4"/>
  <c r="B282" i="4"/>
  <c r="B280" i="4"/>
  <c r="B278" i="4"/>
  <c r="B274" i="4"/>
  <c r="B272" i="4"/>
  <c r="B270" i="4"/>
  <c r="B266" i="4"/>
  <c r="B264" i="4"/>
  <c r="B262" i="4"/>
  <c r="B258" i="4"/>
  <c r="B256" i="4"/>
  <c r="B254" i="4"/>
  <c r="B250" i="4"/>
  <c r="B248" i="4"/>
  <c r="B246" i="4"/>
  <c r="B242" i="4"/>
  <c r="B240" i="4"/>
  <c r="B238" i="4"/>
  <c r="B234" i="4"/>
  <c r="B232" i="4"/>
  <c r="B230" i="4"/>
  <c r="B226" i="4"/>
  <c r="B224" i="4"/>
  <c r="B222" i="4"/>
  <c r="B218" i="4"/>
  <c r="B216" i="4"/>
  <c r="B214" i="4"/>
  <c r="B210" i="4"/>
  <c r="B208" i="4"/>
  <c r="B206" i="4"/>
  <c r="B202" i="4"/>
  <c r="B200" i="4"/>
  <c r="B198" i="4"/>
  <c r="B194" i="4"/>
  <c r="B192" i="4"/>
  <c r="B190" i="4"/>
  <c r="B186" i="4"/>
  <c r="B184" i="4"/>
  <c r="B182" i="4"/>
  <c r="B178" i="4"/>
  <c r="B176" i="4"/>
  <c r="B174" i="4"/>
  <c r="B170" i="4"/>
  <c r="B168" i="4"/>
  <c r="B166" i="4"/>
  <c r="B162" i="4"/>
  <c r="B160" i="4"/>
  <c r="B158" i="4"/>
  <c r="B154" i="4"/>
  <c r="B152" i="4"/>
  <c r="B150" i="4"/>
  <c r="B146" i="4"/>
  <c r="B144" i="4"/>
  <c r="B142" i="4"/>
  <c r="B138" i="4"/>
  <c r="B136" i="4"/>
  <c r="B134" i="4"/>
  <c r="B130" i="4"/>
  <c r="B128" i="4"/>
  <c r="B126" i="4"/>
  <c r="B122" i="4"/>
  <c r="B120" i="4"/>
  <c r="B118" i="4"/>
  <c r="B114" i="4"/>
  <c r="B112" i="4"/>
  <c r="B110" i="4"/>
  <c r="B106" i="4"/>
  <c r="B104" i="4"/>
  <c r="B102" i="4"/>
  <c r="B98" i="4"/>
  <c r="B96" i="4"/>
  <c r="B94" i="4"/>
  <c r="B90" i="4"/>
  <c r="B88" i="4"/>
  <c r="B86" i="4"/>
  <c r="B82" i="4"/>
  <c r="B80" i="4"/>
  <c r="B78" i="4"/>
  <c r="B74" i="4"/>
  <c r="B72" i="4"/>
  <c r="B70" i="4"/>
  <c r="B66" i="4"/>
  <c r="B64" i="4"/>
  <c r="B62" i="4"/>
  <c r="B58" i="4"/>
  <c r="B56" i="4"/>
  <c r="B54" i="4"/>
  <c r="B50" i="4"/>
  <c r="B48" i="4"/>
  <c r="B46" i="4"/>
  <c r="B42" i="4"/>
  <c r="B40" i="4"/>
  <c r="B38" i="4"/>
  <c r="B34" i="4"/>
  <c r="B32" i="4"/>
  <c r="B30" i="4"/>
  <c r="B26" i="4"/>
  <c r="B24" i="4"/>
  <c r="B22" i="4"/>
  <c r="B18" i="4"/>
  <c r="B16" i="4"/>
  <c r="B14" i="4"/>
  <c r="B10" i="4"/>
  <c r="B8" i="4"/>
  <c r="F7" i="1" s="1"/>
  <c r="B9" i="4"/>
  <c r="B11" i="4"/>
  <c r="B12" i="4"/>
  <c r="B13" i="4"/>
  <c r="B15" i="4"/>
  <c r="B17" i="4"/>
  <c r="B19" i="4"/>
  <c r="B20" i="4"/>
  <c r="B21" i="4"/>
  <c r="B23" i="4"/>
  <c r="B25" i="4"/>
  <c r="B27" i="4"/>
  <c r="B28" i="4"/>
  <c r="B29" i="4"/>
  <c r="B31" i="4"/>
  <c r="B33" i="4"/>
  <c r="B35" i="4"/>
  <c r="B36" i="4"/>
  <c r="B37" i="4"/>
  <c r="B39" i="4"/>
  <c r="B41" i="4"/>
  <c r="B43" i="4"/>
  <c r="B44" i="4"/>
  <c r="B45" i="4"/>
  <c r="B47" i="4"/>
  <c r="B49" i="4"/>
  <c r="B51" i="4"/>
  <c r="B52" i="4"/>
  <c r="B53" i="4"/>
  <c r="B55" i="4"/>
  <c r="B57" i="4"/>
  <c r="B59" i="4"/>
  <c r="B60" i="4"/>
  <c r="B61" i="4"/>
  <c r="B63" i="4"/>
  <c r="B65" i="4"/>
  <c r="B67" i="4"/>
  <c r="B68" i="4"/>
  <c r="B69" i="4"/>
  <c r="B71" i="4"/>
  <c r="B73" i="4"/>
  <c r="B75" i="4"/>
  <c r="B76" i="4"/>
  <c r="B77" i="4"/>
  <c r="B79" i="4"/>
  <c r="B81" i="4"/>
  <c r="B83" i="4"/>
  <c r="B84" i="4"/>
  <c r="B85" i="4"/>
  <c r="B87" i="4"/>
  <c r="B89" i="4"/>
  <c r="B91" i="4"/>
  <c r="B92" i="4"/>
  <c r="B93" i="4"/>
  <c r="B95" i="4"/>
  <c r="B97" i="4"/>
  <c r="B99" i="4"/>
  <c r="B100" i="4"/>
  <c r="B101" i="4"/>
  <c r="B103" i="4"/>
  <c r="B105" i="4"/>
  <c r="B107" i="4"/>
  <c r="B108" i="4"/>
  <c r="B109" i="4"/>
  <c r="B111" i="4"/>
  <c r="B113" i="4"/>
  <c r="B115" i="4"/>
  <c r="B116" i="4"/>
  <c r="B117" i="4"/>
  <c r="B119" i="4"/>
  <c r="B121" i="4"/>
  <c r="B123" i="4"/>
  <c r="B124" i="4"/>
  <c r="B125" i="4"/>
  <c r="B127" i="4"/>
  <c r="B129" i="4"/>
  <c r="B131" i="4"/>
  <c r="B132" i="4"/>
  <c r="B133" i="4"/>
  <c r="B135" i="4"/>
  <c r="B137" i="4"/>
  <c r="B139" i="4"/>
  <c r="B140" i="4"/>
  <c r="B141" i="4"/>
  <c r="B143" i="4"/>
  <c r="B145" i="4"/>
  <c r="B147" i="4"/>
  <c r="B148" i="4"/>
  <c r="B149" i="4"/>
  <c r="B151" i="4"/>
  <c r="B153" i="4"/>
  <c r="B155" i="4"/>
  <c r="B156" i="4"/>
  <c r="B157" i="4"/>
  <c r="B159" i="4"/>
  <c r="B161" i="4"/>
  <c r="B163" i="4"/>
  <c r="B164" i="4"/>
  <c r="B165" i="4"/>
  <c r="B167" i="4"/>
  <c r="B169" i="4"/>
  <c r="B171" i="4"/>
  <c r="B172" i="4"/>
  <c r="B173" i="4"/>
  <c r="B175" i="4"/>
  <c r="B177" i="4"/>
  <c r="B179" i="4"/>
  <c r="B180" i="4"/>
  <c r="B181" i="4"/>
  <c r="B183" i="4"/>
  <c r="B185" i="4"/>
  <c r="B187" i="4"/>
  <c r="B188" i="4"/>
  <c r="B189" i="4"/>
  <c r="B191" i="4"/>
  <c r="B193" i="4"/>
  <c r="B195" i="4"/>
  <c r="B196" i="4"/>
  <c r="B197" i="4"/>
  <c r="B199" i="4"/>
  <c r="B201" i="4"/>
  <c r="B203" i="4"/>
  <c r="B204" i="4"/>
  <c r="B205" i="4"/>
  <c r="B207" i="4"/>
  <c r="B209" i="4"/>
  <c r="B211" i="4"/>
  <c r="B212" i="4"/>
  <c r="B213" i="4"/>
  <c r="B215" i="4"/>
  <c r="B217" i="4"/>
  <c r="B219" i="4"/>
  <c r="B220" i="4"/>
  <c r="B221" i="4"/>
  <c r="B223" i="4"/>
  <c r="B225" i="4"/>
  <c r="B227" i="4"/>
  <c r="B228" i="4"/>
  <c r="B229" i="4"/>
  <c r="B231" i="4"/>
  <c r="B233" i="4"/>
  <c r="B235" i="4"/>
  <c r="B236" i="4"/>
  <c r="B237" i="4"/>
  <c r="B239" i="4"/>
  <c r="B241" i="4"/>
  <c r="B243" i="4"/>
  <c r="B244" i="4"/>
  <c r="B245" i="4"/>
  <c r="B247" i="4"/>
  <c r="B249" i="4"/>
  <c r="B251" i="4"/>
  <c r="B252" i="4"/>
  <c r="B253" i="4"/>
  <c r="B255" i="4"/>
  <c r="B257" i="4"/>
  <c r="B259" i="4"/>
  <c r="B260" i="4"/>
  <c r="B261" i="4"/>
  <c r="B263" i="4"/>
  <c r="B265" i="4"/>
  <c r="B267" i="4"/>
  <c r="B268" i="4"/>
  <c r="B269" i="4"/>
  <c r="B271" i="4"/>
  <c r="B273" i="4"/>
  <c r="B275" i="4"/>
  <c r="B276" i="4"/>
  <c r="B277" i="4"/>
  <c r="B279" i="4"/>
  <c r="B281" i="4"/>
  <c r="B283" i="4"/>
  <c r="B284" i="4"/>
  <c r="B285" i="4"/>
  <c r="B287" i="4"/>
  <c r="B289" i="4"/>
  <c r="B291" i="4"/>
  <c r="B292" i="4"/>
  <c r="B293" i="4"/>
  <c r="B295" i="4"/>
  <c r="B297" i="4"/>
  <c r="B299" i="4"/>
  <c r="B300" i="4"/>
  <c r="B301" i="4"/>
  <c r="B303" i="4"/>
  <c r="B305" i="4"/>
  <c r="B307" i="4"/>
  <c r="B308" i="4"/>
  <c r="B309" i="4"/>
  <c r="B311" i="4"/>
  <c r="B313" i="4"/>
  <c r="B315" i="4"/>
  <c r="B316" i="4"/>
  <c r="B317" i="4"/>
  <c r="B319" i="4"/>
  <c r="B321" i="4"/>
  <c r="B323" i="4"/>
  <c r="B324" i="4"/>
  <c r="B325" i="4"/>
  <c r="B327" i="4"/>
  <c r="B329" i="4"/>
  <c r="B331" i="4"/>
  <c r="B332" i="4"/>
  <c r="B333" i="4"/>
  <c r="B335" i="4"/>
  <c r="B337" i="4"/>
  <c r="B339" i="4"/>
  <c r="B340" i="4"/>
  <c r="B341" i="4"/>
  <c r="B343" i="4"/>
  <c r="B345" i="4"/>
  <c r="B347" i="4"/>
  <c r="B348" i="4"/>
  <c r="B349" i="4"/>
  <c r="B351" i="4"/>
  <c r="B352" i="4"/>
  <c r="B353" i="4"/>
  <c r="B355" i="4"/>
  <c r="B356" i="4"/>
  <c r="B357" i="4"/>
  <c r="B359" i="4"/>
  <c r="B360" i="4"/>
  <c r="B361" i="4"/>
  <c r="B363" i="4"/>
  <c r="B364" i="4"/>
  <c r="B365" i="4"/>
  <c r="B367" i="4"/>
  <c r="B368" i="4"/>
  <c r="B369" i="4"/>
  <c r="B371" i="4"/>
  <c r="B372" i="4"/>
  <c r="B373" i="4"/>
  <c r="B375" i="4"/>
  <c r="B376" i="4"/>
  <c r="B377" i="4"/>
  <c r="B379" i="4"/>
  <c r="B380" i="4"/>
  <c r="B381" i="4"/>
  <c r="B383" i="4"/>
  <c r="B384" i="4"/>
  <c r="B385" i="4"/>
  <c r="B387" i="4"/>
  <c r="B388" i="4"/>
  <c r="B389" i="4"/>
  <c r="B391" i="4"/>
  <c r="B392" i="4"/>
  <c r="B393" i="4"/>
  <c r="B395" i="4"/>
  <c r="B396" i="4"/>
  <c r="B397" i="4"/>
  <c r="B399" i="4"/>
  <c r="B400" i="4"/>
  <c r="B401" i="4"/>
  <c r="B403" i="4"/>
  <c r="B404" i="4"/>
  <c r="B405" i="4"/>
  <c r="B407" i="4"/>
  <c r="B408" i="4"/>
  <c r="B409" i="4"/>
  <c r="B411" i="4"/>
  <c r="B412" i="4"/>
  <c r="B413" i="4"/>
  <c r="B415" i="4"/>
  <c r="B416" i="4"/>
  <c r="B417" i="4"/>
  <c r="B419" i="4"/>
  <c r="B420" i="4"/>
  <c r="B421" i="4"/>
  <c r="B423" i="4"/>
  <c r="B424" i="4"/>
  <c r="B425" i="4"/>
  <c r="B427" i="4"/>
  <c r="B428" i="4"/>
  <c r="B429" i="4"/>
  <c r="B431" i="4"/>
  <c r="B432" i="4"/>
  <c r="B433" i="4"/>
  <c r="B435" i="4"/>
  <c r="B436" i="4"/>
  <c r="B437" i="4"/>
  <c r="B439" i="4"/>
  <c r="B440" i="4"/>
  <c r="B441" i="4"/>
  <c r="B443" i="4"/>
  <c r="B444" i="4"/>
  <c r="B445" i="4"/>
  <c r="B447" i="4"/>
  <c r="B448" i="4"/>
  <c r="B449" i="4"/>
  <c r="B451" i="4"/>
  <c r="B452" i="4"/>
  <c r="B453" i="4"/>
  <c r="B455" i="4"/>
  <c r="B456" i="4"/>
  <c r="B457" i="4"/>
  <c r="B459" i="4"/>
  <c r="B460" i="4"/>
  <c r="B461" i="4"/>
  <c r="B463" i="4"/>
  <c r="B464" i="4"/>
  <c r="B465" i="4"/>
  <c r="B467" i="4"/>
  <c r="B468" i="4"/>
  <c r="B469" i="4"/>
  <c r="B471" i="4"/>
  <c r="B472" i="4"/>
  <c r="B473" i="4"/>
  <c r="B475" i="4"/>
  <c r="B476" i="4"/>
  <c r="B477" i="4"/>
  <c r="B479" i="4"/>
  <c r="B480" i="4"/>
  <c r="B481" i="4"/>
  <c r="B483" i="4"/>
  <c r="B484" i="4"/>
  <c r="B485" i="4"/>
  <c r="B487" i="4"/>
  <c r="B488" i="4"/>
  <c r="B489" i="4"/>
  <c r="B491" i="4"/>
  <c r="B492" i="4"/>
  <c r="B493" i="4"/>
  <c r="B495" i="4"/>
  <c r="B496" i="4"/>
  <c r="B497" i="4"/>
  <c r="B499" i="4"/>
  <c r="B500" i="4"/>
  <c r="B501" i="4"/>
  <c r="B503" i="4"/>
  <c r="B504" i="4"/>
  <c r="B505" i="4"/>
  <c r="B507" i="4"/>
  <c r="B508" i="4"/>
  <c r="B509" i="4"/>
  <c r="B511" i="4"/>
  <c r="B512" i="4"/>
  <c r="B513" i="4"/>
  <c r="B515" i="4"/>
  <c r="B516" i="4"/>
  <c r="B517" i="4"/>
  <c r="B519" i="4"/>
  <c r="B520" i="4"/>
  <c r="B521" i="4"/>
  <c r="B523" i="4"/>
  <c r="B524" i="4"/>
  <c r="B525" i="4"/>
  <c r="B527" i="4"/>
  <c r="B528" i="4"/>
  <c r="B529" i="4"/>
  <c r="B531" i="4"/>
  <c r="B532" i="4"/>
  <c r="B533" i="4"/>
  <c r="B535" i="4"/>
  <c r="B536" i="4"/>
  <c r="B537" i="4"/>
  <c r="B539" i="4"/>
  <c r="B540" i="4"/>
  <c r="B541" i="4"/>
  <c r="B543" i="4"/>
  <c r="B544" i="4"/>
  <c r="B545" i="4"/>
  <c r="B547" i="4"/>
  <c r="B548" i="4"/>
  <c r="B549" i="4"/>
  <c r="B551" i="4"/>
  <c r="B552" i="4"/>
  <c r="B553" i="4"/>
  <c r="B555" i="4"/>
  <c r="B556" i="4"/>
  <c r="B557" i="4"/>
  <c r="B559" i="4"/>
  <c r="B560" i="4"/>
  <c r="B561" i="4"/>
  <c r="B563" i="4"/>
  <c r="B564" i="4"/>
  <c r="B565" i="4"/>
  <c r="B567" i="4"/>
  <c r="B568" i="4"/>
  <c r="B569" i="4"/>
  <c r="B571" i="4"/>
  <c r="B572" i="4"/>
  <c r="B573" i="4"/>
  <c r="B575" i="4"/>
  <c r="B576" i="4"/>
  <c r="B577" i="4"/>
  <c r="B579" i="4"/>
  <c r="B580" i="4"/>
  <c r="B581" i="4"/>
  <c r="B583" i="4"/>
  <c r="B584" i="4"/>
  <c r="B585" i="4"/>
  <c r="B587" i="4"/>
  <c r="B588" i="4"/>
  <c r="B589" i="4"/>
  <c r="B591" i="4"/>
  <c r="B592" i="4"/>
  <c r="B593" i="4"/>
  <c r="B595" i="4"/>
  <c r="B596" i="4"/>
  <c r="B597" i="4"/>
  <c r="B599" i="4"/>
  <c r="B600" i="4"/>
  <c r="B601" i="4"/>
  <c r="B603" i="4"/>
  <c r="B604" i="4"/>
  <c r="B605" i="4"/>
  <c r="B607" i="4"/>
  <c r="B608" i="4"/>
  <c r="B609" i="4"/>
  <c r="B611" i="4"/>
  <c r="B612" i="4"/>
  <c r="B613" i="4"/>
  <c r="B615" i="4"/>
  <c r="B616" i="4"/>
  <c r="B617" i="4"/>
  <c r="B619" i="4"/>
  <c r="B620" i="4"/>
  <c r="B621" i="4"/>
  <c r="B623" i="4"/>
  <c r="B624" i="4"/>
  <c r="B625" i="4"/>
  <c r="B627" i="4"/>
  <c r="B628" i="4"/>
  <c r="B629" i="4"/>
  <c r="B631" i="4"/>
  <c r="B632" i="4"/>
  <c r="B633" i="4"/>
  <c r="B635" i="4"/>
  <c r="B636" i="4"/>
  <c r="B637" i="4"/>
  <c r="B639" i="4"/>
  <c r="B640" i="4"/>
  <c r="B641" i="4"/>
  <c r="B643" i="4"/>
  <c r="B644" i="4"/>
  <c r="B645" i="4"/>
  <c r="B647" i="4"/>
  <c r="B648" i="4"/>
  <c r="B649" i="4"/>
  <c r="B651" i="4"/>
  <c r="B652" i="4"/>
  <c r="B653" i="4"/>
  <c r="B655" i="4"/>
  <c r="B656" i="4"/>
  <c r="B657" i="4"/>
  <c r="B659" i="4"/>
  <c r="B660" i="4"/>
  <c r="B661" i="4"/>
  <c r="B663" i="4"/>
  <c r="B664" i="4"/>
  <c r="B665" i="4"/>
  <c r="B667" i="4"/>
  <c r="B668" i="4"/>
  <c r="B669" i="4"/>
  <c r="B671" i="4"/>
  <c r="B672" i="4"/>
  <c r="B673" i="4"/>
  <c r="B675" i="4"/>
  <c r="B676" i="4"/>
  <c r="B677" i="4"/>
  <c r="B679" i="4"/>
  <c r="B680" i="4"/>
  <c r="B681" i="4"/>
  <c r="B683" i="4"/>
  <c r="B684" i="4"/>
  <c r="B685" i="4"/>
  <c r="B687" i="4"/>
  <c r="B688" i="4"/>
  <c r="B689" i="4"/>
  <c r="B691" i="4"/>
  <c r="B692" i="4"/>
  <c r="B693" i="4"/>
  <c r="B695" i="4"/>
  <c r="B696" i="4"/>
  <c r="B697" i="4"/>
  <c r="B699" i="4"/>
  <c r="B700" i="4"/>
  <c r="B701" i="4"/>
  <c r="B703" i="4"/>
  <c r="B704" i="4"/>
  <c r="B705" i="4"/>
  <c r="B707" i="4"/>
  <c r="B708" i="4"/>
  <c r="B709" i="4"/>
  <c r="B711" i="4"/>
  <c r="B712" i="4"/>
  <c r="B713" i="4"/>
  <c r="B715" i="4"/>
  <c r="B716" i="4"/>
  <c r="B717" i="4"/>
  <c r="B719" i="4"/>
  <c r="B720" i="4"/>
  <c r="B721" i="4"/>
  <c r="B723" i="4"/>
  <c r="B724" i="4"/>
  <c r="B725" i="4"/>
  <c r="B727" i="4"/>
  <c r="B728" i="4"/>
  <c r="B729" i="4"/>
  <c r="B731" i="4"/>
  <c r="B732" i="4"/>
  <c r="B733" i="4"/>
  <c r="B735" i="4"/>
  <c r="B736" i="4"/>
  <c r="B737" i="4"/>
  <c r="B739" i="4"/>
  <c r="B740" i="4"/>
  <c r="B741" i="4"/>
  <c r="B743" i="4"/>
  <c r="B744" i="4"/>
  <c r="B745" i="4"/>
  <c r="B747" i="4"/>
  <c r="B748" i="4"/>
  <c r="B749" i="4"/>
  <c r="B751" i="4"/>
  <c r="B752" i="4"/>
  <c r="B753" i="4"/>
  <c r="B755" i="4"/>
  <c r="B756" i="4"/>
  <c r="B757" i="4"/>
  <c r="B759" i="4"/>
  <c r="B760" i="4"/>
  <c r="B761" i="4"/>
  <c r="B763" i="4"/>
  <c r="B764" i="4"/>
  <c r="B765" i="4"/>
  <c r="B767" i="4"/>
  <c r="B768" i="4"/>
  <c r="B769" i="4"/>
  <c r="B771" i="4"/>
  <c r="B772" i="4"/>
  <c r="B773" i="4"/>
  <c r="B775" i="4"/>
  <c r="B776" i="4"/>
  <c r="B777" i="4"/>
  <c r="B779" i="4"/>
  <c r="B780" i="4"/>
  <c r="B781" i="4"/>
  <c r="B783" i="4"/>
  <c r="B784" i="4"/>
  <c r="B785" i="4"/>
  <c r="B787" i="4"/>
  <c r="B788" i="4"/>
  <c r="B789" i="4"/>
  <c r="B791" i="4"/>
  <c r="B792" i="4"/>
  <c r="B793" i="4"/>
  <c r="B795" i="4"/>
  <c r="B796" i="4"/>
  <c r="B797" i="4"/>
  <c r="B799" i="4"/>
  <c r="B800" i="4"/>
  <c r="B801" i="4"/>
  <c r="B803" i="4"/>
  <c r="B804" i="4"/>
  <c r="B805" i="4"/>
  <c r="B807" i="4"/>
  <c r="B808" i="4"/>
  <c r="B809" i="4"/>
  <c r="B811" i="4"/>
  <c r="B812" i="4"/>
  <c r="B813" i="4"/>
  <c r="B815" i="4"/>
  <c r="B816" i="4"/>
  <c r="B817" i="4"/>
  <c r="B819" i="4"/>
  <c r="B820" i="4"/>
  <c r="B821" i="4"/>
  <c r="B823" i="4"/>
  <c r="B824" i="4"/>
  <c r="B825" i="4"/>
  <c r="B827" i="4"/>
  <c r="B828" i="4"/>
  <c r="B829" i="4"/>
  <c r="B831" i="4"/>
  <c r="B832" i="4"/>
  <c r="B833" i="4"/>
  <c r="B835" i="4"/>
  <c r="B836" i="4"/>
  <c r="B837" i="4"/>
  <c r="B839" i="4"/>
  <c r="B840" i="4"/>
  <c r="B841" i="4"/>
  <c r="B843" i="4"/>
  <c r="B844" i="4"/>
  <c r="B845" i="4"/>
  <c r="B847" i="4"/>
  <c r="B848" i="4"/>
  <c r="B849" i="4"/>
  <c r="B851" i="4"/>
  <c r="B852" i="4"/>
  <c r="B853" i="4"/>
  <c r="B855" i="4"/>
  <c r="B856" i="4"/>
  <c r="B857" i="4"/>
  <c r="B859" i="4"/>
  <c r="B860" i="4"/>
  <c r="B861" i="4"/>
  <c r="B863" i="4"/>
  <c r="B864" i="4"/>
  <c r="B865" i="4"/>
  <c r="B867" i="4"/>
  <c r="B868" i="4"/>
  <c r="B869" i="4"/>
  <c r="B871" i="4"/>
  <c r="B872" i="4"/>
  <c r="B873" i="4"/>
  <c r="B875" i="4"/>
  <c r="B876" i="4"/>
  <c r="B877" i="4"/>
  <c r="B879" i="4"/>
  <c r="B880" i="4"/>
  <c r="B881" i="4"/>
  <c r="B883" i="4"/>
  <c r="B884" i="4"/>
  <c r="B885" i="4"/>
  <c r="B887" i="4"/>
  <c r="B888" i="4"/>
  <c r="B889" i="4"/>
  <c r="B891" i="4"/>
  <c r="B892" i="4"/>
  <c r="B893" i="4"/>
  <c r="B895" i="4"/>
  <c r="B896" i="4"/>
  <c r="B897" i="4"/>
  <c r="B899" i="4"/>
  <c r="B900" i="4"/>
  <c r="B901" i="4"/>
  <c r="B903" i="4"/>
  <c r="B904" i="4"/>
  <c r="B905" i="4"/>
  <c r="B907" i="4"/>
  <c r="B908" i="4"/>
  <c r="B909" i="4"/>
  <c r="B911" i="4"/>
  <c r="B912" i="4"/>
  <c r="B913" i="4"/>
  <c r="B915" i="4"/>
  <c r="B916" i="4"/>
  <c r="B917" i="4"/>
  <c r="B919" i="4"/>
  <c r="B920" i="4"/>
  <c r="B921" i="4"/>
  <c r="B923" i="4"/>
  <c r="B924" i="4"/>
  <c r="B925" i="4"/>
  <c r="B927" i="4"/>
  <c r="B928" i="4"/>
  <c r="B929" i="4"/>
  <c r="B931" i="4"/>
  <c r="B932" i="4"/>
  <c r="B933" i="4"/>
  <c r="B935" i="4"/>
  <c r="B936" i="4"/>
  <c r="B937" i="4"/>
  <c r="B939" i="4"/>
  <c r="B940" i="4"/>
  <c r="B941" i="4"/>
  <c r="B943" i="4"/>
  <c r="B944" i="4"/>
  <c r="B945" i="4"/>
  <c r="B947" i="4"/>
  <c r="B948" i="4"/>
  <c r="B949" i="4"/>
  <c r="B951" i="4"/>
  <c r="B952" i="4"/>
  <c r="B953" i="4"/>
  <c r="B955" i="4"/>
  <c r="B956" i="4"/>
  <c r="B957" i="4"/>
  <c r="B959" i="4"/>
  <c r="B960" i="4"/>
  <c r="B961" i="4"/>
  <c r="B963" i="4"/>
  <c r="B964" i="4"/>
  <c r="B965" i="4"/>
  <c r="B967" i="4"/>
  <c r="B968" i="4"/>
  <c r="B969" i="4"/>
  <c r="B971" i="4"/>
  <c r="B972" i="4"/>
  <c r="B973" i="4"/>
  <c r="B975" i="4"/>
  <c r="B976" i="4"/>
  <c r="B977" i="4"/>
  <c r="B979" i="4"/>
  <c r="B980" i="4"/>
  <c r="B981" i="4"/>
  <c r="B983" i="4"/>
  <c r="B984" i="4"/>
  <c r="B985" i="4"/>
  <c r="B987" i="4"/>
  <c r="B988" i="4"/>
  <c r="B989" i="4"/>
  <c r="B991" i="4"/>
  <c r="B992" i="4"/>
  <c r="B993" i="4"/>
  <c r="B995" i="4"/>
  <c r="B996" i="4"/>
  <c r="B997" i="4"/>
  <c r="B999" i="4"/>
  <c r="B1000" i="4"/>
  <c r="B1001" i="4"/>
  <c r="B1003" i="4"/>
  <c r="B1004" i="4"/>
  <c r="B1005" i="4"/>
  <c r="B1007" i="4"/>
  <c r="B1008" i="4"/>
  <c r="B1009" i="4"/>
  <c r="B1011" i="4"/>
  <c r="B1012" i="4"/>
  <c r="B1013" i="4"/>
  <c r="B1015" i="4"/>
  <c r="B1016" i="4"/>
  <c r="B1017" i="4"/>
  <c r="B1019" i="4"/>
  <c r="B1020" i="4"/>
  <c r="B1021" i="4"/>
  <c r="B1023" i="4"/>
  <c r="B1024" i="4"/>
  <c r="B1025" i="4"/>
  <c r="B1027" i="4"/>
  <c r="B1028" i="4"/>
  <c r="B1029" i="4"/>
  <c r="B1031" i="4"/>
  <c r="B1032" i="4"/>
  <c r="B1033" i="4"/>
  <c r="B1035" i="4"/>
  <c r="B1036" i="4"/>
  <c r="B1037" i="4"/>
  <c r="B1039" i="4"/>
  <c r="B1040" i="4"/>
  <c r="B1041" i="4"/>
  <c r="B1043" i="4"/>
  <c r="B1044" i="4"/>
  <c r="B1045" i="4"/>
  <c r="B1047" i="4"/>
  <c r="B1048" i="4"/>
  <c r="B1049" i="4"/>
  <c r="B1051" i="4"/>
  <c r="B1052" i="4"/>
  <c r="B1053" i="4"/>
  <c r="B1055" i="4"/>
  <c r="B1056" i="4"/>
  <c r="B1057" i="4"/>
  <c r="B1059" i="4"/>
  <c r="B1060" i="4"/>
  <c r="B1061" i="4"/>
  <c r="B1063" i="4"/>
  <c r="B1064" i="4"/>
  <c r="B1065" i="4"/>
  <c r="B1067" i="4"/>
  <c r="B1068" i="4"/>
  <c r="B1069" i="4"/>
  <c r="B1071" i="4"/>
  <c r="B1072" i="4"/>
  <c r="B1073" i="4"/>
  <c r="B1075" i="4"/>
  <c r="B1076" i="4"/>
  <c r="B1077" i="4"/>
  <c r="B1079" i="4"/>
  <c r="B1080" i="4"/>
  <c r="B1081" i="4"/>
  <c r="B1083" i="4"/>
  <c r="B1084" i="4"/>
  <c r="B1085" i="4"/>
  <c r="B1087" i="4"/>
  <c r="B1088" i="4"/>
  <c r="B1089" i="4"/>
  <c r="B1091" i="4"/>
  <c r="B1092" i="4"/>
  <c r="B1093" i="4"/>
  <c r="B1095" i="4"/>
  <c r="B1096" i="4"/>
  <c r="B1097" i="4"/>
  <c r="B1099" i="4"/>
  <c r="B1100" i="4"/>
  <c r="B1101" i="4"/>
  <c r="B1103" i="4"/>
  <c r="B1104" i="4"/>
  <c r="B1105" i="4"/>
  <c r="B1107" i="4"/>
  <c r="B1108" i="4"/>
  <c r="B1109" i="4"/>
  <c r="B1111" i="4"/>
  <c r="B1112" i="4"/>
  <c r="B1113" i="4"/>
  <c r="B1115" i="4"/>
  <c r="B1116" i="4"/>
  <c r="B1117" i="4"/>
  <c r="B1119" i="4"/>
  <c r="B1120" i="4"/>
  <c r="B1121" i="4"/>
  <c r="B1123" i="4"/>
  <c r="B1124" i="4"/>
  <c r="B1125" i="4"/>
  <c r="B1127" i="4"/>
  <c r="B1128" i="4"/>
  <c r="B1129" i="4"/>
  <c r="B1131" i="4"/>
  <c r="B1132" i="4"/>
  <c r="B1133" i="4"/>
  <c r="B1135" i="4"/>
  <c r="B1136" i="4"/>
  <c r="B1137" i="4"/>
  <c r="B1139" i="4"/>
  <c r="B1140" i="4"/>
  <c r="B1141" i="4"/>
  <c r="B1143" i="4"/>
  <c r="B1144" i="4"/>
  <c r="B1145" i="4"/>
  <c r="B1147" i="4"/>
  <c r="B1148" i="4"/>
  <c r="B1149" i="4"/>
  <c r="B1151" i="4"/>
  <c r="B1152" i="4"/>
  <c r="B1153" i="4"/>
  <c r="B1155" i="4"/>
  <c r="B1156" i="4"/>
  <c r="B1157" i="4"/>
  <c r="B1159" i="4"/>
  <c r="B1160" i="4"/>
  <c r="B1161" i="4"/>
  <c r="B1163" i="4"/>
  <c r="B1164" i="4"/>
  <c r="B1165" i="4"/>
  <c r="B1167" i="4"/>
  <c r="B1168" i="4"/>
  <c r="B1169" i="4"/>
  <c r="B1171" i="4"/>
  <c r="B1172" i="4"/>
  <c r="B1173" i="4"/>
  <c r="B1175" i="4"/>
  <c r="B1176" i="4"/>
  <c r="B1177" i="4"/>
  <c r="B1179" i="4"/>
  <c r="B1180" i="4"/>
  <c r="B1181" i="4"/>
  <c r="B1183" i="4"/>
  <c r="B1184" i="4"/>
  <c r="B1185" i="4"/>
  <c r="B1187" i="4"/>
  <c r="B1188" i="4"/>
  <c r="B1189" i="4"/>
  <c r="B1191" i="4"/>
  <c r="B1192" i="4"/>
  <c r="B1193" i="4"/>
  <c r="B1195" i="4"/>
  <c r="B1196" i="4"/>
  <c r="B1197" i="4"/>
  <c r="B1199" i="4"/>
  <c r="B1200" i="4"/>
  <c r="B1201" i="4"/>
  <c r="B1203" i="4"/>
  <c r="B1204" i="4"/>
  <c r="B1205" i="4"/>
  <c r="B1207" i="4"/>
  <c r="B1208" i="4"/>
  <c r="B1209" i="4"/>
  <c r="B1211" i="4"/>
  <c r="B1212" i="4"/>
  <c r="B1213" i="4"/>
  <c r="B1215" i="4"/>
  <c r="B1216" i="4"/>
  <c r="B1217" i="4"/>
  <c r="B1219" i="4"/>
  <c r="B1220" i="4"/>
  <c r="B1221" i="4"/>
  <c r="B1223" i="4"/>
  <c r="B1224" i="4"/>
  <c r="B1225" i="4"/>
  <c r="B1227" i="4"/>
  <c r="B1228" i="4"/>
  <c r="B1229" i="4"/>
  <c r="B1231" i="4"/>
  <c r="B1232" i="4"/>
  <c r="B1233" i="4"/>
  <c r="B1235" i="4"/>
  <c r="B1236" i="4"/>
  <c r="B1237" i="4"/>
  <c r="B1239" i="4"/>
  <c r="B1240" i="4"/>
  <c r="B1241" i="4"/>
  <c r="B1243" i="4"/>
  <c r="B1244" i="4"/>
  <c r="B1245" i="4"/>
  <c r="B1247" i="4"/>
  <c r="B1248" i="4"/>
  <c r="B1249" i="4"/>
  <c r="B1251" i="4"/>
  <c r="B1252" i="4"/>
  <c r="B1253" i="4"/>
  <c r="B1255" i="4"/>
  <c r="B1256" i="4"/>
  <c r="B1257" i="4"/>
  <c r="B1259" i="4"/>
  <c r="B1260" i="4"/>
  <c r="B1261" i="4"/>
  <c r="B1263" i="4"/>
  <c r="B1264" i="4"/>
  <c r="B1265" i="4"/>
  <c r="B1267" i="4"/>
  <c r="B1268" i="4"/>
  <c r="B1269" i="4"/>
  <c r="B1271" i="4"/>
  <c r="B1272" i="4"/>
  <c r="B1273" i="4"/>
  <c r="B1275" i="4"/>
  <c r="B1276" i="4"/>
  <c r="B1277" i="4"/>
  <c r="B1279" i="4"/>
  <c r="B1280" i="4"/>
  <c r="B1281" i="4"/>
  <c r="B1283" i="4"/>
  <c r="B1284" i="4"/>
  <c r="B1285" i="4"/>
  <c r="B1287" i="4"/>
  <c r="B1288" i="4"/>
  <c r="B1289" i="4"/>
  <c r="B1291" i="4"/>
  <c r="B1292" i="4"/>
  <c r="B1293" i="4"/>
  <c r="B1295" i="4"/>
  <c r="B1296" i="4"/>
  <c r="B1297" i="4"/>
  <c r="B1299" i="4"/>
  <c r="B1300" i="4"/>
  <c r="B1301" i="4"/>
  <c r="B1303" i="4"/>
  <c r="B1304" i="4"/>
  <c r="B1305" i="4"/>
  <c r="B1307" i="4"/>
  <c r="B1308" i="4"/>
  <c r="B1309" i="4"/>
  <c r="B1311" i="4"/>
  <c r="B1312" i="4"/>
  <c r="B1313" i="4"/>
  <c r="B1315" i="4"/>
  <c r="B1316" i="4"/>
  <c r="B1317" i="4"/>
  <c r="B1319" i="4"/>
  <c r="B1320" i="4"/>
  <c r="B1321" i="4"/>
  <c r="B1323" i="4"/>
  <c r="B1324" i="4"/>
  <c r="B1325" i="4"/>
  <c r="B1327" i="4"/>
  <c r="B1328" i="4"/>
  <c r="B1329" i="4"/>
  <c r="B1331" i="4"/>
  <c r="B1332" i="4"/>
  <c r="B1333" i="4"/>
  <c r="B1335" i="4"/>
  <c r="B1336" i="4"/>
  <c r="B1337" i="4"/>
  <c r="B1339" i="4"/>
  <c r="B1340" i="4"/>
  <c r="B1341" i="4"/>
  <c r="B1343" i="4"/>
  <c r="B1344" i="4"/>
  <c r="B1345" i="4"/>
  <c r="B1347" i="4"/>
  <c r="B1348" i="4"/>
  <c r="B1349" i="4"/>
  <c r="B1351" i="4"/>
  <c r="B1352" i="4"/>
  <c r="B1353" i="4"/>
  <c r="B1355" i="4"/>
  <c r="B1356" i="4"/>
  <c r="B1357" i="4"/>
  <c r="B1359" i="4"/>
  <c r="B1360" i="4"/>
  <c r="B1361" i="4"/>
  <c r="B1363" i="4"/>
  <c r="B1364" i="4"/>
  <c r="B1365" i="4"/>
  <c r="B1367" i="4"/>
  <c r="B1368" i="4"/>
  <c r="B1369" i="4"/>
  <c r="B1371" i="4"/>
  <c r="B1372" i="4"/>
  <c r="B1373" i="4"/>
  <c r="B1375" i="4"/>
  <c r="B1376" i="4"/>
  <c r="B1377" i="4"/>
  <c r="B1379" i="4"/>
  <c r="B1380" i="4"/>
  <c r="B1381" i="4"/>
  <c r="B1383" i="4"/>
  <c r="B1384" i="4"/>
  <c r="B1385" i="4"/>
  <c r="B1387" i="4"/>
  <c r="B1388" i="4"/>
  <c r="B1389" i="4"/>
  <c r="B1391" i="4"/>
  <c r="B1392" i="4"/>
  <c r="B1393" i="4"/>
  <c r="B1395" i="4"/>
  <c r="B1396" i="4"/>
  <c r="B1397" i="4"/>
  <c r="B1399" i="4"/>
  <c r="B1400" i="4"/>
  <c r="B1401" i="4"/>
  <c r="B1403" i="4"/>
  <c r="B1404" i="4"/>
  <c r="B1405" i="4"/>
  <c r="B1407" i="4"/>
  <c r="B1408" i="4"/>
  <c r="B1409" i="4"/>
  <c r="B1411" i="4"/>
  <c r="B1412" i="4"/>
  <c r="B1413" i="4"/>
  <c r="B1415" i="4"/>
  <c r="B1416" i="4"/>
  <c r="B1417" i="4"/>
  <c r="B1419" i="4"/>
  <c r="B1420" i="4"/>
  <c r="B1421" i="4"/>
  <c r="B1423" i="4"/>
  <c r="B1424" i="4"/>
  <c r="B1425" i="4"/>
  <c r="B1427" i="4"/>
  <c r="B1428" i="4"/>
  <c r="B1429" i="4"/>
  <c r="B1431" i="4"/>
  <c r="B1432" i="4"/>
  <c r="B1433" i="4"/>
  <c r="B1435" i="4"/>
  <c r="B1436" i="4"/>
  <c r="B1437" i="4"/>
  <c r="B1439" i="4"/>
  <c r="B1440" i="4"/>
  <c r="B1441" i="4"/>
  <c r="B1443" i="4"/>
  <c r="B1444" i="4"/>
  <c r="B1445" i="4"/>
  <c r="B1447" i="4"/>
  <c r="B1448" i="4"/>
  <c r="B1449" i="4"/>
  <c r="B1451" i="4"/>
  <c r="B1452" i="4"/>
  <c r="B1453" i="4"/>
  <c r="B1455" i="4"/>
  <c r="B1456" i="4"/>
  <c r="B1457" i="4"/>
  <c r="B1459" i="4"/>
  <c r="B1460" i="4"/>
  <c r="B1461" i="4"/>
  <c r="B1463" i="4"/>
  <c r="B1464" i="4"/>
  <c r="B1465" i="4"/>
  <c r="B1467" i="4"/>
  <c r="B1468" i="4"/>
  <c r="B1469" i="4"/>
  <c r="B1471" i="4"/>
  <c r="B1472" i="4"/>
  <c r="B1473" i="4"/>
  <c r="B1475" i="4"/>
  <c r="B1476" i="4"/>
  <c r="B1477" i="4"/>
  <c r="B1479" i="4"/>
  <c r="B1480" i="4"/>
  <c r="B1481" i="4"/>
  <c r="B1483" i="4"/>
  <c r="B1484" i="4"/>
  <c r="B1485" i="4"/>
  <c r="B1487" i="4"/>
  <c r="B1488" i="4"/>
  <c r="B1489" i="4"/>
  <c r="B1491" i="4"/>
  <c r="B1492" i="4"/>
  <c r="B1493" i="4"/>
  <c r="B1495" i="4"/>
  <c r="B1496" i="4"/>
  <c r="B1497" i="4"/>
  <c r="B1499" i="4"/>
  <c r="B1500" i="4"/>
  <c r="B1501" i="4"/>
  <c r="B1503" i="4"/>
  <c r="B1504" i="4"/>
  <c r="B1505" i="4"/>
  <c r="B1507" i="4"/>
  <c r="B1508" i="4"/>
  <c r="B1509" i="4"/>
  <c r="B1511" i="4"/>
  <c r="B1512" i="4"/>
  <c r="B1513" i="4"/>
  <c r="B1515" i="4"/>
  <c r="B1516" i="4"/>
  <c r="B1517" i="4"/>
  <c r="B1519" i="4"/>
  <c r="B1520" i="4"/>
  <c r="B1521" i="4"/>
  <c r="B1523" i="4"/>
  <c r="B1524" i="4"/>
  <c r="B1525" i="4"/>
  <c r="B1527" i="4"/>
  <c r="B1528" i="4"/>
  <c r="B1529" i="4"/>
  <c r="B1531" i="4"/>
  <c r="B1532" i="4"/>
  <c r="B1533" i="4"/>
  <c r="B1535" i="4"/>
  <c r="B1536" i="4"/>
  <c r="B1537" i="4"/>
  <c r="B1539" i="4"/>
  <c r="B1540" i="4"/>
  <c r="B1541" i="4"/>
  <c r="B1543" i="4"/>
  <c r="B1544" i="4"/>
  <c r="B1545" i="4"/>
  <c r="B1547" i="4"/>
  <c r="B1548" i="4"/>
  <c r="B1549" i="4"/>
  <c r="B1551" i="4"/>
  <c r="B1552" i="4"/>
  <c r="B1553" i="4"/>
  <c r="B1555" i="4"/>
  <c r="B1556" i="4"/>
  <c r="B1557" i="4"/>
  <c r="B1559" i="4"/>
  <c r="B1560" i="4"/>
  <c r="B1561" i="4"/>
  <c r="B1563" i="4"/>
  <c r="B1564" i="4"/>
  <c r="B1565" i="4"/>
  <c r="B1567" i="4"/>
  <c r="B1568" i="4"/>
  <c r="B1569" i="4"/>
  <c r="B1571" i="4"/>
  <c r="B1572" i="4"/>
  <c r="B1573" i="4"/>
  <c r="B1575" i="4"/>
  <c r="B1576" i="4"/>
  <c r="B1577" i="4"/>
  <c r="B1579" i="4"/>
  <c r="B1580" i="4"/>
  <c r="B1581" i="4"/>
  <c r="B1583" i="4"/>
  <c r="B1584" i="4"/>
  <c r="B1585" i="4"/>
  <c r="B1587" i="4"/>
  <c r="B1588" i="4"/>
  <c r="B1589" i="4"/>
  <c r="B1591" i="4"/>
  <c r="B1592" i="4"/>
  <c r="B1593" i="4"/>
  <c r="B1595" i="4"/>
  <c r="B1596" i="4"/>
  <c r="B1597" i="4"/>
  <c r="B1599" i="4"/>
  <c r="B1600" i="4"/>
  <c r="B1601" i="4"/>
  <c r="B1603" i="4"/>
  <c r="B1604" i="4"/>
  <c r="B1605" i="4"/>
  <c r="B1607" i="4"/>
  <c r="B1608" i="4"/>
  <c r="B1609" i="4"/>
  <c r="B1611" i="4"/>
  <c r="B1612" i="4"/>
  <c r="B1613" i="4"/>
  <c r="B1615" i="4"/>
  <c r="B1616" i="4"/>
  <c r="B1617" i="4"/>
  <c r="B1619" i="4"/>
  <c r="B1620" i="4"/>
  <c r="B1621" i="4"/>
  <c r="B1623" i="4"/>
  <c r="B1624" i="4"/>
  <c r="B1625" i="4"/>
  <c r="B1627" i="4"/>
  <c r="B1628" i="4"/>
  <c r="B1629" i="4"/>
  <c r="B1631" i="4"/>
  <c r="B1632" i="4"/>
  <c r="B1633" i="4"/>
  <c r="B1635" i="4"/>
  <c r="B1636" i="4"/>
  <c r="B1637" i="4"/>
  <c r="B1639" i="4"/>
  <c r="B1640" i="4"/>
  <c r="B1641" i="4"/>
  <c r="B1643" i="4"/>
  <c r="B1644" i="4"/>
  <c r="B1645" i="4"/>
  <c r="B1647" i="4"/>
  <c r="B1648" i="4"/>
  <c r="B1649" i="4"/>
  <c r="B1651" i="4"/>
  <c r="B1652" i="4"/>
  <c r="B1653" i="4"/>
  <c r="B1655" i="4"/>
  <c r="B1656" i="4"/>
  <c r="B1657" i="4"/>
  <c r="B1659" i="4"/>
  <c r="B1660" i="4"/>
  <c r="B1661" i="4"/>
  <c r="B1663" i="4"/>
  <c r="B1664" i="4"/>
  <c r="B1665" i="4"/>
  <c r="B1667" i="4"/>
  <c r="B1668" i="4"/>
  <c r="B1669" i="4"/>
  <c r="B1671" i="4"/>
  <c r="B1672" i="4"/>
  <c r="B1673" i="4"/>
  <c r="B1675" i="4"/>
  <c r="B1676" i="4"/>
  <c r="B1677" i="4"/>
  <c r="B1679" i="4"/>
  <c r="B1680" i="4"/>
  <c r="B1681" i="4"/>
  <c r="B1683" i="4"/>
  <c r="B1684" i="4"/>
  <c r="B1685" i="4"/>
  <c r="B1687" i="4"/>
  <c r="B1688" i="4"/>
  <c r="B1689" i="4"/>
  <c r="B1691" i="4"/>
  <c r="B1692" i="4"/>
  <c r="B1693" i="4"/>
  <c r="B1695" i="4"/>
  <c r="B1696" i="4"/>
  <c r="B1697" i="4"/>
  <c r="B1699" i="4"/>
  <c r="B1700" i="4"/>
  <c r="B1701" i="4"/>
  <c r="B1703" i="4"/>
  <c r="B1704" i="4"/>
  <c r="B1705"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52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80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308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36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64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92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420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48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76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504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32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60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88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616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44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72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700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28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56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84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812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40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68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7" i="4"/>
  <c r="B6" i="4"/>
  <c r="AE189" i="3" l="1"/>
  <c r="AE190" i="3" s="1"/>
  <c r="E36" i="3"/>
  <c r="F36" i="3"/>
  <c r="AE76" i="3"/>
  <c r="Y114" i="3"/>
  <c r="AB95" i="3"/>
  <c r="AE38" i="3"/>
  <c r="AO76" i="3"/>
  <c r="AO95" i="3" s="1"/>
  <c r="AO114" i="3" s="1"/>
  <c r="AH57" i="3"/>
  <c r="AG76" i="3"/>
  <c r="AG95" i="3" s="1"/>
  <c r="AG114" i="3" s="1"/>
  <c r="AJ23" i="3"/>
  <c r="AJ38" i="3" s="1"/>
  <c r="AJ57" i="3" s="1"/>
  <c r="D23" i="7"/>
  <c r="D31" i="7"/>
  <c r="AH23" i="3"/>
  <c r="AO36" i="3"/>
  <c r="AR36" i="3"/>
  <c r="AL36" i="3"/>
  <c r="AL55" i="3" s="1"/>
  <c r="AS36" i="3"/>
  <c r="AI36" i="3"/>
  <c r="AP36" i="3"/>
  <c r="AP55" i="3" s="1"/>
  <c r="AM36" i="3"/>
  <c r="D32" i="7"/>
  <c r="AJ36" i="3"/>
  <c r="AJ55" i="3" s="1"/>
  <c r="T36" i="3"/>
  <c r="C36" i="3"/>
  <c r="AA36" i="3"/>
  <c r="K36" i="3"/>
  <c r="AF36" i="3"/>
  <c r="AG36" i="3"/>
  <c r="I36" i="3"/>
  <c r="N36" i="3"/>
  <c r="Z36" i="3"/>
  <c r="Z55" i="3" s="1"/>
  <c r="U36" i="3"/>
  <c r="R36" i="3"/>
  <c r="AD36" i="3"/>
  <c r="Q36" i="3"/>
  <c r="AC36" i="3"/>
  <c r="H36" i="3"/>
  <c r="O36" i="3"/>
  <c r="O55" i="3" s="1"/>
  <c r="L36" i="3"/>
  <c r="L55" i="3" s="1"/>
  <c r="W36" i="3"/>
  <c r="X36" i="3"/>
  <c r="B36" i="3"/>
  <c r="B55" i="3" s="1"/>
  <c r="B74" i="3" s="1"/>
  <c r="B93" i="3" s="1"/>
  <c r="AL19" i="3"/>
  <c r="AH22" i="3"/>
  <c r="AH17" i="3"/>
  <c r="AJ19" i="3"/>
  <c r="AL17" i="3"/>
  <c r="AR23" i="3"/>
  <c r="AR38" i="3" s="1"/>
  <c r="AR57" i="3" s="1"/>
  <c r="AJ17" i="3"/>
  <c r="AH189" i="3" l="1"/>
  <c r="AH190" i="3" s="1"/>
  <c r="AH105" i="3"/>
  <c r="E55" i="3"/>
  <c r="G36" i="3"/>
  <c r="AE95" i="3"/>
  <c r="AH76" i="3"/>
  <c r="AB114" i="3"/>
  <c r="AR76" i="3"/>
  <c r="AR95" i="3" s="1"/>
  <c r="AR114" i="3" s="1"/>
  <c r="AH38" i="3"/>
  <c r="AJ76" i="3"/>
  <c r="AJ95" i="3" s="1"/>
  <c r="AJ114" i="3" s="1"/>
  <c r="AK57" i="3"/>
  <c r="Q55" i="3"/>
  <c r="AA55" i="3"/>
  <c r="AB55" i="3" s="1"/>
  <c r="AO55" i="3"/>
  <c r="AQ55" i="3" s="1"/>
  <c r="T55" i="3"/>
  <c r="T74" i="3" s="1"/>
  <c r="T93" i="3" s="1"/>
  <c r="T112" i="3" s="1"/>
  <c r="AM55" i="3"/>
  <c r="AM74" i="3" s="1"/>
  <c r="AM93" i="3" s="1"/>
  <c r="AM112" i="3" s="1"/>
  <c r="H55" i="3"/>
  <c r="H74" i="3" s="1"/>
  <c r="AD55" i="3"/>
  <c r="AD74" i="3" s="1"/>
  <c r="AD93" i="3" s="1"/>
  <c r="U55" i="3"/>
  <c r="U74" i="3" s="1"/>
  <c r="U93" i="3" s="1"/>
  <c r="N55" i="3"/>
  <c r="P55" i="3" s="1"/>
  <c r="AG55" i="3"/>
  <c r="AG74" i="3" s="1"/>
  <c r="AG93" i="3" s="1"/>
  <c r="AG112" i="3" s="1"/>
  <c r="F55" i="3"/>
  <c r="F74" i="3" s="1"/>
  <c r="F93" i="3" s="1"/>
  <c r="F112" i="3" s="1"/>
  <c r="W55" i="3"/>
  <c r="K55" i="3"/>
  <c r="M55" i="3" s="1"/>
  <c r="AI55" i="3"/>
  <c r="AK55" i="3" s="1"/>
  <c r="I55" i="3"/>
  <c r="I74" i="3" s="1"/>
  <c r="I93" i="3" s="1"/>
  <c r="I112" i="3" s="1"/>
  <c r="AS55" i="3"/>
  <c r="AS74" i="3" s="1"/>
  <c r="AS93" i="3" s="1"/>
  <c r="AS112" i="3" s="1"/>
  <c r="X55" i="3"/>
  <c r="X74" i="3" s="1"/>
  <c r="X93" i="3" s="1"/>
  <c r="X112" i="3" s="1"/>
  <c r="AC55" i="3"/>
  <c r="R55" i="3"/>
  <c r="R74" i="3" s="1"/>
  <c r="R93" i="3" s="1"/>
  <c r="R112" i="3" s="1"/>
  <c r="AF55" i="3"/>
  <c r="C55" i="3"/>
  <c r="C74" i="3" s="1"/>
  <c r="C93" i="3" s="1"/>
  <c r="C112" i="3" s="1"/>
  <c r="AR55" i="3"/>
  <c r="AM23" i="3"/>
  <c r="AM38" i="3" s="1"/>
  <c r="AM57" i="3" s="1"/>
  <c r="AK23" i="3"/>
  <c r="P36" i="3"/>
  <c r="AK36" i="3"/>
  <c r="AQ36" i="3"/>
  <c r="AN36" i="3"/>
  <c r="AT36" i="3"/>
  <c r="M36" i="3"/>
  <c r="AB36" i="3"/>
  <c r="D36" i="3"/>
  <c r="AH36" i="3"/>
  <c r="S36" i="3"/>
  <c r="V36" i="3"/>
  <c r="J36" i="3"/>
  <c r="AE36" i="3"/>
  <c r="Y36" i="3"/>
  <c r="AO19" i="3"/>
  <c r="AK22" i="3"/>
  <c r="AK17" i="3"/>
  <c r="AM19" i="3"/>
  <c r="AM17" i="3"/>
  <c r="AU23" i="3"/>
  <c r="AU38" i="3" s="1"/>
  <c r="AU57" i="3" s="1"/>
  <c r="AO17" i="3"/>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2002" i="6"/>
  <c r="B2003" i="6"/>
  <c r="B2004" i="6"/>
  <c r="B2005" i="6"/>
  <c r="B2006" i="6"/>
  <c r="B2007" i="6"/>
  <c r="B2008" i="6"/>
  <c r="B2009" i="6"/>
  <c r="B2010" i="6"/>
  <c r="B2011" i="6"/>
  <c r="B2012" i="6"/>
  <c r="B2013" i="6"/>
  <c r="B2014" i="6"/>
  <c r="B2015" i="6"/>
  <c r="B2016" i="6"/>
  <c r="B2017" i="6"/>
  <c r="B2018" i="6"/>
  <c r="B2019" i="6"/>
  <c r="B2020" i="6"/>
  <c r="B2021" i="6"/>
  <c r="B2022" i="6"/>
  <c r="B2023" i="6"/>
  <c r="B2024" i="6"/>
  <c r="B2025" i="6"/>
  <c r="B2026" i="6"/>
  <c r="B2027" i="6"/>
  <c r="B2028" i="6"/>
  <c r="B2029" i="6"/>
  <c r="B2030" i="6"/>
  <c r="B2031" i="6"/>
  <c r="B2032" i="6"/>
  <c r="B2033" i="6"/>
  <c r="B2034" i="6"/>
  <c r="B2035" i="6"/>
  <c r="B2036" i="6"/>
  <c r="B2037" i="6"/>
  <c r="B2038" i="6"/>
  <c r="B2039" i="6"/>
  <c r="B2040" i="6"/>
  <c r="B2041" i="6"/>
  <c r="B2042" i="6"/>
  <c r="B2043" i="6"/>
  <c r="B2044" i="6"/>
  <c r="B2045" i="6"/>
  <c r="B2046" i="6"/>
  <c r="B2047" i="6"/>
  <c r="B2048" i="6"/>
  <c r="B2049" i="6"/>
  <c r="B2050" i="6"/>
  <c r="B2051" i="6"/>
  <c r="B2052" i="6"/>
  <c r="B2053" i="6"/>
  <c r="B2054" i="6"/>
  <c r="B2055" i="6"/>
  <c r="B2056" i="6"/>
  <c r="B2057" i="6"/>
  <c r="B2058" i="6"/>
  <c r="B2059" i="6"/>
  <c r="B2060" i="6"/>
  <c r="B2061" i="6"/>
  <c r="B2062" i="6"/>
  <c r="B2063" i="6"/>
  <c r="B2064" i="6"/>
  <c r="B2065" i="6"/>
  <c r="B2066" i="6"/>
  <c r="B2067" i="6"/>
  <c r="B2068" i="6"/>
  <c r="B2069" i="6"/>
  <c r="B2070" i="6"/>
  <c r="B2071" i="6"/>
  <c r="B2072" i="6"/>
  <c r="B2073" i="6"/>
  <c r="B2074" i="6"/>
  <c r="B2075" i="6"/>
  <c r="B2076" i="6"/>
  <c r="B2077" i="6"/>
  <c r="B2078" i="6"/>
  <c r="B2079" i="6"/>
  <c r="B2080" i="6"/>
  <c r="B2081" i="6"/>
  <c r="B2082" i="6"/>
  <c r="B2083" i="6"/>
  <c r="B2084" i="6"/>
  <c r="B2085" i="6"/>
  <c r="B2086" i="6"/>
  <c r="B2087" i="6"/>
  <c r="B2088" i="6"/>
  <c r="B2089" i="6"/>
  <c r="B2090" i="6"/>
  <c r="B2091" i="6"/>
  <c r="B2092" i="6"/>
  <c r="B2093" i="6"/>
  <c r="B2094" i="6"/>
  <c r="B2095" i="6"/>
  <c r="B2096" i="6"/>
  <c r="B2097" i="6"/>
  <c r="B2098" i="6"/>
  <c r="B2099" i="6"/>
  <c r="B2100" i="6"/>
  <c r="B2101" i="6"/>
  <c r="B2102" i="6"/>
  <c r="B2103" i="6"/>
  <c r="B2104" i="6"/>
  <c r="B2105" i="6"/>
  <c r="B2106" i="6"/>
  <c r="B2107" i="6"/>
  <c r="B2108" i="6"/>
  <c r="B2109" i="6"/>
  <c r="B2110" i="6"/>
  <c r="B2111" i="6"/>
  <c r="B2112" i="6"/>
  <c r="B2113" i="6"/>
  <c r="B2114" i="6"/>
  <c r="B2115" i="6"/>
  <c r="B2116" i="6"/>
  <c r="B2117" i="6"/>
  <c r="B2118" i="6"/>
  <c r="B2119" i="6"/>
  <c r="B2120" i="6"/>
  <c r="B2121" i="6"/>
  <c r="B2122" i="6"/>
  <c r="B2123" i="6"/>
  <c r="B2124" i="6"/>
  <c r="B2125" i="6"/>
  <c r="B2126" i="6"/>
  <c r="B2127" i="6"/>
  <c r="B2128" i="6"/>
  <c r="B2129" i="6"/>
  <c r="B2130" i="6"/>
  <c r="B2131" i="6"/>
  <c r="B2132" i="6"/>
  <c r="B2133" i="6"/>
  <c r="B2134" i="6"/>
  <c r="B2135" i="6"/>
  <c r="B2136" i="6"/>
  <c r="B2137" i="6"/>
  <c r="B2138" i="6"/>
  <c r="B2139" i="6"/>
  <c r="B2140" i="6"/>
  <c r="B2141" i="6"/>
  <c r="B2142" i="6"/>
  <c r="B2143" i="6"/>
  <c r="B2144" i="6"/>
  <c r="B2145" i="6"/>
  <c r="B2146" i="6"/>
  <c r="B2147" i="6"/>
  <c r="B2148" i="6"/>
  <c r="B2149" i="6"/>
  <c r="B2150" i="6"/>
  <c r="B2151" i="6"/>
  <c r="B2152" i="6"/>
  <c r="B2153" i="6"/>
  <c r="B2154" i="6"/>
  <c r="B2155" i="6"/>
  <c r="B2156" i="6"/>
  <c r="B2157" i="6"/>
  <c r="B2158" i="6"/>
  <c r="B2159" i="6"/>
  <c r="B2160" i="6"/>
  <c r="B2161" i="6"/>
  <c r="B2162" i="6"/>
  <c r="B2163" i="6"/>
  <c r="B2164" i="6"/>
  <c r="B2165" i="6"/>
  <c r="B2166" i="6"/>
  <c r="B2167" i="6"/>
  <c r="B2168" i="6"/>
  <c r="B2169" i="6"/>
  <c r="B2170" i="6"/>
  <c r="B2171" i="6"/>
  <c r="B2172" i="6"/>
  <c r="B2173" i="6"/>
  <c r="B2174" i="6"/>
  <c r="B2175" i="6"/>
  <c r="B2176" i="6"/>
  <c r="B2177" i="6"/>
  <c r="B2178" i="6"/>
  <c r="B2179" i="6"/>
  <c r="B2180" i="6"/>
  <c r="B2181" i="6"/>
  <c r="B2182" i="6"/>
  <c r="B2183" i="6"/>
  <c r="B2184" i="6"/>
  <c r="B2185" i="6"/>
  <c r="B2186" i="6"/>
  <c r="B2187" i="6"/>
  <c r="B2188" i="6"/>
  <c r="B2189" i="6"/>
  <c r="B2190" i="6"/>
  <c r="B2191" i="6"/>
  <c r="B2192" i="6"/>
  <c r="B2193" i="6"/>
  <c r="B2194" i="6"/>
  <c r="B2195" i="6"/>
  <c r="B2196" i="6"/>
  <c r="B2197" i="6"/>
  <c r="B2198" i="6"/>
  <c r="B2199" i="6"/>
  <c r="B2200" i="6"/>
  <c r="B2201" i="6"/>
  <c r="B2202" i="6"/>
  <c r="B2203" i="6"/>
  <c r="B2204" i="6"/>
  <c r="B2205" i="6"/>
  <c r="B2206" i="6"/>
  <c r="B2207" i="6"/>
  <c r="B2208" i="6"/>
  <c r="B2209" i="6"/>
  <c r="B2210" i="6"/>
  <c r="B2211" i="6"/>
  <c r="B2212" i="6"/>
  <c r="B2213" i="6"/>
  <c r="B2214" i="6"/>
  <c r="B2215" i="6"/>
  <c r="B2216" i="6"/>
  <c r="B2217" i="6"/>
  <c r="B2218" i="6"/>
  <c r="B2219" i="6"/>
  <c r="B2220" i="6"/>
  <c r="B2221" i="6"/>
  <c r="B2222" i="6"/>
  <c r="B2223" i="6"/>
  <c r="B2224" i="6"/>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72" i="6"/>
  <c r="B2273" i="6"/>
  <c r="B2274" i="6"/>
  <c r="B2275" i="6"/>
  <c r="B2276" i="6"/>
  <c r="B2277" i="6"/>
  <c r="B2278" i="6"/>
  <c r="B2279" i="6"/>
  <c r="B2280" i="6"/>
  <c r="B2281" i="6"/>
  <c r="B2282" i="6"/>
  <c r="B2283" i="6"/>
  <c r="B2284" i="6"/>
  <c r="B2285" i="6"/>
  <c r="B2286" i="6"/>
  <c r="B2287" i="6"/>
  <c r="B2288" i="6"/>
  <c r="B2289" i="6"/>
  <c r="B2290" i="6"/>
  <c r="B2291" i="6"/>
  <c r="B2292" i="6"/>
  <c r="B2293" i="6"/>
  <c r="B2294" i="6"/>
  <c r="B2295" i="6"/>
  <c r="B2296" i="6"/>
  <c r="B2297" i="6"/>
  <c r="B2298" i="6"/>
  <c r="B2299" i="6"/>
  <c r="B2300" i="6"/>
  <c r="B2301" i="6"/>
  <c r="B2302" i="6"/>
  <c r="B2303" i="6"/>
  <c r="B2304" i="6"/>
  <c r="B2305" i="6"/>
  <c r="B2306" i="6"/>
  <c r="B2307" i="6"/>
  <c r="B2308" i="6"/>
  <c r="B2309" i="6"/>
  <c r="B2310" i="6"/>
  <c r="B2311" i="6"/>
  <c r="B2312" i="6"/>
  <c r="B2313" i="6"/>
  <c r="B2314" i="6"/>
  <c r="B2315" i="6"/>
  <c r="B2316" i="6"/>
  <c r="B2317" i="6"/>
  <c r="B2318" i="6"/>
  <c r="B2319" i="6"/>
  <c r="B2320" i="6"/>
  <c r="B2321" i="6"/>
  <c r="B2322" i="6"/>
  <c r="B2323" i="6"/>
  <c r="B2324" i="6"/>
  <c r="B2325" i="6"/>
  <c r="B2326" i="6"/>
  <c r="B2327" i="6"/>
  <c r="B2328" i="6"/>
  <c r="B2329" i="6"/>
  <c r="B2330" i="6"/>
  <c r="B2331" i="6"/>
  <c r="B2332" i="6"/>
  <c r="B2333" i="6"/>
  <c r="B2334" i="6"/>
  <c r="B2335" i="6"/>
  <c r="B2336" i="6"/>
  <c r="B2337" i="6"/>
  <c r="B2338" i="6"/>
  <c r="B2339" i="6"/>
  <c r="B2340" i="6"/>
  <c r="B2341" i="6"/>
  <c r="B2342" i="6"/>
  <c r="B2343" i="6"/>
  <c r="B2344" i="6"/>
  <c r="B2345" i="6"/>
  <c r="B2346" i="6"/>
  <c r="B2347" i="6"/>
  <c r="B2348" i="6"/>
  <c r="B2349" i="6"/>
  <c r="B2350" i="6"/>
  <c r="B2351" i="6"/>
  <c r="B2352" i="6"/>
  <c r="B2353" i="6"/>
  <c r="B2354" i="6"/>
  <c r="B2355" i="6"/>
  <c r="B2356" i="6"/>
  <c r="B2357" i="6"/>
  <c r="B2358" i="6"/>
  <c r="B2359" i="6"/>
  <c r="B2360" i="6"/>
  <c r="B2361" i="6"/>
  <c r="B2362" i="6"/>
  <c r="B2363" i="6"/>
  <c r="B2364" i="6"/>
  <c r="B2365" i="6"/>
  <c r="B2366" i="6"/>
  <c r="B2367" i="6"/>
  <c r="B2368" i="6"/>
  <c r="B2369" i="6"/>
  <c r="B2370" i="6"/>
  <c r="B2371" i="6"/>
  <c r="B2372" i="6"/>
  <c r="B2373" i="6"/>
  <c r="B2374" i="6"/>
  <c r="B2375" i="6"/>
  <c r="B2376" i="6"/>
  <c r="B2377" i="6"/>
  <c r="B2378" i="6"/>
  <c r="B2379" i="6"/>
  <c r="B2380" i="6"/>
  <c r="B2381" i="6"/>
  <c r="B2382" i="6"/>
  <c r="B2383" i="6"/>
  <c r="B2384" i="6"/>
  <c r="B2385" i="6"/>
  <c r="B2386" i="6"/>
  <c r="B2387" i="6"/>
  <c r="B2388" i="6"/>
  <c r="B2389" i="6"/>
  <c r="B2390" i="6"/>
  <c r="B2391" i="6"/>
  <c r="B2392" i="6"/>
  <c r="B2393" i="6"/>
  <c r="B2394" i="6"/>
  <c r="B2395" i="6"/>
  <c r="B2396" i="6"/>
  <c r="B2397" i="6"/>
  <c r="B2398" i="6"/>
  <c r="B2399" i="6"/>
  <c r="B2400" i="6"/>
  <c r="B2401" i="6"/>
  <c r="B2402" i="6"/>
  <c r="B2403" i="6"/>
  <c r="B2404" i="6"/>
  <c r="B2405" i="6"/>
  <c r="B2406" i="6"/>
  <c r="B2407" i="6"/>
  <c r="B2408" i="6"/>
  <c r="B2409" i="6"/>
  <c r="B2410" i="6"/>
  <c r="B2411" i="6"/>
  <c r="B2412" i="6"/>
  <c r="B2413" i="6"/>
  <c r="B2414" i="6"/>
  <c r="B2415" i="6"/>
  <c r="B2416" i="6"/>
  <c r="B2417" i="6"/>
  <c r="B2418" i="6"/>
  <c r="B2419" i="6"/>
  <c r="B2420" i="6"/>
  <c r="B2421" i="6"/>
  <c r="B2422" i="6"/>
  <c r="B2423" i="6"/>
  <c r="B2424" i="6"/>
  <c r="B2425" i="6"/>
  <c r="B2426" i="6"/>
  <c r="B2427" i="6"/>
  <c r="B2428" i="6"/>
  <c r="B2429" i="6"/>
  <c r="B2430" i="6"/>
  <c r="B2431" i="6"/>
  <c r="B2432" i="6"/>
  <c r="B2433" i="6"/>
  <c r="B2434" i="6"/>
  <c r="B2435" i="6"/>
  <c r="B2436" i="6"/>
  <c r="B2437" i="6"/>
  <c r="B2438" i="6"/>
  <c r="B2439" i="6"/>
  <c r="B2440" i="6"/>
  <c r="B2441" i="6"/>
  <c r="B2442" i="6"/>
  <c r="B2443" i="6"/>
  <c r="B2444" i="6"/>
  <c r="B2445" i="6"/>
  <c r="B2446" i="6"/>
  <c r="B2447" i="6"/>
  <c r="B2448" i="6"/>
  <c r="B2449" i="6"/>
  <c r="B2450" i="6"/>
  <c r="B2451" i="6"/>
  <c r="B2452" i="6"/>
  <c r="B2453" i="6"/>
  <c r="B2454" i="6"/>
  <c r="B2455" i="6"/>
  <c r="B2456" i="6"/>
  <c r="B2457" i="6"/>
  <c r="B2458" i="6"/>
  <c r="B2459" i="6"/>
  <c r="B2460" i="6"/>
  <c r="B2461" i="6"/>
  <c r="B2462" i="6"/>
  <c r="B2463" i="6"/>
  <c r="B2464" i="6"/>
  <c r="B2465" i="6"/>
  <c r="B2466" i="6"/>
  <c r="B2467" i="6"/>
  <c r="B2468" i="6"/>
  <c r="B2469" i="6"/>
  <c r="B2470" i="6"/>
  <c r="B2471" i="6"/>
  <c r="B2472" i="6"/>
  <c r="B2473" i="6"/>
  <c r="B2474" i="6"/>
  <c r="B2475" i="6"/>
  <c r="B2476" i="6"/>
  <c r="B2477" i="6"/>
  <c r="B2478" i="6"/>
  <c r="B2479" i="6"/>
  <c r="B2480" i="6"/>
  <c r="B2481" i="6"/>
  <c r="B2482" i="6"/>
  <c r="B2483" i="6"/>
  <c r="B2484" i="6"/>
  <c r="B2485" i="6"/>
  <c r="B2486" i="6"/>
  <c r="B2487" i="6"/>
  <c r="B2488" i="6"/>
  <c r="B2489" i="6"/>
  <c r="B2490" i="6"/>
  <c r="B2491" i="6"/>
  <c r="B2492" i="6"/>
  <c r="B2493" i="6"/>
  <c r="B2494" i="6"/>
  <c r="B2495" i="6"/>
  <c r="B2496" i="6"/>
  <c r="B2497" i="6"/>
  <c r="B2498" i="6"/>
  <c r="B2499" i="6"/>
  <c r="B2500" i="6"/>
  <c r="B2501" i="6"/>
  <c r="B2502" i="6"/>
  <c r="B2503" i="6"/>
  <c r="B2504" i="6"/>
  <c r="B2505" i="6"/>
  <c r="B2506" i="6"/>
  <c r="B2507" i="6"/>
  <c r="B2508" i="6"/>
  <c r="B2509" i="6"/>
  <c r="B2510" i="6"/>
  <c r="B2511" i="6"/>
  <c r="B2512" i="6"/>
  <c r="B2513" i="6"/>
  <c r="B2514" i="6"/>
  <c r="B2515" i="6"/>
  <c r="B2516" i="6"/>
  <c r="B2517" i="6"/>
  <c r="B2518" i="6"/>
  <c r="B2519" i="6"/>
  <c r="B2520" i="6"/>
  <c r="B2521" i="6"/>
  <c r="B2522" i="6"/>
  <c r="B2523" i="6"/>
  <c r="B2524" i="6"/>
  <c r="B2525" i="6"/>
  <c r="B2526" i="6"/>
  <c r="B2527" i="6"/>
  <c r="B2528" i="6"/>
  <c r="B2529" i="6"/>
  <c r="B2530" i="6"/>
  <c r="B2531" i="6"/>
  <c r="B2532" i="6"/>
  <c r="B2533" i="6"/>
  <c r="B2534" i="6"/>
  <c r="B2535" i="6"/>
  <c r="B2536" i="6"/>
  <c r="B2537" i="6"/>
  <c r="B2538" i="6"/>
  <c r="B2539" i="6"/>
  <c r="B2540" i="6"/>
  <c r="B2541" i="6"/>
  <c r="B2542" i="6"/>
  <c r="B2543" i="6"/>
  <c r="B2544" i="6"/>
  <c r="B2545" i="6"/>
  <c r="B2546" i="6"/>
  <c r="B2547" i="6"/>
  <c r="B2548" i="6"/>
  <c r="B2549" i="6"/>
  <c r="B2550" i="6"/>
  <c r="B2551" i="6"/>
  <c r="B2552" i="6"/>
  <c r="B2553" i="6"/>
  <c r="B2554" i="6"/>
  <c r="B2555" i="6"/>
  <c r="B2556" i="6"/>
  <c r="B2557" i="6"/>
  <c r="B2558" i="6"/>
  <c r="B2559" i="6"/>
  <c r="B2560" i="6"/>
  <c r="B2561" i="6"/>
  <c r="B2562" i="6"/>
  <c r="B2563" i="6"/>
  <c r="B2564" i="6"/>
  <c r="B2565" i="6"/>
  <c r="B2566" i="6"/>
  <c r="B2567" i="6"/>
  <c r="B2568" i="6"/>
  <c r="B2569" i="6"/>
  <c r="B2570" i="6"/>
  <c r="B2571" i="6"/>
  <c r="B2572" i="6"/>
  <c r="B2573" i="6"/>
  <c r="B2574" i="6"/>
  <c r="B2575" i="6"/>
  <c r="B2576" i="6"/>
  <c r="B2577" i="6"/>
  <c r="B2578" i="6"/>
  <c r="B2579" i="6"/>
  <c r="B2580" i="6"/>
  <c r="B2581" i="6"/>
  <c r="B2582" i="6"/>
  <c r="B2583" i="6"/>
  <c r="B2584" i="6"/>
  <c r="B2585" i="6"/>
  <c r="B2586" i="6"/>
  <c r="B2587" i="6"/>
  <c r="B2588" i="6"/>
  <c r="B2589" i="6"/>
  <c r="B2590" i="6"/>
  <c r="B2591" i="6"/>
  <c r="B2592" i="6"/>
  <c r="B2593" i="6"/>
  <c r="B2594" i="6"/>
  <c r="B2595" i="6"/>
  <c r="B2596" i="6"/>
  <c r="B2597" i="6"/>
  <c r="B2598" i="6"/>
  <c r="B2599" i="6"/>
  <c r="B2600" i="6"/>
  <c r="B2601" i="6"/>
  <c r="B2602" i="6"/>
  <c r="B2603" i="6"/>
  <c r="B2604" i="6"/>
  <c r="B2605" i="6"/>
  <c r="B2606" i="6"/>
  <c r="B2607" i="6"/>
  <c r="B2608" i="6"/>
  <c r="B2609" i="6"/>
  <c r="B2610" i="6"/>
  <c r="B2611" i="6"/>
  <c r="B2612" i="6"/>
  <c r="B2613" i="6"/>
  <c r="B2614" i="6"/>
  <c r="B2615" i="6"/>
  <c r="B2616" i="6"/>
  <c r="B2617" i="6"/>
  <c r="B2618" i="6"/>
  <c r="B2619" i="6"/>
  <c r="B2620" i="6"/>
  <c r="B2621" i="6"/>
  <c r="B2622" i="6"/>
  <c r="B2623" i="6"/>
  <c r="B2624" i="6"/>
  <c r="B2625" i="6"/>
  <c r="B2626" i="6"/>
  <c r="B2627" i="6"/>
  <c r="B2628" i="6"/>
  <c r="B2629" i="6"/>
  <c r="B2630" i="6"/>
  <c r="B2631" i="6"/>
  <c r="B2632" i="6"/>
  <c r="B2633" i="6"/>
  <c r="B2634" i="6"/>
  <c r="B2635" i="6"/>
  <c r="B2636" i="6"/>
  <c r="B2637" i="6"/>
  <c r="B2638" i="6"/>
  <c r="B2639" i="6"/>
  <c r="B2640" i="6"/>
  <c r="B2641" i="6"/>
  <c r="B2642" i="6"/>
  <c r="B2643" i="6"/>
  <c r="B2644" i="6"/>
  <c r="B2645" i="6"/>
  <c r="B2646" i="6"/>
  <c r="B2647" i="6"/>
  <c r="B2648" i="6"/>
  <c r="B2649" i="6"/>
  <c r="B2650" i="6"/>
  <c r="B2651" i="6"/>
  <c r="B2652" i="6"/>
  <c r="B2653" i="6"/>
  <c r="B2654" i="6"/>
  <c r="B2655" i="6"/>
  <c r="B2656" i="6"/>
  <c r="B2657" i="6"/>
  <c r="B2658" i="6"/>
  <c r="B2659" i="6"/>
  <c r="B2660" i="6"/>
  <c r="B2661" i="6"/>
  <c r="B2662" i="6"/>
  <c r="B2663" i="6"/>
  <c r="B2664" i="6"/>
  <c r="B2665" i="6"/>
  <c r="B2666" i="6"/>
  <c r="B2667" i="6"/>
  <c r="B2668" i="6"/>
  <c r="B2669" i="6"/>
  <c r="B2670" i="6"/>
  <c r="B2671" i="6"/>
  <c r="B2672" i="6"/>
  <c r="B2673" i="6"/>
  <c r="B2674" i="6"/>
  <c r="B2675" i="6"/>
  <c r="B2676" i="6"/>
  <c r="B2677" i="6"/>
  <c r="B2678" i="6"/>
  <c r="B2679" i="6"/>
  <c r="B2680" i="6"/>
  <c r="B2681" i="6"/>
  <c r="B2682" i="6"/>
  <c r="B2683" i="6"/>
  <c r="B2684" i="6"/>
  <c r="B2685" i="6"/>
  <c r="B2686" i="6"/>
  <c r="B2687" i="6"/>
  <c r="B2688" i="6"/>
  <c r="B2689" i="6"/>
  <c r="B2690" i="6"/>
  <c r="B2691" i="6"/>
  <c r="B2692" i="6"/>
  <c r="B2693" i="6"/>
  <c r="B2694" i="6"/>
  <c r="B2695" i="6"/>
  <c r="B2696" i="6"/>
  <c r="B2697" i="6"/>
  <c r="B2698" i="6"/>
  <c r="B2699" i="6"/>
  <c r="B2700" i="6"/>
  <c r="B2701" i="6"/>
  <c r="B2702" i="6"/>
  <c r="B2703" i="6"/>
  <c r="B2704" i="6"/>
  <c r="B2705" i="6"/>
  <c r="B2706" i="6"/>
  <c r="B2707" i="6"/>
  <c r="B2708" i="6"/>
  <c r="B2709" i="6"/>
  <c r="B2710" i="6"/>
  <c r="B2711" i="6"/>
  <c r="B2712" i="6"/>
  <c r="B2713" i="6"/>
  <c r="B2714" i="6"/>
  <c r="B2715" i="6"/>
  <c r="B2716" i="6"/>
  <c r="B2717" i="6"/>
  <c r="B2718" i="6"/>
  <c r="B2719" i="6"/>
  <c r="B2720" i="6"/>
  <c r="B2721" i="6"/>
  <c r="B2722" i="6"/>
  <c r="B2723" i="6"/>
  <c r="B2724" i="6"/>
  <c r="B2725" i="6"/>
  <c r="B2726" i="6"/>
  <c r="B2727" i="6"/>
  <c r="B2728" i="6"/>
  <c r="B2729" i="6"/>
  <c r="B2730" i="6"/>
  <c r="B2731" i="6"/>
  <c r="B2732" i="6"/>
  <c r="B2733" i="6"/>
  <c r="B2734" i="6"/>
  <c r="B2735" i="6"/>
  <c r="B2736" i="6"/>
  <c r="B2737" i="6"/>
  <c r="B2738" i="6"/>
  <c r="B2739" i="6"/>
  <c r="B2740" i="6"/>
  <c r="B2741" i="6"/>
  <c r="B2742" i="6"/>
  <c r="B2743" i="6"/>
  <c r="B2744" i="6"/>
  <c r="B2745" i="6"/>
  <c r="B2746" i="6"/>
  <c r="B2747" i="6"/>
  <c r="B2748" i="6"/>
  <c r="B2749" i="6"/>
  <c r="B2750" i="6"/>
  <c r="B2751" i="6"/>
  <c r="B2752" i="6"/>
  <c r="B2753" i="6"/>
  <c r="B2754" i="6"/>
  <c r="B2755" i="6"/>
  <c r="B2756" i="6"/>
  <c r="B2757" i="6"/>
  <c r="B2758" i="6"/>
  <c r="B2759" i="6"/>
  <c r="B2760" i="6"/>
  <c r="B2761" i="6"/>
  <c r="B2762" i="6"/>
  <c r="B2763" i="6"/>
  <c r="B2764" i="6"/>
  <c r="B2765" i="6"/>
  <c r="B2766" i="6"/>
  <c r="B2767" i="6"/>
  <c r="B2768" i="6"/>
  <c r="B2769" i="6"/>
  <c r="B2770" i="6"/>
  <c r="B2771" i="6"/>
  <c r="B2772" i="6"/>
  <c r="B2773" i="6"/>
  <c r="B2774" i="6"/>
  <c r="B2775" i="6"/>
  <c r="B2776" i="6"/>
  <c r="B2777" i="6"/>
  <c r="B2778" i="6"/>
  <c r="B2779" i="6"/>
  <c r="B2780" i="6"/>
  <c r="B2781" i="6"/>
  <c r="B2782" i="6"/>
  <c r="B2783" i="6"/>
  <c r="B2784" i="6"/>
  <c r="B2785" i="6"/>
  <c r="B2786" i="6"/>
  <c r="B2787" i="6"/>
  <c r="B2788" i="6"/>
  <c r="B2789" i="6"/>
  <c r="B2790" i="6"/>
  <c r="B2791" i="6"/>
  <c r="B2792" i="6"/>
  <c r="B2793" i="6"/>
  <c r="B2794" i="6"/>
  <c r="B2795" i="6"/>
  <c r="B2796" i="6"/>
  <c r="B2797" i="6"/>
  <c r="B2798" i="6"/>
  <c r="B2799" i="6"/>
  <c r="B2800" i="6"/>
  <c r="B2801" i="6"/>
  <c r="B2802" i="6"/>
  <c r="B2803" i="6"/>
  <c r="B2804" i="6"/>
  <c r="B2805" i="6"/>
  <c r="B2806" i="6"/>
  <c r="B2807" i="6"/>
  <c r="B2808" i="6"/>
  <c r="B2809" i="6"/>
  <c r="B2810" i="6"/>
  <c r="B2811" i="6"/>
  <c r="B2812" i="6"/>
  <c r="B2813" i="6"/>
  <c r="B2814" i="6"/>
  <c r="B2815" i="6"/>
  <c r="B2816" i="6"/>
  <c r="B2817" i="6"/>
  <c r="B2818" i="6"/>
  <c r="B2819" i="6"/>
  <c r="B2820" i="6"/>
  <c r="B2821" i="6"/>
  <c r="B2822" i="6"/>
  <c r="B2823" i="6"/>
  <c r="B2824" i="6"/>
  <c r="B2825" i="6"/>
  <c r="B2826" i="6"/>
  <c r="B2827" i="6"/>
  <c r="B2828" i="6"/>
  <c r="B2829" i="6"/>
  <c r="B2830" i="6"/>
  <c r="B2831" i="6"/>
  <c r="B2832" i="6"/>
  <c r="B2833" i="6"/>
  <c r="B2834" i="6"/>
  <c r="B2835" i="6"/>
  <c r="B2836" i="6"/>
  <c r="B2837" i="6"/>
  <c r="B2838" i="6"/>
  <c r="B2839" i="6"/>
  <c r="B2840" i="6"/>
  <c r="B2841" i="6"/>
  <c r="B2842" i="6"/>
  <c r="B2843" i="6"/>
  <c r="B2844" i="6"/>
  <c r="B2845" i="6"/>
  <c r="B2846" i="6"/>
  <c r="B2847" i="6"/>
  <c r="B2848" i="6"/>
  <c r="B2849" i="6"/>
  <c r="B2850" i="6"/>
  <c r="B2851" i="6"/>
  <c r="B2852" i="6"/>
  <c r="B2853" i="6"/>
  <c r="B2854" i="6"/>
  <c r="B2855" i="6"/>
  <c r="B2856" i="6"/>
  <c r="B2857" i="6"/>
  <c r="B2858" i="6"/>
  <c r="B2859" i="6"/>
  <c r="B2860" i="6"/>
  <c r="B2861" i="6"/>
  <c r="B2862" i="6"/>
  <c r="B2863" i="6"/>
  <c r="B2864" i="6"/>
  <c r="B2865" i="6"/>
  <c r="B2866" i="6"/>
  <c r="B2867" i="6"/>
  <c r="B2868" i="6"/>
  <c r="B2869" i="6"/>
  <c r="B2870" i="6"/>
  <c r="B2871" i="6"/>
  <c r="B2872" i="6"/>
  <c r="B2873" i="6"/>
  <c r="B2874" i="6"/>
  <c r="B2875" i="6"/>
  <c r="B2876" i="6"/>
  <c r="B2877" i="6"/>
  <c r="B2878" i="6"/>
  <c r="B2879" i="6"/>
  <c r="B2880" i="6"/>
  <c r="B2881" i="6"/>
  <c r="B2882" i="6"/>
  <c r="B2883" i="6"/>
  <c r="B2884" i="6"/>
  <c r="B2885" i="6"/>
  <c r="B2886" i="6"/>
  <c r="B2887" i="6"/>
  <c r="B2888" i="6"/>
  <c r="B2889" i="6"/>
  <c r="B2890" i="6"/>
  <c r="B2891" i="6"/>
  <c r="B2892" i="6"/>
  <c r="B2893" i="6"/>
  <c r="B2894" i="6"/>
  <c r="B2895" i="6"/>
  <c r="B2896" i="6"/>
  <c r="B2897" i="6"/>
  <c r="B2898" i="6"/>
  <c r="B2899" i="6"/>
  <c r="B2900" i="6"/>
  <c r="B2901" i="6"/>
  <c r="B2902" i="6"/>
  <c r="B2903" i="6"/>
  <c r="B2904" i="6"/>
  <c r="B2905" i="6"/>
  <c r="B2906" i="6"/>
  <c r="B2907" i="6"/>
  <c r="B2908" i="6"/>
  <c r="B2909" i="6"/>
  <c r="B2910" i="6"/>
  <c r="B2911" i="6"/>
  <c r="B2912" i="6"/>
  <c r="B2913" i="6"/>
  <c r="B2914" i="6"/>
  <c r="B2915" i="6"/>
  <c r="B2916" i="6"/>
  <c r="B2917" i="6"/>
  <c r="B2918" i="6"/>
  <c r="B2919" i="6"/>
  <c r="B2920" i="6"/>
  <c r="B2921" i="6"/>
  <c r="B2922" i="6"/>
  <c r="B2923" i="6"/>
  <c r="B2924" i="6"/>
  <c r="B2925" i="6"/>
  <c r="B2926" i="6"/>
  <c r="B2927" i="6"/>
  <c r="B2928" i="6"/>
  <c r="B2929" i="6"/>
  <c r="B2930" i="6"/>
  <c r="B2931" i="6"/>
  <c r="B2932" i="6"/>
  <c r="B2933" i="6"/>
  <c r="B2934" i="6"/>
  <c r="B2935" i="6"/>
  <c r="B2936" i="6"/>
  <c r="B2937" i="6"/>
  <c r="B2938" i="6"/>
  <c r="B2939" i="6"/>
  <c r="B2940" i="6"/>
  <c r="B2941" i="6"/>
  <c r="B2942" i="6"/>
  <c r="B2943" i="6"/>
  <c r="B2944" i="6"/>
  <c r="B2945" i="6"/>
  <c r="B2946" i="6"/>
  <c r="B2947" i="6"/>
  <c r="B2948" i="6"/>
  <c r="B2949" i="6"/>
  <c r="B2950" i="6"/>
  <c r="B2951" i="6"/>
  <c r="B2952" i="6"/>
  <c r="B2953" i="6"/>
  <c r="B2954" i="6"/>
  <c r="B2955" i="6"/>
  <c r="B2956" i="6"/>
  <c r="B2957" i="6"/>
  <c r="B2958" i="6"/>
  <c r="B2959" i="6"/>
  <c r="B2960" i="6"/>
  <c r="B2961" i="6"/>
  <c r="B2962" i="6"/>
  <c r="B2963" i="6"/>
  <c r="B2964" i="6"/>
  <c r="B2965" i="6"/>
  <c r="B2966" i="6"/>
  <c r="B2967" i="6"/>
  <c r="B2968" i="6"/>
  <c r="B2969" i="6"/>
  <c r="B2970" i="6"/>
  <c r="B2971" i="6"/>
  <c r="B2972" i="6"/>
  <c r="B2973" i="6"/>
  <c r="B2974" i="6"/>
  <c r="B2975" i="6"/>
  <c r="B2976" i="6"/>
  <c r="B2977" i="6"/>
  <c r="B2978" i="6"/>
  <c r="B2979" i="6"/>
  <c r="B2980" i="6"/>
  <c r="B2981" i="6"/>
  <c r="B2982" i="6"/>
  <c r="B2983" i="6"/>
  <c r="B2984" i="6"/>
  <c r="B2985" i="6"/>
  <c r="B2986" i="6"/>
  <c r="B2987" i="6"/>
  <c r="B2988" i="6"/>
  <c r="B2989" i="6"/>
  <c r="B2990" i="6"/>
  <c r="B2991" i="6"/>
  <c r="B2992" i="6"/>
  <c r="B2993" i="6"/>
  <c r="B2994" i="6"/>
  <c r="B2995" i="6"/>
  <c r="B2996" i="6"/>
  <c r="B2997" i="6"/>
  <c r="B2998" i="6"/>
  <c r="B2999" i="6"/>
  <c r="B3000" i="6"/>
  <c r="B3001" i="6"/>
  <c r="B3002" i="6"/>
  <c r="B3003" i="6"/>
  <c r="B3004" i="6"/>
  <c r="B3005" i="6"/>
  <c r="B3006" i="6"/>
  <c r="B3007" i="6"/>
  <c r="B3008" i="6"/>
  <c r="B3009" i="6"/>
  <c r="B3010" i="6"/>
  <c r="B3011" i="6"/>
  <c r="B3012" i="6"/>
  <c r="B3013" i="6"/>
  <c r="B3014" i="6"/>
  <c r="B3015" i="6"/>
  <c r="B3016" i="6"/>
  <c r="B3017" i="6"/>
  <c r="B3018" i="6"/>
  <c r="B3019" i="6"/>
  <c r="B3020" i="6"/>
  <c r="B3021" i="6"/>
  <c r="B3022" i="6"/>
  <c r="B3023" i="6"/>
  <c r="B3024" i="6"/>
  <c r="B3025" i="6"/>
  <c r="B3026" i="6"/>
  <c r="B3027" i="6"/>
  <c r="B3028" i="6"/>
  <c r="B3029" i="6"/>
  <c r="B3030" i="6"/>
  <c r="B3031" i="6"/>
  <c r="B3032" i="6"/>
  <c r="B3033" i="6"/>
  <c r="B3034" i="6"/>
  <c r="B3035" i="6"/>
  <c r="B3036" i="6"/>
  <c r="B3037" i="6"/>
  <c r="B3038" i="6"/>
  <c r="B3039" i="6"/>
  <c r="B3040" i="6"/>
  <c r="B3041" i="6"/>
  <c r="B3042" i="6"/>
  <c r="B3043" i="6"/>
  <c r="B3044" i="6"/>
  <c r="B3045" i="6"/>
  <c r="B3046" i="6"/>
  <c r="B3047" i="6"/>
  <c r="B3048" i="6"/>
  <c r="B3049" i="6"/>
  <c r="B3050" i="6"/>
  <c r="B3051" i="6"/>
  <c r="B3052" i="6"/>
  <c r="B3053" i="6"/>
  <c r="B3054" i="6"/>
  <c r="B3055" i="6"/>
  <c r="B3056" i="6"/>
  <c r="B3057" i="6"/>
  <c r="B3058" i="6"/>
  <c r="B3059" i="6"/>
  <c r="B3060" i="6"/>
  <c r="B3061" i="6"/>
  <c r="B3062" i="6"/>
  <c r="B3063" i="6"/>
  <c r="B3064" i="6"/>
  <c r="B3065" i="6"/>
  <c r="B3066" i="6"/>
  <c r="B3067" i="6"/>
  <c r="B3068" i="6"/>
  <c r="B3069" i="6"/>
  <c r="B3070" i="6"/>
  <c r="B3071" i="6"/>
  <c r="B3072" i="6"/>
  <c r="B3073" i="6"/>
  <c r="B3074" i="6"/>
  <c r="B3075" i="6"/>
  <c r="B3076" i="6"/>
  <c r="B3077" i="6"/>
  <c r="B3078" i="6"/>
  <c r="B3079" i="6"/>
  <c r="B3080" i="6"/>
  <c r="B3081" i="6"/>
  <c r="B3082" i="6"/>
  <c r="B3083" i="6"/>
  <c r="B3084" i="6"/>
  <c r="B3085" i="6"/>
  <c r="B3086" i="6"/>
  <c r="B3087" i="6"/>
  <c r="B3088" i="6"/>
  <c r="B3089" i="6"/>
  <c r="B3090" i="6"/>
  <c r="B3091" i="6"/>
  <c r="B3092" i="6"/>
  <c r="B3093" i="6"/>
  <c r="B3094" i="6"/>
  <c r="B3095" i="6"/>
  <c r="B3096" i="6"/>
  <c r="B3097" i="6"/>
  <c r="B3098" i="6"/>
  <c r="B3099" i="6"/>
  <c r="B3100" i="6"/>
  <c r="B3101" i="6"/>
  <c r="B3102" i="6"/>
  <c r="B3103" i="6"/>
  <c r="B3104" i="6"/>
  <c r="B3105" i="6"/>
  <c r="B3106" i="6"/>
  <c r="B3107" i="6"/>
  <c r="B3108" i="6"/>
  <c r="B3109" i="6"/>
  <c r="B3110" i="6"/>
  <c r="B3111" i="6"/>
  <c r="B3112" i="6"/>
  <c r="B3113" i="6"/>
  <c r="B3114" i="6"/>
  <c r="B3115" i="6"/>
  <c r="B3116" i="6"/>
  <c r="B3117" i="6"/>
  <c r="B3118" i="6"/>
  <c r="B3119" i="6"/>
  <c r="B3120" i="6"/>
  <c r="B3121" i="6"/>
  <c r="B3122" i="6"/>
  <c r="B3123" i="6"/>
  <c r="B3124" i="6"/>
  <c r="B3125" i="6"/>
  <c r="B3126" i="6"/>
  <c r="B3127" i="6"/>
  <c r="B3128" i="6"/>
  <c r="B3129" i="6"/>
  <c r="B3130" i="6"/>
  <c r="B3131" i="6"/>
  <c r="B3132" i="6"/>
  <c r="B3133" i="6"/>
  <c r="B3134" i="6"/>
  <c r="B3135" i="6"/>
  <c r="B3136" i="6"/>
  <c r="B3137" i="6"/>
  <c r="B3138" i="6"/>
  <c r="B3139" i="6"/>
  <c r="B3140" i="6"/>
  <c r="B3141" i="6"/>
  <c r="B3142" i="6"/>
  <c r="B3143" i="6"/>
  <c r="B3144" i="6"/>
  <c r="B3145" i="6"/>
  <c r="B3146" i="6"/>
  <c r="B3147" i="6"/>
  <c r="B3148" i="6"/>
  <c r="B3149" i="6"/>
  <c r="B3150" i="6"/>
  <c r="B3151" i="6"/>
  <c r="B3152" i="6"/>
  <c r="B3153" i="6"/>
  <c r="B3154" i="6"/>
  <c r="B3155" i="6"/>
  <c r="B3156" i="6"/>
  <c r="B3157" i="6"/>
  <c r="B3158" i="6"/>
  <c r="B3159" i="6"/>
  <c r="B3160" i="6"/>
  <c r="B3161" i="6"/>
  <c r="B3162" i="6"/>
  <c r="B3163" i="6"/>
  <c r="B3164" i="6"/>
  <c r="B3165" i="6"/>
  <c r="B3166" i="6"/>
  <c r="B3167" i="6"/>
  <c r="B3168" i="6"/>
  <c r="B3169" i="6"/>
  <c r="B3170" i="6"/>
  <c r="B3171" i="6"/>
  <c r="B3172" i="6"/>
  <c r="B3173" i="6"/>
  <c r="B3174" i="6"/>
  <c r="B3175" i="6"/>
  <c r="B3176" i="6"/>
  <c r="B3177" i="6"/>
  <c r="B3178" i="6"/>
  <c r="B3179" i="6"/>
  <c r="B3180" i="6"/>
  <c r="B3181" i="6"/>
  <c r="B3182" i="6"/>
  <c r="B3183" i="6"/>
  <c r="B3184" i="6"/>
  <c r="B3185" i="6"/>
  <c r="B3186" i="6"/>
  <c r="B3187" i="6"/>
  <c r="B3188" i="6"/>
  <c r="B3189" i="6"/>
  <c r="B3190" i="6"/>
  <c r="B3191" i="6"/>
  <c r="B3192" i="6"/>
  <c r="B3193" i="6"/>
  <c r="B3194" i="6"/>
  <c r="B3195" i="6"/>
  <c r="B3196" i="6"/>
  <c r="B3197" i="6"/>
  <c r="B3198" i="6"/>
  <c r="B3199" i="6"/>
  <c r="B3200" i="6"/>
  <c r="B3201" i="6"/>
  <c r="B3202" i="6"/>
  <c r="B3203" i="6"/>
  <c r="B3204" i="6"/>
  <c r="B3205" i="6"/>
  <c r="B3206" i="6"/>
  <c r="B3207" i="6"/>
  <c r="B3208" i="6"/>
  <c r="B3209" i="6"/>
  <c r="B3210" i="6"/>
  <c r="B3211" i="6"/>
  <c r="B3212" i="6"/>
  <c r="B3213" i="6"/>
  <c r="B3214" i="6"/>
  <c r="B3215" i="6"/>
  <c r="B3216" i="6"/>
  <c r="B3217" i="6"/>
  <c r="B3218" i="6"/>
  <c r="B3219" i="6"/>
  <c r="B3220" i="6"/>
  <c r="B3221" i="6"/>
  <c r="B3222" i="6"/>
  <c r="B3223" i="6"/>
  <c r="B3224" i="6"/>
  <c r="B3225" i="6"/>
  <c r="B3226" i="6"/>
  <c r="B3227" i="6"/>
  <c r="B3228" i="6"/>
  <c r="B3229" i="6"/>
  <c r="B3230" i="6"/>
  <c r="B3231" i="6"/>
  <c r="B3232" i="6"/>
  <c r="B3233" i="6"/>
  <c r="B3234" i="6"/>
  <c r="B3235" i="6"/>
  <c r="B3236" i="6"/>
  <c r="B3237" i="6"/>
  <c r="B3238" i="6"/>
  <c r="B3239" i="6"/>
  <c r="B3240" i="6"/>
  <c r="B3241" i="6"/>
  <c r="B3242" i="6"/>
  <c r="B3243" i="6"/>
  <c r="B3244" i="6"/>
  <c r="B3245" i="6"/>
  <c r="B3246" i="6"/>
  <c r="B3247" i="6"/>
  <c r="B3248" i="6"/>
  <c r="B3249" i="6"/>
  <c r="B3250" i="6"/>
  <c r="B3251" i="6"/>
  <c r="B3252" i="6"/>
  <c r="B3253" i="6"/>
  <c r="B3254" i="6"/>
  <c r="B3255" i="6"/>
  <c r="B3256" i="6"/>
  <c r="B3257" i="6"/>
  <c r="B3258" i="6"/>
  <c r="B3259" i="6"/>
  <c r="B3260" i="6"/>
  <c r="B3261" i="6"/>
  <c r="B3262" i="6"/>
  <c r="B3263" i="6"/>
  <c r="B3264" i="6"/>
  <c r="B3265" i="6"/>
  <c r="B3266" i="6"/>
  <c r="B3267" i="6"/>
  <c r="B3268" i="6"/>
  <c r="B3269" i="6"/>
  <c r="B3270" i="6"/>
  <c r="B3271" i="6"/>
  <c r="B3272" i="6"/>
  <c r="B3273" i="6"/>
  <c r="B3274" i="6"/>
  <c r="B3275" i="6"/>
  <c r="B3276" i="6"/>
  <c r="B3277" i="6"/>
  <c r="B3278" i="6"/>
  <c r="B3279" i="6"/>
  <c r="B3280" i="6"/>
  <c r="B3281" i="6"/>
  <c r="B3282" i="6"/>
  <c r="B3283" i="6"/>
  <c r="B3284" i="6"/>
  <c r="B3285" i="6"/>
  <c r="B3286" i="6"/>
  <c r="B3287" i="6"/>
  <c r="B3288" i="6"/>
  <c r="B3289" i="6"/>
  <c r="B3290" i="6"/>
  <c r="B3291" i="6"/>
  <c r="B3292" i="6"/>
  <c r="B3293" i="6"/>
  <c r="B3294" i="6"/>
  <c r="B3295" i="6"/>
  <c r="B3296" i="6"/>
  <c r="B3297" i="6"/>
  <c r="B3298" i="6"/>
  <c r="B3299" i="6"/>
  <c r="B3300" i="6"/>
  <c r="B3301" i="6"/>
  <c r="B3302" i="6"/>
  <c r="B3303" i="6"/>
  <c r="B3304" i="6"/>
  <c r="B3305" i="6"/>
  <c r="B3306" i="6"/>
  <c r="B3307" i="6"/>
  <c r="B3308" i="6"/>
  <c r="B3309" i="6"/>
  <c r="B3310" i="6"/>
  <c r="B3311" i="6"/>
  <c r="B3312" i="6"/>
  <c r="B3313" i="6"/>
  <c r="B3314" i="6"/>
  <c r="B3315" i="6"/>
  <c r="B3316" i="6"/>
  <c r="B3317" i="6"/>
  <c r="B3318" i="6"/>
  <c r="B3319" i="6"/>
  <c r="B3320" i="6"/>
  <c r="B3321" i="6"/>
  <c r="B3322" i="6"/>
  <c r="B3323" i="6"/>
  <c r="B3324" i="6"/>
  <c r="B3325" i="6"/>
  <c r="B3326" i="6"/>
  <c r="B3327" i="6"/>
  <c r="B3328" i="6"/>
  <c r="B3329" i="6"/>
  <c r="B3330" i="6"/>
  <c r="B3331" i="6"/>
  <c r="B3332" i="6"/>
  <c r="B3333" i="6"/>
  <c r="B3334" i="6"/>
  <c r="B3335" i="6"/>
  <c r="B3336" i="6"/>
  <c r="B3337" i="6"/>
  <c r="B3338" i="6"/>
  <c r="B3339" i="6"/>
  <c r="B3340" i="6"/>
  <c r="B3341" i="6"/>
  <c r="B3342" i="6"/>
  <c r="B3343" i="6"/>
  <c r="B3344" i="6"/>
  <c r="B3345" i="6"/>
  <c r="B3346" i="6"/>
  <c r="B3347" i="6"/>
  <c r="B3348" i="6"/>
  <c r="B3349" i="6"/>
  <c r="B3350" i="6"/>
  <c r="B3351" i="6"/>
  <c r="B3352" i="6"/>
  <c r="B3353" i="6"/>
  <c r="B3354" i="6"/>
  <c r="B3355" i="6"/>
  <c r="B3356" i="6"/>
  <c r="B3357" i="6"/>
  <c r="B3358" i="6"/>
  <c r="B3359" i="6"/>
  <c r="B3360" i="6"/>
  <c r="B3361" i="6"/>
  <c r="B3362" i="6"/>
  <c r="B3363" i="6"/>
  <c r="B3364" i="6"/>
  <c r="B3365" i="6"/>
  <c r="B3366" i="6"/>
  <c r="B3367" i="6"/>
  <c r="B3368" i="6"/>
  <c r="B3369" i="6"/>
  <c r="B3370" i="6"/>
  <c r="B3371" i="6"/>
  <c r="B3372" i="6"/>
  <c r="B3373" i="6"/>
  <c r="B3374" i="6"/>
  <c r="B3375" i="6"/>
  <c r="B3376" i="6"/>
  <c r="B3377" i="6"/>
  <c r="B3378" i="6"/>
  <c r="B3379" i="6"/>
  <c r="B3380" i="6"/>
  <c r="B3381" i="6"/>
  <c r="B3382" i="6"/>
  <c r="B3383" i="6"/>
  <c r="B3384" i="6"/>
  <c r="B3385" i="6"/>
  <c r="B3386" i="6"/>
  <c r="B3387" i="6"/>
  <c r="B3388" i="6"/>
  <c r="B3389" i="6"/>
  <c r="B3390" i="6"/>
  <c r="B3391" i="6"/>
  <c r="B3392" i="6"/>
  <c r="B3393" i="6"/>
  <c r="B3394" i="6"/>
  <c r="B3395" i="6"/>
  <c r="B3396" i="6"/>
  <c r="B3397" i="6"/>
  <c r="B3398" i="6"/>
  <c r="B3399" i="6"/>
  <c r="B3400" i="6"/>
  <c r="B3401" i="6"/>
  <c r="B3402" i="6"/>
  <c r="B3403" i="6"/>
  <c r="B3404" i="6"/>
  <c r="B3405" i="6"/>
  <c r="B3406" i="6"/>
  <c r="B3407" i="6"/>
  <c r="B3408" i="6"/>
  <c r="B3409" i="6"/>
  <c r="B3410" i="6"/>
  <c r="B3411" i="6"/>
  <c r="B3412" i="6"/>
  <c r="B3413" i="6"/>
  <c r="B3414" i="6"/>
  <c r="B3415" i="6"/>
  <c r="B3416" i="6"/>
  <c r="B3417" i="6"/>
  <c r="B3418" i="6"/>
  <c r="B3419" i="6"/>
  <c r="B3420" i="6"/>
  <c r="B3421" i="6"/>
  <c r="B3422" i="6"/>
  <c r="B3423" i="6"/>
  <c r="B3424" i="6"/>
  <c r="B3425" i="6"/>
  <c r="B3426" i="6"/>
  <c r="B3427" i="6"/>
  <c r="B3428" i="6"/>
  <c r="B3429" i="6"/>
  <c r="B3430" i="6"/>
  <c r="B3431" i="6"/>
  <c r="B3432" i="6"/>
  <c r="B3433" i="6"/>
  <c r="B3434" i="6"/>
  <c r="B3435" i="6"/>
  <c r="B3436" i="6"/>
  <c r="B3437" i="6"/>
  <c r="B3438" i="6"/>
  <c r="B3439" i="6"/>
  <c r="B3440" i="6"/>
  <c r="B3441" i="6"/>
  <c r="B3442" i="6"/>
  <c r="B3443" i="6"/>
  <c r="B3444" i="6"/>
  <c r="B3445" i="6"/>
  <c r="B3446" i="6"/>
  <c r="B3447" i="6"/>
  <c r="B3448" i="6"/>
  <c r="B3449" i="6"/>
  <c r="B3450" i="6"/>
  <c r="B3451" i="6"/>
  <c r="B3452" i="6"/>
  <c r="B3453" i="6"/>
  <c r="B3454" i="6"/>
  <c r="B3455" i="6"/>
  <c r="B3456" i="6"/>
  <c r="B3457" i="6"/>
  <c r="B3458" i="6"/>
  <c r="B3459" i="6"/>
  <c r="B3460" i="6"/>
  <c r="B3461" i="6"/>
  <c r="B3462" i="6"/>
  <c r="B3463" i="6"/>
  <c r="B3464" i="6"/>
  <c r="B3465" i="6"/>
  <c r="B3466" i="6"/>
  <c r="B3467" i="6"/>
  <c r="B3468" i="6"/>
  <c r="B3469" i="6"/>
  <c r="B3470" i="6"/>
  <c r="B3471" i="6"/>
  <c r="B3472" i="6"/>
  <c r="B3473" i="6"/>
  <c r="B3474" i="6"/>
  <c r="B3475" i="6"/>
  <c r="B3476" i="6"/>
  <c r="B3477" i="6"/>
  <c r="B3478" i="6"/>
  <c r="B3479" i="6"/>
  <c r="B3480" i="6"/>
  <c r="B3481" i="6"/>
  <c r="B3482" i="6"/>
  <c r="B3483" i="6"/>
  <c r="B3484" i="6"/>
  <c r="B3485" i="6"/>
  <c r="B3486" i="6"/>
  <c r="B3487" i="6"/>
  <c r="B3488" i="6"/>
  <c r="B3489" i="6"/>
  <c r="B3490" i="6"/>
  <c r="B3491" i="6"/>
  <c r="B3492" i="6"/>
  <c r="B3493" i="6"/>
  <c r="B3494" i="6"/>
  <c r="B3495" i="6"/>
  <c r="B3496" i="6"/>
  <c r="B3497" i="6"/>
  <c r="B3498" i="6"/>
  <c r="B3499" i="6"/>
  <c r="B3500" i="6"/>
  <c r="B3501" i="6"/>
  <c r="B3502" i="6"/>
  <c r="B3503" i="6"/>
  <c r="B3504" i="6"/>
  <c r="B3505" i="6"/>
  <c r="B3506" i="6"/>
  <c r="B3507" i="6"/>
  <c r="B3508" i="6"/>
  <c r="B3509" i="6"/>
  <c r="B3510" i="6"/>
  <c r="B3511" i="6"/>
  <c r="B3512" i="6"/>
  <c r="B3513" i="6"/>
  <c r="B3514" i="6"/>
  <c r="B3515" i="6"/>
  <c r="B3516" i="6"/>
  <c r="B3517" i="6"/>
  <c r="B3518" i="6"/>
  <c r="B3519" i="6"/>
  <c r="B3520" i="6"/>
  <c r="B3521" i="6"/>
  <c r="B3522" i="6"/>
  <c r="B3523" i="6"/>
  <c r="B3524" i="6"/>
  <c r="B3525" i="6"/>
  <c r="B3526" i="6"/>
  <c r="B3527" i="6"/>
  <c r="B3528" i="6"/>
  <c r="B3529" i="6"/>
  <c r="B3530" i="6"/>
  <c r="B3531" i="6"/>
  <c r="B3532" i="6"/>
  <c r="B3533" i="6"/>
  <c r="B3534" i="6"/>
  <c r="B3535" i="6"/>
  <c r="B3536" i="6"/>
  <c r="B3537" i="6"/>
  <c r="B3538" i="6"/>
  <c r="B3539" i="6"/>
  <c r="B3540" i="6"/>
  <c r="B3541" i="6"/>
  <c r="B3542" i="6"/>
  <c r="B3543" i="6"/>
  <c r="B3544" i="6"/>
  <c r="B3545" i="6"/>
  <c r="B3546" i="6"/>
  <c r="B3547" i="6"/>
  <c r="B3548" i="6"/>
  <c r="B3549" i="6"/>
  <c r="B3550" i="6"/>
  <c r="B3551" i="6"/>
  <c r="B3552" i="6"/>
  <c r="B3553" i="6"/>
  <c r="B3554" i="6"/>
  <c r="B3555" i="6"/>
  <c r="B3556" i="6"/>
  <c r="B3557" i="6"/>
  <c r="B3558" i="6"/>
  <c r="B3559" i="6"/>
  <c r="B3560" i="6"/>
  <c r="B3561" i="6"/>
  <c r="B3562" i="6"/>
  <c r="B3563" i="6"/>
  <c r="B3564" i="6"/>
  <c r="B3565" i="6"/>
  <c r="B3566" i="6"/>
  <c r="B3567" i="6"/>
  <c r="B3568" i="6"/>
  <c r="B3569" i="6"/>
  <c r="B3570" i="6"/>
  <c r="B3571" i="6"/>
  <c r="B3572" i="6"/>
  <c r="B3573" i="6"/>
  <c r="B3574" i="6"/>
  <c r="B3575" i="6"/>
  <c r="B3576" i="6"/>
  <c r="B3577" i="6"/>
  <c r="B3578" i="6"/>
  <c r="B3579" i="6"/>
  <c r="B3580" i="6"/>
  <c r="B3581" i="6"/>
  <c r="B3582" i="6"/>
  <c r="B3583" i="6"/>
  <c r="B3584" i="6"/>
  <c r="B3585" i="6"/>
  <c r="B3586" i="6"/>
  <c r="B3587" i="6"/>
  <c r="B3588" i="6"/>
  <c r="B3589" i="6"/>
  <c r="B3590" i="6"/>
  <c r="B3591" i="6"/>
  <c r="B3592" i="6"/>
  <c r="B3593" i="6"/>
  <c r="B3594" i="6"/>
  <c r="B3595" i="6"/>
  <c r="B3596" i="6"/>
  <c r="B3597" i="6"/>
  <c r="B3598" i="6"/>
  <c r="B3599" i="6"/>
  <c r="B3600" i="6"/>
  <c r="B3601" i="6"/>
  <c r="B3602" i="6"/>
  <c r="B3603" i="6"/>
  <c r="B3604" i="6"/>
  <c r="B3605" i="6"/>
  <c r="B3606" i="6"/>
  <c r="B3607" i="6"/>
  <c r="B3608" i="6"/>
  <c r="B3609" i="6"/>
  <c r="B3610" i="6"/>
  <c r="B3611" i="6"/>
  <c r="B3612" i="6"/>
  <c r="B3613" i="6"/>
  <c r="B3614" i="6"/>
  <c r="B3615" i="6"/>
  <c r="B3616" i="6"/>
  <c r="B3617" i="6"/>
  <c r="B3618" i="6"/>
  <c r="B3619" i="6"/>
  <c r="B3620" i="6"/>
  <c r="B3621" i="6"/>
  <c r="B3622" i="6"/>
  <c r="B3623" i="6"/>
  <c r="B3624" i="6"/>
  <c r="B3625" i="6"/>
  <c r="B3626" i="6"/>
  <c r="B3627" i="6"/>
  <c r="B3628" i="6"/>
  <c r="B3629" i="6"/>
  <c r="B3630" i="6"/>
  <c r="B3631" i="6"/>
  <c r="B3632" i="6"/>
  <c r="B3633" i="6"/>
  <c r="B3634" i="6"/>
  <c r="B3635" i="6"/>
  <c r="B3636" i="6"/>
  <c r="B3637" i="6"/>
  <c r="B3638" i="6"/>
  <c r="B3639" i="6"/>
  <c r="B3640" i="6"/>
  <c r="B3641" i="6"/>
  <c r="B3642" i="6"/>
  <c r="B3643" i="6"/>
  <c r="B3644" i="6"/>
  <c r="B3645" i="6"/>
  <c r="B3646" i="6"/>
  <c r="B3647" i="6"/>
  <c r="B3648" i="6"/>
  <c r="B3649" i="6"/>
  <c r="B3650" i="6"/>
  <c r="B3651" i="6"/>
  <c r="B3652" i="6"/>
  <c r="B3653" i="6"/>
  <c r="B3654" i="6"/>
  <c r="B3655" i="6"/>
  <c r="B3656" i="6"/>
  <c r="B3657" i="6"/>
  <c r="B3658" i="6"/>
  <c r="B3659" i="6"/>
  <c r="B3660" i="6"/>
  <c r="B3661" i="6"/>
  <c r="B3662" i="6"/>
  <c r="B3663" i="6"/>
  <c r="B3664" i="6"/>
  <c r="B3665" i="6"/>
  <c r="B3666" i="6"/>
  <c r="B3667" i="6"/>
  <c r="B3668" i="6"/>
  <c r="B3669" i="6"/>
  <c r="B3670" i="6"/>
  <c r="B3671" i="6"/>
  <c r="B3672" i="6"/>
  <c r="B3673" i="6"/>
  <c r="B3674" i="6"/>
  <c r="B3675" i="6"/>
  <c r="B3676" i="6"/>
  <c r="B3677" i="6"/>
  <c r="B3678" i="6"/>
  <c r="B3679" i="6"/>
  <c r="B3680" i="6"/>
  <c r="B3681" i="6"/>
  <c r="B3682" i="6"/>
  <c r="B3683" i="6"/>
  <c r="B3684" i="6"/>
  <c r="B3685" i="6"/>
  <c r="B3686" i="6"/>
  <c r="B3687" i="6"/>
  <c r="B3688" i="6"/>
  <c r="B3689" i="6"/>
  <c r="B3690" i="6"/>
  <c r="B3691" i="6"/>
  <c r="B3692" i="6"/>
  <c r="B3693" i="6"/>
  <c r="B3694" i="6"/>
  <c r="B3695" i="6"/>
  <c r="B3696" i="6"/>
  <c r="B3697" i="6"/>
  <c r="B3698" i="6"/>
  <c r="B3699" i="6"/>
  <c r="B3700" i="6"/>
  <c r="B3701" i="6"/>
  <c r="B3702" i="6"/>
  <c r="B3703" i="6"/>
  <c r="B3704" i="6"/>
  <c r="B3705" i="6"/>
  <c r="B3706" i="6"/>
  <c r="B3707" i="6"/>
  <c r="B3708" i="6"/>
  <c r="B3709" i="6"/>
  <c r="B3710" i="6"/>
  <c r="B3711" i="6"/>
  <c r="B3712" i="6"/>
  <c r="B3713" i="6"/>
  <c r="B3714" i="6"/>
  <c r="B3715" i="6"/>
  <c r="B3716" i="6"/>
  <c r="B3717" i="6"/>
  <c r="B3718" i="6"/>
  <c r="B3719" i="6"/>
  <c r="B3720" i="6"/>
  <c r="B3721" i="6"/>
  <c r="B3722" i="6"/>
  <c r="B3723" i="6"/>
  <c r="B3724" i="6"/>
  <c r="B3725" i="6"/>
  <c r="B3726" i="6"/>
  <c r="B3727" i="6"/>
  <c r="B3728" i="6"/>
  <c r="B3729" i="6"/>
  <c r="B3730" i="6"/>
  <c r="B3731" i="6"/>
  <c r="B3732" i="6"/>
  <c r="B3733" i="6"/>
  <c r="B3734" i="6"/>
  <c r="B3735" i="6"/>
  <c r="B3736" i="6"/>
  <c r="B3737" i="6"/>
  <c r="B3738" i="6"/>
  <c r="B3739" i="6"/>
  <c r="B3740" i="6"/>
  <c r="B3741" i="6"/>
  <c r="B3742" i="6"/>
  <c r="B3743" i="6"/>
  <c r="B3744" i="6"/>
  <c r="B3745" i="6"/>
  <c r="B3746" i="6"/>
  <c r="B3747" i="6"/>
  <c r="B3748" i="6"/>
  <c r="B3749" i="6"/>
  <c r="B3750" i="6"/>
  <c r="B3751" i="6"/>
  <c r="B3752" i="6"/>
  <c r="B3753" i="6"/>
  <c r="B3754" i="6"/>
  <c r="B3755" i="6"/>
  <c r="B3756" i="6"/>
  <c r="B3757" i="6"/>
  <c r="B3758" i="6"/>
  <c r="B3759" i="6"/>
  <c r="B3760" i="6"/>
  <c r="B3761" i="6"/>
  <c r="B3762" i="6"/>
  <c r="B3763" i="6"/>
  <c r="B3764" i="6"/>
  <c r="B3765" i="6"/>
  <c r="B3766" i="6"/>
  <c r="B3767" i="6"/>
  <c r="B3768" i="6"/>
  <c r="B3769" i="6"/>
  <c r="B3770" i="6"/>
  <c r="B3771" i="6"/>
  <c r="B3772" i="6"/>
  <c r="B3773" i="6"/>
  <c r="B3774" i="6"/>
  <c r="B3775" i="6"/>
  <c r="B3776" i="6"/>
  <c r="B3777" i="6"/>
  <c r="B3778" i="6"/>
  <c r="B3779" i="6"/>
  <c r="B3780" i="6"/>
  <c r="B3781" i="6"/>
  <c r="B3782" i="6"/>
  <c r="B3783" i="6"/>
  <c r="B3784" i="6"/>
  <c r="B3785" i="6"/>
  <c r="B3786" i="6"/>
  <c r="B3787" i="6"/>
  <c r="B3788" i="6"/>
  <c r="B3789" i="6"/>
  <c r="B3790" i="6"/>
  <c r="B3791" i="6"/>
  <c r="B3792" i="6"/>
  <c r="B3793" i="6"/>
  <c r="B3794" i="6"/>
  <c r="B3795" i="6"/>
  <c r="B3796" i="6"/>
  <c r="B3797" i="6"/>
  <c r="B3798" i="6"/>
  <c r="B3799" i="6"/>
  <c r="B3800" i="6"/>
  <c r="B3801" i="6"/>
  <c r="B3802" i="6"/>
  <c r="B3803" i="6"/>
  <c r="B3804" i="6"/>
  <c r="B3805" i="6"/>
  <c r="B3806" i="6"/>
  <c r="B3807" i="6"/>
  <c r="B3808" i="6"/>
  <c r="B3809" i="6"/>
  <c r="B3810" i="6"/>
  <c r="B3811" i="6"/>
  <c r="B3812" i="6"/>
  <c r="B3813" i="6"/>
  <c r="B3814" i="6"/>
  <c r="B3815" i="6"/>
  <c r="B3816" i="6"/>
  <c r="B3817" i="6"/>
  <c r="B3818" i="6"/>
  <c r="B3819" i="6"/>
  <c r="B3820" i="6"/>
  <c r="B3821" i="6"/>
  <c r="B3822" i="6"/>
  <c r="B3823" i="6"/>
  <c r="B3824" i="6"/>
  <c r="B3825" i="6"/>
  <c r="B3826" i="6"/>
  <c r="B3827" i="6"/>
  <c r="B3828" i="6"/>
  <c r="B3829" i="6"/>
  <c r="B3830" i="6"/>
  <c r="B3831" i="6"/>
  <c r="B3832" i="6"/>
  <c r="B3833" i="6"/>
  <c r="B3834" i="6"/>
  <c r="B3835" i="6"/>
  <c r="B3836" i="6"/>
  <c r="B3837" i="6"/>
  <c r="B3838" i="6"/>
  <c r="B3839" i="6"/>
  <c r="B3840" i="6"/>
  <c r="B3841" i="6"/>
  <c r="B3842" i="6"/>
  <c r="B3843" i="6"/>
  <c r="B3844" i="6"/>
  <c r="B3845" i="6"/>
  <c r="B3846" i="6"/>
  <c r="B3847" i="6"/>
  <c r="B3848" i="6"/>
  <c r="B3849" i="6"/>
  <c r="B3850" i="6"/>
  <c r="B3851" i="6"/>
  <c r="B3852" i="6"/>
  <c r="B3853" i="6"/>
  <c r="B3854" i="6"/>
  <c r="B3855" i="6"/>
  <c r="B3856" i="6"/>
  <c r="B3857" i="6"/>
  <c r="B3858" i="6"/>
  <c r="B3859" i="6"/>
  <c r="B3860" i="6"/>
  <c r="B3861" i="6"/>
  <c r="B3862" i="6"/>
  <c r="B3863" i="6"/>
  <c r="B3864" i="6"/>
  <c r="B3865" i="6"/>
  <c r="B3866" i="6"/>
  <c r="B3867" i="6"/>
  <c r="B3868" i="6"/>
  <c r="B3869" i="6"/>
  <c r="B3870" i="6"/>
  <c r="B3871" i="6"/>
  <c r="B3872" i="6"/>
  <c r="B3873" i="6"/>
  <c r="B3874" i="6"/>
  <c r="B3875" i="6"/>
  <c r="B3876" i="6"/>
  <c r="B3877" i="6"/>
  <c r="B3878" i="6"/>
  <c r="B3879" i="6"/>
  <c r="B3880" i="6"/>
  <c r="B3881" i="6"/>
  <c r="B3882" i="6"/>
  <c r="B3883" i="6"/>
  <c r="B3884" i="6"/>
  <c r="B3885" i="6"/>
  <c r="B3886" i="6"/>
  <c r="B3887" i="6"/>
  <c r="B3888" i="6"/>
  <c r="B3889" i="6"/>
  <c r="B3890" i="6"/>
  <c r="B3891" i="6"/>
  <c r="B3892" i="6"/>
  <c r="B3893" i="6"/>
  <c r="B3894" i="6"/>
  <c r="B3895" i="6"/>
  <c r="B3896" i="6"/>
  <c r="B3897" i="6"/>
  <c r="B3898" i="6"/>
  <c r="B3899" i="6"/>
  <c r="B3900" i="6"/>
  <c r="B3901" i="6"/>
  <c r="B3902" i="6"/>
  <c r="B3903" i="6"/>
  <c r="B3904" i="6"/>
  <c r="B3905" i="6"/>
  <c r="B3906" i="6"/>
  <c r="B3907" i="6"/>
  <c r="B3908" i="6"/>
  <c r="B3909" i="6"/>
  <c r="B3910" i="6"/>
  <c r="B3911" i="6"/>
  <c r="B3912" i="6"/>
  <c r="B3913" i="6"/>
  <c r="B3914" i="6"/>
  <c r="B3915" i="6"/>
  <c r="B3916" i="6"/>
  <c r="B3917" i="6"/>
  <c r="B3918" i="6"/>
  <c r="B3919" i="6"/>
  <c r="B3920" i="6"/>
  <c r="B3921" i="6"/>
  <c r="B3922" i="6"/>
  <c r="B3923" i="6"/>
  <c r="B3924" i="6"/>
  <c r="B3925" i="6"/>
  <c r="B3926" i="6"/>
  <c r="B3927" i="6"/>
  <c r="B3928" i="6"/>
  <c r="B3929" i="6"/>
  <c r="B3930" i="6"/>
  <c r="B3931" i="6"/>
  <c r="B3932" i="6"/>
  <c r="B3933" i="6"/>
  <c r="B3934" i="6"/>
  <c r="B3935" i="6"/>
  <c r="B3936" i="6"/>
  <c r="B3937" i="6"/>
  <c r="B3938" i="6"/>
  <c r="B3939" i="6"/>
  <c r="B3940" i="6"/>
  <c r="B3941" i="6"/>
  <c r="B3942" i="6"/>
  <c r="B3943" i="6"/>
  <c r="B3944" i="6"/>
  <c r="B3945" i="6"/>
  <c r="B3946" i="6"/>
  <c r="B3947" i="6"/>
  <c r="B3948" i="6"/>
  <c r="B3949" i="6"/>
  <c r="B3950" i="6"/>
  <c r="B3951" i="6"/>
  <c r="B3952" i="6"/>
  <c r="B3953" i="6"/>
  <c r="B3954" i="6"/>
  <c r="B3955" i="6"/>
  <c r="B3956" i="6"/>
  <c r="B3957" i="6"/>
  <c r="B3958" i="6"/>
  <c r="B3959" i="6"/>
  <c r="B3960" i="6"/>
  <c r="B3961" i="6"/>
  <c r="B3962" i="6"/>
  <c r="B3963" i="6"/>
  <c r="B3964" i="6"/>
  <c r="B3965" i="6"/>
  <c r="B3966" i="6"/>
  <c r="B3967" i="6"/>
  <c r="B3968" i="6"/>
  <c r="B3969" i="6"/>
  <c r="B3970" i="6"/>
  <c r="B3971" i="6"/>
  <c r="B3972" i="6"/>
  <c r="B3973" i="6"/>
  <c r="B3974" i="6"/>
  <c r="B3975" i="6"/>
  <c r="B3976" i="6"/>
  <c r="B3977" i="6"/>
  <c r="B3978" i="6"/>
  <c r="B3979" i="6"/>
  <c r="B3980" i="6"/>
  <c r="B3981" i="6"/>
  <c r="B3982" i="6"/>
  <c r="B3983" i="6"/>
  <c r="B3984" i="6"/>
  <c r="B3985" i="6"/>
  <c r="B3986" i="6"/>
  <c r="B3987" i="6"/>
  <c r="B3988" i="6"/>
  <c r="B3989" i="6"/>
  <c r="B3990" i="6"/>
  <c r="B3991" i="6"/>
  <c r="B3992" i="6"/>
  <c r="B3993" i="6"/>
  <c r="B3994" i="6"/>
  <c r="B3995" i="6"/>
  <c r="B3996" i="6"/>
  <c r="B3997" i="6"/>
  <c r="B3998" i="6"/>
  <c r="B3999" i="6"/>
  <c r="B4000" i="6"/>
  <c r="B4001" i="6"/>
  <c r="B4002" i="6"/>
  <c r="B4003" i="6"/>
  <c r="B4004" i="6"/>
  <c r="B4005" i="6"/>
  <c r="B4006" i="6"/>
  <c r="B4007" i="6"/>
  <c r="B4008" i="6"/>
  <c r="B4009" i="6"/>
  <c r="B4010" i="6"/>
  <c r="B4011" i="6"/>
  <c r="B4012" i="6"/>
  <c r="B4013" i="6"/>
  <c r="B4014" i="6"/>
  <c r="B4015" i="6"/>
  <c r="B4016" i="6"/>
  <c r="B4017" i="6"/>
  <c r="B4018" i="6"/>
  <c r="B4019" i="6"/>
  <c r="B4020" i="6"/>
  <c r="B4021" i="6"/>
  <c r="B4022" i="6"/>
  <c r="B4023" i="6"/>
  <c r="B4024" i="6"/>
  <c r="B4025" i="6"/>
  <c r="B4026" i="6"/>
  <c r="B4027" i="6"/>
  <c r="B4028" i="6"/>
  <c r="B4029" i="6"/>
  <c r="B4030" i="6"/>
  <c r="B4031" i="6"/>
  <c r="B4032" i="6"/>
  <c r="B4033" i="6"/>
  <c r="B4034" i="6"/>
  <c r="B4035" i="6"/>
  <c r="B4036" i="6"/>
  <c r="B4037" i="6"/>
  <c r="B4038" i="6"/>
  <c r="B4039" i="6"/>
  <c r="B4040" i="6"/>
  <c r="B4041" i="6"/>
  <c r="B4042" i="6"/>
  <c r="B4043" i="6"/>
  <c r="B4044" i="6"/>
  <c r="B4045" i="6"/>
  <c r="B4046" i="6"/>
  <c r="B4047" i="6"/>
  <c r="B4048" i="6"/>
  <c r="B4049" i="6"/>
  <c r="B4050" i="6"/>
  <c r="B4051" i="6"/>
  <c r="B4052" i="6"/>
  <c r="B4053" i="6"/>
  <c r="B4054" i="6"/>
  <c r="B4055" i="6"/>
  <c r="B4056" i="6"/>
  <c r="B4057" i="6"/>
  <c r="B4058" i="6"/>
  <c r="B4059" i="6"/>
  <c r="B4060" i="6"/>
  <c r="B4061" i="6"/>
  <c r="B4062" i="6"/>
  <c r="B4063" i="6"/>
  <c r="B4064" i="6"/>
  <c r="B4065" i="6"/>
  <c r="B4066" i="6"/>
  <c r="B4067" i="6"/>
  <c r="B4068" i="6"/>
  <c r="B4069" i="6"/>
  <c r="B4070" i="6"/>
  <c r="B4071" i="6"/>
  <c r="B4072" i="6"/>
  <c r="B4073" i="6"/>
  <c r="B4074" i="6"/>
  <c r="B4075" i="6"/>
  <c r="B4076" i="6"/>
  <c r="B4077" i="6"/>
  <c r="B4078" i="6"/>
  <c r="B4079" i="6"/>
  <c r="B4080" i="6"/>
  <c r="B4081" i="6"/>
  <c r="B4082" i="6"/>
  <c r="B4083" i="6"/>
  <c r="B4084" i="6"/>
  <c r="B4085" i="6"/>
  <c r="B4086" i="6"/>
  <c r="B4087" i="6"/>
  <c r="B4088" i="6"/>
  <c r="B4089" i="6"/>
  <c r="B4090" i="6"/>
  <c r="B4091" i="6"/>
  <c r="B4092" i="6"/>
  <c r="B4093" i="6"/>
  <c r="B4094" i="6"/>
  <c r="B4095" i="6"/>
  <c r="B4096" i="6"/>
  <c r="B4097" i="6"/>
  <c r="B4098" i="6"/>
  <c r="B4099" i="6"/>
  <c r="B4100" i="6"/>
  <c r="B4101" i="6"/>
  <c r="B4102" i="6"/>
  <c r="B4103" i="6"/>
  <c r="B4104" i="6"/>
  <c r="B4105" i="6"/>
  <c r="B4106" i="6"/>
  <c r="B4107" i="6"/>
  <c r="B4108" i="6"/>
  <c r="B4109" i="6"/>
  <c r="B4110" i="6"/>
  <c r="B4111" i="6"/>
  <c r="B4112" i="6"/>
  <c r="B4113" i="6"/>
  <c r="B4114" i="6"/>
  <c r="B4115" i="6"/>
  <c r="B4116" i="6"/>
  <c r="B4117" i="6"/>
  <c r="B4118" i="6"/>
  <c r="B4119" i="6"/>
  <c r="B4120" i="6"/>
  <c r="B4121" i="6"/>
  <c r="B4122" i="6"/>
  <c r="B4123" i="6"/>
  <c r="B4124" i="6"/>
  <c r="B4125" i="6"/>
  <c r="B4126" i="6"/>
  <c r="B4127" i="6"/>
  <c r="B4128" i="6"/>
  <c r="B4129" i="6"/>
  <c r="B4130" i="6"/>
  <c r="B4131" i="6"/>
  <c r="B4132" i="6"/>
  <c r="B4133" i="6"/>
  <c r="B4134" i="6"/>
  <c r="B4135" i="6"/>
  <c r="B4136" i="6"/>
  <c r="B4137" i="6"/>
  <c r="B4138" i="6"/>
  <c r="B4139" i="6"/>
  <c r="B4140" i="6"/>
  <c r="B4141" i="6"/>
  <c r="B4142" i="6"/>
  <c r="B4143" i="6"/>
  <c r="B4144" i="6"/>
  <c r="B4145" i="6"/>
  <c r="B4146" i="6"/>
  <c r="B4147" i="6"/>
  <c r="B4148" i="6"/>
  <c r="B4149" i="6"/>
  <c r="B4150" i="6"/>
  <c r="B4151" i="6"/>
  <c r="B4152" i="6"/>
  <c r="B4153" i="6"/>
  <c r="B4154" i="6"/>
  <c r="B4155" i="6"/>
  <c r="B4156" i="6"/>
  <c r="B4157" i="6"/>
  <c r="B4158" i="6"/>
  <c r="B4159" i="6"/>
  <c r="B4160" i="6"/>
  <c r="B4161" i="6"/>
  <c r="B4162" i="6"/>
  <c r="B4163" i="6"/>
  <c r="B4164" i="6"/>
  <c r="B4165" i="6"/>
  <c r="B4166" i="6"/>
  <c r="B4167" i="6"/>
  <c r="B4168" i="6"/>
  <c r="B4169" i="6"/>
  <c r="B4170" i="6"/>
  <c r="B4171" i="6"/>
  <c r="B4172" i="6"/>
  <c r="B4173" i="6"/>
  <c r="B4174" i="6"/>
  <c r="B4175" i="6"/>
  <c r="B4176" i="6"/>
  <c r="B4177" i="6"/>
  <c r="B4178" i="6"/>
  <c r="B4179" i="6"/>
  <c r="B4180" i="6"/>
  <c r="B4181" i="6"/>
  <c r="B4182" i="6"/>
  <c r="B4183" i="6"/>
  <c r="B4184" i="6"/>
  <c r="B4185" i="6"/>
  <c r="B4186" i="6"/>
  <c r="B4187" i="6"/>
  <c r="B4188" i="6"/>
  <c r="B4189" i="6"/>
  <c r="B4190" i="6"/>
  <c r="B4191" i="6"/>
  <c r="B4192" i="6"/>
  <c r="B4193" i="6"/>
  <c r="B4194" i="6"/>
  <c r="B4195" i="6"/>
  <c r="B4196" i="6"/>
  <c r="B4197" i="6"/>
  <c r="B4198" i="6"/>
  <c r="B4199" i="6"/>
  <c r="B4200" i="6"/>
  <c r="B4201" i="6"/>
  <c r="B4202" i="6"/>
  <c r="B4203" i="6"/>
  <c r="B4204" i="6"/>
  <c r="B4205" i="6"/>
  <c r="B4206" i="6"/>
  <c r="B4207" i="6"/>
  <c r="B4208" i="6"/>
  <c r="B4209" i="6"/>
  <c r="B4210" i="6"/>
  <c r="B4211" i="6"/>
  <c r="B4212" i="6"/>
  <c r="B4213" i="6"/>
  <c r="B4214" i="6"/>
  <c r="B4215" i="6"/>
  <c r="B4216" i="6"/>
  <c r="B4217" i="6"/>
  <c r="B4218" i="6"/>
  <c r="B4219" i="6"/>
  <c r="B4220" i="6"/>
  <c r="B4221" i="6"/>
  <c r="B4222" i="6"/>
  <c r="B4223" i="6"/>
  <c r="B4224" i="6"/>
  <c r="B4225" i="6"/>
  <c r="B4226" i="6"/>
  <c r="B4227" i="6"/>
  <c r="B4228" i="6"/>
  <c r="B4229" i="6"/>
  <c r="B4230" i="6"/>
  <c r="B4231" i="6"/>
  <c r="B4232" i="6"/>
  <c r="B4233" i="6"/>
  <c r="B4234" i="6"/>
  <c r="B4235" i="6"/>
  <c r="B4236" i="6"/>
  <c r="B4237" i="6"/>
  <c r="B4238" i="6"/>
  <c r="B4239" i="6"/>
  <c r="B4240" i="6"/>
  <c r="B4241" i="6"/>
  <c r="B4242" i="6"/>
  <c r="B4243" i="6"/>
  <c r="B4244" i="6"/>
  <c r="B4245" i="6"/>
  <c r="B4246" i="6"/>
  <c r="B4247" i="6"/>
  <c r="B4248" i="6"/>
  <c r="B4249" i="6"/>
  <c r="B4250" i="6"/>
  <c r="B4251" i="6"/>
  <c r="B4252" i="6"/>
  <c r="B4253" i="6"/>
  <c r="B4254" i="6"/>
  <c r="B4255" i="6"/>
  <c r="B4256" i="6"/>
  <c r="B4257" i="6"/>
  <c r="B4258" i="6"/>
  <c r="B4259" i="6"/>
  <c r="B4260" i="6"/>
  <c r="B4261" i="6"/>
  <c r="B4262" i="6"/>
  <c r="B4263" i="6"/>
  <c r="B4264" i="6"/>
  <c r="B4265" i="6"/>
  <c r="B4266" i="6"/>
  <c r="B4267" i="6"/>
  <c r="B4268" i="6"/>
  <c r="B4269" i="6"/>
  <c r="B4270" i="6"/>
  <c r="B4271" i="6"/>
  <c r="B4272" i="6"/>
  <c r="B4273" i="6"/>
  <c r="B4274" i="6"/>
  <c r="B4275" i="6"/>
  <c r="B4276" i="6"/>
  <c r="B4277" i="6"/>
  <c r="B4278" i="6"/>
  <c r="B4279" i="6"/>
  <c r="B4280" i="6"/>
  <c r="B4281" i="6"/>
  <c r="B4282" i="6"/>
  <c r="B4283" i="6"/>
  <c r="B4284" i="6"/>
  <c r="B4285" i="6"/>
  <c r="B4286" i="6"/>
  <c r="B4287" i="6"/>
  <c r="B4288" i="6"/>
  <c r="B4289" i="6"/>
  <c r="B4290" i="6"/>
  <c r="B4291" i="6"/>
  <c r="B4292" i="6"/>
  <c r="B4293" i="6"/>
  <c r="B4294" i="6"/>
  <c r="B4295" i="6"/>
  <c r="B4296" i="6"/>
  <c r="B4297" i="6"/>
  <c r="B4298" i="6"/>
  <c r="B4299" i="6"/>
  <c r="B4300" i="6"/>
  <c r="B4301" i="6"/>
  <c r="B4302" i="6"/>
  <c r="B4303" i="6"/>
  <c r="B4304" i="6"/>
  <c r="B4305" i="6"/>
  <c r="B4306" i="6"/>
  <c r="B4307" i="6"/>
  <c r="B4308" i="6"/>
  <c r="B4309" i="6"/>
  <c r="B4310" i="6"/>
  <c r="B4311" i="6"/>
  <c r="B4312" i="6"/>
  <c r="B4313" i="6"/>
  <c r="B4314" i="6"/>
  <c r="B4315" i="6"/>
  <c r="B4316" i="6"/>
  <c r="B4317" i="6"/>
  <c r="B4318" i="6"/>
  <c r="B4319" i="6"/>
  <c r="B4320" i="6"/>
  <c r="B4321" i="6"/>
  <c r="B4322" i="6"/>
  <c r="B4323" i="6"/>
  <c r="B4324" i="6"/>
  <c r="B4325" i="6"/>
  <c r="B4326" i="6"/>
  <c r="B4327" i="6"/>
  <c r="B4328" i="6"/>
  <c r="B4329" i="6"/>
  <c r="B4330" i="6"/>
  <c r="B4331" i="6"/>
  <c r="B4332" i="6"/>
  <c r="B4333" i="6"/>
  <c r="B4334" i="6"/>
  <c r="B4335" i="6"/>
  <c r="B4336" i="6"/>
  <c r="B4337" i="6"/>
  <c r="B4338" i="6"/>
  <c r="B4339" i="6"/>
  <c r="B4340" i="6"/>
  <c r="B4341" i="6"/>
  <c r="B4342" i="6"/>
  <c r="B4343" i="6"/>
  <c r="B4344" i="6"/>
  <c r="B4345" i="6"/>
  <c r="B4346" i="6"/>
  <c r="B4347" i="6"/>
  <c r="B4348" i="6"/>
  <c r="B4349" i="6"/>
  <c r="B4350" i="6"/>
  <c r="B4351" i="6"/>
  <c r="B4352" i="6"/>
  <c r="B4353" i="6"/>
  <c r="B4354" i="6"/>
  <c r="B4355" i="6"/>
  <c r="B4356" i="6"/>
  <c r="B4357" i="6"/>
  <c r="B4358" i="6"/>
  <c r="B4359" i="6"/>
  <c r="B4360" i="6"/>
  <c r="B4361" i="6"/>
  <c r="B4362" i="6"/>
  <c r="B4363" i="6"/>
  <c r="B4364" i="6"/>
  <c r="B4365" i="6"/>
  <c r="B4366" i="6"/>
  <c r="B4367" i="6"/>
  <c r="B4368" i="6"/>
  <c r="B4369" i="6"/>
  <c r="B4370" i="6"/>
  <c r="B4371" i="6"/>
  <c r="B4372" i="6"/>
  <c r="B4373" i="6"/>
  <c r="B4374" i="6"/>
  <c r="B4375" i="6"/>
  <c r="B4376" i="6"/>
  <c r="B4377" i="6"/>
  <c r="B4378" i="6"/>
  <c r="B4379" i="6"/>
  <c r="B4380" i="6"/>
  <c r="B4381" i="6"/>
  <c r="B4382" i="6"/>
  <c r="B4383" i="6"/>
  <c r="B4384" i="6"/>
  <c r="B4385" i="6"/>
  <c r="B4386" i="6"/>
  <c r="B4387" i="6"/>
  <c r="B4388" i="6"/>
  <c r="B4389" i="6"/>
  <c r="B4390" i="6"/>
  <c r="B4391" i="6"/>
  <c r="B4392" i="6"/>
  <c r="B4393" i="6"/>
  <c r="B4394" i="6"/>
  <c r="B4395" i="6"/>
  <c r="B4396" i="6"/>
  <c r="B4397" i="6"/>
  <c r="B4398" i="6"/>
  <c r="B4399" i="6"/>
  <c r="B4400" i="6"/>
  <c r="B4401" i="6"/>
  <c r="B4402" i="6"/>
  <c r="B4403" i="6"/>
  <c r="B4404" i="6"/>
  <c r="B4405" i="6"/>
  <c r="B4406" i="6"/>
  <c r="B4407" i="6"/>
  <c r="B4408" i="6"/>
  <c r="B4409" i="6"/>
  <c r="B4410" i="6"/>
  <c r="B4411" i="6"/>
  <c r="B4412" i="6"/>
  <c r="B4413" i="6"/>
  <c r="B4414" i="6"/>
  <c r="B4415" i="6"/>
  <c r="B4416" i="6"/>
  <c r="B4417" i="6"/>
  <c r="B4418" i="6"/>
  <c r="B4419" i="6"/>
  <c r="B4420" i="6"/>
  <c r="B4421" i="6"/>
  <c r="B4422" i="6"/>
  <c r="B4423" i="6"/>
  <c r="B4424" i="6"/>
  <c r="B4425" i="6"/>
  <c r="B4426" i="6"/>
  <c r="B4427" i="6"/>
  <c r="B4428" i="6"/>
  <c r="B4429" i="6"/>
  <c r="B4430" i="6"/>
  <c r="B4431" i="6"/>
  <c r="B4432" i="6"/>
  <c r="B4433" i="6"/>
  <c r="B4434" i="6"/>
  <c r="B4435" i="6"/>
  <c r="B4436" i="6"/>
  <c r="B4437" i="6"/>
  <c r="B4438" i="6"/>
  <c r="B4439" i="6"/>
  <c r="B4440" i="6"/>
  <c r="B4441" i="6"/>
  <c r="B4442" i="6"/>
  <c r="B4443" i="6"/>
  <c r="B4444" i="6"/>
  <c r="B4445" i="6"/>
  <c r="B4446" i="6"/>
  <c r="B4447" i="6"/>
  <c r="B4448" i="6"/>
  <c r="B4449" i="6"/>
  <c r="B4450" i="6"/>
  <c r="B4451" i="6"/>
  <c r="B4452" i="6"/>
  <c r="B4453" i="6"/>
  <c r="B4454" i="6"/>
  <c r="B4455" i="6"/>
  <c r="B4456" i="6"/>
  <c r="B4457" i="6"/>
  <c r="B4458" i="6"/>
  <c r="B4459" i="6"/>
  <c r="B4460" i="6"/>
  <c r="B4461" i="6"/>
  <c r="B4462" i="6"/>
  <c r="B4463" i="6"/>
  <c r="B4464" i="6"/>
  <c r="B4465" i="6"/>
  <c r="B4466" i="6"/>
  <c r="B4467" i="6"/>
  <c r="B4468" i="6"/>
  <c r="B4469" i="6"/>
  <c r="B4470" i="6"/>
  <c r="B4471" i="6"/>
  <c r="B4472" i="6"/>
  <c r="B4473" i="6"/>
  <c r="B4474" i="6"/>
  <c r="B4475" i="6"/>
  <c r="B4476" i="6"/>
  <c r="B4477" i="6"/>
  <c r="B4478" i="6"/>
  <c r="B4479" i="6"/>
  <c r="B4480" i="6"/>
  <c r="B4481" i="6"/>
  <c r="B4482" i="6"/>
  <c r="B4483" i="6"/>
  <c r="B4484" i="6"/>
  <c r="B4485" i="6"/>
  <c r="B4486" i="6"/>
  <c r="B4487" i="6"/>
  <c r="B4488" i="6"/>
  <c r="B4489" i="6"/>
  <c r="B4490" i="6"/>
  <c r="B4491" i="6"/>
  <c r="B4492" i="6"/>
  <c r="B4493" i="6"/>
  <c r="B4494" i="6"/>
  <c r="B4495" i="6"/>
  <c r="B4496" i="6"/>
  <c r="B4497" i="6"/>
  <c r="B4498" i="6"/>
  <c r="B4499" i="6"/>
  <c r="B4500" i="6"/>
  <c r="B4501" i="6"/>
  <c r="B4502" i="6"/>
  <c r="B4503" i="6"/>
  <c r="B4504" i="6"/>
  <c r="B4505" i="6"/>
  <c r="B4506" i="6"/>
  <c r="B4507" i="6"/>
  <c r="B4508" i="6"/>
  <c r="B4509" i="6"/>
  <c r="B4510" i="6"/>
  <c r="B4511" i="6"/>
  <c r="B4512" i="6"/>
  <c r="B4513" i="6"/>
  <c r="B4514" i="6"/>
  <c r="B4515" i="6"/>
  <c r="B4516" i="6"/>
  <c r="B4517" i="6"/>
  <c r="B4518" i="6"/>
  <c r="B4519" i="6"/>
  <c r="B4520" i="6"/>
  <c r="B4521" i="6"/>
  <c r="B4522" i="6"/>
  <c r="B4523" i="6"/>
  <c r="B4524" i="6"/>
  <c r="B4525" i="6"/>
  <c r="B4526" i="6"/>
  <c r="B4527" i="6"/>
  <c r="B4528" i="6"/>
  <c r="B4529" i="6"/>
  <c r="B4530" i="6"/>
  <c r="B4531" i="6"/>
  <c r="B4532" i="6"/>
  <c r="B4533" i="6"/>
  <c r="B4534" i="6"/>
  <c r="B4535" i="6"/>
  <c r="B4536" i="6"/>
  <c r="B4537" i="6"/>
  <c r="B4538" i="6"/>
  <c r="B4539" i="6"/>
  <c r="B4540" i="6"/>
  <c r="B4541" i="6"/>
  <c r="B4542" i="6"/>
  <c r="B4543" i="6"/>
  <c r="B4544" i="6"/>
  <c r="B4545" i="6"/>
  <c r="B4546" i="6"/>
  <c r="B4547" i="6"/>
  <c r="B4548" i="6"/>
  <c r="B4549" i="6"/>
  <c r="B4550" i="6"/>
  <c r="B4551" i="6"/>
  <c r="B4552" i="6"/>
  <c r="B4553" i="6"/>
  <c r="B4554" i="6"/>
  <c r="B4555" i="6"/>
  <c r="B4556" i="6"/>
  <c r="B4557" i="6"/>
  <c r="B4558" i="6"/>
  <c r="B4559" i="6"/>
  <c r="B4560" i="6"/>
  <c r="B4561" i="6"/>
  <c r="B4562" i="6"/>
  <c r="B4563" i="6"/>
  <c r="B4564" i="6"/>
  <c r="B4565" i="6"/>
  <c r="B4566" i="6"/>
  <c r="B4567" i="6"/>
  <c r="B4568" i="6"/>
  <c r="B4569" i="6"/>
  <c r="B4570" i="6"/>
  <c r="B4571" i="6"/>
  <c r="B4572" i="6"/>
  <c r="B4573" i="6"/>
  <c r="B4574" i="6"/>
  <c r="B4575" i="6"/>
  <c r="B4576" i="6"/>
  <c r="B4577" i="6"/>
  <c r="B4578" i="6"/>
  <c r="B4579" i="6"/>
  <c r="B4580" i="6"/>
  <c r="B4581" i="6"/>
  <c r="B4582" i="6"/>
  <c r="B4583" i="6"/>
  <c r="B4584" i="6"/>
  <c r="B4585" i="6"/>
  <c r="B4586" i="6"/>
  <c r="B4587" i="6"/>
  <c r="B4588" i="6"/>
  <c r="B4589" i="6"/>
  <c r="B4590" i="6"/>
  <c r="B4591" i="6"/>
  <c r="B4592" i="6"/>
  <c r="B4593" i="6"/>
  <c r="B4594" i="6"/>
  <c r="B4595" i="6"/>
  <c r="B4596" i="6"/>
  <c r="B4597" i="6"/>
  <c r="B4598" i="6"/>
  <c r="B4599" i="6"/>
  <c r="B4600" i="6"/>
  <c r="B4601" i="6"/>
  <c r="B4602" i="6"/>
  <c r="B4603" i="6"/>
  <c r="B4604" i="6"/>
  <c r="B4605" i="6"/>
  <c r="B4606" i="6"/>
  <c r="B4607" i="6"/>
  <c r="B4608" i="6"/>
  <c r="B4609" i="6"/>
  <c r="B4610" i="6"/>
  <c r="B4611" i="6"/>
  <c r="B4612" i="6"/>
  <c r="B4613" i="6"/>
  <c r="B4614" i="6"/>
  <c r="B4615" i="6"/>
  <c r="B4616" i="6"/>
  <c r="B4617" i="6"/>
  <c r="B4618" i="6"/>
  <c r="B4619" i="6"/>
  <c r="B4620" i="6"/>
  <c r="B4621" i="6"/>
  <c r="B4622" i="6"/>
  <c r="B4623" i="6"/>
  <c r="B4624" i="6"/>
  <c r="B4625" i="6"/>
  <c r="B4626" i="6"/>
  <c r="B4627" i="6"/>
  <c r="B4628" i="6"/>
  <c r="B4629" i="6"/>
  <c r="B4630" i="6"/>
  <c r="B4631" i="6"/>
  <c r="B4632" i="6"/>
  <c r="B4633" i="6"/>
  <c r="B4634" i="6"/>
  <c r="B4635" i="6"/>
  <c r="B4636" i="6"/>
  <c r="B4637" i="6"/>
  <c r="B4638" i="6"/>
  <c r="B4639" i="6"/>
  <c r="B4640" i="6"/>
  <c r="B4641" i="6"/>
  <c r="B4642" i="6"/>
  <c r="B4643" i="6"/>
  <c r="B4644" i="6"/>
  <c r="B4645" i="6"/>
  <c r="B4646" i="6"/>
  <c r="B4647" i="6"/>
  <c r="B4648" i="6"/>
  <c r="B4649" i="6"/>
  <c r="B4650" i="6"/>
  <c r="B4651" i="6"/>
  <c r="B4652" i="6"/>
  <c r="B4653" i="6"/>
  <c r="B4654" i="6"/>
  <c r="B4655" i="6"/>
  <c r="B4656" i="6"/>
  <c r="B4657" i="6"/>
  <c r="B4658" i="6"/>
  <c r="B4659" i="6"/>
  <c r="B4660" i="6"/>
  <c r="B4661" i="6"/>
  <c r="B4662" i="6"/>
  <c r="B4663" i="6"/>
  <c r="B4664" i="6"/>
  <c r="B4665" i="6"/>
  <c r="B4666" i="6"/>
  <c r="B4667" i="6"/>
  <c r="B4668" i="6"/>
  <c r="B4669" i="6"/>
  <c r="B4670" i="6"/>
  <c r="B4671" i="6"/>
  <c r="B4672" i="6"/>
  <c r="B4673" i="6"/>
  <c r="B4674" i="6"/>
  <c r="B4675" i="6"/>
  <c r="B4676" i="6"/>
  <c r="B4677" i="6"/>
  <c r="B4678" i="6"/>
  <c r="B4679" i="6"/>
  <c r="B4680" i="6"/>
  <c r="B4681" i="6"/>
  <c r="B4682" i="6"/>
  <c r="B4683" i="6"/>
  <c r="B4684" i="6"/>
  <c r="B4685" i="6"/>
  <c r="B4686" i="6"/>
  <c r="B4687" i="6"/>
  <c r="B4688" i="6"/>
  <c r="B4689" i="6"/>
  <c r="B4690" i="6"/>
  <c r="B4691" i="6"/>
  <c r="B4692" i="6"/>
  <c r="B4693" i="6"/>
  <c r="B4694" i="6"/>
  <c r="B4695" i="6"/>
  <c r="B4696" i="6"/>
  <c r="B4697" i="6"/>
  <c r="B4698" i="6"/>
  <c r="B4699" i="6"/>
  <c r="B4700" i="6"/>
  <c r="B4701" i="6"/>
  <c r="B4702" i="6"/>
  <c r="B4703" i="6"/>
  <c r="B4704" i="6"/>
  <c r="B4705" i="6"/>
  <c r="B4706" i="6"/>
  <c r="B4707" i="6"/>
  <c r="B4708" i="6"/>
  <c r="B4709" i="6"/>
  <c r="B4710" i="6"/>
  <c r="B4711" i="6"/>
  <c r="B4712" i="6"/>
  <c r="B4713" i="6"/>
  <c r="B4714" i="6"/>
  <c r="B4715" i="6"/>
  <c r="B4716" i="6"/>
  <c r="B4717" i="6"/>
  <c r="B4718" i="6"/>
  <c r="B4719" i="6"/>
  <c r="B4720" i="6"/>
  <c r="B4721" i="6"/>
  <c r="B4722" i="6"/>
  <c r="B4723" i="6"/>
  <c r="B4724" i="6"/>
  <c r="B4725" i="6"/>
  <c r="B4726" i="6"/>
  <c r="B4727" i="6"/>
  <c r="B4728" i="6"/>
  <c r="B4729" i="6"/>
  <c r="B4730" i="6"/>
  <c r="B4731" i="6"/>
  <c r="B4732" i="6"/>
  <c r="B4733" i="6"/>
  <c r="B4734" i="6"/>
  <c r="B4735" i="6"/>
  <c r="B4736" i="6"/>
  <c r="B4737" i="6"/>
  <c r="B4738" i="6"/>
  <c r="B4739" i="6"/>
  <c r="B4740" i="6"/>
  <c r="B4741" i="6"/>
  <c r="B4742" i="6"/>
  <c r="B4743" i="6"/>
  <c r="B4744" i="6"/>
  <c r="B4745" i="6"/>
  <c r="B4746" i="6"/>
  <c r="B4747" i="6"/>
  <c r="B4748" i="6"/>
  <c r="B4749" i="6"/>
  <c r="B4750" i="6"/>
  <c r="B4751" i="6"/>
  <c r="B4752" i="6"/>
  <c r="B4753" i="6"/>
  <c r="B4754" i="6"/>
  <c r="B4755" i="6"/>
  <c r="B4756" i="6"/>
  <c r="B4757" i="6"/>
  <c r="B4758" i="6"/>
  <c r="B4759" i="6"/>
  <c r="B4760" i="6"/>
  <c r="B4761" i="6"/>
  <c r="B4762" i="6"/>
  <c r="B4763" i="6"/>
  <c r="B4764" i="6"/>
  <c r="B4765" i="6"/>
  <c r="B4766" i="6"/>
  <c r="B4767" i="6"/>
  <c r="B4768" i="6"/>
  <c r="B4769" i="6"/>
  <c r="B4770" i="6"/>
  <c r="B4771" i="6"/>
  <c r="B4772" i="6"/>
  <c r="B4773" i="6"/>
  <c r="B4774" i="6"/>
  <c r="B4775" i="6"/>
  <c r="B4776" i="6"/>
  <c r="B4777" i="6"/>
  <c r="B4778" i="6"/>
  <c r="B4779" i="6"/>
  <c r="B4780" i="6"/>
  <c r="B4781" i="6"/>
  <c r="B4782" i="6"/>
  <c r="B4783" i="6"/>
  <c r="B4784" i="6"/>
  <c r="B4785" i="6"/>
  <c r="B4786" i="6"/>
  <c r="B4787" i="6"/>
  <c r="B4788" i="6"/>
  <c r="B4789" i="6"/>
  <c r="B4790" i="6"/>
  <c r="B4791" i="6"/>
  <c r="B4792" i="6"/>
  <c r="B4793" i="6"/>
  <c r="B4794" i="6"/>
  <c r="B4795" i="6"/>
  <c r="B4796" i="6"/>
  <c r="B4797" i="6"/>
  <c r="B4798" i="6"/>
  <c r="B4799" i="6"/>
  <c r="B4800" i="6"/>
  <c r="B4801" i="6"/>
  <c r="B4802" i="6"/>
  <c r="B4803" i="6"/>
  <c r="B4804" i="6"/>
  <c r="B4805" i="6"/>
  <c r="B4806" i="6"/>
  <c r="B4807" i="6"/>
  <c r="B4808" i="6"/>
  <c r="B4809" i="6"/>
  <c r="B4810" i="6"/>
  <c r="B4811" i="6"/>
  <c r="B4812" i="6"/>
  <c r="B4813" i="6"/>
  <c r="B4814" i="6"/>
  <c r="B4815" i="6"/>
  <c r="B4816" i="6"/>
  <c r="B4817" i="6"/>
  <c r="B4818" i="6"/>
  <c r="B4819" i="6"/>
  <c r="B4820" i="6"/>
  <c r="B4821" i="6"/>
  <c r="B4822" i="6"/>
  <c r="B4823" i="6"/>
  <c r="B4824" i="6"/>
  <c r="B4825" i="6"/>
  <c r="B4826" i="6"/>
  <c r="B4827" i="6"/>
  <c r="B4828" i="6"/>
  <c r="B4829" i="6"/>
  <c r="B4830" i="6"/>
  <c r="B4831" i="6"/>
  <c r="B4832" i="6"/>
  <c r="B4833" i="6"/>
  <c r="B4834" i="6"/>
  <c r="B4835" i="6"/>
  <c r="B4836" i="6"/>
  <c r="B4837" i="6"/>
  <c r="B4838" i="6"/>
  <c r="B4839" i="6"/>
  <c r="B4840" i="6"/>
  <c r="B4841" i="6"/>
  <c r="B4842" i="6"/>
  <c r="B4843" i="6"/>
  <c r="B4844" i="6"/>
  <c r="B4845" i="6"/>
  <c r="B4846" i="6"/>
  <c r="B4847" i="6"/>
  <c r="B4848" i="6"/>
  <c r="B4849" i="6"/>
  <c r="B4850" i="6"/>
  <c r="B4851" i="6"/>
  <c r="B4852" i="6"/>
  <c r="B4853" i="6"/>
  <c r="B4854" i="6"/>
  <c r="B4855" i="6"/>
  <c r="B4856" i="6"/>
  <c r="B4857" i="6"/>
  <c r="B4858" i="6"/>
  <c r="B4859" i="6"/>
  <c r="B4860" i="6"/>
  <c r="B4861" i="6"/>
  <c r="B4862" i="6"/>
  <c r="B4863" i="6"/>
  <c r="B4864" i="6"/>
  <c r="B4865" i="6"/>
  <c r="B4866" i="6"/>
  <c r="B4867" i="6"/>
  <c r="B4868" i="6"/>
  <c r="B4869" i="6"/>
  <c r="B4870" i="6"/>
  <c r="B4871" i="6"/>
  <c r="B4872" i="6"/>
  <c r="B4873" i="6"/>
  <c r="B4874" i="6"/>
  <c r="B4875" i="6"/>
  <c r="B4876" i="6"/>
  <c r="B4877" i="6"/>
  <c r="B4878" i="6"/>
  <c r="B4879" i="6"/>
  <c r="B4880" i="6"/>
  <c r="B4881" i="6"/>
  <c r="B4882" i="6"/>
  <c r="B4883" i="6"/>
  <c r="B4884" i="6"/>
  <c r="B4885" i="6"/>
  <c r="B4886" i="6"/>
  <c r="B4887" i="6"/>
  <c r="B4888" i="6"/>
  <c r="B4889" i="6"/>
  <c r="B4890" i="6"/>
  <c r="B4891" i="6"/>
  <c r="B4892" i="6"/>
  <c r="B4893" i="6"/>
  <c r="B4894" i="6"/>
  <c r="B4895" i="6"/>
  <c r="B4896" i="6"/>
  <c r="B4897" i="6"/>
  <c r="B4898" i="6"/>
  <c r="B4899" i="6"/>
  <c r="B4900" i="6"/>
  <c r="B4901" i="6"/>
  <c r="B4902" i="6"/>
  <c r="B4903" i="6"/>
  <c r="B4904" i="6"/>
  <c r="B4905" i="6"/>
  <c r="B4906" i="6"/>
  <c r="B4907" i="6"/>
  <c r="B4908" i="6"/>
  <c r="B4909" i="6"/>
  <c r="B4910" i="6"/>
  <c r="B4911" i="6"/>
  <c r="B4912" i="6"/>
  <c r="B4913" i="6"/>
  <c r="B4914" i="6"/>
  <c r="B4915" i="6"/>
  <c r="B4916" i="6"/>
  <c r="B4917" i="6"/>
  <c r="B4918" i="6"/>
  <c r="B4919" i="6"/>
  <c r="B4920" i="6"/>
  <c r="B4921" i="6"/>
  <c r="B4922" i="6"/>
  <c r="B4923" i="6"/>
  <c r="B4924" i="6"/>
  <c r="B4925" i="6"/>
  <c r="B4926" i="6"/>
  <c r="B4927" i="6"/>
  <c r="B4928" i="6"/>
  <c r="B4929" i="6"/>
  <c r="B4930" i="6"/>
  <c r="B4931" i="6"/>
  <c r="B4932" i="6"/>
  <c r="B4933" i="6"/>
  <c r="B4934" i="6"/>
  <c r="B4935" i="6"/>
  <c r="B4936" i="6"/>
  <c r="B4937" i="6"/>
  <c r="B4938" i="6"/>
  <c r="B4939" i="6"/>
  <c r="B4940" i="6"/>
  <c r="B4941" i="6"/>
  <c r="B4942" i="6"/>
  <c r="B4943" i="6"/>
  <c r="B4944" i="6"/>
  <c r="B4945" i="6"/>
  <c r="B4946" i="6"/>
  <c r="B4947" i="6"/>
  <c r="B4948" i="6"/>
  <c r="B4949" i="6"/>
  <c r="B4950" i="6"/>
  <c r="B4951" i="6"/>
  <c r="B4952" i="6"/>
  <c r="B4953" i="6"/>
  <c r="B4954" i="6"/>
  <c r="B4955" i="6"/>
  <c r="B4956" i="6"/>
  <c r="B4957" i="6"/>
  <c r="B4958" i="6"/>
  <c r="B4959" i="6"/>
  <c r="B4960" i="6"/>
  <c r="B4961" i="6"/>
  <c r="B4962" i="6"/>
  <c r="B4963" i="6"/>
  <c r="B4964" i="6"/>
  <c r="B4965" i="6"/>
  <c r="B4966" i="6"/>
  <c r="B4967" i="6"/>
  <c r="B4968" i="6"/>
  <c r="B4969" i="6"/>
  <c r="B4970" i="6"/>
  <c r="B4971" i="6"/>
  <c r="B4972" i="6"/>
  <c r="B4973" i="6"/>
  <c r="B4974" i="6"/>
  <c r="B4975" i="6"/>
  <c r="B4976" i="6"/>
  <c r="B4977" i="6"/>
  <c r="B4978" i="6"/>
  <c r="B4979" i="6"/>
  <c r="B4980" i="6"/>
  <c r="B4981" i="6"/>
  <c r="B4982" i="6"/>
  <c r="B4983" i="6"/>
  <c r="B4984" i="6"/>
  <c r="B4985" i="6"/>
  <c r="B4986" i="6"/>
  <c r="B4987" i="6"/>
  <c r="B4988" i="6"/>
  <c r="B4989" i="6"/>
  <c r="B4990" i="6"/>
  <c r="B4991" i="6"/>
  <c r="B4992" i="6"/>
  <c r="B4993" i="6"/>
  <c r="B4994" i="6"/>
  <c r="B4995" i="6"/>
  <c r="B4996" i="6"/>
  <c r="B4997" i="6"/>
  <c r="B4998" i="6"/>
  <c r="B4999" i="6"/>
  <c r="B5000" i="6"/>
  <c r="B5001" i="6"/>
  <c r="B5002" i="6"/>
  <c r="B5003" i="6"/>
  <c r="B5004" i="6"/>
  <c r="B5005" i="6"/>
  <c r="B5006" i="6"/>
  <c r="B5007" i="6"/>
  <c r="B5008" i="6"/>
  <c r="B5009" i="6"/>
  <c r="B5010" i="6"/>
  <c r="B5011" i="6"/>
  <c r="B5012" i="6"/>
  <c r="B5013" i="6"/>
  <c r="B5014" i="6"/>
  <c r="B5015" i="6"/>
  <c r="B5016" i="6"/>
  <c r="B5017" i="6"/>
  <c r="B5018" i="6"/>
  <c r="B5019" i="6"/>
  <c r="B5020" i="6"/>
  <c r="B5021" i="6"/>
  <c r="B5022" i="6"/>
  <c r="B5023" i="6"/>
  <c r="B5024" i="6"/>
  <c r="B5025" i="6"/>
  <c r="B5026" i="6"/>
  <c r="B5027" i="6"/>
  <c r="B5028" i="6"/>
  <c r="B5029" i="6"/>
  <c r="B5030" i="6"/>
  <c r="B5031" i="6"/>
  <c r="B5032" i="6"/>
  <c r="B5033" i="6"/>
  <c r="B5034" i="6"/>
  <c r="B5035" i="6"/>
  <c r="B5036" i="6"/>
  <c r="B5037" i="6"/>
  <c r="B5038" i="6"/>
  <c r="B5039" i="6"/>
  <c r="B5040" i="6"/>
  <c r="B5041" i="6"/>
  <c r="B5042" i="6"/>
  <c r="B5043" i="6"/>
  <c r="B5044" i="6"/>
  <c r="B5045" i="6"/>
  <c r="B5046" i="6"/>
  <c r="B5047" i="6"/>
  <c r="B5048" i="6"/>
  <c r="B5049" i="6"/>
  <c r="B5050" i="6"/>
  <c r="B5051" i="6"/>
  <c r="B5052" i="6"/>
  <c r="B5053" i="6"/>
  <c r="B5054" i="6"/>
  <c r="B5055" i="6"/>
  <c r="B5056" i="6"/>
  <c r="B5057" i="6"/>
  <c r="B5058" i="6"/>
  <c r="B5059" i="6"/>
  <c r="B5060" i="6"/>
  <c r="B5061" i="6"/>
  <c r="B5062" i="6"/>
  <c r="B5063" i="6"/>
  <c r="B5064" i="6"/>
  <c r="B5065" i="6"/>
  <c r="B5066" i="6"/>
  <c r="B5067" i="6"/>
  <c r="B5068" i="6"/>
  <c r="B5069" i="6"/>
  <c r="B5070" i="6"/>
  <c r="B5071" i="6"/>
  <c r="B5072" i="6"/>
  <c r="B5073" i="6"/>
  <c r="B5074" i="6"/>
  <c r="B5075" i="6"/>
  <c r="B5076" i="6"/>
  <c r="B5077" i="6"/>
  <c r="B5078" i="6"/>
  <c r="B5079" i="6"/>
  <c r="B5080" i="6"/>
  <c r="B5081" i="6"/>
  <c r="B5082" i="6"/>
  <c r="B5083" i="6"/>
  <c r="B5084" i="6"/>
  <c r="B5085" i="6"/>
  <c r="B5086" i="6"/>
  <c r="B5087" i="6"/>
  <c r="B5088" i="6"/>
  <c r="B5089" i="6"/>
  <c r="B5090" i="6"/>
  <c r="B5091" i="6"/>
  <c r="B5092" i="6"/>
  <c r="B5093" i="6"/>
  <c r="B5094" i="6"/>
  <c r="B5095" i="6"/>
  <c r="B5096" i="6"/>
  <c r="B5097" i="6"/>
  <c r="B5098" i="6"/>
  <c r="B5099" i="6"/>
  <c r="B5100" i="6"/>
  <c r="B5101" i="6"/>
  <c r="B5102" i="6"/>
  <c r="B5103" i="6"/>
  <c r="B5104" i="6"/>
  <c r="B5105" i="6"/>
  <c r="B5106" i="6"/>
  <c r="B5107" i="6"/>
  <c r="B5108" i="6"/>
  <c r="B5109" i="6"/>
  <c r="B5110" i="6"/>
  <c r="B5111" i="6"/>
  <c r="B5112" i="6"/>
  <c r="B5113" i="6"/>
  <c r="B5114" i="6"/>
  <c r="B5115" i="6"/>
  <c r="B5116" i="6"/>
  <c r="B5117" i="6"/>
  <c r="B5118" i="6"/>
  <c r="B5119" i="6"/>
  <c r="B5120" i="6"/>
  <c r="B5121" i="6"/>
  <c r="B5122" i="6"/>
  <c r="B5123" i="6"/>
  <c r="B5124" i="6"/>
  <c r="B5125" i="6"/>
  <c r="B5126" i="6"/>
  <c r="B5127" i="6"/>
  <c r="B5128" i="6"/>
  <c r="B5129" i="6"/>
  <c r="B5130" i="6"/>
  <c r="B5131" i="6"/>
  <c r="B5132" i="6"/>
  <c r="B5133" i="6"/>
  <c r="B5134" i="6"/>
  <c r="B5135" i="6"/>
  <c r="B5136" i="6"/>
  <c r="B5137" i="6"/>
  <c r="B5138" i="6"/>
  <c r="B5139" i="6"/>
  <c r="B5140" i="6"/>
  <c r="B5141" i="6"/>
  <c r="B5142" i="6"/>
  <c r="B5143" i="6"/>
  <c r="B5144" i="6"/>
  <c r="B5145" i="6"/>
  <c r="B5146" i="6"/>
  <c r="B5147" i="6"/>
  <c r="B5148" i="6"/>
  <c r="B5149" i="6"/>
  <c r="B5150" i="6"/>
  <c r="B5151" i="6"/>
  <c r="B5152" i="6"/>
  <c r="B5153" i="6"/>
  <c r="B5154" i="6"/>
  <c r="B5155" i="6"/>
  <c r="B5156" i="6"/>
  <c r="B5157" i="6"/>
  <c r="B5158" i="6"/>
  <c r="B5159" i="6"/>
  <c r="B5160" i="6"/>
  <c r="B5161" i="6"/>
  <c r="B5162" i="6"/>
  <c r="B5163" i="6"/>
  <c r="B5164" i="6"/>
  <c r="B5165" i="6"/>
  <c r="B5166" i="6"/>
  <c r="B5167" i="6"/>
  <c r="B5168" i="6"/>
  <c r="B5169" i="6"/>
  <c r="B5170" i="6"/>
  <c r="B5171" i="6"/>
  <c r="B5172" i="6"/>
  <c r="B5173" i="6"/>
  <c r="B5174" i="6"/>
  <c r="B5175" i="6"/>
  <c r="B5176" i="6"/>
  <c r="B5177" i="6"/>
  <c r="B5178" i="6"/>
  <c r="B5179" i="6"/>
  <c r="B5180" i="6"/>
  <c r="B5181" i="6"/>
  <c r="B5182" i="6"/>
  <c r="B5183" i="6"/>
  <c r="B5184" i="6"/>
  <c r="B5185" i="6"/>
  <c r="B5186" i="6"/>
  <c r="B5187" i="6"/>
  <c r="B5188" i="6"/>
  <c r="B5189" i="6"/>
  <c r="B5190" i="6"/>
  <c r="B5191" i="6"/>
  <c r="B5192" i="6"/>
  <c r="B5193" i="6"/>
  <c r="B5194" i="6"/>
  <c r="B5195" i="6"/>
  <c r="B5196" i="6"/>
  <c r="B5197" i="6"/>
  <c r="B5198" i="6"/>
  <c r="B5199" i="6"/>
  <c r="B5200" i="6"/>
  <c r="B5201" i="6"/>
  <c r="B5202" i="6"/>
  <c r="B5203" i="6"/>
  <c r="B5204" i="6"/>
  <c r="B5205" i="6"/>
  <c r="B5206" i="6"/>
  <c r="B5207" i="6"/>
  <c r="B5208" i="6"/>
  <c r="B5209" i="6"/>
  <c r="B5210" i="6"/>
  <c r="B5211" i="6"/>
  <c r="B5212" i="6"/>
  <c r="B5213" i="6"/>
  <c r="B5214" i="6"/>
  <c r="B5215" i="6"/>
  <c r="B5216" i="6"/>
  <c r="B5217" i="6"/>
  <c r="B5218" i="6"/>
  <c r="B5219" i="6"/>
  <c r="B5220" i="6"/>
  <c r="B5221" i="6"/>
  <c r="B5222" i="6"/>
  <c r="B5223" i="6"/>
  <c r="B5224" i="6"/>
  <c r="B5225" i="6"/>
  <c r="B5226" i="6"/>
  <c r="B5227" i="6"/>
  <c r="B5228" i="6"/>
  <c r="B5229" i="6"/>
  <c r="B5230" i="6"/>
  <c r="B5231" i="6"/>
  <c r="B5232" i="6"/>
  <c r="B5233" i="6"/>
  <c r="B5234" i="6"/>
  <c r="B5235" i="6"/>
  <c r="B5236" i="6"/>
  <c r="B5237" i="6"/>
  <c r="B5238" i="6"/>
  <c r="B5239" i="6"/>
  <c r="B5240" i="6"/>
  <c r="B5241" i="6"/>
  <c r="B5242" i="6"/>
  <c r="B5243" i="6"/>
  <c r="B5244" i="6"/>
  <c r="B5245" i="6"/>
  <c r="B5246" i="6"/>
  <c r="B5247" i="6"/>
  <c r="B5248" i="6"/>
  <c r="B5249" i="6"/>
  <c r="B5250" i="6"/>
  <c r="B5251" i="6"/>
  <c r="B5252" i="6"/>
  <c r="B5253" i="6"/>
  <c r="B5254" i="6"/>
  <c r="B5255" i="6"/>
  <c r="B5256" i="6"/>
  <c r="B5257" i="6"/>
  <c r="B5258" i="6"/>
  <c r="B5259" i="6"/>
  <c r="B5260" i="6"/>
  <c r="B5261" i="6"/>
  <c r="B5262" i="6"/>
  <c r="B5263" i="6"/>
  <c r="B5264" i="6"/>
  <c r="B5265" i="6"/>
  <c r="B5266" i="6"/>
  <c r="B5267" i="6"/>
  <c r="B5268" i="6"/>
  <c r="B5269" i="6"/>
  <c r="B5270" i="6"/>
  <c r="B5271" i="6"/>
  <c r="B5272" i="6"/>
  <c r="B5273" i="6"/>
  <c r="B5274" i="6"/>
  <c r="B5275" i="6"/>
  <c r="B5276" i="6"/>
  <c r="B5277" i="6"/>
  <c r="B5278" i="6"/>
  <c r="B5279" i="6"/>
  <c r="B5280" i="6"/>
  <c r="B5281" i="6"/>
  <c r="B5282" i="6"/>
  <c r="B5283" i="6"/>
  <c r="B5284" i="6"/>
  <c r="B5285" i="6"/>
  <c r="B5286" i="6"/>
  <c r="B5287" i="6"/>
  <c r="B5288" i="6"/>
  <c r="B5289" i="6"/>
  <c r="B5290" i="6"/>
  <c r="B5291" i="6"/>
  <c r="B5292" i="6"/>
  <c r="B5293" i="6"/>
  <c r="B5294" i="6"/>
  <c r="B5295" i="6"/>
  <c r="B5296" i="6"/>
  <c r="B5297" i="6"/>
  <c r="B5298" i="6"/>
  <c r="B5299" i="6"/>
  <c r="B5300" i="6"/>
  <c r="B5301" i="6"/>
  <c r="B5302" i="6"/>
  <c r="B5303" i="6"/>
  <c r="B5304" i="6"/>
  <c r="B5305" i="6"/>
  <c r="B5306" i="6"/>
  <c r="B5307" i="6"/>
  <c r="B5308" i="6"/>
  <c r="B5309" i="6"/>
  <c r="B5310" i="6"/>
  <c r="B5311" i="6"/>
  <c r="B5312" i="6"/>
  <c r="B5313" i="6"/>
  <c r="B5314" i="6"/>
  <c r="B5315" i="6"/>
  <c r="B5316" i="6"/>
  <c r="B5317" i="6"/>
  <c r="B5318" i="6"/>
  <c r="B5319" i="6"/>
  <c r="B5320" i="6"/>
  <c r="B5321" i="6"/>
  <c r="B5322" i="6"/>
  <c r="B5323" i="6"/>
  <c r="B5324" i="6"/>
  <c r="B5325" i="6"/>
  <c r="B5326" i="6"/>
  <c r="B5327" i="6"/>
  <c r="B5328" i="6"/>
  <c r="B5329" i="6"/>
  <c r="B5330" i="6"/>
  <c r="B5331" i="6"/>
  <c r="B5332" i="6"/>
  <c r="B5333" i="6"/>
  <c r="B5334" i="6"/>
  <c r="B5335" i="6"/>
  <c r="B5336" i="6"/>
  <c r="B5337" i="6"/>
  <c r="B5338" i="6"/>
  <c r="B5339" i="6"/>
  <c r="B5340" i="6"/>
  <c r="B5341" i="6"/>
  <c r="B5342" i="6"/>
  <c r="B5343" i="6"/>
  <c r="B5344" i="6"/>
  <c r="B5345" i="6"/>
  <c r="B5346" i="6"/>
  <c r="B5347" i="6"/>
  <c r="B5348" i="6"/>
  <c r="B5349" i="6"/>
  <c r="B5350" i="6"/>
  <c r="B5351" i="6"/>
  <c r="B5352" i="6"/>
  <c r="B5353" i="6"/>
  <c r="B5354" i="6"/>
  <c r="B5355" i="6"/>
  <c r="B5356" i="6"/>
  <c r="B5357" i="6"/>
  <c r="B5358" i="6"/>
  <c r="B5359" i="6"/>
  <c r="B5360" i="6"/>
  <c r="B5361" i="6"/>
  <c r="B5362" i="6"/>
  <c r="B5363" i="6"/>
  <c r="B5364" i="6"/>
  <c r="B5365" i="6"/>
  <c r="B5366" i="6"/>
  <c r="B5367" i="6"/>
  <c r="B5368" i="6"/>
  <c r="B5369" i="6"/>
  <c r="B5370" i="6"/>
  <c r="B5371" i="6"/>
  <c r="B5372" i="6"/>
  <c r="B5373" i="6"/>
  <c r="B5374" i="6"/>
  <c r="B5375" i="6"/>
  <c r="B5376" i="6"/>
  <c r="B5377" i="6"/>
  <c r="B5378" i="6"/>
  <c r="B5379" i="6"/>
  <c r="B5380" i="6"/>
  <c r="B5381" i="6"/>
  <c r="B5382" i="6"/>
  <c r="B5383" i="6"/>
  <c r="B5384" i="6"/>
  <c r="B5385" i="6"/>
  <c r="B5386" i="6"/>
  <c r="B5387" i="6"/>
  <c r="B5388" i="6"/>
  <c r="B5389" i="6"/>
  <c r="B5390" i="6"/>
  <c r="B5391" i="6"/>
  <c r="B5392" i="6"/>
  <c r="B5393" i="6"/>
  <c r="B5394" i="6"/>
  <c r="B5395" i="6"/>
  <c r="B5396" i="6"/>
  <c r="B5397" i="6"/>
  <c r="B5398" i="6"/>
  <c r="B5399" i="6"/>
  <c r="B5400" i="6"/>
  <c r="B5401" i="6"/>
  <c r="B5402" i="6"/>
  <c r="B5403" i="6"/>
  <c r="B5404" i="6"/>
  <c r="B5405" i="6"/>
  <c r="B5406" i="6"/>
  <c r="B5407" i="6"/>
  <c r="B5408" i="6"/>
  <c r="B5409" i="6"/>
  <c r="B5410" i="6"/>
  <c r="B5411" i="6"/>
  <c r="B5412" i="6"/>
  <c r="B5413" i="6"/>
  <c r="B5414" i="6"/>
  <c r="B5415" i="6"/>
  <c r="B5416" i="6"/>
  <c r="B5417" i="6"/>
  <c r="B5418" i="6"/>
  <c r="B5419" i="6"/>
  <c r="B5420" i="6"/>
  <c r="B5421" i="6"/>
  <c r="B5422" i="6"/>
  <c r="B5423" i="6"/>
  <c r="B5424" i="6"/>
  <c r="B5425" i="6"/>
  <c r="B5426" i="6"/>
  <c r="B5427" i="6"/>
  <c r="B5428" i="6"/>
  <c r="B5429" i="6"/>
  <c r="B5430" i="6"/>
  <c r="B5431" i="6"/>
  <c r="B5432" i="6"/>
  <c r="B5433" i="6"/>
  <c r="B5434" i="6"/>
  <c r="B5435" i="6"/>
  <c r="B5436" i="6"/>
  <c r="B5437" i="6"/>
  <c r="B5438" i="6"/>
  <c r="B5439" i="6"/>
  <c r="B5440" i="6"/>
  <c r="B5441" i="6"/>
  <c r="B5442" i="6"/>
  <c r="B5443" i="6"/>
  <c r="B5444" i="6"/>
  <c r="B5445" i="6"/>
  <c r="B5446" i="6"/>
  <c r="B5447" i="6"/>
  <c r="B5448" i="6"/>
  <c r="B5449" i="6"/>
  <c r="B5450" i="6"/>
  <c r="B5451" i="6"/>
  <c r="B5452" i="6"/>
  <c r="B5453" i="6"/>
  <c r="B5454" i="6"/>
  <c r="B5455" i="6"/>
  <c r="B5456" i="6"/>
  <c r="B5457" i="6"/>
  <c r="B5458" i="6"/>
  <c r="B5459" i="6"/>
  <c r="B5460" i="6"/>
  <c r="B5461" i="6"/>
  <c r="B5462" i="6"/>
  <c r="B5463" i="6"/>
  <c r="B5464" i="6"/>
  <c r="B5465" i="6"/>
  <c r="B5466" i="6"/>
  <c r="B5467" i="6"/>
  <c r="B5468" i="6"/>
  <c r="B5469" i="6"/>
  <c r="B5470" i="6"/>
  <c r="B5471" i="6"/>
  <c r="B5472" i="6"/>
  <c r="B5473" i="6"/>
  <c r="B5474" i="6"/>
  <c r="B5475" i="6"/>
  <c r="B5476" i="6"/>
  <c r="B5477" i="6"/>
  <c r="B5478" i="6"/>
  <c r="B5479" i="6"/>
  <c r="B5480" i="6"/>
  <c r="B5481" i="6"/>
  <c r="B5482" i="6"/>
  <c r="B5483" i="6"/>
  <c r="B5484" i="6"/>
  <c r="B5485" i="6"/>
  <c r="B5486" i="6"/>
  <c r="B5487" i="6"/>
  <c r="B5488" i="6"/>
  <c r="B5489" i="6"/>
  <c r="B5490" i="6"/>
  <c r="B5491" i="6"/>
  <c r="B5492" i="6"/>
  <c r="B5493" i="6"/>
  <c r="B5494" i="6"/>
  <c r="B5495" i="6"/>
  <c r="B5496" i="6"/>
  <c r="B5497" i="6"/>
  <c r="B5498" i="6"/>
  <c r="B5499" i="6"/>
  <c r="B5500" i="6"/>
  <c r="B5501" i="6"/>
  <c r="B5502" i="6"/>
  <c r="B5503" i="6"/>
  <c r="B5504" i="6"/>
  <c r="B5505" i="6"/>
  <c r="B5506" i="6"/>
  <c r="B5507" i="6"/>
  <c r="B5508" i="6"/>
  <c r="B5509" i="6"/>
  <c r="B5510" i="6"/>
  <c r="B5511" i="6"/>
  <c r="B5512" i="6"/>
  <c r="B5513" i="6"/>
  <c r="B5514" i="6"/>
  <c r="B5515" i="6"/>
  <c r="B5516" i="6"/>
  <c r="B5517" i="6"/>
  <c r="B5518" i="6"/>
  <c r="B5519" i="6"/>
  <c r="B5520" i="6"/>
  <c r="B5521" i="6"/>
  <c r="B5522" i="6"/>
  <c r="B5523" i="6"/>
  <c r="B5524" i="6"/>
  <c r="B5525" i="6"/>
  <c r="B5526" i="6"/>
  <c r="B5527" i="6"/>
  <c r="B5528" i="6"/>
  <c r="B5529" i="6"/>
  <c r="B5530" i="6"/>
  <c r="B5531" i="6"/>
  <c r="B5532" i="6"/>
  <c r="B5533" i="6"/>
  <c r="B5534" i="6"/>
  <c r="B5535" i="6"/>
  <c r="B5536" i="6"/>
  <c r="B5537" i="6"/>
  <c r="B5538" i="6"/>
  <c r="B5539" i="6"/>
  <c r="B5540" i="6"/>
  <c r="B5541" i="6"/>
  <c r="B5542" i="6"/>
  <c r="B5543" i="6"/>
  <c r="B5544" i="6"/>
  <c r="B5545" i="6"/>
  <c r="B5546" i="6"/>
  <c r="B5547" i="6"/>
  <c r="B5548" i="6"/>
  <c r="B5549" i="6"/>
  <c r="B5550" i="6"/>
  <c r="B5551" i="6"/>
  <c r="B5552" i="6"/>
  <c r="B5553" i="6"/>
  <c r="B5554" i="6"/>
  <c r="B5555" i="6"/>
  <c r="B5556" i="6"/>
  <c r="B5557" i="6"/>
  <c r="B5558" i="6"/>
  <c r="B5559" i="6"/>
  <c r="B5560" i="6"/>
  <c r="B5561" i="6"/>
  <c r="B5562" i="6"/>
  <c r="B5563" i="6"/>
  <c r="B5564" i="6"/>
  <c r="B5565" i="6"/>
  <c r="B5566" i="6"/>
  <c r="B5567" i="6"/>
  <c r="B5568" i="6"/>
  <c r="B5569" i="6"/>
  <c r="B5570" i="6"/>
  <c r="B5571" i="6"/>
  <c r="B5572" i="6"/>
  <c r="B5573" i="6"/>
  <c r="B5574" i="6"/>
  <c r="B5575" i="6"/>
  <c r="B5576" i="6"/>
  <c r="B5577" i="6"/>
  <c r="B5578" i="6"/>
  <c r="B5579" i="6"/>
  <c r="B5580" i="6"/>
  <c r="B5581" i="6"/>
  <c r="B5582" i="6"/>
  <c r="B5583" i="6"/>
  <c r="B5584" i="6"/>
  <c r="B5585" i="6"/>
  <c r="B5586" i="6"/>
  <c r="B5587" i="6"/>
  <c r="B5588" i="6"/>
  <c r="B5589" i="6"/>
  <c r="B5590" i="6"/>
  <c r="B5591" i="6"/>
  <c r="B5592" i="6"/>
  <c r="B5593" i="6"/>
  <c r="B5594" i="6"/>
  <c r="B5595" i="6"/>
  <c r="B5596" i="6"/>
  <c r="B5597" i="6"/>
  <c r="B5598" i="6"/>
  <c r="B5599" i="6"/>
  <c r="B5600" i="6"/>
  <c r="B5601" i="6"/>
  <c r="B5602" i="6"/>
  <c r="B5603" i="6"/>
  <c r="B5604" i="6"/>
  <c r="B5605" i="6"/>
  <c r="B5606" i="6"/>
  <c r="B5607" i="6"/>
  <c r="B5608" i="6"/>
  <c r="B5609" i="6"/>
  <c r="B5610" i="6"/>
  <c r="B5611" i="6"/>
  <c r="B5612" i="6"/>
  <c r="B5613" i="6"/>
  <c r="B5614" i="6"/>
  <c r="B5615" i="6"/>
  <c r="B5616" i="6"/>
  <c r="B5617" i="6"/>
  <c r="B5618" i="6"/>
  <c r="B5619" i="6"/>
  <c r="B5620" i="6"/>
  <c r="B5621" i="6"/>
  <c r="B5622" i="6"/>
  <c r="B5623" i="6"/>
  <c r="B5624" i="6"/>
  <c r="B5625" i="6"/>
  <c r="B5626" i="6"/>
  <c r="B5627" i="6"/>
  <c r="B5628" i="6"/>
  <c r="B5629" i="6"/>
  <c r="B5630" i="6"/>
  <c r="B5631" i="6"/>
  <c r="B5632" i="6"/>
  <c r="B5633" i="6"/>
  <c r="B5634" i="6"/>
  <c r="B5635" i="6"/>
  <c r="B5636" i="6"/>
  <c r="B5637" i="6"/>
  <c r="B5638" i="6"/>
  <c r="B5639" i="6"/>
  <c r="B5640" i="6"/>
  <c r="B5641" i="6"/>
  <c r="B5642" i="6"/>
  <c r="B5643" i="6"/>
  <c r="B5644" i="6"/>
  <c r="B5645" i="6"/>
  <c r="B5646" i="6"/>
  <c r="B5647" i="6"/>
  <c r="B5648" i="6"/>
  <c r="B5649" i="6"/>
  <c r="B5650" i="6"/>
  <c r="B5651" i="6"/>
  <c r="B5652" i="6"/>
  <c r="B5653" i="6"/>
  <c r="B5654" i="6"/>
  <c r="B5655" i="6"/>
  <c r="B5656" i="6"/>
  <c r="B5657" i="6"/>
  <c r="B5658" i="6"/>
  <c r="B5659" i="6"/>
  <c r="B5660" i="6"/>
  <c r="B5661" i="6"/>
  <c r="B5662" i="6"/>
  <c r="B5663" i="6"/>
  <c r="B5664" i="6"/>
  <c r="B5665" i="6"/>
  <c r="B5666" i="6"/>
  <c r="B5667" i="6"/>
  <c r="B5668" i="6"/>
  <c r="B5669" i="6"/>
  <c r="B5670" i="6"/>
  <c r="B5671" i="6"/>
  <c r="B5672" i="6"/>
  <c r="B5673" i="6"/>
  <c r="B5674" i="6"/>
  <c r="B5675" i="6"/>
  <c r="B5676" i="6"/>
  <c r="B5677" i="6"/>
  <c r="B5678" i="6"/>
  <c r="B5679" i="6"/>
  <c r="B5680" i="6"/>
  <c r="B5681" i="6"/>
  <c r="B5682" i="6"/>
  <c r="B5683" i="6"/>
  <c r="B5684" i="6"/>
  <c r="B5685" i="6"/>
  <c r="B5686" i="6"/>
  <c r="B5687" i="6"/>
  <c r="B5688" i="6"/>
  <c r="B5689" i="6"/>
  <c r="B5690" i="6"/>
  <c r="B5691" i="6"/>
  <c r="B5692" i="6"/>
  <c r="B5693" i="6"/>
  <c r="B5694" i="6"/>
  <c r="B5695" i="6"/>
  <c r="B5696" i="6"/>
  <c r="B5697" i="6"/>
  <c r="B5698" i="6"/>
  <c r="B5699" i="6"/>
  <c r="B5700" i="6"/>
  <c r="B5701" i="6"/>
  <c r="B5702" i="6"/>
  <c r="B5703" i="6"/>
  <c r="B5704" i="6"/>
  <c r="B5705" i="6"/>
  <c r="B5706" i="6"/>
  <c r="B5707" i="6"/>
  <c r="B5708" i="6"/>
  <c r="B5709" i="6"/>
  <c r="B5710" i="6"/>
  <c r="B5711" i="6"/>
  <c r="B5712" i="6"/>
  <c r="B5713" i="6"/>
  <c r="B5714" i="6"/>
  <c r="B5715" i="6"/>
  <c r="B5716" i="6"/>
  <c r="B5717" i="6"/>
  <c r="B5718" i="6"/>
  <c r="B5719" i="6"/>
  <c r="B5720" i="6"/>
  <c r="B5721" i="6"/>
  <c r="B5722" i="6"/>
  <c r="B5723" i="6"/>
  <c r="B5724" i="6"/>
  <c r="B5725" i="6"/>
  <c r="B5726" i="6"/>
  <c r="B5727" i="6"/>
  <c r="B5728" i="6"/>
  <c r="B5729" i="6"/>
  <c r="B5730" i="6"/>
  <c r="B5731" i="6"/>
  <c r="B5732" i="6"/>
  <c r="B5733" i="6"/>
  <c r="B5734" i="6"/>
  <c r="B5735" i="6"/>
  <c r="B5736" i="6"/>
  <c r="B5737" i="6"/>
  <c r="B5738" i="6"/>
  <c r="B5739" i="6"/>
  <c r="B5740" i="6"/>
  <c r="B5741" i="6"/>
  <c r="B5742" i="6"/>
  <c r="B5743" i="6"/>
  <c r="B5744" i="6"/>
  <c r="B5745" i="6"/>
  <c r="B5746" i="6"/>
  <c r="B5747" i="6"/>
  <c r="B5748" i="6"/>
  <c r="B5749" i="6"/>
  <c r="B5750" i="6"/>
  <c r="B5751" i="6"/>
  <c r="B5752" i="6"/>
  <c r="B5753" i="6"/>
  <c r="B5754" i="6"/>
  <c r="B5755" i="6"/>
  <c r="B5756" i="6"/>
  <c r="B5757" i="6"/>
  <c r="B5758" i="6"/>
  <c r="B5759" i="6"/>
  <c r="B5760" i="6"/>
  <c r="B5761" i="6"/>
  <c r="B5762" i="6"/>
  <c r="B5763" i="6"/>
  <c r="B5764" i="6"/>
  <c r="B5765" i="6"/>
  <c r="B5766" i="6"/>
  <c r="B5767" i="6"/>
  <c r="B5768" i="6"/>
  <c r="B5769" i="6"/>
  <c r="B5770" i="6"/>
  <c r="B5771" i="6"/>
  <c r="B5772" i="6"/>
  <c r="B5773" i="6"/>
  <c r="B5774" i="6"/>
  <c r="B5775" i="6"/>
  <c r="B5776" i="6"/>
  <c r="B5777" i="6"/>
  <c r="B5778" i="6"/>
  <c r="B5779" i="6"/>
  <c r="B5780" i="6"/>
  <c r="B5781" i="6"/>
  <c r="B5782" i="6"/>
  <c r="B5783" i="6"/>
  <c r="B5784" i="6"/>
  <c r="B5785" i="6"/>
  <c r="B5786" i="6"/>
  <c r="B5787" i="6"/>
  <c r="B5788" i="6"/>
  <c r="B5789" i="6"/>
  <c r="B5790" i="6"/>
  <c r="B5791" i="6"/>
  <c r="B5792" i="6"/>
  <c r="B5793" i="6"/>
  <c r="B5794" i="6"/>
  <c r="B5795" i="6"/>
  <c r="B5796" i="6"/>
  <c r="B5797" i="6"/>
  <c r="B5798" i="6"/>
  <c r="B5799" i="6"/>
  <c r="B5800" i="6"/>
  <c r="B5801" i="6"/>
  <c r="B5802" i="6"/>
  <c r="B5803" i="6"/>
  <c r="B5804" i="6"/>
  <c r="B5805" i="6"/>
  <c r="B5806" i="6"/>
  <c r="B5807" i="6"/>
  <c r="B5808" i="6"/>
  <c r="B5809" i="6"/>
  <c r="B5810" i="6"/>
  <c r="B5811" i="6"/>
  <c r="B5812" i="6"/>
  <c r="B5813" i="6"/>
  <c r="B5814" i="6"/>
  <c r="B5815" i="6"/>
  <c r="B5816" i="6"/>
  <c r="B5817" i="6"/>
  <c r="B5818" i="6"/>
  <c r="B5819" i="6"/>
  <c r="B5820" i="6"/>
  <c r="B5821" i="6"/>
  <c r="B5822" i="6"/>
  <c r="B5823" i="6"/>
  <c r="B5824" i="6"/>
  <c r="B5825" i="6"/>
  <c r="B5826" i="6"/>
  <c r="B5827" i="6"/>
  <c r="B5828" i="6"/>
  <c r="B5829" i="6"/>
  <c r="B5830" i="6"/>
  <c r="B5831" i="6"/>
  <c r="B5832" i="6"/>
  <c r="B5833" i="6"/>
  <c r="B5834" i="6"/>
  <c r="B5835" i="6"/>
  <c r="B5836" i="6"/>
  <c r="B5837" i="6"/>
  <c r="B5838" i="6"/>
  <c r="B5839" i="6"/>
  <c r="B5840" i="6"/>
  <c r="B5841" i="6"/>
  <c r="B5842" i="6"/>
  <c r="B5843" i="6"/>
  <c r="B5844" i="6"/>
  <c r="B5845" i="6"/>
  <c r="B5846" i="6"/>
  <c r="B5847" i="6"/>
  <c r="B5848" i="6"/>
  <c r="B5849" i="6"/>
  <c r="B5850" i="6"/>
  <c r="B5851" i="6"/>
  <c r="B5852" i="6"/>
  <c r="B5853" i="6"/>
  <c r="B5854" i="6"/>
  <c r="B5855" i="6"/>
  <c r="B5856" i="6"/>
  <c r="B5857" i="6"/>
  <c r="B5858" i="6"/>
  <c r="B5859" i="6"/>
  <c r="B5860" i="6"/>
  <c r="B5861" i="6"/>
  <c r="B5862" i="6"/>
  <c r="B5863" i="6"/>
  <c r="B5864" i="6"/>
  <c r="B5865" i="6"/>
  <c r="B5866" i="6"/>
  <c r="B5867" i="6"/>
  <c r="B5868" i="6"/>
  <c r="B5869" i="6"/>
  <c r="B5870" i="6"/>
  <c r="B5871" i="6"/>
  <c r="B5872" i="6"/>
  <c r="B5873" i="6"/>
  <c r="B5874" i="6"/>
  <c r="B5875" i="6"/>
  <c r="B5876" i="6"/>
  <c r="B5877" i="6"/>
  <c r="B5878" i="6"/>
  <c r="B5879" i="6"/>
  <c r="B5880" i="6"/>
  <c r="B5881" i="6"/>
  <c r="B5882" i="6"/>
  <c r="B5883" i="6"/>
  <c r="B5884" i="6"/>
  <c r="B5885" i="6"/>
  <c r="B5886" i="6"/>
  <c r="B5887" i="6"/>
  <c r="B5888" i="6"/>
  <c r="B5889" i="6"/>
  <c r="B5890" i="6"/>
  <c r="B5891" i="6"/>
  <c r="B5892" i="6"/>
  <c r="B5893" i="6"/>
  <c r="B5894" i="6"/>
  <c r="B5895" i="6"/>
  <c r="B5896" i="6"/>
  <c r="B5897" i="6"/>
  <c r="B5898" i="6"/>
  <c r="B5899" i="6"/>
  <c r="B5900" i="6"/>
  <c r="B5901" i="6"/>
  <c r="B5902" i="6"/>
  <c r="B5903" i="6"/>
  <c r="B5904" i="6"/>
  <c r="B5905" i="6"/>
  <c r="B5906" i="6"/>
  <c r="B5907" i="6"/>
  <c r="B5908" i="6"/>
  <c r="B5909" i="6"/>
  <c r="B5910" i="6"/>
  <c r="B5911" i="6"/>
  <c r="B5912" i="6"/>
  <c r="B5913" i="6"/>
  <c r="B5914" i="6"/>
  <c r="B5915" i="6"/>
  <c r="B5916" i="6"/>
  <c r="B5917" i="6"/>
  <c r="B5918" i="6"/>
  <c r="B5919" i="6"/>
  <c r="B5920" i="6"/>
  <c r="B5921" i="6"/>
  <c r="B5922" i="6"/>
  <c r="B5923" i="6"/>
  <c r="B5924" i="6"/>
  <c r="B5925" i="6"/>
  <c r="B5926" i="6"/>
  <c r="B5927" i="6"/>
  <c r="B5928" i="6"/>
  <c r="B5929" i="6"/>
  <c r="B5930" i="6"/>
  <c r="B5931" i="6"/>
  <c r="B5932" i="6"/>
  <c r="B5933" i="6"/>
  <c r="B5934" i="6"/>
  <c r="B5935" i="6"/>
  <c r="B5936" i="6"/>
  <c r="B5937" i="6"/>
  <c r="B5938" i="6"/>
  <c r="B5939" i="6"/>
  <c r="B5940" i="6"/>
  <c r="B5941" i="6"/>
  <c r="B5942" i="6"/>
  <c r="B5943" i="6"/>
  <c r="B5944" i="6"/>
  <c r="B5945" i="6"/>
  <c r="B5946" i="6"/>
  <c r="B5947" i="6"/>
  <c r="B5948" i="6"/>
  <c r="B5949" i="6"/>
  <c r="B5950" i="6"/>
  <c r="B5951" i="6"/>
  <c r="B5952" i="6"/>
  <c r="B5953" i="6"/>
  <c r="B5954" i="6"/>
  <c r="B5955" i="6"/>
  <c r="B5956" i="6"/>
  <c r="B5957" i="6"/>
  <c r="B5958" i="6"/>
  <c r="B5959" i="6"/>
  <c r="B5960" i="6"/>
  <c r="B5961" i="6"/>
  <c r="B5962" i="6"/>
  <c r="B5963" i="6"/>
  <c r="B5964" i="6"/>
  <c r="B5965" i="6"/>
  <c r="B5966" i="6"/>
  <c r="B5967" i="6"/>
  <c r="B5968" i="6"/>
  <c r="B5969" i="6"/>
  <c r="B5970" i="6"/>
  <c r="B5971" i="6"/>
  <c r="B5972" i="6"/>
  <c r="B5973" i="6"/>
  <c r="B5974" i="6"/>
  <c r="B5975" i="6"/>
  <c r="B5976" i="6"/>
  <c r="B5977" i="6"/>
  <c r="B5978" i="6"/>
  <c r="B5979" i="6"/>
  <c r="B5980" i="6"/>
  <c r="B5981" i="6"/>
  <c r="B5982" i="6"/>
  <c r="B5983" i="6"/>
  <c r="B5984" i="6"/>
  <c r="B5985" i="6"/>
  <c r="B5986" i="6"/>
  <c r="B5987" i="6"/>
  <c r="B5988" i="6"/>
  <c r="B5989" i="6"/>
  <c r="B5990" i="6"/>
  <c r="B5991" i="6"/>
  <c r="B5992" i="6"/>
  <c r="B5993" i="6"/>
  <c r="B5994" i="6"/>
  <c r="B5995" i="6"/>
  <c r="B5996" i="6"/>
  <c r="B5997" i="6"/>
  <c r="B5998" i="6"/>
  <c r="B5999" i="6"/>
  <c r="B6000" i="6"/>
  <c r="B6001" i="6"/>
  <c r="B6002" i="6"/>
  <c r="B6003" i="6"/>
  <c r="B6004" i="6"/>
  <c r="B6005" i="6"/>
  <c r="B6006" i="6"/>
  <c r="B6007" i="6"/>
  <c r="B6008" i="6"/>
  <c r="B6009" i="6"/>
  <c r="B6010" i="6"/>
  <c r="B6011" i="6"/>
  <c r="B6012" i="6"/>
  <c r="B6013" i="6"/>
  <c r="B6014" i="6"/>
  <c r="B6015" i="6"/>
  <c r="B6016" i="6"/>
  <c r="B6017" i="6"/>
  <c r="B6018" i="6"/>
  <c r="B6019" i="6"/>
  <c r="B6020" i="6"/>
  <c r="B6021" i="6"/>
  <c r="B6022" i="6"/>
  <c r="B6023" i="6"/>
  <c r="B6024" i="6"/>
  <c r="B6025" i="6"/>
  <c r="B6026" i="6"/>
  <c r="B6027" i="6"/>
  <c r="B6028" i="6"/>
  <c r="B6029" i="6"/>
  <c r="B6030" i="6"/>
  <c r="B6031" i="6"/>
  <c r="B6032" i="6"/>
  <c r="B6033" i="6"/>
  <c r="B6034" i="6"/>
  <c r="B6035" i="6"/>
  <c r="B6036" i="6"/>
  <c r="B6037" i="6"/>
  <c r="B6038" i="6"/>
  <c r="B6039" i="6"/>
  <c r="B6040" i="6"/>
  <c r="B6041" i="6"/>
  <c r="B6042" i="6"/>
  <c r="B6043" i="6"/>
  <c r="B6044" i="6"/>
  <c r="B6045" i="6"/>
  <c r="B6046" i="6"/>
  <c r="B6047" i="6"/>
  <c r="B6048" i="6"/>
  <c r="B6049" i="6"/>
  <c r="B6050" i="6"/>
  <c r="B6051" i="6"/>
  <c r="B6052" i="6"/>
  <c r="B6053" i="6"/>
  <c r="B6054" i="6"/>
  <c r="B6055" i="6"/>
  <c r="B6056" i="6"/>
  <c r="B6057" i="6"/>
  <c r="B6058" i="6"/>
  <c r="B6059" i="6"/>
  <c r="B6060" i="6"/>
  <c r="B6061" i="6"/>
  <c r="B6062" i="6"/>
  <c r="B6063" i="6"/>
  <c r="B6064" i="6"/>
  <c r="B6065" i="6"/>
  <c r="B6066" i="6"/>
  <c r="B6067" i="6"/>
  <c r="B6068" i="6"/>
  <c r="B6069" i="6"/>
  <c r="B6070" i="6"/>
  <c r="B6071" i="6"/>
  <c r="B6072" i="6"/>
  <c r="B6073" i="6"/>
  <c r="B6074" i="6"/>
  <c r="B6075" i="6"/>
  <c r="B6076" i="6"/>
  <c r="B6077" i="6"/>
  <c r="B6078" i="6"/>
  <c r="B6079" i="6"/>
  <c r="B6080" i="6"/>
  <c r="B6081" i="6"/>
  <c r="B6082" i="6"/>
  <c r="B6083" i="6"/>
  <c r="B6084" i="6"/>
  <c r="B6085" i="6"/>
  <c r="B6086" i="6"/>
  <c r="B6087" i="6"/>
  <c r="B6088" i="6"/>
  <c r="B6089" i="6"/>
  <c r="B6090" i="6"/>
  <c r="B6091" i="6"/>
  <c r="B6092" i="6"/>
  <c r="B6093" i="6"/>
  <c r="B6094" i="6"/>
  <c r="B6095" i="6"/>
  <c r="B6096" i="6"/>
  <c r="B6097" i="6"/>
  <c r="B6098" i="6"/>
  <c r="B6099" i="6"/>
  <c r="B6100" i="6"/>
  <c r="B6101" i="6"/>
  <c r="B6102" i="6"/>
  <c r="B6103" i="6"/>
  <c r="B6104" i="6"/>
  <c r="B6105" i="6"/>
  <c r="B6106" i="6"/>
  <c r="B6107" i="6"/>
  <c r="B6108" i="6"/>
  <c r="B6109" i="6"/>
  <c r="B6110" i="6"/>
  <c r="B6111" i="6"/>
  <c r="B6112" i="6"/>
  <c r="B6113" i="6"/>
  <c r="B6114" i="6"/>
  <c r="B6115" i="6"/>
  <c r="B6116" i="6"/>
  <c r="B6117" i="6"/>
  <c r="B6118" i="6"/>
  <c r="B6119" i="6"/>
  <c r="B6120" i="6"/>
  <c r="B6121" i="6"/>
  <c r="B6122" i="6"/>
  <c r="B6123" i="6"/>
  <c r="B6124" i="6"/>
  <c r="B6125" i="6"/>
  <c r="B6126" i="6"/>
  <c r="B6127" i="6"/>
  <c r="B6128" i="6"/>
  <c r="B6129" i="6"/>
  <c r="B6130" i="6"/>
  <c r="B6131" i="6"/>
  <c r="B6132" i="6"/>
  <c r="B6133" i="6"/>
  <c r="B6134" i="6"/>
  <c r="B6135" i="6"/>
  <c r="B6136" i="6"/>
  <c r="B6137" i="6"/>
  <c r="B6138" i="6"/>
  <c r="B6139" i="6"/>
  <c r="B6140" i="6"/>
  <c r="B6141" i="6"/>
  <c r="B6142" i="6"/>
  <c r="B6143" i="6"/>
  <c r="B6144" i="6"/>
  <c r="B6145" i="6"/>
  <c r="B6146" i="6"/>
  <c r="B6147" i="6"/>
  <c r="B6148" i="6"/>
  <c r="B6149" i="6"/>
  <c r="B6150" i="6"/>
  <c r="B6151" i="6"/>
  <c r="B6152" i="6"/>
  <c r="B6153" i="6"/>
  <c r="B6154" i="6"/>
  <c r="B6155" i="6"/>
  <c r="B6156" i="6"/>
  <c r="B6157" i="6"/>
  <c r="B6158" i="6"/>
  <c r="B6159" i="6"/>
  <c r="B6160" i="6"/>
  <c r="B6161" i="6"/>
  <c r="B6162" i="6"/>
  <c r="B6163" i="6"/>
  <c r="B6164" i="6"/>
  <c r="B6165" i="6"/>
  <c r="B6166" i="6"/>
  <c r="B6167" i="6"/>
  <c r="B6168" i="6"/>
  <c r="B6169" i="6"/>
  <c r="B6170" i="6"/>
  <c r="B6171" i="6"/>
  <c r="B6172" i="6"/>
  <c r="B6173" i="6"/>
  <c r="B6174" i="6"/>
  <c r="B6175" i="6"/>
  <c r="B6176" i="6"/>
  <c r="B6177" i="6"/>
  <c r="B6178" i="6"/>
  <c r="B6179" i="6"/>
  <c r="B6180" i="6"/>
  <c r="B6181" i="6"/>
  <c r="B6182" i="6"/>
  <c r="B6183" i="6"/>
  <c r="B6184" i="6"/>
  <c r="B6185" i="6"/>
  <c r="B6186" i="6"/>
  <c r="B6187" i="6"/>
  <c r="B6188" i="6"/>
  <c r="B6189" i="6"/>
  <c r="B6190" i="6"/>
  <c r="B6191" i="6"/>
  <c r="B6192" i="6"/>
  <c r="B6193" i="6"/>
  <c r="B6194" i="6"/>
  <c r="B6195" i="6"/>
  <c r="B6196" i="6"/>
  <c r="B6197" i="6"/>
  <c r="B6198" i="6"/>
  <c r="B6199" i="6"/>
  <c r="B6200" i="6"/>
  <c r="B6201" i="6"/>
  <c r="B6202" i="6"/>
  <c r="B6203" i="6"/>
  <c r="B6204" i="6"/>
  <c r="B6205" i="6"/>
  <c r="B6206" i="6"/>
  <c r="B6207" i="6"/>
  <c r="B6208" i="6"/>
  <c r="B6209" i="6"/>
  <c r="B6210" i="6"/>
  <c r="B6211" i="6"/>
  <c r="B6212" i="6"/>
  <c r="B6213" i="6"/>
  <c r="B6214" i="6"/>
  <c r="B6215" i="6"/>
  <c r="B6216" i="6"/>
  <c r="B6217" i="6"/>
  <c r="B6218" i="6"/>
  <c r="B6219" i="6"/>
  <c r="B6220" i="6"/>
  <c r="B6221" i="6"/>
  <c r="B6222" i="6"/>
  <c r="B6223" i="6"/>
  <c r="B6224" i="6"/>
  <c r="B6225" i="6"/>
  <c r="B6226" i="6"/>
  <c r="B6227" i="6"/>
  <c r="B6228" i="6"/>
  <c r="B6229" i="6"/>
  <c r="B6230" i="6"/>
  <c r="B6231" i="6"/>
  <c r="B6232" i="6"/>
  <c r="B6233" i="6"/>
  <c r="B6234" i="6"/>
  <c r="B6235" i="6"/>
  <c r="B6236" i="6"/>
  <c r="B6237" i="6"/>
  <c r="B6238" i="6"/>
  <c r="B6239" i="6"/>
  <c r="B6240" i="6"/>
  <c r="B6241" i="6"/>
  <c r="B6242" i="6"/>
  <c r="B6243" i="6"/>
  <c r="B6244" i="6"/>
  <c r="B6245" i="6"/>
  <c r="B6246" i="6"/>
  <c r="B6247" i="6"/>
  <c r="B6248" i="6"/>
  <c r="B6249" i="6"/>
  <c r="B6250" i="6"/>
  <c r="B6251" i="6"/>
  <c r="B6252" i="6"/>
  <c r="B6253" i="6"/>
  <c r="B6254" i="6"/>
  <c r="B6255" i="6"/>
  <c r="B6256" i="6"/>
  <c r="B6257" i="6"/>
  <c r="B6258" i="6"/>
  <c r="B6259" i="6"/>
  <c r="B6260" i="6"/>
  <c r="B6261" i="6"/>
  <c r="B6262" i="6"/>
  <c r="B6263" i="6"/>
  <c r="B6264" i="6"/>
  <c r="B6265" i="6"/>
  <c r="B6266" i="6"/>
  <c r="B6267" i="6"/>
  <c r="B6268" i="6"/>
  <c r="B6269" i="6"/>
  <c r="B6270" i="6"/>
  <c r="B6271" i="6"/>
  <c r="B6272" i="6"/>
  <c r="B6273" i="6"/>
  <c r="B6274" i="6"/>
  <c r="B6275" i="6"/>
  <c r="B6276" i="6"/>
  <c r="B6277" i="6"/>
  <c r="B6278" i="6"/>
  <c r="B6279" i="6"/>
  <c r="B6280" i="6"/>
  <c r="B6281" i="6"/>
  <c r="B6282" i="6"/>
  <c r="B6283" i="6"/>
  <c r="B6284" i="6"/>
  <c r="B6285" i="6"/>
  <c r="B6286" i="6"/>
  <c r="B6287" i="6"/>
  <c r="B6288" i="6"/>
  <c r="B6289" i="6"/>
  <c r="B6290" i="6"/>
  <c r="B6291" i="6"/>
  <c r="B6292" i="6"/>
  <c r="B6293" i="6"/>
  <c r="B6294" i="6"/>
  <c r="B6295" i="6"/>
  <c r="B6296" i="6"/>
  <c r="B6297" i="6"/>
  <c r="B6298" i="6"/>
  <c r="B6299" i="6"/>
  <c r="B6300" i="6"/>
  <c r="B6301" i="6"/>
  <c r="B6302" i="6"/>
  <c r="B6303" i="6"/>
  <c r="B6304" i="6"/>
  <c r="B6305" i="6"/>
  <c r="B6306" i="6"/>
  <c r="B6307" i="6"/>
  <c r="B6308" i="6"/>
  <c r="B6309" i="6"/>
  <c r="B6310" i="6"/>
  <c r="B6311" i="6"/>
  <c r="B6312" i="6"/>
  <c r="B6313" i="6"/>
  <c r="B6314" i="6"/>
  <c r="B6315" i="6"/>
  <c r="B6316" i="6"/>
  <c r="B6317" i="6"/>
  <c r="B6318" i="6"/>
  <c r="B6319" i="6"/>
  <c r="B6320" i="6"/>
  <c r="B6321" i="6"/>
  <c r="B6322" i="6"/>
  <c r="B6323" i="6"/>
  <c r="B6324" i="6"/>
  <c r="B6325" i="6"/>
  <c r="B6326" i="6"/>
  <c r="B6327" i="6"/>
  <c r="B6328" i="6"/>
  <c r="B6329" i="6"/>
  <c r="B6330" i="6"/>
  <c r="B6331" i="6"/>
  <c r="B6332" i="6"/>
  <c r="B6333" i="6"/>
  <c r="B6334" i="6"/>
  <c r="B6335" i="6"/>
  <c r="B6336" i="6"/>
  <c r="B6337" i="6"/>
  <c r="B6338" i="6"/>
  <c r="B6339" i="6"/>
  <c r="B6340" i="6"/>
  <c r="B6341" i="6"/>
  <c r="B6342" i="6"/>
  <c r="B6343" i="6"/>
  <c r="B6344" i="6"/>
  <c r="B6345" i="6"/>
  <c r="B6346" i="6"/>
  <c r="B6347" i="6"/>
  <c r="B6348" i="6"/>
  <c r="B6349" i="6"/>
  <c r="B6350" i="6"/>
  <c r="B6351" i="6"/>
  <c r="B6352" i="6"/>
  <c r="B6353" i="6"/>
  <c r="B6354" i="6"/>
  <c r="B6355" i="6"/>
  <c r="B6356" i="6"/>
  <c r="B6357" i="6"/>
  <c r="B6358" i="6"/>
  <c r="B6359" i="6"/>
  <c r="B6360" i="6"/>
  <c r="B6361" i="6"/>
  <c r="B6362" i="6"/>
  <c r="B6363" i="6"/>
  <c r="B6364" i="6"/>
  <c r="B6365" i="6"/>
  <c r="B6366" i="6"/>
  <c r="B6367" i="6"/>
  <c r="B6368" i="6"/>
  <c r="B6369" i="6"/>
  <c r="B6370" i="6"/>
  <c r="B6371" i="6"/>
  <c r="B6372" i="6"/>
  <c r="B6373" i="6"/>
  <c r="B6374" i="6"/>
  <c r="B6375" i="6"/>
  <c r="B6376" i="6"/>
  <c r="B6377" i="6"/>
  <c r="B6378" i="6"/>
  <c r="B6379" i="6"/>
  <c r="B6380" i="6"/>
  <c r="B6381" i="6"/>
  <c r="B6382" i="6"/>
  <c r="B6383" i="6"/>
  <c r="B6384" i="6"/>
  <c r="B6385" i="6"/>
  <c r="B6386" i="6"/>
  <c r="B6387" i="6"/>
  <c r="B6388" i="6"/>
  <c r="B6389" i="6"/>
  <c r="B6390" i="6"/>
  <c r="B6391" i="6"/>
  <c r="B6392" i="6"/>
  <c r="B6393" i="6"/>
  <c r="B6394" i="6"/>
  <c r="B6395" i="6"/>
  <c r="B6396" i="6"/>
  <c r="B6397" i="6"/>
  <c r="B6398" i="6"/>
  <c r="B6399" i="6"/>
  <c r="B6400" i="6"/>
  <c r="B6401" i="6"/>
  <c r="B6402" i="6"/>
  <c r="B6403" i="6"/>
  <c r="B6404" i="6"/>
  <c r="B6405" i="6"/>
  <c r="B6406" i="6"/>
  <c r="B6407" i="6"/>
  <c r="B6408" i="6"/>
  <c r="B6409" i="6"/>
  <c r="B6410" i="6"/>
  <c r="B6411" i="6"/>
  <c r="B6412" i="6"/>
  <c r="B6413" i="6"/>
  <c r="B6414" i="6"/>
  <c r="B6415" i="6"/>
  <c r="B6416" i="6"/>
  <c r="B6417" i="6"/>
  <c r="B6418" i="6"/>
  <c r="B6419" i="6"/>
  <c r="B6420" i="6"/>
  <c r="B6421" i="6"/>
  <c r="B6422" i="6"/>
  <c r="B6423" i="6"/>
  <c r="B6424" i="6"/>
  <c r="B6425" i="6"/>
  <c r="B6426" i="6"/>
  <c r="B6427" i="6"/>
  <c r="B6428" i="6"/>
  <c r="B6429" i="6"/>
  <c r="B6430" i="6"/>
  <c r="B6431" i="6"/>
  <c r="B6432" i="6"/>
  <c r="B6433" i="6"/>
  <c r="B6434" i="6"/>
  <c r="B6435" i="6"/>
  <c r="B6436" i="6"/>
  <c r="B6437" i="6"/>
  <c r="B6438" i="6"/>
  <c r="B6439" i="6"/>
  <c r="B6440" i="6"/>
  <c r="B6441" i="6"/>
  <c r="B6442" i="6"/>
  <c r="B6443" i="6"/>
  <c r="B6444" i="6"/>
  <c r="B6445" i="6"/>
  <c r="B6446" i="6"/>
  <c r="B6447" i="6"/>
  <c r="B6448" i="6"/>
  <c r="B6449" i="6"/>
  <c r="B6450" i="6"/>
  <c r="B6451" i="6"/>
  <c r="B6452" i="6"/>
  <c r="B6453" i="6"/>
  <c r="B6454" i="6"/>
  <c r="B6455" i="6"/>
  <c r="B6456" i="6"/>
  <c r="B6457" i="6"/>
  <c r="B6458" i="6"/>
  <c r="B6459" i="6"/>
  <c r="B6460" i="6"/>
  <c r="B6461" i="6"/>
  <c r="B6462" i="6"/>
  <c r="B6463" i="6"/>
  <c r="B6464" i="6"/>
  <c r="B6465" i="6"/>
  <c r="B6466" i="6"/>
  <c r="B6467" i="6"/>
  <c r="B6468" i="6"/>
  <c r="B6469" i="6"/>
  <c r="B6470" i="6"/>
  <c r="B6471" i="6"/>
  <c r="B6472" i="6"/>
  <c r="B6473" i="6"/>
  <c r="B6474" i="6"/>
  <c r="B6475" i="6"/>
  <c r="B6476" i="6"/>
  <c r="B6477" i="6"/>
  <c r="B6478" i="6"/>
  <c r="B6479" i="6"/>
  <c r="B6480" i="6"/>
  <c r="B6481" i="6"/>
  <c r="B6482" i="6"/>
  <c r="B6483" i="6"/>
  <c r="B6484" i="6"/>
  <c r="B6485" i="6"/>
  <c r="B6486" i="6"/>
  <c r="B6487" i="6"/>
  <c r="B6488" i="6"/>
  <c r="B6489" i="6"/>
  <c r="B6490" i="6"/>
  <c r="B6491" i="6"/>
  <c r="B6492" i="6"/>
  <c r="B6493" i="6"/>
  <c r="B6494" i="6"/>
  <c r="B6495" i="6"/>
  <c r="B6496" i="6"/>
  <c r="B6497" i="6"/>
  <c r="B6498" i="6"/>
  <c r="B6499" i="6"/>
  <c r="B6500" i="6"/>
  <c r="B6501" i="6"/>
  <c r="B6502" i="6"/>
  <c r="B6503" i="6"/>
  <c r="B6504" i="6"/>
  <c r="B6505" i="6"/>
  <c r="B6506" i="6"/>
  <c r="B6507" i="6"/>
  <c r="B6508" i="6"/>
  <c r="B6509" i="6"/>
  <c r="B6510" i="6"/>
  <c r="B6511" i="6"/>
  <c r="B6512" i="6"/>
  <c r="B6513" i="6"/>
  <c r="B6514" i="6"/>
  <c r="B6515" i="6"/>
  <c r="B6516" i="6"/>
  <c r="B6517" i="6"/>
  <c r="B6518" i="6"/>
  <c r="B6519" i="6"/>
  <c r="B6520" i="6"/>
  <c r="B6521" i="6"/>
  <c r="B6522" i="6"/>
  <c r="B6523" i="6"/>
  <c r="B6524" i="6"/>
  <c r="B6525" i="6"/>
  <c r="B6526" i="6"/>
  <c r="B6527" i="6"/>
  <c r="B6528" i="6"/>
  <c r="B6529" i="6"/>
  <c r="B6530" i="6"/>
  <c r="B6531" i="6"/>
  <c r="B6532" i="6"/>
  <c r="B6533" i="6"/>
  <c r="B6534" i="6"/>
  <c r="B6535" i="6"/>
  <c r="B6536" i="6"/>
  <c r="B6537" i="6"/>
  <c r="B6538" i="6"/>
  <c r="B6539" i="6"/>
  <c r="B6540" i="6"/>
  <c r="B6541" i="6"/>
  <c r="B6542" i="6"/>
  <c r="B6543" i="6"/>
  <c r="B6544" i="6"/>
  <c r="B6545" i="6"/>
  <c r="B6546" i="6"/>
  <c r="B6547" i="6"/>
  <c r="B6548" i="6"/>
  <c r="B6549" i="6"/>
  <c r="B6550" i="6"/>
  <c r="B6551" i="6"/>
  <c r="B6552" i="6"/>
  <c r="B6553" i="6"/>
  <c r="B6554" i="6"/>
  <c r="B6555" i="6"/>
  <c r="B6556" i="6"/>
  <c r="B6557" i="6"/>
  <c r="B6558" i="6"/>
  <c r="B6559" i="6"/>
  <c r="B6560" i="6"/>
  <c r="B6561" i="6"/>
  <c r="B6562" i="6"/>
  <c r="B6563" i="6"/>
  <c r="B6564" i="6"/>
  <c r="B6565" i="6"/>
  <c r="B6566" i="6"/>
  <c r="B6567" i="6"/>
  <c r="B6568" i="6"/>
  <c r="B6569" i="6"/>
  <c r="B6570" i="6"/>
  <c r="B6571" i="6"/>
  <c r="B6572" i="6"/>
  <c r="B6573" i="6"/>
  <c r="B6574" i="6"/>
  <c r="B6575" i="6"/>
  <c r="B6576" i="6"/>
  <c r="B6577" i="6"/>
  <c r="B6578" i="6"/>
  <c r="B6579" i="6"/>
  <c r="B6580" i="6"/>
  <c r="B6581" i="6"/>
  <c r="B6582" i="6"/>
  <c r="B6583" i="6"/>
  <c r="B6584" i="6"/>
  <c r="B6585" i="6"/>
  <c r="B6586" i="6"/>
  <c r="B6587" i="6"/>
  <c r="B6588" i="6"/>
  <c r="B6589" i="6"/>
  <c r="B6590" i="6"/>
  <c r="B6591" i="6"/>
  <c r="B6592" i="6"/>
  <c r="B6593" i="6"/>
  <c r="B6594" i="6"/>
  <c r="B6595" i="6"/>
  <c r="B6596" i="6"/>
  <c r="B6597" i="6"/>
  <c r="B6598" i="6"/>
  <c r="B6599" i="6"/>
  <c r="B6600" i="6"/>
  <c r="B6601" i="6"/>
  <c r="B6602" i="6"/>
  <c r="B6603" i="6"/>
  <c r="B6604" i="6"/>
  <c r="B6605" i="6"/>
  <c r="B6606" i="6"/>
  <c r="B6607" i="6"/>
  <c r="B6608" i="6"/>
  <c r="B6609" i="6"/>
  <c r="B6610" i="6"/>
  <c r="B6611" i="6"/>
  <c r="B6612" i="6"/>
  <c r="B6613" i="6"/>
  <c r="B6614" i="6"/>
  <c r="B6615" i="6"/>
  <c r="B6616" i="6"/>
  <c r="B6617" i="6"/>
  <c r="B6618" i="6"/>
  <c r="B6619" i="6"/>
  <c r="B6620" i="6"/>
  <c r="B6621" i="6"/>
  <c r="B6622" i="6"/>
  <c r="B6623" i="6"/>
  <c r="B6624" i="6"/>
  <c r="B6625" i="6"/>
  <c r="B6626" i="6"/>
  <c r="B6627" i="6"/>
  <c r="B6628" i="6"/>
  <c r="B6629" i="6"/>
  <c r="B6630" i="6"/>
  <c r="B6631" i="6"/>
  <c r="B6632" i="6"/>
  <c r="B6633" i="6"/>
  <c r="B6634" i="6"/>
  <c r="B6635" i="6"/>
  <c r="B6636" i="6"/>
  <c r="B6637" i="6"/>
  <c r="B6638" i="6"/>
  <c r="B6639" i="6"/>
  <c r="B6640" i="6"/>
  <c r="B6641" i="6"/>
  <c r="B6642" i="6"/>
  <c r="B6643" i="6"/>
  <c r="B6644" i="6"/>
  <c r="B6645" i="6"/>
  <c r="B6646" i="6"/>
  <c r="B6647" i="6"/>
  <c r="B6648" i="6"/>
  <c r="B6649" i="6"/>
  <c r="B6650" i="6"/>
  <c r="B6651" i="6"/>
  <c r="B6652" i="6"/>
  <c r="B6653" i="6"/>
  <c r="B6654" i="6"/>
  <c r="B6655" i="6"/>
  <c r="B6656" i="6"/>
  <c r="B6657" i="6"/>
  <c r="B6658" i="6"/>
  <c r="B6659" i="6"/>
  <c r="B6660" i="6"/>
  <c r="B6661" i="6"/>
  <c r="B6662" i="6"/>
  <c r="B6663" i="6"/>
  <c r="B6664" i="6"/>
  <c r="B6665" i="6"/>
  <c r="B6666" i="6"/>
  <c r="B6667" i="6"/>
  <c r="B6668" i="6"/>
  <c r="B6669" i="6"/>
  <c r="B6670" i="6"/>
  <c r="B6671" i="6"/>
  <c r="B6672" i="6"/>
  <c r="B6673" i="6"/>
  <c r="B6674" i="6"/>
  <c r="B6675" i="6"/>
  <c r="B6676" i="6"/>
  <c r="B6677" i="6"/>
  <c r="B6678" i="6"/>
  <c r="B6679" i="6"/>
  <c r="B6680" i="6"/>
  <c r="B6681" i="6"/>
  <c r="B6682" i="6"/>
  <c r="B6683" i="6"/>
  <c r="B6684" i="6"/>
  <c r="B6685" i="6"/>
  <c r="B6686" i="6"/>
  <c r="B6687" i="6"/>
  <c r="B6688" i="6"/>
  <c r="B6689" i="6"/>
  <c r="B6690" i="6"/>
  <c r="B6691" i="6"/>
  <c r="B6692" i="6"/>
  <c r="B6693" i="6"/>
  <c r="B6694" i="6"/>
  <c r="B6695" i="6"/>
  <c r="B6696" i="6"/>
  <c r="B6697" i="6"/>
  <c r="B6698" i="6"/>
  <c r="B6699" i="6"/>
  <c r="B6700" i="6"/>
  <c r="B6701" i="6"/>
  <c r="B6702" i="6"/>
  <c r="B6703" i="6"/>
  <c r="B6704" i="6"/>
  <c r="B6705" i="6"/>
  <c r="B6706" i="6"/>
  <c r="B6707" i="6"/>
  <c r="B6708" i="6"/>
  <c r="B6709" i="6"/>
  <c r="B6710" i="6"/>
  <c r="B6711" i="6"/>
  <c r="B6712" i="6"/>
  <c r="B6713" i="6"/>
  <c r="B6714" i="6"/>
  <c r="B6715" i="6"/>
  <c r="B6716" i="6"/>
  <c r="B6717" i="6"/>
  <c r="B6718" i="6"/>
  <c r="B6719" i="6"/>
  <c r="B6720" i="6"/>
  <c r="B6721" i="6"/>
  <c r="B6722" i="6"/>
  <c r="B6723" i="6"/>
  <c r="B6724" i="6"/>
  <c r="B6725" i="6"/>
  <c r="B6726" i="6"/>
  <c r="B6727" i="6"/>
  <c r="B6728" i="6"/>
  <c r="B6729" i="6"/>
  <c r="B6730" i="6"/>
  <c r="B6731" i="6"/>
  <c r="B6732" i="6"/>
  <c r="B6733" i="6"/>
  <c r="B6734" i="6"/>
  <c r="B6735" i="6"/>
  <c r="B6736" i="6"/>
  <c r="B6737" i="6"/>
  <c r="B6738" i="6"/>
  <c r="B6739" i="6"/>
  <c r="B6740" i="6"/>
  <c r="B6741" i="6"/>
  <c r="B6742" i="6"/>
  <c r="B6743" i="6"/>
  <c r="B6744" i="6"/>
  <c r="B6745" i="6"/>
  <c r="B6746" i="6"/>
  <c r="B6747" i="6"/>
  <c r="B6748" i="6"/>
  <c r="B6749" i="6"/>
  <c r="B6750" i="6"/>
  <c r="B6751" i="6"/>
  <c r="B6752" i="6"/>
  <c r="B6753" i="6"/>
  <c r="B6754" i="6"/>
  <c r="B6755" i="6"/>
  <c r="B6756" i="6"/>
  <c r="B6757" i="6"/>
  <c r="B6758" i="6"/>
  <c r="B6759" i="6"/>
  <c r="B6760" i="6"/>
  <c r="B6761" i="6"/>
  <c r="B6762" i="6"/>
  <c r="B6763" i="6"/>
  <c r="B6764" i="6"/>
  <c r="B6765" i="6"/>
  <c r="B6766" i="6"/>
  <c r="B6767" i="6"/>
  <c r="B6768" i="6"/>
  <c r="B6769" i="6"/>
  <c r="B6770" i="6"/>
  <c r="B6771" i="6"/>
  <c r="B6772" i="6"/>
  <c r="B6773" i="6"/>
  <c r="B6774" i="6"/>
  <c r="B6775" i="6"/>
  <c r="B6776" i="6"/>
  <c r="B6777" i="6"/>
  <c r="B6778" i="6"/>
  <c r="B6779" i="6"/>
  <c r="B6780" i="6"/>
  <c r="B6781" i="6"/>
  <c r="B6782" i="6"/>
  <c r="B6783" i="6"/>
  <c r="B6784" i="6"/>
  <c r="B6785" i="6"/>
  <c r="B6786" i="6"/>
  <c r="B6787" i="6"/>
  <c r="B6788" i="6"/>
  <c r="B6789" i="6"/>
  <c r="B6790" i="6"/>
  <c r="B6791" i="6"/>
  <c r="B6792" i="6"/>
  <c r="B6793" i="6"/>
  <c r="B6794" i="6"/>
  <c r="B6795" i="6"/>
  <c r="B6796" i="6"/>
  <c r="B6797" i="6"/>
  <c r="B6798" i="6"/>
  <c r="B6799" i="6"/>
  <c r="B6800" i="6"/>
  <c r="B6801" i="6"/>
  <c r="B6802" i="6"/>
  <c r="B6803" i="6"/>
  <c r="B6804" i="6"/>
  <c r="B6805" i="6"/>
  <c r="B6806" i="6"/>
  <c r="B6807" i="6"/>
  <c r="B6808" i="6"/>
  <c r="B6809" i="6"/>
  <c r="B6810" i="6"/>
  <c r="B6811" i="6"/>
  <c r="B6812" i="6"/>
  <c r="B6813" i="6"/>
  <c r="B6814" i="6"/>
  <c r="B6815" i="6"/>
  <c r="B6816" i="6"/>
  <c r="B6817" i="6"/>
  <c r="B6818" i="6"/>
  <c r="B6819" i="6"/>
  <c r="B6820" i="6"/>
  <c r="B6821" i="6"/>
  <c r="B6822" i="6"/>
  <c r="B6823" i="6"/>
  <c r="B6824" i="6"/>
  <c r="B6825" i="6"/>
  <c r="B6826" i="6"/>
  <c r="B6827" i="6"/>
  <c r="B6828" i="6"/>
  <c r="B6829" i="6"/>
  <c r="B6830" i="6"/>
  <c r="B6831" i="6"/>
  <c r="B6832" i="6"/>
  <c r="B6833" i="6"/>
  <c r="B6834" i="6"/>
  <c r="B6835" i="6"/>
  <c r="B6836" i="6"/>
  <c r="B6837" i="6"/>
  <c r="B6838" i="6"/>
  <c r="B6839" i="6"/>
  <c r="B6840" i="6"/>
  <c r="B6841" i="6"/>
  <c r="B6842" i="6"/>
  <c r="B6843" i="6"/>
  <c r="B6844" i="6"/>
  <c r="B6845" i="6"/>
  <c r="B6846" i="6"/>
  <c r="B6847" i="6"/>
  <c r="B6848" i="6"/>
  <c r="B6849" i="6"/>
  <c r="B6850" i="6"/>
  <c r="B6851" i="6"/>
  <c r="B6852" i="6"/>
  <c r="B6853" i="6"/>
  <c r="B6854" i="6"/>
  <c r="B6855" i="6"/>
  <c r="B6856" i="6"/>
  <c r="B6857" i="6"/>
  <c r="B6858" i="6"/>
  <c r="B6859" i="6"/>
  <c r="B6860" i="6"/>
  <c r="B6861" i="6"/>
  <c r="B6862" i="6"/>
  <c r="B6863" i="6"/>
  <c r="B6864" i="6"/>
  <c r="B6865" i="6"/>
  <c r="B6866" i="6"/>
  <c r="B6867" i="6"/>
  <c r="B6868" i="6"/>
  <c r="B6869" i="6"/>
  <c r="B6870" i="6"/>
  <c r="B6871" i="6"/>
  <c r="B6872" i="6"/>
  <c r="B6873" i="6"/>
  <c r="B6874" i="6"/>
  <c r="B6875" i="6"/>
  <c r="B6876" i="6"/>
  <c r="B6877" i="6"/>
  <c r="B6878" i="6"/>
  <c r="B6879" i="6"/>
  <c r="B6880" i="6"/>
  <c r="B6881" i="6"/>
  <c r="B6882" i="6"/>
  <c r="B6883" i="6"/>
  <c r="B6884" i="6"/>
  <c r="B6885" i="6"/>
  <c r="B6886" i="6"/>
  <c r="B6887" i="6"/>
  <c r="B6888" i="6"/>
  <c r="B6889" i="6"/>
  <c r="B6890" i="6"/>
  <c r="B6891" i="6"/>
  <c r="B6892" i="6"/>
  <c r="B6893" i="6"/>
  <c r="B6894" i="6"/>
  <c r="B6895" i="6"/>
  <c r="B6896" i="6"/>
  <c r="B6897" i="6"/>
  <c r="B6898" i="6"/>
  <c r="B6899" i="6"/>
  <c r="B6900" i="6"/>
  <c r="B6901" i="6"/>
  <c r="B6902" i="6"/>
  <c r="B6903" i="6"/>
  <c r="B6904" i="6"/>
  <c r="B6905" i="6"/>
  <c r="B6906" i="6"/>
  <c r="B6907" i="6"/>
  <c r="B6908" i="6"/>
  <c r="B6909" i="6"/>
  <c r="B6910" i="6"/>
  <c r="B6911" i="6"/>
  <c r="B6912" i="6"/>
  <c r="B6913" i="6"/>
  <c r="B6914" i="6"/>
  <c r="B6915" i="6"/>
  <c r="B6916" i="6"/>
  <c r="B6917" i="6"/>
  <c r="B6918" i="6"/>
  <c r="B6919" i="6"/>
  <c r="B6920" i="6"/>
  <c r="B6921" i="6"/>
  <c r="B6922" i="6"/>
  <c r="B6923" i="6"/>
  <c r="B6924" i="6"/>
  <c r="B6925" i="6"/>
  <c r="B6926" i="6"/>
  <c r="B6927" i="6"/>
  <c r="B6928" i="6"/>
  <c r="B6929" i="6"/>
  <c r="B6930" i="6"/>
  <c r="B6931" i="6"/>
  <c r="B6932" i="6"/>
  <c r="B6933" i="6"/>
  <c r="B6934" i="6"/>
  <c r="B6935" i="6"/>
  <c r="B6936" i="6"/>
  <c r="B6937" i="6"/>
  <c r="B6938" i="6"/>
  <c r="B6939" i="6"/>
  <c r="B6940" i="6"/>
  <c r="B6941" i="6"/>
  <c r="B6942" i="6"/>
  <c r="B6943" i="6"/>
  <c r="B6944" i="6"/>
  <c r="B6945" i="6"/>
  <c r="B6946" i="6"/>
  <c r="B6947" i="6"/>
  <c r="B6948" i="6"/>
  <c r="B6949" i="6"/>
  <c r="B6950" i="6"/>
  <c r="B6951" i="6"/>
  <c r="B6952" i="6"/>
  <c r="B6953" i="6"/>
  <c r="B6954" i="6"/>
  <c r="B6955" i="6"/>
  <c r="B6956" i="6"/>
  <c r="B6957" i="6"/>
  <c r="B6958" i="6"/>
  <c r="B6959" i="6"/>
  <c r="B6960" i="6"/>
  <c r="B6961" i="6"/>
  <c r="B6962" i="6"/>
  <c r="B6963" i="6"/>
  <c r="B6964" i="6"/>
  <c r="B6965" i="6"/>
  <c r="B6966" i="6"/>
  <c r="B6967" i="6"/>
  <c r="B6968" i="6"/>
  <c r="B6969" i="6"/>
  <c r="B6970" i="6"/>
  <c r="B6971" i="6"/>
  <c r="B6972" i="6"/>
  <c r="B6973" i="6"/>
  <c r="B6974" i="6"/>
  <c r="B6975" i="6"/>
  <c r="B6976" i="6"/>
  <c r="B6977" i="6"/>
  <c r="B6978" i="6"/>
  <c r="B6979" i="6"/>
  <c r="B6980" i="6"/>
  <c r="B6981" i="6"/>
  <c r="B6982" i="6"/>
  <c r="B6983" i="6"/>
  <c r="B6984" i="6"/>
  <c r="B6985" i="6"/>
  <c r="B6986" i="6"/>
  <c r="B6987" i="6"/>
  <c r="B6988" i="6"/>
  <c r="B6989" i="6"/>
  <c r="B6990" i="6"/>
  <c r="B6991" i="6"/>
  <c r="B6992" i="6"/>
  <c r="B6993" i="6"/>
  <c r="B6994" i="6"/>
  <c r="B6995" i="6"/>
  <c r="B6996" i="6"/>
  <c r="B6997" i="6"/>
  <c r="B6998" i="6"/>
  <c r="B6999" i="6"/>
  <c r="B7000" i="6"/>
  <c r="B7001" i="6"/>
  <c r="B7002" i="6"/>
  <c r="B7003" i="6"/>
  <c r="B7004" i="6"/>
  <c r="B7005" i="6"/>
  <c r="B7006" i="6"/>
  <c r="B7007" i="6"/>
  <c r="B7008" i="6"/>
  <c r="B7009" i="6"/>
  <c r="B7010" i="6"/>
  <c r="B7011" i="6"/>
  <c r="B7012" i="6"/>
  <c r="B7013" i="6"/>
  <c r="B7014" i="6"/>
  <c r="B7015" i="6"/>
  <c r="B7016" i="6"/>
  <c r="B7017" i="6"/>
  <c r="B7018" i="6"/>
  <c r="B7019" i="6"/>
  <c r="B7020" i="6"/>
  <c r="B7021" i="6"/>
  <c r="B7022" i="6"/>
  <c r="B7023" i="6"/>
  <c r="B7024" i="6"/>
  <c r="B7025" i="6"/>
  <c r="B7026" i="6"/>
  <c r="B7027" i="6"/>
  <c r="B7028" i="6"/>
  <c r="B7029" i="6"/>
  <c r="B7030" i="6"/>
  <c r="B7031" i="6"/>
  <c r="B7032" i="6"/>
  <c r="B7033" i="6"/>
  <c r="B7034" i="6"/>
  <c r="B7035" i="6"/>
  <c r="B7036" i="6"/>
  <c r="B7037" i="6"/>
  <c r="B7038" i="6"/>
  <c r="B7039" i="6"/>
  <c r="B7040" i="6"/>
  <c r="B7041" i="6"/>
  <c r="B7042" i="6"/>
  <c r="B7043" i="6"/>
  <c r="B7044" i="6"/>
  <c r="B7045" i="6"/>
  <c r="B7046" i="6"/>
  <c r="B7047" i="6"/>
  <c r="B7048" i="6"/>
  <c r="B7049" i="6"/>
  <c r="B7050" i="6"/>
  <c r="B7051" i="6"/>
  <c r="B7052" i="6"/>
  <c r="B7053" i="6"/>
  <c r="B7054" i="6"/>
  <c r="B7055" i="6"/>
  <c r="B7056" i="6"/>
  <c r="B7057" i="6"/>
  <c r="B7058" i="6"/>
  <c r="B7059" i="6"/>
  <c r="B7060" i="6"/>
  <c r="B7061" i="6"/>
  <c r="B7062" i="6"/>
  <c r="B7063" i="6"/>
  <c r="B7064" i="6"/>
  <c r="B7065" i="6"/>
  <c r="B7066" i="6"/>
  <c r="B7067" i="6"/>
  <c r="B7068" i="6"/>
  <c r="B7069" i="6"/>
  <c r="B7070" i="6"/>
  <c r="B7071" i="6"/>
  <c r="B7072" i="6"/>
  <c r="B7073" i="6"/>
  <c r="B7074" i="6"/>
  <c r="B7075" i="6"/>
  <c r="B7076" i="6"/>
  <c r="B7077" i="6"/>
  <c r="B7078" i="6"/>
  <c r="B7079" i="6"/>
  <c r="B7080" i="6"/>
  <c r="B7081" i="6"/>
  <c r="B7082" i="6"/>
  <c r="B7083" i="6"/>
  <c r="B7084" i="6"/>
  <c r="B7085" i="6"/>
  <c r="B7086" i="6"/>
  <c r="B7087" i="6"/>
  <c r="B7088" i="6"/>
  <c r="B7089" i="6"/>
  <c r="B7090" i="6"/>
  <c r="B7091" i="6"/>
  <c r="B7092" i="6"/>
  <c r="B7093" i="6"/>
  <c r="B7094" i="6"/>
  <c r="B7095" i="6"/>
  <c r="B7096" i="6"/>
  <c r="B7097" i="6"/>
  <c r="B7098" i="6"/>
  <c r="B7099" i="6"/>
  <c r="B7100" i="6"/>
  <c r="B7101" i="6"/>
  <c r="B7102" i="6"/>
  <c r="B7103" i="6"/>
  <c r="B7104" i="6"/>
  <c r="B7105" i="6"/>
  <c r="B7106" i="6"/>
  <c r="B7107" i="6"/>
  <c r="B7108" i="6"/>
  <c r="B7109" i="6"/>
  <c r="B7110" i="6"/>
  <c r="B7111" i="6"/>
  <c r="B7112" i="6"/>
  <c r="B7113" i="6"/>
  <c r="B7114" i="6"/>
  <c r="B7115" i="6"/>
  <c r="B7116" i="6"/>
  <c r="B7117" i="6"/>
  <c r="B7118" i="6"/>
  <c r="B7119" i="6"/>
  <c r="B7120" i="6"/>
  <c r="B7121" i="6"/>
  <c r="B7122" i="6"/>
  <c r="B7123" i="6"/>
  <c r="B7124" i="6"/>
  <c r="B7125" i="6"/>
  <c r="B7126" i="6"/>
  <c r="B7127" i="6"/>
  <c r="B7128" i="6"/>
  <c r="B7129" i="6"/>
  <c r="B7130" i="6"/>
  <c r="B7131" i="6"/>
  <c r="B7132" i="6"/>
  <c r="B7133" i="6"/>
  <c r="B7134" i="6"/>
  <c r="B7135" i="6"/>
  <c r="B7136" i="6"/>
  <c r="B7137" i="6"/>
  <c r="B7138" i="6"/>
  <c r="B7139" i="6"/>
  <c r="B7140" i="6"/>
  <c r="B7141" i="6"/>
  <c r="B7142" i="6"/>
  <c r="B7143" i="6"/>
  <c r="B7144" i="6"/>
  <c r="B7145" i="6"/>
  <c r="B7146" i="6"/>
  <c r="B7147" i="6"/>
  <c r="B7148" i="6"/>
  <c r="B7149" i="6"/>
  <c r="B7150" i="6"/>
  <c r="B7151" i="6"/>
  <c r="B7152" i="6"/>
  <c r="B7153" i="6"/>
  <c r="B7154" i="6"/>
  <c r="B7155" i="6"/>
  <c r="B7156" i="6"/>
  <c r="B7157" i="6"/>
  <c r="B7158" i="6"/>
  <c r="B7159" i="6"/>
  <c r="B7160" i="6"/>
  <c r="B7161" i="6"/>
  <c r="B7162" i="6"/>
  <c r="B7163" i="6"/>
  <c r="B7164" i="6"/>
  <c r="B7165" i="6"/>
  <c r="B7166" i="6"/>
  <c r="B7167" i="6"/>
  <c r="B7168" i="6"/>
  <c r="B7169" i="6"/>
  <c r="B7170" i="6"/>
  <c r="B7171" i="6"/>
  <c r="B7172" i="6"/>
  <c r="B7173" i="6"/>
  <c r="B7174" i="6"/>
  <c r="B7175" i="6"/>
  <c r="B7176" i="6"/>
  <c r="B7177" i="6"/>
  <c r="B7178" i="6"/>
  <c r="B7179" i="6"/>
  <c r="B7180" i="6"/>
  <c r="B7181" i="6"/>
  <c r="B7182" i="6"/>
  <c r="B7183" i="6"/>
  <c r="B7184" i="6"/>
  <c r="B7185" i="6"/>
  <c r="B7186" i="6"/>
  <c r="B7187" i="6"/>
  <c r="B7188" i="6"/>
  <c r="B7189" i="6"/>
  <c r="B7190" i="6"/>
  <c r="B7191" i="6"/>
  <c r="B7192" i="6"/>
  <c r="B7193" i="6"/>
  <c r="B7194" i="6"/>
  <c r="B7195" i="6"/>
  <c r="B7196" i="6"/>
  <c r="B7197" i="6"/>
  <c r="B7198" i="6"/>
  <c r="B7199" i="6"/>
  <c r="B7200" i="6"/>
  <c r="B7201" i="6"/>
  <c r="B7202" i="6"/>
  <c r="B7203" i="6"/>
  <c r="B7204" i="6"/>
  <c r="B7205" i="6"/>
  <c r="B7206" i="6"/>
  <c r="B7207" i="6"/>
  <c r="B7208" i="6"/>
  <c r="B7209" i="6"/>
  <c r="B7210" i="6"/>
  <c r="B7211" i="6"/>
  <c r="B7212" i="6"/>
  <c r="B7213" i="6"/>
  <c r="B7214" i="6"/>
  <c r="B7215" i="6"/>
  <c r="B7216" i="6"/>
  <c r="B7217" i="6"/>
  <c r="B7218" i="6"/>
  <c r="B7219" i="6"/>
  <c r="B7220" i="6"/>
  <c r="B7221" i="6"/>
  <c r="B7222" i="6"/>
  <c r="B7223" i="6"/>
  <c r="B7224" i="6"/>
  <c r="B7225" i="6"/>
  <c r="B7226" i="6"/>
  <c r="B7227" i="6"/>
  <c r="B7228" i="6"/>
  <c r="B7229" i="6"/>
  <c r="B7230" i="6"/>
  <c r="B7231" i="6"/>
  <c r="B7232" i="6"/>
  <c r="B7233" i="6"/>
  <c r="B7234" i="6"/>
  <c r="B7235" i="6"/>
  <c r="B7236" i="6"/>
  <c r="B7237" i="6"/>
  <c r="B7238" i="6"/>
  <c r="B7239" i="6"/>
  <c r="B7240" i="6"/>
  <c r="B7241" i="6"/>
  <c r="B7242" i="6"/>
  <c r="B7243" i="6"/>
  <c r="B7244" i="6"/>
  <c r="B7245" i="6"/>
  <c r="B7246" i="6"/>
  <c r="B7247" i="6"/>
  <c r="B7248" i="6"/>
  <c r="B7249" i="6"/>
  <c r="B7250" i="6"/>
  <c r="B7251" i="6"/>
  <c r="B7252" i="6"/>
  <c r="B7253" i="6"/>
  <c r="B7254" i="6"/>
  <c r="B7255" i="6"/>
  <c r="B7256" i="6"/>
  <c r="B7257" i="6"/>
  <c r="B7258" i="6"/>
  <c r="B7259" i="6"/>
  <c r="B7260" i="6"/>
  <c r="B7261" i="6"/>
  <c r="B7262" i="6"/>
  <c r="B7263" i="6"/>
  <c r="B7264" i="6"/>
  <c r="B7265" i="6"/>
  <c r="B7266" i="6"/>
  <c r="B7267" i="6"/>
  <c r="B7268" i="6"/>
  <c r="B7269" i="6"/>
  <c r="B7270" i="6"/>
  <c r="B7271" i="6"/>
  <c r="B7272" i="6"/>
  <c r="B7273" i="6"/>
  <c r="B7274" i="6"/>
  <c r="B7275" i="6"/>
  <c r="B7276" i="6"/>
  <c r="B7277" i="6"/>
  <c r="B7278" i="6"/>
  <c r="B7279" i="6"/>
  <c r="B7280" i="6"/>
  <c r="B7281" i="6"/>
  <c r="B7282" i="6"/>
  <c r="B7283" i="6"/>
  <c r="B7284" i="6"/>
  <c r="B7285" i="6"/>
  <c r="B7286" i="6"/>
  <c r="B7287" i="6"/>
  <c r="B7288" i="6"/>
  <c r="B7289" i="6"/>
  <c r="B7290" i="6"/>
  <c r="B7291" i="6"/>
  <c r="B7292" i="6"/>
  <c r="B7293" i="6"/>
  <c r="B7294" i="6"/>
  <c r="B7295" i="6"/>
  <c r="B7296" i="6"/>
  <c r="B7297" i="6"/>
  <c r="B7298" i="6"/>
  <c r="B7299" i="6"/>
  <c r="B7300" i="6"/>
  <c r="B7301" i="6"/>
  <c r="B7302" i="6"/>
  <c r="B7303" i="6"/>
  <c r="B7304" i="6"/>
  <c r="B7305" i="6"/>
  <c r="B7306" i="6"/>
  <c r="B7307" i="6"/>
  <c r="B7308" i="6"/>
  <c r="B7309" i="6"/>
  <c r="B7310" i="6"/>
  <c r="B7311" i="6"/>
  <c r="B7312" i="6"/>
  <c r="B7313" i="6"/>
  <c r="B7314" i="6"/>
  <c r="B7315" i="6"/>
  <c r="B7316" i="6"/>
  <c r="B7317" i="6"/>
  <c r="B7318" i="6"/>
  <c r="B7319" i="6"/>
  <c r="B7320" i="6"/>
  <c r="B7321" i="6"/>
  <c r="B7322" i="6"/>
  <c r="B7323" i="6"/>
  <c r="B7324" i="6"/>
  <c r="B7325" i="6"/>
  <c r="B7326" i="6"/>
  <c r="B7327" i="6"/>
  <c r="B7328" i="6"/>
  <c r="B7329" i="6"/>
  <c r="B7330" i="6"/>
  <c r="B7331" i="6"/>
  <c r="B7332" i="6"/>
  <c r="B7333" i="6"/>
  <c r="B7334" i="6"/>
  <c r="B7335" i="6"/>
  <c r="B7336" i="6"/>
  <c r="B7337" i="6"/>
  <c r="B7338" i="6"/>
  <c r="B7339" i="6"/>
  <c r="B7340" i="6"/>
  <c r="B7341" i="6"/>
  <c r="B7342" i="6"/>
  <c r="B7343" i="6"/>
  <c r="B7344" i="6"/>
  <c r="B7345" i="6"/>
  <c r="B7346" i="6"/>
  <c r="B7347" i="6"/>
  <c r="B7348" i="6"/>
  <c r="B7349" i="6"/>
  <c r="B7350" i="6"/>
  <c r="B7351" i="6"/>
  <c r="B7352" i="6"/>
  <c r="B7353" i="6"/>
  <c r="B7354" i="6"/>
  <c r="B7355" i="6"/>
  <c r="B7356" i="6"/>
  <c r="B7357" i="6"/>
  <c r="B7358" i="6"/>
  <c r="B7359" i="6"/>
  <c r="B7360" i="6"/>
  <c r="B7361" i="6"/>
  <c r="B7362" i="6"/>
  <c r="B7363" i="6"/>
  <c r="B7364" i="6"/>
  <c r="B7365" i="6"/>
  <c r="B7366" i="6"/>
  <c r="B7367" i="6"/>
  <c r="B7368" i="6"/>
  <c r="B7369" i="6"/>
  <c r="B7370" i="6"/>
  <c r="B7371" i="6"/>
  <c r="B7372" i="6"/>
  <c r="B7373" i="6"/>
  <c r="B7374" i="6"/>
  <c r="B7375" i="6"/>
  <c r="B7376" i="6"/>
  <c r="B7377" i="6"/>
  <c r="B7378" i="6"/>
  <c r="B7379" i="6"/>
  <c r="B7380" i="6"/>
  <c r="B7381" i="6"/>
  <c r="B7382" i="6"/>
  <c r="B7383" i="6"/>
  <c r="B7384" i="6"/>
  <c r="B7385" i="6"/>
  <c r="B7386" i="6"/>
  <c r="B7387" i="6"/>
  <c r="B7388" i="6"/>
  <c r="B7389" i="6"/>
  <c r="B7390" i="6"/>
  <c r="B7391" i="6"/>
  <c r="B7392" i="6"/>
  <c r="B7393" i="6"/>
  <c r="B7394" i="6"/>
  <c r="B7395" i="6"/>
  <c r="B7396" i="6"/>
  <c r="B7397" i="6"/>
  <c r="B7398" i="6"/>
  <c r="B7399" i="6"/>
  <c r="B7400" i="6"/>
  <c r="B7401" i="6"/>
  <c r="B7402" i="6"/>
  <c r="B7403" i="6"/>
  <c r="B7404" i="6"/>
  <c r="B7405" i="6"/>
  <c r="B7406" i="6"/>
  <c r="B7407" i="6"/>
  <c r="B7408" i="6"/>
  <c r="B7409" i="6"/>
  <c r="B7410" i="6"/>
  <c r="B7411" i="6"/>
  <c r="B7412" i="6"/>
  <c r="B7413" i="6"/>
  <c r="B7414" i="6"/>
  <c r="B7415" i="6"/>
  <c r="B7416" i="6"/>
  <c r="B7417" i="6"/>
  <c r="B7418" i="6"/>
  <c r="B7419" i="6"/>
  <c r="B7420" i="6"/>
  <c r="B7421" i="6"/>
  <c r="B7422" i="6"/>
  <c r="B7423" i="6"/>
  <c r="B7424" i="6"/>
  <c r="B7425" i="6"/>
  <c r="B7426" i="6"/>
  <c r="B7427" i="6"/>
  <c r="B7428" i="6"/>
  <c r="B7429" i="6"/>
  <c r="B7430" i="6"/>
  <c r="B7431" i="6"/>
  <c r="B7432" i="6"/>
  <c r="B7433" i="6"/>
  <c r="B7434" i="6"/>
  <c r="B7435" i="6"/>
  <c r="B7436" i="6"/>
  <c r="B7437" i="6"/>
  <c r="B7438" i="6"/>
  <c r="B7439" i="6"/>
  <c r="B7440" i="6"/>
  <c r="B7441" i="6"/>
  <c r="B7442" i="6"/>
  <c r="B7443" i="6"/>
  <c r="B7444" i="6"/>
  <c r="B7445" i="6"/>
  <c r="B7446" i="6"/>
  <c r="B7447" i="6"/>
  <c r="B7448" i="6"/>
  <c r="B7449" i="6"/>
  <c r="B7450" i="6"/>
  <c r="B7451" i="6"/>
  <c r="B7452" i="6"/>
  <c r="B7453" i="6"/>
  <c r="B7454" i="6"/>
  <c r="B7455" i="6"/>
  <c r="B7456" i="6"/>
  <c r="B7457" i="6"/>
  <c r="B7458" i="6"/>
  <c r="B7459" i="6"/>
  <c r="B7460" i="6"/>
  <c r="B7461" i="6"/>
  <c r="B7462" i="6"/>
  <c r="B7463" i="6"/>
  <c r="B7464" i="6"/>
  <c r="B7465" i="6"/>
  <c r="B7466" i="6"/>
  <c r="B7467" i="6"/>
  <c r="B7468" i="6"/>
  <c r="B7469" i="6"/>
  <c r="B7470" i="6"/>
  <c r="B7471" i="6"/>
  <c r="B7472" i="6"/>
  <c r="B7473" i="6"/>
  <c r="B7474" i="6"/>
  <c r="B7475" i="6"/>
  <c r="B7476" i="6"/>
  <c r="B7477" i="6"/>
  <c r="B7478" i="6"/>
  <c r="B7479" i="6"/>
  <c r="B7480" i="6"/>
  <c r="B7481" i="6"/>
  <c r="B7482" i="6"/>
  <c r="B7483" i="6"/>
  <c r="B7484" i="6"/>
  <c r="B7485" i="6"/>
  <c r="B7486" i="6"/>
  <c r="B7487" i="6"/>
  <c r="B7488" i="6"/>
  <c r="B7489" i="6"/>
  <c r="B7490" i="6"/>
  <c r="B7491" i="6"/>
  <c r="B7492" i="6"/>
  <c r="B7493" i="6"/>
  <c r="B7494" i="6"/>
  <c r="B7495" i="6"/>
  <c r="B7496" i="6"/>
  <c r="B7497" i="6"/>
  <c r="B7498" i="6"/>
  <c r="B7499" i="6"/>
  <c r="B7500" i="6"/>
  <c r="B7501" i="6"/>
  <c r="B7502" i="6"/>
  <c r="B7503" i="6"/>
  <c r="B7504" i="6"/>
  <c r="B7505" i="6"/>
  <c r="B7506" i="6"/>
  <c r="B7507" i="6"/>
  <c r="B7508" i="6"/>
  <c r="B7509" i="6"/>
  <c r="B7510" i="6"/>
  <c r="B7511" i="6"/>
  <c r="B7512" i="6"/>
  <c r="B7513" i="6"/>
  <c r="B7514" i="6"/>
  <c r="B7515" i="6"/>
  <c r="B7516" i="6"/>
  <c r="B7517" i="6"/>
  <c r="B7518" i="6"/>
  <c r="B7519" i="6"/>
  <c r="B7520" i="6"/>
  <c r="B7521" i="6"/>
  <c r="B7522" i="6"/>
  <c r="B7523" i="6"/>
  <c r="B7524" i="6"/>
  <c r="B7525" i="6"/>
  <c r="B7526" i="6"/>
  <c r="B7527" i="6"/>
  <c r="B7528" i="6"/>
  <c r="B7529" i="6"/>
  <c r="B7530" i="6"/>
  <c r="B7531" i="6"/>
  <c r="B7532" i="6"/>
  <c r="B7533" i="6"/>
  <c r="B7534" i="6"/>
  <c r="B7535" i="6"/>
  <c r="B7536" i="6"/>
  <c r="B7537" i="6"/>
  <c r="B7538" i="6"/>
  <c r="B7539" i="6"/>
  <c r="B7540" i="6"/>
  <c r="B7541" i="6"/>
  <c r="B7542" i="6"/>
  <c r="B7543" i="6"/>
  <c r="B7544" i="6"/>
  <c r="B7545" i="6"/>
  <c r="B7546" i="6"/>
  <c r="B7547" i="6"/>
  <c r="B7548" i="6"/>
  <c r="B7549" i="6"/>
  <c r="B7550" i="6"/>
  <c r="B7551" i="6"/>
  <c r="B7552" i="6"/>
  <c r="B7553" i="6"/>
  <c r="B7554" i="6"/>
  <c r="B7555" i="6"/>
  <c r="B7556" i="6"/>
  <c r="B7557" i="6"/>
  <c r="B7558" i="6"/>
  <c r="B7559" i="6"/>
  <c r="B7560" i="6"/>
  <c r="B7561" i="6"/>
  <c r="B7562" i="6"/>
  <c r="B7563" i="6"/>
  <c r="B7564" i="6"/>
  <c r="B7565" i="6"/>
  <c r="B7566" i="6"/>
  <c r="B7567" i="6"/>
  <c r="B7568" i="6"/>
  <c r="B7569" i="6"/>
  <c r="B7570" i="6"/>
  <c r="B7571" i="6"/>
  <c r="B7572" i="6"/>
  <c r="B7573" i="6"/>
  <c r="B7574" i="6"/>
  <c r="B7575" i="6"/>
  <c r="B7576" i="6"/>
  <c r="B7577" i="6"/>
  <c r="B7578" i="6"/>
  <c r="B7579" i="6"/>
  <c r="B7580" i="6"/>
  <c r="B7581" i="6"/>
  <c r="B7582" i="6"/>
  <c r="B7583" i="6"/>
  <c r="B7584" i="6"/>
  <c r="B7585" i="6"/>
  <c r="B7586" i="6"/>
  <c r="B7587" i="6"/>
  <c r="B7588" i="6"/>
  <c r="B7589" i="6"/>
  <c r="B7590" i="6"/>
  <c r="B7591" i="6"/>
  <c r="B7592" i="6"/>
  <c r="B7593" i="6"/>
  <c r="B7594" i="6"/>
  <c r="B7595" i="6"/>
  <c r="B7596" i="6"/>
  <c r="B7597" i="6"/>
  <c r="B7598" i="6"/>
  <c r="B7599" i="6"/>
  <c r="B7600" i="6"/>
  <c r="B7601" i="6"/>
  <c r="B7602" i="6"/>
  <c r="B7603" i="6"/>
  <c r="B7604" i="6"/>
  <c r="B7605" i="6"/>
  <c r="B7606" i="6"/>
  <c r="B7607" i="6"/>
  <c r="B7608" i="6"/>
  <c r="B7609" i="6"/>
  <c r="B7610" i="6"/>
  <c r="B7611" i="6"/>
  <c r="B7612" i="6"/>
  <c r="B7613" i="6"/>
  <c r="B7614" i="6"/>
  <c r="B7615" i="6"/>
  <c r="B7616" i="6"/>
  <c r="B7617" i="6"/>
  <c r="B7618" i="6"/>
  <c r="B7619" i="6"/>
  <c r="B7620" i="6"/>
  <c r="B7621" i="6"/>
  <c r="B7622" i="6"/>
  <c r="B7623" i="6"/>
  <c r="B7624" i="6"/>
  <c r="B7625" i="6"/>
  <c r="B7626" i="6"/>
  <c r="B7627" i="6"/>
  <c r="B7628" i="6"/>
  <c r="B7629" i="6"/>
  <c r="B7630" i="6"/>
  <c r="B7631" i="6"/>
  <c r="B7632" i="6"/>
  <c r="B7633" i="6"/>
  <c r="B7634" i="6"/>
  <c r="B7635" i="6"/>
  <c r="B7636" i="6"/>
  <c r="B7637" i="6"/>
  <c r="B7638" i="6"/>
  <c r="B7639" i="6"/>
  <c r="B7640" i="6"/>
  <c r="B7641" i="6"/>
  <c r="B7642" i="6"/>
  <c r="B7643" i="6"/>
  <c r="B7644" i="6"/>
  <c r="B7645" i="6"/>
  <c r="B7646" i="6"/>
  <c r="B7647" i="6"/>
  <c r="B7648" i="6"/>
  <c r="B7649" i="6"/>
  <c r="B7650" i="6"/>
  <c r="B7651" i="6"/>
  <c r="B7652" i="6"/>
  <c r="B7653" i="6"/>
  <c r="B7654" i="6"/>
  <c r="B7655" i="6"/>
  <c r="B7656" i="6"/>
  <c r="B7657" i="6"/>
  <c r="B7658" i="6"/>
  <c r="B7659" i="6"/>
  <c r="B7660" i="6"/>
  <c r="B7661" i="6"/>
  <c r="B7662" i="6"/>
  <c r="B7663" i="6"/>
  <c r="B7664" i="6"/>
  <c r="B7665" i="6"/>
  <c r="B7666" i="6"/>
  <c r="B7667" i="6"/>
  <c r="B7668" i="6"/>
  <c r="B7669" i="6"/>
  <c r="B7670" i="6"/>
  <c r="B7671" i="6"/>
  <c r="B7672" i="6"/>
  <c r="B7673" i="6"/>
  <c r="B7674" i="6"/>
  <c r="B7675" i="6"/>
  <c r="B7676" i="6"/>
  <c r="B7677" i="6"/>
  <c r="B7678" i="6"/>
  <c r="B7679" i="6"/>
  <c r="B7680" i="6"/>
  <c r="B7681" i="6"/>
  <c r="B7682" i="6"/>
  <c r="B7683" i="6"/>
  <c r="B7684" i="6"/>
  <c r="B7685" i="6"/>
  <c r="B7686" i="6"/>
  <c r="B7687" i="6"/>
  <c r="B7688" i="6"/>
  <c r="B7689" i="6"/>
  <c r="B7690" i="6"/>
  <c r="B7691" i="6"/>
  <c r="B7692" i="6"/>
  <c r="B7693" i="6"/>
  <c r="B7694" i="6"/>
  <c r="B7695" i="6"/>
  <c r="B7696" i="6"/>
  <c r="B7697" i="6"/>
  <c r="B7698" i="6"/>
  <c r="B7699" i="6"/>
  <c r="B7700" i="6"/>
  <c r="B7701" i="6"/>
  <c r="B7702" i="6"/>
  <c r="B7703" i="6"/>
  <c r="B7704" i="6"/>
  <c r="B7705" i="6"/>
  <c r="B7706" i="6"/>
  <c r="B7707" i="6"/>
  <c r="B7708" i="6"/>
  <c r="B7709" i="6"/>
  <c r="B7710" i="6"/>
  <c r="B7711" i="6"/>
  <c r="B7712" i="6"/>
  <c r="B7713" i="6"/>
  <c r="B7714" i="6"/>
  <c r="B7715" i="6"/>
  <c r="B7716" i="6"/>
  <c r="B7717" i="6"/>
  <c r="B7718" i="6"/>
  <c r="B7719" i="6"/>
  <c r="B7720" i="6"/>
  <c r="B7721" i="6"/>
  <c r="B7722" i="6"/>
  <c r="B7723" i="6"/>
  <c r="B7724" i="6"/>
  <c r="B7725" i="6"/>
  <c r="B7726" i="6"/>
  <c r="B7727" i="6"/>
  <c r="B7728" i="6"/>
  <c r="B7729" i="6"/>
  <c r="B7730" i="6"/>
  <c r="B7731" i="6"/>
  <c r="B7732" i="6"/>
  <c r="B7733" i="6"/>
  <c r="B7734" i="6"/>
  <c r="B7735" i="6"/>
  <c r="B7736" i="6"/>
  <c r="B7737" i="6"/>
  <c r="B7738" i="6"/>
  <c r="B7739" i="6"/>
  <c r="B7740" i="6"/>
  <c r="B7741" i="6"/>
  <c r="B7742" i="6"/>
  <c r="B7743" i="6"/>
  <c r="B7744" i="6"/>
  <c r="B7745" i="6"/>
  <c r="B7746" i="6"/>
  <c r="B7747" i="6"/>
  <c r="B7748" i="6"/>
  <c r="B7749" i="6"/>
  <c r="B7750" i="6"/>
  <c r="B7751" i="6"/>
  <c r="B7752" i="6"/>
  <c r="B7753" i="6"/>
  <c r="B7754" i="6"/>
  <c r="B7755" i="6"/>
  <c r="B7756" i="6"/>
  <c r="B7757" i="6"/>
  <c r="B7758" i="6"/>
  <c r="B7759" i="6"/>
  <c r="B7760" i="6"/>
  <c r="B7761" i="6"/>
  <c r="B7762" i="6"/>
  <c r="B7763" i="6"/>
  <c r="B7764" i="6"/>
  <c r="B7765" i="6"/>
  <c r="B7766" i="6"/>
  <c r="B7767" i="6"/>
  <c r="B7768" i="6"/>
  <c r="B7769" i="6"/>
  <c r="B7770" i="6"/>
  <c r="B7771" i="6"/>
  <c r="B7772" i="6"/>
  <c r="B7773" i="6"/>
  <c r="B7774" i="6"/>
  <c r="B7775" i="6"/>
  <c r="B7776" i="6"/>
  <c r="B7777" i="6"/>
  <c r="B7778" i="6"/>
  <c r="B7779" i="6"/>
  <c r="B7780" i="6"/>
  <c r="B7781" i="6"/>
  <c r="B7782" i="6"/>
  <c r="B7783" i="6"/>
  <c r="B7784" i="6"/>
  <c r="B7785" i="6"/>
  <c r="B7786" i="6"/>
  <c r="B7787" i="6"/>
  <c r="B7788" i="6"/>
  <c r="B7789" i="6"/>
  <c r="B7790" i="6"/>
  <c r="B7791" i="6"/>
  <c r="B7792" i="6"/>
  <c r="B7793" i="6"/>
  <c r="B7794" i="6"/>
  <c r="B7795" i="6"/>
  <c r="B7796" i="6"/>
  <c r="B7797" i="6"/>
  <c r="B7798" i="6"/>
  <c r="B7799" i="6"/>
  <c r="B7800" i="6"/>
  <c r="B7801" i="6"/>
  <c r="B7802" i="6"/>
  <c r="B7803" i="6"/>
  <c r="B7804" i="6"/>
  <c r="B7805" i="6"/>
  <c r="B7806" i="6"/>
  <c r="B7807" i="6"/>
  <c r="B7808" i="6"/>
  <c r="B7809" i="6"/>
  <c r="B7810" i="6"/>
  <c r="B7811" i="6"/>
  <c r="B7812" i="6"/>
  <c r="B7813" i="6"/>
  <c r="B7814" i="6"/>
  <c r="B7815" i="6"/>
  <c r="B7816" i="6"/>
  <c r="B7817" i="6"/>
  <c r="B7818" i="6"/>
  <c r="B7819" i="6"/>
  <c r="B7820" i="6"/>
  <c r="B7821" i="6"/>
  <c r="B7822" i="6"/>
  <c r="B7823" i="6"/>
  <c r="B7824" i="6"/>
  <c r="B7825" i="6"/>
  <c r="B7826" i="6"/>
  <c r="B7827" i="6"/>
  <c r="B7828" i="6"/>
  <c r="B7829" i="6"/>
  <c r="B7830" i="6"/>
  <c r="B7831" i="6"/>
  <c r="B7832" i="6"/>
  <c r="B7833" i="6"/>
  <c r="B7834" i="6"/>
  <c r="B7835" i="6"/>
  <c r="B7836" i="6"/>
  <c r="B7837" i="6"/>
  <c r="B7838" i="6"/>
  <c r="B7839" i="6"/>
  <c r="B7840" i="6"/>
  <c r="B7841" i="6"/>
  <c r="B7842" i="6"/>
  <c r="B7843" i="6"/>
  <c r="B7844" i="6"/>
  <c r="B7845" i="6"/>
  <c r="B7846" i="6"/>
  <c r="B7847" i="6"/>
  <c r="B7848" i="6"/>
  <c r="B7849" i="6"/>
  <c r="B7850" i="6"/>
  <c r="B7851" i="6"/>
  <c r="B7852" i="6"/>
  <c r="B7853" i="6"/>
  <c r="B7854" i="6"/>
  <c r="B7855" i="6"/>
  <c r="B7856" i="6"/>
  <c r="B7857" i="6"/>
  <c r="B7858" i="6"/>
  <c r="B7859" i="6"/>
  <c r="B7860" i="6"/>
  <c r="B7861" i="6"/>
  <c r="B7862" i="6"/>
  <c r="B7863" i="6"/>
  <c r="B7864" i="6"/>
  <c r="B7865" i="6"/>
  <c r="B7866" i="6"/>
  <c r="B7867" i="6"/>
  <c r="B7868" i="6"/>
  <c r="B7869" i="6"/>
  <c r="B7870" i="6"/>
  <c r="B7871" i="6"/>
  <c r="B7872" i="6"/>
  <c r="B7873" i="6"/>
  <c r="B7874" i="6"/>
  <c r="B7875" i="6"/>
  <c r="B7876" i="6"/>
  <c r="B7877" i="6"/>
  <c r="B7878" i="6"/>
  <c r="B7879" i="6"/>
  <c r="B7880" i="6"/>
  <c r="B7881" i="6"/>
  <c r="B7882" i="6"/>
  <c r="B7883" i="6"/>
  <c r="B7884" i="6"/>
  <c r="B7885" i="6"/>
  <c r="B7886" i="6"/>
  <c r="B7887" i="6"/>
  <c r="B7888" i="6"/>
  <c r="B7889" i="6"/>
  <c r="B7890" i="6"/>
  <c r="B7891" i="6"/>
  <c r="B7892" i="6"/>
  <c r="B7893" i="6"/>
  <c r="B7894" i="6"/>
  <c r="B7895" i="6"/>
  <c r="B7896" i="6"/>
  <c r="B7897" i="6"/>
  <c r="B7898" i="6"/>
  <c r="B7899" i="6"/>
  <c r="B7900" i="6"/>
  <c r="B7901" i="6"/>
  <c r="B7902" i="6"/>
  <c r="B7903" i="6"/>
  <c r="B7904" i="6"/>
  <c r="B7905" i="6"/>
  <c r="B7906" i="6"/>
  <c r="B7907" i="6"/>
  <c r="B7908" i="6"/>
  <c r="B7909" i="6"/>
  <c r="B7910" i="6"/>
  <c r="B7911" i="6"/>
  <c r="B7912" i="6"/>
  <c r="B7913" i="6"/>
  <c r="B7914" i="6"/>
  <c r="B7915" i="6"/>
  <c r="B7916" i="6"/>
  <c r="B7917" i="6"/>
  <c r="B7918" i="6"/>
  <c r="B7919" i="6"/>
  <c r="B7920" i="6"/>
  <c r="B7921" i="6"/>
  <c r="B7922" i="6"/>
  <c r="B7923" i="6"/>
  <c r="B7924" i="6"/>
  <c r="B7925" i="6"/>
  <c r="B7926" i="6"/>
  <c r="B7927" i="6"/>
  <c r="B7928" i="6"/>
  <c r="B7929" i="6"/>
  <c r="B7930" i="6"/>
  <c r="B7931" i="6"/>
  <c r="B7932" i="6"/>
  <c r="B7933" i="6"/>
  <c r="B7934" i="6"/>
  <c r="B7935" i="6"/>
  <c r="B7936" i="6"/>
  <c r="B7937" i="6"/>
  <c r="B7938" i="6"/>
  <c r="B7939" i="6"/>
  <c r="B7940" i="6"/>
  <c r="B7941" i="6"/>
  <c r="B7942" i="6"/>
  <c r="B7943" i="6"/>
  <c r="B7944" i="6"/>
  <c r="B7945" i="6"/>
  <c r="B7946" i="6"/>
  <c r="B7947" i="6"/>
  <c r="B7948" i="6"/>
  <c r="B7949" i="6"/>
  <c r="B7950" i="6"/>
  <c r="B7951" i="6"/>
  <c r="B7952" i="6"/>
  <c r="B7953" i="6"/>
  <c r="B7954" i="6"/>
  <c r="B7955" i="6"/>
  <c r="B7956" i="6"/>
  <c r="B7957" i="6"/>
  <c r="B7958" i="6"/>
  <c r="B7959" i="6"/>
  <c r="B7960" i="6"/>
  <c r="B7961" i="6"/>
  <c r="B7962" i="6"/>
  <c r="B7963" i="6"/>
  <c r="B7964" i="6"/>
  <c r="B7965" i="6"/>
  <c r="B7966" i="6"/>
  <c r="B7967" i="6"/>
  <c r="B7968" i="6"/>
  <c r="B7969" i="6"/>
  <c r="B7970" i="6"/>
  <c r="B7971" i="6"/>
  <c r="B7972" i="6"/>
  <c r="B7973" i="6"/>
  <c r="B7974" i="6"/>
  <c r="B7975" i="6"/>
  <c r="B7976" i="6"/>
  <c r="B7977" i="6"/>
  <c r="B7978" i="6"/>
  <c r="B7979" i="6"/>
  <c r="B7980" i="6"/>
  <c r="B7981" i="6"/>
  <c r="B7982" i="6"/>
  <c r="B7983" i="6"/>
  <c r="B7984" i="6"/>
  <c r="B7985" i="6"/>
  <c r="B7986" i="6"/>
  <c r="B7987" i="6"/>
  <c r="B7988" i="6"/>
  <c r="B7989" i="6"/>
  <c r="B7990" i="6"/>
  <c r="B7991" i="6"/>
  <c r="B7992" i="6"/>
  <c r="B7993" i="6"/>
  <c r="B7994" i="6"/>
  <c r="B7995" i="6"/>
  <c r="B7996" i="6"/>
  <c r="B7997" i="6"/>
  <c r="B7998" i="6"/>
  <c r="B7999" i="6"/>
  <c r="B8000" i="6"/>
  <c r="B8001" i="6"/>
  <c r="B8002" i="6"/>
  <c r="B8003" i="6"/>
  <c r="B8004" i="6"/>
  <c r="B8005" i="6"/>
  <c r="B8006" i="6"/>
  <c r="B8007" i="6"/>
  <c r="B8008" i="6"/>
  <c r="B8009" i="6"/>
  <c r="B8010" i="6"/>
  <c r="B8011" i="6"/>
  <c r="B8012" i="6"/>
  <c r="B8013" i="6"/>
  <c r="B8014" i="6"/>
  <c r="B8015" i="6"/>
  <c r="B8016" i="6"/>
  <c r="B8017" i="6"/>
  <c r="B8018" i="6"/>
  <c r="B8019" i="6"/>
  <c r="B8020" i="6"/>
  <c r="B8021" i="6"/>
  <c r="B8022" i="6"/>
  <c r="B8023" i="6"/>
  <c r="B8024" i="6"/>
  <c r="B8025" i="6"/>
  <c r="B8026" i="6"/>
  <c r="B8027" i="6"/>
  <c r="B8028" i="6"/>
  <c r="B8029" i="6"/>
  <c r="B8030" i="6"/>
  <c r="B8031" i="6"/>
  <c r="B8032" i="6"/>
  <c r="B8033" i="6"/>
  <c r="B8034" i="6"/>
  <c r="B8035" i="6"/>
  <c r="B8036" i="6"/>
  <c r="B8037" i="6"/>
  <c r="B8038" i="6"/>
  <c r="B8039" i="6"/>
  <c r="B8040" i="6"/>
  <c r="B8041" i="6"/>
  <c r="B8042" i="6"/>
  <c r="B8043" i="6"/>
  <c r="B8044" i="6"/>
  <c r="B8045" i="6"/>
  <c r="B8046" i="6"/>
  <c r="B8047" i="6"/>
  <c r="B8048" i="6"/>
  <c r="B8049" i="6"/>
  <c r="B8050" i="6"/>
  <c r="B8051" i="6"/>
  <c r="B8052" i="6"/>
  <c r="B8053" i="6"/>
  <c r="B8054" i="6"/>
  <c r="B8055" i="6"/>
  <c r="B8056" i="6"/>
  <c r="B8057" i="6"/>
  <c r="B8058" i="6"/>
  <c r="B8059" i="6"/>
  <c r="B8060" i="6"/>
  <c r="B8061" i="6"/>
  <c r="B8062" i="6"/>
  <c r="B8063" i="6"/>
  <c r="B8064" i="6"/>
  <c r="B8065" i="6"/>
  <c r="B8066" i="6"/>
  <c r="B8067" i="6"/>
  <c r="B8068" i="6"/>
  <c r="B8069" i="6"/>
  <c r="B8070" i="6"/>
  <c r="B8071" i="6"/>
  <c r="B8072" i="6"/>
  <c r="B8073" i="6"/>
  <c r="B8074" i="6"/>
  <c r="B8075" i="6"/>
  <c r="B8076" i="6"/>
  <c r="B8077" i="6"/>
  <c r="B8078" i="6"/>
  <c r="B8079" i="6"/>
  <c r="B8080" i="6"/>
  <c r="B8081" i="6"/>
  <c r="B8082" i="6"/>
  <c r="B8083" i="6"/>
  <c r="B8084" i="6"/>
  <c r="B8085" i="6"/>
  <c r="B8086" i="6"/>
  <c r="B8087" i="6"/>
  <c r="B8088" i="6"/>
  <c r="B8089" i="6"/>
  <c r="B8090" i="6"/>
  <c r="B8091" i="6"/>
  <c r="B8092" i="6"/>
  <c r="B8093" i="6"/>
  <c r="B8094" i="6"/>
  <c r="B8095" i="6"/>
  <c r="B8096" i="6"/>
  <c r="B8097" i="6"/>
  <c r="B8098" i="6"/>
  <c r="B8099" i="6"/>
  <c r="B8100" i="6"/>
  <c r="B8101" i="6"/>
  <c r="B8102" i="6"/>
  <c r="B8103" i="6"/>
  <c r="B8104" i="6"/>
  <c r="B8105" i="6"/>
  <c r="B8106" i="6"/>
  <c r="B8107" i="6"/>
  <c r="B8108" i="6"/>
  <c r="B8109" i="6"/>
  <c r="B8110" i="6"/>
  <c r="B8111" i="6"/>
  <c r="B8112" i="6"/>
  <c r="B8113" i="6"/>
  <c r="B8114" i="6"/>
  <c r="B8115" i="6"/>
  <c r="B8116" i="6"/>
  <c r="B8117" i="6"/>
  <c r="B8118" i="6"/>
  <c r="B8119" i="6"/>
  <c r="B8120" i="6"/>
  <c r="B8121" i="6"/>
  <c r="B8122" i="6"/>
  <c r="B8123" i="6"/>
  <c r="B8124" i="6"/>
  <c r="B8125" i="6"/>
  <c r="B8126" i="6"/>
  <c r="B8127" i="6"/>
  <c r="B8128" i="6"/>
  <c r="B8129" i="6"/>
  <c r="B8130" i="6"/>
  <c r="B8131" i="6"/>
  <c r="B8132" i="6"/>
  <c r="B8133" i="6"/>
  <c r="B8134" i="6"/>
  <c r="B8135" i="6"/>
  <c r="B8136" i="6"/>
  <c r="B8137" i="6"/>
  <c r="B8138" i="6"/>
  <c r="B8139" i="6"/>
  <c r="B8140" i="6"/>
  <c r="B8141" i="6"/>
  <c r="B8142" i="6"/>
  <c r="B8143" i="6"/>
  <c r="B8144" i="6"/>
  <c r="B8145" i="6"/>
  <c r="B8146" i="6"/>
  <c r="B8147" i="6"/>
  <c r="B8148" i="6"/>
  <c r="B8149" i="6"/>
  <c r="B8150" i="6"/>
  <c r="B8151" i="6"/>
  <c r="B8152" i="6"/>
  <c r="B8153" i="6"/>
  <c r="B8154" i="6"/>
  <c r="B8155" i="6"/>
  <c r="B8156" i="6"/>
  <c r="B8157" i="6"/>
  <c r="B8158" i="6"/>
  <c r="B8159" i="6"/>
  <c r="B8160" i="6"/>
  <c r="B8161" i="6"/>
  <c r="B8162" i="6"/>
  <c r="B8163" i="6"/>
  <c r="B8164" i="6"/>
  <c r="B8165" i="6"/>
  <c r="B8166" i="6"/>
  <c r="B8167" i="6"/>
  <c r="B8168" i="6"/>
  <c r="B8169" i="6"/>
  <c r="B8170" i="6"/>
  <c r="B8171" i="6"/>
  <c r="B8172" i="6"/>
  <c r="B8173" i="6"/>
  <c r="B8174" i="6"/>
  <c r="B8175" i="6"/>
  <c r="B8176" i="6"/>
  <c r="B8177" i="6"/>
  <c r="B8178" i="6"/>
  <c r="B8179" i="6"/>
  <c r="B8180" i="6"/>
  <c r="B8181" i="6"/>
  <c r="B8182" i="6"/>
  <c r="B8183" i="6"/>
  <c r="B8184" i="6"/>
  <c r="B8185" i="6"/>
  <c r="B8186" i="6"/>
  <c r="B8187" i="6"/>
  <c r="B8188" i="6"/>
  <c r="B8189" i="6"/>
  <c r="B8190" i="6"/>
  <c r="B8191" i="6"/>
  <c r="B8192" i="6"/>
  <c r="B8193" i="6"/>
  <c r="B8194" i="6"/>
  <c r="B8195" i="6"/>
  <c r="B8196" i="6"/>
  <c r="B8197" i="6"/>
  <c r="B8198" i="6"/>
  <c r="B8199" i="6"/>
  <c r="B8200" i="6"/>
  <c r="B8201" i="6"/>
  <c r="B8202" i="6"/>
  <c r="B8203" i="6"/>
  <c r="B8204" i="6"/>
  <c r="B8205" i="6"/>
  <c r="B8206" i="6"/>
  <c r="B8207" i="6"/>
  <c r="B8208" i="6"/>
  <c r="B8209" i="6"/>
  <c r="B8210" i="6"/>
  <c r="B8211" i="6"/>
  <c r="B8212" i="6"/>
  <c r="B8213" i="6"/>
  <c r="B8214" i="6"/>
  <c r="B8215" i="6"/>
  <c r="B8216" i="6"/>
  <c r="B8217" i="6"/>
  <c r="B8218" i="6"/>
  <c r="B8219" i="6"/>
  <c r="B8220" i="6"/>
  <c r="B8221" i="6"/>
  <c r="B8222" i="6"/>
  <c r="B8223" i="6"/>
  <c r="B8224" i="6"/>
  <c r="B8225" i="6"/>
  <c r="B8226" i="6"/>
  <c r="B8227" i="6"/>
  <c r="B8228" i="6"/>
  <c r="B8229" i="6"/>
  <c r="B8230" i="6"/>
  <c r="B8231" i="6"/>
  <c r="B8232" i="6"/>
  <c r="B8233" i="6"/>
  <c r="B8234" i="6"/>
  <c r="B8235" i="6"/>
  <c r="B8236" i="6"/>
  <c r="B8237" i="6"/>
  <c r="B8238" i="6"/>
  <c r="B8239" i="6"/>
  <c r="B8240" i="6"/>
  <c r="B8241" i="6"/>
  <c r="B8242" i="6"/>
  <c r="B8243" i="6"/>
  <c r="B8244" i="6"/>
  <c r="B8245" i="6"/>
  <c r="B8246" i="6"/>
  <c r="B8247" i="6"/>
  <c r="B8248" i="6"/>
  <c r="B8249" i="6"/>
  <c r="B8250" i="6"/>
  <c r="B8251" i="6"/>
  <c r="B8252" i="6"/>
  <c r="B8253" i="6"/>
  <c r="B8254" i="6"/>
  <c r="B8255" i="6"/>
  <c r="B8256" i="6"/>
  <c r="B8257" i="6"/>
  <c r="B8258" i="6"/>
  <c r="B8259" i="6"/>
  <c r="B8260" i="6"/>
  <c r="B8261" i="6"/>
  <c r="B8262" i="6"/>
  <c r="B8263" i="6"/>
  <c r="B8264" i="6"/>
  <c r="B8265" i="6"/>
  <c r="B8266" i="6"/>
  <c r="B8267" i="6"/>
  <c r="B8268" i="6"/>
  <c r="B8269" i="6"/>
  <c r="B8270" i="6"/>
  <c r="B8271" i="6"/>
  <c r="B8272" i="6"/>
  <c r="B8273" i="6"/>
  <c r="B8274" i="6"/>
  <c r="B8275" i="6"/>
  <c r="B8276" i="6"/>
  <c r="B8277" i="6"/>
  <c r="B8278" i="6"/>
  <c r="B8279" i="6"/>
  <c r="B8280" i="6"/>
  <c r="B8281" i="6"/>
  <c r="B8282" i="6"/>
  <c r="B8283" i="6"/>
  <c r="B8284" i="6"/>
  <c r="B8285" i="6"/>
  <c r="B8286" i="6"/>
  <c r="B8287" i="6"/>
  <c r="B8288" i="6"/>
  <c r="B8289" i="6"/>
  <c r="B8290" i="6"/>
  <c r="B8291" i="6"/>
  <c r="B8292" i="6"/>
  <c r="B8293" i="6"/>
  <c r="B8294" i="6"/>
  <c r="B8295" i="6"/>
  <c r="B8296" i="6"/>
  <c r="B8297" i="6"/>
  <c r="B8298" i="6"/>
  <c r="B8299" i="6"/>
  <c r="B8300" i="6"/>
  <c r="B8301" i="6"/>
  <c r="B8302" i="6"/>
  <c r="B8303" i="6"/>
  <c r="B8304" i="6"/>
  <c r="B8305" i="6"/>
  <c r="B8306" i="6"/>
  <c r="B8307" i="6"/>
  <c r="B8308" i="6"/>
  <c r="B8309" i="6"/>
  <c r="B8310" i="6"/>
  <c r="B8311" i="6"/>
  <c r="B8312" i="6"/>
  <c r="B8313" i="6"/>
  <c r="B8314" i="6"/>
  <c r="B8315" i="6"/>
  <c r="B8316" i="6"/>
  <c r="B8317" i="6"/>
  <c r="B8318" i="6"/>
  <c r="B8319" i="6"/>
  <c r="B8320" i="6"/>
  <c r="B8321" i="6"/>
  <c r="B8322" i="6"/>
  <c r="B8323" i="6"/>
  <c r="B8324" i="6"/>
  <c r="B8325" i="6"/>
  <c r="B8326" i="6"/>
  <c r="B8327" i="6"/>
  <c r="B8328" i="6"/>
  <c r="B8329" i="6"/>
  <c r="B8330" i="6"/>
  <c r="B8331" i="6"/>
  <c r="B8332" i="6"/>
  <c r="B8333" i="6"/>
  <c r="B8334" i="6"/>
  <c r="B8335" i="6"/>
  <c r="B8336" i="6"/>
  <c r="B8337" i="6"/>
  <c r="B8338" i="6"/>
  <c r="B8339" i="6"/>
  <c r="B8340" i="6"/>
  <c r="B8341" i="6"/>
  <c r="B8342" i="6"/>
  <c r="B8343" i="6"/>
  <c r="B8344" i="6"/>
  <c r="B8345" i="6"/>
  <c r="B8346" i="6"/>
  <c r="B8347" i="6"/>
  <c r="B8348" i="6"/>
  <c r="B8349" i="6"/>
  <c r="B8350" i="6"/>
  <c r="B8351" i="6"/>
  <c r="B8352" i="6"/>
  <c r="B8353" i="6"/>
  <c r="B8354" i="6"/>
  <c r="B8355" i="6"/>
  <c r="B8356" i="6"/>
  <c r="B8357" i="6"/>
  <c r="B8358" i="6"/>
  <c r="B8359" i="6"/>
  <c r="B8360" i="6"/>
  <c r="B8361" i="6"/>
  <c r="B8362" i="6"/>
  <c r="B8363" i="6"/>
  <c r="B8364" i="6"/>
  <c r="B8365" i="6"/>
  <c r="B8366" i="6"/>
  <c r="B8367" i="6"/>
  <c r="B8368" i="6"/>
  <c r="B8369" i="6"/>
  <c r="B8370" i="6"/>
  <c r="B8371" i="6"/>
  <c r="B8372" i="6"/>
  <c r="B8373" i="6"/>
  <c r="B8374" i="6"/>
  <c r="B8375" i="6"/>
  <c r="B8376" i="6"/>
  <c r="B8377" i="6"/>
  <c r="B8378" i="6"/>
  <c r="B8379" i="6"/>
  <c r="B8380" i="6"/>
  <c r="B8381" i="6"/>
  <c r="B8382" i="6"/>
  <c r="B8383" i="6"/>
  <c r="B8384" i="6"/>
  <c r="B8385" i="6"/>
  <c r="B8386" i="6"/>
  <c r="B8387" i="6"/>
  <c r="B8388" i="6"/>
  <c r="B8389" i="6"/>
  <c r="B8390" i="6"/>
  <c r="B8391" i="6"/>
  <c r="B8392" i="6"/>
  <c r="B8393" i="6"/>
  <c r="B8394" i="6"/>
  <c r="B8395" i="6"/>
  <c r="B8396" i="6"/>
  <c r="B8397" i="6"/>
  <c r="B8398" i="6"/>
  <c r="B8399" i="6"/>
  <c r="B8400" i="6"/>
  <c r="B8401" i="6"/>
  <c r="B8402" i="6"/>
  <c r="B8403" i="6"/>
  <c r="B8404" i="6"/>
  <c r="B8405" i="6"/>
  <c r="B8406" i="6"/>
  <c r="B8407" i="6"/>
  <c r="B8408" i="6"/>
  <c r="B8409" i="6"/>
  <c r="B8410" i="6"/>
  <c r="B8411" i="6"/>
  <c r="B8412" i="6"/>
  <c r="B8413" i="6"/>
  <c r="B8414" i="6"/>
  <c r="B8415" i="6"/>
  <c r="B8416" i="6"/>
  <c r="B8417" i="6"/>
  <c r="B8418" i="6"/>
  <c r="B8419" i="6"/>
  <c r="B8420" i="6"/>
  <c r="B8421" i="6"/>
  <c r="B8422" i="6"/>
  <c r="B8423" i="6"/>
  <c r="B8424" i="6"/>
  <c r="B8425" i="6"/>
  <c r="B8426" i="6"/>
  <c r="B8427" i="6"/>
  <c r="B8428" i="6"/>
  <c r="B8429" i="6"/>
  <c r="B8430" i="6"/>
  <c r="B8431" i="6"/>
  <c r="B8432" i="6"/>
  <c r="B8433" i="6"/>
  <c r="B8434" i="6"/>
  <c r="B8435" i="6"/>
  <c r="B8436" i="6"/>
  <c r="B8437" i="6"/>
  <c r="B8438" i="6"/>
  <c r="B8439" i="6"/>
  <c r="B8440" i="6"/>
  <c r="B8441" i="6"/>
  <c r="B8442" i="6"/>
  <c r="B8443" i="6"/>
  <c r="B8444" i="6"/>
  <c r="B8445" i="6"/>
  <c r="B8446" i="6"/>
  <c r="B8447" i="6"/>
  <c r="B8448" i="6"/>
  <c r="B8449" i="6"/>
  <c r="B8450" i="6"/>
  <c r="B8451" i="6"/>
  <c r="B8452" i="6"/>
  <c r="B8453" i="6"/>
  <c r="B8454" i="6"/>
  <c r="B8455" i="6"/>
  <c r="B8456" i="6"/>
  <c r="B8457" i="6"/>
  <c r="B8458" i="6"/>
  <c r="B8459" i="6"/>
  <c r="B8460" i="6"/>
  <c r="B8461" i="6"/>
  <c r="B8462" i="6"/>
  <c r="B8463" i="6"/>
  <c r="B8464" i="6"/>
  <c r="B8465" i="6"/>
  <c r="B8466" i="6"/>
  <c r="B8467" i="6"/>
  <c r="B8468" i="6"/>
  <c r="B8469" i="6"/>
  <c r="B8470" i="6"/>
  <c r="B8471" i="6"/>
  <c r="B8472" i="6"/>
  <c r="B8473" i="6"/>
  <c r="B8474" i="6"/>
  <c r="B8475" i="6"/>
  <c r="B8476" i="6"/>
  <c r="B8477" i="6"/>
  <c r="B8478" i="6"/>
  <c r="B8479" i="6"/>
  <c r="B8480" i="6"/>
  <c r="B8481" i="6"/>
  <c r="B8482" i="6"/>
  <c r="B8483" i="6"/>
  <c r="B8484" i="6"/>
  <c r="B8485" i="6"/>
  <c r="B8486" i="6"/>
  <c r="B8487" i="6"/>
  <c r="B8488" i="6"/>
  <c r="B8489" i="6"/>
  <c r="B8490" i="6"/>
  <c r="B8491" i="6"/>
  <c r="B8492" i="6"/>
  <c r="B8493" i="6"/>
  <c r="B8494" i="6"/>
  <c r="B8495" i="6"/>
  <c r="B8496" i="6"/>
  <c r="B8497" i="6"/>
  <c r="B8498" i="6"/>
  <c r="B8499" i="6"/>
  <c r="B8500" i="6"/>
  <c r="B8501" i="6"/>
  <c r="B8502" i="6"/>
  <c r="B8503" i="6"/>
  <c r="B8504" i="6"/>
  <c r="B8505" i="6"/>
  <c r="B8506" i="6"/>
  <c r="B8507" i="6"/>
  <c r="B8508" i="6"/>
  <c r="B8509" i="6"/>
  <c r="B8510" i="6"/>
  <c r="B8511" i="6"/>
  <c r="B8512" i="6"/>
  <c r="B8513" i="6"/>
  <c r="B8514" i="6"/>
  <c r="B8515" i="6"/>
  <c r="B8516" i="6"/>
  <c r="B8517" i="6"/>
  <c r="B8518" i="6"/>
  <c r="B8519" i="6"/>
  <c r="B8520" i="6"/>
  <c r="B8521" i="6"/>
  <c r="B8522" i="6"/>
  <c r="B8523" i="6"/>
  <c r="B8524" i="6"/>
  <c r="B8525" i="6"/>
  <c r="B8526" i="6"/>
  <c r="B8527" i="6"/>
  <c r="B8528" i="6"/>
  <c r="B8529" i="6"/>
  <c r="B8530" i="6"/>
  <c r="B8531" i="6"/>
  <c r="B8532" i="6"/>
  <c r="B8533" i="6"/>
  <c r="B8534" i="6"/>
  <c r="B8535" i="6"/>
  <c r="B8536" i="6"/>
  <c r="B8537" i="6"/>
  <c r="B8538" i="6"/>
  <c r="B8539" i="6"/>
  <c r="B8540" i="6"/>
  <c r="B8541" i="6"/>
  <c r="B8542" i="6"/>
  <c r="B8543" i="6"/>
  <c r="B8544" i="6"/>
  <c r="B8545" i="6"/>
  <c r="B8546" i="6"/>
  <c r="B8547" i="6"/>
  <c r="B8548" i="6"/>
  <c r="B8549" i="6"/>
  <c r="B8550" i="6"/>
  <c r="B8551" i="6"/>
  <c r="B8552" i="6"/>
  <c r="B8553" i="6"/>
  <c r="B8554" i="6"/>
  <c r="B8555" i="6"/>
  <c r="B8556" i="6"/>
  <c r="B8557" i="6"/>
  <c r="B8558" i="6"/>
  <c r="B8559" i="6"/>
  <c r="B8560" i="6"/>
  <c r="B8561" i="6"/>
  <c r="B8562" i="6"/>
  <c r="B8563" i="6"/>
  <c r="B8564" i="6"/>
  <c r="B8565" i="6"/>
  <c r="B8566" i="6"/>
  <c r="B8567" i="6"/>
  <c r="B8568" i="6"/>
  <c r="B8569" i="6"/>
  <c r="B8570" i="6"/>
  <c r="B8571" i="6"/>
  <c r="B8572" i="6"/>
  <c r="B8573" i="6"/>
  <c r="B8574" i="6"/>
  <c r="B8575" i="6"/>
  <c r="B8576" i="6"/>
  <c r="B8577" i="6"/>
  <c r="B8578" i="6"/>
  <c r="B8579" i="6"/>
  <c r="B8580" i="6"/>
  <c r="B8581" i="6"/>
  <c r="B8582" i="6"/>
  <c r="B8583" i="6"/>
  <c r="B8584" i="6"/>
  <c r="B8585" i="6"/>
  <c r="B8586" i="6"/>
  <c r="B8587" i="6"/>
  <c r="B8588" i="6"/>
  <c r="B8589" i="6"/>
  <c r="B8590" i="6"/>
  <c r="B8591" i="6"/>
  <c r="B8592" i="6"/>
  <c r="B8593" i="6"/>
  <c r="B8594" i="6"/>
  <c r="B8595" i="6"/>
  <c r="B8596" i="6"/>
  <c r="B8597" i="6"/>
  <c r="B8598" i="6"/>
  <c r="B8599" i="6"/>
  <c r="B8600" i="6"/>
  <c r="B8601" i="6"/>
  <c r="B8602" i="6"/>
  <c r="B8603" i="6"/>
  <c r="B8604" i="6"/>
  <c r="B8605" i="6"/>
  <c r="B8606" i="6"/>
  <c r="B8607" i="6"/>
  <c r="B8608" i="6"/>
  <c r="B8609" i="6"/>
  <c r="B8610" i="6"/>
  <c r="B8611" i="6"/>
  <c r="B8612" i="6"/>
  <c r="B8613" i="6"/>
  <c r="B8614" i="6"/>
  <c r="B8615" i="6"/>
  <c r="B8616" i="6"/>
  <c r="B8617" i="6"/>
  <c r="B8618" i="6"/>
  <c r="B8619" i="6"/>
  <c r="B8620" i="6"/>
  <c r="B8621" i="6"/>
  <c r="B8622" i="6"/>
  <c r="B8623" i="6"/>
  <c r="B8624" i="6"/>
  <c r="B8625" i="6"/>
  <c r="B8626" i="6"/>
  <c r="B8627" i="6"/>
  <c r="B8628" i="6"/>
  <c r="B8629" i="6"/>
  <c r="B8630" i="6"/>
  <c r="B8631" i="6"/>
  <c r="B8632" i="6"/>
  <c r="B8633" i="6"/>
  <c r="B8634" i="6"/>
  <c r="B8635" i="6"/>
  <c r="B8636" i="6"/>
  <c r="B8637" i="6"/>
  <c r="B8638" i="6"/>
  <c r="B8639" i="6"/>
  <c r="B8640" i="6"/>
  <c r="B8641" i="6"/>
  <c r="B8642" i="6"/>
  <c r="B8643" i="6"/>
  <c r="B8644" i="6"/>
  <c r="B8645" i="6"/>
  <c r="B8646" i="6"/>
  <c r="B8647" i="6"/>
  <c r="B8648" i="6"/>
  <c r="B8649" i="6"/>
  <c r="B8650" i="6"/>
  <c r="B8651" i="6"/>
  <c r="B8652" i="6"/>
  <c r="B8653" i="6"/>
  <c r="B8654" i="6"/>
  <c r="B8655" i="6"/>
  <c r="B8656" i="6"/>
  <c r="B8657" i="6"/>
  <c r="B8658" i="6"/>
  <c r="B8659" i="6"/>
  <c r="B8660" i="6"/>
  <c r="B8661" i="6"/>
  <c r="B8662" i="6"/>
  <c r="B8663" i="6"/>
  <c r="B8664" i="6"/>
  <c r="B8665" i="6"/>
  <c r="B8666" i="6"/>
  <c r="B8667" i="6"/>
  <c r="B8668" i="6"/>
  <c r="B8669" i="6"/>
  <c r="B8670" i="6"/>
  <c r="B8671" i="6"/>
  <c r="B8672" i="6"/>
  <c r="B8673" i="6"/>
  <c r="B8674" i="6"/>
  <c r="B8675" i="6"/>
  <c r="B8676" i="6"/>
  <c r="B8677" i="6"/>
  <c r="B8678" i="6"/>
  <c r="B8679" i="6"/>
  <c r="B8680" i="6"/>
  <c r="B8681" i="6"/>
  <c r="B8682" i="6"/>
  <c r="B8683" i="6"/>
  <c r="B8684" i="6"/>
  <c r="B8685" i="6"/>
  <c r="B8686" i="6"/>
  <c r="B8687" i="6"/>
  <c r="B8688" i="6"/>
  <c r="B8689" i="6"/>
  <c r="B8690" i="6"/>
  <c r="B8691" i="6"/>
  <c r="B8692" i="6"/>
  <c r="B8693" i="6"/>
  <c r="B8694" i="6"/>
  <c r="B8695" i="6"/>
  <c r="B8696" i="6"/>
  <c r="B8697" i="6"/>
  <c r="B8698" i="6"/>
  <c r="B8699" i="6"/>
  <c r="B8700" i="6"/>
  <c r="B8701" i="6"/>
  <c r="B8702" i="6"/>
  <c r="B8703" i="6"/>
  <c r="B8704" i="6"/>
  <c r="B8705" i="6"/>
  <c r="B8706" i="6"/>
  <c r="B8707" i="6"/>
  <c r="B8708" i="6"/>
  <c r="B8709" i="6"/>
  <c r="B8710" i="6"/>
  <c r="B8711" i="6"/>
  <c r="B8712" i="6"/>
  <c r="B8713" i="6"/>
  <c r="B8714" i="6"/>
  <c r="B8715" i="6"/>
  <c r="B8716" i="6"/>
  <c r="B8717" i="6"/>
  <c r="B8718" i="6"/>
  <c r="B8719" i="6"/>
  <c r="B8720" i="6"/>
  <c r="B8721" i="6"/>
  <c r="B8722" i="6"/>
  <c r="B8723" i="6"/>
  <c r="B8724" i="6"/>
  <c r="B8725" i="6"/>
  <c r="B8726" i="6"/>
  <c r="B8727" i="6"/>
  <c r="B8728" i="6"/>
  <c r="B8729" i="6"/>
  <c r="B8730" i="6"/>
  <c r="B8731" i="6"/>
  <c r="B8732" i="6"/>
  <c r="B8733" i="6"/>
  <c r="B8734" i="6"/>
  <c r="B8735" i="6"/>
  <c r="B8736" i="6"/>
  <c r="B8737" i="6"/>
  <c r="B8738" i="6"/>
  <c r="B8739" i="6"/>
  <c r="B8740" i="6"/>
  <c r="B8741" i="6"/>
  <c r="B8742" i="6"/>
  <c r="B8743" i="6"/>
  <c r="B8744" i="6"/>
  <c r="B8745" i="6"/>
  <c r="B8746" i="6"/>
  <c r="B8747" i="6"/>
  <c r="B8748" i="6"/>
  <c r="B8749" i="6"/>
  <c r="B8750" i="6"/>
  <c r="B8751" i="6"/>
  <c r="B8752" i="6"/>
  <c r="B8753" i="6"/>
  <c r="B8754" i="6"/>
  <c r="B8755" i="6"/>
  <c r="B8756" i="6"/>
  <c r="B8757" i="6"/>
  <c r="B8758" i="6"/>
  <c r="B8759" i="6"/>
  <c r="B8760" i="6"/>
  <c r="B8761" i="6"/>
  <c r="B8762" i="6"/>
  <c r="B8763" i="6"/>
  <c r="B8764" i="6"/>
  <c r="B8765" i="6"/>
  <c r="B8766" i="6"/>
  <c r="B8767" i="6"/>
  <c r="B8768" i="6"/>
  <c r="B8769"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5012" i="6"/>
  <c r="C5013" i="6"/>
  <c r="C5014" i="6"/>
  <c r="C5015" i="6"/>
  <c r="C5016" i="6"/>
  <c r="C5017" i="6"/>
  <c r="C5018" i="6"/>
  <c r="C5019" i="6"/>
  <c r="C5020" i="6"/>
  <c r="C5021" i="6"/>
  <c r="C5022" i="6"/>
  <c r="C5023" i="6"/>
  <c r="C5024" i="6"/>
  <c r="C5025" i="6"/>
  <c r="C5026" i="6"/>
  <c r="C5027" i="6"/>
  <c r="C5028" i="6"/>
  <c r="C5029" i="6"/>
  <c r="C5030" i="6"/>
  <c r="C5031" i="6"/>
  <c r="C5032" i="6"/>
  <c r="C5033" i="6"/>
  <c r="C5034" i="6"/>
  <c r="C5035" i="6"/>
  <c r="C5036" i="6"/>
  <c r="C5037" i="6"/>
  <c r="C5038" i="6"/>
  <c r="C5039" i="6"/>
  <c r="C5040" i="6"/>
  <c r="C5041" i="6"/>
  <c r="C5042" i="6"/>
  <c r="C5043" i="6"/>
  <c r="C5044" i="6"/>
  <c r="C5045" i="6"/>
  <c r="C5046" i="6"/>
  <c r="C5047" i="6"/>
  <c r="C5048" i="6"/>
  <c r="C5049" i="6"/>
  <c r="C5050" i="6"/>
  <c r="C5051" i="6"/>
  <c r="C5052" i="6"/>
  <c r="C5053" i="6"/>
  <c r="C5054" i="6"/>
  <c r="C5055" i="6"/>
  <c r="C5056" i="6"/>
  <c r="C5057" i="6"/>
  <c r="C5058" i="6"/>
  <c r="C5059" i="6"/>
  <c r="C5060" i="6"/>
  <c r="C5061" i="6"/>
  <c r="C5062" i="6"/>
  <c r="C5063" i="6"/>
  <c r="C5064" i="6"/>
  <c r="C5065" i="6"/>
  <c r="C5066" i="6"/>
  <c r="C5067" i="6"/>
  <c r="C5068" i="6"/>
  <c r="C5069" i="6"/>
  <c r="C5070" i="6"/>
  <c r="C5071" i="6"/>
  <c r="C5072" i="6"/>
  <c r="C5073" i="6"/>
  <c r="C5074" i="6"/>
  <c r="C5075" i="6"/>
  <c r="C5076" i="6"/>
  <c r="C5077" i="6"/>
  <c r="C5078" i="6"/>
  <c r="C5079" i="6"/>
  <c r="C5080" i="6"/>
  <c r="C5081" i="6"/>
  <c r="C5082" i="6"/>
  <c r="C5083" i="6"/>
  <c r="C5084" i="6"/>
  <c r="C5085" i="6"/>
  <c r="C5086" i="6"/>
  <c r="C5087" i="6"/>
  <c r="C5088" i="6"/>
  <c r="C5089" i="6"/>
  <c r="C5090" i="6"/>
  <c r="C5091" i="6"/>
  <c r="C5092" i="6"/>
  <c r="C5093" i="6"/>
  <c r="C5094" i="6"/>
  <c r="C5095" i="6"/>
  <c r="C5096" i="6"/>
  <c r="C5097" i="6"/>
  <c r="C5098" i="6"/>
  <c r="C5099" i="6"/>
  <c r="C5100" i="6"/>
  <c r="C5101" i="6"/>
  <c r="C5102" i="6"/>
  <c r="C5103" i="6"/>
  <c r="C5104" i="6"/>
  <c r="C5105" i="6"/>
  <c r="C5106" i="6"/>
  <c r="C5107" i="6"/>
  <c r="C5108" i="6"/>
  <c r="C5109" i="6"/>
  <c r="C5110" i="6"/>
  <c r="C5111" i="6"/>
  <c r="C5112" i="6"/>
  <c r="C5113" i="6"/>
  <c r="C5114" i="6"/>
  <c r="C5115" i="6"/>
  <c r="C5116" i="6"/>
  <c r="C5117" i="6"/>
  <c r="C5118" i="6"/>
  <c r="C5119" i="6"/>
  <c r="C5120" i="6"/>
  <c r="C5121" i="6"/>
  <c r="C5122" i="6"/>
  <c r="C5123" i="6"/>
  <c r="C5124" i="6"/>
  <c r="C5125" i="6"/>
  <c r="C5126" i="6"/>
  <c r="C5127" i="6"/>
  <c r="C5128" i="6"/>
  <c r="C5129" i="6"/>
  <c r="C5130" i="6"/>
  <c r="C5131" i="6"/>
  <c r="C5132" i="6"/>
  <c r="C5133" i="6"/>
  <c r="C5134" i="6"/>
  <c r="C5135" i="6"/>
  <c r="C5136" i="6"/>
  <c r="C5137" i="6"/>
  <c r="C5138" i="6"/>
  <c r="C5139" i="6"/>
  <c r="C5140" i="6"/>
  <c r="C5141" i="6"/>
  <c r="C5142" i="6"/>
  <c r="C5143" i="6"/>
  <c r="C5144" i="6"/>
  <c r="C5145" i="6"/>
  <c r="C5146" i="6"/>
  <c r="C5147" i="6"/>
  <c r="C5148" i="6"/>
  <c r="C5149" i="6"/>
  <c r="C5150" i="6"/>
  <c r="C5151" i="6"/>
  <c r="C5152" i="6"/>
  <c r="C5153" i="6"/>
  <c r="C5154" i="6"/>
  <c r="C5155" i="6"/>
  <c r="C5156" i="6"/>
  <c r="C5157" i="6"/>
  <c r="C5158" i="6"/>
  <c r="C5159" i="6"/>
  <c r="C5160" i="6"/>
  <c r="C5161" i="6"/>
  <c r="C5162" i="6"/>
  <c r="C5163" i="6"/>
  <c r="C5164" i="6"/>
  <c r="C5165" i="6"/>
  <c r="C5166" i="6"/>
  <c r="C5167" i="6"/>
  <c r="C5168" i="6"/>
  <c r="C5169" i="6"/>
  <c r="C5170" i="6"/>
  <c r="C5171" i="6"/>
  <c r="C5172" i="6"/>
  <c r="C5173" i="6"/>
  <c r="C5174" i="6"/>
  <c r="C5175" i="6"/>
  <c r="C5176" i="6"/>
  <c r="C5177" i="6"/>
  <c r="C5178" i="6"/>
  <c r="C5179" i="6"/>
  <c r="C5180" i="6"/>
  <c r="C5181" i="6"/>
  <c r="C5182" i="6"/>
  <c r="C5183" i="6"/>
  <c r="C5184" i="6"/>
  <c r="C5185" i="6"/>
  <c r="C5186" i="6"/>
  <c r="C5187" i="6"/>
  <c r="C5188" i="6"/>
  <c r="C5189" i="6"/>
  <c r="C5190" i="6"/>
  <c r="C5191" i="6"/>
  <c r="C5192" i="6"/>
  <c r="C5193" i="6"/>
  <c r="C5194" i="6"/>
  <c r="C5195" i="6"/>
  <c r="C5196" i="6"/>
  <c r="C5197" i="6"/>
  <c r="C5198" i="6"/>
  <c r="C5199" i="6"/>
  <c r="C5200" i="6"/>
  <c r="C5201" i="6"/>
  <c r="C5202" i="6"/>
  <c r="C5203" i="6"/>
  <c r="C5204" i="6"/>
  <c r="C5205" i="6"/>
  <c r="C5206" i="6"/>
  <c r="C5207" i="6"/>
  <c r="C5208" i="6"/>
  <c r="C5209" i="6"/>
  <c r="C5210" i="6"/>
  <c r="C5211" i="6"/>
  <c r="C5212" i="6"/>
  <c r="C5213" i="6"/>
  <c r="C5214" i="6"/>
  <c r="C5215" i="6"/>
  <c r="C5216" i="6"/>
  <c r="C5217" i="6"/>
  <c r="C5218" i="6"/>
  <c r="C5219" i="6"/>
  <c r="C5220" i="6"/>
  <c r="C5221" i="6"/>
  <c r="C5222" i="6"/>
  <c r="C5223" i="6"/>
  <c r="C5224" i="6"/>
  <c r="C5225" i="6"/>
  <c r="C5226" i="6"/>
  <c r="C5227" i="6"/>
  <c r="C5228" i="6"/>
  <c r="C5229" i="6"/>
  <c r="C5230" i="6"/>
  <c r="C5231" i="6"/>
  <c r="C5232" i="6"/>
  <c r="C5233" i="6"/>
  <c r="C5234" i="6"/>
  <c r="C5235" i="6"/>
  <c r="C5236" i="6"/>
  <c r="C5237" i="6"/>
  <c r="C5238" i="6"/>
  <c r="C5239" i="6"/>
  <c r="C5240" i="6"/>
  <c r="C5241" i="6"/>
  <c r="C5242" i="6"/>
  <c r="C5243" i="6"/>
  <c r="C5244" i="6"/>
  <c r="C5245" i="6"/>
  <c r="C5246" i="6"/>
  <c r="C5247" i="6"/>
  <c r="C5248" i="6"/>
  <c r="C5249" i="6"/>
  <c r="C5250" i="6"/>
  <c r="C5251" i="6"/>
  <c r="C5252" i="6"/>
  <c r="C5253" i="6"/>
  <c r="C5254" i="6"/>
  <c r="C5255" i="6"/>
  <c r="C5256" i="6"/>
  <c r="C5257" i="6"/>
  <c r="C5258" i="6"/>
  <c r="C5259" i="6"/>
  <c r="C5260" i="6"/>
  <c r="C5261" i="6"/>
  <c r="C5262" i="6"/>
  <c r="C5263" i="6"/>
  <c r="C5264" i="6"/>
  <c r="C5265" i="6"/>
  <c r="C5266" i="6"/>
  <c r="C5267" i="6"/>
  <c r="C5268" i="6"/>
  <c r="C5269" i="6"/>
  <c r="C5270" i="6"/>
  <c r="C5271" i="6"/>
  <c r="C5272" i="6"/>
  <c r="C5273" i="6"/>
  <c r="C5274" i="6"/>
  <c r="C5275" i="6"/>
  <c r="C5276" i="6"/>
  <c r="C5277" i="6"/>
  <c r="C5278" i="6"/>
  <c r="C5279" i="6"/>
  <c r="C5280" i="6"/>
  <c r="C5281" i="6"/>
  <c r="C5282" i="6"/>
  <c r="C5283" i="6"/>
  <c r="C5284" i="6"/>
  <c r="C5285" i="6"/>
  <c r="C5286" i="6"/>
  <c r="C5287" i="6"/>
  <c r="C5288" i="6"/>
  <c r="C5289" i="6"/>
  <c r="C5290" i="6"/>
  <c r="C5291" i="6"/>
  <c r="C5292" i="6"/>
  <c r="C5293" i="6"/>
  <c r="C5294" i="6"/>
  <c r="C5295" i="6"/>
  <c r="C5296" i="6"/>
  <c r="C5297" i="6"/>
  <c r="C5298" i="6"/>
  <c r="C5299" i="6"/>
  <c r="C5300" i="6"/>
  <c r="C5301" i="6"/>
  <c r="C5302" i="6"/>
  <c r="C5303" i="6"/>
  <c r="C5304" i="6"/>
  <c r="C5305" i="6"/>
  <c r="C5306" i="6"/>
  <c r="C5307" i="6"/>
  <c r="C5308" i="6"/>
  <c r="C5309" i="6"/>
  <c r="C5310" i="6"/>
  <c r="C5311" i="6"/>
  <c r="C5312" i="6"/>
  <c r="C5313" i="6"/>
  <c r="C5314" i="6"/>
  <c r="C5315" i="6"/>
  <c r="C5316" i="6"/>
  <c r="C5317" i="6"/>
  <c r="C5318" i="6"/>
  <c r="C5319" i="6"/>
  <c r="C5320" i="6"/>
  <c r="C5321" i="6"/>
  <c r="C5322" i="6"/>
  <c r="C5323" i="6"/>
  <c r="C5324" i="6"/>
  <c r="C5325" i="6"/>
  <c r="C5326" i="6"/>
  <c r="C5327" i="6"/>
  <c r="C5328" i="6"/>
  <c r="C5329" i="6"/>
  <c r="C5330" i="6"/>
  <c r="C5331" i="6"/>
  <c r="C5332" i="6"/>
  <c r="C5333" i="6"/>
  <c r="C5334" i="6"/>
  <c r="C5335" i="6"/>
  <c r="C5336" i="6"/>
  <c r="C5337" i="6"/>
  <c r="C5338" i="6"/>
  <c r="C5339" i="6"/>
  <c r="C5340" i="6"/>
  <c r="C5341" i="6"/>
  <c r="C5342" i="6"/>
  <c r="C5343" i="6"/>
  <c r="C5344" i="6"/>
  <c r="C5345" i="6"/>
  <c r="C5346" i="6"/>
  <c r="C5347" i="6"/>
  <c r="C5348" i="6"/>
  <c r="C5349" i="6"/>
  <c r="C5350" i="6"/>
  <c r="C5351" i="6"/>
  <c r="C5352" i="6"/>
  <c r="C5353" i="6"/>
  <c r="C5354" i="6"/>
  <c r="C5355" i="6"/>
  <c r="C5356" i="6"/>
  <c r="C5357" i="6"/>
  <c r="C5358" i="6"/>
  <c r="C5359" i="6"/>
  <c r="C5360" i="6"/>
  <c r="C5361" i="6"/>
  <c r="C5362" i="6"/>
  <c r="C5363" i="6"/>
  <c r="C5364" i="6"/>
  <c r="C5365" i="6"/>
  <c r="C5366" i="6"/>
  <c r="C5367" i="6"/>
  <c r="C5368" i="6"/>
  <c r="C5369" i="6"/>
  <c r="C5370" i="6"/>
  <c r="C5371" i="6"/>
  <c r="C5372" i="6"/>
  <c r="C5373" i="6"/>
  <c r="C5374" i="6"/>
  <c r="C5375" i="6"/>
  <c r="C5376" i="6"/>
  <c r="C5377" i="6"/>
  <c r="C5378" i="6"/>
  <c r="C5379" i="6"/>
  <c r="C5380" i="6"/>
  <c r="C5381" i="6"/>
  <c r="C5382" i="6"/>
  <c r="C5383" i="6"/>
  <c r="C5384" i="6"/>
  <c r="C5385" i="6"/>
  <c r="C5386" i="6"/>
  <c r="C5387" i="6"/>
  <c r="C5388" i="6"/>
  <c r="C5389" i="6"/>
  <c r="C5390" i="6"/>
  <c r="C5391" i="6"/>
  <c r="C5392" i="6"/>
  <c r="C5393" i="6"/>
  <c r="C5394" i="6"/>
  <c r="C5395" i="6"/>
  <c r="C5396" i="6"/>
  <c r="C5397" i="6"/>
  <c r="C5398" i="6"/>
  <c r="C5399" i="6"/>
  <c r="C5400" i="6"/>
  <c r="C5401" i="6"/>
  <c r="C5402" i="6"/>
  <c r="C5403" i="6"/>
  <c r="C5404" i="6"/>
  <c r="C5405" i="6"/>
  <c r="C5406" i="6"/>
  <c r="C5407" i="6"/>
  <c r="C5408" i="6"/>
  <c r="C5409" i="6"/>
  <c r="C5410" i="6"/>
  <c r="C5411" i="6"/>
  <c r="C5412" i="6"/>
  <c r="C5413" i="6"/>
  <c r="C5414" i="6"/>
  <c r="C5415" i="6"/>
  <c r="C5416" i="6"/>
  <c r="C5417" i="6"/>
  <c r="C5418" i="6"/>
  <c r="C5419" i="6"/>
  <c r="C5420" i="6"/>
  <c r="C5421" i="6"/>
  <c r="C5422" i="6"/>
  <c r="C5423" i="6"/>
  <c r="C5424" i="6"/>
  <c r="C5425" i="6"/>
  <c r="C5426" i="6"/>
  <c r="C5427" i="6"/>
  <c r="C5428" i="6"/>
  <c r="C5429" i="6"/>
  <c r="C5430" i="6"/>
  <c r="C5431" i="6"/>
  <c r="C5432" i="6"/>
  <c r="C5433" i="6"/>
  <c r="C5434" i="6"/>
  <c r="C5435" i="6"/>
  <c r="C5436" i="6"/>
  <c r="C5437" i="6"/>
  <c r="C5438" i="6"/>
  <c r="C5439" i="6"/>
  <c r="C5440" i="6"/>
  <c r="C5441" i="6"/>
  <c r="C5442" i="6"/>
  <c r="C5443" i="6"/>
  <c r="C5444" i="6"/>
  <c r="C5445" i="6"/>
  <c r="C5446" i="6"/>
  <c r="C5447" i="6"/>
  <c r="C5448" i="6"/>
  <c r="C5449" i="6"/>
  <c r="C5450" i="6"/>
  <c r="C5451" i="6"/>
  <c r="C5452" i="6"/>
  <c r="C5453" i="6"/>
  <c r="C5454" i="6"/>
  <c r="C5455" i="6"/>
  <c r="C5456" i="6"/>
  <c r="C5457" i="6"/>
  <c r="C5458" i="6"/>
  <c r="C5459" i="6"/>
  <c r="C5460" i="6"/>
  <c r="C5461" i="6"/>
  <c r="C5462" i="6"/>
  <c r="C5463" i="6"/>
  <c r="C5464" i="6"/>
  <c r="C5465" i="6"/>
  <c r="C5466" i="6"/>
  <c r="C5467" i="6"/>
  <c r="C5468" i="6"/>
  <c r="C5469" i="6"/>
  <c r="C5470" i="6"/>
  <c r="C5471" i="6"/>
  <c r="C5472" i="6"/>
  <c r="C5473" i="6"/>
  <c r="C5474" i="6"/>
  <c r="C5475" i="6"/>
  <c r="C5476" i="6"/>
  <c r="C5477" i="6"/>
  <c r="C5478" i="6"/>
  <c r="C5479" i="6"/>
  <c r="C5480" i="6"/>
  <c r="C5481" i="6"/>
  <c r="C5482" i="6"/>
  <c r="C5483" i="6"/>
  <c r="C5484" i="6"/>
  <c r="C5485" i="6"/>
  <c r="C5486" i="6"/>
  <c r="C5487" i="6"/>
  <c r="C5488" i="6"/>
  <c r="C5489" i="6"/>
  <c r="C5490" i="6"/>
  <c r="C5491" i="6"/>
  <c r="C5492" i="6"/>
  <c r="C5493" i="6"/>
  <c r="C5494" i="6"/>
  <c r="C5495" i="6"/>
  <c r="C5496" i="6"/>
  <c r="C5497" i="6"/>
  <c r="C5498" i="6"/>
  <c r="C5499" i="6"/>
  <c r="C5500" i="6"/>
  <c r="C5501" i="6"/>
  <c r="C5502" i="6"/>
  <c r="C5503" i="6"/>
  <c r="C5504" i="6"/>
  <c r="C5505" i="6"/>
  <c r="C5506" i="6"/>
  <c r="C5507" i="6"/>
  <c r="C5508" i="6"/>
  <c r="C5509" i="6"/>
  <c r="C5510" i="6"/>
  <c r="C5511" i="6"/>
  <c r="C5512" i="6"/>
  <c r="C5513" i="6"/>
  <c r="C5514" i="6"/>
  <c r="C5515" i="6"/>
  <c r="C5516" i="6"/>
  <c r="C5517" i="6"/>
  <c r="C5518" i="6"/>
  <c r="C5519" i="6"/>
  <c r="C5520" i="6"/>
  <c r="C5521" i="6"/>
  <c r="C5522" i="6"/>
  <c r="C5523" i="6"/>
  <c r="C5524" i="6"/>
  <c r="C5525" i="6"/>
  <c r="C5526" i="6"/>
  <c r="C5527" i="6"/>
  <c r="C5528" i="6"/>
  <c r="C5529" i="6"/>
  <c r="C5530" i="6"/>
  <c r="C5531" i="6"/>
  <c r="C5532" i="6"/>
  <c r="C5533" i="6"/>
  <c r="C5534" i="6"/>
  <c r="C5535" i="6"/>
  <c r="C5536" i="6"/>
  <c r="C5537" i="6"/>
  <c r="C5538" i="6"/>
  <c r="C5539" i="6"/>
  <c r="C5540" i="6"/>
  <c r="C5541" i="6"/>
  <c r="C5542" i="6"/>
  <c r="C5543" i="6"/>
  <c r="C5544" i="6"/>
  <c r="C5545" i="6"/>
  <c r="C5546" i="6"/>
  <c r="C5547" i="6"/>
  <c r="C5548" i="6"/>
  <c r="C5549" i="6"/>
  <c r="C5550" i="6"/>
  <c r="C5551" i="6"/>
  <c r="C5552" i="6"/>
  <c r="C5553" i="6"/>
  <c r="C5554" i="6"/>
  <c r="C5555" i="6"/>
  <c r="C5556" i="6"/>
  <c r="C5557" i="6"/>
  <c r="C5558" i="6"/>
  <c r="C5559" i="6"/>
  <c r="C5560" i="6"/>
  <c r="C5561" i="6"/>
  <c r="C5562" i="6"/>
  <c r="C5563" i="6"/>
  <c r="C5564" i="6"/>
  <c r="C5565" i="6"/>
  <c r="C5566" i="6"/>
  <c r="C5567" i="6"/>
  <c r="C5568" i="6"/>
  <c r="C5569" i="6"/>
  <c r="C5570" i="6"/>
  <c r="C5571" i="6"/>
  <c r="C5572" i="6"/>
  <c r="C5573" i="6"/>
  <c r="C5574" i="6"/>
  <c r="C5575" i="6"/>
  <c r="C5576" i="6"/>
  <c r="C5577" i="6"/>
  <c r="C5578" i="6"/>
  <c r="C5579" i="6"/>
  <c r="C5580" i="6"/>
  <c r="C5581" i="6"/>
  <c r="C5582" i="6"/>
  <c r="C5583" i="6"/>
  <c r="C5584" i="6"/>
  <c r="C5585" i="6"/>
  <c r="C5586" i="6"/>
  <c r="C5587" i="6"/>
  <c r="C5588" i="6"/>
  <c r="C5589" i="6"/>
  <c r="C5590" i="6"/>
  <c r="C5591" i="6"/>
  <c r="C5592" i="6"/>
  <c r="C5593" i="6"/>
  <c r="C5594" i="6"/>
  <c r="C5595" i="6"/>
  <c r="C5596" i="6"/>
  <c r="C5597" i="6"/>
  <c r="C5598" i="6"/>
  <c r="C5599" i="6"/>
  <c r="C5600" i="6"/>
  <c r="C5601" i="6"/>
  <c r="C5602" i="6"/>
  <c r="C5603" i="6"/>
  <c r="C5604" i="6"/>
  <c r="C5605" i="6"/>
  <c r="C5606" i="6"/>
  <c r="C5607" i="6"/>
  <c r="C5608" i="6"/>
  <c r="C5609" i="6"/>
  <c r="C5610" i="6"/>
  <c r="C5611" i="6"/>
  <c r="C5612" i="6"/>
  <c r="C5613" i="6"/>
  <c r="C5614" i="6"/>
  <c r="C5615" i="6"/>
  <c r="C5616" i="6"/>
  <c r="C5617" i="6"/>
  <c r="C5618" i="6"/>
  <c r="C5619" i="6"/>
  <c r="C5620" i="6"/>
  <c r="C5621" i="6"/>
  <c r="C5622" i="6"/>
  <c r="C5623" i="6"/>
  <c r="C5624" i="6"/>
  <c r="C5625" i="6"/>
  <c r="C5626" i="6"/>
  <c r="C5627" i="6"/>
  <c r="C5628" i="6"/>
  <c r="C5629" i="6"/>
  <c r="C5630" i="6"/>
  <c r="C5631" i="6"/>
  <c r="C5632" i="6"/>
  <c r="C5633" i="6"/>
  <c r="C5634" i="6"/>
  <c r="C5635" i="6"/>
  <c r="C5636" i="6"/>
  <c r="C5637" i="6"/>
  <c r="C5638" i="6"/>
  <c r="C5639" i="6"/>
  <c r="C5640" i="6"/>
  <c r="C5641" i="6"/>
  <c r="C5642" i="6"/>
  <c r="C5643" i="6"/>
  <c r="C5644" i="6"/>
  <c r="C5645" i="6"/>
  <c r="C5646" i="6"/>
  <c r="C5647" i="6"/>
  <c r="C5648" i="6"/>
  <c r="C5649" i="6"/>
  <c r="C5650" i="6"/>
  <c r="C5651" i="6"/>
  <c r="C5652" i="6"/>
  <c r="C5653" i="6"/>
  <c r="C5654" i="6"/>
  <c r="C5655" i="6"/>
  <c r="C5656" i="6"/>
  <c r="C5657" i="6"/>
  <c r="C5658" i="6"/>
  <c r="C5659" i="6"/>
  <c r="C5660" i="6"/>
  <c r="C5661" i="6"/>
  <c r="C5662" i="6"/>
  <c r="C5663" i="6"/>
  <c r="C5664" i="6"/>
  <c r="C5665" i="6"/>
  <c r="C5666" i="6"/>
  <c r="C5667" i="6"/>
  <c r="C5668" i="6"/>
  <c r="C5669" i="6"/>
  <c r="C5670" i="6"/>
  <c r="C5671" i="6"/>
  <c r="C5672" i="6"/>
  <c r="C5673" i="6"/>
  <c r="C5674" i="6"/>
  <c r="C5675" i="6"/>
  <c r="C5676" i="6"/>
  <c r="C5677" i="6"/>
  <c r="C5678" i="6"/>
  <c r="C5679" i="6"/>
  <c r="C5680" i="6"/>
  <c r="C5681" i="6"/>
  <c r="C5682" i="6"/>
  <c r="C5683" i="6"/>
  <c r="C5684" i="6"/>
  <c r="C5685" i="6"/>
  <c r="C5686" i="6"/>
  <c r="C5687" i="6"/>
  <c r="C5688" i="6"/>
  <c r="C5689" i="6"/>
  <c r="C5690" i="6"/>
  <c r="C5691" i="6"/>
  <c r="C5692" i="6"/>
  <c r="C5693" i="6"/>
  <c r="C5694" i="6"/>
  <c r="C5695" i="6"/>
  <c r="C5696" i="6"/>
  <c r="C5697" i="6"/>
  <c r="C5698" i="6"/>
  <c r="C5699" i="6"/>
  <c r="C5700" i="6"/>
  <c r="C5701" i="6"/>
  <c r="C5702" i="6"/>
  <c r="C5703" i="6"/>
  <c r="C5704" i="6"/>
  <c r="C5705" i="6"/>
  <c r="C5706" i="6"/>
  <c r="C5707" i="6"/>
  <c r="C5708" i="6"/>
  <c r="C5709" i="6"/>
  <c r="C5710" i="6"/>
  <c r="C5711" i="6"/>
  <c r="C5712" i="6"/>
  <c r="C5713" i="6"/>
  <c r="C5714" i="6"/>
  <c r="C5715" i="6"/>
  <c r="C5716" i="6"/>
  <c r="C5717" i="6"/>
  <c r="C5718" i="6"/>
  <c r="C5719" i="6"/>
  <c r="C5720" i="6"/>
  <c r="C5721" i="6"/>
  <c r="C5722" i="6"/>
  <c r="C5723" i="6"/>
  <c r="C5724" i="6"/>
  <c r="C5725" i="6"/>
  <c r="C5726" i="6"/>
  <c r="C5727" i="6"/>
  <c r="C5728" i="6"/>
  <c r="C5729" i="6"/>
  <c r="C5730" i="6"/>
  <c r="C5731" i="6"/>
  <c r="C5732" i="6"/>
  <c r="C5733" i="6"/>
  <c r="C5734" i="6"/>
  <c r="C5735" i="6"/>
  <c r="C5736" i="6"/>
  <c r="C5737" i="6"/>
  <c r="C5738" i="6"/>
  <c r="C5739" i="6"/>
  <c r="C5740" i="6"/>
  <c r="C5741" i="6"/>
  <c r="C5742" i="6"/>
  <c r="C5743" i="6"/>
  <c r="C5744" i="6"/>
  <c r="C5745" i="6"/>
  <c r="C5746" i="6"/>
  <c r="C5747" i="6"/>
  <c r="C5748" i="6"/>
  <c r="C5749" i="6"/>
  <c r="C5750" i="6"/>
  <c r="C5751" i="6"/>
  <c r="C5752" i="6"/>
  <c r="C5753" i="6"/>
  <c r="C5754" i="6"/>
  <c r="C5755" i="6"/>
  <c r="C5756" i="6"/>
  <c r="C5757" i="6"/>
  <c r="C5758" i="6"/>
  <c r="C5759" i="6"/>
  <c r="C5760" i="6"/>
  <c r="C5761" i="6"/>
  <c r="C5762" i="6"/>
  <c r="C5763" i="6"/>
  <c r="C5764" i="6"/>
  <c r="C5765" i="6"/>
  <c r="C5766" i="6"/>
  <c r="C5767" i="6"/>
  <c r="C5768" i="6"/>
  <c r="C5769" i="6"/>
  <c r="C5770" i="6"/>
  <c r="C5771" i="6"/>
  <c r="C5772" i="6"/>
  <c r="C5773" i="6"/>
  <c r="C5774" i="6"/>
  <c r="C5775" i="6"/>
  <c r="C5776" i="6"/>
  <c r="C5777" i="6"/>
  <c r="C5778" i="6"/>
  <c r="C5779" i="6"/>
  <c r="C5780" i="6"/>
  <c r="C5781" i="6"/>
  <c r="C5782" i="6"/>
  <c r="C5783" i="6"/>
  <c r="C5784" i="6"/>
  <c r="C5785" i="6"/>
  <c r="C5786" i="6"/>
  <c r="C5787" i="6"/>
  <c r="C5788" i="6"/>
  <c r="C5789" i="6"/>
  <c r="C5790" i="6"/>
  <c r="C5791" i="6"/>
  <c r="C5792" i="6"/>
  <c r="C5793" i="6"/>
  <c r="C5794" i="6"/>
  <c r="C5795" i="6"/>
  <c r="C5796" i="6"/>
  <c r="C5797" i="6"/>
  <c r="C5798" i="6"/>
  <c r="C5799" i="6"/>
  <c r="C5800" i="6"/>
  <c r="C5801" i="6"/>
  <c r="C5802" i="6"/>
  <c r="C5803" i="6"/>
  <c r="C5804" i="6"/>
  <c r="C5805" i="6"/>
  <c r="C5806" i="6"/>
  <c r="C5807" i="6"/>
  <c r="C5808" i="6"/>
  <c r="C5809" i="6"/>
  <c r="C5810" i="6"/>
  <c r="C5811" i="6"/>
  <c r="C5812" i="6"/>
  <c r="C5813" i="6"/>
  <c r="C5814" i="6"/>
  <c r="C5815" i="6"/>
  <c r="C5816" i="6"/>
  <c r="C5817" i="6"/>
  <c r="C5818" i="6"/>
  <c r="C5819" i="6"/>
  <c r="C5820" i="6"/>
  <c r="C5821" i="6"/>
  <c r="C5822" i="6"/>
  <c r="C5823" i="6"/>
  <c r="C5824" i="6"/>
  <c r="C5825" i="6"/>
  <c r="C5826" i="6"/>
  <c r="C5827" i="6"/>
  <c r="C5828" i="6"/>
  <c r="C5829" i="6"/>
  <c r="C5830" i="6"/>
  <c r="C5831" i="6"/>
  <c r="C5832" i="6"/>
  <c r="C5833" i="6"/>
  <c r="C5834" i="6"/>
  <c r="C5835" i="6"/>
  <c r="C5836" i="6"/>
  <c r="C5837" i="6"/>
  <c r="C5838" i="6"/>
  <c r="C5839" i="6"/>
  <c r="C5840" i="6"/>
  <c r="C5841" i="6"/>
  <c r="C5842" i="6"/>
  <c r="C5843" i="6"/>
  <c r="C5844" i="6"/>
  <c r="C5845" i="6"/>
  <c r="C5846" i="6"/>
  <c r="C5847" i="6"/>
  <c r="C5848" i="6"/>
  <c r="C5849" i="6"/>
  <c r="C5850" i="6"/>
  <c r="C5851" i="6"/>
  <c r="C5852" i="6"/>
  <c r="C5853" i="6"/>
  <c r="C5854" i="6"/>
  <c r="C5855" i="6"/>
  <c r="C5856" i="6"/>
  <c r="C5857" i="6"/>
  <c r="C5858" i="6"/>
  <c r="C5859" i="6"/>
  <c r="C5860" i="6"/>
  <c r="C5861" i="6"/>
  <c r="C5862" i="6"/>
  <c r="C5863" i="6"/>
  <c r="C5864" i="6"/>
  <c r="C5865" i="6"/>
  <c r="C5866" i="6"/>
  <c r="C5867" i="6"/>
  <c r="C5868" i="6"/>
  <c r="C5869" i="6"/>
  <c r="C5870" i="6"/>
  <c r="C5871" i="6"/>
  <c r="C5872" i="6"/>
  <c r="C5873" i="6"/>
  <c r="C5874" i="6"/>
  <c r="C5875" i="6"/>
  <c r="C5876" i="6"/>
  <c r="C5877" i="6"/>
  <c r="C5878" i="6"/>
  <c r="C5879" i="6"/>
  <c r="C5880" i="6"/>
  <c r="C5881" i="6"/>
  <c r="C5882" i="6"/>
  <c r="C5883" i="6"/>
  <c r="C5884" i="6"/>
  <c r="C5885" i="6"/>
  <c r="C5886" i="6"/>
  <c r="C5887" i="6"/>
  <c r="C5888" i="6"/>
  <c r="C5889" i="6"/>
  <c r="C5890" i="6"/>
  <c r="C5891" i="6"/>
  <c r="C5892" i="6"/>
  <c r="C5893" i="6"/>
  <c r="C5894" i="6"/>
  <c r="C5895" i="6"/>
  <c r="C5896" i="6"/>
  <c r="C5897" i="6"/>
  <c r="C5898" i="6"/>
  <c r="C5899" i="6"/>
  <c r="C5900" i="6"/>
  <c r="C5901" i="6"/>
  <c r="C5902" i="6"/>
  <c r="C5903" i="6"/>
  <c r="C5904" i="6"/>
  <c r="C5905" i="6"/>
  <c r="C5906" i="6"/>
  <c r="C5907" i="6"/>
  <c r="C5908" i="6"/>
  <c r="C5909" i="6"/>
  <c r="C5910" i="6"/>
  <c r="C5911" i="6"/>
  <c r="C5912" i="6"/>
  <c r="C5913" i="6"/>
  <c r="C5914" i="6"/>
  <c r="C5915" i="6"/>
  <c r="C5916" i="6"/>
  <c r="C5917" i="6"/>
  <c r="C5918" i="6"/>
  <c r="C5919" i="6"/>
  <c r="C5920" i="6"/>
  <c r="C5921" i="6"/>
  <c r="C5922" i="6"/>
  <c r="C5923" i="6"/>
  <c r="C5924" i="6"/>
  <c r="C5925" i="6"/>
  <c r="C5926" i="6"/>
  <c r="C5927" i="6"/>
  <c r="C5928" i="6"/>
  <c r="C5929" i="6"/>
  <c r="C5930" i="6"/>
  <c r="C5931" i="6"/>
  <c r="C5932" i="6"/>
  <c r="C5933" i="6"/>
  <c r="C5934" i="6"/>
  <c r="C5935" i="6"/>
  <c r="C5936" i="6"/>
  <c r="C5937" i="6"/>
  <c r="C5938" i="6"/>
  <c r="C5939" i="6"/>
  <c r="C5940" i="6"/>
  <c r="C5941" i="6"/>
  <c r="C5942" i="6"/>
  <c r="C5943" i="6"/>
  <c r="C5944" i="6"/>
  <c r="C5945" i="6"/>
  <c r="C5946" i="6"/>
  <c r="C5947" i="6"/>
  <c r="C5948" i="6"/>
  <c r="C5949" i="6"/>
  <c r="C5950" i="6"/>
  <c r="C5951" i="6"/>
  <c r="C5952" i="6"/>
  <c r="C5953" i="6"/>
  <c r="C5954" i="6"/>
  <c r="C5955" i="6"/>
  <c r="C5956" i="6"/>
  <c r="C5957" i="6"/>
  <c r="C5958" i="6"/>
  <c r="C5959" i="6"/>
  <c r="C5960" i="6"/>
  <c r="C5961" i="6"/>
  <c r="C5962" i="6"/>
  <c r="C5963" i="6"/>
  <c r="C5964" i="6"/>
  <c r="C5965" i="6"/>
  <c r="C5966" i="6"/>
  <c r="C5967" i="6"/>
  <c r="C5968" i="6"/>
  <c r="C5969" i="6"/>
  <c r="C5970" i="6"/>
  <c r="C5971" i="6"/>
  <c r="C5972" i="6"/>
  <c r="C5973" i="6"/>
  <c r="C5974" i="6"/>
  <c r="C5975" i="6"/>
  <c r="C5976" i="6"/>
  <c r="C5977" i="6"/>
  <c r="C5978" i="6"/>
  <c r="C5979" i="6"/>
  <c r="C5980" i="6"/>
  <c r="C5981" i="6"/>
  <c r="C5982" i="6"/>
  <c r="C5983" i="6"/>
  <c r="C5984" i="6"/>
  <c r="C5985" i="6"/>
  <c r="C5986" i="6"/>
  <c r="C5987" i="6"/>
  <c r="C5988" i="6"/>
  <c r="C5989" i="6"/>
  <c r="C5990" i="6"/>
  <c r="C5991" i="6"/>
  <c r="C5992" i="6"/>
  <c r="C5993" i="6"/>
  <c r="C5994" i="6"/>
  <c r="C5995" i="6"/>
  <c r="C5996" i="6"/>
  <c r="C5997" i="6"/>
  <c r="C5998" i="6"/>
  <c r="C5999" i="6"/>
  <c r="C6000" i="6"/>
  <c r="C6001" i="6"/>
  <c r="C6002" i="6"/>
  <c r="C6003" i="6"/>
  <c r="C6004" i="6"/>
  <c r="C6005" i="6"/>
  <c r="C6006" i="6"/>
  <c r="C6007" i="6"/>
  <c r="C6008" i="6"/>
  <c r="C6009" i="6"/>
  <c r="C6010" i="6"/>
  <c r="C6011" i="6"/>
  <c r="C6012" i="6"/>
  <c r="C6013" i="6"/>
  <c r="C6014" i="6"/>
  <c r="C6015" i="6"/>
  <c r="C6016" i="6"/>
  <c r="C6017" i="6"/>
  <c r="C6018" i="6"/>
  <c r="C6019" i="6"/>
  <c r="C6020" i="6"/>
  <c r="C6021" i="6"/>
  <c r="C6022" i="6"/>
  <c r="C6023" i="6"/>
  <c r="C6024" i="6"/>
  <c r="C6025" i="6"/>
  <c r="C6026" i="6"/>
  <c r="C6027" i="6"/>
  <c r="C6028" i="6"/>
  <c r="C6029" i="6"/>
  <c r="C6030" i="6"/>
  <c r="C6031" i="6"/>
  <c r="C6032" i="6"/>
  <c r="C6033" i="6"/>
  <c r="C6034" i="6"/>
  <c r="C6035" i="6"/>
  <c r="C6036" i="6"/>
  <c r="C6037" i="6"/>
  <c r="C6038" i="6"/>
  <c r="C6039" i="6"/>
  <c r="C6040" i="6"/>
  <c r="C6041" i="6"/>
  <c r="C6042" i="6"/>
  <c r="C6043" i="6"/>
  <c r="C6044" i="6"/>
  <c r="C6045" i="6"/>
  <c r="C6046" i="6"/>
  <c r="C6047" i="6"/>
  <c r="C6048" i="6"/>
  <c r="C6049" i="6"/>
  <c r="C6050" i="6"/>
  <c r="C6051" i="6"/>
  <c r="C6052" i="6"/>
  <c r="C6053" i="6"/>
  <c r="C6054" i="6"/>
  <c r="C6055" i="6"/>
  <c r="C6056" i="6"/>
  <c r="C6057" i="6"/>
  <c r="C6058" i="6"/>
  <c r="C6059" i="6"/>
  <c r="C6060" i="6"/>
  <c r="C6061" i="6"/>
  <c r="C6062" i="6"/>
  <c r="C6063" i="6"/>
  <c r="C6064" i="6"/>
  <c r="C6065" i="6"/>
  <c r="C6066" i="6"/>
  <c r="C6067" i="6"/>
  <c r="C6068" i="6"/>
  <c r="C6069" i="6"/>
  <c r="C6070" i="6"/>
  <c r="C6071" i="6"/>
  <c r="C6072" i="6"/>
  <c r="C6073" i="6"/>
  <c r="C6074" i="6"/>
  <c r="C6075" i="6"/>
  <c r="C6076" i="6"/>
  <c r="C6077" i="6"/>
  <c r="C6078" i="6"/>
  <c r="C6079" i="6"/>
  <c r="C6080" i="6"/>
  <c r="C6081" i="6"/>
  <c r="C6082" i="6"/>
  <c r="C6083" i="6"/>
  <c r="C6084" i="6"/>
  <c r="C6085" i="6"/>
  <c r="C6086" i="6"/>
  <c r="C6087" i="6"/>
  <c r="C6088" i="6"/>
  <c r="C6089" i="6"/>
  <c r="C6090" i="6"/>
  <c r="C6091" i="6"/>
  <c r="C6092" i="6"/>
  <c r="C6093" i="6"/>
  <c r="C6094" i="6"/>
  <c r="C6095" i="6"/>
  <c r="C6096" i="6"/>
  <c r="C6097" i="6"/>
  <c r="C6098" i="6"/>
  <c r="C6099" i="6"/>
  <c r="C6100" i="6"/>
  <c r="C6101" i="6"/>
  <c r="C6102" i="6"/>
  <c r="C6103" i="6"/>
  <c r="C6104" i="6"/>
  <c r="C6105" i="6"/>
  <c r="C6106" i="6"/>
  <c r="C6107" i="6"/>
  <c r="C6108" i="6"/>
  <c r="C6109" i="6"/>
  <c r="C6110" i="6"/>
  <c r="C6111" i="6"/>
  <c r="C6112" i="6"/>
  <c r="C6113" i="6"/>
  <c r="C6114" i="6"/>
  <c r="C6115" i="6"/>
  <c r="C6116" i="6"/>
  <c r="C6117" i="6"/>
  <c r="C6118" i="6"/>
  <c r="C6119" i="6"/>
  <c r="C6120" i="6"/>
  <c r="C6121" i="6"/>
  <c r="C6122" i="6"/>
  <c r="C6123" i="6"/>
  <c r="C6124" i="6"/>
  <c r="C6125" i="6"/>
  <c r="C6126" i="6"/>
  <c r="C6127" i="6"/>
  <c r="C6128" i="6"/>
  <c r="C6129" i="6"/>
  <c r="C6130" i="6"/>
  <c r="C6131" i="6"/>
  <c r="C6132" i="6"/>
  <c r="C6133" i="6"/>
  <c r="C6134" i="6"/>
  <c r="C6135" i="6"/>
  <c r="C6136" i="6"/>
  <c r="C6137" i="6"/>
  <c r="C6138" i="6"/>
  <c r="C6139" i="6"/>
  <c r="C6140" i="6"/>
  <c r="C6141" i="6"/>
  <c r="C6142" i="6"/>
  <c r="C6143" i="6"/>
  <c r="C6144" i="6"/>
  <c r="C6145" i="6"/>
  <c r="C6146" i="6"/>
  <c r="C6147" i="6"/>
  <c r="C6148" i="6"/>
  <c r="C6149" i="6"/>
  <c r="C6150" i="6"/>
  <c r="C6151" i="6"/>
  <c r="C6152" i="6"/>
  <c r="C6153" i="6"/>
  <c r="C6154" i="6"/>
  <c r="C6155" i="6"/>
  <c r="C6156" i="6"/>
  <c r="C6157" i="6"/>
  <c r="C6158" i="6"/>
  <c r="C6159" i="6"/>
  <c r="C6160" i="6"/>
  <c r="C6161" i="6"/>
  <c r="C6162" i="6"/>
  <c r="C6163" i="6"/>
  <c r="C6164" i="6"/>
  <c r="C6165" i="6"/>
  <c r="C6166" i="6"/>
  <c r="C6167" i="6"/>
  <c r="C6168" i="6"/>
  <c r="C6169" i="6"/>
  <c r="C6170" i="6"/>
  <c r="C6171" i="6"/>
  <c r="C6172" i="6"/>
  <c r="C6173" i="6"/>
  <c r="C6174" i="6"/>
  <c r="C6175" i="6"/>
  <c r="C6176" i="6"/>
  <c r="C6177" i="6"/>
  <c r="C6178" i="6"/>
  <c r="C6179" i="6"/>
  <c r="C6180" i="6"/>
  <c r="C6181" i="6"/>
  <c r="C6182" i="6"/>
  <c r="C6183" i="6"/>
  <c r="C6184" i="6"/>
  <c r="C6185" i="6"/>
  <c r="C6186" i="6"/>
  <c r="C6187" i="6"/>
  <c r="C6188" i="6"/>
  <c r="C6189" i="6"/>
  <c r="C6190" i="6"/>
  <c r="C6191" i="6"/>
  <c r="C6192" i="6"/>
  <c r="C6193" i="6"/>
  <c r="C6194" i="6"/>
  <c r="C6195" i="6"/>
  <c r="C6196" i="6"/>
  <c r="C6197" i="6"/>
  <c r="C6198" i="6"/>
  <c r="C6199" i="6"/>
  <c r="C6200" i="6"/>
  <c r="C6201" i="6"/>
  <c r="C6202" i="6"/>
  <c r="C6203" i="6"/>
  <c r="C6204" i="6"/>
  <c r="C6205" i="6"/>
  <c r="C6206" i="6"/>
  <c r="C6207" i="6"/>
  <c r="C6208" i="6"/>
  <c r="C6209" i="6"/>
  <c r="C6210" i="6"/>
  <c r="C6211" i="6"/>
  <c r="C6212" i="6"/>
  <c r="C6213" i="6"/>
  <c r="C6214" i="6"/>
  <c r="C6215" i="6"/>
  <c r="C6216" i="6"/>
  <c r="C6217" i="6"/>
  <c r="C6218" i="6"/>
  <c r="C6219" i="6"/>
  <c r="C6220" i="6"/>
  <c r="C6221" i="6"/>
  <c r="C6222" i="6"/>
  <c r="C6223" i="6"/>
  <c r="C6224" i="6"/>
  <c r="C6225" i="6"/>
  <c r="C6226" i="6"/>
  <c r="C6227" i="6"/>
  <c r="C6228" i="6"/>
  <c r="C6229" i="6"/>
  <c r="C6230" i="6"/>
  <c r="C6231" i="6"/>
  <c r="C6232" i="6"/>
  <c r="C6233" i="6"/>
  <c r="C6234" i="6"/>
  <c r="C6235" i="6"/>
  <c r="C6236" i="6"/>
  <c r="C6237" i="6"/>
  <c r="C6238" i="6"/>
  <c r="C6239" i="6"/>
  <c r="C6240" i="6"/>
  <c r="C6241" i="6"/>
  <c r="C6242" i="6"/>
  <c r="C6243" i="6"/>
  <c r="C6244" i="6"/>
  <c r="C6245" i="6"/>
  <c r="C6246" i="6"/>
  <c r="C6247" i="6"/>
  <c r="C6248" i="6"/>
  <c r="C6249" i="6"/>
  <c r="C6250" i="6"/>
  <c r="C6251" i="6"/>
  <c r="C6252" i="6"/>
  <c r="C6253" i="6"/>
  <c r="C6254" i="6"/>
  <c r="C6255" i="6"/>
  <c r="C6256" i="6"/>
  <c r="C6257" i="6"/>
  <c r="C6258" i="6"/>
  <c r="C6259" i="6"/>
  <c r="C6260" i="6"/>
  <c r="C6261" i="6"/>
  <c r="C6262" i="6"/>
  <c r="C6263" i="6"/>
  <c r="C6264" i="6"/>
  <c r="C6265" i="6"/>
  <c r="C6266" i="6"/>
  <c r="C6267" i="6"/>
  <c r="C6268" i="6"/>
  <c r="C6269" i="6"/>
  <c r="C6270" i="6"/>
  <c r="C6271" i="6"/>
  <c r="C6272" i="6"/>
  <c r="C6273" i="6"/>
  <c r="C6274" i="6"/>
  <c r="C6275" i="6"/>
  <c r="C6276" i="6"/>
  <c r="C6277" i="6"/>
  <c r="C6278" i="6"/>
  <c r="C6279" i="6"/>
  <c r="C6280" i="6"/>
  <c r="C6281" i="6"/>
  <c r="C6282" i="6"/>
  <c r="C6283" i="6"/>
  <c r="C6284" i="6"/>
  <c r="C6285" i="6"/>
  <c r="C6286" i="6"/>
  <c r="C6287" i="6"/>
  <c r="C6288" i="6"/>
  <c r="C6289" i="6"/>
  <c r="C6290" i="6"/>
  <c r="C6291" i="6"/>
  <c r="C6292" i="6"/>
  <c r="C6293" i="6"/>
  <c r="C6294" i="6"/>
  <c r="C6295" i="6"/>
  <c r="C6296" i="6"/>
  <c r="C6297" i="6"/>
  <c r="C6298" i="6"/>
  <c r="C6299" i="6"/>
  <c r="C6300" i="6"/>
  <c r="C6301" i="6"/>
  <c r="C6302" i="6"/>
  <c r="C6303" i="6"/>
  <c r="C6304" i="6"/>
  <c r="C6305" i="6"/>
  <c r="C6306" i="6"/>
  <c r="C6307" i="6"/>
  <c r="C6308" i="6"/>
  <c r="C6309" i="6"/>
  <c r="C6310" i="6"/>
  <c r="C6311" i="6"/>
  <c r="C6312" i="6"/>
  <c r="C6313" i="6"/>
  <c r="C6314" i="6"/>
  <c r="C6315" i="6"/>
  <c r="C6316" i="6"/>
  <c r="C6317" i="6"/>
  <c r="C6318" i="6"/>
  <c r="C6319" i="6"/>
  <c r="C6320" i="6"/>
  <c r="C6321" i="6"/>
  <c r="C6322" i="6"/>
  <c r="C6323" i="6"/>
  <c r="C6324" i="6"/>
  <c r="C6325" i="6"/>
  <c r="C6326" i="6"/>
  <c r="C6327" i="6"/>
  <c r="C6328" i="6"/>
  <c r="C6329" i="6"/>
  <c r="C6330" i="6"/>
  <c r="C6331" i="6"/>
  <c r="C6332" i="6"/>
  <c r="C6333" i="6"/>
  <c r="C6334" i="6"/>
  <c r="C6335" i="6"/>
  <c r="C6336" i="6"/>
  <c r="C6337" i="6"/>
  <c r="C6338" i="6"/>
  <c r="C6339" i="6"/>
  <c r="C6340" i="6"/>
  <c r="C6341" i="6"/>
  <c r="C6342" i="6"/>
  <c r="C6343" i="6"/>
  <c r="C6344" i="6"/>
  <c r="C6345" i="6"/>
  <c r="C6346" i="6"/>
  <c r="C6347" i="6"/>
  <c r="C6348" i="6"/>
  <c r="C6349" i="6"/>
  <c r="C6350" i="6"/>
  <c r="C6351" i="6"/>
  <c r="C6352" i="6"/>
  <c r="C6353" i="6"/>
  <c r="C6354" i="6"/>
  <c r="C6355" i="6"/>
  <c r="C6356" i="6"/>
  <c r="C6357" i="6"/>
  <c r="C6358" i="6"/>
  <c r="C6359" i="6"/>
  <c r="C6360" i="6"/>
  <c r="C6361" i="6"/>
  <c r="C6362" i="6"/>
  <c r="C6363" i="6"/>
  <c r="C6364" i="6"/>
  <c r="C6365" i="6"/>
  <c r="C6366" i="6"/>
  <c r="C6367" i="6"/>
  <c r="C6368" i="6"/>
  <c r="C6369" i="6"/>
  <c r="C6370" i="6"/>
  <c r="C6371" i="6"/>
  <c r="C6372" i="6"/>
  <c r="C6373" i="6"/>
  <c r="C6374" i="6"/>
  <c r="C6375" i="6"/>
  <c r="C6376" i="6"/>
  <c r="C6377" i="6"/>
  <c r="C6378" i="6"/>
  <c r="C6379" i="6"/>
  <c r="C6380" i="6"/>
  <c r="C6381" i="6"/>
  <c r="C6382" i="6"/>
  <c r="C6383" i="6"/>
  <c r="C6384" i="6"/>
  <c r="C6385" i="6"/>
  <c r="C6386" i="6"/>
  <c r="C6387" i="6"/>
  <c r="C6388" i="6"/>
  <c r="C6389" i="6"/>
  <c r="C6390" i="6"/>
  <c r="C6391" i="6"/>
  <c r="C6392" i="6"/>
  <c r="C6393" i="6"/>
  <c r="C6394" i="6"/>
  <c r="C6395" i="6"/>
  <c r="C6396" i="6"/>
  <c r="C6397" i="6"/>
  <c r="C6398" i="6"/>
  <c r="C6399" i="6"/>
  <c r="C6400" i="6"/>
  <c r="C6401" i="6"/>
  <c r="C6402" i="6"/>
  <c r="C6403" i="6"/>
  <c r="C6404" i="6"/>
  <c r="C6405" i="6"/>
  <c r="C6406" i="6"/>
  <c r="C6407" i="6"/>
  <c r="C6408" i="6"/>
  <c r="C6409" i="6"/>
  <c r="C6410" i="6"/>
  <c r="C6411" i="6"/>
  <c r="C6412" i="6"/>
  <c r="C6413" i="6"/>
  <c r="C6414" i="6"/>
  <c r="C6415" i="6"/>
  <c r="C6416" i="6"/>
  <c r="C6417" i="6"/>
  <c r="C6418" i="6"/>
  <c r="C6419" i="6"/>
  <c r="C6420" i="6"/>
  <c r="C6421" i="6"/>
  <c r="C6422" i="6"/>
  <c r="C6423" i="6"/>
  <c r="C6424" i="6"/>
  <c r="C6425" i="6"/>
  <c r="C6426" i="6"/>
  <c r="C6427" i="6"/>
  <c r="C6428" i="6"/>
  <c r="C6429" i="6"/>
  <c r="C6430" i="6"/>
  <c r="C6431" i="6"/>
  <c r="C6432" i="6"/>
  <c r="C6433" i="6"/>
  <c r="C6434" i="6"/>
  <c r="C6435" i="6"/>
  <c r="C6436" i="6"/>
  <c r="C6437" i="6"/>
  <c r="C6438" i="6"/>
  <c r="C6439" i="6"/>
  <c r="C6440" i="6"/>
  <c r="C6441" i="6"/>
  <c r="C6442" i="6"/>
  <c r="C6443" i="6"/>
  <c r="C6444" i="6"/>
  <c r="C6445" i="6"/>
  <c r="C6446" i="6"/>
  <c r="C6447" i="6"/>
  <c r="C6448" i="6"/>
  <c r="C6449" i="6"/>
  <c r="C6450" i="6"/>
  <c r="C6451" i="6"/>
  <c r="C6452" i="6"/>
  <c r="C6453" i="6"/>
  <c r="C6454" i="6"/>
  <c r="C6455" i="6"/>
  <c r="C6456" i="6"/>
  <c r="C6457" i="6"/>
  <c r="C6458" i="6"/>
  <c r="C6459" i="6"/>
  <c r="C6460" i="6"/>
  <c r="C6461" i="6"/>
  <c r="C6462" i="6"/>
  <c r="C6463" i="6"/>
  <c r="C6464" i="6"/>
  <c r="C6465" i="6"/>
  <c r="C6466" i="6"/>
  <c r="C6467" i="6"/>
  <c r="C6468" i="6"/>
  <c r="C6469" i="6"/>
  <c r="C6470" i="6"/>
  <c r="C6471" i="6"/>
  <c r="C6472" i="6"/>
  <c r="C6473" i="6"/>
  <c r="C6474" i="6"/>
  <c r="C6475" i="6"/>
  <c r="C6476" i="6"/>
  <c r="C6477" i="6"/>
  <c r="C6478" i="6"/>
  <c r="C6479" i="6"/>
  <c r="C6480" i="6"/>
  <c r="C6481" i="6"/>
  <c r="C6482" i="6"/>
  <c r="C6483" i="6"/>
  <c r="C6484" i="6"/>
  <c r="C6485" i="6"/>
  <c r="C6486" i="6"/>
  <c r="C6487" i="6"/>
  <c r="C6488" i="6"/>
  <c r="C6489" i="6"/>
  <c r="C6490" i="6"/>
  <c r="C6491" i="6"/>
  <c r="C6492" i="6"/>
  <c r="C6493" i="6"/>
  <c r="C6494" i="6"/>
  <c r="C6495" i="6"/>
  <c r="C6496" i="6"/>
  <c r="C6497" i="6"/>
  <c r="C6498" i="6"/>
  <c r="C6499" i="6"/>
  <c r="C6500" i="6"/>
  <c r="C6501" i="6"/>
  <c r="C6502" i="6"/>
  <c r="C6503" i="6"/>
  <c r="C6504" i="6"/>
  <c r="C6505" i="6"/>
  <c r="C6506" i="6"/>
  <c r="C6507" i="6"/>
  <c r="C6508" i="6"/>
  <c r="C6509" i="6"/>
  <c r="C6510" i="6"/>
  <c r="C6511" i="6"/>
  <c r="C6512" i="6"/>
  <c r="C6513" i="6"/>
  <c r="C6514" i="6"/>
  <c r="C6515" i="6"/>
  <c r="C6516" i="6"/>
  <c r="C6517" i="6"/>
  <c r="C6518" i="6"/>
  <c r="C6519" i="6"/>
  <c r="C6520" i="6"/>
  <c r="C6521" i="6"/>
  <c r="C6522" i="6"/>
  <c r="C6523" i="6"/>
  <c r="C6524" i="6"/>
  <c r="C6525" i="6"/>
  <c r="C6526" i="6"/>
  <c r="C6527" i="6"/>
  <c r="C6528" i="6"/>
  <c r="C6529" i="6"/>
  <c r="C6530" i="6"/>
  <c r="C6531" i="6"/>
  <c r="C6532" i="6"/>
  <c r="C6533" i="6"/>
  <c r="C6534" i="6"/>
  <c r="C6535" i="6"/>
  <c r="C6536" i="6"/>
  <c r="C6537" i="6"/>
  <c r="C6538" i="6"/>
  <c r="C6539" i="6"/>
  <c r="C6540" i="6"/>
  <c r="C6541" i="6"/>
  <c r="C6542" i="6"/>
  <c r="C6543" i="6"/>
  <c r="C6544" i="6"/>
  <c r="C6545" i="6"/>
  <c r="C6546" i="6"/>
  <c r="C6547" i="6"/>
  <c r="C6548" i="6"/>
  <c r="C6549" i="6"/>
  <c r="C6550" i="6"/>
  <c r="C6551" i="6"/>
  <c r="C6552" i="6"/>
  <c r="C6553" i="6"/>
  <c r="C6554" i="6"/>
  <c r="C6555" i="6"/>
  <c r="C6556" i="6"/>
  <c r="C6557" i="6"/>
  <c r="C6558" i="6"/>
  <c r="C6559" i="6"/>
  <c r="C6560" i="6"/>
  <c r="C6561" i="6"/>
  <c r="C6562" i="6"/>
  <c r="C6563" i="6"/>
  <c r="C6564" i="6"/>
  <c r="C6565" i="6"/>
  <c r="C6566" i="6"/>
  <c r="C6567" i="6"/>
  <c r="C6568" i="6"/>
  <c r="C6569" i="6"/>
  <c r="C6570" i="6"/>
  <c r="C6571" i="6"/>
  <c r="C6572" i="6"/>
  <c r="C6573" i="6"/>
  <c r="C6574" i="6"/>
  <c r="C6575" i="6"/>
  <c r="C6576" i="6"/>
  <c r="C6577" i="6"/>
  <c r="C6578" i="6"/>
  <c r="C6579" i="6"/>
  <c r="C6580" i="6"/>
  <c r="C6581" i="6"/>
  <c r="C6582" i="6"/>
  <c r="C6583" i="6"/>
  <c r="C6584" i="6"/>
  <c r="C6585" i="6"/>
  <c r="C6586" i="6"/>
  <c r="C6587" i="6"/>
  <c r="C6588" i="6"/>
  <c r="C6589" i="6"/>
  <c r="C6590" i="6"/>
  <c r="C6591" i="6"/>
  <c r="C6592" i="6"/>
  <c r="C6593" i="6"/>
  <c r="C6594" i="6"/>
  <c r="C6595" i="6"/>
  <c r="C6596" i="6"/>
  <c r="C6597" i="6"/>
  <c r="C6598" i="6"/>
  <c r="C6599" i="6"/>
  <c r="C6600" i="6"/>
  <c r="C6601" i="6"/>
  <c r="C6602" i="6"/>
  <c r="C6603" i="6"/>
  <c r="C6604" i="6"/>
  <c r="C6605" i="6"/>
  <c r="C6606" i="6"/>
  <c r="C6607" i="6"/>
  <c r="C6608" i="6"/>
  <c r="C6609" i="6"/>
  <c r="C6610" i="6"/>
  <c r="C6611" i="6"/>
  <c r="C6612" i="6"/>
  <c r="C6613" i="6"/>
  <c r="C6614" i="6"/>
  <c r="C6615" i="6"/>
  <c r="C6616" i="6"/>
  <c r="C6617" i="6"/>
  <c r="C6618" i="6"/>
  <c r="C6619" i="6"/>
  <c r="C6620" i="6"/>
  <c r="C6621" i="6"/>
  <c r="C6622" i="6"/>
  <c r="C6623" i="6"/>
  <c r="C6624" i="6"/>
  <c r="C6625" i="6"/>
  <c r="C6626" i="6"/>
  <c r="C6627" i="6"/>
  <c r="C6628" i="6"/>
  <c r="C6629" i="6"/>
  <c r="C6630" i="6"/>
  <c r="C6631" i="6"/>
  <c r="C6632" i="6"/>
  <c r="C6633" i="6"/>
  <c r="C6634" i="6"/>
  <c r="C6635" i="6"/>
  <c r="C6636" i="6"/>
  <c r="C6637" i="6"/>
  <c r="C6638" i="6"/>
  <c r="C6639" i="6"/>
  <c r="C6640" i="6"/>
  <c r="C6641" i="6"/>
  <c r="C6642" i="6"/>
  <c r="C6643" i="6"/>
  <c r="C6644" i="6"/>
  <c r="C6645" i="6"/>
  <c r="C6646" i="6"/>
  <c r="C6647" i="6"/>
  <c r="C6648" i="6"/>
  <c r="C6649" i="6"/>
  <c r="C6650" i="6"/>
  <c r="C6651" i="6"/>
  <c r="C6652" i="6"/>
  <c r="C6653" i="6"/>
  <c r="C6654" i="6"/>
  <c r="C6655" i="6"/>
  <c r="C6656" i="6"/>
  <c r="C6657" i="6"/>
  <c r="C6658" i="6"/>
  <c r="C6659" i="6"/>
  <c r="C6660" i="6"/>
  <c r="C6661" i="6"/>
  <c r="C6662" i="6"/>
  <c r="C6663" i="6"/>
  <c r="C6664" i="6"/>
  <c r="C6665" i="6"/>
  <c r="C6666" i="6"/>
  <c r="C6667" i="6"/>
  <c r="C6668" i="6"/>
  <c r="C6669" i="6"/>
  <c r="C6670" i="6"/>
  <c r="C6671" i="6"/>
  <c r="C6672" i="6"/>
  <c r="C6673" i="6"/>
  <c r="C6674" i="6"/>
  <c r="C6675" i="6"/>
  <c r="C6676" i="6"/>
  <c r="C6677" i="6"/>
  <c r="C6678" i="6"/>
  <c r="C6679" i="6"/>
  <c r="C6680" i="6"/>
  <c r="C6681" i="6"/>
  <c r="C6682" i="6"/>
  <c r="C6683" i="6"/>
  <c r="C6684" i="6"/>
  <c r="C6685" i="6"/>
  <c r="C6686" i="6"/>
  <c r="C6687" i="6"/>
  <c r="C6688" i="6"/>
  <c r="C6689" i="6"/>
  <c r="C6690" i="6"/>
  <c r="C6691" i="6"/>
  <c r="C6692" i="6"/>
  <c r="C6693" i="6"/>
  <c r="C6694" i="6"/>
  <c r="C6695" i="6"/>
  <c r="C6696" i="6"/>
  <c r="C6697" i="6"/>
  <c r="C6698" i="6"/>
  <c r="C6699" i="6"/>
  <c r="C6700" i="6"/>
  <c r="C6701" i="6"/>
  <c r="C6702" i="6"/>
  <c r="C6703" i="6"/>
  <c r="C6704" i="6"/>
  <c r="C6705" i="6"/>
  <c r="C6706" i="6"/>
  <c r="C6707" i="6"/>
  <c r="C6708" i="6"/>
  <c r="C6709" i="6"/>
  <c r="C6710" i="6"/>
  <c r="C6711" i="6"/>
  <c r="C6712" i="6"/>
  <c r="C6713" i="6"/>
  <c r="C6714" i="6"/>
  <c r="C6715" i="6"/>
  <c r="C6716" i="6"/>
  <c r="C6717" i="6"/>
  <c r="C6718" i="6"/>
  <c r="C6719" i="6"/>
  <c r="C6720" i="6"/>
  <c r="C6721" i="6"/>
  <c r="C6722" i="6"/>
  <c r="C6723" i="6"/>
  <c r="C6724" i="6"/>
  <c r="C6725" i="6"/>
  <c r="C6726" i="6"/>
  <c r="C6727" i="6"/>
  <c r="C6728" i="6"/>
  <c r="C6729" i="6"/>
  <c r="C6730" i="6"/>
  <c r="C6731" i="6"/>
  <c r="C6732" i="6"/>
  <c r="C6733" i="6"/>
  <c r="C6734" i="6"/>
  <c r="C6735" i="6"/>
  <c r="C6736" i="6"/>
  <c r="C6737" i="6"/>
  <c r="C6738" i="6"/>
  <c r="C6739" i="6"/>
  <c r="C6740" i="6"/>
  <c r="C6741" i="6"/>
  <c r="C6742" i="6"/>
  <c r="C6743" i="6"/>
  <c r="C6744" i="6"/>
  <c r="C6745" i="6"/>
  <c r="C6746" i="6"/>
  <c r="C6747" i="6"/>
  <c r="C6748" i="6"/>
  <c r="C6749" i="6"/>
  <c r="C6750" i="6"/>
  <c r="C6751" i="6"/>
  <c r="C6752" i="6"/>
  <c r="C6753" i="6"/>
  <c r="C6754" i="6"/>
  <c r="C6755" i="6"/>
  <c r="C6756" i="6"/>
  <c r="C6757" i="6"/>
  <c r="C6758" i="6"/>
  <c r="C6759" i="6"/>
  <c r="C6760" i="6"/>
  <c r="C6761" i="6"/>
  <c r="C6762" i="6"/>
  <c r="C6763" i="6"/>
  <c r="C6764" i="6"/>
  <c r="C6765" i="6"/>
  <c r="C6766" i="6"/>
  <c r="C6767" i="6"/>
  <c r="C6768" i="6"/>
  <c r="C6769" i="6"/>
  <c r="C6770" i="6"/>
  <c r="C6771" i="6"/>
  <c r="C6772" i="6"/>
  <c r="C6773" i="6"/>
  <c r="C6774" i="6"/>
  <c r="C6775" i="6"/>
  <c r="C6776" i="6"/>
  <c r="C6777" i="6"/>
  <c r="C6778" i="6"/>
  <c r="C6779" i="6"/>
  <c r="C6780" i="6"/>
  <c r="C6781" i="6"/>
  <c r="C6782" i="6"/>
  <c r="C6783" i="6"/>
  <c r="C6784" i="6"/>
  <c r="C6785" i="6"/>
  <c r="C6786" i="6"/>
  <c r="C6787" i="6"/>
  <c r="C6788" i="6"/>
  <c r="C6789" i="6"/>
  <c r="C6790" i="6"/>
  <c r="C6791" i="6"/>
  <c r="C6792" i="6"/>
  <c r="C6793" i="6"/>
  <c r="C6794" i="6"/>
  <c r="C6795" i="6"/>
  <c r="C6796" i="6"/>
  <c r="C6797" i="6"/>
  <c r="C6798" i="6"/>
  <c r="C6799" i="6"/>
  <c r="C6800" i="6"/>
  <c r="C6801" i="6"/>
  <c r="C6802" i="6"/>
  <c r="C6803" i="6"/>
  <c r="C6804" i="6"/>
  <c r="C6805" i="6"/>
  <c r="C6806" i="6"/>
  <c r="C6807" i="6"/>
  <c r="C6808" i="6"/>
  <c r="C6809" i="6"/>
  <c r="C6810" i="6"/>
  <c r="C6811" i="6"/>
  <c r="C6812" i="6"/>
  <c r="C6813" i="6"/>
  <c r="C6814" i="6"/>
  <c r="C6815" i="6"/>
  <c r="C6816" i="6"/>
  <c r="C6817" i="6"/>
  <c r="C6818" i="6"/>
  <c r="C6819" i="6"/>
  <c r="C6820" i="6"/>
  <c r="C6821" i="6"/>
  <c r="C6822" i="6"/>
  <c r="C6823" i="6"/>
  <c r="C6824" i="6"/>
  <c r="C6825" i="6"/>
  <c r="C6826" i="6"/>
  <c r="C6827" i="6"/>
  <c r="C6828" i="6"/>
  <c r="C6829" i="6"/>
  <c r="C6830" i="6"/>
  <c r="C6831" i="6"/>
  <c r="C6832" i="6"/>
  <c r="C6833" i="6"/>
  <c r="C6834" i="6"/>
  <c r="C6835" i="6"/>
  <c r="C6836" i="6"/>
  <c r="C6837" i="6"/>
  <c r="C6838" i="6"/>
  <c r="C6839" i="6"/>
  <c r="C6840" i="6"/>
  <c r="C6841" i="6"/>
  <c r="C6842" i="6"/>
  <c r="C6843" i="6"/>
  <c r="C6844" i="6"/>
  <c r="C6845" i="6"/>
  <c r="C6846" i="6"/>
  <c r="C6847" i="6"/>
  <c r="C6848" i="6"/>
  <c r="C6849" i="6"/>
  <c r="C6850" i="6"/>
  <c r="C6851" i="6"/>
  <c r="C6852" i="6"/>
  <c r="C6853" i="6"/>
  <c r="C6854" i="6"/>
  <c r="C6855" i="6"/>
  <c r="C6856" i="6"/>
  <c r="C6857" i="6"/>
  <c r="C6858" i="6"/>
  <c r="C6859" i="6"/>
  <c r="C6860" i="6"/>
  <c r="C6861" i="6"/>
  <c r="C6862" i="6"/>
  <c r="C6863" i="6"/>
  <c r="C6864" i="6"/>
  <c r="C6865" i="6"/>
  <c r="C6866" i="6"/>
  <c r="C6867" i="6"/>
  <c r="C6868" i="6"/>
  <c r="C6869" i="6"/>
  <c r="C6870" i="6"/>
  <c r="C6871" i="6"/>
  <c r="C6872" i="6"/>
  <c r="C6873" i="6"/>
  <c r="C6874" i="6"/>
  <c r="C6875" i="6"/>
  <c r="C6876" i="6"/>
  <c r="C6877" i="6"/>
  <c r="C6878" i="6"/>
  <c r="C6879" i="6"/>
  <c r="C6880" i="6"/>
  <c r="C6881" i="6"/>
  <c r="C6882" i="6"/>
  <c r="C6883" i="6"/>
  <c r="C6884" i="6"/>
  <c r="C6885" i="6"/>
  <c r="C6886" i="6"/>
  <c r="C6887" i="6"/>
  <c r="C6888" i="6"/>
  <c r="C6889" i="6"/>
  <c r="C6890" i="6"/>
  <c r="C6891" i="6"/>
  <c r="C6892" i="6"/>
  <c r="C6893" i="6"/>
  <c r="C6894" i="6"/>
  <c r="C6895" i="6"/>
  <c r="C6896" i="6"/>
  <c r="C6897" i="6"/>
  <c r="C6898" i="6"/>
  <c r="C6899" i="6"/>
  <c r="C6900" i="6"/>
  <c r="C6901" i="6"/>
  <c r="C6902" i="6"/>
  <c r="C6903" i="6"/>
  <c r="C6904" i="6"/>
  <c r="C6905" i="6"/>
  <c r="C6906" i="6"/>
  <c r="C6907" i="6"/>
  <c r="C6908" i="6"/>
  <c r="C6909" i="6"/>
  <c r="C6910" i="6"/>
  <c r="C6911" i="6"/>
  <c r="C6912" i="6"/>
  <c r="C6913" i="6"/>
  <c r="C6914" i="6"/>
  <c r="C6915" i="6"/>
  <c r="C6916" i="6"/>
  <c r="C6917" i="6"/>
  <c r="C6918" i="6"/>
  <c r="C6919" i="6"/>
  <c r="C6920" i="6"/>
  <c r="C6921" i="6"/>
  <c r="C6922" i="6"/>
  <c r="C6923" i="6"/>
  <c r="C6924" i="6"/>
  <c r="C6925" i="6"/>
  <c r="C6926" i="6"/>
  <c r="C6927" i="6"/>
  <c r="C6928" i="6"/>
  <c r="C6929" i="6"/>
  <c r="C6930" i="6"/>
  <c r="C6931" i="6"/>
  <c r="C6932" i="6"/>
  <c r="C6933" i="6"/>
  <c r="C6934" i="6"/>
  <c r="C6935" i="6"/>
  <c r="C6936" i="6"/>
  <c r="C6937" i="6"/>
  <c r="C6938" i="6"/>
  <c r="C6939" i="6"/>
  <c r="C6940" i="6"/>
  <c r="C6941" i="6"/>
  <c r="C6942" i="6"/>
  <c r="C6943" i="6"/>
  <c r="C6944" i="6"/>
  <c r="C6945" i="6"/>
  <c r="C6946" i="6"/>
  <c r="C6947" i="6"/>
  <c r="C6948" i="6"/>
  <c r="C6949" i="6"/>
  <c r="C6950" i="6"/>
  <c r="C6951" i="6"/>
  <c r="C6952" i="6"/>
  <c r="C6953" i="6"/>
  <c r="C6954" i="6"/>
  <c r="C6955" i="6"/>
  <c r="C6956" i="6"/>
  <c r="C6957" i="6"/>
  <c r="C6958" i="6"/>
  <c r="C6959" i="6"/>
  <c r="C6960" i="6"/>
  <c r="C6961" i="6"/>
  <c r="C6962" i="6"/>
  <c r="C6963" i="6"/>
  <c r="C6964" i="6"/>
  <c r="C6965" i="6"/>
  <c r="C6966" i="6"/>
  <c r="C6967" i="6"/>
  <c r="C6968" i="6"/>
  <c r="C6969" i="6"/>
  <c r="C6970" i="6"/>
  <c r="C6971" i="6"/>
  <c r="C6972" i="6"/>
  <c r="C6973" i="6"/>
  <c r="C6974" i="6"/>
  <c r="C6975" i="6"/>
  <c r="C6976" i="6"/>
  <c r="C6977" i="6"/>
  <c r="C6978" i="6"/>
  <c r="C6979" i="6"/>
  <c r="C6980" i="6"/>
  <c r="C6981" i="6"/>
  <c r="C6982" i="6"/>
  <c r="C6983" i="6"/>
  <c r="C6984" i="6"/>
  <c r="C6985" i="6"/>
  <c r="C6986" i="6"/>
  <c r="C6987" i="6"/>
  <c r="C6988" i="6"/>
  <c r="C6989" i="6"/>
  <c r="C6990" i="6"/>
  <c r="C6991" i="6"/>
  <c r="C6992" i="6"/>
  <c r="C6993" i="6"/>
  <c r="C6994" i="6"/>
  <c r="C6995" i="6"/>
  <c r="C6996" i="6"/>
  <c r="C6997" i="6"/>
  <c r="C6998" i="6"/>
  <c r="C6999" i="6"/>
  <c r="C7000" i="6"/>
  <c r="C7001" i="6"/>
  <c r="C7002" i="6"/>
  <c r="C7003" i="6"/>
  <c r="C7004" i="6"/>
  <c r="C7005" i="6"/>
  <c r="C7006" i="6"/>
  <c r="C7007" i="6"/>
  <c r="C7008" i="6"/>
  <c r="C7009" i="6"/>
  <c r="C7010" i="6"/>
  <c r="C7011" i="6"/>
  <c r="C7012" i="6"/>
  <c r="C7013" i="6"/>
  <c r="C7014" i="6"/>
  <c r="C7015" i="6"/>
  <c r="C7016" i="6"/>
  <c r="C7017" i="6"/>
  <c r="C7018" i="6"/>
  <c r="C7019" i="6"/>
  <c r="C7020" i="6"/>
  <c r="C7021" i="6"/>
  <c r="C7022" i="6"/>
  <c r="C7023" i="6"/>
  <c r="C7024" i="6"/>
  <c r="C7025" i="6"/>
  <c r="C7026" i="6"/>
  <c r="C7027" i="6"/>
  <c r="C7028" i="6"/>
  <c r="C7029" i="6"/>
  <c r="C7030" i="6"/>
  <c r="C7031" i="6"/>
  <c r="C7032" i="6"/>
  <c r="C7033" i="6"/>
  <c r="C7034" i="6"/>
  <c r="C7035" i="6"/>
  <c r="C7036" i="6"/>
  <c r="C7037" i="6"/>
  <c r="C7038" i="6"/>
  <c r="C7039" i="6"/>
  <c r="C7040" i="6"/>
  <c r="C7041" i="6"/>
  <c r="C7042" i="6"/>
  <c r="C7043" i="6"/>
  <c r="C7044" i="6"/>
  <c r="C7045" i="6"/>
  <c r="C7046" i="6"/>
  <c r="C7047" i="6"/>
  <c r="C7048" i="6"/>
  <c r="C7049" i="6"/>
  <c r="C7050" i="6"/>
  <c r="C7051" i="6"/>
  <c r="C7052" i="6"/>
  <c r="C7053" i="6"/>
  <c r="C7054" i="6"/>
  <c r="C7055" i="6"/>
  <c r="C7056" i="6"/>
  <c r="C7057" i="6"/>
  <c r="C7058" i="6"/>
  <c r="C7059" i="6"/>
  <c r="C7060" i="6"/>
  <c r="C7061" i="6"/>
  <c r="C7062" i="6"/>
  <c r="C7063" i="6"/>
  <c r="C7064" i="6"/>
  <c r="C7065" i="6"/>
  <c r="C7066" i="6"/>
  <c r="C7067" i="6"/>
  <c r="C7068" i="6"/>
  <c r="C7069" i="6"/>
  <c r="C7070" i="6"/>
  <c r="C7071" i="6"/>
  <c r="C7072" i="6"/>
  <c r="C7073" i="6"/>
  <c r="C7074" i="6"/>
  <c r="C7075" i="6"/>
  <c r="C7076" i="6"/>
  <c r="C7077" i="6"/>
  <c r="C7078" i="6"/>
  <c r="C7079" i="6"/>
  <c r="C7080" i="6"/>
  <c r="C7081" i="6"/>
  <c r="C7082" i="6"/>
  <c r="C7083" i="6"/>
  <c r="C7084" i="6"/>
  <c r="C7085" i="6"/>
  <c r="C7086" i="6"/>
  <c r="C7087" i="6"/>
  <c r="C7088" i="6"/>
  <c r="C7089" i="6"/>
  <c r="C7090" i="6"/>
  <c r="C7091" i="6"/>
  <c r="C7092" i="6"/>
  <c r="C7093" i="6"/>
  <c r="C7094" i="6"/>
  <c r="C7095" i="6"/>
  <c r="C7096" i="6"/>
  <c r="C7097" i="6"/>
  <c r="C7098" i="6"/>
  <c r="C7099" i="6"/>
  <c r="C7100" i="6"/>
  <c r="C7101" i="6"/>
  <c r="C7102" i="6"/>
  <c r="C7103" i="6"/>
  <c r="C7104" i="6"/>
  <c r="C7105" i="6"/>
  <c r="C7106" i="6"/>
  <c r="C7107" i="6"/>
  <c r="C7108" i="6"/>
  <c r="C7109" i="6"/>
  <c r="C7110" i="6"/>
  <c r="C7111" i="6"/>
  <c r="C7112" i="6"/>
  <c r="C7113" i="6"/>
  <c r="C7114" i="6"/>
  <c r="C7115" i="6"/>
  <c r="C7116" i="6"/>
  <c r="C7117" i="6"/>
  <c r="C7118" i="6"/>
  <c r="C7119" i="6"/>
  <c r="C7120" i="6"/>
  <c r="C7121" i="6"/>
  <c r="C7122" i="6"/>
  <c r="C7123" i="6"/>
  <c r="C7124" i="6"/>
  <c r="C7125" i="6"/>
  <c r="C7126" i="6"/>
  <c r="C7127" i="6"/>
  <c r="C7128" i="6"/>
  <c r="C7129" i="6"/>
  <c r="C7130" i="6"/>
  <c r="C7131" i="6"/>
  <c r="C7132" i="6"/>
  <c r="C7133" i="6"/>
  <c r="C7134" i="6"/>
  <c r="C7135" i="6"/>
  <c r="C7136" i="6"/>
  <c r="C7137" i="6"/>
  <c r="C7138" i="6"/>
  <c r="C7139" i="6"/>
  <c r="C7140" i="6"/>
  <c r="C7141" i="6"/>
  <c r="C7142" i="6"/>
  <c r="C7143" i="6"/>
  <c r="C7144" i="6"/>
  <c r="C7145" i="6"/>
  <c r="C7146" i="6"/>
  <c r="C7147" i="6"/>
  <c r="C7148" i="6"/>
  <c r="C7149" i="6"/>
  <c r="C7150" i="6"/>
  <c r="C7151" i="6"/>
  <c r="C7152" i="6"/>
  <c r="C7153" i="6"/>
  <c r="C7154" i="6"/>
  <c r="C7155" i="6"/>
  <c r="C7156" i="6"/>
  <c r="C7157" i="6"/>
  <c r="C7158" i="6"/>
  <c r="C7159" i="6"/>
  <c r="C7160" i="6"/>
  <c r="C7161" i="6"/>
  <c r="C7162" i="6"/>
  <c r="C7163" i="6"/>
  <c r="C7164" i="6"/>
  <c r="C7165" i="6"/>
  <c r="C7166" i="6"/>
  <c r="C7167" i="6"/>
  <c r="C7168" i="6"/>
  <c r="C7169" i="6"/>
  <c r="C7170" i="6"/>
  <c r="C7171" i="6"/>
  <c r="C7172" i="6"/>
  <c r="C7173" i="6"/>
  <c r="C7174" i="6"/>
  <c r="C7175" i="6"/>
  <c r="C7176" i="6"/>
  <c r="C7177" i="6"/>
  <c r="C7178" i="6"/>
  <c r="C7179" i="6"/>
  <c r="C7180" i="6"/>
  <c r="C7181" i="6"/>
  <c r="C7182" i="6"/>
  <c r="C7183" i="6"/>
  <c r="C7184" i="6"/>
  <c r="C7185" i="6"/>
  <c r="C7186" i="6"/>
  <c r="C7187" i="6"/>
  <c r="C7188" i="6"/>
  <c r="C7189" i="6"/>
  <c r="C7190" i="6"/>
  <c r="C7191" i="6"/>
  <c r="C7192" i="6"/>
  <c r="C7193" i="6"/>
  <c r="C7194" i="6"/>
  <c r="C7195" i="6"/>
  <c r="C7196" i="6"/>
  <c r="C7197" i="6"/>
  <c r="C7198" i="6"/>
  <c r="C7199" i="6"/>
  <c r="C7200" i="6"/>
  <c r="C7201" i="6"/>
  <c r="C7202" i="6"/>
  <c r="C7203" i="6"/>
  <c r="C7204" i="6"/>
  <c r="C7205" i="6"/>
  <c r="C7206" i="6"/>
  <c r="C7207" i="6"/>
  <c r="C7208" i="6"/>
  <c r="C7209" i="6"/>
  <c r="C7210" i="6"/>
  <c r="C7211" i="6"/>
  <c r="C7212" i="6"/>
  <c r="C7213" i="6"/>
  <c r="C7214" i="6"/>
  <c r="C7215" i="6"/>
  <c r="C7216" i="6"/>
  <c r="C7217" i="6"/>
  <c r="C7218" i="6"/>
  <c r="C7219" i="6"/>
  <c r="C7220" i="6"/>
  <c r="C7221" i="6"/>
  <c r="C7222" i="6"/>
  <c r="C7223" i="6"/>
  <c r="C7224" i="6"/>
  <c r="C7225" i="6"/>
  <c r="C7226" i="6"/>
  <c r="C7227" i="6"/>
  <c r="C7228" i="6"/>
  <c r="C7229" i="6"/>
  <c r="C7230" i="6"/>
  <c r="C7231" i="6"/>
  <c r="C7232" i="6"/>
  <c r="C7233" i="6"/>
  <c r="C7234" i="6"/>
  <c r="C7235" i="6"/>
  <c r="C7236" i="6"/>
  <c r="C7237" i="6"/>
  <c r="C7238" i="6"/>
  <c r="C7239" i="6"/>
  <c r="C7240" i="6"/>
  <c r="C7241" i="6"/>
  <c r="C7242" i="6"/>
  <c r="C7243" i="6"/>
  <c r="C7244" i="6"/>
  <c r="C7245" i="6"/>
  <c r="C7246" i="6"/>
  <c r="C7247" i="6"/>
  <c r="C7248" i="6"/>
  <c r="C7249" i="6"/>
  <c r="C7250" i="6"/>
  <c r="C7251" i="6"/>
  <c r="C7252" i="6"/>
  <c r="C7253" i="6"/>
  <c r="C7254" i="6"/>
  <c r="C7255" i="6"/>
  <c r="C7256" i="6"/>
  <c r="C7257" i="6"/>
  <c r="C7258" i="6"/>
  <c r="C7259" i="6"/>
  <c r="C7260" i="6"/>
  <c r="C7261" i="6"/>
  <c r="C7262" i="6"/>
  <c r="C7263" i="6"/>
  <c r="C7264" i="6"/>
  <c r="C7265" i="6"/>
  <c r="C7266" i="6"/>
  <c r="C7267" i="6"/>
  <c r="C7268" i="6"/>
  <c r="C7269" i="6"/>
  <c r="C7270" i="6"/>
  <c r="C7271" i="6"/>
  <c r="C7272" i="6"/>
  <c r="C7273" i="6"/>
  <c r="C7274" i="6"/>
  <c r="C7275" i="6"/>
  <c r="C7276" i="6"/>
  <c r="C7277" i="6"/>
  <c r="C7278" i="6"/>
  <c r="C7279" i="6"/>
  <c r="C7280" i="6"/>
  <c r="C7281" i="6"/>
  <c r="C7282" i="6"/>
  <c r="C7283" i="6"/>
  <c r="C7284" i="6"/>
  <c r="C7285" i="6"/>
  <c r="C7286" i="6"/>
  <c r="C7287" i="6"/>
  <c r="C7288" i="6"/>
  <c r="C7289" i="6"/>
  <c r="C7290" i="6"/>
  <c r="C7291" i="6"/>
  <c r="C7292" i="6"/>
  <c r="C7293" i="6"/>
  <c r="C7294" i="6"/>
  <c r="C7295" i="6"/>
  <c r="C7296" i="6"/>
  <c r="C7297" i="6"/>
  <c r="C7298" i="6"/>
  <c r="C7299" i="6"/>
  <c r="C7300" i="6"/>
  <c r="C7301" i="6"/>
  <c r="C7302" i="6"/>
  <c r="C7303" i="6"/>
  <c r="C7304" i="6"/>
  <c r="C7305" i="6"/>
  <c r="C7306" i="6"/>
  <c r="C7307" i="6"/>
  <c r="C7308" i="6"/>
  <c r="C7309" i="6"/>
  <c r="C7310" i="6"/>
  <c r="C7311" i="6"/>
  <c r="C7312" i="6"/>
  <c r="C7313" i="6"/>
  <c r="C7314" i="6"/>
  <c r="C7315" i="6"/>
  <c r="C7316" i="6"/>
  <c r="C7317" i="6"/>
  <c r="C7318" i="6"/>
  <c r="C7319" i="6"/>
  <c r="C7320" i="6"/>
  <c r="C7321" i="6"/>
  <c r="C7322" i="6"/>
  <c r="C7323" i="6"/>
  <c r="C7324" i="6"/>
  <c r="C7325" i="6"/>
  <c r="C7326" i="6"/>
  <c r="C7327" i="6"/>
  <c r="C7328" i="6"/>
  <c r="C7329" i="6"/>
  <c r="C7330" i="6"/>
  <c r="C7331" i="6"/>
  <c r="C7332" i="6"/>
  <c r="C7333" i="6"/>
  <c r="C7334" i="6"/>
  <c r="C7335" i="6"/>
  <c r="C7336" i="6"/>
  <c r="C7337" i="6"/>
  <c r="C7338" i="6"/>
  <c r="C7339" i="6"/>
  <c r="C7340" i="6"/>
  <c r="C7341" i="6"/>
  <c r="C7342" i="6"/>
  <c r="C7343" i="6"/>
  <c r="C7344" i="6"/>
  <c r="C7345" i="6"/>
  <c r="C7346" i="6"/>
  <c r="C7347" i="6"/>
  <c r="C7348" i="6"/>
  <c r="C7349" i="6"/>
  <c r="C7350" i="6"/>
  <c r="C7351" i="6"/>
  <c r="C7352" i="6"/>
  <c r="C7353" i="6"/>
  <c r="C7354" i="6"/>
  <c r="C7355" i="6"/>
  <c r="C7356" i="6"/>
  <c r="C7357" i="6"/>
  <c r="C7358" i="6"/>
  <c r="C7359" i="6"/>
  <c r="C7360" i="6"/>
  <c r="C7361" i="6"/>
  <c r="C7362" i="6"/>
  <c r="C7363" i="6"/>
  <c r="C7364" i="6"/>
  <c r="C7365" i="6"/>
  <c r="C7366" i="6"/>
  <c r="C7367" i="6"/>
  <c r="C7368" i="6"/>
  <c r="C7369" i="6"/>
  <c r="C7370" i="6"/>
  <c r="C7371" i="6"/>
  <c r="C7372" i="6"/>
  <c r="C7373" i="6"/>
  <c r="C7374" i="6"/>
  <c r="C7375" i="6"/>
  <c r="C7376" i="6"/>
  <c r="C7377" i="6"/>
  <c r="C7378" i="6"/>
  <c r="C7379" i="6"/>
  <c r="C7380" i="6"/>
  <c r="C7381" i="6"/>
  <c r="C7382" i="6"/>
  <c r="C7383" i="6"/>
  <c r="C7384" i="6"/>
  <c r="C7385" i="6"/>
  <c r="C7386" i="6"/>
  <c r="C7387" i="6"/>
  <c r="C7388" i="6"/>
  <c r="C7389" i="6"/>
  <c r="C7390" i="6"/>
  <c r="C7391" i="6"/>
  <c r="C7392" i="6"/>
  <c r="C7393" i="6"/>
  <c r="C7394" i="6"/>
  <c r="C7395" i="6"/>
  <c r="C7396" i="6"/>
  <c r="C7397" i="6"/>
  <c r="C7398" i="6"/>
  <c r="C7399" i="6"/>
  <c r="C7400" i="6"/>
  <c r="C7401" i="6"/>
  <c r="C7402" i="6"/>
  <c r="C7403" i="6"/>
  <c r="C7404" i="6"/>
  <c r="C7405" i="6"/>
  <c r="C7406" i="6"/>
  <c r="C7407" i="6"/>
  <c r="C7408" i="6"/>
  <c r="C7409" i="6"/>
  <c r="C7410" i="6"/>
  <c r="C7411" i="6"/>
  <c r="C7412" i="6"/>
  <c r="C7413" i="6"/>
  <c r="C7414" i="6"/>
  <c r="C7415" i="6"/>
  <c r="C7416" i="6"/>
  <c r="C7417" i="6"/>
  <c r="C7418" i="6"/>
  <c r="C7419" i="6"/>
  <c r="C7420" i="6"/>
  <c r="C7421" i="6"/>
  <c r="C7422" i="6"/>
  <c r="C7423" i="6"/>
  <c r="C7424" i="6"/>
  <c r="C7425" i="6"/>
  <c r="C7426" i="6"/>
  <c r="C7427" i="6"/>
  <c r="C7428" i="6"/>
  <c r="C7429" i="6"/>
  <c r="C7430" i="6"/>
  <c r="C7431" i="6"/>
  <c r="C7432" i="6"/>
  <c r="C7433" i="6"/>
  <c r="C7434" i="6"/>
  <c r="C7435" i="6"/>
  <c r="C7436" i="6"/>
  <c r="C7437" i="6"/>
  <c r="C7438" i="6"/>
  <c r="C7439" i="6"/>
  <c r="C7440" i="6"/>
  <c r="C7441" i="6"/>
  <c r="C7442" i="6"/>
  <c r="C7443" i="6"/>
  <c r="C7444" i="6"/>
  <c r="C7445" i="6"/>
  <c r="C7446" i="6"/>
  <c r="C7447" i="6"/>
  <c r="C7448" i="6"/>
  <c r="C7449" i="6"/>
  <c r="C7450" i="6"/>
  <c r="C7451" i="6"/>
  <c r="C7452" i="6"/>
  <c r="C7453" i="6"/>
  <c r="C7454" i="6"/>
  <c r="C7455" i="6"/>
  <c r="C7456" i="6"/>
  <c r="C7457" i="6"/>
  <c r="C7458" i="6"/>
  <c r="C7459" i="6"/>
  <c r="C7460" i="6"/>
  <c r="C7461" i="6"/>
  <c r="C7462" i="6"/>
  <c r="C7463" i="6"/>
  <c r="C7464" i="6"/>
  <c r="C7465" i="6"/>
  <c r="C7466" i="6"/>
  <c r="C7467" i="6"/>
  <c r="C7468" i="6"/>
  <c r="C7469" i="6"/>
  <c r="C7470" i="6"/>
  <c r="C7471" i="6"/>
  <c r="C7472" i="6"/>
  <c r="C7473" i="6"/>
  <c r="C7474" i="6"/>
  <c r="C7475" i="6"/>
  <c r="C7476" i="6"/>
  <c r="C7477" i="6"/>
  <c r="C7478" i="6"/>
  <c r="C7479" i="6"/>
  <c r="C7480" i="6"/>
  <c r="C7481" i="6"/>
  <c r="C7482" i="6"/>
  <c r="C7483" i="6"/>
  <c r="C7484" i="6"/>
  <c r="C7485" i="6"/>
  <c r="C7486" i="6"/>
  <c r="C7487" i="6"/>
  <c r="C7488" i="6"/>
  <c r="C7489" i="6"/>
  <c r="C7490" i="6"/>
  <c r="C7491" i="6"/>
  <c r="C7492" i="6"/>
  <c r="C7493" i="6"/>
  <c r="C7494" i="6"/>
  <c r="C7495" i="6"/>
  <c r="C7496" i="6"/>
  <c r="C7497" i="6"/>
  <c r="C7498" i="6"/>
  <c r="C7499" i="6"/>
  <c r="C7500" i="6"/>
  <c r="C7501" i="6"/>
  <c r="C7502" i="6"/>
  <c r="C7503" i="6"/>
  <c r="C7504" i="6"/>
  <c r="C7505" i="6"/>
  <c r="C7506" i="6"/>
  <c r="C7507" i="6"/>
  <c r="C7508" i="6"/>
  <c r="C7509" i="6"/>
  <c r="C7510" i="6"/>
  <c r="C7511" i="6"/>
  <c r="C7512" i="6"/>
  <c r="C7513" i="6"/>
  <c r="C7514" i="6"/>
  <c r="C7515" i="6"/>
  <c r="C7516" i="6"/>
  <c r="C7517" i="6"/>
  <c r="C7518" i="6"/>
  <c r="C7519" i="6"/>
  <c r="C7520" i="6"/>
  <c r="C7521" i="6"/>
  <c r="C7522" i="6"/>
  <c r="C7523" i="6"/>
  <c r="C7524" i="6"/>
  <c r="C7525" i="6"/>
  <c r="C7526" i="6"/>
  <c r="C7527" i="6"/>
  <c r="C7528" i="6"/>
  <c r="C7529" i="6"/>
  <c r="C7530" i="6"/>
  <c r="C7531" i="6"/>
  <c r="C7532" i="6"/>
  <c r="C7533" i="6"/>
  <c r="C7534" i="6"/>
  <c r="C7535" i="6"/>
  <c r="C7536" i="6"/>
  <c r="C7537" i="6"/>
  <c r="C7538" i="6"/>
  <c r="C7539" i="6"/>
  <c r="C7540" i="6"/>
  <c r="C7541" i="6"/>
  <c r="C7542" i="6"/>
  <c r="C7543" i="6"/>
  <c r="C7544" i="6"/>
  <c r="C7545" i="6"/>
  <c r="C7546" i="6"/>
  <c r="C7547" i="6"/>
  <c r="C7548" i="6"/>
  <c r="C7549" i="6"/>
  <c r="C7550" i="6"/>
  <c r="C7551" i="6"/>
  <c r="C7552" i="6"/>
  <c r="C7553" i="6"/>
  <c r="C7554" i="6"/>
  <c r="C7555" i="6"/>
  <c r="C7556" i="6"/>
  <c r="C7557" i="6"/>
  <c r="C7558" i="6"/>
  <c r="C7559" i="6"/>
  <c r="C7560" i="6"/>
  <c r="C7561" i="6"/>
  <c r="C7562" i="6"/>
  <c r="C7563" i="6"/>
  <c r="C7564" i="6"/>
  <c r="C7565" i="6"/>
  <c r="C7566" i="6"/>
  <c r="C7567" i="6"/>
  <c r="C7568" i="6"/>
  <c r="C7569" i="6"/>
  <c r="C7570" i="6"/>
  <c r="C7571" i="6"/>
  <c r="C7572" i="6"/>
  <c r="C7573" i="6"/>
  <c r="C7574" i="6"/>
  <c r="C7575" i="6"/>
  <c r="C7576" i="6"/>
  <c r="C7577" i="6"/>
  <c r="C7578" i="6"/>
  <c r="C7579" i="6"/>
  <c r="C7580" i="6"/>
  <c r="C7581" i="6"/>
  <c r="C7582" i="6"/>
  <c r="C7583" i="6"/>
  <c r="C7584" i="6"/>
  <c r="C7585" i="6"/>
  <c r="C7586" i="6"/>
  <c r="C7587" i="6"/>
  <c r="C7588" i="6"/>
  <c r="C7589" i="6"/>
  <c r="C7590" i="6"/>
  <c r="C7591" i="6"/>
  <c r="C7592" i="6"/>
  <c r="C7593" i="6"/>
  <c r="C7594" i="6"/>
  <c r="C7595" i="6"/>
  <c r="C7596" i="6"/>
  <c r="C7597" i="6"/>
  <c r="C7598" i="6"/>
  <c r="C7599" i="6"/>
  <c r="C7600" i="6"/>
  <c r="C7601" i="6"/>
  <c r="C7602" i="6"/>
  <c r="C7603" i="6"/>
  <c r="C7604" i="6"/>
  <c r="C7605" i="6"/>
  <c r="C7606" i="6"/>
  <c r="C7607" i="6"/>
  <c r="C7608" i="6"/>
  <c r="C7609" i="6"/>
  <c r="C7610" i="6"/>
  <c r="C7611" i="6"/>
  <c r="C7612" i="6"/>
  <c r="C7613" i="6"/>
  <c r="C7614" i="6"/>
  <c r="C7615" i="6"/>
  <c r="C7616" i="6"/>
  <c r="C7617" i="6"/>
  <c r="C7618" i="6"/>
  <c r="C7619" i="6"/>
  <c r="C7620" i="6"/>
  <c r="C7621" i="6"/>
  <c r="C7622" i="6"/>
  <c r="C7623" i="6"/>
  <c r="C7624" i="6"/>
  <c r="C7625" i="6"/>
  <c r="C7626" i="6"/>
  <c r="C7627" i="6"/>
  <c r="C7628" i="6"/>
  <c r="C7629" i="6"/>
  <c r="C7630" i="6"/>
  <c r="C7631" i="6"/>
  <c r="C7632" i="6"/>
  <c r="C7633" i="6"/>
  <c r="C7634" i="6"/>
  <c r="C7635" i="6"/>
  <c r="C7636" i="6"/>
  <c r="C7637" i="6"/>
  <c r="C7638" i="6"/>
  <c r="C7639" i="6"/>
  <c r="C7640" i="6"/>
  <c r="C7641" i="6"/>
  <c r="C7642" i="6"/>
  <c r="C7643" i="6"/>
  <c r="C7644" i="6"/>
  <c r="C7645" i="6"/>
  <c r="C7646" i="6"/>
  <c r="C7647" i="6"/>
  <c r="C7648" i="6"/>
  <c r="C7649" i="6"/>
  <c r="C7650" i="6"/>
  <c r="C7651" i="6"/>
  <c r="C7652" i="6"/>
  <c r="C7653" i="6"/>
  <c r="C7654" i="6"/>
  <c r="C7655" i="6"/>
  <c r="C7656" i="6"/>
  <c r="C7657" i="6"/>
  <c r="C7658" i="6"/>
  <c r="C7659" i="6"/>
  <c r="C7660" i="6"/>
  <c r="C7661" i="6"/>
  <c r="C7662" i="6"/>
  <c r="C7663" i="6"/>
  <c r="C7664" i="6"/>
  <c r="C7665" i="6"/>
  <c r="C7666" i="6"/>
  <c r="C7667" i="6"/>
  <c r="C7668" i="6"/>
  <c r="C7669" i="6"/>
  <c r="C7670" i="6"/>
  <c r="C7671" i="6"/>
  <c r="C7672" i="6"/>
  <c r="C7673" i="6"/>
  <c r="C7674" i="6"/>
  <c r="C7675" i="6"/>
  <c r="C7676" i="6"/>
  <c r="C7677" i="6"/>
  <c r="C7678" i="6"/>
  <c r="C7679" i="6"/>
  <c r="C7680" i="6"/>
  <c r="C7681" i="6"/>
  <c r="C7682" i="6"/>
  <c r="C7683" i="6"/>
  <c r="C7684" i="6"/>
  <c r="C7685" i="6"/>
  <c r="C7686" i="6"/>
  <c r="C7687" i="6"/>
  <c r="C7688" i="6"/>
  <c r="C7689" i="6"/>
  <c r="C7690" i="6"/>
  <c r="C7691" i="6"/>
  <c r="C7692" i="6"/>
  <c r="C7693" i="6"/>
  <c r="C7694" i="6"/>
  <c r="C7695" i="6"/>
  <c r="C7696" i="6"/>
  <c r="C7697" i="6"/>
  <c r="C7698" i="6"/>
  <c r="C7699" i="6"/>
  <c r="C7700" i="6"/>
  <c r="C7701" i="6"/>
  <c r="C7702" i="6"/>
  <c r="C7703" i="6"/>
  <c r="C7704" i="6"/>
  <c r="C7705" i="6"/>
  <c r="C7706" i="6"/>
  <c r="C7707" i="6"/>
  <c r="C7708" i="6"/>
  <c r="C7709" i="6"/>
  <c r="C7710" i="6"/>
  <c r="C7711" i="6"/>
  <c r="C7712" i="6"/>
  <c r="C7713" i="6"/>
  <c r="C7714" i="6"/>
  <c r="C7715" i="6"/>
  <c r="C7716" i="6"/>
  <c r="C7717" i="6"/>
  <c r="C7718" i="6"/>
  <c r="C7719" i="6"/>
  <c r="C7720" i="6"/>
  <c r="C7721" i="6"/>
  <c r="C7722" i="6"/>
  <c r="C7723" i="6"/>
  <c r="C7724" i="6"/>
  <c r="C7725" i="6"/>
  <c r="C7726" i="6"/>
  <c r="C7727" i="6"/>
  <c r="C7728" i="6"/>
  <c r="C7729" i="6"/>
  <c r="C7730" i="6"/>
  <c r="C7731" i="6"/>
  <c r="C7732" i="6"/>
  <c r="C7733" i="6"/>
  <c r="C7734" i="6"/>
  <c r="C7735" i="6"/>
  <c r="C7736" i="6"/>
  <c r="C7737" i="6"/>
  <c r="C7738" i="6"/>
  <c r="C7739" i="6"/>
  <c r="C7740" i="6"/>
  <c r="C7741" i="6"/>
  <c r="C7742" i="6"/>
  <c r="C7743" i="6"/>
  <c r="C7744" i="6"/>
  <c r="C7745" i="6"/>
  <c r="C7746" i="6"/>
  <c r="C7747" i="6"/>
  <c r="C7748" i="6"/>
  <c r="C7749" i="6"/>
  <c r="C7750" i="6"/>
  <c r="C7751" i="6"/>
  <c r="C7752" i="6"/>
  <c r="C7753" i="6"/>
  <c r="C7754" i="6"/>
  <c r="C7755" i="6"/>
  <c r="C7756" i="6"/>
  <c r="C7757" i="6"/>
  <c r="C7758" i="6"/>
  <c r="C7759" i="6"/>
  <c r="C7760" i="6"/>
  <c r="C7761" i="6"/>
  <c r="C7762" i="6"/>
  <c r="C7763" i="6"/>
  <c r="C7764" i="6"/>
  <c r="C7765" i="6"/>
  <c r="C7766" i="6"/>
  <c r="C7767" i="6"/>
  <c r="C7768" i="6"/>
  <c r="C7769" i="6"/>
  <c r="C7770" i="6"/>
  <c r="C7771" i="6"/>
  <c r="C7772" i="6"/>
  <c r="C7773" i="6"/>
  <c r="C7774" i="6"/>
  <c r="C7775" i="6"/>
  <c r="C7776" i="6"/>
  <c r="C7777" i="6"/>
  <c r="C7778" i="6"/>
  <c r="C7779" i="6"/>
  <c r="C7780" i="6"/>
  <c r="C7781" i="6"/>
  <c r="C7782" i="6"/>
  <c r="C7783" i="6"/>
  <c r="C7784" i="6"/>
  <c r="C7785" i="6"/>
  <c r="C7786" i="6"/>
  <c r="C7787" i="6"/>
  <c r="C7788" i="6"/>
  <c r="C7789" i="6"/>
  <c r="C7790" i="6"/>
  <c r="C7791" i="6"/>
  <c r="C7792" i="6"/>
  <c r="C7793" i="6"/>
  <c r="C7794" i="6"/>
  <c r="C7795" i="6"/>
  <c r="C7796" i="6"/>
  <c r="C7797" i="6"/>
  <c r="C7798" i="6"/>
  <c r="C7799" i="6"/>
  <c r="C7800" i="6"/>
  <c r="C7801" i="6"/>
  <c r="C7802" i="6"/>
  <c r="C7803" i="6"/>
  <c r="C7804" i="6"/>
  <c r="C7805" i="6"/>
  <c r="C7806" i="6"/>
  <c r="C7807" i="6"/>
  <c r="C7808" i="6"/>
  <c r="C7809" i="6"/>
  <c r="C7810" i="6"/>
  <c r="C7811" i="6"/>
  <c r="C7812" i="6"/>
  <c r="C7813" i="6"/>
  <c r="C7814" i="6"/>
  <c r="C7815" i="6"/>
  <c r="C7816" i="6"/>
  <c r="C7817" i="6"/>
  <c r="C7818" i="6"/>
  <c r="C7819" i="6"/>
  <c r="C7820" i="6"/>
  <c r="C7821" i="6"/>
  <c r="C7822" i="6"/>
  <c r="C7823" i="6"/>
  <c r="C7824" i="6"/>
  <c r="C7825" i="6"/>
  <c r="C7826" i="6"/>
  <c r="C7827" i="6"/>
  <c r="C7828" i="6"/>
  <c r="C7829" i="6"/>
  <c r="C7830" i="6"/>
  <c r="C7831" i="6"/>
  <c r="C7832" i="6"/>
  <c r="C7833" i="6"/>
  <c r="C7834" i="6"/>
  <c r="C7835" i="6"/>
  <c r="C7836" i="6"/>
  <c r="C7837" i="6"/>
  <c r="C7838" i="6"/>
  <c r="C7839" i="6"/>
  <c r="C7840" i="6"/>
  <c r="C7841" i="6"/>
  <c r="C7842" i="6"/>
  <c r="C7843" i="6"/>
  <c r="C7844" i="6"/>
  <c r="C7845" i="6"/>
  <c r="C7846" i="6"/>
  <c r="C7847" i="6"/>
  <c r="C7848" i="6"/>
  <c r="C7849" i="6"/>
  <c r="C7850" i="6"/>
  <c r="C7851" i="6"/>
  <c r="C7852" i="6"/>
  <c r="C7853" i="6"/>
  <c r="C7854" i="6"/>
  <c r="C7855" i="6"/>
  <c r="C7856" i="6"/>
  <c r="C7857" i="6"/>
  <c r="C7858" i="6"/>
  <c r="C7859" i="6"/>
  <c r="C7860" i="6"/>
  <c r="C7861" i="6"/>
  <c r="C7862" i="6"/>
  <c r="C7863" i="6"/>
  <c r="C7864" i="6"/>
  <c r="C7865" i="6"/>
  <c r="C7866" i="6"/>
  <c r="C7867" i="6"/>
  <c r="C7868" i="6"/>
  <c r="C7869" i="6"/>
  <c r="C7870" i="6"/>
  <c r="C7871" i="6"/>
  <c r="C7872" i="6"/>
  <c r="C7873" i="6"/>
  <c r="C7874" i="6"/>
  <c r="C7875" i="6"/>
  <c r="C7876" i="6"/>
  <c r="C7877" i="6"/>
  <c r="C7878" i="6"/>
  <c r="C7879" i="6"/>
  <c r="C7880" i="6"/>
  <c r="C7881" i="6"/>
  <c r="C7882" i="6"/>
  <c r="C7883" i="6"/>
  <c r="C7884" i="6"/>
  <c r="C7885" i="6"/>
  <c r="C7886" i="6"/>
  <c r="C7887" i="6"/>
  <c r="C7888" i="6"/>
  <c r="C7889" i="6"/>
  <c r="C7890" i="6"/>
  <c r="C7891" i="6"/>
  <c r="C7892" i="6"/>
  <c r="C7893" i="6"/>
  <c r="C7894" i="6"/>
  <c r="C7895" i="6"/>
  <c r="C7896" i="6"/>
  <c r="C7897" i="6"/>
  <c r="C7898" i="6"/>
  <c r="C7899" i="6"/>
  <c r="C7900" i="6"/>
  <c r="C7901" i="6"/>
  <c r="C7902" i="6"/>
  <c r="C7903" i="6"/>
  <c r="C7904" i="6"/>
  <c r="C7905" i="6"/>
  <c r="C7906" i="6"/>
  <c r="C7907" i="6"/>
  <c r="C7908" i="6"/>
  <c r="C7909" i="6"/>
  <c r="C7910" i="6"/>
  <c r="C7911" i="6"/>
  <c r="C7912" i="6"/>
  <c r="C7913" i="6"/>
  <c r="C7914" i="6"/>
  <c r="C7915" i="6"/>
  <c r="C7916" i="6"/>
  <c r="C7917" i="6"/>
  <c r="C7918" i="6"/>
  <c r="C7919" i="6"/>
  <c r="C7920" i="6"/>
  <c r="C7921" i="6"/>
  <c r="C7922" i="6"/>
  <c r="C7923" i="6"/>
  <c r="C7924" i="6"/>
  <c r="C7925" i="6"/>
  <c r="C7926" i="6"/>
  <c r="C7927" i="6"/>
  <c r="C7928" i="6"/>
  <c r="C7929" i="6"/>
  <c r="C7930" i="6"/>
  <c r="C7931" i="6"/>
  <c r="C7932" i="6"/>
  <c r="C7933" i="6"/>
  <c r="C7934" i="6"/>
  <c r="C7935" i="6"/>
  <c r="C7936" i="6"/>
  <c r="C7937" i="6"/>
  <c r="C7938" i="6"/>
  <c r="C7939" i="6"/>
  <c r="C7940" i="6"/>
  <c r="C7941" i="6"/>
  <c r="C7942" i="6"/>
  <c r="C7943" i="6"/>
  <c r="C7944" i="6"/>
  <c r="C7945" i="6"/>
  <c r="C7946" i="6"/>
  <c r="C7947" i="6"/>
  <c r="C7948" i="6"/>
  <c r="C7949" i="6"/>
  <c r="C7950" i="6"/>
  <c r="C7951" i="6"/>
  <c r="C7952" i="6"/>
  <c r="C7953" i="6"/>
  <c r="C7954" i="6"/>
  <c r="C7955" i="6"/>
  <c r="C7956" i="6"/>
  <c r="C7957" i="6"/>
  <c r="C7958" i="6"/>
  <c r="C7959" i="6"/>
  <c r="C7960" i="6"/>
  <c r="C7961" i="6"/>
  <c r="C7962" i="6"/>
  <c r="C7963" i="6"/>
  <c r="C7964" i="6"/>
  <c r="C7965" i="6"/>
  <c r="C7966" i="6"/>
  <c r="C7967" i="6"/>
  <c r="C7968" i="6"/>
  <c r="C7969" i="6"/>
  <c r="C7970" i="6"/>
  <c r="C7971" i="6"/>
  <c r="C7972" i="6"/>
  <c r="C7973" i="6"/>
  <c r="C7974" i="6"/>
  <c r="C7975" i="6"/>
  <c r="C7976" i="6"/>
  <c r="C7977" i="6"/>
  <c r="C7978" i="6"/>
  <c r="C7979" i="6"/>
  <c r="C7980" i="6"/>
  <c r="C7981" i="6"/>
  <c r="C7982" i="6"/>
  <c r="C7983" i="6"/>
  <c r="C7984" i="6"/>
  <c r="C7985" i="6"/>
  <c r="C7986" i="6"/>
  <c r="C7987" i="6"/>
  <c r="C7988" i="6"/>
  <c r="C7989" i="6"/>
  <c r="C7990" i="6"/>
  <c r="C7991" i="6"/>
  <c r="C7992" i="6"/>
  <c r="C7993" i="6"/>
  <c r="C7994" i="6"/>
  <c r="C7995" i="6"/>
  <c r="C7996" i="6"/>
  <c r="C7997" i="6"/>
  <c r="C7998" i="6"/>
  <c r="C7999" i="6"/>
  <c r="C8000" i="6"/>
  <c r="C8001" i="6"/>
  <c r="C8002" i="6"/>
  <c r="C8003" i="6"/>
  <c r="C8004" i="6"/>
  <c r="C8005" i="6"/>
  <c r="C8006" i="6"/>
  <c r="C8007" i="6"/>
  <c r="C8008" i="6"/>
  <c r="C8009" i="6"/>
  <c r="C8010" i="6"/>
  <c r="C8011" i="6"/>
  <c r="C8012" i="6"/>
  <c r="C8013" i="6"/>
  <c r="C8014" i="6"/>
  <c r="C8015" i="6"/>
  <c r="C8016" i="6"/>
  <c r="C8017" i="6"/>
  <c r="C8018" i="6"/>
  <c r="C8019" i="6"/>
  <c r="C8020" i="6"/>
  <c r="C8021" i="6"/>
  <c r="C8022" i="6"/>
  <c r="C8023" i="6"/>
  <c r="C8024" i="6"/>
  <c r="C8025" i="6"/>
  <c r="C8026" i="6"/>
  <c r="C8027" i="6"/>
  <c r="C8028" i="6"/>
  <c r="C8029" i="6"/>
  <c r="C8030" i="6"/>
  <c r="C8031" i="6"/>
  <c r="C8032" i="6"/>
  <c r="C8033" i="6"/>
  <c r="C8034" i="6"/>
  <c r="C8035" i="6"/>
  <c r="C8036" i="6"/>
  <c r="C8037" i="6"/>
  <c r="C8038" i="6"/>
  <c r="C8039" i="6"/>
  <c r="C8040" i="6"/>
  <c r="C8041" i="6"/>
  <c r="C8042" i="6"/>
  <c r="C8043" i="6"/>
  <c r="C8044" i="6"/>
  <c r="C8045" i="6"/>
  <c r="C8046" i="6"/>
  <c r="C8047" i="6"/>
  <c r="C8048" i="6"/>
  <c r="C8049" i="6"/>
  <c r="C8050" i="6"/>
  <c r="C8051" i="6"/>
  <c r="C8052" i="6"/>
  <c r="C8053" i="6"/>
  <c r="C8054" i="6"/>
  <c r="C8055" i="6"/>
  <c r="C8056" i="6"/>
  <c r="C8057" i="6"/>
  <c r="C8058" i="6"/>
  <c r="C8059" i="6"/>
  <c r="C8060" i="6"/>
  <c r="C8061" i="6"/>
  <c r="C8062" i="6"/>
  <c r="C8063" i="6"/>
  <c r="C8064" i="6"/>
  <c r="C8065" i="6"/>
  <c r="C8066" i="6"/>
  <c r="C8067" i="6"/>
  <c r="C8068" i="6"/>
  <c r="C8069" i="6"/>
  <c r="C8070" i="6"/>
  <c r="C8071" i="6"/>
  <c r="C8072" i="6"/>
  <c r="C8073" i="6"/>
  <c r="C8074" i="6"/>
  <c r="C8075" i="6"/>
  <c r="C8076" i="6"/>
  <c r="C8077" i="6"/>
  <c r="C8078" i="6"/>
  <c r="C8079" i="6"/>
  <c r="C8080" i="6"/>
  <c r="C8081" i="6"/>
  <c r="C8082" i="6"/>
  <c r="C8083" i="6"/>
  <c r="C8084" i="6"/>
  <c r="C8085" i="6"/>
  <c r="C8086" i="6"/>
  <c r="C8087" i="6"/>
  <c r="C8088" i="6"/>
  <c r="C8089" i="6"/>
  <c r="C8090" i="6"/>
  <c r="C8091" i="6"/>
  <c r="C8092" i="6"/>
  <c r="C8093" i="6"/>
  <c r="C8094" i="6"/>
  <c r="C8095" i="6"/>
  <c r="C8096" i="6"/>
  <c r="C8097" i="6"/>
  <c r="C8098" i="6"/>
  <c r="C8099" i="6"/>
  <c r="C8100" i="6"/>
  <c r="C8101" i="6"/>
  <c r="C8102" i="6"/>
  <c r="C8103" i="6"/>
  <c r="C8104" i="6"/>
  <c r="C8105" i="6"/>
  <c r="C8106" i="6"/>
  <c r="C8107" i="6"/>
  <c r="C8108" i="6"/>
  <c r="C8109" i="6"/>
  <c r="C8110" i="6"/>
  <c r="C8111" i="6"/>
  <c r="C8112" i="6"/>
  <c r="C8113" i="6"/>
  <c r="C8114" i="6"/>
  <c r="C8115" i="6"/>
  <c r="C8116" i="6"/>
  <c r="C8117" i="6"/>
  <c r="C8118" i="6"/>
  <c r="C8119" i="6"/>
  <c r="C8120" i="6"/>
  <c r="C8121" i="6"/>
  <c r="C8122" i="6"/>
  <c r="C8123" i="6"/>
  <c r="C8124" i="6"/>
  <c r="C8125" i="6"/>
  <c r="C8126" i="6"/>
  <c r="C8127" i="6"/>
  <c r="C8128" i="6"/>
  <c r="C8129" i="6"/>
  <c r="C8130" i="6"/>
  <c r="C8131" i="6"/>
  <c r="C8132" i="6"/>
  <c r="C8133" i="6"/>
  <c r="C8134" i="6"/>
  <c r="C8135" i="6"/>
  <c r="C8136" i="6"/>
  <c r="C8137" i="6"/>
  <c r="C8138" i="6"/>
  <c r="C8139" i="6"/>
  <c r="C8140" i="6"/>
  <c r="C8141" i="6"/>
  <c r="C8142" i="6"/>
  <c r="C8143" i="6"/>
  <c r="C8144" i="6"/>
  <c r="C8145" i="6"/>
  <c r="C8146" i="6"/>
  <c r="C8147" i="6"/>
  <c r="C8148" i="6"/>
  <c r="C8149" i="6"/>
  <c r="C8150" i="6"/>
  <c r="C8151" i="6"/>
  <c r="C8152" i="6"/>
  <c r="C8153" i="6"/>
  <c r="C8154" i="6"/>
  <c r="C8155" i="6"/>
  <c r="C8156" i="6"/>
  <c r="C8157" i="6"/>
  <c r="C8158" i="6"/>
  <c r="C8159" i="6"/>
  <c r="C8160" i="6"/>
  <c r="C8161" i="6"/>
  <c r="C8162" i="6"/>
  <c r="C8163" i="6"/>
  <c r="C8164" i="6"/>
  <c r="C8165" i="6"/>
  <c r="C8166" i="6"/>
  <c r="C8167" i="6"/>
  <c r="C8168" i="6"/>
  <c r="C8169" i="6"/>
  <c r="C8170" i="6"/>
  <c r="C8171" i="6"/>
  <c r="C8172" i="6"/>
  <c r="C8173" i="6"/>
  <c r="C8174" i="6"/>
  <c r="C8175" i="6"/>
  <c r="C8176" i="6"/>
  <c r="C8177" i="6"/>
  <c r="C8178" i="6"/>
  <c r="C8179" i="6"/>
  <c r="C8180" i="6"/>
  <c r="C8181" i="6"/>
  <c r="C8182" i="6"/>
  <c r="C8183" i="6"/>
  <c r="C8184" i="6"/>
  <c r="C8185" i="6"/>
  <c r="C8186" i="6"/>
  <c r="C8187" i="6"/>
  <c r="C8188" i="6"/>
  <c r="C8189" i="6"/>
  <c r="C8190" i="6"/>
  <c r="C8191" i="6"/>
  <c r="C8192" i="6"/>
  <c r="C8193" i="6"/>
  <c r="C8194" i="6"/>
  <c r="C8195" i="6"/>
  <c r="C8196" i="6"/>
  <c r="C8197" i="6"/>
  <c r="C8198" i="6"/>
  <c r="C8199" i="6"/>
  <c r="C8200" i="6"/>
  <c r="C8201" i="6"/>
  <c r="C8202" i="6"/>
  <c r="C8203" i="6"/>
  <c r="C8204" i="6"/>
  <c r="C8205" i="6"/>
  <c r="C8206" i="6"/>
  <c r="C8207" i="6"/>
  <c r="C8208" i="6"/>
  <c r="C8209" i="6"/>
  <c r="C8210" i="6"/>
  <c r="C8211" i="6"/>
  <c r="C8212" i="6"/>
  <c r="C8213" i="6"/>
  <c r="C8214" i="6"/>
  <c r="C8215" i="6"/>
  <c r="C8216" i="6"/>
  <c r="C8217" i="6"/>
  <c r="C8218" i="6"/>
  <c r="C8219" i="6"/>
  <c r="C8220" i="6"/>
  <c r="C8221" i="6"/>
  <c r="C8222" i="6"/>
  <c r="C8223" i="6"/>
  <c r="C8224" i="6"/>
  <c r="C8225" i="6"/>
  <c r="C8226" i="6"/>
  <c r="C8227" i="6"/>
  <c r="C8228" i="6"/>
  <c r="C8229" i="6"/>
  <c r="C8230" i="6"/>
  <c r="C8231" i="6"/>
  <c r="C8232" i="6"/>
  <c r="C8233" i="6"/>
  <c r="C8234" i="6"/>
  <c r="C8235" i="6"/>
  <c r="C8236" i="6"/>
  <c r="C8237" i="6"/>
  <c r="C8238" i="6"/>
  <c r="C8239" i="6"/>
  <c r="C8240" i="6"/>
  <c r="C8241" i="6"/>
  <c r="C8242" i="6"/>
  <c r="C8243" i="6"/>
  <c r="C8244" i="6"/>
  <c r="C8245" i="6"/>
  <c r="C8246" i="6"/>
  <c r="C8247" i="6"/>
  <c r="C8248" i="6"/>
  <c r="C8249" i="6"/>
  <c r="C8250" i="6"/>
  <c r="C8251" i="6"/>
  <c r="C8252" i="6"/>
  <c r="C8253" i="6"/>
  <c r="C8254" i="6"/>
  <c r="C8255" i="6"/>
  <c r="C8256" i="6"/>
  <c r="C8257" i="6"/>
  <c r="C8258" i="6"/>
  <c r="C8259" i="6"/>
  <c r="C8260" i="6"/>
  <c r="C8261" i="6"/>
  <c r="C8262" i="6"/>
  <c r="C8263" i="6"/>
  <c r="C8264" i="6"/>
  <c r="C8265" i="6"/>
  <c r="C8266" i="6"/>
  <c r="C8267" i="6"/>
  <c r="C8268" i="6"/>
  <c r="C8269" i="6"/>
  <c r="C8270" i="6"/>
  <c r="C8271" i="6"/>
  <c r="C8272" i="6"/>
  <c r="C8273" i="6"/>
  <c r="C8274" i="6"/>
  <c r="C8275" i="6"/>
  <c r="C8276" i="6"/>
  <c r="C8277" i="6"/>
  <c r="C8278" i="6"/>
  <c r="C8279" i="6"/>
  <c r="C8280" i="6"/>
  <c r="C8281" i="6"/>
  <c r="C8282" i="6"/>
  <c r="C8283" i="6"/>
  <c r="C8284" i="6"/>
  <c r="C8285" i="6"/>
  <c r="C8286" i="6"/>
  <c r="C8287" i="6"/>
  <c r="C8288" i="6"/>
  <c r="C8289" i="6"/>
  <c r="C8290" i="6"/>
  <c r="C8291" i="6"/>
  <c r="C8292" i="6"/>
  <c r="C8293" i="6"/>
  <c r="C8294" i="6"/>
  <c r="C8295" i="6"/>
  <c r="C8296" i="6"/>
  <c r="C8297" i="6"/>
  <c r="C8298" i="6"/>
  <c r="C8299" i="6"/>
  <c r="C8300" i="6"/>
  <c r="C8301" i="6"/>
  <c r="C8302" i="6"/>
  <c r="C8303" i="6"/>
  <c r="C8304" i="6"/>
  <c r="C8305" i="6"/>
  <c r="C8306" i="6"/>
  <c r="C8307" i="6"/>
  <c r="C8308" i="6"/>
  <c r="C8309" i="6"/>
  <c r="C8310" i="6"/>
  <c r="C8311" i="6"/>
  <c r="C8312" i="6"/>
  <c r="C8313" i="6"/>
  <c r="C8314" i="6"/>
  <c r="C8315" i="6"/>
  <c r="C8316" i="6"/>
  <c r="C8317" i="6"/>
  <c r="C8318" i="6"/>
  <c r="C8319" i="6"/>
  <c r="C8320" i="6"/>
  <c r="C8321" i="6"/>
  <c r="C8322" i="6"/>
  <c r="C8323" i="6"/>
  <c r="C8324" i="6"/>
  <c r="C8325" i="6"/>
  <c r="C8326" i="6"/>
  <c r="C8327" i="6"/>
  <c r="C8328" i="6"/>
  <c r="C8329" i="6"/>
  <c r="C8330" i="6"/>
  <c r="C8331" i="6"/>
  <c r="C8332" i="6"/>
  <c r="C8333" i="6"/>
  <c r="C8334" i="6"/>
  <c r="C8335" i="6"/>
  <c r="C8336" i="6"/>
  <c r="C8337" i="6"/>
  <c r="C8338" i="6"/>
  <c r="C8339" i="6"/>
  <c r="C8340" i="6"/>
  <c r="C8341" i="6"/>
  <c r="C8342" i="6"/>
  <c r="C8343" i="6"/>
  <c r="C8344" i="6"/>
  <c r="C8345" i="6"/>
  <c r="C8346" i="6"/>
  <c r="C8347" i="6"/>
  <c r="C8348" i="6"/>
  <c r="C8349" i="6"/>
  <c r="C8350" i="6"/>
  <c r="C8351" i="6"/>
  <c r="C8352" i="6"/>
  <c r="C8353" i="6"/>
  <c r="C8354" i="6"/>
  <c r="C8355" i="6"/>
  <c r="C8356" i="6"/>
  <c r="C8357" i="6"/>
  <c r="C8358" i="6"/>
  <c r="C8359" i="6"/>
  <c r="C8360" i="6"/>
  <c r="C8361" i="6"/>
  <c r="C8362" i="6"/>
  <c r="C8363" i="6"/>
  <c r="C8364" i="6"/>
  <c r="C8365" i="6"/>
  <c r="C8366" i="6"/>
  <c r="C8367" i="6"/>
  <c r="C8368" i="6"/>
  <c r="C8369" i="6"/>
  <c r="C8370" i="6"/>
  <c r="C8371" i="6"/>
  <c r="C8372" i="6"/>
  <c r="C8373" i="6"/>
  <c r="C8374" i="6"/>
  <c r="C8375" i="6"/>
  <c r="C8376" i="6"/>
  <c r="C8377" i="6"/>
  <c r="C8378" i="6"/>
  <c r="C8379" i="6"/>
  <c r="C8380" i="6"/>
  <c r="C8381" i="6"/>
  <c r="C8382" i="6"/>
  <c r="C8383" i="6"/>
  <c r="C8384" i="6"/>
  <c r="C8385" i="6"/>
  <c r="C8386" i="6"/>
  <c r="C8387" i="6"/>
  <c r="C8388" i="6"/>
  <c r="C8389" i="6"/>
  <c r="C8390" i="6"/>
  <c r="C8391" i="6"/>
  <c r="C8392" i="6"/>
  <c r="C8393" i="6"/>
  <c r="C8394" i="6"/>
  <c r="C8395" i="6"/>
  <c r="C8396" i="6"/>
  <c r="C8397" i="6"/>
  <c r="C8398" i="6"/>
  <c r="C8399" i="6"/>
  <c r="C8400" i="6"/>
  <c r="C8401" i="6"/>
  <c r="C8402" i="6"/>
  <c r="C8403" i="6"/>
  <c r="C8404" i="6"/>
  <c r="C8405" i="6"/>
  <c r="C8406" i="6"/>
  <c r="C8407" i="6"/>
  <c r="C8408" i="6"/>
  <c r="C8409" i="6"/>
  <c r="C8410" i="6"/>
  <c r="C8411" i="6"/>
  <c r="C8412" i="6"/>
  <c r="C8413" i="6"/>
  <c r="C8414" i="6"/>
  <c r="C8415" i="6"/>
  <c r="C8416" i="6"/>
  <c r="C8417" i="6"/>
  <c r="C8418" i="6"/>
  <c r="C8419" i="6"/>
  <c r="C8420" i="6"/>
  <c r="C8421" i="6"/>
  <c r="C8422" i="6"/>
  <c r="C8423" i="6"/>
  <c r="C8424" i="6"/>
  <c r="C8425" i="6"/>
  <c r="C8426" i="6"/>
  <c r="C8427" i="6"/>
  <c r="C8428" i="6"/>
  <c r="C8429" i="6"/>
  <c r="C8430" i="6"/>
  <c r="C8431" i="6"/>
  <c r="C8432" i="6"/>
  <c r="C8433" i="6"/>
  <c r="C8434" i="6"/>
  <c r="C8435" i="6"/>
  <c r="C8436" i="6"/>
  <c r="C8437" i="6"/>
  <c r="C8438" i="6"/>
  <c r="C8439" i="6"/>
  <c r="C8440" i="6"/>
  <c r="C8441" i="6"/>
  <c r="C8442" i="6"/>
  <c r="C8443" i="6"/>
  <c r="C8444" i="6"/>
  <c r="C8445" i="6"/>
  <c r="C8446" i="6"/>
  <c r="C8447" i="6"/>
  <c r="C8448" i="6"/>
  <c r="C8449" i="6"/>
  <c r="C8450" i="6"/>
  <c r="C8451" i="6"/>
  <c r="C8452" i="6"/>
  <c r="C8453" i="6"/>
  <c r="C8454" i="6"/>
  <c r="C8455" i="6"/>
  <c r="C8456" i="6"/>
  <c r="C8457" i="6"/>
  <c r="C8458" i="6"/>
  <c r="C8459" i="6"/>
  <c r="C8460" i="6"/>
  <c r="C8461" i="6"/>
  <c r="C8462" i="6"/>
  <c r="C8463" i="6"/>
  <c r="C8464" i="6"/>
  <c r="C8465" i="6"/>
  <c r="C8466" i="6"/>
  <c r="C8467" i="6"/>
  <c r="C8468" i="6"/>
  <c r="C8469" i="6"/>
  <c r="C8470" i="6"/>
  <c r="C8471" i="6"/>
  <c r="C8472" i="6"/>
  <c r="C8473" i="6"/>
  <c r="C8474" i="6"/>
  <c r="C8475" i="6"/>
  <c r="C8476" i="6"/>
  <c r="C8477" i="6"/>
  <c r="C8478" i="6"/>
  <c r="C8479" i="6"/>
  <c r="C8480" i="6"/>
  <c r="C8481" i="6"/>
  <c r="C8482" i="6"/>
  <c r="C8483" i="6"/>
  <c r="C8484" i="6"/>
  <c r="C8485" i="6"/>
  <c r="C8486" i="6"/>
  <c r="C8487" i="6"/>
  <c r="C8488" i="6"/>
  <c r="C8489" i="6"/>
  <c r="C8490" i="6"/>
  <c r="C8491" i="6"/>
  <c r="C8492" i="6"/>
  <c r="C8493" i="6"/>
  <c r="C8494" i="6"/>
  <c r="C8495" i="6"/>
  <c r="C8496" i="6"/>
  <c r="C8497" i="6"/>
  <c r="C8498" i="6"/>
  <c r="C8499" i="6"/>
  <c r="C8500" i="6"/>
  <c r="C8501" i="6"/>
  <c r="C8502" i="6"/>
  <c r="C8503" i="6"/>
  <c r="C8504" i="6"/>
  <c r="C8505" i="6"/>
  <c r="C8506" i="6"/>
  <c r="C8507" i="6"/>
  <c r="C8508" i="6"/>
  <c r="C8509" i="6"/>
  <c r="C8510" i="6"/>
  <c r="C8511" i="6"/>
  <c r="C8512" i="6"/>
  <c r="C8513" i="6"/>
  <c r="C8514" i="6"/>
  <c r="C8515" i="6"/>
  <c r="C8516" i="6"/>
  <c r="C8517" i="6"/>
  <c r="C8518" i="6"/>
  <c r="C8519" i="6"/>
  <c r="C8520" i="6"/>
  <c r="C8521" i="6"/>
  <c r="C8522" i="6"/>
  <c r="C8523" i="6"/>
  <c r="C8524" i="6"/>
  <c r="C8525" i="6"/>
  <c r="C8526" i="6"/>
  <c r="C8527" i="6"/>
  <c r="C8528" i="6"/>
  <c r="C8529" i="6"/>
  <c r="C8530" i="6"/>
  <c r="C8531" i="6"/>
  <c r="C8532" i="6"/>
  <c r="C8533" i="6"/>
  <c r="C8534" i="6"/>
  <c r="C8535" i="6"/>
  <c r="C8536" i="6"/>
  <c r="C8537" i="6"/>
  <c r="C8538" i="6"/>
  <c r="C8539" i="6"/>
  <c r="C8540" i="6"/>
  <c r="C8541" i="6"/>
  <c r="C8542" i="6"/>
  <c r="C8543" i="6"/>
  <c r="C8544" i="6"/>
  <c r="C8545" i="6"/>
  <c r="C8546" i="6"/>
  <c r="C8547" i="6"/>
  <c r="C8548" i="6"/>
  <c r="C8549" i="6"/>
  <c r="C8550" i="6"/>
  <c r="C8551" i="6"/>
  <c r="C8552" i="6"/>
  <c r="C8553" i="6"/>
  <c r="C8554" i="6"/>
  <c r="C8555" i="6"/>
  <c r="C8556" i="6"/>
  <c r="C8557" i="6"/>
  <c r="C8558" i="6"/>
  <c r="C8559" i="6"/>
  <c r="C8560" i="6"/>
  <c r="C8561" i="6"/>
  <c r="C8562" i="6"/>
  <c r="C8563" i="6"/>
  <c r="C8564" i="6"/>
  <c r="C8565" i="6"/>
  <c r="C8566" i="6"/>
  <c r="C8567" i="6"/>
  <c r="C8568" i="6"/>
  <c r="C8569" i="6"/>
  <c r="C8570" i="6"/>
  <c r="C8571" i="6"/>
  <c r="C8572" i="6"/>
  <c r="C8573" i="6"/>
  <c r="C8574" i="6"/>
  <c r="C8575" i="6"/>
  <c r="C8576" i="6"/>
  <c r="C8577" i="6"/>
  <c r="C8578" i="6"/>
  <c r="C8579" i="6"/>
  <c r="C8580" i="6"/>
  <c r="C8581" i="6"/>
  <c r="C8582" i="6"/>
  <c r="C8583" i="6"/>
  <c r="C8584" i="6"/>
  <c r="C8585" i="6"/>
  <c r="C8586" i="6"/>
  <c r="C8587" i="6"/>
  <c r="C8588" i="6"/>
  <c r="C8589" i="6"/>
  <c r="C8590" i="6"/>
  <c r="C8591" i="6"/>
  <c r="C8592" i="6"/>
  <c r="C8593" i="6"/>
  <c r="C8594" i="6"/>
  <c r="C8595" i="6"/>
  <c r="C8596" i="6"/>
  <c r="C8597" i="6"/>
  <c r="C8598" i="6"/>
  <c r="C8599" i="6"/>
  <c r="C8600" i="6"/>
  <c r="C8601" i="6"/>
  <c r="C8602" i="6"/>
  <c r="C8603" i="6"/>
  <c r="C8604" i="6"/>
  <c r="C8605" i="6"/>
  <c r="C8606" i="6"/>
  <c r="C8607" i="6"/>
  <c r="C8608" i="6"/>
  <c r="C8609" i="6"/>
  <c r="C8610" i="6"/>
  <c r="C8611" i="6"/>
  <c r="C8612" i="6"/>
  <c r="C8613" i="6"/>
  <c r="C8614" i="6"/>
  <c r="C8615" i="6"/>
  <c r="C8616" i="6"/>
  <c r="C8617" i="6"/>
  <c r="C8618" i="6"/>
  <c r="C8619" i="6"/>
  <c r="C8620" i="6"/>
  <c r="C8621" i="6"/>
  <c r="C8622" i="6"/>
  <c r="C8623" i="6"/>
  <c r="C8624" i="6"/>
  <c r="C8625" i="6"/>
  <c r="C8626" i="6"/>
  <c r="C8627" i="6"/>
  <c r="C8628" i="6"/>
  <c r="C8629" i="6"/>
  <c r="C8630" i="6"/>
  <c r="C8631" i="6"/>
  <c r="C8632" i="6"/>
  <c r="C8633" i="6"/>
  <c r="C8634" i="6"/>
  <c r="C8635" i="6"/>
  <c r="C8636" i="6"/>
  <c r="C8637" i="6"/>
  <c r="C8638" i="6"/>
  <c r="C8639" i="6"/>
  <c r="C8640" i="6"/>
  <c r="C8641" i="6"/>
  <c r="C8642" i="6"/>
  <c r="C8643" i="6"/>
  <c r="C8644" i="6"/>
  <c r="C8645" i="6"/>
  <c r="C8646" i="6"/>
  <c r="C8647" i="6"/>
  <c r="C8648" i="6"/>
  <c r="C8649" i="6"/>
  <c r="C8650" i="6"/>
  <c r="C8651" i="6"/>
  <c r="C8652" i="6"/>
  <c r="C8653" i="6"/>
  <c r="C8654" i="6"/>
  <c r="C8655" i="6"/>
  <c r="C8656" i="6"/>
  <c r="C8657" i="6"/>
  <c r="C8658" i="6"/>
  <c r="C8659" i="6"/>
  <c r="C8660" i="6"/>
  <c r="C8661" i="6"/>
  <c r="C8662" i="6"/>
  <c r="C8663" i="6"/>
  <c r="C8664" i="6"/>
  <c r="C8665" i="6"/>
  <c r="C8666" i="6"/>
  <c r="C8667" i="6"/>
  <c r="C8668" i="6"/>
  <c r="C8669" i="6"/>
  <c r="C8670" i="6"/>
  <c r="C8671" i="6"/>
  <c r="C8672" i="6"/>
  <c r="C8673" i="6"/>
  <c r="C8674" i="6"/>
  <c r="C8675" i="6"/>
  <c r="C8676" i="6"/>
  <c r="C8677" i="6"/>
  <c r="C8678" i="6"/>
  <c r="C8679" i="6"/>
  <c r="C8680" i="6"/>
  <c r="C8681" i="6"/>
  <c r="C8682" i="6"/>
  <c r="C8683" i="6"/>
  <c r="C8684" i="6"/>
  <c r="C8685" i="6"/>
  <c r="C8686" i="6"/>
  <c r="C8687" i="6"/>
  <c r="C8688" i="6"/>
  <c r="C8689" i="6"/>
  <c r="C8690" i="6"/>
  <c r="C8691" i="6"/>
  <c r="C8692" i="6"/>
  <c r="C8693" i="6"/>
  <c r="C8694" i="6"/>
  <c r="C8695" i="6"/>
  <c r="C8696" i="6"/>
  <c r="C8697" i="6"/>
  <c r="C8698" i="6"/>
  <c r="C8699" i="6"/>
  <c r="C8700" i="6"/>
  <c r="C8701" i="6"/>
  <c r="C8702" i="6"/>
  <c r="C8703" i="6"/>
  <c r="C8704" i="6"/>
  <c r="C8705" i="6"/>
  <c r="C8706" i="6"/>
  <c r="C8707" i="6"/>
  <c r="C8708" i="6"/>
  <c r="C8709" i="6"/>
  <c r="C8710" i="6"/>
  <c r="C8711" i="6"/>
  <c r="C8712" i="6"/>
  <c r="C8713" i="6"/>
  <c r="C8714" i="6"/>
  <c r="C8715" i="6"/>
  <c r="C8716" i="6"/>
  <c r="C8717" i="6"/>
  <c r="C8718" i="6"/>
  <c r="C8719" i="6"/>
  <c r="C8720" i="6"/>
  <c r="C8721" i="6"/>
  <c r="C8722" i="6"/>
  <c r="C8723" i="6"/>
  <c r="C8724" i="6"/>
  <c r="C8725" i="6"/>
  <c r="C8726" i="6"/>
  <c r="C8727" i="6"/>
  <c r="C8728" i="6"/>
  <c r="C8729" i="6"/>
  <c r="C8730" i="6"/>
  <c r="C8731" i="6"/>
  <c r="C8732" i="6"/>
  <c r="C8733" i="6"/>
  <c r="C8734" i="6"/>
  <c r="C8735" i="6"/>
  <c r="C8736" i="6"/>
  <c r="C8737" i="6"/>
  <c r="C8738" i="6"/>
  <c r="C8739" i="6"/>
  <c r="C8740" i="6"/>
  <c r="C8741" i="6"/>
  <c r="C8742" i="6"/>
  <c r="C8743" i="6"/>
  <c r="C8744" i="6"/>
  <c r="C8745" i="6"/>
  <c r="C8746" i="6"/>
  <c r="C8747" i="6"/>
  <c r="C8748" i="6"/>
  <c r="C8749" i="6"/>
  <c r="C8750" i="6"/>
  <c r="C8751" i="6"/>
  <c r="C8752" i="6"/>
  <c r="C8753" i="6"/>
  <c r="C8754" i="6"/>
  <c r="C8755" i="6"/>
  <c r="C8756" i="6"/>
  <c r="C8757" i="6"/>
  <c r="C8758" i="6"/>
  <c r="C8759" i="6"/>
  <c r="C8760" i="6"/>
  <c r="C8761" i="6"/>
  <c r="C8762" i="6"/>
  <c r="C8763" i="6"/>
  <c r="C8764" i="6"/>
  <c r="C8765" i="6"/>
  <c r="C8766" i="6"/>
  <c r="C8767" i="6"/>
  <c r="C8768" i="6"/>
  <c r="C8769" i="6"/>
  <c r="C10" i="6"/>
  <c r="B10" i="6"/>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 r="C2888" i="5"/>
  <c r="C2889" i="5"/>
  <c r="C2890" i="5"/>
  <c r="C2891" i="5"/>
  <c r="C2892" i="5"/>
  <c r="C2893" i="5"/>
  <c r="C2894" i="5"/>
  <c r="C2895" i="5"/>
  <c r="C2896" i="5"/>
  <c r="C2897" i="5"/>
  <c r="C2898" i="5"/>
  <c r="C2899" i="5"/>
  <c r="C2900" i="5"/>
  <c r="C2901" i="5"/>
  <c r="C2902" i="5"/>
  <c r="C2903" i="5"/>
  <c r="C2904" i="5"/>
  <c r="C2905" i="5"/>
  <c r="C2906" i="5"/>
  <c r="C2907" i="5"/>
  <c r="C2908" i="5"/>
  <c r="C2909" i="5"/>
  <c r="C2910" i="5"/>
  <c r="C2911" i="5"/>
  <c r="C2912" i="5"/>
  <c r="C2913" i="5"/>
  <c r="C2914" i="5"/>
  <c r="C2915" i="5"/>
  <c r="C2916" i="5"/>
  <c r="C2917" i="5"/>
  <c r="C2918" i="5"/>
  <c r="C2919" i="5"/>
  <c r="C2920" i="5"/>
  <c r="C2921" i="5"/>
  <c r="C2922" i="5"/>
  <c r="C2923" i="5"/>
  <c r="C2924" i="5"/>
  <c r="C2925" i="5"/>
  <c r="C2926" i="5"/>
  <c r="C2927" i="5"/>
  <c r="C2928" i="5"/>
  <c r="C2929" i="5"/>
  <c r="C2930" i="5"/>
  <c r="C2931" i="5"/>
  <c r="C2932" i="5"/>
  <c r="C2933" i="5"/>
  <c r="C2934" i="5"/>
  <c r="C2935" i="5"/>
  <c r="C2936" i="5"/>
  <c r="C2937" i="5"/>
  <c r="C2938" i="5"/>
  <c r="C2939" i="5"/>
  <c r="C2940" i="5"/>
  <c r="C2941" i="5"/>
  <c r="C2942" i="5"/>
  <c r="C2943" i="5"/>
  <c r="C2944" i="5"/>
  <c r="C2945" i="5"/>
  <c r="C2946" i="5"/>
  <c r="C2947" i="5"/>
  <c r="C2948" i="5"/>
  <c r="C2949" i="5"/>
  <c r="C2950" i="5"/>
  <c r="C2951" i="5"/>
  <c r="C2952" i="5"/>
  <c r="C2953" i="5"/>
  <c r="C2954" i="5"/>
  <c r="C2955" i="5"/>
  <c r="C2956" i="5"/>
  <c r="C2957" i="5"/>
  <c r="C2958" i="5"/>
  <c r="C2959" i="5"/>
  <c r="C2960" i="5"/>
  <c r="C2961" i="5"/>
  <c r="C2962" i="5"/>
  <c r="C2963" i="5"/>
  <c r="C2964" i="5"/>
  <c r="C2965" i="5"/>
  <c r="C2966" i="5"/>
  <c r="C2967" i="5"/>
  <c r="C2968" i="5"/>
  <c r="C2969" i="5"/>
  <c r="C2970" i="5"/>
  <c r="C2971" i="5"/>
  <c r="C2972" i="5"/>
  <c r="C2973" i="5"/>
  <c r="C2974" i="5"/>
  <c r="C2975" i="5"/>
  <c r="C2976" i="5"/>
  <c r="C2977" i="5"/>
  <c r="C2978" i="5"/>
  <c r="C2979" i="5"/>
  <c r="C2980" i="5"/>
  <c r="C2981" i="5"/>
  <c r="C2982" i="5"/>
  <c r="C2983" i="5"/>
  <c r="C2984" i="5"/>
  <c r="C2985" i="5"/>
  <c r="C2986" i="5"/>
  <c r="C2987" i="5"/>
  <c r="C2988" i="5"/>
  <c r="C2989" i="5"/>
  <c r="C2990" i="5"/>
  <c r="C2991" i="5"/>
  <c r="C2992" i="5"/>
  <c r="C2993" i="5"/>
  <c r="C2994" i="5"/>
  <c r="C2995" i="5"/>
  <c r="C2996" i="5"/>
  <c r="C2997" i="5"/>
  <c r="C2998" i="5"/>
  <c r="C2999" i="5"/>
  <c r="C3000" i="5"/>
  <c r="C3001" i="5"/>
  <c r="C3002" i="5"/>
  <c r="C3003" i="5"/>
  <c r="C3004" i="5"/>
  <c r="C3005" i="5"/>
  <c r="C3006" i="5"/>
  <c r="C3007" i="5"/>
  <c r="C3008" i="5"/>
  <c r="C3009" i="5"/>
  <c r="C3010" i="5"/>
  <c r="C3011" i="5"/>
  <c r="C3012" i="5"/>
  <c r="C3013" i="5"/>
  <c r="C3014" i="5"/>
  <c r="C3015" i="5"/>
  <c r="C3016" i="5"/>
  <c r="C3017" i="5"/>
  <c r="C3018" i="5"/>
  <c r="C3019" i="5"/>
  <c r="C3020" i="5"/>
  <c r="C3021" i="5"/>
  <c r="C3022" i="5"/>
  <c r="C3023" i="5"/>
  <c r="C3024" i="5"/>
  <c r="C3025" i="5"/>
  <c r="C3026" i="5"/>
  <c r="C3027" i="5"/>
  <c r="C3028" i="5"/>
  <c r="C3029" i="5"/>
  <c r="C3030" i="5"/>
  <c r="C3031" i="5"/>
  <c r="C3032" i="5"/>
  <c r="C3033" i="5"/>
  <c r="C3034" i="5"/>
  <c r="C3035" i="5"/>
  <c r="C3036" i="5"/>
  <c r="C3037" i="5"/>
  <c r="C3038" i="5"/>
  <c r="C3039" i="5"/>
  <c r="C3040" i="5"/>
  <c r="C3041" i="5"/>
  <c r="C3042" i="5"/>
  <c r="C3043" i="5"/>
  <c r="C3044" i="5"/>
  <c r="C3045" i="5"/>
  <c r="C3046" i="5"/>
  <c r="C3047" i="5"/>
  <c r="C3048" i="5"/>
  <c r="C3049" i="5"/>
  <c r="C3050" i="5"/>
  <c r="C3051" i="5"/>
  <c r="C3052" i="5"/>
  <c r="C3053" i="5"/>
  <c r="C3054" i="5"/>
  <c r="C3055" i="5"/>
  <c r="C3056" i="5"/>
  <c r="C3057" i="5"/>
  <c r="C3058" i="5"/>
  <c r="C3059" i="5"/>
  <c r="C3060" i="5"/>
  <c r="C3061" i="5"/>
  <c r="C3062" i="5"/>
  <c r="C3063" i="5"/>
  <c r="C3064" i="5"/>
  <c r="C3065" i="5"/>
  <c r="C3066" i="5"/>
  <c r="C3067" i="5"/>
  <c r="C3068" i="5"/>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101" i="5"/>
  <c r="C3102" i="5"/>
  <c r="C3103" i="5"/>
  <c r="C3104" i="5"/>
  <c r="C3105" i="5"/>
  <c r="C3106" i="5"/>
  <c r="C3107" i="5"/>
  <c r="C3108" i="5"/>
  <c r="C3109" i="5"/>
  <c r="C3110" i="5"/>
  <c r="C3111" i="5"/>
  <c r="C3112" i="5"/>
  <c r="C3113" i="5"/>
  <c r="C3114" i="5"/>
  <c r="C3115" i="5"/>
  <c r="C3116" i="5"/>
  <c r="C3117" i="5"/>
  <c r="C3118" i="5"/>
  <c r="C3119" i="5"/>
  <c r="C3120" i="5"/>
  <c r="C3121" i="5"/>
  <c r="C3122" i="5"/>
  <c r="C3123" i="5"/>
  <c r="C3124" i="5"/>
  <c r="C3125" i="5"/>
  <c r="C3126" i="5"/>
  <c r="C3127" i="5"/>
  <c r="C3128" i="5"/>
  <c r="C3129" i="5"/>
  <c r="C3130" i="5"/>
  <c r="C3131" i="5"/>
  <c r="C3132" i="5"/>
  <c r="C3133" i="5"/>
  <c r="C3134" i="5"/>
  <c r="C3135" i="5"/>
  <c r="C3136" i="5"/>
  <c r="C3137" i="5"/>
  <c r="C3138" i="5"/>
  <c r="C3139" i="5"/>
  <c r="C3140" i="5"/>
  <c r="C3141" i="5"/>
  <c r="C3142" i="5"/>
  <c r="C3143" i="5"/>
  <c r="C3144" i="5"/>
  <c r="C3145" i="5"/>
  <c r="C3146" i="5"/>
  <c r="C3147" i="5"/>
  <c r="C3148" i="5"/>
  <c r="C3149" i="5"/>
  <c r="C3150" i="5"/>
  <c r="C3151" i="5"/>
  <c r="C3152" i="5"/>
  <c r="C3153" i="5"/>
  <c r="C3154" i="5"/>
  <c r="C3155" i="5"/>
  <c r="C3156" i="5"/>
  <c r="C3157" i="5"/>
  <c r="C3158" i="5"/>
  <c r="C3159" i="5"/>
  <c r="C3160" i="5"/>
  <c r="C3161" i="5"/>
  <c r="C3162" i="5"/>
  <c r="C3163" i="5"/>
  <c r="C3164" i="5"/>
  <c r="C3165" i="5"/>
  <c r="C3166" i="5"/>
  <c r="C3167" i="5"/>
  <c r="C3168" i="5"/>
  <c r="C3169" i="5"/>
  <c r="C3170" i="5"/>
  <c r="C3171" i="5"/>
  <c r="C3172" i="5"/>
  <c r="C3173" i="5"/>
  <c r="C3174" i="5"/>
  <c r="C3175" i="5"/>
  <c r="C3176" i="5"/>
  <c r="C3177" i="5"/>
  <c r="C3178" i="5"/>
  <c r="C3179" i="5"/>
  <c r="C3180" i="5"/>
  <c r="C3181" i="5"/>
  <c r="C3182" i="5"/>
  <c r="C3183" i="5"/>
  <c r="C3184" i="5"/>
  <c r="C3185" i="5"/>
  <c r="C3186" i="5"/>
  <c r="C3187" i="5"/>
  <c r="C3188" i="5"/>
  <c r="C3189" i="5"/>
  <c r="C3190" i="5"/>
  <c r="C3191" i="5"/>
  <c r="C3192" i="5"/>
  <c r="C3193" i="5"/>
  <c r="C3194" i="5"/>
  <c r="C3195" i="5"/>
  <c r="C3196" i="5"/>
  <c r="C3197" i="5"/>
  <c r="C3198" i="5"/>
  <c r="C3199" i="5"/>
  <c r="C3200" i="5"/>
  <c r="C3201" i="5"/>
  <c r="C3202" i="5"/>
  <c r="C3203" i="5"/>
  <c r="C3204" i="5"/>
  <c r="C3205" i="5"/>
  <c r="C3206" i="5"/>
  <c r="C3207" i="5"/>
  <c r="C3208" i="5"/>
  <c r="C3209" i="5"/>
  <c r="C3210" i="5"/>
  <c r="C3211" i="5"/>
  <c r="C3212" i="5"/>
  <c r="C3213" i="5"/>
  <c r="C3214" i="5"/>
  <c r="C3215" i="5"/>
  <c r="C3216" i="5"/>
  <c r="C3217" i="5"/>
  <c r="C3218" i="5"/>
  <c r="C3219" i="5"/>
  <c r="C3220" i="5"/>
  <c r="C3221" i="5"/>
  <c r="C3222" i="5"/>
  <c r="C3223" i="5"/>
  <c r="C3224" i="5"/>
  <c r="C3225" i="5"/>
  <c r="C3226" i="5"/>
  <c r="C3227" i="5"/>
  <c r="C3228" i="5"/>
  <c r="C3229" i="5"/>
  <c r="C3230" i="5"/>
  <c r="C3231" i="5"/>
  <c r="C3232" i="5"/>
  <c r="C3233" i="5"/>
  <c r="C3234" i="5"/>
  <c r="C3235" i="5"/>
  <c r="C3236" i="5"/>
  <c r="C3237" i="5"/>
  <c r="C3238" i="5"/>
  <c r="C3239" i="5"/>
  <c r="C3240" i="5"/>
  <c r="C3241" i="5"/>
  <c r="C3242" i="5"/>
  <c r="C3243" i="5"/>
  <c r="C3244" i="5"/>
  <c r="C3245" i="5"/>
  <c r="C3246" i="5"/>
  <c r="C3247" i="5"/>
  <c r="C3248" i="5"/>
  <c r="C3249" i="5"/>
  <c r="C3250" i="5"/>
  <c r="C3251" i="5"/>
  <c r="C3252" i="5"/>
  <c r="C3253" i="5"/>
  <c r="C3254" i="5"/>
  <c r="C3255" i="5"/>
  <c r="C3256" i="5"/>
  <c r="C3257" i="5"/>
  <c r="C3258" i="5"/>
  <c r="C3259" i="5"/>
  <c r="C3260" i="5"/>
  <c r="C3261" i="5"/>
  <c r="C3262" i="5"/>
  <c r="C3263" i="5"/>
  <c r="C3264" i="5"/>
  <c r="C3265" i="5"/>
  <c r="C3266" i="5"/>
  <c r="C3267" i="5"/>
  <c r="C3268" i="5"/>
  <c r="C3269" i="5"/>
  <c r="C3270" i="5"/>
  <c r="C3271" i="5"/>
  <c r="C3272" i="5"/>
  <c r="C3273" i="5"/>
  <c r="C3274" i="5"/>
  <c r="C3275" i="5"/>
  <c r="C3276" i="5"/>
  <c r="C3277" i="5"/>
  <c r="C3278" i="5"/>
  <c r="C3279" i="5"/>
  <c r="C3280" i="5"/>
  <c r="C3281" i="5"/>
  <c r="C3282" i="5"/>
  <c r="C3283" i="5"/>
  <c r="C3284" i="5"/>
  <c r="C3285" i="5"/>
  <c r="C3286" i="5"/>
  <c r="C3287" i="5"/>
  <c r="C3288" i="5"/>
  <c r="C3289" i="5"/>
  <c r="C3290" i="5"/>
  <c r="C3291" i="5"/>
  <c r="C3292" i="5"/>
  <c r="C3293" i="5"/>
  <c r="C3294" i="5"/>
  <c r="C3295" i="5"/>
  <c r="C3296" i="5"/>
  <c r="C3297" i="5"/>
  <c r="C3298" i="5"/>
  <c r="C3299" i="5"/>
  <c r="C3300" i="5"/>
  <c r="C3301" i="5"/>
  <c r="C3302" i="5"/>
  <c r="C3303" i="5"/>
  <c r="C3304" i="5"/>
  <c r="C3305" i="5"/>
  <c r="C3306" i="5"/>
  <c r="C3307" i="5"/>
  <c r="C3308" i="5"/>
  <c r="C3309" i="5"/>
  <c r="C3310" i="5"/>
  <c r="C3311" i="5"/>
  <c r="C3312" i="5"/>
  <c r="C3313" i="5"/>
  <c r="C3314" i="5"/>
  <c r="C3315" i="5"/>
  <c r="C3316" i="5"/>
  <c r="C3317" i="5"/>
  <c r="C3318" i="5"/>
  <c r="C3319" i="5"/>
  <c r="C3320" i="5"/>
  <c r="C3321" i="5"/>
  <c r="C3322" i="5"/>
  <c r="C3323" i="5"/>
  <c r="C3324" i="5"/>
  <c r="C3325" i="5"/>
  <c r="C3326" i="5"/>
  <c r="C3327" i="5"/>
  <c r="C3328" i="5"/>
  <c r="C3329" i="5"/>
  <c r="C3330" i="5"/>
  <c r="C3331" i="5"/>
  <c r="C3332" i="5"/>
  <c r="C3333" i="5"/>
  <c r="C3334" i="5"/>
  <c r="C3335" i="5"/>
  <c r="C3336" i="5"/>
  <c r="C3337" i="5"/>
  <c r="C3338" i="5"/>
  <c r="C3339" i="5"/>
  <c r="C3340" i="5"/>
  <c r="C3341" i="5"/>
  <c r="C3342" i="5"/>
  <c r="C3343" i="5"/>
  <c r="C3344" i="5"/>
  <c r="C3345" i="5"/>
  <c r="C3346" i="5"/>
  <c r="C3347" i="5"/>
  <c r="C3348" i="5"/>
  <c r="C3349" i="5"/>
  <c r="C3350" i="5"/>
  <c r="C3351" i="5"/>
  <c r="C3352" i="5"/>
  <c r="C3353" i="5"/>
  <c r="C3354" i="5"/>
  <c r="C3355" i="5"/>
  <c r="C3356" i="5"/>
  <c r="C3357" i="5"/>
  <c r="C3358" i="5"/>
  <c r="C3359" i="5"/>
  <c r="C3360" i="5"/>
  <c r="C3361" i="5"/>
  <c r="C3362" i="5"/>
  <c r="C3363" i="5"/>
  <c r="C3364" i="5"/>
  <c r="C3365" i="5"/>
  <c r="C3366" i="5"/>
  <c r="C3367" i="5"/>
  <c r="C3368" i="5"/>
  <c r="C3369" i="5"/>
  <c r="C3370" i="5"/>
  <c r="C3371" i="5"/>
  <c r="C3372" i="5"/>
  <c r="C3373" i="5"/>
  <c r="C3374" i="5"/>
  <c r="C3375" i="5"/>
  <c r="C3376" i="5"/>
  <c r="C3377" i="5"/>
  <c r="C3378" i="5"/>
  <c r="C3379" i="5"/>
  <c r="C3380" i="5"/>
  <c r="C3381" i="5"/>
  <c r="C3382" i="5"/>
  <c r="C3383" i="5"/>
  <c r="C3384" i="5"/>
  <c r="C3385" i="5"/>
  <c r="C3386" i="5"/>
  <c r="C3387" i="5"/>
  <c r="C3388" i="5"/>
  <c r="C3389" i="5"/>
  <c r="C3390" i="5"/>
  <c r="C3391" i="5"/>
  <c r="C3392" i="5"/>
  <c r="C3393" i="5"/>
  <c r="C3394" i="5"/>
  <c r="C3395" i="5"/>
  <c r="C3396" i="5"/>
  <c r="C3397" i="5"/>
  <c r="C3398" i="5"/>
  <c r="C3399" i="5"/>
  <c r="C3400" i="5"/>
  <c r="C3401" i="5"/>
  <c r="C3402" i="5"/>
  <c r="C3403" i="5"/>
  <c r="C3404" i="5"/>
  <c r="C3405" i="5"/>
  <c r="C3406" i="5"/>
  <c r="C3407" i="5"/>
  <c r="C3408" i="5"/>
  <c r="C3409" i="5"/>
  <c r="C3410" i="5"/>
  <c r="C3411" i="5"/>
  <c r="C3412" i="5"/>
  <c r="C3413" i="5"/>
  <c r="C3414" i="5"/>
  <c r="C3415" i="5"/>
  <c r="C3416" i="5"/>
  <c r="C3417" i="5"/>
  <c r="C3418" i="5"/>
  <c r="C3419" i="5"/>
  <c r="C3420" i="5"/>
  <c r="C3421" i="5"/>
  <c r="C3422" i="5"/>
  <c r="C3423" i="5"/>
  <c r="C3424" i="5"/>
  <c r="C3425" i="5"/>
  <c r="C3426" i="5"/>
  <c r="C3427" i="5"/>
  <c r="C3428" i="5"/>
  <c r="C3429" i="5"/>
  <c r="C3430" i="5"/>
  <c r="C3431" i="5"/>
  <c r="C3432" i="5"/>
  <c r="C3433" i="5"/>
  <c r="C3434" i="5"/>
  <c r="C3435" i="5"/>
  <c r="C3436" i="5"/>
  <c r="C3437" i="5"/>
  <c r="C3438" i="5"/>
  <c r="C3439" i="5"/>
  <c r="C3440" i="5"/>
  <c r="C3441" i="5"/>
  <c r="C3442" i="5"/>
  <c r="C3443" i="5"/>
  <c r="C3444" i="5"/>
  <c r="C3445" i="5"/>
  <c r="C3446" i="5"/>
  <c r="C3447" i="5"/>
  <c r="C3448" i="5"/>
  <c r="C3449" i="5"/>
  <c r="C3450" i="5"/>
  <c r="C3451" i="5"/>
  <c r="C3452" i="5"/>
  <c r="C3453" i="5"/>
  <c r="C3454" i="5"/>
  <c r="C3455" i="5"/>
  <c r="C3456" i="5"/>
  <c r="C3457" i="5"/>
  <c r="C3458" i="5"/>
  <c r="C3459" i="5"/>
  <c r="C3460" i="5"/>
  <c r="C3461" i="5"/>
  <c r="C3462" i="5"/>
  <c r="C3463" i="5"/>
  <c r="C3464" i="5"/>
  <c r="C3465" i="5"/>
  <c r="C3466" i="5"/>
  <c r="C3467" i="5"/>
  <c r="C3468" i="5"/>
  <c r="C3469" i="5"/>
  <c r="C3470" i="5"/>
  <c r="C3471" i="5"/>
  <c r="C3472" i="5"/>
  <c r="C3473" i="5"/>
  <c r="C3474" i="5"/>
  <c r="C3475" i="5"/>
  <c r="C3476" i="5"/>
  <c r="C3477" i="5"/>
  <c r="C3478" i="5"/>
  <c r="C3479" i="5"/>
  <c r="C3480" i="5"/>
  <c r="C3481" i="5"/>
  <c r="C3482" i="5"/>
  <c r="C3483" i="5"/>
  <c r="C3484" i="5"/>
  <c r="C3485" i="5"/>
  <c r="C3486" i="5"/>
  <c r="C3487" i="5"/>
  <c r="C3488" i="5"/>
  <c r="C3489" i="5"/>
  <c r="C3490" i="5"/>
  <c r="C3491" i="5"/>
  <c r="C3492" i="5"/>
  <c r="C3493" i="5"/>
  <c r="C3494" i="5"/>
  <c r="C3495" i="5"/>
  <c r="C3496" i="5"/>
  <c r="C3497" i="5"/>
  <c r="C3498" i="5"/>
  <c r="C3499" i="5"/>
  <c r="C3500" i="5"/>
  <c r="C3501" i="5"/>
  <c r="C3502" i="5"/>
  <c r="C3503" i="5"/>
  <c r="C3504" i="5"/>
  <c r="C3505" i="5"/>
  <c r="C3506" i="5"/>
  <c r="C3507" i="5"/>
  <c r="C3508" i="5"/>
  <c r="C3509" i="5"/>
  <c r="C3510" i="5"/>
  <c r="C3511" i="5"/>
  <c r="C3512" i="5"/>
  <c r="C3513" i="5"/>
  <c r="C3514" i="5"/>
  <c r="C3515" i="5"/>
  <c r="C3516" i="5"/>
  <c r="C3517" i="5"/>
  <c r="C3518" i="5"/>
  <c r="C3519" i="5"/>
  <c r="C3520" i="5"/>
  <c r="C3521" i="5"/>
  <c r="C3522" i="5"/>
  <c r="C3523" i="5"/>
  <c r="C3524" i="5"/>
  <c r="C3525" i="5"/>
  <c r="C3526" i="5"/>
  <c r="C3527" i="5"/>
  <c r="C3528" i="5"/>
  <c r="C3529" i="5"/>
  <c r="C3530" i="5"/>
  <c r="C3531" i="5"/>
  <c r="C3532" i="5"/>
  <c r="C3533" i="5"/>
  <c r="C3534" i="5"/>
  <c r="C3535" i="5"/>
  <c r="C3536" i="5"/>
  <c r="C3537" i="5"/>
  <c r="C3538" i="5"/>
  <c r="C3539" i="5"/>
  <c r="C3540" i="5"/>
  <c r="C3541" i="5"/>
  <c r="C3542" i="5"/>
  <c r="C3543" i="5"/>
  <c r="C3544" i="5"/>
  <c r="C3545" i="5"/>
  <c r="C3546" i="5"/>
  <c r="C3547" i="5"/>
  <c r="C3548" i="5"/>
  <c r="C3549" i="5"/>
  <c r="C3550" i="5"/>
  <c r="C3551" i="5"/>
  <c r="C3552" i="5"/>
  <c r="C3553" i="5"/>
  <c r="C3554" i="5"/>
  <c r="C3555" i="5"/>
  <c r="C3556" i="5"/>
  <c r="C3557" i="5"/>
  <c r="C3558" i="5"/>
  <c r="C3559" i="5"/>
  <c r="C3560" i="5"/>
  <c r="C3561" i="5"/>
  <c r="C3562" i="5"/>
  <c r="C3563" i="5"/>
  <c r="C3564" i="5"/>
  <c r="C3565" i="5"/>
  <c r="C3566" i="5"/>
  <c r="C3567" i="5"/>
  <c r="C3568" i="5"/>
  <c r="C3569" i="5"/>
  <c r="C3570" i="5"/>
  <c r="C3571" i="5"/>
  <c r="C3572" i="5"/>
  <c r="C3573" i="5"/>
  <c r="C3574" i="5"/>
  <c r="C3575" i="5"/>
  <c r="C3576" i="5"/>
  <c r="C3577" i="5"/>
  <c r="C3578" i="5"/>
  <c r="C3579" i="5"/>
  <c r="C3580" i="5"/>
  <c r="C3581" i="5"/>
  <c r="C3582" i="5"/>
  <c r="C3583" i="5"/>
  <c r="C3584" i="5"/>
  <c r="C3585" i="5"/>
  <c r="C3586" i="5"/>
  <c r="C3587" i="5"/>
  <c r="C3588" i="5"/>
  <c r="C3589" i="5"/>
  <c r="C3590" i="5"/>
  <c r="C3591" i="5"/>
  <c r="C3592" i="5"/>
  <c r="C3593" i="5"/>
  <c r="C3594" i="5"/>
  <c r="C3595" i="5"/>
  <c r="C3596" i="5"/>
  <c r="C3597" i="5"/>
  <c r="C3598" i="5"/>
  <c r="C3599" i="5"/>
  <c r="C3600" i="5"/>
  <c r="C3601" i="5"/>
  <c r="C3602" i="5"/>
  <c r="C3603" i="5"/>
  <c r="C3604" i="5"/>
  <c r="C3605" i="5"/>
  <c r="C3606" i="5"/>
  <c r="C3607" i="5"/>
  <c r="C3608" i="5"/>
  <c r="C3609" i="5"/>
  <c r="C3610" i="5"/>
  <c r="C3611" i="5"/>
  <c r="C3612" i="5"/>
  <c r="C3613" i="5"/>
  <c r="C3614" i="5"/>
  <c r="C3615" i="5"/>
  <c r="C3616" i="5"/>
  <c r="C3617" i="5"/>
  <c r="C3618" i="5"/>
  <c r="C3619" i="5"/>
  <c r="C3620" i="5"/>
  <c r="C3621" i="5"/>
  <c r="C3622" i="5"/>
  <c r="C3623" i="5"/>
  <c r="C3624" i="5"/>
  <c r="C3625" i="5"/>
  <c r="C3626" i="5"/>
  <c r="C3627" i="5"/>
  <c r="C3628" i="5"/>
  <c r="C3629" i="5"/>
  <c r="C3630" i="5"/>
  <c r="C3631" i="5"/>
  <c r="C3632" i="5"/>
  <c r="C3633" i="5"/>
  <c r="C3634" i="5"/>
  <c r="C3635" i="5"/>
  <c r="C3636" i="5"/>
  <c r="C3637" i="5"/>
  <c r="C3638" i="5"/>
  <c r="C3639" i="5"/>
  <c r="C3640" i="5"/>
  <c r="C3641" i="5"/>
  <c r="C3642" i="5"/>
  <c r="C3643" i="5"/>
  <c r="C3644" i="5"/>
  <c r="C3645" i="5"/>
  <c r="C3646" i="5"/>
  <c r="C3647" i="5"/>
  <c r="C3648" i="5"/>
  <c r="C3649" i="5"/>
  <c r="C3650" i="5"/>
  <c r="C3651" i="5"/>
  <c r="C3652" i="5"/>
  <c r="C3653" i="5"/>
  <c r="C3654" i="5"/>
  <c r="C3655" i="5"/>
  <c r="C3656" i="5"/>
  <c r="C3657" i="5"/>
  <c r="C3658" i="5"/>
  <c r="C3659" i="5"/>
  <c r="C3660" i="5"/>
  <c r="C3661" i="5"/>
  <c r="C3662" i="5"/>
  <c r="C3663" i="5"/>
  <c r="C3664" i="5"/>
  <c r="C3665" i="5"/>
  <c r="C3666" i="5"/>
  <c r="C3667" i="5"/>
  <c r="C3668" i="5"/>
  <c r="C3669" i="5"/>
  <c r="C3670" i="5"/>
  <c r="C3671" i="5"/>
  <c r="C3672" i="5"/>
  <c r="C3673" i="5"/>
  <c r="C3674" i="5"/>
  <c r="C3675" i="5"/>
  <c r="C3676" i="5"/>
  <c r="C3677" i="5"/>
  <c r="C3678" i="5"/>
  <c r="C3679" i="5"/>
  <c r="C3680" i="5"/>
  <c r="C3681" i="5"/>
  <c r="C3682" i="5"/>
  <c r="C3683" i="5"/>
  <c r="C3684" i="5"/>
  <c r="C3685" i="5"/>
  <c r="C3686" i="5"/>
  <c r="C3687" i="5"/>
  <c r="C3688" i="5"/>
  <c r="C3689" i="5"/>
  <c r="C3690" i="5"/>
  <c r="C3691" i="5"/>
  <c r="C3692" i="5"/>
  <c r="C3693" i="5"/>
  <c r="C3694" i="5"/>
  <c r="C3695" i="5"/>
  <c r="C3696" i="5"/>
  <c r="C3697" i="5"/>
  <c r="C3698" i="5"/>
  <c r="C3699" i="5"/>
  <c r="C3700" i="5"/>
  <c r="C3701" i="5"/>
  <c r="C3702" i="5"/>
  <c r="C3703" i="5"/>
  <c r="C3704" i="5"/>
  <c r="C3705" i="5"/>
  <c r="C3706" i="5"/>
  <c r="C3707" i="5"/>
  <c r="C3708" i="5"/>
  <c r="C3709" i="5"/>
  <c r="C3710" i="5"/>
  <c r="C3711" i="5"/>
  <c r="C3712" i="5"/>
  <c r="C3713" i="5"/>
  <c r="C3714" i="5"/>
  <c r="C3715" i="5"/>
  <c r="C3716" i="5"/>
  <c r="C3717" i="5"/>
  <c r="C3718" i="5"/>
  <c r="C3719" i="5"/>
  <c r="C3720" i="5"/>
  <c r="C3721" i="5"/>
  <c r="C3722" i="5"/>
  <c r="C3723" i="5"/>
  <c r="C3724" i="5"/>
  <c r="C3725" i="5"/>
  <c r="C3726" i="5"/>
  <c r="C3727" i="5"/>
  <c r="C3728" i="5"/>
  <c r="C3729" i="5"/>
  <c r="C3730" i="5"/>
  <c r="C3731" i="5"/>
  <c r="C3732" i="5"/>
  <c r="C3733" i="5"/>
  <c r="C3734" i="5"/>
  <c r="C3735" i="5"/>
  <c r="C3736" i="5"/>
  <c r="C3737" i="5"/>
  <c r="C3738" i="5"/>
  <c r="C3739" i="5"/>
  <c r="C3740" i="5"/>
  <c r="C3741" i="5"/>
  <c r="C3742" i="5"/>
  <c r="C3743" i="5"/>
  <c r="C3744" i="5"/>
  <c r="C3745" i="5"/>
  <c r="C3746" i="5"/>
  <c r="C3747" i="5"/>
  <c r="C3748" i="5"/>
  <c r="C3749" i="5"/>
  <c r="C3750" i="5"/>
  <c r="C3751" i="5"/>
  <c r="C3752" i="5"/>
  <c r="C3753" i="5"/>
  <c r="C3754" i="5"/>
  <c r="C3755" i="5"/>
  <c r="C3756" i="5"/>
  <c r="C3757" i="5"/>
  <c r="C3758" i="5"/>
  <c r="C3759" i="5"/>
  <c r="C3760" i="5"/>
  <c r="C3761" i="5"/>
  <c r="C3762" i="5"/>
  <c r="C3763" i="5"/>
  <c r="C3764" i="5"/>
  <c r="C3765" i="5"/>
  <c r="C3766" i="5"/>
  <c r="C3767" i="5"/>
  <c r="C3768" i="5"/>
  <c r="C3769" i="5"/>
  <c r="C3770" i="5"/>
  <c r="C3771" i="5"/>
  <c r="C3772" i="5"/>
  <c r="C3773" i="5"/>
  <c r="C3774" i="5"/>
  <c r="C3775" i="5"/>
  <c r="C3776" i="5"/>
  <c r="C3777" i="5"/>
  <c r="C3778" i="5"/>
  <c r="C3779" i="5"/>
  <c r="C3780" i="5"/>
  <c r="C3781" i="5"/>
  <c r="C3782" i="5"/>
  <c r="C3783" i="5"/>
  <c r="C3784" i="5"/>
  <c r="C3785" i="5"/>
  <c r="C3786" i="5"/>
  <c r="C3787" i="5"/>
  <c r="C3788" i="5"/>
  <c r="C3789" i="5"/>
  <c r="C3790" i="5"/>
  <c r="C3791" i="5"/>
  <c r="C3792" i="5"/>
  <c r="C3793" i="5"/>
  <c r="C3794" i="5"/>
  <c r="C3795" i="5"/>
  <c r="C3796" i="5"/>
  <c r="C3797" i="5"/>
  <c r="C3798" i="5"/>
  <c r="C3799" i="5"/>
  <c r="C3800" i="5"/>
  <c r="C3801" i="5"/>
  <c r="C3802" i="5"/>
  <c r="C3803" i="5"/>
  <c r="C3804" i="5"/>
  <c r="C3805" i="5"/>
  <c r="C3806" i="5"/>
  <c r="C3807" i="5"/>
  <c r="C3808" i="5"/>
  <c r="C3809" i="5"/>
  <c r="C3810" i="5"/>
  <c r="C3811" i="5"/>
  <c r="C3812" i="5"/>
  <c r="C3813" i="5"/>
  <c r="C3814" i="5"/>
  <c r="C3815" i="5"/>
  <c r="C3816" i="5"/>
  <c r="C3817" i="5"/>
  <c r="C3818" i="5"/>
  <c r="C3819" i="5"/>
  <c r="C3820" i="5"/>
  <c r="C3821" i="5"/>
  <c r="C3822" i="5"/>
  <c r="C3823" i="5"/>
  <c r="C3824" i="5"/>
  <c r="C3825" i="5"/>
  <c r="C3826" i="5"/>
  <c r="C3827" i="5"/>
  <c r="C3828" i="5"/>
  <c r="C3829" i="5"/>
  <c r="C3830" i="5"/>
  <c r="C3831" i="5"/>
  <c r="C3832" i="5"/>
  <c r="C3833" i="5"/>
  <c r="C3834" i="5"/>
  <c r="C3835" i="5"/>
  <c r="C3836" i="5"/>
  <c r="C3837" i="5"/>
  <c r="C3838" i="5"/>
  <c r="C3839" i="5"/>
  <c r="C3840" i="5"/>
  <c r="C3841" i="5"/>
  <c r="C3842" i="5"/>
  <c r="C3843" i="5"/>
  <c r="C3844" i="5"/>
  <c r="C3845" i="5"/>
  <c r="C3846" i="5"/>
  <c r="C3847" i="5"/>
  <c r="C3848" i="5"/>
  <c r="C3849" i="5"/>
  <c r="C3850" i="5"/>
  <c r="C3851" i="5"/>
  <c r="C3852" i="5"/>
  <c r="C3853" i="5"/>
  <c r="C3854" i="5"/>
  <c r="C3855" i="5"/>
  <c r="C3856" i="5"/>
  <c r="C3857" i="5"/>
  <c r="C3858" i="5"/>
  <c r="C3859" i="5"/>
  <c r="C3860" i="5"/>
  <c r="C3861" i="5"/>
  <c r="C3862" i="5"/>
  <c r="C3863" i="5"/>
  <c r="C3864" i="5"/>
  <c r="C3865" i="5"/>
  <c r="C3866" i="5"/>
  <c r="C3867" i="5"/>
  <c r="C3868" i="5"/>
  <c r="C3869" i="5"/>
  <c r="C3870" i="5"/>
  <c r="C3871" i="5"/>
  <c r="C3872" i="5"/>
  <c r="C3873" i="5"/>
  <c r="C3874" i="5"/>
  <c r="C3875" i="5"/>
  <c r="C3876" i="5"/>
  <c r="C3877" i="5"/>
  <c r="C3878" i="5"/>
  <c r="C3879" i="5"/>
  <c r="C3880" i="5"/>
  <c r="C3881" i="5"/>
  <c r="C3882" i="5"/>
  <c r="C3883" i="5"/>
  <c r="C3884" i="5"/>
  <c r="C3885" i="5"/>
  <c r="C3886" i="5"/>
  <c r="C3887" i="5"/>
  <c r="C3888" i="5"/>
  <c r="C3889" i="5"/>
  <c r="C3890" i="5"/>
  <c r="C3891" i="5"/>
  <c r="C3892" i="5"/>
  <c r="C3893" i="5"/>
  <c r="C3894" i="5"/>
  <c r="C3895" i="5"/>
  <c r="C3896" i="5"/>
  <c r="C3897" i="5"/>
  <c r="C3898" i="5"/>
  <c r="C3899" i="5"/>
  <c r="C3900" i="5"/>
  <c r="C3901" i="5"/>
  <c r="C3902" i="5"/>
  <c r="C3903" i="5"/>
  <c r="C3904" i="5"/>
  <c r="C3905" i="5"/>
  <c r="C3906" i="5"/>
  <c r="C3907" i="5"/>
  <c r="C3908" i="5"/>
  <c r="C3909" i="5"/>
  <c r="C3910" i="5"/>
  <c r="C3911" i="5"/>
  <c r="C3912" i="5"/>
  <c r="C3913" i="5"/>
  <c r="C3914" i="5"/>
  <c r="C3915" i="5"/>
  <c r="C3916" i="5"/>
  <c r="C3917" i="5"/>
  <c r="C3918" i="5"/>
  <c r="C3919" i="5"/>
  <c r="C3920" i="5"/>
  <c r="C3921" i="5"/>
  <c r="C3922" i="5"/>
  <c r="C3923" i="5"/>
  <c r="C3924" i="5"/>
  <c r="C3925" i="5"/>
  <c r="C3926" i="5"/>
  <c r="C3927" i="5"/>
  <c r="C3928" i="5"/>
  <c r="C3929" i="5"/>
  <c r="C3930" i="5"/>
  <c r="C3931" i="5"/>
  <c r="C3932" i="5"/>
  <c r="C3933" i="5"/>
  <c r="C3934" i="5"/>
  <c r="C3935" i="5"/>
  <c r="C3936" i="5"/>
  <c r="C3937" i="5"/>
  <c r="C3938" i="5"/>
  <c r="C3939" i="5"/>
  <c r="C3940" i="5"/>
  <c r="C3941" i="5"/>
  <c r="C3942" i="5"/>
  <c r="C3943" i="5"/>
  <c r="C3944" i="5"/>
  <c r="C3945" i="5"/>
  <c r="C3946" i="5"/>
  <c r="C3947" i="5"/>
  <c r="C3948" i="5"/>
  <c r="C3949" i="5"/>
  <c r="C3950" i="5"/>
  <c r="C3951" i="5"/>
  <c r="C3952" i="5"/>
  <c r="C3953" i="5"/>
  <c r="C3954" i="5"/>
  <c r="C3955" i="5"/>
  <c r="C3956" i="5"/>
  <c r="C3957" i="5"/>
  <c r="C3958" i="5"/>
  <c r="C3959" i="5"/>
  <c r="C3960" i="5"/>
  <c r="C3961" i="5"/>
  <c r="C3962" i="5"/>
  <c r="C3963" i="5"/>
  <c r="C3964" i="5"/>
  <c r="C3965" i="5"/>
  <c r="C3966" i="5"/>
  <c r="C3967" i="5"/>
  <c r="C3968" i="5"/>
  <c r="C3969" i="5"/>
  <c r="C3970" i="5"/>
  <c r="C3971" i="5"/>
  <c r="C3972" i="5"/>
  <c r="C3973" i="5"/>
  <c r="C3974" i="5"/>
  <c r="C3975" i="5"/>
  <c r="C3976" i="5"/>
  <c r="C3977" i="5"/>
  <c r="C3978" i="5"/>
  <c r="C3979" i="5"/>
  <c r="C3980" i="5"/>
  <c r="C3981" i="5"/>
  <c r="C3982" i="5"/>
  <c r="C3983" i="5"/>
  <c r="C3984" i="5"/>
  <c r="C3985" i="5"/>
  <c r="C3986" i="5"/>
  <c r="C3987" i="5"/>
  <c r="C3988" i="5"/>
  <c r="C3989" i="5"/>
  <c r="C3990" i="5"/>
  <c r="C3991" i="5"/>
  <c r="C3992" i="5"/>
  <c r="C3993" i="5"/>
  <c r="C3994" i="5"/>
  <c r="C3995" i="5"/>
  <c r="C3996" i="5"/>
  <c r="C3997" i="5"/>
  <c r="C3998" i="5"/>
  <c r="C3999" i="5"/>
  <c r="C4000" i="5"/>
  <c r="C4001" i="5"/>
  <c r="C4002" i="5"/>
  <c r="C4003" i="5"/>
  <c r="C4004" i="5"/>
  <c r="C4005" i="5"/>
  <c r="C4006" i="5"/>
  <c r="C4007" i="5"/>
  <c r="C4008" i="5"/>
  <c r="C4009" i="5"/>
  <c r="C4010" i="5"/>
  <c r="C4011" i="5"/>
  <c r="C4012" i="5"/>
  <c r="C4013" i="5"/>
  <c r="C4014" i="5"/>
  <c r="C4015" i="5"/>
  <c r="C4016" i="5"/>
  <c r="C4017" i="5"/>
  <c r="C4018" i="5"/>
  <c r="C4019" i="5"/>
  <c r="C4020" i="5"/>
  <c r="C4021" i="5"/>
  <c r="C4022" i="5"/>
  <c r="C4023" i="5"/>
  <c r="C4024" i="5"/>
  <c r="C4025" i="5"/>
  <c r="C4026" i="5"/>
  <c r="C4027" i="5"/>
  <c r="C4028" i="5"/>
  <c r="C4029" i="5"/>
  <c r="C4030" i="5"/>
  <c r="C4031" i="5"/>
  <c r="C4032" i="5"/>
  <c r="C4033" i="5"/>
  <c r="C4034" i="5"/>
  <c r="C4035" i="5"/>
  <c r="C4036" i="5"/>
  <c r="C4037" i="5"/>
  <c r="C4038" i="5"/>
  <c r="C4039" i="5"/>
  <c r="C4040" i="5"/>
  <c r="C4041" i="5"/>
  <c r="C4042" i="5"/>
  <c r="C4043" i="5"/>
  <c r="C4044" i="5"/>
  <c r="C4045" i="5"/>
  <c r="C4046" i="5"/>
  <c r="C4047" i="5"/>
  <c r="C4048" i="5"/>
  <c r="C4049" i="5"/>
  <c r="C4050" i="5"/>
  <c r="C4051" i="5"/>
  <c r="C4052" i="5"/>
  <c r="C4053" i="5"/>
  <c r="C4054" i="5"/>
  <c r="C4055" i="5"/>
  <c r="C4056" i="5"/>
  <c r="C4057" i="5"/>
  <c r="C4058" i="5"/>
  <c r="C4059" i="5"/>
  <c r="C4060" i="5"/>
  <c r="C4061" i="5"/>
  <c r="C4062" i="5"/>
  <c r="C4063" i="5"/>
  <c r="C4064" i="5"/>
  <c r="C4065" i="5"/>
  <c r="C4066" i="5"/>
  <c r="C4067" i="5"/>
  <c r="C4068" i="5"/>
  <c r="C4069" i="5"/>
  <c r="C4070" i="5"/>
  <c r="C4071" i="5"/>
  <c r="C4072" i="5"/>
  <c r="C4073" i="5"/>
  <c r="C4074" i="5"/>
  <c r="C4075" i="5"/>
  <c r="C4076" i="5"/>
  <c r="C4077" i="5"/>
  <c r="C4078" i="5"/>
  <c r="C4079" i="5"/>
  <c r="C4080" i="5"/>
  <c r="C4081" i="5"/>
  <c r="C4082" i="5"/>
  <c r="C4083" i="5"/>
  <c r="C4084" i="5"/>
  <c r="C4085" i="5"/>
  <c r="C4086" i="5"/>
  <c r="C4087" i="5"/>
  <c r="C4088" i="5"/>
  <c r="C4089" i="5"/>
  <c r="C4090" i="5"/>
  <c r="C4091" i="5"/>
  <c r="C4092" i="5"/>
  <c r="C4093" i="5"/>
  <c r="C4094" i="5"/>
  <c r="C4095" i="5"/>
  <c r="C4096" i="5"/>
  <c r="C4097" i="5"/>
  <c r="C4098" i="5"/>
  <c r="C4099" i="5"/>
  <c r="C4100" i="5"/>
  <c r="C4101" i="5"/>
  <c r="C4102" i="5"/>
  <c r="C4103" i="5"/>
  <c r="C4104" i="5"/>
  <c r="C4105" i="5"/>
  <c r="C4106" i="5"/>
  <c r="C4107" i="5"/>
  <c r="C4108" i="5"/>
  <c r="C4109" i="5"/>
  <c r="C4110" i="5"/>
  <c r="C4111" i="5"/>
  <c r="C4112" i="5"/>
  <c r="C4113" i="5"/>
  <c r="C4114" i="5"/>
  <c r="C4115" i="5"/>
  <c r="C4116" i="5"/>
  <c r="C4117" i="5"/>
  <c r="C4118" i="5"/>
  <c r="C4119" i="5"/>
  <c r="C4120" i="5"/>
  <c r="C4121" i="5"/>
  <c r="C4122" i="5"/>
  <c r="C4123" i="5"/>
  <c r="C4124" i="5"/>
  <c r="C4125" i="5"/>
  <c r="C4126" i="5"/>
  <c r="C4127" i="5"/>
  <c r="C4128" i="5"/>
  <c r="C4129" i="5"/>
  <c r="C4130" i="5"/>
  <c r="C4131" i="5"/>
  <c r="C4132" i="5"/>
  <c r="C4133" i="5"/>
  <c r="C4134" i="5"/>
  <c r="C4135" i="5"/>
  <c r="C4136" i="5"/>
  <c r="C4137" i="5"/>
  <c r="C4138" i="5"/>
  <c r="C4139" i="5"/>
  <c r="C4140" i="5"/>
  <c r="C4141" i="5"/>
  <c r="C4142" i="5"/>
  <c r="C4143" i="5"/>
  <c r="C4144" i="5"/>
  <c r="C4145" i="5"/>
  <c r="C4146" i="5"/>
  <c r="C4147" i="5"/>
  <c r="C4148" i="5"/>
  <c r="C4149" i="5"/>
  <c r="C4150" i="5"/>
  <c r="C4151" i="5"/>
  <c r="C4152" i="5"/>
  <c r="C4153" i="5"/>
  <c r="C4154" i="5"/>
  <c r="C4155" i="5"/>
  <c r="C4156" i="5"/>
  <c r="C4157" i="5"/>
  <c r="C4158" i="5"/>
  <c r="C4159" i="5"/>
  <c r="C4160" i="5"/>
  <c r="C4161" i="5"/>
  <c r="C4162" i="5"/>
  <c r="C4163" i="5"/>
  <c r="C4164" i="5"/>
  <c r="C4165" i="5"/>
  <c r="C4166" i="5"/>
  <c r="C4167" i="5"/>
  <c r="C4168" i="5"/>
  <c r="C4169" i="5"/>
  <c r="C4170" i="5"/>
  <c r="C4171" i="5"/>
  <c r="C4172" i="5"/>
  <c r="C4173" i="5"/>
  <c r="C4174" i="5"/>
  <c r="C4175" i="5"/>
  <c r="C4176" i="5"/>
  <c r="C4177" i="5"/>
  <c r="C4178" i="5"/>
  <c r="C4179" i="5"/>
  <c r="C4180" i="5"/>
  <c r="C4181" i="5"/>
  <c r="C4182" i="5"/>
  <c r="C4183" i="5"/>
  <c r="C4184" i="5"/>
  <c r="C4185" i="5"/>
  <c r="C4186" i="5"/>
  <c r="C4187" i="5"/>
  <c r="C4188" i="5"/>
  <c r="C4189" i="5"/>
  <c r="C4190" i="5"/>
  <c r="C4191" i="5"/>
  <c r="C4192" i="5"/>
  <c r="C4193" i="5"/>
  <c r="C4194" i="5"/>
  <c r="C4195" i="5"/>
  <c r="C4196" i="5"/>
  <c r="C4197" i="5"/>
  <c r="C4198" i="5"/>
  <c r="C4199" i="5"/>
  <c r="C4200" i="5"/>
  <c r="C4201" i="5"/>
  <c r="C4202" i="5"/>
  <c r="C4203" i="5"/>
  <c r="C4204" i="5"/>
  <c r="C4205" i="5"/>
  <c r="C4206" i="5"/>
  <c r="C4207" i="5"/>
  <c r="C4208" i="5"/>
  <c r="C4209" i="5"/>
  <c r="C4210" i="5"/>
  <c r="C4211" i="5"/>
  <c r="C4212" i="5"/>
  <c r="C4213" i="5"/>
  <c r="C4214" i="5"/>
  <c r="C4215" i="5"/>
  <c r="C4216" i="5"/>
  <c r="C4217" i="5"/>
  <c r="C4218" i="5"/>
  <c r="C4219" i="5"/>
  <c r="C4220" i="5"/>
  <c r="C4221" i="5"/>
  <c r="C4222" i="5"/>
  <c r="C4223" i="5"/>
  <c r="C4224" i="5"/>
  <c r="C4225" i="5"/>
  <c r="C4226" i="5"/>
  <c r="C4227" i="5"/>
  <c r="C4228" i="5"/>
  <c r="C4229" i="5"/>
  <c r="C4230" i="5"/>
  <c r="C4231" i="5"/>
  <c r="C4232" i="5"/>
  <c r="C4233" i="5"/>
  <c r="C4234" i="5"/>
  <c r="C4235" i="5"/>
  <c r="C4236" i="5"/>
  <c r="C4237" i="5"/>
  <c r="C4238" i="5"/>
  <c r="C4239" i="5"/>
  <c r="C4240" i="5"/>
  <c r="C4241" i="5"/>
  <c r="C4242" i="5"/>
  <c r="C4243" i="5"/>
  <c r="C4244" i="5"/>
  <c r="C4245" i="5"/>
  <c r="C4246" i="5"/>
  <c r="C4247" i="5"/>
  <c r="C4248" i="5"/>
  <c r="C4249" i="5"/>
  <c r="C4250" i="5"/>
  <c r="C4251" i="5"/>
  <c r="C4252" i="5"/>
  <c r="C4253" i="5"/>
  <c r="C4254" i="5"/>
  <c r="C4255" i="5"/>
  <c r="C4256" i="5"/>
  <c r="C4257" i="5"/>
  <c r="C4258" i="5"/>
  <c r="C4259" i="5"/>
  <c r="C4260" i="5"/>
  <c r="C4261" i="5"/>
  <c r="C4262" i="5"/>
  <c r="C4263" i="5"/>
  <c r="C4264" i="5"/>
  <c r="C4265" i="5"/>
  <c r="C4266" i="5"/>
  <c r="C4267" i="5"/>
  <c r="C4268" i="5"/>
  <c r="C4269" i="5"/>
  <c r="C4270" i="5"/>
  <c r="C4271" i="5"/>
  <c r="C4272" i="5"/>
  <c r="C4273" i="5"/>
  <c r="C4274" i="5"/>
  <c r="C4275" i="5"/>
  <c r="C4276" i="5"/>
  <c r="C4277" i="5"/>
  <c r="C4278" i="5"/>
  <c r="C4279" i="5"/>
  <c r="C4280" i="5"/>
  <c r="C4281" i="5"/>
  <c r="C4282" i="5"/>
  <c r="C4283" i="5"/>
  <c r="C4284" i="5"/>
  <c r="C4285" i="5"/>
  <c r="C4286" i="5"/>
  <c r="C4287" i="5"/>
  <c r="C4288" i="5"/>
  <c r="C4289" i="5"/>
  <c r="C4290" i="5"/>
  <c r="C4291" i="5"/>
  <c r="C4292" i="5"/>
  <c r="C4293" i="5"/>
  <c r="C4294" i="5"/>
  <c r="C4295" i="5"/>
  <c r="C4296" i="5"/>
  <c r="C4297" i="5"/>
  <c r="C4298" i="5"/>
  <c r="C4299" i="5"/>
  <c r="C4300" i="5"/>
  <c r="C4301" i="5"/>
  <c r="C4302" i="5"/>
  <c r="C4303" i="5"/>
  <c r="C4304" i="5"/>
  <c r="C4305" i="5"/>
  <c r="C4306" i="5"/>
  <c r="C4307" i="5"/>
  <c r="C4308" i="5"/>
  <c r="C4309" i="5"/>
  <c r="C4310" i="5"/>
  <c r="C4311" i="5"/>
  <c r="C4312" i="5"/>
  <c r="C4313" i="5"/>
  <c r="C4314" i="5"/>
  <c r="C4315" i="5"/>
  <c r="C4316" i="5"/>
  <c r="C4317" i="5"/>
  <c r="C4318" i="5"/>
  <c r="C4319" i="5"/>
  <c r="C4320" i="5"/>
  <c r="C4321" i="5"/>
  <c r="C4322" i="5"/>
  <c r="C4323" i="5"/>
  <c r="C4324" i="5"/>
  <c r="C4325" i="5"/>
  <c r="C4326" i="5"/>
  <c r="C4327" i="5"/>
  <c r="C4328" i="5"/>
  <c r="C4329" i="5"/>
  <c r="C4330" i="5"/>
  <c r="C4331" i="5"/>
  <c r="C4332" i="5"/>
  <c r="C4333" i="5"/>
  <c r="C4334" i="5"/>
  <c r="C4335" i="5"/>
  <c r="C4336" i="5"/>
  <c r="C4337" i="5"/>
  <c r="C4338" i="5"/>
  <c r="C4339" i="5"/>
  <c r="C4340" i="5"/>
  <c r="C4341" i="5"/>
  <c r="C4342" i="5"/>
  <c r="C4343" i="5"/>
  <c r="C4344" i="5"/>
  <c r="C4345" i="5"/>
  <c r="C4346" i="5"/>
  <c r="C4347" i="5"/>
  <c r="C4348" i="5"/>
  <c r="C4349" i="5"/>
  <c r="C4350" i="5"/>
  <c r="C4351" i="5"/>
  <c r="C4352" i="5"/>
  <c r="C4353" i="5"/>
  <c r="C4354" i="5"/>
  <c r="C4355" i="5"/>
  <c r="C4356" i="5"/>
  <c r="C4357" i="5"/>
  <c r="C4358" i="5"/>
  <c r="C4359" i="5"/>
  <c r="C4360" i="5"/>
  <c r="C4361" i="5"/>
  <c r="C4362" i="5"/>
  <c r="C4363" i="5"/>
  <c r="C4364" i="5"/>
  <c r="C4365" i="5"/>
  <c r="C4366" i="5"/>
  <c r="C4367" i="5"/>
  <c r="C4368" i="5"/>
  <c r="C4369" i="5"/>
  <c r="C4370" i="5"/>
  <c r="C4371" i="5"/>
  <c r="C4372" i="5"/>
  <c r="C4373" i="5"/>
  <c r="C4374" i="5"/>
  <c r="C4375" i="5"/>
  <c r="C4376" i="5"/>
  <c r="C4377" i="5"/>
  <c r="C4378" i="5"/>
  <c r="C4379" i="5"/>
  <c r="C4380" i="5"/>
  <c r="C4381" i="5"/>
  <c r="C4382" i="5"/>
  <c r="C4383" i="5"/>
  <c r="C4384" i="5"/>
  <c r="C4385" i="5"/>
  <c r="C4386" i="5"/>
  <c r="C4387" i="5"/>
  <c r="C4388" i="5"/>
  <c r="C4389" i="5"/>
  <c r="C4390" i="5"/>
  <c r="C4391" i="5"/>
  <c r="C4392" i="5"/>
  <c r="C4393" i="5"/>
  <c r="C4394" i="5"/>
  <c r="C4395" i="5"/>
  <c r="C4396" i="5"/>
  <c r="C4397" i="5"/>
  <c r="C4398" i="5"/>
  <c r="C4399" i="5"/>
  <c r="C4400" i="5"/>
  <c r="C4401" i="5"/>
  <c r="C4402" i="5"/>
  <c r="C4403" i="5"/>
  <c r="C4404" i="5"/>
  <c r="C4405" i="5"/>
  <c r="C4406" i="5"/>
  <c r="C4407" i="5"/>
  <c r="C4408" i="5"/>
  <c r="C4409" i="5"/>
  <c r="C4410" i="5"/>
  <c r="C4411" i="5"/>
  <c r="C4412" i="5"/>
  <c r="C4413" i="5"/>
  <c r="C4414" i="5"/>
  <c r="C4415" i="5"/>
  <c r="C4416" i="5"/>
  <c r="C4417" i="5"/>
  <c r="C4418" i="5"/>
  <c r="C4419" i="5"/>
  <c r="C4420" i="5"/>
  <c r="C4421" i="5"/>
  <c r="C4422" i="5"/>
  <c r="C4423" i="5"/>
  <c r="C4424" i="5"/>
  <c r="C4425" i="5"/>
  <c r="C4426" i="5"/>
  <c r="C4427" i="5"/>
  <c r="C4428" i="5"/>
  <c r="C4429" i="5"/>
  <c r="C4430" i="5"/>
  <c r="C4431" i="5"/>
  <c r="C4432" i="5"/>
  <c r="C4433" i="5"/>
  <c r="C4434" i="5"/>
  <c r="C4435" i="5"/>
  <c r="C4436" i="5"/>
  <c r="C4437" i="5"/>
  <c r="C4438" i="5"/>
  <c r="C4439" i="5"/>
  <c r="C4440" i="5"/>
  <c r="C4441" i="5"/>
  <c r="C4442" i="5"/>
  <c r="C4443" i="5"/>
  <c r="C4444" i="5"/>
  <c r="C4445" i="5"/>
  <c r="C4446" i="5"/>
  <c r="C4447" i="5"/>
  <c r="C4448" i="5"/>
  <c r="C4449" i="5"/>
  <c r="C4450" i="5"/>
  <c r="C4451" i="5"/>
  <c r="C4452" i="5"/>
  <c r="C4453" i="5"/>
  <c r="C4454" i="5"/>
  <c r="C4455" i="5"/>
  <c r="C4456" i="5"/>
  <c r="C4457" i="5"/>
  <c r="C4458" i="5"/>
  <c r="C4459" i="5"/>
  <c r="C4460" i="5"/>
  <c r="C4461" i="5"/>
  <c r="C4462" i="5"/>
  <c r="C4463" i="5"/>
  <c r="C4464" i="5"/>
  <c r="C4465" i="5"/>
  <c r="C4466" i="5"/>
  <c r="C4467" i="5"/>
  <c r="C4468" i="5"/>
  <c r="C4469" i="5"/>
  <c r="C4470" i="5"/>
  <c r="C4471" i="5"/>
  <c r="C4472" i="5"/>
  <c r="C4473" i="5"/>
  <c r="C4474" i="5"/>
  <c r="C4475" i="5"/>
  <c r="C4476" i="5"/>
  <c r="C4477" i="5"/>
  <c r="C4478" i="5"/>
  <c r="C4479" i="5"/>
  <c r="C4480" i="5"/>
  <c r="C4481" i="5"/>
  <c r="C4482" i="5"/>
  <c r="C4483" i="5"/>
  <c r="C4484" i="5"/>
  <c r="C4485" i="5"/>
  <c r="C4486" i="5"/>
  <c r="C4487" i="5"/>
  <c r="C4488" i="5"/>
  <c r="C4489" i="5"/>
  <c r="C4490" i="5"/>
  <c r="C4491" i="5"/>
  <c r="C4492" i="5"/>
  <c r="C4493" i="5"/>
  <c r="C4494" i="5"/>
  <c r="C4495" i="5"/>
  <c r="C4496" i="5"/>
  <c r="C4497" i="5"/>
  <c r="C4498" i="5"/>
  <c r="C4499" i="5"/>
  <c r="C4500" i="5"/>
  <c r="C4501" i="5"/>
  <c r="C4502" i="5"/>
  <c r="C4503" i="5"/>
  <c r="C4504" i="5"/>
  <c r="C4505" i="5"/>
  <c r="C4506" i="5"/>
  <c r="C4507" i="5"/>
  <c r="C4508" i="5"/>
  <c r="C4509" i="5"/>
  <c r="C4510" i="5"/>
  <c r="C4511" i="5"/>
  <c r="C4512" i="5"/>
  <c r="C4513" i="5"/>
  <c r="C4514" i="5"/>
  <c r="C4515" i="5"/>
  <c r="C4516" i="5"/>
  <c r="C4517" i="5"/>
  <c r="C4518" i="5"/>
  <c r="C4519" i="5"/>
  <c r="C4520" i="5"/>
  <c r="C4521" i="5"/>
  <c r="C4522" i="5"/>
  <c r="C4523" i="5"/>
  <c r="C4524" i="5"/>
  <c r="C4525" i="5"/>
  <c r="C4526" i="5"/>
  <c r="C4527" i="5"/>
  <c r="C4528" i="5"/>
  <c r="C4529" i="5"/>
  <c r="C4530" i="5"/>
  <c r="C4531" i="5"/>
  <c r="C4532" i="5"/>
  <c r="C4533" i="5"/>
  <c r="C4534" i="5"/>
  <c r="C4535" i="5"/>
  <c r="C4536" i="5"/>
  <c r="C4537" i="5"/>
  <c r="C4538" i="5"/>
  <c r="C4539" i="5"/>
  <c r="C4540" i="5"/>
  <c r="C4541" i="5"/>
  <c r="C4542" i="5"/>
  <c r="C4543" i="5"/>
  <c r="C4544" i="5"/>
  <c r="C4545" i="5"/>
  <c r="C4546" i="5"/>
  <c r="C4547" i="5"/>
  <c r="C4548" i="5"/>
  <c r="C4549" i="5"/>
  <c r="C4550" i="5"/>
  <c r="C4551" i="5"/>
  <c r="C4552" i="5"/>
  <c r="C4553" i="5"/>
  <c r="C4554" i="5"/>
  <c r="C4555" i="5"/>
  <c r="C4556" i="5"/>
  <c r="C4557" i="5"/>
  <c r="C4558" i="5"/>
  <c r="C4559" i="5"/>
  <c r="C4560" i="5"/>
  <c r="C4561" i="5"/>
  <c r="C4562" i="5"/>
  <c r="C4563" i="5"/>
  <c r="C4564" i="5"/>
  <c r="C4565" i="5"/>
  <c r="C4566" i="5"/>
  <c r="C4567" i="5"/>
  <c r="C4568" i="5"/>
  <c r="C4569" i="5"/>
  <c r="C4570" i="5"/>
  <c r="C4571" i="5"/>
  <c r="C4572" i="5"/>
  <c r="C4573" i="5"/>
  <c r="C4574" i="5"/>
  <c r="C4575" i="5"/>
  <c r="C4576" i="5"/>
  <c r="C4577" i="5"/>
  <c r="C4578" i="5"/>
  <c r="C4579" i="5"/>
  <c r="C4580" i="5"/>
  <c r="C4581" i="5"/>
  <c r="C4582" i="5"/>
  <c r="C4583" i="5"/>
  <c r="C4584" i="5"/>
  <c r="C4585" i="5"/>
  <c r="C4586" i="5"/>
  <c r="C4587" i="5"/>
  <c r="C4588" i="5"/>
  <c r="C4589" i="5"/>
  <c r="C4590" i="5"/>
  <c r="C4591" i="5"/>
  <c r="C4592" i="5"/>
  <c r="C4593" i="5"/>
  <c r="C4594" i="5"/>
  <c r="C4595" i="5"/>
  <c r="C4596" i="5"/>
  <c r="C4597" i="5"/>
  <c r="C4598" i="5"/>
  <c r="C4599" i="5"/>
  <c r="C4600" i="5"/>
  <c r="C4601" i="5"/>
  <c r="C4602" i="5"/>
  <c r="C4603" i="5"/>
  <c r="C4604" i="5"/>
  <c r="C4605" i="5"/>
  <c r="C4606" i="5"/>
  <c r="C4607" i="5"/>
  <c r="C4608" i="5"/>
  <c r="C4609" i="5"/>
  <c r="C4610" i="5"/>
  <c r="C4611" i="5"/>
  <c r="C4612" i="5"/>
  <c r="C4613" i="5"/>
  <c r="C4614" i="5"/>
  <c r="C4615" i="5"/>
  <c r="C4616" i="5"/>
  <c r="C4617" i="5"/>
  <c r="C4618" i="5"/>
  <c r="C4619" i="5"/>
  <c r="C4620" i="5"/>
  <c r="C4621" i="5"/>
  <c r="C4622" i="5"/>
  <c r="C4623" i="5"/>
  <c r="C4624" i="5"/>
  <c r="C4625" i="5"/>
  <c r="C4626" i="5"/>
  <c r="C4627" i="5"/>
  <c r="C4628" i="5"/>
  <c r="C4629" i="5"/>
  <c r="C4630" i="5"/>
  <c r="C4631" i="5"/>
  <c r="C4632" i="5"/>
  <c r="C4633" i="5"/>
  <c r="C4634" i="5"/>
  <c r="C4635" i="5"/>
  <c r="C4636" i="5"/>
  <c r="C4637" i="5"/>
  <c r="C4638" i="5"/>
  <c r="C4639" i="5"/>
  <c r="C4640" i="5"/>
  <c r="C4641" i="5"/>
  <c r="C4642" i="5"/>
  <c r="C4643" i="5"/>
  <c r="C4644" i="5"/>
  <c r="C4645" i="5"/>
  <c r="C4646" i="5"/>
  <c r="C4647" i="5"/>
  <c r="C4648" i="5"/>
  <c r="C4649" i="5"/>
  <c r="C4650" i="5"/>
  <c r="C4651" i="5"/>
  <c r="C4652" i="5"/>
  <c r="C4653" i="5"/>
  <c r="C4654" i="5"/>
  <c r="C4655" i="5"/>
  <c r="C4656" i="5"/>
  <c r="C4657" i="5"/>
  <c r="C4658" i="5"/>
  <c r="C4659" i="5"/>
  <c r="C4660" i="5"/>
  <c r="C4661" i="5"/>
  <c r="C4662" i="5"/>
  <c r="C4663" i="5"/>
  <c r="C4664" i="5"/>
  <c r="C4665" i="5"/>
  <c r="C4666" i="5"/>
  <c r="C4667" i="5"/>
  <c r="C4668" i="5"/>
  <c r="C4669" i="5"/>
  <c r="C4670" i="5"/>
  <c r="C4671" i="5"/>
  <c r="C4672" i="5"/>
  <c r="C4673" i="5"/>
  <c r="C4674" i="5"/>
  <c r="C4675" i="5"/>
  <c r="C4676" i="5"/>
  <c r="C4677" i="5"/>
  <c r="C4678" i="5"/>
  <c r="C4679" i="5"/>
  <c r="C4680" i="5"/>
  <c r="C4681" i="5"/>
  <c r="C4682" i="5"/>
  <c r="C4683" i="5"/>
  <c r="C4684" i="5"/>
  <c r="C4685" i="5"/>
  <c r="C4686" i="5"/>
  <c r="C4687" i="5"/>
  <c r="C4688" i="5"/>
  <c r="C4689" i="5"/>
  <c r="C4690" i="5"/>
  <c r="C4691" i="5"/>
  <c r="C4692" i="5"/>
  <c r="C4693" i="5"/>
  <c r="C4694" i="5"/>
  <c r="C4695" i="5"/>
  <c r="C4696" i="5"/>
  <c r="C4697" i="5"/>
  <c r="C4698" i="5"/>
  <c r="C4699" i="5"/>
  <c r="C4700" i="5"/>
  <c r="C4701" i="5"/>
  <c r="C4702" i="5"/>
  <c r="C4703" i="5"/>
  <c r="C4704" i="5"/>
  <c r="C4705" i="5"/>
  <c r="C4706" i="5"/>
  <c r="C4707" i="5"/>
  <c r="C4708" i="5"/>
  <c r="C4709" i="5"/>
  <c r="C4710" i="5"/>
  <c r="C4711" i="5"/>
  <c r="C4712" i="5"/>
  <c r="C4713" i="5"/>
  <c r="C4714" i="5"/>
  <c r="C4715" i="5"/>
  <c r="C4716" i="5"/>
  <c r="C4717" i="5"/>
  <c r="C4718" i="5"/>
  <c r="C4719" i="5"/>
  <c r="C4720" i="5"/>
  <c r="C4721" i="5"/>
  <c r="C4722" i="5"/>
  <c r="C4723" i="5"/>
  <c r="C4724" i="5"/>
  <c r="C4725" i="5"/>
  <c r="C4726" i="5"/>
  <c r="C4727" i="5"/>
  <c r="C4728" i="5"/>
  <c r="C4729" i="5"/>
  <c r="C4730" i="5"/>
  <c r="C4731" i="5"/>
  <c r="C4732" i="5"/>
  <c r="C4733" i="5"/>
  <c r="C4734" i="5"/>
  <c r="C4735" i="5"/>
  <c r="C4736" i="5"/>
  <c r="C4737" i="5"/>
  <c r="C4738" i="5"/>
  <c r="C4739" i="5"/>
  <c r="C4740" i="5"/>
  <c r="C4741" i="5"/>
  <c r="C4742" i="5"/>
  <c r="C4743" i="5"/>
  <c r="C4744" i="5"/>
  <c r="C4745" i="5"/>
  <c r="C4746" i="5"/>
  <c r="C4747" i="5"/>
  <c r="C4748" i="5"/>
  <c r="C4749" i="5"/>
  <c r="C4750" i="5"/>
  <c r="C4751" i="5"/>
  <c r="C4752" i="5"/>
  <c r="C4753" i="5"/>
  <c r="C4754" i="5"/>
  <c r="C4755" i="5"/>
  <c r="C4756" i="5"/>
  <c r="C4757" i="5"/>
  <c r="C4758" i="5"/>
  <c r="C4759" i="5"/>
  <c r="C4760" i="5"/>
  <c r="C4761" i="5"/>
  <c r="C4762" i="5"/>
  <c r="C4763" i="5"/>
  <c r="C4764" i="5"/>
  <c r="C4765" i="5"/>
  <c r="C4766" i="5"/>
  <c r="C4767" i="5"/>
  <c r="C4768" i="5"/>
  <c r="C4769" i="5"/>
  <c r="C4770" i="5"/>
  <c r="C4771" i="5"/>
  <c r="C4772" i="5"/>
  <c r="C4773" i="5"/>
  <c r="C4774" i="5"/>
  <c r="C4775" i="5"/>
  <c r="C4776" i="5"/>
  <c r="C4777" i="5"/>
  <c r="C4778" i="5"/>
  <c r="C4779" i="5"/>
  <c r="C4780" i="5"/>
  <c r="C4781" i="5"/>
  <c r="C4782" i="5"/>
  <c r="C4783" i="5"/>
  <c r="C4784" i="5"/>
  <c r="C4785" i="5"/>
  <c r="C4786" i="5"/>
  <c r="C4787" i="5"/>
  <c r="C4788" i="5"/>
  <c r="C4789" i="5"/>
  <c r="C4790" i="5"/>
  <c r="C4791" i="5"/>
  <c r="C4792" i="5"/>
  <c r="C4793" i="5"/>
  <c r="C4794" i="5"/>
  <c r="C4795" i="5"/>
  <c r="C4796" i="5"/>
  <c r="C4797" i="5"/>
  <c r="C4798" i="5"/>
  <c r="C4799" i="5"/>
  <c r="C4800" i="5"/>
  <c r="C4801" i="5"/>
  <c r="C4802" i="5"/>
  <c r="C4803" i="5"/>
  <c r="C4804" i="5"/>
  <c r="C4805" i="5"/>
  <c r="C4806" i="5"/>
  <c r="C4807" i="5"/>
  <c r="C4808" i="5"/>
  <c r="C4809" i="5"/>
  <c r="C4810" i="5"/>
  <c r="C4811" i="5"/>
  <c r="C4812" i="5"/>
  <c r="C4813" i="5"/>
  <c r="C4814" i="5"/>
  <c r="C4815" i="5"/>
  <c r="C4816" i="5"/>
  <c r="C4817" i="5"/>
  <c r="C4818" i="5"/>
  <c r="C4819" i="5"/>
  <c r="C4820" i="5"/>
  <c r="C4821" i="5"/>
  <c r="C4822" i="5"/>
  <c r="C4823" i="5"/>
  <c r="C4824" i="5"/>
  <c r="C4825" i="5"/>
  <c r="C4826" i="5"/>
  <c r="C4827" i="5"/>
  <c r="C4828" i="5"/>
  <c r="C4829" i="5"/>
  <c r="C4830" i="5"/>
  <c r="C4831" i="5"/>
  <c r="C4832" i="5"/>
  <c r="C4833" i="5"/>
  <c r="C4834" i="5"/>
  <c r="C4835" i="5"/>
  <c r="C4836" i="5"/>
  <c r="C4837" i="5"/>
  <c r="C4838" i="5"/>
  <c r="C4839" i="5"/>
  <c r="C4840" i="5"/>
  <c r="C4841" i="5"/>
  <c r="C4842" i="5"/>
  <c r="C4843" i="5"/>
  <c r="C4844" i="5"/>
  <c r="C4845" i="5"/>
  <c r="C4846" i="5"/>
  <c r="C4847" i="5"/>
  <c r="C4848" i="5"/>
  <c r="C4849" i="5"/>
  <c r="C4850" i="5"/>
  <c r="C4851" i="5"/>
  <c r="C4852" i="5"/>
  <c r="C4853" i="5"/>
  <c r="C4854" i="5"/>
  <c r="C4855" i="5"/>
  <c r="C4856" i="5"/>
  <c r="C4857" i="5"/>
  <c r="C4858" i="5"/>
  <c r="C4859" i="5"/>
  <c r="C4860" i="5"/>
  <c r="C4861" i="5"/>
  <c r="C4862" i="5"/>
  <c r="C4863" i="5"/>
  <c r="C4864" i="5"/>
  <c r="C4865" i="5"/>
  <c r="C4866" i="5"/>
  <c r="C4867" i="5"/>
  <c r="C4868" i="5"/>
  <c r="C4869" i="5"/>
  <c r="C4870" i="5"/>
  <c r="C4871" i="5"/>
  <c r="C4872" i="5"/>
  <c r="C4873" i="5"/>
  <c r="C4874" i="5"/>
  <c r="C4875" i="5"/>
  <c r="C4876" i="5"/>
  <c r="C4877" i="5"/>
  <c r="C4878" i="5"/>
  <c r="C4879" i="5"/>
  <c r="C4880" i="5"/>
  <c r="C4881" i="5"/>
  <c r="C4882" i="5"/>
  <c r="C4883" i="5"/>
  <c r="C4884" i="5"/>
  <c r="C4885" i="5"/>
  <c r="C4886" i="5"/>
  <c r="C4887" i="5"/>
  <c r="C4888" i="5"/>
  <c r="C4889" i="5"/>
  <c r="C4890" i="5"/>
  <c r="C4891" i="5"/>
  <c r="C4892" i="5"/>
  <c r="C4893" i="5"/>
  <c r="C4894" i="5"/>
  <c r="C4895" i="5"/>
  <c r="C4896" i="5"/>
  <c r="C4897" i="5"/>
  <c r="C4898" i="5"/>
  <c r="C4899" i="5"/>
  <c r="C4900" i="5"/>
  <c r="C4901" i="5"/>
  <c r="C4902" i="5"/>
  <c r="C4903" i="5"/>
  <c r="C4904" i="5"/>
  <c r="C4905" i="5"/>
  <c r="C4906" i="5"/>
  <c r="C4907" i="5"/>
  <c r="C4908" i="5"/>
  <c r="C4909" i="5"/>
  <c r="C4910" i="5"/>
  <c r="C4911" i="5"/>
  <c r="C4912" i="5"/>
  <c r="C4913" i="5"/>
  <c r="C4914" i="5"/>
  <c r="C4915" i="5"/>
  <c r="C4916" i="5"/>
  <c r="C4917" i="5"/>
  <c r="C4918" i="5"/>
  <c r="C4919" i="5"/>
  <c r="C4920" i="5"/>
  <c r="C4921" i="5"/>
  <c r="C4922" i="5"/>
  <c r="C4923" i="5"/>
  <c r="C4924" i="5"/>
  <c r="C4925" i="5"/>
  <c r="C4926" i="5"/>
  <c r="C4927" i="5"/>
  <c r="C4928" i="5"/>
  <c r="C4929" i="5"/>
  <c r="C4930" i="5"/>
  <c r="C4931" i="5"/>
  <c r="C4932" i="5"/>
  <c r="C4933" i="5"/>
  <c r="C4934" i="5"/>
  <c r="C4935" i="5"/>
  <c r="C4936" i="5"/>
  <c r="C4937" i="5"/>
  <c r="C4938" i="5"/>
  <c r="C4939" i="5"/>
  <c r="C4940" i="5"/>
  <c r="C4941" i="5"/>
  <c r="C4942" i="5"/>
  <c r="C4943" i="5"/>
  <c r="C4944" i="5"/>
  <c r="C4945" i="5"/>
  <c r="C4946" i="5"/>
  <c r="C4947" i="5"/>
  <c r="C4948" i="5"/>
  <c r="C4949" i="5"/>
  <c r="C4950" i="5"/>
  <c r="C4951" i="5"/>
  <c r="C4952" i="5"/>
  <c r="C4953" i="5"/>
  <c r="C4954" i="5"/>
  <c r="C4955" i="5"/>
  <c r="C4956" i="5"/>
  <c r="C4957" i="5"/>
  <c r="C4958" i="5"/>
  <c r="C4959" i="5"/>
  <c r="C4960" i="5"/>
  <c r="C4961" i="5"/>
  <c r="C4962" i="5"/>
  <c r="C4963" i="5"/>
  <c r="C4964" i="5"/>
  <c r="C4965" i="5"/>
  <c r="C4966" i="5"/>
  <c r="C4967" i="5"/>
  <c r="C4968" i="5"/>
  <c r="C4969" i="5"/>
  <c r="C4970" i="5"/>
  <c r="C4971" i="5"/>
  <c r="C4972" i="5"/>
  <c r="C4973" i="5"/>
  <c r="C4974" i="5"/>
  <c r="C4975" i="5"/>
  <c r="C4976" i="5"/>
  <c r="C4977" i="5"/>
  <c r="C4978" i="5"/>
  <c r="C4979" i="5"/>
  <c r="C4980" i="5"/>
  <c r="C4981" i="5"/>
  <c r="C4982" i="5"/>
  <c r="C4983" i="5"/>
  <c r="C4984" i="5"/>
  <c r="C4985" i="5"/>
  <c r="C4986" i="5"/>
  <c r="C4987" i="5"/>
  <c r="C4988" i="5"/>
  <c r="C4989" i="5"/>
  <c r="C4990" i="5"/>
  <c r="C4991" i="5"/>
  <c r="C4992" i="5"/>
  <c r="C4993" i="5"/>
  <c r="C4994" i="5"/>
  <c r="C4995" i="5"/>
  <c r="C4996" i="5"/>
  <c r="C4997" i="5"/>
  <c r="C4998" i="5"/>
  <c r="C4999" i="5"/>
  <c r="C5000" i="5"/>
  <c r="C5001" i="5"/>
  <c r="C5002" i="5"/>
  <c r="C5003" i="5"/>
  <c r="C5004" i="5"/>
  <c r="C5005" i="5"/>
  <c r="C5006" i="5"/>
  <c r="C5007" i="5"/>
  <c r="C5008" i="5"/>
  <c r="C5009" i="5"/>
  <c r="C5010" i="5"/>
  <c r="C5011" i="5"/>
  <c r="C5012" i="5"/>
  <c r="C5013" i="5"/>
  <c r="C5014" i="5"/>
  <c r="C5015" i="5"/>
  <c r="C5016" i="5"/>
  <c r="C5017" i="5"/>
  <c r="C5018" i="5"/>
  <c r="C5019" i="5"/>
  <c r="C5020" i="5"/>
  <c r="C5021" i="5"/>
  <c r="C5022" i="5"/>
  <c r="C5023" i="5"/>
  <c r="C5024" i="5"/>
  <c r="C5025" i="5"/>
  <c r="C5026" i="5"/>
  <c r="C5027" i="5"/>
  <c r="C5028" i="5"/>
  <c r="C5029" i="5"/>
  <c r="C5030" i="5"/>
  <c r="C5031" i="5"/>
  <c r="C5032" i="5"/>
  <c r="C5033" i="5"/>
  <c r="C5034" i="5"/>
  <c r="C5035" i="5"/>
  <c r="C5036" i="5"/>
  <c r="C5037" i="5"/>
  <c r="C5038" i="5"/>
  <c r="C5039" i="5"/>
  <c r="C5040" i="5"/>
  <c r="C5041" i="5"/>
  <c r="C5042" i="5"/>
  <c r="C5043" i="5"/>
  <c r="C5044" i="5"/>
  <c r="C5045" i="5"/>
  <c r="C5046" i="5"/>
  <c r="C5047" i="5"/>
  <c r="C5048" i="5"/>
  <c r="C5049" i="5"/>
  <c r="C5050" i="5"/>
  <c r="C5051" i="5"/>
  <c r="C5052" i="5"/>
  <c r="C5053" i="5"/>
  <c r="C5054" i="5"/>
  <c r="C5055" i="5"/>
  <c r="C5056" i="5"/>
  <c r="C5057" i="5"/>
  <c r="C5058" i="5"/>
  <c r="C5059" i="5"/>
  <c r="C5060" i="5"/>
  <c r="C5061" i="5"/>
  <c r="C5062" i="5"/>
  <c r="C5063" i="5"/>
  <c r="C5064" i="5"/>
  <c r="C5065" i="5"/>
  <c r="C5066" i="5"/>
  <c r="C5067" i="5"/>
  <c r="C5068" i="5"/>
  <c r="C5069" i="5"/>
  <c r="C5070" i="5"/>
  <c r="C5071" i="5"/>
  <c r="C5072" i="5"/>
  <c r="C5073" i="5"/>
  <c r="C5074" i="5"/>
  <c r="C5075" i="5"/>
  <c r="C5076" i="5"/>
  <c r="C5077" i="5"/>
  <c r="C5078" i="5"/>
  <c r="C5079" i="5"/>
  <c r="C5080" i="5"/>
  <c r="C5081" i="5"/>
  <c r="C5082" i="5"/>
  <c r="C5083" i="5"/>
  <c r="C5084" i="5"/>
  <c r="C5085" i="5"/>
  <c r="C5086" i="5"/>
  <c r="C5087" i="5"/>
  <c r="C5088" i="5"/>
  <c r="C5089" i="5"/>
  <c r="C5090" i="5"/>
  <c r="C5091" i="5"/>
  <c r="C5092" i="5"/>
  <c r="C5093" i="5"/>
  <c r="C5094" i="5"/>
  <c r="C5095" i="5"/>
  <c r="C5096" i="5"/>
  <c r="C5097" i="5"/>
  <c r="C5098" i="5"/>
  <c r="C5099" i="5"/>
  <c r="C5100" i="5"/>
  <c r="C5101" i="5"/>
  <c r="C5102" i="5"/>
  <c r="C5103" i="5"/>
  <c r="C5104" i="5"/>
  <c r="C5105" i="5"/>
  <c r="C5106" i="5"/>
  <c r="C5107" i="5"/>
  <c r="C5108" i="5"/>
  <c r="C5109" i="5"/>
  <c r="C5110" i="5"/>
  <c r="C5111" i="5"/>
  <c r="C5112" i="5"/>
  <c r="C5113" i="5"/>
  <c r="C5114" i="5"/>
  <c r="C5115" i="5"/>
  <c r="C5116" i="5"/>
  <c r="C5117" i="5"/>
  <c r="C5118" i="5"/>
  <c r="C5119" i="5"/>
  <c r="C5120" i="5"/>
  <c r="C5121" i="5"/>
  <c r="C5122" i="5"/>
  <c r="C5123" i="5"/>
  <c r="C5124" i="5"/>
  <c r="C5125" i="5"/>
  <c r="C5126" i="5"/>
  <c r="C5127" i="5"/>
  <c r="C5128" i="5"/>
  <c r="C5129" i="5"/>
  <c r="C5130" i="5"/>
  <c r="C5131" i="5"/>
  <c r="C5132" i="5"/>
  <c r="C5133" i="5"/>
  <c r="C5134" i="5"/>
  <c r="C5135" i="5"/>
  <c r="C5136" i="5"/>
  <c r="C5137" i="5"/>
  <c r="C5138" i="5"/>
  <c r="C5139" i="5"/>
  <c r="C5140" i="5"/>
  <c r="C5141" i="5"/>
  <c r="C5142" i="5"/>
  <c r="C5143" i="5"/>
  <c r="C5144" i="5"/>
  <c r="C5145" i="5"/>
  <c r="C5146" i="5"/>
  <c r="C5147" i="5"/>
  <c r="C5148" i="5"/>
  <c r="C5149" i="5"/>
  <c r="C5150" i="5"/>
  <c r="C5151" i="5"/>
  <c r="C5152" i="5"/>
  <c r="C5153" i="5"/>
  <c r="C5154" i="5"/>
  <c r="C5155" i="5"/>
  <c r="C5156" i="5"/>
  <c r="C5157" i="5"/>
  <c r="C5158" i="5"/>
  <c r="C5159" i="5"/>
  <c r="C5160" i="5"/>
  <c r="C5161" i="5"/>
  <c r="C5162" i="5"/>
  <c r="C5163" i="5"/>
  <c r="C5164" i="5"/>
  <c r="C5165" i="5"/>
  <c r="C5166" i="5"/>
  <c r="C5167" i="5"/>
  <c r="C5168" i="5"/>
  <c r="C5169" i="5"/>
  <c r="C5170" i="5"/>
  <c r="C5171" i="5"/>
  <c r="C5172" i="5"/>
  <c r="C5173" i="5"/>
  <c r="C5174" i="5"/>
  <c r="C5175" i="5"/>
  <c r="C5176" i="5"/>
  <c r="C5177" i="5"/>
  <c r="C5178" i="5"/>
  <c r="C5179" i="5"/>
  <c r="C5180" i="5"/>
  <c r="C5181" i="5"/>
  <c r="C5182" i="5"/>
  <c r="C5183" i="5"/>
  <c r="C5184" i="5"/>
  <c r="C5185" i="5"/>
  <c r="C5186" i="5"/>
  <c r="C5187" i="5"/>
  <c r="C5188" i="5"/>
  <c r="C5189" i="5"/>
  <c r="C5190" i="5"/>
  <c r="C5191" i="5"/>
  <c r="C5192" i="5"/>
  <c r="C5193" i="5"/>
  <c r="C5194" i="5"/>
  <c r="C5195" i="5"/>
  <c r="C5196" i="5"/>
  <c r="C5197" i="5"/>
  <c r="C5198" i="5"/>
  <c r="C5199" i="5"/>
  <c r="C5200" i="5"/>
  <c r="C5201" i="5"/>
  <c r="C5202" i="5"/>
  <c r="C5203" i="5"/>
  <c r="C5204" i="5"/>
  <c r="C5205" i="5"/>
  <c r="C5206" i="5"/>
  <c r="C5207" i="5"/>
  <c r="C5208" i="5"/>
  <c r="C5209" i="5"/>
  <c r="C5210" i="5"/>
  <c r="C5211" i="5"/>
  <c r="C5212" i="5"/>
  <c r="C5213" i="5"/>
  <c r="C5214" i="5"/>
  <c r="C5215" i="5"/>
  <c r="C5216" i="5"/>
  <c r="C5217" i="5"/>
  <c r="C5218" i="5"/>
  <c r="C5219" i="5"/>
  <c r="C5220" i="5"/>
  <c r="C5221" i="5"/>
  <c r="C5222" i="5"/>
  <c r="C5223" i="5"/>
  <c r="C5224" i="5"/>
  <c r="C5225" i="5"/>
  <c r="C5226" i="5"/>
  <c r="C5227" i="5"/>
  <c r="C5228" i="5"/>
  <c r="C5229" i="5"/>
  <c r="C5230" i="5"/>
  <c r="C5231" i="5"/>
  <c r="C5232" i="5"/>
  <c r="C5233" i="5"/>
  <c r="C5234" i="5"/>
  <c r="C5235" i="5"/>
  <c r="C5236" i="5"/>
  <c r="C5237" i="5"/>
  <c r="C5238" i="5"/>
  <c r="C5239" i="5"/>
  <c r="C5240" i="5"/>
  <c r="C5241" i="5"/>
  <c r="C5242" i="5"/>
  <c r="C5243" i="5"/>
  <c r="C5244" i="5"/>
  <c r="C5245" i="5"/>
  <c r="C5246" i="5"/>
  <c r="C5247" i="5"/>
  <c r="C5248" i="5"/>
  <c r="C5249" i="5"/>
  <c r="C5250" i="5"/>
  <c r="C5251" i="5"/>
  <c r="C5252" i="5"/>
  <c r="C5253" i="5"/>
  <c r="C5254" i="5"/>
  <c r="C5255" i="5"/>
  <c r="C5256" i="5"/>
  <c r="C5257" i="5"/>
  <c r="C5258" i="5"/>
  <c r="C5259" i="5"/>
  <c r="C5260" i="5"/>
  <c r="C5261" i="5"/>
  <c r="C5262" i="5"/>
  <c r="C5263" i="5"/>
  <c r="C5264" i="5"/>
  <c r="C5265" i="5"/>
  <c r="C5266" i="5"/>
  <c r="C5267" i="5"/>
  <c r="C5268" i="5"/>
  <c r="C5269" i="5"/>
  <c r="C5270" i="5"/>
  <c r="C5271" i="5"/>
  <c r="C5272" i="5"/>
  <c r="C5273" i="5"/>
  <c r="C5274" i="5"/>
  <c r="C5275" i="5"/>
  <c r="C5276" i="5"/>
  <c r="C5277" i="5"/>
  <c r="C5278" i="5"/>
  <c r="C5279" i="5"/>
  <c r="C5280" i="5"/>
  <c r="C5281" i="5"/>
  <c r="C5282" i="5"/>
  <c r="C5283" i="5"/>
  <c r="C5284" i="5"/>
  <c r="C5285" i="5"/>
  <c r="C5286" i="5"/>
  <c r="C5287" i="5"/>
  <c r="C5288" i="5"/>
  <c r="C5289" i="5"/>
  <c r="C5290" i="5"/>
  <c r="C5291" i="5"/>
  <c r="C5292" i="5"/>
  <c r="C5293" i="5"/>
  <c r="C5294" i="5"/>
  <c r="C5295" i="5"/>
  <c r="C5296" i="5"/>
  <c r="C5297" i="5"/>
  <c r="C5298" i="5"/>
  <c r="C5299" i="5"/>
  <c r="C5300" i="5"/>
  <c r="C5301" i="5"/>
  <c r="C5302" i="5"/>
  <c r="C5303" i="5"/>
  <c r="C5304" i="5"/>
  <c r="C5305" i="5"/>
  <c r="C5306" i="5"/>
  <c r="C5307" i="5"/>
  <c r="C5308" i="5"/>
  <c r="C5309" i="5"/>
  <c r="C5310" i="5"/>
  <c r="C5311" i="5"/>
  <c r="C5312" i="5"/>
  <c r="C5313" i="5"/>
  <c r="C5314" i="5"/>
  <c r="C5315" i="5"/>
  <c r="C5316" i="5"/>
  <c r="C5317" i="5"/>
  <c r="C5318" i="5"/>
  <c r="C5319" i="5"/>
  <c r="C5320" i="5"/>
  <c r="C5321" i="5"/>
  <c r="C5322" i="5"/>
  <c r="C5323" i="5"/>
  <c r="C5324" i="5"/>
  <c r="C5325" i="5"/>
  <c r="C5326" i="5"/>
  <c r="C5327" i="5"/>
  <c r="C5328" i="5"/>
  <c r="C5329" i="5"/>
  <c r="C5330" i="5"/>
  <c r="C5331" i="5"/>
  <c r="C5332" i="5"/>
  <c r="C5333" i="5"/>
  <c r="C5334" i="5"/>
  <c r="C5335" i="5"/>
  <c r="C5336" i="5"/>
  <c r="C5337" i="5"/>
  <c r="C5338" i="5"/>
  <c r="C5339" i="5"/>
  <c r="C5340" i="5"/>
  <c r="C5341" i="5"/>
  <c r="C5342" i="5"/>
  <c r="C5343" i="5"/>
  <c r="C5344" i="5"/>
  <c r="C5345" i="5"/>
  <c r="C5346" i="5"/>
  <c r="C5347" i="5"/>
  <c r="C5348" i="5"/>
  <c r="C5349" i="5"/>
  <c r="C5350" i="5"/>
  <c r="C5351" i="5"/>
  <c r="C5352" i="5"/>
  <c r="C5353" i="5"/>
  <c r="C5354" i="5"/>
  <c r="C5355" i="5"/>
  <c r="C5356" i="5"/>
  <c r="C5357" i="5"/>
  <c r="C5358" i="5"/>
  <c r="C5359" i="5"/>
  <c r="C5360" i="5"/>
  <c r="C5361" i="5"/>
  <c r="C5362" i="5"/>
  <c r="C5363" i="5"/>
  <c r="C5364" i="5"/>
  <c r="C5365" i="5"/>
  <c r="C5366" i="5"/>
  <c r="C5367" i="5"/>
  <c r="C5368" i="5"/>
  <c r="C5369" i="5"/>
  <c r="C5370" i="5"/>
  <c r="C5371" i="5"/>
  <c r="C5372" i="5"/>
  <c r="C5373" i="5"/>
  <c r="C5374" i="5"/>
  <c r="C5375" i="5"/>
  <c r="C5376" i="5"/>
  <c r="C5377" i="5"/>
  <c r="C5378" i="5"/>
  <c r="C5379" i="5"/>
  <c r="C5380" i="5"/>
  <c r="C5381" i="5"/>
  <c r="C5382" i="5"/>
  <c r="C5383" i="5"/>
  <c r="C5384" i="5"/>
  <c r="C5385" i="5"/>
  <c r="C5386" i="5"/>
  <c r="C5387" i="5"/>
  <c r="C5388" i="5"/>
  <c r="C5389" i="5"/>
  <c r="C5390" i="5"/>
  <c r="C5391" i="5"/>
  <c r="C5392" i="5"/>
  <c r="C5393" i="5"/>
  <c r="C5394" i="5"/>
  <c r="C5395" i="5"/>
  <c r="C5396" i="5"/>
  <c r="C5397" i="5"/>
  <c r="C5398" i="5"/>
  <c r="C5399" i="5"/>
  <c r="C5400" i="5"/>
  <c r="C5401" i="5"/>
  <c r="C5402" i="5"/>
  <c r="C5403" i="5"/>
  <c r="C5404" i="5"/>
  <c r="C5405" i="5"/>
  <c r="C5406" i="5"/>
  <c r="C5407" i="5"/>
  <c r="C5408" i="5"/>
  <c r="C5409" i="5"/>
  <c r="C5410" i="5"/>
  <c r="C5411" i="5"/>
  <c r="C5412" i="5"/>
  <c r="C5413" i="5"/>
  <c r="C5414" i="5"/>
  <c r="C5415" i="5"/>
  <c r="C5416" i="5"/>
  <c r="C5417" i="5"/>
  <c r="C5418" i="5"/>
  <c r="C5419" i="5"/>
  <c r="C5420" i="5"/>
  <c r="C5421" i="5"/>
  <c r="C5422" i="5"/>
  <c r="C5423" i="5"/>
  <c r="C5424" i="5"/>
  <c r="C5425" i="5"/>
  <c r="C5426" i="5"/>
  <c r="C5427" i="5"/>
  <c r="C5428" i="5"/>
  <c r="C5429" i="5"/>
  <c r="C5430" i="5"/>
  <c r="C5431" i="5"/>
  <c r="C5432" i="5"/>
  <c r="C5433" i="5"/>
  <c r="C5434" i="5"/>
  <c r="C5435" i="5"/>
  <c r="C5436" i="5"/>
  <c r="C5437" i="5"/>
  <c r="C5438" i="5"/>
  <c r="C5439" i="5"/>
  <c r="C5440" i="5"/>
  <c r="C5441" i="5"/>
  <c r="C5442" i="5"/>
  <c r="C5443" i="5"/>
  <c r="C5444" i="5"/>
  <c r="C5445" i="5"/>
  <c r="C5446" i="5"/>
  <c r="C5447" i="5"/>
  <c r="C5448" i="5"/>
  <c r="C5449" i="5"/>
  <c r="C5450" i="5"/>
  <c r="C5451" i="5"/>
  <c r="C5452" i="5"/>
  <c r="C5453" i="5"/>
  <c r="C5454" i="5"/>
  <c r="C5455" i="5"/>
  <c r="C5456" i="5"/>
  <c r="C5457" i="5"/>
  <c r="C5458" i="5"/>
  <c r="C5459" i="5"/>
  <c r="C5460" i="5"/>
  <c r="C5461" i="5"/>
  <c r="C5462" i="5"/>
  <c r="C5463" i="5"/>
  <c r="C5464" i="5"/>
  <c r="C5465" i="5"/>
  <c r="C5466" i="5"/>
  <c r="C5467" i="5"/>
  <c r="C5468" i="5"/>
  <c r="C5469" i="5"/>
  <c r="C5470" i="5"/>
  <c r="C5471" i="5"/>
  <c r="C5472" i="5"/>
  <c r="C5473" i="5"/>
  <c r="C5474" i="5"/>
  <c r="C5475" i="5"/>
  <c r="C5476" i="5"/>
  <c r="C5477" i="5"/>
  <c r="C5478" i="5"/>
  <c r="C5479" i="5"/>
  <c r="C5480" i="5"/>
  <c r="C5481" i="5"/>
  <c r="C5482" i="5"/>
  <c r="C5483" i="5"/>
  <c r="C5484" i="5"/>
  <c r="C5485" i="5"/>
  <c r="C5486" i="5"/>
  <c r="C5487" i="5"/>
  <c r="C5488" i="5"/>
  <c r="C5489" i="5"/>
  <c r="C5490" i="5"/>
  <c r="C5491" i="5"/>
  <c r="C5492" i="5"/>
  <c r="C5493" i="5"/>
  <c r="C5494" i="5"/>
  <c r="C5495" i="5"/>
  <c r="C5496" i="5"/>
  <c r="C5497" i="5"/>
  <c r="C5498" i="5"/>
  <c r="C5499" i="5"/>
  <c r="C5500" i="5"/>
  <c r="C5501" i="5"/>
  <c r="C5502" i="5"/>
  <c r="C5503" i="5"/>
  <c r="C5504" i="5"/>
  <c r="C5505" i="5"/>
  <c r="C5506" i="5"/>
  <c r="C5507" i="5"/>
  <c r="C5508" i="5"/>
  <c r="C5509" i="5"/>
  <c r="C5510" i="5"/>
  <c r="C5511" i="5"/>
  <c r="C5512" i="5"/>
  <c r="C5513" i="5"/>
  <c r="C5514" i="5"/>
  <c r="C5515" i="5"/>
  <c r="C5516" i="5"/>
  <c r="C5517" i="5"/>
  <c r="C5518" i="5"/>
  <c r="C5519" i="5"/>
  <c r="C5520" i="5"/>
  <c r="C5521" i="5"/>
  <c r="C5522" i="5"/>
  <c r="C5523" i="5"/>
  <c r="C5524" i="5"/>
  <c r="C5525" i="5"/>
  <c r="C5526" i="5"/>
  <c r="C5527" i="5"/>
  <c r="C5528" i="5"/>
  <c r="C5529" i="5"/>
  <c r="C5530" i="5"/>
  <c r="C5531" i="5"/>
  <c r="C5532" i="5"/>
  <c r="C5533" i="5"/>
  <c r="C5534" i="5"/>
  <c r="C5535" i="5"/>
  <c r="C5536" i="5"/>
  <c r="C5537" i="5"/>
  <c r="C5538" i="5"/>
  <c r="C5539" i="5"/>
  <c r="C5540" i="5"/>
  <c r="C5541" i="5"/>
  <c r="C5542" i="5"/>
  <c r="C5543" i="5"/>
  <c r="C5544" i="5"/>
  <c r="C5545" i="5"/>
  <c r="C5546" i="5"/>
  <c r="C5547" i="5"/>
  <c r="C5548" i="5"/>
  <c r="C5549" i="5"/>
  <c r="C5550" i="5"/>
  <c r="C5551" i="5"/>
  <c r="C5552" i="5"/>
  <c r="C5553" i="5"/>
  <c r="C5554" i="5"/>
  <c r="C5555" i="5"/>
  <c r="C5556" i="5"/>
  <c r="C5557" i="5"/>
  <c r="C5558" i="5"/>
  <c r="C5559" i="5"/>
  <c r="C5560" i="5"/>
  <c r="C5561" i="5"/>
  <c r="C5562" i="5"/>
  <c r="C5563" i="5"/>
  <c r="C5564" i="5"/>
  <c r="C5565" i="5"/>
  <c r="C5566" i="5"/>
  <c r="C5567" i="5"/>
  <c r="C5568" i="5"/>
  <c r="C5569" i="5"/>
  <c r="C5570" i="5"/>
  <c r="C5571" i="5"/>
  <c r="C5572" i="5"/>
  <c r="C5573" i="5"/>
  <c r="C5574" i="5"/>
  <c r="C5575" i="5"/>
  <c r="C5576" i="5"/>
  <c r="C5577" i="5"/>
  <c r="C5578" i="5"/>
  <c r="C5579" i="5"/>
  <c r="C5580" i="5"/>
  <c r="C5581" i="5"/>
  <c r="C5582" i="5"/>
  <c r="C5583" i="5"/>
  <c r="C5584" i="5"/>
  <c r="C5585" i="5"/>
  <c r="C5586" i="5"/>
  <c r="C5587" i="5"/>
  <c r="C5588" i="5"/>
  <c r="C5589" i="5"/>
  <c r="C5590" i="5"/>
  <c r="C5591" i="5"/>
  <c r="C5592" i="5"/>
  <c r="C5593" i="5"/>
  <c r="C5594" i="5"/>
  <c r="C5595" i="5"/>
  <c r="C5596" i="5"/>
  <c r="C5597" i="5"/>
  <c r="C5598" i="5"/>
  <c r="C5599" i="5"/>
  <c r="C5600" i="5"/>
  <c r="C5601" i="5"/>
  <c r="C5602" i="5"/>
  <c r="C5603" i="5"/>
  <c r="C5604" i="5"/>
  <c r="C5605" i="5"/>
  <c r="C5606" i="5"/>
  <c r="C5607" i="5"/>
  <c r="C5608" i="5"/>
  <c r="C5609" i="5"/>
  <c r="C5610" i="5"/>
  <c r="C5611" i="5"/>
  <c r="C5612" i="5"/>
  <c r="C5613" i="5"/>
  <c r="C5614" i="5"/>
  <c r="C5615" i="5"/>
  <c r="C5616" i="5"/>
  <c r="C5617" i="5"/>
  <c r="C5618" i="5"/>
  <c r="C5619" i="5"/>
  <c r="C5620" i="5"/>
  <c r="C5621" i="5"/>
  <c r="C5622" i="5"/>
  <c r="C5623" i="5"/>
  <c r="C5624" i="5"/>
  <c r="C5625" i="5"/>
  <c r="C5626" i="5"/>
  <c r="C5627" i="5"/>
  <c r="C5628" i="5"/>
  <c r="C5629" i="5"/>
  <c r="C5630" i="5"/>
  <c r="C5631" i="5"/>
  <c r="C5632" i="5"/>
  <c r="C5633" i="5"/>
  <c r="C5634" i="5"/>
  <c r="C5635" i="5"/>
  <c r="C5636" i="5"/>
  <c r="C5637" i="5"/>
  <c r="C5638" i="5"/>
  <c r="C5639" i="5"/>
  <c r="C5640" i="5"/>
  <c r="C5641" i="5"/>
  <c r="C5642" i="5"/>
  <c r="C5643" i="5"/>
  <c r="C5644" i="5"/>
  <c r="C5645" i="5"/>
  <c r="C5646" i="5"/>
  <c r="C5647" i="5"/>
  <c r="C5648" i="5"/>
  <c r="C5649" i="5"/>
  <c r="C5650" i="5"/>
  <c r="C5651" i="5"/>
  <c r="C5652" i="5"/>
  <c r="C5653" i="5"/>
  <c r="C5654" i="5"/>
  <c r="C5655" i="5"/>
  <c r="C5656" i="5"/>
  <c r="C5657" i="5"/>
  <c r="C5658" i="5"/>
  <c r="C5659" i="5"/>
  <c r="C5660" i="5"/>
  <c r="C5661" i="5"/>
  <c r="C5662" i="5"/>
  <c r="C5663" i="5"/>
  <c r="C5664" i="5"/>
  <c r="C5665" i="5"/>
  <c r="C5666" i="5"/>
  <c r="C5667" i="5"/>
  <c r="C5668" i="5"/>
  <c r="C5669" i="5"/>
  <c r="C5670" i="5"/>
  <c r="C5671" i="5"/>
  <c r="C5672" i="5"/>
  <c r="C5673" i="5"/>
  <c r="C5674" i="5"/>
  <c r="C5675" i="5"/>
  <c r="C5676" i="5"/>
  <c r="C5677" i="5"/>
  <c r="C5678" i="5"/>
  <c r="C5679" i="5"/>
  <c r="C5680" i="5"/>
  <c r="C5681" i="5"/>
  <c r="C5682" i="5"/>
  <c r="C5683" i="5"/>
  <c r="C5684" i="5"/>
  <c r="C5685" i="5"/>
  <c r="C5686" i="5"/>
  <c r="C5687" i="5"/>
  <c r="C5688" i="5"/>
  <c r="C5689" i="5"/>
  <c r="C5690" i="5"/>
  <c r="C5691" i="5"/>
  <c r="C5692" i="5"/>
  <c r="C5693" i="5"/>
  <c r="C5694" i="5"/>
  <c r="C5695" i="5"/>
  <c r="C5696" i="5"/>
  <c r="C5697" i="5"/>
  <c r="C5698" i="5"/>
  <c r="C5699" i="5"/>
  <c r="C5700" i="5"/>
  <c r="C5701" i="5"/>
  <c r="C5702" i="5"/>
  <c r="C5703" i="5"/>
  <c r="C5704" i="5"/>
  <c r="C5705" i="5"/>
  <c r="C5706" i="5"/>
  <c r="C5707" i="5"/>
  <c r="C5708" i="5"/>
  <c r="C5709" i="5"/>
  <c r="C5710" i="5"/>
  <c r="C5711" i="5"/>
  <c r="C5712" i="5"/>
  <c r="C5713" i="5"/>
  <c r="C5714" i="5"/>
  <c r="C5715" i="5"/>
  <c r="C5716" i="5"/>
  <c r="C5717" i="5"/>
  <c r="C5718" i="5"/>
  <c r="C5719" i="5"/>
  <c r="C5720" i="5"/>
  <c r="C5721" i="5"/>
  <c r="C5722" i="5"/>
  <c r="C5723" i="5"/>
  <c r="C5724" i="5"/>
  <c r="C5725" i="5"/>
  <c r="C5726" i="5"/>
  <c r="C5727" i="5"/>
  <c r="C5728" i="5"/>
  <c r="C5729" i="5"/>
  <c r="C5730" i="5"/>
  <c r="C5731" i="5"/>
  <c r="C5732" i="5"/>
  <c r="C5733" i="5"/>
  <c r="C5734" i="5"/>
  <c r="C5735" i="5"/>
  <c r="C5736" i="5"/>
  <c r="C5737" i="5"/>
  <c r="C5738" i="5"/>
  <c r="C5739" i="5"/>
  <c r="C5740" i="5"/>
  <c r="C5741" i="5"/>
  <c r="C5742" i="5"/>
  <c r="C5743" i="5"/>
  <c r="C5744" i="5"/>
  <c r="C5745" i="5"/>
  <c r="C5746" i="5"/>
  <c r="C5747" i="5"/>
  <c r="C5748" i="5"/>
  <c r="C5749" i="5"/>
  <c r="C5750" i="5"/>
  <c r="C5751" i="5"/>
  <c r="C5752" i="5"/>
  <c r="C5753" i="5"/>
  <c r="C5754" i="5"/>
  <c r="C5755" i="5"/>
  <c r="C5756" i="5"/>
  <c r="C5757" i="5"/>
  <c r="C5758" i="5"/>
  <c r="C5759" i="5"/>
  <c r="C5760" i="5"/>
  <c r="C5761" i="5"/>
  <c r="C5762" i="5"/>
  <c r="C5763" i="5"/>
  <c r="C5764" i="5"/>
  <c r="C5765" i="5"/>
  <c r="C5766" i="5"/>
  <c r="C5767" i="5"/>
  <c r="C5768" i="5"/>
  <c r="C5769" i="5"/>
  <c r="C5770" i="5"/>
  <c r="C5771" i="5"/>
  <c r="C5772" i="5"/>
  <c r="C5773" i="5"/>
  <c r="C5774" i="5"/>
  <c r="C5775" i="5"/>
  <c r="C5776" i="5"/>
  <c r="C5777" i="5"/>
  <c r="C5778" i="5"/>
  <c r="C5779" i="5"/>
  <c r="C5780" i="5"/>
  <c r="C5781" i="5"/>
  <c r="C5782" i="5"/>
  <c r="C5783" i="5"/>
  <c r="C5784" i="5"/>
  <c r="C5785" i="5"/>
  <c r="C5786" i="5"/>
  <c r="C5787" i="5"/>
  <c r="C5788" i="5"/>
  <c r="C5789" i="5"/>
  <c r="C5790" i="5"/>
  <c r="C5791" i="5"/>
  <c r="C5792" i="5"/>
  <c r="C5793" i="5"/>
  <c r="C5794" i="5"/>
  <c r="C5795" i="5"/>
  <c r="C5796" i="5"/>
  <c r="C5797" i="5"/>
  <c r="C5798" i="5"/>
  <c r="C5799" i="5"/>
  <c r="C5800" i="5"/>
  <c r="C5801" i="5"/>
  <c r="C5802" i="5"/>
  <c r="C5803" i="5"/>
  <c r="C5804" i="5"/>
  <c r="C5805" i="5"/>
  <c r="C5806" i="5"/>
  <c r="C5807" i="5"/>
  <c r="C5808" i="5"/>
  <c r="C5809" i="5"/>
  <c r="C5810" i="5"/>
  <c r="C5811" i="5"/>
  <c r="C5812" i="5"/>
  <c r="C5813" i="5"/>
  <c r="C5814" i="5"/>
  <c r="C5815" i="5"/>
  <c r="C5816" i="5"/>
  <c r="C5817" i="5"/>
  <c r="C5818" i="5"/>
  <c r="C5819" i="5"/>
  <c r="C5820" i="5"/>
  <c r="C5821" i="5"/>
  <c r="C5822" i="5"/>
  <c r="C5823" i="5"/>
  <c r="C5824" i="5"/>
  <c r="C5825" i="5"/>
  <c r="C5826" i="5"/>
  <c r="C5827" i="5"/>
  <c r="C5828" i="5"/>
  <c r="C5829" i="5"/>
  <c r="C5830" i="5"/>
  <c r="C5831" i="5"/>
  <c r="C5832" i="5"/>
  <c r="C5833" i="5"/>
  <c r="C5834" i="5"/>
  <c r="C5835" i="5"/>
  <c r="C5836" i="5"/>
  <c r="C5837" i="5"/>
  <c r="C5838" i="5"/>
  <c r="C5839" i="5"/>
  <c r="C5840" i="5"/>
  <c r="C5841" i="5"/>
  <c r="C5842" i="5"/>
  <c r="C5843" i="5"/>
  <c r="C5844" i="5"/>
  <c r="C5845" i="5"/>
  <c r="C5846" i="5"/>
  <c r="C5847" i="5"/>
  <c r="C5848" i="5"/>
  <c r="C5849" i="5"/>
  <c r="C5850" i="5"/>
  <c r="C5851" i="5"/>
  <c r="C5852" i="5"/>
  <c r="C5853" i="5"/>
  <c r="C5854" i="5"/>
  <c r="C5855" i="5"/>
  <c r="C5856" i="5"/>
  <c r="C5857" i="5"/>
  <c r="C5858" i="5"/>
  <c r="C5859" i="5"/>
  <c r="C5860" i="5"/>
  <c r="C5861" i="5"/>
  <c r="C5862" i="5"/>
  <c r="C5863" i="5"/>
  <c r="C5864" i="5"/>
  <c r="C5865" i="5"/>
  <c r="C5866" i="5"/>
  <c r="C5867" i="5"/>
  <c r="C5868" i="5"/>
  <c r="C5869" i="5"/>
  <c r="C5870" i="5"/>
  <c r="C5871" i="5"/>
  <c r="C5872" i="5"/>
  <c r="C5873" i="5"/>
  <c r="C5874" i="5"/>
  <c r="C5875" i="5"/>
  <c r="C5876" i="5"/>
  <c r="C5877" i="5"/>
  <c r="C5878" i="5"/>
  <c r="C5879" i="5"/>
  <c r="C5880" i="5"/>
  <c r="C5881" i="5"/>
  <c r="C5882" i="5"/>
  <c r="C5883" i="5"/>
  <c r="C5884" i="5"/>
  <c r="C5885" i="5"/>
  <c r="C5886" i="5"/>
  <c r="C5887" i="5"/>
  <c r="C5888" i="5"/>
  <c r="C5889" i="5"/>
  <c r="C5890" i="5"/>
  <c r="C5891" i="5"/>
  <c r="C5892" i="5"/>
  <c r="C5893" i="5"/>
  <c r="C5894" i="5"/>
  <c r="C5895" i="5"/>
  <c r="C5896" i="5"/>
  <c r="C5897" i="5"/>
  <c r="C5898" i="5"/>
  <c r="C5899" i="5"/>
  <c r="C5900" i="5"/>
  <c r="C5901" i="5"/>
  <c r="C5902" i="5"/>
  <c r="C5903" i="5"/>
  <c r="C5904" i="5"/>
  <c r="C5905" i="5"/>
  <c r="C5906" i="5"/>
  <c r="C5907" i="5"/>
  <c r="C5908" i="5"/>
  <c r="C5909" i="5"/>
  <c r="C5910" i="5"/>
  <c r="C5911" i="5"/>
  <c r="C5912" i="5"/>
  <c r="C5913" i="5"/>
  <c r="C5914" i="5"/>
  <c r="C5915" i="5"/>
  <c r="C5916" i="5"/>
  <c r="C5917" i="5"/>
  <c r="C5918" i="5"/>
  <c r="C5919" i="5"/>
  <c r="C5920" i="5"/>
  <c r="C5921" i="5"/>
  <c r="C5922" i="5"/>
  <c r="C5923" i="5"/>
  <c r="C5924" i="5"/>
  <c r="C5925" i="5"/>
  <c r="C5926" i="5"/>
  <c r="C5927" i="5"/>
  <c r="C5928" i="5"/>
  <c r="C5929" i="5"/>
  <c r="C5930" i="5"/>
  <c r="C5931" i="5"/>
  <c r="C5932" i="5"/>
  <c r="C5933" i="5"/>
  <c r="C5934" i="5"/>
  <c r="C5935" i="5"/>
  <c r="C5936" i="5"/>
  <c r="C5937" i="5"/>
  <c r="C5938" i="5"/>
  <c r="C5939" i="5"/>
  <c r="C5940" i="5"/>
  <c r="C5941" i="5"/>
  <c r="C5942" i="5"/>
  <c r="C5943" i="5"/>
  <c r="C5944" i="5"/>
  <c r="C5945" i="5"/>
  <c r="C5946" i="5"/>
  <c r="C5947" i="5"/>
  <c r="C5948" i="5"/>
  <c r="C5949" i="5"/>
  <c r="C5950" i="5"/>
  <c r="C5951" i="5"/>
  <c r="C5952" i="5"/>
  <c r="C5953" i="5"/>
  <c r="C5954" i="5"/>
  <c r="C5955" i="5"/>
  <c r="C5956" i="5"/>
  <c r="C5957" i="5"/>
  <c r="C5958" i="5"/>
  <c r="C5959" i="5"/>
  <c r="C5960" i="5"/>
  <c r="C5961" i="5"/>
  <c r="C5962" i="5"/>
  <c r="C5963" i="5"/>
  <c r="C5964" i="5"/>
  <c r="C5965" i="5"/>
  <c r="C5966" i="5"/>
  <c r="C5967" i="5"/>
  <c r="C5968" i="5"/>
  <c r="C5969" i="5"/>
  <c r="C5970" i="5"/>
  <c r="C5971" i="5"/>
  <c r="C5972" i="5"/>
  <c r="C5973" i="5"/>
  <c r="C5974" i="5"/>
  <c r="C5975" i="5"/>
  <c r="C5976" i="5"/>
  <c r="C5977" i="5"/>
  <c r="C5978" i="5"/>
  <c r="C5979" i="5"/>
  <c r="C5980" i="5"/>
  <c r="C5981" i="5"/>
  <c r="C5982" i="5"/>
  <c r="C5983" i="5"/>
  <c r="C5984" i="5"/>
  <c r="C5985" i="5"/>
  <c r="C5986" i="5"/>
  <c r="C5987" i="5"/>
  <c r="C5988" i="5"/>
  <c r="C5989" i="5"/>
  <c r="C5990" i="5"/>
  <c r="C5991" i="5"/>
  <c r="C5992" i="5"/>
  <c r="C5993" i="5"/>
  <c r="C5994" i="5"/>
  <c r="C5995" i="5"/>
  <c r="C5996" i="5"/>
  <c r="C5997" i="5"/>
  <c r="C5998" i="5"/>
  <c r="C5999" i="5"/>
  <c r="C6000" i="5"/>
  <c r="C6001" i="5"/>
  <c r="C6002" i="5"/>
  <c r="C6003" i="5"/>
  <c r="C6004" i="5"/>
  <c r="C6005" i="5"/>
  <c r="C6006" i="5"/>
  <c r="C6007" i="5"/>
  <c r="C6008" i="5"/>
  <c r="C6009" i="5"/>
  <c r="C6010" i="5"/>
  <c r="C6011" i="5"/>
  <c r="C6012" i="5"/>
  <c r="C6013" i="5"/>
  <c r="C6014" i="5"/>
  <c r="C6015" i="5"/>
  <c r="C6016" i="5"/>
  <c r="C6017" i="5"/>
  <c r="C6018" i="5"/>
  <c r="C6019" i="5"/>
  <c r="C6020" i="5"/>
  <c r="C6021" i="5"/>
  <c r="C6022" i="5"/>
  <c r="C6023" i="5"/>
  <c r="C6024" i="5"/>
  <c r="C6025" i="5"/>
  <c r="C6026" i="5"/>
  <c r="C6027" i="5"/>
  <c r="C6028" i="5"/>
  <c r="C6029" i="5"/>
  <c r="C6030" i="5"/>
  <c r="C6031" i="5"/>
  <c r="C6032" i="5"/>
  <c r="C6033" i="5"/>
  <c r="C6034" i="5"/>
  <c r="C6035" i="5"/>
  <c r="C6036" i="5"/>
  <c r="C6037" i="5"/>
  <c r="C6038" i="5"/>
  <c r="C6039" i="5"/>
  <c r="C6040" i="5"/>
  <c r="C6041" i="5"/>
  <c r="C6042" i="5"/>
  <c r="C6043" i="5"/>
  <c r="C6044" i="5"/>
  <c r="C6045" i="5"/>
  <c r="C6046" i="5"/>
  <c r="C6047" i="5"/>
  <c r="C6048" i="5"/>
  <c r="C6049" i="5"/>
  <c r="C6050" i="5"/>
  <c r="C6051" i="5"/>
  <c r="C6052" i="5"/>
  <c r="C6053" i="5"/>
  <c r="C6054" i="5"/>
  <c r="C6055" i="5"/>
  <c r="C6056" i="5"/>
  <c r="C6057" i="5"/>
  <c r="C6058" i="5"/>
  <c r="C6059" i="5"/>
  <c r="C6060" i="5"/>
  <c r="C6061" i="5"/>
  <c r="C6062" i="5"/>
  <c r="C6063" i="5"/>
  <c r="C6064" i="5"/>
  <c r="C6065" i="5"/>
  <c r="C6066" i="5"/>
  <c r="C6067" i="5"/>
  <c r="C6068" i="5"/>
  <c r="C6069" i="5"/>
  <c r="C6070" i="5"/>
  <c r="C6071" i="5"/>
  <c r="C6072" i="5"/>
  <c r="C6073" i="5"/>
  <c r="C6074" i="5"/>
  <c r="C6075" i="5"/>
  <c r="C6076" i="5"/>
  <c r="C6077" i="5"/>
  <c r="C6078" i="5"/>
  <c r="C6079" i="5"/>
  <c r="C6080" i="5"/>
  <c r="C6081" i="5"/>
  <c r="C6082" i="5"/>
  <c r="C6083" i="5"/>
  <c r="C6084" i="5"/>
  <c r="C6085" i="5"/>
  <c r="C6086" i="5"/>
  <c r="C6087" i="5"/>
  <c r="C6088" i="5"/>
  <c r="C6089" i="5"/>
  <c r="C6090" i="5"/>
  <c r="C6091" i="5"/>
  <c r="C6092" i="5"/>
  <c r="C6093" i="5"/>
  <c r="C6094" i="5"/>
  <c r="C6095" i="5"/>
  <c r="C6096" i="5"/>
  <c r="C6097" i="5"/>
  <c r="C6098" i="5"/>
  <c r="C6099" i="5"/>
  <c r="C6100" i="5"/>
  <c r="C6101" i="5"/>
  <c r="C6102" i="5"/>
  <c r="C6103" i="5"/>
  <c r="C6104" i="5"/>
  <c r="C6105" i="5"/>
  <c r="C6106" i="5"/>
  <c r="C6107" i="5"/>
  <c r="C6108" i="5"/>
  <c r="C6109" i="5"/>
  <c r="C6110" i="5"/>
  <c r="C6111" i="5"/>
  <c r="C6112" i="5"/>
  <c r="C6113" i="5"/>
  <c r="C6114" i="5"/>
  <c r="C6115" i="5"/>
  <c r="C6116" i="5"/>
  <c r="C6117" i="5"/>
  <c r="C6118" i="5"/>
  <c r="C6119" i="5"/>
  <c r="C6120" i="5"/>
  <c r="C6121" i="5"/>
  <c r="C6122" i="5"/>
  <c r="C6123" i="5"/>
  <c r="C6124" i="5"/>
  <c r="C6125" i="5"/>
  <c r="C6126" i="5"/>
  <c r="C6127" i="5"/>
  <c r="C6128" i="5"/>
  <c r="C6129" i="5"/>
  <c r="C6130" i="5"/>
  <c r="C6131" i="5"/>
  <c r="C6132" i="5"/>
  <c r="C6133" i="5"/>
  <c r="C6134" i="5"/>
  <c r="C6135" i="5"/>
  <c r="C6136" i="5"/>
  <c r="C6137" i="5"/>
  <c r="C6138" i="5"/>
  <c r="C6139" i="5"/>
  <c r="C6140" i="5"/>
  <c r="C6141" i="5"/>
  <c r="C6142" i="5"/>
  <c r="C6143" i="5"/>
  <c r="C6144" i="5"/>
  <c r="C6145" i="5"/>
  <c r="C6146" i="5"/>
  <c r="C6147" i="5"/>
  <c r="C6148" i="5"/>
  <c r="C6149" i="5"/>
  <c r="C6150" i="5"/>
  <c r="C6151" i="5"/>
  <c r="C6152" i="5"/>
  <c r="C6153" i="5"/>
  <c r="C6154" i="5"/>
  <c r="C6155" i="5"/>
  <c r="C6156" i="5"/>
  <c r="C6157" i="5"/>
  <c r="C6158" i="5"/>
  <c r="C6159" i="5"/>
  <c r="C6160" i="5"/>
  <c r="C6161" i="5"/>
  <c r="C6162" i="5"/>
  <c r="C6163" i="5"/>
  <c r="C6164" i="5"/>
  <c r="C6165" i="5"/>
  <c r="C6166" i="5"/>
  <c r="C6167" i="5"/>
  <c r="C6168" i="5"/>
  <c r="C6169" i="5"/>
  <c r="C6170" i="5"/>
  <c r="C6171" i="5"/>
  <c r="C6172" i="5"/>
  <c r="C6173" i="5"/>
  <c r="C6174" i="5"/>
  <c r="C6175" i="5"/>
  <c r="C6176" i="5"/>
  <c r="C6177" i="5"/>
  <c r="C6178" i="5"/>
  <c r="C6179" i="5"/>
  <c r="C6180" i="5"/>
  <c r="C6181" i="5"/>
  <c r="C6182" i="5"/>
  <c r="C6183" i="5"/>
  <c r="C6184" i="5"/>
  <c r="C6185" i="5"/>
  <c r="C6186" i="5"/>
  <c r="C6187" i="5"/>
  <c r="C6188" i="5"/>
  <c r="C6189" i="5"/>
  <c r="C6190" i="5"/>
  <c r="C6191" i="5"/>
  <c r="C6192" i="5"/>
  <c r="C6193" i="5"/>
  <c r="C6194" i="5"/>
  <c r="C6195" i="5"/>
  <c r="C6196" i="5"/>
  <c r="C6197" i="5"/>
  <c r="C6198" i="5"/>
  <c r="C6199" i="5"/>
  <c r="C6200" i="5"/>
  <c r="C6201" i="5"/>
  <c r="C6202" i="5"/>
  <c r="C6203" i="5"/>
  <c r="C6204" i="5"/>
  <c r="C6205" i="5"/>
  <c r="C6206" i="5"/>
  <c r="C6207" i="5"/>
  <c r="C6208" i="5"/>
  <c r="C6209" i="5"/>
  <c r="C6210" i="5"/>
  <c r="C6211" i="5"/>
  <c r="C6212" i="5"/>
  <c r="C6213" i="5"/>
  <c r="C6214" i="5"/>
  <c r="C6215" i="5"/>
  <c r="C6216" i="5"/>
  <c r="C6217" i="5"/>
  <c r="C6218" i="5"/>
  <c r="C6219" i="5"/>
  <c r="C6220" i="5"/>
  <c r="C6221" i="5"/>
  <c r="C6222" i="5"/>
  <c r="C6223" i="5"/>
  <c r="C6224" i="5"/>
  <c r="C6225" i="5"/>
  <c r="C6226" i="5"/>
  <c r="C6227" i="5"/>
  <c r="C6228" i="5"/>
  <c r="C6229" i="5"/>
  <c r="C6230" i="5"/>
  <c r="C6231" i="5"/>
  <c r="C6232" i="5"/>
  <c r="C6233" i="5"/>
  <c r="C6234" i="5"/>
  <c r="C6235" i="5"/>
  <c r="C6236" i="5"/>
  <c r="C6237" i="5"/>
  <c r="C6238" i="5"/>
  <c r="C6239" i="5"/>
  <c r="C6240" i="5"/>
  <c r="C6241" i="5"/>
  <c r="C6242" i="5"/>
  <c r="C6243" i="5"/>
  <c r="C6244" i="5"/>
  <c r="C6245" i="5"/>
  <c r="C6246" i="5"/>
  <c r="C6247" i="5"/>
  <c r="C6248" i="5"/>
  <c r="C6249" i="5"/>
  <c r="C6250" i="5"/>
  <c r="C6251" i="5"/>
  <c r="C6252" i="5"/>
  <c r="C6253" i="5"/>
  <c r="C6254" i="5"/>
  <c r="C6255" i="5"/>
  <c r="C6256" i="5"/>
  <c r="C6257" i="5"/>
  <c r="C6258" i="5"/>
  <c r="C6259" i="5"/>
  <c r="C6260" i="5"/>
  <c r="C6261" i="5"/>
  <c r="C6262" i="5"/>
  <c r="C6263" i="5"/>
  <c r="C6264" i="5"/>
  <c r="C6265" i="5"/>
  <c r="C6266" i="5"/>
  <c r="C6267" i="5"/>
  <c r="C6268" i="5"/>
  <c r="C6269" i="5"/>
  <c r="C6270" i="5"/>
  <c r="C6271" i="5"/>
  <c r="C6272" i="5"/>
  <c r="C6273" i="5"/>
  <c r="C6274" i="5"/>
  <c r="C6275" i="5"/>
  <c r="C6276" i="5"/>
  <c r="C6277" i="5"/>
  <c r="C6278" i="5"/>
  <c r="C6279" i="5"/>
  <c r="C6280" i="5"/>
  <c r="C6281" i="5"/>
  <c r="C6282" i="5"/>
  <c r="C6283" i="5"/>
  <c r="C6284" i="5"/>
  <c r="C6285" i="5"/>
  <c r="C6286" i="5"/>
  <c r="C6287" i="5"/>
  <c r="C6288" i="5"/>
  <c r="C6289" i="5"/>
  <c r="C6290" i="5"/>
  <c r="C6291" i="5"/>
  <c r="C6292" i="5"/>
  <c r="C6293" i="5"/>
  <c r="C6294" i="5"/>
  <c r="C6295" i="5"/>
  <c r="C6296" i="5"/>
  <c r="C6297" i="5"/>
  <c r="C6298" i="5"/>
  <c r="C6299" i="5"/>
  <c r="C6300" i="5"/>
  <c r="C6301" i="5"/>
  <c r="C6302" i="5"/>
  <c r="C6303" i="5"/>
  <c r="C6304" i="5"/>
  <c r="C6305" i="5"/>
  <c r="C6306" i="5"/>
  <c r="C6307" i="5"/>
  <c r="C6308" i="5"/>
  <c r="C6309" i="5"/>
  <c r="C6310" i="5"/>
  <c r="C6311" i="5"/>
  <c r="C6312" i="5"/>
  <c r="C6313" i="5"/>
  <c r="C6314" i="5"/>
  <c r="C6315" i="5"/>
  <c r="C6316" i="5"/>
  <c r="C6317" i="5"/>
  <c r="C6318" i="5"/>
  <c r="C6319" i="5"/>
  <c r="C6320" i="5"/>
  <c r="C6321" i="5"/>
  <c r="C6322" i="5"/>
  <c r="C6323" i="5"/>
  <c r="C6324" i="5"/>
  <c r="C6325" i="5"/>
  <c r="C6326" i="5"/>
  <c r="C6327" i="5"/>
  <c r="C6328" i="5"/>
  <c r="C6329" i="5"/>
  <c r="C6330" i="5"/>
  <c r="C6331" i="5"/>
  <c r="C6332" i="5"/>
  <c r="C6333" i="5"/>
  <c r="C6334" i="5"/>
  <c r="C6335" i="5"/>
  <c r="C6336" i="5"/>
  <c r="C6337" i="5"/>
  <c r="C6338" i="5"/>
  <c r="C6339" i="5"/>
  <c r="C6340" i="5"/>
  <c r="C6341" i="5"/>
  <c r="C6342" i="5"/>
  <c r="C6343" i="5"/>
  <c r="C6344" i="5"/>
  <c r="C6345" i="5"/>
  <c r="C6346" i="5"/>
  <c r="C6347" i="5"/>
  <c r="C6348" i="5"/>
  <c r="C6349" i="5"/>
  <c r="C6350" i="5"/>
  <c r="C6351" i="5"/>
  <c r="C6352" i="5"/>
  <c r="C6353" i="5"/>
  <c r="C6354" i="5"/>
  <c r="C6355" i="5"/>
  <c r="C6356" i="5"/>
  <c r="C6357" i="5"/>
  <c r="C6358" i="5"/>
  <c r="C6359" i="5"/>
  <c r="C6360" i="5"/>
  <c r="C6361" i="5"/>
  <c r="C6362" i="5"/>
  <c r="C6363" i="5"/>
  <c r="C6364" i="5"/>
  <c r="C6365" i="5"/>
  <c r="C6366" i="5"/>
  <c r="C6367" i="5"/>
  <c r="C6368" i="5"/>
  <c r="C6369" i="5"/>
  <c r="C6370" i="5"/>
  <c r="C6371" i="5"/>
  <c r="C6372" i="5"/>
  <c r="C6373" i="5"/>
  <c r="C6374" i="5"/>
  <c r="C6375" i="5"/>
  <c r="C6376" i="5"/>
  <c r="C6377" i="5"/>
  <c r="C6378" i="5"/>
  <c r="C6379" i="5"/>
  <c r="C6380" i="5"/>
  <c r="C6381" i="5"/>
  <c r="C6382" i="5"/>
  <c r="C6383" i="5"/>
  <c r="C6384" i="5"/>
  <c r="C6385" i="5"/>
  <c r="C6386" i="5"/>
  <c r="C6387" i="5"/>
  <c r="C6388" i="5"/>
  <c r="C6389" i="5"/>
  <c r="C6390" i="5"/>
  <c r="C6391" i="5"/>
  <c r="C6392" i="5"/>
  <c r="C6393" i="5"/>
  <c r="C6394" i="5"/>
  <c r="C6395" i="5"/>
  <c r="C6396" i="5"/>
  <c r="C6397" i="5"/>
  <c r="C6398" i="5"/>
  <c r="C6399" i="5"/>
  <c r="C6400" i="5"/>
  <c r="C6401" i="5"/>
  <c r="C6402" i="5"/>
  <c r="C6403" i="5"/>
  <c r="C6404" i="5"/>
  <c r="C6405" i="5"/>
  <c r="C6406" i="5"/>
  <c r="C6407" i="5"/>
  <c r="C6408" i="5"/>
  <c r="C6409" i="5"/>
  <c r="C6410" i="5"/>
  <c r="C6411" i="5"/>
  <c r="C6412" i="5"/>
  <c r="C6413" i="5"/>
  <c r="C6414" i="5"/>
  <c r="C6415" i="5"/>
  <c r="C6416" i="5"/>
  <c r="C6417" i="5"/>
  <c r="C6418" i="5"/>
  <c r="C6419" i="5"/>
  <c r="C6420" i="5"/>
  <c r="C6421" i="5"/>
  <c r="C6422" i="5"/>
  <c r="C6423" i="5"/>
  <c r="C6424" i="5"/>
  <c r="C6425" i="5"/>
  <c r="C6426" i="5"/>
  <c r="C6427" i="5"/>
  <c r="C6428" i="5"/>
  <c r="C6429" i="5"/>
  <c r="C6430" i="5"/>
  <c r="C6431" i="5"/>
  <c r="C6432" i="5"/>
  <c r="C6433" i="5"/>
  <c r="C6434" i="5"/>
  <c r="C6435" i="5"/>
  <c r="C6436" i="5"/>
  <c r="C6437" i="5"/>
  <c r="C6438" i="5"/>
  <c r="C6439" i="5"/>
  <c r="C6440" i="5"/>
  <c r="C6441" i="5"/>
  <c r="C6442" i="5"/>
  <c r="C6443" i="5"/>
  <c r="C6444" i="5"/>
  <c r="C6445" i="5"/>
  <c r="C6446" i="5"/>
  <c r="C6447" i="5"/>
  <c r="C6448" i="5"/>
  <c r="C6449" i="5"/>
  <c r="C6450" i="5"/>
  <c r="C6451" i="5"/>
  <c r="C6452" i="5"/>
  <c r="C6453" i="5"/>
  <c r="C6454" i="5"/>
  <c r="C6455" i="5"/>
  <c r="C6456" i="5"/>
  <c r="C6457" i="5"/>
  <c r="C6458" i="5"/>
  <c r="C6459" i="5"/>
  <c r="C6460" i="5"/>
  <c r="C6461" i="5"/>
  <c r="C6462" i="5"/>
  <c r="C6463" i="5"/>
  <c r="C6464" i="5"/>
  <c r="C6465" i="5"/>
  <c r="C6466" i="5"/>
  <c r="C6467" i="5"/>
  <c r="C6468" i="5"/>
  <c r="C6469" i="5"/>
  <c r="C6470" i="5"/>
  <c r="C6471" i="5"/>
  <c r="C6472" i="5"/>
  <c r="C6473" i="5"/>
  <c r="C6474" i="5"/>
  <c r="C6475" i="5"/>
  <c r="C6476" i="5"/>
  <c r="C6477" i="5"/>
  <c r="C6478" i="5"/>
  <c r="C6479" i="5"/>
  <c r="C6480" i="5"/>
  <c r="C6481" i="5"/>
  <c r="C6482" i="5"/>
  <c r="C6483" i="5"/>
  <c r="C6484" i="5"/>
  <c r="C6485" i="5"/>
  <c r="C6486" i="5"/>
  <c r="C6487" i="5"/>
  <c r="C6488" i="5"/>
  <c r="C6489" i="5"/>
  <c r="C6490" i="5"/>
  <c r="C6491" i="5"/>
  <c r="C6492" i="5"/>
  <c r="C6493" i="5"/>
  <c r="C6494" i="5"/>
  <c r="C6495" i="5"/>
  <c r="C6496" i="5"/>
  <c r="C6497" i="5"/>
  <c r="C6498" i="5"/>
  <c r="C6499" i="5"/>
  <c r="C6500" i="5"/>
  <c r="C6501" i="5"/>
  <c r="C6502" i="5"/>
  <c r="C6503" i="5"/>
  <c r="C6504" i="5"/>
  <c r="C6505" i="5"/>
  <c r="C6506" i="5"/>
  <c r="C6507" i="5"/>
  <c r="C6508" i="5"/>
  <c r="C6509" i="5"/>
  <c r="C6510" i="5"/>
  <c r="C6511" i="5"/>
  <c r="C6512" i="5"/>
  <c r="C6513" i="5"/>
  <c r="C6514" i="5"/>
  <c r="C6515" i="5"/>
  <c r="C6516" i="5"/>
  <c r="C6517" i="5"/>
  <c r="C6518" i="5"/>
  <c r="C6519" i="5"/>
  <c r="C6520" i="5"/>
  <c r="C6521" i="5"/>
  <c r="C6522" i="5"/>
  <c r="C6523" i="5"/>
  <c r="C6524" i="5"/>
  <c r="C6525" i="5"/>
  <c r="C6526" i="5"/>
  <c r="C6527" i="5"/>
  <c r="C6528" i="5"/>
  <c r="C6529" i="5"/>
  <c r="C6530" i="5"/>
  <c r="C6531" i="5"/>
  <c r="C6532" i="5"/>
  <c r="C6533" i="5"/>
  <c r="C6534" i="5"/>
  <c r="C6535" i="5"/>
  <c r="C6536" i="5"/>
  <c r="C6537" i="5"/>
  <c r="C6538" i="5"/>
  <c r="C6539" i="5"/>
  <c r="C6540" i="5"/>
  <c r="C6541" i="5"/>
  <c r="C6542" i="5"/>
  <c r="C6543" i="5"/>
  <c r="C6544" i="5"/>
  <c r="C6545" i="5"/>
  <c r="C6546" i="5"/>
  <c r="C6547" i="5"/>
  <c r="C6548" i="5"/>
  <c r="C6549" i="5"/>
  <c r="C6550" i="5"/>
  <c r="C6551" i="5"/>
  <c r="C6552" i="5"/>
  <c r="C6553" i="5"/>
  <c r="C6554" i="5"/>
  <c r="C6555" i="5"/>
  <c r="C6556" i="5"/>
  <c r="C6557" i="5"/>
  <c r="C6558" i="5"/>
  <c r="C6559" i="5"/>
  <c r="C6560" i="5"/>
  <c r="C6561" i="5"/>
  <c r="C6562" i="5"/>
  <c r="C6563" i="5"/>
  <c r="C6564" i="5"/>
  <c r="C6565" i="5"/>
  <c r="C6566" i="5"/>
  <c r="C6567" i="5"/>
  <c r="C6568" i="5"/>
  <c r="C6569" i="5"/>
  <c r="C6570" i="5"/>
  <c r="C6571" i="5"/>
  <c r="C6572" i="5"/>
  <c r="C6573" i="5"/>
  <c r="C6574" i="5"/>
  <c r="C6575" i="5"/>
  <c r="C6576" i="5"/>
  <c r="C6577" i="5"/>
  <c r="C6578" i="5"/>
  <c r="C6579" i="5"/>
  <c r="C6580" i="5"/>
  <c r="C6581" i="5"/>
  <c r="C6582" i="5"/>
  <c r="C6583" i="5"/>
  <c r="C6584" i="5"/>
  <c r="C6585" i="5"/>
  <c r="C6586" i="5"/>
  <c r="C6587" i="5"/>
  <c r="C6588" i="5"/>
  <c r="C6589" i="5"/>
  <c r="C6590" i="5"/>
  <c r="C6591" i="5"/>
  <c r="C6592" i="5"/>
  <c r="C6593" i="5"/>
  <c r="C6594" i="5"/>
  <c r="C6595" i="5"/>
  <c r="C6596" i="5"/>
  <c r="C6597" i="5"/>
  <c r="C6598" i="5"/>
  <c r="C6599" i="5"/>
  <c r="C6600" i="5"/>
  <c r="C6601" i="5"/>
  <c r="C6602" i="5"/>
  <c r="C6603" i="5"/>
  <c r="C6604" i="5"/>
  <c r="C6605" i="5"/>
  <c r="C6606" i="5"/>
  <c r="C6607" i="5"/>
  <c r="C6608" i="5"/>
  <c r="C6609" i="5"/>
  <c r="C6610" i="5"/>
  <c r="C6611" i="5"/>
  <c r="C6612" i="5"/>
  <c r="C6613" i="5"/>
  <c r="C6614" i="5"/>
  <c r="C6615" i="5"/>
  <c r="C6616" i="5"/>
  <c r="C6617" i="5"/>
  <c r="C6618" i="5"/>
  <c r="C6619" i="5"/>
  <c r="C6620" i="5"/>
  <c r="C6621" i="5"/>
  <c r="C6622" i="5"/>
  <c r="C6623" i="5"/>
  <c r="C6624" i="5"/>
  <c r="C6625" i="5"/>
  <c r="C6626" i="5"/>
  <c r="C6627" i="5"/>
  <c r="C6628" i="5"/>
  <c r="C6629" i="5"/>
  <c r="C6630" i="5"/>
  <c r="C6631" i="5"/>
  <c r="C6632" i="5"/>
  <c r="C6633" i="5"/>
  <c r="C6634" i="5"/>
  <c r="C6635" i="5"/>
  <c r="C6636" i="5"/>
  <c r="C6637" i="5"/>
  <c r="C6638" i="5"/>
  <c r="C6639" i="5"/>
  <c r="C6640" i="5"/>
  <c r="C6641" i="5"/>
  <c r="C6642" i="5"/>
  <c r="C6643" i="5"/>
  <c r="C6644" i="5"/>
  <c r="C6645" i="5"/>
  <c r="C6646" i="5"/>
  <c r="C6647" i="5"/>
  <c r="C6648" i="5"/>
  <c r="C6649" i="5"/>
  <c r="C6650" i="5"/>
  <c r="C6651" i="5"/>
  <c r="C6652" i="5"/>
  <c r="C6653" i="5"/>
  <c r="C6654" i="5"/>
  <c r="C6655" i="5"/>
  <c r="C6656" i="5"/>
  <c r="C6657" i="5"/>
  <c r="C6658" i="5"/>
  <c r="C6659" i="5"/>
  <c r="C6660" i="5"/>
  <c r="C6661" i="5"/>
  <c r="C6662" i="5"/>
  <c r="C6663" i="5"/>
  <c r="C6664" i="5"/>
  <c r="C6665" i="5"/>
  <c r="C6666" i="5"/>
  <c r="C6667" i="5"/>
  <c r="C6668" i="5"/>
  <c r="C6669" i="5"/>
  <c r="C6670" i="5"/>
  <c r="C6671" i="5"/>
  <c r="C6672" i="5"/>
  <c r="C6673" i="5"/>
  <c r="C6674" i="5"/>
  <c r="C6675" i="5"/>
  <c r="C6676" i="5"/>
  <c r="C6677" i="5"/>
  <c r="C6678" i="5"/>
  <c r="C6679" i="5"/>
  <c r="C6680" i="5"/>
  <c r="C6681" i="5"/>
  <c r="C6682" i="5"/>
  <c r="C6683" i="5"/>
  <c r="C6684" i="5"/>
  <c r="C6685" i="5"/>
  <c r="C6686" i="5"/>
  <c r="C6687" i="5"/>
  <c r="C6688" i="5"/>
  <c r="C6689" i="5"/>
  <c r="C6690" i="5"/>
  <c r="C6691" i="5"/>
  <c r="C6692" i="5"/>
  <c r="C6693" i="5"/>
  <c r="C6694" i="5"/>
  <c r="C6695" i="5"/>
  <c r="C6696" i="5"/>
  <c r="C6697" i="5"/>
  <c r="C6698" i="5"/>
  <c r="C6699" i="5"/>
  <c r="C6700" i="5"/>
  <c r="C6701" i="5"/>
  <c r="C6702" i="5"/>
  <c r="C6703" i="5"/>
  <c r="C6704" i="5"/>
  <c r="C6705" i="5"/>
  <c r="C6706" i="5"/>
  <c r="C6707" i="5"/>
  <c r="C6708" i="5"/>
  <c r="C6709" i="5"/>
  <c r="C6710" i="5"/>
  <c r="C6711" i="5"/>
  <c r="C6712" i="5"/>
  <c r="C6713" i="5"/>
  <c r="C6714" i="5"/>
  <c r="C6715" i="5"/>
  <c r="C6716" i="5"/>
  <c r="C6717" i="5"/>
  <c r="C6718" i="5"/>
  <c r="C6719" i="5"/>
  <c r="C6720" i="5"/>
  <c r="C6721" i="5"/>
  <c r="C6722" i="5"/>
  <c r="C6723" i="5"/>
  <c r="C6724" i="5"/>
  <c r="C6725" i="5"/>
  <c r="C6726" i="5"/>
  <c r="C6727" i="5"/>
  <c r="C6728" i="5"/>
  <c r="C6729" i="5"/>
  <c r="C6730" i="5"/>
  <c r="C6731" i="5"/>
  <c r="C6732" i="5"/>
  <c r="C6733" i="5"/>
  <c r="C6734" i="5"/>
  <c r="C6735" i="5"/>
  <c r="C6736" i="5"/>
  <c r="C6737" i="5"/>
  <c r="C6738" i="5"/>
  <c r="C6739" i="5"/>
  <c r="C6740" i="5"/>
  <c r="C6741" i="5"/>
  <c r="C6742" i="5"/>
  <c r="C6743" i="5"/>
  <c r="C6744" i="5"/>
  <c r="C6745" i="5"/>
  <c r="C6746" i="5"/>
  <c r="C6747" i="5"/>
  <c r="C6748" i="5"/>
  <c r="C6749" i="5"/>
  <c r="C6750" i="5"/>
  <c r="C6751" i="5"/>
  <c r="C6752" i="5"/>
  <c r="C6753" i="5"/>
  <c r="C6754" i="5"/>
  <c r="C6755" i="5"/>
  <c r="C6756" i="5"/>
  <c r="C6757" i="5"/>
  <c r="C6758" i="5"/>
  <c r="C6759" i="5"/>
  <c r="C6760" i="5"/>
  <c r="C6761" i="5"/>
  <c r="C6762" i="5"/>
  <c r="C6763" i="5"/>
  <c r="C6764" i="5"/>
  <c r="C6765" i="5"/>
  <c r="C6766" i="5"/>
  <c r="C6767" i="5"/>
  <c r="C6768" i="5"/>
  <c r="C6769" i="5"/>
  <c r="C6770" i="5"/>
  <c r="C6771" i="5"/>
  <c r="C6772" i="5"/>
  <c r="C6773" i="5"/>
  <c r="C6774" i="5"/>
  <c r="C6775" i="5"/>
  <c r="C6776" i="5"/>
  <c r="C6777" i="5"/>
  <c r="C6778" i="5"/>
  <c r="C6779" i="5"/>
  <c r="C6780" i="5"/>
  <c r="C6781" i="5"/>
  <c r="C6782" i="5"/>
  <c r="C6783" i="5"/>
  <c r="C6784" i="5"/>
  <c r="C6785" i="5"/>
  <c r="C6786" i="5"/>
  <c r="C6787" i="5"/>
  <c r="C6788" i="5"/>
  <c r="C6789" i="5"/>
  <c r="C6790" i="5"/>
  <c r="C6791" i="5"/>
  <c r="C6792" i="5"/>
  <c r="C6793" i="5"/>
  <c r="C6794" i="5"/>
  <c r="C6795" i="5"/>
  <c r="C6796" i="5"/>
  <c r="C6797" i="5"/>
  <c r="C6798" i="5"/>
  <c r="C6799" i="5"/>
  <c r="C6800" i="5"/>
  <c r="C6801" i="5"/>
  <c r="C6802" i="5"/>
  <c r="C6803" i="5"/>
  <c r="C6804" i="5"/>
  <c r="C6805" i="5"/>
  <c r="C6806" i="5"/>
  <c r="C6807" i="5"/>
  <c r="C6808" i="5"/>
  <c r="C6809" i="5"/>
  <c r="C6810" i="5"/>
  <c r="C6811" i="5"/>
  <c r="C6812" i="5"/>
  <c r="C6813" i="5"/>
  <c r="C6814" i="5"/>
  <c r="C6815" i="5"/>
  <c r="C6816" i="5"/>
  <c r="C6817" i="5"/>
  <c r="C6818" i="5"/>
  <c r="C6819" i="5"/>
  <c r="C6820" i="5"/>
  <c r="C6821" i="5"/>
  <c r="C6822" i="5"/>
  <c r="C6823" i="5"/>
  <c r="C6824" i="5"/>
  <c r="C6825" i="5"/>
  <c r="C6826" i="5"/>
  <c r="C6827" i="5"/>
  <c r="C6828" i="5"/>
  <c r="C6829" i="5"/>
  <c r="C6830" i="5"/>
  <c r="C6831" i="5"/>
  <c r="C6832" i="5"/>
  <c r="C6833" i="5"/>
  <c r="C6834" i="5"/>
  <c r="C6835" i="5"/>
  <c r="C6836" i="5"/>
  <c r="C6837" i="5"/>
  <c r="C6838" i="5"/>
  <c r="C6839" i="5"/>
  <c r="C6840" i="5"/>
  <c r="C6841" i="5"/>
  <c r="C6842" i="5"/>
  <c r="C6843" i="5"/>
  <c r="C6844" i="5"/>
  <c r="C6845" i="5"/>
  <c r="C6846" i="5"/>
  <c r="C6847" i="5"/>
  <c r="C6848" i="5"/>
  <c r="C6849" i="5"/>
  <c r="C6850" i="5"/>
  <c r="C6851" i="5"/>
  <c r="C6852" i="5"/>
  <c r="C6853" i="5"/>
  <c r="C6854" i="5"/>
  <c r="C6855" i="5"/>
  <c r="C6856" i="5"/>
  <c r="C6857" i="5"/>
  <c r="C6858" i="5"/>
  <c r="C6859" i="5"/>
  <c r="C6860" i="5"/>
  <c r="C6861" i="5"/>
  <c r="C6862" i="5"/>
  <c r="C6863" i="5"/>
  <c r="C6864" i="5"/>
  <c r="C6865" i="5"/>
  <c r="C6866" i="5"/>
  <c r="C6867" i="5"/>
  <c r="C6868" i="5"/>
  <c r="C6869" i="5"/>
  <c r="C6870" i="5"/>
  <c r="C6871" i="5"/>
  <c r="C6872" i="5"/>
  <c r="C6873" i="5"/>
  <c r="C6874" i="5"/>
  <c r="C6875" i="5"/>
  <c r="C6876" i="5"/>
  <c r="C6877" i="5"/>
  <c r="C6878" i="5"/>
  <c r="C6879" i="5"/>
  <c r="C6880" i="5"/>
  <c r="C6881" i="5"/>
  <c r="C6882" i="5"/>
  <c r="C6883" i="5"/>
  <c r="C6884" i="5"/>
  <c r="C6885" i="5"/>
  <c r="C6886" i="5"/>
  <c r="C6887" i="5"/>
  <c r="C6888" i="5"/>
  <c r="C6889" i="5"/>
  <c r="C6890" i="5"/>
  <c r="C6891" i="5"/>
  <c r="C6892" i="5"/>
  <c r="C6893" i="5"/>
  <c r="C6894" i="5"/>
  <c r="C6895" i="5"/>
  <c r="C6896" i="5"/>
  <c r="C6897" i="5"/>
  <c r="C6898" i="5"/>
  <c r="C6899" i="5"/>
  <c r="C6900" i="5"/>
  <c r="C6901" i="5"/>
  <c r="C6902" i="5"/>
  <c r="C6903" i="5"/>
  <c r="C6904" i="5"/>
  <c r="C6905" i="5"/>
  <c r="C6906" i="5"/>
  <c r="C6907" i="5"/>
  <c r="C6908" i="5"/>
  <c r="C6909" i="5"/>
  <c r="C6910" i="5"/>
  <c r="C6911" i="5"/>
  <c r="C6912" i="5"/>
  <c r="C6913" i="5"/>
  <c r="C6914" i="5"/>
  <c r="C6915" i="5"/>
  <c r="C6916" i="5"/>
  <c r="C6917" i="5"/>
  <c r="C6918" i="5"/>
  <c r="C6919" i="5"/>
  <c r="C6920" i="5"/>
  <c r="C6921" i="5"/>
  <c r="C6922" i="5"/>
  <c r="C6923" i="5"/>
  <c r="C6924" i="5"/>
  <c r="C6925" i="5"/>
  <c r="C6926" i="5"/>
  <c r="C6927" i="5"/>
  <c r="C6928" i="5"/>
  <c r="C6929" i="5"/>
  <c r="C6930" i="5"/>
  <c r="C6931" i="5"/>
  <c r="C6932" i="5"/>
  <c r="C6933" i="5"/>
  <c r="C6934" i="5"/>
  <c r="C6935" i="5"/>
  <c r="C6936" i="5"/>
  <c r="C6937" i="5"/>
  <c r="C6938" i="5"/>
  <c r="C6939" i="5"/>
  <c r="C6940" i="5"/>
  <c r="C6941" i="5"/>
  <c r="C6942" i="5"/>
  <c r="C6943" i="5"/>
  <c r="C6944" i="5"/>
  <c r="C6945" i="5"/>
  <c r="C6946" i="5"/>
  <c r="C6947" i="5"/>
  <c r="C6948" i="5"/>
  <c r="C6949" i="5"/>
  <c r="C6950" i="5"/>
  <c r="C6951" i="5"/>
  <c r="C6952" i="5"/>
  <c r="C6953" i="5"/>
  <c r="C6954" i="5"/>
  <c r="C6955" i="5"/>
  <c r="C6956" i="5"/>
  <c r="C6957" i="5"/>
  <c r="C6958" i="5"/>
  <c r="C6959" i="5"/>
  <c r="C6960" i="5"/>
  <c r="C6961" i="5"/>
  <c r="C6962" i="5"/>
  <c r="C6963" i="5"/>
  <c r="C6964" i="5"/>
  <c r="C6965" i="5"/>
  <c r="C6966" i="5"/>
  <c r="C6967" i="5"/>
  <c r="C6968" i="5"/>
  <c r="C6969" i="5"/>
  <c r="C6970" i="5"/>
  <c r="C6971" i="5"/>
  <c r="C6972" i="5"/>
  <c r="C6973" i="5"/>
  <c r="C6974" i="5"/>
  <c r="C6975" i="5"/>
  <c r="C6976" i="5"/>
  <c r="C6977" i="5"/>
  <c r="C6978" i="5"/>
  <c r="C6979" i="5"/>
  <c r="C6980" i="5"/>
  <c r="C6981" i="5"/>
  <c r="C6982" i="5"/>
  <c r="C6983" i="5"/>
  <c r="C6984" i="5"/>
  <c r="C6985" i="5"/>
  <c r="C6986" i="5"/>
  <c r="C6987" i="5"/>
  <c r="C6988" i="5"/>
  <c r="C6989" i="5"/>
  <c r="C6990" i="5"/>
  <c r="C6991" i="5"/>
  <c r="C6992" i="5"/>
  <c r="C6993" i="5"/>
  <c r="C6994" i="5"/>
  <c r="C6995" i="5"/>
  <c r="C6996" i="5"/>
  <c r="C6997" i="5"/>
  <c r="C6998" i="5"/>
  <c r="C6999" i="5"/>
  <c r="C7000" i="5"/>
  <c r="C7001" i="5"/>
  <c r="C7002" i="5"/>
  <c r="C7003" i="5"/>
  <c r="C7004" i="5"/>
  <c r="C7005" i="5"/>
  <c r="C7006" i="5"/>
  <c r="C7007" i="5"/>
  <c r="C7008" i="5"/>
  <c r="C7009" i="5"/>
  <c r="C7010" i="5"/>
  <c r="C7011" i="5"/>
  <c r="C7012" i="5"/>
  <c r="C7013" i="5"/>
  <c r="C7014" i="5"/>
  <c r="C7015" i="5"/>
  <c r="C7016" i="5"/>
  <c r="C7017" i="5"/>
  <c r="C7018" i="5"/>
  <c r="C7019" i="5"/>
  <c r="C7020" i="5"/>
  <c r="C7021" i="5"/>
  <c r="C7022" i="5"/>
  <c r="C7023" i="5"/>
  <c r="C7024" i="5"/>
  <c r="C7025" i="5"/>
  <c r="C7026" i="5"/>
  <c r="C7027" i="5"/>
  <c r="C7028" i="5"/>
  <c r="C7029" i="5"/>
  <c r="C7030" i="5"/>
  <c r="C7031" i="5"/>
  <c r="C7032" i="5"/>
  <c r="C7033" i="5"/>
  <c r="C7034" i="5"/>
  <c r="C7035" i="5"/>
  <c r="C7036" i="5"/>
  <c r="C7037" i="5"/>
  <c r="C7038" i="5"/>
  <c r="C7039" i="5"/>
  <c r="C7040" i="5"/>
  <c r="C7041" i="5"/>
  <c r="C7042" i="5"/>
  <c r="C7043" i="5"/>
  <c r="C7044" i="5"/>
  <c r="C7045" i="5"/>
  <c r="C7046" i="5"/>
  <c r="C7047" i="5"/>
  <c r="C7048" i="5"/>
  <c r="C7049" i="5"/>
  <c r="C7050" i="5"/>
  <c r="C7051" i="5"/>
  <c r="C7052" i="5"/>
  <c r="C7053" i="5"/>
  <c r="C7054" i="5"/>
  <c r="C7055" i="5"/>
  <c r="C7056" i="5"/>
  <c r="C7057" i="5"/>
  <c r="C7058" i="5"/>
  <c r="C7059" i="5"/>
  <c r="C7060" i="5"/>
  <c r="C7061" i="5"/>
  <c r="C7062" i="5"/>
  <c r="C7063" i="5"/>
  <c r="C7064" i="5"/>
  <c r="C7065" i="5"/>
  <c r="C7066" i="5"/>
  <c r="C7067" i="5"/>
  <c r="C7068" i="5"/>
  <c r="C7069" i="5"/>
  <c r="C7070" i="5"/>
  <c r="C7071" i="5"/>
  <c r="C7072" i="5"/>
  <c r="C7073" i="5"/>
  <c r="C7074" i="5"/>
  <c r="C7075" i="5"/>
  <c r="C7076" i="5"/>
  <c r="C7077" i="5"/>
  <c r="C7078" i="5"/>
  <c r="C7079" i="5"/>
  <c r="C7080" i="5"/>
  <c r="C7081" i="5"/>
  <c r="C7082" i="5"/>
  <c r="C7083" i="5"/>
  <c r="C7084" i="5"/>
  <c r="C7085" i="5"/>
  <c r="C7086" i="5"/>
  <c r="C7087" i="5"/>
  <c r="C7088" i="5"/>
  <c r="C7089" i="5"/>
  <c r="C7090" i="5"/>
  <c r="C7091" i="5"/>
  <c r="C7092" i="5"/>
  <c r="C7093" i="5"/>
  <c r="C7094" i="5"/>
  <c r="C7095" i="5"/>
  <c r="C7096" i="5"/>
  <c r="C7097" i="5"/>
  <c r="C7098" i="5"/>
  <c r="C7099" i="5"/>
  <c r="C7100" i="5"/>
  <c r="C7101" i="5"/>
  <c r="C7102" i="5"/>
  <c r="C7103" i="5"/>
  <c r="C7104" i="5"/>
  <c r="C7105" i="5"/>
  <c r="C7106" i="5"/>
  <c r="C7107" i="5"/>
  <c r="C7108" i="5"/>
  <c r="C7109" i="5"/>
  <c r="C7110" i="5"/>
  <c r="C7111" i="5"/>
  <c r="C7112" i="5"/>
  <c r="C7113" i="5"/>
  <c r="C7114" i="5"/>
  <c r="C7115" i="5"/>
  <c r="C7116" i="5"/>
  <c r="C7117" i="5"/>
  <c r="C7118" i="5"/>
  <c r="C7119" i="5"/>
  <c r="C7120" i="5"/>
  <c r="C7121" i="5"/>
  <c r="C7122" i="5"/>
  <c r="C7123" i="5"/>
  <c r="C7124" i="5"/>
  <c r="C7125" i="5"/>
  <c r="C7126" i="5"/>
  <c r="C7127" i="5"/>
  <c r="C7128" i="5"/>
  <c r="C7129" i="5"/>
  <c r="C7130" i="5"/>
  <c r="C7131" i="5"/>
  <c r="C7132" i="5"/>
  <c r="C7133" i="5"/>
  <c r="C7134" i="5"/>
  <c r="C7135" i="5"/>
  <c r="C7136" i="5"/>
  <c r="C7137" i="5"/>
  <c r="C7138" i="5"/>
  <c r="C7139" i="5"/>
  <c r="C7140" i="5"/>
  <c r="C7141" i="5"/>
  <c r="C7142" i="5"/>
  <c r="C7143" i="5"/>
  <c r="C7144" i="5"/>
  <c r="C7145" i="5"/>
  <c r="C7146" i="5"/>
  <c r="C7147" i="5"/>
  <c r="C7148" i="5"/>
  <c r="C7149" i="5"/>
  <c r="C7150" i="5"/>
  <c r="C7151" i="5"/>
  <c r="C7152" i="5"/>
  <c r="C7153" i="5"/>
  <c r="C7154" i="5"/>
  <c r="C7155" i="5"/>
  <c r="C7156" i="5"/>
  <c r="C7157" i="5"/>
  <c r="C7158" i="5"/>
  <c r="C7159" i="5"/>
  <c r="C7160" i="5"/>
  <c r="C7161" i="5"/>
  <c r="C7162" i="5"/>
  <c r="C7163" i="5"/>
  <c r="C7164" i="5"/>
  <c r="C7165" i="5"/>
  <c r="C7166" i="5"/>
  <c r="C7167" i="5"/>
  <c r="C7168" i="5"/>
  <c r="C7169" i="5"/>
  <c r="C7170" i="5"/>
  <c r="C7171" i="5"/>
  <c r="C7172" i="5"/>
  <c r="C7173" i="5"/>
  <c r="C7174" i="5"/>
  <c r="C7175" i="5"/>
  <c r="C7176" i="5"/>
  <c r="C7177" i="5"/>
  <c r="C7178" i="5"/>
  <c r="C7179" i="5"/>
  <c r="C7180" i="5"/>
  <c r="C7181" i="5"/>
  <c r="C7182" i="5"/>
  <c r="C7183" i="5"/>
  <c r="C7184" i="5"/>
  <c r="C7185" i="5"/>
  <c r="C7186" i="5"/>
  <c r="C7187" i="5"/>
  <c r="C7188" i="5"/>
  <c r="C7189" i="5"/>
  <c r="C7190" i="5"/>
  <c r="C7191" i="5"/>
  <c r="C7192" i="5"/>
  <c r="C7193" i="5"/>
  <c r="C7194" i="5"/>
  <c r="C7195" i="5"/>
  <c r="C7196" i="5"/>
  <c r="C7197" i="5"/>
  <c r="C7198" i="5"/>
  <c r="C7199" i="5"/>
  <c r="C7200" i="5"/>
  <c r="C7201" i="5"/>
  <c r="C7202" i="5"/>
  <c r="C7203" i="5"/>
  <c r="C7204" i="5"/>
  <c r="C7205" i="5"/>
  <c r="C7206" i="5"/>
  <c r="C7207" i="5"/>
  <c r="C7208" i="5"/>
  <c r="C7209" i="5"/>
  <c r="C7210" i="5"/>
  <c r="C7211" i="5"/>
  <c r="C7212" i="5"/>
  <c r="C7213" i="5"/>
  <c r="C7214" i="5"/>
  <c r="C7215" i="5"/>
  <c r="C7216" i="5"/>
  <c r="C7217" i="5"/>
  <c r="C7218" i="5"/>
  <c r="C7219" i="5"/>
  <c r="C7220" i="5"/>
  <c r="C7221" i="5"/>
  <c r="C7222" i="5"/>
  <c r="C7223" i="5"/>
  <c r="C7224" i="5"/>
  <c r="C7225" i="5"/>
  <c r="C7226" i="5"/>
  <c r="C7227" i="5"/>
  <c r="C7228" i="5"/>
  <c r="C7229" i="5"/>
  <c r="C7230" i="5"/>
  <c r="C7231" i="5"/>
  <c r="C7232" i="5"/>
  <c r="C7233" i="5"/>
  <c r="C7234" i="5"/>
  <c r="C7235" i="5"/>
  <c r="C7236" i="5"/>
  <c r="C7237" i="5"/>
  <c r="C7238" i="5"/>
  <c r="C7239" i="5"/>
  <c r="C7240" i="5"/>
  <c r="C7241" i="5"/>
  <c r="C7242" i="5"/>
  <c r="C7243" i="5"/>
  <c r="C7244" i="5"/>
  <c r="C7245" i="5"/>
  <c r="C7246" i="5"/>
  <c r="C7247" i="5"/>
  <c r="C7248" i="5"/>
  <c r="C7249" i="5"/>
  <c r="C7250" i="5"/>
  <c r="C7251" i="5"/>
  <c r="C7252" i="5"/>
  <c r="C7253" i="5"/>
  <c r="C7254" i="5"/>
  <c r="C7255" i="5"/>
  <c r="C7256" i="5"/>
  <c r="C7257" i="5"/>
  <c r="C7258" i="5"/>
  <c r="C7259" i="5"/>
  <c r="C7260" i="5"/>
  <c r="C7261" i="5"/>
  <c r="C7262" i="5"/>
  <c r="C7263" i="5"/>
  <c r="C7264" i="5"/>
  <c r="C7265" i="5"/>
  <c r="C7266" i="5"/>
  <c r="C7267" i="5"/>
  <c r="C7268" i="5"/>
  <c r="C7269" i="5"/>
  <c r="C7270" i="5"/>
  <c r="C7271" i="5"/>
  <c r="C7272" i="5"/>
  <c r="C7273" i="5"/>
  <c r="C7274" i="5"/>
  <c r="C7275" i="5"/>
  <c r="C7276" i="5"/>
  <c r="C7277" i="5"/>
  <c r="C7278" i="5"/>
  <c r="C7279" i="5"/>
  <c r="C7280" i="5"/>
  <c r="C7281" i="5"/>
  <c r="C7282" i="5"/>
  <c r="C7283" i="5"/>
  <c r="C7284" i="5"/>
  <c r="C7285" i="5"/>
  <c r="C7286" i="5"/>
  <c r="C7287" i="5"/>
  <c r="C7288" i="5"/>
  <c r="C7289" i="5"/>
  <c r="C7290" i="5"/>
  <c r="C7291" i="5"/>
  <c r="C7292" i="5"/>
  <c r="C7293" i="5"/>
  <c r="C7294" i="5"/>
  <c r="C7295" i="5"/>
  <c r="C7296" i="5"/>
  <c r="C7297" i="5"/>
  <c r="C7298" i="5"/>
  <c r="C7299" i="5"/>
  <c r="C7300" i="5"/>
  <c r="C7301" i="5"/>
  <c r="C7302" i="5"/>
  <c r="C7303" i="5"/>
  <c r="C7304" i="5"/>
  <c r="C7305" i="5"/>
  <c r="C7306" i="5"/>
  <c r="C7307" i="5"/>
  <c r="C7308" i="5"/>
  <c r="C7309" i="5"/>
  <c r="C7310" i="5"/>
  <c r="C7311" i="5"/>
  <c r="C7312" i="5"/>
  <c r="C7313" i="5"/>
  <c r="C7314" i="5"/>
  <c r="C7315" i="5"/>
  <c r="C7316" i="5"/>
  <c r="C7317" i="5"/>
  <c r="C7318" i="5"/>
  <c r="C7319" i="5"/>
  <c r="C7320" i="5"/>
  <c r="C7321" i="5"/>
  <c r="C7322" i="5"/>
  <c r="C7323" i="5"/>
  <c r="C7324" i="5"/>
  <c r="C7325" i="5"/>
  <c r="C7326" i="5"/>
  <c r="C7327" i="5"/>
  <c r="C7328" i="5"/>
  <c r="C7329" i="5"/>
  <c r="C7330" i="5"/>
  <c r="C7331" i="5"/>
  <c r="C7332" i="5"/>
  <c r="C7333" i="5"/>
  <c r="C7334" i="5"/>
  <c r="C7335" i="5"/>
  <c r="C7336" i="5"/>
  <c r="C7337" i="5"/>
  <c r="C7338" i="5"/>
  <c r="C7339" i="5"/>
  <c r="C7340" i="5"/>
  <c r="C7341" i="5"/>
  <c r="C7342" i="5"/>
  <c r="C7343" i="5"/>
  <c r="C7344" i="5"/>
  <c r="C7345" i="5"/>
  <c r="C7346" i="5"/>
  <c r="C7347" i="5"/>
  <c r="C7348" i="5"/>
  <c r="C7349" i="5"/>
  <c r="C7350" i="5"/>
  <c r="C7351" i="5"/>
  <c r="C7352" i="5"/>
  <c r="C7353" i="5"/>
  <c r="C7354" i="5"/>
  <c r="C7355" i="5"/>
  <c r="C7356" i="5"/>
  <c r="C7357" i="5"/>
  <c r="C7358" i="5"/>
  <c r="C7359" i="5"/>
  <c r="C7360" i="5"/>
  <c r="C7361" i="5"/>
  <c r="C7362" i="5"/>
  <c r="C7363" i="5"/>
  <c r="C7364" i="5"/>
  <c r="C7365" i="5"/>
  <c r="C7366" i="5"/>
  <c r="C7367" i="5"/>
  <c r="C7368" i="5"/>
  <c r="C7369" i="5"/>
  <c r="C7370" i="5"/>
  <c r="C7371" i="5"/>
  <c r="C7372" i="5"/>
  <c r="C7373" i="5"/>
  <c r="C7374" i="5"/>
  <c r="C7375" i="5"/>
  <c r="C7376" i="5"/>
  <c r="C7377" i="5"/>
  <c r="C7378" i="5"/>
  <c r="C7379" i="5"/>
  <c r="C7380" i="5"/>
  <c r="C7381" i="5"/>
  <c r="C7382" i="5"/>
  <c r="C7383" i="5"/>
  <c r="C7384" i="5"/>
  <c r="C7385" i="5"/>
  <c r="C7386" i="5"/>
  <c r="C7387" i="5"/>
  <c r="C7388" i="5"/>
  <c r="C7389" i="5"/>
  <c r="C7390" i="5"/>
  <c r="C7391" i="5"/>
  <c r="C7392" i="5"/>
  <c r="C7393" i="5"/>
  <c r="C7394" i="5"/>
  <c r="C7395" i="5"/>
  <c r="C7396" i="5"/>
  <c r="C7397" i="5"/>
  <c r="C7398" i="5"/>
  <c r="C7399" i="5"/>
  <c r="C7400" i="5"/>
  <c r="C7401" i="5"/>
  <c r="C7402" i="5"/>
  <c r="C7403" i="5"/>
  <c r="C7404" i="5"/>
  <c r="C7405" i="5"/>
  <c r="C7406" i="5"/>
  <c r="C7407" i="5"/>
  <c r="C7408" i="5"/>
  <c r="C7409" i="5"/>
  <c r="C7410" i="5"/>
  <c r="C7411" i="5"/>
  <c r="C7412" i="5"/>
  <c r="C7413" i="5"/>
  <c r="C7414" i="5"/>
  <c r="C7415" i="5"/>
  <c r="C7416" i="5"/>
  <c r="C7417" i="5"/>
  <c r="C7418" i="5"/>
  <c r="C7419" i="5"/>
  <c r="C7420" i="5"/>
  <c r="C7421" i="5"/>
  <c r="C7422" i="5"/>
  <c r="C7423" i="5"/>
  <c r="C7424" i="5"/>
  <c r="C7425" i="5"/>
  <c r="C7426" i="5"/>
  <c r="C7427" i="5"/>
  <c r="C7428" i="5"/>
  <c r="C7429" i="5"/>
  <c r="C7430" i="5"/>
  <c r="C7431" i="5"/>
  <c r="C7432" i="5"/>
  <c r="C7433" i="5"/>
  <c r="C7434" i="5"/>
  <c r="C7435" i="5"/>
  <c r="C7436" i="5"/>
  <c r="C7437" i="5"/>
  <c r="C7438" i="5"/>
  <c r="C7439" i="5"/>
  <c r="C7440" i="5"/>
  <c r="C7441" i="5"/>
  <c r="C7442" i="5"/>
  <c r="C7443" i="5"/>
  <c r="C7444" i="5"/>
  <c r="C7445" i="5"/>
  <c r="C7446" i="5"/>
  <c r="C7447" i="5"/>
  <c r="C7448" i="5"/>
  <c r="C7449" i="5"/>
  <c r="C7450" i="5"/>
  <c r="C7451" i="5"/>
  <c r="C7452" i="5"/>
  <c r="C7453" i="5"/>
  <c r="C7454" i="5"/>
  <c r="C7455" i="5"/>
  <c r="C7456" i="5"/>
  <c r="C7457" i="5"/>
  <c r="C7458" i="5"/>
  <c r="C7459" i="5"/>
  <c r="C7460" i="5"/>
  <c r="C7461" i="5"/>
  <c r="C7462" i="5"/>
  <c r="C7463" i="5"/>
  <c r="C7464" i="5"/>
  <c r="C7465" i="5"/>
  <c r="C7466" i="5"/>
  <c r="C7467" i="5"/>
  <c r="C7468" i="5"/>
  <c r="C7469" i="5"/>
  <c r="C7470" i="5"/>
  <c r="C7471" i="5"/>
  <c r="C7472" i="5"/>
  <c r="C7473" i="5"/>
  <c r="C7474" i="5"/>
  <c r="C7475" i="5"/>
  <c r="C7476" i="5"/>
  <c r="C7477" i="5"/>
  <c r="C7478" i="5"/>
  <c r="C7479" i="5"/>
  <c r="C7480" i="5"/>
  <c r="C7481" i="5"/>
  <c r="C7482" i="5"/>
  <c r="C7483" i="5"/>
  <c r="C7484" i="5"/>
  <c r="C7485" i="5"/>
  <c r="C7486" i="5"/>
  <c r="C7487" i="5"/>
  <c r="C7488" i="5"/>
  <c r="C7489" i="5"/>
  <c r="C7490" i="5"/>
  <c r="C7491" i="5"/>
  <c r="C7492" i="5"/>
  <c r="C7493" i="5"/>
  <c r="C7494" i="5"/>
  <c r="C7495" i="5"/>
  <c r="C7496" i="5"/>
  <c r="C7497" i="5"/>
  <c r="C7498" i="5"/>
  <c r="C7499" i="5"/>
  <c r="C7500" i="5"/>
  <c r="C7501" i="5"/>
  <c r="C7502" i="5"/>
  <c r="C7503" i="5"/>
  <c r="C7504" i="5"/>
  <c r="C7505" i="5"/>
  <c r="C7506" i="5"/>
  <c r="C7507" i="5"/>
  <c r="C7508" i="5"/>
  <c r="C7509" i="5"/>
  <c r="C7510" i="5"/>
  <c r="C7511" i="5"/>
  <c r="C7512" i="5"/>
  <c r="C7513" i="5"/>
  <c r="C7514" i="5"/>
  <c r="C7515" i="5"/>
  <c r="C7516" i="5"/>
  <c r="C7517" i="5"/>
  <c r="C7518" i="5"/>
  <c r="C7519" i="5"/>
  <c r="C7520" i="5"/>
  <c r="C7521" i="5"/>
  <c r="C7522" i="5"/>
  <c r="C7523" i="5"/>
  <c r="C7524" i="5"/>
  <c r="C7525" i="5"/>
  <c r="C7526" i="5"/>
  <c r="C7527" i="5"/>
  <c r="C7528" i="5"/>
  <c r="C7529" i="5"/>
  <c r="C7530" i="5"/>
  <c r="C7531" i="5"/>
  <c r="C7532" i="5"/>
  <c r="C7533" i="5"/>
  <c r="C7534" i="5"/>
  <c r="C7535" i="5"/>
  <c r="C7536" i="5"/>
  <c r="C7537" i="5"/>
  <c r="C7538" i="5"/>
  <c r="C7539" i="5"/>
  <c r="C7540" i="5"/>
  <c r="C7541" i="5"/>
  <c r="C7542" i="5"/>
  <c r="C7543" i="5"/>
  <c r="C7544" i="5"/>
  <c r="C7545" i="5"/>
  <c r="C7546" i="5"/>
  <c r="C7547" i="5"/>
  <c r="C7548" i="5"/>
  <c r="C7549" i="5"/>
  <c r="C7550" i="5"/>
  <c r="C7551" i="5"/>
  <c r="C7552" i="5"/>
  <c r="C7553" i="5"/>
  <c r="C7554" i="5"/>
  <c r="C7555" i="5"/>
  <c r="C7556" i="5"/>
  <c r="C7557" i="5"/>
  <c r="C7558" i="5"/>
  <c r="C7559" i="5"/>
  <c r="C7560" i="5"/>
  <c r="C7561" i="5"/>
  <c r="C7562" i="5"/>
  <c r="C7563" i="5"/>
  <c r="C7564" i="5"/>
  <c r="C7565" i="5"/>
  <c r="C7566" i="5"/>
  <c r="C7567" i="5"/>
  <c r="C7568" i="5"/>
  <c r="C7569" i="5"/>
  <c r="C7570" i="5"/>
  <c r="C7571" i="5"/>
  <c r="C7572" i="5"/>
  <c r="C7573" i="5"/>
  <c r="C7574" i="5"/>
  <c r="C7575" i="5"/>
  <c r="C7576" i="5"/>
  <c r="C7577" i="5"/>
  <c r="C7578" i="5"/>
  <c r="C7579" i="5"/>
  <c r="C7580" i="5"/>
  <c r="C7581" i="5"/>
  <c r="C7582" i="5"/>
  <c r="C7583" i="5"/>
  <c r="C7584" i="5"/>
  <c r="C7585" i="5"/>
  <c r="C7586" i="5"/>
  <c r="C7587" i="5"/>
  <c r="C7588" i="5"/>
  <c r="C7589" i="5"/>
  <c r="C7590" i="5"/>
  <c r="C7591" i="5"/>
  <c r="C7592" i="5"/>
  <c r="C7593" i="5"/>
  <c r="C7594" i="5"/>
  <c r="C7595" i="5"/>
  <c r="C7596" i="5"/>
  <c r="C7597" i="5"/>
  <c r="C7598" i="5"/>
  <c r="C7599" i="5"/>
  <c r="C7600" i="5"/>
  <c r="C7601" i="5"/>
  <c r="C7602" i="5"/>
  <c r="C7603" i="5"/>
  <c r="C7604" i="5"/>
  <c r="C7605" i="5"/>
  <c r="C7606" i="5"/>
  <c r="C7607" i="5"/>
  <c r="C7608" i="5"/>
  <c r="C7609" i="5"/>
  <c r="C7610" i="5"/>
  <c r="C7611" i="5"/>
  <c r="C7612" i="5"/>
  <c r="C7613" i="5"/>
  <c r="C7614" i="5"/>
  <c r="C7615" i="5"/>
  <c r="C7616" i="5"/>
  <c r="C7617" i="5"/>
  <c r="C7618" i="5"/>
  <c r="C7619" i="5"/>
  <c r="C7620" i="5"/>
  <c r="C7621" i="5"/>
  <c r="C7622" i="5"/>
  <c r="C7623" i="5"/>
  <c r="C7624" i="5"/>
  <c r="C7625" i="5"/>
  <c r="C7626" i="5"/>
  <c r="C7627" i="5"/>
  <c r="C7628" i="5"/>
  <c r="C7629" i="5"/>
  <c r="C7630" i="5"/>
  <c r="C7631" i="5"/>
  <c r="C7632" i="5"/>
  <c r="C7633" i="5"/>
  <c r="C7634" i="5"/>
  <c r="C7635" i="5"/>
  <c r="C7636" i="5"/>
  <c r="C7637" i="5"/>
  <c r="C7638" i="5"/>
  <c r="C7639" i="5"/>
  <c r="C7640" i="5"/>
  <c r="C7641" i="5"/>
  <c r="C7642" i="5"/>
  <c r="C7643" i="5"/>
  <c r="C7644" i="5"/>
  <c r="C7645" i="5"/>
  <c r="C7646" i="5"/>
  <c r="C7647" i="5"/>
  <c r="C7648" i="5"/>
  <c r="C7649" i="5"/>
  <c r="C7650" i="5"/>
  <c r="C7651" i="5"/>
  <c r="C7652" i="5"/>
  <c r="C7653" i="5"/>
  <c r="C7654" i="5"/>
  <c r="C7655" i="5"/>
  <c r="C7656" i="5"/>
  <c r="C7657" i="5"/>
  <c r="C7658" i="5"/>
  <c r="C7659" i="5"/>
  <c r="C7660" i="5"/>
  <c r="C7661" i="5"/>
  <c r="C7662" i="5"/>
  <c r="C7663" i="5"/>
  <c r="C7664" i="5"/>
  <c r="C7665" i="5"/>
  <c r="C7666" i="5"/>
  <c r="C7667" i="5"/>
  <c r="C7668" i="5"/>
  <c r="C7669" i="5"/>
  <c r="C7670" i="5"/>
  <c r="C7671" i="5"/>
  <c r="C7672" i="5"/>
  <c r="C7673" i="5"/>
  <c r="C7674" i="5"/>
  <c r="C7675" i="5"/>
  <c r="C7676" i="5"/>
  <c r="C7677" i="5"/>
  <c r="C7678" i="5"/>
  <c r="C7679" i="5"/>
  <c r="C7680" i="5"/>
  <c r="C7681" i="5"/>
  <c r="C7682" i="5"/>
  <c r="C7683" i="5"/>
  <c r="C7684" i="5"/>
  <c r="C7685" i="5"/>
  <c r="C7686" i="5"/>
  <c r="C7687" i="5"/>
  <c r="C7688" i="5"/>
  <c r="C7689" i="5"/>
  <c r="C7690" i="5"/>
  <c r="C7691" i="5"/>
  <c r="C7692" i="5"/>
  <c r="C7693" i="5"/>
  <c r="C7694" i="5"/>
  <c r="C7695" i="5"/>
  <c r="C7696" i="5"/>
  <c r="C7697" i="5"/>
  <c r="C7698" i="5"/>
  <c r="C7699" i="5"/>
  <c r="C7700" i="5"/>
  <c r="C7701" i="5"/>
  <c r="C7702" i="5"/>
  <c r="C7703" i="5"/>
  <c r="C7704" i="5"/>
  <c r="C7705" i="5"/>
  <c r="C7706" i="5"/>
  <c r="C7707" i="5"/>
  <c r="C7708" i="5"/>
  <c r="C7709" i="5"/>
  <c r="C7710" i="5"/>
  <c r="C7711" i="5"/>
  <c r="C7712" i="5"/>
  <c r="C7713" i="5"/>
  <c r="C7714" i="5"/>
  <c r="C7715" i="5"/>
  <c r="C7716" i="5"/>
  <c r="C7717" i="5"/>
  <c r="C7718" i="5"/>
  <c r="C7719" i="5"/>
  <c r="C7720" i="5"/>
  <c r="C7721" i="5"/>
  <c r="C7722" i="5"/>
  <c r="C7723" i="5"/>
  <c r="C7724" i="5"/>
  <c r="C7725" i="5"/>
  <c r="C7726" i="5"/>
  <c r="C7727" i="5"/>
  <c r="C7728" i="5"/>
  <c r="C7729" i="5"/>
  <c r="C7730" i="5"/>
  <c r="C7731" i="5"/>
  <c r="C7732" i="5"/>
  <c r="C7733" i="5"/>
  <c r="C7734" i="5"/>
  <c r="C7735" i="5"/>
  <c r="C7736" i="5"/>
  <c r="C7737" i="5"/>
  <c r="C7738" i="5"/>
  <c r="C7739" i="5"/>
  <c r="C7740" i="5"/>
  <c r="C7741" i="5"/>
  <c r="C7742" i="5"/>
  <c r="C7743" i="5"/>
  <c r="C7744" i="5"/>
  <c r="C7745" i="5"/>
  <c r="C7746" i="5"/>
  <c r="C7747" i="5"/>
  <c r="C7748" i="5"/>
  <c r="C7749" i="5"/>
  <c r="C7750" i="5"/>
  <c r="C7751" i="5"/>
  <c r="C7752" i="5"/>
  <c r="C7753" i="5"/>
  <c r="C7754" i="5"/>
  <c r="C7755" i="5"/>
  <c r="C7756" i="5"/>
  <c r="C7757" i="5"/>
  <c r="C7758" i="5"/>
  <c r="C7759" i="5"/>
  <c r="C7760" i="5"/>
  <c r="C7761" i="5"/>
  <c r="C7762" i="5"/>
  <c r="C7763" i="5"/>
  <c r="C7764" i="5"/>
  <c r="C7765" i="5"/>
  <c r="C7766" i="5"/>
  <c r="C7767" i="5"/>
  <c r="C7768" i="5"/>
  <c r="C7769" i="5"/>
  <c r="C7770" i="5"/>
  <c r="C7771" i="5"/>
  <c r="C7772" i="5"/>
  <c r="C7773" i="5"/>
  <c r="C7774" i="5"/>
  <c r="C7775" i="5"/>
  <c r="C7776" i="5"/>
  <c r="C7777" i="5"/>
  <c r="C7778" i="5"/>
  <c r="C7779" i="5"/>
  <c r="C7780" i="5"/>
  <c r="C7781" i="5"/>
  <c r="C7782" i="5"/>
  <c r="C7783" i="5"/>
  <c r="C7784" i="5"/>
  <c r="C7785" i="5"/>
  <c r="C7786" i="5"/>
  <c r="C7787" i="5"/>
  <c r="C7788" i="5"/>
  <c r="C7789" i="5"/>
  <c r="C7790" i="5"/>
  <c r="C7791" i="5"/>
  <c r="C7792" i="5"/>
  <c r="C7793" i="5"/>
  <c r="C7794" i="5"/>
  <c r="C7795" i="5"/>
  <c r="C7796" i="5"/>
  <c r="C7797" i="5"/>
  <c r="C7798" i="5"/>
  <c r="C7799" i="5"/>
  <c r="C7800" i="5"/>
  <c r="C7801" i="5"/>
  <c r="C7802" i="5"/>
  <c r="C7803" i="5"/>
  <c r="C7804" i="5"/>
  <c r="C7805" i="5"/>
  <c r="C7806" i="5"/>
  <c r="C7807" i="5"/>
  <c r="C7808" i="5"/>
  <c r="C7809" i="5"/>
  <c r="C7810" i="5"/>
  <c r="C7811" i="5"/>
  <c r="C7812" i="5"/>
  <c r="C7813" i="5"/>
  <c r="C7814" i="5"/>
  <c r="C7815" i="5"/>
  <c r="C7816" i="5"/>
  <c r="C7817" i="5"/>
  <c r="C7818" i="5"/>
  <c r="C7819" i="5"/>
  <c r="C7820" i="5"/>
  <c r="C7821" i="5"/>
  <c r="C7822" i="5"/>
  <c r="C7823" i="5"/>
  <c r="C7824" i="5"/>
  <c r="C7825" i="5"/>
  <c r="C7826" i="5"/>
  <c r="C7827" i="5"/>
  <c r="C7828" i="5"/>
  <c r="C7829" i="5"/>
  <c r="C7830" i="5"/>
  <c r="C7831" i="5"/>
  <c r="C7832" i="5"/>
  <c r="C7833" i="5"/>
  <c r="C7834" i="5"/>
  <c r="C7835" i="5"/>
  <c r="C7836" i="5"/>
  <c r="C7837" i="5"/>
  <c r="C7838" i="5"/>
  <c r="C7839" i="5"/>
  <c r="C7840" i="5"/>
  <c r="C7841" i="5"/>
  <c r="C7842" i="5"/>
  <c r="C7843" i="5"/>
  <c r="C7844" i="5"/>
  <c r="C7845" i="5"/>
  <c r="C7846" i="5"/>
  <c r="C7847" i="5"/>
  <c r="C7848" i="5"/>
  <c r="C7849" i="5"/>
  <c r="C7850" i="5"/>
  <c r="C7851" i="5"/>
  <c r="C7852" i="5"/>
  <c r="C7853" i="5"/>
  <c r="C7854" i="5"/>
  <c r="C7855" i="5"/>
  <c r="C7856" i="5"/>
  <c r="C7857" i="5"/>
  <c r="C7858" i="5"/>
  <c r="C7859" i="5"/>
  <c r="C7860" i="5"/>
  <c r="C7861" i="5"/>
  <c r="C7862" i="5"/>
  <c r="C7863" i="5"/>
  <c r="C7864" i="5"/>
  <c r="C7865" i="5"/>
  <c r="C7866" i="5"/>
  <c r="C7867" i="5"/>
  <c r="C7868" i="5"/>
  <c r="C7869" i="5"/>
  <c r="C7870" i="5"/>
  <c r="C7871" i="5"/>
  <c r="C7872" i="5"/>
  <c r="C7873" i="5"/>
  <c r="C7874" i="5"/>
  <c r="C7875" i="5"/>
  <c r="C7876" i="5"/>
  <c r="C7877" i="5"/>
  <c r="C7878" i="5"/>
  <c r="C7879" i="5"/>
  <c r="C7880" i="5"/>
  <c r="C7881" i="5"/>
  <c r="C7882" i="5"/>
  <c r="C7883" i="5"/>
  <c r="C7884" i="5"/>
  <c r="C7885" i="5"/>
  <c r="C7886" i="5"/>
  <c r="C7887" i="5"/>
  <c r="C7888" i="5"/>
  <c r="C7889" i="5"/>
  <c r="C7890" i="5"/>
  <c r="C7891" i="5"/>
  <c r="C7892" i="5"/>
  <c r="C7893" i="5"/>
  <c r="C7894" i="5"/>
  <c r="C7895" i="5"/>
  <c r="C7896" i="5"/>
  <c r="C7897" i="5"/>
  <c r="C7898" i="5"/>
  <c r="C7899" i="5"/>
  <c r="C7900" i="5"/>
  <c r="C7901" i="5"/>
  <c r="C7902" i="5"/>
  <c r="C7903" i="5"/>
  <c r="C7904" i="5"/>
  <c r="C7905" i="5"/>
  <c r="C7906" i="5"/>
  <c r="C7907" i="5"/>
  <c r="C7908" i="5"/>
  <c r="C7909" i="5"/>
  <c r="C7910" i="5"/>
  <c r="C7911" i="5"/>
  <c r="C7912" i="5"/>
  <c r="C7913" i="5"/>
  <c r="C7914" i="5"/>
  <c r="C7915" i="5"/>
  <c r="C7916" i="5"/>
  <c r="C7917" i="5"/>
  <c r="C7918" i="5"/>
  <c r="C7919" i="5"/>
  <c r="C7920" i="5"/>
  <c r="C7921" i="5"/>
  <c r="C7922" i="5"/>
  <c r="C7923" i="5"/>
  <c r="C7924" i="5"/>
  <c r="C7925" i="5"/>
  <c r="C7926" i="5"/>
  <c r="C7927" i="5"/>
  <c r="C7928" i="5"/>
  <c r="C7929" i="5"/>
  <c r="C7930" i="5"/>
  <c r="C7931" i="5"/>
  <c r="C7932" i="5"/>
  <c r="C7933" i="5"/>
  <c r="C7934" i="5"/>
  <c r="C7935" i="5"/>
  <c r="C7936" i="5"/>
  <c r="C7937" i="5"/>
  <c r="C7938" i="5"/>
  <c r="C7939" i="5"/>
  <c r="C7940" i="5"/>
  <c r="C7941" i="5"/>
  <c r="C7942" i="5"/>
  <c r="C7943" i="5"/>
  <c r="C7944" i="5"/>
  <c r="C7945" i="5"/>
  <c r="C7946" i="5"/>
  <c r="C7947" i="5"/>
  <c r="C7948" i="5"/>
  <c r="C7949" i="5"/>
  <c r="C7950" i="5"/>
  <c r="C7951" i="5"/>
  <c r="C7952" i="5"/>
  <c r="C7953" i="5"/>
  <c r="C7954" i="5"/>
  <c r="C7955" i="5"/>
  <c r="C7956" i="5"/>
  <c r="C7957" i="5"/>
  <c r="C7958" i="5"/>
  <c r="C7959" i="5"/>
  <c r="C7960" i="5"/>
  <c r="C7961" i="5"/>
  <c r="C7962" i="5"/>
  <c r="C7963" i="5"/>
  <c r="C7964" i="5"/>
  <c r="C7965" i="5"/>
  <c r="C7966" i="5"/>
  <c r="C7967" i="5"/>
  <c r="C7968" i="5"/>
  <c r="C7969" i="5"/>
  <c r="C7970" i="5"/>
  <c r="C7971" i="5"/>
  <c r="C7972" i="5"/>
  <c r="C7973" i="5"/>
  <c r="C7974" i="5"/>
  <c r="C7975" i="5"/>
  <c r="C7976" i="5"/>
  <c r="C7977" i="5"/>
  <c r="C7978" i="5"/>
  <c r="C7979" i="5"/>
  <c r="C7980" i="5"/>
  <c r="C7981" i="5"/>
  <c r="C7982" i="5"/>
  <c r="C7983" i="5"/>
  <c r="C7984" i="5"/>
  <c r="C7985" i="5"/>
  <c r="C7986" i="5"/>
  <c r="C7987" i="5"/>
  <c r="C7988" i="5"/>
  <c r="C7989" i="5"/>
  <c r="C7990" i="5"/>
  <c r="C7991" i="5"/>
  <c r="C7992" i="5"/>
  <c r="C7993" i="5"/>
  <c r="C7994" i="5"/>
  <c r="C7995" i="5"/>
  <c r="C7996" i="5"/>
  <c r="C7997" i="5"/>
  <c r="C7998" i="5"/>
  <c r="C7999" i="5"/>
  <c r="C8000" i="5"/>
  <c r="C8001" i="5"/>
  <c r="C8002" i="5"/>
  <c r="C8003" i="5"/>
  <c r="C8004" i="5"/>
  <c r="C8005" i="5"/>
  <c r="C8006" i="5"/>
  <c r="C8007" i="5"/>
  <c r="C8008" i="5"/>
  <c r="C8009" i="5"/>
  <c r="C8010" i="5"/>
  <c r="C8011" i="5"/>
  <c r="C8012" i="5"/>
  <c r="C8013" i="5"/>
  <c r="C8014" i="5"/>
  <c r="C8015" i="5"/>
  <c r="C8016" i="5"/>
  <c r="C8017" i="5"/>
  <c r="C8018" i="5"/>
  <c r="C8019" i="5"/>
  <c r="C8020" i="5"/>
  <c r="C8021" i="5"/>
  <c r="C8022" i="5"/>
  <c r="C8023" i="5"/>
  <c r="C8024" i="5"/>
  <c r="C8025" i="5"/>
  <c r="C8026" i="5"/>
  <c r="C8027" i="5"/>
  <c r="C8028" i="5"/>
  <c r="C8029" i="5"/>
  <c r="C8030" i="5"/>
  <c r="C8031" i="5"/>
  <c r="C8032" i="5"/>
  <c r="C8033" i="5"/>
  <c r="C8034" i="5"/>
  <c r="C8035" i="5"/>
  <c r="C8036" i="5"/>
  <c r="C8037" i="5"/>
  <c r="C8038" i="5"/>
  <c r="C8039" i="5"/>
  <c r="C8040" i="5"/>
  <c r="C8041" i="5"/>
  <c r="C8042" i="5"/>
  <c r="C8043" i="5"/>
  <c r="C8044" i="5"/>
  <c r="C8045" i="5"/>
  <c r="C8046" i="5"/>
  <c r="C8047" i="5"/>
  <c r="C8048" i="5"/>
  <c r="C8049" i="5"/>
  <c r="C8050" i="5"/>
  <c r="C8051" i="5"/>
  <c r="C8052" i="5"/>
  <c r="C8053" i="5"/>
  <c r="C8054" i="5"/>
  <c r="C8055" i="5"/>
  <c r="C8056" i="5"/>
  <c r="C8057" i="5"/>
  <c r="C8058" i="5"/>
  <c r="C8059" i="5"/>
  <c r="C8060" i="5"/>
  <c r="C8061" i="5"/>
  <c r="C8062" i="5"/>
  <c r="C8063" i="5"/>
  <c r="C8064" i="5"/>
  <c r="C8065" i="5"/>
  <c r="C8066" i="5"/>
  <c r="C8067" i="5"/>
  <c r="C8068" i="5"/>
  <c r="C8069" i="5"/>
  <c r="C8070" i="5"/>
  <c r="C8071" i="5"/>
  <c r="C8072" i="5"/>
  <c r="C8073" i="5"/>
  <c r="C8074" i="5"/>
  <c r="C8075" i="5"/>
  <c r="C8076" i="5"/>
  <c r="C8077" i="5"/>
  <c r="C8078" i="5"/>
  <c r="C8079" i="5"/>
  <c r="C8080" i="5"/>
  <c r="C8081" i="5"/>
  <c r="C8082" i="5"/>
  <c r="C8083" i="5"/>
  <c r="C8084" i="5"/>
  <c r="C8085" i="5"/>
  <c r="C8086" i="5"/>
  <c r="C8087" i="5"/>
  <c r="C8088" i="5"/>
  <c r="C8089" i="5"/>
  <c r="C8090" i="5"/>
  <c r="C8091" i="5"/>
  <c r="C8092" i="5"/>
  <c r="C8093" i="5"/>
  <c r="C8094" i="5"/>
  <c r="C8095" i="5"/>
  <c r="C8096" i="5"/>
  <c r="C8097" i="5"/>
  <c r="C8098" i="5"/>
  <c r="C8099" i="5"/>
  <c r="C8100" i="5"/>
  <c r="C8101" i="5"/>
  <c r="C8102" i="5"/>
  <c r="C8103" i="5"/>
  <c r="C8104" i="5"/>
  <c r="C8105" i="5"/>
  <c r="C8106" i="5"/>
  <c r="C8107" i="5"/>
  <c r="C8108" i="5"/>
  <c r="C8109" i="5"/>
  <c r="C8110" i="5"/>
  <c r="C8111" i="5"/>
  <c r="C8112" i="5"/>
  <c r="C8113" i="5"/>
  <c r="C8114" i="5"/>
  <c r="C8115" i="5"/>
  <c r="C8116" i="5"/>
  <c r="C8117" i="5"/>
  <c r="C8118" i="5"/>
  <c r="C8119" i="5"/>
  <c r="C8120" i="5"/>
  <c r="C8121" i="5"/>
  <c r="C8122" i="5"/>
  <c r="C8123" i="5"/>
  <c r="C8124" i="5"/>
  <c r="C8125" i="5"/>
  <c r="C8126" i="5"/>
  <c r="C8127" i="5"/>
  <c r="C8128" i="5"/>
  <c r="C8129" i="5"/>
  <c r="C8130" i="5"/>
  <c r="C8131" i="5"/>
  <c r="C8132" i="5"/>
  <c r="C8133" i="5"/>
  <c r="C8134" i="5"/>
  <c r="C8135" i="5"/>
  <c r="C8136" i="5"/>
  <c r="C8137" i="5"/>
  <c r="C8138" i="5"/>
  <c r="C8139" i="5"/>
  <c r="C8140" i="5"/>
  <c r="C8141" i="5"/>
  <c r="C8142" i="5"/>
  <c r="C8143" i="5"/>
  <c r="C8144" i="5"/>
  <c r="C8145" i="5"/>
  <c r="C8146" i="5"/>
  <c r="C8147" i="5"/>
  <c r="C8148" i="5"/>
  <c r="C8149" i="5"/>
  <c r="C8150" i="5"/>
  <c r="C8151" i="5"/>
  <c r="C8152" i="5"/>
  <c r="C8153" i="5"/>
  <c r="C8154" i="5"/>
  <c r="C8155" i="5"/>
  <c r="C8156" i="5"/>
  <c r="C8157" i="5"/>
  <c r="C8158" i="5"/>
  <c r="C8159" i="5"/>
  <c r="C8160" i="5"/>
  <c r="C8161" i="5"/>
  <c r="C8162" i="5"/>
  <c r="C8163" i="5"/>
  <c r="C8164" i="5"/>
  <c r="C8165" i="5"/>
  <c r="C8166" i="5"/>
  <c r="C8167" i="5"/>
  <c r="C8168" i="5"/>
  <c r="C8169" i="5"/>
  <c r="C8170" i="5"/>
  <c r="C8171" i="5"/>
  <c r="C8172" i="5"/>
  <c r="C8173" i="5"/>
  <c r="C8174" i="5"/>
  <c r="C8175" i="5"/>
  <c r="C8176" i="5"/>
  <c r="C8177" i="5"/>
  <c r="C8178" i="5"/>
  <c r="C8179" i="5"/>
  <c r="C8180" i="5"/>
  <c r="C8181" i="5"/>
  <c r="C8182" i="5"/>
  <c r="C8183" i="5"/>
  <c r="C8184" i="5"/>
  <c r="C8185" i="5"/>
  <c r="C8186" i="5"/>
  <c r="C8187" i="5"/>
  <c r="C8188" i="5"/>
  <c r="C8189" i="5"/>
  <c r="C8190" i="5"/>
  <c r="C8191" i="5"/>
  <c r="C8192" i="5"/>
  <c r="C8193" i="5"/>
  <c r="C8194" i="5"/>
  <c r="C8195" i="5"/>
  <c r="C8196" i="5"/>
  <c r="C8197" i="5"/>
  <c r="C8198" i="5"/>
  <c r="C8199" i="5"/>
  <c r="C8200" i="5"/>
  <c r="C8201" i="5"/>
  <c r="C8202" i="5"/>
  <c r="C8203" i="5"/>
  <c r="C8204" i="5"/>
  <c r="C8205" i="5"/>
  <c r="C8206" i="5"/>
  <c r="C8207" i="5"/>
  <c r="C8208" i="5"/>
  <c r="C8209" i="5"/>
  <c r="C8210" i="5"/>
  <c r="C8211" i="5"/>
  <c r="C8212" i="5"/>
  <c r="C8213" i="5"/>
  <c r="C8214" i="5"/>
  <c r="C8215" i="5"/>
  <c r="C8216" i="5"/>
  <c r="C8217" i="5"/>
  <c r="C8218" i="5"/>
  <c r="C8219" i="5"/>
  <c r="C8220" i="5"/>
  <c r="C8221" i="5"/>
  <c r="C8222" i="5"/>
  <c r="C8223" i="5"/>
  <c r="C8224" i="5"/>
  <c r="C8225" i="5"/>
  <c r="C8226" i="5"/>
  <c r="C8227" i="5"/>
  <c r="C8228" i="5"/>
  <c r="C8229" i="5"/>
  <c r="C8230" i="5"/>
  <c r="C8231" i="5"/>
  <c r="C8232" i="5"/>
  <c r="C8233" i="5"/>
  <c r="C8234" i="5"/>
  <c r="C8235" i="5"/>
  <c r="C8236" i="5"/>
  <c r="C8237" i="5"/>
  <c r="C8238" i="5"/>
  <c r="C8239" i="5"/>
  <c r="C8240" i="5"/>
  <c r="C8241" i="5"/>
  <c r="C8242" i="5"/>
  <c r="C8243" i="5"/>
  <c r="C8244" i="5"/>
  <c r="C8245" i="5"/>
  <c r="C8246" i="5"/>
  <c r="C8247" i="5"/>
  <c r="C8248" i="5"/>
  <c r="C8249" i="5"/>
  <c r="C8250" i="5"/>
  <c r="C8251" i="5"/>
  <c r="C8252" i="5"/>
  <c r="C8253" i="5"/>
  <c r="C8254" i="5"/>
  <c r="C8255" i="5"/>
  <c r="C8256" i="5"/>
  <c r="C8257" i="5"/>
  <c r="C8258" i="5"/>
  <c r="C8259" i="5"/>
  <c r="C8260" i="5"/>
  <c r="C8261" i="5"/>
  <c r="C8262" i="5"/>
  <c r="C8263" i="5"/>
  <c r="C8264" i="5"/>
  <c r="C8265" i="5"/>
  <c r="C8266" i="5"/>
  <c r="C8267" i="5"/>
  <c r="C8268" i="5"/>
  <c r="C8269" i="5"/>
  <c r="C8270" i="5"/>
  <c r="C8271" i="5"/>
  <c r="C8272" i="5"/>
  <c r="C8273" i="5"/>
  <c r="C8274" i="5"/>
  <c r="C8275" i="5"/>
  <c r="C8276" i="5"/>
  <c r="C8277" i="5"/>
  <c r="C8278" i="5"/>
  <c r="C8279" i="5"/>
  <c r="C8280" i="5"/>
  <c r="C8281" i="5"/>
  <c r="C8282" i="5"/>
  <c r="C8283" i="5"/>
  <c r="C8284" i="5"/>
  <c r="C8285" i="5"/>
  <c r="C8286" i="5"/>
  <c r="C8287" i="5"/>
  <c r="C8288" i="5"/>
  <c r="C8289" i="5"/>
  <c r="C8290" i="5"/>
  <c r="C8291" i="5"/>
  <c r="C8292" i="5"/>
  <c r="C8293" i="5"/>
  <c r="C8294" i="5"/>
  <c r="C8295" i="5"/>
  <c r="C8296" i="5"/>
  <c r="C8297" i="5"/>
  <c r="C8298" i="5"/>
  <c r="C8299" i="5"/>
  <c r="C8300" i="5"/>
  <c r="C8301" i="5"/>
  <c r="C8302" i="5"/>
  <c r="C8303" i="5"/>
  <c r="C8304" i="5"/>
  <c r="C8305" i="5"/>
  <c r="C8306" i="5"/>
  <c r="C8307" i="5"/>
  <c r="C8308" i="5"/>
  <c r="C8309" i="5"/>
  <c r="C8310" i="5"/>
  <c r="C8311" i="5"/>
  <c r="C8312" i="5"/>
  <c r="C8313" i="5"/>
  <c r="C8314" i="5"/>
  <c r="C8315" i="5"/>
  <c r="C8316" i="5"/>
  <c r="C8317" i="5"/>
  <c r="C8318" i="5"/>
  <c r="C8319" i="5"/>
  <c r="C8320" i="5"/>
  <c r="C8321" i="5"/>
  <c r="C8322" i="5"/>
  <c r="C8323" i="5"/>
  <c r="C8324" i="5"/>
  <c r="C8325" i="5"/>
  <c r="C8326" i="5"/>
  <c r="C8327" i="5"/>
  <c r="C8328" i="5"/>
  <c r="C8329" i="5"/>
  <c r="C8330" i="5"/>
  <c r="C8331" i="5"/>
  <c r="C8332" i="5"/>
  <c r="C8333" i="5"/>
  <c r="C8334" i="5"/>
  <c r="C8335" i="5"/>
  <c r="C8336" i="5"/>
  <c r="C8337" i="5"/>
  <c r="C8338" i="5"/>
  <c r="C8339" i="5"/>
  <c r="C8340" i="5"/>
  <c r="C8341" i="5"/>
  <c r="C8342" i="5"/>
  <c r="C8343" i="5"/>
  <c r="C8344" i="5"/>
  <c r="C8345" i="5"/>
  <c r="C8346" i="5"/>
  <c r="C8347" i="5"/>
  <c r="C8348" i="5"/>
  <c r="C8349" i="5"/>
  <c r="C8350" i="5"/>
  <c r="C8351" i="5"/>
  <c r="C8352" i="5"/>
  <c r="C8353" i="5"/>
  <c r="C8354" i="5"/>
  <c r="C8355" i="5"/>
  <c r="C8356" i="5"/>
  <c r="C8357" i="5"/>
  <c r="C8358" i="5"/>
  <c r="C8359" i="5"/>
  <c r="C8360" i="5"/>
  <c r="C8361" i="5"/>
  <c r="C8362" i="5"/>
  <c r="C8363" i="5"/>
  <c r="C8364" i="5"/>
  <c r="C8365" i="5"/>
  <c r="C8366" i="5"/>
  <c r="C8367" i="5"/>
  <c r="C8368" i="5"/>
  <c r="C8369" i="5"/>
  <c r="C8370" i="5"/>
  <c r="C8371" i="5"/>
  <c r="C8372" i="5"/>
  <c r="C8373" i="5"/>
  <c r="C8374" i="5"/>
  <c r="C8375" i="5"/>
  <c r="C8376" i="5"/>
  <c r="C8377" i="5"/>
  <c r="C8378" i="5"/>
  <c r="C8379" i="5"/>
  <c r="C8380" i="5"/>
  <c r="C8381" i="5"/>
  <c r="C8382" i="5"/>
  <c r="C8383" i="5"/>
  <c r="C8384" i="5"/>
  <c r="C8385" i="5"/>
  <c r="C8386" i="5"/>
  <c r="C8387" i="5"/>
  <c r="C8388" i="5"/>
  <c r="C8389" i="5"/>
  <c r="C8390" i="5"/>
  <c r="C8391" i="5"/>
  <c r="C8392" i="5"/>
  <c r="C8393" i="5"/>
  <c r="C8394" i="5"/>
  <c r="C8395" i="5"/>
  <c r="C8396" i="5"/>
  <c r="C8397" i="5"/>
  <c r="C8398" i="5"/>
  <c r="C8399" i="5"/>
  <c r="C8400" i="5"/>
  <c r="C8401" i="5"/>
  <c r="C8402" i="5"/>
  <c r="C8403" i="5"/>
  <c r="C8404" i="5"/>
  <c r="C8405" i="5"/>
  <c r="C8406" i="5"/>
  <c r="C8407" i="5"/>
  <c r="C8408" i="5"/>
  <c r="C8409" i="5"/>
  <c r="C8410" i="5"/>
  <c r="C8411" i="5"/>
  <c r="C8412" i="5"/>
  <c r="C8413" i="5"/>
  <c r="C8414" i="5"/>
  <c r="C8415" i="5"/>
  <c r="C8416" i="5"/>
  <c r="C8417" i="5"/>
  <c r="C8418" i="5"/>
  <c r="C8419" i="5"/>
  <c r="C8420" i="5"/>
  <c r="C8421" i="5"/>
  <c r="C8422" i="5"/>
  <c r="C8423" i="5"/>
  <c r="C8424" i="5"/>
  <c r="C8425" i="5"/>
  <c r="C8426" i="5"/>
  <c r="C8427" i="5"/>
  <c r="C8428" i="5"/>
  <c r="C8429" i="5"/>
  <c r="C8430" i="5"/>
  <c r="C8431" i="5"/>
  <c r="C8432" i="5"/>
  <c r="C8433" i="5"/>
  <c r="C8434" i="5"/>
  <c r="C8435" i="5"/>
  <c r="C8436" i="5"/>
  <c r="C8437" i="5"/>
  <c r="C8438" i="5"/>
  <c r="C8439" i="5"/>
  <c r="C8440" i="5"/>
  <c r="C8441" i="5"/>
  <c r="C8442" i="5"/>
  <c r="C8443" i="5"/>
  <c r="C8444" i="5"/>
  <c r="C8445" i="5"/>
  <c r="C8446" i="5"/>
  <c r="C8447" i="5"/>
  <c r="C8448" i="5"/>
  <c r="C8449" i="5"/>
  <c r="C8450" i="5"/>
  <c r="C8451" i="5"/>
  <c r="C8452" i="5"/>
  <c r="C8453" i="5"/>
  <c r="C8454" i="5"/>
  <c r="C8455" i="5"/>
  <c r="C8456" i="5"/>
  <c r="C8457" i="5"/>
  <c r="C8458" i="5"/>
  <c r="C8459" i="5"/>
  <c r="C8460" i="5"/>
  <c r="C8461" i="5"/>
  <c r="C8462" i="5"/>
  <c r="C8463" i="5"/>
  <c r="C8464" i="5"/>
  <c r="C8465" i="5"/>
  <c r="C8466" i="5"/>
  <c r="C8467" i="5"/>
  <c r="C8468" i="5"/>
  <c r="C8469" i="5"/>
  <c r="C8470" i="5"/>
  <c r="C8471" i="5"/>
  <c r="C8472" i="5"/>
  <c r="C8473" i="5"/>
  <c r="C8474" i="5"/>
  <c r="C8475" i="5"/>
  <c r="C8476" i="5"/>
  <c r="C8477" i="5"/>
  <c r="C8478" i="5"/>
  <c r="C8479" i="5"/>
  <c r="C8480" i="5"/>
  <c r="C8481" i="5"/>
  <c r="C8482" i="5"/>
  <c r="C8483" i="5"/>
  <c r="C8484" i="5"/>
  <c r="C8485" i="5"/>
  <c r="C8486" i="5"/>
  <c r="C8487" i="5"/>
  <c r="C8488" i="5"/>
  <c r="C8489" i="5"/>
  <c r="C8490" i="5"/>
  <c r="C8491" i="5"/>
  <c r="C8492" i="5"/>
  <c r="C8493" i="5"/>
  <c r="C8494" i="5"/>
  <c r="C8495" i="5"/>
  <c r="C8496" i="5"/>
  <c r="C8497" i="5"/>
  <c r="C8498" i="5"/>
  <c r="C8499" i="5"/>
  <c r="C8500" i="5"/>
  <c r="C8501" i="5"/>
  <c r="C8502" i="5"/>
  <c r="C8503" i="5"/>
  <c r="C8504" i="5"/>
  <c r="C8505" i="5"/>
  <c r="C8506" i="5"/>
  <c r="C8507" i="5"/>
  <c r="C8508" i="5"/>
  <c r="C8509" i="5"/>
  <c r="C8510" i="5"/>
  <c r="C8511" i="5"/>
  <c r="C8512" i="5"/>
  <c r="C8513" i="5"/>
  <c r="C8514" i="5"/>
  <c r="C8515" i="5"/>
  <c r="C8516" i="5"/>
  <c r="C8517" i="5"/>
  <c r="C8518" i="5"/>
  <c r="C8519" i="5"/>
  <c r="C8520" i="5"/>
  <c r="C8521" i="5"/>
  <c r="C8522" i="5"/>
  <c r="C8523" i="5"/>
  <c r="C8524" i="5"/>
  <c r="C8525" i="5"/>
  <c r="C8526" i="5"/>
  <c r="C8527" i="5"/>
  <c r="C8528" i="5"/>
  <c r="C8529" i="5"/>
  <c r="C8530" i="5"/>
  <c r="C8531" i="5"/>
  <c r="C8532" i="5"/>
  <c r="C8533" i="5"/>
  <c r="C8534" i="5"/>
  <c r="C8535" i="5"/>
  <c r="C8536" i="5"/>
  <c r="C8537" i="5"/>
  <c r="C8538" i="5"/>
  <c r="C8539" i="5"/>
  <c r="C8540" i="5"/>
  <c r="C8541" i="5"/>
  <c r="C8542" i="5"/>
  <c r="C8543" i="5"/>
  <c r="C8544" i="5"/>
  <c r="C8545" i="5"/>
  <c r="C8546" i="5"/>
  <c r="C8547" i="5"/>
  <c r="C8548" i="5"/>
  <c r="C8549" i="5"/>
  <c r="C8550" i="5"/>
  <c r="C8551" i="5"/>
  <c r="C8552" i="5"/>
  <c r="C8553" i="5"/>
  <c r="C8554" i="5"/>
  <c r="C8555" i="5"/>
  <c r="C8556" i="5"/>
  <c r="C8557" i="5"/>
  <c r="C8558" i="5"/>
  <c r="C8559" i="5"/>
  <c r="C8560" i="5"/>
  <c r="C8561" i="5"/>
  <c r="C8562" i="5"/>
  <c r="C8563" i="5"/>
  <c r="C8564" i="5"/>
  <c r="C8565" i="5"/>
  <c r="C8566" i="5"/>
  <c r="C8567" i="5"/>
  <c r="C8568" i="5"/>
  <c r="C8569" i="5"/>
  <c r="C8570" i="5"/>
  <c r="C8571" i="5"/>
  <c r="C8572" i="5"/>
  <c r="C8573" i="5"/>
  <c r="C8574" i="5"/>
  <c r="C8575" i="5"/>
  <c r="C8576" i="5"/>
  <c r="C8577" i="5"/>
  <c r="C8578" i="5"/>
  <c r="C8579" i="5"/>
  <c r="C8580" i="5"/>
  <c r="C8581" i="5"/>
  <c r="C8582" i="5"/>
  <c r="C8583" i="5"/>
  <c r="C8584" i="5"/>
  <c r="C8585" i="5"/>
  <c r="C8586" i="5"/>
  <c r="C8587" i="5"/>
  <c r="C8588" i="5"/>
  <c r="C8589" i="5"/>
  <c r="C8590" i="5"/>
  <c r="C8591" i="5"/>
  <c r="C8592" i="5"/>
  <c r="C8593" i="5"/>
  <c r="C8594" i="5"/>
  <c r="C8595" i="5"/>
  <c r="C8596" i="5"/>
  <c r="C8597" i="5"/>
  <c r="C8598" i="5"/>
  <c r="C8599" i="5"/>
  <c r="C8600" i="5"/>
  <c r="C8601" i="5"/>
  <c r="C8602" i="5"/>
  <c r="C8603" i="5"/>
  <c r="C8604" i="5"/>
  <c r="C8605" i="5"/>
  <c r="C8606" i="5"/>
  <c r="C8607" i="5"/>
  <c r="C8608" i="5"/>
  <c r="C8609" i="5"/>
  <c r="C8610" i="5"/>
  <c r="C8611" i="5"/>
  <c r="C8612" i="5"/>
  <c r="C8613" i="5"/>
  <c r="C8614" i="5"/>
  <c r="C8615" i="5"/>
  <c r="C8616" i="5"/>
  <c r="C8617" i="5"/>
  <c r="C8618" i="5"/>
  <c r="C8619" i="5"/>
  <c r="C8620" i="5"/>
  <c r="C8621" i="5"/>
  <c r="C8622" i="5"/>
  <c r="C8623" i="5"/>
  <c r="C8624" i="5"/>
  <c r="C8625" i="5"/>
  <c r="C8626" i="5"/>
  <c r="C8627" i="5"/>
  <c r="C8628" i="5"/>
  <c r="C8629" i="5"/>
  <c r="C8630" i="5"/>
  <c r="C8631" i="5"/>
  <c r="C8632" i="5"/>
  <c r="C8633" i="5"/>
  <c r="C8634" i="5"/>
  <c r="C8635" i="5"/>
  <c r="C8636" i="5"/>
  <c r="C8637" i="5"/>
  <c r="C8638" i="5"/>
  <c r="C8639" i="5"/>
  <c r="C8640" i="5"/>
  <c r="C8641" i="5"/>
  <c r="C8642" i="5"/>
  <c r="C8643" i="5"/>
  <c r="C8644" i="5"/>
  <c r="C8645" i="5"/>
  <c r="C8646" i="5"/>
  <c r="C8647" i="5"/>
  <c r="C8648" i="5"/>
  <c r="C8649" i="5"/>
  <c r="C8650" i="5"/>
  <c r="C8651" i="5"/>
  <c r="C8652" i="5"/>
  <c r="C8653" i="5"/>
  <c r="C8654" i="5"/>
  <c r="C8655" i="5"/>
  <c r="C8656" i="5"/>
  <c r="C8657" i="5"/>
  <c r="C8658" i="5"/>
  <c r="C8659" i="5"/>
  <c r="C8660" i="5"/>
  <c r="C8661" i="5"/>
  <c r="C8662" i="5"/>
  <c r="C8663" i="5"/>
  <c r="C8664" i="5"/>
  <c r="C8665" i="5"/>
  <c r="C8666" i="5"/>
  <c r="C8667" i="5"/>
  <c r="C8668" i="5"/>
  <c r="C8669" i="5"/>
  <c r="C8670" i="5"/>
  <c r="C8671" i="5"/>
  <c r="C8672" i="5"/>
  <c r="C8673" i="5"/>
  <c r="C8674" i="5"/>
  <c r="C8675" i="5"/>
  <c r="C8676" i="5"/>
  <c r="C8677" i="5"/>
  <c r="C8678" i="5"/>
  <c r="C8679" i="5"/>
  <c r="C8680" i="5"/>
  <c r="C8681" i="5"/>
  <c r="C8682" i="5"/>
  <c r="C8683" i="5"/>
  <c r="C8684" i="5"/>
  <c r="C8685" i="5"/>
  <c r="C8686" i="5"/>
  <c r="C8687" i="5"/>
  <c r="C8688" i="5"/>
  <c r="C8689" i="5"/>
  <c r="C8690" i="5"/>
  <c r="C8691" i="5"/>
  <c r="C8692" i="5"/>
  <c r="C8693" i="5"/>
  <c r="C8694" i="5"/>
  <c r="C8695" i="5"/>
  <c r="C8696" i="5"/>
  <c r="C8697" i="5"/>
  <c r="C8698" i="5"/>
  <c r="C8699" i="5"/>
  <c r="C8700" i="5"/>
  <c r="C8701" i="5"/>
  <c r="C8702" i="5"/>
  <c r="C8703" i="5"/>
  <c r="C8704" i="5"/>
  <c r="C8705" i="5"/>
  <c r="C8706" i="5"/>
  <c r="C8707" i="5"/>
  <c r="C8708" i="5"/>
  <c r="C8709" i="5"/>
  <c r="C8710" i="5"/>
  <c r="C8711" i="5"/>
  <c r="C8712" i="5"/>
  <c r="C8713" i="5"/>
  <c r="C8714" i="5"/>
  <c r="C8715" i="5"/>
  <c r="C8716" i="5"/>
  <c r="C8717" i="5"/>
  <c r="C8718" i="5"/>
  <c r="C8719" i="5"/>
  <c r="C8720" i="5"/>
  <c r="C8721" i="5"/>
  <c r="C8722" i="5"/>
  <c r="C8723" i="5"/>
  <c r="C8724" i="5"/>
  <c r="C8725" i="5"/>
  <c r="C8726" i="5"/>
  <c r="C8727" i="5"/>
  <c r="C8728" i="5"/>
  <c r="C8729" i="5"/>
  <c r="C8730" i="5"/>
  <c r="C8731" i="5"/>
  <c r="C8732" i="5"/>
  <c r="C8733" i="5"/>
  <c r="C8734" i="5"/>
  <c r="C8735" i="5"/>
  <c r="C8736" i="5"/>
  <c r="C8737" i="5"/>
  <c r="C8738" i="5"/>
  <c r="C8739" i="5"/>
  <c r="C8740" i="5"/>
  <c r="C8741" i="5"/>
  <c r="C8742" i="5"/>
  <c r="C8743" i="5"/>
  <c r="C8744" i="5"/>
  <c r="C8745" i="5"/>
  <c r="C8746" i="5"/>
  <c r="C8747" i="5"/>
  <c r="C8748" i="5"/>
  <c r="C8749" i="5"/>
  <c r="C8750" i="5"/>
  <c r="C8751" i="5"/>
  <c r="C8752" i="5"/>
  <c r="C8753" i="5"/>
  <c r="C8754" i="5"/>
  <c r="C8755" i="5"/>
  <c r="C8756" i="5"/>
  <c r="C8757" i="5"/>
  <c r="C8758" i="5"/>
  <c r="C8759" i="5"/>
  <c r="C8760" i="5"/>
  <c r="C8761" i="5"/>
  <c r="C8762" i="5"/>
  <c r="C8763" i="5"/>
  <c r="C8764" i="5"/>
  <c r="C8765" i="5"/>
  <c r="C8766" i="5"/>
  <c r="C8767" i="5"/>
  <c r="C8768" i="5"/>
  <c r="C8769" i="5"/>
  <c r="C10" i="5"/>
  <c r="B11" i="5"/>
  <c r="B12" i="5"/>
  <c r="F12" i="5" s="1"/>
  <c r="B13" i="5"/>
  <c r="D13" i="5" s="1"/>
  <c r="B14" i="5"/>
  <c r="F14" i="5" s="1"/>
  <c r="B15" i="5"/>
  <c r="B16" i="5"/>
  <c r="D16" i="5" s="1"/>
  <c r="B17" i="5"/>
  <c r="B18" i="5"/>
  <c r="B19" i="5"/>
  <c r="F19" i="5" s="1"/>
  <c r="B20" i="5"/>
  <c r="E20" i="5" s="1"/>
  <c r="B21" i="5"/>
  <c r="D21" i="5" s="1"/>
  <c r="B22" i="5"/>
  <c r="B23" i="5"/>
  <c r="B24" i="5"/>
  <c r="F24" i="5" s="1"/>
  <c r="B25" i="5"/>
  <c r="B26" i="5"/>
  <c r="D26" i="5" s="1"/>
  <c r="B27" i="5"/>
  <c r="D27" i="5" s="1"/>
  <c r="B28" i="5"/>
  <c r="F28" i="5" s="1"/>
  <c r="B29" i="5"/>
  <c r="B30" i="5"/>
  <c r="B31" i="5"/>
  <c r="E31" i="5" s="1"/>
  <c r="B32" i="5"/>
  <c r="D32" i="5" s="1"/>
  <c r="B33" i="5"/>
  <c r="B34" i="5"/>
  <c r="F34" i="5" s="1"/>
  <c r="B35" i="5"/>
  <c r="B36" i="5"/>
  <c r="E36" i="5" s="1"/>
  <c r="B37" i="5"/>
  <c r="F37" i="5" s="1"/>
  <c r="B38" i="5"/>
  <c r="B39" i="5"/>
  <c r="B40" i="5"/>
  <c r="F40" i="5" s="1"/>
  <c r="B41" i="5"/>
  <c r="E41" i="5" s="1"/>
  <c r="B42" i="5"/>
  <c r="B43" i="5"/>
  <c r="E43" i="5" s="1"/>
  <c r="B44" i="5"/>
  <c r="F44" i="5" s="1"/>
  <c r="B45" i="5"/>
  <c r="B46" i="5"/>
  <c r="B47" i="5"/>
  <c r="B48" i="5"/>
  <c r="D48" i="5" s="1"/>
  <c r="B49" i="5"/>
  <c r="D49" i="5" s="1"/>
  <c r="B50" i="5"/>
  <c r="B51" i="5"/>
  <c r="B52" i="5"/>
  <c r="E52" i="5" s="1"/>
  <c r="B53" i="5"/>
  <c r="B54" i="5"/>
  <c r="B55" i="5"/>
  <c r="E55" i="5" s="1"/>
  <c r="B56" i="5"/>
  <c r="F56" i="5" s="1"/>
  <c r="B57" i="5"/>
  <c r="B58" i="5"/>
  <c r="B59" i="5"/>
  <c r="B60" i="5"/>
  <c r="F60" i="5" s="1"/>
  <c r="B61" i="5"/>
  <c r="B62" i="5"/>
  <c r="B63" i="5"/>
  <c r="B64" i="5"/>
  <c r="D64" i="5" s="1"/>
  <c r="B65" i="5"/>
  <c r="B66" i="5"/>
  <c r="F66" i="5" s="1"/>
  <c r="B67" i="5"/>
  <c r="E67" i="5" s="1"/>
  <c r="B68" i="5"/>
  <c r="E68" i="5" s="1"/>
  <c r="B69" i="5"/>
  <c r="B70" i="5"/>
  <c r="B71" i="5"/>
  <c r="B72" i="5"/>
  <c r="F72" i="5" s="1"/>
  <c r="B73" i="5"/>
  <c r="B74" i="5"/>
  <c r="B75" i="5"/>
  <c r="B76" i="5"/>
  <c r="F76" i="5" s="1"/>
  <c r="B77" i="5"/>
  <c r="D77" i="5" s="1"/>
  <c r="B78" i="5"/>
  <c r="B79" i="5"/>
  <c r="D79" i="5" s="1"/>
  <c r="B80" i="5"/>
  <c r="D80" i="5" s="1"/>
  <c r="B81" i="5"/>
  <c r="E81" i="5" s="1"/>
  <c r="B82" i="5"/>
  <c r="B83" i="5"/>
  <c r="B84" i="5"/>
  <c r="E84" i="5" s="1"/>
  <c r="B85" i="5"/>
  <c r="B86" i="5"/>
  <c r="B87" i="5"/>
  <c r="B88" i="5"/>
  <c r="F88" i="5" s="1"/>
  <c r="B89" i="5"/>
  <c r="B90" i="5"/>
  <c r="B91" i="5"/>
  <c r="D91" i="5" s="1"/>
  <c r="B92" i="5"/>
  <c r="F92" i="5" s="1"/>
  <c r="B93" i="5"/>
  <c r="B94" i="5"/>
  <c r="B95" i="5"/>
  <c r="E95" i="5" s="1"/>
  <c r="B96" i="5"/>
  <c r="D96" i="5" s="1"/>
  <c r="B97" i="5"/>
  <c r="B98" i="5"/>
  <c r="B99" i="5"/>
  <c r="B100" i="5"/>
  <c r="E100" i="5" s="1"/>
  <c r="B101" i="5"/>
  <c r="B102" i="5"/>
  <c r="B103" i="5"/>
  <c r="B104" i="5"/>
  <c r="F104" i="5" s="1"/>
  <c r="B105" i="5"/>
  <c r="E105" i="5" s="1"/>
  <c r="B106" i="5"/>
  <c r="B107" i="5"/>
  <c r="B108" i="5"/>
  <c r="F108" i="5" s="1"/>
  <c r="B109" i="5"/>
  <c r="F109" i="5" s="1"/>
  <c r="B110" i="5"/>
  <c r="E110" i="5" s="1"/>
  <c r="B111" i="5"/>
  <c r="F111" i="5" s="1"/>
  <c r="B112" i="5"/>
  <c r="D112" i="5" s="1"/>
  <c r="B113" i="5"/>
  <c r="D113" i="5" s="1"/>
  <c r="B114" i="5"/>
  <c r="B115" i="5"/>
  <c r="B116" i="5"/>
  <c r="E116" i="5" s="1"/>
  <c r="B117" i="5"/>
  <c r="B118" i="5"/>
  <c r="B119" i="5"/>
  <c r="E119" i="5" s="1"/>
  <c r="B120" i="5"/>
  <c r="F120" i="5" s="1"/>
  <c r="B121" i="5"/>
  <c r="B122" i="5"/>
  <c r="D122" i="5" s="1"/>
  <c r="B123" i="5"/>
  <c r="B124" i="5"/>
  <c r="F124" i="5" s="1"/>
  <c r="B125" i="5"/>
  <c r="B126" i="5"/>
  <c r="B127" i="5"/>
  <c r="B128" i="5"/>
  <c r="D128" i="5" s="1"/>
  <c r="B129" i="5"/>
  <c r="B130" i="5"/>
  <c r="B131" i="5"/>
  <c r="B132" i="5"/>
  <c r="E132" i="5" s="1"/>
  <c r="B133" i="5"/>
  <c r="B134" i="5"/>
  <c r="B135" i="5"/>
  <c r="F135" i="5" s="1"/>
  <c r="B136" i="5"/>
  <c r="F136" i="5" s="1"/>
  <c r="B137" i="5"/>
  <c r="F137" i="5" s="1"/>
  <c r="B138" i="5"/>
  <c r="B139" i="5"/>
  <c r="B140" i="5"/>
  <c r="F140" i="5" s="1"/>
  <c r="B141" i="5"/>
  <c r="B142" i="5"/>
  <c r="B143" i="5"/>
  <c r="D143" i="5" s="1"/>
  <c r="B144" i="5"/>
  <c r="D144" i="5" s="1"/>
  <c r="B145" i="5"/>
  <c r="B146" i="5"/>
  <c r="B147" i="5"/>
  <c r="F147" i="5" s="1"/>
  <c r="B148" i="5"/>
  <c r="E148" i="5" s="1"/>
  <c r="B149" i="5"/>
  <c r="D149" i="5" s="1"/>
  <c r="B150" i="5"/>
  <c r="B151" i="5"/>
  <c r="B152" i="5"/>
  <c r="F152" i="5" s="1"/>
  <c r="B153" i="5"/>
  <c r="B154" i="5"/>
  <c r="D154" i="5" s="1"/>
  <c r="B155" i="5"/>
  <c r="B156" i="5"/>
  <c r="F156" i="5" s="1"/>
  <c r="B157" i="5"/>
  <c r="B158" i="5"/>
  <c r="B159" i="5"/>
  <c r="E159" i="5" s="1"/>
  <c r="B160" i="5"/>
  <c r="D160" i="5" s="1"/>
  <c r="B161" i="5"/>
  <c r="B162" i="5"/>
  <c r="F162" i="5" s="1"/>
  <c r="B163" i="5"/>
  <c r="B164" i="5"/>
  <c r="E164" i="5" s="1"/>
  <c r="B165" i="5"/>
  <c r="F165" i="5" s="1"/>
  <c r="B166" i="5"/>
  <c r="B167" i="5"/>
  <c r="D167" i="5" s="1"/>
  <c r="B168" i="5"/>
  <c r="F168" i="5" s="1"/>
  <c r="B169" i="5"/>
  <c r="E169" i="5" s="1"/>
  <c r="B170" i="5"/>
  <c r="B171" i="5"/>
  <c r="E171" i="5" s="1"/>
  <c r="B172" i="5"/>
  <c r="F172" i="5" s="1"/>
  <c r="B173" i="5"/>
  <c r="B174" i="5"/>
  <c r="E174" i="5" s="1"/>
  <c r="B175" i="5"/>
  <c r="B176" i="5"/>
  <c r="D176" i="5" s="1"/>
  <c r="B177" i="5"/>
  <c r="D177" i="5" s="1"/>
  <c r="B178" i="5"/>
  <c r="B179" i="5"/>
  <c r="B180" i="5"/>
  <c r="E180" i="5" s="1"/>
  <c r="B181" i="5"/>
  <c r="B182" i="5"/>
  <c r="B183" i="5"/>
  <c r="E183" i="5" s="1"/>
  <c r="B184" i="5"/>
  <c r="F184" i="5" s="1"/>
  <c r="B185" i="5"/>
  <c r="B186" i="5"/>
  <c r="B187" i="5"/>
  <c r="B188" i="5"/>
  <c r="F188" i="5" s="1"/>
  <c r="B189" i="5"/>
  <c r="B190" i="5"/>
  <c r="B191" i="5"/>
  <c r="B192" i="5"/>
  <c r="D192" i="5" s="1"/>
  <c r="B193" i="5"/>
  <c r="B194" i="5"/>
  <c r="F194" i="5" s="1"/>
  <c r="B195" i="5"/>
  <c r="E195" i="5" s="1"/>
  <c r="B196" i="5"/>
  <c r="E196" i="5" s="1"/>
  <c r="B197" i="5"/>
  <c r="B198" i="5"/>
  <c r="B199" i="5"/>
  <c r="B200" i="5"/>
  <c r="F200" i="5" s="1"/>
  <c r="B201" i="5"/>
  <c r="B202" i="5"/>
  <c r="B203" i="5"/>
  <c r="B204" i="5"/>
  <c r="F204" i="5" s="1"/>
  <c r="B205" i="5"/>
  <c r="D205" i="5" s="1"/>
  <c r="B206" i="5"/>
  <c r="B207" i="5"/>
  <c r="D207" i="5" s="1"/>
  <c r="B208" i="5"/>
  <c r="D208" i="5" s="1"/>
  <c r="B209" i="5"/>
  <c r="E209" i="5" s="1"/>
  <c r="B210" i="5"/>
  <c r="B211" i="5"/>
  <c r="E211" i="5" s="1"/>
  <c r="B212" i="5"/>
  <c r="E212" i="5" s="1"/>
  <c r="B213" i="5"/>
  <c r="D213" i="5" s="1"/>
  <c r="B214" i="5"/>
  <c r="B215" i="5"/>
  <c r="B216" i="5"/>
  <c r="F216" i="5" s="1"/>
  <c r="B217" i="5"/>
  <c r="B218" i="5"/>
  <c r="B219" i="5"/>
  <c r="D219" i="5" s="1"/>
  <c r="B220" i="5"/>
  <c r="F220" i="5" s="1"/>
  <c r="B221" i="5"/>
  <c r="B222" i="5"/>
  <c r="B223" i="5"/>
  <c r="B224" i="5"/>
  <c r="D224" i="5" s="1"/>
  <c r="B225" i="5"/>
  <c r="B226" i="5"/>
  <c r="B227" i="5"/>
  <c r="B228" i="5"/>
  <c r="E228" i="5" s="1"/>
  <c r="B229" i="5"/>
  <c r="B230" i="5"/>
  <c r="B231" i="5"/>
  <c r="D231" i="5" s="1"/>
  <c r="B232" i="5"/>
  <c r="F232" i="5" s="1"/>
  <c r="B233" i="5"/>
  <c r="E233" i="5" s="1"/>
  <c r="B234" i="5"/>
  <c r="B235" i="5"/>
  <c r="E235" i="5" s="1"/>
  <c r="B236" i="5"/>
  <c r="D236" i="5" s="1"/>
  <c r="B237" i="5"/>
  <c r="F237" i="5" s="1"/>
  <c r="B238" i="5"/>
  <c r="E238" i="5" s="1"/>
  <c r="B239" i="5"/>
  <c r="B240" i="5"/>
  <c r="D240" i="5" s="1"/>
  <c r="B241" i="5"/>
  <c r="B242" i="5"/>
  <c r="B243" i="5"/>
  <c r="B244" i="5"/>
  <c r="E244" i="5" s="1"/>
  <c r="B245" i="5"/>
  <c r="B246" i="5"/>
  <c r="B247" i="5"/>
  <c r="B248" i="5"/>
  <c r="F248" i="5" s="1"/>
  <c r="B249" i="5"/>
  <c r="B250" i="5"/>
  <c r="D250" i="5" s="1"/>
  <c r="B251" i="5"/>
  <c r="F251" i="5" s="1"/>
  <c r="B252" i="5"/>
  <c r="F252" i="5" s="1"/>
  <c r="B253" i="5"/>
  <c r="B254" i="5"/>
  <c r="B255" i="5"/>
  <c r="B256" i="5"/>
  <c r="D256" i="5" s="1"/>
  <c r="B257" i="5"/>
  <c r="B258" i="5"/>
  <c r="B259" i="5"/>
  <c r="B260" i="5"/>
  <c r="E260" i="5" s="1"/>
  <c r="B261" i="5"/>
  <c r="B262" i="5"/>
  <c r="B263" i="5"/>
  <c r="F263" i="5" s="1"/>
  <c r="B264" i="5"/>
  <c r="F264" i="5" s="1"/>
  <c r="B265" i="5"/>
  <c r="F265" i="5" s="1"/>
  <c r="B266" i="5"/>
  <c r="B267" i="5"/>
  <c r="B268" i="5"/>
  <c r="F268" i="5" s="1"/>
  <c r="B269" i="5"/>
  <c r="D269" i="5" s="1"/>
  <c r="B270" i="5"/>
  <c r="B271" i="5"/>
  <c r="B272" i="5"/>
  <c r="D272" i="5" s="1"/>
  <c r="B273" i="5"/>
  <c r="B274" i="5"/>
  <c r="B275" i="5"/>
  <c r="F275" i="5" s="1"/>
  <c r="B276" i="5"/>
  <c r="E276" i="5" s="1"/>
  <c r="B277" i="5"/>
  <c r="D277" i="5" s="1"/>
  <c r="B278" i="5"/>
  <c r="B279" i="5"/>
  <c r="B280" i="5"/>
  <c r="F280" i="5" s="1"/>
  <c r="B281" i="5"/>
  <c r="B282" i="5"/>
  <c r="D282" i="5" s="1"/>
  <c r="B283" i="5"/>
  <c r="B284" i="5"/>
  <c r="E284" i="5" s="1"/>
  <c r="B285" i="5"/>
  <c r="B286" i="5"/>
  <c r="B287" i="5"/>
  <c r="E287" i="5" s="1"/>
  <c r="B288" i="5"/>
  <c r="D288" i="5" s="1"/>
  <c r="B289" i="5"/>
  <c r="B290" i="5"/>
  <c r="F290" i="5" s="1"/>
  <c r="B291" i="5"/>
  <c r="B292" i="5"/>
  <c r="E292" i="5" s="1"/>
  <c r="B293" i="5"/>
  <c r="F293" i="5" s="1"/>
  <c r="B294" i="5"/>
  <c r="B295" i="5"/>
  <c r="B296" i="5"/>
  <c r="F296" i="5" s="1"/>
  <c r="B297" i="5"/>
  <c r="B298" i="5"/>
  <c r="B299" i="5"/>
  <c r="E299" i="5" s="1"/>
  <c r="B300" i="5"/>
  <c r="D300" i="5" s="1"/>
  <c r="B301" i="5"/>
  <c r="B302" i="5"/>
  <c r="B303" i="5"/>
  <c r="F303" i="5" s="1"/>
  <c r="B304" i="5"/>
  <c r="D304" i="5" s="1"/>
  <c r="B305" i="5"/>
  <c r="D305" i="5" s="1"/>
  <c r="B306" i="5"/>
  <c r="B307" i="5"/>
  <c r="B308" i="5"/>
  <c r="E308" i="5" s="1"/>
  <c r="B309" i="5"/>
  <c r="B310" i="5"/>
  <c r="B311" i="5"/>
  <c r="B312" i="5"/>
  <c r="E312" i="5" s="1"/>
  <c r="B313" i="5"/>
  <c r="B314" i="5"/>
  <c r="B315" i="5"/>
  <c r="B316" i="5"/>
  <c r="B317" i="5"/>
  <c r="B318" i="5"/>
  <c r="B319" i="5"/>
  <c r="B320" i="5"/>
  <c r="B321" i="5"/>
  <c r="B322" i="5"/>
  <c r="F322" i="5" s="1"/>
  <c r="B323" i="5"/>
  <c r="E323" i="5" s="1"/>
  <c r="B324" i="5"/>
  <c r="D324" i="5" s="1"/>
  <c r="B325" i="5"/>
  <c r="B326" i="5"/>
  <c r="B327" i="5"/>
  <c r="F327" i="5" s="1"/>
  <c r="B328" i="5"/>
  <c r="E328" i="5" s="1"/>
  <c r="B329" i="5"/>
  <c r="B330" i="5"/>
  <c r="B331" i="5"/>
  <c r="B332" i="5"/>
  <c r="B333" i="5"/>
  <c r="D333" i="5" s="1"/>
  <c r="B334" i="5"/>
  <c r="E334" i="5" s="1"/>
  <c r="B335" i="5"/>
  <c r="B336" i="5"/>
  <c r="B337" i="5"/>
  <c r="E337" i="5" s="1"/>
  <c r="B338" i="5"/>
  <c r="B339" i="5"/>
  <c r="B340" i="5"/>
  <c r="B341" i="5"/>
  <c r="D341" i="5" s="1"/>
  <c r="B342" i="5"/>
  <c r="B343" i="5"/>
  <c r="B344" i="5"/>
  <c r="E344" i="5" s="1"/>
  <c r="B345" i="5"/>
  <c r="B346" i="5"/>
  <c r="B347" i="5"/>
  <c r="D347" i="5" s="1"/>
  <c r="B348" i="5"/>
  <c r="F348" i="5" s="1"/>
  <c r="B349" i="5"/>
  <c r="B350" i="5"/>
  <c r="B351" i="5"/>
  <c r="E351" i="5" s="1"/>
  <c r="B352" i="5"/>
  <c r="B353" i="5"/>
  <c r="B354" i="5"/>
  <c r="B355" i="5"/>
  <c r="B356" i="5"/>
  <c r="B357" i="5"/>
  <c r="B358" i="5"/>
  <c r="B359" i="5"/>
  <c r="B360" i="5"/>
  <c r="B361" i="5"/>
  <c r="E361" i="5" s="1"/>
  <c r="B362" i="5"/>
  <c r="B363" i="5"/>
  <c r="B364" i="5"/>
  <c r="F364" i="5" s="1"/>
  <c r="B365" i="5"/>
  <c r="F365" i="5" s="1"/>
  <c r="B366" i="5"/>
  <c r="E366" i="5" s="1"/>
  <c r="B367" i="5"/>
  <c r="F367" i="5" s="1"/>
  <c r="B368" i="5"/>
  <c r="B369" i="5"/>
  <c r="D369" i="5" s="1"/>
  <c r="B370" i="5"/>
  <c r="B371" i="5"/>
  <c r="B372" i="5"/>
  <c r="D372" i="5" s="1"/>
  <c r="B373" i="5"/>
  <c r="B374" i="5"/>
  <c r="B375" i="5"/>
  <c r="E375" i="5" s="1"/>
  <c r="B376" i="5"/>
  <c r="E376" i="5" s="1"/>
  <c r="B377" i="5"/>
  <c r="B378" i="5"/>
  <c r="D378" i="5" s="1"/>
  <c r="B379" i="5"/>
  <c r="F379" i="5" s="1"/>
  <c r="B380" i="5"/>
  <c r="B381" i="5"/>
  <c r="B382" i="5"/>
  <c r="B383" i="5"/>
  <c r="B384" i="5"/>
  <c r="B385" i="5"/>
  <c r="B386" i="5"/>
  <c r="B387" i="5"/>
  <c r="B388" i="5"/>
  <c r="D388" i="5" s="1"/>
  <c r="B389" i="5"/>
  <c r="B390" i="5"/>
  <c r="B391" i="5"/>
  <c r="F391" i="5" s="1"/>
  <c r="B392" i="5"/>
  <c r="E392" i="5" s="1"/>
  <c r="B393" i="5"/>
  <c r="F393" i="5" s="1"/>
  <c r="B394" i="5"/>
  <c r="B395" i="5"/>
  <c r="B396" i="5"/>
  <c r="B397" i="5"/>
  <c r="B398" i="5"/>
  <c r="B399" i="5"/>
  <c r="B400" i="5"/>
  <c r="D400" i="5" s="1"/>
  <c r="B401" i="5"/>
  <c r="B402" i="5"/>
  <c r="B403" i="5"/>
  <c r="B404" i="5"/>
  <c r="B405" i="5"/>
  <c r="D405" i="5" s="1"/>
  <c r="B406" i="5"/>
  <c r="B407" i="5"/>
  <c r="B408" i="5"/>
  <c r="B409" i="5"/>
  <c r="B410" i="5"/>
  <c r="D410" i="5" s="1"/>
  <c r="B411" i="5"/>
  <c r="B412" i="5"/>
  <c r="F412" i="5" s="1"/>
  <c r="B413" i="5"/>
  <c r="B414" i="5"/>
  <c r="B415" i="5"/>
  <c r="E415" i="5" s="1"/>
  <c r="B416" i="5"/>
  <c r="B417" i="5"/>
  <c r="B418" i="5"/>
  <c r="F418" i="5" s="1"/>
  <c r="B419" i="5"/>
  <c r="D419" i="5" s="1"/>
  <c r="B420" i="5"/>
  <c r="E420" i="5" s="1"/>
  <c r="B421" i="5"/>
  <c r="F421" i="5" s="1"/>
  <c r="B422" i="5"/>
  <c r="B423" i="5"/>
  <c r="B424" i="5"/>
  <c r="B425" i="5"/>
  <c r="E425" i="5" s="1"/>
  <c r="B426" i="5"/>
  <c r="B427" i="5"/>
  <c r="B428" i="5"/>
  <c r="D428" i="5" s="1"/>
  <c r="B429" i="5"/>
  <c r="B430" i="5"/>
  <c r="B431" i="5"/>
  <c r="B432" i="5"/>
  <c r="B433" i="5"/>
  <c r="D433" i="5" s="1"/>
  <c r="B434" i="5"/>
  <c r="B435" i="5"/>
  <c r="B436" i="5"/>
  <c r="B437" i="5"/>
  <c r="B438" i="5"/>
  <c r="B439" i="5"/>
  <c r="E439" i="5" s="1"/>
  <c r="B440" i="5"/>
  <c r="F440" i="5" s="1"/>
  <c r="B441" i="5"/>
  <c r="B442" i="5"/>
  <c r="B443" i="5"/>
  <c r="F443" i="5" s="1"/>
  <c r="B444" i="5"/>
  <c r="B445" i="5"/>
  <c r="B446" i="5"/>
  <c r="B447" i="5"/>
  <c r="B448" i="5"/>
  <c r="E448" i="5" s="1"/>
  <c r="B449" i="5"/>
  <c r="B450" i="5"/>
  <c r="F450" i="5" s="1"/>
  <c r="B451" i="5"/>
  <c r="B452" i="5"/>
  <c r="B453" i="5"/>
  <c r="B454" i="5"/>
  <c r="B455" i="5"/>
  <c r="B456" i="5"/>
  <c r="B457" i="5"/>
  <c r="B458" i="5"/>
  <c r="B459" i="5"/>
  <c r="B460" i="5"/>
  <c r="B461" i="5"/>
  <c r="D461" i="5" s="1"/>
  <c r="B462" i="5"/>
  <c r="E462" i="5" s="1"/>
  <c r="B463" i="5"/>
  <c r="D463" i="5" s="1"/>
  <c r="B464" i="5"/>
  <c r="B465" i="5"/>
  <c r="E465" i="5" s="1"/>
  <c r="B466" i="5"/>
  <c r="B467" i="5"/>
  <c r="E467" i="5" s="1"/>
  <c r="B468" i="5"/>
  <c r="F468" i="5" s="1"/>
  <c r="B469" i="5"/>
  <c r="D469" i="5" s="1"/>
  <c r="B470" i="5"/>
  <c r="B471" i="5"/>
  <c r="B472" i="5"/>
  <c r="B473" i="5"/>
  <c r="B474" i="5"/>
  <c r="D474" i="5" s="1"/>
  <c r="B475" i="5"/>
  <c r="B476" i="5"/>
  <c r="F476" i="5" s="1"/>
  <c r="B477" i="5"/>
  <c r="B478" i="5"/>
  <c r="B479" i="5"/>
  <c r="B480" i="5"/>
  <c r="B481" i="5"/>
  <c r="B482" i="5"/>
  <c r="B483" i="5"/>
  <c r="B484" i="5"/>
  <c r="B485" i="5"/>
  <c r="B486" i="5"/>
  <c r="B487" i="5"/>
  <c r="D487" i="5" s="1"/>
  <c r="B488" i="5"/>
  <c r="B489" i="5"/>
  <c r="E489" i="5" s="1"/>
  <c r="B490" i="5"/>
  <c r="B491" i="5"/>
  <c r="E491" i="5" s="1"/>
  <c r="B492" i="5"/>
  <c r="B493" i="5"/>
  <c r="F493" i="5" s="1"/>
  <c r="B494" i="5"/>
  <c r="E494" i="5" s="1"/>
  <c r="B495" i="5"/>
  <c r="B496" i="5"/>
  <c r="B497" i="5"/>
  <c r="B498" i="5"/>
  <c r="B499" i="5"/>
  <c r="B500" i="5"/>
  <c r="D500" i="5" s="1"/>
  <c r="B501" i="5"/>
  <c r="B502" i="5"/>
  <c r="B503" i="5"/>
  <c r="B504" i="5"/>
  <c r="B505" i="5"/>
  <c r="B506" i="5"/>
  <c r="D506" i="5" s="1"/>
  <c r="B507" i="5"/>
  <c r="F507" i="5" s="1"/>
  <c r="B508" i="5"/>
  <c r="B509" i="5"/>
  <c r="B510" i="5"/>
  <c r="B511" i="5"/>
  <c r="B512" i="5"/>
  <c r="E512" i="5" s="1"/>
  <c r="B513" i="5"/>
  <c r="B514" i="5"/>
  <c r="B515" i="5"/>
  <c r="E515" i="5" s="1"/>
  <c r="B516" i="5"/>
  <c r="B517" i="5"/>
  <c r="B518" i="5"/>
  <c r="B519" i="5"/>
  <c r="B520" i="5"/>
  <c r="B521" i="5"/>
  <c r="F521" i="5" s="1"/>
  <c r="B522" i="5"/>
  <c r="B523" i="5"/>
  <c r="B524" i="5"/>
  <c r="B525" i="5"/>
  <c r="D525" i="5" s="1"/>
  <c r="B526" i="5"/>
  <c r="B527" i="5"/>
  <c r="B528" i="5"/>
  <c r="D528" i="5" s="1"/>
  <c r="B529" i="5"/>
  <c r="B530" i="5"/>
  <c r="B531" i="5"/>
  <c r="F531" i="5" s="1"/>
  <c r="B532" i="5"/>
  <c r="F532" i="5" s="1"/>
  <c r="B533" i="5"/>
  <c r="D533" i="5" s="1"/>
  <c r="B534" i="5"/>
  <c r="B535" i="5"/>
  <c r="B536" i="5"/>
  <c r="B537" i="5"/>
  <c r="B538" i="5"/>
  <c r="D538" i="5" s="1"/>
  <c r="B539" i="5"/>
  <c r="D539" i="5" s="1"/>
  <c r="B540" i="5"/>
  <c r="B541" i="5"/>
  <c r="B542" i="5"/>
  <c r="B543" i="5"/>
  <c r="B544" i="5"/>
  <c r="B545" i="5"/>
  <c r="B546" i="5"/>
  <c r="F546" i="5" s="1"/>
  <c r="B547" i="5"/>
  <c r="B548" i="5"/>
  <c r="B549" i="5"/>
  <c r="F549" i="5" s="1"/>
  <c r="B550" i="5"/>
  <c r="B551" i="5"/>
  <c r="B552" i="5"/>
  <c r="B553" i="5"/>
  <c r="B554" i="5"/>
  <c r="B555" i="5"/>
  <c r="E555" i="5" s="1"/>
  <c r="B556" i="5"/>
  <c r="D556" i="5" s="1"/>
  <c r="B557" i="5"/>
  <c r="B558" i="5"/>
  <c r="E558" i="5" s="1"/>
  <c r="B559" i="5"/>
  <c r="F559" i="5" s="1"/>
  <c r="B560" i="5"/>
  <c r="B561" i="5"/>
  <c r="D561" i="5" s="1"/>
  <c r="B562" i="5"/>
  <c r="B563" i="5"/>
  <c r="B564" i="5"/>
  <c r="D564" i="5" s="1"/>
  <c r="B565" i="5"/>
  <c r="B566" i="5"/>
  <c r="B567" i="5"/>
  <c r="B568" i="5"/>
  <c r="B569" i="5"/>
  <c r="B570" i="5"/>
  <c r="B571" i="5"/>
  <c r="B572" i="5"/>
  <c r="B573" i="5"/>
  <c r="B574" i="5"/>
  <c r="B575" i="5"/>
  <c r="B576" i="5"/>
  <c r="B577" i="5"/>
  <c r="B578" i="5"/>
  <c r="F578" i="5" s="1"/>
  <c r="B579" i="5"/>
  <c r="E579" i="5" s="1"/>
  <c r="B580" i="5"/>
  <c r="B581" i="5"/>
  <c r="B582" i="5"/>
  <c r="B583" i="5"/>
  <c r="B584" i="5"/>
  <c r="E584" i="5" s="1"/>
  <c r="B585" i="5"/>
  <c r="B586" i="5"/>
  <c r="B587" i="5"/>
  <c r="B588" i="5"/>
  <c r="B589" i="5"/>
  <c r="D589" i="5" s="1"/>
  <c r="B590" i="5"/>
  <c r="E590" i="5" s="1"/>
  <c r="B591" i="5"/>
  <c r="D591" i="5" s="1"/>
  <c r="B592" i="5"/>
  <c r="D592" i="5" s="1"/>
  <c r="B593" i="5"/>
  <c r="E593" i="5" s="1"/>
  <c r="B594" i="5"/>
  <c r="B595" i="5"/>
  <c r="B596" i="5"/>
  <c r="B597" i="5"/>
  <c r="B598" i="5"/>
  <c r="B599" i="5"/>
  <c r="B600" i="5"/>
  <c r="B601" i="5"/>
  <c r="B602" i="5"/>
  <c r="D602" i="5" s="1"/>
  <c r="B603" i="5"/>
  <c r="D603" i="5" s="1"/>
  <c r="B604" i="5"/>
  <c r="B605" i="5"/>
  <c r="B606" i="5"/>
  <c r="B607" i="5"/>
  <c r="B608" i="5"/>
  <c r="B609" i="5"/>
  <c r="B610" i="5"/>
  <c r="B611" i="5"/>
  <c r="B612" i="5"/>
  <c r="E612" i="5" s="1"/>
  <c r="B613" i="5"/>
  <c r="B614" i="5"/>
  <c r="B615" i="5"/>
  <c r="D615" i="5" s="1"/>
  <c r="B616" i="5"/>
  <c r="B617" i="5"/>
  <c r="E617" i="5" s="1"/>
  <c r="B618" i="5"/>
  <c r="B619" i="5"/>
  <c r="B620" i="5"/>
  <c r="B621" i="5"/>
  <c r="F621" i="5" s="1"/>
  <c r="B622" i="5"/>
  <c r="E622" i="5" s="1"/>
  <c r="B623" i="5"/>
  <c r="F623" i="5" s="1"/>
  <c r="B624" i="5"/>
  <c r="B625" i="5"/>
  <c r="D625" i="5" s="1"/>
  <c r="B626" i="5"/>
  <c r="B627" i="5"/>
  <c r="B628" i="5"/>
  <c r="B629" i="5"/>
  <c r="B630" i="5"/>
  <c r="B631" i="5"/>
  <c r="B632" i="5"/>
  <c r="B633" i="5"/>
  <c r="B634" i="5"/>
  <c r="B635" i="5"/>
  <c r="B636" i="5"/>
  <c r="B637" i="5"/>
  <c r="B638" i="5"/>
  <c r="B639" i="5"/>
  <c r="B640" i="5"/>
  <c r="E640" i="5" s="1"/>
  <c r="B641" i="5"/>
  <c r="B642" i="5"/>
  <c r="F642" i="5" s="1"/>
  <c r="B643" i="5"/>
  <c r="B644" i="5"/>
  <c r="B645" i="5"/>
  <c r="B646" i="5"/>
  <c r="B647" i="5"/>
  <c r="F647" i="5" s="1"/>
  <c r="B648" i="5"/>
  <c r="B649" i="5"/>
  <c r="F649" i="5" s="1"/>
  <c r="B650" i="5"/>
  <c r="B651" i="5"/>
  <c r="B652" i="5"/>
  <c r="B653" i="5"/>
  <c r="D653" i="5" s="1"/>
  <c r="B654" i="5"/>
  <c r="B655" i="5"/>
  <c r="D655" i="5" s="1"/>
  <c r="B656" i="5"/>
  <c r="B657" i="5"/>
  <c r="B658" i="5"/>
  <c r="B659" i="5"/>
  <c r="B660" i="5"/>
  <c r="B661" i="5"/>
  <c r="D661" i="5" s="1"/>
  <c r="B662" i="5"/>
  <c r="B663" i="5"/>
  <c r="B664" i="5"/>
  <c r="B665" i="5"/>
  <c r="D665" i="5" s="1"/>
  <c r="B666" i="5"/>
  <c r="D666" i="5" s="1"/>
  <c r="B667" i="5"/>
  <c r="B668" i="5"/>
  <c r="B669" i="5"/>
  <c r="B670" i="5"/>
  <c r="B671" i="5"/>
  <c r="E671" i="5" s="1"/>
  <c r="B672" i="5"/>
  <c r="E672" i="5" s="1"/>
  <c r="B673" i="5"/>
  <c r="F673" i="5" s="1"/>
  <c r="B674" i="5"/>
  <c r="B675" i="5"/>
  <c r="B676" i="5"/>
  <c r="B677" i="5"/>
  <c r="F677" i="5" s="1"/>
  <c r="B678" i="5"/>
  <c r="B679" i="5"/>
  <c r="B680" i="5"/>
  <c r="B681" i="5"/>
  <c r="B682" i="5"/>
  <c r="B683" i="5"/>
  <c r="E683" i="5" s="1"/>
  <c r="B684" i="5"/>
  <c r="B685" i="5"/>
  <c r="B686" i="5"/>
  <c r="B687" i="5"/>
  <c r="B688" i="5"/>
  <c r="B689" i="5"/>
  <c r="D689" i="5" s="1"/>
  <c r="B690" i="5"/>
  <c r="B691" i="5"/>
  <c r="B692" i="5"/>
  <c r="F692" i="5" s="1"/>
  <c r="B693" i="5"/>
  <c r="B694" i="5"/>
  <c r="B695" i="5"/>
  <c r="E695" i="5" s="1"/>
  <c r="B696" i="5"/>
  <c r="B697" i="5"/>
  <c r="B698" i="5"/>
  <c r="B699" i="5"/>
  <c r="B700" i="5"/>
  <c r="B701" i="5"/>
  <c r="B702" i="5"/>
  <c r="B703" i="5"/>
  <c r="B704" i="5"/>
  <c r="B705" i="5"/>
  <c r="B706" i="5"/>
  <c r="F706" i="5" s="1"/>
  <c r="B707" i="5"/>
  <c r="E707" i="5" s="1"/>
  <c r="B708" i="5"/>
  <c r="B709" i="5"/>
  <c r="B710" i="5"/>
  <c r="B711" i="5"/>
  <c r="B712" i="5"/>
  <c r="B713" i="5"/>
  <c r="B714" i="5"/>
  <c r="B715" i="5"/>
  <c r="B716" i="5"/>
  <c r="D716" i="5" s="1"/>
  <c r="B717" i="5"/>
  <c r="D717" i="5" s="1"/>
  <c r="B718" i="5"/>
  <c r="E718" i="5" s="1"/>
  <c r="B719" i="5"/>
  <c r="D719" i="5" s="1"/>
  <c r="B720" i="5"/>
  <c r="B721" i="5"/>
  <c r="E721" i="5" s="1"/>
  <c r="B722" i="5"/>
  <c r="B723" i="5"/>
  <c r="E723" i="5" s="1"/>
  <c r="B724" i="5"/>
  <c r="F724" i="5" s="1"/>
  <c r="B725" i="5"/>
  <c r="D725" i="5" s="1"/>
  <c r="B726" i="5"/>
  <c r="B727" i="5"/>
  <c r="B728" i="5"/>
  <c r="B729" i="5"/>
  <c r="B730" i="5"/>
  <c r="D730" i="5" s="1"/>
  <c r="B731" i="5"/>
  <c r="B732" i="5"/>
  <c r="B733" i="5"/>
  <c r="B734" i="5"/>
  <c r="B735" i="5"/>
  <c r="B736" i="5"/>
  <c r="B737" i="5"/>
  <c r="B738" i="5"/>
  <c r="B739" i="5"/>
  <c r="B740" i="5"/>
  <c r="B741" i="5"/>
  <c r="B742" i="5"/>
  <c r="B743" i="5"/>
  <c r="D743" i="5" s="1"/>
  <c r="B744" i="5"/>
  <c r="B745" i="5"/>
  <c r="E745" i="5" s="1"/>
  <c r="B746" i="5"/>
  <c r="B747" i="5"/>
  <c r="B748" i="5"/>
  <c r="B749" i="5"/>
  <c r="F749" i="5" s="1"/>
  <c r="B750" i="5"/>
  <c r="E750" i="5" s="1"/>
  <c r="B751" i="5"/>
  <c r="B752" i="5"/>
  <c r="B753" i="5"/>
  <c r="D753" i="5" s="1"/>
  <c r="B754" i="5"/>
  <c r="B755" i="5"/>
  <c r="B756" i="5"/>
  <c r="F756" i="5" s="1"/>
  <c r="B757" i="5"/>
  <c r="B758" i="5"/>
  <c r="B759" i="5"/>
  <c r="B760" i="5"/>
  <c r="B761" i="5"/>
  <c r="B762" i="5"/>
  <c r="B763" i="5"/>
  <c r="F763" i="5" s="1"/>
  <c r="B764" i="5"/>
  <c r="B765" i="5"/>
  <c r="B766" i="5"/>
  <c r="B767" i="5"/>
  <c r="B768" i="5"/>
  <c r="B769" i="5"/>
  <c r="B770" i="5"/>
  <c r="F770" i="5" s="1"/>
  <c r="B771" i="5"/>
  <c r="B772" i="5"/>
  <c r="B773" i="5"/>
  <c r="B774" i="5"/>
  <c r="B775" i="5"/>
  <c r="B776" i="5"/>
  <c r="B777" i="5"/>
  <c r="F777" i="5" s="1"/>
  <c r="B778" i="5"/>
  <c r="B779" i="5"/>
  <c r="B780" i="5"/>
  <c r="B781" i="5"/>
  <c r="D781" i="5" s="1"/>
  <c r="B782" i="5"/>
  <c r="B783" i="5"/>
  <c r="B784" i="5"/>
  <c r="B785" i="5"/>
  <c r="B786" i="5"/>
  <c r="B787" i="5"/>
  <c r="F787" i="5" s="1"/>
  <c r="B788" i="5"/>
  <c r="B789" i="5"/>
  <c r="D789" i="5" s="1"/>
  <c r="B790" i="5"/>
  <c r="B791" i="5"/>
  <c r="B792" i="5"/>
  <c r="B793" i="5"/>
  <c r="B794" i="5"/>
  <c r="D794" i="5" s="1"/>
  <c r="B795" i="5"/>
  <c r="D795" i="5" s="1"/>
  <c r="B796" i="5"/>
  <c r="B797" i="5"/>
  <c r="B798" i="5"/>
  <c r="B799" i="5"/>
  <c r="B800" i="5"/>
  <c r="E800" i="5" s="1"/>
  <c r="B801" i="5"/>
  <c r="B802" i="5"/>
  <c r="B803" i="5"/>
  <c r="B804" i="5"/>
  <c r="B805" i="5"/>
  <c r="F805" i="5" s="1"/>
  <c r="B806" i="5"/>
  <c r="D806" i="5" s="1"/>
  <c r="B807" i="5"/>
  <c r="B808" i="5"/>
  <c r="B809" i="5"/>
  <c r="E809" i="5" s="1"/>
  <c r="B810" i="5"/>
  <c r="B811" i="5"/>
  <c r="E811" i="5" s="1"/>
  <c r="B812" i="5"/>
  <c r="B813" i="5"/>
  <c r="B814" i="5"/>
  <c r="B815" i="5"/>
  <c r="F815" i="5" s="1"/>
  <c r="B816" i="5"/>
  <c r="B817" i="5"/>
  <c r="D817" i="5" s="1"/>
  <c r="B818" i="5"/>
  <c r="B819" i="5"/>
  <c r="B820" i="5"/>
  <c r="F820" i="5" s="1"/>
  <c r="B821" i="5"/>
  <c r="B822" i="5"/>
  <c r="B823" i="5"/>
  <c r="B824" i="5"/>
  <c r="B825" i="5"/>
  <c r="B826" i="5"/>
  <c r="B827" i="5"/>
  <c r="B828" i="5"/>
  <c r="B829" i="5"/>
  <c r="B830" i="5"/>
  <c r="B831" i="5"/>
  <c r="B832" i="5"/>
  <c r="B833" i="5"/>
  <c r="B834" i="5"/>
  <c r="B835" i="5"/>
  <c r="E835" i="5" s="1"/>
  <c r="B836" i="5"/>
  <c r="B837" i="5"/>
  <c r="B838" i="5"/>
  <c r="B839" i="5"/>
  <c r="B840" i="5"/>
  <c r="B841" i="5"/>
  <c r="B842" i="5"/>
  <c r="B843" i="5"/>
  <c r="B844" i="5"/>
  <c r="D844" i="5" s="1"/>
  <c r="B845" i="5"/>
  <c r="D845" i="5" s="1"/>
  <c r="B846" i="5"/>
  <c r="B847" i="5"/>
  <c r="B848" i="5"/>
  <c r="B849" i="5"/>
  <c r="E849" i="5" s="1"/>
  <c r="B850" i="5"/>
  <c r="B851" i="5"/>
  <c r="B852" i="5"/>
  <c r="F852" i="5" s="1"/>
  <c r="B853" i="5"/>
  <c r="D853" i="5" s="1"/>
  <c r="B854" i="5"/>
  <c r="B855" i="5"/>
  <c r="B856" i="5"/>
  <c r="B857" i="5"/>
  <c r="B858" i="5"/>
  <c r="B859" i="5"/>
  <c r="D859" i="5" s="1"/>
  <c r="B860" i="5"/>
  <c r="B861" i="5"/>
  <c r="B862" i="5"/>
  <c r="B863" i="5"/>
  <c r="B864" i="5"/>
  <c r="E864" i="5" s="1"/>
  <c r="B865" i="5"/>
  <c r="B866" i="5"/>
  <c r="F866" i="5" s="1"/>
  <c r="B867" i="5"/>
  <c r="B868" i="5"/>
  <c r="B869" i="5"/>
  <c r="B870" i="5"/>
  <c r="B871" i="5"/>
  <c r="B872" i="5"/>
  <c r="B873" i="5"/>
  <c r="E873" i="5" s="1"/>
  <c r="B874" i="5"/>
  <c r="B875" i="5"/>
  <c r="B876" i="5"/>
  <c r="B877" i="5"/>
  <c r="F877" i="5" s="1"/>
  <c r="B878" i="5"/>
  <c r="B879" i="5"/>
  <c r="F879" i="5" s="1"/>
  <c r="B880" i="5"/>
  <c r="B881" i="5"/>
  <c r="D881" i="5" s="1"/>
  <c r="B882" i="5"/>
  <c r="B883" i="5"/>
  <c r="B884" i="5"/>
  <c r="F884" i="5" s="1"/>
  <c r="B885" i="5"/>
  <c r="B886" i="5"/>
  <c r="B887" i="5"/>
  <c r="E887" i="5" s="1"/>
  <c r="B888" i="5"/>
  <c r="B889" i="5"/>
  <c r="B890" i="5"/>
  <c r="D890" i="5" s="1"/>
  <c r="B891" i="5"/>
  <c r="B892" i="5"/>
  <c r="B893" i="5"/>
  <c r="B894" i="5"/>
  <c r="B895" i="5"/>
  <c r="B896" i="5"/>
  <c r="B897" i="5"/>
  <c r="B898" i="5"/>
  <c r="B899" i="5"/>
  <c r="B900" i="5"/>
  <c r="B901" i="5"/>
  <c r="B902" i="5"/>
  <c r="B903" i="5"/>
  <c r="F903" i="5" s="1"/>
  <c r="B904" i="5"/>
  <c r="B905" i="5"/>
  <c r="F905" i="5" s="1"/>
  <c r="B906" i="5"/>
  <c r="B907" i="5"/>
  <c r="B908" i="5"/>
  <c r="D908" i="5" s="1"/>
  <c r="B909" i="5"/>
  <c r="B910" i="5"/>
  <c r="B911" i="5"/>
  <c r="D911" i="5" s="1"/>
  <c r="B912" i="5"/>
  <c r="B913" i="5"/>
  <c r="B914" i="5"/>
  <c r="B915" i="5"/>
  <c r="B916" i="5"/>
  <c r="B917" i="5"/>
  <c r="D917" i="5" s="1"/>
  <c r="B918" i="5"/>
  <c r="B919" i="5"/>
  <c r="B920" i="5"/>
  <c r="B921" i="5"/>
  <c r="B922" i="5"/>
  <c r="B923" i="5"/>
  <c r="B924" i="5"/>
  <c r="B925" i="5"/>
  <c r="B926" i="5"/>
  <c r="B927" i="5"/>
  <c r="E927" i="5" s="1"/>
  <c r="B928" i="5"/>
  <c r="E928" i="5" s="1"/>
  <c r="B929" i="5"/>
  <c r="B930" i="5"/>
  <c r="B931" i="5"/>
  <c r="D931" i="5" s="1"/>
  <c r="B932" i="5"/>
  <c r="B933" i="5"/>
  <c r="F933" i="5" s="1"/>
  <c r="B934" i="5"/>
  <c r="B935" i="5"/>
  <c r="D935" i="5" s="1"/>
  <c r="B936" i="5"/>
  <c r="B937" i="5"/>
  <c r="E937" i="5" s="1"/>
  <c r="B938" i="5"/>
  <c r="B939" i="5"/>
  <c r="E939" i="5" s="1"/>
  <c r="B940" i="5"/>
  <c r="D940" i="5" s="1"/>
  <c r="B941" i="5"/>
  <c r="B942" i="5"/>
  <c r="B943" i="5"/>
  <c r="B944" i="5"/>
  <c r="B945" i="5"/>
  <c r="D945" i="5" s="1"/>
  <c r="B946" i="5"/>
  <c r="B947" i="5"/>
  <c r="B948" i="5"/>
  <c r="B949" i="5"/>
  <c r="B950" i="5"/>
  <c r="B951" i="5"/>
  <c r="E951" i="5" s="1"/>
  <c r="B952" i="5"/>
  <c r="B953" i="5"/>
  <c r="B954" i="5"/>
  <c r="D954" i="5" s="1"/>
  <c r="B955" i="5"/>
  <c r="B956" i="5"/>
  <c r="B957" i="5"/>
  <c r="B958" i="5"/>
  <c r="B959" i="5"/>
  <c r="B960" i="5"/>
  <c r="B961" i="5"/>
  <c r="B962" i="5"/>
  <c r="B963" i="5"/>
  <c r="E963" i="5" s="1"/>
  <c r="B964" i="5"/>
  <c r="B965" i="5"/>
  <c r="B966" i="5"/>
  <c r="B967" i="5"/>
  <c r="B968" i="5"/>
  <c r="B969" i="5"/>
  <c r="B970" i="5"/>
  <c r="B971" i="5"/>
  <c r="B972" i="5"/>
  <c r="D972" i="5" s="1"/>
  <c r="B973" i="5"/>
  <c r="D973" i="5" s="1"/>
  <c r="B974" i="5"/>
  <c r="E974" i="5" s="1"/>
  <c r="B975" i="5"/>
  <c r="D975" i="5" s="1"/>
  <c r="B976" i="5"/>
  <c r="B977" i="5"/>
  <c r="E977" i="5" s="1"/>
  <c r="B978" i="5"/>
  <c r="B979" i="5"/>
  <c r="E979" i="5" s="1"/>
  <c r="B980" i="5"/>
  <c r="F980" i="5" s="1"/>
  <c r="B981" i="5"/>
  <c r="B982" i="5"/>
  <c r="B983" i="5"/>
  <c r="B984" i="5"/>
  <c r="B985" i="5"/>
  <c r="B986" i="5"/>
  <c r="B987" i="5"/>
  <c r="B988" i="5"/>
  <c r="B989" i="5"/>
  <c r="B990" i="5"/>
  <c r="B991" i="5"/>
  <c r="B992" i="5"/>
  <c r="B993" i="5"/>
  <c r="B994" i="5"/>
  <c r="B995" i="5"/>
  <c r="B996" i="5"/>
  <c r="B997" i="5"/>
  <c r="B998" i="5"/>
  <c r="B999" i="5"/>
  <c r="D999" i="5" s="1"/>
  <c r="B1000" i="5"/>
  <c r="B1001" i="5"/>
  <c r="E1001" i="5" s="1"/>
  <c r="B1002" i="5"/>
  <c r="B1003" i="5"/>
  <c r="B1004" i="5"/>
  <c r="B1005" i="5"/>
  <c r="F1005" i="5" s="1"/>
  <c r="B1006" i="5"/>
  <c r="B1007" i="5"/>
  <c r="F1007" i="5" s="1"/>
  <c r="B1008" i="5"/>
  <c r="B1009" i="5"/>
  <c r="B1010" i="5"/>
  <c r="B1011" i="5"/>
  <c r="B1012" i="5"/>
  <c r="F1012" i="5" s="1"/>
  <c r="B1013" i="5"/>
  <c r="B1014" i="5"/>
  <c r="B1015" i="5"/>
  <c r="B1016" i="5"/>
  <c r="B1017" i="5"/>
  <c r="B1018" i="5"/>
  <c r="B1019" i="5"/>
  <c r="F1019" i="5" s="1"/>
  <c r="B1020" i="5"/>
  <c r="B1021" i="5"/>
  <c r="B1022" i="5"/>
  <c r="B1023" i="5"/>
  <c r="B1024" i="5"/>
  <c r="E1024" i="5" s="1"/>
  <c r="B1025" i="5"/>
  <c r="B1026" i="5"/>
  <c r="B1027" i="5"/>
  <c r="B1028" i="5"/>
  <c r="B1029" i="5"/>
  <c r="B1030" i="5"/>
  <c r="B1031" i="5"/>
  <c r="D1031" i="5" s="1"/>
  <c r="B1032" i="5"/>
  <c r="B1033" i="5"/>
  <c r="F1033" i="5" s="1"/>
  <c r="B1034" i="5"/>
  <c r="B1035" i="5"/>
  <c r="F1035" i="5" s="1"/>
  <c r="B1036" i="5"/>
  <c r="B1037" i="5"/>
  <c r="B1038" i="5"/>
  <c r="E1038" i="5" s="1"/>
  <c r="B1039" i="5"/>
  <c r="B1040" i="5"/>
  <c r="B1041" i="5"/>
  <c r="B1042" i="5"/>
  <c r="B1043" i="5"/>
  <c r="B1044" i="5"/>
  <c r="B1045" i="5"/>
  <c r="D1045" i="5" s="1"/>
  <c r="B1046" i="5"/>
  <c r="B1047" i="5"/>
  <c r="B1048" i="5"/>
  <c r="B1049" i="5"/>
  <c r="B1050" i="5"/>
  <c r="B1051" i="5"/>
  <c r="F1051" i="5" s="1"/>
  <c r="B1052" i="5"/>
  <c r="B1053" i="5"/>
  <c r="B1054" i="5"/>
  <c r="B1055" i="5"/>
  <c r="B1056" i="5"/>
  <c r="E1056" i="5" s="1"/>
  <c r="B1057" i="5"/>
  <c r="B1058" i="5"/>
  <c r="F1058" i="5" s="1"/>
  <c r="B1059" i="5"/>
  <c r="B1060" i="5"/>
  <c r="B1061" i="5"/>
  <c r="F1061" i="5" s="1"/>
  <c r="B1062" i="5"/>
  <c r="B1063" i="5"/>
  <c r="B1064" i="5"/>
  <c r="B1065" i="5"/>
  <c r="E1065" i="5" s="1"/>
  <c r="B1066" i="5"/>
  <c r="B1067" i="5"/>
  <c r="B1068" i="5"/>
  <c r="B1069" i="5"/>
  <c r="B1070" i="5"/>
  <c r="B1071" i="5"/>
  <c r="B1072" i="5"/>
  <c r="B1073" i="5"/>
  <c r="D1073" i="5" s="1"/>
  <c r="B1074" i="5"/>
  <c r="B1075" i="5"/>
  <c r="E1075" i="5" s="1"/>
  <c r="B1076" i="5"/>
  <c r="F1076" i="5" s="1"/>
  <c r="B1077" i="5"/>
  <c r="B1078" i="5"/>
  <c r="B1079" i="5"/>
  <c r="B1080" i="5"/>
  <c r="B1081" i="5"/>
  <c r="B1082" i="5"/>
  <c r="B1083" i="5"/>
  <c r="E1083" i="5" s="1"/>
  <c r="B1084" i="5"/>
  <c r="B1085" i="5"/>
  <c r="B1086" i="5"/>
  <c r="B1087" i="5"/>
  <c r="B1088" i="5"/>
  <c r="B1089" i="5"/>
  <c r="B1090" i="5"/>
  <c r="B1091" i="5"/>
  <c r="B1092" i="5"/>
  <c r="B1093" i="5"/>
  <c r="B1094" i="5"/>
  <c r="B1095" i="5"/>
  <c r="B1096" i="5"/>
  <c r="B1097" i="5"/>
  <c r="B1098" i="5"/>
  <c r="B1099" i="5"/>
  <c r="B1100" i="5"/>
  <c r="D1100" i="5" s="1"/>
  <c r="B1101" i="5"/>
  <c r="D1101" i="5" s="1"/>
  <c r="B1102" i="5"/>
  <c r="B1103" i="5"/>
  <c r="B1104" i="5"/>
  <c r="B1105" i="5"/>
  <c r="E1105" i="5" s="1"/>
  <c r="B1106" i="5"/>
  <c r="B1107" i="5"/>
  <c r="B1108" i="5"/>
  <c r="F1108" i="5" s="1"/>
  <c r="B1109" i="5"/>
  <c r="B1110" i="5"/>
  <c r="B1111" i="5"/>
  <c r="B1112" i="5"/>
  <c r="B1113" i="5"/>
  <c r="B1114" i="5"/>
  <c r="B1115" i="5"/>
  <c r="D1115" i="5" s="1"/>
  <c r="B1116" i="5"/>
  <c r="B1117" i="5"/>
  <c r="B1118" i="5"/>
  <c r="B1119" i="5"/>
  <c r="B1120" i="5"/>
  <c r="E1120" i="5" s="1"/>
  <c r="B1121" i="5"/>
  <c r="B1122" i="5"/>
  <c r="F1122" i="5" s="1"/>
  <c r="B1123" i="5"/>
  <c r="B1124" i="5"/>
  <c r="B1125" i="5"/>
  <c r="B1126" i="5"/>
  <c r="B1127" i="5"/>
  <c r="B1128" i="5"/>
  <c r="B1129" i="5"/>
  <c r="E1129" i="5" s="1"/>
  <c r="B1130" i="5"/>
  <c r="B1131" i="5"/>
  <c r="D1131" i="5" s="1"/>
  <c r="B1132" i="5"/>
  <c r="B1133" i="5"/>
  <c r="F1133" i="5" s="1"/>
  <c r="B1134" i="5"/>
  <c r="B1135" i="5"/>
  <c r="B1136" i="5"/>
  <c r="B1137" i="5"/>
  <c r="B1138" i="5"/>
  <c r="B1139" i="5"/>
  <c r="B1140" i="5"/>
  <c r="F1140" i="5" s="1"/>
  <c r="B1141" i="5"/>
  <c r="B1142" i="5"/>
  <c r="B1143" i="5"/>
  <c r="B1144" i="5"/>
  <c r="B1145" i="5"/>
  <c r="B1146" i="5"/>
  <c r="D1146" i="5" s="1"/>
  <c r="B1147" i="5"/>
  <c r="D1147" i="5" s="1"/>
  <c r="B1148" i="5"/>
  <c r="B1149" i="5"/>
  <c r="B1150" i="5"/>
  <c r="B1151" i="5"/>
  <c r="F1151" i="5" s="1"/>
  <c r="B1152" i="5"/>
  <c r="E1152" i="5" s="1"/>
  <c r="B1153" i="5"/>
  <c r="B1154" i="5"/>
  <c r="B1155" i="5"/>
  <c r="B1156" i="5"/>
  <c r="B1157" i="5"/>
  <c r="B1158" i="5"/>
  <c r="B1159" i="5"/>
  <c r="F1159" i="5" s="1"/>
  <c r="B1160" i="5"/>
  <c r="B1161" i="5"/>
  <c r="F1161" i="5" s="1"/>
  <c r="B1162" i="5"/>
  <c r="B1163" i="5"/>
  <c r="B1164" i="5"/>
  <c r="B1165" i="5"/>
  <c r="D1165" i="5" s="1"/>
  <c r="B1166" i="5"/>
  <c r="B1167" i="5"/>
  <c r="B1168" i="5"/>
  <c r="B1169" i="5"/>
  <c r="B1170" i="5"/>
  <c r="B1171" i="5"/>
  <c r="B1172" i="5"/>
  <c r="B1173" i="5"/>
  <c r="D1173" i="5" s="1"/>
  <c r="B1174" i="5"/>
  <c r="B1175" i="5"/>
  <c r="F1175" i="5" s="1"/>
  <c r="B1176" i="5"/>
  <c r="B1177" i="5"/>
  <c r="B1178" i="5"/>
  <c r="B1179" i="5"/>
  <c r="B1180" i="5"/>
  <c r="B1181" i="5"/>
  <c r="B1182" i="5"/>
  <c r="B1183" i="5"/>
  <c r="E1183" i="5" s="1"/>
  <c r="B1184" i="5"/>
  <c r="E1184" i="5" s="1"/>
  <c r="B1185" i="5"/>
  <c r="B1186" i="5"/>
  <c r="B1187" i="5"/>
  <c r="D1187" i="5" s="1"/>
  <c r="B1188" i="5"/>
  <c r="B1189" i="5"/>
  <c r="F1189" i="5" s="1"/>
  <c r="B1190" i="5"/>
  <c r="B1191" i="5"/>
  <c r="B1192" i="5"/>
  <c r="B1193" i="5"/>
  <c r="E1193" i="5" s="1"/>
  <c r="B1194" i="5"/>
  <c r="B1195" i="5"/>
  <c r="B1196" i="5"/>
  <c r="B1197" i="5"/>
  <c r="B1198" i="5"/>
  <c r="B1199" i="5"/>
  <c r="B1200" i="5"/>
  <c r="B1201" i="5"/>
  <c r="D1201" i="5" s="1"/>
  <c r="B1202" i="5"/>
  <c r="B1203" i="5"/>
  <c r="B1204" i="5"/>
  <c r="F1204" i="5" s="1"/>
  <c r="B1205" i="5"/>
  <c r="B1206" i="5"/>
  <c r="B1207" i="5"/>
  <c r="E1207" i="5" s="1"/>
  <c r="B1208" i="5"/>
  <c r="B1209" i="5"/>
  <c r="B1210" i="5"/>
  <c r="D1210" i="5" s="1"/>
  <c r="B1211" i="5"/>
  <c r="B1212" i="5"/>
  <c r="B1213" i="5"/>
  <c r="B1214" i="5"/>
  <c r="B1215" i="5"/>
  <c r="B1216" i="5"/>
  <c r="B1217" i="5"/>
  <c r="B1218" i="5"/>
  <c r="B1219" i="5"/>
  <c r="B1220" i="5"/>
  <c r="B1221" i="5"/>
  <c r="B1222" i="5"/>
  <c r="B1223" i="5"/>
  <c r="B1224" i="5"/>
  <c r="B1225" i="5"/>
  <c r="B1226" i="5"/>
  <c r="B1227" i="5"/>
  <c r="B1228" i="5"/>
  <c r="D1228" i="5" s="1"/>
  <c r="B1229" i="5"/>
  <c r="D1229" i="5" s="1"/>
  <c r="B1230" i="5"/>
  <c r="B1231" i="5"/>
  <c r="B1232" i="5"/>
  <c r="B1233" i="5"/>
  <c r="E1233" i="5" s="1"/>
  <c r="B1234" i="5"/>
  <c r="B1235" i="5"/>
  <c r="D1235" i="5" s="1"/>
  <c r="B1236" i="5"/>
  <c r="B1237" i="5"/>
  <c r="B1238" i="5"/>
  <c r="B1239" i="5"/>
  <c r="E1239" i="5" s="1"/>
  <c r="B1240" i="5"/>
  <c r="B1241" i="5"/>
  <c r="B1242" i="5"/>
  <c r="B1243" i="5"/>
  <c r="B1244" i="5"/>
  <c r="B1245" i="5"/>
  <c r="B1246" i="5"/>
  <c r="B1247" i="5"/>
  <c r="D1247" i="5" s="1"/>
  <c r="B1248" i="5"/>
  <c r="B1249" i="5"/>
  <c r="B1250" i="5"/>
  <c r="B1251" i="5"/>
  <c r="B1252" i="5"/>
  <c r="B1253" i="5"/>
  <c r="B1254" i="5"/>
  <c r="B1255" i="5"/>
  <c r="B1256" i="5"/>
  <c r="B1257" i="5"/>
  <c r="E1257" i="5" s="1"/>
  <c r="B1258" i="5"/>
  <c r="B1259" i="5"/>
  <c r="B1260" i="5"/>
  <c r="B1261" i="5"/>
  <c r="F1261" i="5" s="1"/>
  <c r="B1262" i="5"/>
  <c r="B1263" i="5"/>
  <c r="B1264" i="5"/>
  <c r="B1265" i="5"/>
  <c r="B1266" i="5"/>
  <c r="B1267" i="5"/>
  <c r="B1268" i="5"/>
  <c r="F1268" i="5" s="1"/>
  <c r="B1269" i="5"/>
  <c r="D1269" i="5" s="1"/>
  <c r="B1270" i="5"/>
  <c r="B1271" i="5"/>
  <c r="D1271" i="5" s="1"/>
  <c r="B1272" i="5"/>
  <c r="B1273" i="5"/>
  <c r="B1274" i="5"/>
  <c r="B1275" i="5"/>
  <c r="F1275" i="5" s="1"/>
  <c r="B1276" i="5"/>
  <c r="B1277" i="5"/>
  <c r="E1277" i="5" s="1"/>
  <c r="B1278" i="5"/>
  <c r="B1279" i="5"/>
  <c r="B1280" i="5"/>
  <c r="E1280" i="5" s="1"/>
  <c r="B1281" i="5"/>
  <c r="B1282" i="5"/>
  <c r="B1283" i="5"/>
  <c r="B1284" i="5"/>
  <c r="B1285" i="5"/>
  <c r="B1286" i="5"/>
  <c r="B1287" i="5"/>
  <c r="B1288" i="5"/>
  <c r="B1289" i="5"/>
  <c r="F1289" i="5" s="1"/>
  <c r="B1290" i="5"/>
  <c r="B1291" i="5"/>
  <c r="B1292" i="5"/>
  <c r="D1292" i="5" s="1"/>
  <c r="B1293" i="5"/>
  <c r="D1293" i="5" s="1"/>
  <c r="B1294" i="5"/>
  <c r="B1295" i="5"/>
  <c r="B1296" i="5"/>
  <c r="B1297" i="5"/>
  <c r="B1298" i="5"/>
  <c r="B1299" i="5"/>
  <c r="F1299" i="5" s="1"/>
  <c r="B1300" i="5"/>
  <c r="B1301" i="5"/>
  <c r="D1301" i="5" s="1"/>
  <c r="B1302" i="5"/>
  <c r="B1303" i="5"/>
  <c r="B1304" i="5"/>
  <c r="B1305" i="5"/>
  <c r="B1306" i="5"/>
  <c r="B1307" i="5"/>
  <c r="B1308" i="5"/>
  <c r="B1309" i="5"/>
  <c r="B1310" i="5"/>
  <c r="B1311" i="5"/>
  <c r="B1312" i="5"/>
  <c r="E1312" i="5" s="1"/>
  <c r="B1313" i="5"/>
  <c r="B1314" i="5"/>
  <c r="B1315" i="5"/>
  <c r="F1315" i="5" s="1"/>
  <c r="B1316" i="5"/>
  <c r="B1317" i="5"/>
  <c r="F1317" i="5" s="1"/>
  <c r="B1318" i="5"/>
  <c r="B1319" i="5"/>
  <c r="B1320" i="5"/>
  <c r="B1321" i="5"/>
  <c r="B1322" i="5"/>
  <c r="B1323" i="5"/>
  <c r="B1324" i="5"/>
  <c r="D1324" i="5" s="1"/>
  <c r="B1325" i="5"/>
  <c r="B1326" i="5"/>
  <c r="B1327" i="5"/>
  <c r="B1328" i="5"/>
  <c r="B1329" i="5"/>
  <c r="D1329" i="5" s="1"/>
  <c r="B1330" i="5"/>
  <c r="B1331" i="5"/>
  <c r="B1332" i="5"/>
  <c r="B1333" i="5"/>
  <c r="B1334" i="5"/>
  <c r="B1335" i="5"/>
  <c r="B1336" i="5"/>
  <c r="B1337" i="5"/>
  <c r="B1338" i="5"/>
  <c r="B1339" i="5"/>
  <c r="E1339" i="5" s="1"/>
  <c r="B1340" i="5"/>
  <c r="B1341" i="5"/>
  <c r="B1342" i="5"/>
  <c r="B1343" i="5"/>
  <c r="B1344" i="5"/>
  <c r="B1345" i="5"/>
  <c r="B1346" i="5"/>
  <c r="B1347" i="5"/>
  <c r="B1348" i="5"/>
  <c r="B1349" i="5"/>
  <c r="B1350" i="5"/>
  <c r="B1351" i="5"/>
  <c r="B1352" i="5"/>
  <c r="B1353" i="5"/>
  <c r="B1354" i="5"/>
  <c r="E1354" i="5" s="1"/>
  <c r="B1355" i="5"/>
  <c r="B1356" i="5"/>
  <c r="D1356" i="5" s="1"/>
  <c r="B1357" i="5"/>
  <c r="D1357" i="5" s="1"/>
  <c r="B1358" i="5"/>
  <c r="B1359" i="5"/>
  <c r="B1360" i="5"/>
  <c r="B1361" i="5"/>
  <c r="E1361" i="5" s="1"/>
  <c r="B1362" i="5"/>
  <c r="B1363" i="5"/>
  <c r="E1363" i="5" s="1"/>
  <c r="B1364" i="5"/>
  <c r="F1364" i="5" s="1"/>
  <c r="B1365" i="5"/>
  <c r="B1366" i="5"/>
  <c r="B1367" i="5"/>
  <c r="B1368" i="5"/>
  <c r="B1369" i="5"/>
  <c r="B1370" i="5"/>
  <c r="B1371" i="5"/>
  <c r="D1371" i="5" s="1"/>
  <c r="B1372" i="5"/>
  <c r="B1373" i="5"/>
  <c r="B1374" i="5"/>
  <c r="B1375" i="5"/>
  <c r="B1376" i="5"/>
  <c r="B1377" i="5"/>
  <c r="B1378" i="5"/>
  <c r="B1379" i="5"/>
  <c r="B1380" i="5"/>
  <c r="B1381" i="5"/>
  <c r="B1382" i="5"/>
  <c r="B1383" i="5"/>
  <c r="B1384" i="5"/>
  <c r="B1385" i="5"/>
  <c r="E1385" i="5" s="1"/>
  <c r="B1386" i="5"/>
  <c r="B1387" i="5"/>
  <c r="B1388" i="5"/>
  <c r="B1389" i="5"/>
  <c r="F1389" i="5" s="1"/>
  <c r="B1390" i="5"/>
  <c r="B1391" i="5"/>
  <c r="F1391" i="5" s="1"/>
  <c r="B1392" i="5"/>
  <c r="B1393" i="5"/>
  <c r="D1393" i="5" s="1"/>
  <c r="B1394" i="5"/>
  <c r="B1395" i="5"/>
  <c r="B1396" i="5"/>
  <c r="F1396" i="5" s="1"/>
  <c r="B1397" i="5"/>
  <c r="B1398" i="5"/>
  <c r="B1399" i="5"/>
  <c r="B1400" i="5"/>
  <c r="B1401" i="5"/>
  <c r="B1402" i="5"/>
  <c r="B1403" i="5"/>
  <c r="D1403" i="5" s="1"/>
  <c r="B1404" i="5"/>
  <c r="B1405" i="5"/>
  <c r="B1406" i="5"/>
  <c r="B1407" i="5"/>
  <c r="B1408" i="5"/>
  <c r="E1408" i="5" s="1"/>
  <c r="B1409" i="5"/>
  <c r="B1410" i="5"/>
  <c r="B1411" i="5"/>
  <c r="B1412" i="5"/>
  <c r="B1413" i="5"/>
  <c r="B1414" i="5"/>
  <c r="B1415" i="5"/>
  <c r="B1416" i="5"/>
  <c r="B1417" i="5"/>
  <c r="F1417" i="5" s="1"/>
  <c r="B1418" i="5"/>
  <c r="B1419" i="5"/>
  <c r="B1420" i="5"/>
  <c r="D1420" i="5" s="1"/>
  <c r="B1421" i="5"/>
  <c r="B1422" i="5"/>
  <c r="B1423" i="5"/>
  <c r="F1423" i="5" s="1"/>
  <c r="B1424" i="5"/>
  <c r="B1425" i="5"/>
  <c r="B1426" i="5"/>
  <c r="B1427" i="5"/>
  <c r="B1428" i="5"/>
  <c r="B1429" i="5"/>
  <c r="D1429" i="5" s="1"/>
  <c r="B1430" i="5"/>
  <c r="B1431" i="5"/>
  <c r="F1431" i="5" s="1"/>
  <c r="B1432" i="5"/>
  <c r="B1433" i="5"/>
  <c r="B1434" i="5"/>
  <c r="B1435" i="5"/>
  <c r="B1436" i="5"/>
  <c r="B1437" i="5"/>
  <c r="B1438" i="5"/>
  <c r="B1439" i="5"/>
  <c r="E1439" i="5" s="1"/>
  <c r="B1440" i="5"/>
  <c r="E1440" i="5" s="1"/>
  <c r="B1441" i="5"/>
  <c r="B1442" i="5"/>
  <c r="B1443" i="5"/>
  <c r="B1444" i="5"/>
  <c r="B1445" i="5"/>
  <c r="F1445" i="5" s="1"/>
  <c r="B1446" i="5"/>
  <c r="B1447" i="5"/>
  <c r="B1448" i="5"/>
  <c r="B1449" i="5"/>
  <c r="B1450" i="5"/>
  <c r="B1451" i="5"/>
  <c r="B1452" i="5"/>
  <c r="D1452" i="5" s="1"/>
  <c r="B1453" i="5"/>
  <c r="B1454" i="5"/>
  <c r="B1455" i="5"/>
  <c r="E1455" i="5" s="1"/>
  <c r="B1456" i="5"/>
  <c r="B1457" i="5"/>
  <c r="D1457" i="5" s="1"/>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D1484" i="5" s="1"/>
  <c r="B1485" i="5"/>
  <c r="D1485" i="5" s="1"/>
  <c r="B1486" i="5"/>
  <c r="B1487" i="5"/>
  <c r="D1487" i="5" s="1"/>
  <c r="B1488" i="5"/>
  <c r="B1489" i="5"/>
  <c r="E1489" i="5" s="1"/>
  <c r="B1490" i="5"/>
  <c r="B1491" i="5"/>
  <c r="B1492" i="5"/>
  <c r="F1492" i="5" s="1"/>
  <c r="B1493" i="5"/>
  <c r="D1493" i="5" s="1"/>
  <c r="B1494" i="5"/>
  <c r="B1495" i="5"/>
  <c r="B1496" i="5"/>
  <c r="B1497" i="5"/>
  <c r="B1498" i="5"/>
  <c r="B1499" i="5"/>
  <c r="B1500" i="5"/>
  <c r="B1501" i="5"/>
  <c r="B1502" i="5"/>
  <c r="B1503" i="5"/>
  <c r="D1503" i="5" s="1"/>
  <c r="B1504" i="5"/>
  <c r="B1505" i="5"/>
  <c r="B1506" i="5"/>
  <c r="B1507" i="5"/>
  <c r="B1508" i="5"/>
  <c r="B1509" i="5"/>
  <c r="B1510" i="5"/>
  <c r="B1511" i="5"/>
  <c r="B1512" i="5"/>
  <c r="B1513" i="5"/>
  <c r="E1513" i="5" s="1"/>
  <c r="B1514" i="5"/>
  <c r="B1515" i="5"/>
  <c r="B1516" i="5"/>
  <c r="B1517" i="5"/>
  <c r="F1517" i="5" s="1"/>
  <c r="B1518" i="5"/>
  <c r="B1519" i="5"/>
  <c r="D1519" i="5" s="1"/>
  <c r="B1520" i="5"/>
  <c r="B1521" i="5"/>
  <c r="B1522" i="5"/>
  <c r="B1523" i="5"/>
  <c r="B1524" i="5"/>
  <c r="F1524" i="5" s="1"/>
  <c r="B1525" i="5"/>
  <c r="B1526" i="5"/>
  <c r="D1526" i="5" s="1"/>
  <c r="B1527" i="5"/>
  <c r="D1527" i="5" s="1"/>
  <c r="B1528" i="5"/>
  <c r="B1529" i="5"/>
  <c r="B1530" i="5"/>
  <c r="B1531" i="5"/>
  <c r="B1532" i="5"/>
  <c r="B1533" i="5"/>
  <c r="B1534" i="5"/>
  <c r="B1535" i="5"/>
  <c r="B1536" i="5"/>
  <c r="B1537" i="5"/>
  <c r="B1538" i="5"/>
  <c r="B1539" i="5"/>
  <c r="B1540" i="5"/>
  <c r="B1541" i="5"/>
  <c r="B1542" i="5"/>
  <c r="B1543" i="5"/>
  <c r="B1544" i="5"/>
  <c r="B1545" i="5"/>
  <c r="F1545" i="5" s="1"/>
  <c r="B1546" i="5"/>
  <c r="B1547" i="5"/>
  <c r="F1547" i="5" s="1"/>
  <c r="B1548" i="5"/>
  <c r="D1548" i="5" s="1"/>
  <c r="B1549" i="5"/>
  <c r="D1549" i="5" s="1"/>
  <c r="B1550" i="5"/>
  <c r="B1551" i="5"/>
  <c r="B1552" i="5"/>
  <c r="B1553" i="5"/>
  <c r="B1554" i="5"/>
  <c r="B1555" i="5"/>
  <c r="F1555" i="5" s="1"/>
  <c r="B1556" i="5"/>
  <c r="B1557" i="5"/>
  <c r="D1557" i="5" s="1"/>
  <c r="B1558" i="5"/>
  <c r="B1559" i="5"/>
  <c r="B1560" i="5"/>
  <c r="B1561" i="5"/>
  <c r="B1562" i="5"/>
  <c r="B1563" i="5"/>
  <c r="F1563" i="5" s="1"/>
  <c r="B1564" i="5"/>
  <c r="B1565" i="5"/>
  <c r="B1566" i="5"/>
  <c r="F1566" i="5" s="1"/>
  <c r="B1567" i="5"/>
  <c r="B1568" i="5"/>
  <c r="E1568" i="5" s="1"/>
  <c r="B1569" i="5"/>
  <c r="B1570" i="5"/>
  <c r="B1571" i="5"/>
  <c r="B1572" i="5"/>
  <c r="B1573" i="5"/>
  <c r="F1573" i="5" s="1"/>
  <c r="B1574" i="5"/>
  <c r="B1575" i="5"/>
  <c r="B1576" i="5"/>
  <c r="B1577" i="5"/>
  <c r="E1577" i="5" s="1"/>
  <c r="B1578" i="5"/>
  <c r="B1579" i="5"/>
  <c r="E1579" i="5" s="1"/>
  <c r="B1580" i="5"/>
  <c r="D1580" i="5" s="1"/>
  <c r="B1581" i="5"/>
  <c r="B1582" i="5"/>
  <c r="B1583" i="5"/>
  <c r="B1584" i="5"/>
  <c r="B1585" i="5"/>
  <c r="D1585" i="5" s="1"/>
  <c r="B1586" i="5"/>
  <c r="B1587" i="5"/>
  <c r="E1587" i="5" s="1"/>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E1611" i="5" s="1"/>
  <c r="B1612" i="5"/>
  <c r="D1612" i="5" s="1"/>
  <c r="B1613" i="5"/>
  <c r="D1613" i="5" s="1"/>
  <c r="B1614" i="5"/>
  <c r="B1615" i="5"/>
  <c r="B1616" i="5"/>
  <c r="B1617" i="5"/>
  <c r="E1617" i="5" s="1"/>
  <c r="B1618" i="5"/>
  <c r="B1619" i="5"/>
  <c r="E1619" i="5" s="1"/>
  <c r="B1620" i="5"/>
  <c r="F1620" i="5" s="1"/>
  <c r="B1621" i="5"/>
  <c r="D1621" i="5" s="1"/>
  <c r="B1622" i="5"/>
  <c r="B1623" i="5"/>
  <c r="B1624" i="5"/>
  <c r="B1625" i="5"/>
  <c r="B1626" i="5"/>
  <c r="B1627" i="5"/>
  <c r="B1628" i="5"/>
  <c r="B1629" i="5"/>
  <c r="B1630" i="5"/>
  <c r="B1631" i="5"/>
  <c r="B1632" i="5"/>
  <c r="E1632" i="5" s="1"/>
  <c r="B1633" i="5"/>
  <c r="B1634" i="5"/>
  <c r="B1635" i="5"/>
  <c r="B1636" i="5"/>
  <c r="B1637" i="5"/>
  <c r="B1638" i="5"/>
  <c r="B1639" i="5"/>
  <c r="B1640" i="5"/>
  <c r="B1641" i="5"/>
  <c r="E1641" i="5" s="1"/>
  <c r="B1642" i="5"/>
  <c r="B1643" i="5"/>
  <c r="D1643" i="5" s="1"/>
  <c r="B1644" i="5"/>
  <c r="B1645" i="5"/>
  <c r="F1645" i="5" s="1"/>
  <c r="B1646" i="5"/>
  <c r="B1647" i="5"/>
  <c r="F1647" i="5" s="1"/>
  <c r="B1648" i="5"/>
  <c r="B1649" i="5"/>
  <c r="D1649" i="5" s="1"/>
  <c r="B1650" i="5"/>
  <c r="B1651" i="5"/>
  <c r="B1652" i="5"/>
  <c r="F1652" i="5" s="1"/>
  <c r="B1653" i="5"/>
  <c r="B1654" i="5"/>
  <c r="B1655" i="5"/>
  <c r="B1656" i="5"/>
  <c r="B1657" i="5"/>
  <c r="B1658" i="5"/>
  <c r="B1659" i="5"/>
  <c r="D1659" i="5" s="1"/>
  <c r="B1660" i="5"/>
  <c r="B1661" i="5"/>
  <c r="B1662" i="5"/>
  <c r="B1663" i="5"/>
  <c r="B1664" i="5"/>
  <c r="B1665" i="5"/>
  <c r="B1666" i="5"/>
  <c r="B1667" i="5"/>
  <c r="B1668" i="5"/>
  <c r="D1668" i="5" s="1"/>
  <c r="B1669" i="5"/>
  <c r="B1670" i="5"/>
  <c r="B1671" i="5"/>
  <c r="F1671" i="5" s="1"/>
  <c r="B1672" i="5"/>
  <c r="B1673" i="5"/>
  <c r="F1673" i="5" s="1"/>
  <c r="B1674" i="5"/>
  <c r="B1675" i="5"/>
  <c r="B1676" i="5"/>
  <c r="B1677" i="5"/>
  <c r="B1678" i="5"/>
  <c r="B1679" i="5"/>
  <c r="B1680" i="5"/>
  <c r="F1680" i="5" s="1"/>
  <c r="B1681" i="5"/>
  <c r="B1682" i="5"/>
  <c r="B1683" i="5"/>
  <c r="B1684" i="5"/>
  <c r="B1685" i="5"/>
  <c r="D1685" i="5" s="1"/>
  <c r="B1686" i="5"/>
  <c r="B1687" i="5"/>
  <c r="F1687" i="5" s="1"/>
  <c r="B1688" i="5"/>
  <c r="B1689" i="5"/>
  <c r="B1690" i="5"/>
  <c r="B1691" i="5"/>
  <c r="B1692" i="5"/>
  <c r="B1693" i="5"/>
  <c r="B1694" i="5"/>
  <c r="F1694" i="5" s="1"/>
  <c r="B1695" i="5"/>
  <c r="B1696" i="5"/>
  <c r="B1697" i="5"/>
  <c r="B1698" i="5"/>
  <c r="B1699" i="5"/>
  <c r="B1700" i="5"/>
  <c r="B1701" i="5"/>
  <c r="F1701" i="5" s="1"/>
  <c r="B1702" i="5"/>
  <c r="B1703" i="5"/>
  <c r="F1703" i="5" s="1"/>
  <c r="B1704" i="5"/>
  <c r="B1705" i="5"/>
  <c r="E1705" i="5" s="1"/>
  <c r="B1706" i="5"/>
  <c r="B1707" i="5"/>
  <c r="B1708" i="5"/>
  <c r="B1709" i="5"/>
  <c r="B1710" i="5"/>
  <c r="B1711" i="5"/>
  <c r="B1712" i="5"/>
  <c r="B1713" i="5"/>
  <c r="D1713" i="5" s="1"/>
  <c r="B1714" i="5"/>
  <c r="B1715" i="5"/>
  <c r="B1716" i="5"/>
  <c r="B1717" i="5"/>
  <c r="B1718" i="5"/>
  <c r="B1719" i="5"/>
  <c r="B1720" i="5"/>
  <c r="B1721" i="5"/>
  <c r="B1722" i="5"/>
  <c r="B1723" i="5"/>
  <c r="B1724" i="5"/>
  <c r="B1725" i="5"/>
  <c r="B1726" i="5"/>
  <c r="B1727" i="5"/>
  <c r="B1728" i="5"/>
  <c r="E1728" i="5" s="1"/>
  <c r="B1729" i="5"/>
  <c r="B1730" i="5"/>
  <c r="B1731" i="5"/>
  <c r="B1732" i="5"/>
  <c r="B1733" i="5"/>
  <c r="B1734" i="5"/>
  <c r="B1735" i="5"/>
  <c r="E1735" i="5" s="1"/>
  <c r="B1736" i="5"/>
  <c r="B1737" i="5"/>
  <c r="B1738" i="5"/>
  <c r="E1738" i="5" s="1"/>
  <c r="B1739" i="5"/>
  <c r="B1740" i="5"/>
  <c r="B1741" i="5"/>
  <c r="D1741" i="5" s="1"/>
  <c r="B1742" i="5"/>
  <c r="B1743" i="5"/>
  <c r="B1744" i="5"/>
  <c r="B1745" i="5"/>
  <c r="E1745" i="5" s="1"/>
  <c r="B1746" i="5"/>
  <c r="B1747" i="5"/>
  <c r="B1748" i="5"/>
  <c r="B1749" i="5"/>
  <c r="B1750" i="5"/>
  <c r="B1751" i="5"/>
  <c r="E1751" i="5" s="1"/>
  <c r="B1752" i="5"/>
  <c r="B1753" i="5"/>
  <c r="B1754" i="5"/>
  <c r="B1755" i="5"/>
  <c r="B1756" i="5"/>
  <c r="E1756" i="5" s="1"/>
  <c r="B1757" i="5"/>
  <c r="B1758" i="5"/>
  <c r="B1759" i="5"/>
  <c r="B1760" i="5"/>
  <c r="B1761" i="5"/>
  <c r="B1762" i="5"/>
  <c r="B1763" i="5"/>
  <c r="B1764" i="5"/>
  <c r="B1765" i="5"/>
  <c r="B1766" i="5"/>
  <c r="B1767" i="5"/>
  <c r="D1767" i="5" s="1"/>
  <c r="B1768" i="5"/>
  <c r="B1769" i="5"/>
  <c r="E1769" i="5" s="1"/>
  <c r="B1770" i="5"/>
  <c r="B1771" i="5"/>
  <c r="B1772" i="5"/>
  <c r="B1773" i="5"/>
  <c r="F1773" i="5" s="1"/>
  <c r="B1774" i="5"/>
  <c r="B1775" i="5"/>
  <c r="D1775" i="5" s="1"/>
  <c r="B1776" i="5"/>
  <c r="B1777" i="5"/>
  <c r="B1778" i="5"/>
  <c r="B1779" i="5"/>
  <c r="B1780" i="5"/>
  <c r="B1781" i="5"/>
  <c r="B1782" i="5"/>
  <c r="B1783" i="5"/>
  <c r="B1784" i="5"/>
  <c r="B1785" i="5"/>
  <c r="B1786" i="5"/>
  <c r="B1787" i="5"/>
  <c r="B1788" i="5"/>
  <c r="B1789" i="5"/>
  <c r="B1790" i="5"/>
  <c r="B1791" i="5"/>
  <c r="B1792" i="5"/>
  <c r="B1793" i="5"/>
  <c r="B1794" i="5"/>
  <c r="B1795" i="5"/>
  <c r="B1796" i="5"/>
  <c r="D1796" i="5" s="1"/>
  <c r="B1797" i="5"/>
  <c r="B1798" i="5"/>
  <c r="B1799" i="5"/>
  <c r="D1799" i="5" s="1"/>
  <c r="B1800" i="5"/>
  <c r="B1801" i="5"/>
  <c r="F1801" i="5" s="1"/>
  <c r="B1802" i="5"/>
  <c r="B1803" i="5"/>
  <c r="F1803" i="5" s="1"/>
  <c r="B1804" i="5"/>
  <c r="B1805" i="5"/>
  <c r="D1805" i="5" s="1"/>
  <c r="B1806" i="5"/>
  <c r="B1807" i="5"/>
  <c r="B1808" i="5"/>
  <c r="B1809" i="5"/>
  <c r="B1810" i="5"/>
  <c r="B1811" i="5"/>
  <c r="F1811" i="5" s="1"/>
  <c r="B1812" i="5"/>
  <c r="B1813" i="5"/>
  <c r="D1813" i="5" s="1"/>
  <c r="B1814" i="5"/>
  <c r="B1815" i="5"/>
  <c r="B1816" i="5"/>
  <c r="B1817" i="5"/>
  <c r="B1818" i="5"/>
  <c r="B1819" i="5"/>
  <c r="B1820" i="5"/>
  <c r="B1821" i="5"/>
  <c r="B1822" i="5"/>
  <c r="B1823" i="5"/>
  <c r="B1824" i="5"/>
  <c r="B1825" i="5"/>
  <c r="B1826" i="5"/>
  <c r="B1827" i="5"/>
  <c r="F1827" i="5" s="1"/>
  <c r="B1828" i="5"/>
  <c r="B1829" i="5"/>
  <c r="F1829" i="5" s="1"/>
  <c r="B1830" i="5"/>
  <c r="B1831" i="5"/>
  <c r="B1832" i="5"/>
  <c r="B1833" i="5"/>
  <c r="E1833" i="5" s="1"/>
  <c r="B1834" i="5"/>
  <c r="B1835" i="5"/>
  <c r="B1836" i="5"/>
  <c r="B1837" i="5"/>
  <c r="B1838" i="5"/>
  <c r="B1839" i="5"/>
  <c r="B1840" i="5"/>
  <c r="B1841" i="5"/>
  <c r="D1841" i="5" s="1"/>
  <c r="B1842" i="5"/>
  <c r="B1843" i="5"/>
  <c r="E1843" i="5" s="1"/>
  <c r="B1844" i="5"/>
  <c r="B1845" i="5"/>
  <c r="B1846" i="5"/>
  <c r="B1847" i="5"/>
  <c r="B1848" i="5"/>
  <c r="B1849" i="5"/>
  <c r="B1850" i="5"/>
  <c r="B1851" i="5"/>
  <c r="B1852" i="5"/>
  <c r="B1853" i="5"/>
  <c r="B1854" i="5"/>
  <c r="B1855" i="5"/>
  <c r="B1856" i="5"/>
  <c r="B1857" i="5"/>
  <c r="B1858" i="5"/>
  <c r="B1859" i="5"/>
  <c r="E1859" i="5" s="1"/>
  <c r="B1860" i="5"/>
  <c r="B1861" i="5"/>
  <c r="B1862" i="5"/>
  <c r="B1863" i="5"/>
  <c r="B1864" i="5"/>
  <c r="B1865" i="5"/>
  <c r="B1866" i="5"/>
  <c r="B1867" i="5"/>
  <c r="E1867" i="5" s="1"/>
  <c r="B1868" i="5"/>
  <c r="B1869" i="5"/>
  <c r="D1869" i="5" s="1"/>
  <c r="B1870" i="5"/>
  <c r="B1871" i="5"/>
  <c r="B1872" i="5"/>
  <c r="B1873" i="5"/>
  <c r="E1873" i="5" s="1"/>
  <c r="B1874" i="5"/>
  <c r="B1875" i="5"/>
  <c r="B1876" i="5"/>
  <c r="B1877" i="5"/>
  <c r="D1877" i="5" s="1"/>
  <c r="B1878" i="5"/>
  <c r="B1879" i="5"/>
  <c r="B1880" i="5"/>
  <c r="E1880" i="5" s="1"/>
  <c r="B1881" i="5"/>
  <c r="B1882" i="5"/>
  <c r="B1883" i="5"/>
  <c r="B1884" i="5"/>
  <c r="B1885" i="5"/>
  <c r="B1886" i="5"/>
  <c r="B1887" i="5"/>
  <c r="B1888" i="5"/>
  <c r="B1889" i="5"/>
  <c r="F1889" i="5" s="1"/>
  <c r="B1890" i="5"/>
  <c r="B1891" i="5"/>
  <c r="B1892" i="5"/>
  <c r="B1893" i="5"/>
  <c r="B1894" i="5"/>
  <c r="B1895" i="5"/>
  <c r="E1895" i="5" s="1"/>
  <c r="B1896" i="5"/>
  <c r="B1897" i="5"/>
  <c r="B1898" i="5"/>
  <c r="B1899" i="5"/>
  <c r="B1900" i="5"/>
  <c r="B1901" i="5"/>
  <c r="B1902" i="5"/>
  <c r="F1902" i="5" s="1"/>
  <c r="B1903" i="5"/>
  <c r="B1904" i="5"/>
  <c r="B1905" i="5"/>
  <c r="B1906" i="5"/>
  <c r="B1907" i="5"/>
  <c r="B1908" i="5"/>
  <c r="B1909" i="5"/>
  <c r="F1909" i="5" s="1"/>
  <c r="B1910" i="5"/>
  <c r="B1911" i="5"/>
  <c r="B1912" i="5"/>
  <c r="B1913" i="5"/>
  <c r="E1913" i="5" s="1"/>
  <c r="B1914" i="5"/>
  <c r="B1915" i="5"/>
  <c r="B1916" i="5"/>
  <c r="B1917" i="5"/>
  <c r="B1918" i="5"/>
  <c r="B1919" i="5"/>
  <c r="B1920" i="5"/>
  <c r="B1921" i="5"/>
  <c r="B1922" i="5"/>
  <c r="B1923" i="5"/>
  <c r="B1924" i="5"/>
  <c r="D1924" i="5" s="1"/>
  <c r="B1925" i="5"/>
  <c r="B1926" i="5"/>
  <c r="B1927" i="5"/>
  <c r="B1928" i="5"/>
  <c r="B1929" i="5"/>
  <c r="B1930" i="5"/>
  <c r="B1931" i="5"/>
  <c r="B1932" i="5"/>
  <c r="B1933" i="5"/>
  <c r="B1934" i="5"/>
  <c r="B1935" i="5"/>
  <c r="E1935" i="5" s="1"/>
  <c r="B1936" i="5"/>
  <c r="B1937" i="5"/>
  <c r="B1938" i="5"/>
  <c r="B1939" i="5"/>
  <c r="B1940" i="5"/>
  <c r="B1941" i="5"/>
  <c r="B1942" i="5"/>
  <c r="B1943" i="5"/>
  <c r="B1944" i="5"/>
  <c r="B1945" i="5"/>
  <c r="B1946" i="5"/>
  <c r="B1947" i="5"/>
  <c r="D1947" i="5" s="1"/>
  <c r="B1948" i="5"/>
  <c r="B1949" i="5"/>
  <c r="B1950" i="5"/>
  <c r="B1951" i="5"/>
  <c r="B1952" i="5"/>
  <c r="B1953" i="5"/>
  <c r="B1954" i="5"/>
  <c r="B1955" i="5"/>
  <c r="D1955" i="5" s="1"/>
  <c r="B1956" i="5"/>
  <c r="B1957" i="5"/>
  <c r="D1957" i="5" s="1"/>
  <c r="B1958" i="5"/>
  <c r="F1958" i="5" s="1"/>
  <c r="B1959" i="5"/>
  <c r="D1959" i="5" s="1"/>
  <c r="B1960" i="5"/>
  <c r="B1961" i="5"/>
  <c r="B1962" i="5"/>
  <c r="B1963" i="5"/>
  <c r="B1964" i="5"/>
  <c r="B1965" i="5"/>
  <c r="B1966" i="5"/>
  <c r="B1967" i="5"/>
  <c r="B1968" i="5"/>
  <c r="B1969" i="5"/>
  <c r="B1970" i="5"/>
  <c r="B1971" i="5"/>
  <c r="B1972" i="5"/>
  <c r="B1973" i="5"/>
  <c r="B1974" i="5"/>
  <c r="B1975" i="5"/>
  <c r="F1975" i="5" s="1"/>
  <c r="B1976" i="5"/>
  <c r="B1977" i="5"/>
  <c r="B1978" i="5"/>
  <c r="B1979" i="5"/>
  <c r="B1980" i="5"/>
  <c r="B1981" i="5"/>
  <c r="B1982" i="5"/>
  <c r="B1983" i="5"/>
  <c r="B1984" i="5"/>
  <c r="B1985" i="5"/>
  <c r="D1985" i="5" s="1"/>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D2013" i="5" s="1"/>
  <c r="B2014" i="5"/>
  <c r="B2015" i="5"/>
  <c r="B2016" i="5"/>
  <c r="B2017" i="5"/>
  <c r="B2018" i="5"/>
  <c r="D2018" i="5" s="1"/>
  <c r="B2019" i="5"/>
  <c r="E2019" i="5" s="1"/>
  <c r="B2020" i="5"/>
  <c r="B2021" i="5"/>
  <c r="B2022" i="5"/>
  <c r="B2023" i="5"/>
  <c r="B2024" i="5"/>
  <c r="B2025" i="5"/>
  <c r="B2026" i="5"/>
  <c r="B2027" i="5"/>
  <c r="E2027" i="5" s="1"/>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D2052" i="5" s="1"/>
  <c r="B2053" i="5"/>
  <c r="B2054" i="5"/>
  <c r="B2055" i="5"/>
  <c r="F2055" i="5" s="1"/>
  <c r="B2056" i="5"/>
  <c r="B2057" i="5"/>
  <c r="D2057" i="5" s="1"/>
  <c r="B2058" i="5"/>
  <c r="B2059" i="5"/>
  <c r="B2060" i="5"/>
  <c r="B2061" i="5"/>
  <c r="B2062" i="5"/>
  <c r="B2063" i="5"/>
  <c r="F2063" i="5" s="1"/>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F2093" i="5" s="1"/>
  <c r="B2094" i="5"/>
  <c r="B2095" i="5"/>
  <c r="D2095" i="5" s="1"/>
  <c r="B2096" i="5"/>
  <c r="B2097" i="5"/>
  <c r="E2097" i="5" s="1"/>
  <c r="B2098" i="5"/>
  <c r="B2099" i="5"/>
  <c r="B2100" i="5"/>
  <c r="B2101" i="5"/>
  <c r="B2102" i="5"/>
  <c r="B2103" i="5"/>
  <c r="F2103" i="5" s="1"/>
  <c r="B2104" i="5"/>
  <c r="B2105" i="5"/>
  <c r="D2105" i="5" s="1"/>
  <c r="B2106" i="5"/>
  <c r="B2107" i="5"/>
  <c r="B2108" i="5"/>
  <c r="B2109" i="5"/>
  <c r="B2110" i="5"/>
  <c r="B2111" i="5"/>
  <c r="F2111" i="5" s="1"/>
  <c r="B2112" i="5"/>
  <c r="B2113" i="5"/>
  <c r="B2114" i="5"/>
  <c r="B2115" i="5"/>
  <c r="B2116" i="5"/>
  <c r="B2117" i="5"/>
  <c r="B2118" i="5"/>
  <c r="B2119" i="5"/>
  <c r="B2120" i="5"/>
  <c r="B2121" i="5"/>
  <c r="B2122" i="5"/>
  <c r="B2123" i="5"/>
  <c r="B2124" i="5"/>
  <c r="B2125" i="5"/>
  <c r="B2126" i="5"/>
  <c r="B2127" i="5"/>
  <c r="B2128" i="5"/>
  <c r="B2129" i="5"/>
  <c r="B2130" i="5"/>
  <c r="E2130" i="5" s="1"/>
  <c r="B2131" i="5"/>
  <c r="F2131" i="5" s="1"/>
  <c r="B2132" i="5"/>
  <c r="B2133" i="5"/>
  <c r="B2134" i="5"/>
  <c r="B2135" i="5"/>
  <c r="B2136" i="5"/>
  <c r="B2137" i="5"/>
  <c r="B2138" i="5"/>
  <c r="B2139" i="5"/>
  <c r="B2140" i="5"/>
  <c r="B2141" i="5"/>
  <c r="B2142" i="5"/>
  <c r="B2143" i="5"/>
  <c r="B2144" i="5"/>
  <c r="B2145" i="5"/>
  <c r="B2146" i="5"/>
  <c r="B2147" i="5"/>
  <c r="B2148" i="5"/>
  <c r="B2149" i="5"/>
  <c r="E2149" i="5" s="1"/>
  <c r="B2150" i="5"/>
  <c r="B2151" i="5"/>
  <c r="D2151" i="5" s="1"/>
  <c r="B2152" i="5"/>
  <c r="B2153" i="5"/>
  <c r="D2153" i="5" s="1"/>
  <c r="B2154" i="5"/>
  <c r="B2155" i="5"/>
  <c r="B2156" i="5"/>
  <c r="E2156" i="5" s="1"/>
  <c r="B2157" i="5"/>
  <c r="B2158" i="5"/>
  <c r="B2159" i="5"/>
  <c r="B2160" i="5"/>
  <c r="B2161" i="5"/>
  <c r="B2162" i="5"/>
  <c r="B2163" i="5"/>
  <c r="B2164" i="5"/>
  <c r="B2165" i="5"/>
  <c r="B2166" i="5"/>
  <c r="B2167" i="5"/>
  <c r="B2168" i="5"/>
  <c r="B2169" i="5"/>
  <c r="B2170" i="5"/>
  <c r="B2171" i="5"/>
  <c r="D2171" i="5" s="1"/>
  <c r="B2172" i="5"/>
  <c r="B2173" i="5"/>
  <c r="B2174" i="5"/>
  <c r="B2175" i="5"/>
  <c r="B2176" i="5"/>
  <c r="B2177" i="5"/>
  <c r="B2178" i="5"/>
  <c r="B2179" i="5"/>
  <c r="E2179" i="5" s="1"/>
  <c r="B2180" i="5"/>
  <c r="B2181" i="5"/>
  <c r="B2182" i="5"/>
  <c r="B2183" i="5"/>
  <c r="B2184" i="5"/>
  <c r="B2185" i="5"/>
  <c r="B2186" i="5"/>
  <c r="F2186" i="5" s="1"/>
  <c r="B2187" i="5"/>
  <c r="B2188" i="5"/>
  <c r="B2189" i="5"/>
  <c r="B2190" i="5"/>
  <c r="B2191" i="5"/>
  <c r="D2191" i="5" s="1"/>
  <c r="B2192" i="5"/>
  <c r="B2193" i="5"/>
  <c r="B2194" i="5"/>
  <c r="B2195" i="5"/>
  <c r="B2196" i="5"/>
  <c r="B2197" i="5"/>
  <c r="E2197" i="5" s="1"/>
  <c r="B2198" i="5"/>
  <c r="B2199" i="5"/>
  <c r="B2200" i="5"/>
  <c r="B2201" i="5"/>
  <c r="E2201" i="5" s="1"/>
  <c r="B2202" i="5"/>
  <c r="B2203" i="5"/>
  <c r="B2204" i="5"/>
  <c r="B2205" i="5"/>
  <c r="B2206" i="5"/>
  <c r="B2207" i="5"/>
  <c r="E2207" i="5" s="1"/>
  <c r="B2208" i="5"/>
  <c r="B2209" i="5"/>
  <c r="B2210" i="5"/>
  <c r="B2211" i="5"/>
  <c r="B2212" i="5"/>
  <c r="B2213" i="5"/>
  <c r="B2214" i="5"/>
  <c r="B2215" i="5"/>
  <c r="B2216" i="5"/>
  <c r="B2217" i="5"/>
  <c r="E2217" i="5" s="1"/>
  <c r="B2218" i="5"/>
  <c r="B2219" i="5"/>
  <c r="D2219" i="5" s="1"/>
  <c r="B2220" i="5"/>
  <c r="B2221" i="5"/>
  <c r="B2222" i="5"/>
  <c r="B2223" i="5"/>
  <c r="B2224" i="5"/>
  <c r="B2225" i="5"/>
  <c r="B2226" i="5"/>
  <c r="B2227" i="5"/>
  <c r="E2227" i="5" s="1"/>
  <c r="B2228" i="5"/>
  <c r="B2229" i="5"/>
  <c r="B2230" i="5"/>
  <c r="B2231" i="5"/>
  <c r="B2232" i="5"/>
  <c r="B2233" i="5"/>
  <c r="B2234" i="5"/>
  <c r="B2235" i="5"/>
  <c r="B2236" i="5"/>
  <c r="B2237" i="5"/>
  <c r="B2238" i="5"/>
  <c r="B2239" i="5"/>
  <c r="B2240" i="5"/>
  <c r="B2241" i="5"/>
  <c r="D2241" i="5" s="1"/>
  <c r="B2242" i="5"/>
  <c r="B2243" i="5"/>
  <c r="B2244" i="5"/>
  <c r="B2245" i="5"/>
  <c r="B2246" i="5"/>
  <c r="D2246" i="5" s="1"/>
  <c r="B2247" i="5"/>
  <c r="D2247" i="5" s="1"/>
  <c r="B2248" i="5"/>
  <c r="B2249" i="5"/>
  <c r="B2250" i="5"/>
  <c r="B2251" i="5"/>
  <c r="B2252" i="5"/>
  <c r="B2253" i="5"/>
  <c r="D2253" i="5" s="1"/>
  <c r="B2254" i="5"/>
  <c r="B2255" i="5"/>
  <c r="E2255" i="5" s="1"/>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E2283" i="5" s="1"/>
  <c r="B2284" i="5"/>
  <c r="B2285" i="5"/>
  <c r="B2286" i="5"/>
  <c r="B2287" i="5"/>
  <c r="B2288" i="5"/>
  <c r="B2289" i="5"/>
  <c r="B2290" i="5"/>
  <c r="B2291" i="5"/>
  <c r="F2291" i="5" s="1"/>
  <c r="B2292" i="5"/>
  <c r="B2293" i="5"/>
  <c r="B2294" i="5"/>
  <c r="B2295" i="5"/>
  <c r="B2296" i="5"/>
  <c r="B2297" i="5"/>
  <c r="B2298" i="5"/>
  <c r="B2299" i="5"/>
  <c r="B2300" i="5"/>
  <c r="E2300" i="5" s="1"/>
  <c r="B2301" i="5"/>
  <c r="B2302" i="5"/>
  <c r="B2303" i="5"/>
  <c r="E2303" i="5" s="1"/>
  <c r="B2304" i="5"/>
  <c r="B2305" i="5"/>
  <c r="B2306" i="5"/>
  <c r="B2307" i="5"/>
  <c r="B2308" i="5"/>
  <c r="B2309" i="5"/>
  <c r="B2310" i="5"/>
  <c r="B2311" i="5"/>
  <c r="B2312" i="5"/>
  <c r="B2313" i="5"/>
  <c r="D2313" i="5" s="1"/>
  <c r="B2314" i="5"/>
  <c r="B2315" i="5"/>
  <c r="B2316" i="5"/>
  <c r="B2317" i="5"/>
  <c r="B2318" i="5"/>
  <c r="B2319" i="5"/>
  <c r="F2319" i="5" s="1"/>
  <c r="B2320" i="5"/>
  <c r="B2321" i="5"/>
  <c r="B2322" i="5"/>
  <c r="B2323" i="5"/>
  <c r="B2324" i="5"/>
  <c r="B2325" i="5"/>
  <c r="B2326" i="5"/>
  <c r="B2327" i="5"/>
  <c r="B2328" i="5"/>
  <c r="B2329" i="5"/>
  <c r="B2330" i="5"/>
  <c r="B2331" i="5"/>
  <c r="B2332" i="5"/>
  <c r="B2333" i="5"/>
  <c r="F2333" i="5" s="1"/>
  <c r="B2334" i="5"/>
  <c r="B2335" i="5"/>
  <c r="B2336" i="5"/>
  <c r="B2337" i="5"/>
  <c r="B2338" i="5"/>
  <c r="B2339" i="5"/>
  <c r="F2339" i="5" s="1"/>
  <c r="B2340" i="5"/>
  <c r="B2341" i="5"/>
  <c r="B2342" i="5"/>
  <c r="B2343" i="5"/>
  <c r="B2344" i="5"/>
  <c r="B2345" i="5"/>
  <c r="B2346" i="5"/>
  <c r="B2347" i="5"/>
  <c r="B2348" i="5"/>
  <c r="B2349" i="5"/>
  <c r="B2350" i="5"/>
  <c r="B2351" i="5"/>
  <c r="B2352" i="5"/>
  <c r="B2353" i="5"/>
  <c r="B2354" i="5"/>
  <c r="B2355" i="5"/>
  <c r="B2356" i="5"/>
  <c r="B2357" i="5"/>
  <c r="B2358" i="5"/>
  <c r="E2358" i="5" s="1"/>
  <c r="B2359" i="5"/>
  <c r="F2359" i="5" s="1"/>
  <c r="B2360" i="5"/>
  <c r="B2361" i="5"/>
  <c r="D2361" i="5" s="1"/>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E2385" i="5" s="1"/>
  <c r="B2386" i="5"/>
  <c r="B2387" i="5"/>
  <c r="B2388" i="5"/>
  <c r="B2389" i="5"/>
  <c r="D2389" i="5" s="1"/>
  <c r="B2390" i="5"/>
  <c r="B2391" i="5"/>
  <c r="B2392" i="5"/>
  <c r="B2393" i="5"/>
  <c r="B2394" i="5"/>
  <c r="B2395" i="5"/>
  <c r="B2396" i="5"/>
  <c r="B2397" i="5"/>
  <c r="B2398" i="5"/>
  <c r="B2399" i="5"/>
  <c r="D2399" i="5" s="1"/>
  <c r="B2400" i="5"/>
  <c r="B2401" i="5"/>
  <c r="F2401" i="5" s="1"/>
  <c r="B2402" i="5"/>
  <c r="B2403" i="5"/>
  <c r="B2404" i="5"/>
  <c r="B2405" i="5"/>
  <c r="B2406" i="5"/>
  <c r="B2407" i="5"/>
  <c r="D2407" i="5" s="1"/>
  <c r="B2408" i="5"/>
  <c r="B2409" i="5"/>
  <c r="D2409" i="5" s="1"/>
  <c r="B2410" i="5"/>
  <c r="B2411" i="5"/>
  <c r="B2412" i="5"/>
  <c r="B2413" i="5"/>
  <c r="B2414" i="5"/>
  <c r="F2414" i="5" s="1"/>
  <c r="B2415" i="5"/>
  <c r="B2416" i="5"/>
  <c r="B2417" i="5"/>
  <c r="B2418" i="5"/>
  <c r="B2419" i="5"/>
  <c r="B2420" i="5"/>
  <c r="B2421" i="5"/>
  <c r="B2422" i="5"/>
  <c r="B2423" i="5"/>
  <c r="B2424" i="5"/>
  <c r="B2425" i="5"/>
  <c r="B2426" i="5"/>
  <c r="B2427" i="5"/>
  <c r="B2428" i="5"/>
  <c r="B2429" i="5"/>
  <c r="B2430" i="5"/>
  <c r="B2431" i="5"/>
  <c r="B2432" i="5"/>
  <c r="B2433" i="5"/>
  <c r="B2434" i="5"/>
  <c r="B2435" i="5"/>
  <c r="E2435" i="5" s="1"/>
  <c r="B2436" i="5"/>
  <c r="B2437" i="5"/>
  <c r="B2438" i="5"/>
  <c r="B2439" i="5"/>
  <c r="B2440" i="5"/>
  <c r="B2441" i="5"/>
  <c r="B2442" i="5"/>
  <c r="B2443" i="5"/>
  <c r="B2444" i="5"/>
  <c r="B2445" i="5"/>
  <c r="B2446" i="5"/>
  <c r="B2447" i="5"/>
  <c r="D2447" i="5" s="1"/>
  <c r="B2448" i="5"/>
  <c r="B2449" i="5"/>
  <c r="B2450" i="5"/>
  <c r="B2451" i="5"/>
  <c r="B2452" i="5"/>
  <c r="B2453" i="5"/>
  <c r="B2454" i="5"/>
  <c r="B2455" i="5"/>
  <c r="B2456" i="5"/>
  <c r="B2457" i="5"/>
  <c r="E2457" i="5" s="1"/>
  <c r="B2458" i="5"/>
  <c r="B2459" i="5"/>
  <c r="B2460" i="5"/>
  <c r="B2461" i="5"/>
  <c r="B2462" i="5"/>
  <c r="B2463" i="5"/>
  <c r="B2464" i="5"/>
  <c r="B2465" i="5"/>
  <c r="B2466" i="5"/>
  <c r="B2467" i="5"/>
  <c r="B2468" i="5"/>
  <c r="B2469" i="5"/>
  <c r="F2469" i="5" s="1"/>
  <c r="B2470" i="5"/>
  <c r="F2470" i="5" s="1"/>
  <c r="B2471" i="5"/>
  <c r="B2472" i="5"/>
  <c r="B2473" i="5"/>
  <c r="B2474" i="5"/>
  <c r="B2475" i="5"/>
  <c r="D2475" i="5" s="1"/>
  <c r="B2476" i="5"/>
  <c r="B2477" i="5"/>
  <c r="B2478" i="5"/>
  <c r="B2479" i="5"/>
  <c r="B2480" i="5"/>
  <c r="F2480" i="5" s="1"/>
  <c r="B2481" i="5"/>
  <c r="B2482" i="5"/>
  <c r="B2483" i="5"/>
  <c r="B2484" i="5"/>
  <c r="B2485" i="5"/>
  <c r="B2486" i="5"/>
  <c r="B2487" i="5"/>
  <c r="B2488" i="5"/>
  <c r="B2489" i="5"/>
  <c r="B2490" i="5"/>
  <c r="B2491" i="5"/>
  <c r="E2491" i="5" s="1"/>
  <c r="B2492" i="5"/>
  <c r="B2493" i="5"/>
  <c r="B2494" i="5"/>
  <c r="B2495" i="5"/>
  <c r="B2496" i="5"/>
  <c r="B2497" i="5"/>
  <c r="D2497" i="5" s="1"/>
  <c r="B2498" i="5"/>
  <c r="B2499" i="5"/>
  <c r="B2500" i="5"/>
  <c r="B2501" i="5"/>
  <c r="B2502" i="5"/>
  <c r="B2503" i="5"/>
  <c r="B2504" i="5"/>
  <c r="B2505" i="5"/>
  <c r="E2505" i="5" s="1"/>
  <c r="B2506" i="5"/>
  <c r="B2507" i="5"/>
  <c r="B2508" i="5"/>
  <c r="B2509" i="5"/>
  <c r="B2510" i="5"/>
  <c r="B2511" i="5"/>
  <c r="E2511" i="5" s="1"/>
  <c r="B2512" i="5"/>
  <c r="B2513" i="5"/>
  <c r="B2514" i="5"/>
  <c r="B2515" i="5"/>
  <c r="B2516" i="5"/>
  <c r="B2517" i="5"/>
  <c r="B2518" i="5"/>
  <c r="B2519" i="5"/>
  <c r="B2520" i="5"/>
  <c r="B2521" i="5"/>
  <c r="E2521" i="5" s="1"/>
  <c r="B2522" i="5"/>
  <c r="B2523" i="5"/>
  <c r="B2524" i="5"/>
  <c r="B2525" i="5"/>
  <c r="D2525" i="5" s="1"/>
  <c r="B2526" i="5"/>
  <c r="B2527" i="5"/>
  <c r="B2528" i="5"/>
  <c r="B2529" i="5"/>
  <c r="B2530" i="5"/>
  <c r="B2531" i="5"/>
  <c r="B2532" i="5"/>
  <c r="B2533" i="5"/>
  <c r="B2534" i="5"/>
  <c r="B2535" i="5"/>
  <c r="B2536" i="5"/>
  <c r="B2537" i="5"/>
  <c r="B2538" i="5"/>
  <c r="B2539" i="5"/>
  <c r="B2540" i="5"/>
  <c r="B2541" i="5"/>
  <c r="B2542" i="5"/>
  <c r="B2543" i="5"/>
  <c r="B2544" i="5"/>
  <c r="B2545" i="5"/>
  <c r="B2546" i="5"/>
  <c r="B2547" i="5"/>
  <c r="F2547" i="5" s="1"/>
  <c r="B2548" i="5"/>
  <c r="B2549" i="5"/>
  <c r="B2550" i="5"/>
  <c r="B2551" i="5"/>
  <c r="B2552" i="5"/>
  <c r="B2553" i="5"/>
  <c r="B2554" i="5"/>
  <c r="B2555" i="5"/>
  <c r="B2556" i="5"/>
  <c r="B2557" i="5"/>
  <c r="B2558" i="5"/>
  <c r="B2559" i="5"/>
  <c r="B2560" i="5"/>
  <c r="B2561" i="5"/>
  <c r="B2562" i="5"/>
  <c r="B2563" i="5"/>
  <c r="B2564" i="5"/>
  <c r="B2565" i="5"/>
  <c r="B2566" i="5"/>
  <c r="B2567" i="5"/>
  <c r="F2567" i="5" s="1"/>
  <c r="B2568" i="5"/>
  <c r="B2569" i="5"/>
  <c r="D2569" i="5" s="1"/>
  <c r="B2570" i="5"/>
  <c r="B2571" i="5"/>
  <c r="B2572" i="5"/>
  <c r="B2573" i="5"/>
  <c r="B2574" i="5"/>
  <c r="B2575" i="5"/>
  <c r="B2576" i="5"/>
  <c r="B2577" i="5"/>
  <c r="B2578" i="5"/>
  <c r="B2579" i="5"/>
  <c r="B2580" i="5"/>
  <c r="B2581" i="5"/>
  <c r="B2582" i="5"/>
  <c r="B2583" i="5"/>
  <c r="B2584" i="5"/>
  <c r="B2585" i="5"/>
  <c r="B2586" i="5"/>
  <c r="E2586" i="5" s="1"/>
  <c r="B2587" i="5"/>
  <c r="E2587" i="5" s="1"/>
  <c r="B2588" i="5"/>
  <c r="B2589" i="5"/>
  <c r="B2590" i="5"/>
  <c r="B2591" i="5"/>
  <c r="B2592" i="5"/>
  <c r="B2593" i="5"/>
  <c r="B2594" i="5"/>
  <c r="B2595" i="5"/>
  <c r="F2595" i="5" s="1"/>
  <c r="B2596" i="5"/>
  <c r="B2597" i="5"/>
  <c r="B2598" i="5"/>
  <c r="B2599" i="5"/>
  <c r="B2600" i="5"/>
  <c r="B2601" i="5"/>
  <c r="B2602" i="5"/>
  <c r="B2603" i="5"/>
  <c r="B2604" i="5"/>
  <c r="B2605" i="5"/>
  <c r="B2606" i="5"/>
  <c r="B2607" i="5"/>
  <c r="D2607" i="5" s="1"/>
  <c r="B2608" i="5"/>
  <c r="B2609" i="5"/>
  <c r="B2610" i="5"/>
  <c r="B2611" i="5"/>
  <c r="B2612" i="5"/>
  <c r="B2613" i="5"/>
  <c r="B2614" i="5"/>
  <c r="B2615" i="5"/>
  <c r="B2616" i="5"/>
  <c r="B2617" i="5"/>
  <c r="D2617" i="5" s="1"/>
  <c r="B2618" i="5"/>
  <c r="B2619" i="5"/>
  <c r="B2620" i="5"/>
  <c r="B2621" i="5"/>
  <c r="B2622" i="5"/>
  <c r="B2623" i="5"/>
  <c r="F2623" i="5" s="1"/>
  <c r="B2624" i="5"/>
  <c r="B2625" i="5"/>
  <c r="D2625" i="5" s="1"/>
  <c r="B2626" i="5"/>
  <c r="B2627" i="5"/>
  <c r="B2628" i="5"/>
  <c r="B2629" i="5"/>
  <c r="B2630" i="5"/>
  <c r="B2631" i="5"/>
  <c r="B2632" i="5"/>
  <c r="B2633" i="5"/>
  <c r="B2634" i="5"/>
  <c r="B2635" i="5"/>
  <c r="D2635" i="5" s="1"/>
  <c r="B2636" i="5"/>
  <c r="B2637" i="5"/>
  <c r="B2638" i="5"/>
  <c r="B2639" i="5"/>
  <c r="B2640" i="5"/>
  <c r="B2641" i="5"/>
  <c r="B2642" i="5"/>
  <c r="E2642" i="5" s="1"/>
  <c r="B2643" i="5"/>
  <c r="B2644" i="5"/>
  <c r="B2645" i="5"/>
  <c r="F2645" i="5" s="1"/>
  <c r="B2646" i="5"/>
  <c r="B2647" i="5"/>
  <c r="B2648" i="5"/>
  <c r="B2649" i="5"/>
  <c r="F2649" i="5" s="1"/>
  <c r="B2650" i="5"/>
  <c r="B2651" i="5"/>
  <c r="B2652" i="5"/>
  <c r="B2653" i="5"/>
  <c r="B2654" i="5"/>
  <c r="B2655" i="5"/>
  <c r="B2656" i="5"/>
  <c r="B2657" i="5"/>
  <c r="B2658" i="5"/>
  <c r="B2659" i="5"/>
  <c r="B2660" i="5"/>
  <c r="B2661" i="5"/>
  <c r="B2662" i="5"/>
  <c r="B2663" i="5"/>
  <c r="D2663" i="5" s="1"/>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E2697" i="5" s="1"/>
  <c r="B2698" i="5"/>
  <c r="F2698" i="5" s="1"/>
  <c r="B2699" i="5"/>
  <c r="B2700" i="5"/>
  <c r="B2701" i="5"/>
  <c r="D2701" i="5" s="1"/>
  <c r="B2702" i="5"/>
  <c r="B2703" i="5"/>
  <c r="D2703" i="5" s="1"/>
  <c r="B2704" i="5"/>
  <c r="B2705" i="5"/>
  <c r="B2706" i="5"/>
  <c r="B2707" i="5"/>
  <c r="B2708" i="5"/>
  <c r="F2708" i="5" s="1"/>
  <c r="B2709" i="5"/>
  <c r="B2710" i="5"/>
  <c r="B2711" i="5"/>
  <c r="B2712" i="5"/>
  <c r="B2713" i="5"/>
  <c r="B2714" i="5"/>
  <c r="B2715" i="5"/>
  <c r="B2716" i="5"/>
  <c r="B2717" i="5"/>
  <c r="F2717" i="5" s="1"/>
  <c r="B2718" i="5"/>
  <c r="B2719" i="5"/>
  <c r="E2719" i="5" s="1"/>
  <c r="B2720" i="5"/>
  <c r="B2721" i="5"/>
  <c r="E2721" i="5" s="1"/>
  <c r="B2722" i="5"/>
  <c r="B2723" i="5"/>
  <c r="B2724" i="5"/>
  <c r="B2725" i="5"/>
  <c r="B2726" i="5"/>
  <c r="B2727" i="5"/>
  <c r="B2728" i="5"/>
  <c r="B2729" i="5"/>
  <c r="B2730" i="5"/>
  <c r="B2731" i="5"/>
  <c r="B2732" i="5"/>
  <c r="B2733" i="5"/>
  <c r="B2734" i="5"/>
  <c r="B2735" i="5"/>
  <c r="B2736" i="5"/>
  <c r="B2737" i="5"/>
  <c r="B2738" i="5"/>
  <c r="B2739" i="5"/>
  <c r="E2739" i="5" s="1"/>
  <c r="B2740" i="5"/>
  <c r="B2741" i="5"/>
  <c r="B2742" i="5"/>
  <c r="B2743" i="5"/>
  <c r="B2744" i="5"/>
  <c r="B2745" i="5"/>
  <c r="B2746" i="5"/>
  <c r="B2747" i="5"/>
  <c r="E2747" i="5" s="1"/>
  <c r="B2748" i="5"/>
  <c r="B2749" i="5"/>
  <c r="B2750" i="5"/>
  <c r="B2751" i="5"/>
  <c r="B2752" i="5"/>
  <c r="B2753" i="5"/>
  <c r="D2753" i="5" s="1"/>
  <c r="B2754" i="5"/>
  <c r="B2755" i="5"/>
  <c r="B2756" i="5"/>
  <c r="B2757" i="5"/>
  <c r="B2758" i="5"/>
  <c r="B2759" i="5"/>
  <c r="B2760" i="5"/>
  <c r="B2761" i="5"/>
  <c r="B2762" i="5"/>
  <c r="B2763" i="5"/>
  <c r="B2764" i="5"/>
  <c r="B2765" i="5"/>
  <c r="B2766" i="5"/>
  <c r="B2767" i="5"/>
  <c r="B2768" i="5"/>
  <c r="B2769" i="5"/>
  <c r="B2770" i="5"/>
  <c r="B2771" i="5"/>
  <c r="B2772" i="5"/>
  <c r="B2773" i="5"/>
  <c r="B2774" i="5"/>
  <c r="B2775" i="5"/>
  <c r="F2775" i="5" s="1"/>
  <c r="B2776" i="5"/>
  <c r="B2777" i="5"/>
  <c r="D2777" i="5" s="1"/>
  <c r="B2778" i="5"/>
  <c r="B2779" i="5"/>
  <c r="B2780" i="5"/>
  <c r="B2781" i="5"/>
  <c r="B2782" i="5"/>
  <c r="B2783" i="5"/>
  <c r="B2784" i="5"/>
  <c r="B2785" i="5"/>
  <c r="B2786" i="5"/>
  <c r="B2787" i="5"/>
  <c r="B2788" i="5"/>
  <c r="B2789" i="5"/>
  <c r="F2789" i="5" s="1"/>
  <c r="B2790" i="5"/>
  <c r="B2791" i="5"/>
  <c r="B2792" i="5"/>
  <c r="B2793" i="5"/>
  <c r="B2794" i="5"/>
  <c r="B2795" i="5"/>
  <c r="B2796" i="5"/>
  <c r="B2797" i="5"/>
  <c r="B2798" i="5"/>
  <c r="B2799" i="5"/>
  <c r="B2800" i="5"/>
  <c r="B2801" i="5"/>
  <c r="B2802" i="5"/>
  <c r="B2803" i="5"/>
  <c r="B2804" i="5"/>
  <c r="B2805" i="5"/>
  <c r="B2806" i="5"/>
  <c r="B2807" i="5"/>
  <c r="B2808" i="5"/>
  <c r="B2809" i="5"/>
  <c r="F2809" i="5" s="1"/>
  <c r="B2810" i="5"/>
  <c r="B2811" i="5"/>
  <c r="B2812" i="5"/>
  <c r="B2813" i="5"/>
  <c r="D2813" i="5" s="1"/>
  <c r="B2814" i="5"/>
  <c r="D2814" i="5" s="1"/>
  <c r="B2815" i="5"/>
  <c r="E2815" i="5" s="1"/>
  <c r="B2816" i="5"/>
  <c r="B2817" i="5"/>
  <c r="B2818" i="5"/>
  <c r="B2819" i="5"/>
  <c r="B2820" i="5"/>
  <c r="B2821" i="5"/>
  <c r="B2822" i="5"/>
  <c r="B2823" i="5"/>
  <c r="B2824" i="5"/>
  <c r="B2825" i="5"/>
  <c r="D2825" i="5" s="1"/>
  <c r="B2826" i="5"/>
  <c r="B2827" i="5"/>
  <c r="B2828" i="5"/>
  <c r="B2829" i="5"/>
  <c r="B2830" i="5"/>
  <c r="B2831" i="5"/>
  <c r="B2832" i="5"/>
  <c r="B2833" i="5"/>
  <c r="E2833" i="5" s="1"/>
  <c r="B2834" i="5"/>
  <c r="B2835" i="5"/>
  <c r="B2836" i="5"/>
  <c r="B2837" i="5"/>
  <c r="D2837" i="5" s="1"/>
  <c r="B2838" i="5"/>
  <c r="B2839" i="5"/>
  <c r="B2840" i="5"/>
  <c r="B2841" i="5"/>
  <c r="B2842" i="5"/>
  <c r="B2843" i="5"/>
  <c r="B2844" i="5"/>
  <c r="B2845" i="5"/>
  <c r="B2846" i="5"/>
  <c r="B2847" i="5"/>
  <c r="B2848" i="5"/>
  <c r="B2849" i="5"/>
  <c r="D2849" i="5" s="1"/>
  <c r="B2850" i="5"/>
  <c r="B2851" i="5"/>
  <c r="F2851" i="5" s="1"/>
  <c r="B2852" i="5"/>
  <c r="B2853" i="5"/>
  <c r="F2853" i="5" s="1"/>
  <c r="B2854" i="5"/>
  <c r="B2855" i="5"/>
  <c r="B2856" i="5"/>
  <c r="B2857" i="5"/>
  <c r="B2858" i="5"/>
  <c r="B2859" i="5"/>
  <c r="B2860" i="5"/>
  <c r="B2861" i="5"/>
  <c r="B2862" i="5"/>
  <c r="B2863" i="5"/>
  <c r="B2864" i="5"/>
  <c r="B2865" i="5"/>
  <c r="B2866" i="5"/>
  <c r="B2867" i="5"/>
  <c r="B2868" i="5"/>
  <c r="B2869" i="5"/>
  <c r="D2869" i="5" s="1"/>
  <c r="B2870" i="5"/>
  <c r="E2870" i="5" s="1"/>
  <c r="B2871" i="5"/>
  <c r="B2872" i="5"/>
  <c r="B2873" i="5"/>
  <c r="B2874" i="5"/>
  <c r="B2875" i="5"/>
  <c r="B2876" i="5"/>
  <c r="B2877" i="5"/>
  <c r="B2878" i="5"/>
  <c r="B2879" i="5"/>
  <c r="B2880" i="5"/>
  <c r="B2881" i="5"/>
  <c r="B2882" i="5"/>
  <c r="B2883" i="5"/>
  <c r="B2884" i="5"/>
  <c r="B2885" i="5"/>
  <c r="B2886" i="5"/>
  <c r="B2887" i="5"/>
  <c r="B2888" i="5"/>
  <c r="B2889" i="5"/>
  <c r="B2890" i="5"/>
  <c r="D2890" i="5" s="1"/>
  <c r="B2891" i="5"/>
  <c r="F2891" i="5" s="1"/>
  <c r="B2892" i="5"/>
  <c r="B2893" i="5"/>
  <c r="B2894" i="5"/>
  <c r="B2895" i="5"/>
  <c r="B2896" i="5"/>
  <c r="B2897" i="5"/>
  <c r="E2897" i="5" s="1"/>
  <c r="B2898" i="5"/>
  <c r="B2899" i="5"/>
  <c r="B2900" i="5"/>
  <c r="B2901" i="5"/>
  <c r="E2901" i="5" s="1"/>
  <c r="B2902" i="5"/>
  <c r="B2903" i="5"/>
  <c r="B2904" i="5"/>
  <c r="B2905" i="5"/>
  <c r="B2906" i="5"/>
  <c r="B2907" i="5"/>
  <c r="B2908" i="5"/>
  <c r="B2909" i="5"/>
  <c r="B2910" i="5"/>
  <c r="B2911" i="5"/>
  <c r="B2912" i="5"/>
  <c r="B2913" i="5"/>
  <c r="B2914" i="5"/>
  <c r="B2915" i="5"/>
  <c r="B2916" i="5"/>
  <c r="B2917" i="5"/>
  <c r="B2918" i="5"/>
  <c r="B2919" i="5"/>
  <c r="B2920" i="5"/>
  <c r="B2921" i="5"/>
  <c r="E2921" i="5" s="1"/>
  <c r="B2922" i="5"/>
  <c r="B2923" i="5"/>
  <c r="B2924" i="5"/>
  <c r="B2925" i="5"/>
  <c r="B2926" i="5"/>
  <c r="B2927" i="5"/>
  <c r="B2928" i="5"/>
  <c r="B2929" i="5"/>
  <c r="B2930" i="5"/>
  <c r="B2931" i="5"/>
  <c r="B2932" i="5"/>
  <c r="B2933" i="5"/>
  <c r="B2934" i="5"/>
  <c r="B2935" i="5"/>
  <c r="E2935" i="5" s="1"/>
  <c r="B2936" i="5"/>
  <c r="B2937" i="5"/>
  <c r="F2937" i="5" s="1"/>
  <c r="B2938" i="5"/>
  <c r="B2939" i="5"/>
  <c r="B2940" i="5"/>
  <c r="B2941" i="5"/>
  <c r="B2942" i="5"/>
  <c r="B2943" i="5"/>
  <c r="B2944" i="5"/>
  <c r="B2945" i="5"/>
  <c r="B2946" i="5"/>
  <c r="B2947" i="5"/>
  <c r="D2947" i="5" s="1"/>
  <c r="B2948" i="5"/>
  <c r="B2949" i="5"/>
  <c r="B2950" i="5"/>
  <c r="B2951" i="5"/>
  <c r="B2952" i="5"/>
  <c r="B2953" i="5"/>
  <c r="B2954" i="5"/>
  <c r="B2955" i="5"/>
  <c r="B2956" i="5"/>
  <c r="B2957" i="5"/>
  <c r="B2958" i="5"/>
  <c r="B2959" i="5"/>
  <c r="B2960" i="5"/>
  <c r="B2961" i="5"/>
  <c r="B2962" i="5"/>
  <c r="B2963" i="5"/>
  <c r="B2964" i="5"/>
  <c r="B2965" i="5"/>
  <c r="D2965" i="5" s="1"/>
  <c r="B2966" i="5"/>
  <c r="B2967" i="5"/>
  <c r="B2968" i="5"/>
  <c r="B2969" i="5"/>
  <c r="B2970" i="5"/>
  <c r="B2971" i="5"/>
  <c r="B2972" i="5"/>
  <c r="B2973" i="5"/>
  <c r="B2974" i="5"/>
  <c r="B2975" i="5"/>
  <c r="F2975" i="5" s="1"/>
  <c r="B2976" i="5"/>
  <c r="B2977" i="5"/>
  <c r="F2977" i="5" s="1"/>
  <c r="B2978" i="5"/>
  <c r="B2979" i="5"/>
  <c r="B2980" i="5"/>
  <c r="B2981" i="5"/>
  <c r="D2981" i="5" s="1"/>
  <c r="B2982" i="5"/>
  <c r="B2983" i="5"/>
  <c r="B2984" i="5"/>
  <c r="B2985" i="5"/>
  <c r="B2986" i="5"/>
  <c r="B2987" i="5"/>
  <c r="D2987" i="5" s="1"/>
  <c r="B2988" i="5"/>
  <c r="B2989" i="5"/>
  <c r="B2990" i="5"/>
  <c r="B2991" i="5"/>
  <c r="B2992" i="5"/>
  <c r="B2993" i="5"/>
  <c r="B2994" i="5"/>
  <c r="B2995" i="5"/>
  <c r="B2996" i="5"/>
  <c r="B2997" i="5"/>
  <c r="B2998" i="5"/>
  <c r="F2998" i="5" s="1"/>
  <c r="B2999" i="5"/>
  <c r="B3000" i="5"/>
  <c r="B3001" i="5"/>
  <c r="B3002" i="5"/>
  <c r="B3003" i="5"/>
  <c r="B3004" i="5"/>
  <c r="B3005" i="5"/>
  <c r="B3006" i="5"/>
  <c r="B3007" i="5"/>
  <c r="B3008" i="5"/>
  <c r="B3009" i="5"/>
  <c r="B3010" i="5"/>
  <c r="D3010" i="5" s="1"/>
  <c r="B3011" i="5"/>
  <c r="B3012" i="5"/>
  <c r="B3013" i="5"/>
  <c r="B3014" i="5"/>
  <c r="B3015" i="5"/>
  <c r="D3015" i="5" s="1"/>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E3041" i="5" s="1"/>
  <c r="B3042" i="5"/>
  <c r="B3043" i="5"/>
  <c r="B3044" i="5"/>
  <c r="B3045" i="5"/>
  <c r="B3046" i="5"/>
  <c r="B3047" i="5"/>
  <c r="B3048" i="5"/>
  <c r="B3049" i="5"/>
  <c r="B3050" i="5"/>
  <c r="B3051" i="5"/>
  <c r="B3052" i="5"/>
  <c r="B3053" i="5"/>
  <c r="B3054" i="5"/>
  <c r="B3055" i="5"/>
  <c r="D3055" i="5" s="1"/>
  <c r="B3056" i="5"/>
  <c r="B3057" i="5"/>
  <c r="B3058" i="5"/>
  <c r="D3058" i="5" s="1"/>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E3082" i="5" s="1"/>
  <c r="B3083" i="5"/>
  <c r="B3084" i="5"/>
  <c r="B3085" i="5"/>
  <c r="B3086" i="5"/>
  <c r="B3087" i="5"/>
  <c r="B3088" i="5"/>
  <c r="B3089" i="5"/>
  <c r="B3090" i="5"/>
  <c r="B3091" i="5"/>
  <c r="E3091" i="5" s="1"/>
  <c r="B3092" i="5"/>
  <c r="B3093" i="5"/>
  <c r="F3093" i="5" s="1"/>
  <c r="B3094" i="5"/>
  <c r="B3095" i="5"/>
  <c r="B3096" i="5"/>
  <c r="B3097" i="5"/>
  <c r="E3097" i="5" s="1"/>
  <c r="B3098" i="5"/>
  <c r="B3099" i="5"/>
  <c r="E3099" i="5" s="1"/>
  <c r="B3100" i="5"/>
  <c r="B3101" i="5"/>
  <c r="B3102" i="5"/>
  <c r="B3103" i="5"/>
  <c r="B3104" i="5"/>
  <c r="B3105" i="5"/>
  <c r="B3106" i="5"/>
  <c r="B3107" i="5"/>
  <c r="B3108" i="5"/>
  <c r="B3109" i="5"/>
  <c r="B3110" i="5"/>
  <c r="B3111" i="5"/>
  <c r="B3112" i="5"/>
  <c r="B3113" i="5"/>
  <c r="B3114" i="5"/>
  <c r="B3115" i="5"/>
  <c r="B3116" i="5"/>
  <c r="B3117" i="5"/>
  <c r="D3117" i="5" s="1"/>
  <c r="B3118" i="5"/>
  <c r="B3119" i="5"/>
  <c r="B3120" i="5"/>
  <c r="B3121" i="5"/>
  <c r="B3122" i="5"/>
  <c r="B3123" i="5"/>
  <c r="B3124" i="5"/>
  <c r="B3125" i="5"/>
  <c r="B3126" i="5"/>
  <c r="B3127" i="5"/>
  <c r="F3127" i="5" s="1"/>
  <c r="B3128" i="5"/>
  <c r="B3129" i="5"/>
  <c r="B3130" i="5"/>
  <c r="B3131" i="5"/>
  <c r="B3132" i="5"/>
  <c r="B3133" i="5"/>
  <c r="B3134" i="5"/>
  <c r="B3135" i="5"/>
  <c r="B3136" i="5"/>
  <c r="B3137" i="5"/>
  <c r="B3138" i="5"/>
  <c r="D3138" i="5" s="1"/>
  <c r="B3139" i="5"/>
  <c r="E3139" i="5" s="1"/>
  <c r="B3140" i="5"/>
  <c r="B3141" i="5"/>
  <c r="B3142" i="5"/>
  <c r="B3143" i="5"/>
  <c r="B3144" i="5"/>
  <c r="B3145" i="5"/>
  <c r="B3146" i="5"/>
  <c r="B3147" i="5"/>
  <c r="B3148" i="5"/>
  <c r="B3149" i="5"/>
  <c r="B3150" i="5"/>
  <c r="B3151" i="5"/>
  <c r="B3152" i="5"/>
  <c r="B3153" i="5"/>
  <c r="F3153" i="5" s="1"/>
  <c r="B3154" i="5"/>
  <c r="B3155" i="5"/>
  <c r="B3156" i="5"/>
  <c r="B3157" i="5"/>
  <c r="B3158" i="5"/>
  <c r="B3159" i="5"/>
  <c r="B3160" i="5"/>
  <c r="B3161" i="5"/>
  <c r="B3162" i="5"/>
  <c r="B3163" i="5"/>
  <c r="B3164" i="5"/>
  <c r="B3165" i="5"/>
  <c r="B3166" i="5"/>
  <c r="B3167" i="5"/>
  <c r="E3167" i="5" s="1"/>
  <c r="B3168" i="5"/>
  <c r="B3169" i="5"/>
  <c r="F3169" i="5" s="1"/>
  <c r="B3170" i="5"/>
  <c r="E3170" i="5" s="1"/>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D3193" i="5" s="1"/>
  <c r="B3194" i="5"/>
  <c r="B3195" i="5"/>
  <c r="B3196" i="5"/>
  <c r="B3197" i="5"/>
  <c r="B3198" i="5"/>
  <c r="B3199" i="5"/>
  <c r="B3200" i="5"/>
  <c r="B3201" i="5"/>
  <c r="B3202" i="5"/>
  <c r="B3203" i="5"/>
  <c r="F3203" i="5" s="1"/>
  <c r="B3204" i="5"/>
  <c r="B3205" i="5"/>
  <c r="B3206" i="5"/>
  <c r="B3207" i="5"/>
  <c r="B3208" i="5"/>
  <c r="B3209" i="5"/>
  <c r="D3209" i="5" s="1"/>
  <c r="B3210" i="5"/>
  <c r="B3211" i="5"/>
  <c r="B3212" i="5"/>
  <c r="B3213" i="5"/>
  <c r="D3213" i="5" s="1"/>
  <c r="B3214" i="5"/>
  <c r="B3215" i="5"/>
  <c r="D3215" i="5" s="1"/>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F3245" i="5" s="1"/>
  <c r="B3246" i="5"/>
  <c r="B3247" i="5"/>
  <c r="F3247" i="5" s="1"/>
  <c r="B3248" i="5"/>
  <c r="B3249" i="5"/>
  <c r="B3250" i="5"/>
  <c r="B3251" i="5"/>
  <c r="B3252" i="5"/>
  <c r="B3253" i="5"/>
  <c r="B3254" i="5"/>
  <c r="F3254" i="5" s="1"/>
  <c r="B3255" i="5"/>
  <c r="B3256" i="5"/>
  <c r="D3256" i="5" s="1"/>
  <c r="B3257" i="5"/>
  <c r="B3258" i="5"/>
  <c r="B3259" i="5"/>
  <c r="B3260" i="5"/>
  <c r="B3261" i="5"/>
  <c r="B3262" i="5"/>
  <c r="B3263" i="5"/>
  <c r="E3263" i="5" s="1"/>
  <c r="B3264" i="5"/>
  <c r="F3264" i="5" s="1"/>
  <c r="B3265" i="5"/>
  <c r="B3266" i="5"/>
  <c r="D3266" i="5" s="1"/>
  <c r="B3267" i="5"/>
  <c r="B3268" i="5"/>
  <c r="B3269" i="5"/>
  <c r="D3269" i="5" s="1"/>
  <c r="B3270" i="5"/>
  <c r="B3271" i="5"/>
  <c r="B3272" i="5"/>
  <c r="B3273" i="5"/>
  <c r="B3274" i="5"/>
  <c r="B3275" i="5"/>
  <c r="B3276" i="5"/>
  <c r="E3276" i="5" s="1"/>
  <c r="B3277" i="5"/>
  <c r="B3278" i="5"/>
  <c r="B3279" i="5"/>
  <c r="B3280" i="5"/>
  <c r="B3281" i="5"/>
  <c r="B3282" i="5"/>
  <c r="B3283" i="5"/>
  <c r="B3284" i="5"/>
  <c r="F3284" i="5" s="1"/>
  <c r="B3285" i="5"/>
  <c r="B3286" i="5"/>
  <c r="B3287" i="5"/>
  <c r="B3288" i="5"/>
  <c r="B3289" i="5"/>
  <c r="B3290" i="5"/>
  <c r="B3291" i="5"/>
  <c r="B3292" i="5"/>
  <c r="E3292" i="5" s="1"/>
  <c r="B3293" i="5"/>
  <c r="B3294" i="5"/>
  <c r="B3295" i="5"/>
  <c r="B3296" i="5"/>
  <c r="B3297" i="5"/>
  <c r="B3298" i="5"/>
  <c r="B3299" i="5"/>
  <c r="B3300" i="5"/>
  <c r="B3301" i="5"/>
  <c r="B3302" i="5"/>
  <c r="B3303" i="5"/>
  <c r="B3304" i="5"/>
  <c r="D3304" i="5" s="1"/>
  <c r="B3305" i="5"/>
  <c r="B3306" i="5"/>
  <c r="B3307" i="5"/>
  <c r="D3307" i="5" s="1"/>
  <c r="B3308" i="5"/>
  <c r="B3309" i="5"/>
  <c r="B3310" i="5"/>
  <c r="B3311" i="5"/>
  <c r="B3312" i="5"/>
  <c r="F3312" i="5" s="1"/>
  <c r="B3313" i="5"/>
  <c r="B3314" i="5"/>
  <c r="B3315" i="5"/>
  <c r="B3316" i="5"/>
  <c r="B3317" i="5"/>
  <c r="B3318" i="5"/>
  <c r="B3319" i="5"/>
  <c r="B3320" i="5"/>
  <c r="D3320" i="5" s="1"/>
  <c r="B3321" i="5"/>
  <c r="E3321" i="5" s="1"/>
  <c r="B3322" i="5"/>
  <c r="B3323" i="5"/>
  <c r="B3324" i="5"/>
  <c r="B3325" i="5"/>
  <c r="B3326" i="5"/>
  <c r="B3327" i="5"/>
  <c r="B3328" i="5"/>
  <c r="F3328" i="5" s="1"/>
  <c r="B3329" i="5"/>
  <c r="B3330" i="5"/>
  <c r="B3331" i="5"/>
  <c r="B3332" i="5"/>
  <c r="B3333" i="5"/>
  <c r="B3334" i="5"/>
  <c r="B3335" i="5"/>
  <c r="B3336" i="5"/>
  <c r="B3337" i="5"/>
  <c r="B3338" i="5"/>
  <c r="E3338" i="5" s="1"/>
  <c r="B3339" i="5"/>
  <c r="B3340" i="5"/>
  <c r="E3340" i="5" s="1"/>
  <c r="B3341" i="5"/>
  <c r="B3342" i="5"/>
  <c r="B3343" i="5"/>
  <c r="B3344" i="5"/>
  <c r="B3345" i="5"/>
  <c r="B3346" i="5"/>
  <c r="B3347" i="5"/>
  <c r="B3348" i="5"/>
  <c r="F3348" i="5" s="1"/>
  <c r="B3349" i="5"/>
  <c r="B3350" i="5"/>
  <c r="B3351" i="5"/>
  <c r="B3352" i="5"/>
  <c r="B3353" i="5"/>
  <c r="B3354" i="5"/>
  <c r="B3355" i="5"/>
  <c r="B3356" i="5"/>
  <c r="E3356" i="5" s="1"/>
  <c r="B3357" i="5"/>
  <c r="B3358" i="5"/>
  <c r="B3359" i="5"/>
  <c r="B3360" i="5"/>
  <c r="B3361" i="5"/>
  <c r="B3362" i="5"/>
  <c r="B3363" i="5"/>
  <c r="E3363" i="5" s="1"/>
  <c r="B3364" i="5"/>
  <c r="B3365" i="5"/>
  <c r="B3366" i="5"/>
  <c r="B3367" i="5"/>
  <c r="B3368" i="5"/>
  <c r="D3368" i="5" s="1"/>
  <c r="B3369" i="5"/>
  <c r="B3370" i="5"/>
  <c r="B3371" i="5"/>
  <c r="B3372" i="5"/>
  <c r="B3373" i="5"/>
  <c r="B3374" i="5"/>
  <c r="B3375" i="5"/>
  <c r="F3375" i="5" s="1"/>
  <c r="B3376" i="5"/>
  <c r="F3376" i="5" s="1"/>
  <c r="B3377" i="5"/>
  <c r="B3378" i="5"/>
  <c r="B3379" i="5"/>
  <c r="B3380" i="5"/>
  <c r="B3381" i="5"/>
  <c r="F3381" i="5" s="1"/>
  <c r="B3382" i="5"/>
  <c r="B3383" i="5"/>
  <c r="B3384" i="5"/>
  <c r="D3384" i="5" s="1"/>
  <c r="B3385" i="5"/>
  <c r="B3386" i="5"/>
  <c r="B3387" i="5"/>
  <c r="B3388" i="5"/>
  <c r="B3389" i="5"/>
  <c r="B3390" i="5"/>
  <c r="B3391" i="5"/>
  <c r="B3392" i="5"/>
  <c r="F3392" i="5" s="1"/>
  <c r="B3393" i="5"/>
  <c r="B3394" i="5"/>
  <c r="D3394" i="5" s="1"/>
  <c r="B3395" i="5"/>
  <c r="B3396" i="5"/>
  <c r="B3397" i="5"/>
  <c r="F3397" i="5" s="1"/>
  <c r="B3398" i="5"/>
  <c r="B3399" i="5"/>
  <c r="B3400" i="5"/>
  <c r="B3401" i="5"/>
  <c r="B3402" i="5"/>
  <c r="B3403" i="5"/>
  <c r="B3404" i="5"/>
  <c r="E3404" i="5" s="1"/>
  <c r="B3405" i="5"/>
  <c r="B3406" i="5"/>
  <c r="B3407" i="5"/>
  <c r="B3408" i="5"/>
  <c r="B3409" i="5"/>
  <c r="B3410" i="5"/>
  <c r="B3411" i="5"/>
  <c r="B3412" i="5"/>
  <c r="F3412" i="5" s="1"/>
  <c r="B3413" i="5"/>
  <c r="B3414" i="5"/>
  <c r="B3415" i="5"/>
  <c r="B3416" i="5"/>
  <c r="B3417" i="5"/>
  <c r="B3418" i="5"/>
  <c r="B3419" i="5"/>
  <c r="E3419" i="5" s="1"/>
  <c r="B3420" i="5"/>
  <c r="E3420" i="5" s="1"/>
  <c r="B3421" i="5"/>
  <c r="D3421" i="5" s="1"/>
  <c r="B3422" i="5"/>
  <c r="B3423" i="5"/>
  <c r="B3424" i="5"/>
  <c r="B3425" i="5"/>
  <c r="B3426" i="5"/>
  <c r="E3426" i="5" s="1"/>
  <c r="B3427" i="5"/>
  <c r="B3428" i="5"/>
  <c r="B3429" i="5"/>
  <c r="B3430" i="5"/>
  <c r="B3431" i="5"/>
  <c r="B3432" i="5"/>
  <c r="D3432" i="5" s="1"/>
  <c r="B3433" i="5"/>
  <c r="B3434" i="5"/>
  <c r="B3435" i="5"/>
  <c r="D3435" i="5" s="1"/>
  <c r="B3436" i="5"/>
  <c r="B3437" i="5"/>
  <c r="B3438" i="5"/>
  <c r="B3439" i="5"/>
  <c r="B3440" i="5"/>
  <c r="F3440" i="5" s="1"/>
  <c r="B3441" i="5"/>
  <c r="B3442" i="5"/>
  <c r="D3442" i="5" s="1"/>
  <c r="B3443" i="5"/>
  <c r="B3444" i="5"/>
  <c r="B3445" i="5"/>
  <c r="B3446" i="5"/>
  <c r="B3447" i="5"/>
  <c r="B3448" i="5"/>
  <c r="D3448" i="5" s="1"/>
  <c r="B3449" i="5"/>
  <c r="B3450" i="5"/>
  <c r="B3451" i="5"/>
  <c r="B3452" i="5"/>
  <c r="B3453" i="5"/>
  <c r="B3454" i="5"/>
  <c r="B3455" i="5"/>
  <c r="B3456" i="5"/>
  <c r="F3456" i="5" s="1"/>
  <c r="B3457" i="5"/>
  <c r="E3457" i="5" s="1"/>
  <c r="B3458" i="5"/>
  <c r="B3459" i="5"/>
  <c r="B3460" i="5"/>
  <c r="B3461" i="5"/>
  <c r="B3462" i="5"/>
  <c r="B3463" i="5"/>
  <c r="B3464" i="5"/>
  <c r="B3465" i="5"/>
  <c r="B3466" i="5"/>
  <c r="B3467" i="5"/>
  <c r="B3468" i="5"/>
  <c r="E3468" i="5" s="1"/>
  <c r="B3469" i="5"/>
  <c r="B3470" i="5"/>
  <c r="B3471" i="5"/>
  <c r="B3472" i="5"/>
  <c r="B3473" i="5"/>
  <c r="F3473" i="5" s="1"/>
  <c r="B3474" i="5"/>
  <c r="B3475" i="5"/>
  <c r="F3475" i="5" s="1"/>
  <c r="B3476" i="5"/>
  <c r="F3476" i="5" s="1"/>
  <c r="B3477" i="5"/>
  <c r="B3478" i="5"/>
  <c r="B3479" i="5"/>
  <c r="B3480" i="5"/>
  <c r="B3481" i="5"/>
  <c r="B3482" i="5"/>
  <c r="B3483" i="5"/>
  <c r="B3484" i="5"/>
  <c r="E3484" i="5" s="1"/>
  <c r="B3485" i="5"/>
  <c r="B3486" i="5"/>
  <c r="B3487" i="5"/>
  <c r="B3488" i="5"/>
  <c r="B3489" i="5"/>
  <c r="B3490" i="5"/>
  <c r="B3491" i="5"/>
  <c r="B3492" i="5"/>
  <c r="B3493" i="5"/>
  <c r="B3494" i="5"/>
  <c r="B3495" i="5"/>
  <c r="B3496" i="5"/>
  <c r="D3496" i="5" s="1"/>
  <c r="B3497" i="5"/>
  <c r="D3497" i="5" s="1"/>
  <c r="B3498" i="5"/>
  <c r="B3499" i="5"/>
  <c r="B3500" i="5"/>
  <c r="B3501" i="5"/>
  <c r="B3502" i="5"/>
  <c r="B3503" i="5"/>
  <c r="B3504" i="5"/>
  <c r="F3504" i="5" s="1"/>
  <c r="B3505" i="5"/>
  <c r="B3506" i="5"/>
  <c r="B3507" i="5"/>
  <c r="B3508" i="5"/>
  <c r="B3509" i="5"/>
  <c r="B3510" i="5"/>
  <c r="F3510" i="5" s="1"/>
  <c r="B3511" i="5"/>
  <c r="B3512" i="5"/>
  <c r="D3512" i="5" s="1"/>
  <c r="B3513" i="5"/>
  <c r="B3514" i="5"/>
  <c r="B3515" i="5"/>
  <c r="B3516" i="5"/>
  <c r="B3517" i="5"/>
  <c r="B3518" i="5"/>
  <c r="B3519" i="5"/>
  <c r="B3520" i="5"/>
  <c r="F3520" i="5" s="1"/>
  <c r="B3521" i="5"/>
  <c r="B3522" i="5"/>
  <c r="D3522" i="5" s="1"/>
  <c r="B3523" i="5"/>
  <c r="B3524" i="5"/>
  <c r="B3525" i="5"/>
  <c r="B3526" i="5"/>
  <c r="B3527" i="5"/>
  <c r="B3528" i="5"/>
  <c r="B3529" i="5"/>
  <c r="B3530" i="5"/>
  <c r="B3531" i="5"/>
  <c r="B3532" i="5"/>
  <c r="D3532" i="5" s="1"/>
  <c r="B3533" i="5"/>
  <c r="B3534" i="5"/>
  <c r="B3535" i="5"/>
  <c r="D3535" i="5" s="1"/>
  <c r="B3536" i="5"/>
  <c r="F3536" i="5" s="1"/>
  <c r="B3537" i="5"/>
  <c r="B3538" i="5"/>
  <c r="B3539" i="5"/>
  <c r="B3540" i="5"/>
  <c r="B3541" i="5"/>
  <c r="B3542" i="5"/>
  <c r="B3543" i="5"/>
  <c r="B3544" i="5"/>
  <c r="D3544" i="5" s="1"/>
  <c r="B3545" i="5"/>
  <c r="B3546" i="5"/>
  <c r="B3547" i="5"/>
  <c r="E3547" i="5" s="1"/>
  <c r="B3548" i="5"/>
  <c r="F3548" i="5" s="1"/>
  <c r="B3549" i="5"/>
  <c r="E3549" i="5" s="1"/>
  <c r="B3550" i="5"/>
  <c r="B3551" i="5"/>
  <c r="B3552" i="5"/>
  <c r="F3552" i="5" s="1"/>
  <c r="B3553" i="5"/>
  <c r="B3554" i="5"/>
  <c r="B3555" i="5"/>
  <c r="B3556" i="5"/>
  <c r="B3557" i="5"/>
  <c r="B3558" i="5"/>
  <c r="B3559" i="5"/>
  <c r="B3560" i="5"/>
  <c r="B3561" i="5"/>
  <c r="B3562" i="5"/>
  <c r="B3563" i="5"/>
  <c r="B3564" i="5"/>
  <c r="E3564" i="5" s="1"/>
  <c r="B3565" i="5"/>
  <c r="B3566" i="5"/>
  <c r="B3567" i="5"/>
  <c r="B3568" i="5"/>
  <c r="D3568" i="5" s="1"/>
  <c r="B3569" i="5"/>
  <c r="B3570" i="5"/>
  <c r="D3570" i="5" s="1"/>
  <c r="B3571" i="5"/>
  <c r="B3572" i="5"/>
  <c r="F3572" i="5" s="1"/>
  <c r="B3573" i="5"/>
  <c r="B3574" i="5"/>
  <c r="B3575" i="5"/>
  <c r="B3576" i="5"/>
  <c r="F3576" i="5" s="1"/>
  <c r="B3577" i="5"/>
  <c r="B3578" i="5"/>
  <c r="B3579" i="5"/>
  <c r="B3580" i="5"/>
  <c r="E3580" i="5" s="1"/>
  <c r="B3581" i="5"/>
  <c r="B3582" i="5"/>
  <c r="B3583" i="5"/>
  <c r="B3584" i="5"/>
  <c r="B3585" i="5"/>
  <c r="B3586" i="5"/>
  <c r="B3587" i="5"/>
  <c r="B3588" i="5"/>
  <c r="B3589" i="5"/>
  <c r="B3590" i="5"/>
  <c r="B3591" i="5"/>
  <c r="D3591" i="5" s="1"/>
  <c r="B3592" i="5"/>
  <c r="D3592" i="5" s="1"/>
  <c r="B3593" i="5"/>
  <c r="B3594" i="5"/>
  <c r="E3594" i="5" s="1"/>
  <c r="B3595" i="5"/>
  <c r="B3596" i="5"/>
  <c r="D3596" i="5" s="1"/>
  <c r="B3597" i="5"/>
  <c r="B3598" i="5"/>
  <c r="B3599" i="5"/>
  <c r="B3600" i="5"/>
  <c r="F3600" i="5" s="1"/>
  <c r="B3601" i="5"/>
  <c r="B3602" i="5"/>
  <c r="B3603" i="5"/>
  <c r="B3604" i="5"/>
  <c r="B3605" i="5"/>
  <c r="B3606" i="5"/>
  <c r="B3607" i="5"/>
  <c r="B3608" i="5"/>
  <c r="D3608" i="5" s="1"/>
  <c r="B3609" i="5"/>
  <c r="E3609" i="5" s="1"/>
  <c r="B3610" i="5"/>
  <c r="B3611" i="5"/>
  <c r="B3612" i="5"/>
  <c r="B3613" i="5"/>
  <c r="B3614" i="5"/>
  <c r="B3615" i="5"/>
  <c r="B3616" i="5"/>
  <c r="B3617" i="5"/>
  <c r="B3618" i="5"/>
  <c r="B3619" i="5"/>
  <c r="B3620" i="5"/>
  <c r="D3620" i="5" s="1"/>
  <c r="B3621" i="5"/>
  <c r="B3622" i="5"/>
  <c r="B3623" i="5"/>
  <c r="B3624" i="5"/>
  <c r="E3624" i="5" s="1"/>
  <c r="B3625" i="5"/>
  <c r="E3625" i="5" s="1"/>
  <c r="B3626" i="5"/>
  <c r="B3627" i="5"/>
  <c r="B3628" i="5"/>
  <c r="E3628" i="5" s="1"/>
  <c r="B3629" i="5"/>
  <c r="B3630" i="5"/>
  <c r="B3631" i="5"/>
  <c r="B3632" i="5"/>
  <c r="B3633" i="5"/>
  <c r="B3634" i="5"/>
  <c r="B3635" i="5"/>
  <c r="B3636" i="5"/>
  <c r="B3637" i="5"/>
  <c r="B3638" i="5"/>
  <c r="B3639" i="5"/>
  <c r="B3640" i="5"/>
  <c r="B3641" i="5"/>
  <c r="B3642" i="5"/>
  <c r="B3643" i="5"/>
  <c r="B3644" i="5"/>
  <c r="B3645" i="5"/>
  <c r="B3646" i="5"/>
  <c r="B3647" i="5"/>
  <c r="E3647" i="5" s="1"/>
  <c r="B3648" i="5"/>
  <c r="B3649" i="5"/>
  <c r="B3650" i="5"/>
  <c r="D3650" i="5" s="1"/>
  <c r="B3651" i="5"/>
  <c r="B3652" i="5"/>
  <c r="B3653" i="5"/>
  <c r="B3654" i="5"/>
  <c r="B3655" i="5"/>
  <c r="B3656" i="5"/>
  <c r="D3656" i="5" s="1"/>
  <c r="B3657" i="5"/>
  <c r="B3658" i="5"/>
  <c r="B3659" i="5"/>
  <c r="B3660" i="5"/>
  <c r="B3661" i="5"/>
  <c r="F3661" i="5" s="1"/>
  <c r="B3662" i="5"/>
  <c r="B3663" i="5"/>
  <c r="B3664" i="5"/>
  <c r="B3665" i="5"/>
  <c r="F3665" i="5" s="1"/>
  <c r="B3666" i="5"/>
  <c r="B3667" i="5"/>
  <c r="B3668" i="5"/>
  <c r="E3668" i="5" s="1"/>
  <c r="B3669" i="5"/>
  <c r="B3670" i="5"/>
  <c r="B3671" i="5"/>
  <c r="B3672" i="5"/>
  <c r="B3673" i="5"/>
  <c r="B3674" i="5"/>
  <c r="B3675" i="5"/>
  <c r="B3676" i="5"/>
  <c r="F3676" i="5" s="1"/>
  <c r="B3677" i="5"/>
  <c r="B3678" i="5"/>
  <c r="B3679" i="5"/>
  <c r="B3680" i="5"/>
  <c r="B3681" i="5"/>
  <c r="B3682" i="5"/>
  <c r="B3683" i="5"/>
  <c r="B3684" i="5"/>
  <c r="D3684" i="5" s="1"/>
  <c r="B3685" i="5"/>
  <c r="D3685" i="5" s="1"/>
  <c r="B3686" i="5"/>
  <c r="B3687" i="5"/>
  <c r="B3688" i="5"/>
  <c r="B3689" i="5"/>
  <c r="B3690" i="5"/>
  <c r="B3691" i="5"/>
  <c r="B3692" i="5"/>
  <c r="B3693" i="5"/>
  <c r="B3694" i="5"/>
  <c r="B3695" i="5"/>
  <c r="B3696" i="5"/>
  <c r="B3697" i="5"/>
  <c r="B3698" i="5"/>
  <c r="D3698" i="5" s="1"/>
  <c r="B3699" i="5"/>
  <c r="B3700" i="5"/>
  <c r="F3700" i="5" s="1"/>
  <c r="B3701" i="5"/>
  <c r="F3701" i="5" s="1"/>
  <c r="B3702" i="5"/>
  <c r="B3703" i="5"/>
  <c r="F3703" i="5" s="1"/>
  <c r="B3704" i="5"/>
  <c r="F3704" i="5" s="1"/>
  <c r="B3705" i="5"/>
  <c r="B3706" i="5"/>
  <c r="B3707" i="5"/>
  <c r="B3708" i="5"/>
  <c r="B3709" i="5"/>
  <c r="B3710" i="5"/>
  <c r="B3711" i="5"/>
  <c r="B3712" i="5"/>
  <c r="B3713" i="5"/>
  <c r="B3714" i="5"/>
  <c r="B3715" i="5"/>
  <c r="B3716" i="5"/>
  <c r="B3717" i="5"/>
  <c r="B3718" i="5"/>
  <c r="B3719" i="5"/>
  <c r="B3720" i="5"/>
  <c r="B3721" i="5"/>
  <c r="B3722" i="5"/>
  <c r="B3723" i="5"/>
  <c r="B3724" i="5"/>
  <c r="B3725" i="5"/>
  <c r="D3725" i="5" s="1"/>
  <c r="B3726" i="5"/>
  <c r="B3727" i="5"/>
  <c r="B3728" i="5"/>
  <c r="F3728" i="5" s="1"/>
  <c r="B3729" i="5"/>
  <c r="B3730" i="5"/>
  <c r="B3731" i="5"/>
  <c r="B3732" i="5"/>
  <c r="F3732" i="5" s="1"/>
  <c r="B3733" i="5"/>
  <c r="B3734" i="5"/>
  <c r="B3735" i="5"/>
  <c r="B3736" i="5"/>
  <c r="B3737" i="5"/>
  <c r="B3738" i="5"/>
  <c r="B3739" i="5"/>
  <c r="B3740" i="5"/>
  <c r="F3740" i="5" s="1"/>
  <c r="B3741" i="5"/>
  <c r="B3742" i="5"/>
  <c r="B3743" i="5"/>
  <c r="B3744" i="5"/>
  <c r="B3745" i="5"/>
  <c r="B3746" i="5"/>
  <c r="B3747" i="5"/>
  <c r="B3748" i="5"/>
  <c r="B3749" i="5"/>
  <c r="B3750" i="5"/>
  <c r="B3751" i="5"/>
  <c r="B3752" i="5"/>
  <c r="B3753" i="5"/>
  <c r="B3754" i="5"/>
  <c r="B3755" i="5"/>
  <c r="B3756" i="5"/>
  <c r="E3756" i="5" s="1"/>
  <c r="B3757" i="5"/>
  <c r="B3758" i="5"/>
  <c r="B3759" i="5"/>
  <c r="F3759" i="5" s="1"/>
  <c r="B3760" i="5"/>
  <c r="B3761" i="5"/>
  <c r="E3761" i="5" s="1"/>
  <c r="B3762" i="5"/>
  <c r="B3763" i="5"/>
  <c r="B3764" i="5"/>
  <c r="B3765" i="5"/>
  <c r="B3766" i="5"/>
  <c r="F3766" i="5" s="1"/>
  <c r="B3767" i="5"/>
  <c r="B3768" i="5"/>
  <c r="F3768" i="5" s="1"/>
  <c r="B3769" i="5"/>
  <c r="B3770" i="5"/>
  <c r="B3771" i="5"/>
  <c r="B3772" i="5"/>
  <c r="B3773" i="5"/>
  <c r="B3774" i="5"/>
  <c r="B3775" i="5"/>
  <c r="B3776" i="5"/>
  <c r="E3776" i="5" s="1"/>
  <c r="B3777" i="5"/>
  <c r="B3778" i="5"/>
  <c r="D3778" i="5" s="1"/>
  <c r="B3779" i="5"/>
  <c r="B3780" i="5"/>
  <c r="D3780" i="5" s="1"/>
  <c r="B3781" i="5"/>
  <c r="F3781" i="5" s="1"/>
  <c r="B3782" i="5"/>
  <c r="B3783" i="5"/>
  <c r="B3784" i="5"/>
  <c r="D3784" i="5" s="1"/>
  <c r="B3785" i="5"/>
  <c r="B3786" i="5"/>
  <c r="B3787" i="5"/>
  <c r="B3788" i="5"/>
  <c r="B3789" i="5"/>
  <c r="D3789" i="5" s="1"/>
  <c r="B3790" i="5"/>
  <c r="B3791" i="5"/>
  <c r="B3792" i="5"/>
  <c r="B3793" i="5"/>
  <c r="B3794" i="5"/>
  <c r="B3795" i="5"/>
  <c r="B3796" i="5"/>
  <c r="B3797" i="5"/>
  <c r="B3798" i="5"/>
  <c r="B3799" i="5"/>
  <c r="B3800" i="5"/>
  <c r="B3801" i="5"/>
  <c r="B3802" i="5"/>
  <c r="B3803" i="5"/>
  <c r="B3804" i="5"/>
  <c r="F3804" i="5" s="1"/>
  <c r="B3805" i="5"/>
  <c r="B3806" i="5"/>
  <c r="B3807" i="5"/>
  <c r="B3808" i="5"/>
  <c r="D3808" i="5" s="1"/>
  <c r="B3809" i="5"/>
  <c r="B3810" i="5"/>
  <c r="B3811" i="5"/>
  <c r="B3812" i="5"/>
  <c r="D3812" i="5" s="1"/>
  <c r="B3813" i="5"/>
  <c r="F3813" i="5" s="1"/>
  <c r="B3814" i="5"/>
  <c r="B3815" i="5"/>
  <c r="B3816" i="5"/>
  <c r="B3817" i="5"/>
  <c r="B3818" i="5"/>
  <c r="B3819" i="5"/>
  <c r="B3820" i="5"/>
  <c r="B3821" i="5"/>
  <c r="B3822" i="5"/>
  <c r="B3823" i="5"/>
  <c r="D3823" i="5" s="1"/>
  <c r="B3824" i="5"/>
  <c r="B3825" i="5"/>
  <c r="B3826" i="5"/>
  <c r="D3826" i="5" s="1"/>
  <c r="B3827" i="5"/>
  <c r="B3828" i="5"/>
  <c r="F3828" i="5" s="1"/>
  <c r="B3829" i="5"/>
  <c r="B3830" i="5"/>
  <c r="B3831" i="5"/>
  <c r="B3832" i="5"/>
  <c r="F3832" i="5" s="1"/>
  <c r="B3833" i="5"/>
  <c r="B3834" i="5"/>
  <c r="B3835" i="5"/>
  <c r="B3836" i="5"/>
  <c r="B3837" i="5"/>
  <c r="B3838" i="5"/>
  <c r="B3839" i="5"/>
  <c r="B3840" i="5"/>
  <c r="E3840" i="5" s="1"/>
  <c r="B3841" i="5"/>
  <c r="B3842" i="5"/>
  <c r="B3843" i="5"/>
  <c r="D3843" i="5" s="1"/>
  <c r="B3844" i="5"/>
  <c r="B3845" i="5"/>
  <c r="B3846" i="5"/>
  <c r="B3847" i="5"/>
  <c r="B3848" i="5"/>
  <c r="B3849" i="5"/>
  <c r="B3850" i="5"/>
  <c r="E3850" i="5" s="1"/>
  <c r="B3851" i="5"/>
  <c r="B3852" i="5"/>
  <c r="B3853" i="5"/>
  <c r="B3854" i="5"/>
  <c r="B3855" i="5"/>
  <c r="B3856" i="5"/>
  <c r="F3856" i="5" s="1"/>
  <c r="B3857" i="5"/>
  <c r="B3858" i="5"/>
  <c r="B3859" i="5"/>
  <c r="B3860" i="5"/>
  <c r="F3860" i="5" s="1"/>
  <c r="B3861" i="5"/>
  <c r="B3862" i="5"/>
  <c r="B3863" i="5"/>
  <c r="B3864" i="5"/>
  <c r="B3865" i="5"/>
  <c r="B3866" i="5"/>
  <c r="B3867" i="5"/>
  <c r="B3868" i="5"/>
  <c r="F3868" i="5" s="1"/>
  <c r="B3869" i="5"/>
  <c r="B3870" i="5"/>
  <c r="B3871" i="5"/>
  <c r="B3872" i="5"/>
  <c r="B3873" i="5"/>
  <c r="E3873" i="5" s="1"/>
  <c r="B3874" i="5"/>
  <c r="B3875" i="5"/>
  <c r="B3876" i="5"/>
  <c r="B3877" i="5"/>
  <c r="B3878" i="5"/>
  <c r="B3879" i="5"/>
  <c r="B3880" i="5"/>
  <c r="B3881" i="5"/>
  <c r="B3882" i="5"/>
  <c r="B3883" i="5"/>
  <c r="B3884" i="5"/>
  <c r="E3884" i="5" s="1"/>
  <c r="B3885" i="5"/>
  <c r="B3886" i="5"/>
  <c r="B3887" i="5"/>
  <c r="B3888" i="5"/>
  <c r="B3889" i="5"/>
  <c r="B3890" i="5"/>
  <c r="B3891" i="5"/>
  <c r="B3892" i="5"/>
  <c r="B3893" i="5"/>
  <c r="B3894" i="5"/>
  <c r="B3895" i="5"/>
  <c r="B3896" i="5"/>
  <c r="B3897" i="5"/>
  <c r="D3897" i="5" s="1"/>
  <c r="B3898" i="5"/>
  <c r="B3899" i="5"/>
  <c r="D3899" i="5" s="1"/>
  <c r="B3900" i="5"/>
  <c r="B3901" i="5"/>
  <c r="D3901" i="5" s="1"/>
  <c r="B3902" i="5"/>
  <c r="B3903" i="5"/>
  <c r="B3904" i="5"/>
  <c r="E3904" i="5" s="1"/>
  <c r="B3905" i="5"/>
  <c r="B3906" i="5"/>
  <c r="D3906" i="5" s="1"/>
  <c r="B3907" i="5"/>
  <c r="B3908" i="5"/>
  <c r="B3909" i="5"/>
  <c r="B3910" i="5"/>
  <c r="B3911" i="5"/>
  <c r="B3912" i="5"/>
  <c r="D3912" i="5" s="1"/>
  <c r="B3913" i="5"/>
  <c r="B3914" i="5"/>
  <c r="B3915" i="5"/>
  <c r="F3915" i="5" s="1"/>
  <c r="B3916" i="5"/>
  <c r="B3917" i="5"/>
  <c r="B3918" i="5"/>
  <c r="B3919" i="5"/>
  <c r="B3920" i="5"/>
  <c r="B3921" i="5"/>
  <c r="B3922" i="5"/>
  <c r="B3923" i="5"/>
  <c r="B3924" i="5"/>
  <c r="B3925" i="5"/>
  <c r="B3926" i="5"/>
  <c r="B3927" i="5"/>
  <c r="B3928" i="5"/>
  <c r="B3929" i="5"/>
  <c r="D3929" i="5" s="1"/>
  <c r="B3930" i="5"/>
  <c r="B3931" i="5"/>
  <c r="B3932" i="5"/>
  <c r="F3932" i="5" s="1"/>
  <c r="B3933" i="5"/>
  <c r="B3934" i="5"/>
  <c r="B3935" i="5"/>
  <c r="B3936" i="5"/>
  <c r="B3937" i="5"/>
  <c r="B3938" i="5"/>
  <c r="B3939" i="5"/>
  <c r="B3940" i="5"/>
  <c r="D3940" i="5" s="1"/>
  <c r="B3941" i="5"/>
  <c r="B3942" i="5"/>
  <c r="B3943" i="5"/>
  <c r="B3944" i="5"/>
  <c r="B3945" i="5"/>
  <c r="B3946" i="5"/>
  <c r="B3947" i="5"/>
  <c r="B3948" i="5"/>
  <c r="B3949" i="5"/>
  <c r="B3950" i="5"/>
  <c r="B3951" i="5"/>
  <c r="B3952" i="5"/>
  <c r="B3953" i="5"/>
  <c r="E3953" i="5" s="1"/>
  <c r="B3954" i="5"/>
  <c r="B3955" i="5"/>
  <c r="B3956" i="5"/>
  <c r="F3956" i="5" s="1"/>
  <c r="B3957" i="5"/>
  <c r="F3957" i="5" s="1"/>
  <c r="B3958" i="5"/>
  <c r="B3959" i="5"/>
  <c r="B3960" i="5"/>
  <c r="F3960" i="5" s="1"/>
  <c r="B3961" i="5"/>
  <c r="B3962" i="5"/>
  <c r="B3963" i="5"/>
  <c r="B3964" i="5"/>
  <c r="B3965" i="5"/>
  <c r="B3966" i="5"/>
  <c r="B3967" i="5"/>
  <c r="B3968" i="5"/>
  <c r="B3969" i="5"/>
  <c r="B3970" i="5"/>
  <c r="D3970" i="5" s="1"/>
  <c r="B3971" i="5"/>
  <c r="F3971" i="5" s="1"/>
  <c r="B3972" i="5"/>
  <c r="B3973" i="5"/>
  <c r="B3974" i="5"/>
  <c r="B3975" i="5"/>
  <c r="B3976" i="5"/>
  <c r="B3977" i="5"/>
  <c r="B3978" i="5"/>
  <c r="B3979" i="5"/>
  <c r="B3980" i="5"/>
  <c r="B3981" i="5"/>
  <c r="B3982" i="5"/>
  <c r="B3983" i="5"/>
  <c r="B3984" i="5"/>
  <c r="F3984" i="5" s="1"/>
  <c r="B3985" i="5"/>
  <c r="E3985" i="5" s="1"/>
  <c r="B3986" i="5"/>
  <c r="B3987" i="5"/>
  <c r="B3988" i="5"/>
  <c r="F3988" i="5" s="1"/>
  <c r="B3989" i="5"/>
  <c r="B3990" i="5"/>
  <c r="B3991" i="5"/>
  <c r="B3992" i="5"/>
  <c r="B3993" i="5"/>
  <c r="B3994" i="5"/>
  <c r="B3995" i="5"/>
  <c r="B3996" i="5"/>
  <c r="B3997" i="5"/>
  <c r="B3998" i="5"/>
  <c r="B3999" i="5"/>
  <c r="B4000" i="5"/>
  <c r="B4001" i="5"/>
  <c r="B4002" i="5"/>
  <c r="B4003" i="5"/>
  <c r="B4004" i="5"/>
  <c r="E4004" i="5" s="1"/>
  <c r="B4005" i="5"/>
  <c r="B4006" i="5"/>
  <c r="B4007" i="5"/>
  <c r="B4008" i="5"/>
  <c r="B4009" i="5"/>
  <c r="B4010" i="5"/>
  <c r="B4011" i="5"/>
  <c r="B4012" i="5"/>
  <c r="B4013" i="5"/>
  <c r="B4014" i="5"/>
  <c r="B4015" i="5"/>
  <c r="B4016" i="5"/>
  <c r="B4017" i="5"/>
  <c r="B4018" i="5"/>
  <c r="B4019" i="5"/>
  <c r="B4020" i="5"/>
  <c r="D4020" i="5" s="1"/>
  <c r="B4021" i="5"/>
  <c r="B4022" i="5"/>
  <c r="F4022" i="5" s="1"/>
  <c r="B4023" i="5"/>
  <c r="B4024" i="5"/>
  <c r="B4025" i="5"/>
  <c r="B4026" i="5"/>
  <c r="B4027" i="5"/>
  <c r="B4028" i="5"/>
  <c r="B4029" i="5"/>
  <c r="B4030" i="5"/>
  <c r="B4031" i="5"/>
  <c r="B4032" i="5"/>
  <c r="E4032" i="5" s="1"/>
  <c r="B4033" i="5"/>
  <c r="B4034" i="5"/>
  <c r="D4034" i="5" s="1"/>
  <c r="B4035" i="5"/>
  <c r="B4036" i="5"/>
  <c r="B4037" i="5"/>
  <c r="B4038" i="5"/>
  <c r="B4039" i="5"/>
  <c r="B4040" i="5"/>
  <c r="B4041" i="5"/>
  <c r="B4042" i="5"/>
  <c r="B4043" i="5"/>
  <c r="B4044" i="5"/>
  <c r="B4045" i="5"/>
  <c r="D4045" i="5" s="1"/>
  <c r="B4046" i="5"/>
  <c r="B4047" i="5"/>
  <c r="B4048" i="5"/>
  <c r="D4048" i="5" s="1"/>
  <c r="B4049" i="5"/>
  <c r="B4050" i="5"/>
  <c r="B4051" i="5"/>
  <c r="D4051" i="5" s="1"/>
  <c r="B4052" i="5"/>
  <c r="B4053" i="5"/>
  <c r="B4054" i="5"/>
  <c r="B4055" i="5"/>
  <c r="B4056" i="5"/>
  <c r="B4057" i="5"/>
  <c r="B4058" i="5"/>
  <c r="B4059" i="5"/>
  <c r="B4060" i="5"/>
  <c r="F4060" i="5" s="1"/>
  <c r="B4061" i="5"/>
  <c r="B4062" i="5"/>
  <c r="B4063" i="5"/>
  <c r="B4064" i="5"/>
  <c r="B4065" i="5"/>
  <c r="F4065" i="5" s="1"/>
  <c r="B4066" i="5"/>
  <c r="B4067" i="5"/>
  <c r="F4067" i="5" s="1"/>
  <c r="B4068" i="5"/>
  <c r="B4069" i="5"/>
  <c r="B4070" i="5"/>
  <c r="B4071" i="5"/>
  <c r="B4072" i="5"/>
  <c r="B4073" i="5"/>
  <c r="B4074" i="5"/>
  <c r="B4075" i="5"/>
  <c r="B4076" i="5"/>
  <c r="D4076" i="5" s="1"/>
  <c r="B4077" i="5"/>
  <c r="B4078" i="5"/>
  <c r="B4079" i="5"/>
  <c r="B4080" i="5"/>
  <c r="B4081" i="5"/>
  <c r="B4082" i="5"/>
  <c r="D4082" i="5" s="1"/>
  <c r="B4083" i="5"/>
  <c r="B4084" i="5"/>
  <c r="B4085" i="5"/>
  <c r="B4086" i="5"/>
  <c r="B4087" i="5"/>
  <c r="B4088" i="5"/>
  <c r="F4088" i="5" s="1"/>
  <c r="B4089" i="5"/>
  <c r="B4090" i="5"/>
  <c r="B4091" i="5"/>
  <c r="B4092" i="5"/>
  <c r="B4093" i="5"/>
  <c r="B4094" i="5"/>
  <c r="B4095" i="5"/>
  <c r="B4096" i="5"/>
  <c r="B4097" i="5"/>
  <c r="B4098" i="5"/>
  <c r="B4099" i="5"/>
  <c r="B4100" i="5"/>
  <c r="B4101" i="5"/>
  <c r="B4102" i="5"/>
  <c r="B4103" i="5"/>
  <c r="B4104" i="5"/>
  <c r="E4104" i="5" s="1"/>
  <c r="B4105" i="5"/>
  <c r="B4106" i="5"/>
  <c r="E4106" i="5" s="1"/>
  <c r="B4107" i="5"/>
  <c r="B4108" i="5"/>
  <c r="B4109" i="5"/>
  <c r="B4110" i="5"/>
  <c r="B4111" i="5"/>
  <c r="B4112" i="5"/>
  <c r="B4113" i="5"/>
  <c r="B4114" i="5"/>
  <c r="B4115" i="5"/>
  <c r="B4116" i="5"/>
  <c r="F4116" i="5" s="1"/>
  <c r="B4117" i="5"/>
  <c r="B4118" i="5"/>
  <c r="B4119" i="5"/>
  <c r="B4120" i="5"/>
  <c r="B4121" i="5"/>
  <c r="B4122" i="5"/>
  <c r="B4123" i="5"/>
  <c r="B4124" i="5"/>
  <c r="B4125" i="5"/>
  <c r="D4125" i="5" s="1"/>
  <c r="B4126" i="5"/>
  <c r="B4127" i="5"/>
  <c r="D4127" i="5" s="1"/>
  <c r="B4128" i="5"/>
  <c r="B4129" i="5"/>
  <c r="E4129" i="5" s="1"/>
  <c r="B4130" i="5"/>
  <c r="B4131" i="5"/>
  <c r="B4132" i="5"/>
  <c r="E4132" i="5" s="1"/>
  <c r="B4133" i="5"/>
  <c r="B4134" i="5"/>
  <c r="B4135" i="5"/>
  <c r="B4136" i="5"/>
  <c r="B4137" i="5"/>
  <c r="B4138" i="5"/>
  <c r="B4139" i="5"/>
  <c r="B4140" i="5"/>
  <c r="B4141" i="5"/>
  <c r="B4142" i="5"/>
  <c r="B4143" i="5"/>
  <c r="E4143" i="5" s="1"/>
  <c r="B4144" i="5"/>
  <c r="B4145" i="5"/>
  <c r="B4146" i="5"/>
  <c r="B4147" i="5"/>
  <c r="B4148" i="5"/>
  <c r="D4148" i="5" s="1"/>
  <c r="B4149" i="5"/>
  <c r="B4150" i="5"/>
  <c r="B4151" i="5"/>
  <c r="B4152" i="5"/>
  <c r="B4153" i="5"/>
  <c r="B4154" i="5"/>
  <c r="B4155" i="5"/>
  <c r="B4156" i="5"/>
  <c r="B4157" i="5"/>
  <c r="D4157" i="5" s="1"/>
  <c r="B4158" i="5"/>
  <c r="B4159" i="5"/>
  <c r="B4160" i="5"/>
  <c r="E4160" i="5" s="1"/>
  <c r="B4161" i="5"/>
  <c r="B4162" i="5"/>
  <c r="D4162" i="5" s="1"/>
  <c r="B4163" i="5"/>
  <c r="E4163" i="5" s="1"/>
  <c r="B4164" i="5"/>
  <c r="B4165" i="5"/>
  <c r="B4166" i="5"/>
  <c r="B4167" i="5"/>
  <c r="B4168" i="5"/>
  <c r="B4169" i="5"/>
  <c r="B4170" i="5"/>
  <c r="B4171" i="5"/>
  <c r="B4172" i="5"/>
  <c r="B4173" i="5"/>
  <c r="B4174" i="5"/>
  <c r="B4175" i="5"/>
  <c r="B4176" i="5"/>
  <c r="F4176" i="5" s="1"/>
  <c r="B4177" i="5"/>
  <c r="B4178" i="5"/>
  <c r="B4179" i="5"/>
  <c r="B4180" i="5"/>
  <c r="B4181" i="5"/>
  <c r="F4181" i="5" s="1"/>
  <c r="B4182" i="5"/>
  <c r="B4183" i="5"/>
  <c r="B4184" i="5"/>
  <c r="B4185" i="5"/>
  <c r="B4186" i="5"/>
  <c r="B4187" i="5"/>
  <c r="B4188" i="5"/>
  <c r="B4189" i="5"/>
  <c r="B4190" i="5"/>
  <c r="B4191" i="5"/>
  <c r="B4192" i="5"/>
  <c r="B4193" i="5"/>
  <c r="B4194" i="5"/>
  <c r="E4194" i="5" s="1"/>
  <c r="B4195" i="5"/>
  <c r="B4196" i="5"/>
  <c r="F4196" i="5" s="1"/>
  <c r="B4197" i="5"/>
  <c r="F4197" i="5" s="1"/>
  <c r="B4198" i="5"/>
  <c r="B4199" i="5"/>
  <c r="F4199" i="5" s="1"/>
  <c r="B4200" i="5"/>
  <c r="B4201" i="5"/>
  <c r="B4202" i="5"/>
  <c r="B4203" i="5"/>
  <c r="B4204" i="5"/>
  <c r="B4205" i="5"/>
  <c r="B4206" i="5"/>
  <c r="B4207" i="5"/>
  <c r="B4208" i="5"/>
  <c r="B4209" i="5"/>
  <c r="B4210" i="5"/>
  <c r="D4210" i="5" s="1"/>
  <c r="B4211" i="5"/>
  <c r="B4212" i="5"/>
  <c r="B4213" i="5"/>
  <c r="B4214" i="5"/>
  <c r="B4215" i="5"/>
  <c r="B4216" i="5"/>
  <c r="D4216" i="5" s="1"/>
  <c r="B4217" i="5"/>
  <c r="F4217" i="5" s="1"/>
  <c r="B4218" i="5"/>
  <c r="B4219" i="5"/>
  <c r="B4220" i="5"/>
  <c r="B4221" i="5"/>
  <c r="B4222" i="5"/>
  <c r="B4223" i="5"/>
  <c r="B4224" i="5"/>
  <c r="B4225" i="5"/>
  <c r="B4226" i="5"/>
  <c r="B4227" i="5"/>
  <c r="B4228" i="5"/>
  <c r="B4229" i="5"/>
  <c r="B4230" i="5"/>
  <c r="B4231" i="5"/>
  <c r="B4232" i="5"/>
  <c r="B4233" i="5"/>
  <c r="B4234" i="5"/>
  <c r="B4235" i="5"/>
  <c r="B4236" i="5"/>
  <c r="D4236" i="5" s="1"/>
  <c r="B4237" i="5"/>
  <c r="B4238" i="5"/>
  <c r="B4239" i="5"/>
  <c r="B4240" i="5"/>
  <c r="B4241" i="5"/>
  <c r="E4241" i="5" s="1"/>
  <c r="B4242" i="5"/>
  <c r="B4243" i="5"/>
  <c r="B4244" i="5"/>
  <c r="B4245" i="5"/>
  <c r="E4245" i="5" s="1"/>
  <c r="B4246" i="5"/>
  <c r="B4247" i="5"/>
  <c r="B4248" i="5"/>
  <c r="B4249" i="5"/>
  <c r="B4250" i="5"/>
  <c r="B4251" i="5"/>
  <c r="B4252" i="5"/>
  <c r="B4253" i="5"/>
  <c r="B4254" i="5"/>
  <c r="B4255" i="5"/>
  <c r="B4256" i="5"/>
  <c r="F4256" i="5" s="1"/>
  <c r="B4257" i="5"/>
  <c r="B4258" i="5"/>
  <c r="B4259" i="5"/>
  <c r="B4260" i="5"/>
  <c r="B4261" i="5"/>
  <c r="B4262" i="5"/>
  <c r="B4263" i="5"/>
  <c r="B4264" i="5"/>
  <c r="B4265" i="5"/>
  <c r="B4266" i="5"/>
  <c r="B4267" i="5"/>
  <c r="B4268" i="5"/>
  <c r="B4269" i="5"/>
  <c r="B4270" i="5"/>
  <c r="B4271" i="5"/>
  <c r="B4272" i="5"/>
  <c r="B4273" i="5"/>
  <c r="B4274" i="5"/>
  <c r="B4275" i="5"/>
  <c r="F4275" i="5" s="1"/>
  <c r="B4276" i="5"/>
  <c r="B4277" i="5"/>
  <c r="B4278" i="5"/>
  <c r="F4278" i="5" s="1"/>
  <c r="B4279" i="5"/>
  <c r="B4280" i="5"/>
  <c r="E4280" i="5" s="1"/>
  <c r="B4281" i="5"/>
  <c r="B4282" i="5"/>
  <c r="B4283" i="5"/>
  <c r="B4284" i="5"/>
  <c r="B4285" i="5"/>
  <c r="B4286" i="5"/>
  <c r="B4287" i="5"/>
  <c r="B4288" i="5"/>
  <c r="B4289" i="5"/>
  <c r="B4290" i="5"/>
  <c r="D4290" i="5" s="1"/>
  <c r="B4291" i="5"/>
  <c r="B4292" i="5"/>
  <c r="B4293" i="5"/>
  <c r="B4294" i="5"/>
  <c r="B4295" i="5"/>
  <c r="F4295" i="5" s="1"/>
  <c r="B4296" i="5"/>
  <c r="B4297" i="5"/>
  <c r="F4297" i="5" s="1"/>
  <c r="B4298" i="5"/>
  <c r="B4299" i="5"/>
  <c r="B4300" i="5"/>
  <c r="B4301" i="5"/>
  <c r="B4302" i="5"/>
  <c r="B4303" i="5"/>
  <c r="B4304" i="5"/>
  <c r="B4305" i="5"/>
  <c r="D4305" i="5" s="1"/>
  <c r="B4306" i="5"/>
  <c r="B4307" i="5"/>
  <c r="B4308" i="5"/>
  <c r="D4308" i="5" s="1"/>
  <c r="B4309" i="5"/>
  <c r="B4310" i="5"/>
  <c r="B4311" i="5"/>
  <c r="B4312" i="5"/>
  <c r="B4313" i="5"/>
  <c r="B4314" i="5"/>
  <c r="B4315" i="5"/>
  <c r="B4316" i="5"/>
  <c r="B4317" i="5"/>
  <c r="B4318" i="5"/>
  <c r="B4319" i="5"/>
  <c r="B4320" i="5"/>
  <c r="B4321" i="5"/>
  <c r="B4322" i="5"/>
  <c r="B4323" i="5"/>
  <c r="B4324" i="5"/>
  <c r="B4325" i="5"/>
  <c r="B4326" i="5"/>
  <c r="B4327" i="5"/>
  <c r="B4328" i="5"/>
  <c r="B4329" i="5"/>
  <c r="F4329" i="5" s="1"/>
  <c r="B4330" i="5"/>
  <c r="B4331" i="5"/>
  <c r="B4332" i="5"/>
  <c r="F4332" i="5" s="1"/>
  <c r="B4333" i="5"/>
  <c r="B4334" i="5"/>
  <c r="B4335" i="5"/>
  <c r="B4336" i="5"/>
  <c r="B4337" i="5"/>
  <c r="B4338" i="5"/>
  <c r="B4339" i="5"/>
  <c r="B4340" i="5"/>
  <c r="B4341" i="5"/>
  <c r="B4342" i="5"/>
  <c r="B4343" i="5"/>
  <c r="B4344" i="5"/>
  <c r="B4345" i="5"/>
  <c r="B4346" i="5"/>
  <c r="B4347" i="5"/>
  <c r="B4348" i="5"/>
  <c r="B4349" i="5"/>
  <c r="B4350" i="5"/>
  <c r="B4351" i="5"/>
  <c r="B4352" i="5"/>
  <c r="B4353" i="5"/>
  <c r="B4354" i="5"/>
  <c r="D4354" i="5" s="1"/>
  <c r="B4355" i="5"/>
  <c r="D4355" i="5" s="1"/>
  <c r="B4356" i="5"/>
  <c r="F4356" i="5" s="1"/>
  <c r="B4357" i="5"/>
  <c r="B4358" i="5"/>
  <c r="B4359" i="5"/>
  <c r="B4360" i="5"/>
  <c r="B4361" i="5"/>
  <c r="B4362" i="5"/>
  <c r="E4362" i="5" s="1"/>
  <c r="B4363" i="5"/>
  <c r="B4364" i="5"/>
  <c r="B4365" i="5"/>
  <c r="B4366" i="5"/>
  <c r="B4367" i="5"/>
  <c r="B4368" i="5"/>
  <c r="B4369" i="5"/>
  <c r="B4370" i="5"/>
  <c r="B4371" i="5"/>
  <c r="B4372" i="5"/>
  <c r="B4373" i="5"/>
  <c r="B4374" i="5"/>
  <c r="B4375" i="5"/>
  <c r="B4376" i="5"/>
  <c r="B4377" i="5"/>
  <c r="B4378" i="5"/>
  <c r="B4379" i="5"/>
  <c r="B4380" i="5"/>
  <c r="B4381" i="5"/>
  <c r="B4382" i="5"/>
  <c r="B4383" i="5"/>
  <c r="B4384" i="5"/>
  <c r="E4384" i="5" s="1"/>
  <c r="B4385" i="5"/>
  <c r="B4386" i="5"/>
  <c r="B4387" i="5"/>
  <c r="B4388" i="5"/>
  <c r="B4389" i="5"/>
  <c r="E4389" i="5" s="1"/>
  <c r="B4390" i="5"/>
  <c r="B4391" i="5"/>
  <c r="E4391" i="5" s="1"/>
  <c r="B4392" i="5"/>
  <c r="B4393" i="5"/>
  <c r="B4394" i="5"/>
  <c r="B4395" i="5"/>
  <c r="B4396" i="5"/>
  <c r="B4397" i="5"/>
  <c r="B4398" i="5"/>
  <c r="B4399" i="5"/>
  <c r="B4400" i="5"/>
  <c r="B4401" i="5"/>
  <c r="B4402" i="5"/>
  <c r="B4403" i="5"/>
  <c r="B4404" i="5"/>
  <c r="B4405" i="5"/>
  <c r="B4406" i="5"/>
  <c r="B4407" i="5"/>
  <c r="B4408" i="5"/>
  <c r="E4408" i="5" s="1"/>
  <c r="B4409" i="5"/>
  <c r="B4410" i="5"/>
  <c r="B4411" i="5"/>
  <c r="B4412" i="5"/>
  <c r="B4413" i="5"/>
  <c r="D4413" i="5" s="1"/>
  <c r="B4414" i="5"/>
  <c r="B4415" i="5"/>
  <c r="B4416" i="5"/>
  <c r="B4417" i="5"/>
  <c r="D4417" i="5" s="1"/>
  <c r="B4418" i="5"/>
  <c r="D4418" i="5" s="1"/>
  <c r="B4419" i="5"/>
  <c r="B4420" i="5"/>
  <c r="B4421" i="5"/>
  <c r="B4422" i="5"/>
  <c r="B4423" i="5"/>
  <c r="B4424" i="5"/>
  <c r="B4425" i="5"/>
  <c r="B4426" i="5"/>
  <c r="B4427" i="5"/>
  <c r="F4427" i="5" s="1"/>
  <c r="B4428" i="5"/>
  <c r="B4429" i="5"/>
  <c r="B4430" i="5"/>
  <c r="B4431" i="5"/>
  <c r="B4432" i="5"/>
  <c r="F4432" i="5" s="1"/>
  <c r="B4433" i="5"/>
  <c r="B4434" i="5"/>
  <c r="B4435" i="5"/>
  <c r="B4436" i="5"/>
  <c r="B4437" i="5"/>
  <c r="B4438" i="5"/>
  <c r="B4439" i="5"/>
  <c r="B4440" i="5"/>
  <c r="B4441" i="5"/>
  <c r="B4442" i="5"/>
  <c r="B4443" i="5"/>
  <c r="B4444" i="5"/>
  <c r="B4445" i="5"/>
  <c r="D4445" i="5" s="1"/>
  <c r="B4446" i="5"/>
  <c r="B4447" i="5"/>
  <c r="E4447" i="5" s="1"/>
  <c r="B4448" i="5"/>
  <c r="B4449" i="5"/>
  <c r="B4450" i="5"/>
  <c r="E4450" i="5" s="1"/>
  <c r="B4451" i="5"/>
  <c r="B4452" i="5"/>
  <c r="B4453" i="5"/>
  <c r="B4454" i="5"/>
  <c r="B4455" i="5"/>
  <c r="B4456" i="5"/>
  <c r="B4457" i="5"/>
  <c r="B4458" i="5"/>
  <c r="B4459" i="5"/>
  <c r="B4460" i="5"/>
  <c r="D4460" i="5" s="1"/>
  <c r="B4461" i="5"/>
  <c r="B4462" i="5"/>
  <c r="B4463" i="5"/>
  <c r="B4464" i="5"/>
  <c r="B4465" i="5"/>
  <c r="B4466" i="5"/>
  <c r="D4466" i="5" s="1"/>
  <c r="B4467" i="5"/>
  <c r="E4467" i="5" s="1"/>
  <c r="B4468" i="5"/>
  <c r="B4469" i="5"/>
  <c r="E4469" i="5" s="1"/>
  <c r="B4470" i="5"/>
  <c r="B4471" i="5"/>
  <c r="B4472" i="5"/>
  <c r="B4473" i="5"/>
  <c r="F4473" i="5" s="1"/>
  <c r="B4474" i="5"/>
  <c r="B4475" i="5"/>
  <c r="B4476" i="5"/>
  <c r="B4477" i="5"/>
  <c r="B4478" i="5"/>
  <c r="B4479" i="5"/>
  <c r="B4480" i="5"/>
  <c r="B4481" i="5"/>
  <c r="B4482" i="5"/>
  <c r="B4483" i="5"/>
  <c r="B4484" i="5"/>
  <c r="F4484" i="5" s="1"/>
  <c r="B4485" i="5"/>
  <c r="B4486" i="5"/>
  <c r="B4487" i="5"/>
  <c r="B4488" i="5"/>
  <c r="B4489" i="5"/>
  <c r="B4490" i="5"/>
  <c r="B4491" i="5"/>
  <c r="B4492" i="5"/>
  <c r="B4493" i="5"/>
  <c r="B4494" i="5"/>
  <c r="B4495" i="5"/>
  <c r="B4496" i="5"/>
  <c r="B4497" i="5"/>
  <c r="B4498" i="5"/>
  <c r="B4499" i="5"/>
  <c r="B4500" i="5"/>
  <c r="B4501" i="5"/>
  <c r="E4501" i="5" s="1"/>
  <c r="B4502" i="5"/>
  <c r="B4503" i="5"/>
  <c r="F4503" i="5" s="1"/>
  <c r="B4504" i="5"/>
  <c r="B4505" i="5"/>
  <c r="B4506" i="5"/>
  <c r="B4507" i="5"/>
  <c r="B4508" i="5"/>
  <c r="E4508" i="5" s="1"/>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F4534" i="5" s="1"/>
  <c r="B4535" i="5"/>
  <c r="B4536" i="5"/>
  <c r="D4536" i="5" s="1"/>
  <c r="B4537" i="5"/>
  <c r="B4538" i="5"/>
  <c r="B4539" i="5"/>
  <c r="B4540" i="5"/>
  <c r="B4541" i="5"/>
  <c r="B4542" i="5"/>
  <c r="B4543" i="5"/>
  <c r="B4544" i="5"/>
  <c r="B4545" i="5"/>
  <c r="B4546" i="5"/>
  <c r="D4546" i="5" s="1"/>
  <c r="B4547" i="5"/>
  <c r="B4548" i="5"/>
  <c r="B4549" i="5"/>
  <c r="B4550" i="5"/>
  <c r="B4551" i="5"/>
  <c r="B4552" i="5"/>
  <c r="B4553" i="5"/>
  <c r="B4554" i="5"/>
  <c r="B4555" i="5"/>
  <c r="B4556" i="5"/>
  <c r="B4557" i="5"/>
  <c r="B4558" i="5"/>
  <c r="B4559" i="5"/>
  <c r="B4560" i="5"/>
  <c r="F4560" i="5" s="1"/>
  <c r="B4561" i="5"/>
  <c r="B4562" i="5"/>
  <c r="B4563" i="5"/>
  <c r="B4564" i="5"/>
  <c r="B4565" i="5"/>
  <c r="B4566" i="5"/>
  <c r="B4567" i="5"/>
  <c r="B4568" i="5"/>
  <c r="B4569" i="5"/>
  <c r="F4569" i="5" s="1"/>
  <c r="B4570" i="5"/>
  <c r="B4571" i="5"/>
  <c r="B4572" i="5"/>
  <c r="B4573" i="5"/>
  <c r="B4574" i="5"/>
  <c r="B4575" i="5"/>
  <c r="B4576" i="5"/>
  <c r="B4577" i="5"/>
  <c r="B4578" i="5"/>
  <c r="B4579" i="5"/>
  <c r="F4579" i="5" s="1"/>
  <c r="B4580" i="5"/>
  <c r="B4581" i="5"/>
  <c r="B4582" i="5"/>
  <c r="B4583" i="5"/>
  <c r="B4584" i="5"/>
  <c r="E4584" i="5" s="1"/>
  <c r="B4585" i="5"/>
  <c r="B4586" i="5"/>
  <c r="B4587" i="5"/>
  <c r="B4588" i="5"/>
  <c r="B4589" i="5"/>
  <c r="B4590" i="5"/>
  <c r="B4591" i="5"/>
  <c r="B4592" i="5"/>
  <c r="B4593" i="5"/>
  <c r="B4594" i="5"/>
  <c r="D4594" i="5" s="1"/>
  <c r="B4595" i="5"/>
  <c r="B4596" i="5"/>
  <c r="B4597" i="5"/>
  <c r="B4598" i="5"/>
  <c r="B4599" i="5"/>
  <c r="E4599" i="5" s="1"/>
  <c r="B4600" i="5"/>
  <c r="B4601" i="5"/>
  <c r="B4602" i="5"/>
  <c r="B4603" i="5"/>
  <c r="B4604" i="5"/>
  <c r="B4605" i="5"/>
  <c r="D4605" i="5" s="1"/>
  <c r="B4606" i="5"/>
  <c r="B4607" i="5"/>
  <c r="B4608" i="5"/>
  <c r="B4609" i="5"/>
  <c r="B4610" i="5"/>
  <c r="B4611" i="5"/>
  <c r="B4612" i="5"/>
  <c r="D4612" i="5" s="1"/>
  <c r="B4613" i="5"/>
  <c r="B4614" i="5"/>
  <c r="B4615" i="5"/>
  <c r="B4616" i="5"/>
  <c r="B4617" i="5"/>
  <c r="B4618" i="5"/>
  <c r="E4618" i="5" s="1"/>
  <c r="B4619" i="5"/>
  <c r="B4620" i="5"/>
  <c r="B4621" i="5"/>
  <c r="B4622" i="5"/>
  <c r="B4623" i="5"/>
  <c r="B4624" i="5"/>
  <c r="B4625" i="5"/>
  <c r="B4626" i="5"/>
  <c r="B4627" i="5"/>
  <c r="B4628" i="5"/>
  <c r="B4629" i="5"/>
  <c r="B4630" i="5"/>
  <c r="B4631" i="5"/>
  <c r="B4632" i="5"/>
  <c r="B4633" i="5"/>
  <c r="B4634" i="5"/>
  <c r="B4635" i="5"/>
  <c r="B4636" i="5"/>
  <c r="E4636" i="5" s="1"/>
  <c r="B4637" i="5"/>
  <c r="B4638" i="5"/>
  <c r="B4639" i="5"/>
  <c r="B4640" i="5"/>
  <c r="B4641" i="5"/>
  <c r="B4642" i="5"/>
  <c r="B4643" i="5"/>
  <c r="B4644" i="5"/>
  <c r="B4645" i="5"/>
  <c r="B4646" i="5"/>
  <c r="B4647" i="5"/>
  <c r="B4648" i="5"/>
  <c r="B4649" i="5"/>
  <c r="B4650" i="5"/>
  <c r="B4651" i="5"/>
  <c r="B4652" i="5"/>
  <c r="B4653" i="5"/>
  <c r="B4654" i="5"/>
  <c r="B4655" i="5"/>
  <c r="E4655" i="5" s="1"/>
  <c r="B4656" i="5"/>
  <c r="B4657" i="5"/>
  <c r="B4658" i="5"/>
  <c r="B4659" i="5"/>
  <c r="B4660" i="5"/>
  <c r="F4660" i="5" s="1"/>
  <c r="B4661" i="5"/>
  <c r="B4662" i="5"/>
  <c r="B4663" i="5"/>
  <c r="B4664" i="5"/>
  <c r="B4665" i="5"/>
  <c r="B4666" i="5"/>
  <c r="B4667" i="5"/>
  <c r="B4668" i="5"/>
  <c r="B4669" i="5"/>
  <c r="F4669" i="5" s="1"/>
  <c r="B4670" i="5"/>
  <c r="B4671" i="5"/>
  <c r="B4672" i="5"/>
  <c r="B4673" i="5"/>
  <c r="B4674" i="5"/>
  <c r="D4674" i="5" s="1"/>
  <c r="B4675" i="5"/>
  <c r="E4675" i="5" s="1"/>
  <c r="B4676" i="5"/>
  <c r="B4677" i="5"/>
  <c r="B4678" i="5"/>
  <c r="B4679" i="5"/>
  <c r="B4680" i="5"/>
  <c r="B4681" i="5"/>
  <c r="B4682" i="5"/>
  <c r="B4683" i="5"/>
  <c r="B4684" i="5"/>
  <c r="F4684" i="5" s="1"/>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F4713" i="5" s="1"/>
  <c r="B4714" i="5"/>
  <c r="B4715" i="5"/>
  <c r="B4716" i="5"/>
  <c r="B4717" i="5"/>
  <c r="B4718" i="5"/>
  <c r="B4719" i="5"/>
  <c r="B4720" i="5"/>
  <c r="F4720" i="5" s="1"/>
  <c r="B4721" i="5"/>
  <c r="B4722" i="5"/>
  <c r="E4722" i="5" s="1"/>
  <c r="B4723" i="5"/>
  <c r="B4724" i="5"/>
  <c r="B4725" i="5"/>
  <c r="B4726" i="5"/>
  <c r="B4727" i="5"/>
  <c r="B4728" i="5"/>
  <c r="B4729" i="5"/>
  <c r="B4730" i="5"/>
  <c r="B4731" i="5"/>
  <c r="F4731" i="5" s="1"/>
  <c r="B4732" i="5"/>
  <c r="B4733" i="5"/>
  <c r="B4734" i="5"/>
  <c r="B4735" i="5"/>
  <c r="B4736" i="5"/>
  <c r="B4737" i="5"/>
  <c r="B4738" i="5"/>
  <c r="D4738" i="5" s="1"/>
  <c r="B4739" i="5"/>
  <c r="B4740" i="5"/>
  <c r="B4741" i="5"/>
  <c r="B4742" i="5"/>
  <c r="B4743" i="5"/>
  <c r="B4744" i="5"/>
  <c r="B4745" i="5"/>
  <c r="B4746" i="5"/>
  <c r="B4747" i="5"/>
  <c r="B4748" i="5"/>
  <c r="B4749" i="5"/>
  <c r="B4750" i="5"/>
  <c r="B4751" i="5"/>
  <c r="B4752" i="5"/>
  <c r="B4753" i="5"/>
  <c r="B4754" i="5"/>
  <c r="B4755" i="5"/>
  <c r="B4756" i="5"/>
  <c r="B4757" i="5"/>
  <c r="B4758" i="5"/>
  <c r="B4759" i="5"/>
  <c r="B4760" i="5"/>
  <c r="E4760" i="5" s="1"/>
  <c r="B4761" i="5"/>
  <c r="B4762" i="5"/>
  <c r="B4763" i="5"/>
  <c r="B4764" i="5"/>
  <c r="B4765" i="5"/>
  <c r="B4766" i="5"/>
  <c r="B4767" i="5"/>
  <c r="B4768" i="5"/>
  <c r="B4769" i="5"/>
  <c r="B4770" i="5"/>
  <c r="B4771" i="5"/>
  <c r="D4771" i="5" s="1"/>
  <c r="B4772" i="5"/>
  <c r="B4773" i="5"/>
  <c r="B4774" i="5"/>
  <c r="B4775" i="5"/>
  <c r="B4776" i="5"/>
  <c r="B4777" i="5"/>
  <c r="B4778" i="5"/>
  <c r="B4779" i="5"/>
  <c r="B4780" i="5"/>
  <c r="B4781" i="5"/>
  <c r="B4782" i="5"/>
  <c r="B4783" i="5"/>
  <c r="B4784" i="5"/>
  <c r="B4785" i="5"/>
  <c r="D4785" i="5" s="1"/>
  <c r="B4786" i="5"/>
  <c r="B4787" i="5"/>
  <c r="B4788" i="5"/>
  <c r="B4789" i="5"/>
  <c r="B4790" i="5"/>
  <c r="B4791" i="5"/>
  <c r="B4792" i="5"/>
  <c r="B4793" i="5"/>
  <c r="B4794" i="5"/>
  <c r="B4795" i="5"/>
  <c r="B4796" i="5"/>
  <c r="F4796" i="5" s="1"/>
  <c r="B4797" i="5"/>
  <c r="B4798" i="5"/>
  <c r="B4799" i="5"/>
  <c r="B4800" i="5"/>
  <c r="B4801" i="5"/>
  <c r="B4802" i="5"/>
  <c r="D4802" i="5" s="1"/>
  <c r="B4803" i="5"/>
  <c r="B4804" i="5"/>
  <c r="B4805" i="5"/>
  <c r="B4806" i="5"/>
  <c r="B4807" i="5"/>
  <c r="F4807" i="5" s="1"/>
  <c r="B4808" i="5"/>
  <c r="B4809" i="5"/>
  <c r="B4810" i="5"/>
  <c r="B4811" i="5"/>
  <c r="B4812" i="5"/>
  <c r="B4813" i="5"/>
  <c r="B4814" i="5"/>
  <c r="B4815" i="5"/>
  <c r="B4816" i="5"/>
  <c r="B4817" i="5"/>
  <c r="B4818" i="5"/>
  <c r="B4819" i="5"/>
  <c r="B4820" i="5"/>
  <c r="B4821" i="5"/>
  <c r="B4822" i="5"/>
  <c r="B4823" i="5"/>
  <c r="B4824" i="5"/>
  <c r="B4825" i="5"/>
  <c r="B4826" i="5"/>
  <c r="B4827" i="5"/>
  <c r="B4828" i="5"/>
  <c r="B4829" i="5"/>
  <c r="E4829" i="5" s="1"/>
  <c r="B4830" i="5"/>
  <c r="B4831" i="5"/>
  <c r="B4832" i="5"/>
  <c r="B4833" i="5"/>
  <c r="B4834" i="5"/>
  <c r="F4834" i="5" s="1"/>
  <c r="B4835" i="5"/>
  <c r="B4836" i="5"/>
  <c r="D4836" i="5" s="1"/>
  <c r="B4837" i="5"/>
  <c r="B4838" i="5"/>
  <c r="B4839" i="5"/>
  <c r="B4840" i="5"/>
  <c r="B4841" i="5"/>
  <c r="E4841" i="5" s="1"/>
  <c r="B4842" i="5"/>
  <c r="B4843" i="5"/>
  <c r="B4844" i="5"/>
  <c r="B4845" i="5"/>
  <c r="B4846" i="5"/>
  <c r="B4847" i="5"/>
  <c r="D4847" i="5" s="1"/>
  <c r="B4848" i="5"/>
  <c r="B4849" i="5"/>
  <c r="B4850" i="5"/>
  <c r="B4851" i="5"/>
  <c r="B4852" i="5"/>
  <c r="B4853" i="5"/>
  <c r="B4854" i="5"/>
  <c r="B4855" i="5"/>
  <c r="B4856" i="5"/>
  <c r="B4857" i="5"/>
  <c r="B4858" i="5"/>
  <c r="B4859" i="5"/>
  <c r="B4860" i="5"/>
  <c r="B4861" i="5"/>
  <c r="B4862" i="5"/>
  <c r="B4863" i="5"/>
  <c r="B4864" i="5"/>
  <c r="B4865" i="5"/>
  <c r="B4866" i="5"/>
  <c r="D4866" i="5" s="1"/>
  <c r="B4867" i="5"/>
  <c r="B4868" i="5"/>
  <c r="B4869" i="5"/>
  <c r="B4870" i="5"/>
  <c r="B4871" i="5"/>
  <c r="B4872" i="5"/>
  <c r="B4873" i="5"/>
  <c r="B4874" i="5"/>
  <c r="B4875" i="5"/>
  <c r="B4876" i="5"/>
  <c r="D4876" i="5" s="1"/>
  <c r="B4877" i="5"/>
  <c r="B4878" i="5"/>
  <c r="B4879" i="5"/>
  <c r="B4880" i="5"/>
  <c r="B4881" i="5"/>
  <c r="B4882" i="5"/>
  <c r="B4883" i="5"/>
  <c r="E4883" i="5" s="1"/>
  <c r="B4884" i="5"/>
  <c r="B4885" i="5"/>
  <c r="B4886" i="5"/>
  <c r="B4887" i="5"/>
  <c r="B4888" i="5"/>
  <c r="B4889" i="5"/>
  <c r="B4890" i="5"/>
  <c r="B4891" i="5"/>
  <c r="B4892" i="5"/>
  <c r="B4893" i="5"/>
  <c r="B4894" i="5"/>
  <c r="B4895" i="5"/>
  <c r="B4896" i="5"/>
  <c r="B4897" i="5"/>
  <c r="F4897" i="5" s="1"/>
  <c r="B4898" i="5"/>
  <c r="B4899" i="5"/>
  <c r="B4900" i="5"/>
  <c r="B4901" i="5"/>
  <c r="B4902" i="5"/>
  <c r="B4903" i="5"/>
  <c r="E4903" i="5" s="1"/>
  <c r="B4904" i="5"/>
  <c r="B4905" i="5"/>
  <c r="B4906" i="5"/>
  <c r="B4907" i="5"/>
  <c r="B4908" i="5"/>
  <c r="B4909" i="5"/>
  <c r="B4910" i="5"/>
  <c r="B4911" i="5"/>
  <c r="B4912" i="5"/>
  <c r="E4912" i="5" s="1"/>
  <c r="B4913" i="5"/>
  <c r="B4914" i="5"/>
  <c r="B4915" i="5"/>
  <c r="B4916" i="5"/>
  <c r="B4917" i="5"/>
  <c r="B4918" i="5"/>
  <c r="B4919" i="5"/>
  <c r="B4920" i="5"/>
  <c r="B4921" i="5"/>
  <c r="B4922" i="5"/>
  <c r="B4923" i="5"/>
  <c r="D4923" i="5" s="1"/>
  <c r="B4924" i="5"/>
  <c r="B4925" i="5"/>
  <c r="B4926" i="5"/>
  <c r="B4927" i="5"/>
  <c r="B4928" i="5"/>
  <c r="B4929" i="5"/>
  <c r="B4930" i="5"/>
  <c r="D4930" i="5" s="1"/>
  <c r="B4931" i="5"/>
  <c r="B4932" i="5"/>
  <c r="B4933" i="5"/>
  <c r="B4934" i="5"/>
  <c r="B4935" i="5"/>
  <c r="B4936" i="5"/>
  <c r="B4937" i="5"/>
  <c r="B4938" i="5"/>
  <c r="B4939" i="5"/>
  <c r="B4940" i="5"/>
  <c r="B4941" i="5"/>
  <c r="B4942" i="5"/>
  <c r="B4943" i="5"/>
  <c r="B4944" i="5"/>
  <c r="B4945" i="5"/>
  <c r="F4945" i="5" s="1"/>
  <c r="B4946" i="5"/>
  <c r="B4947" i="5"/>
  <c r="B4948" i="5"/>
  <c r="B4949" i="5"/>
  <c r="B4950" i="5"/>
  <c r="E4950" i="5" s="1"/>
  <c r="B4951" i="5"/>
  <c r="B4952" i="5"/>
  <c r="B4953" i="5"/>
  <c r="B4954" i="5"/>
  <c r="B4955" i="5"/>
  <c r="B4956" i="5"/>
  <c r="B4957" i="5"/>
  <c r="F4957" i="5" s="1"/>
  <c r="B4958" i="5"/>
  <c r="B4959" i="5"/>
  <c r="E4959" i="5" s="1"/>
  <c r="B4960" i="5"/>
  <c r="B4961" i="5"/>
  <c r="B4962" i="5"/>
  <c r="B4963" i="5"/>
  <c r="B4964" i="5"/>
  <c r="B4965" i="5"/>
  <c r="B4966" i="5"/>
  <c r="B4967" i="5"/>
  <c r="B4968" i="5"/>
  <c r="E4968" i="5" s="1"/>
  <c r="B4969" i="5"/>
  <c r="B4970" i="5"/>
  <c r="B4971" i="5"/>
  <c r="B4972" i="5"/>
  <c r="B4973" i="5"/>
  <c r="B4974" i="5"/>
  <c r="B4975" i="5"/>
  <c r="B4976" i="5"/>
  <c r="B4977" i="5"/>
  <c r="B4978" i="5"/>
  <c r="D4978" i="5" s="1"/>
  <c r="B4979" i="5"/>
  <c r="E4979" i="5" s="1"/>
  <c r="B4980" i="5"/>
  <c r="B4981" i="5"/>
  <c r="B4982" i="5"/>
  <c r="B4983" i="5"/>
  <c r="B4984" i="5"/>
  <c r="B4985" i="5"/>
  <c r="B4986" i="5"/>
  <c r="B4987" i="5"/>
  <c r="B4988" i="5"/>
  <c r="B4989" i="5"/>
  <c r="B4990" i="5"/>
  <c r="B4991" i="5"/>
  <c r="B4992" i="5"/>
  <c r="B4993" i="5"/>
  <c r="B4994" i="5"/>
  <c r="D4994" i="5" s="1"/>
  <c r="B4995" i="5"/>
  <c r="B4996" i="5"/>
  <c r="B4997" i="5"/>
  <c r="B4998" i="5"/>
  <c r="B4999" i="5"/>
  <c r="B5000" i="5"/>
  <c r="B5001" i="5"/>
  <c r="B5002" i="5"/>
  <c r="B5003" i="5"/>
  <c r="B5004" i="5"/>
  <c r="B5005" i="5"/>
  <c r="B5006" i="5"/>
  <c r="B5007" i="5"/>
  <c r="B5008" i="5"/>
  <c r="B5009" i="5"/>
  <c r="B5010" i="5"/>
  <c r="B5011" i="5"/>
  <c r="B5012" i="5"/>
  <c r="B5013" i="5"/>
  <c r="B5014" i="5"/>
  <c r="B5015" i="5"/>
  <c r="B5016" i="5"/>
  <c r="B5017" i="5"/>
  <c r="D5017" i="5" s="1"/>
  <c r="B5018" i="5"/>
  <c r="B5019" i="5"/>
  <c r="B5020" i="5"/>
  <c r="B5021" i="5"/>
  <c r="B5022" i="5"/>
  <c r="B5023" i="5"/>
  <c r="B5024" i="5"/>
  <c r="B5025" i="5"/>
  <c r="B5026" i="5"/>
  <c r="B5027" i="5"/>
  <c r="B5028" i="5"/>
  <c r="B5029" i="5"/>
  <c r="B5030" i="5"/>
  <c r="B5031" i="5"/>
  <c r="B5032" i="5"/>
  <c r="B5033" i="5"/>
  <c r="B5034" i="5"/>
  <c r="B5035" i="5"/>
  <c r="F5035" i="5" s="1"/>
  <c r="B5036" i="5"/>
  <c r="B5037" i="5"/>
  <c r="B5038" i="5"/>
  <c r="B5039" i="5"/>
  <c r="B5040" i="5"/>
  <c r="B5041" i="5"/>
  <c r="B5042" i="5"/>
  <c r="B5043" i="5"/>
  <c r="B5044" i="5"/>
  <c r="D5044" i="5" s="1"/>
  <c r="B5045" i="5"/>
  <c r="B5046" i="5"/>
  <c r="B5047" i="5"/>
  <c r="B5048" i="5"/>
  <c r="B5049" i="5"/>
  <c r="B5050" i="5"/>
  <c r="B5051" i="5"/>
  <c r="B5052" i="5"/>
  <c r="B5053" i="5"/>
  <c r="B5054" i="5"/>
  <c r="B5055" i="5"/>
  <c r="D5055" i="5" s="1"/>
  <c r="B5056" i="5"/>
  <c r="B5057" i="5"/>
  <c r="B5058" i="5"/>
  <c r="D5058" i="5" s="1"/>
  <c r="B5059" i="5"/>
  <c r="B5060" i="5"/>
  <c r="B5061" i="5"/>
  <c r="D5061" i="5" s="1"/>
  <c r="B5062" i="5"/>
  <c r="B5063" i="5"/>
  <c r="B5064" i="5"/>
  <c r="B5065" i="5"/>
  <c r="B5066" i="5"/>
  <c r="F5066" i="5" s="1"/>
  <c r="B5067" i="5"/>
  <c r="B5068" i="5"/>
  <c r="B5069" i="5"/>
  <c r="B5070" i="5"/>
  <c r="B5071" i="5"/>
  <c r="B5072" i="5"/>
  <c r="B5073" i="5"/>
  <c r="B5074" i="5"/>
  <c r="B5075" i="5"/>
  <c r="D5075" i="5" s="1"/>
  <c r="B5076" i="5"/>
  <c r="B5077" i="5"/>
  <c r="B5078" i="5"/>
  <c r="B5079" i="5"/>
  <c r="B5080" i="5"/>
  <c r="B5081" i="5"/>
  <c r="B5082" i="5"/>
  <c r="B5083" i="5"/>
  <c r="B5084" i="5"/>
  <c r="B5085" i="5"/>
  <c r="B5086" i="5"/>
  <c r="B5087" i="5"/>
  <c r="B5088" i="5"/>
  <c r="B5089" i="5"/>
  <c r="B5090" i="5"/>
  <c r="B5091" i="5"/>
  <c r="B5092" i="5"/>
  <c r="B5093" i="5"/>
  <c r="B5094" i="5"/>
  <c r="B5095" i="5"/>
  <c r="B5096" i="5"/>
  <c r="B5097" i="5"/>
  <c r="B5098" i="5"/>
  <c r="B5099" i="5"/>
  <c r="B5100" i="5"/>
  <c r="B5101" i="5"/>
  <c r="B5102" i="5"/>
  <c r="B5103" i="5"/>
  <c r="B5104" i="5"/>
  <c r="B5105" i="5"/>
  <c r="B5106" i="5"/>
  <c r="D5106" i="5" s="1"/>
  <c r="B5107" i="5"/>
  <c r="B5108" i="5"/>
  <c r="B5109" i="5"/>
  <c r="B5110" i="5"/>
  <c r="B5111" i="5"/>
  <c r="E5111" i="5" s="1"/>
  <c r="B5112" i="5"/>
  <c r="B5113" i="5"/>
  <c r="B5114" i="5"/>
  <c r="B5115" i="5"/>
  <c r="B5116" i="5"/>
  <c r="F5116" i="5" s="1"/>
  <c r="B5117" i="5"/>
  <c r="B5118" i="5"/>
  <c r="B5119" i="5"/>
  <c r="B5120" i="5"/>
  <c r="B5121" i="5"/>
  <c r="B5122" i="5"/>
  <c r="D5122" i="5" s="1"/>
  <c r="B5123" i="5"/>
  <c r="B5124" i="5"/>
  <c r="B5125" i="5"/>
  <c r="B5126" i="5"/>
  <c r="B5127" i="5"/>
  <c r="B5128" i="5"/>
  <c r="B5129" i="5"/>
  <c r="B5130" i="5"/>
  <c r="B5131" i="5"/>
  <c r="D5131" i="5" s="1"/>
  <c r="B5132" i="5"/>
  <c r="B5133" i="5"/>
  <c r="E5133" i="5" s="1"/>
  <c r="B5134" i="5"/>
  <c r="B5135" i="5"/>
  <c r="B5136" i="5"/>
  <c r="B5137" i="5"/>
  <c r="B5138" i="5"/>
  <c r="B5139" i="5"/>
  <c r="B5140" i="5"/>
  <c r="B5141" i="5"/>
  <c r="B5142" i="5"/>
  <c r="B5143" i="5"/>
  <c r="B5144" i="5"/>
  <c r="B5145" i="5"/>
  <c r="B5146" i="5"/>
  <c r="B5147" i="5"/>
  <c r="B5148" i="5"/>
  <c r="B5149" i="5"/>
  <c r="B5150" i="5"/>
  <c r="B5151" i="5"/>
  <c r="D5151" i="5" s="1"/>
  <c r="B5152" i="5"/>
  <c r="B5153" i="5"/>
  <c r="B5154" i="5"/>
  <c r="B5155" i="5"/>
  <c r="B5156" i="5"/>
  <c r="B5157" i="5"/>
  <c r="B5158" i="5"/>
  <c r="B5159" i="5"/>
  <c r="B5160" i="5"/>
  <c r="B5161" i="5"/>
  <c r="B5162" i="5"/>
  <c r="B5163" i="5"/>
  <c r="B5164" i="5"/>
  <c r="B5165" i="5"/>
  <c r="B5166" i="5"/>
  <c r="B5167" i="5"/>
  <c r="B5168" i="5"/>
  <c r="B5169" i="5"/>
  <c r="B5170" i="5"/>
  <c r="B5171" i="5"/>
  <c r="B5172" i="5"/>
  <c r="B5173" i="5"/>
  <c r="B5174" i="5"/>
  <c r="B5175" i="5"/>
  <c r="B5176" i="5"/>
  <c r="B5177" i="5"/>
  <c r="F5177" i="5" s="1"/>
  <c r="B5178" i="5"/>
  <c r="F5178" i="5" s="1"/>
  <c r="B5179" i="5"/>
  <c r="B5180" i="5"/>
  <c r="B5181" i="5"/>
  <c r="B5182" i="5"/>
  <c r="B5183" i="5"/>
  <c r="B5184" i="5"/>
  <c r="B5185" i="5"/>
  <c r="B5186" i="5"/>
  <c r="D5186" i="5" s="1"/>
  <c r="B5187" i="5"/>
  <c r="E5187" i="5" s="1"/>
  <c r="B5188" i="5"/>
  <c r="B5189" i="5"/>
  <c r="F5189" i="5" s="1"/>
  <c r="B5190" i="5"/>
  <c r="B5191" i="5"/>
  <c r="B5192" i="5"/>
  <c r="B5193" i="5"/>
  <c r="B5194" i="5"/>
  <c r="B5195" i="5"/>
  <c r="B5196" i="5"/>
  <c r="B5197" i="5"/>
  <c r="B5198" i="5"/>
  <c r="B5199" i="5"/>
  <c r="B5200" i="5"/>
  <c r="B5201" i="5"/>
  <c r="B5202" i="5"/>
  <c r="B5203" i="5"/>
  <c r="B5204" i="5"/>
  <c r="B5205" i="5"/>
  <c r="B5206" i="5"/>
  <c r="B5207" i="5"/>
  <c r="E5207" i="5" s="1"/>
  <c r="B5208" i="5"/>
  <c r="B5209" i="5"/>
  <c r="B5210" i="5"/>
  <c r="B5211" i="5"/>
  <c r="B5212" i="5"/>
  <c r="B5213" i="5"/>
  <c r="B5214" i="5"/>
  <c r="B5215" i="5"/>
  <c r="B5216" i="5"/>
  <c r="F5216" i="5" s="1"/>
  <c r="B5217" i="5"/>
  <c r="B5218" i="5"/>
  <c r="B5219" i="5"/>
  <c r="B5220" i="5"/>
  <c r="B5221" i="5"/>
  <c r="B5222" i="5"/>
  <c r="B5223" i="5"/>
  <c r="B5224" i="5"/>
  <c r="B5225" i="5"/>
  <c r="B5226" i="5"/>
  <c r="B5227" i="5"/>
  <c r="B5228" i="5"/>
  <c r="B5229" i="5"/>
  <c r="B5230" i="5"/>
  <c r="B5231" i="5"/>
  <c r="B5232" i="5"/>
  <c r="B5233" i="5"/>
  <c r="B5234" i="5"/>
  <c r="D5234" i="5" s="1"/>
  <c r="B5235" i="5"/>
  <c r="B5236" i="5"/>
  <c r="B5237" i="5"/>
  <c r="B5238" i="5"/>
  <c r="B5239" i="5"/>
  <c r="B5240" i="5"/>
  <c r="B5241" i="5"/>
  <c r="B5242" i="5"/>
  <c r="B5243" i="5"/>
  <c r="B5244" i="5"/>
  <c r="B5245" i="5"/>
  <c r="B5246" i="5"/>
  <c r="B5247" i="5"/>
  <c r="B5248" i="5"/>
  <c r="B5249" i="5"/>
  <c r="D5249" i="5" s="1"/>
  <c r="B5250" i="5"/>
  <c r="B5251" i="5"/>
  <c r="B5252" i="5"/>
  <c r="B5253" i="5"/>
  <c r="B5254" i="5"/>
  <c r="B5255" i="5"/>
  <c r="B5256" i="5"/>
  <c r="B5257" i="5"/>
  <c r="B5258" i="5"/>
  <c r="B5259" i="5"/>
  <c r="B5260" i="5"/>
  <c r="B5261" i="5"/>
  <c r="B5262" i="5"/>
  <c r="B5263" i="5"/>
  <c r="E5263" i="5" s="1"/>
  <c r="B5264" i="5"/>
  <c r="B5265" i="5"/>
  <c r="B5266" i="5"/>
  <c r="B5267" i="5"/>
  <c r="B5268" i="5"/>
  <c r="B5269" i="5"/>
  <c r="B5270" i="5"/>
  <c r="B5271" i="5"/>
  <c r="B5272" i="5"/>
  <c r="B5273" i="5"/>
  <c r="B5274" i="5"/>
  <c r="B5275" i="5"/>
  <c r="B5276" i="5"/>
  <c r="B5277" i="5"/>
  <c r="B5278" i="5"/>
  <c r="B5279" i="5"/>
  <c r="B5280" i="5"/>
  <c r="B5281" i="5"/>
  <c r="B5282" i="5"/>
  <c r="B5283" i="5"/>
  <c r="B5284" i="5"/>
  <c r="B5285" i="5"/>
  <c r="B5286" i="5"/>
  <c r="B5287" i="5"/>
  <c r="B5288" i="5"/>
  <c r="B5289" i="5"/>
  <c r="B5290" i="5"/>
  <c r="E5290" i="5" s="1"/>
  <c r="B5291" i="5"/>
  <c r="B5292" i="5"/>
  <c r="B5293" i="5"/>
  <c r="D5293" i="5" s="1"/>
  <c r="B5294" i="5"/>
  <c r="B5295" i="5"/>
  <c r="B5296" i="5"/>
  <c r="B5297" i="5"/>
  <c r="B5298" i="5"/>
  <c r="B5299" i="5"/>
  <c r="F5299" i="5" s="1"/>
  <c r="B5300" i="5"/>
  <c r="B5301" i="5"/>
  <c r="B5302" i="5"/>
  <c r="B5303" i="5"/>
  <c r="B5304" i="5"/>
  <c r="B5305" i="5"/>
  <c r="B5306" i="5"/>
  <c r="B5307" i="5"/>
  <c r="B5308" i="5"/>
  <c r="B5309" i="5"/>
  <c r="B5310" i="5"/>
  <c r="B5311" i="5"/>
  <c r="B5312" i="5"/>
  <c r="B5313" i="5"/>
  <c r="B5314" i="5"/>
  <c r="D5314" i="5" s="1"/>
  <c r="B5315" i="5"/>
  <c r="B5316" i="5"/>
  <c r="B5317" i="5"/>
  <c r="B5318" i="5"/>
  <c r="B5319" i="5"/>
  <c r="B5320" i="5"/>
  <c r="B5321" i="5"/>
  <c r="B5322" i="5"/>
  <c r="B5323" i="5"/>
  <c r="B5324" i="5"/>
  <c r="B5325" i="5"/>
  <c r="B5326" i="5"/>
  <c r="B5327" i="5"/>
  <c r="B5328" i="5"/>
  <c r="B5329" i="5"/>
  <c r="B5330" i="5"/>
  <c r="B5331" i="5"/>
  <c r="B5332" i="5"/>
  <c r="B5333" i="5"/>
  <c r="B5334" i="5"/>
  <c r="B5335" i="5"/>
  <c r="B5336" i="5"/>
  <c r="B5337" i="5"/>
  <c r="B5338" i="5"/>
  <c r="B5339" i="5"/>
  <c r="D5339" i="5" s="1"/>
  <c r="B5340" i="5"/>
  <c r="B5341" i="5"/>
  <c r="B5342" i="5"/>
  <c r="B5343" i="5"/>
  <c r="B5344" i="5"/>
  <c r="B5345" i="5"/>
  <c r="B5346" i="5"/>
  <c r="B5347" i="5"/>
  <c r="B5348" i="5"/>
  <c r="B5349" i="5"/>
  <c r="B5350" i="5"/>
  <c r="B5351" i="5"/>
  <c r="B5352" i="5"/>
  <c r="B5353" i="5"/>
  <c r="B5354" i="5"/>
  <c r="B5355" i="5"/>
  <c r="B5356" i="5"/>
  <c r="B5357" i="5"/>
  <c r="B5358" i="5"/>
  <c r="B5359" i="5"/>
  <c r="D5359" i="5" s="1"/>
  <c r="B5360" i="5"/>
  <c r="B5361" i="5"/>
  <c r="B5362" i="5"/>
  <c r="B5363" i="5"/>
  <c r="B5364" i="5"/>
  <c r="B5365" i="5"/>
  <c r="E5365" i="5" s="1"/>
  <c r="B5366" i="5"/>
  <c r="B5367" i="5"/>
  <c r="B5368" i="5"/>
  <c r="B5369" i="5"/>
  <c r="B5370" i="5"/>
  <c r="B5371" i="5"/>
  <c r="B5372" i="5"/>
  <c r="B5373" i="5"/>
  <c r="B5374" i="5"/>
  <c r="B5375" i="5"/>
  <c r="B5376" i="5"/>
  <c r="B5377" i="5"/>
  <c r="B5378" i="5"/>
  <c r="B5379" i="5"/>
  <c r="B5380" i="5"/>
  <c r="B5381" i="5"/>
  <c r="B5382" i="5"/>
  <c r="B5383" i="5"/>
  <c r="B5384" i="5"/>
  <c r="B5385" i="5"/>
  <c r="B5386" i="5"/>
  <c r="B5387" i="5"/>
  <c r="B5388" i="5"/>
  <c r="B5389" i="5"/>
  <c r="B5390" i="5"/>
  <c r="B5391" i="5"/>
  <c r="B5392" i="5"/>
  <c r="B5393" i="5"/>
  <c r="B5394" i="5"/>
  <c r="B5395" i="5"/>
  <c r="B5396" i="5"/>
  <c r="B5397" i="5"/>
  <c r="B5398" i="5"/>
  <c r="B5399" i="5"/>
  <c r="B5400" i="5"/>
  <c r="B5401" i="5"/>
  <c r="B5402" i="5"/>
  <c r="B5403" i="5"/>
  <c r="B5404" i="5"/>
  <c r="B5405" i="5"/>
  <c r="B5406" i="5"/>
  <c r="E5406" i="5" s="1"/>
  <c r="B5407" i="5"/>
  <c r="B5408" i="5"/>
  <c r="B5409" i="5"/>
  <c r="B5410" i="5"/>
  <c r="B5411" i="5"/>
  <c r="B5412" i="5"/>
  <c r="B5413" i="5"/>
  <c r="E5413" i="5" s="1"/>
  <c r="B5414" i="5"/>
  <c r="B5415" i="5"/>
  <c r="E5415" i="5" s="1"/>
  <c r="B5416" i="5"/>
  <c r="B5417" i="5"/>
  <c r="B5418" i="5"/>
  <c r="B5419" i="5"/>
  <c r="B5420" i="5"/>
  <c r="F5420" i="5" s="1"/>
  <c r="B5421" i="5"/>
  <c r="B5422" i="5"/>
  <c r="B5423" i="5"/>
  <c r="B5424" i="5"/>
  <c r="B5425" i="5"/>
  <c r="B5426" i="5"/>
  <c r="B5427" i="5"/>
  <c r="B5428" i="5"/>
  <c r="B5429" i="5"/>
  <c r="B5430" i="5"/>
  <c r="B5431" i="5"/>
  <c r="B5432" i="5"/>
  <c r="B5433" i="5"/>
  <c r="B5434" i="5"/>
  <c r="B5435" i="5"/>
  <c r="B5436" i="5"/>
  <c r="B5437" i="5"/>
  <c r="B5438" i="5"/>
  <c r="B5439" i="5"/>
  <c r="B5440" i="5"/>
  <c r="B5441" i="5"/>
  <c r="B5442" i="5"/>
  <c r="D5442" i="5" s="1"/>
  <c r="B5443" i="5"/>
  <c r="B5444" i="5"/>
  <c r="B5445" i="5"/>
  <c r="B5446" i="5"/>
  <c r="B5447" i="5"/>
  <c r="B5448" i="5"/>
  <c r="B5449" i="5"/>
  <c r="B5450" i="5"/>
  <c r="B5451" i="5"/>
  <c r="B5452" i="5"/>
  <c r="B5453" i="5"/>
  <c r="B5454" i="5"/>
  <c r="B5455" i="5"/>
  <c r="B5456" i="5"/>
  <c r="B5457" i="5"/>
  <c r="B5458" i="5"/>
  <c r="B5459" i="5"/>
  <c r="B5460" i="5"/>
  <c r="B5461" i="5"/>
  <c r="B5462" i="5"/>
  <c r="B5463" i="5"/>
  <c r="B5464" i="5"/>
  <c r="B5465" i="5"/>
  <c r="B5466" i="5"/>
  <c r="B5467" i="5"/>
  <c r="B5468" i="5"/>
  <c r="B5469" i="5"/>
  <c r="B5470" i="5"/>
  <c r="B5471" i="5"/>
  <c r="B5472" i="5"/>
  <c r="B5473" i="5"/>
  <c r="B5474" i="5"/>
  <c r="B5475" i="5"/>
  <c r="B5476" i="5"/>
  <c r="B5477" i="5"/>
  <c r="B5478" i="5"/>
  <c r="B5479" i="5"/>
  <c r="B5480" i="5"/>
  <c r="B5481" i="5"/>
  <c r="B5482" i="5"/>
  <c r="B5483" i="5"/>
  <c r="B5484" i="5"/>
  <c r="B5485" i="5"/>
  <c r="B5486" i="5"/>
  <c r="B5487" i="5"/>
  <c r="B5488" i="5"/>
  <c r="B5489" i="5"/>
  <c r="B5490" i="5"/>
  <c r="D5490" i="5" s="1"/>
  <c r="B5491" i="5"/>
  <c r="E5491" i="5" s="1"/>
  <c r="B5492" i="5"/>
  <c r="B5493" i="5"/>
  <c r="F5493" i="5" s="1"/>
  <c r="B5494" i="5"/>
  <c r="B5495" i="5"/>
  <c r="B5496" i="5"/>
  <c r="B5497" i="5"/>
  <c r="B5498" i="5"/>
  <c r="B5499" i="5"/>
  <c r="B5500" i="5"/>
  <c r="B5501" i="5"/>
  <c r="B5502" i="5"/>
  <c r="B5503" i="5"/>
  <c r="B5504" i="5"/>
  <c r="B5505" i="5"/>
  <c r="D5505" i="5" s="1"/>
  <c r="B5506" i="5"/>
  <c r="B5507" i="5"/>
  <c r="F5507" i="5" s="1"/>
  <c r="B5508" i="5"/>
  <c r="B5509" i="5"/>
  <c r="B5510" i="5"/>
  <c r="B5511" i="5"/>
  <c r="B5512" i="5"/>
  <c r="B5513" i="5"/>
  <c r="B5514" i="5"/>
  <c r="B5515" i="5"/>
  <c r="B5516" i="5"/>
  <c r="B5517" i="5"/>
  <c r="B5518" i="5"/>
  <c r="B5519" i="5"/>
  <c r="B5520" i="5"/>
  <c r="F5520" i="5" s="1"/>
  <c r="B5521" i="5"/>
  <c r="B5522" i="5"/>
  <c r="B5523" i="5"/>
  <c r="B5524" i="5"/>
  <c r="B5525" i="5"/>
  <c r="B5526" i="5"/>
  <c r="B5527" i="5"/>
  <c r="B5528" i="5"/>
  <c r="B5529" i="5"/>
  <c r="B5530" i="5"/>
  <c r="B5531" i="5"/>
  <c r="B5532" i="5"/>
  <c r="B5533" i="5"/>
  <c r="F5533" i="5" s="1"/>
  <c r="B5534" i="5"/>
  <c r="B5535" i="5"/>
  <c r="B5536" i="5"/>
  <c r="B5537" i="5"/>
  <c r="D5537" i="5" s="1"/>
  <c r="B5538" i="5"/>
  <c r="B5539" i="5"/>
  <c r="B5540" i="5"/>
  <c r="B5541" i="5"/>
  <c r="B5542" i="5"/>
  <c r="B5543" i="5"/>
  <c r="B5544" i="5"/>
  <c r="B5545" i="5"/>
  <c r="B5546" i="5"/>
  <c r="B5547" i="5"/>
  <c r="B5548" i="5"/>
  <c r="B5549" i="5"/>
  <c r="B5550" i="5"/>
  <c r="B5551" i="5"/>
  <c r="B5552" i="5"/>
  <c r="B5553" i="5"/>
  <c r="D5553" i="5" s="1"/>
  <c r="B5554" i="5"/>
  <c r="B5555" i="5"/>
  <c r="B5556" i="5"/>
  <c r="B5557" i="5"/>
  <c r="B5558" i="5"/>
  <c r="B5559" i="5"/>
  <c r="B5560" i="5"/>
  <c r="B5561" i="5"/>
  <c r="B5562" i="5"/>
  <c r="B5563" i="5"/>
  <c r="B5564" i="5"/>
  <c r="B5565" i="5"/>
  <c r="D5565" i="5" s="1"/>
  <c r="B5566" i="5"/>
  <c r="B5567" i="5"/>
  <c r="D5567" i="5" s="1"/>
  <c r="B5568" i="5"/>
  <c r="B5569" i="5"/>
  <c r="B5570" i="5"/>
  <c r="D5570" i="5" s="1"/>
  <c r="B5571" i="5"/>
  <c r="B5572" i="5"/>
  <c r="B5573" i="5"/>
  <c r="B5574" i="5"/>
  <c r="B5575" i="5"/>
  <c r="B5576" i="5"/>
  <c r="B5577" i="5"/>
  <c r="B5578" i="5"/>
  <c r="B5579" i="5"/>
  <c r="B5580" i="5"/>
  <c r="B5581" i="5"/>
  <c r="B5582" i="5"/>
  <c r="B5583" i="5"/>
  <c r="B5584" i="5"/>
  <c r="B5585" i="5"/>
  <c r="B5586" i="5"/>
  <c r="B5587" i="5"/>
  <c r="B5588" i="5"/>
  <c r="B5589" i="5"/>
  <c r="D5589" i="5" s="1"/>
  <c r="B5590" i="5"/>
  <c r="B5591" i="5"/>
  <c r="B5592" i="5"/>
  <c r="B5593" i="5"/>
  <c r="F5593" i="5" s="1"/>
  <c r="B5594" i="5"/>
  <c r="B5595" i="5"/>
  <c r="B5596" i="5"/>
  <c r="B5597" i="5"/>
  <c r="B5598" i="5"/>
  <c r="B5599" i="5"/>
  <c r="B5600" i="5"/>
  <c r="B5601" i="5"/>
  <c r="B5602" i="5"/>
  <c r="B5603" i="5"/>
  <c r="F5603" i="5" s="1"/>
  <c r="B5604" i="5"/>
  <c r="B5605" i="5"/>
  <c r="B5606" i="5"/>
  <c r="B5607" i="5"/>
  <c r="B5608" i="5"/>
  <c r="B5609" i="5"/>
  <c r="B5610" i="5"/>
  <c r="B5611" i="5"/>
  <c r="B5612" i="5"/>
  <c r="B5613" i="5"/>
  <c r="B5614" i="5"/>
  <c r="B5615" i="5"/>
  <c r="B5616" i="5"/>
  <c r="B5617" i="5"/>
  <c r="B5618" i="5"/>
  <c r="D5618" i="5" s="1"/>
  <c r="B5619" i="5"/>
  <c r="B5620" i="5"/>
  <c r="B5621" i="5"/>
  <c r="B5622" i="5"/>
  <c r="B5623" i="5"/>
  <c r="B5624" i="5"/>
  <c r="B5625" i="5"/>
  <c r="B5626" i="5"/>
  <c r="B5627" i="5"/>
  <c r="B5628" i="5"/>
  <c r="B5629" i="5"/>
  <c r="D5629" i="5" s="1"/>
  <c r="B5630" i="5"/>
  <c r="B5631" i="5"/>
  <c r="B5632" i="5"/>
  <c r="B5633" i="5"/>
  <c r="B5634" i="5"/>
  <c r="B5635" i="5"/>
  <c r="B5636" i="5"/>
  <c r="B5637" i="5"/>
  <c r="B5638" i="5"/>
  <c r="B5639" i="5"/>
  <c r="B5640" i="5"/>
  <c r="B5641" i="5"/>
  <c r="E5641" i="5" s="1"/>
  <c r="B5642" i="5"/>
  <c r="B5643" i="5"/>
  <c r="D5643" i="5" s="1"/>
  <c r="B5644" i="5"/>
  <c r="B5645" i="5"/>
  <c r="B5646" i="5"/>
  <c r="B5647" i="5"/>
  <c r="B5648" i="5"/>
  <c r="B5649" i="5"/>
  <c r="B5650" i="5"/>
  <c r="B5651" i="5"/>
  <c r="B5652" i="5"/>
  <c r="B5653" i="5"/>
  <c r="B5654" i="5"/>
  <c r="B5655" i="5"/>
  <c r="B5656" i="5"/>
  <c r="B5657" i="5"/>
  <c r="B5658" i="5"/>
  <c r="B5659" i="5"/>
  <c r="B5660" i="5"/>
  <c r="B5661" i="5"/>
  <c r="F5661" i="5" s="1"/>
  <c r="B5662" i="5"/>
  <c r="B5663" i="5"/>
  <c r="B5664" i="5"/>
  <c r="B5665" i="5"/>
  <c r="B5666" i="5"/>
  <c r="B5667" i="5"/>
  <c r="B5668" i="5"/>
  <c r="B5669" i="5"/>
  <c r="B5670" i="5"/>
  <c r="B5671" i="5"/>
  <c r="B5672" i="5"/>
  <c r="B5673" i="5"/>
  <c r="B5674" i="5"/>
  <c r="B5675" i="5"/>
  <c r="B5676" i="5"/>
  <c r="B5677" i="5"/>
  <c r="B5678" i="5"/>
  <c r="B5679" i="5"/>
  <c r="B5680" i="5"/>
  <c r="B5681" i="5"/>
  <c r="B5682" i="5"/>
  <c r="B5683" i="5"/>
  <c r="B5684" i="5"/>
  <c r="B5685" i="5"/>
  <c r="B5686" i="5"/>
  <c r="B5687" i="5"/>
  <c r="B5688" i="5"/>
  <c r="B5689" i="5"/>
  <c r="B5690" i="5"/>
  <c r="F5690" i="5" s="1"/>
  <c r="B5691" i="5"/>
  <c r="B5692" i="5"/>
  <c r="B5693" i="5"/>
  <c r="B5694" i="5"/>
  <c r="B5695" i="5"/>
  <c r="B5696" i="5"/>
  <c r="B5697" i="5"/>
  <c r="B5698" i="5"/>
  <c r="D5698" i="5" s="1"/>
  <c r="B5699" i="5"/>
  <c r="B5700" i="5"/>
  <c r="B5701" i="5"/>
  <c r="B5702" i="5"/>
  <c r="B5703" i="5"/>
  <c r="B5704" i="5"/>
  <c r="B5705" i="5"/>
  <c r="B5706" i="5"/>
  <c r="B5707" i="5"/>
  <c r="B5708" i="5"/>
  <c r="B5709" i="5"/>
  <c r="B5710" i="5"/>
  <c r="B5711" i="5"/>
  <c r="B5712" i="5"/>
  <c r="B5713" i="5"/>
  <c r="B5714" i="5"/>
  <c r="B5715" i="5"/>
  <c r="B5716" i="5"/>
  <c r="B5717" i="5"/>
  <c r="D5717" i="5" s="1"/>
  <c r="B5718" i="5"/>
  <c r="B5719" i="5"/>
  <c r="E5719" i="5" s="1"/>
  <c r="B5720" i="5"/>
  <c r="B5721" i="5"/>
  <c r="B5722" i="5"/>
  <c r="B5723" i="5"/>
  <c r="B5724" i="5"/>
  <c r="F5724" i="5" s="1"/>
  <c r="B5725" i="5"/>
  <c r="B5726" i="5"/>
  <c r="B5727" i="5"/>
  <c r="B5728" i="5"/>
  <c r="B5729" i="5"/>
  <c r="B5730" i="5"/>
  <c r="B5731" i="5"/>
  <c r="B5732" i="5"/>
  <c r="B5733" i="5"/>
  <c r="B5734" i="5"/>
  <c r="B5735" i="5"/>
  <c r="B5736" i="5"/>
  <c r="B5737" i="5"/>
  <c r="B5738" i="5"/>
  <c r="B5739" i="5"/>
  <c r="B5740" i="5"/>
  <c r="B5741" i="5"/>
  <c r="B5742" i="5"/>
  <c r="B5743" i="5"/>
  <c r="B5744" i="5"/>
  <c r="B5745" i="5"/>
  <c r="B5746" i="5"/>
  <c r="D5746" i="5" s="1"/>
  <c r="B5747" i="5"/>
  <c r="B5748" i="5"/>
  <c r="B5749" i="5"/>
  <c r="E5749" i="5" s="1"/>
  <c r="B5750" i="5"/>
  <c r="B5751" i="5"/>
  <c r="B5752" i="5"/>
  <c r="B5753" i="5"/>
  <c r="F5753" i="5" s="1"/>
  <c r="B5754" i="5"/>
  <c r="B5755" i="5"/>
  <c r="F5755" i="5" s="1"/>
  <c r="B5756" i="5"/>
  <c r="B5757" i="5"/>
  <c r="B5758" i="5"/>
  <c r="B5759" i="5"/>
  <c r="B5760" i="5"/>
  <c r="B5761" i="5"/>
  <c r="B5762" i="5"/>
  <c r="D5762" i="5" s="1"/>
  <c r="B5763" i="5"/>
  <c r="B5764" i="5"/>
  <c r="B5765" i="5"/>
  <c r="D5765" i="5" s="1"/>
  <c r="B5766" i="5"/>
  <c r="B5767" i="5"/>
  <c r="B5768" i="5"/>
  <c r="B5769" i="5"/>
  <c r="B5770" i="5"/>
  <c r="B5771" i="5"/>
  <c r="B5772" i="5"/>
  <c r="B5773" i="5"/>
  <c r="B5774" i="5"/>
  <c r="B5775" i="5"/>
  <c r="B5776" i="5"/>
  <c r="B5777" i="5"/>
  <c r="B5778" i="5"/>
  <c r="B5779" i="5"/>
  <c r="B5780" i="5"/>
  <c r="B5781" i="5"/>
  <c r="B5782" i="5"/>
  <c r="B5783" i="5"/>
  <c r="B5784" i="5"/>
  <c r="B5785" i="5"/>
  <c r="B5786" i="5"/>
  <c r="B5787" i="5"/>
  <c r="B5788" i="5"/>
  <c r="B5789" i="5"/>
  <c r="B5790" i="5"/>
  <c r="B5791" i="5"/>
  <c r="B5792" i="5"/>
  <c r="B5793" i="5"/>
  <c r="B5794" i="5"/>
  <c r="B5795" i="5"/>
  <c r="D5795" i="5" s="1"/>
  <c r="B5796" i="5"/>
  <c r="B5797" i="5"/>
  <c r="B5798" i="5"/>
  <c r="B5799" i="5"/>
  <c r="B5800" i="5"/>
  <c r="B5801" i="5"/>
  <c r="B5802" i="5"/>
  <c r="B5803" i="5"/>
  <c r="B5804" i="5"/>
  <c r="B5805" i="5"/>
  <c r="D5805" i="5" s="1"/>
  <c r="B5806" i="5"/>
  <c r="B5807" i="5"/>
  <c r="B5808" i="5"/>
  <c r="B5809" i="5"/>
  <c r="B5810" i="5"/>
  <c r="B5811" i="5"/>
  <c r="F5811" i="5" s="1"/>
  <c r="B5812" i="5"/>
  <c r="B5813" i="5"/>
  <c r="B5814" i="5"/>
  <c r="B5815" i="5"/>
  <c r="B5816" i="5"/>
  <c r="B5817" i="5"/>
  <c r="B5818" i="5"/>
  <c r="B5819" i="5"/>
  <c r="B5820" i="5"/>
  <c r="B5821" i="5"/>
  <c r="B5822" i="5"/>
  <c r="B5823" i="5"/>
  <c r="B5824" i="5"/>
  <c r="D5824" i="5" s="1"/>
  <c r="B5825" i="5"/>
  <c r="B5826" i="5"/>
  <c r="D5826" i="5" s="1"/>
  <c r="B5827" i="5"/>
  <c r="B5828" i="5"/>
  <c r="B5829" i="5"/>
  <c r="B5830" i="5"/>
  <c r="B5831" i="5"/>
  <c r="B5832" i="5"/>
  <c r="B5833" i="5"/>
  <c r="F5833" i="5" s="1"/>
  <c r="B5834" i="5"/>
  <c r="B5835" i="5"/>
  <c r="B5836" i="5"/>
  <c r="B5837" i="5"/>
  <c r="B5838" i="5"/>
  <c r="B5839" i="5"/>
  <c r="B5840" i="5"/>
  <c r="B5841" i="5"/>
  <c r="D5841" i="5" s="1"/>
  <c r="B5842" i="5"/>
  <c r="B5843" i="5"/>
  <c r="B5844" i="5"/>
  <c r="B5845" i="5"/>
  <c r="B5846" i="5"/>
  <c r="B5847" i="5"/>
  <c r="B5848" i="5"/>
  <c r="B5849" i="5"/>
  <c r="B5850" i="5"/>
  <c r="B5851" i="5"/>
  <c r="B5852" i="5"/>
  <c r="B5853" i="5"/>
  <c r="B5854" i="5"/>
  <c r="B5855" i="5"/>
  <c r="B5856" i="5"/>
  <c r="B5857" i="5"/>
  <c r="B5858" i="5"/>
  <c r="B5859" i="5"/>
  <c r="B5860" i="5"/>
  <c r="B5861" i="5"/>
  <c r="B5862" i="5"/>
  <c r="B5863" i="5"/>
  <c r="B5864" i="5"/>
  <c r="B5865" i="5"/>
  <c r="B5866" i="5"/>
  <c r="B5867" i="5"/>
  <c r="B5868" i="5"/>
  <c r="B5869" i="5"/>
  <c r="B5870" i="5"/>
  <c r="B5871" i="5"/>
  <c r="D5871" i="5" s="1"/>
  <c r="B5872" i="5"/>
  <c r="B5873" i="5"/>
  <c r="E5873" i="5" s="1"/>
  <c r="B5874" i="5"/>
  <c r="D5874" i="5" s="1"/>
  <c r="B5875" i="5"/>
  <c r="B5876" i="5"/>
  <c r="B5877" i="5"/>
  <c r="D5877" i="5" s="1"/>
  <c r="B5878" i="5"/>
  <c r="F5878" i="5" s="1"/>
  <c r="B5879" i="5"/>
  <c r="B5880" i="5"/>
  <c r="B5881" i="5"/>
  <c r="B5882" i="5"/>
  <c r="B5883" i="5"/>
  <c r="B5884" i="5"/>
  <c r="B5885" i="5"/>
  <c r="B5886" i="5"/>
  <c r="B5887" i="5"/>
  <c r="B5888" i="5"/>
  <c r="B5889" i="5"/>
  <c r="B5890" i="5"/>
  <c r="B5891" i="5"/>
  <c r="B5892" i="5"/>
  <c r="B5893" i="5"/>
  <c r="B5894" i="5"/>
  <c r="B5895" i="5"/>
  <c r="B5896" i="5"/>
  <c r="B5897" i="5"/>
  <c r="E5897" i="5" s="1"/>
  <c r="B5898" i="5"/>
  <c r="B5899" i="5"/>
  <c r="B5900" i="5"/>
  <c r="B5901" i="5"/>
  <c r="B5902" i="5"/>
  <c r="B5903" i="5"/>
  <c r="B5904" i="5"/>
  <c r="B5905" i="5"/>
  <c r="D5905" i="5" s="1"/>
  <c r="B5906" i="5"/>
  <c r="E5906" i="5" s="1"/>
  <c r="B5907" i="5"/>
  <c r="E5907" i="5" s="1"/>
  <c r="B5908" i="5"/>
  <c r="B5909" i="5"/>
  <c r="B5910" i="5"/>
  <c r="F5910" i="5" s="1"/>
  <c r="B5911" i="5"/>
  <c r="B5912" i="5"/>
  <c r="B5913" i="5"/>
  <c r="F5913" i="5" s="1"/>
  <c r="B5914" i="5"/>
  <c r="B5915" i="5"/>
  <c r="B5916" i="5"/>
  <c r="B5917" i="5"/>
  <c r="B5918" i="5"/>
  <c r="B5919" i="5"/>
  <c r="B5920" i="5"/>
  <c r="B5921" i="5"/>
  <c r="B5922" i="5"/>
  <c r="B5923" i="5"/>
  <c r="B5924" i="5"/>
  <c r="B5925" i="5"/>
  <c r="B5926" i="5"/>
  <c r="B5927" i="5"/>
  <c r="B5928" i="5"/>
  <c r="D5928" i="5" s="1"/>
  <c r="B5929" i="5"/>
  <c r="B5930" i="5"/>
  <c r="B5931" i="5"/>
  <c r="B5932" i="5"/>
  <c r="B5933" i="5"/>
  <c r="B5934" i="5"/>
  <c r="B5935" i="5"/>
  <c r="B5936" i="5"/>
  <c r="B5937" i="5"/>
  <c r="B5938" i="5"/>
  <c r="B5939" i="5"/>
  <c r="B5940" i="5"/>
  <c r="B5941" i="5"/>
  <c r="D5941" i="5" s="1"/>
  <c r="B5942" i="5"/>
  <c r="F5942" i="5" s="1"/>
  <c r="B5943" i="5"/>
  <c r="B5944" i="5"/>
  <c r="B5945" i="5"/>
  <c r="B5946" i="5"/>
  <c r="B5947" i="5"/>
  <c r="D5947" i="5" s="1"/>
  <c r="B5948" i="5"/>
  <c r="B5949" i="5"/>
  <c r="B5950" i="5"/>
  <c r="B5951" i="5"/>
  <c r="B5952" i="5"/>
  <c r="B5953" i="5"/>
  <c r="B5954" i="5"/>
  <c r="D5954" i="5" s="1"/>
  <c r="B5955" i="5"/>
  <c r="B5956" i="5"/>
  <c r="B5957" i="5"/>
  <c r="B5958" i="5"/>
  <c r="B5959" i="5"/>
  <c r="B5960" i="5"/>
  <c r="B5961" i="5"/>
  <c r="B5962" i="5"/>
  <c r="B5963" i="5"/>
  <c r="B5964" i="5"/>
  <c r="B5965" i="5"/>
  <c r="D5965" i="5" s="1"/>
  <c r="B5966" i="5"/>
  <c r="B5967" i="5"/>
  <c r="B5968" i="5"/>
  <c r="B5969" i="5"/>
  <c r="B5970" i="5"/>
  <c r="B5971" i="5"/>
  <c r="B5972" i="5"/>
  <c r="B5973" i="5"/>
  <c r="B5974" i="5"/>
  <c r="F5974" i="5" s="1"/>
  <c r="B5975" i="5"/>
  <c r="F5975" i="5" s="1"/>
  <c r="B5976" i="5"/>
  <c r="B5977" i="5"/>
  <c r="F5977" i="5" s="1"/>
  <c r="B5978" i="5"/>
  <c r="B5979" i="5"/>
  <c r="B5980" i="5"/>
  <c r="B5981" i="5"/>
  <c r="B5982" i="5"/>
  <c r="B5983" i="5"/>
  <c r="B5984" i="5"/>
  <c r="B5985" i="5"/>
  <c r="B5986" i="5"/>
  <c r="B5987" i="5"/>
  <c r="B5988" i="5"/>
  <c r="B5989" i="5"/>
  <c r="B5990" i="5"/>
  <c r="B5991" i="5"/>
  <c r="B5992" i="5"/>
  <c r="B5993" i="5"/>
  <c r="B5994" i="5"/>
  <c r="B5995" i="5"/>
  <c r="B5996" i="5"/>
  <c r="B5997" i="5"/>
  <c r="B5998" i="5"/>
  <c r="B5999" i="5"/>
  <c r="D5999" i="5" s="1"/>
  <c r="B6000" i="5"/>
  <c r="B6001" i="5"/>
  <c r="F6001" i="5" s="1"/>
  <c r="B6002" i="5"/>
  <c r="D6002" i="5" s="1"/>
  <c r="B6003" i="5"/>
  <c r="E6003" i="5" s="1"/>
  <c r="B6004" i="5"/>
  <c r="B6005" i="5"/>
  <c r="B6006" i="5"/>
  <c r="F6006" i="5" s="1"/>
  <c r="B6007" i="5"/>
  <c r="B6008" i="5"/>
  <c r="B6009" i="5"/>
  <c r="B6010" i="5"/>
  <c r="B6011" i="5"/>
  <c r="B6012" i="5"/>
  <c r="B6013" i="5"/>
  <c r="B6014" i="5"/>
  <c r="B6015" i="5"/>
  <c r="B6016" i="5"/>
  <c r="B6017" i="5"/>
  <c r="B6018" i="5"/>
  <c r="B6019" i="5"/>
  <c r="E6019" i="5" s="1"/>
  <c r="B6020" i="5"/>
  <c r="B6021" i="5"/>
  <c r="F6021" i="5" s="1"/>
  <c r="B6022" i="5"/>
  <c r="B6023" i="5"/>
  <c r="B6024" i="5"/>
  <c r="B6025" i="5"/>
  <c r="B6026" i="5"/>
  <c r="B6027" i="5"/>
  <c r="B6028" i="5"/>
  <c r="E6028" i="5" s="1"/>
  <c r="B6029" i="5"/>
  <c r="B6030" i="5"/>
  <c r="B6031" i="5"/>
  <c r="B6032" i="5"/>
  <c r="B6033" i="5"/>
  <c r="B6034" i="5"/>
  <c r="B6035" i="5"/>
  <c r="B6036" i="5"/>
  <c r="B6037" i="5"/>
  <c r="B6038" i="5"/>
  <c r="F6038" i="5" s="1"/>
  <c r="B6039" i="5"/>
  <c r="F6039" i="5" s="1"/>
  <c r="B6040" i="5"/>
  <c r="B6041" i="5"/>
  <c r="B6042" i="5"/>
  <c r="B6043" i="5"/>
  <c r="B6044" i="5"/>
  <c r="B6045" i="5"/>
  <c r="B6046" i="5"/>
  <c r="B6047" i="5"/>
  <c r="D6047" i="5" s="1"/>
  <c r="B6048" i="5"/>
  <c r="B6049" i="5"/>
  <c r="B6050" i="5"/>
  <c r="B6051" i="5"/>
  <c r="B6052" i="5"/>
  <c r="B6053" i="5"/>
  <c r="B6054" i="5"/>
  <c r="B6055" i="5"/>
  <c r="B6056" i="5"/>
  <c r="B6057" i="5"/>
  <c r="B6058" i="5"/>
  <c r="B6059" i="5"/>
  <c r="B6060" i="5"/>
  <c r="B6061" i="5"/>
  <c r="F6061" i="5" s="1"/>
  <c r="B6062" i="5"/>
  <c r="B6063" i="5"/>
  <c r="D6063" i="5" s="1"/>
  <c r="B6064" i="5"/>
  <c r="B6065" i="5"/>
  <c r="D6065" i="5" s="1"/>
  <c r="B6066" i="5"/>
  <c r="B6067" i="5"/>
  <c r="E6067" i="5" s="1"/>
  <c r="B6068" i="5"/>
  <c r="B6069" i="5"/>
  <c r="F6069" i="5" s="1"/>
  <c r="B6070" i="5"/>
  <c r="F6070" i="5" s="1"/>
  <c r="B6071" i="5"/>
  <c r="B6072" i="5"/>
  <c r="B6073" i="5"/>
  <c r="B6074" i="5"/>
  <c r="B6075" i="5"/>
  <c r="B6076" i="5"/>
  <c r="B6077" i="5"/>
  <c r="B6078" i="5"/>
  <c r="B6079" i="5"/>
  <c r="B6080" i="5"/>
  <c r="B6081" i="5"/>
  <c r="B6082" i="5"/>
  <c r="D6082" i="5" s="1"/>
  <c r="B6083" i="5"/>
  <c r="E6083" i="5" s="1"/>
  <c r="B6084" i="5"/>
  <c r="B6085" i="5"/>
  <c r="B6086" i="5"/>
  <c r="B6087" i="5"/>
  <c r="B6088" i="5"/>
  <c r="B6089" i="5"/>
  <c r="B6090" i="5"/>
  <c r="B6091" i="5"/>
  <c r="B6092" i="5"/>
  <c r="B6093" i="5"/>
  <c r="B6094" i="5"/>
  <c r="B6095" i="5"/>
  <c r="B6096" i="5"/>
  <c r="B6097" i="5"/>
  <c r="B6098" i="5"/>
  <c r="B6099" i="5"/>
  <c r="B6100" i="5"/>
  <c r="B6101" i="5"/>
  <c r="F6101" i="5" s="1"/>
  <c r="B6102" i="5"/>
  <c r="F6102" i="5" s="1"/>
  <c r="B6103" i="5"/>
  <c r="F6103" i="5" s="1"/>
  <c r="B6104" i="5"/>
  <c r="B6105" i="5"/>
  <c r="B6106" i="5"/>
  <c r="B6107" i="5"/>
  <c r="B6108" i="5"/>
  <c r="B6109" i="5"/>
  <c r="F6109" i="5" s="1"/>
  <c r="B6110" i="5"/>
  <c r="B6111" i="5"/>
  <c r="B6112" i="5"/>
  <c r="B6113" i="5"/>
  <c r="D6113" i="5" s="1"/>
  <c r="B6114" i="5"/>
  <c r="B6115" i="5"/>
  <c r="E6115" i="5" s="1"/>
  <c r="B6116" i="5"/>
  <c r="B6117" i="5"/>
  <c r="B6118" i="5"/>
  <c r="B6119" i="5"/>
  <c r="B6120" i="5"/>
  <c r="B6121" i="5"/>
  <c r="B6122" i="5"/>
  <c r="B6123" i="5"/>
  <c r="B6124" i="5"/>
  <c r="B6125" i="5"/>
  <c r="B6126" i="5"/>
  <c r="B6127" i="5"/>
  <c r="D6127" i="5" s="1"/>
  <c r="B6128" i="5"/>
  <c r="B6129" i="5"/>
  <c r="B6130" i="5"/>
  <c r="D6130" i="5" s="1"/>
  <c r="B6131" i="5"/>
  <c r="E6131" i="5" s="1"/>
  <c r="B6132" i="5"/>
  <c r="B6133" i="5"/>
  <c r="B6134" i="5"/>
  <c r="F6134" i="5" s="1"/>
  <c r="B6135" i="5"/>
  <c r="B6136" i="5"/>
  <c r="B6137" i="5"/>
  <c r="B6138" i="5"/>
  <c r="B6139" i="5"/>
  <c r="B6140" i="5"/>
  <c r="B6141" i="5"/>
  <c r="B6142" i="5"/>
  <c r="B6143" i="5"/>
  <c r="B6144" i="5"/>
  <c r="B6145" i="5"/>
  <c r="B6146" i="5"/>
  <c r="B6147" i="5"/>
  <c r="E6147" i="5" s="1"/>
  <c r="B6148" i="5"/>
  <c r="B6149" i="5"/>
  <c r="D6149" i="5" s="1"/>
  <c r="B6150" i="5"/>
  <c r="B6151" i="5"/>
  <c r="B6152" i="5"/>
  <c r="B6153" i="5"/>
  <c r="B6154" i="5"/>
  <c r="B6155" i="5"/>
  <c r="B6156" i="5"/>
  <c r="B6157" i="5"/>
  <c r="B6158" i="5"/>
  <c r="B6159" i="5"/>
  <c r="B6160" i="5"/>
  <c r="B6161" i="5"/>
  <c r="D6161" i="5" s="1"/>
  <c r="B6162" i="5"/>
  <c r="B6163" i="5"/>
  <c r="B6164" i="5"/>
  <c r="B6165" i="5"/>
  <c r="B6166" i="5"/>
  <c r="F6166" i="5" s="1"/>
  <c r="B6167" i="5"/>
  <c r="F6167" i="5" s="1"/>
  <c r="B6168" i="5"/>
  <c r="B6169" i="5"/>
  <c r="D6169" i="5" s="1"/>
  <c r="B6170" i="5"/>
  <c r="E6170" i="5" s="1"/>
  <c r="B6171" i="5"/>
  <c r="B6172" i="5"/>
  <c r="B6173" i="5"/>
  <c r="B6174" i="5"/>
  <c r="B6175" i="5"/>
  <c r="D6175" i="5" s="1"/>
  <c r="B6176" i="5"/>
  <c r="B6177" i="5"/>
  <c r="B6178" i="5"/>
  <c r="B6179" i="5"/>
  <c r="B6180" i="5"/>
  <c r="B6181" i="5"/>
  <c r="B6182" i="5"/>
  <c r="B6183" i="5"/>
  <c r="B6184" i="5"/>
  <c r="B6185" i="5"/>
  <c r="B6186" i="5"/>
  <c r="B6187" i="5"/>
  <c r="B6188" i="5"/>
  <c r="B6189" i="5"/>
  <c r="B6190" i="5"/>
  <c r="B6191" i="5"/>
  <c r="D6191" i="5" s="1"/>
  <c r="B6192" i="5"/>
  <c r="B6193" i="5"/>
  <c r="B6194" i="5"/>
  <c r="B6195" i="5"/>
  <c r="E6195" i="5" s="1"/>
  <c r="B6196" i="5"/>
  <c r="B6197" i="5"/>
  <c r="B6198" i="5"/>
  <c r="F6198" i="5" s="1"/>
  <c r="B6199" i="5"/>
  <c r="F6199" i="5" s="1"/>
  <c r="B6200" i="5"/>
  <c r="B6201" i="5"/>
  <c r="B6202" i="5"/>
  <c r="B6203" i="5"/>
  <c r="B6204" i="5"/>
  <c r="B6205" i="5"/>
  <c r="B6206" i="5"/>
  <c r="B6207" i="5"/>
  <c r="B6208" i="5"/>
  <c r="B6209" i="5"/>
  <c r="B6210" i="5"/>
  <c r="D6210" i="5" s="1"/>
  <c r="B6211" i="5"/>
  <c r="E6211" i="5" s="1"/>
  <c r="B6212" i="5"/>
  <c r="B6213" i="5"/>
  <c r="F6213" i="5" s="1"/>
  <c r="B6214" i="5"/>
  <c r="B6215" i="5"/>
  <c r="B6216" i="5"/>
  <c r="B6217" i="5"/>
  <c r="F6217" i="5" s="1"/>
  <c r="B6218" i="5"/>
  <c r="B6219" i="5"/>
  <c r="B6220" i="5"/>
  <c r="B6221" i="5"/>
  <c r="B6222" i="5"/>
  <c r="B6223" i="5"/>
  <c r="B6224" i="5"/>
  <c r="B6225" i="5"/>
  <c r="B6226" i="5"/>
  <c r="B6227" i="5"/>
  <c r="B6228" i="5"/>
  <c r="B6229" i="5"/>
  <c r="B6230" i="5"/>
  <c r="F6230" i="5" s="1"/>
  <c r="B6231" i="5"/>
  <c r="F6231" i="5" s="1"/>
  <c r="B6232" i="5"/>
  <c r="D6232" i="5" s="1"/>
  <c r="B6233" i="5"/>
  <c r="D6233" i="5" s="1"/>
  <c r="B6234" i="5"/>
  <c r="B6235" i="5"/>
  <c r="B6236" i="5"/>
  <c r="B6237" i="5"/>
  <c r="B6238" i="5"/>
  <c r="B6239" i="5"/>
  <c r="D6239" i="5" s="1"/>
  <c r="B6240" i="5"/>
  <c r="B6241" i="5"/>
  <c r="F6241" i="5" s="1"/>
  <c r="B6242" i="5"/>
  <c r="B6243" i="5"/>
  <c r="B6244" i="5"/>
  <c r="B6245" i="5"/>
  <c r="B6246" i="5"/>
  <c r="B6247" i="5"/>
  <c r="B6248" i="5"/>
  <c r="B6249" i="5"/>
  <c r="B6250" i="5"/>
  <c r="B6251" i="5"/>
  <c r="B6252" i="5"/>
  <c r="B6253" i="5"/>
  <c r="B6254" i="5"/>
  <c r="B6255" i="5"/>
  <c r="D6255" i="5" s="1"/>
  <c r="B6256" i="5"/>
  <c r="B6257" i="5"/>
  <c r="B6258" i="5"/>
  <c r="D6258" i="5" s="1"/>
  <c r="B6259" i="5"/>
  <c r="B6260" i="5"/>
  <c r="B6261" i="5"/>
  <c r="B6262" i="5"/>
  <c r="F6262" i="5" s="1"/>
  <c r="B6263" i="5"/>
  <c r="F6263" i="5" s="1"/>
  <c r="B6264" i="5"/>
  <c r="B6265" i="5"/>
  <c r="B6266" i="5"/>
  <c r="B6267" i="5"/>
  <c r="B6268" i="5"/>
  <c r="B6269" i="5"/>
  <c r="B6270" i="5"/>
  <c r="B6271" i="5"/>
  <c r="B6272" i="5"/>
  <c r="B6273" i="5"/>
  <c r="B6274" i="5"/>
  <c r="B6275" i="5"/>
  <c r="E6275" i="5" s="1"/>
  <c r="B6276" i="5"/>
  <c r="B6277" i="5"/>
  <c r="B6278" i="5"/>
  <c r="B6279" i="5"/>
  <c r="F6279" i="5" s="1"/>
  <c r="B6280" i="5"/>
  <c r="B6281" i="5"/>
  <c r="B6282" i="5"/>
  <c r="B6283" i="5"/>
  <c r="B6284" i="5"/>
  <c r="B6285" i="5"/>
  <c r="B6286" i="5"/>
  <c r="B6287" i="5"/>
  <c r="B6288" i="5"/>
  <c r="B6289" i="5"/>
  <c r="B6290" i="5"/>
  <c r="B6291" i="5"/>
  <c r="E6291" i="5" s="1"/>
  <c r="B6292" i="5"/>
  <c r="B6293" i="5"/>
  <c r="D6293" i="5" s="1"/>
  <c r="B6294" i="5"/>
  <c r="F6294" i="5" s="1"/>
  <c r="B6295" i="5"/>
  <c r="B6296" i="5"/>
  <c r="B6297" i="5"/>
  <c r="D6297" i="5" s="1"/>
  <c r="B6298" i="5"/>
  <c r="B6299" i="5"/>
  <c r="E6299" i="5" s="1"/>
  <c r="B6300" i="5"/>
  <c r="B6301" i="5"/>
  <c r="B6302" i="5"/>
  <c r="B6303" i="5"/>
  <c r="B6304" i="5"/>
  <c r="B6305" i="5"/>
  <c r="D6305" i="5" s="1"/>
  <c r="B6306" i="5"/>
  <c r="B6307" i="5"/>
  <c r="E6307" i="5" s="1"/>
  <c r="B6308" i="5"/>
  <c r="B6309" i="5"/>
  <c r="B6310" i="5"/>
  <c r="B6311" i="5"/>
  <c r="B6312" i="5"/>
  <c r="B6313" i="5"/>
  <c r="B6314" i="5"/>
  <c r="D6314" i="5" s="1"/>
  <c r="B6315" i="5"/>
  <c r="E6315" i="5" s="1"/>
  <c r="B6316" i="5"/>
  <c r="B6317" i="5"/>
  <c r="B6318" i="5"/>
  <c r="B6319" i="5"/>
  <c r="B6320" i="5"/>
  <c r="B6321" i="5"/>
  <c r="B6322" i="5"/>
  <c r="B6323" i="5"/>
  <c r="B6324" i="5"/>
  <c r="B6325" i="5"/>
  <c r="B6326" i="5"/>
  <c r="F6326" i="5" s="1"/>
  <c r="B6327" i="5"/>
  <c r="B6328" i="5"/>
  <c r="B6329" i="5"/>
  <c r="B6330" i="5"/>
  <c r="B6331" i="5"/>
  <c r="B6332" i="5"/>
  <c r="E6332" i="5" s="1"/>
  <c r="B6333" i="5"/>
  <c r="B6334" i="5"/>
  <c r="B6335" i="5"/>
  <c r="B6336" i="5"/>
  <c r="B6337" i="5"/>
  <c r="F6337" i="5" s="1"/>
  <c r="B6338" i="5"/>
  <c r="D6338" i="5" s="1"/>
  <c r="B6339" i="5"/>
  <c r="E6339" i="5" s="1"/>
  <c r="B6340" i="5"/>
  <c r="B6341" i="5"/>
  <c r="B6342" i="5"/>
  <c r="B6343" i="5"/>
  <c r="B6344" i="5"/>
  <c r="B6345" i="5"/>
  <c r="F6345" i="5" s="1"/>
  <c r="B6346" i="5"/>
  <c r="D6346" i="5" s="1"/>
  <c r="B6347" i="5"/>
  <c r="E6347" i="5" s="1"/>
  <c r="B6348" i="5"/>
  <c r="B6349" i="5"/>
  <c r="B6350" i="5"/>
  <c r="B6351" i="5"/>
  <c r="B6352" i="5"/>
  <c r="B6353" i="5"/>
  <c r="B6354" i="5"/>
  <c r="B6355" i="5"/>
  <c r="E6355" i="5" s="1"/>
  <c r="B6356" i="5"/>
  <c r="B6357" i="5"/>
  <c r="B6358" i="5"/>
  <c r="F6358" i="5" s="1"/>
  <c r="B6359" i="5"/>
  <c r="B6360" i="5"/>
  <c r="B6361" i="5"/>
  <c r="B6362" i="5"/>
  <c r="B6363" i="5"/>
  <c r="E6363" i="5" s="1"/>
  <c r="B6364" i="5"/>
  <c r="B6365" i="5"/>
  <c r="B6366" i="5"/>
  <c r="B6367" i="5"/>
  <c r="B6368" i="5"/>
  <c r="B6369" i="5"/>
  <c r="B6370" i="5"/>
  <c r="B6371" i="5"/>
  <c r="E6371" i="5" s="1"/>
  <c r="B6372" i="5"/>
  <c r="B6373" i="5"/>
  <c r="B6374" i="5"/>
  <c r="B6375" i="5"/>
  <c r="B6376" i="5"/>
  <c r="B6377" i="5"/>
  <c r="B6378" i="5"/>
  <c r="D6378" i="5" s="1"/>
  <c r="B6379" i="5"/>
  <c r="B6380" i="5"/>
  <c r="B6381" i="5"/>
  <c r="B6382" i="5"/>
  <c r="B6383" i="5"/>
  <c r="B6384" i="5"/>
  <c r="B6385" i="5"/>
  <c r="B6386" i="5"/>
  <c r="B6387" i="5"/>
  <c r="E6387" i="5" s="1"/>
  <c r="B6388" i="5"/>
  <c r="B6389" i="5"/>
  <c r="B6390" i="5"/>
  <c r="F6390" i="5" s="1"/>
  <c r="B6391" i="5"/>
  <c r="B6392" i="5"/>
  <c r="B6393" i="5"/>
  <c r="B6394" i="5"/>
  <c r="B6395" i="5"/>
  <c r="B6396" i="5"/>
  <c r="B6397" i="5"/>
  <c r="B6398" i="5"/>
  <c r="B6399" i="5"/>
  <c r="B6400" i="5"/>
  <c r="B6401" i="5"/>
  <c r="B6402" i="5"/>
  <c r="B6403" i="5"/>
  <c r="E6403" i="5" s="1"/>
  <c r="B6404" i="5"/>
  <c r="B6405" i="5"/>
  <c r="B6406" i="5"/>
  <c r="B6407" i="5"/>
  <c r="B6408" i="5"/>
  <c r="B6409" i="5"/>
  <c r="B6410" i="5"/>
  <c r="D6410" i="5" s="1"/>
  <c r="B6411" i="5"/>
  <c r="E6411" i="5" s="1"/>
  <c r="B6412" i="5"/>
  <c r="B6413" i="5"/>
  <c r="B6414" i="5"/>
  <c r="B6415" i="5"/>
  <c r="B6416" i="5"/>
  <c r="B6417" i="5"/>
  <c r="D6417" i="5" s="1"/>
  <c r="B6418" i="5"/>
  <c r="B6419" i="5"/>
  <c r="E6419" i="5" s="1"/>
  <c r="B6420" i="5"/>
  <c r="B6421" i="5"/>
  <c r="B6422" i="5"/>
  <c r="F6422" i="5" s="1"/>
  <c r="B6423" i="5"/>
  <c r="B6424" i="5"/>
  <c r="B6425" i="5"/>
  <c r="B6426" i="5"/>
  <c r="B6427" i="5"/>
  <c r="E6427" i="5" s="1"/>
  <c r="B6428" i="5"/>
  <c r="B6429" i="5"/>
  <c r="B6430" i="5"/>
  <c r="B6431" i="5"/>
  <c r="B6432" i="5"/>
  <c r="E6432" i="5" s="1"/>
  <c r="B6433" i="5"/>
  <c r="B6434" i="5"/>
  <c r="B6435" i="5"/>
  <c r="E6435" i="5" s="1"/>
  <c r="B6436" i="5"/>
  <c r="B6437" i="5"/>
  <c r="D6437" i="5" s="1"/>
  <c r="B6438" i="5"/>
  <c r="B6439" i="5"/>
  <c r="B6440" i="5"/>
  <c r="B6441" i="5"/>
  <c r="B6442" i="5"/>
  <c r="D6442" i="5" s="1"/>
  <c r="B6443" i="5"/>
  <c r="E6443" i="5" s="1"/>
  <c r="B6444" i="5"/>
  <c r="B6445" i="5"/>
  <c r="B6446" i="5"/>
  <c r="F6446" i="5" s="1"/>
  <c r="B6447" i="5"/>
  <c r="B6448" i="5"/>
  <c r="B6449" i="5"/>
  <c r="B6450" i="5"/>
  <c r="B6451" i="5"/>
  <c r="E6451" i="5" s="1"/>
  <c r="B6452" i="5"/>
  <c r="B6453" i="5"/>
  <c r="B6454" i="5"/>
  <c r="F6454" i="5" s="1"/>
  <c r="B6455" i="5"/>
  <c r="B6456" i="5"/>
  <c r="B6457" i="5"/>
  <c r="B6458" i="5"/>
  <c r="B6459" i="5"/>
  <c r="B6460" i="5"/>
  <c r="B6461" i="5"/>
  <c r="F6461" i="5" s="1"/>
  <c r="B6462" i="5"/>
  <c r="B6463" i="5"/>
  <c r="B6464" i="5"/>
  <c r="B6465" i="5"/>
  <c r="B6466" i="5"/>
  <c r="D6466" i="5" s="1"/>
  <c r="B6467" i="5"/>
  <c r="E6467" i="5" s="1"/>
  <c r="B6468" i="5"/>
  <c r="B6469" i="5"/>
  <c r="D6469" i="5" s="1"/>
  <c r="B6470" i="5"/>
  <c r="B6471" i="5"/>
  <c r="B6472" i="5"/>
  <c r="B6473" i="5"/>
  <c r="B6474" i="5"/>
  <c r="D6474" i="5" s="1"/>
  <c r="B6475" i="5"/>
  <c r="E6475" i="5" s="1"/>
  <c r="B6476" i="5"/>
  <c r="B6477" i="5"/>
  <c r="B6478" i="5"/>
  <c r="B6479" i="5"/>
  <c r="B6480" i="5"/>
  <c r="B6481" i="5"/>
  <c r="B6482" i="5"/>
  <c r="B6483" i="5"/>
  <c r="E6483" i="5" s="1"/>
  <c r="B6484" i="5"/>
  <c r="B6485" i="5"/>
  <c r="F6485" i="5" s="1"/>
  <c r="B6486" i="5"/>
  <c r="F6486" i="5" s="1"/>
  <c r="B6487" i="5"/>
  <c r="B6488" i="5"/>
  <c r="B6489" i="5"/>
  <c r="B6490" i="5"/>
  <c r="B6491" i="5"/>
  <c r="E6491" i="5" s="1"/>
  <c r="B6492" i="5"/>
  <c r="B6493" i="5"/>
  <c r="F6493" i="5" s="1"/>
  <c r="B6494" i="5"/>
  <c r="B6495" i="5"/>
  <c r="B6496" i="5"/>
  <c r="B6497" i="5"/>
  <c r="B6498" i="5"/>
  <c r="B6499" i="5"/>
  <c r="E6499" i="5" s="1"/>
  <c r="B6500" i="5"/>
  <c r="B6501" i="5"/>
  <c r="B6502" i="5"/>
  <c r="B6503" i="5"/>
  <c r="B6504" i="5"/>
  <c r="B6505" i="5"/>
  <c r="B6506" i="5"/>
  <c r="D6506" i="5" s="1"/>
  <c r="B6507" i="5"/>
  <c r="F6507" i="5" s="1"/>
  <c r="B6508" i="5"/>
  <c r="B6509" i="5"/>
  <c r="B6510" i="5"/>
  <c r="B6511" i="5"/>
  <c r="B6512" i="5"/>
  <c r="B6513" i="5"/>
  <c r="B6514" i="5"/>
  <c r="B6515" i="5"/>
  <c r="E6515" i="5" s="1"/>
  <c r="B6516" i="5"/>
  <c r="B6517" i="5"/>
  <c r="B6518" i="5"/>
  <c r="F6518" i="5" s="1"/>
  <c r="B6519" i="5"/>
  <c r="B6520" i="5"/>
  <c r="B6521" i="5"/>
  <c r="B6522" i="5"/>
  <c r="B6523" i="5"/>
  <c r="B6524" i="5"/>
  <c r="B6525" i="5"/>
  <c r="B6526" i="5"/>
  <c r="B6527" i="5"/>
  <c r="B6528" i="5"/>
  <c r="B6529" i="5"/>
  <c r="D6529" i="5" s="1"/>
  <c r="B6530" i="5"/>
  <c r="D6530" i="5" s="1"/>
  <c r="B6531" i="5"/>
  <c r="E6531" i="5" s="1"/>
  <c r="B6532" i="5"/>
  <c r="F6532" i="5" s="1"/>
  <c r="B6533" i="5"/>
  <c r="B6534" i="5"/>
  <c r="B6535" i="5"/>
  <c r="B6536" i="5"/>
  <c r="B6537" i="5"/>
  <c r="B6538" i="5"/>
  <c r="B6539" i="5"/>
  <c r="E6539" i="5" s="1"/>
  <c r="B6540" i="5"/>
  <c r="B6541" i="5"/>
  <c r="B6542" i="5"/>
  <c r="B6543" i="5"/>
  <c r="B6544" i="5"/>
  <c r="B6545" i="5"/>
  <c r="B6546" i="5"/>
  <c r="B6547" i="5"/>
  <c r="E6547" i="5" s="1"/>
  <c r="B6548" i="5"/>
  <c r="B6549" i="5"/>
  <c r="B6550" i="5"/>
  <c r="F6550" i="5" s="1"/>
  <c r="B6551" i="5"/>
  <c r="B6552" i="5"/>
  <c r="B6553" i="5"/>
  <c r="B6554" i="5"/>
  <c r="B6555" i="5"/>
  <c r="E6555" i="5" s="1"/>
  <c r="B6556" i="5"/>
  <c r="B6557" i="5"/>
  <c r="B6558" i="5"/>
  <c r="B6559" i="5"/>
  <c r="B6560" i="5"/>
  <c r="B6561" i="5"/>
  <c r="D6561" i="5" s="1"/>
  <c r="B6562" i="5"/>
  <c r="B6563" i="5"/>
  <c r="E6563" i="5" s="1"/>
  <c r="B6564" i="5"/>
  <c r="B6565" i="5"/>
  <c r="B6566" i="5"/>
  <c r="B6567" i="5"/>
  <c r="B6568" i="5"/>
  <c r="B6569" i="5"/>
  <c r="B6570" i="5"/>
  <c r="D6570" i="5" s="1"/>
  <c r="B6571" i="5"/>
  <c r="E6571" i="5" s="1"/>
  <c r="B6572" i="5"/>
  <c r="B6573" i="5"/>
  <c r="F6573" i="5" s="1"/>
  <c r="B6574" i="5"/>
  <c r="B6575" i="5"/>
  <c r="B6576" i="5"/>
  <c r="B6577" i="5"/>
  <c r="F6577" i="5" s="1"/>
  <c r="B6578" i="5"/>
  <c r="B6579" i="5"/>
  <c r="E6579" i="5" s="1"/>
  <c r="B6580" i="5"/>
  <c r="B6581" i="5"/>
  <c r="B6582" i="5"/>
  <c r="F6582" i="5" s="1"/>
  <c r="B6583" i="5"/>
  <c r="B6584" i="5"/>
  <c r="B6585" i="5"/>
  <c r="B6586" i="5"/>
  <c r="B6587" i="5"/>
  <c r="B6588" i="5"/>
  <c r="B6589" i="5"/>
  <c r="B6590" i="5"/>
  <c r="B6591" i="5"/>
  <c r="B6592" i="5"/>
  <c r="B6593" i="5"/>
  <c r="B6594" i="5"/>
  <c r="D6594" i="5" s="1"/>
  <c r="B6595" i="5"/>
  <c r="E6595" i="5" s="1"/>
  <c r="B6596" i="5"/>
  <c r="B6597" i="5"/>
  <c r="B6598" i="5"/>
  <c r="B6599" i="5"/>
  <c r="B6600" i="5"/>
  <c r="B6601" i="5"/>
  <c r="B6602" i="5"/>
  <c r="B6603" i="5"/>
  <c r="E6603" i="5" s="1"/>
  <c r="B6604" i="5"/>
  <c r="B6605" i="5"/>
  <c r="B6606" i="5"/>
  <c r="B6607" i="5"/>
  <c r="B6608" i="5"/>
  <c r="B6609" i="5"/>
  <c r="B6610" i="5"/>
  <c r="B6611" i="5"/>
  <c r="E6611" i="5" s="1"/>
  <c r="B6612" i="5"/>
  <c r="B6613" i="5"/>
  <c r="F6613" i="5" s="1"/>
  <c r="B6614" i="5"/>
  <c r="F6614" i="5" s="1"/>
  <c r="B6615" i="5"/>
  <c r="B6616" i="5"/>
  <c r="B6617" i="5"/>
  <c r="B6618" i="5"/>
  <c r="B6619" i="5"/>
  <c r="E6619" i="5" s="1"/>
  <c r="B6620" i="5"/>
  <c r="B6621" i="5"/>
  <c r="E6621" i="5" s="1"/>
  <c r="B6622" i="5"/>
  <c r="B6623" i="5"/>
  <c r="B6624" i="5"/>
  <c r="B6625" i="5"/>
  <c r="B6626" i="5"/>
  <c r="B6627" i="5"/>
  <c r="E6627" i="5" s="1"/>
  <c r="B6628" i="5"/>
  <c r="B6629" i="5"/>
  <c r="B6630" i="5"/>
  <c r="B6631" i="5"/>
  <c r="B6632" i="5"/>
  <c r="B6633" i="5"/>
  <c r="B6634" i="5"/>
  <c r="B6635" i="5"/>
  <c r="E6635" i="5" s="1"/>
  <c r="B6636" i="5"/>
  <c r="B6637" i="5"/>
  <c r="D6637" i="5" s="1"/>
  <c r="B6638" i="5"/>
  <c r="B6639" i="5"/>
  <c r="B6640" i="5"/>
  <c r="B6641" i="5"/>
  <c r="D6641" i="5" s="1"/>
  <c r="B6642" i="5"/>
  <c r="B6643" i="5"/>
  <c r="E6643" i="5" s="1"/>
  <c r="B6644" i="5"/>
  <c r="B6645" i="5"/>
  <c r="B6646" i="5"/>
  <c r="F6646" i="5" s="1"/>
  <c r="B6647" i="5"/>
  <c r="B6648" i="5"/>
  <c r="B6649" i="5"/>
  <c r="B6650" i="5"/>
  <c r="B6651" i="5"/>
  <c r="B6652" i="5"/>
  <c r="B6653" i="5"/>
  <c r="B6654" i="5"/>
  <c r="B6655" i="5"/>
  <c r="B6656" i="5"/>
  <c r="B6657" i="5"/>
  <c r="B6658" i="5"/>
  <c r="D6658" i="5" s="1"/>
  <c r="B6659" i="5"/>
  <c r="E6659" i="5" s="1"/>
  <c r="B6660" i="5"/>
  <c r="B6661" i="5"/>
  <c r="B6662" i="5"/>
  <c r="B6663" i="5"/>
  <c r="B6664" i="5"/>
  <c r="B6665" i="5"/>
  <c r="B6666" i="5"/>
  <c r="B6667" i="5"/>
  <c r="E6667" i="5" s="1"/>
  <c r="B6668" i="5"/>
  <c r="D6668" i="5" s="1"/>
  <c r="B6669" i="5"/>
  <c r="B6670" i="5"/>
  <c r="B6671" i="5"/>
  <c r="B6672" i="5"/>
  <c r="B6673" i="5"/>
  <c r="B6674" i="5"/>
  <c r="B6675" i="5"/>
  <c r="E6675" i="5" s="1"/>
  <c r="B6676" i="5"/>
  <c r="B6677" i="5"/>
  <c r="B6678" i="5"/>
  <c r="F6678" i="5" s="1"/>
  <c r="B6679" i="5"/>
  <c r="B6680" i="5"/>
  <c r="B6681" i="5"/>
  <c r="B6682" i="5"/>
  <c r="B6683" i="5"/>
  <c r="E6683" i="5" s="1"/>
  <c r="B6684" i="5"/>
  <c r="B6685" i="5"/>
  <c r="F6685" i="5" s="1"/>
  <c r="B6686" i="5"/>
  <c r="B6687" i="5"/>
  <c r="B6688" i="5"/>
  <c r="B6689" i="5"/>
  <c r="B6690" i="5"/>
  <c r="B6691" i="5"/>
  <c r="E6691" i="5" s="1"/>
  <c r="B6692" i="5"/>
  <c r="B6693" i="5"/>
  <c r="D6693" i="5" s="1"/>
  <c r="B6694" i="5"/>
  <c r="B6695" i="5"/>
  <c r="B6696" i="5"/>
  <c r="B6697" i="5"/>
  <c r="B6698" i="5"/>
  <c r="B6699" i="5"/>
  <c r="E6699" i="5" s="1"/>
  <c r="B6700" i="5"/>
  <c r="B6701" i="5"/>
  <c r="B6702" i="5"/>
  <c r="B6703" i="5"/>
  <c r="B6704" i="5"/>
  <c r="B6705" i="5"/>
  <c r="B6706" i="5"/>
  <c r="B6707" i="5"/>
  <c r="E6707" i="5" s="1"/>
  <c r="B6708" i="5"/>
  <c r="B6709" i="5"/>
  <c r="B6710" i="5"/>
  <c r="F6710" i="5" s="1"/>
  <c r="B6711" i="5"/>
  <c r="B6712" i="5"/>
  <c r="B6713" i="5"/>
  <c r="B6714" i="5"/>
  <c r="B6715" i="5"/>
  <c r="B6716" i="5"/>
  <c r="B6717" i="5"/>
  <c r="B6718" i="5"/>
  <c r="B6719" i="5"/>
  <c r="B6720" i="5"/>
  <c r="B6721" i="5"/>
  <c r="B6722" i="5"/>
  <c r="B6723" i="5"/>
  <c r="E6723" i="5" s="1"/>
  <c r="B6724" i="5"/>
  <c r="B6725" i="5"/>
  <c r="B6726" i="5"/>
  <c r="B6727" i="5"/>
  <c r="B6728" i="5"/>
  <c r="B6729" i="5"/>
  <c r="B6730" i="5"/>
  <c r="B6731" i="5"/>
  <c r="E6731" i="5" s="1"/>
  <c r="B6732" i="5"/>
  <c r="B6733" i="5"/>
  <c r="B6734" i="5"/>
  <c r="B6735" i="5"/>
  <c r="B6736" i="5"/>
  <c r="B6737" i="5"/>
  <c r="F6737" i="5" s="1"/>
  <c r="B6738" i="5"/>
  <c r="B6739" i="5"/>
  <c r="E6739" i="5" s="1"/>
  <c r="B6740" i="5"/>
  <c r="B6741" i="5"/>
  <c r="B6742" i="5"/>
  <c r="F6742" i="5" s="1"/>
  <c r="B6743" i="5"/>
  <c r="B6744" i="5"/>
  <c r="B6745" i="5"/>
  <c r="B6746" i="5"/>
  <c r="B6747" i="5"/>
  <c r="E6747" i="5" s="1"/>
  <c r="B6748" i="5"/>
  <c r="B6749" i="5"/>
  <c r="B6750" i="5"/>
  <c r="B6751" i="5"/>
  <c r="B6752" i="5"/>
  <c r="B6753" i="5"/>
  <c r="B6754" i="5"/>
  <c r="D6754" i="5" s="1"/>
  <c r="B6755" i="5"/>
  <c r="E6755" i="5" s="1"/>
  <c r="B6756" i="5"/>
  <c r="B6757" i="5"/>
  <c r="D6757" i="5" s="1"/>
  <c r="B6758" i="5"/>
  <c r="B6759" i="5"/>
  <c r="B6760" i="5"/>
  <c r="B6761" i="5"/>
  <c r="D6761" i="5" s="1"/>
  <c r="B6762" i="5"/>
  <c r="D6762" i="5" s="1"/>
  <c r="B6763" i="5"/>
  <c r="E6763" i="5" s="1"/>
  <c r="B6764" i="5"/>
  <c r="B6765" i="5"/>
  <c r="B6766" i="5"/>
  <c r="B6767" i="5"/>
  <c r="B6768" i="5"/>
  <c r="B6769" i="5"/>
  <c r="B6770" i="5"/>
  <c r="B6771" i="5"/>
  <c r="E6771" i="5" s="1"/>
  <c r="B6772" i="5"/>
  <c r="B6773" i="5"/>
  <c r="B6774" i="5"/>
  <c r="F6774" i="5" s="1"/>
  <c r="B6775" i="5"/>
  <c r="B6776" i="5"/>
  <c r="D6776" i="5" s="1"/>
  <c r="B6777" i="5"/>
  <c r="B6778" i="5"/>
  <c r="B6779" i="5"/>
  <c r="B6780" i="5"/>
  <c r="F6780" i="5" s="1"/>
  <c r="B6781" i="5"/>
  <c r="B6782" i="5"/>
  <c r="B6783" i="5"/>
  <c r="B6784" i="5"/>
  <c r="B6785" i="5"/>
  <c r="B6786" i="5"/>
  <c r="B6787" i="5"/>
  <c r="F6787" i="5" s="1"/>
  <c r="B6788" i="5"/>
  <c r="B6789" i="5"/>
  <c r="B6790" i="5"/>
  <c r="B6791" i="5"/>
  <c r="B6792" i="5"/>
  <c r="B6793" i="5"/>
  <c r="B6794" i="5"/>
  <c r="B6795" i="5"/>
  <c r="E6795" i="5" s="1"/>
  <c r="B6796" i="5"/>
  <c r="F6796" i="5" s="1"/>
  <c r="B6797" i="5"/>
  <c r="F6797" i="5" s="1"/>
  <c r="B6798" i="5"/>
  <c r="B6799" i="5"/>
  <c r="B6800" i="5"/>
  <c r="B6801" i="5"/>
  <c r="B6802" i="5"/>
  <c r="B6803" i="5"/>
  <c r="E6803" i="5" s="1"/>
  <c r="B6804" i="5"/>
  <c r="D6804" i="5" s="1"/>
  <c r="B6805" i="5"/>
  <c r="B6806" i="5"/>
  <c r="F6806" i="5" s="1"/>
  <c r="B6807" i="5"/>
  <c r="B6808" i="5"/>
  <c r="B6809" i="5"/>
  <c r="B6810" i="5"/>
  <c r="B6811" i="5"/>
  <c r="E6811" i="5" s="1"/>
  <c r="B6812" i="5"/>
  <c r="F6812" i="5" s="1"/>
  <c r="B6813" i="5"/>
  <c r="B6814" i="5"/>
  <c r="B6815" i="5"/>
  <c r="B6816" i="5"/>
  <c r="D6816" i="5" s="1"/>
  <c r="B6817" i="5"/>
  <c r="B6818" i="5"/>
  <c r="B6819" i="5"/>
  <c r="F6819" i="5" s="1"/>
  <c r="B6820" i="5"/>
  <c r="B6821" i="5"/>
  <c r="D6821" i="5" s="1"/>
  <c r="B6822" i="5"/>
  <c r="B6823" i="5"/>
  <c r="B6824" i="5"/>
  <c r="B6825" i="5"/>
  <c r="B6826" i="5"/>
  <c r="B6827" i="5"/>
  <c r="E6827" i="5" s="1"/>
  <c r="B6828" i="5"/>
  <c r="F6828" i="5" s="1"/>
  <c r="B6829" i="5"/>
  <c r="B6830" i="5"/>
  <c r="D6830" i="5" s="1"/>
  <c r="B6831" i="5"/>
  <c r="B6832" i="5"/>
  <c r="B6833" i="5"/>
  <c r="B6834" i="5"/>
  <c r="B6835" i="5"/>
  <c r="E6835" i="5" s="1"/>
  <c r="B6836" i="5"/>
  <c r="B6837" i="5"/>
  <c r="B6838" i="5"/>
  <c r="F6838" i="5" s="1"/>
  <c r="B6839" i="5"/>
  <c r="B6840" i="5"/>
  <c r="B6841" i="5"/>
  <c r="B6842" i="5"/>
  <c r="B6843" i="5"/>
  <c r="B6844" i="5"/>
  <c r="F6844" i="5" s="1"/>
  <c r="B6845" i="5"/>
  <c r="E6845" i="5" s="1"/>
  <c r="B6846" i="5"/>
  <c r="D6846" i="5" s="1"/>
  <c r="B6847" i="5"/>
  <c r="B6848" i="5"/>
  <c r="B6849" i="5"/>
  <c r="B6850" i="5"/>
  <c r="B6851" i="5"/>
  <c r="B6852" i="5"/>
  <c r="B6853" i="5"/>
  <c r="B6854" i="5"/>
  <c r="B6855" i="5"/>
  <c r="B6856" i="5"/>
  <c r="D6856" i="5" s="1"/>
  <c r="B6857" i="5"/>
  <c r="B6858" i="5"/>
  <c r="B6859" i="5"/>
  <c r="E6859" i="5" s="1"/>
  <c r="B6860" i="5"/>
  <c r="F6860" i="5" s="1"/>
  <c r="B6861" i="5"/>
  <c r="B6862" i="5"/>
  <c r="B6863" i="5"/>
  <c r="B6864" i="5"/>
  <c r="B6865" i="5"/>
  <c r="D6865" i="5" s="1"/>
  <c r="B6866" i="5"/>
  <c r="B6867" i="5"/>
  <c r="E6867" i="5" s="1"/>
  <c r="B6868" i="5"/>
  <c r="B6869" i="5"/>
  <c r="E6869" i="5" s="1"/>
  <c r="B6870" i="5"/>
  <c r="F6870" i="5" s="1"/>
  <c r="B6871" i="5"/>
  <c r="B6872" i="5"/>
  <c r="B6873" i="5"/>
  <c r="B6874" i="5"/>
  <c r="B6875" i="5"/>
  <c r="E6875" i="5" s="1"/>
  <c r="B6876" i="5"/>
  <c r="F6876" i="5" s="1"/>
  <c r="B6877" i="5"/>
  <c r="F6877" i="5" s="1"/>
  <c r="B6878" i="5"/>
  <c r="B6879" i="5"/>
  <c r="B6880" i="5"/>
  <c r="B6881" i="5"/>
  <c r="B6882" i="5"/>
  <c r="B6883" i="5"/>
  <c r="F6883" i="5" s="1"/>
  <c r="B6884" i="5"/>
  <c r="B6885" i="5"/>
  <c r="B6886" i="5"/>
  <c r="B6887" i="5"/>
  <c r="B6888" i="5"/>
  <c r="B6889" i="5"/>
  <c r="B6890" i="5"/>
  <c r="B6891" i="5"/>
  <c r="E6891" i="5" s="1"/>
  <c r="B6892" i="5"/>
  <c r="B6893" i="5"/>
  <c r="B6894" i="5"/>
  <c r="B6895" i="5"/>
  <c r="B6896" i="5"/>
  <c r="B6897" i="5"/>
  <c r="B6898" i="5"/>
  <c r="B6899" i="5"/>
  <c r="E6899" i="5" s="1"/>
  <c r="B6900" i="5"/>
  <c r="D6900" i="5" s="1"/>
  <c r="B6901" i="5"/>
  <c r="B6902" i="5"/>
  <c r="F6902" i="5" s="1"/>
  <c r="B6903" i="5"/>
  <c r="B6904" i="5"/>
  <c r="B6905" i="5"/>
  <c r="F6905" i="5" s="1"/>
  <c r="B6906" i="5"/>
  <c r="B6907" i="5"/>
  <c r="B6908" i="5"/>
  <c r="F6908" i="5" s="1"/>
  <c r="B6909" i="5"/>
  <c r="B6910" i="5"/>
  <c r="B6911" i="5"/>
  <c r="B6912" i="5"/>
  <c r="D6912" i="5" s="1"/>
  <c r="B6913" i="5"/>
  <c r="B6914" i="5"/>
  <c r="B6915" i="5"/>
  <c r="F6915" i="5" s="1"/>
  <c r="B6916" i="5"/>
  <c r="B6917" i="5"/>
  <c r="B6918" i="5"/>
  <c r="B6919" i="5"/>
  <c r="B6920" i="5"/>
  <c r="B6921" i="5"/>
  <c r="B6922" i="5"/>
  <c r="B6923" i="5"/>
  <c r="E6923" i="5" s="1"/>
  <c r="B6924" i="5"/>
  <c r="F6924" i="5" s="1"/>
  <c r="B6925" i="5"/>
  <c r="F6925" i="5" s="1"/>
  <c r="B6926" i="5"/>
  <c r="B6927" i="5"/>
  <c r="B6928" i="5"/>
  <c r="B6929" i="5"/>
  <c r="B6930" i="5"/>
  <c r="B6931" i="5"/>
  <c r="B6932" i="5"/>
  <c r="B6933" i="5"/>
  <c r="B6934" i="5"/>
  <c r="F6934" i="5" s="1"/>
  <c r="B6935" i="5"/>
  <c r="B6936" i="5"/>
  <c r="D6936" i="5" s="1"/>
  <c r="B6937" i="5"/>
  <c r="B6938" i="5"/>
  <c r="B6939" i="5"/>
  <c r="E6939" i="5" s="1"/>
  <c r="B6940" i="5"/>
  <c r="F6940" i="5" s="1"/>
  <c r="B6941" i="5"/>
  <c r="B6942" i="5"/>
  <c r="B6943" i="5"/>
  <c r="B6944" i="5"/>
  <c r="B6945" i="5"/>
  <c r="B6946" i="5"/>
  <c r="B6947" i="5"/>
  <c r="B6948" i="5"/>
  <c r="B6949" i="5"/>
  <c r="F6949" i="5" s="1"/>
  <c r="B6950" i="5"/>
  <c r="B6951" i="5"/>
  <c r="B6952" i="5"/>
  <c r="B6953" i="5"/>
  <c r="D6953" i="5" s="1"/>
  <c r="B6954" i="5"/>
  <c r="B6955" i="5"/>
  <c r="E6955" i="5" s="1"/>
  <c r="B6956" i="5"/>
  <c r="F6956" i="5" s="1"/>
  <c r="B6957" i="5"/>
  <c r="B6958" i="5"/>
  <c r="D6958" i="5" s="1"/>
  <c r="B6959" i="5"/>
  <c r="B6960" i="5"/>
  <c r="B6961" i="5"/>
  <c r="B6962" i="5"/>
  <c r="B6963" i="5"/>
  <c r="E6963" i="5" s="1"/>
  <c r="B6964" i="5"/>
  <c r="B6965" i="5"/>
  <c r="B6966" i="5"/>
  <c r="F6966" i="5" s="1"/>
  <c r="B6967" i="5"/>
  <c r="B6968" i="5"/>
  <c r="B6969" i="5"/>
  <c r="B6970" i="5"/>
  <c r="B6971" i="5"/>
  <c r="B6972" i="5"/>
  <c r="F6972" i="5" s="1"/>
  <c r="B6973" i="5"/>
  <c r="B6974" i="5"/>
  <c r="B6975" i="5"/>
  <c r="B6976" i="5"/>
  <c r="B6977" i="5"/>
  <c r="B6978" i="5"/>
  <c r="B6979" i="5"/>
  <c r="F6979" i="5" s="1"/>
  <c r="B6980" i="5"/>
  <c r="E6980" i="5" s="1"/>
  <c r="B6981" i="5"/>
  <c r="B6982" i="5"/>
  <c r="F6982" i="5" s="1"/>
  <c r="B6983" i="5"/>
  <c r="B6984" i="5"/>
  <c r="B6985" i="5"/>
  <c r="D6985" i="5" s="1"/>
  <c r="B6986" i="5"/>
  <c r="B6987" i="5"/>
  <c r="E6987" i="5" s="1"/>
  <c r="B6988" i="5"/>
  <c r="F6988" i="5" s="1"/>
  <c r="B6989" i="5"/>
  <c r="B6990" i="5"/>
  <c r="B6991" i="5"/>
  <c r="B6992" i="5"/>
  <c r="D6992" i="5" s="1"/>
  <c r="B6993" i="5"/>
  <c r="B6994" i="5"/>
  <c r="B6995" i="5"/>
  <c r="E6995" i="5" s="1"/>
  <c r="B6996" i="5"/>
  <c r="B6997" i="5"/>
  <c r="B6998" i="5"/>
  <c r="F6998" i="5" s="1"/>
  <c r="B6999" i="5"/>
  <c r="B7000" i="5"/>
  <c r="B7001" i="5"/>
  <c r="B7002" i="5"/>
  <c r="B7003" i="5"/>
  <c r="E7003" i="5" s="1"/>
  <c r="B7004" i="5"/>
  <c r="B7005" i="5"/>
  <c r="B7006" i="5"/>
  <c r="B7007" i="5"/>
  <c r="B7008" i="5"/>
  <c r="D7008" i="5" s="1"/>
  <c r="B7009" i="5"/>
  <c r="D7009" i="5" s="1"/>
  <c r="B7010" i="5"/>
  <c r="B7011" i="5"/>
  <c r="E7011" i="5" s="1"/>
  <c r="B7012" i="5"/>
  <c r="B7013" i="5"/>
  <c r="B7014" i="5"/>
  <c r="B7015" i="5"/>
  <c r="B7016" i="5"/>
  <c r="F7016" i="5" s="1"/>
  <c r="B7017" i="5"/>
  <c r="B7018" i="5"/>
  <c r="B7019" i="5"/>
  <c r="E7019" i="5" s="1"/>
  <c r="B7020" i="5"/>
  <c r="B7021" i="5"/>
  <c r="B7022" i="5"/>
  <c r="B7023" i="5"/>
  <c r="B7024" i="5"/>
  <c r="B7025" i="5"/>
  <c r="D7025" i="5" s="1"/>
  <c r="B7026" i="5"/>
  <c r="B7027" i="5"/>
  <c r="E7027" i="5" s="1"/>
  <c r="B7028" i="5"/>
  <c r="D7028" i="5" s="1"/>
  <c r="B7029" i="5"/>
  <c r="D7029" i="5" s="1"/>
  <c r="B7030" i="5"/>
  <c r="F7030" i="5" s="1"/>
  <c r="B7031" i="5"/>
  <c r="B7032" i="5"/>
  <c r="B7033" i="5"/>
  <c r="E7033" i="5" s="1"/>
  <c r="B7034" i="5"/>
  <c r="B7035" i="5"/>
  <c r="B7036" i="5"/>
  <c r="B7037" i="5"/>
  <c r="B7038" i="5"/>
  <c r="B7039" i="5"/>
  <c r="B7040" i="5"/>
  <c r="B7041" i="5"/>
  <c r="B7042" i="5"/>
  <c r="B7043" i="5"/>
  <c r="E7043" i="5" s="1"/>
  <c r="B7044" i="5"/>
  <c r="B7045" i="5"/>
  <c r="B7046" i="5"/>
  <c r="B7047" i="5"/>
  <c r="B7048" i="5"/>
  <c r="D7048" i="5" s="1"/>
  <c r="B7049" i="5"/>
  <c r="B7050" i="5"/>
  <c r="B7051" i="5"/>
  <c r="E7051" i="5" s="1"/>
  <c r="B7052" i="5"/>
  <c r="B7053" i="5"/>
  <c r="D7053" i="5" s="1"/>
  <c r="B7054" i="5"/>
  <c r="B7055" i="5"/>
  <c r="B7056" i="5"/>
  <c r="B7057" i="5"/>
  <c r="B7058" i="5"/>
  <c r="B7059" i="5"/>
  <c r="E7059" i="5" s="1"/>
  <c r="B7060" i="5"/>
  <c r="B7061" i="5"/>
  <c r="B7062" i="5"/>
  <c r="F7062" i="5" s="1"/>
  <c r="B7063" i="5"/>
  <c r="B7064" i="5"/>
  <c r="B7065" i="5"/>
  <c r="F7065" i="5" s="1"/>
  <c r="B7066" i="5"/>
  <c r="B7067" i="5"/>
  <c r="E7067" i="5" s="1"/>
  <c r="B7068" i="5"/>
  <c r="B7069" i="5"/>
  <c r="B7070" i="5"/>
  <c r="B7071" i="5"/>
  <c r="B7072" i="5"/>
  <c r="D7072" i="5" s="1"/>
  <c r="B7073" i="5"/>
  <c r="B7074" i="5"/>
  <c r="B7075" i="5"/>
  <c r="E7075" i="5" s="1"/>
  <c r="B7076" i="5"/>
  <c r="B7077" i="5"/>
  <c r="D7077" i="5" s="1"/>
  <c r="B7078" i="5"/>
  <c r="B7079" i="5"/>
  <c r="D7079" i="5" s="1"/>
  <c r="B7080" i="5"/>
  <c r="D7080" i="5" s="1"/>
  <c r="B7081" i="5"/>
  <c r="B7082" i="5"/>
  <c r="B7083" i="5"/>
  <c r="B7084" i="5"/>
  <c r="B7085" i="5"/>
  <c r="B7086" i="5"/>
  <c r="B7087" i="5"/>
  <c r="E7087" i="5" s="1"/>
  <c r="B7088" i="5"/>
  <c r="B7089" i="5"/>
  <c r="B7090" i="5"/>
  <c r="B7091" i="5"/>
  <c r="B7092" i="5"/>
  <c r="E7092" i="5" s="1"/>
  <c r="B7093" i="5"/>
  <c r="B7094" i="5"/>
  <c r="F7094" i="5" s="1"/>
  <c r="B7095" i="5"/>
  <c r="E7095" i="5" s="1"/>
  <c r="B7096" i="5"/>
  <c r="B7097" i="5"/>
  <c r="B7098" i="5"/>
  <c r="B7099" i="5"/>
  <c r="B7100" i="5"/>
  <c r="B7101" i="5"/>
  <c r="B7102" i="5"/>
  <c r="B7103" i="5"/>
  <c r="B7104" i="5"/>
  <c r="B7105" i="5"/>
  <c r="F7105" i="5" s="1"/>
  <c r="B7106" i="5"/>
  <c r="B7107" i="5"/>
  <c r="B7108" i="5"/>
  <c r="B7109" i="5"/>
  <c r="B7110" i="5"/>
  <c r="B7111" i="5"/>
  <c r="E7111" i="5" s="1"/>
  <c r="B7112" i="5"/>
  <c r="D7112" i="5" s="1"/>
  <c r="B7113" i="5"/>
  <c r="D7113" i="5" s="1"/>
  <c r="B7114" i="5"/>
  <c r="B7115" i="5"/>
  <c r="B7116" i="5"/>
  <c r="B7117" i="5"/>
  <c r="B7118" i="5"/>
  <c r="B7119" i="5"/>
  <c r="E7119" i="5" s="1"/>
  <c r="B7120" i="5"/>
  <c r="B7121" i="5"/>
  <c r="F7121" i="5" s="1"/>
  <c r="B7122" i="5"/>
  <c r="B7123" i="5"/>
  <c r="D7123" i="5" s="1"/>
  <c r="B7124" i="5"/>
  <c r="B7125" i="5"/>
  <c r="B7126" i="5"/>
  <c r="B7127" i="5"/>
  <c r="B7128" i="5"/>
  <c r="B7129" i="5"/>
  <c r="B7130" i="5"/>
  <c r="F7130" i="5" s="1"/>
  <c r="B7131" i="5"/>
  <c r="E7131" i="5" s="1"/>
  <c r="B7132" i="5"/>
  <c r="B7133" i="5"/>
  <c r="B7134" i="5"/>
  <c r="B7135" i="5"/>
  <c r="B7136" i="5"/>
  <c r="E7136" i="5" s="1"/>
  <c r="B7137" i="5"/>
  <c r="B7138" i="5"/>
  <c r="B7139" i="5"/>
  <c r="E7139" i="5" s="1"/>
  <c r="B7140" i="5"/>
  <c r="B7141" i="5"/>
  <c r="B7142" i="5"/>
  <c r="B7143" i="5"/>
  <c r="B7144" i="5"/>
  <c r="B7145" i="5"/>
  <c r="D7145" i="5" s="1"/>
  <c r="B7146" i="5"/>
  <c r="B7147" i="5"/>
  <c r="E7147" i="5" s="1"/>
  <c r="B7148" i="5"/>
  <c r="D7148" i="5" s="1"/>
  <c r="B7149" i="5"/>
  <c r="B7150" i="5"/>
  <c r="B7151" i="5"/>
  <c r="B7152" i="5"/>
  <c r="B7153" i="5"/>
  <c r="B7154" i="5"/>
  <c r="B7155" i="5"/>
  <c r="E7155" i="5" s="1"/>
  <c r="B7156" i="5"/>
  <c r="D7156" i="5" s="1"/>
  <c r="B7157" i="5"/>
  <c r="B7158" i="5"/>
  <c r="B7159" i="5"/>
  <c r="B7160" i="5"/>
  <c r="B7161" i="5"/>
  <c r="D7161" i="5" s="1"/>
  <c r="B7162" i="5"/>
  <c r="F7162" i="5" s="1"/>
  <c r="B7163" i="5"/>
  <c r="E7163" i="5" s="1"/>
  <c r="B7164" i="5"/>
  <c r="B7165" i="5"/>
  <c r="B7166" i="5"/>
  <c r="D7166" i="5" s="1"/>
  <c r="B7167" i="5"/>
  <c r="B7168" i="5"/>
  <c r="B7169" i="5"/>
  <c r="F7169" i="5" s="1"/>
  <c r="B7170" i="5"/>
  <c r="B7171" i="5"/>
  <c r="B7172" i="5"/>
  <c r="B7173" i="5"/>
  <c r="B7174" i="5"/>
  <c r="E7174" i="5" s="1"/>
  <c r="B7175" i="5"/>
  <c r="B7176" i="5"/>
  <c r="D7176" i="5" s="1"/>
  <c r="B7177" i="5"/>
  <c r="B7178" i="5"/>
  <c r="B7179" i="5"/>
  <c r="E7179" i="5" s="1"/>
  <c r="B7180" i="5"/>
  <c r="D7180" i="5" s="1"/>
  <c r="B7181" i="5"/>
  <c r="B7182" i="5"/>
  <c r="B7183" i="5"/>
  <c r="B7184" i="5"/>
  <c r="B7185" i="5"/>
  <c r="E7185" i="5" s="1"/>
  <c r="B7186" i="5"/>
  <c r="B7187" i="5"/>
  <c r="B7188" i="5"/>
  <c r="D7188" i="5" s="1"/>
  <c r="B7189" i="5"/>
  <c r="D7189" i="5" s="1"/>
  <c r="B7190" i="5"/>
  <c r="B7191" i="5"/>
  <c r="B7192" i="5"/>
  <c r="B7193" i="5"/>
  <c r="B7194" i="5"/>
  <c r="B7195" i="5"/>
  <c r="B7196" i="5"/>
  <c r="B7197" i="5"/>
  <c r="F7197" i="5" s="1"/>
  <c r="B7198" i="5"/>
  <c r="F7198" i="5" s="1"/>
  <c r="B7199" i="5"/>
  <c r="E7199" i="5" s="1"/>
  <c r="B7200" i="5"/>
  <c r="B7201" i="5"/>
  <c r="B7202" i="5"/>
  <c r="B7203" i="5"/>
  <c r="B7204" i="5"/>
  <c r="B7205" i="5"/>
  <c r="B7206" i="5"/>
  <c r="B7207" i="5"/>
  <c r="E7207" i="5" s="1"/>
  <c r="B7208" i="5"/>
  <c r="B7209" i="5"/>
  <c r="B7210" i="5"/>
  <c r="B7211" i="5"/>
  <c r="B7212" i="5"/>
  <c r="D7212" i="5" s="1"/>
  <c r="B7213" i="5"/>
  <c r="D7213" i="5" s="1"/>
  <c r="B7214" i="5"/>
  <c r="B7215" i="5"/>
  <c r="E7215" i="5" s="1"/>
  <c r="B7216" i="5"/>
  <c r="D7216" i="5" s="1"/>
  <c r="B7217" i="5"/>
  <c r="B7218" i="5"/>
  <c r="B7219" i="5"/>
  <c r="B7220" i="5"/>
  <c r="D7220" i="5" s="1"/>
  <c r="B7221" i="5"/>
  <c r="B7222" i="5"/>
  <c r="B7223" i="5"/>
  <c r="E7223" i="5" s="1"/>
  <c r="B7224" i="5"/>
  <c r="B7225" i="5"/>
  <c r="B7226" i="5"/>
  <c r="B7227" i="5"/>
  <c r="B7228" i="5"/>
  <c r="B7229" i="5"/>
  <c r="F7229" i="5" s="1"/>
  <c r="B7230" i="5"/>
  <c r="F7230" i="5" s="1"/>
  <c r="B7231" i="5"/>
  <c r="B7232" i="5"/>
  <c r="D7232" i="5" s="1"/>
  <c r="B7233" i="5"/>
  <c r="B7234" i="5"/>
  <c r="B7235" i="5"/>
  <c r="E7235" i="5" s="1"/>
  <c r="B7236" i="5"/>
  <c r="B7237" i="5"/>
  <c r="B7238" i="5"/>
  <c r="B7239" i="5"/>
  <c r="B7240" i="5"/>
  <c r="D7240" i="5" s="1"/>
  <c r="B7241" i="5"/>
  <c r="E7241" i="5" s="1"/>
  <c r="B7242" i="5"/>
  <c r="B7243" i="5"/>
  <c r="B7244" i="5"/>
  <c r="B7245" i="5"/>
  <c r="B7246" i="5"/>
  <c r="B7247" i="5"/>
  <c r="B7248" i="5"/>
  <c r="D7248" i="5" s="1"/>
  <c r="B7249" i="5"/>
  <c r="B7250" i="5"/>
  <c r="B7251" i="5"/>
  <c r="B7252" i="5"/>
  <c r="B7253" i="5"/>
  <c r="B7254" i="5"/>
  <c r="B7255" i="5"/>
  <c r="E7255" i="5" s="1"/>
  <c r="B7256" i="5"/>
  <c r="B7257" i="5"/>
  <c r="B7258" i="5"/>
  <c r="B7259" i="5"/>
  <c r="B7260" i="5"/>
  <c r="B7261" i="5"/>
  <c r="B7262" i="5"/>
  <c r="F7262" i="5" s="1"/>
  <c r="B7263" i="5"/>
  <c r="B7264" i="5"/>
  <c r="D7264" i="5" s="1"/>
  <c r="B7265" i="5"/>
  <c r="B7266" i="5"/>
  <c r="B7267" i="5"/>
  <c r="E7267" i="5" s="1"/>
  <c r="B7268" i="5"/>
  <c r="D7268" i="5" s="1"/>
  <c r="B7269" i="5"/>
  <c r="B7270" i="5"/>
  <c r="B7271" i="5"/>
  <c r="B7272" i="5"/>
  <c r="B7273" i="5"/>
  <c r="B7274" i="5"/>
  <c r="B7275" i="5"/>
  <c r="B7276" i="5"/>
  <c r="B7277" i="5"/>
  <c r="B7278" i="5"/>
  <c r="B7279" i="5"/>
  <c r="E7279" i="5" s="1"/>
  <c r="B7280" i="5"/>
  <c r="D7280" i="5" s="1"/>
  <c r="B7281" i="5"/>
  <c r="B7282" i="5"/>
  <c r="B7283" i="5"/>
  <c r="B7284" i="5"/>
  <c r="B7285" i="5"/>
  <c r="E7285" i="5" s="1"/>
  <c r="B7286" i="5"/>
  <c r="B7287" i="5"/>
  <c r="E7287" i="5" s="1"/>
  <c r="B7288" i="5"/>
  <c r="D7288" i="5" s="1"/>
  <c r="B7289" i="5"/>
  <c r="B7290" i="5"/>
  <c r="B7291" i="5"/>
  <c r="B7292" i="5"/>
  <c r="B7293" i="5"/>
  <c r="B7294" i="5"/>
  <c r="F7294" i="5" s="1"/>
  <c r="B7295" i="5"/>
  <c r="B7296" i="5"/>
  <c r="B7297" i="5"/>
  <c r="B7298" i="5"/>
  <c r="B7299" i="5"/>
  <c r="E7299" i="5" s="1"/>
  <c r="B7300" i="5"/>
  <c r="B7301" i="5"/>
  <c r="B7302" i="5"/>
  <c r="B7303" i="5"/>
  <c r="B7304" i="5"/>
  <c r="D7304" i="5" s="1"/>
  <c r="B7305" i="5"/>
  <c r="B7306" i="5"/>
  <c r="B7307" i="5"/>
  <c r="B7308" i="5"/>
  <c r="B7309" i="5"/>
  <c r="B7310" i="5"/>
  <c r="B7311" i="5"/>
  <c r="E7311" i="5" s="1"/>
  <c r="B7312" i="5"/>
  <c r="D7312" i="5" s="1"/>
  <c r="B7313" i="5"/>
  <c r="B7314" i="5"/>
  <c r="B7315" i="5"/>
  <c r="B7316" i="5"/>
  <c r="B7317" i="5"/>
  <c r="B7318" i="5"/>
  <c r="B7319" i="5"/>
  <c r="E7319" i="5" s="1"/>
  <c r="B7320" i="5"/>
  <c r="B7321" i="5"/>
  <c r="B7322" i="5"/>
  <c r="B7323" i="5"/>
  <c r="B7324" i="5"/>
  <c r="D7324" i="5" s="1"/>
  <c r="B7325" i="5"/>
  <c r="B7326" i="5"/>
  <c r="F7326" i="5" s="1"/>
  <c r="B7327" i="5"/>
  <c r="B7328" i="5"/>
  <c r="E7328" i="5" s="1"/>
  <c r="B7329" i="5"/>
  <c r="B7330" i="5"/>
  <c r="B7331" i="5"/>
  <c r="B7332" i="5"/>
  <c r="B7333" i="5"/>
  <c r="B7334" i="5"/>
  <c r="B7335" i="5"/>
  <c r="B7336" i="5"/>
  <c r="F7336" i="5" s="1"/>
  <c r="B7337" i="5"/>
  <c r="B7338" i="5"/>
  <c r="B7339" i="5"/>
  <c r="B7340" i="5"/>
  <c r="B7341" i="5"/>
  <c r="B7342" i="5"/>
  <c r="B7343" i="5"/>
  <c r="E7343" i="5" s="1"/>
  <c r="B7344" i="5"/>
  <c r="D7344" i="5" s="1"/>
  <c r="B7345" i="5"/>
  <c r="B7346" i="5"/>
  <c r="B7347" i="5"/>
  <c r="B7348" i="5"/>
  <c r="D7348" i="5" s="1"/>
  <c r="B7349" i="5"/>
  <c r="B7350" i="5"/>
  <c r="B7351" i="5"/>
  <c r="E7351" i="5" s="1"/>
  <c r="B7352" i="5"/>
  <c r="B7353" i="5"/>
  <c r="B7354" i="5"/>
  <c r="B7355" i="5"/>
  <c r="B7356" i="5"/>
  <c r="B7357" i="5"/>
  <c r="B7358" i="5"/>
  <c r="F7358" i="5" s="1"/>
  <c r="B7359" i="5"/>
  <c r="B7360" i="5"/>
  <c r="B7361" i="5"/>
  <c r="B7362" i="5"/>
  <c r="B7363" i="5"/>
  <c r="E7363" i="5" s="1"/>
  <c r="B7364" i="5"/>
  <c r="D7364" i="5" s="1"/>
  <c r="B7365" i="5"/>
  <c r="B7366" i="5"/>
  <c r="B7367" i="5"/>
  <c r="B7368" i="5"/>
  <c r="B7369" i="5"/>
  <c r="B7370" i="5"/>
  <c r="B7371" i="5"/>
  <c r="B7372" i="5"/>
  <c r="B7373" i="5"/>
  <c r="B7374" i="5"/>
  <c r="B7375" i="5"/>
  <c r="E7375" i="5" s="1"/>
  <c r="B7376" i="5"/>
  <c r="D7376" i="5" s="1"/>
  <c r="B7377" i="5"/>
  <c r="B7378" i="5"/>
  <c r="B7379" i="5"/>
  <c r="B7380" i="5"/>
  <c r="B7381" i="5"/>
  <c r="B7382" i="5"/>
  <c r="B7383" i="5"/>
  <c r="E7383" i="5" s="1"/>
  <c r="B7384" i="5"/>
  <c r="B7385" i="5"/>
  <c r="B7386" i="5"/>
  <c r="B7387" i="5"/>
  <c r="D7387" i="5" s="1"/>
  <c r="B7388" i="5"/>
  <c r="B7389" i="5"/>
  <c r="B7390" i="5"/>
  <c r="F7390" i="5" s="1"/>
  <c r="B7391" i="5"/>
  <c r="B7392" i="5"/>
  <c r="D7392" i="5" s="1"/>
  <c r="B7393" i="5"/>
  <c r="B7394" i="5"/>
  <c r="B7395" i="5"/>
  <c r="E7395" i="5" s="1"/>
  <c r="B7396" i="5"/>
  <c r="B7397" i="5"/>
  <c r="B7398" i="5"/>
  <c r="B7399" i="5"/>
  <c r="B7400" i="5"/>
  <c r="B7401" i="5"/>
  <c r="B7402" i="5"/>
  <c r="B7403" i="5"/>
  <c r="B7404" i="5"/>
  <c r="B7405" i="5"/>
  <c r="B7406" i="5"/>
  <c r="B7407" i="5"/>
  <c r="E7407" i="5" s="1"/>
  <c r="B7408" i="5"/>
  <c r="D7408" i="5" s="1"/>
  <c r="B7409" i="5"/>
  <c r="B7410" i="5"/>
  <c r="B7411" i="5"/>
  <c r="B7412" i="5"/>
  <c r="D7412" i="5" s="1"/>
  <c r="B7413" i="5"/>
  <c r="B7414" i="5"/>
  <c r="B7415" i="5"/>
  <c r="B7416" i="5"/>
  <c r="B7417" i="5"/>
  <c r="B7418" i="5"/>
  <c r="B7419" i="5"/>
  <c r="B7420" i="5"/>
  <c r="D7420" i="5" s="1"/>
  <c r="B7421" i="5"/>
  <c r="B7422" i="5"/>
  <c r="F7422" i="5" s="1"/>
  <c r="B7423" i="5"/>
  <c r="B7424" i="5"/>
  <c r="B7425" i="5"/>
  <c r="B7426" i="5"/>
  <c r="B7427" i="5"/>
  <c r="E7427" i="5" s="1"/>
  <c r="B7428" i="5"/>
  <c r="B7429" i="5"/>
  <c r="B7430" i="5"/>
  <c r="B7431" i="5"/>
  <c r="B7432" i="5"/>
  <c r="E7432" i="5" s="1"/>
  <c r="B7433" i="5"/>
  <c r="B7434" i="5"/>
  <c r="B7435" i="5"/>
  <c r="D7435" i="5" s="1"/>
  <c r="B7436" i="5"/>
  <c r="B7437" i="5"/>
  <c r="B7438" i="5"/>
  <c r="B7439" i="5"/>
  <c r="E7439" i="5" s="1"/>
  <c r="B7440" i="5"/>
  <c r="D7440" i="5" s="1"/>
  <c r="B7441" i="5"/>
  <c r="B7442" i="5"/>
  <c r="B7443" i="5"/>
  <c r="B7444" i="5"/>
  <c r="B7445" i="5"/>
  <c r="B7446" i="5"/>
  <c r="B7447" i="5"/>
  <c r="B7448" i="5"/>
  <c r="B7449" i="5"/>
  <c r="B7450" i="5"/>
  <c r="B7451" i="5"/>
  <c r="B7452" i="5"/>
  <c r="B7453" i="5"/>
  <c r="B7454" i="5"/>
  <c r="F7454" i="5" s="1"/>
  <c r="B7455" i="5"/>
  <c r="B7456" i="5"/>
  <c r="B7457" i="5"/>
  <c r="B7458" i="5"/>
  <c r="B7459" i="5"/>
  <c r="E7459" i="5" s="1"/>
  <c r="B7460" i="5"/>
  <c r="D7460" i="5" s="1"/>
  <c r="B7461" i="5"/>
  <c r="B7462" i="5"/>
  <c r="B7463" i="5"/>
  <c r="B7464" i="5"/>
  <c r="B7465" i="5"/>
  <c r="F7465" i="5" s="1"/>
  <c r="B7466" i="5"/>
  <c r="B7467" i="5"/>
  <c r="B7468" i="5"/>
  <c r="B7469" i="5"/>
  <c r="B7470" i="5"/>
  <c r="B7471" i="5"/>
  <c r="E7471" i="5" s="1"/>
  <c r="B7472" i="5"/>
  <c r="D7472" i="5" s="1"/>
  <c r="B7473" i="5"/>
  <c r="B7474" i="5"/>
  <c r="B7475" i="5"/>
  <c r="B7476" i="5"/>
  <c r="D7476" i="5" s="1"/>
  <c r="B7477" i="5"/>
  <c r="B7478" i="5"/>
  <c r="B7479" i="5"/>
  <c r="E7479" i="5" s="1"/>
  <c r="B7480" i="5"/>
  <c r="B7481" i="5"/>
  <c r="B7482" i="5"/>
  <c r="B7483" i="5"/>
  <c r="B7484" i="5"/>
  <c r="B7485" i="5"/>
  <c r="B7486" i="5"/>
  <c r="F7486" i="5" s="1"/>
  <c r="B7487" i="5"/>
  <c r="B7488" i="5"/>
  <c r="B7489" i="5"/>
  <c r="B7490" i="5"/>
  <c r="B7491" i="5"/>
  <c r="E7491" i="5" s="1"/>
  <c r="B7492" i="5"/>
  <c r="B7493" i="5"/>
  <c r="B7494" i="5"/>
  <c r="B7495" i="5"/>
  <c r="B7496" i="5"/>
  <c r="D7496" i="5" s="1"/>
  <c r="B7497" i="5"/>
  <c r="B7498" i="5"/>
  <c r="B7499" i="5"/>
  <c r="B7500" i="5"/>
  <c r="B7501" i="5"/>
  <c r="B7502" i="5"/>
  <c r="B7503" i="5"/>
  <c r="B7504" i="5"/>
  <c r="D7504" i="5" s="1"/>
  <c r="B7505" i="5"/>
  <c r="B7506" i="5"/>
  <c r="B7507" i="5"/>
  <c r="B7508" i="5"/>
  <c r="B7509" i="5"/>
  <c r="B7510" i="5"/>
  <c r="B7511" i="5"/>
  <c r="E7511" i="5" s="1"/>
  <c r="B7512" i="5"/>
  <c r="B7513" i="5"/>
  <c r="D7513" i="5" s="1"/>
  <c r="B7514" i="5"/>
  <c r="B7515" i="5"/>
  <c r="B7516" i="5"/>
  <c r="D7516" i="5" s="1"/>
  <c r="B7517" i="5"/>
  <c r="B7518" i="5"/>
  <c r="F7518" i="5" s="1"/>
  <c r="B7519" i="5"/>
  <c r="B7520" i="5"/>
  <c r="D7520" i="5" s="1"/>
  <c r="B7521" i="5"/>
  <c r="B7522" i="5"/>
  <c r="B7523" i="5"/>
  <c r="E7523" i="5" s="1"/>
  <c r="B7524" i="5"/>
  <c r="B7525" i="5"/>
  <c r="B7526" i="5"/>
  <c r="B7527" i="5"/>
  <c r="B7528" i="5"/>
  <c r="B7529" i="5"/>
  <c r="B7530" i="5"/>
  <c r="B7531" i="5"/>
  <c r="B7532" i="5"/>
  <c r="B7533" i="5"/>
  <c r="B7534" i="5"/>
  <c r="B7535" i="5"/>
  <c r="E7535" i="5" s="1"/>
  <c r="B7536" i="5"/>
  <c r="D7536" i="5" s="1"/>
  <c r="B7537" i="5"/>
  <c r="B7538" i="5"/>
  <c r="B7539" i="5"/>
  <c r="B7540" i="5"/>
  <c r="B7541" i="5"/>
  <c r="B7542" i="5"/>
  <c r="B7543" i="5"/>
  <c r="E7543" i="5" s="1"/>
  <c r="B7544" i="5"/>
  <c r="B7545" i="5"/>
  <c r="B7546" i="5"/>
  <c r="B7547" i="5"/>
  <c r="B7548" i="5"/>
  <c r="B7549" i="5"/>
  <c r="B7550" i="5"/>
  <c r="F7550" i="5" s="1"/>
  <c r="B7551" i="5"/>
  <c r="B7552" i="5"/>
  <c r="D7552" i="5" s="1"/>
  <c r="B7553" i="5"/>
  <c r="B7554" i="5"/>
  <c r="B7555" i="5"/>
  <c r="E7555" i="5" s="1"/>
  <c r="B7556" i="5"/>
  <c r="B7557" i="5"/>
  <c r="B7558" i="5"/>
  <c r="B7559" i="5"/>
  <c r="B7560" i="5"/>
  <c r="E7560" i="5" s="1"/>
  <c r="B7561" i="5"/>
  <c r="B7562" i="5"/>
  <c r="B7563" i="5"/>
  <c r="B7564" i="5"/>
  <c r="B7565" i="5"/>
  <c r="B7566" i="5"/>
  <c r="B7567" i="5"/>
  <c r="E7567" i="5" s="1"/>
  <c r="B7568" i="5"/>
  <c r="D7568" i="5" s="1"/>
  <c r="B7569" i="5"/>
  <c r="B7570" i="5"/>
  <c r="B7571" i="5"/>
  <c r="B7572" i="5"/>
  <c r="D7572" i="5" s="1"/>
  <c r="B7573" i="5"/>
  <c r="B7574" i="5"/>
  <c r="B7575" i="5"/>
  <c r="E7575" i="5" s="1"/>
  <c r="B7576" i="5"/>
  <c r="B7577" i="5"/>
  <c r="B7578" i="5"/>
  <c r="B7579" i="5"/>
  <c r="B7580" i="5"/>
  <c r="B7581" i="5"/>
  <c r="B7582" i="5"/>
  <c r="F7582" i="5" s="1"/>
  <c r="B7583" i="5"/>
  <c r="B7584" i="5"/>
  <c r="E7584" i="5" s="1"/>
  <c r="B7585" i="5"/>
  <c r="B7586" i="5"/>
  <c r="B7587" i="5"/>
  <c r="B7588" i="5"/>
  <c r="B7589" i="5"/>
  <c r="B7590" i="5"/>
  <c r="B7591" i="5"/>
  <c r="B7592" i="5"/>
  <c r="D7592" i="5" s="1"/>
  <c r="B7593" i="5"/>
  <c r="B7594" i="5"/>
  <c r="B7595" i="5"/>
  <c r="B7596" i="5"/>
  <c r="B7597" i="5"/>
  <c r="B7598" i="5"/>
  <c r="B7599" i="5"/>
  <c r="E7599" i="5" s="1"/>
  <c r="B7600" i="5"/>
  <c r="D7600" i="5" s="1"/>
  <c r="B7601" i="5"/>
  <c r="B7602" i="5"/>
  <c r="B7603" i="5"/>
  <c r="B7604" i="5"/>
  <c r="D7604" i="5" s="1"/>
  <c r="B7605" i="5"/>
  <c r="B7606" i="5"/>
  <c r="B7607" i="5"/>
  <c r="E7607" i="5" s="1"/>
  <c r="B7608" i="5"/>
  <c r="D7608" i="5" s="1"/>
  <c r="B7609" i="5"/>
  <c r="B7610" i="5"/>
  <c r="B7611" i="5"/>
  <c r="B7612" i="5"/>
  <c r="B7613" i="5"/>
  <c r="B7614" i="5"/>
  <c r="F7614" i="5" s="1"/>
  <c r="B7615" i="5"/>
  <c r="B7616" i="5"/>
  <c r="B7617" i="5"/>
  <c r="B7618" i="5"/>
  <c r="B7619" i="5"/>
  <c r="E7619" i="5" s="1"/>
  <c r="B7620" i="5"/>
  <c r="B7621" i="5"/>
  <c r="B7622" i="5"/>
  <c r="B7623" i="5"/>
  <c r="B7624" i="5"/>
  <c r="B7625" i="5"/>
  <c r="B7626" i="5"/>
  <c r="B7627" i="5"/>
  <c r="B7628" i="5"/>
  <c r="D7628" i="5" s="1"/>
  <c r="B7629" i="5"/>
  <c r="B7630" i="5"/>
  <c r="B7631" i="5"/>
  <c r="E7631" i="5" s="1"/>
  <c r="B7632" i="5"/>
  <c r="D7632" i="5" s="1"/>
  <c r="B7633" i="5"/>
  <c r="B7634" i="5"/>
  <c r="B7635" i="5"/>
  <c r="B7636" i="5"/>
  <c r="B7637" i="5"/>
  <c r="D7637" i="5" s="1"/>
  <c r="B7638" i="5"/>
  <c r="B7639" i="5"/>
  <c r="E7639" i="5" s="1"/>
  <c r="B7640" i="5"/>
  <c r="B7641" i="5"/>
  <c r="B7642" i="5"/>
  <c r="B7643" i="5"/>
  <c r="B7644" i="5"/>
  <c r="B7645" i="5"/>
  <c r="B7646" i="5"/>
  <c r="F7646" i="5" s="1"/>
  <c r="B7647" i="5"/>
  <c r="B7648" i="5"/>
  <c r="D7648" i="5" s="1"/>
  <c r="B7649" i="5"/>
  <c r="B7650" i="5"/>
  <c r="B7651" i="5"/>
  <c r="E7651" i="5" s="1"/>
  <c r="B7652" i="5"/>
  <c r="B7653" i="5"/>
  <c r="B7654" i="5"/>
  <c r="B7655" i="5"/>
  <c r="B7656" i="5"/>
  <c r="B7657" i="5"/>
  <c r="B7658" i="5"/>
  <c r="B7659" i="5"/>
  <c r="D7659" i="5" s="1"/>
  <c r="B7660" i="5"/>
  <c r="B7661" i="5"/>
  <c r="B7662" i="5"/>
  <c r="B7663" i="5"/>
  <c r="E7663" i="5" s="1"/>
  <c r="B7664" i="5"/>
  <c r="D7664" i="5" s="1"/>
  <c r="B7665" i="5"/>
  <c r="B7666" i="5"/>
  <c r="B7667" i="5"/>
  <c r="B7668" i="5"/>
  <c r="D7668" i="5" s="1"/>
  <c r="B7669" i="5"/>
  <c r="B7670" i="5"/>
  <c r="B7671" i="5"/>
  <c r="B7672" i="5"/>
  <c r="B7673" i="5"/>
  <c r="B7674" i="5"/>
  <c r="B7675" i="5"/>
  <c r="B7676" i="5"/>
  <c r="B7677" i="5"/>
  <c r="B7678" i="5"/>
  <c r="F7678" i="5" s="1"/>
  <c r="B7679" i="5"/>
  <c r="B7680" i="5"/>
  <c r="B7681" i="5"/>
  <c r="B7682" i="5"/>
  <c r="B7683" i="5"/>
  <c r="E7683" i="5" s="1"/>
  <c r="B7684" i="5"/>
  <c r="B7685" i="5"/>
  <c r="B7686" i="5"/>
  <c r="B7687" i="5"/>
  <c r="B7688" i="5"/>
  <c r="D7688" i="5" s="1"/>
  <c r="B7689" i="5"/>
  <c r="B7690" i="5"/>
  <c r="B7691" i="5"/>
  <c r="D7691" i="5" s="1"/>
  <c r="B7692" i="5"/>
  <c r="B7693" i="5"/>
  <c r="B7694" i="5"/>
  <c r="B7695" i="5"/>
  <c r="E7695" i="5" s="1"/>
  <c r="B7696" i="5"/>
  <c r="D7696" i="5" s="1"/>
  <c r="B7697" i="5"/>
  <c r="B7698" i="5"/>
  <c r="B7699" i="5"/>
  <c r="B7700" i="5"/>
  <c r="B7701" i="5"/>
  <c r="B7702" i="5"/>
  <c r="B7703" i="5"/>
  <c r="E7703" i="5" s="1"/>
  <c r="B7704" i="5"/>
  <c r="D7704" i="5" s="1"/>
  <c r="B7705" i="5"/>
  <c r="B7706" i="5"/>
  <c r="B7707" i="5"/>
  <c r="B7708" i="5"/>
  <c r="B7709" i="5"/>
  <c r="B7710" i="5"/>
  <c r="F7710" i="5" s="1"/>
  <c r="B7711" i="5"/>
  <c r="B7712" i="5"/>
  <c r="B7713" i="5"/>
  <c r="B7714" i="5"/>
  <c r="B7715" i="5"/>
  <c r="E7715" i="5" s="1"/>
  <c r="B7716" i="5"/>
  <c r="B7717" i="5"/>
  <c r="B7718" i="5"/>
  <c r="B7719" i="5"/>
  <c r="B7720" i="5"/>
  <c r="B7721" i="5"/>
  <c r="B7722" i="5"/>
  <c r="B7723" i="5"/>
  <c r="B7724" i="5"/>
  <c r="D7724" i="5" s="1"/>
  <c r="B7725" i="5"/>
  <c r="B7726" i="5"/>
  <c r="B7727" i="5"/>
  <c r="E7727" i="5" s="1"/>
  <c r="B7728" i="5"/>
  <c r="D7728" i="5" s="1"/>
  <c r="B7729" i="5"/>
  <c r="B7730" i="5"/>
  <c r="B7731" i="5"/>
  <c r="B7732" i="5"/>
  <c r="D7732" i="5" s="1"/>
  <c r="B7733" i="5"/>
  <c r="B7734" i="5"/>
  <c r="B7735" i="5"/>
  <c r="E7735" i="5" s="1"/>
  <c r="B7736" i="5"/>
  <c r="B7737" i="5"/>
  <c r="B7738" i="5"/>
  <c r="B7739" i="5"/>
  <c r="B7740" i="5"/>
  <c r="B7741" i="5"/>
  <c r="B7742" i="5"/>
  <c r="F7742" i="5" s="1"/>
  <c r="B7743" i="5"/>
  <c r="B7744" i="5"/>
  <c r="D7744" i="5" s="1"/>
  <c r="B7745" i="5"/>
  <c r="B7746" i="5"/>
  <c r="B7747" i="5"/>
  <c r="E7747" i="5" s="1"/>
  <c r="B7748" i="5"/>
  <c r="B7749" i="5"/>
  <c r="B7750" i="5"/>
  <c r="B7751" i="5"/>
  <c r="B7752" i="5"/>
  <c r="D7752" i="5" s="1"/>
  <c r="B7753" i="5"/>
  <c r="D7753" i="5" s="1"/>
  <c r="B7754" i="5"/>
  <c r="B7755" i="5"/>
  <c r="B7756" i="5"/>
  <c r="B7757" i="5"/>
  <c r="B7758" i="5"/>
  <c r="B7759" i="5"/>
  <c r="B7760" i="5"/>
  <c r="D7760" i="5" s="1"/>
  <c r="B7761" i="5"/>
  <c r="B7762" i="5"/>
  <c r="B7763" i="5"/>
  <c r="B7764" i="5"/>
  <c r="B7765" i="5"/>
  <c r="B7766" i="5"/>
  <c r="B7767" i="5"/>
  <c r="E7767" i="5" s="1"/>
  <c r="B7768" i="5"/>
  <c r="B7769" i="5"/>
  <c r="B7770" i="5"/>
  <c r="B7771" i="5"/>
  <c r="B7772" i="5"/>
  <c r="B7773" i="5"/>
  <c r="B7774" i="5"/>
  <c r="F7774" i="5" s="1"/>
  <c r="B7775" i="5"/>
  <c r="B7776" i="5"/>
  <c r="D7776" i="5" s="1"/>
  <c r="B7777" i="5"/>
  <c r="B7778" i="5"/>
  <c r="B7779" i="5"/>
  <c r="E7779" i="5" s="1"/>
  <c r="B7780" i="5"/>
  <c r="D7780" i="5" s="1"/>
  <c r="B7781" i="5"/>
  <c r="B7782" i="5"/>
  <c r="B7783" i="5"/>
  <c r="B7784" i="5"/>
  <c r="B7785" i="5"/>
  <c r="B7786" i="5"/>
  <c r="B7787" i="5"/>
  <c r="B7788" i="5"/>
  <c r="B7789" i="5"/>
  <c r="B7790" i="5"/>
  <c r="B7791" i="5"/>
  <c r="E7791" i="5" s="1"/>
  <c r="B7792" i="5"/>
  <c r="D7792" i="5" s="1"/>
  <c r="B7793" i="5"/>
  <c r="B7794" i="5"/>
  <c r="B7795" i="5"/>
  <c r="B7796" i="5"/>
  <c r="B7797" i="5"/>
  <c r="B7798" i="5"/>
  <c r="B7799" i="5"/>
  <c r="E7799" i="5" s="1"/>
  <c r="B7800" i="5"/>
  <c r="D7800" i="5" s="1"/>
  <c r="B7801" i="5"/>
  <c r="B7802" i="5"/>
  <c r="B7803" i="5"/>
  <c r="B7804" i="5"/>
  <c r="B7805" i="5"/>
  <c r="E7805" i="5" s="1"/>
  <c r="B7806" i="5"/>
  <c r="F7806" i="5" s="1"/>
  <c r="B7807" i="5"/>
  <c r="B7808" i="5"/>
  <c r="B7809" i="5"/>
  <c r="B7810" i="5"/>
  <c r="B7811" i="5"/>
  <c r="E7811" i="5" s="1"/>
  <c r="B7812" i="5"/>
  <c r="B7813" i="5"/>
  <c r="B7814" i="5"/>
  <c r="B7815" i="5"/>
  <c r="B7816" i="5"/>
  <c r="D7816" i="5" s="1"/>
  <c r="B7817" i="5"/>
  <c r="B7818" i="5"/>
  <c r="B7819" i="5"/>
  <c r="B7820" i="5"/>
  <c r="B7821" i="5"/>
  <c r="B7822" i="5"/>
  <c r="B7823" i="5"/>
  <c r="E7823" i="5" s="1"/>
  <c r="B7824" i="5"/>
  <c r="D7824" i="5" s="1"/>
  <c r="B7825" i="5"/>
  <c r="B7826" i="5"/>
  <c r="B7827" i="5"/>
  <c r="B7828" i="5"/>
  <c r="B7829" i="5"/>
  <c r="B7830" i="5"/>
  <c r="B7831" i="5"/>
  <c r="E7831" i="5" s="1"/>
  <c r="B7832" i="5"/>
  <c r="B7833" i="5"/>
  <c r="B7834" i="5"/>
  <c r="B7835" i="5"/>
  <c r="B7836" i="5"/>
  <c r="D7836" i="5" s="1"/>
  <c r="B7837" i="5"/>
  <c r="D7837" i="5" s="1"/>
  <c r="B7838" i="5"/>
  <c r="F7838" i="5" s="1"/>
  <c r="B7839" i="5"/>
  <c r="B7840" i="5"/>
  <c r="E7840" i="5" s="1"/>
  <c r="B7841" i="5"/>
  <c r="B7842" i="5"/>
  <c r="B7843" i="5"/>
  <c r="B7844" i="5"/>
  <c r="B7845" i="5"/>
  <c r="B7846" i="5"/>
  <c r="B7847" i="5"/>
  <c r="B7848" i="5"/>
  <c r="B7849" i="5"/>
  <c r="B7850" i="5"/>
  <c r="B7851" i="5"/>
  <c r="B7852" i="5"/>
  <c r="B7853" i="5"/>
  <c r="F7853" i="5" s="1"/>
  <c r="B7854" i="5"/>
  <c r="B7855" i="5"/>
  <c r="E7855" i="5" s="1"/>
  <c r="B7856" i="5"/>
  <c r="D7856" i="5" s="1"/>
  <c r="B7857" i="5"/>
  <c r="B7858" i="5"/>
  <c r="B7859" i="5"/>
  <c r="B7860" i="5"/>
  <c r="E7860" i="5" s="1"/>
  <c r="B7861" i="5"/>
  <c r="B7862" i="5"/>
  <c r="B7863" i="5"/>
  <c r="E7863" i="5" s="1"/>
  <c r="B7864" i="5"/>
  <c r="B7865" i="5"/>
  <c r="B7866" i="5"/>
  <c r="B7867" i="5"/>
  <c r="B7868" i="5"/>
  <c r="B7869" i="5"/>
  <c r="B7870" i="5"/>
  <c r="F7870" i="5" s="1"/>
  <c r="B7871" i="5"/>
  <c r="B7872" i="5"/>
  <c r="B7873" i="5"/>
  <c r="B7874" i="5"/>
  <c r="B7875" i="5"/>
  <c r="E7875" i="5" s="1"/>
  <c r="B7876" i="5"/>
  <c r="D7876" i="5" s="1"/>
  <c r="B7877" i="5"/>
  <c r="B7878" i="5"/>
  <c r="B7879" i="5"/>
  <c r="B7880" i="5"/>
  <c r="B7881" i="5"/>
  <c r="B7882" i="5"/>
  <c r="B7883" i="5"/>
  <c r="B7884" i="5"/>
  <c r="B7885" i="5"/>
  <c r="B7886" i="5"/>
  <c r="B7887" i="5"/>
  <c r="E7887" i="5" s="1"/>
  <c r="B7888" i="5"/>
  <c r="D7888" i="5" s="1"/>
  <c r="B7889" i="5"/>
  <c r="B7890" i="5"/>
  <c r="B7891" i="5"/>
  <c r="B7892" i="5"/>
  <c r="B7893" i="5"/>
  <c r="B7894" i="5"/>
  <c r="B7895" i="5"/>
  <c r="E7895" i="5" s="1"/>
  <c r="B7896" i="5"/>
  <c r="B7897" i="5"/>
  <c r="B7898" i="5"/>
  <c r="B7899" i="5"/>
  <c r="D7899" i="5" s="1"/>
  <c r="B7900" i="5"/>
  <c r="B7901" i="5"/>
  <c r="B7902" i="5"/>
  <c r="F7902" i="5" s="1"/>
  <c r="B7903" i="5"/>
  <c r="B7904" i="5"/>
  <c r="D7904" i="5" s="1"/>
  <c r="B7905" i="5"/>
  <c r="B7906" i="5"/>
  <c r="B7907" i="5"/>
  <c r="E7907" i="5" s="1"/>
  <c r="B7908" i="5"/>
  <c r="B7909" i="5"/>
  <c r="B7910" i="5"/>
  <c r="B7911" i="5"/>
  <c r="B7912" i="5"/>
  <c r="B7913" i="5"/>
  <c r="B7914" i="5"/>
  <c r="B7915" i="5"/>
  <c r="B7916" i="5"/>
  <c r="B7917" i="5"/>
  <c r="B7918" i="5"/>
  <c r="B7919" i="5"/>
  <c r="E7919" i="5" s="1"/>
  <c r="B7920" i="5"/>
  <c r="D7920" i="5" s="1"/>
  <c r="B7921" i="5"/>
  <c r="B7922" i="5"/>
  <c r="B7923" i="5"/>
  <c r="B7924" i="5"/>
  <c r="D7924" i="5" s="1"/>
  <c r="B7925" i="5"/>
  <c r="B7926" i="5"/>
  <c r="B7927" i="5"/>
  <c r="B7928" i="5"/>
  <c r="B7929" i="5"/>
  <c r="B7930" i="5"/>
  <c r="B7931" i="5"/>
  <c r="B7932" i="5"/>
  <c r="D7932" i="5" s="1"/>
  <c r="B7933" i="5"/>
  <c r="B7934" i="5"/>
  <c r="F7934" i="5" s="1"/>
  <c r="B7935" i="5"/>
  <c r="B7936" i="5"/>
  <c r="B7937" i="5"/>
  <c r="B7938" i="5"/>
  <c r="B7939" i="5"/>
  <c r="E7939" i="5" s="1"/>
  <c r="B7940" i="5"/>
  <c r="B7941" i="5"/>
  <c r="B7942" i="5"/>
  <c r="B7943" i="5"/>
  <c r="B7944" i="5"/>
  <c r="D7944" i="5" s="1"/>
  <c r="B7945" i="5"/>
  <c r="B7946" i="5"/>
  <c r="B7947" i="5"/>
  <c r="B7948" i="5"/>
  <c r="B7949" i="5"/>
  <c r="B7950" i="5"/>
  <c r="B7951" i="5"/>
  <c r="E7951" i="5" s="1"/>
  <c r="B7952" i="5"/>
  <c r="D7952" i="5" s="1"/>
  <c r="B7953" i="5"/>
  <c r="B7954" i="5"/>
  <c r="B7955" i="5"/>
  <c r="B7956" i="5"/>
  <c r="B7957" i="5"/>
  <c r="B7958" i="5"/>
  <c r="B7959" i="5"/>
  <c r="E7959" i="5" s="1"/>
  <c r="B7960" i="5"/>
  <c r="B7961" i="5"/>
  <c r="B7962" i="5"/>
  <c r="B7963" i="5"/>
  <c r="B7964" i="5"/>
  <c r="B7965" i="5"/>
  <c r="B7966" i="5"/>
  <c r="F7966" i="5" s="1"/>
  <c r="B7967" i="5"/>
  <c r="B7968" i="5"/>
  <c r="B7969" i="5"/>
  <c r="B7970" i="5"/>
  <c r="B7971" i="5"/>
  <c r="E7971" i="5" s="1"/>
  <c r="B7972" i="5"/>
  <c r="D7972" i="5" s="1"/>
  <c r="B7973" i="5"/>
  <c r="B7974" i="5"/>
  <c r="B7975" i="5"/>
  <c r="B7976" i="5"/>
  <c r="B7977" i="5"/>
  <c r="B7978" i="5"/>
  <c r="B7979" i="5"/>
  <c r="B7980" i="5"/>
  <c r="B7981" i="5"/>
  <c r="B7982" i="5"/>
  <c r="B7983" i="5"/>
  <c r="E7983" i="5" s="1"/>
  <c r="B7984" i="5"/>
  <c r="D7984" i="5" s="1"/>
  <c r="B7985" i="5"/>
  <c r="B7986" i="5"/>
  <c r="B7987" i="5"/>
  <c r="B7988" i="5"/>
  <c r="F7988" i="5" s="1"/>
  <c r="B7989" i="5"/>
  <c r="B7990" i="5"/>
  <c r="B7991" i="5"/>
  <c r="E7991" i="5" s="1"/>
  <c r="B7992" i="5"/>
  <c r="B7993" i="5"/>
  <c r="B7994" i="5"/>
  <c r="B7995" i="5"/>
  <c r="B7996" i="5"/>
  <c r="B7997" i="5"/>
  <c r="B7998" i="5"/>
  <c r="F7998" i="5" s="1"/>
  <c r="B7999" i="5"/>
  <c r="B8000" i="5"/>
  <c r="B8001" i="5"/>
  <c r="B8002" i="5"/>
  <c r="B8003" i="5"/>
  <c r="E8003" i="5" s="1"/>
  <c r="B8004" i="5"/>
  <c r="B8005" i="5"/>
  <c r="B8006" i="5"/>
  <c r="B8007" i="5"/>
  <c r="B8008" i="5"/>
  <c r="D8008" i="5" s="1"/>
  <c r="B8009" i="5"/>
  <c r="B8010" i="5"/>
  <c r="B8011" i="5"/>
  <c r="B8012" i="5"/>
  <c r="B8013" i="5"/>
  <c r="B8014" i="5"/>
  <c r="E8014" i="5" s="1"/>
  <c r="B8015" i="5"/>
  <c r="B8016" i="5"/>
  <c r="D8016" i="5" s="1"/>
  <c r="B8017" i="5"/>
  <c r="B8018" i="5"/>
  <c r="B8019" i="5"/>
  <c r="B8020" i="5"/>
  <c r="B8021" i="5"/>
  <c r="B8022" i="5"/>
  <c r="B8023" i="5"/>
  <c r="E8023" i="5" s="1"/>
  <c r="B8024" i="5"/>
  <c r="B8025" i="5"/>
  <c r="B8026" i="5"/>
  <c r="B8027" i="5"/>
  <c r="B8028" i="5"/>
  <c r="D8028" i="5" s="1"/>
  <c r="B8029" i="5"/>
  <c r="B8030" i="5"/>
  <c r="F8030" i="5" s="1"/>
  <c r="B8031" i="5"/>
  <c r="B8032" i="5"/>
  <c r="D8032" i="5" s="1"/>
  <c r="B8033" i="5"/>
  <c r="B8034" i="5"/>
  <c r="B8035" i="5"/>
  <c r="E8035" i="5" s="1"/>
  <c r="B8036" i="5"/>
  <c r="B8037" i="5"/>
  <c r="B8038" i="5"/>
  <c r="B8039" i="5"/>
  <c r="B8040" i="5"/>
  <c r="B8041" i="5"/>
  <c r="B8042" i="5"/>
  <c r="B8043" i="5"/>
  <c r="B8044" i="5"/>
  <c r="B8045" i="5"/>
  <c r="B8046" i="5"/>
  <c r="B8047" i="5"/>
  <c r="B8048" i="5"/>
  <c r="D8048" i="5" s="1"/>
  <c r="B8049" i="5"/>
  <c r="B8050" i="5"/>
  <c r="B8051" i="5"/>
  <c r="B8052" i="5"/>
  <c r="B8053" i="5"/>
  <c r="B8054" i="5"/>
  <c r="B8055" i="5"/>
  <c r="E8055" i="5" s="1"/>
  <c r="B8056" i="5"/>
  <c r="B8057" i="5"/>
  <c r="B8058" i="5"/>
  <c r="B8059" i="5"/>
  <c r="B8060" i="5"/>
  <c r="B8061" i="5"/>
  <c r="B8062" i="5"/>
  <c r="F8062" i="5" s="1"/>
  <c r="B8063" i="5"/>
  <c r="B8064" i="5"/>
  <c r="D8064" i="5" s="1"/>
  <c r="B8065" i="5"/>
  <c r="B8066" i="5"/>
  <c r="B8067" i="5"/>
  <c r="E8067" i="5" s="1"/>
  <c r="B8068" i="5"/>
  <c r="B8069" i="5"/>
  <c r="B8070" i="5"/>
  <c r="F8070" i="5" s="1"/>
  <c r="B8071" i="5"/>
  <c r="B8072" i="5"/>
  <c r="D8072" i="5" s="1"/>
  <c r="B8073" i="5"/>
  <c r="B8074" i="5"/>
  <c r="B8075" i="5"/>
  <c r="B8076" i="5"/>
  <c r="B8077" i="5"/>
  <c r="B8078" i="5"/>
  <c r="B8079" i="5"/>
  <c r="E8079" i="5" s="1"/>
  <c r="B8080" i="5"/>
  <c r="D8080" i="5" s="1"/>
  <c r="B8081" i="5"/>
  <c r="E8081" i="5" s="1"/>
  <c r="B8082" i="5"/>
  <c r="B8083" i="5"/>
  <c r="B8084" i="5"/>
  <c r="D8084" i="5" s="1"/>
  <c r="B8085" i="5"/>
  <c r="B8086" i="5"/>
  <c r="B8087" i="5"/>
  <c r="E8087" i="5" s="1"/>
  <c r="B8088" i="5"/>
  <c r="B8089" i="5"/>
  <c r="B8090" i="5"/>
  <c r="B8091" i="5"/>
  <c r="B8092" i="5"/>
  <c r="B8093" i="5"/>
  <c r="B8094" i="5"/>
  <c r="F8094" i="5" s="1"/>
  <c r="B8095" i="5"/>
  <c r="B8096" i="5"/>
  <c r="E8096" i="5" s="1"/>
  <c r="B8097" i="5"/>
  <c r="B8098" i="5"/>
  <c r="B8099" i="5"/>
  <c r="B8100" i="5"/>
  <c r="B8101" i="5"/>
  <c r="B8102" i="5"/>
  <c r="B8103" i="5"/>
  <c r="B8104" i="5"/>
  <c r="D8104" i="5" s="1"/>
  <c r="B8105" i="5"/>
  <c r="B8106" i="5"/>
  <c r="B8107" i="5"/>
  <c r="B8108" i="5"/>
  <c r="B8109" i="5"/>
  <c r="B8110" i="5"/>
  <c r="B8111" i="5"/>
  <c r="E8111" i="5" s="1"/>
  <c r="B8112" i="5"/>
  <c r="D8112" i="5" s="1"/>
  <c r="B8113" i="5"/>
  <c r="B8114" i="5"/>
  <c r="B8115" i="5"/>
  <c r="B8116" i="5"/>
  <c r="D8116" i="5" s="1"/>
  <c r="B8117" i="5"/>
  <c r="B8118" i="5"/>
  <c r="B8119" i="5"/>
  <c r="E8119" i="5" s="1"/>
  <c r="B8120" i="5"/>
  <c r="D8120" i="5" s="1"/>
  <c r="B8121" i="5"/>
  <c r="B8122" i="5"/>
  <c r="B8123" i="5"/>
  <c r="B8124" i="5"/>
  <c r="B8125" i="5"/>
  <c r="B8126" i="5"/>
  <c r="F8126" i="5" s="1"/>
  <c r="B8127" i="5"/>
  <c r="B8128" i="5"/>
  <c r="B8129" i="5"/>
  <c r="B8130" i="5"/>
  <c r="B8131" i="5"/>
  <c r="E8131" i="5" s="1"/>
  <c r="B8132" i="5"/>
  <c r="B8133" i="5"/>
  <c r="B8134" i="5"/>
  <c r="B8135" i="5"/>
  <c r="B8136" i="5"/>
  <c r="B8137" i="5"/>
  <c r="B8138" i="5"/>
  <c r="B8139" i="5"/>
  <c r="B8140" i="5"/>
  <c r="D8140" i="5" s="1"/>
  <c r="B8141" i="5"/>
  <c r="B8142" i="5"/>
  <c r="B8143" i="5"/>
  <c r="E8143" i="5" s="1"/>
  <c r="B8144" i="5"/>
  <c r="D8144" i="5" s="1"/>
  <c r="B8145" i="5"/>
  <c r="B8146" i="5"/>
  <c r="B8147" i="5"/>
  <c r="B8148" i="5"/>
  <c r="B8149" i="5"/>
  <c r="B8150" i="5"/>
  <c r="B8151" i="5"/>
  <c r="E8151" i="5" s="1"/>
  <c r="B8152" i="5"/>
  <c r="B8153" i="5"/>
  <c r="D8153" i="5" s="1"/>
  <c r="B8154" i="5"/>
  <c r="B8155" i="5"/>
  <c r="D8155" i="5" s="1"/>
  <c r="B8156" i="5"/>
  <c r="B8157" i="5"/>
  <c r="B8158" i="5"/>
  <c r="F8158" i="5" s="1"/>
  <c r="B8159" i="5"/>
  <c r="B8160" i="5"/>
  <c r="D8160" i="5" s="1"/>
  <c r="B8161" i="5"/>
  <c r="B8162" i="5"/>
  <c r="B8163" i="5"/>
  <c r="E8163" i="5" s="1"/>
  <c r="B8164" i="5"/>
  <c r="B8165" i="5"/>
  <c r="B8166" i="5"/>
  <c r="B8167" i="5"/>
  <c r="B8168" i="5"/>
  <c r="B8169" i="5"/>
  <c r="B8170" i="5"/>
  <c r="B8171" i="5"/>
  <c r="B8172" i="5"/>
  <c r="B8173" i="5"/>
  <c r="B8174" i="5"/>
  <c r="B8175" i="5"/>
  <c r="E8175" i="5" s="1"/>
  <c r="B8176" i="5"/>
  <c r="D8176" i="5" s="1"/>
  <c r="B8177" i="5"/>
  <c r="B8178" i="5"/>
  <c r="B8179" i="5"/>
  <c r="B8180" i="5"/>
  <c r="D8180" i="5" s="1"/>
  <c r="B8181" i="5"/>
  <c r="B8182" i="5"/>
  <c r="B8183" i="5"/>
  <c r="B8184" i="5"/>
  <c r="B8185" i="5"/>
  <c r="B8186" i="5"/>
  <c r="B8187" i="5"/>
  <c r="B8188" i="5"/>
  <c r="B8189" i="5"/>
  <c r="B8190" i="5"/>
  <c r="F8190" i="5" s="1"/>
  <c r="B8191" i="5"/>
  <c r="B8192" i="5"/>
  <c r="B8193" i="5"/>
  <c r="B8194" i="5"/>
  <c r="B8195" i="5"/>
  <c r="E8195" i="5" s="1"/>
  <c r="B8196" i="5"/>
  <c r="B8197" i="5"/>
  <c r="E8197" i="5" s="1"/>
  <c r="B8198" i="5"/>
  <c r="B8199" i="5"/>
  <c r="B8200" i="5"/>
  <c r="D8200" i="5" s="1"/>
  <c r="B8201" i="5"/>
  <c r="B8202" i="5"/>
  <c r="B8203" i="5"/>
  <c r="D8203" i="5" s="1"/>
  <c r="B8204" i="5"/>
  <c r="B8205" i="5"/>
  <c r="B8206" i="5"/>
  <c r="B8207" i="5"/>
  <c r="E8207" i="5" s="1"/>
  <c r="B8208" i="5"/>
  <c r="D8208" i="5" s="1"/>
  <c r="B8209" i="5"/>
  <c r="B8210" i="5"/>
  <c r="B8211" i="5"/>
  <c r="B8212" i="5"/>
  <c r="B8213" i="5"/>
  <c r="B8214" i="5"/>
  <c r="B8215" i="5"/>
  <c r="E8215" i="5" s="1"/>
  <c r="B8216" i="5"/>
  <c r="D8216" i="5" s="1"/>
  <c r="B8217" i="5"/>
  <c r="B8218" i="5"/>
  <c r="B8219" i="5"/>
  <c r="B8220" i="5"/>
  <c r="B8221" i="5"/>
  <c r="B8222" i="5"/>
  <c r="F8222" i="5" s="1"/>
  <c r="B8223" i="5"/>
  <c r="B8224" i="5"/>
  <c r="B8225" i="5"/>
  <c r="B8226" i="5"/>
  <c r="B8227" i="5"/>
  <c r="E8227" i="5" s="1"/>
  <c r="B8228" i="5"/>
  <c r="B8229" i="5"/>
  <c r="B8230" i="5"/>
  <c r="B8231" i="5"/>
  <c r="B8232" i="5"/>
  <c r="B8233" i="5"/>
  <c r="B8234" i="5"/>
  <c r="B8235" i="5"/>
  <c r="B8236" i="5"/>
  <c r="D8236" i="5" s="1"/>
  <c r="B8237" i="5"/>
  <c r="B8238" i="5"/>
  <c r="B8239" i="5"/>
  <c r="E8239" i="5" s="1"/>
  <c r="B8240" i="5"/>
  <c r="D8240" i="5" s="1"/>
  <c r="B8241" i="5"/>
  <c r="B8242" i="5"/>
  <c r="B8243" i="5"/>
  <c r="B8244" i="5"/>
  <c r="D8244" i="5" s="1"/>
  <c r="B8245" i="5"/>
  <c r="B8246" i="5"/>
  <c r="B8247" i="5"/>
  <c r="E8247" i="5" s="1"/>
  <c r="B8248" i="5"/>
  <c r="B8249" i="5"/>
  <c r="B8250" i="5"/>
  <c r="B8251" i="5"/>
  <c r="B8252" i="5"/>
  <c r="B8253" i="5"/>
  <c r="B8254" i="5"/>
  <c r="F8254" i="5" s="1"/>
  <c r="B8255" i="5"/>
  <c r="B8256" i="5"/>
  <c r="D8256" i="5" s="1"/>
  <c r="B8257" i="5"/>
  <c r="B8258" i="5"/>
  <c r="B8259" i="5"/>
  <c r="E8259" i="5" s="1"/>
  <c r="B8260" i="5"/>
  <c r="B8261" i="5"/>
  <c r="B8262" i="5"/>
  <c r="B8263" i="5"/>
  <c r="B8264" i="5"/>
  <c r="E8264" i="5" s="1"/>
  <c r="B8265" i="5"/>
  <c r="B8266" i="5"/>
  <c r="B8267" i="5"/>
  <c r="B8268" i="5"/>
  <c r="B8269" i="5"/>
  <c r="B8270" i="5"/>
  <c r="B8271" i="5"/>
  <c r="B8272" i="5"/>
  <c r="D8272" i="5" s="1"/>
  <c r="B8273" i="5"/>
  <c r="B8274" i="5"/>
  <c r="B8275" i="5"/>
  <c r="B8276" i="5"/>
  <c r="B8277" i="5"/>
  <c r="B8278" i="5"/>
  <c r="B8279" i="5"/>
  <c r="E8279" i="5" s="1"/>
  <c r="B8280" i="5"/>
  <c r="B8281" i="5"/>
  <c r="B8282" i="5"/>
  <c r="B8283" i="5"/>
  <c r="B8284" i="5"/>
  <c r="B8285" i="5"/>
  <c r="B8286" i="5"/>
  <c r="F8286" i="5" s="1"/>
  <c r="B8287" i="5"/>
  <c r="B8288" i="5"/>
  <c r="E8288" i="5" s="1"/>
  <c r="B8289" i="5"/>
  <c r="B8290" i="5"/>
  <c r="B8291" i="5"/>
  <c r="E8291" i="5" s="1"/>
  <c r="B8292" i="5"/>
  <c r="D8292" i="5" s="1"/>
  <c r="B8293" i="5"/>
  <c r="B8294" i="5"/>
  <c r="B8295" i="5"/>
  <c r="B8296" i="5"/>
  <c r="B8297" i="5"/>
  <c r="B8298" i="5"/>
  <c r="B8299" i="5"/>
  <c r="B8300" i="5"/>
  <c r="B8301" i="5"/>
  <c r="B8302" i="5"/>
  <c r="B8303" i="5"/>
  <c r="E8303" i="5" s="1"/>
  <c r="B8304" i="5"/>
  <c r="D8304" i="5" s="1"/>
  <c r="B8305" i="5"/>
  <c r="B8306" i="5"/>
  <c r="B8307" i="5"/>
  <c r="B8308" i="5"/>
  <c r="B8309" i="5"/>
  <c r="B8310" i="5"/>
  <c r="B8311" i="5"/>
  <c r="E8311" i="5" s="1"/>
  <c r="B8312" i="5"/>
  <c r="D8312" i="5" s="1"/>
  <c r="B8313" i="5"/>
  <c r="B8314" i="5"/>
  <c r="B8315" i="5"/>
  <c r="B8316" i="5"/>
  <c r="B8317" i="5"/>
  <c r="B8318" i="5"/>
  <c r="F8318" i="5" s="1"/>
  <c r="B8319" i="5"/>
  <c r="B8320" i="5"/>
  <c r="B8321" i="5"/>
  <c r="B8322" i="5"/>
  <c r="B8323" i="5"/>
  <c r="E8323" i="5" s="1"/>
  <c r="B8324" i="5"/>
  <c r="B8325" i="5"/>
  <c r="B8326" i="5"/>
  <c r="B8327" i="5"/>
  <c r="B8328" i="5"/>
  <c r="D8328" i="5" s="1"/>
  <c r="B8329" i="5"/>
  <c r="B8330" i="5"/>
  <c r="B8331" i="5"/>
  <c r="B8332" i="5"/>
  <c r="B8333" i="5"/>
  <c r="B8334" i="5"/>
  <c r="B8335" i="5"/>
  <c r="E8335" i="5" s="1"/>
  <c r="B8336" i="5"/>
  <c r="D8336" i="5" s="1"/>
  <c r="B8337" i="5"/>
  <c r="B8338" i="5"/>
  <c r="B8339" i="5"/>
  <c r="B8340" i="5"/>
  <c r="B8341" i="5"/>
  <c r="B8342" i="5"/>
  <c r="B8343" i="5"/>
  <c r="E8343" i="5" s="1"/>
  <c r="B8344" i="5"/>
  <c r="B8345" i="5"/>
  <c r="B8346" i="5"/>
  <c r="B8347" i="5"/>
  <c r="B8348" i="5"/>
  <c r="D8348" i="5" s="1"/>
  <c r="B8349" i="5"/>
  <c r="B8350" i="5"/>
  <c r="F8350" i="5" s="1"/>
  <c r="B8351" i="5"/>
  <c r="B8352" i="5"/>
  <c r="E8352" i="5" s="1"/>
  <c r="B8353" i="5"/>
  <c r="B8354" i="5"/>
  <c r="B8355" i="5"/>
  <c r="B8356" i="5"/>
  <c r="B8357" i="5"/>
  <c r="B8358" i="5"/>
  <c r="B8359" i="5"/>
  <c r="B8360" i="5"/>
  <c r="B8361" i="5"/>
  <c r="B8362" i="5"/>
  <c r="B8363" i="5"/>
  <c r="B8364" i="5"/>
  <c r="B8365" i="5"/>
  <c r="F8365" i="5" s="1"/>
  <c r="B8366" i="5"/>
  <c r="B8367" i="5"/>
  <c r="E8367" i="5" s="1"/>
  <c r="B8368" i="5"/>
  <c r="D8368" i="5" s="1"/>
  <c r="B8369" i="5"/>
  <c r="B8370" i="5"/>
  <c r="B8371" i="5"/>
  <c r="B8372" i="5"/>
  <c r="D8372" i="5" s="1"/>
  <c r="B8373" i="5"/>
  <c r="B8374" i="5"/>
  <c r="B8375" i="5"/>
  <c r="E8375" i="5" s="1"/>
  <c r="B8376" i="5"/>
  <c r="B8377" i="5"/>
  <c r="B8378" i="5"/>
  <c r="B8379" i="5"/>
  <c r="B8380" i="5"/>
  <c r="B8381" i="5"/>
  <c r="B8382" i="5"/>
  <c r="F8382" i="5" s="1"/>
  <c r="B8383" i="5"/>
  <c r="B8384" i="5"/>
  <c r="B8385" i="5"/>
  <c r="B8386" i="5"/>
  <c r="B8387" i="5"/>
  <c r="E8387" i="5" s="1"/>
  <c r="B8388" i="5"/>
  <c r="D8388" i="5" s="1"/>
  <c r="B8389" i="5"/>
  <c r="B8390" i="5"/>
  <c r="B8391" i="5"/>
  <c r="B8392" i="5"/>
  <c r="B8393" i="5"/>
  <c r="B8394" i="5"/>
  <c r="B8395" i="5"/>
  <c r="B8396" i="5"/>
  <c r="B8397" i="5"/>
  <c r="B8398" i="5"/>
  <c r="B8399" i="5"/>
  <c r="E8399" i="5" s="1"/>
  <c r="B8400" i="5"/>
  <c r="D8400" i="5" s="1"/>
  <c r="B8401" i="5"/>
  <c r="B8402" i="5"/>
  <c r="B8403" i="5"/>
  <c r="B8404" i="5"/>
  <c r="B8405" i="5"/>
  <c r="B8406" i="5"/>
  <c r="B8407" i="5"/>
  <c r="E8407" i="5" s="1"/>
  <c r="B8408" i="5"/>
  <c r="B8409" i="5"/>
  <c r="B8410" i="5"/>
  <c r="B8411" i="5"/>
  <c r="D8411" i="5" s="1"/>
  <c r="B8412" i="5"/>
  <c r="B8413" i="5"/>
  <c r="B8414" i="5"/>
  <c r="F8414" i="5" s="1"/>
  <c r="B8415" i="5"/>
  <c r="B8416" i="5"/>
  <c r="E8416" i="5" s="1"/>
  <c r="B8417" i="5"/>
  <c r="B8418" i="5"/>
  <c r="B8419" i="5"/>
  <c r="E8419" i="5" s="1"/>
  <c r="B8420" i="5"/>
  <c r="B8421" i="5"/>
  <c r="B8422" i="5"/>
  <c r="B8423" i="5"/>
  <c r="B8424" i="5"/>
  <c r="B8425" i="5"/>
  <c r="B8426" i="5"/>
  <c r="B8427" i="5"/>
  <c r="B8428" i="5"/>
  <c r="B8429" i="5"/>
  <c r="B8430" i="5"/>
  <c r="B8431" i="5"/>
  <c r="E8431" i="5" s="1"/>
  <c r="B8432" i="5"/>
  <c r="D8432" i="5" s="1"/>
  <c r="B8433" i="5"/>
  <c r="B8434" i="5"/>
  <c r="B8435" i="5"/>
  <c r="B8436" i="5"/>
  <c r="D8436" i="5" s="1"/>
  <c r="B8437" i="5"/>
  <c r="B8438" i="5"/>
  <c r="B8439" i="5"/>
  <c r="B8440" i="5"/>
  <c r="B8441" i="5"/>
  <c r="B8442" i="5"/>
  <c r="B8443" i="5"/>
  <c r="B8444" i="5"/>
  <c r="D8444" i="5" s="1"/>
  <c r="B8445" i="5"/>
  <c r="B8446" i="5"/>
  <c r="F8446" i="5" s="1"/>
  <c r="B8447" i="5"/>
  <c r="B8448" i="5"/>
  <c r="B8449" i="5"/>
  <c r="B8450" i="5"/>
  <c r="B8451" i="5"/>
  <c r="E8451" i="5" s="1"/>
  <c r="B8452" i="5"/>
  <c r="B8453" i="5"/>
  <c r="B8454" i="5"/>
  <c r="B8455" i="5"/>
  <c r="B8456" i="5"/>
  <c r="D8456" i="5" s="1"/>
  <c r="B8457" i="5"/>
  <c r="B8458" i="5"/>
  <c r="B8459" i="5"/>
  <c r="D8459" i="5" s="1"/>
  <c r="B8460" i="5"/>
  <c r="B8461" i="5"/>
  <c r="B8462" i="5"/>
  <c r="B8463" i="5"/>
  <c r="E8463" i="5" s="1"/>
  <c r="B8464" i="5"/>
  <c r="D8464" i="5" s="1"/>
  <c r="B8465" i="5"/>
  <c r="B8466" i="5"/>
  <c r="B8467" i="5"/>
  <c r="B8468" i="5"/>
  <c r="B8469" i="5"/>
  <c r="B8470" i="5"/>
  <c r="B8471" i="5"/>
  <c r="E8471" i="5" s="1"/>
  <c r="B8472" i="5"/>
  <c r="B8473" i="5"/>
  <c r="F8473" i="5" s="1"/>
  <c r="B8474" i="5"/>
  <c r="B8475" i="5"/>
  <c r="B8476" i="5"/>
  <c r="B8477" i="5"/>
  <c r="B8478" i="5"/>
  <c r="F8478" i="5" s="1"/>
  <c r="B8479" i="5"/>
  <c r="B8480" i="5"/>
  <c r="B8481" i="5"/>
  <c r="B8482" i="5"/>
  <c r="B8483" i="5"/>
  <c r="E8483" i="5" s="1"/>
  <c r="B8484" i="5"/>
  <c r="D8484" i="5" s="1"/>
  <c r="B8485" i="5"/>
  <c r="B8486" i="5"/>
  <c r="B8487" i="5"/>
  <c r="B8488" i="5"/>
  <c r="B8489" i="5"/>
  <c r="B8490" i="5"/>
  <c r="B8491" i="5"/>
  <c r="B8492" i="5"/>
  <c r="B8493" i="5"/>
  <c r="B8494" i="5"/>
  <c r="B8495" i="5"/>
  <c r="E8495" i="5" s="1"/>
  <c r="B8496" i="5"/>
  <c r="D8496" i="5" s="1"/>
  <c r="B8497" i="5"/>
  <c r="B8498" i="5"/>
  <c r="B8499" i="5"/>
  <c r="B8500" i="5"/>
  <c r="D8500" i="5" s="1"/>
  <c r="B8501" i="5"/>
  <c r="B8502" i="5"/>
  <c r="B8503" i="5"/>
  <c r="E8503" i="5" s="1"/>
  <c r="B8504" i="5"/>
  <c r="B8505" i="5"/>
  <c r="B8506" i="5"/>
  <c r="B8507" i="5"/>
  <c r="B8508" i="5"/>
  <c r="B8509" i="5"/>
  <c r="B8510" i="5"/>
  <c r="F8510" i="5" s="1"/>
  <c r="B8511" i="5"/>
  <c r="B8512" i="5"/>
  <c r="B8513" i="5"/>
  <c r="B8514" i="5"/>
  <c r="B8515" i="5"/>
  <c r="E8515" i="5" s="1"/>
  <c r="B8516" i="5"/>
  <c r="B8517" i="5"/>
  <c r="B8518" i="5"/>
  <c r="B8519" i="5"/>
  <c r="B8520" i="5"/>
  <c r="D8520" i="5" s="1"/>
  <c r="B8521" i="5"/>
  <c r="B8522" i="5"/>
  <c r="B8523" i="5"/>
  <c r="B8524" i="5"/>
  <c r="B8525" i="5"/>
  <c r="B8526" i="5"/>
  <c r="B8527" i="5"/>
  <c r="B8528" i="5"/>
  <c r="D8528" i="5" s="1"/>
  <c r="B8529" i="5"/>
  <c r="B8530" i="5"/>
  <c r="B8531" i="5"/>
  <c r="B8532" i="5"/>
  <c r="B8533" i="5"/>
  <c r="B8534" i="5"/>
  <c r="B8535" i="5"/>
  <c r="E8535" i="5" s="1"/>
  <c r="B8536" i="5"/>
  <c r="B8537" i="5"/>
  <c r="B8538" i="5"/>
  <c r="B8539" i="5"/>
  <c r="B8540" i="5"/>
  <c r="D8540" i="5" s="1"/>
  <c r="B8541" i="5"/>
  <c r="B8542" i="5"/>
  <c r="F8542" i="5" s="1"/>
  <c r="B8543" i="5"/>
  <c r="B8544" i="5"/>
  <c r="E8544" i="5" s="1"/>
  <c r="B8545" i="5"/>
  <c r="B8546" i="5"/>
  <c r="B8547" i="5"/>
  <c r="E8547" i="5" s="1"/>
  <c r="B8548" i="5"/>
  <c r="B8549" i="5"/>
  <c r="B8550" i="5"/>
  <c r="B8551" i="5"/>
  <c r="B8552" i="5"/>
  <c r="B8553" i="5"/>
  <c r="B8554" i="5"/>
  <c r="B8555" i="5"/>
  <c r="B8556" i="5"/>
  <c r="B8557" i="5"/>
  <c r="B8558" i="5"/>
  <c r="B8559" i="5"/>
  <c r="E8559" i="5" s="1"/>
  <c r="B8560" i="5"/>
  <c r="D8560" i="5" s="1"/>
  <c r="B8561" i="5"/>
  <c r="B8562" i="5"/>
  <c r="B8563" i="5"/>
  <c r="B8564" i="5"/>
  <c r="B8565" i="5"/>
  <c r="B8566" i="5"/>
  <c r="B8567" i="5"/>
  <c r="E8567" i="5" s="1"/>
  <c r="B8568" i="5"/>
  <c r="B8569" i="5"/>
  <c r="B8570" i="5"/>
  <c r="B8571" i="5"/>
  <c r="B8572" i="5"/>
  <c r="B8573" i="5"/>
  <c r="B8574" i="5"/>
  <c r="F8574" i="5" s="1"/>
  <c r="B8575" i="5"/>
  <c r="B8576" i="5"/>
  <c r="D8576" i="5" s="1"/>
  <c r="B8577" i="5"/>
  <c r="B8578" i="5"/>
  <c r="B8579" i="5"/>
  <c r="E8579" i="5" s="1"/>
  <c r="B8580" i="5"/>
  <c r="B8581" i="5"/>
  <c r="B8582" i="5"/>
  <c r="B8583" i="5"/>
  <c r="B8584" i="5"/>
  <c r="D8584" i="5" s="1"/>
  <c r="B8585" i="5"/>
  <c r="E8585" i="5" s="1"/>
  <c r="B8586" i="5"/>
  <c r="B8587" i="5"/>
  <c r="B8588" i="5"/>
  <c r="B8589" i="5"/>
  <c r="B8590" i="5"/>
  <c r="B8591" i="5"/>
  <c r="E8591" i="5" s="1"/>
  <c r="B8592" i="5"/>
  <c r="D8592" i="5" s="1"/>
  <c r="B8593" i="5"/>
  <c r="B8594" i="5"/>
  <c r="B8595" i="5"/>
  <c r="B8596" i="5"/>
  <c r="D8596" i="5" s="1"/>
  <c r="B8597" i="5"/>
  <c r="B8598" i="5"/>
  <c r="B8599" i="5"/>
  <c r="E8599" i="5" s="1"/>
  <c r="B8600" i="5"/>
  <c r="B8601" i="5"/>
  <c r="B8602" i="5"/>
  <c r="B8603" i="5"/>
  <c r="B8604" i="5"/>
  <c r="B8605" i="5"/>
  <c r="B8606" i="5"/>
  <c r="F8606" i="5" s="1"/>
  <c r="B8607" i="5"/>
  <c r="B8608" i="5"/>
  <c r="E8608" i="5" s="1"/>
  <c r="B8609" i="5"/>
  <c r="B8610" i="5"/>
  <c r="B8611" i="5"/>
  <c r="B8612" i="5"/>
  <c r="B8613" i="5"/>
  <c r="B8614" i="5"/>
  <c r="B8615" i="5"/>
  <c r="B8616" i="5"/>
  <c r="D8616" i="5" s="1"/>
  <c r="B8617" i="5"/>
  <c r="B8618" i="5"/>
  <c r="B8619" i="5"/>
  <c r="D8619" i="5" s="1"/>
  <c r="B8620" i="5"/>
  <c r="B8621" i="5"/>
  <c r="B8622" i="5"/>
  <c r="B8623" i="5"/>
  <c r="E8623" i="5" s="1"/>
  <c r="B8624" i="5"/>
  <c r="D8624" i="5" s="1"/>
  <c r="B8625" i="5"/>
  <c r="B8626" i="5"/>
  <c r="B8627" i="5"/>
  <c r="B8628" i="5"/>
  <c r="D8628" i="5" s="1"/>
  <c r="B8629" i="5"/>
  <c r="B8630" i="5"/>
  <c r="B8631" i="5"/>
  <c r="E8631" i="5" s="1"/>
  <c r="B8632" i="5"/>
  <c r="D8632" i="5" s="1"/>
  <c r="B8633" i="5"/>
  <c r="B8634" i="5"/>
  <c r="B8635" i="5"/>
  <c r="B8636" i="5"/>
  <c r="B8637" i="5"/>
  <c r="B8638" i="5"/>
  <c r="F8638" i="5" s="1"/>
  <c r="B8639" i="5"/>
  <c r="B8640" i="5"/>
  <c r="B8641" i="5"/>
  <c r="B8642" i="5"/>
  <c r="B8643" i="5"/>
  <c r="E8643" i="5" s="1"/>
  <c r="B8644" i="5"/>
  <c r="B8645" i="5"/>
  <c r="B8646" i="5"/>
  <c r="B8647" i="5"/>
  <c r="B8648" i="5"/>
  <c r="B8649" i="5"/>
  <c r="B8650" i="5"/>
  <c r="B8651" i="5"/>
  <c r="B8652" i="5"/>
  <c r="D8652" i="5" s="1"/>
  <c r="B8653" i="5"/>
  <c r="B8654" i="5"/>
  <c r="B8655" i="5"/>
  <c r="E8655" i="5" s="1"/>
  <c r="B8656" i="5"/>
  <c r="D8656" i="5" s="1"/>
  <c r="B8657" i="5"/>
  <c r="B8658" i="5"/>
  <c r="B8659" i="5"/>
  <c r="B8660" i="5"/>
  <c r="B8661" i="5"/>
  <c r="B8662" i="5"/>
  <c r="B8663" i="5"/>
  <c r="E8663" i="5" s="1"/>
  <c r="B8664" i="5"/>
  <c r="B8665" i="5"/>
  <c r="B8666" i="5"/>
  <c r="B8667" i="5"/>
  <c r="D8667" i="5" s="1"/>
  <c r="B8668" i="5"/>
  <c r="B8669" i="5"/>
  <c r="D8669" i="5" s="1"/>
  <c r="B8670" i="5"/>
  <c r="F8670" i="5" s="1"/>
  <c r="B8671" i="5"/>
  <c r="B8672" i="5"/>
  <c r="D8672" i="5" s="1"/>
  <c r="B8673" i="5"/>
  <c r="B8674" i="5"/>
  <c r="B8675" i="5"/>
  <c r="E8675" i="5" s="1"/>
  <c r="B8676" i="5"/>
  <c r="B8677" i="5"/>
  <c r="B8678" i="5"/>
  <c r="B8679" i="5"/>
  <c r="B8680" i="5"/>
  <c r="B8681" i="5"/>
  <c r="B8682" i="5"/>
  <c r="B8683" i="5"/>
  <c r="B8684" i="5"/>
  <c r="B8685" i="5"/>
  <c r="B8686" i="5"/>
  <c r="B8687" i="5"/>
  <c r="E8687" i="5" s="1"/>
  <c r="B8688" i="5"/>
  <c r="D8688" i="5" s="1"/>
  <c r="B8689" i="5"/>
  <c r="B8690" i="5"/>
  <c r="B8691" i="5"/>
  <c r="B8692" i="5"/>
  <c r="D8692" i="5" s="1"/>
  <c r="B8693" i="5"/>
  <c r="B8694" i="5"/>
  <c r="B8695" i="5"/>
  <c r="B8696" i="5"/>
  <c r="B8697" i="5"/>
  <c r="B8698" i="5"/>
  <c r="B8699" i="5"/>
  <c r="B8700" i="5"/>
  <c r="B8701" i="5"/>
  <c r="B8702" i="5"/>
  <c r="F8702" i="5" s="1"/>
  <c r="B8703" i="5"/>
  <c r="B8704" i="5"/>
  <c r="B8705" i="5"/>
  <c r="B8706" i="5"/>
  <c r="B8707" i="5"/>
  <c r="E8707" i="5" s="1"/>
  <c r="B8708" i="5"/>
  <c r="B8709" i="5"/>
  <c r="B8710" i="5"/>
  <c r="B8711" i="5"/>
  <c r="B8712" i="5"/>
  <c r="D8712" i="5" s="1"/>
  <c r="B8713" i="5"/>
  <c r="B8714" i="5"/>
  <c r="B8715" i="5"/>
  <c r="D8715" i="5" s="1"/>
  <c r="B8716" i="5"/>
  <c r="B8717" i="5"/>
  <c r="B8718" i="5"/>
  <c r="B8719" i="5"/>
  <c r="B8720" i="5"/>
  <c r="D8720" i="5" s="1"/>
  <c r="B8721" i="5"/>
  <c r="B8722" i="5"/>
  <c r="B8723" i="5"/>
  <c r="E8723" i="5" s="1"/>
  <c r="B8724" i="5"/>
  <c r="B8725" i="5"/>
  <c r="B8726" i="5"/>
  <c r="B8727" i="5"/>
  <c r="B8728" i="5"/>
  <c r="D8728" i="5" s="1"/>
  <c r="B8729" i="5"/>
  <c r="B8730" i="5"/>
  <c r="B8731" i="5"/>
  <c r="B8732" i="5"/>
  <c r="B8733" i="5"/>
  <c r="B8734" i="5"/>
  <c r="F8734" i="5" s="1"/>
  <c r="B8735" i="5"/>
  <c r="E8735" i="5" s="1"/>
  <c r="B8736" i="5"/>
  <c r="B8737" i="5"/>
  <c r="B8738" i="5"/>
  <c r="B8739" i="5"/>
  <c r="B8740" i="5"/>
  <c r="B8741" i="5"/>
  <c r="B8742" i="5"/>
  <c r="B8743" i="5"/>
  <c r="E8743" i="5" s="1"/>
  <c r="B8744" i="5"/>
  <c r="B8745" i="5"/>
  <c r="B8746" i="5"/>
  <c r="B8747" i="5"/>
  <c r="B8748" i="5"/>
  <c r="D8748" i="5" s="1"/>
  <c r="B8749" i="5"/>
  <c r="B8750" i="5"/>
  <c r="B8751" i="5"/>
  <c r="B8752" i="5"/>
  <c r="D8752" i="5" s="1"/>
  <c r="B8753" i="5"/>
  <c r="E8753" i="5" s="1"/>
  <c r="B8754" i="5"/>
  <c r="B8755" i="5"/>
  <c r="E8755" i="5" s="1"/>
  <c r="B8756" i="5"/>
  <c r="D8756" i="5" s="1"/>
  <c r="B8757" i="5"/>
  <c r="B8758" i="5"/>
  <c r="B8759" i="5"/>
  <c r="B8760" i="5"/>
  <c r="D8760" i="5" s="1"/>
  <c r="B8761" i="5"/>
  <c r="B8762" i="5"/>
  <c r="B8763" i="5"/>
  <c r="B8764" i="5"/>
  <c r="B8765" i="5"/>
  <c r="B8766" i="5"/>
  <c r="F8766" i="5" s="1"/>
  <c r="B8767" i="5"/>
  <c r="E8767" i="5" s="1"/>
  <c r="B8768" i="5"/>
  <c r="B8769" i="5"/>
  <c r="B10" i="5"/>
  <c r="C8771" i="4"/>
  <c r="D308" i="5"/>
  <c r="B8771" i="4"/>
  <c r="AK189" i="3" l="1"/>
  <c r="AK190" i="3" s="1"/>
  <c r="AK105" i="3"/>
  <c r="AH95" i="3"/>
  <c r="AK76" i="3"/>
  <c r="AE114" i="3"/>
  <c r="AE55" i="3"/>
  <c r="AH55" i="3"/>
  <c r="AN55" i="3"/>
  <c r="AA74" i="3"/>
  <c r="AA93" i="3" s="1"/>
  <c r="AA112" i="3" s="1"/>
  <c r="U112" i="3"/>
  <c r="V93" i="3"/>
  <c r="H93" i="3"/>
  <c r="H112" i="3" s="1"/>
  <c r="J112" i="3" s="1"/>
  <c r="J74" i="3"/>
  <c r="V112" i="3"/>
  <c r="AK38" i="3"/>
  <c r="K74" i="3"/>
  <c r="K93" i="3" s="1"/>
  <c r="K112" i="3" s="1"/>
  <c r="G55" i="3"/>
  <c r="AU76" i="3"/>
  <c r="AU95" i="3" s="1"/>
  <c r="AU114" i="3" s="1"/>
  <c r="AM76" i="3"/>
  <c r="AM95" i="3" s="1"/>
  <c r="AM114" i="3" s="1"/>
  <c r="AN57" i="3"/>
  <c r="AT55" i="3"/>
  <c r="AR74" i="3"/>
  <c r="AF74" i="3"/>
  <c r="AC74" i="3"/>
  <c r="AI74" i="3"/>
  <c r="AI93" i="3" s="1"/>
  <c r="AI112" i="3" s="1"/>
  <c r="Y55" i="3"/>
  <c r="N74" i="3"/>
  <c r="N93" i="3" s="1"/>
  <c r="N112" i="3" s="1"/>
  <c r="AO74" i="3"/>
  <c r="AO93" i="3" s="1"/>
  <c r="AO112" i="3" s="1"/>
  <c r="S55" i="3"/>
  <c r="V74" i="3"/>
  <c r="W74" i="3"/>
  <c r="J55" i="3"/>
  <c r="V55" i="3"/>
  <c r="Q74" i="3"/>
  <c r="L9" i="6"/>
  <c r="AP23" i="3"/>
  <c r="AP38" i="3" s="1"/>
  <c r="AP57" i="3" s="1"/>
  <c r="L10" i="6"/>
  <c r="L10" i="5"/>
  <c r="L9" i="5"/>
  <c r="AN23" i="3"/>
  <c r="M10" i="5"/>
  <c r="M9" i="5"/>
  <c r="M10" i="6"/>
  <c r="M9" i="6"/>
  <c r="AD112" i="3"/>
  <c r="AJ74" i="3"/>
  <c r="O74" i="3"/>
  <c r="E74" i="3"/>
  <c r="L74" i="3"/>
  <c r="AL74" i="3"/>
  <c r="AP74" i="3"/>
  <c r="D55" i="3"/>
  <c r="Z74" i="3"/>
  <c r="D8768" i="5"/>
  <c r="D8767" i="6"/>
  <c r="F8763" i="6"/>
  <c r="F8759" i="6"/>
  <c r="E8751" i="6"/>
  <c r="F8747" i="6"/>
  <c r="F8739" i="6"/>
  <c r="F8731" i="6"/>
  <c r="E8723" i="6"/>
  <c r="D8719" i="6"/>
  <c r="F8715" i="6"/>
  <c r="F8707" i="6"/>
  <c r="D8663" i="6"/>
  <c r="E8659" i="6"/>
  <c r="E8655" i="6"/>
  <c r="D8651" i="6"/>
  <c r="E8647" i="6"/>
  <c r="F8643" i="6"/>
  <c r="D8635" i="6"/>
  <c r="E8631" i="6"/>
  <c r="D8623" i="6"/>
  <c r="D8619" i="6"/>
  <c r="E8615" i="6"/>
  <c r="D8611" i="6"/>
  <c r="E8587" i="6"/>
  <c r="F8583" i="6"/>
  <c r="D8575" i="6"/>
  <c r="F8571" i="6"/>
  <c r="E8567" i="6"/>
  <c r="E8551" i="6"/>
  <c r="E8547" i="6"/>
  <c r="E8543" i="6"/>
  <c r="F8535" i="6"/>
  <c r="E8531" i="6"/>
  <c r="D8527" i="6"/>
  <c r="F8523" i="6"/>
  <c r="F8519" i="6"/>
  <c r="D8507" i="6"/>
  <c r="E8503" i="6"/>
  <c r="F8499" i="6"/>
  <c r="D8491" i="6"/>
  <c r="F8487" i="6"/>
  <c r="E8475" i="6"/>
  <c r="E8471" i="6"/>
  <c r="D8467" i="6"/>
  <c r="F8459" i="6"/>
  <c r="F8455" i="6"/>
  <c r="D8451" i="6"/>
  <c r="D8439" i="6"/>
  <c r="D8427" i="6"/>
  <c r="D8419" i="6"/>
  <c r="D8411" i="6"/>
  <c r="D8407" i="6"/>
  <c r="D8403" i="6"/>
  <c r="D8391" i="6"/>
  <c r="D8387" i="6"/>
  <c r="D8383" i="6"/>
  <c r="D8379" i="6"/>
  <c r="D8375" i="6"/>
  <c r="E8367" i="6"/>
  <c r="E8347" i="6"/>
  <c r="D8331" i="6"/>
  <c r="D8323" i="6"/>
  <c r="E8319" i="6"/>
  <c r="D8307" i="6"/>
  <c r="E8299" i="6"/>
  <c r="F8287" i="6"/>
  <c r="D8283" i="6"/>
  <c r="E8267" i="6"/>
  <c r="D8255" i="6"/>
  <c r="F8247" i="6"/>
  <c r="D8211" i="6"/>
  <c r="F8203" i="6"/>
  <c r="D8163" i="6"/>
  <c r="F8139" i="6"/>
  <c r="F8135" i="6"/>
  <c r="E8131" i="6"/>
  <c r="E8123" i="6"/>
  <c r="D8115" i="6"/>
  <c r="F8107" i="6"/>
  <c r="D8099" i="6"/>
  <c r="D8071" i="6"/>
  <c r="F8067" i="6"/>
  <c r="F8063" i="6"/>
  <c r="D8059" i="6"/>
  <c r="D8035" i="6"/>
  <c r="F8027" i="6"/>
  <c r="E7975" i="6"/>
  <c r="D7947" i="6"/>
  <c r="D7919" i="6"/>
  <c r="E7899" i="6"/>
  <c r="E7895" i="6"/>
  <c r="D7891" i="6"/>
  <c r="E7879" i="6"/>
  <c r="E7863" i="6"/>
  <c r="E7847" i="6"/>
  <c r="D7839" i="6"/>
  <c r="F7835" i="6"/>
  <c r="E7831" i="6"/>
  <c r="D7827" i="6"/>
  <c r="F7823" i="6"/>
  <c r="E7819" i="6"/>
  <c r="D7815" i="6"/>
  <c r="D7799" i="6"/>
  <c r="F7775" i="6"/>
  <c r="D7771" i="6"/>
  <c r="E7759" i="6"/>
  <c r="F7755" i="6"/>
  <c r="F7751" i="6"/>
  <c r="E7743" i="6"/>
  <c r="F7739" i="6"/>
  <c r="F7723" i="6"/>
  <c r="D7719" i="6"/>
  <c r="E7703" i="6"/>
  <c r="F7695" i="6"/>
  <c r="D7691" i="6"/>
  <c r="E7687" i="6"/>
  <c r="F7679" i="6"/>
  <c r="F7675" i="6"/>
  <c r="F7667" i="6"/>
  <c r="F7663" i="6"/>
  <c r="F7659" i="6"/>
  <c r="F7651" i="6"/>
  <c r="D7643" i="6"/>
  <c r="F7639" i="6"/>
  <c r="F7627" i="6"/>
  <c r="F7623" i="6"/>
  <c r="F7619" i="6"/>
  <c r="F7615" i="6"/>
  <c r="F7611" i="6"/>
  <c r="F7591" i="6"/>
  <c r="F7587" i="6"/>
  <c r="F7583" i="6"/>
  <c r="F7575" i="6"/>
  <c r="F7567" i="6"/>
  <c r="F7559" i="6"/>
  <c r="F7551" i="6"/>
  <c r="F7535" i="6"/>
  <c r="E7527" i="6"/>
  <c r="E7523" i="6"/>
  <c r="E7519" i="6"/>
  <c r="E7515" i="6"/>
  <c r="E7507" i="6"/>
  <c r="E7503" i="6"/>
  <c r="E7499" i="6"/>
  <c r="E7495" i="6"/>
  <c r="E7491" i="6"/>
  <c r="E7483" i="6"/>
  <c r="E7479" i="6"/>
  <c r="E7475" i="6"/>
  <c r="E7471" i="6"/>
  <c r="E7463" i="6"/>
  <c r="E7459" i="6"/>
  <c r="E7451" i="6"/>
  <c r="E7447" i="6"/>
  <c r="E7443" i="6"/>
  <c r="E7439" i="6"/>
  <c r="E7435" i="6"/>
  <c r="D7431" i="6"/>
  <c r="E7427" i="6"/>
  <c r="E7419" i="6"/>
  <c r="E7415" i="6"/>
  <c r="E7411" i="6"/>
  <c r="E7407" i="6"/>
  <c r="E7403" i="6"/>
  <c r="E7399" i="6"/>
  <c r="E7395" i="6"/>
  <c r="E7387" i="6"/>
  <c r="D7383" i="6"/>
  <c r="E7379" i="6"/>
  <c r="E7375" i="6"/>
  <c r="E7371" i="6"/>
  <c r="D7367" i="6"/>
  <c r="E7359" i="6"/>
  <c r="E7355" i="6"/>
  <c r="D7351" i="6"/>
  <c r="E7347" i="6"/>
  <c r="E7343" i="6"/>
  <c r="E7339" i="6"/>
  <c r="D7335" i="6"/>
  <c r="E7331" i="6"/>
  <c r="E7323" i="6"/>
  <c r="E7315" i="6"/>
  <c r="E7311" i="6"/>
  <c r="E7307" i="6"/>
  <c r="D7303" i="6"/>
  <c r="E7299" i="6"/>
  <c r="E7291" i="6"/>
  <c r="D7287" i="6"/>
  <c r="E7283" i="6"/>
  <c r="E7279" i="6"/>
  <c r="E7275" i="6"/>
  <c r="F7267" i="6"/>
  <c r="E7259" i="6"/>
  <c r="D7255" i="6"/>
  <c r="E7251" i="6"/>
  <c r="E7247" i="6"/>
  <c r="F7243" i="6"/>
  <c r="F7239" i="6"/>
  <c r="E7231" i="6"/>
  <c r="E7227" i="6"/>
  <c r="E7199" i="6"/>
  <c r="D7183" i="6"/>
  <c r="E7167" i="6"/>
  <c r="E7163" i="6"/>
  <c r="D7159" i="6"/>
  <c r="F7143" i="6"/>
  <c r="F7139" i="6"/>
  <c r="D7127" i="6"/>
  <c r="F7123" i="6"/>
  <c r="E7119" i="6"/>
  <c r="E7103" i="6"/>
  <c r="E7095" i="6"/>
  <c r="E7087" i="6"/>
  <c r="E7079" i="6"/>
  <c r="E7071" i="6"/>
  <c r="F7067" i="6"/>
  <c r="E7063" i="6"/>
  <c r="E7055" i="6"/>
  <c r="E7047" i="6"/>
  <c r="E7039" i="6"/>
  <c r="E7031" i="6"/>
  <c r="F7027" i="6"/>
  <c r="E7023" i="6"/>
  <c r="E7015" i="6"/>
  <c r="E7007" i="6"/>
  <c r="E6999" i="6"/>
  <c r="F6995" i="6"/>
  <c r="E6991" i="6"/>
  <c r="D6983" i="6"/>
  <c r="E6975" i="6"/>
  <c r="E6967" i="6"/>
  <c r="F6963" i="6"/>
  <c r="E6959" i="6"/>
  <c r="E6951" i="6"/>
  <c r="E6943" i="6"/>
  <c r="E6935" i="6"/>
  <c r="D6931" i="6"/>
  <c r="E6927" i="6"/>
  <c r="E6919" i="6"/>
  <c r="E6911" i="6"/>
  <c r="E6907" i="6"/>
  <c r="E6903" i="6"/>
  <c r="F6899" i="6"/>
  <c r="E6895" i="6"/>
  <c r="E6887" i="6"/>
  <c r="D6883" i="6"/>
  <c r="E6879" i="6"/>
  <c r="F6875" i="6"/>
  <c r="E6871" i="6"/>
  <c r="E6863" i="6"/>
  <c r="E6859" i="6"/>
  <c r="E6855" i="6"/>
  <c r="F6851" i="6"/>
  <c r="E6847" i="6"/>
  <c r="E6839" i="6"/>
  <c r="E6831" i="6"/>
  <c r="E6823" i="6"/>
  <c r="E6815" i="6"/>
  <c r="F6811" i="6"/>
  <c r="E6807" i="6"/>
  <c r="E6799" i="6"/>
  <c r="F6791" i="6"/>
  <c r="E6783" i="6"/>
  <c r="E6775" i="6"/>
  <c r="F6771" i="6"/>
  <c r="E6767" i="6"/>
  <c r="E6759" i="6"/>
  <c r="D6755" i="6"/>
  <c r="E6751" i="6"/>
  <c r="D6747" i="6"/>
  <c r="E6743" i="6"/>
  <c r="F6739" i="6"/>
  <c r="E6735" i="6"/>
  <c r="E6731" i="6"/>
  <c r="E6727" i="6"/>
  <c r="E6711" i="6"/>
  <c r="F6699" i="6"/>
  <c r="F6695" i="6"/>
  <c r="E6691" i="6"/>
  <c r="F6687" i="6"/>
  <c r="F6683" i="6"/>
  <c r="F6679" i="6"/>
  <c r="D6675" i="6"/>
  <c r="F6667" i="6"/>
  <c r="F6663" i="6"/>
  <c r="E6659" i="6"/>
  <c r="D6655" i="6"/>
  <c r="F6631" i="6"/>
  <c r="D6627" i="6"/>
  <c r="F6603" i="6"/>
  <c r="E6579" i="6"/>
  <c r="D6575" i="6"/>
  <c r="E6567" i="6"/>
  <c r="D6563" i="6"/>
  <c r="D6531" i="6"/>
  <c r="F6503" i="6"/>
  <c r="D6499" i="6"/>
  <c r="E6479" i="6"/>
  <c r="D6467" i="6"/>
  <c r="E6451" i="6"/>
  <c r="D6435" i="6"/>
  <c r="D6403" i="6"/>
  <c r="D6371" i="6"/>
  <c r="E6347" i="6"/>
  <c r="D6327" i="6"/>
  <c r="E6323" i="6"/>
  <c r="E6283" i="6"/>
  <c r="D6279" i="6"/>
  <c r="E6271" i="6"/>
  <c r="F6259" i="6"/>
  <c r="E6255" i="6"/>
  <c r="F6239" i="6"/>
  <c r="E6223" i="6"/>
  <c r="E6215" i="6"/>
  <c r="D6199" i="6"/>
  <c r="D6195" i="6"/>
  <c r="E6191" i="6"/>
  <c r="F6183" i="6"/>
  <c r="D6179" i="6"/>
  <c r="E6175" i="6"/>
  <c r="E6159" i="6"/>
  <c r="E6155" i="6"/>
  <c r="D6151" i="6"/>
  <c r="D6147" i="6"/>
  <c r="E6143" i="6"/>
  <c r="E6139" i="6"/>
  <c r="E6135" i="6"/>
  <c r="D6131" i="6"/>
  <c r="E6127" i="6"/>
  <c r="D6115" i="6"/>
  <c r="E6111" i="6"/>
  <c r="D6099" i="6"/>
  <c r="E6095" i="6"/>
  <c r="E6079" i="6"/>
  <c r="E6067" i="6"/>
  <c r="E6063" i="6"/>
  <c r="F6059" i="6"/>
  <c r="D6051" i="6"/>
  <c r="E6047" i="6"/>
  <c r="D6035" i="6"/>
  <c r="E6015" i="6"/>
  <c r="D6007" i="6"/>
  <c r="D6003" i="6"/>
  <c r="E5999" i="6"/>
  <c r="F5991" i="6"/>
  <c r="F5983" i="6"/>
  <c r="D5971" i="6"/>
  <c r="D5955" i="6"/>
  <c r="E5951" i="6"/>
  <c r="D5939" i="6"/>
  <c r="E5935" i="6"/>
  <c r="F5927" i="6"/>
  <c r="D5923" i="6"/>
  <c r="E5919" i="6"/>
  <c r="F5915" i="6"/>
  <c r="D5907" i="6"/>
  <c r="E5903" i="6"/>
  <c r="E5887" i="6"/>
  <c r="D5875" i="6"/>
  <c r="F5863" i="6"/>
  <c r="D5859" i="6"/>
  <c r="D5843" i="6"/>
  <c r="E5839" i="6"/>
  <c r="D5835" i="6"/>
  <c r="D5827" i="6"/>
  <c r="D5811" i="6"/>
  <c r="E5807" i="6"/>
  <c r="D5803" i="6"/>
  <c r="E5787" i="6"/>
  <c r="E5751" i="6"/>
  <c r="F5735" i="6"/>
  <c r="D5723" i="6"/>
  <c r="E5703" i="6"/>
  <c r="D5671" i="6"/>
  <c r="D5655" i="6"/>
  <c r="E5631" i="6"/>
  <c r="F5615" i="6"/>
  <c r="D5611" i="6"/>
  <c r="E5575" i="6"/>
  <c r="E5543" i="6"/>
  <c r="F5531" i="6"/>
  <c r="D5511" i="6"/>
  <c r="F5499" i="6"/>
  <c r="D5463" i="6"/>
  <c r="F5459" i="6"/>
  <c r="F5447" i="6"/>
  <c r="D5443" i="6"/>
  <c r="D5415" i="6"/>
  <c r="D5403" i="6"/>
  <c r="D5383" i="6"/>
  <c r="D5351" i="6"/>
  <c r="D5319" i="6"/>
  <c r="D5303" i="6"/>
  <c r="D5287" i="6"/>
  <c r="D5255" i="6"/>
  <c r="E5231" i="6"/>
  <c r="E5223" i="6"/>
  <c r="D5219" i="6"/>
  <c r="E5207" i="6"/>
  <c r="E5199" i="6"/>
  <c r="E5191" i="6"/>
  <c r="E5183" i="6"/>
  <c r="E5179" i="6"/>
  <c r="E5167" i="6"/>
  <c r="E5159" i="6"/>
  <c r="E5151" i="6"/>
  <c r="E5143" i="6"/>
  <c r="F5103" i="6"/>
  <c r="E5095" i="6"/>
  <c r="E5039" i="6"/>
  <c r="F5015" i="6"/>
  <c r="E5007" i="6"/>
  <c r="E4995" i="6"/>
  <c r="F4955" i="6"/>
  <c r="D4943" i="6"/>
  <c r="D4935" i="6"/>
  <c r="E4911" i="6"/>
  <c r="D4899" i="6"/>
  <c r="D4895" i="6"/>
  <c r="F4891" i="6"/>
  <c r="E4879" i="6"/>
  <c r="E4875" i="6"/>
  <c r="E4867" i="6"/>
  <c r="D4863" i="6"/>
  <c r="E4855" i="6"/>
  <c r="D4847" i="6"/>
  <c r="F4843" i="6"/>
  <c r="F4839" i="6"/>
  <c r="D4831" i="6"/>
  <c r="E4827" i="6"/>
  <c r="D4815" i="6"/>
  <c r="E4807" i="6"/>
  <c r="D4803" i="6"/>
  <c r="F4787" i="6"/>
  <c r="F4779" i="6"/>
  <c r="D4775" i="6"/>
  <c r="F4771" i="6"/>
  <c r="E4755" i="6"/>
  <c r="E4743" i="6"/>
  <c r="D4739" i="6"/>
  <c r="F4723" i="6"/>
  <c r="D4719" i="6"/>
  <c r="F4707" i="6"/>
  <c r="E4675" i="6"/>
  <c r="F4671" i="6"/>
  <c r="D4663" i="6"/>
  <c r="E4655" i="6"/>
  <c r="E4651" i="6"/>
  <c r="E4627" i="6"/>
  <c r="F4623" i="6"/>
  <c r="F4615" i="6"/>
  <c r="D4595" i="6"/>
  <c r="D4591" i="6"/>
  <c r="D4571" i="6"/>
  <c r="E4563" i="6"/>
  <c r="E4559" i="6"/>
  <c r="E4555" i="6"/>
  <c r="F4519" i="6"/>
  <c r="F4515" i="6"/>
  <c r="F4499" i="6"/>
  <c r="F4495" i="6"/>
  <c r="F4475" i="6"/>
  <c r="D4403" i="6"/>
  <c r="D4367" i="6"/>
  <c r="E4351" i="6"/>
  <c r="E4315" i="6"/>
  <c r="D4291" i="6"/>
  <c r="E4287" i="6"/>
  <c r="F4275" i="6"/>
  <c r="F4239" i="6"/>
  <c r="D4199" i="6"/>
  <c r="D4191" i="6"/>
  <c r="F4179" i="6"/>
  <c r="E4147" i="6"/>
  <c r="D4127" i="6"/>
  <c r="D4115" i="6"/>
  <c r="F4111" i="6"/>
  <c r="E4095" i="6"/>
  <c r="F4091" i="6"/>
  <c r="E4083" i="6"/>
  <c r="F4079" i="6"/>
  <c r="E4051" i="6"/>
  <c r="D4039" i="6"/>
  <c r="F4035" i="6"/>
  <c r="E4031" i="6"/>
  <c r="F3987" i="6"/>
  <c r="D3971" i="6"/>
  <c r="E3955" i="6"/>
  <c r="F3951" i="6"/>
  <c r="D3935" i="6"/>
  <c r="D3915" i="6"/>
  <c r="E3903" i="6"/>
  <c r="F3899" i="6"/>
  <c r="D3883" i="6"/>
  <c r="E3871" i="6"/>
  <c r="F3859" i="6"/>
  <c r="E3827" i="6"/>
  <c r="F3823" i="6"/>
  <c r="E3783" i="6"/>
  <c r="E3775" i="6"/>
  <c r="D3771" i="6"/>
  <c r="E3743" i="6"/>
  <c r="F3735" i="6"/>
  <c r="F3731" i="6"/>
  <c r="F3727" i="6"/>
  <c r="D3703" i="6"/>
  <c r="E3699" i="6"/>
  <c r="F3695" i="6"/>
  <c r="D3679" i="6"/>
  <c r="F3671" i="6"/>
  <c r="E3667" i="6"/>
  <c r="E3647" i="6"/>
  <c r="E3635" i="6"/>
  <c r="F3603" i="6"/>
  <c r="D3575" i="6"/>
  <c r="E3571" i="6"/>
  <c r="F3567" i="6"/>
  <c r="E3559" i="6"/>
  <c r="D3551" i="6"/>
  <c r="F3547" i="6"/>
  <c r="E3531" i="6"/>
  <c r="D3523" i="6"/>
  <c r="E3519" i="6"/>
  <c r="F3515" i="6"/>
  <c r="F3511" i="6"/>
  <c r="F3499" i="6"/>
  <c r="F3491" i="6"/>
  <c r="F3475" i="6"/>
  <c r="F3471" i="6"/>
  <c r="D3459" i="6"/>
  <c r="D3451" i="6"/>
  <c r="F3439" i="6"/>
  <c r="E3427" i="6"/>
  <c r="E3415" i="6"/>
  <c r="F3411" i="6"/>
  <c r="D3403" i="6"/>
  <c r="F3395" i="6"/>
  <c r="E3383" i="6"/>
  <c r="E3363" i="6"/>
  <c r="F3359" i="6"/>
  <c r="E3355" i="6"/>
  <c r="F3343" i="6"/>
  <c r="F3335" i="6"/>
  <c r="F3331" i="6"/>
  <c r="E3327" i="6"/>
  <c r="F3311" i="6"/>
  <c r="F3307" i="6"/>
  <c r="F3291" i="6"/>
  <c r="F3287" i="6"/>
  <c r="D3279" i="6"/>
  <c r="F3275" i="6"/>
  <c r="F3255" i="6"/>
  <c r="E3243" i="6"/>
  <c r="E3239" i="6"/>
  <c r="F3227" i="6"/>
  <c r="F3215" i="6"/>
  <c r="E3179" i="6"/>
  <c r="D3159" i="6"/>
  <c r="E3155" i="6"/>
  <c r="E3131" i="6"/>
  <c r="E3115" i="6"/>
  <c r="D3103" i="6"/>
  <c r="E3075" i="6"/>
  <c r="D3071" i="6"/>
  <c r="E3051" i="6"/>
  <c r="F3043" i="6"/>
  <c r="E3039" i="6"/>
  <c r="F3035" i="6"/>
  <c r="F3023" i="6"/>
  <c r="F3019" i="6"/>
  <c r="E3015" i="6"/>
  <c r="F3011" i="6"/>
  <c r="E3007" i="6"/>
  <c r="F3003" i="6"/>
  <c r="E2999" i="6"/>
  <c r="E2995" i="6"/>
  <c r="E2991" i="6"/>
  <c r="F2987" i="6"/>
  <c r="E2983" i="6"/>
  <c r="D2979" i="6"/>
  <c r="E2975" i="6"/>
  <c r="F2971" i="6"/>
  <c r="E2967" i="6"/>
  <c r="F2963" i="6"/>
  <c r="E2959" i="6"/>
  <c r="F2955" i="6"/>
  <c r="E2951" i="6"/>
  <c r="F2947" i="6"/>
  <c r="E2943" i="6"/>
  <c r="F2939" i="6"/>
  <c r="E2935" i="6"/>
  <c r="F2931" i="6"/>
  <c r="E2927" i="6"/>
  <c r="F2923" i="6"/>
  <c r="E2919" i="6"/>
  <c r="F2915" i="6"/>
  <c r="E2911" i="6"/>
  <c r="F2907" i="6"/>
  <c r="E2895" i="6"/>
  <c r="F2891" i="6"/>
  <c r="E2887" i="6"/>
  <c r="F2883" i="6"/>
  <c r="E2879" i="6"/>
  <c r="F2875" i="6"/>
  <c r="F2867" i="6"/>
  <c r="E2863" i="6"/>
  <c r="E2855" i="6"/>
  <c r="F2851" i="6"/>
  <c r="E2847" i="6"/>
  <c r="F2843" i="6"/>
  <c r="E2839" i="6"/>
  <c r="F2835" i="6"/>
  <c r="F2831" i="6"/>
  <c r="F2827" i="6"/>
  <c r="E2815" i="6"/>
  <c r="D2811" i="6"/>
  <c r="E2807" i="6"/>
  <c r="F2803" i="6"/>
  <c r="E2799" i="6"/>
  <c r="F2795" i="6"/>
  <c r="E2791" i="6"/>
  <c r="D2787" i="6"/>
  <c r="E2783" i="6"/>
  <c r="E2775" i="6"/>
  <c r="F2771" i="6"/>
  <c r="E2767" i="6"/>
  <c r="F2763" i="6"/>
  <c r="E2759" i="6"/>
  <c r="F2755" i="6"/>
  <c r="E2751" i="6"/>
  <c r="F2747" i="6"/>
  <c r="F2743" i="6"/>
  <c r="F2735" i="6"/>
  <c r="F2727" i="6"/>
  <c r="F2719" i="6"/>
  <c r="F2711" i="6"/>
  <c r="D2699" i="6"/>
  <c r="F2695" i="6"/>
  <c r="F2687" i="6"/>
  <c r="F2683" i="6"/>
  <c r="D2679" i="6"/>
  <c r="F2671" i="6"/>
  <c r="F2663" i="6"/>
  <c r="F2659" i="6"/>
  <c r="F2655" i="6"/>
  <c r="F2647" i="6"/>
  <c r="F2639" i="6"/>
  <c r="F2631" i="6"/>
  <c r="D2623" i="6"/>
  <c r="D2615" i="6"/>
  <c r="F2607" i="6"/>
  <c r="F2599" i="6"/>
  <c r="F2591" i="6"/>
  <c r="F2583" i="6"/>
  <c r="D2571" i="6"/>
  <c r="F2567" i="6"/>
  <c r="F2559" i="6"/>
  <c r="F2551" i="6"/>
  <c r="F2543" i="6"/>
  <c r="F2535" i="6"/>
  <c r="F2531" i="6"/>
  <c r="F2527" i="6"/>
  <c r="F2519" i="6"/>
  <c r="F2503" i="6"/>
  <c r="F2495" i="6"/>
  <c r="D2487" i="6"/>
  <c r="F2479" i="6"/>
  <c r="F2471" i="6"/>
  <c r="F2463" i="6"/>
  <c r="F2459" i="6"/>
  <c r="F2455" i="6"/>
  <c r="F2447" i="6"/>
  <c r="D2443" i="6"/>
  <c r="F2431" i="6"/>
  <c r="D2427" i="6"/>
  <c r="F2423" i="6"/>
  <c r="F2415" i="6"/>
  <c r="F2407" i="6"/>
  <c r="F2403" i="6"/>
  <c r="F2399" i="6"/>
  <c r="F2383" i="6"/>
  <c r="F2375" i="6"/>
  <c r="F2367" i="6"/>
  <c r="D2359" i="6"/>
  <c r="F2351" i="6"/>
  <c r="D2347" i="6"/>
  <c r="F2327" i="6"/>
  <c r="D2315" i="6"/>
  <c r="F2311" i="6"/>
  <c r="F2303" i="6"/>
  <c r="F2295" i="6"/>
  <c r="D2283" i="6"/>
  <c r="F2279" i="6"/>
  <c r="F2275" i="6"/>
  <c r="E2271" i="6"/>
  <c r="F2255" i="6"/>
  <c r="F2247" i="6"/>
  <c r="F2239" i="6"/>
  <c r="F2231" i="6"/>
  <c r="F2215" i="6"/>
  <c r="F2207" i="6"/>
  <c r="F2199" i="6"/>
  <c r="D2187" i="6"/>
  <c r="F2183" i="6"/>
  <c r="F2179" i="6"/>
  <c r="F2175" i="6"/>
  <c r="F2167" i="6"/>
  <c r="F2151" i="6"/>
  <c r="F2147" i="6"/>
  <c r="D2139" i="6"/>
  <c r="F2127" i="6"/>
  <c r="F2119" i="6"/>
  <c r="E2103" i="6"/>
  <c r="F2087" i="6"/>
  <c r="F2079" i="6"/>
  <c r="F2071" i="6"/>
  <c r="D2059" i="6"/>
  <c r="F2055" i="6"/>
  <c r="F2047" i="6"/>
  <c r="E2039" i="6"/>
  <c r="F2023" i="6"/>
  <c r="F2019" i="6"/>
  <c r="E2015" i="6"/>
  <c r="D2011" i="6"/>
  <c r="F2007" i="6"/>
  <c r="F1999" i="6"/>
  <c r="F1991" i="6"/>
  <c r="F1983" i="6"/>
  <c r="F1975" i="6"/>
  <c r="F1959" i="6"/>
  <c r="D1951" i="6"/>
  <c r="E1935" i="6"/>
  <c r="D1931" i="6"/>
  <c r="F1927" i="6"/>
  <c r="E1915" i="6"/>
  <c r="F1911" i="6"/>
  <c r="F1907" i="6"/>
  <c r="F1903" i="6"/>
  <c r="F1895" i="6"/>
  <c r="D1883" i="6"/>
  <c r="F1859" i="6"/>
  <c r="E1851" i="6"/>
  <c r="F1843" i="6"/>
  <c r="F1831" i="6"/>
  <c r="E1807" i="6"/>
  <c r="E1787" i="6"/>
  <c r="F1783" i="6"/>
  <c r="F1779" i="6"/>
  <c r="D1771" i="6"/>
  <c r="F1767" i="6"/>
  <c r="E1763" i="6"/>
  <c r="E1747" i="6"/>
  <c r="F1743" i="6"/>
  <c r="E1739" i="6"/>
  <c r="F1731" i="6"/>
  <c r="F1719" i="6"/>
  <c r="F1703" i="6"/>
  <c r="E1695" i="6"/>
  <c r="D1675" i="6"/>
  <c r="E1659" i="6"/>
  <c r="F1655" i="6"/>
  <c r="F1651" i="6"/>
  <c r="E1643" i="6"/>
  <c r="F1639" i="6"/>
  <c r="F1635" i="6"/>
  <c r="E1623" i="6"/>
  <c r="F1603" i="6"/>
  <c r="E1595" i="6"/>
  <c r="F1591" i="6"/>
  <c r="F1575" i="6"/>
  <c r="E1571" i="6"/>
  <c r="F1539" i="6"/>
  <c r="E1531" i="6"/>
  <c r="F1527" i="6"/>
  <c r="F1523" i="6"/>
  <c r="F1511" i="6"/>
  <c r="D1499" i="6"/>
  <c r="D1495" i="6"/>
  <c r="E1483" i="6"/>
  <c r="D1479" i="6"/>
  <c r="F1475" i="6"/>
  <c r="E1467" i="6"/>
  <c r="F1463" i="6"/>
  <c r="E1459" i="6"/>
  <c r="F1447" i="6"/>
  <c r="F1411" i="6"/>
  <c r="D1407" i="6"/>
  <c r="E1403" i="6"/>
  <c r="F1399" i="6"/>
  <c r="E1391" i="6"/>
  <c r="F1355" i="6"/>
  <c r="F1347" i="6"/>
  <c r="E1339" i="6"/>
  <c r="F1335" i="6"/>
  <c r="F1331" i="6"/>
  <c r="F1319" i="6"/>
  <c r="E1311" i="6"/>
  <c r="E1291" i="6"/>
  <c r="F1267" i="6"/>
  <c r="F1255" i="6"/>
  <c r="E1251" i="6"/>
  <c r="F1239" i="6"/>
  <c r="E1235" i="6"/>
  <c r="E1227" i="6"/>
  <c r="E1223" i="6"/>
  <c r="F1211" i="6"/>
  <c r="F1203" i="6"/>
  <c r="F1191" i="6"/>
  <c r="D1159" i="6"/>
  <c r="F1155" i="6"/>
  <c r="F1139" i="6"/>
  <c r="F1135" i="6"/>
  <c r="E1131" i="6"/>
  <c r="F1127" i="6"/>
  <c r="D1107" i="6"/>
  <c r="F1095" i="6"/>
  <c r="F1091" i="6"/>
  <c r="E1083" i="6"/>
  <c r="E1079" i="6"/>
  <c r="F1075" i="6"/>
  <c r="D1071" i="6"/>
  <c r="F1063" i="6"/>
  <c r="F1027" i="6"/>
  <c r="D1015" i="6"/>
  <c r="F1011" i="6"/>
  <c r="F999" i="6"/>
  <c r="F995" i="6"/>
  <c r="E991" i="6"/>
  <c r="E987" i="6"/>
  <c r="D983" i="6"/>
  <c r="E979" i="6"/>
  <c r="F955" i="6"/>
  <c r="F947" i="6"/>
  <c r="F935" i="6"/>
  <c r="E927" i="6"/>
  <c r="D903" i="6"/>
  <c r="F899" i="6"/>
  <c r="D891" i="6"/>
  <c r="E883" i="6"/>
  <c r="D875" i="6"/>
  <c r="F871" i="6"/>
  <c r="D863" i="6"/>
  <c r="F855" i="6"/>
  <c r="F843" i="6"/>
  <c r="D839" i="6"/>
  <c r="D835" i="6"/>
  <c r="E823" i="6"/>
  <c r="F819" i="6"/>
  <c r="F807" i="6"/>
  <c r="E795" i="6"/>
  <c r="D787" i="6"/>
  <c r="E779" i="6"/>
  <c r="D775" i="6"/>
  <c r="D759" i="6"/>
  <c r="F755" i="6"/>
  <c r="F743" i="6"/>
  <c r="E739" i="6"/>
  <c r="E723" i="6"/>
  <c r="F715" i="6"/>
  <c r="D711" i="6"/>
  <c r="F699" i="6"/>
  <c r="E695" i="6"/>
  <c r="F691" i="6"/>
  <c r="F679" i="6"/>
  <c r="D671" i="6"/>
  <c r="F659" i="6"/>
  <c r="D647" i="6"/>
  <c r="F643" i="6"/>
  <c r="E631" i="6"/>
  <c r="E627" i="6"/>
  <c r="E619" i="6"/>
  <c r="D615" i="6"/>
  <c r="F603" i="6"/>
  <c r="E591" i="6"/>
  <c r="E587" i="6"/>
  <c r="D579" i="6"/>
  <c r="D571" i="6"/>
  <c r="D551" i="6"/>
  <c r="D543" i="6"/>
  <c r="F539" i="6"/>
  <c r="D531" i="6"/>
  <c r="D515" i="6"/>
  <c r="D503" i="6"/>
  <c r="F499" i="6"/>
  <c r="F491" i="6"/>
  <c r="D487" i="6"/>
  <c r="D471" i="6"/>
  <c r="D455" i="6"/>
  <c r="F447" i="6"/>
  <c r="D439" i="6"/>
  <c r="E431" i="6"/>
  <c r="D423" i="6"/>
  <c r="D407" i="6"/>
  <c r="D391" i="6"/>
  <c r="D375" i="6"/>
  <c r="F371" i="6"/>
  <c r="D359" i="6"/>
  <c r="D343" i="6"/>
  <c r="D339" i="6"/>
  <c r="D327" i="6"/>
  <c r="E303" i="6"/>
  <c r="D291" i="6"/>
  <c r="F287" i="6"/>
  <c r="D279" i="6"/>
  <c r="D263" i="6"/>
  <c r="D247" i="6"/>
  <c r="D243" i="6"/>
  <c r="E239" i="6"/>
  <c r="D231" i="6"/>
  <c r="D227" i="6"/>
  <c r="F219" i="6"/>
  <c r="D199" i="6"/>
  <c r="F191" i="6"/>
  <c r="E175" i="6"/>
  <c r="F171" i="6"/>
  <c r="F155" i="6"/>
  <c r="D151" i="6"/>
  <c r="D139" i="6"/>
  <c r="D103" i="6"/>
  <c r="E99" i="6"/>
  <c r="D91" i="6"/>
  <c r="D87" i="6"/>
  <c r="D83" i="6"/>
  <c r="F59" i="6"/>
  <c r="F31" i="6"/>
  <c r="F27" i="6"/>
  <c r="D19" i="6"/>
  <c r="D7092" i="5"/>
  <c r="E2007" i="6"/>
  <c r="F116" i="5"/>
  <c r="F4995" i="6"/>
  <c r="D204" i="5"/>
  <c r="D8367" i="6"/>
  <c r="F2011" i="6"/>
  <c r="E32" i="5"/>
  <c r="F6575" i="6"/>
  <c r="D76" i="5"/>
  <c r="D252" i="5"/>
  <c r="D8135" i="6"/>
  <c r="D2459" i="6"/>
  <c r="E160" i="5"/>
  <c r="D12" i="5"/>
  <c r="E96" i="5"/>
  <c r="F180" i="5"/>
  <c r="D280" i="5"/>
  <c r="F8663" i="6"/>
  <c r="D7899" i="6"/>
  <c r="E5403" i="6"/>
  <c r="F2283" i="6"/>
  <c r="D7560" i="5"/>
  <c r="F52" i="5"/>
  <c r="D140" i="5"/>
  <c r="E224" i="5"/>
  <c r="F8255" i="6"/>
  <c r="E3103" i="6"/>
  <c r="D8727" i="6"/>
  <c r="F8727" i="6"/>
  <c r="E8699" i="6"/>
  <c r="F8699" i="6"/>
  <c r="F8675" i="6"/>
  <c r="D8675" i="6"/>
  <c r="E8627" i="6"/>
  <c r="F8627" i="6"/>
  <c r="F8603" i="6"/>
  <c r="D8603" i="6"/>
  <c r="F8595" i="6"/>
  <c r="D8595" i="6"/>
  <c r="D8555" i="6"/>
  <c r="F8555" i="6"/>
  <c r="E8483" i="6"/>
  <c r="D8483" i="6"/>
  <c r="E8479" i="6"/>
  <c r="F8479" i="6"/>
  <c r="D8479" i="6"/>
  <c r="D8463" i="6"/>
  <c r="F8463" i="6"/>
  <c r="F8447" i="6"/>
  <c r="D8447" i="6"/>
  <c r="F8395" i="6"/>
  <c r="D8395" i="6"/>
  <c r="E8371" i="6"/>
  <c r="D8371" i="6"/>
  <c r="E8363" i="6"/>
  <c r="D8363" i="6"/>
  <c r="F8359" i="6"/>
  <c r="E8359" i="6"/>
  <c r="D8359" i="6"/>
  <c r="E8355" i="6"/>
  <c r="D8355" i="6"/>
  <c r="E8343" i="6"/>
  <c r="D8343" i="6"/>
  <c r="E8315" i="6"/>
  <c r="D8315" i="6"/>
  <c r="D8311" i="6"/>
  <c r="F8311" i="6"/>
  <c r="E8311" i="6"/>
  <c r="D8303" i="6"/>
  <c r="F8303" i="6"/>
  <c r="E8295" i="6"/>
  <c r="D8295" i="6"/>
  <c r="F8291" i="6"/>
  <c r="E8291" i="6"/>
  <c r="D8279" i="6"/>
  <c r="F8279" i="6"/>
  <c r="D8271" i="6"/>
  <c r="F8271" i="6"/>
  <c r="F8263" i="6"/>
  <c r="D8263" i="6"/>
  <c r="D8259" i="6"/>
  <c r="F8259" i="6"/>
  <c r="F8251" i="6"/>
  <c r="D8251" i="6"/>
  <c r="F8243" i="6"/>
  <c r="D8243" i="6"/>
  <c r="D8239" i="6"/>
  <c r="F8239" i="6"/>
  <c r="F8235" i="6"/>
  <c r="D8235" i="6"/>
  <c r="E8231" i="6"/>
  <c r="F8231" i="6"/>
  <c r="D8231" i="6"/>
  <c r="F8227" i="6"/>
  <c r="D8227" i="6"/>
  <c r="D8223" i="6"/>
  <c r="F8223" i="6"/>
  <c r="F8219" i="6"/>
  <c r="D8219" i="6"/>
  <c r="D8215" i="6"/>
  <c r="F8215" i="6"/>
  <c r="D8207" i="6"/>
  <c r="F8207" i="6"/>
  <c r="F8199" i="6"/>
  <c r="D8199" i="6"/>
  <c r="F8195" i="6"/>
  <c r="E8195" i="6"/>
  <c r="D8195" i="6"/>
  <c r="E8191" i="6"/>
  <c r="D8191" i="6"/>
  <c r="F8191" i="6"/>
  <c r="F8187" i="6"/>
  <c r="D8187" i="6"/>
  <c r="E8187" i="6"/>
  <c r="D8183" i="6"/>
  <c r="E8183" i="6"/>
  <c r="E8179" i="6"/>
  <c r="D8179" i="6"/>
  <c r="D8175" i="6"/>
  <c r="E8175" i="6"/>
  <c r="F8175" i="6"/>
  <c r="E8171" i="6"/>
  <c r="D8171" i="6"/>
  <c r="F8171" i="6"/>
  <c r="E8167" i="6"/>
  <c r="D8167" i="6"/>
  <c r="E8159" i="6"/>
  <c r="F8159" i="6"/>
  <c r="D8159" i="6"/>
  <c r="E8155" i="6"/>
  <c r="F8155" i="6"/>
  <c r="D8151" i="6"/>
  <c r="E8151" i="6"/>
  <c r="E8147" i="6"/>
  <c r="D8147" i="6"/>
  <c r="D8143" i="6"/>
  <c r="F8143" i="6"/>
  <c r="F8127" i="6"/>
  <c r="D8127" i="6"/>
  <c r="E8119" i="6"/>
  <c r="D8119" i="6"/>
  <c r="F8119" i="6"/>
  <c r="D8111" i="6"/>
  <c r="F8111" i="6"/>
  <c r="F8103" i="6"/>
  <c r="D8103" i="6"/>
  <c r="F8095" i="6"/>
  <c r="D8095" i="6"/>
  <c r="F8091" i="6"/>
  <c r="E8091" i="6"/>
  <c r="D8091" i="6"/>
  <c r="E8087" i="6"/>
  <c r="F8087" i="6"/>
  <c r="D8087" i="6"/>
  <c r="E8083" i="6"/>
  <c r="F8083" i="6"/>
  <c r="D8083" i="6"/>
  <c r="E8075" i="6"/>
  <c r="D8075" i="6"/>
  <c r="D8067" i="6"/>
  <c r="E8067" i="6"/>
  <c r="D8055" i="6"/>
  <c r="F8055" i="6"/>
  <c r="F8051" i="6"/>
  <c r="D8051" i="6"/>
  <c r="E8051" i="6"/>
  <c r="F8047" i="6"/>
  <c r="D8047" i="6"/>
  <c r="F8043" i="6"/>
  <c r="D8043" i="6"/>
  <c r="D8039" i="6"/>
  <c r="F8039" i="6"/>
  <c r="F8031" i="6"/>
  <c r="D8031" i="6"/>
  <c r="D8023" i="6"/>
  <c r="E8023" i="6"/>
  <c r="F8023" i="6"/>
  <c r="F8019" i="6"/>
  <c r="D8019" i="6"/>
  <c r="F8015" i="6"/>
  <c r="D8015" i="6"/>
  <c r="D8011" i="6"/>
  <c r="F8011" i="6"/>
  <c r="E8007" i="6"/>
  <c r="F8007" i="6"/>
  <c r="F8003" i="6"/>
  <c r="D8003" i="6"/>
  <c r="F7999" i="6"/>
  <c r="D7999" i="6"/>
  <c r="F7995" i="6"/>
  <c r="D7995" i="6"/>
  <c r="D7991" i="6"/>
  <c r="F7991" i="6"/>
  <c r="D7987" i="6"/>
  <c r="E7987" i="6"/>
  <c r="F7987" i="6"/>
  <c r="E7983" i="6"/>
  <c r="D7983" i="6"/>
  <c r="D7979" i="6"/>
  <c r="E7979" i="6"/>
  <c r="D7971" i="6"/>
  <c r="E7971" i="6"/>
  <c r="D7967" i="6"/>
  <c r="E7967" i="6"/>
  <c r="D7963" i="6"/>
  <c r="E7963" i="6"/>
  <c r="D7959" i="6"/>
  <c r="E7959" i="6"/>
  <c r="D7955" i="6"/>
  <c r="E7955" i="6"/>
  <c r="E7951" i="6"/>
  <c r="D7951" i="6"/>
  <c r="E7943" i="6"/>
  <c r="D7943" i="6"/>
  <c r="D7939" i="6"/>
  <c r="E7939" i="6"/>
  <c r="F7935" i="6"/>
  <c r="E7935" i="6"/>
  <c r="D7935" i="6"/>
  <c r="D7931" i="6"/>
  <c r="E7931" i="6"/>
  <c r="D7927" i="6"/>
  <c r="E7927" i="6"/>
  <c r="D7923" i="6"/>
  <c r="E7923" i="6"/>
  <c r="F7919" i="6"/>
  <c r="E7919" i="6"/>
  <c r="D7915" i="6"/>
  <c r="E7915" i="6"/>
  <c r="D7911" i="6"/>
  <c r="E7911" i="6"/>
  <c r="E7907" i="6"/>
  <c r="F7907" i="6"/>
  <c r="D7907" i="6"/>
  <c r="F7903" i="6"/>
  <c r="D7903" i="6"/>
  <c r="F7887" i="6"/>
  <c r="E7887" i="6"/>
  <c r="D7887" i="6"/>
  <c r="F7883" i="6"/>
  <c r="E7883" i="6"/>
  <c r="D7875" i="6"/>
  <c r="F7875" i="6"/>
  <c r="D7871" i="6"/>
  <c r="F7871" i="6"/>
  <c r="E7871" i="6"/>
  <c r="E7867" i="6"/>
  <c r="F7867" i="6"/>
  <c r="F7859" i="6"/>
  <c r="D7859" i="6"/>
  <c r="D7855" i="6"/>
  <c r="E7855" i="6"/>
  <c r="D7851" i="6"/>
  <c r="E7851" i="6"/>
  <c r="F7843" i="6"/>
  <c r="D7843" i="6"/>
  <c r="E7803" i="6"/>
  <c r="D7803" i="6"/>
  <c r="E7787" i="6"/>
  <c r="F7787" i="6"/>
  <c r="F7783" i="6"/>
  <c r="D7783" i="6"/>
  <c r="E7767" i="6"/>
  <c r="D7767" i="6"/>
  <c r="E7763" i="6"/>
  <c r="F7763" i="6"/>
  <c r="D7747" i="6"/>
  <c r="F7747" i="6"/>
  <c r="F7735" i="6"/>
  <c r="E7735" i="6"/>
  <c r="F7731" i="6"/>
  <c r="D7731" i="6"/>
  <c r="D7727" i="6"/>
  <c r="F7727" i="6"/>
  <c r="E7715" i="6"/>
  <c r="D7715" i="6"/>
  <c r="D7711" i="6"/>
  <c r="F7711" i="6"/>
  <c r="D7699" i="6"/>
  <c r="E7699" i="6"/>
  <c r="F7699" i="6"/>
  <c r="F7683" i="6"/>
  <c r="D7683" i="6"/>
  <c r="D7671" i="6"/>
  <c r="F7671" i="6"/>
  <c r="E7655" i="6"/>
  <c r="F7655" i="6"/>
  <c r="E7647" i="6"/>
  <c r="F7647" i="6"/>
  <c r="E7635" i="6"/>
  <c r="F7635" i="6"/>
  <c r="D7631" i="6"/>
  <c r="E7631" i="6"/>
  <c r="F7631" i="6"/>
  <c r="D7607" i="6"/>
  <c r="F7607" i="6"/>
  <c r="D7603" i="6"/>
  <c r="F7603" i="6"/>
  <c r="D7599" i="6"/>
  <c r="F7599" i="6"/>
  <c r="F7595" i="6"/>
  <c r="E7595" i="6"/>
  <c r="F7579" i="6"/>
  <c r="E7579" i="6"/>
  <c r="E7571" i="6"/>
  <c r="F7571" i="6"/>
  <c r="F7563" i="6"/>
  <c r="E7563" i="6"/>
  <c r="E7555" i="6"/>
  <c r="F7555" i="6"/>
  <c r="F7547" i="6"/>
  <c r="E7547" i="6"/>
  <c r="E7543" i="6"/>
  <c r="F7543" i="6"/>
  <c r="D7539" i="6"/>
  <c r="F7539" i="6"/>
  <c r="E7531" i="6"/>
  <c r="F7531" i="6"/>
  <c r="F7511" i="6"/>
  <c r="E7511" i="6"/>
  <c r="D7487" i="6"/>
  <c r="E7487" i="6"/>
  <c r="D7467" i="6"/>
  <c r="E7467" i="6"/>
  <c r="D7455" i="6"/>
  <c r="E7455" i="6"/>
  <c r="D7423" i="6"/>
  <c r="E7423" i="6"/>
  <c r="D7391" i="6"/>
  <c r="E7391" i="6"/>
  <c r="F7363" i="6"/>
  <c r="E7363" i="6"/>
  <c r="D7327" i="6"/>
  <c r="E7327" i="6"/>
  <c r="D7295" i="6"/>
  <c r="E7295" i="6"/>
  <c r="D7263" i="6"/>
  <c r="E7263" i="6"/>
  <c r="F7235" i="6"/>
  <c r="E7235" i="6"/>
  <c r="F7219" i="6"/>
  <c r="E7219" i="6"/>
  <c r="D7215" i="6"/>
  <c r="E7215" i="6"/>
  <c r="E7211" i="6"/>
  <c r="F7211" i="6"/>
  <c r="E7203" i="6"/>
  <c r="F7203" i="6"/>
  <c r="D7195" i="6"/>
  <c r="E7195" i="6"/>
  <c r="E7187" i="6"/>
  <c r="F7187" i="6"/>
  <c r="F7179" i="6"/>
  <c r="E7179" i="6"/>
  <c r="F7171" i="6"/>
  <c r="E7171" i="6"/>
  <c r="E7155" i="6"/>
  <c r="F7155" i="6"/>
  <c r="D7151" i="6"/>
  <c r="E7151" i="6"/>
  <c r="F7147" i="6"/>
  <c r="E7147" i="6"/>
  <c r="F7135" i="6"/>
  <c r="E7135" i="6"/>
  <c r="D7131" i="6"/>
  <c r="E7131" i="6"/>
  <c r="D7115" i="6"/>
  <c r="E7115" i="6"/>
  <c r="F7107" i="6"/>
  <c r="E7107" i="6"/>
  <c r="D7099" i="6"/>
  <c r="E7099" i="6"/>
  <c r="D7083" i="6"/>
  <c r="F7083" i="6"/>
  <c r="D7051" i="6"/>
  <c r="E7051" i="6"/>
  <c r="D7035" i="6"/>
  <c r="E7035" i="6"/>
  <c r="F7019" i="6"/>
  <c r="E7019" i="6"/>
  <c r="E7003" i="6"/>
  <c r="D7003" i="6"/>
  <c r="D6987" i="6"/>
  <c r="E6987" i="6"/>
  <c r="F6979" i="6"/>
  <c r="D6979" i="6"/>
  <c r="D6971" i="6"/>
  <c r="E6971" i="6"/>
  <c r="D6955" i="6"/>
  <c r="E6955" i="6"/>
  <c r="F6939" i="6"/>
  <c r="D6939" i="6"/>
  <c r="D6923" i="6"/>
  <c r="E6923" i="6"/>
  <c r="F6891" i="6"/>
  <c r="D6891" i="6"/>
  <c r="E6891" i="6"/>
  <c r="F6867" i="6"/>
  <c r="D6867" i="6"/>
  <c r="D6843" i="6"/>
  <c r="E6843" i="6"/>
  <c r="F6827" i="6"/>
  <c r="E6827" i="6"/>
  <c r="D6827" i="6"/>
  <c r="D6795" i="6"/>
  <c r="E6795" i="6"/>
  <c r="D6779" i="6"/>
  <c r="E6779" i="6"/>
  <c r="F6763" i="6"/>
  <c r="E6763" i="6"/>
  <c r="D6719" i="6"/>
  <c r="E6719" i="6"/>
  <c r="E6715" i="6"/>
  <c r="D6715" i="6"/>
  <c r="D6703" i="6"/>
  <c r="E6703" i="6"/>
  <c r="D6671" i="6"/>
  <c r="F6671" i="6"/>
  <c r="E6651" i="6"/>
  <c r="F6651" i="6"/>
  <c r="D6651" i="6"/>
  <c r="D6643" i="6"/>
  <c r="E6643" i="6"/>
  <c r="F6639" i="6"/>
  <c r="D6639" i="6"/>
  <c r="E6623" i="6"/>
  <c r="F6623" i="6"/>
  <c r="D6619" i="6"/>
  <c r="E6619" i="6"/>
  <c r="D6611" i="6"/>
  <c r="F6611" i="6"/>
  <c r="E6607" i="6"/>
  <c r="D6607" i="6"/>
  <c r="D6595" i="6"/>
  <c r="E6595" i="6"/>
  <c r="F6591" i="6"/>
  <c r="D6591" i="6"/>
  <c r="E6587" i="6"/>
  <c r="F6587" i="6"/>
  <c r="D6587" i="6"/>
  <c r="D6559" i="6"/>
  <c r="E6559" i="6"/>
  <c r="D6555" i="6"/>
  <c r="E6555" i="6"/>
  <c r="E6547" i="6"/>
  <c r="F6547" i="6"/>
  <c r="F6543" i="6"/>
  <c r="D6543" i="6"/>
  <c r="E6543" i="6"/>
  <c r="F6527" i="6"/>
  <c r="E6527" i="6"/>
  <c r="E6523" i="6"/>
  <c r="F6523" i="6"/>
  <c r="D6523" i="6"/>
  <c r="D6515" i="6"/>
  <c r="E6515" i="6"/>
  <c r="F6511" i="6"/>
  <c r="D6511" i="6"/>
  <c r="F6495" i="6"/>
  <c r="D6495" i="6"/>
  <c r="D6491" i="6"/>
  <c r="E6491" i="6"/>
  <c r="D6483" i="6"/>
  <c r="F6483" i="6"/>
  <c r="D6463" i="6"/>
  <c r="F6463" i="6"/>
  <c r="E6459" i="6"/>
  <c r="F6459" i="6"/>
  <c r="D6459" i="6"/>
  <c r="D6447" i="6"/>
  <c r="F6447" i="6"/>
  <c r="F6439" i="6"/>
  <c r="E6439" i="6"/>
  <c r="F6431" i="6"/>
  <c r="D6431" i="6"/>
  <c r="E6431" i="6"/>
  <c r="E6427" i="6"/>
  <c r="D6427" i="6"/>
  <c r="E6419" i="6"/>
  <c r="D6419" i="6"/>
  <c r="D6415" i="6"/>
  <c r="E6415" i="6"/>
  <c r="F6415" i="6"/>
  <c r="E6399" i="6"/>
  <c r="F6399" i="6"/>
  <c r="F6395" i="6"/>
  <c r="D6395" i="6"/>
  <c r="E6395" i="6"/>
  <c r="D6387" i="6"/>
  <c r="E6387" i="6"/>
  <c r="D6383" i="6"/>
  <c r="F6383" i="6"/>
  <c r="F6367" i="6"/>
  <c r="E6367" i="6"/>
  <c r="D6363" i="6"/>
  <c r="E6363" i="6"/>
  <c r="F6355" i="6"/>
  <c r="D6355" i="6"/>
  <c r="E6355" i="6"/>
  <c r="E6351" i="6"/>
  <c r="D6351" i="6"/>
  <c r="F6331" i="6"/>
  <c r="E6331" i="6"/>
  <c r="F6319" i="6"/>
  <c r="E6319" i="6"/>
  <c r="F6267" i="6"/>
  <c r="E6267" i="6"/>
  <c r="D6219" i="6"/>
  <c r="F6219" i="6"/>
  <c r="D6207" i="6"/>
  <c r="E6207" i="6"/>
  <c r="E6167" i="6"/>
  <c r="D6167" i="6"/>
  <c r="F6163" i="6"/>
  <c r="D6163" i="6"/>
  <c r="F6119" i="6"/>
  <c r="E6119" i="6"/>
  <c r="D6103" i="6"/>
  <c r="E6103" i="6"/>
  <c r="E6087" i="6"/>
  <c r="D6087" i="6"/>
  <c r="D6075" i="6"/>
  <c r="E6075" i="6"/>
  <c r="E6071" i="6"/>
  <c r="D6071" i="6"/>
  <c r="F6055" i="6"/>
  <c r="D6055" i="6"/>
  <c r="D6043" i="6"/>
  <c r="E6043" i="6"/>
  <c r="E6039" i="6"/>
  <c r="D6039" i="6"/>
  <c r="D6031" i="6"/>
  <c r="F6031" i="6"/>
  <c r="D6023" i="6"/>
  <c r="E6023" i="6"/>
  <c r="E5975" i="6"/>
  <c r="D5975" i="6"/>
  <c r="F5967" i="6"/>
  <c r="E5967" i="6"/>
  <c r="D5959" i="6"/>
  <c r="E5959" i="6"/>
  <c r="D5943" i="6"/>
  <c r="E5943" i="6"/>
  <c r="E5911" i="6"/>
  <c r="D5911" i="6"/>
  <c r="D5895" i="6"/>
  <c r="E5895" i="6"/>
  <c r="D5879" i="6"/>
  <c r="E5879" i="6"/>
  <c r="F5871" i="6"/>
  <c r="E5871" i="6"/>
  <c r="E5863" i="6"/>
  <c r="D5863" i="6"/>
  <c r="E5855" i="6"/>
  <c r="D5855" i="6"/>
  <c r="E5847" i="6"/>
  <c r="D5847" i="6"/>
  <c r="E5831" i="6"/>
  <c r="D5831" i="6"/>
  <c r="F5823" i="6"/>
  <c r="E5823" i="6"/>
  <c r="D5815" i="6"/>
  <c r="E5815" i="6"/>
  <c r="F5799" i="6"/>
  <c r="D5799" i="6"/>
  <c r="D5795" i="6"/>
  <c r="E5795" i="6"/>
  <c r="D5791" i="6"/>
  <c r="E5791" i="6"/>
  <c r="D5783" i="6"/>
  <c r="F5783" i="6"/>
  <c r="E5783" i="6"/>
  <c r="E5779" i="6"/>
  <c r="D5779" i="6"/>
  <c r="D5775" i="6"/>
  <c r="E5775" i="6"/>
  <c r="D5771" i="6"/>
  <c r="E5771" i="6"/>
  <c r="E5763" i="6"/>
  <c r="D5763" i="6"/>
  <c r="F5755" i="6"/>
  <c r="E5755" i="6"/>
  <c r="E5747" i="6"/>
  <c r="F5747" i="6"/>
  <c r="D5747" i="6"/>
  <c r="D5739" i="6"/>
  <c r="E5739" i="6"/>
  <c r="D5731" i="6"/>
  <c r="E5731" i="6"/>
  <c r="F5715" i="6"/>
  <c r="E5715" i="6"/>
  <c r="D5715" i="6"/>
  <c r="E5707" i="6"/>
  <c r="F5707" i="6"/>
  <c r="D5707" i="6"/>
  <c r="E5699" i="6"/>
  <c r="F5699" i="6"/>
  <c r="E5691" i="6"/>
  <c r="F5691" i="6"/>
  <c r="E5683" i="6"/>
  <c r="D5683" i="6"/>
  <c r="F5683" i="6"/>
  <c r="E5675" i="6"/>
  <c r="D5675" i="6"/>
  <c r="D5667" i="6"/>
  <c r="E5667" i="6"/>
  <c r="F5667" i="6"/>
  <c r="F5659" i="6"/>
  <c r="D5659" i="6"/>
  <c r="F5651" i="6"/>
  <c r="D5651" i="6"/>
  <c r="F5643" i="6"/>
  <c r="E5643" i="6"/>
  <c r="E5635" i="6"/>
  <c r="F5635" i="6"/>
  <c r="D5635" i="6"/>
  <c r="E5627" i="6"/>
  <c r="F5627" i="6"/>
  <c r="E5623" i="6"/>
  <c r="D5623" i="6"/>
  <c r="F5619" i="6"/>
  <c r="E5619" i="6"/>
  <c r="D5603" i="6"/>
  <c r="E5603" i="6"/>
  <c r="F5603" i="6"/>
  <c r="F5595" i="6"/>
  <c r="D5595" i="6"/>
  <c r="F5587" i="6"/>
  <c r="E5587" i="6"/>
  <c r="D5579" i="6"/>
  <c r="F5579" i="6"/>
  <c r="E5571" i="6"/>
  <c r="D5571" i="6"/>
  <c r="F5571" i="6"/>
  <c r="E5563" i="6"/>
  <c r="F5563" i="6"/>
  <c r="D5559" i="6"/>
  <c r="E5559" i="6"/>
  <c r="D5555" i="6"/>
  <c r="E5555" i="6"/>
  <c r="F5555" i="6"/>
  <c r="E5547" i="6"/>
  <c r="D5547" i="6"/>
  <c r="D5539" i="6"/>
  <c r="F5539" i="6"/>
  <c r="F5523" i="6"/>
  <c r="D5523" i="6"/>
  <c r="E5523" i="6"/>
  <c r="D5515" i="6"/>
  <c r="F5515" i="6"/>
  <c r="E5515" i="6"/>
  <c r="E5507" i="6"/>
  <c r="D5507" i="6"/>
  <c r="D5491" i="6"/>
  <c r="E5491" i="6"/>
  <c r="F5491" i="6"/>
  <c r="D5483" i="6"/>
  <c r="E5483" i="6"/>
  <c r="D5475" i="6"/>
  <c r="E5475" i="6"/>
  <c r="D5471" i="6"/>
  <c r="E5471" i="6"/>
  <c r="F5471" i="6"/>
  <c r="D5455" i="6"/>
  <c r="E5455" i="6"/>
  <c r="E5451" i="6"/>
  <c r="D5451" i="6"/>
  <c r="D5439" i="6"/>
  <c r="E5439" i="6"/>
  <c r="D5435" i="6"/>
  <c r="E5435" i="6"/>
  <c r="D5431" i="6"/>
  <c r="E5431" i="6"/>
  <c r="E5427" i="6"/>
  <c r="D5427" i="6"/>
  <c r="D5423" i="6"/>
  <c r="E5423" i="6"/>
  <c r="E5419" i="6"/>
  <c r="D5419" i="6"/>
  <c r="D5411" i="6"/>
  <c r="E5411" i="6"/>
  <c r="D5407" i="6"/>
  <c r="E5407" i="6"/>
  <c r="D5399" i="6"/>
  <c r="E5399" i="6"/>
  <c r="E5395" i="6"/>
  <c r="D5395" i="6"/>
  <c r="D5391" i="6"/>
  <c r="E5391" i="6"/>
  <c r="E5387" i="6"/>
  <c r="D5387" i="6"/>
  <c r="D5379" i="6"/>
  <c r="E5379" i="6"/>
  <c r="D5375" i="6"/>
  <c r="E5375" i="6"/>
  <c r="D5371" i="6"/>
  <c r="E5371" i="6"/>
  <c r="D5367" i="6"/>
  <c r="E5367" i="6"/>
  <c r="E5363" i="6"/>
  <c r="D5363" i="6"/>
  <c r="D5359" i="6"/>
  <c r="E5359" i="6"/>
  <c r="D5355" i="6"/>
  <c r="E5355" i="6"/>
  <c r="E5347" i="6"/>
  <c r="D5347" i="6"/>
  <c r="D5343" i="6"/>
  <c r="E5343" i="6"/>
  <c r="D5339" i="6"/>
  <c r="E5339" i="6"/>
  <c r="D5335" i="6"/>
  <c r="E5335" i="6"/>
  <c r="E5331" i="6"/>
  <c r="D5331" i="6"/>
  <c r="D5327" i="6"/>
  <c r="E5327" i="6"/>
  <c r="E5323" i="6"/>
  <c r="D5323" i="6"/>
  <c r="E5315" i="6"/>
  <c r="D5315" i="6"/>
  <c r="D5311" i="6"/>
  <c r="E5311" i="6"/>
  <c r="D5307" i="6"/>
  <c r="E5307" i="6"/>
  <c r="E5299" i="6"/>
  <c r="D5299" i="6"/>
  <c r="D5295" i="6"/>
  <c r="E5295" i="6"/>
  <c r="E5291" i="6"/>
  <c r="D5291" i="6"/>
  <c r="D5283" i="6"/>
  <c r="E5283" i="6"/>
  <c r="D5279" i="6"/>
  <c r="E5279" i="6"/>
  <c r="D5275" i="6"/>
  <c r="E5275" i="6"/>
  <c r="D5271" i="6"/>
  <c r="E5271" i="6"/>
  <c r="E5267" i="6"/>
  <c r="D5267" i="6"/>
  <c r="D5263" i="6"/>
  <c r="E5263" i="6"/>
  <c r="E5259" i="6"/>
  <c r="D5259" i="6"/>
  <c r="D5251" i="6"/>
  <c r="E5251" i="6"/>
  <c r="D5247" i="6"/>
  <c r="E5247" i="6"/>
  <c r="D5243" i="6"/>
  <c r="E5243" i="6"/>
  <c r="D5239" i="6"/>
  <c r="E5239" i="6"/>
  <c r="E5235" i="6"/>
  <c r="D5235" i="6"/>
  <c r="D5215" i="6"/>
  <c r="E5215" i="6"/>
  <c r="D5175" i="6"/>
  <c r="E5175" i="6"/>
  <c r="E5131" i="6"/>
  <c r="F5131" i="6"/>
  <c r="F5123" i="6"/>
  <c r="E5123" i="6"/>
  <c r="E5115" i="6"/>
  <c r="F5115" i="6"/>
  <c r="F5099" i="6"/>
  <c r="E5099" i="6"/>
  <c r="F5091" i="6"/>
  <c r="E5091" i="6"/>
  <c r="E5083" i="6"/>
  <c r="F5083" i="6"/>
  <c r="E5067" i="6"/>
  <c r="F5067" i="6"/>
  <c r="F5059" i="6"/>
  <c r="E5059" i="6"/>
  <c r="F5051" i="6"/>
  <c r="E5051" i="6"/>
  <c r="F5035" i="6"/>
  <c r="E5035" i="6"/>
  <c r="E5027" i="6"/>
  <c r="F5027" i="6"/>
  <c r="F5019" i="6"/>
  <c r="E5019" i="6"/>
  <c r="F5003" i="6"/>
  <c r="E5003" i="6"/>
  <c r="E4987" i="6"/>
  <c r="F4987" i="6"/>
  <c r="F4971" i="6"/>
  <c r="E4971" i="6"/>
  <c r="E4963" i="6"/>
  <c r="F4963" i="6"/>
  <c r="E4939" i="6"/>
  <c r="F4939" i="6"/>
  <c r="F4931" i="6"/>
  <c r="E4931" i="6"/>
  <c r="E4923" i="6"/>
  <c r="F4923" i="6"/>
  <c r="D4919" i="6"/>
  <c r="E4919" i="6"/>
  <c r="E4907" i="6"/>
  <c r="F4907" i="6"/>
  <c r="D8347" i="6"/>
  <c r="F8211" i="6"/>
  <c r="D8027" i="6"/>
  <c r="E7903" i="6"/>
  <c r="E7751" i="6"/>
  <c r="E7587" i="6"/>
  <c r="E7243" i="6"/>
  <c r="D6479" i="6"/>
  <c r="D5619" i="6"/>
  <c r="E4955" i="6"/>
  <c r="D8755" i="6"/>
  <c r="F8755" i="6"/>
  <c r="D8743" i="6"/>
  <c r="F8743" i="6"/>
  <c r="E8711" i="6"/>
  <c r="F8711" i="6"/>
  <c r="F8703" i="6"/>
  <c r="D8703" i="6"/>
  <c r="D8695" i="6"/>
  <c r="F8695" i="6"/>
  <c r="D8687" i="6"/>
  <c r="F8687" i="6"/>
  <c r="F8679" i="6"/>
  <c r="D8679" i="6"/>
  <c r="F8671" i="6"/>
  <c r="D8671" i="6"/>
  <c r="E8579" i="6"/>
  <c r="F8579" i="6"/>
  <c r="F8511" i="6"/>
  <c r="D8511" i="6"/>
  <c r="E8511" i="6"/>
  <c r="E8495" i="6"/>
  <c r="F8495" i="6"/>
  <c r="D8487" i="6"/>
  <c r="E8487" i="6"/>
  <c r="E8443" i="6"/>
  <c r="D8443" i="6"/>
  <c r="E8435" i="6"/>
  <c r="D8435" i="6"/>
  <c r="D8431" i="6"/>
  <c r="E8431" i="6"/>
  <c r="F8431" i="6"/>
  <c r="E8423" i="6"/>
  <c r="D8423" i="6"/>
  <c r="D8415" i="6"/>
  <c r="E8415" i="6"/>
  <c r="F8399" i="6"/>
  <c r="E8399" i="6"/>
  <c r="D8351" i="6"/>
  <c r="E8351" i="6"/>
  <c r="D8495" i="6"/>
  <c r="D8247" i="6"/>
  <c r="E8163" i="6"/>
  <c r="D8155" i="6"/>
  <c r="D7975" i="6"/>
  <c r="E7719" i="6"/>
  <c r="E7127" i="6"/>
  <c r="F8723" i="6"/>
  <c r="D8203" i="6"/>
  <c r="F8071" i="6"/>
  <c r="F8035" i="6"/>
  <c r="E7947" i="6"/>
  <c r="E7431" i="6"/>
  <c r="E7083" i="6"/>
  <c r="F6703" i="6"/>
  <c r="D6215" i="6"/>
  <c r="E5303" i="6"/>
  <c r="E4883" i="6"/>
  <c r="D4883" i="6"/>
  <c r="F4851" i="6"/>
  <c r="D4851" i="6"/>
  <c r="E4851" i="6"/>
  <c r="D4835" i="6"/>
  <c r="F4835" i="6"/>
  <c r="E4819" i="6"/>
  <c r="D4819" i="6"/>
  <c r="F4099" i="6"/>
  <c r="D4099" i="6"/>
  <c r="E3999" i="6"/>
  <c r="D3999" i="6"/>
  <c r="F3967" i="6"/>
  <c r="E3967" i="6"/>
  <c r="E3923" i="6"/>
  <c r="F3923" i="6"/>
  <c r="F3795" i="6"/>
  <c r="E3795" i="6"/>
  <c r="D3779" i="6"/>
  <c r="F3779" i="6"/>
  <c r="F3711" i="6"/>
  <c r="E3711" i="6"/>
  <c r="F3583" i="6"/>
  <c r="E3583" i="6"/>
  <c r="F3455" i="6"/>
  <c r="E3455" i="6"/>
  <c r="F3419" i="6"/>
  <c r="E3419" i="6"/>
  <c r="E3407" i="6"/>
  <c r="D3407" i="6"/>
  <c r="D3391" i="6"/>
  <c r="F3391" i="6"/>
  <c r="F3247" i="6"/>
  <c r="D3247" i="6"/>
  <c r="D3223" i="6"/>
  <c r="E3223" i="6"/>
  <c r="F3219" i="6"/>
  <c r="E3219" i="6"/>
  <c r="E3203" i="6"/>
  <c r="D3203" i="6"/>
  <c r="F3203" i="6"/>
  <c r="E3195" i="6"/>
  <c r="F3195" i="6"/>
  <c r="D3187" i="6"/>
  <c r="E3187" i="6"/>
  <c r="E3183" i="6"/>
  <c r="D3183" i="6"/>
  <c r="E3175" i="6"/>
  <c r="D3175" i="6"/>
  <c r="F3175" i="6"/>
  <c r="E3167" i="6"/>
  <c r="D3167" i="6"/>
  <c r="E3151" i="6"/>
  <c r="D3151" i="6"/>
  <c r="D3143" i="6"/>
  <c r="E3143" i="6"/>
  <c r="F3143" i="6"/>
  <c r="D3123" i="6"/>
  <c r="E3123" i="6"/>
  <c r="D3119" i="6"/>
  <c r="E3119" i="6"/>
  <c r="D3111" i="6"/>
  <c r="E3111" i="6"/>
  <c r="E3087" i="6"/>
  <c r="D3087" i="6"/>
  <c r="E3067" i="6"/>
  <c r="D3067" i="6"/>
  <c r="F3067" i="6"/>
  <c r="E3059" i="6"/>
  <c r="D3059" i="6"/>
  <c r="E3055" i="6"/>
  <c r="D3055" i="6"/>
  <c r="E3027" i="6"/>
  <c r="F3027" i="6"/>
  <c r="E2899" i="6"/>
  <c r="F2899" i="6"/>
  <c r="E2859" i="6"/>
  <c r="F2859" i="6"/>
  <c r="D2819" i="6"/>
  <c r="F2819" i="6"/>
  <c r="F2723" i="6"/>
  <c r="D2723" i="6"/>
  <c r="D2715" i="6"/>
  <c r="F2715" i="6"/>
  <c r="F2691" i="6"/>
  <c r="D2691" i="6"/>
  <c r="D2667" i="6"/>
  <c r="F2667" i="6"/>
  <c r="F2627" i="6"/>
  <c r="D2627" i="6"/>
  <c r="D2603" i="6"/>
  <c r="F2603" i="6"/>
  <c r="F2595" i="6"/>
  <c r="D2595" i="6"/>
  <c r="D2575" i="6"/>
  <c r="F2575" i="6"/>
  <c r="F2563" i="6"/>
  <c r="D2563" i="6"/>
  <c r="F2523" i="6"/>
  <c r="D2523" i="6"/>
  <c r="F2499" i="6"/>
  <c r="D2499" i="6"/>
  <c r="D2475" i="6"/>
  <c r="F2475" i="6"/>
  <c r="D2439" i="6"/>
  <c r="F2439" i="6"/>
  <c r="D2411" i="6"/>
  <c r="F2411" i="6"/>
  <c r="D2395" i="6"/>
  <c r="F2395" i="6"/>
  <c r="F2379" i="6"/>
  <c r="D2379" i="6"/>
  <c r="F2371" i="6"/>
  <c r="D2371" i="6"/>
  <c r="D2363" i="6"/>
  <c r="F2363" i="6"/>
  <c r="F2339" i="6"/>
  <c r="D2339" i="6"/>
  <c r="D2319" i="6"/>
  <c r="F2319" i="6"/>
  <c r="F2307" i="6"/>
  <c r="D2307" i="6"/>
  <c r="F2299" i="6"/>
  <c r="D2299" i="6"/>
  <c r="D2267" i="6"/>
  <c r="F2267" i="6"/>
  <c r="F2251" i="6"/>
  <c r="D2251" i="6"/>
  <c r="D2223" i="6"/>
  <c r="F2223" i="6"/>
  <c r="F2211" i="6"/>
  <c r="D2211" i="6"/>
  <c r="D2191" i="6"/>
  <c r="F2191" i="6"/>
  <c r="D2171" i="6"/>
  <c r="F2171" i="6"/>
  <c r="D2155" i="6"/>
  <c r="F2155" i="6"/>
  <c r="F2123" i="6"/>
  <c r="D2123" i="6"/>
  <c r="F2115" i="6"/>
  <c r="D2115" i="6"/>
  <c r="D2095" i="6"/>
  <c r="F2095" i="6"/>
  <c r="F2075" i="6"/>
  <c r="D2075" i="6"/>
  <c r="F2051" i="6"/>
  <c r="D2051" i="6"/>
  <c r="D2031" i="6"/>
  <c r="F2031" i="6"/>
  <c r="F1995" i="6"/>
  <c r="D1995" i="6"/>
  <c r="D1967" i="6"/>
  <c r="F1967" i="6"/>
  <c r="D1963" i="6"/>
  <c r="F1963" i="6"/>
  <c r="F1559" i="6"/>
  <c r="D1559" i="6"/>
  <c r="D1283" i="6"/>
  <c r="F1283" i="6"/>
  <c r="D887" i="6"/>
  <c r="E887" i="6"/>
  <c r="D791" i="6"/>
  <c r="F791" i="6"/>
  <c r="E159" i="6"/>
  <c r="F159" i="6"/>
  <c r="E23" i="6"/>
  <c r="D23" i="6"/>
  <c r="D11" i="6"/>
  <c r="E11" i="6"/>
  <c r="E4835" i="6"/>
  <c r="F3187" i="6"/>
  <c r="F2995" i="6"/>
  <c r="D2179" i="6"/>
  <c r="D4887" i="6"/>
  <c r="F4887" i="6"/>
  <c r="E4887" i="6"/>
  <c r="D4871" i="6"/>
  <c r="F4871" i="6"/>
  <c r="E4871" i="6"/>
  <c r="F4855" i="6"/>
  <c r="D4855" i="6"/>
  <c r="D4839" i="6"/>
  <c r="E4839" i="6"/>
  <c r="F4823" i="6"/>
  <c r="D4823" i="6"/>
  <c r="E4823" i="6"/>
  <c r="E4511" i="6"/>
  <c r="D4511" i="6"/>
  <c r="F4227" i="6"/>
  <c r="E4227" i="6"/>
  <c r="D3907" i="6"/>
  <c r="F3907" i="6"/>
  <c r="E3891" i="6"/>
  <c r="D3891" i="6"/>
  <c r="F3839" i="6"/>
  <c r="E3839" i="6"/>
  <c r="D3807" i="6"/>
  <c r="F3807" i="6"/>
  <c r="D3715" i="6"/>
  <c r="F3715" i="6"/>
  <c r="F3651" i="6"/>
  <c r="D3651" i="6"/>
  <c r="E3615" i="6"/>
  <c r="D3615" i="6"/>
  <c r="E3487" i="6"/>
  <c r="D3487" i="6"/>
  <c r="E3431" i="6"/>
  <c r="D3431" i="6"/>
  <c r="E3423" i="6"/>
  <c r="F3423" i="6"/>
  <c r="D3299" i="6"/>
  <c r="F3299" i="6"/>
  <c r="F3207" i="6"/>
  <c r="E3207" i="6"/>
  <c r="E3171" i="6"/>
  <c r="D3171" i="6"/>
  <c r="F3163" i="6"/>
  <c r="E3163" i="6"/>
  <c r="E3147" i="6"/>
  <c r="F3147" i="6"/>
  <c r="D3147" i="6"/>
  <c r="E3139" i="6"/>
  <c r="D3139" i="6"/>
  <c r="D3135" i="6"/>
  <c r="E3135" i="6"/>
  <c r="E3127" i="6"/>
  <c r="F3127" i="6"/>
  <c r="D3127" i="6"/>
  <c r="E3107" i="6"/>
  <c r="D3107" i="6"/>
  <c r="E3099" i="6"/>
  <c r="F3099" i="6"/>
  <c r="D3099" i="6"/>
  <c r="D3091" i="6"/>
  <c r="E3091" i="6"/>
  <c r="D3083" i="6"/>
  <c r="E3083" i="6"/>
  <c r="F3083" i="6"/>
  <c r="F3079" i="6"/>
  <c r="E3079" i="6"/>
  <c r="D3079" i="6"/>
  <c r="E3063" i="6"/>
  <c r="D3063" i="6"/>
  <c r="F3063" i="6"/>
  <c r="E3047" i="6"/>
  <c r="D3047" i="6"/>
  <c r="D2779" i="6"/>
  <c r="F2779" i="6"/>
  <c r="F2731" i="6"/>
  <c r="D2731" i="6"/>
  <c r="D2703" i="6"/>
  <c r="F2703" i="6"/>
  <c r="D2651" i="6"/>
  <c r="F2651" i="6"/>
  <c r="F2635" i="6"/>
  <c r="D2635" i="6"/>
  <c r="D2619" i="6"/>
  <c r="F2619" i="6"/>
  <c r="D2587" i="6"/>
  <c r="F2587" i="6"/>
  <c r="D2555" i="6"/>
  <c r="F2555" i="6"/>
  <c r="D2539" i="6"/>
  <c r="F2539" i="6"/>
  <c r="D2511" i="6"/>
  <c r="F2511" i="6"/>
  <c r="F2507" i="6"/>
  <c r="D2507" i="6"/>
  <c r="D2491" i="6"/>
  <c r="F2491" i="6"/>
  <c r="F2467" i="6"/>
  <c r="D2467" i="6"/>
  <c r="F2435" i="6"/>
  <c r="D2435" i="6"/>
  <c r="D2391" i="6"/>
  <c r="F2391" i="6"/>
  <c r="D2343" i="6"/>
  <c r="F2343" i="6"/>
  <c r="D2335" i="6"/>
  <c r="E2335" i="6"/>
  <c r="D2331" i="6"/>
  <c r="F2331" i="6"/>
  <c r="D2287" i="6"/>
  <c r="F2287" i="6"/>
  <c r="E2263" i="6"/>
  <c r="F2263" i="6"/>
  <c r="F2243" i="6"/>
  <c r="D2243" i="6"/>
  <c r="D2235" i="6"/>
  <c r="F2235" i="6"/>
  <c r="F2219" i="6"/>
  <c r="D2219" i="6"/>
  <c r="D2203" i="6"/>
  <c r="F2203" i="6"/>
  <c r="D2159" i="6"/>
  <c r="F2159" i="6"/>
  <c r="F2143" i="6"/>
  <c r="E2143" i="6"/>
  <c r="E2135" i="6"/>
  <c r="F2135" i="6"/>
  <c r="E2111" i="6"/>
  <c r="F2111" i="6"/>
  <c r="D2107" i="6"/>
  <c r="F2107" i="6"/>
  <c r="D2091" i="6"/>
  <c r="F2091" i="6"/>
  <c r="F2083" i="6"/>
  <c r="D2083" i="6"/>
  <c r="D2063" i="6"/>
  <c r="F2063" i="6"/>
  <c r="D2043" i="6"/>
  <c r="F2043" i="6"/>
  <c r="D2027" i="6"/>
  <c r="F2027" i="6"/>
  <c r="F1987" i="6"/>
  <c r="D1987" i="6"/>
  <c r="D1979" i="6"/>
  <c r="F1979" i="6"/>
  <c r="F1955" i="6"/>
  <c r="D1955" i="6"/>
  <c r="D1947" i="6"/>
  <c r="F1947" i="6"/>
  <c r="E1939" i="6"/>
  <c r="F1939" i="6"/>
  <c r="E1875" i="6"/>
  <c r="F1875" i="6"/>
  <c r="E1811" i="6"/>
  <c r="F1811" i="6"/>
  <c r="E1619" i="6"/>
  <c r="F1619" i="6"/>
  <c r="E1611" i="6"/>
  <c r="D1611" i="6"/>
  <c r="E1555" i="6"/>
  <c r="F1555" i="6"/>
  <c r="D1547" i="6"/>
  <c r="E1547" i="6"/>
  <c r="F1427" i="6"/>
  <c r="D1427" i="6"/>
  <c r="D1383" i="6"/>
  <c r="F1383" i="6"/>
  <c r="E1043" i="6"/>
  <c r="D1043" i="6"/>
  <c r="E963" i="6"/>
  <c r="F963" i="6"/>
  <c r="E415" i="6"/>
  <c r="F415" i="6"/>
  <c r="E79" i="6"/>
  <c r="F79" i="6"/>
  <c r="F2427" i="6"/>
  <c r="F2139" i="6"/>
  <c r="F3111" i="6"/>
  <c r="D3155" i="6"/>
  <c r="F3459" i="6"/>
  <c r="D2567" i="6"/>
  <c r="F2623" i="6"/>
  <c r="F2347" i="6"/>
  <c r="D1935" i="6"/>
  <c r="D2683" i="6"/>
  <c r="E1675" i="6"/>
  <c r="E16" i="5"/>
  <c r="F36" i="5"/>
  <c r="E80" i="5"/>
  <c r="D124" i="5"/>
  <c r="F164" i="5"/>
  <c r="E208" i="5"/>
  <c r="F256" i="5"/>
  <c r="D7328" i="5"/>
  <c r="D8608" i="5"/>
  <c r="D44" i="5"/>
  <c r="F84" i="5"/>
  <c r="E128" i="5"/>
  <c r="D172" i="5"/>
  <c r="F212" i="5"/>
  <c r="E264" i="5"/>
  <c r="D8735" i="6"/>
  <c r="E8735" i="6"/>
  <c r="F8691" i="6"/>
  <c r="E8691" i="6"/>
  <c r="D8539" i="6"/>
  <c r="E8539" i="6"/>
  <c r="E8335" i="6"/>
  <c r="D8335" i="6"/>
  <c r="D7707" i="6"/>
  <c r="E7707" i="6"/>
  <c r="D7059" i="6"/>
  <c r="F7059" i="6"/>
  <c r="F6339" i="6"/>
  <c r="E6339" i="6"/>
  <c r="F6019" i="6"/>
  <c r="D6019" i="6"/>
  <c r="E5883" i="6"/>
  <c r="D5883" i="6"/>
  <c r="D5467" i="6"/>
  <c r="E5467" i="6"/>
  <c r="E5139" i="6"/>
  <c r="F5139" i="6"/>
  <c r="E5075" i="6"/>
  <c r="F5075" i="6"/>
  <c r="E5043" i="6"/>
  <c r="F5043" i="6"/>
  <c r="E5011" i="6"/>
  <c r="F5011" i="6"/>
  <c r="E4979" i="6"/>
  <c r="F4979" i="6"/>
  <c r="E4915" i="6"/>
  <c r="F4915" i="6"/>
  <c r="D4531" i="6"/>
  <c r="F4531" i="6"/>
  <c r="E4419" i="6"/>
  <c r="D4419" i="6"/>
  <c r="D4299" i="6"/>
  <c r="E4299" i="6"/>
  <c r="E4019" i="6"/>
  <c r="D4019" i="6"/>
  <c r="D3843" i="6"/>
  <c r="F3843" i="6"/>
  <c r="F3663" i="6"/>
  <c r="D3663" i="6"/>
  <c r="D3587" i="6"/>
  <c r="F3587" i="6"/>
  <c r="F3539" i="6"/>
  <c r="E3539" i="6"/>
  <c r="E3507" i="6"/>
  <c r="D3507" i="6"/>
  <c r="D3443" i="6"/>
  <c r="E3443" i="6"/>
  <c r="D3379" i="6"/>
  <c r="E3379" i="6"/>
  <c r="F3367" i="6"/>
  <c r="E3367" i="6"/>
  <c r="D3363" i="6"/>
  <c r="F3363" i="6"/>
  <c r="D3271" i="6"/>
  <c r="E3271" i="6"/>
  <c r="D3235" i="6"/>
  <c r="F3235" i="6"/>
  <c r="E3211" i="6"/>
  <c r="D3211" i="6"/>
  <c r="F3211" i="6"/>
  <c r="D3191" i="6"/>
  <c r="F3191" i="6"/>
  <c r="F3179" i="6"/>
  <c r="D3179" i="6"/>
  <c r="E3159" i="6"/>
  <c r="F3159" i="6"/>
  <c r="F3115" i="6"/>
  <c r="D3115" i="6"/>
  <c r="E3095" i="6"/>
  <c r="F3095" i="6"/>
  <c r="F3051" i="6"/>
  <c r="D3051" i="6"/>
  <c r="F3031" i="6"/>
  <c r="E3031" i="6"/>
  <c r="F2903" i="6"/>
  <c r="E2903" i="6"/>
  <c r="F2871" i="6"/>
  <c r="E2871" i="6"/>
  <c r="F2823" i="6"/>
  <c r="E2823" i="6"/>
  <c r="D2739" i="6"/>
  <c r="F2739" i="6"/>
  <c r="D2707" i="6"/>
  <c r="F2707" i="6"/>
  <c r="D2675" i="6"/>
  <c r="F2675" i="6"/>
  <c r="D2643" i="6"/>
  <c r="F2643" i="6"/>
  <c r="D2611" i="6"/>
  <c r="F2611" i="6"/>
  <c r="D2579" i="6"/>
  <c r="F2579" i="6"/>
  <c r="D2547" i="6"/>
  <c r="F2547" i="6"/>
  <c r="D2515" i="6"/>
  <c r="F2515" i="6"/>
  <c r="D2483" i="6"/>
  <c r="F2483" i="6"/>
  <c r="D2451" i="6"/>
  <c r="F2451" i="6"/>
  <c r="D2419" i="6"/>
  <c r="F2419" i="6"/>
  <c r="D2387" i="6"/>
  <c r="F2387" i="6"/>
  <c r="D2355" i="6"/>
  <c r="F2355" i="6"/>
  <c r="D2323" i="6"/>
  <c r="F2323" i="6"/>
  <c r="D2291" i="6"/>
  <c r="F2291" i="6"/>
  <c r="D2259" i="6"/>
  <c r="F2259" i="6"/>
  <c r="D2227" i="6"/>
  <c r="F2227" i="6"/>
  <c r="D2195" i="6"/>
  <c r="F2195" i="6"/>
  <c r="D2163" i="6"/>
  <c r="F2163" i="6"/>
  <c r="D2131" i="6"/>
  <c r="F2131" i="6"/>
  <c r="D2099" i="6"/>
  <c r="F2099" i="6"/>
  <c r="D2067" i="6"/>
  <c r="F2067" i="6"/>
  <c r="D2035" i="6"/>
  <c r="F2035" i="6"/>
  <c r="D2003" i="6"/>
  <c r="F2003" i="6"/>
  <c r="D1971" i="6"/>
  <c r="F1971" i="6"/>
  <c r="E1943" i="6"/>
  <c r="D1943" i="6"/>
  <c r="E1923" i="6"/>
  <c r="F1923" i="6"/>
  <c r="E1867" i="6"/>
  <c r="D1867" i="6"/>
  <c r="D1863" i="6"/>
  <c r="F1863" i="6"/>
  <c r="D1847" i="6"/>
  <c r="F1847" i="6"/>
  <c r="D1803" i="6"/>
  <c r="E1803" i="6"/>
  <c r="D1799" i="6"/>
  <c r="F1799" i="6"/>
  <c r="E1795" i="6"/>
  <c r="F1795" i="6"/>
  <c r="D1735" i="6"/>
  <c r="F1735" i="6"/>
  <c r="E1727" i="6"/>
  <c r="F1727" i="6"/>
  <c r="D1723" i="6"/>
  <c r="E1723" i="6"/>
  <c r="E1715" i="6"/>
  <c r="F1715" i="6"/>
  <c r="E1683" i="6"/>
  <c r="F1683" i="6"/>
  <c r="D1671" i="6"/>
  <c r="F1671" i="6"/>
  <c r="E1667" i="6"/>
  <c r="F1667" i="6"/>
  <c r="D1607" i="6"/>
  <c r="F1607" i="6"/>
  <c r="E1587" i="6"/>
  <c r="F1587" i="6"/>
  <c r="D1543" i="6"/>
  <c r="F1543" i="6"/>
  <c r="F1491" i="6"/>
  <c r="D1491" i="6"/>
  <c r="E1491" i="6"/>
  <c r="D1483" i="6"/>
  <c r="F1483" i="6"/>
  <c r="F1479" i="6"/>
  <c r="E1479" i="6"/>
  <c r="E1435" i="6"/>
  <c r="F1435" i="6"/>
  <c r="D1423" i="6"/>
  <c r="E1423" i="6"/>
  <c r="D1419" i="6"/>
  <c r="F1419" i="6"/>
  <c r="D1415" i="6"/>
  <c r="E1415" i="6"/>
  <c r="D1395" i="6"/>
  <c r="F1395" i="6"/>
  <c r="F1363" i="6"/>
  <c r="D1363" i="6"/>
  <c r="E1307" i="6"/>
  <c r="D1307" i="6"/>
  <c r="F1299" i="6"/>
  <c r="E1299" i="6"/>
  <c r="E1287" i="6"/>
  <c r="D1287" i="6"/>
  <c r="E1275" i="6"/>
  <c r="D1275" i="6"/>
  <c r="F1271" i="6"/>
  <c r="D1271" i="6"/>
  <c r="D1227" i="6"/>
  <c r="F1227" i="6"/>
  <c r="D1219" i="6"/>
  <c r="F1219" i="6"/>
  <c r="E1219" i="6"/>
  <c r="F1207" i="6"/>
  <c r="E1207" i="6"/>
  <c r="D1171" i="6"/>
  <c r="F1171" i="6"/>
  <c r="F1163" i="6"/>
  <c r="E1163" i="6"/>
  <c r="E1147" i="6"/>
  <c r="D1147" i="6"/>
  <c r="F1143" i="6"/>
  <c r="D1143" i="6"/>
  <c r="E1099" i="6"/>
  <c r="F1099" i="6"/>
  <c r="D1035" i="6"/>
  <c r="E1035" i="6"/>
  <c r="E1031" i="6"/>
  <c r="D1031" i="6"/>
  <c r="E1019" i="6"/>
  <c r="D1019" i="6"/>
  <c r="E971" i="6"/>
  <c r="D971" i="6"/>
  <c r="E967" i="6"/>
  <c r="D967" i="6"/>
  <c r="F951" i="6"/>
  <c r="E951" i="6"/>
  <c r="E915" i="6"/>
  <c r="D915" i="6"/>
  <c r="F907" i="6"/>
  <c r="D907" i="6"/>
  <c r="E907" i="6"/>
  <c r="D851" i="6"/>
  <c r="E851" i="6"/>
  <c r="F827" i="6"/>
  <c r="E827" i="6"/>
  <c r="D811" i="6"/>
  <c r="E811" i="6"/>
  <c r="F771" i="6"/>
  <c r="D771" i="6"/>
  <c r="D763" i="6"/>
  <c r="F763" i="6"/>
  <c r="E707" i="6"/>
  <c r="D707" i="6"/>
  <c r="E651" i="6"/>
  <c r="D651" i="6"/>
  <c r="E635" i="6"/>
  <c r="F635" i="6"/>
  <c r="D635" i="6"/>
  <c r="F607" i="6"/>
  <c r="E607" i="6"/>
  <c r="E575" i="6"/>
  <c r="F575" i="6"/>
  <c r="E555" i="6"/>
  <c r="F555" i="6"/>
  <c r="E547" i="6"/>
  <c r="D547" i="6"/>
  <c r="F527" i="6"/>
  <c r="D527" i="6"/>
  <c r="F511" i="6"/>
  <c r="E511" i="6"/>
  <c r="E479" i="6"/>
  <c r="F479" i="6"/>
  <c r="F383" i="6"/>
  <c r="E383" i="6"/>
  <c r="F351" i="6"/>
  <c r="E351" i="6"/>
  <c r="E319" i="6"/>
  <c r="F319" i="6"/>
  <c r="E311" i="6"/>
  <c r="D311" i="6"/>
  <c r="D295" i="6"/>
  <c r="E295" i="6"/>
  <c r="F255" i="6"/>
  <c r="E255" i="6"/>
  <c r="E223" i="6"/>
  <c r="F223" i="6"/>
  <c r="E215" i="6"/>
  <c r="D215" i="6"/>
  <c r="D183" i="6"/>
  <c r="E183" i="6"/>
  <c r="E167" i="6"/>
  <c r="D167" i="6"/>
  <c r="D135" i="6"/>
  <c r="E135" i="6"/>
  <c r="F127" i="6"/>
  <c r="E127" i="6"/>
  <c r="E119" i="6"/>
  <c r="D119" i="6"/>
  <c r="E95" i="6"/>
  <c r="F95" i="6"/>
  <c r="D71" i="6"/>
  <c r="E71" i="6"/>
  <c r="E63" i="6"/>
  <c r="F63" i="6"/>
  <c r="E55" i="6"/>
  <c r="D55" i="6"/>
  <c r="F51" i="6"/>
  <c r="E51" i="6"/>
  <c r="D47" i="6"/>
  <c r="E47" i="6"/>
  <c r="D35" i="6"/>
  <c r="E35" i="6"/>
  <c r="F15" i="6"/>
  <c r="D15" i="6"/>
  <c r="D60" i="5"/>
  <c r="F100" i="5"/>
  <c r="E144" i="5"/>
  <c r="D188" i="5"/>
  <c r="F228" i="5"/>
  <c r="F284" i="5"/>
  <c r="F20" i="5"/>
  <c r="E64" i="5"/>
  <c r="D108" i="5"/>
  <c r="F148" i="5"/>
  <c r="E192" i="5"/>
  <c r="E236" i="5"/>
  <c r="F292" i="5"/>
  <c r="F8639" i="6"/>
  <c r="D8639" i="6"/>
  <c r="D8607" i="6"/>
  <c r="E8607" i="6"/>
  <c r="F8559" i="6"/>
  <c r="E8559" i="6"/>
  <c r="F6803" i="6"/>
  <c r="D6803" i="6"/>
  <c r="E6335" i="6"/>
  <c r="F6335" i="6"/>
  <c r="E6211" i="6"/>
  <c r="D6211" i="6"/>
  <c r="F6083" i="6"/>
  <c r="D6083" i="6"/>
  <c r="F5987" i="6"/>
  <c r="D5987" i="6"/>
  <c r="F5891" i="6"/>
  <c r="D5891" i="6"/>
  <c r="F5695" i="6"/>
  <c r="D5695" i="6"/>
  <c r="E5107" i="6"/>
  <c r="F5107" i="6"/>
  <c r="E5079" i="6"/>
  <c r="F5079" i="6"/>
  <c r="E4947" i="6"/>
  <c r="F4947" i="6"/>
  <c r="F4575" i="6"/>
  <c r="D4575" i="6"/>
  <c r="F4527" i="6"/>
  <c r="D4527" i="6"/>
  <c r="E3763" i="6"/>
  <c r="D3763" i="6"/>
  <c r="D7432" i="5"/>
  <c r="D28" i="5"/>
  <c r="E48" i="5"/>
  <c r="F68" i="5"/>
  <c r="D92" i="5"/>
  <c r="E112" i="5"/>
  <c r="F132" i="5"/>
  <c r="D156" i="5"/>
  <c r="E176" i="5"/>
  <c r="F196" i="5"/>
  <c r="D220" i="5"/>
  <c r="D244" i="5"/>
  <c r="E272" i="5"/>
  <c r="E300" i="5"/>
  <c r="F8767" i="6"/>
  <c r="F8751" i="6"/>
  <c r="F8735" i="6"/>
  <c r="F8719" i="6"/>
  <c r="F8659" i="6"/>
  <c r="D8475" i="6"/>
  <c r="D8399" i="6"/>
  <c r="F8295" i="6"/>
  <c r="D8007" i="6"/>
  <c r="F7851" i="6"/>
  <c r="F7891" i="6"/>
  <c r="F7771" i="6"/>
  <c r="F7715" i="6"/>
  <c r="F7643" i="6"/>
  <c r="E7603" i="6"/>
  <c r="E7539" i="6"/>
  <c r="E7267" i="6"/>
  <c r="E7183" i="6"/>
  <c r="E7139" i="6"/>
  <c r="E7067" i="6"/>
  <c r="E6983" i="6"/>
  <c r="E6939" i="6"/>
  <c r="E6875" i="6"/>
  <c r="E6811" i="6"/>
  <c r="E6791" i="6"/>
  <c r="E6747" i="6"/>
  <c r="F6655" i="6"/>
  <c r="E6467" i="6"/>
  <c r="D6067" i="6"/>
  <c r="E6031" i="6"/>
  <c r="E5983" i="6"/>
  <c r="E6611" i="6"/>
  <c r="D5787" i="6"/>
  <c r="E6007" i="6"/>
  <c r="D5991" i="6"/>
  <c r="D4867" i="6"/>
  <c r="F5763" i="6"/>
  <c r="F5731" i="6"/>
  <c r="D5699" i="6"/>
  <c r="E5651" i="6"/>
  <c r="D5587" i="6"/>
  <c r="E5539" i="6"/>
  <c r="F5507" i="6"/>
  <c r="F5475" i="6"/>
  <c r="E5415" i="6"/>
  <c r="E5383" i="6"/>
  <c r="E5351" i="6"/>
  <c r="E5319" i="6"/>
  <c r="E5287" i="6"/>
  <c r="E5255" i="6"/>
  <c r="D4879" i="6"/>
  <c r="E4899" i="6"/>
  <c r="F5723" i="6"/>
  <c r="D5643" i="6"/>
  <c r="E5611" i="6"/>
  <c r="E5579" i="6"/>
  <c r="D5531" i="6"/>
  <c r="E5499" i="6"/>
  <c r="F4899" i="6"/>
  <c r="F2699" i="6"/>
  <c r="F2679" i="6"/>
  <c r="F2615" i="6"/>
  <c r="F2571" i="6"/>
  <c r="F2487" i="6"/>
  <c r="F2443" i="6"/>
  <c r="F2359" i="6"/>
  <c r="F2335" i="6"/>
  <c r="F2315" i="6"/>
  <c r="F2271" i="6"/>
  <c r="F2187" i="6"/>
  <c r="F2103" i="6"/>
  <c r="F2059" i="6"/>
  <c r="F2039" i="6"/>
  <c r="F2015" i="6"/>
  <c r="F1951" i="6"/>
  <c r="D3219" i="6"/>
  <c r="D3163" i="6"/>
  <c r="D3131" i="6"/>
  <c r="F3047" i="6"/>
  <c r="F3131" i="6"/>
  <c r="E3071" i="6"/>
  <c r="E3023" i="6"/>
  <c r="F2979" i="6"/>
  <c r="E2831" i="6"/>
  <c r="F2811" i="6"/>
  <c r="F2787" i="6"/>
  <c r="D2659" i="6"/>
  <c r="D2531" i="6"/>
  <c r="D2403" i="6"/>
  <c r="D2275" i="6"/>
  <c r="D2147" i="6"/>
  <c r="D2019" i="6"/>
  <c r="D3075" i="6"/>
  <c r="D3095" i="6"/>
  <c r="E8523" i="6"/>
  <c r="E8575" i="6"/>
  <c r="D7787" i="6"/>
  <c r="D7735" i="6"/>
  <c r="E7691" i="6"/>
  <c r="F8547" i="6"/>
  <c r="D8711" i="6"/>
  <c r="D7107" i="6"/>
  <c r="D6875" i="6"/>
  <c r="F6067" i="6"/>
  <c r="E5655" i="6"/>
  <c r="F5215" i="6"/>
  <c r="E4527" i="6"/>
  <c r="F3971" i="6"/>
  <c r="D3871" i="6"/>
  <c r="D3743" i="6"/>
  <c r="D3635" i="6"/>
  <c r="F3523" i="6"/>
  <c r="D3427" i="6"/>
  <c r="F3243" i="6"/>
  <c r="F1747" i="6"/>
  <c r="D4275" i="6"/>
  <c r="F3667" i="6"/>
  <c r="F3279" i="6"/>
  <c r="E1931" i="6"/>
  <c r="E3343" i="6"/>
  <c r="D1927" i="6"/>
  <c r="D1739" i="6"/>
  <c r="F1459" i="6"/>
  <c r="F883" i="6"/>
  <c r="E715" i="6"/>
  <c r="F1275" i="6"/>
  <c r="E843" i="6"/>
  <c r="F759" i="6"/>
  <c r="AR19" i="3"/>
  <c r="D6128" i="5"/>
  <c r="E6128" i="5"/>
  <c r="E3948" i="5"/>
  <c r="D3948" i="5"/>
  <c r="F3920" i="5"/>
  <c r="D3920" i="5"/>
  <c r="D3876" i="5"/>
  <c r="E3876" i="5"/>
  <c r="E3820" i="5"/>
  <c r="D3820" i="5"/>
  <c r="F3792" i="5"/>
  <c r="D3792" i="5"/>
  <c r="F3764" i="5"/>
  <c r="D3764" i="5"/>
  <c r="E3644" i="5"/>
  <c r="D3644" i="5"/>
  <c r="D3556" i="5"/>
  <c r="F3556" i="5"/>
  <c r="F3524" i="5"/>
  <c r="D3524" i="5"/>
  <c r="F3488" i="5"/>
  <c r="D3488" i="5"/>
  <c r="D3464" i="5"/>
  <c r="F3464" i="5"/>
  <c r="D3444" i="5"/>
  <c r="E3444" i="5"/>
  <c r="E3436" i="5"/>
  <c r="F3436" i="5"/>
  <c r="E3428" i="5"/>
  <c r="F3428" i="5"/>
  <c r="F3424" i="5"/>
  <c r="D3424" i="5"/>
  <c r="D3416" i="5"/>
  <c r="E3416" i="5"/>
  <c r="F3408" i="5"/>
  <c r="E3408" i="5"/>
  <c r="E3332" i="5"/>
  <c r="D3332" i="5"/>
  <c r="E3324" i="5"/>
  <c r="D3324" i="5"/>
  <c r="E3300" i="5"/>
  <c r="F3300" i="5"/>
  <c r="E3252" i="5"/>
  <c r="F3252" i="5"/>
  <c r="D3252" i="5"/>
  <c r="F3240" i="5"/>
  <c r="D3240" i="5"/>
  <c r="E3240" i="5"/>
  <c r="E3228" i="5"/>
  <c r="D3228" i="5"/>
  <c r="F3228" i="5"/>
  <c r="D3216" i="5"/>
  <c r="F3216" i="5"/>
  <c r="E3216" i="5"/>
  <c r="F3208" i="5"/>
  <c r="D3208" i="5"/>
  <c r="E3208" i="5"/>
  <c r="E3196" i="5"/>
  <c r="F3196" i="5"/>
  <c r="D3196" i="5"/>
  <c r="D3184" i="5"/>
  <c r="F3184" i="5"/>
  <c r="E3184" i="5"/>
  <c r="E3172" i="5"/>
  <c r="D3172" i="5"/>
  <c r="F3172" i="5"/>
  <c r="F3160" i="5"/>
  <c r="E3160" i="5"/>
  <c r="D3160" i="5"/>
  <c r="F3148" i="5"/>
  <c r="D3148" i="5"/>
  <c r="E3148" i="5"/>
  <c r="D3136" i="5"/>
  <c r="E3136" i="5"/>
  <c r="F3136" i="5"/>
  <c r="E3124" i="5"/>
  <c r="F3124" i="5"/>
  <c r="D3124" i="5"/>
  <c r="D3120" i="5"/>
  <c r="F3120" i="5"/>
  <c r="E3120" i="5"/>
  <c r="E3108" i="5"/>
  <c r="D3108" i="5"/>
  <c r="F3108" i="5"/>
  <c r="F3096" i="5"/>
  <c r="E3096" i="5"/>
  <c r="D3096" i="5"/>
  <c r="F3084" i="5"/>
  <c r="D3084" i="5"/>
  <c r="E3084" i="5"/>
  <c r="D3072" i="5"/>
  <c r="E3072" i="5"/>
  <c r="F3072" i="5"/>
  <c r="E3068" i="5"/>
  <c r="F3068" i="5"/>
  <c r="D3068" i="5"/>
  <c r="D3056" i="5"/>
  <c r="F3056" i="5"/>
  <c r="E3056" i="5"/>
  <c r="E3044" i="5"/>
  <c r="D3044" i="5"/>
  <c r="F3044" i="5"/>
  <c r="F3032" i="5"/>
  <c r="E3032" i="5"/>
  <c r="D3032" i="5"/>
  <c r="D3024" i="5"/>
  <c r="F3024" i="5"/>
  <c r="E3024" i="5"/>
  <c r="E3012" i="5"/>
  <c r="D3012" i="5"/>
  <c r="F3012" i="5"/>
  <c r="E3004" i="5"/>
  <c r="F3004" i="5"/>
  <c r="D3004" i="5"/>
  <c r="D2992" i="5"/>
  <c r="F2992" i="5"/>
  <c r="E2992" i="5"/>
  <c r="E2980" i="5"/>
  <c r="D2980" i="5"/>
  <c r="F2980" i="5"/>
  <c r="E2968" i="5"/>
  <c r="D2968" i="5"/>
  <c r="F2968" i="5"/>
  <c r="F2956" i="5"/>
  <c r="D2956" i="5"/>
  <c r="E2956" i="5"/>
  <c r="E2944" i="5"/>
  <c r="F2944" i="5"/>
  <c r="D2944" i="5"/>
  <c r="F2940" i="5"/>
  <c r="D2940" i="5"/>
  <c r="E2940" i="5"/>
  <c r="E2928" i="5"/>
  <c r="F2928" i="5"/>
  <c r="D2928" i="5"/>
  <c r="D2916" i="5"/>
  <c r="F2916" i="5"/>
  <c r="E2916" i="5"/>
  <c r="E2904" i="5"/>
  <c r="D2904" i="5"/>
  <c r="F2904" i="5"/>
  <c r="F2892" i="5"/>
  <c r="D2892" i="5"/>
  <c r="E2892" i="5"/>
  <c r="E2880" i="5"/>
  <c r="F2880" i="5"/>
  <c r="D2880" i="5"/>
  <c r="E2872" i="5"/>
  <c r="D2872" i="5"/>
  <c r="F2872" i="5"/>
  <c r="F2860" i="5"/>
  <c r="E2860" i="5"/>
  <c r="D2860" i="5"/>
  <c r="F2848" i="5"/>
  <c r="D2848" i="5"/>
  <c r="E2848" i="5"/>
  <c r="D2836" i="5"/>
  <c r="E2836" i="5"/>
  <c r="F2836" i="5"/>
  <c r="E2824" i="5"/>
  <c r="F2824" i="5"/>
  <c r="D2816" i="5"/>
  <c r="F2816" i="5"/>
  <c r="E2816" i="5"/>
  <c r="E2808" i="5"/>
  <c r="D2808" i="5"/>
  <c r="F2808" i="5"/>
  <c r="E2792" i="5"/>
  <c r="F2792" i="5"/>
  <c r="D2792" i="5"/>
  <c r="F2784" i="5"/>
  <c r="D2784" i="5"/>
  <c r="E2784" i="5"/>
  <c r="D2772" i="5"/>
  <c r="E2772" i="5"/>
  <c r="F2772" i="5"/>
  <c r="E2760" i="5"/>
  <c r="F2760" i="5"/>
  <c r="D2760" i="5"/>
  <c r="F2748" i="5"/>
  <c r="D2748" i="5"/>
  <c r="E2748" i="5"/>
  <c r="E2736" i="5"/>
  <c r="D2736" i="5"/>
  <c r="F2736" i="5"/>
  <c r="E2728" i="5"/>
  <c r="F2728" i="5"/>
  <c r="D2728" i="5"/>
  <c r="F2716" i="5"/>
  <c r="D2716" i="5"/>
  <c r="E2716" i="5"/>
  <c r="E2704" i="5"/>
  <c r="F2704" i="5"/>
  <c r="D2704" i="5"/>
  <c r="D2692" i="5"/>
  <c r="F2692" i="5"/>
  <c r="E2692" i="5"/>
  <c r="E2680" i="5"/>
  <c r="D2680" i="5"/>
  <c r="F2680" i="5"/>
  <c r="F2668" i="5"/>
  <c r="E2668" i="5"/>
  <c r="D2668" i="5"/>
  <c r="F2656" i="5"/>
  <c r="D2656" i="5"/>
  <c r="E2656" i="5"/>
  <c r="D2644" i="5"/>
  <c r="E2644" i="5"/>
  <c r="F2644" i="5"/>
  <c r="E2632" i="5"/>
  <c r="F2632" i="5"/>
  <c r="D2632" i="5"/>
  <c r="D2624" i="5"/>
  <c r="F2624" i="5"/>
  <c r="E2624" i="5"/>
  <c r="D2612" i="5"/>
  <c r="E2612" i="5"/>
  <c r="F2612" i="5"/>
  <c r="E2600" i="5"/>
  <c r="F2600" i="5"/>
  <c r="D2600" i="5"/>
  <c r="F2588" i="5"/>
  <c r="D2588" i="5"/>
  <c r="E2588" i="5"/>
  <c r="E2576" i="5"/>
  <c r="F2576" i="5"/>
  <c r="D2576" i="5"/>
  <c r="D2564" i="5"/>
  <c r="F2564" i="5"/>
  <c r="E2564" i="5"/>
  <c r="F2556" i="5"/>
  <c r="D2556" i="5"/>
  <c r="E2556" i="5"/>
  <c r="E2544" i="5"/>
  <c r="D2544" i="5"/>
  <c r="F2544" i="5"/>
  <c r="D2532" i="5"/>
  <c r="F2532" i="5"/>
  <c r="E2532" i="5"/>
  <c r="F2524" i="5"/>
  <c r="D2524" i="5"/>
  <c r="E2524" i="5"/>
  <c r="E2512" i="5"/>
  <c r="F2512" i="5"/>
  <c r="D2512" i="5"/>
  <c r="D2500" i="5"/>
  <c r="F2500" i="5"/>
  <c r="E2500" i="5"/>
  <c r="E2488" i="5"/>
  <c r="D2488" i="5"/>
  <c r="F2488" i="5"/>
  <c r="F2476" i="5"/>
  <c r="E2476" i="5"/>
  <c r="D2476" i="5"/>
  <c r="F2464" i="5"/>
  <c r="D2464" i="5"/>
  <c r="E2464" i="5"/>
  <c r="D2452" i="5"/>
  <c r="E2452" i="5"/>
  <c r="F2452" i="5"/>
  <c r="E2440" i="5"/>
  <c r="F2440" i="5"/>
  <c r="D2440" i="5"/>
  <c r="D2428" i="5"/>
  <c r="F2428" i="5"/>
  <c r="E2428" i="5"/>
  <c r="F2420" i="5"/>
  <c r="D2420" i="5"/>
  <c r="E2420" i="5"/>
  <c r="E2408" i="5"/>
  <c r="F2408" i="5"/>
  <c r="D2408" i="5"/>
  <c r="D2396" i="5"/>
  <c r="F2396" i="5"/>
  <c r="E2396" i="5"/>
  <c r="E2384" i="5"/>
  <c r="D2384" i="5"/>
  <c r="F2372" i="5"/>
  <c r="D2372" i="5"/>
  <c r="E2372" i="5"/>
  <c r="E2368" i="5"/>
  <c r="D2368" i="5"/>
  <c r="F2368" i="5"/>
  <c r="F2356" i="5"/>
  <c r="D2356" i="5"/>
  <c r="E2356" i="5"/>
  <c r="E2344" i="5"/>
  <c r="F2344" i="5"/>
  <c r="D2344" i="5"/>
  <c r="D2332" i="5"/>
  <c r="F2332" i="5"/>
  <c r="E2332" i="5"/>
  <c r="E2320" i="5"/>
  <c r="D2320" i="5"/>
  <c r="F2320" i="5"/>
  <c r="F2308" i="5"/>
  <c r="D2308" i="5"/>
  <c r="E2308" i="5"/>
  <c r="E2296" i="5"/>
  <c r="F2296" i="5"/>
  <c r="D2296" i="5"/>
  <c r="D2284" i="5"/>
  <c r="F2284" i="5"/>
  <c r="E2284" i="5"/>
  <c r="E2272" i="5"/>
  <c r="D2272" i="5"/>
  <c r="F2272" i="5"/>
  <c r="F2260" i="5"/>
  <c r="D2260" i="5"/>
  <c r="E2260" i="5"/>
  <c r="E2248" i="5"/>
  <c r="F2248" i="5"/>
  <c r="D2248" i="5"/>
  <c r="D2236" i="5"/>
  <c r="F2236" i="5"/>
  <c r="E2236" i="5"/>
  <c r="E2224" i="5"/>
  <c r="D2224" i="5"/>
  <c r="F2224" i="5"/>
  <c r="F2212" i="5"/>
  <c r="D2212" i="5"/>
  <c r="E2212" i="5"/>
  <c r="D2204" i="5"/>
  <c r="E2204" i="5"/>
  <c r="F2204" i="5"/>
  <c r="F2196" i="5"/>
  <c r="E2196" i="5"/>
  <c r="D2196" i="5"/>
  <c r="D2184" i="5"/>
  <c r="F2184" i="5"/>
  <c r="E2184" i="5"/>
  <c r="D2172" i="5"/>
  <c r="E2172" i="5"/>
  <c r="F2172" i="5"/>
  <c r="E2160" i="5"/>
  <c r="F2160" i="5"/>
  <c r="D2160" i="5"/>
  <c r="F2148" i="5"/>
  <c r="D2148" i="5"/>
  <c r="E2148" i="5"/>
  <c r="E2136" i="5"/>
  <c r="F2136" i="5"/>
  <c r="D2136" i="5"/>
  <c r="D2124" i="5"/>
  <c r="F2124" i="5"/>
  <c r="E2124" i="5"/>
  <c r="E2112" i="5"/>
  <c r="D2112" i="5"/>
  <c r="F2112" i="5"/>
  <c r="F2100" i="5"/>
  <c r="E2100" i="5"/>
  <c r="F2088" i="5"/>
  <c r="D2088" i="5"/>
  <c r="E2088" i="5"/>
  <c r="E2076" i="5"/>
  <c r="F2076" i="5"/>
  <c r="D2076" i="5"/>
  <c r="F2064" i="5"/>
  <c r="D2064" i="5"/>
  <c r="E2064" i="5"/>
  <c r="E2052" i="5"/>
  <c r="F2052" i="5"/>
  <c r="D2040" i="5"/>
  <c r="F2040" i="5"/>
  <c r="E2040" i="5"/>
  <c r="F2032" i="5"/>
  <c r="D2032" i="5"/>
  <c r="E2032" i="5"/>
  <c r="E2020" i="5"/>
  <c r="F2020" i="5"/>
  <c r="D2020" i="5"/>
  <c r="D2008" i="5"/>
  <c r="F2008" i="5"/>
  <c r="E1996" i="5"/>
  <c r="D1996" i="5"/>
  <c r="F1996" i="5"/>
  <c r="F1984" i="5"/>
  <c r="D1984" i="5"/>
  <c r="E1984" i="5"/>
  <c r="E1972" i="5"/>
  <c r="F1972" i="5"/>
  <c r="D1972" i="5"/>
  <c r="E1964" i="5"/>
  <c r="D1964" i="5"/>
  <c r="F1952" i="5"/>
  <c r="D1952" i="5"/>
  <c r="E1952" i="5"/>
  <c r="E1940" i="5"/>
  <c r="F1940" i="5"/>
  <c r="D1940" i="5"/>
  <c r="D1928" i="5"/>
  <c r="F1928" i="5"/>
  <c r="E1928" i="5"/>
  <c r="E1916" i="5"/>
  <c r="F1916" i="5"/>
  <c r="D1916" i="5"/>
  <c r="D1912" i="5"/>
  <c r="F1912" i="5"/>
  <c r="E1912" i="5"/>
  <c r="E1900" i="5"/>
  <c r="D1900" i="5"/>
  <c r="F1900" i="5"/>
  <c r="F1888" i="5"/>
  <c r="D1888" i="5"/>
  <c r="E1888" i="5"/>
  <c r="E1876" i="5"/>
  <c r="F1876" i="5"/>
  <c r="D1876" i="5"/>
  <c r="D1864" i="5"/>
  <c r="F1864" i="5"/>
  <c r="E1864" i="5"/>
  <c r="E1860" i="5"/>
  <c r="F1860" i="5"/>
  <c r="D1860" i="5"/>
  <c r="D1848" i="5"/>
  <c r="F1848" i="5"/>
  <c r="E1848" i="5"/>
  <c r="E1836" i="5"/>
  <c r="D1836" i="5"/>
  <c r="F1824" i="5"/>
  <c r="D1824" i="5"/>
  <c r="E1824" i="5"/>
  <c r="E1812" i="5"/>
  <c r="F1812" i="5"/>
  <c r="D1812" i="5"/>
  <c r="D1800" i="5"/>
  <c r="F1800" i="5"/>
  <c r="E1800" i="5"/>
  <c r="F1792" i="5"/>
  <c r="D1792" i="5"/>
  <c r="E1792" i="5"/>
  <c r="D1784" i="5"/>
  <c r="F1784" i="5"/>
  <c r="E1784" i="5"/>
  <c r="E1772" i="5"/>
  <c r="D1772" i="5"/>
  <c r="F1772" i="5"/>
  <c r="D1760" i="5"/>
  <c r="F1760" i="5"/>
  <c r="E1760" i="5"/>
  <c r="F1752" i="5"/>
  <c r="E1752" i="5"/>
  <c r="D1752" i="5"/>
  <c r="E1740" i="5"/>
  <c r="D1740" i="5"/>
  <c r="F1740" i="5"/>
  <c r="D1728" i="5"/>
  <c r="F1728" i="5"/>
  <c r="F1720" i="5"/>
  <c r="D1720" i="5"/>
  <c r="E1720" i="5"/>
  <c r="F1708" i="5"/>
  <c r="E1708" i="5"/>
  <c r="D1708" i="5"/>
  <c r="D1696" i="5"/>
  <c r="F1696" i="5"/>
  <c r="E1696" i="5"/>
  <c r="E1684" i="5"/>
  <c r="D1684" i="5"/>
  <c r="F1684" i="5"/>
  <c r="F1672" i="5"/>
  <c r="E1672" i="5"/>
  <c r="D1672" i="5"/>
  <c r="F1660" i="5"/>
  <c r="D1660" i="5"/>
  <c r="E1660" i="5"/>
  <c r="F1648" i="5"/>
  <c r="D1648" i="5"/>
  <c r="E1648" i="5"/>
  <c r="D1640" i="5"/>
  <c r="F1640" i="5"/>
  <c r="E1640" i="5"/>
  <c r="E1628" i="5"/>
  <c r="F1628" i="5"/>
  <c r="D1628" i="5"/>
  <c r="F1616" i="5"/>
  <c r="D1616" i="5"/>
  <c r="E1616" i="5"/>
  <c r="E1604" i="5"/>
  <c r="F1604" i="5"/>
  <c r="D1604" i="5"/>
  <c r="D1592" i="5"/>
  <c r="F1592" i="5"/>
  <c r="E1592" i="5"/>
  <c r="F1584" i="5"/>
  <c r="D1584" i="5"/>
  <c r="E1584" i="5"/>
  <c r="D1576" i="5"/>
  <c r="F1576" i="5"/>
  <c r="E1576" i="5"/>
  <c r="E1564" i="5"/>
  <c r="F1564" i="5"/>
  <c r="D1564" i="5"/>
  <c r="F1552" i="5"/>
  <c r="D1552" i="5"/>
  <c r="E1552" i="5"/>
  <c r="E1540" i="5"/>
  <c r="F1540" i="5"/>
  <c r="D1540" i="5"/>
  <c r="F1536" i="5"/>
  <c r="D1536" i="5"/>
  <c r="E1524" i="5"/>
  <c r="D1524" i="5"/>
  <c r="D1512" i="5"/>
  <c r="F1512" i="5"/>
  <c r="E1512" i="5"/>
  <c r="E1500" i="5"/>
  <c r="F1500" i="5"/>
  <c r="D1500" i="5"/>
  <c r="F1488" i="5"/>
  <c r="D1488" i="5"/>
  <c r="E1488" i="5"/>
  <c r="E1484" i="5"/>
  <c r="F1484" i="5"/>
  <c r="F1472" i="5"/>
  <c r="D1472" i="5"/>
  <c r="E1460" i="5"/>
  <c r="D1460" i="5"/>
  <c r="D1448" i="5"/>
  <c r="F1448" i="5"/>
  <c r="E1448" i="5"/>
  <c r="E1436" i="5"/>
  <c r="F1436" i="5"/>
  <c r="D1436" i="5"/>
  <c r="F1424" i="5"/>
  <c r="D1424" i="5"/>
  <c r="E1424" i="5"/>
  <c r="D1416" i="5"/>
  <c r="F1416" i="5"/>
  <c r="E1416" i="5"/>
  <c r="E1404" i="5"/>
  <c r="F1404" i="5"/>
  <c r="D1404" i="5"/>
  <c r="F1392" i="5"/>
  <c r="D1392" i="5"/>
  <c r="E1392" i="5"/>
  <c r="E1380" i="5"/>
  <c r="F1380" i="5"/>
  <c r="D1380" i="5"/>
  <c r="D1368" i="5"/>
  <c r="F1368" i="5"/>
  <c r="E1368" i="5"/>
  <c r="F1360" i="5"/>
  <c r="D1360" i="5"/>
  <c r="E1360" i="5"/>
  <c r="D1352" i="5"/>
  <c r="F1352" i="5"/>
  <c r="E1352" i="5"/>
  <c r="E1340" i="5"/>
  <c r="F1340" i="5"/>
  <c r="D1340" i="5"/>
  <c r="E1332" i="5"/>
  <c r="D1332" i="5"/>
  <c r="D1320" i="5"/>
  <c r="F1320" i="5"/>
  <c r="E1320" i="5"/>
  <c r="F1312" i="5"/>
  <c r="D1312" i="5"/>
  <c r="E1300" i="5"/>
  <c r="D1300" i="5"/>
  <c r="D1288" i="5"/>
  <c r="F1288" i="5"/>
  <c r="E1288" i="5"/>
  <c r="E1276" i="5"/>
  <c r="F1276" i="5"/>
  <c r="D1276" i="5"/>
  <c r="F1264" i="5"/>
  <c r="D1264" i="5"/>
  <c r="E1264" i="5"/>
  <c r="E1252" i="5"/>
  <c r="F1252" i="5"/>
  <c r="D1252" i="5"/>
  <c r="E1244" i="5"/>
  <c r="F1244" i="5"/>
  <c r="D1244" i="5"/>
  <c r="E1236" i="5"/>
  <c r="D1236" i="5"/>
  <c r="D1224" i="5"/>
  <c r="F1224" i="5"/>
  <c r="E1224" i="5"/>
  <c r="E1220" i="5"/>
  <c r="F1220" i="5"/>
  <c r="D1220" i="5"/>
  <c r="D1208" i="5"/>
  <c r="F1208" i="5"/>
  <c r="E1208" i="5"/>
  <c r="E1196" i="5"/>
  <c r="F1196" i="5"/>
  <c r="F1184" i="5"/>
  <c r="D1184" i="5"/>
  <c r="E1172" i="5"/>
  <c r="D1172" i="5"/>
  <c r="D1160" i="5"/>
  <c r="F1160" i="5"/>
  <c r="E1160" i="5"/>
  <c r="E1148" i="5"/>
  <c r="F1148" i="5"/>
  <c r="D1148" i="5"/>
  <c r="F1136" i="5"/>
  <c r="D1136" i="5"/>
  <c r="E1136" i="5"/>
  <c r="E1124" i="5"/>
  <c r="F1124" i="5"/>
  <c r="D1124" i="5"/>
  <c r="D1112" i="5"/>
  <c r="F1112" i="5"/>
  <c r="E1112" i="5"/>
  <c r="F1104" i="5"/>
  <c r="D1104" i="5"/>
  <c r="E1104" i="5"/>
  <c r="E1092" i="5"/>
  <c r="F1092" i="5"/>
  <c r="D1092" i="5"/>
  <c r="D1080" i="5"/>
  <c r="F1080" i="5"/>
  <c r="E1080" i="5"/>
  <c r="E1068" i="5"/>
  <c r="F1068" i="5"/>
  <c r="F1056" i="5"/>
  <c r="D1056" i="5"/>
  <c r="E1044" i="5"/>
  <c r="D1044" i="5"/>
  <c r="D1032" i="5"/>
  <c r="F1032" i="5"/>
  <c r="E1032" i="5"/>
  <c r="E1020" i="5"/>
  <c r="F1020" i="5"/>
  <c r="D1020" i="5"/>
  <c r="F1008" i="5"/>
  <c r="D1008" i="5"/>
  <c r="E1008" i="5"/>
  <c r="D1000" i="5"/>
  <c r="F1000" i="5"/>
  <c r="E1000" i="5"/>
  <c r="E988" i="5"/>
  <c r="F988" i="5"/>
  <c r="D988" i="5"/>
  <c r="F976" i="5"/>
  <c r="D976" i="5"/>
  <c r="E976" i="5"/>
  <c r="E964" i="5"/>
  <c r="F964" i="5"/>
  <c r="D964" i="5"/>
  <c r="F960" i="5"/>
  <c r="D960" i="5"/>
  <c r="E948" i="5"/>
  <c r="D948" i="5"/>
  <c r="D936" i="5"/>
  <c r="F936" i="5"/>
  <c r="E936" i="5"/>
  <c r="E924" i="5"/>
  <c r="F924" i="5"/>
  <c r="D924" i="5"/>
  <c r="F912" i="5"/>
  <c r="D912" i="5"/>
  <c r="E912" i="5"/>
  <c r="E900" i="5"/>
  <c r="F900" i="5"/>
  <c r="D900" i="5"/>
  <c r="F896" i="5"/>
  <c r="D896" i="5"/>
  <c r="E884" i="5"/>
  <c r="D884" i="5"/>
  <c r="D872" i="5"/>
  <c r="F872" i="5"/>
  <c r="E872" i="5"/>
  <c r="E860" i="5"/>
  <c r="F860" i="5"/>
  <c r="D860" i="5"/>
  <c r="F848" i="5"/>
  <c r="D848" i="5"/>
  <c r="E848" i="5"/>
  <c r="E836" i="5"/>
  <c r="F836" i="5"/>
  <c r="D836" i="5"/>
  <c r="D824" i="5"/>
  <c r="F824" i="5"/>
  <c r="E824" i="5"/>
  <c r="E812" i="5"/>
  <c r="F812" i="5"/>
  <c r="F800" i="5"/>
  <c r="D800" i="5"/>
  <c r="E788" i="5"/>
  <c r="D788" i="5"/>
  <c r="E780" i="5"/>
  <c r="F780" i="5"/>
  <c r="F768" i="5"/>
  <c r="D768" i="5"/>
  <c r="E756" i="5"/>
  <c r="D756" i="5"/>
  <c r="D744" i="5"/>
  <c r="F744" i="5"/>
  <c r="E744" i="5"/>
  <c r="E732" i="5"/>
  <c r="F732" i="5"/>
  <c r="D732" i="5"/>
  <c r="F720" i="5"/>
  <c r="D720" i="5"/>
  <c r="E720" i="5"/>
  <c r="E708" i="5"/>
  <c r="F708" i="5"/>
  <c r="D708" i="5"/>
  <c r="D696" i="5"/>
  <c r="F696" i="5"/>
  <c r="E696" i="5"/>
  <c r="E684" i="5"/>
  <c r="F684" i="5"/>
  <c r="F672" i="5"/>
  <c r="D672" i="5"/>
  <c r="E660" i="5"/>
  <c r="D660" i="5"/>
  <c r="D648" i="5"/>
  <c r="F648" i="5"/>
  <c r="E636" i="5"/>
  <c r="F636" i="5"/>
  <c r="D636" i="5"/>
  <c r="D632" i="5"/>
  <c r="E632" i="5"/>
  <c r="E620" i="5"/>
  <c r="F620" i="5"/>
  <c r="F608" i="5"/>
  <c r="E608" i="5"/>
  <c r="D608" i="5"/>
  <c r="E596" i="5"/>
  <c r="D596" i="5"/>
  <c r="E588" i="5"/>
  <c r="F588" i="5"/>
  <c r="D588" i="5"/>
  <c r="F576" i="5"/>
  <c r="D576" i="5"/>
  <c r="E572" i="5"/>
  <c r="F572" i="5"/>
  <c r="D572" i="5"/>
  <c r="F560" i="5"/>
  <c r="E560" i="5"/>
  <c r="D560" i="5"/>
  <c r="D548" i="5"/>
  <c r="F548" i="5"/>
  <c r="F528" i="5"/>
  <c r="E528" i="5"/>
  <c r="F516" i="5"/>
  <c r="E516" i="5"/>
  <c r="D516" i="5"/>
  <c r="D504" i="5"/>
  <c r="E504" i="5"/>
  <c r="E492" i="5"/>
  <c r="F492" i="5"/>
  <c r="F480" i="5"/>
  <c r="E480" i="5"/>
  <c r="D480" i="5"/>
  <c r="E468" i="5"/>
  <c r="D468" i="5"/>
  <c r="D456" i="5"/>
  <c r="F456" i="5"/>
  <c r="F436" i="5"/>
  <c r="E436" i="5"/>
  <c r="E412" i="5"/>
  <c r="D412" i="5"/>
  <c r="F356" i="5"/>
  <c r="E356" i="5"/>
  <c r="D7136" i="5"/>
  <c r="D7584" i="5"/>
  <c r="E12" i="5"/>
  <c r="F16" i="5"/>
  <c r="D24" i="5"/>
  <c r="E28" i="5"/>
  <c r="F32" i="5"/>
  <c r="D40" i="5"/>
  <c r="E44" i="5"/>
  <c r="F48" i="5"/>
  <c r="D56" i="5"/>
  <c r="E60" i="5"/>
  <c r="F64" i="5"/>
  <c r="D72" i="5"/>
  <c r="E76" i="5"/>
  <c r="F80" i="5"/>
  <c r="D88" i="5"/>
  <c r="E92" i="5"/>
  <c r="F96" i="5"/>
  <c r="D104" i="5"/>
  <c r="E108" i="5"/>
  <c r="F112" i="5"/>
  <c r="D120" i="5"/>
  <c r="E124" i="5"/>
  <c r="F128" i="5"/>
  <c r="D136" i="5"/>
  <c r="E140" i="5"/>
  <c r="F144" i="5"/>
  <c r="D152" i="5"/>
  <c r="E156" i="5"/>
  <c r="F160" i="5"/>
  <c r="D168" i="5"/>
  <c r="E172" i="5"/>
  <c r="F176" i="5"/>
  <c r="D184" i="5"/>
  <c r="E188" i="5"/>
  <c r="F192" i="5"/>
  <c r="D200" i="5"/>
  <c r="E204" i="5"/>
  <c r="F208" i="5"/>
  <c r="D216" i="5"/>
  <c r="E220" i="5"/>
  <c r="F224" i="5"/>
  <c r="D232" i="5"/>
  <c r="F236" i="5"/>
  <c r="F244" i="5"/>
  <c r="E252" i="5"/>
  <c r="D260" i="5"/>
  <c r="D268" i="5"/>
  <c r="F272" i="5"/>
  <c r="E280" i="5"/>
  <c r="E288" i="5"/>
  <c r="D296" i="5"/>
  <c r="F300" i="5"/>
  <c r="F308" i="5"/>
  <c r="F504" i="5"/>
  <c r="D620" i="5"/>
  <c r="E648" i="5"/>
  <c r="D684" i="5"/>
  <c r="E768" i="5"/>
  <c r="D812" i="5"/>
  <c r="E896" i="5"/>
  <c r="D1068" i="5"/>
  <c r="D1196" i="5"/>
  <c r="F1236" i="5"/>
  <c r="E1536" i="5"/>
  <c r="D2100" i="5"/>
  <c r="F2384" i="5"/>
  <c r="D2824" i="5"/>
  <c r="F5624" i="5"/>
  <c r="D5624" i="5"/>
  <c r="F5320" i="5"/>
  <c r="E5320" i="5"/>
  <c r="D3976" i="5"/>
  <c r="E3976" i="5"/>
  <c r="D3848" i="5"/>
  <c r="E3848" i="5"/>
  <c r="D3748" i="5"/>
  <c r="E3748" i="5"/>
  <c r="E3692" i="5"/>
  <c r="D3692" i="5"/>
  <c r="F3664" i="5"/>
  <c r="D3664" i="5"/>
  <c r="F3652" i="5"/>
  <c r="E3652" i="5"/>
  <c r="F3616" i="5"/>
  <c r="D3616" i="5"/>
  <c r="E3604" i="5"/>
  <c r="F3604" i="5"/>
  <c r="E3540" i="5"/>
  <c r="D3540" i="5"/>
  <c r="D3528" i="5"/>
  <c r="F3528" i="5"/>
  <c r="E3516" i="5"/>
  <c r="D3516" i="5"/>
  <c r="D3508" i="5"/>
  <c r="E3508" i="5"/>
  <c r="E3500" i="5"/>
  <c r="F3500" i="5"/>
  <c r="E3492" i="5"/>
  <c r="F3492" i="5"/>
  <c r="D3480" i="5"/>
  <c r="E3480" i="5"/>
  <c r="F3472" i="5"/>
  <c r="E3472" i="5"/>
  <c r="F3396" i="5"/>
  <c r="D3396" i="5"/>
  <c r="E3388" i="5"/>
  <c r="D3388" i="5"/>
  <c r="E3364" i="5"/>
  <c r="F3364" i="5"/>
  <c r="D3352" i="5"/>
  <c r="E3352" i="5"/>
  <c r="F3344" i="5"/>
  <c r="E3344" i="5"/>
  <c r="D3316" i="5"/>
  <c r="E3316" i="5"/>
  <c r="E3308" i="5"/>
  <c r="F3308" i="5"/>
  <c r="D3272" i="5"/>
  <c r="F3272" i="5"/>
  <c r="E3268" i="5"/>
  <c r="D3268" i="5"/>
  <c r="E3260" i="5"/>
  <c r="D3260" i="5"/>
  <c r="D3248" i="5"/>
  <c r="F3248" i="5"/>
  <c r="E3248" i="5"/>
  <c r="E3236" i="5"/>
  <c r="D3236" i="5"/>
  <c r="F3236" i="5"/>
  <c r="F3224" i="5"/>
  <c r="E3224" i="5"/>
  <c r="D3224" i="5"/>
  <c r="F3212" i="5"/>
  <c r="D3212" i="5"/>
  <c r="E3212" i="5"/>
  <c r="D3200" i="5"/>
  <c r="E3200" i="5"/>
  <c r="F3192" i="5"/>
  <c r="E3192" i="5"/>
  <c r="D3192" i="5"/>
  <c r="D3180" i="5"/>
  <c r="F3180" i="5"/>
  <c r="E3180" i="5"/>
  <c r="D3168" i="5"/>
  <c r="E3168" i="5"/>
  <c r="F3168" i="5"/>
  <c r="E3156" i="5"/>
  <c r="F3156" i="5"/>
  <c r="D3156" i="5"/>
  <c r="F3144" i="5"/>
  <c r="D3144" i="5"/>
  <c r="E3144" i="5"/>
  <c r="E3132" i="5"/>
  <c r="F3132" i="5"/>
  <c r="D3132" i="5"/>
  <c r="F3112" i="5"/>
  <c r="D3112" i="5"/>
  <c r="E3112" i="5"/>
  <c r="E3100" i="5"/>
  <c r="D3100" i="5"/>
  <c r="F3100" i="5"/>
  <c r="D3088" i="5"/>
  <c r="F3088" i="5"/>
  <c r="E3088" i="5"/>
  <c r="E3076" i="5"/>
  <c r="D3076" i="5"/>
  <c r="F3076" i="5"/>
  <c r="E3060" i="5"/>
  <c r="F3060" i="5"/>
  <c r="D3060" i="5"/>
  <c r="F3048" i="5"/>
  <c r="D3048" i="5"/>
  <c r="E3048" i="5"/>
  <c r="E3036" i="5"/>
  <c r="D3036" i="5"/>
  <c r="F3036" i="5"/>
  <c r="F3020" i="5"/>
  <c r="D3020" i="5"/>
  <c r="E3020" i="5"/>
  <c r="D3008" i="5"/>
  <c r="E3008" i="5"/>
  <c r="F3008" i="5"/>
  <c r="F3000" i="5"/>
  <c r="E3000" i="5"/>
  <c r="D3000" i="5"/>
  <c r="D2988" i="5"/>
  <c r="F2988" i="5"/>
  <c r="E2988" i="5"/>
  <c r="E2976" i="5"/>
  <c r="F2976" i="5"/>
  <c r="D2964" i="5"/>
  <c r="F2964" i="5"/>
  <c r="E2964" i="5"/>
  <c r="E2952" i="5"/>
  <c r="D2952" i="5"/>
  <c r="F2952" i="5"/>
  <c r="E2936" i="5"/>
  <c r="D2936" i="5"/>
  <c r="F2936" i="5"/>
  <c r="E2920" i="5"/>
  <c r="D2920" i="5"/>
  <c r="F2920" i="5"/>
  <c r="F2908" i="5"/>
  <c r="D2908" i="5"/>
  <c r="E2908" i="5"/>
  <c r="E2896" i="5"/>
  <c r="F2896" i="5"/>
  <c r="D2896" i="5"/>
  <c r="D2884" i="5"/>
  <c r="F2884" i="5"/>
  <c r="E2884" i="5"/>
  <c r="D2868" i="5"/>
  <c r="F2868" i="5"/>
  <c r="E2868" i="5"/>
  <c r="E2856" i="5"/>
  <c r="F2856" i="5"/>
  <c r="D2856" i="5"/>
  <c r="F2844" i="5"/>
  <c r="D2844" i="5"/>
  <c r="E2844" i="5"/>
  <c r="E2832" i="5"/>
  <c r="F2832" i="5"/>
  <c r="D2832" i="5"/>
  <c r="D2820" i="5"/>
  <c r="F2820" i="5"/>
  <c r="E2820" i="5"/>
  <c r="D2804" i="5"/>
  <c r="E2804" i="5"/>
  <c r="F2804" i="5"/>
  <c r="D2788" i="5"/>
  <c r="F2788" i="5"/>
  <c r="E2788" i="5"/>
  <c r="E2776" i="5"/>
  <c r="D2776" i="5"/>
  <c r="F2776" i="5"/>
  <c r="F2764" i="5"/>
  <c r="E2764" i="5"/>
  <c r="D2764" i="5"/>
  <c r="D2752" i="5"/>
  <c r="F2752" i="5"/>
  <c r="E2752" i="5"/>
  <c r="D2740" i="5"/>
  <c r="E2740" i="5"/>
  <c r="F2740" i="5"/>
  <c r="D2724" i="5"/>
  <c r="F2724" i="5"/>
  <c r="E2724" i="5"/>
  <c r="E2712" i="5"/>
  <c r="D2712" i="5"/>
  <c r="F2712" i="5"/>
  <c r="F2700" i="5"/>
  <c r="E2700" i="5"/>
  <c r="D2700" i="5"/>
  <c r="D2688" i="5"/>
  <c r="F2688" i="5"/>
  <c r="E2688" i="5"/>
  <c r="D2676" i="5"/>
  <c r="E2676" i="5"/>
  <c r="F2676" i="5"/>
  <c r="D2660" i="5"/>
  <c r="F2660" i="5"/>
  <c r="E2660" i="5"/>
  <c r="E2648" i="5"/>
  <c r="D2648" i="5"/>
  <c r="F2648" i="5"/>
  <c r="F2636" i="5"/>
  <c r="E2636" i="5"/>
  <c r="D2636" i="5"/>
  <c r="F2620" i="5"/>
  <c r="D2620" i="5"/>
  <c r="E2620" i="5"/>
  <c r="E2608" i="5"/>
  <c r="D2608" i="5"/>
  <c r="F2608" i="5"/>
  <c r="D2596" i="5"/>
  <c r="F2596" i="5"/>
  <c r="E2584" i="5"/>
  <c r="D2584" i="5"/>
  <c r="F2584" i="5"/>
  <c r="F2572" i="5"/>
  <c r="E2572" i="5"/>
  <c r="D2572" i="5"/>
  <c r="D2560" i="5"/>
  <c r="F2560" i="5"/>
  <c r="E2560" i="5"/>
  <c r="D2548" i="5"/>
  <c r="E2548" i="5"/>
  <c r="F2548" i="5"/>
  <c r="E2536" i="5"/>
  <c r="F2536" i="5"/>
  <c r="D2536" i="5"/>
  <c r="E2520" i="5"/>
  <c r="D2520" i="5"/>
  <c r="F2520" i="5"/>
  <c r="F2508" i="5"/>
  <c r="E2508" i="5"/>
  <c r="D2508" i="5"/>
  <c r="D2496" i="5"/>
  <c r="F2496" i="5"/>
  <c r="E2496" i="5"/>
  <c r="D2484" i="5"/>
  <c r="E2484" i="5"/>
  <c r="F2484" i="5"/>
  <c r="D2468" i="5"/>
  <c r="F2468" i="5"/>
  <c r="E2468" i="5"/>
  <c r="E2456" i="5"/>
  <c r="D2456" i="5"/>
  <c r="F2456" i="5"/>
  <c r="F2444" i="5"/>
  <c r="E2444" i="5"/>
  <c r="D2444" i="5"/>
  <c r="E2432" i="5"/>
  <c r="D2432" i="5"/>
  <c r="F2432" i="5"/>
  <c r="E2416" i="5"/>
  <c r="D2416" i="5"/>
  <c r="F2416" i="5"/>
  <c r="F2404" i="5"/>
  <c r="D2404" i="5"/>
  <c r="E2404" i="5"/>
  <c r="E2392" i="5"/>
  <c r="F2392" i="5"/>
  <c r="D2392" i="5"/>
  <c r="E2376" i="5"/>
  <c r="F2376" i="5"/>
  <c r="D2376" i="5"/>
  <c r="E2360" i="5"/>
  <c r="F2360" i="5"/>
  <c r="D2360" i="5"/>
  <c r="D2348" i="5"/>
  <c r="F2348" i="5"/>
  <c r="E2348" i="5"/>
  <c r="E2336" i="5"/>
  <c r="D2336" i="5"/>
  <c r="F2336" i="5"/>
  <c r="F2324" i="5"/>
  <c r="D2324" i="5"/>
  <c r="E2324" i="5"/>
  <c r="E2312" i="5"/>
  <c r="F2312" i="5"/>
  <c r="D2312" i="5"/>
  <c r="D2300" i="5"/>
  <c r="F2300" i="5"/>
  <c r="E2288" i="5"/>
  <c r="D2288" i="5"/>
  <c r="F2288" i="5"/>
  <c r="F2276" i="5"/>
  <c r="D2276" i="5"/>
  <c r="E2276" i="5"/>
  <c r="E2264" i="5"/>
  <c r="F2264" i="5"/>
  <c r="D2264" i="5"/>
  <c r="D2252" i="5"/>
  <c r="F2252" i="5"/>
  <c r="E2252" i="5"/>
  <c r="E2240" i="5"/>
  <c r="D2240" i="5"/>
  <c r="F2240" i="5"/>
  <c r="F2228" i="5"/>
  <c r="D2228" i="5"/>
  <c r="E2228" i="5"/>
  <c r="E2216" i="5"/>
  <c r="F2216" i="5"/>
  <c r="E2200" i="5"/>
  <c r="F2200" i="5"/>
  <c r="D2200" i="5"/>
  <c r="D2188" i="5"/>
  <c r="F2188" i="5"/>
  <c r="E2188" i="5"/>
  <c r="E2176" i="5"/>
  <c r="D2176" i="5"/>
  <c r="F2176" i="5"/>
  <c r="F2164" i="5"/>
  <c r="E2164" i="5"/>
  <c r="D2164" i="5"/>
  <c r="F2152" i="5"/>
  <c r="D2152" i="5"/>
  <c r="E2152" i="5"/>
  <c r="D2140" i="5"/>
  <c r="E2140" i="5"/>
  <c r="F2140" i="5"/>
  <c r="E2128" i="5"/>
  <c r="F2128" i="5"/>
  <c r="D2128" i="5"/>
  <c r="D2120" i="5"/>
  <c r="F2120" i="5"/>
  <c r="E2120" i="5"/>
  <c r="D2108" i="5"/>
  <c r="E2108" i="5"/>
  <c r="F2108" i="5"/>
  <c r="E2096" i="5"/>
  <c r="F2096" i="5"/>
  <c r="D2096" i="5"/>
  <c r="F2084" i="5"/>
  <c r="D2084" i="5"/>
  <c r="E2084" i="5"/>
  <c r="D2072" i="5"/>
  <c r="F2072" i="5"/>
  <c r="E2072" i="5"/>
  <c r="E2060" i="5"/>
  <c r="D2060" i="5"/>
  <c r="F2060" i="5"/>
  <c r="F2048" i="5"/>
  <c r="D2048" i="5"/>
  <c r="E2048" i="5"/>
  <c r="E2036" i="5"/>
  <c r="F2036" i="5"/>
  <c r="D2036" i="5"/>
  <c r="D2024" i="5"/>
  <c r="F2024" i="5"/>
  <c r="E2024" i="5"/>
  <c r="E2012" i="5"/>
  <c r="F2012" i="5"/>
  <c r="D2012" i="5"/>
  <c r="F2000" i="5"/>
  <c r="D2000" i="5"/>
  <c r="E2000" i="5"/>
  <c r="E1988" i="5"/>
  <c r="F1988" i="5"/>
  <c r="D1988" i="5"/>
  <c r="D1976" i="5"/>
  <c r="F1976" i="5"/>
  <c r="E1976" i="5"/>
  <c r="D1960" i="5"/>
  <c r="F1960" i="5"/>
  <c r="E1960" i="5"/>
  <c r="E1948" i="5"/>
  <c r="F1948" i="5"/>
  <c r="D1948" i="5"/>
  <c r="F1936" i="5"/>
  <c r="D1936" i="5"/>
  <c r="E1936" i="5"/>
  <c r="E1924" i="5"/>
  <c r="F1924" i="5"/>
  <c r="E1908" i="5"/>
  <c r="F1908" i="5"/>
  <c r="D1908" i="5"/>
  <c r="E1892" i="5"/>
  <c r="F1892" i="5"/>
  <c r="D1892" i="5"/>
  <c r="D1880" i="5"/>
  <c r="F1880" i="5"/>
  <c r="E1868" i="5"/>
  <c r="D1868" i="5"/>
  <c r="F1868" i="5"/>
  <c r="E1852" i="5"/>
  <c r="F1852" i="5"/>
  <c r="D1852" i="5"/>
  <c r="F1840" i="5"/>
  <c r="D1840" i="5"/>
  <c r="E1840" i="5"/>
  <c r="E1828" i="5"/>
  <c r="F1828" i="5"/>
  <c r="D1828" i="5"/>
  <c r="D1816" i="5"/>
  <c r="F1816" i="5"/>
  <c r="E1816" i="5"/>
  <c r="E1804" i="5"/>
  <c r="D1804" i="5"/>
  <c r="F1804" i="5"/>
  <c r="E1788" i="5"/>
  <c r="F1788" i="5"/>
  <c r="D1788" i="5"/>
  <c r="F1776" i="5"/>
  <c r="D1776" i="5"/>
  <c r="E1776" i="5"/>
  <c r="E1764" i="5"/>
  <c r="F1764" i="5"/>
  <c r="D1764" i="5"/>
  <c r="E1748" i="5"/>
  <c r="D1748" i="5"/>
  <c r="F1748" i="5"/>
  <c r="F1736" i="5"/>
  <c r="E1736" i="5"/>
  <c r="D1736" i="5"/>
  <c r="F1724" i="5"/>
  <c r="E1724" i="5"/>
  <c r="D1724" i="5"/>
  <c r="D1712" i="5"/>
  <c r="E1712" i="5"/>
  <c r="F1712" i="5"/>
  <c r="E1700" i="5"/>
  <c r="F1700" i="5"/>
  <c r="F1688" i="5"/>
  <c r="D1688" i="5"/>
  <c r="E1688" i="5"/>
  <c r="E1676" i="5"/>
  <c r="F1676" i="5"/>
  <c r="D1676" i="5"/>
  <c r="D1664" i="5"/>
  <c r="F1664" i="5"/>
  <c r="E1664" i="5"/>
  <c r="E1652" i="5"/>
  <c r="D1652" i="5"/>
  <c r="E1636" i="5"/>
  <c r="F1636" i="5"/>
  <c r="D1636" i="5"/>
  <c r="D1624" i="5"/>
  <c r="F1624" i="5"/>
  <c r="E1624" i="5"/>
  <c r="E1612" i="5"/>
  <c r="F1612" i="5"/>
  <c r="F1600" i="5"/>
  <c r="D1600" i="5"/>
  <c r="E1588" i="5"/>
  <c r="D1588" i="5"/>
  <c r="E1572" i="5"/>
  <c r="F1572" i="5"/>
  <c r="D1572" i="5"/>
  <c r="E1556" i="5"/>
  <c r="D1556" i="5"/>
  <c r="D1544" i="5"/>
  <c r="F1544" i="5"/>
  <c r="E1544" i="5"/>
  <c r="D1528" i="5"/>
  <c r="F1528" i="5"/>
  <c r="E1528" i="5"/>
  <c r="E1516" i="5"/>
  <c r="F1516" i="5"/>
  <c r="F1504" i="5"/>
  <c r="D1504" i="5"/>
  <c r="E1492" i="5"/>
  <c r="D1492" i="5"/>
  <c r="E1476" i="5"/>
  <c r="F1476" i="5"/>
  <c r="D1476" i="5"/>
  <c r="D1464" i="5"/>
  <c r="F1464" i="5"/>
  <c r="E1464" i="5"/>
  <c r="E1452" i="5"/>
  <c r="F1452" i="5"/>
  <c r="F1440" i="5"/>
  <c r="D1440" i="5"/>
  <c r="E1428" i="5"/>
  <c r="D1428" i="5"/>
  <c r="E1412" i="5"/>
  <c r="F1412" i="5"/>
  <c r="D1412" i="5"/>
  <c r="D1400" i="5"/>
  <c r="F1400" i="5"/>
  <c r="E1400" i="5"/>
  <c r="E1388" i="5"/>
  <c r="F1388" i="5"/>
  <c r="F1376" i="5"/>
  <c r="D1376" i="5"/>
  <c r="E1364" i="5"/>
  <c r="D1364" i="5"/>
  <c r="E1348" i="5"/>
  <c r="F1348" i="5"/>
  <c r="D1348" i="5"/>
  <c r="D1336" i="5"/>
  <c r="F1336" i="5"/>
  <c r="E1336" i="5"/>
  <c r="E1324" i="5"/>
  <c r="F1324" i="5"/>
  <c r="E1308" i="5"/>
  <c r="F1308" i="5"/>
  <c r="D1308" i="5"/>
  <c r="F1296" i="5"/>
  <c r="D1296" i="5"/>
  <c r="E1296" i="5"/>
  <c r="E1284" i="5"/>
  <c r="F1284" i="5"/>
  <c r="D1284" i="5"/>
  <c r="D1272" i="5"/>
  <c r="F1272" i="5"/>
  <c r="E1272" i="5"/>
  <c r="E1260" i="5"/>
  <c r="F1260" i="5"/>
  <c r="F1248" i="5"/>
  <c r="D1248" i="5"/>
  <c r="E1228" i="5"/>
  <c r="F1228" i="5"/>
  <c r="E1212" i="5"/>
  <c r="F1212" i="5"/>
  <c r="D1212" i="5"/>
  <c r="F1200" i="5"/>
  <c r="D1200" i="5"/>
  <c r="E1200" i="5"/>
  <c r="E1188" i="5"/>
  <c r="F1188" i="5"/>
  <c r="D1188" i="5"/>
  <c r="D1176" i="5"/>
  <c r="F1176" i="5"/>
  <c r="E1176" i="5"/>
  <c r="E1164" i="5"/>
  <c r="F1164" i="5"/>
  <c r="F1152" i="5"/>
  <c r="D1152" i="5"/>
  <c r="E1140" i="5"/>
  <c r="D1140" i="5"/>
  <c r="D1128" i="5"/>
  <c r="F1128" i="5"/>
  <c r="E1128" i="5"/>
  <c r="E1116" i="5"/>
  <c r="F1116" i="5"/>
  <c r="D1116" i="5"/>
  <c r="E1100" i="5"/>
  <c r="F1100" i="5"/>
  <c r="E1084" i="5"/>
  <c r="F1084" i="5"/>
  <c r="D1084" i="5"/>
  <c r="F1072" i="5"/>
  <c r="D1072" i="5"/>
  <c r="E1072" i="5"/>
  <c r="E1060" i="5"/>
  <c r="F1060" i="5"/>
  <c r="D1060" i="5"/>
  <c r="D1048" i="5"/>
  <c r="F1048" i="5"/>
  <c r="E1048" i="5"/>
  <c r="E1036" i="5"/>
  <c r="F1036" i="5"/>
  <c r="F1024" i="5"/>
  <c r="D1024" i="5"/>
  <c r="D1016" i="5"/>
  <c r="F1016" i="5"/>
  <c r="E1016" i="5"/>
  <c r="E1004" i="5"/>
  <c r="F1004" i="5"/>
  <c r="F992" i="5"/>
  <c r="D992" i="5"/>
  <c r="E980" i="5"/>
  <c r="D980" i="5"/>
  <c r="D968" i="5"/>
  <c r="F968" i="5"/>
  <c r="E968" i="5"/>
  <c r="D952" i="5"/>
  <c r="F952" i="5"/>
  <c r="E952" i="5"/>
  <c r="E940" i="5"/>
  <c r="F940" i="5"/>
  <c r="F928" i="5"/>
  <c r="D928" i="5"/>
  <c r="E916" i="5"/>
  <c r="D916" i="5"/>
  <c r="D904" i="5"/>
  <c r="F904" i="5"/>
  <c r="E904" i="5"/>
  <c r="D888" i="5"/>
  <c r="F888" i="5"/>
  <c r="E888" i="5"/>
  <c r="F880" i="5"/>
  <c r="D880" i="5"/>
  <c r="E880" i="5"/>
  <c r="E868" i="5"/>
  <c r="F868" i="5"/>
  <c r="D868" i="5"/>
  <c r="E852" i="5"/>
  <c r="D852" i="5"/>
  <c r="D840" i="5"/>
  <c r="F840" i="5"/>
  <c r="E840" i="5"/>
  <c r="E828" i="5"/>
  <c r="F828" i="5"/>
  <c r="D828" i="5"/>
  <c r="F816" i="5"/>
  <c r="D816" i="5"/>
  <c r="E816" i="5"/>
  <c r="E804" i="5"/>
  <c r="F804" i="5"/>
  <c r="D804" i="5"/>
  <c r="D792" i="5"/>
  <c r="F792" i="5"/>
  <c r="E792" i="5"/>
  <c r="E772" i="5"/>
  <c r="F772" i="5"/>
  <c r="D772" i="5"/>
  <c r="D760" i="5"/>
  <c r="F760" i="5"/>
  <c r="E760" i="5"/>
  <c r="E748" i="5"/>
  <c r="F748" i="5"/>
  <c r="F736" i="5"/>
  <c r="D736" i="5"/>
  <c r="E724" i="5"/>
  <c r="D724" i="5"/>
  <c r="D712" i="5"/>
  <c r="F712" i="5"/>
  <c r="E712" i="5"/>
  <c r="E700" i="5"/>
  <c r="F700" i="5"/>
  <c r="D700" i="5"/>
  <c r="F688" i="5"/>
  <c r="D688" i="5"/>
  <c r="E688" i="5"/>
  <c r="D680" i="5"/>
  <c r="F680" i="5"/>
  <c r="E680" i="5"/>
  <c r="E668" i="5"/>
  <c r="F668" i="5"/>
  <c r="D668" i="5"/>
  <c r="F656" i="5"/>
  <c r="E656" i="5"/>
  <c r="F644" i="5"/>
  <c r="E644" i="5"/>
  <c r="D644" i="5"/>
  <c r="F628" i="5"/>
  <c r="E628" i="5"/>
  <c r="D616" i="5"/>
  <c r="F616" i="5"/>
  <c r="E616" i="5"/>
  <c r="E604" i="5"/>
  <c r="D604" i="5"/>
  <c r="F592" i="5"/>
  <c r="E592" i="5"/>
  <c r="F580" i="5"/>
  <c r="E580" i="5"/>
  <c r="D580" i="5"/>
  <c r="D568" i="5"/>
  <c r="E568" i="5"/>
  <c r="D552" i="5"/>
  <c r="F552" i="5"/>
  <c r="E552" i="5"/>
  <c r="E540" i="5"/>
  <c r="D540" i="5"/>
  <c r="E532" i="5"/>
  <c r="D532" i="5"/>
  <c r="D520" i="5"/>
  <c r="F520" i="5"/>
  <c r="E508" i="5"/>
  <c r="F508" i="5"/>
  <c r="D508" i="5"/>
  <c r="F496" i="5"/>
  <c r="E496" i="5"/>
  <c r="D496" i="5"/>
  <c r="D484" i="5"/>
  <c r="F484" i="5"/>
  <c r="E476" i="5"/>
  <c r="D476" i="5"/>
  <c r="F464" i="5"/>
  <c r="E464" i="5"/>
  <c r="F452" i="5"/>
  <c r="E452" i="5"/>
  <c r="D452" i="5"/>
  <c r="E444" i="5"/>
  <c r="F444" i="5"/>
  <c r="D444" i="5"/>
  <c r="F432" i="5"/>
  <c r="E432" i="5"/>
  <c r="D432" i="5"/>
  <c r="D424" i="5"/>
  <c r="F424" i="5"/>
  <c r="E424" i="5"/>
  <c r="F416" i="5"/>
  <c r="E416" i="5"/>
  <c r="D416" i="5"/>
  <c r="E404" i="5"/>
  <c r="D404" i="5"/>
  <c r="E396" i="5"/>
  <c r="F396" i="5"/>
  <c r="D396" i="5"/>
  <c r="F388" i="5"/>
  <c r="E388" i="5"/>
  <c r="E380" i="5"/>
  <c r="D380" i="5"/>
  <c r="F372" i="5"/>
  <c r="E372" i="5"/>
  <c r="E364" i="5"/>
  <c r="D364" i="5"/>
  <c r="E348" i="5"/>
  <c r="D348" i="5"/>
  <c r="D344" i="5"/>
  <c r="F344" i="5"/>
  <c r="E332" i="5"/>
  <c r="D332" i="5"/>
  <c r="F324" i="5"/>
  <c r="E324" i="5"/>
  <c r="E316" i="5"/>
  <c r="D316" i="5"/>
  <c r="D7840" i="5"/>
  <c r="D8264" i="5"/>
  <c r="D20" i="5"/>
  <c r="E24" i="5"/>
  <c r="D36" i="5"/>
  <c r="E40" i="5"/>
  <c r="D52" i="5"/>
  <c r="E56" i="5"/>
  <c r="D68" i="5"/>
  <c r="E72" i="5"/>
  <c r="D84" i="5"/>
  <c r="E88" i="5"/>
  <c r="D100" i="5"/>
  <c r="E104" i="5"/>
  <c r="D116" i="5"/>
  <c r="E120" i="5"/>
  <c r="D132" i="5"/>
  <c r="E136" i="5"/>
  <c r="D148" i="5"/>
  <c r="E152" i="5"/>
  <c r="D164" i="5"/>
  <c r="E168" i="5"/>
  <c r="D180" i="5"/>
  <c r="E184" i="5"/>
  <c r="D196" i="5"/>
  <c r="E200" i="5"/>
  <c r="D212" i="5"/>
  <c r="E216" i="5"/>
  <c r="D228" i="5"/>
  <c r="E232" i="5"/>
  <c r="E240" i="5"/>
  <c r="D248" i="5"/>
  <c r="F260" i="5"/>
  <c r="E268" i="5"/>
  <c r="D276" i="5"/>
  <c r="D284" i="5"/>
  <c r="F288" i="5"/>
  <c r="E296" i="5"/>
  <c r="E304" i="5"/>
  <c r="F332" i="5"/>
  <c r="D356" i="5"/>
  <c r="E456" i="5"/>
  <c r="E484" i="5"/>
  <c r="F540" i="5"/>
  <c r="F568" i="5"/>
  <c r="F596" i="5"/>
  <c r="D628" i="5"/>
  <c r="D656" i="5"/>
  <c r="E736" i="5"/>
  <c r="D780" i="5"/>
  <c r="F948" i="5"/>
  <c r="E992" i="5"/>
  <c r="D1036" i="5"/>
  <c r="D1164" i="5"/>
  <c r="E1248" i="5"/>
  <c r="F1332" i="5"/>
  <c r="E1376" i="5"/>
  <c r="F1460" i="5"/>
  <c r="E1504" i="5"/>
  <c r="F1588" i="5"/>
  <c r="F1964" i="5"/>
  <c r="D2976" i="5"/>
  <c r="F3892" i="5"/>
  <c r="D3892" i="5"/>
  <c r="D3720" i="5"/>
  <c r="E3720" i="5"/>
  <c r="F3680" i="5"/>
  <c r="E3680" i="5"/>
  <c r="D3672" i="5"/>
  <c r="E3672" i="5"/>
  <c r="F3636" i="5"/>
  <c r="D3636" i="5"/>
  <c r="F3588" i="5"/>
  <c r="D3588" i="5"/>
  <c r="E3460" i="5"/>
  <c r="D3460" i="5"/>
  <c r="E3452" i="5"/>
  <c r="D3452" i="5"/>
  <c r="D3400" i="5"/>
  <c r="F3400" i="5"/>
  <c r="D3380" i="5"/>
  <c r="E3380" i="5"/>
  <c r="E3372" i="5"/>
  <c r="F3372" i="5"/>
  <c r="F3360" i="5"/>
  <c r="D3360" i="5"/>
  <c r="D3336" i="5"/>
  <c r="F3336" i="5"/>
  <c r="F3296" i="5"/>
  <c r="D3296" i="5"/>
  <c r="D3288" i="5"/>
  <c r="E3288" i="5"/>
  <c r="F3280" i="5"/>
  <c r="E3280" i="5"/>
  <c r="D3244" i="5"/>
  <c r="F3244" i="5"/>
  <c r="E3244" i="5"/>
  <c r="D3232" i="5"/>
  <c r="E3232" i="5"/>
  <c r="F3232" i="5"/>
  <c r="E3220" i="5"/>
  <c r="F3220" i="5"/>
  <c r="D3220" i="5"/>
  <c r="E3204" i="5"/>
  <c r="D3204" i="5"/>
  <c r="F3204" i="5"/>
  <c r="E3188" i="5"/>
  <c r="F3188" i="5"/>
  <c r="D3188" i="5"/>
  <c r="F3176" i="5"/>
  <c r="D3176" i="5"/>
  <c r="E3176" i="5"/>
  <c r="E3164" i="5"/>
  <c r="D3164" i="5"/>
  <c r="F3164" i="5"/>
  <c r="D3152" i="5"/>
  <c r="F3152" i="5"/>
  <c r="E3152" i="5"/>
  <c r="E3140" i="5"/>
  <c r="D3140" i="5"/>
  <c r="F3140" i="5"/>
  <c r="F3128" i="5"/>
  <c r="E3128" i="5"/>
  <c r="D3128" i="5"/>
  <c r="D3116" i="5"/>
  <c r="F3116" i="5"/>
  <c r="E3116" i="5"/>
  <c r="D3104" i="5"/>
  <c r="E3104" i="5"/>
  <c r="F3104" i="5"/>
  <c r="E3092" i="5"/>
  <c r="F3092" i="5"/>
  <c r="D3092" i="5"/>
  <c r="F3080" i="5"/>
  <c r="D3080" i="5"/>
  <c r="E3080" i="5"/>
  <c r="F3064" i="5"/>
  <c r="E3064" i="5"/>
  <c r="D3064" i="5"/>
  <c r="D3052" i="5"/>
  <c r="F3052" i="5"/>
  <c r="E3052" i="5"/>
  <c r="D3040" i="5"/>
  <c r="E3040" i="5"/>
  <c r="F3040" i="5"/>
  <c r="E3028" i="5"/>
  <c r="F3028" i="5"/>
  <c r="D3028" i="5"/>
  <c r="F3016" i="5"/>
  <c r="D3016" i="5"/>
  <c r="E3016" i="5"/>
  <c r="E2996" i="5"/>
  <c r="F2996" i="5"/>
  <c r="D2996" i="5"/>
  <c r="F2984" i="5"/>
  <c r="D2984" i="5"/>
  <c r="E2984" i="5"/>
  <c r="F2972" i="5"/>
  <c r="D2972" i="5"/>
  <c r="E2972" i="5"/>
  <c r="E2960" i="5"/>
  <c r="F2960" i="5"/>
  <c r="D2960" i="5"/>
  <c r="D2948" i="5"/>
  <c r="F2948" i="5"/>
  <c r="E2948" i="5"/>
  <c r="D2932" i="5"/>
  <c r="F2932" i="5"/>
  <c r="E2932" i="5"/>
  <c r="F2924" i="5"/>
  <c r="D2924" i="5"/>
  <c r="E2924" i="5"/>
  <c r="E2912" i="5"/>
  <c r="F2912" i="5"/>
  <c r="D2912" i="5"/>
  <c r="D2900" i="5"/>
  <c r="F2900" i="5"/>
  <c r="E2900" i="5"/>
  <c r="E2888" i="5"/>
  <c r="D2888" i="5"/>
  <c r="F2888" i="5"/>
  <c r="F2876" i="5"/>
  <c r="D2876" i="5"/>
  <c r="E2876" i="5"/>
  <c r="E2864" i="5"/>
  <c r="F2864" i="5"/>
  <c r="D2864" i="5"/>
  <c r="D2852" i="5"/>
  <c r="F2852" i="5"/>
  <c r="E2852" i="5"/>
  <c r="E2840" i="5"/>
  <c r="D2840" i="5"/>
  <c r="F2840" i="5"/>
  <c r="F2828" i="5"/>
  <c r="E2828" i="5"/>
  <c r="D2828" i="5"/>
  <c r="F2812" i="5"/>
  <c r="D2812" i="5"/>
  <c r="E2812" i="5"/>
  <c r="E2800" i="5"/>
  <c r="D2800" i="5"/>
  <c r="F2800" i="5"/>
  <c r="F2796" i="5"/>
  <c r="E2796" i="5"/>
  <c r="D2796" i="5"/>
  <c r="F2780" i="5"/>
  <c r="D2780" i="5"/>
  <c r="E2780" i="5"/>
  <c r="E2768" i="5"/>
  <c r="F2768" i="5"/>
  <c r="D2768" i="5"/>
  <c r="D2756" i="5"/>
  <c r="F2756" i="5"/>
  <c r="E2756" i="5"/>
  <c r="E2744" i="5"/>
  <c r="D2744" i="5"/>
  <c r="F2744" i="5"/>
  <c r="F2732" i="5"/>
  <c r="E2732" i="5"/>
  <c r="D2732" i="5"/>
  <c r="F2720" i="5"/>
  <c r="D2720" i="5"/>
  <c r="E2720" i="5"/>
  <c r="D2708" i="5"/>
  <c r="E2708" i="5"/>
  <c r="E2696" i="5"/>
  <c r="F2696" i="5"/>
  <c r="D2696" i="5"/>
  <c r="F2684" i="5"/>
  <c r="D2684" i="5"/>
  <c r="E2684" i="5"/>
  <c r="E2672" i="5"/>
  <c r="D2672" i="5"/>
  <c r="F2672" i="5"/>
  <c r="E2664" i="5"/>
  <c r="F2664" i="5"/>
  <c r="D2664" i="5"/>
  <c r="F2652" i="5"/>
  <c r="D2652" i="5"/>
  <c r="E2652" i="5"/>
  <c r="E2640" i="5"/>
  <c r="F2640" i="5"/>
  <c r="D2640" i="5"/>
  <c r="D2628" i="5"/>
  <c r="F2628" i="5"/>
  <c r="E2628" i="5"/>
  <c r="E2616" i="5"/>
  <c r="D2616" i="5"/>
  <c r="F2616" i="5"/>
  <c r="F2604" i="5"/>
  <c r="E2604" i="5"/>
  <c r="D2604" i="5"/>
  <c r="F2592" i="5"/>
  <c r="D2592" i="5"/>
  <c r="E2592" i="5"/>
  <c r="D2580" i="5"/>
  <c r="E2580" i="5"/>
  <c r="F2580" i="5"/>
  <c r="E2568" i="5"/>
  <c r="F2568" i="5"/>
  <c r="D2568" i="5"/>
  <c r="E2552" i="5"/>
  <c r="D2552" i="5"/>
  <c r="F2552" i="5"/>
  <c r="F2540" i="5"/>
  <c r="E2540" i="5"/>
  <c r="D2540" i="5"/>
  <c r="F2528" i="5"/>
  <c r="D2528" i="5"/>
  <c r="E2528" i="5"/>
  <c r="D2516" i="5"/>
  <c r="E2516" i="5"/>
  <c r="F2516" i="5"/>
  <c r="E2504" i="5"/>
  <c r="F2504" i="5"/>
  <c r="D2504" i="5"/>
  <c r="F2492" i="5"/>
  <c r="D2492" i="5"/>
  <c r="E2492" i="5"/>
  <c r="E2480" i="5"/>
  <c r="D2480" i="5"/>
  <c r="E2472" i="5"/>
  <c r="F2472" i="5"/>
  <c r="D2472" i="5"/>
  <c r="F2460" i="5"/>
  <c r="D2460" i="5"/>
  <c r="E2460" i="5"/>
  <c r="E2448" i="5"/>
  <c r="F2448" i="5"/>
  <c r="D2448" i="5"/>
  <c r="F2436" i="5"/>
  <c r="D2436" i="5"/>
  <c r="E2436" i="5"/>
  <c r="E2424" i="5"/>
  <c r="F2424" i="5"/>
  <c r="D2424" i="5"/>
  <c r="D2412" i="5"/>
  <c r="F2412" i="5"/>
  <c r="E2412" i="5"/>
  <c r="E2400" i="5"/>
  <c r="D2400" i="5"/>
  <c r="F2400" i="5"/>
  <c r="F2388" i="5"/>
  <c r="D2388" i="5"/>
  <c r="E2388" i="5"/>
  <c r="D2380" i="5"/>
  <c r="F2380" i="5"/>
  <c r="E2380" i="5"/>
  <c r="D2364" i="5"/>
  <c r="F2364" i="5"/>
  <c r="E2364" i="5"/>
  <c r="E2352" i="5"/>
  <c r="D2352" i="5"/>
  <c r="F2352" i="5"/>
  <c r="F2340" i="5"/>
  <c r="D2340" i="5"/>
  <c r="E2340" i="5"/>
  <c r="E2328" i="5"/>
  <c r="F2328" i="5"/>
  <c r="D2328" i="5"/>
  <c r="D2316" i="5"/>
  <c r="F2316" i="5"/>
  <c r="E2316" i="5"/>
  <c r="E2304" i="5"/>
  <c r="D2304" i="5"/>
  <c r="F2304" i="5"/>
  <c r="F2292" i="5"/>
  <c r="D2292" i="5"/>
  <c r="E2292" i="5"/>
  <c r="E2280" i="5"/>
  <c r="F2280" i="5"/>
  <c r="D2280" i="5"/>
  <c r="D2268" i="5"/>
  <c r="F2268" i="5"/>
  <c r="E2268" i="5"/>
  <c r="E2256" i="5"/>
  <c r="D2256" i="5"/>
  <c r="F2256" i="5"/>
  <c r="F2244" i="5"/>
  <c r="D2244" i="5"/>
  <c r="E2244" i="5"/>
  <c r="E2232" i="5"/>
  <c r="F2232" i="5"/>
  <c r="D2232" i="5"/>
  <c r="D2220" i="5"/>
  <c r="F2220" i="5"/>
  <c r="E2220" i="5"/>
  <c r="E2208" i="5"/>
  <c r="D2208" i="5"/>
  <c r="F2208" i="5"/>
  <c r="E2192" i="5"/>
  <c r="F2192" i="5"/>
  <c r="D2192" i="5"/>
  <c r="F2180" i="5"/>
  <c r="D2180" i="5"/>
  <c r="E2180" i="5"/>
  <c r="E2168" i="5"/>
  <c r="D2168" i="5"/>
  <c r="F2168" i="5"/>
  <c r="D2156" i="5"/>
  <c r="F2156" i="5"/>
  <c r="E2144" i="5"/>
  <c r="D2144" i="5"/>
  <c r="F2144" i="5"/>
  <c r="F2132" i="5"/>
  <c r="E2132" i="5"/>
  <c r="D2132" i="5"/>
  <c r="F2116" i="5"/>
  <c r="D2116" i="5"/>
  <c r="E2116" i="5"/>
  <c r="E2104" i="5"/>
  <c r="F2104" i="5"/>
  <c r="D2104" i="5"/>
  <c r="D2092" i="5"/>
  <c r="F2092" i="5"/>
  <c r="E2092" i="5"/>
  <c r="E2080" i="5"/>
  <c r="D2080" i="5"/>
  <c r="F2080" i="5"/>
  <c r="E2068" i="5"/>
  <c r="F2068" i="5"/>
  <c r="D2068" i="5"/>
  <c r="D2056" i="5"/>
  <c r="F2056" i="5"/>
  <c r="E2056" i="5"/>
  <c r="E2044" i="5"/>
  <c r="F2044" i="5"/>
  <c r="D2044" i="5"/>
  <c r="E2028" i="5"/>
  <c r="D2028" i="5"/>
  <c r="F2028" i="5"/>
  <c r="F2016" i="5"/>
  <c r="D2016" i="5"/>
  <c r="E2016" i="5"/>
  <c r="E2004" i="5"/>
  <c r="F2004" i="5"/>
  <c r="D2004" i="5"/>
  <c r="D1992" i="5"/>
  <c r="F1992" i="5"/>
  <c r="E1992" i="5"/>
  <c r="E1980" i="5"/>
  <c r="F1980" i="5"/>
  <c r="D1980" i="5"/>
  <c r="F1968" i="5"/>
  <c r="D1968" i="5"/>
  <c r="E1968" i="5"/>
  <c r="E1956" i="5"/>
  <c r="F1956" i="5"/>
  <c r="D1956" i="5"/>
  <c r="D1944" i="5"/>
  <c r="F1944" i="5"/>
  <c r="E1944" i="5"/>
  <c r="E1932" i="5"/>
  <c r="D1932" i="5"/>
  <c r="F1932" i="5"/>
  <c r="F1920" i="5"/>
  <c r="D1920" i="5"/>
  <c r="E1920" i="5"/>
  <c r="F1904" i="5"/>
  <c r="D1904" i="5"/>
  <c r="E1904" i="5"/>
  <c r="D1896" i="5"/>
  <c r="F1896" i="5"/>
  <c r="E1896" i="5"/>
  <c r="E1884" i="5"/>
  <c r="F1884" i="5"/>
  <c r="D1884" i="5"/>
  <c r="F1872" i="5"/>
  <c r="D1872" i="5"/>
  <c r="E1872" i="5"/>
  <c r="F1856" i="5"/>
  <c r="D1856" i="5"/>
  <c r="E1856" i="5"/>
  <c r="E1844" i="5"/>
  <c r="F1844" i="5"/>
  <c r="D1844" i="5"/>
  <c r="D1832" i="5"/>
  <c r="F1832" i="5"/>
  <c r="E1832" i="5"/>
  <c r="E1820" i="5"/>
  <c r="F1820" i="5"/>
  <c r="D1820" i="5"/>
  <c r="F1808" i="5"/>
  <c r="D1808" i="5"/>
  <c r="E1808" i="5"/>
  <c r="E1796" i="5"/>
  <c r="F1796" i="5"/>
  <c r="E1780" i="5"/>
  <c r="F1780" i="5"/>
  <c r="D1780" i="5"/>
  <c r="D1768" i="5"/>
  <c r="F1768" i="5"/>
  <c r="E1768" i="5"/>
  <c r="D1756" i="5"/>
  <c r="F1756" i="5"/>
  <c r="D1744" i="5"/>
  <c r="F1744" i="5"/>
  <c r="E1744" i="5"/>
  <c r="E1732" i="5"/>
  <c r="F1732" i="5"/>
  <c r="D1732" i="5"/>
  <c r="E1716" i="5"/>
  <c r="F1716" i="5"/>
  <c r="D1716" i="5"/>
  <c r="F1704" i="5"/>
  <c r="E1704" i="5"/>
  <c r="D1704" i="5"/>
  <c r="D1692" i="5"/>
  <c r="F1692" i="5"/>
  <c r="E1692" i="5"/>
  <c r="D1680" i="5"/>
  <c r="E1680" i="5"/>
  <c r="E1668" i="5"/>
  <c r="F1668" i="5"/>
  <c r="F1656" i="5"/>
  <c r="D1656" i="5"/>
  <c r="E1656" i="5"/>
  <c r="E1644" i="5"/>
  <c r="F1644" i="5"/>
  <c r="F1632" i="5"/>
  <c r="D1632" i="5"/>
  <c r="E1620" i="5"/>
  <c r="D1620" i="5"/>
  <c r="D1608" i="5"/>
  <c r="F1608" i="5"/>
  <c r="E1608" i="5"/>
  <c r="E1596" i="5"/>
  <c r="F1596" i="5"/>
  <c r="D1596" i="5"/>
  <c r="E1580" i="5"/>
  <c r="F1580" i="5"/>
  <c r="F1568" i="5"/>
  <c r="D1568" i="5"/>
  <c r="D1560" i="5"/>
  <c r="F1560" i="5"/>
  <c r="E1560" i="5"/>
  <c r="E1548" i="5"/>
  <c r="F1548" i="5"/>
  <c r="E1532" i="5"/>
  <c r="F1532" i="5"/>
  <c r="D1532" i="5"/>
  <c r="F1520" i="5"/>
  <c r="D1520" i="5"/>
  <c r="E1520" i="5"/>
  <c r="E1508" i="5"/>
  <c r="F1508" i="5"/>
  <c r="D1508" i="5"/>
  <c r="D1496" i="5"/>
  <c r="F1496" i="5"/>
  <c r="E1496" i="5"/>
  <c r="D1480" i="5"/>
  <c r="F1480" i="5"/>
  <c r="E1480" i="5"/>
  <c r="E1468" i="5"/>
  <c r="F1468" i="5"/>
  <c r="D1468" i="5"/>
  <c r="F1456" i="5"/>
  <c r="D1456" i="5"/>
  <c r="E1456" i="5"/>
  <c r="E1444" i="5"/>
  <c r="F1444" i="5"/>
  <c r="D1444" i="5"/>
  <c r="D1432" i="5"/>
  <c r="F1432" i="5"/>
  <c r="E1432" i="5"/>
  <c r="E1420" i="5"/>
  <c r="F1420" i="5"/>
  <c r="F1408" i="5"/>
  <c r="D1408" i="5"/>
  <c r="E1396" i="5"/>
  <c r="D1396" i="5"/>
  <c r="D1384" i="5"/>
  <c r="F1384" i="5"/>
  <c r="E1384" i="5"/>
  <c r="E1372" i="5"/>
  <c r="F1372" i="5"/>
  <c r="D1372" i="5"/>
  <c r="E1356" i="5"/>
  <c r="F1356" i="5"/>
  <c r="F1344" i="5"/>
  <c r="D1344" i="5"/>
  <c r="F1328" i="5"/>
  <c r="D1328" i="5"/>
  <c r="E1328" i="5"/>
  <c r="E1316" i="5"/>
  <c r="F1316" i="5"/>
  <c r="D1316" i="5"/>
  <c r="D1304" i="5"/>
  <c r="F1304" i="5"/>
  <c r="E1304" i="5"/>
  <c r="E1292" i="5"/>
  <c r="F1292" i="5"/>
  <c r="F1280" i="5"/>
  <c r="D1280" i="5"/>
  <c r="E1268" i="5"/>
  <c r="D1268" i="5"/>
  <c r="D1256" i="5"/>
  <c r="F1256" i="5"/>
  <c r="E1256" i="5"/>
  <c r="D1240" i="5"/>
  <c r="F1240" i="5"/>
  <c r="E1240" i="5"/>
  <c r="F1232" i="5"/>
  <c r="D1232" i="5"/>
  <c r="E1232" i="5"/>
  <c r="F1216" i="5"/>
  <c r="D1216" i="5"/>
  <c r="E1204" i="5"/>
  <c r="D1204" i="5"/>
  <c r="D1192" i="5"/>
  <c r="F1192" i="5"/>
  <c r="E1192" i="5"/>
  <c r="E1180" i="5"/>
  <c r="F1180" i="5"/>
  <c r="D1180" i="5"/>
  <c r="F1168" i="5"/>
  <c r="D1168" i="5"/>
  <c r="E1168" i="5"/>
  <c r="E1156" i="5"/>
  <c r="F1156" i="5"/>
  <c r="D1156" i="5"/>
  <c r="D1144" i="5"/>
  <c r="F1144" i="5"/>
  <c r="E1144" i="5"/>
  <c r="E1132" i="5"/>
  <c r="F1132" i="5"/>
  <c r="F1120" i="5"/>
  <c r="D1120" i="5"/>
  <c r="E1108" i="5"/>
  <c r="D1108" i="5"/>
  <c r="D1096" i="5"/>
  <c r="F1096" i="5"/>
  <c r="E1096" i="5"/>
  <c r="F1088" i="5"/>
  <c r="D1088" i="5"/>
  <c r="E1076" i="5"/>
  <c r="D1076" i="5"/>
  <c r="D1064" i="5"/>
  <c r="F1064" i="5"/>
  <c r="E1064" i="5"/>
  <c r="E1052" i="5"/>
  <c r="F1052" i="5"/>
  <c r="D1052" i="5"/>
  <c r="F1040" i="5"/>
  <c r="D1040" i="5"/>
  <c r="E1040" i="5"/>
  <c r="E1028" i="5"/>
  <c r="F1028" i="5"/>
  <c r="D1028" i="5"/>
  <c r="E1012" i="5"/>
  <c r="D1012" i="5"/>
  <c r="E996" i="5"/>
  <c r="F996" i="5"/>
  <c r="D996" i="5"/>
  <c r="D984" i="5"/>
  <c r="F984" i="5"/>
  <c r="E984" i="5"/>
  <c r="E972" i="5"/>
  <c r="F972" i="5"/>
  <c r="E956" i="5"/>
  <c r="F956" i="5"/>
  <c r="D956" i="5"/>
  <c r="F944" i="5"/>
  <c r="D944" i="5"/>
  <c r="E944" i="5"/>
  <c r="E932" i="5"/>
  <c r="F932" i="5"/>
  <c r="D932" i="5"/>
  <c r="D920" i="5"/>
  <c r="F920" i="5"/>
  <c r="E920" i="5"/>
  <c r="E908" i="5"/>
  <c r="F908" i="5"/>
  <c r="E892" i="5"/>
  <c r="F892" i="5"/>
  <c r="D892" i="5"/>
  <c r="E876" i="5"/>
  <c r="F876" i="5"/>
  <c r="F864" i="5"/>
  <c r="D864" i="5"/>
  <c r="D856" i="5"/>
  <c r="F856" i="5"/>
  <c r="E856" i="5"/>
  <c r="E844" i="5"/>
  <c r="F844" i="5"/>
  <c r="F832" i="5"/>
  <c r="D832" i="5"/>
  <c r="E820" i="5"/>
  <c r="D820" i="5"/>
  <c r="D808" i="5"/>
  <c r="F808" i="5"/>
  <c r="E808" i="5"/>
  <c r="E796" i="5"/>
  <c r="F796" i="5"/>
  <c r="D796" i="5"/>
  <c r="F784" i="5"/>
  <c r="D784" i="5"/>
  <c r="E784" i="5"/>
  <c r="D776" i="5"/>
  <c r="F776" i="5"/>
  <c r="E776" i="5"/>
  <c r="E764" i="5"/>
  <c r="F764" i="5"/>
  <c r="D764" i="5"/>
  <c r="F752" i="5"/>
  <c r="D752" i="5"/>
  <c r="E752" i="5"/>
  <c r="E740" i="5"/>
  <c r="F740" i="5"/>
  <c r="D740" i="5"/>
  <c r="D728" i="5"/>
  <c r="F728" i="5"/>
  <c r="E728" i="5"/>
  <c r="E716" i="5"/>
  <c r="F716" i="5"/>
  <c r="F704" i="5"/>
  <c r="D704" i="5"/>
  <c r="E692" i="5"/>
  <c r="D692" i="5"/>
  <c r="E676" i="5"/>
  <c r="F676" i="5"/>
  <c r="D676" i="5"/>
  <c r="D664" i="5"/>
  <c r="F664" i="5"/>
  <c r="E664" i="5"/>
  <c r="E652" i="5"/>
  <c r="F652" i="5"/>
  <c r="D652" i="5"/>
  <c r="F640" i="5"/>
  <c r="D640" i="5"/>
  <c r="F624" i="5"/>
  <c r="E624" i="5"/>
  <c r="D624" i="5"/>
  <c r="D612" i="5"/>
  <c r="F612" i="5"/>
  <c r="D600" i="5"/>
  <c r="F600" i="5"/>
  <c r="E600" i="5"/>
  <c r="D584" i="5"/>
  <c r="F584" i="5"/>
  <c r="F564" i="5"/>
  <c r="E564" i="5"/>
  <c r="E556" i="5"/>
  <c r="F556" i="5"/>
  <c r="F544" i="5"/>
  <c r="E544" i="5"/>
  <c r="D544" i="5"/>
  <c r="D536" i="5"/>
  <c r="F536" i="5"/>
  <c r="E536" i="5"/>
  <c r="E524" i="5"/>
  <c r="F524" i="5"/>
  <c r="D524" i="5"/>
  <c r="F512" i="5"/>
  <c r="D512" i="5"/>
  <c r="F500" i="5"/>
  <c r="E500" i="5"/>
  <c r="D488" i="5"/>
  <c r="F488" i="5"/>
  <c r="E488" i="5"/>
  <c r="D472" i="5"/>
  <c r="F472" i="5"/>
  <c r="E472" i="5"/>
  <c r="E460" i="5"/>
  <c r="F460" i="5"/>
  <c r="D460" i="5"/>
  <c r="F448" i="5"/>
  <c r="D448" i="5"/>
  <c r="D440" i="5"/>
  <c r="E440" i="5"/>
  <c r="E428" i="5"/>
  <c r="F428" i="5"/>
  <c r="D420" i="5"/>
  <c r="F420" i="5"/>
  <c r="D408" i="5"/>
  <c r="F408" i="5"/>
  <c r="E408" i="5"/>
  <c r="F400" i="5"/>
  <c r="E400" i="5"/>
  <c r="D392" i="5"/>
  <c r="F392" i="5"/>
  <c r="F384" i="5"/>
  <c r="E384" i="5"/>
  <c r="D384" i="5"/>
  <c r="D376" i="5"/>
  <c r="F376" i="5"/>
  <c r="F368" i="5"/>
  <c r="E368" i="5"/>
  <c r="D368" i="5"/>
  <c r="D360" i="5"/>
  <c r="F360" i="5"/>
  <c r="F352" i="5"/>
  <c r="E352" i="5"/>
  <c r="D352" i="5"/>
  <c r="F340" i="5"/>
  <c r="E340" i="5"/>
  <c r="F336" i="5"/>
  <c r="E336" i="5"/>
  <c r="D336" i="5"/>
  <c r="D328" i="5"/>
  <c r="F328" i="5"/>
  <c r="F320" i="5"/>
  <c r="E320" i="5"/>
  <c r="D320" i="5"/>
  <c r="D312" i="5"/>
  <c r="F312" i="5"/>
  <c r="D8352" i="5"/>
  <c r="F240" i="5"/>
  <c r="E248" i="5"/>
  <c r="E256" i="5"/>
  <c r="D264" i="5"/>
  <c r="F276" i="5"/>
  <c r="D292" i="5"/>
  <c r="F304" i="5"/>
  <c r="F316" i="5"/>
  <c r="D340" i="5"/>
  <c r="E360" i="5"/>
  <c r="F380" i="5"/>
  <c r="F404" i="5"/>
  <c r="D436" i="5"/>
  <c r="D464" i="5"/>
  <c r="D492" i="5"/>
  <c r="E520" i="5"/>
  <c r="E548" i="5"/>
  <c r="E576" i="5"/>
  <c r="F604" i="5"/>
  <c r="F632" i="5"/>
  <c r="F660" i="5"/>
  <c r="E704" i="5"/>
  <c r="D748" i="5"/>
  <c r="F788" i="5"/>
  <c r="E832" i="5"/>
  <c r="D876" i="5"/>
  <c r="F916" i="5"/>
  <c r="E960" i="5"/>
  <c r="D1004" i="5"/>
  <c r="F1044" i="5"/>
  <c r="E1088" i="5"/>
  <c r="D1132" i="5"/>
  <c r="F1172" i="5"/>
  <c r="E1216" i="5"/>
  <c r="D1260" i="5"/>
  <c r="F1300" i="5"/>
  <c r="E1344" i="5"/>
  <c r="D1388" i="5"/>
  <c r="F1428" i="5"/>
  <c r="E1472" i="5"/>
  <c r="D1516" i="5"/>
  <c r="F1556" i="5"/>
  <c r="E1600" i="5"/>
  <c r="D1644" i="5"/>
  <c r="D1700" i="5"/>
  <c r="F1836" i="5"/>
  <c r="E2008" i="5"/>
  <c r="D2216" i="5"/>
  <c r="E2596" i="5"/>
  <c r="F3200" i="5"/>
  <c r="D8218" i="6"/>
  <c r="E7622" i="6"/>
  <c r="E5878" i="6"/>
  <c r="E5266" i="6"/>
  <c r="D4918" i="6"/>
  <c r="F4662" i="6"/>
  <c r="E4270" i="6"/>
  <c r="F4146" i="6"/>
  <c r="F3638" i="6"/>
  <c r="D1402" i="6"/>
  <c r="F1090" i="6"/>
  <c r="D1082" i="6"/>
  <c r="D890" i="6"/>
  <c r="D826" i="6"/>
  <c r="F802" i="6"/>
  <c r="F674" i="6"/>
  <c r="D634" i="6"/>
  <c r="E454" i="6"/>
  <c r="E390" i="6"/>
  <c r="E190" i="6"/>
  <c r="D8288" i="5"/>
  <c r="D8416" i="5"/>
  <c r="D7860" i="5"/>
  <c r="D7988" i="5"/>
  <c r="D8096" i="5"/>
  <c r="D8544" i="5"/>
  <c r="F8764" i="5"/>
  <c r="E8764" i="5"/>
  <c r="D8764" i="5"/>
  <c r="E8744" i="5"/>
  <c r="D8744" i="5"/>
  <c r="F8740" i="5"/>
  <c r="E8740" i="5"/>
  <c r="D8740" i="5"/>
  <c r="E8736" i="5"/>
  <c r="D8736" i="5"/>
  <c r="E8732" i="5"/>
  <c r="F8732" i="5"/>
  <c r="D8732" i="5"/>
  <c r="E8724" i="5"/>
  <c r="F8724" i="5"/>
  <c r="D8724" i="5"/>
  <c r="F8716" i="5"/>
  <c r="E8716" i="5"/>
  <c r="D8716" i="5"/>
  <c r="F8708" i="5"/>
  <c r="D8708" i="5"/>
  <c r="E8704" i="5"/>
  <c r="F8704" i="5"/>
  <c r="D8704" i="5"/>
  <c r="E8700" i="5"/>
  <c r="F8700" i="5"/>
  <c r="D8700" i="5"/>
  <c r="E8696" i="5"/>
  <c r="D8696" i="5"/>
  <c r="F8684" i="5"/>
  <c r="D8684" i="5"/>
  <c r="E8684" i="5"/>
  <c r="E8680" i="5"/>
  <c r="D8680" i="5"/>
  <c r="F8676" i="5"/>
  <c r="E8676" i="5"/>
  <c r="D8676" i="5"/>
  <c r="E8668" i="5"/>
  <c r="D8668" i="5"/>
  <c r="E8664" i="5"/>
  <c r="D8664" i="5"/>
  <c r="F8660" i="5"/>
  <c r="E8660" i="5"/>
  <c r="D8660" i="5"/>
  <c r="E8648" i="5"/>
  <c r="F8648" i="5"/>
  <c r="D8648" i="5"/>
  <c r="F8644" i="5"/>
  <c r="D8644" i="5"/>
  <c r="E8640" i="5"/>
  <c r="F8640" i="5"/>
  <c r="D8640" i="5"/>
  <c r="E8636" i="5"/>
  <c r="D8636" i="5"/>
  <c r="F8628" i="5"/>
  <c r="E8628" i="5"/>
  <c r="F8620" i="5"/>
  <c r="D8620" i="5"/>
  <c r="F8612" i="5"/>
  <c r="E8612" i="5"/>
  <c r="D8612" i="5"/>
  <c r="E8604" i="5"/>
  <c r="D8604" i="5"/>
  <c r="F8604" i="5"/>
  <c r="E8600" i="5"/>
  <c r="F8600" i="5"/>
  <c r="D8600" i="5"/>
  <c r="F8588" i="5"/>
  <c r="D8588" i="5"/>
  <c r="E8588" i="5"/>
  <c r="E8584" i="5"/>
  <c r="F8584" i="5"/>
  <c r="F8580" i="5"/>
  <c r="D8580" i="5"/>
  <c r="E8572" i="5"/>
  <c r="F8572" i="5"/>
  <c r="D8572" i="5"/>
  <c r="E8568" i="5"/>
  <c r="D8568" i="5"/>
  <c r="F8564" i="5"/>
  <c r="E8564" i="5"/>
  <c r="D8564" i="5"/>
  <c r="F8556" i="5"/>
  <c r="D8556" i="5"/>
  <c r="E8556" i="5"/>
  <c r="E8552" i="5"/>
  <c r="D8552" i="5"/>
  <c r="F8548" i="5"/>
  <c r="E8548" i="5"/>
  <c r="D8548" i="5"/>
  <c r="E8536" i="5"/>
  <c r="D8536" i="5"/>
  <c r="E8532" i="5"/>
  <c r="F8532" i="5"/>
  <c r="D8532" i="5"/>
  <c r="E8524" i="5"/>
  <c r="D8524" i="5"/>
  <c r="F8524" i="5"/>
  <c r="F8516" i="5"/>
  <c r="D8516" i="5"/>
  <c r="E8512" i="5"/>
  <c r="F8512" i="5"/>
  <c r="D8512" i="5"/>
  <c r="E8508" i="5"/>
  <c r="D8508" i="5"/>
  <c r="E8504" i="5"/>
  <c r="F8504" i="5"/>
  <c r="D8504" i="5"/>
  <c r="F8500" i="5"/>
  <c r="E8500" i="5"/>
  <c r="F8492" i="5"/>
  <c r="D8492" i="5"/>
  <c r="E8488" i="5"/>
  <c r="F8488" i="5"/>
  <c r="D8488" i="5"/>
  <c r="E8480" i="5"/>
  <c r="D8480" i="5"/>
  <c r="E8476" i="5"/>
  <c r="D8476" i="5"/>
  <c r="F8476" i="5"/>
  <c r="E8472" i="5"/>
  <c r="F8472" i="5"/>
  <c r="D8472" i="5"/>
  <c r="E8468" i="5"/>
  <c r="D8468" i="5"/>
  <c r="F8460" i="5"/>
  <c r="E8460" i="5"/>
  <c r="D8460" i="5"/>
  <c r="E8456" i="5"/>
  <c r="F8456" i="5"/>
  <c r="F8452" i="5"/>
  <c r="D8452" i="5"/>
  <c r="E8448" i="5"/>
  <c r="F8448" i="5"/>
  <c r="D8448" i="5"/>
  <c r="E8440" i="5"/>
  <c r="D8440" i="5"/>
  <c r="F8436" i="5"/>
  <c r="E8436" i="5"/>
  <c r="E8428" i="5"/>
  <c r="F8428" i="5"/>
  <c r="D8428" i="5"/>
  <c r="E8424" i="5"/>
  <c r="D8424" i="5"/>
  <c r="F8420" i="5"/>
  <c r="E8420" i="5"/>
  <c r="D8420" i="5"/>
  <c r="E8412" i="5"/>
  <c r="D8412" i="5"/>
  <c r="F8412" i="5"/>
  <c r="E8408" i="5"/>
  <c r="D8408" i="5"/>
  <c r="F8404" i="5"/>
  <c r="E8404" i="5"/>
  <c r="D8404" i="5"/>
  <c r="E8396" i="5"/>
  <c r="F8396" i="5"/>
  <c r="D8396" i="5"/>
  <c r="E8392" i="5"/>
  <c r="D8392" i="5"/>
  <c r="E8384" i="5"/>
  <c r="F8384" i="5"/>
  <c r="D8384" i="5"/>
  <c r="E8380" i="5"/>
  <c r="D8380" i="5"/>
  <c r="E8376" i="5"/>
  <c r="F8376" i="5"/>
  <c r="D8376" i="5"/>
  <c r="E8372" i="5"/>
  <c r="F8372" i="5"/>
  <c r="F8364" i="5"/>
  <c r="D8364" i="5"/>
  <c r="E8360" i="5"/>
  <c r="F8360" i="5"/>
  <c r="D8360" i="5"/>
  <c r="F8356" i="5"/>
  <c r="E8356" i="5"/>
  <c r="D8356" i="5"/>
  <c r="E8344" i="5"/>
  <c r="F8344" i="5"/>
  <c r="D8344" i="5"/>
  <c r="E8340" i="5"/>
  <c r="D8340" i="5"/>
  <c r="E8332" i="5"/>
  <c r="F8332" i="5"/>
  <c r="D8332" i="5"/>
  <c r="E8328" i="5"/>
  <c r="F8328" i="5"/>
  <c r="F8324" i="5"/>
  <c r="D8324" i="5"/>
  <c r="E8320" i="5"/>
  <c r="F8320" i="5"/>
  <c r="D8320" i="5"/>
  <c r="E8316" i="5"/>
  <c r="D8316" i="5"/>
  <c r="F8308" i="5"/>
  <c r="E8308" i="5"/>
  <c r="D8308" i="5"/>
  <c r="E8300" i="5"/>
  <c r="D8300" i="5"/>
  <c r="F8300" i="5"/>
  <c r="E8296" i="5"/>
  <c r="D8296" i="5"/>
  <c r="E8284" i="5"/>
  <c r="D8284" i="5"/>
  <c r="F8284" i="5"/>
  <c r="E8280" i="5"/>
  <c r="D8280" i="5"/>
  <c r="E8276" i="5"/>
  <c r="F8276" i="5"/>
  <c r="D8276" i="5"/>
  <c r="E8268" i="5"/>
  <c r="F8268" i="5"/>
  <c r="D8268" i="5"/>
  <c r="F8260" i="5"/>
  <c r="E8260" i="5"/>
  <c r="D8260" i="5"/>
  <c r="E8252" i="5"/>
  <c r="D8252" i="5"/>
  <c r="E8248" i="5"/>
  <c r="F8248" i="5"/>
  <c r="D8248" i="5"/>
  <c r="E8244" i="5"/>
  <c r="F8244" i="5"/>
  <c r="E8232" i="5"/>
  <c r="F8232" i="5"/>
  <c r="D8232" i="5"/>
  <c r="F8228" i="5"/>
  <c r="E8228" i="5"/>
  <c r="D8228" i="5"/>
  <c r="E8224" i="5"/>
  <c r="D8224" i="5"/>
  <c r="E8220" i="5"/>
  <c r="F8220" i="5"/>
  <c r="D8220" i="5"/>
  <c r="E8212" i="5"/>
  <c r="D8212" i="5"/>
  <c r="F8204" i="5"/>
  <c r="D8204" i="5"/>
  <c r="E8204" i="5"/>
  <c r="F8196" i="5"/>
  <c r="D8196" i="5"/>
  <c r="E8192" i="5"/>
  <c r="F8192" i="5"/>
  <c r="D8192" i="5"/>
  <c r="E8188" i="5"/>
  <c r="D8188" i="5"/>
  <c r="E8184" i="5"/>
  <c r="F8184" i="5"/>
  <c r="D8184" i="5"/>
  <c r="F8172" i="5"/>
  <c r="D8172" i="5"/>
  <c r="E8172" i="5"/>
  <c r="E8168" i="5"/>
  <c r="D8168" i="5"/>
  <c r="F8164" i="5"/>
  <c r="D8164" i="5"/>
  <c r="E8156" i="5"/>
  <c r="F8156" i="5"/>
  <c r="D8156" i="5"/>
  <c r="E8152" i="5"/>
  <c r="D8152" i="5"/>
  <c r="F8148" i="5"/>
  <c r="E8148" i="5"/>
  <c r="D8148" i="5"/>
  <c r="E8136" i="5"/>
  <c r="D8136" i="5"/>
  <c r="F8132" i="5"/>
  <c r="E8132" i="5"/>
  <c r="D8132" i="5"/>
  <c r="E8128" i="5"/>
  <c r="F8128" i="5"/>
  <c r="D8128" i="5"/>
  <c r="E8124" i="5"/>
  <c r="D8124" i="5"/>
  <c r="E8116" i="5"/>
  <c r="F8116" i="5"/>
  <c r="F8108" i="5"/>
  <c r="D8108" i="5"/>
  <c r="E8108" i="5"/>
  <c r="F8100" i="5"/>
  <c r="E8100" i="5"/>
  <c r="D8100" i="5"/>
  <c r="E8092" i="5"/>
  <c r="F8092" i="5"/>
  <c r="D8092" i="5"/>
  <c r="E8088" i="5"/>
  <c r="D8088" i="5"/>
  <c r="F8076" i="5"/>
  <c r="D8076" i="5"/>
  <c r="E8076" i="5"/>
  <c r="E8072" i="5"/>
  <c r="F8072" i="5"/>
  <c r="F8068" i="5"/>
  <c r="D8068" i="5"/>
  <c r="E8060" i="5"/>
  <c r="D8060" i="5"/>
  <c r="E8056" i="5"/>
  <c r="F8056" i="5"/>
  <c r="D8056" i="5"/>
  <c r="F8052" i="5"/>
  <c r="E8052" i="5"/>
  <c r="D8052" i="5"/>
  <c r="F8044" i="5"/>
  <c r="E8044" i="5"/>
  <c r="D8044" i="5"/>
  <c r="E8040" i="5"/>
  <c r="D8040" i="5"/>
  <c r="F8036" i="5"/>
  <c r="D8036" i="5"/>
  <c r="E8032" i="5"/>
  <c r="F8032" i="5"/>
  <c r="E8024" i="5"/>
  <c r="D8024" i="5"/>
  <c r="F8020" i="5"/>
  <c r="E8020" i="5"/>
  <c r="D8020" i="5"/>
  <c r="E8012" i="5"/>
  <c r="D8012" i="5"/>
  <c r="F8004" i="5"/>
  <c r="E8004" i="5"/>
  <c r="D8004" i="5"/>
  <c r="E8000" i="5"/>
  <c r="F8000" i="5"/>
  <c r="D8000" i="5"/>
  <c r="E7996" i="5"/>
  <c r="D7996" i="5"/>
  <c r="E7992" i="5"/>
  <c r="F7992" i="5"/>
  <c r="D7992" i="5"/>
  <c r="F7980" i="5"/>
  <c r="D7980" i="5"/>
  <c r="E7980" i="5"/>
  <c r="E7976" i="5"/>
  <c r="F7976" i="5"/>
  <c r="D7976" i="5"/>
  <c r="E7968" i="5"/>
  <c r="D7968" i="5"/>
  <c r="E7964" i="5"/>
  <c r="D7964" i="5"/>
  <c r="F7964" i="5"/>
  <c r="E7960" i="5"/>
  <c r="D7960" i="5"/>
  <c r="E7956" i="5"/>
  <c r="F7956" i="5"/>
  <c r="D7956" i="5"/>
  <c r="F7948" i="5"/>
  <c r="E7948" i="5"/>
  <c r="D7948" i="5"/>
  <c r="E7944" i="5"/>
  <c r="F7944" i="5"/>
  <c r="F7940" i="5"/>
  <c r="D7940" i="5"/>
  <c r="E7936" i="5"/>
  <c r="D7936" i="5"/>
  <c r="E7928" i="5"/>
  <c r="F7928" i="5"/>
  <c r="D7928" i="5"/>
  <c r="F7924" i="5"/>
  <c r="E7924" i="5"/>
  <c r="E7916" i="5"/>
  <c r="F7916" i="5"/>
  <c r="D7916" i="5"/>
  <c r="E7912" i="5"/>
  <c r="D7912" i="5"/>
  <c r="F7908" i="5"/>
  <c r="D7908" i="5"/>
  <c r="E7904" i="5"/>
  <c r="F7904" i="5"/>
  <c r="E7900" i="5"/>
  <c r="D7900" i="5"/>
  <c r="F7900" i="5"/>
  <c r="E7896" i="5"/>
  <c r="D7896" i="5"/>
  <c r="F7892" i="5"/>
  <c r="E7892" i="5"/>
  <c r="D7892" i="5"/>
  <c r="E7884" i="5"/>
  <c r="D7884" i="5"/>
  <c r="E7880" i="5"/>
  <c r="F7880" i="5"/>
  <c r="D7880" i="5"/>
  <c r="E7872" i="5"/>
  <c r="F7872" i="5"/>
  <c r="D7872" i="5"/>
  <c r="E7868" i="5"/>
  <c r="D7868" i="5"/>
  <c r="E7864" i="5"/>
  <c r="F7864" i="5"/>
  <c r="D7864" i="5"/>
  <c r="F7852" i="5"/>
  <c r="E7852" i="5"/>
  <c r="D7852" i="5"/>
  <c r="E7848" i="5"/>
  <c r="F7848" i="5"/>
  <c r="D7848" i="5"/>
  <c r="F7844" i="5"/>
  <c r="E7844" i="5"/>
  <c r="D7844" i="5"/>
  <c r="E7832" i="5"/>
  <c r="D7832" i="5"/>
  <c r="E7828" i="5"/>
  <c r="D7828" i="5"/>
  <c r="F7828" i="5"/>
  <c r="E7820" i="5"/>
  <c r="F7820" i="5"/>
  <c r="D7820" i="5"/>
  <c r="E7816" i="5"/>
  <c r="F7816" i="5"/>
  <c r="F7812" i="5"/>
  <c r="D7812" i="5"/>
  <c r="E7808" i="5"/>
  <c r="D7808" i="5"/>
  <c r="E7804" i="5"/>
  <c r="D7804" i="5"/>
  <c r="F7804" i="5"/>
  <c r="F7796" i="5"/>
  <c r="E7796" i="5"/>
  <c r="D7796" i="5"/>
  <c r="E7788" i="5"/>
  <c r="F7788" i="5"/>
  <c r="D7788" i="5"/>
  <c r="E7784" i="5"/>
  <c r="D7784" i="5"/>
  <c r="E7776" i="5"/>
  <c r="F7776" i="5"/>
  <c r="E7772" i="5"/>
  <c r="F7772" i="5"/>
  <c r="D7772" i="5"/>
  <c r="E7768" i="5"/>
  <c r="D7768" i="5"/>
  <c r="E7764" i="5"/>
  <c r="F7764" i="5"/>
  <c r="D7764" i="5"/>
  <c r="E7756" i="5"/>
  <c r="D7756" i="5"/>
  <c r="E7752" i="5"/>
  <c r="F7752" i="5"/>
  <c r="F7748" i="5"/>
  <c r="E7748" i="5"/>
  <c r="D7748" i="5"/>
  <c r="E7740" i="5"/>
  <c r="D7740" i="5"/>
  <c r="E7736" i="5"/>
  <c r="F7736" i="5"/>
  <c r="D7736" i="5"/>
  <c r="F7732" i="5"/>
  <c r="E7732" i="5"/>
  <c r="E7720" i="5"/>
  <c r="F7720" i="5"/>
  <c r="D7720" i="5"/>
  <c r="F7716" i="5"/>
  <c r="E7716" i="5"/>
  <c r="D7716" i="5"/>
  <c r="E7712" i="5"/>
  <c r="D7712" i="5"/>
  <c r="E7708" i="5"/>
  <c r="D7708" i="5"/>
  <c r="E7700" i="5"/>
  <c r="F7700" i="5"/>
  <c r="D7700" i="5"/>
  <c r="E7692" i="5"/>
  <c r="D7692" i="5"/>
  <c r="F7692" i="5"/>
  <c r="F7684" i="5"/>
  <c r="D7684" i="5"/>
  <c r="E7680" i="5"/>
  <c r="D7680" i="5"/>
  <c r="E7676" i="5"/>
  <c r="F7676" i="5"/>
  <c r="D7676" i="5"/>
  <c r="E7672" i="5"/>
  <c r="F7672" i="5"/>
  <c r="D7672" i="5"/>
  <c r="E7660" i="5"/>
  <c r="D7660" i="5"/>
  <c r="F7660" i="5"/>
  <c r="E7656" i="5"/>
  <c r="D7656" i="5"/>
  <c r="F7652" i="5"/>
  <c r="E7652" i="5"/>
  <c r="D7652" i="5"/>
  <c r="E7644" i="5"/>
  <c r="D7644" i="5"/>
  <c r="F7644" i="5"/>
  <c r="E7640" i="5"/>
  <c r="D7640" i="5"/>
  <c r="E7636" i="5"/>
  <c r="F7636" i="5"/>
  <c r="D7636" i="5"/>
  <c r="E7624" i="5"/>
  <c r="F7624" i="5"/>
  <c r="D7624" i="5"/>
  <c r="F7620" i="5"/>
  <c r="E7620" i="5"/>
  <c r="D7620" i="5"/>
  <c r="E7616" i="5"/>
  <c r="F7616" i="5"/>
  <c r="D7616" i="5"/>
  <c r="E7612" i="5"/>
  <c r="D7612" i="5"/>
  <c r="F7604" i="5"/>
  <c r="E7604" i="5"/>
  <c r="F7596" i="5"/>
  <c r="E7596" i="5"/>
  <c r="D7596" i="5"/>
  <c r="F7588" i="5"/>
  <c r="E7588" i="5"/>
  <c r="D7588" i="5"/>
  <c r="E7580" i="5"/>
  <c r="D7580" i="5"/>
  <c r="E7576" i="5"/>
  <c r="F7576" i="5"/>
  <c r="D7576" i="5"/>
  <c r="E7564" i="5"/>
  <c r="D7564" i="5"/>
  <c r="F7564" i="5"/>
  <c r="F7556" i="5"/>
  <c r="D7556" i="5"/>
  <c r="E7548" i="5"/>
  <c r="F7548" i="5"/>
  <c r="D7548" i="5"/>
  <c r="E7544" i="5"/>
  <c r="F7544" i="5"/>
  <c r="D7544" i="5"/>
  <c r="F7540" i="5"/>
  <c r="E7540" i="5"/>
  <c r="D7540" i="5"/>
  <c r="F7532" i="5"/>
  <c r="D7532" i="5"/>
  <c r="E7528" i="5"/>
  <c r="D7528" i="5"/>
  <c r="F7524" i="5"/>
  <c r="E7524" i="5"/>
  <c r="D7524" i="5"/>
  <c r="E7520" i="5"/>
  <c r="F7520" i="5"/>
  <c r="E7512" i="5"/>
  <c r="D7512" i="5"/>
  <c r="E7508" i="5"/>
  <c r="F7508" i="5"/>
  <c r="D7508" i="5"/>
  <c r="E7500" i="5"/>
  <c r="F7500" i="5"/>
  <c r="D7500" i="5"/>
  <c r="F7492" i="5"/>
  <c r="E7492" i="5"/>
  <c r="D7492" i="5"/>
  <c r="E7488" i="5"/>
  <c r="F7488" i="5"/>
  <c r="D7488" i="5"/>
  <c r="E7484" i="5"/>
  <c r="D7484" i="5"/>
  <c r="E7480" i="5"/>
  <c r="D7480" i="5"/>
  <c r="F7476" i="5"/>
  <c r="E7476" i="5"/>
  <c r="F7468" i="5"/>
  <c r="D7468" i="5"/>
  <c r="E7468" i="5"/>
  <c r="E7464" i="5"/>
  <c r="F7464" i="5"/>
  <c r="D7464" i="5"/>
  <c r="E7456" i="5"/>
  <c r="D7456" i="5"/>
  <c r="E7452" i="5"/>
  <c r="D7452" i="5"/>
  <c r="E7448" i="5"/>
  <c r="F7448" i="5"/>
  <c r="D7448" i="5"/>
  <c r="E7444" i="5"/>
  <c r="F7444" i="5"/>
  <c r="D7444" i="5"/>
  <c r="F7436" i="5"/>
  <c r="E7436" i="5"/>
  <c r="D7436" i="5"/>
  <c r="F7428" i="5"/>
  <c r="D7428" i="5"/>
  <c r="E7424" i="5"/>
  <c r="F7424" i="5"/>
  <c r="D7424" i="5"/>
  <c r="E7416" i="5"/>
  <c r="F7416" i="5"/>
  <c r="D7416" i="5"/>
  <c r="F7412" i="5"/>
  <c r="E7412" i="5"/>
  <c r="E7404" i="5"/>
  <c r="D7404" i="5"/>
  <c r="E7400" i="5"/>
  <c r="D7400" i="5"/>
  <c r="F7396" i="5"/>
  <c r="E7396" i="5"/>
  <c r="D7396" i="5"/>
  <c r="E7392" i="5"/>
  <c r="F7392" i="5"/>
  <c r="E7388" i="5"/>
  <c r="F7388" i="5"/>
  <c r="D7388" i="5"/>
  <c r="E7384" i="5"/>
  <c r="D7384" i="5"/>
  <c r="F7380" i="5"/>
  <c r="D7380" i="5"/>
  <c r="E7372" i="5"/>
  <c r="F7372" i="5"/>
  <c r="D7372" i="5"/>
  <c r="E7368" i="5"/>
  <c r="F7368" i="5"/>
  <c r="D7368" i="5"/>
  <c r="E7360" i="5"/>
  <c r="F7360" i="5"/>
  <c r="D7360" i="5"/>
  <c r="E7356" i="5"/>
  <c r="D7356" i="5"/>
  <c r="E7352" i="5"/>
  <c r="D7352" i="5"/>
  <c r="E7348" i="5"/>
  <c r="F7348" i="5"/>
  <c r="F7340" i="5"/>
  <c r="D7340" i="5"/>
  <c r="E7340" i="5"/>
  <c r="E7336" i="5"/>
  <c r="D7336" i="5"/>
  <c r="F7332" i="5"/>
  <c r="D7332" i="5"/>
  <c r="E7320" i="5"/>
  <c r="F7320" i="5"/>
  <c r="D7320" i="5"/>
  <c r="E7316" i="5"/>
  <c r="F7316" i="5"/>
  <c r="D7316" i="5"/>
  <c r="E7308" i="5"/>
  <c r="F7308" i="5"/>
  <c r="D7308" i="5"/>
  <c r="E7304" i="5"/>
  <c r="F7304" i="5"/>
  <c r="F7300" i="5"/>
  <c r="D7300" i="5"/>
  <c r="E7296" i="5"/>
  <c r="F7296" i="5"/>
  <c r="D7296" i="5"/>
  <c r="E7292" i="5"/>
  <c r="F7292" i="5"/>
  <c r="D7292" i="5"/>
  <c r="F7284" i="5"/>
  <c r="E7284" i="5"/>
  <c r="D7284" i="5"/>
  <c r="E7276" i="5"/>
  <c r="D7276" i="5"/>
  <c r="F7276" i="5"/>
  <c r="E7272" i="5"/>
  <c r="D7272" i="5"/>
  <c r="E7264" i="5"/>
  <c r="F7264" i="5"/>
  <c r="E7260" i="5"/>
  <c r="D7260" i="5"/>
  <c r="F7260" i="5"/>
  <c r="E7256" i="5"/>
  <c r="D7256" i="5"/>
  <c r="E7252" i="5"/>
  <c r="F7252" i="5"/>
  <c r="D7252" i="5"/>
  <c r="E7244" i="5"/>
  <c r="D7244" i="5"/>
  <c r="F7244" i="5"/>
  <c r="E7240" i="5"/>
  <c r="F7240" i="5"/>
  <c r="F7236" i="5"/>
  <c r="E7236" i="5"/>
  <c r="D7236" i="5"/>
  <c r="E7228" i="5"/>
  <c r="D7228" i="5"/>
  <c r="E7224" i="5"/>
  <c r="F7224" i="5"/>
  <c r="D7224" i="5"/>
  <c r="E7220" i="5"/>
  <c r="F7220" i="5"/>
  <c r="E7208" i="5"/>
  <c r="D7208" i="5"/>
  <c r="E7204" i="5"/>
  <c r="F7204" i="5"/>
  <c r="D7204" i="5"/>
  <c r="F7200" i="5"/>
  <c r="E7200" i="5"/>
  <c r="D7200" i="5"/>
  <c r="E7196" i="5"/>
  <c r="D7196" i="5"/>
  <c r="E7192" i="5"/>
  <c r="F7192" i="5"/>
  <c r="D7192" i="5"/>
  <c r="E7184" i="5"/>
  <c r="F7184" i="5"/>
  <c r="D7184" i="5"/>
  <c r="F7176" i="5"/>
  <c r="E7176" i="5"/>
  <c r="E7172" i="5"/>
  <c r="F7172" i="5"/>
  <c r="D7172" i="5"/>
  <c r="F7168" i="5"/>
  <c r="D7168" i="5"/>
  <c r="E7164" i="5"/>
  <c r="F7164" i="5"/>
  <c r="D7164" i="5"/>
  <c r="E7160" i="5"/>
  <c r="F7160" i="5"/>
  <c r="D7160" i="5"/>
  <c r="E7156" i="5"/>
  <c r="F7156" i="5"/>
  <c r="F7152" i="5"/>
  <c r="D7152" i="5"/>
  <c r="E7152" i="5"/>
  <c r="F5824" i="5"/>
  <c r="D6980" i="5"/>
  <c r="E7144" i="5"/>
  <c r="D7144" i="5"/>
  <c r="F7140" i="5"/>
  <c r="E7140" i="5"/>
  <c r="D7140" i="5"/>
  <c r="F7132" i="5"/>
  <c r="D7132" i="5"/>
  <c r="E7132" i="5"/>
  <c r="E7128" i="5"/>
  <c r="F7128" i="5"/>
  <c r="D7128" i="5"/>
  <c r="E7124" i="5"/>
  <c r="F7124" i="5"/>
  <c r="D7124" i="5"/>
  <c r="E7120" i="5"/>
  <c r="D7120" i="5"/>
  <c r="D7116" i="5"/>
  <c r="F7116" i="5"/>
  <c r="E7116" i="5"/>
  <c r="E7108" i="5"/>
  <c r="F7108" i="5"/>
  <c r="D7108" i="5"/>
  <c r="E7104" i="5"/>
  <c r="F7104" i="5"/>
  <c r="D7104" i="5"/>
  <c r="F7100" i="5"/>
  <c r="E7100" i="5"/>
  <c r="D7100" i="5"/>
  <c r="E7096" i="5"/>
  <c r="F7096" i="5"/>
  <c r="D7096" i="5"/>
  <c r="E7088" i="5"/>
  <c r="F7088" i="5"/>
  <c r="D7088" i="5"/>
  <c r="F7084" i="5"/>
  <c r="D7084" i="5"/>
  <c r="E7084" i="5"/>
  <c r="F7076" i="5"/>
  <c r="E7076" i="5"/>
  <c r="D7076" i="5"/>
  <c r="E7072" i="5"/>
  <c r="F7072" i="5"/>
  <c r="F7068" i="5"/>
  <c r="E7068" i="5"/>
  <c r="D7068" i="5"/>
  <c r="E7064" i="5"/>
  <c r="D7064" i="5"/>
  <c r="E7060" i="5"/>
  <c r="F7060" i="5"/>
  <c r="D7060" i="5"/>
  <c r="E7056" i="5"/>
  <c r="F7056" i="5"/>
  <c r="D7056" i="5"/>
  <c r="E7052" i="5"/>
  <c r="F7052" i="5"/>
  <c r="D7052" i="5"/>
  <c r="F7044" i="5"/>
  <c r="E7044" i="5"/>
  <c r="D7044" i="5"/>
  <c r="E7040" i="5"/>
  <c r="F7040" i="5"/>
  <c r="D7040" i="5"/>
  <c r="F7036" i="5"/>
  <c r="D7036" i="5"/>
  <c r="E7032" i="5"/>
  <c r="F7032" i="5"/>
  <c r="D7032" i="5"/>
  <c r="E7028" i="5"/>
  <c r="F7028" i="5"/>
  <c r="E7024" i="5"/>
  <c r="F7024" i="5"/>
  <c r="D7024" i="5"/>
  <c r="E7020" i="5"/>
  <c r="D7020" i="5"/>
  <c r="F7020" i="5"/>
  <c r="E7016" i="5"/>
  <c r="D7016" i="5"/>
  <c r="E7012" i="5"/>
  <c r="D7012" i="5"/>
  <c r="E7008" i="5"/>
  <c r="F7008" i="5"/>
  <c r="E7004" i="5"/>
  <c r="D7004" i="5"/>
  <c r="F7004" i="5"/>
  <c r="F7000" i="5"/>
  <c r="E7000" i="5"/>
  <c r="D7000" i="5"/>
  <c r="E6996" i="5"/>
  <c r="F6996" i="5"/>
  <c r="D6996" i="5"/>
  <c r="E6992" i="5"/>
  <c r="F6992" i="5"/>
  <c r="F6984" i="5"/>
  <c r="E6984" i="5"/>
  <c r="D6984" i="5"/>
  <c r="F6976" i="5"/>
  <c r="E6976" i="5"/>
  <c r="D6976" i="5"/>
  <c r="F6968" i="5"/>
  <c r="E6968" i="5"/>
  <c r="D6968" i="5"/>
  <c r="E6964" i="5"/>
  <c r="F6964" i="5"/>
  <c r="D6964" i="5"/>
  <c r="E6960" i="5"/>
  <c r="F6960" i="5"/>
  <c r="D6960" i="5"/>
  <c r="E6952" i="5"/>
  <c r="D6952" i="5"/>
  <c r="F6952" i="5"/>
  <c r="E6948" i="5"/>
  <c r="D6948" i="5"/>
  <c r="E6944" i="5"/>
  <c r="F6944" i="5"/>
  <c r="D6944" i="5"/>
  <c r="F6936" i="5"/>
  <c r="E6936" i="5"/>
  <c r="E6932" i="5"/>
  <c r="F6932" i="5"/>
  <c r="D6932" i="5"/>
  <c r="E6928" i="5"/>
  <c r="F6928" i="5"/>
  <c r="D6928" i="5"/>
  <c r="F6920" i="5"/>
  <c r="D6920" i="5"/>
  <c r="E6920" i="5"/>
  <c r="E6916" i="5"/>
  <c r="D6916" i="5"/>
  <c r="F6912" i="5"/>
  <c r="E6912" i="5"/>
  <c r="F6904" i="5"/>
  <c r="E6904" i="5"/>
  <c r="D6904" i="5"/>
  <c r="E6900" i="5"/>
  <c r="F6900" i="5"/>
  <c r="E6896" i="5"/>
  <c r="D6896" i="5"/>
  <c r="F6896" i="5"/>
  <c r="E6892" i="5"/>
  <c r="D6892" i="5"/>
  <c r="F6892" i="5"/>
  <c r="E6888" i="5"/>
  <c r="D6888" i="5"/>
  <c r="F6888" i="5"/>
  <c r="E6884" i="5"/>
  <c r="D6884" i="5"/>
  <c r="F6880" i="5"/>
  <c r="E6880" i="5"/>
  <c r="D6880" i="5"/>
  <c r="F6872" i="5"/>
  <c r="E6872" i="5"/>
  <c r="D6872" i="5"/>
  <c r="E6868" i="5"/>
  <c r="F6868" i="5"/>
  <c r="D6868" i="5"/>
  <c r="E6864" i="5"/>
  <c r="F6864" i="5"/>
  <c r="D6864" i="5"/>
  <c r="F6856" i="5"/>
  <c r="E6856" i="5"/>
  <c r="E6852" i="5"/>
  <c r="D6852" i="5"/>
  <c r="F6848" i="5"/>
  <c r="E6848" i="5"/>
  <c r="D6848" i="5"/>
  <c r="F6840" i="5"/>
  <c r="E6840" i="5"/>
  <c r="D6840" i="5"/>
  <c r="E6836" i="5"/>
  <c r="F6836" i="5"/>
  <c r="D6836" i="5"/>
  <c r="E6832" i="5"/>
  <c r="F6832" i="5"/>
  <c r="D6832" i="5"/>
  <c r="D6824" i="5"/>
  <c r="F6824" i="5"/>
  <c r="E6824" i="5"/>
  <c r="E6820" i="5"/>
  <c r="D6820" i="5"/>
  <c r="E6816" i="5"/>
  <c r="F6816" i="5"/>
  <c r="F6808" i="5"/>
  <c r="E6808" i="5"/>
  <c r="D6808" i="5"/>
  <c r="E6804" i="5"/>
  <c r="F6804" i="5"/>
  <c r="E6800" i="5"/>
  <c r="F6800" i="5"/>
  <c r="D6800" i="5"/>
  <c r="F6792" i="5"/>
  <c r="E6792" i="5"/>
  <c r="D6792" i="5"/>
  <c r="E6788" i="5"/>
  <c r="D6788" i="5"/>
  <c r="F6784" i="5"/>
  <c r="E6784" i="5"/>
  <c r="D6784" i="5"/>
  <c r="F6776" i="5"/>
  <c r="E6776" i="5"/>
  <c r="E6772" i="5"/>
  <c r="F6772" i="5"/>
  <c r="D6772" i="5"/>
  <c r="D6768" i="5"/>
  <c r="E6768" i="5"/>
  <c r="D6764" i="5"/>
  <c r="E6764" i="5"/>
  <c r="F6764" i="5"/>
  <c r="F6760" i="5"/>
  <c r="E6760" i="5"/>
  <c r="D6760" i="5"/>
  <c r="E6756" i="5"/>
  <c r="F6756" i="5"/>
  <c r="D6752" i="5"/>
  <c r="F6752" i="5"/>
  <c r="E6752" i="5"/>
  <c r="E6748" i="5"/>
  <c r="D6748" i="5"/>
  <c r="F6748" i="5"/>
  <c r="F6744" i="5"/>
  <c r="E6744" i="5"/>
  <c r="D6744" i="5"/>
  <c r="E6740" i="5"/>
  <c r="D6740" i="5"/>
  <c r="D6736" i="5"/>
  <c r="E6736" i="5"/>
  <c r="F6736" i="5"/>
  <c r="F6732" i="5"/>
  <c r="D6732" i="5"/>
  <c r="E6732" i="5"/>
  <c r="F6728" i="5"/>
  <c r="E6728" i="5"/>
  <c r="E6724" i="5"/>
  <c r="F6724" i="5"/>
  <c r="D6724" i="5"/>
  <c r="D6720" i="5"/>
  <c r="F6720" i="5"/>
  <c r="E6716" i="5"/>
  <c r="D6716" i="5"/>
  <c r="F6716" i="5"/>
  <c r="F6712" i="5"/>
  <c r="D6712" i="5"/>
  <c r="E6708" i="5"/>
  <c r="D6708" i="5"/>
  <c r="F6708" i="5"/>
  <c r="D6704" i="5"/>
  <c r="E6704" i="5"/>
  <c r="D6700" i="5"/>
  <c r="F6700" i="5"/>
  <c r="E6700" i="5"/>
  <c r="F6696" i="5"/>
  <c r="E6696" i="5"/>
  <c r="D6696" i="5"/>
  <c r="E6692" i="5"/>
  <c r="F6692" i="5"/>
  <c r="D6688" i="5"/>
  <c r="E6688" i="5"/>
  <c r="F6688" i="5"/>
  <c r="E6684" i="5"/>
  <c r="F6684" i="5"/>
  <c r="D6684" i="5"/>
  <c r="F6680" i="5"/>
  <c r="D6680" i="5"/>
  <c r="E6680" i="5"/>
  <c r="E6676" i="5"/>
  <c r="D6676" i="5"/>
  <c r="D6672" i="5"/>
  <c r="F6672" i="5"/>
  <c r="E6672" i="5"/>
  <c r="F6668" i="5"/>
  <c r="E6668" i="5"/>
  <c r="F6664" i="5"/>
  <c r="E6664" i="5"/>
  <c r="E6660" i="5"/>
  <c r="D6660" i="5"/>
  <c r="F6660" i="5"/>
  <c r="D6656" i="5"/>
  <c r="F6656" i="5"/>
  <c r="D6652" i="5"/>
  <c r="E6652" i="5"/>
  <c r="F6652" i="5"/>
  <c r="F6648" i="5"/>
  <c r="D6648" i="5"/>
  <c r="E6644" i="5"/>
  <c r="F6644" i="5"/>
  <c r="D6644" i="5"/>
  <c r="D6640" i="5"/>
  <c r="E6640" i="5"/>
  <c r="D6636" i="5"/>
  <c r="F6636" i="5"/>
  <c r="E6636" i="5"/>
  <c r="F6632" i="5"/>
  <c r="D6632" i="5"/>
  <c r="E6632" i="5"/>
  <c r="E6628" i="5"/>
  <c r="F6628" i="5"/>
  <c r="D6624" i="5"/>
  <c r="F6624" i="5"/>
  <c r="E6624" i="5"/>
  <c r="E6620" i="5"/>
  <c r="F6620" i="5"/>
  <c r="D6620" i="5"/>
  <c r="F6616" i="5"/>
  <c r="D6616" i="5"/>
  <c r="E6616" i="5"/>
  <c r="E6612" i="5"/>
  <c r="D6612" i="5"/>
  <c r="D6608" i="5"/>
  <c r="F6608" i="5"/>
  <c r="E6608" i="5"/>
  <c r="F6604" i="5"/>
  <c r="D6604" i="5"/>
  <c r="E6604" i="5"/>
  <c r="F6600" i="5"/>
  <c r="E6600" i="5"/>
  <c r="E6596" i="5"/>
  <c r="D6596" i="5"/>
  <c r="F6596" i="5"/>
  <c r="D6592" i="5"/>
  <c r="F6592" i="5"/>
  <c r="E6588" i="5"/>
  <c r="F6588" i="5"/>
  <c r="D6588" i="5"/>
  <c r="F6584" i="5"/>
  <c r="D6584" i="5"/>
  <c r="E6580" i="5"/>
  <c r="D6580" i="5"/>
  <c r="F6580" i="5"/>
  <c r="D6576" i="5"/>
  <c r="E6576" i="5"/>
  <c r="D6572" i="5"/>
  <c r="F6572" i="5"/>
  <c r="E6572" i="5"/>
  <c r="F6568" i="5"/>
  <c r="E6568" i="5"/>
  <c r="D6568" i="5"/>
  <c r="E6564" i="5"/>
  <c r="F6564" i="5"/>
  <c r="D6560" i="5"/>
  <c r="F6560" i="5"/>
  <c r="E6560" i="5"/>
  <c r="E6556" i="5"/>
  <c r="D6556" i="5"/>
  <c r="F6556" i="5"/>
  <c r="F6552" i="5"/>
  <c r="D6552" i="5"/>
  <c r="E6552" i="5"/>
  <c r="E6548" i="5"/>
  <c r="D6548" i="5"/>
  <c r="D6544" i="5"/>
  <c r="F6544" i="5"/>
  <c r="E6544" i="5"/>
  <c r="F6540" i="5"/>
  <c r="D6540" i="5"/>
  <c r="E6540" i="5"/>
  <c r="F6536" i="5"/>
  <c r="E6536" i="5"/>
  <c r="E6532" i="5"/>
  <c r="D6532" i="5"/>
  <c r="D6528" i="5"/>
  <c r="F6528" i="5"/>
  <c r="F6524" i="5"/>
  <c r="E6524" i="5"/>
  <c r="D6524" i="5"/>
  <c r="F6520" i="5"/>
  <c r="D6520" i="5"/>
  <c r="E6516" i="5"/>
  <c r="F6516" i="5"/>
  <c r="D6516" i="5"/>
  <c r="D6512" i="5"/>
  <c r="E6512" i="5"/>
  <c r="D6508" i="5"/>
  <c r="F6508" i="5"/>
  <c r="E6508" i="5"/>
  <c r="F6504" i="5"/>
  <c r="E6504" i="5"/>
  <c r="D6504" i="5"/>
  <c r="E6500" i="5"/>
  <c r="F6500" i="5"/>
  <c r="D6496" i="5"/>
  <c r="F6496" i="5"/>
  <c r="E6496" i="5"/>
  <c r="E6492" i="5"/>
  <c r="D6492" i="5"/>
  <c r="F6492" i="5"/>
  <c r="F6488" i="5"/>
  <c r="E6488" i="5"/>
  <c r="D6488" i="5"/>
  <c r="E6484" i="5"/>
  <c r="D6484" i="5"/>
  <c r="D6480" i="5"/>
  <c r="F6480" i="5"/>
  <c r="E6480" i="5"/>
  <c r="F6476" i="5"/>
  <c r="E6476" i="5"/>
  <c r="D6476" i="5"/>
  <c r="F6472" i="5"/>
  <c r="E6472" i="5"/>
  <c r="E6468" i="5"/>
  <c r="D6468" i="5"/>
  <c r="F6468" i="5"/>
  <c r="D6464" i="5"/>
  <c r="F6464" i="5"/>
  <c r="F6460" i="5"/>
  <c r="E6460" i="5"/>
  <c r="D6460" i="5"/>
  <c r="F6456" i="5"/>
  <c r="D6456" i="5"/>
  <c r="E6452" i="5"/>
  <c r="F6452" i="5"/>
  <c r="D6452" i="5"/>
  <c r="D6448" i="5"/>
  <c r="E6448" i="5"/>
  <c r="D6444" i="5"/>
  <c r="E6444" i="5"/>
  <c r="F6444" i="5"/>
  <c r="F6440" i="5"/>
  <c r="E6440" i="5"/>
  <c r="D6440" i="5"/>
  <c r="E6436" i="5"/>
  <c r="F6436" i="5"/>
  <c r="D6432" i="5"/>
  <c r="F6432" i="5"/>
  <c r="E6428" i="5"/>
  <c r="F6428" i="5"/>
  <c r="D6428" i="5"/>
  <c r="F6424" i="5"/>
  <c r="E6424" i="5"/>
  <c r="D6424" i="5"/>
  <c r="E6420" i="5"/>
  <c r="D6420" i="5"/>
  <c r="D6416" i="5"/>
  <c r="E6416" i="5"/>
  <c r="F6416" i="5"/>
  <c r="F6412" i="5"/>
  <c r="E6412" i="5"/>
  <c r="D6412" i="5"/>
  <c r="F6408" i="5"/>
  <c r="E6408" i="5"/>
  <c r="E6404" i="5"/>
  <c r="F6404" i="5"/>
  <c r="D6404" i="5"/>
  <c r="D6400" i="5"/>
  <c r="F6400" i="5"/>
  <c r="E6396" i="5"/>
  <c r="F6396" i="5"/>
  <c r="D6396" i="5"/>
  <c r="F6392" i="5"/>
  <c r="D6392" i="5"/>
  <c r="E6388" i="5"/>
  <c r="D6388" i="5"/>
  <c r="F6388" i="5"/>
  <c r="D6384" i="5"/>
  <c r="E6384" i="5"/>
  <c r="D6380" i="5"/>
  <c r="E6380" i="5"/>
  <c r="F6380" i="5"/>
  <c r="F6376" i="5"/>
  <c r="E6376" i="5"/>
  <c r="D6376" i="5"/>
  <c r="E6372" i="5"/>
  <c r="F6372" i="5"/>
  <c r="D6368" i="5"/>
  <c r="E6368" i="5"/>
  <c r="F6368" i="5"/>
  <c r="E6364" i="5"/>
  <c r="F6364" i="5"/>
  <c r="D6364" i="5"/>
  <c r="F6360" i="5"/>
  <c r="D6360" i="5"/>
  <c r="E6360" i="5"/>
  <c r="E6356" i="5"/>
  <c r="D6356" i="5"/>
  <c r="D6352" i="5"/>
  <c r="F6352" i="5"/>
  <c r="E6352" i="5"/>
  <c r="F6348" i="5"/>
  <c r="E6348" i="5"/>
  <c r="D6348" i="5"/>
  <c r="F6344" i="5"/>
  <c r="E6344" i="5"/>
  <c r="E6340" i="5"/>
  <c r="D6340" i="5"/>
  <c r="F6340" i="5"/>
  <c r="D6336" i="5"/>
  <c r="F6336" i="5"/>
  <c r="D6332" i="5"/>
  <c r="F6332" i="5"/>
  <c r="F6328" i="5"/>
  <c r="D6328" i="5"/>
  <c r="E6324" i="5"/>
  <c r="F6324" i="5"/>
  <c r="D6324" i="5"/>
  <c r="D6320" i="5"/>
  <c r="E6320" i="5"/>
  <c r="D6316" i="5"/>
  <c r="E6316" i="5"/>
  <c r="F6316" i="5"/>
  <c r="F6312" i="5"/>
  <c r="D6312" i="5"/>
  <c r="E6312" i="5"/>
  <c r="E6308" i="5"/>
  <c r="F6308" i="5"/>
  <c r="D6304" i="5"/>
  <c r="E6304" i="5"/>
  <c r="F6304" i="5"/>
  <c r="E6300" i="5"/>
  <c r="F6300" i="5"/>
  <c r="D6300" i="5"/>
  <c r="F6296" i="5"/>
  <c r="E6296" i="5"/>
  <c r="D6296" i="5"/>
  <c r="E6292" i="5"/>
  <c r="D6292" i="5"/>
  <c r="D6288" i="5"/>
  <c r="F6288" i="5"/>
  <c r="E6288" i="5"/>
  <c r="F6284" i="5"/>
  <c r="D6284" i="5"/>
  <c r="E6284" i="5"/>
  <c r="F6280" i="5"/>
  <c r="E6280" i="5"/>
  <c r="E6276" i="5"/>
  <c r="F6276" i="5"/>
  <c r="D6276" i="5"/>
  <c r="D6272" i="5"/>
  <c r="F6272" i="5"/>
  <c r="D6268" i="5"/>
  <c r="F6268" i="5"/>
  <c r="E6268" i="5"/>
  <c r="F6264" i="5"/>
  <c r="D6264" i="5"/>
  <c r="E6260" i="5"/>
  <c r="F6260" i="5"/>
  <c r="D6260" i="5"/>
  <c r="D6256" i="5"/>
  <c r="E6256" i="5"/>
  <c r="D6252" i="5"/>
  <c r="F6252" i="5"/>
  <c r="E6252" i="5"/>
  <c r="F6248" i="5"/>
  <c r="E6248" i="5"/>
  <c r="D6248" i="5"/>
  <c r="E6244" i="5"/>
  <c r="F6244" i="5"/>
  <c r="D6240" i="5"/>
  <c r="E6240" i="5"/>
  <c r="F6240" i="5"/>
  <c r="E6236" i="5"/>
  <c r="D6236" i="5"/>
  <c r="F6236" i="5"/>
  <c r="F6232" i="5"/>
  <c r="E6232" i="5"/>
  <c r="E6228" i="5"/>
  <c r="D6228" i="5"/>
  <c r="D6224" i="5"/>
  <c r="F6224" i="5"/>
  <c r="E6224" i="5"/>
  <c r="F6220" i="5"/>
  <c r="E6220" i="5"/>
  <c r="D6220" i="5"/>
  <c r="F6216" i="5"/>
  <c r="E6216" i="5"/>
  <c r="E6212" i="5"/>
  <c r="F6212" i="5"/>
  <c r="D6212" i="5"/>
  <c r="D6208" i="5"/>
  <c r="F6208" i="5"/>
  <c r="F6204" i="5"/>
  <c r="D6204" i="5"/>
  <c r="E6204" i="5"/>
  <c r="F6200" i="5"/>
  <c r="D6200" i="5"/>
  <c r="E6196" i="5"/>
  <c r="F6196" i="5"/>
  <c r="D6196" i="5"/>
  <c r="D6192" i="5"/>
  <c r="E6192" i="5"/>
  <c r="D6188" i="5"/>
  <c r="E6188" i="5"/>
  <c r="F6188" i="5"/>
  <c r="F6184" i="5"/>
  <c r="E6184" i="5"/>
  <c r="D6184" i="5"/>
  <c r="E6180" i="5"/>
  <c r="F6180" i="5"/>
  <c r="D6176" i="5"/>
  <c r="F6176" i="5"/>
  <c r="E6176" i="5"/>
  <c r="E6172" i="5"/>
  <c r="F6172" i="5"/>
  <c r="D6172" i="5"/>
  <c r="F6168" i="5"/>
  <c r="E6168" i="5"/>
  <c r="D6168" i="5"/>
  <c r="E6164" i="5"/>
  <c r="D6164" i="5"/>
  <c r="D6160" i="5"/>
  <c r="E6160" i="5"/>
  <c r="F6160" i="5"/>
  <c r="F6156" i="5"/>
  <c r="E6156" i="5"/>
  <c r="D6156" i="5"/>
  <c r="F6152" i="5"/>
  <c r="E6152" i="5"/>
  <c r="E6148" i="5"/>
  <c r="F6148" i="5"/>
  <c r="D6148" i="5"/>
  <c r="D6144" i="5"/>
  <c r="F6144" i="5"/>
  <c r="E6140" i="5"/>
  <c r="D6140" i="5"/>
  <c r="F6140" i="5"/>
  <c r="F6136" i="5"/>
  <c r="D6136" i="5"/>
  <c r="E6132" i="5"/>
  <c r="D6132" i="5"/>
  <c r="F6132" i="5"/>
  <c r="D6124" i="5"/>
  <c r="F6124" i="5"/>
  <c r="E6124" i="5"/>
  <c r="F6120" i="5"/>
  <c r="E6120" i="5"/>
  <c r="D6120" i="5"/>
  <c r="E6116" i="5"/>
  <c r="F6116" i="5"/>
  <c r="D6112" i="5"/>
  <c r="E6112" i="5"/>
  <c r="F6112" i="5"/>
  <c r="E6108" i="5"/>
  <c r="F6108" i="5"/>
  <c r="D6108" i="5"/>
  <c r="F6104" i="5"/>
  <c r="D6104" i="5"/>
  <c r="E6104" i="5"/>
  <c r="E6100" i="5"/>
  <c r="D6100" i="5"/>
  <c r="D6096" i="5"/>
  <c r="F6096" i="5"/>
  <c r="E6096" i="5"/>
  <c r="F6092" i="5"/>
  <c r="E6092" i="5"/>
  <c r="D6092" i="5"/>
  <c r="F6088" i="5"/>
  <c r="E6088" i="5"/>
  <c r="E6084" i="5"/>
  <c r="D6084" i="5"/>
  <c r="F6084" i="5"/>
  <c r="D6080" i="5"/>
  <c r="F6080" i="5"/>
  <c r="D6076" i="5"/>
  <c r="E6076" i="5"/>
  <c r="F6076" i="5"/>
  <c r="F6072" i="5"/>
  <c r="D6072" i="5"/>
  <c r="E6068" i="5"/>
  <c r="F6068" i="5"/>
  <c r="D6068" i="5"/>
  <c r="D6064" i="5"/>
  <c r="E6064" i="5"/>
  <c r="D6060" i="5"/>
  <c r="F6060" i="5"/>
  <c r="E6060" i="5"/>
  <c r="F6056" i="5"/>
  <c r="D6056" i="5"/>
  <c r="E6056" i="5"/>
  <c r="E6052" i="5"/>
  <c r="F6052" i="5"/>
  <c r="D6048" i="5"/>
  <c r="F6048" i="5"/>
  <c r="E6048" i="5"/>
  <c r="E6044" i="5"/>
  <c r="F6044" i="5"/>
  <c r="D6044" i="5"/>
  <c r="F6040" i="5"/>
  <c r="D6040" i="5"/>
  <c r="E6040" i="5"/>
  <c r="E6036" i="5"/>
  <c r="D6036" i="5"/>
  <c r="D6032" i="5"/>
  <c r="F6032" i="5"/>
  <c r="E6032" i="5"/>
  <c r="F6028" i="5"/>
  <c r="D6028" i="5"/>
  <c r="F6024" i="5"/>
  <c r="E6024" i="5"/>
  <c r="E6020" i="5"/>
  <c r="F6020" i="5"/>
  <c r="D6020" i="5"/>
  <c r="D6016" i="5"/>
  <c r="F6016" i="5"/>
  <c r="E6012" i="5"/>
  <c r="D6012" i="5"/>
  <c r="F6012" i="5"/>
  <c r="F6008" i="5"/>
  <c r="D6008" i="5"/>
  <c r="E6004" i="5"/>
  <c r="F6004" i="5"/>
  <c r="D6004" i="5"/>
  <c r="D6000" i="5"/>
  <c r="E6000" i="5"/>
  <c r="D5996" i="5"/>
  <c r="F5996" i="5"/>
  <c r="E5996" i="5"/>
  <c r="F5992" i="5"/>
  <c r="E5992" i="5"/>
  <c r="D5992" i="5"/>
  <c r="E5988" i="5"/>
  <c r="F5988" i="5"/>
  <c r="D5984" i="5"/>
  <c r="F5984" i="5"/>
  <c r="E5984" i="5"/>
  <c r="E5980" i="5"/>
  <c r="D5980" i="5"/>
  <c r="F5980" i="5"/>
  <c r="F5976" i="5"/>
  <c r="D5976" i="5"/>
  <c r="E5976" i="5"/>
  <c r="E5972" i="5"/>
  <c r="D5972" i="5"/>
  <c r="D5968" i="5"/>
  <c r="F5968" i="5"/>
  <c r="E5968" i="5"/>
  <c r="F5964" i="5"/>
  <c r="D5964" i="5"/>
  <c r="E5964" i="5"/>
  <c r="F5960" i="5"/>
  <c r="E5960" i="5"/>
  <c r="E5956" i="5"/>
  <c r="F5956" i="5"/>
  <c r="D5956" i="5"/>
  <c r="D5952" i="5"/>
  <c r="F5952" i="5"/>
  <c r="F5948" i="5"/>
  <c r="E5948" i="5"/>
  <c r="D5948" i="5"/>
  <c r="F5944" i="5"/>
  <c r="D5944" i="5"/>
  <c r="E5940" i="5"/>
  <c r="F5940" i="5"/>
  <c r="D5940" i="5"/>
  <c r="D5936" i="5"/>
  <c r="E5936" i="5"/>
  <c r="D5932" i="5"/>
  <c r="E5932" i="5"/>
  <c r="F5932" i="5"/>
  <c r="F5928" i="5"/>
  <c r="E5928" i="5"/>
  <c r="E5924" i="5"/>
  <c r="F5924" i="5"/>
  <c r="D5920" i="5"/>
  <c r="F5920" i="5"/>
  <c r="E5920" i="5"/>
  <c r="E5916" i="5"/>
  <c r="F5916" i="5"/>
  <c r="D5916" i="5"/>
  <c r="F5912" i="5"/>
  <c r="E5912" i="5"/>
  <c r="D5912" i="5"/>
  <c r="E5908" i="5"/>
  <c r="D5908" i="5"/>
  <c r="D5904" i="5"/>
  <c r="E5904" i="5"/>
  <c r="F5904" i="5"/>
  <c r="F5900" i="5"/>
  <c r="D5900" i="5"/>
  <c r="E5900" i="5"/>
  <c r="F5896" i="5"/>
  <c r="E5896" i="5"/>
  <c r="E5892" i="5"/>
  <c r="F5892" i="5"/>
  <c r="D5892" i="5"/>
  <c r="D5888" i="5"/>
  <c r="F5888" i="5"/>
  <c r="E5884" i="5"/>
  <c r="F5884" i="5"/>
  <c r="D5884" i="5"/>
  <c r="F5880" i="5"/>
  <c r="D5880" i="5"/>
  <c r="E5876" i="5"/>
  <c r="D5876" i="5"/>
  <c r="F5876" i="5"/>
  <c r="D5872" i="5"/>
  <c r="E5872" i="5"/>
  <c r="D5868" i="5"/>
  <c r="F5868" i="5"/>
  <c r="E5868" i="5"/>
  <c r="F5864" i="5"/>
  <c r="E5864" i="5"/>
  <c r="D5864" i="5"/>
  <c r="E5860" i="5"/>
  <c r="F5860" i="5"/>
  <c r="D5856" i="5"/>
  <c r="E5856" i="5"/>
  <c r="F5856" i="5"/>
  <c r="E5852" i="5"/>
  <c r="F5852" i="5"/>
  <c r="D5852" i="5"/>
  <c r="F5848" i="5"/>
  <c r="D5848" i="5"/>
  <c r="E5848" i="5"/>
  <c r="E5844" i="5"/>
  <c r="D5844" i="5"/>
  <c r="D5840" i="5"/>
  <c r="F5840" i="5"/>
  <c r="E5840" i="5"/>
  <c r="F5836" i="5"/>
  <c r="E5836" i="5"/>
  <c r="D5836" i="5"/>
  <c r="F5832" i="5"/>
  <c r="E5832" i="5"/>
  <c r="E5828" i="5"/>
  <c r="D5828" i="5"/>
  <c r="F5828" i="5"/>
  <c r="D5820" i="5"/>
  <c r="F5820" i="5"/>
  <c r="E5820" i="5"/>
  <c r="F5816" i="5"/>
  <c r="D5816" i="5"/>
  <c r="E5812" i="5"/>
  <c r="D5812" i="5"/>
  <c r="F5812" i="5"/>
  <c r="D5808" i="5"/>
  <c r="E5808" i="5"/>
  <c r="D5804" i="5"/>
  <c r="F5804" i="5"/>
  <c r="E5804" i="5"/>
  <c r="F5800" i="5"/>
  <c r="D5800" i="5"/>
  <c r="E5800" i="5"/>
  <c r="E5796" i="5"/>
  <c r="F5796" i="5"/>
  <c r="D5792" i="5"/>
  <c r="F5792" i="5"/>
  <c r="E5792" i="5"/>
  <c r="E5788" i="5"/>
  <c r="F5788" i="5"/>
  <c r="D5788" i="5"/>
  <c r="F5784" i="5"/>
  <c r="E5784" i="5"/>
  <c r="D5784" i="5"/>
  <c r="E5780" i="5"/>
  <c r="D5780" i="5"/>
  <c r="D5776" i="5"/>
  <c r="F5776" i="5"/>
  <c r="E5776" i="5"/>
  <c r="F5772" i="5"/>
  <c r="D5772" i="5"/>
  <c r="E5772" i="5"/>
  <c r="F5768" i="5"/>
  <c r="E5768" i="5"/>
  <c r="E5764" i="5"/>
  <c r="F5764" i="5"/>
  <c r="D5764" i="5"/>
  <c r="D5760" i="5"/>
  <c r="F5760" i="5"/>
  <c r="F5756" i="5"/>
  <c r="E5756" i="5"/>
  <c r="D5756" i="5"/>
  <c r="F5752" i="5"/>
  <c r="D5752" i="5"/>
  <c r="E5748" i="5"/>
  <c r="D5748" i="5"/>
  <c r="F5748" i="5"/>
  <c r="D5744" i="5"/>
  <c r="E5744" i="5"/>
  <c r="D5740" i="5"/>
  <c r="F5740" i="5"/>
  <c r="E5740" i="5"/>
  <c r="F5736" i="5"/>
  <c r="D5736" i="5"/>
  <c r="E5736" i="5"/>
  <c r="E5732" i="5"/>
  <c r="F5732" i="5"/>
  <c r="D5728" i="5"/>
  <c r="F5728" i="5"/>
  <c r="E5728" i="5"/>
  <c r="E5724" i="5"/>
  <c r="D5724" i="5"/>
  <c r="F5720" i="5"/>
  <c r="E5720" i="5"/>
  <c r="D5720" i="5"/>
  <c r="E5716" i="5"/>
  <c r="D5716" i="5"/>
  <c r="D5712" i="5"/>
  <c r="F5712" i="5"/>
  <c r="E5712" i="5"/>
  <c r="F5708" i="5"/>
  <c r="E5708" i="5"/>
  <c r="D5708" i="5"/>
  <c r="F5704" i="5"/>
  <c r="E5704" i="5"/>
  <c r="E5700" i="5"/>
  <c r="F5700" i="5"/>
  <c r="D5700" i="5"/>
  <c r="D5696" i="5"/>
  <c r="F5696" i="5"/>
  <c r="F5692" i="5"/>
  <c r="E5692" i="5"/>
  <c r="D5692" i="5"/>
  <c r="F5688" i="5"/>
  <c r="D5688" i="5"/>
  <c r="E5684" i="5"/>
  <c r="F5684" i="5"/>
  <c r="D5684" i="5"/>
  <c r="D5680" i="5"/>
  <c r="E5680" i="5"/>
  <c r="D5676" i="5"/>
  <c r="E5676" i="5"/>
  <c r="F5676" i="5"/>
  <c r="F5672" i="5"/>
  <c r="D5672" i="5"/>
  <c r="E5672" i="5"/>
  <c r="E5668" i="5"/>
  <c r="F5668" i="5"/>
  <c r="D5664" i="5"/>
  <c r="F5664" i="5"/>
  <c r="E5664" i="5"/>
  <c r="E5660" i="5"/>
  <c r="D5660" i="5"/>
  <c r="F5660" i="5"/>
  <c r="F5656" i="5"/>
  <c r="E5656" i="5"/>
  <c r="D5656" i="5"/>
  <c r="E5652" i="5"/>
  <c r="D5652" i="5"/>
  <c r="D5648" i="5"/>
  <c r="E5648" i="5"/>
  <c r="F5648" i="5"/>
  <c r="F5644" i="5"/>
  <c r="E5644" i="5"/>
  <c r="D5644" i="5"/>
  <c r="F5640" i="5"/>
  <c r="E5640" i="5"/>
  <c r="E5636" i="5"/>
  <c r="F5636" i="5"/>
  <c r="D5636" i="5"/>
  <c r="D5632" i="5"/>
  <c r="F5632" i="5"/>
  <c r="E5628" i="5"/>
  <c r="F5628" i="5"/>
  <c r="D5628" i="5"/>
  <c r="E5620" i="5"/>
  <c r="D5620" i="5"/>
  <c r="F5620" i="5"/>
  <c r="D5616" i="5"/>
  <c r="E5616" i="5"/>
  <c r="D5612" i="5"/>
  <c r="F5612" i="5"/>
  <c r="E5612" i="5"/>
  <c r="F5608" i="5"/>
  <c r="E5608" i="5"/>
  <c r="D5608" i="5"/>
  <c r="E5604" i="5"/>
  <c r="F5604" i="5"/>
  <c r="D5600" i="5"/>
  <c r="E5600" i="5"/>
  <c r="F5600" i="5"/>
  <c r="E5596" i="5"/>
  <c r="D5596" i="5"/>
  <c r="F5596" i="5"/>
  <c r="F5592" i="5"/>
  <c r="D5592" i="5"/>
  <c r="E5592" i="5"/>
  <c r="E5588" i="5"/>
  <c r="D5588" i="5"/>
  <c r="D5584" i="5"/>
  <c r="E5584" i="5"/>
  <c r="F5584" i="5"/>
  <c r="F5580" i="5"/>
  <c r="E5580" i="5"/>
  <c r="D5580" i="5"/>
  <c r="F5576" i="5"/>
  <c r="E5576" i="5"/>
  <c r="E5572" i="5"/>
  <c r="D5572" i="5"/>
  <c r="F5572" i="5"/>
  <c r="D5568" i="5"/>
  <c r="F5568" i="5"/>
  <c r="D5564" i="5"/>
  <c r="F5564" i="5"/>
  <c r="E5564" i="5"/>
  <c r="F5560" i="5"/>
  <c r="D5560" i="5"/>
  <c r="E5556" i="5"/>
  <c r="F5556" i="5"/>
  <c r="D5556" i="5"/>
  <c r="D5552" i="5"/>
  <c r="E5552" i="5"/>
  <c r="D5548" i="5"/>
  <c r="F5548" i="5"/>
  <c r="E5548" i="5"/>
  <c r="F5544" i="5"/>
  <c r="D5544" i="5"/>
  <c r="E5544" i="5"/>
  <c r="E5540" i="5"/>
  <c r="F5540" i="5"/>
  <c r="D5536" i="5"/>
  <c r="F5536" i="5"/>
  <c r="E5536" i="5"/>
  <c r="E5532" i="5"/>
  <c r="F5532" i="5"/>
  <c r="D5532" i="5"/>
  <c r="F5528" i="5"/>
  <c r="E5528" i="5"/>
  <c r="D5528" i="5"/>
  <c r="E5524" i="5"/>
  <c r="D5524" i="5"/>
  <c r="D5520" i="5"/>
  <c r="E5520" i="5"/>
  <c r="F5516" i="5"/>
  <c r="D5516" i="5"/>
  <c r="E5516" i="5"/>
  <c r="F5512" i="5"/>
  <c r="E5512" i="5"/>
  <c r="E5508" i="5"/>
  <c r="D5508" i="5"/>
  <c r="F5508" i="5"/>
  <c r="D5504" i="5"/>
  <c r="F5504" i="5"/>
  <c r="F5500" i="5"/>
  <c r="E5500" i="5"/>
  <c r="D5500" i="5"/>
  <c r="F5496" i="5"/>
  <c r="D5496" i="5"/>
  <c r="E5492" i="5"/>
  <c r="F5492" i="5"/>
  <c r="D5492" i="5"/>
  <c r="D5488" i="5"/>
  <c r="E5488" i="5"/>
  <c r="D5484" i="5"/>
  <c r="F5484" i="5"/>
  <c r="E5484" i="5"/>
  <c r="F5480" i="5"/>
  <c r="E5480" i="5"/>
  <c r="D5480" i="5"/>
  <c r="E5476" i="5"/>
  <c r="F5476" i="5"/>
  <c r="D5472" i="5"/>
  <c r="F5472" i="5"/>
  <c r="E5472" i="5"/>
  <c r="E5468" i="5"/>
  <c r="D5468" i="5"/>
  <c r="F5468" i="5"/>
  <c r="F5464" i="5"/>
  <c r="E5464" i="5"/>
  <c r="D5464" i="5"/>
  <c r="E5460" i="5"/>
  <c r="D5460" i="5"/>
  <c r="D5456" i="5"/>
  <c r="F5456" i="5"/>
  <c r="E5456" i="5"/>
  <c r="F5452" i="5"/>
  <c r="E5452" i="5"/>
  <c r="D5452" i="5"/>
  <c r="F5448" i="5"/>
  <c r="E5448" i="5"/>
  <c r="E5444" i="5"/>
  <c r="D5444" i="5"/>
  <c r="F5444" i="5"/>
  <c r="D5440" i="5"/>
  <c r="F5440" i="5"/>
  <c r="F5436" i="5"/>
  <c r="E5436" i="5"/>
  <c r="D5436" i="5"/>
  <c r="F5432" i="5"/>
  <c r="D5432" i="5"/>
  <c r="E5428" i="5"/>
  <c r="F5428" i="5"/>
  <c r="D5428" i="5"/>
  <c r="D5424" i="5"/>
  <c r="E5424" i="5"/>
  <c r="D5420" i="5"/>
  <c r="E5420" i="5"/>
  <c r="F5416" i="5"/>
  <c r="E5416" i="5"/>
  <c r="D5416" i="5"/>
  <c r="E5412" i="5"/>
  <c r="F5412" i="5"/>
  <c r="D5408" i="5"/>
  <c r="F5408" i="5"/>
  <c r="E5408" i="5"/>
  <c r="E5404" i="5"/>
  <c r="F5404" i="5"/>
  <c r="D5404" i="5"/>
  <c r="F5400" i="5"/>
  <c r="E5400" i="5"/>
  <c r="D5400" i="5"/>
  <c r="E5396" i="5"/>
  <c r="D5396" i="5"/>
  <c r="D5392" i="5"/>
  <c r="E5392" i="5"/>
  <c r="F5392" i="5"/>
  <c r="F5388" i="5"/>
  <c r="E5388" i="5"/>
  <c r="D5388" i="5"/>
  <c r="F5384" i="5"/>
  <c r="E5384" i="5"/>
  <c r="E5380" i="5"/>
  <c r="F5380" i="5"/>
  <c r="D5380" i="5"/>
  <c r="D5376" i="5"/>
  <c r="F5376" i="5"/>
  <c r="E5372" i="5"/>
  <c r="F5372" i="5"/>
  <c r="D5372" i="5"/>
  <c r="F5368" i="5"/>
  <c r="D5368" i="5"/>
  <c r="E5364" i="5"/>
  <c r="D5364" i="5"/>
  <c r="F5364" i="5"/>
  <c r="D5360" i="5"/>
  <c r="E5360" i="5"/>
  <c r="D5356" i="5"/>
  <c r="E5356" i="5"/>
  <c r="F5356" i="5"/>
  <c r="F5352" i="5"/>
  <c r="E5352" i="5"/>
  <c r="D5352" i="5"/>
  <c r="E5348" i="5"/>
  <c r="F5348" i="5"/>
  <c r="D5344" i="5"/>
  <c r="E5344" i="5"/>
  <c r="F5344" i="5"/>
  <c r="E5340" i="5"/>
  <c r="F5340" i="5"/>
  <c r="D5340" i="5"/>
  <c r="F5336" i="5"/>
  <c r="D5336" i="5"/>
  <c r="E5336" i="5"/>
  <c r="E5332" i="5"/>
  <c r="D5332" i="5"/>
  <c r="D5328" i="5"/>
  <c r="F5328" i="5"/>
  <c r="E5328" i="5"/>
  <c r="F5324" i="5"/>
  <c r="E5324" i="5"/>
  <c r="D5324" i="5"/>
  <c r="E5316" i="5"/>
  <c r="D5316" i="5"/>
  <c r="F5316" i="5"/>
  <c r="D5312" i="5"/>
  <c r="F5312" i="5"/>
  <c r="D5308" i="5"/>
  <c r="F5308" i="5"/>
  <c r="E5308" i="5"/>
  <c r="F5304" i="5"/>
  <c r="D5304" i="5"/>
  <c r="E5300" i="5"/>
  <c r="F5300" i="5"/>
  <c r="D5300" i="5"/>
  <c r="D5296" i="5"/>
  <c r="E5296" i="5"/>
  <c r="D5292" i="5"/>
  <c r="E5292" i="5"/>
  <c r="F5292" i="5"/>
  <c r="F5288" i="5"/>
  <c r="D5288" i="5"/>
  <c r="E5288" i="5"/>
  <c r="E5284" i="5"/>
  <c r="F5284" i="5"/>
  <c r="D5280" i="5"/>
  <c r="E5280" i="5"/>
  <c r="F5280" i="5"/>
  <c r="E5276" i="5"/>
  <c r="F5276" i="5"/>
  <c r="D5276" i="5"/>
  <c r="F5272" i="5"/>
  <c r="E5272" i="5"/>
  <c r="D5272" i="5"/>
  <c r="E5268" i="5"/>
  <c r="D5268" i="5"/>
  <c r="D5264" i="5"/>
  <c r="F5264" i="5"/>
  <c r="E5264" i="5"/>
  <c r="F5260" i="5"/>
  <c r="D5260" i="5"/>
  <c r="E5260" i="5"/>
  <c r="F5256" i="5"/>
  <c r="E5256" i="5"/>
  <c r="E5252" i="5"/>
  <c r="F5252" i="5"/>
  <c r="D5252" i="5"/>
  <c r="D5248" i="5"/>
  <c r="F5248" i="5"/>
  <c r="D5244" i="5"/>
  <c r="F5244" i="5"/>
  <c r="E5244" i="5"/>
  <c r="F5240" i="5"/>
  <c r="D5240" i="5"/>
  <c r="E5236" i="5"/>
  <c r="F5236" i="5"/>
  <c r="D5236" i="5"/>
  <c r="D5232" i="5"/>
  <c r="E5232" i="5"/>
  <c r="D5228" i="5"/>
  <c r="F5228" i="5"/>
  <c r="E5228" i="5"/>
  <c r="F5224" i="5"/>
  <c r="E5224" i="5"/>
  <c r="D5224" i="5"/>
  <c r="E5220" i="5"/>
  <c r="F5220" i="5"/>
  <c r="D5216" i="5"/>
  <c r="E5216" i="5"/>
  <c r="E5212" i="5"/>
  <c r="D5212" i="5"/>
  <c r="F5212" i="5"/>
  <c r="F5208" i="5"/>
  <c r="E5208" i="5"/>
  <c r="D5208" i="5"/>
  <c r="E5204" i="5"/>
  <c r="D5204" i="5"/>
  <c r="D5200" i="5"/>
  <c r="F5200" i="5"/>
  <c r="E5200" i="5"/>
  <c r="F5196" i="5"/>
  <c r="E5196" i="5"/>
  <c r="D5196" i="5"/>
  <c r="F5192" i="5"/>
  <c r="E5192" i="5"/>
  <c r="E5188" i="5"/>
  <c r="F5188" i="5"/>
  <c r="D5188" i="5"/>
  <c r="D5184" i="5"/>
  <c r="F5184" i="5"/>
  <c r="F5180" i="5"/>
  <c r="D5180" i="5"/>
  <c r="E5180" i="5"/>
  <c r="F5176" i="5"/>
  <c r="D5176" i="5"/>
  <c r="E5172" i="5"/>
  <c r="F5172" i="5"/>
  <c r="D5172" i="5"/>
  <c r="D5168" i="5"/>
  <c r="E5168" i="5"/>
  <c r="D5164" i="5"/>
  <c r="E5164" i="5"/>
  <c r="F5164" i="5"/>
  <c r="F5160" i="5"/>
  <c r="E5160" i="5"/>
  <c r="D5160" i="5"/>
  <c r="E5156" i="5"/>
  <c r="F5156" i="5"/>
  <c r="D5152" i="5"/>
  <c r="F5152" i="5"/>
  <c r="E5152" i="5"/>
  <c r="E5148" i="5"/>
  <c r="F5148" i="5"/>
  <c r="D5148" i="5"/>
  <c r="F5144" i="5"/>
  <c r="E5144" i="5"/>
  <c r="D5144" i="5"/>
  <c r="E5140" i="5"/>
  <c r="D5140" i="5"/>
  <c r="D5136" i="5"/>
  <c r="E5136" i="5"/>
  <c r="F5136" i="5"/>
  <c r="F5132" i="5"/>
  <c r="E5132" i="5"/>
  <c r="D5132" i="5"/>
  <c r="F5128" i="5"/>
  <c r="E5128" i="5"/>
  <c r="E5124" i="5"/>
  <c r="F5124" i="5"/>
  <c r="D5124" i="5"/>
  <c r="D5120" i="5"/>
  <c r="F5120" i="5"/>
  <c r="E5116" i="5"/>
  <c r="D5116" i="5"/>
  <c r="F5112" i="5"/>
  <c r="D5112" i="5"/>
  <c r="E5108" i="5"/>
  <c r="D5108" i="5"/>
  <c r="F5108" i="5"/>
  <c r="D5104" i="5"/>
  <c r="E5104" i="5"/>
  <c r="D5100" i="5"/>
  <c r="F5100" i="5"/>
  <c r="E5100" i="5"/>
  <c r="F5096" i="5"/>
  <c r="E5096" i="5"/>
  <c r="D5096" i="5"/>
  <c r="E5092" i="5"/>
  <c r="F5092" i="5"/>
  <c r="D5088" i="5"/>
  <c r="E5088" i="5"/>
  <c r="F5088" i="5"/>
  <c r="E5084" i="5"/>
  <c r="F5084" i="5"/>
  <c r="D5084" i="5"/>
  <c r="F5080" i="5"/>
  <c r="D5080" i="5"/>
  <c r="E5080" i="5"/>
  <c r="E5076" i="5"/>
  <c r="D5076" i="5"/>
  <c r="D5072" i="5"/>
  <c r="F5072" i="5"/>
  <c r="E5072" i="5"/>
  <c r="F5068" i="5"/>
  <c r="E5068" i="5"/>
  <c r="D5068" i="5"/>
  <c r="F5064" i="5"/>
  <c r="E5064" i="5"/>
  <c r="E5060" i="5"/>
  <c r="D5060" i="5"/>
  <c r="F5060" i="5"/>
  <c r="D5056" i="5"/>
  <c r="F5056" i="5"/>
  <c r="D5052" i="5"/>
  <c r="E5052" i="5"/>
  <c r="F5052" i="5"/>
  <c r="F5048" i="5"/>
  <c r="D5048" i="5"/>
  <c r="E5044" i="5"/>
  <c r="F5044" i="5"/>
  <c r="D5040" i="5"/>
  <c r="E5040" i="5"/>
  <c r="D5036" i="5"/>
  <c r="F5036" i="5"/>
  <c r="E5036" i="5"/>
  <c r="F5032" i="5"/>
  <c r="D5032" i="5"/>
  <c r="E5032" i="5"/>
  <c r="E5028" i="5"/>
  <c r="F5028" i="5"/>
  <c r="D5024" i="5"/>
  <c r="F5024" i="5"/>
  <c r="E5024" i="5"/>
  <c r="E5020" i="5"/>
  <c r="F5020" i="5"/>
  <c r="D5020" i="5"/>
  <c r="F5016" i="5"/>
  <c r="D5016" i="5"/>
  <c r="E5016" i="5"/>
  <c r="E5012" i="5"/>
  <c r="D5012" i="5"/>
  <c r="D5008" i="5"/>
  <c r="F5008" i="5"/>
  <c r="E5008" i="5"/>
  <c r="F5004" i="5"/>
  <c r="D5004" i="5"/>
  <c r="E5004" i="5"/>
  <c r="F5000" i="5"/>
  <c r="E5000" i="5"/>
  <c r="E4996" i="5"/>
  <c r="F4996" i="5"/>
  <c r="D4996" i="5"/>
  <c r="D4992" i="5"/>
  <c r="F4992" i="5"/>
  <c r="E4988" i="5"/>
  <c r="D4988" i="5"/>
  <c r="F4988" i="5"/>
  <c r="F4984" i="5"/>
  <c r="D4984" i="5"/>
  <c r="E4980" i="5"/>
  <c r="F4980" i="5"/>
  <c r="D4980" i="5"/>
  <c r="D4976" i="5"/>
  <c r="E4976" i="5"/>
  <c r="D4972" i="5"/>
  <c r="F4972" i="5"/>
  <c r="E4972" i="5"/>
  <c r="F4968" i="5"/>
  <c r="D4968" i="5"/>
  <c r="E4964" i="5"/>
  <c r="F4964" i="5"/>
  <c r="D4960" i="5"/>
  <c r="F4960" i="5"/>
  <c r="E4960" i="5"/>
  <c r="E4956" i="5"/>
  <c r="D4956" i="5"/>
  <c r="F4956" i="5"/>
  <c r="F4952" i="5"/>
  <c r="D4952" i="5"/>
  <c r="E4952" i="5"/>
  <c r="E4948" i="5"/>
  <c r="D4948" i="5"/>
  <c r="D4944" i="5"/>
  <c r="F4944" i="5"/>
  <c r="E4944" i="5"/>
  <c r="F4940" i="5"/>
  <c r="D4940" i="5"/>
  <c r="E4940" i="5"/>
  <c r="F4936" i="5"/>
  <c r="E4936" i="5"/>
  <c r="D4936" i="5"/>
  <c r="E4932" i="5"/>
  <c r="F4932" i="5"/>
  <c r="D4932" i="5"/>
  <c r="D4928" i="5"/>
  <c r="F4928" i="5"/>
  <c r="E4928" i="5"/>
  <c r="D4924" i="5"/>
  <c r="F4924" i="5"/>
  <c r="E4924" i="5"/>
  <c r="F4920" i="5"/>
  <c r="D4920" i="5"/>
  <c r="E4920" i="5"/>
  <c r="E4916" i="5"/>
  <c r="D4916" i="5"/>
  <c r="F4916" i="5"/>
  <c r="D4912" i="5"/>
  <c r="F4912" i="5"/>
  <c r="E4908" i="5"/>
  <c r="F4908" i="5"/>
  <c r="D4908" i="5"/>
  <c r="F4904" i="5"/>
  <c r="E4904" i="5"/>
  <c r="D4904" i="5"/>
  <c r="E4900" i="5"/>
  <c r="F4900" i="5"/>
  <c r="D4900" i="5"/>
  <c r="D4896" i="5"/>
  <c r="F4896" i="5"/>
  <c r="E4896" i="5"/>
  <c r="F4892" i="5"/>
  <c r="D4892" i="5"/>
  <c r="E4892" i="5"/>
  <c r="F4888" i="5"/>
  <c r="D4888" i="5"/>
  <c r="E4888" i="5"/>
  <c r="E4884" i="5"/>
  <c r="F4884" i="5"/>
  <c r="D4884" i="5"/>
  <c r="D4880" i="5"/>
  <c r="E4880" i="5"/>
  <c r="F4880" i="5"/>
  <c r="F4876" i="5"/>
  <c r="E4876" i="5"/>
  <c r="F4872" i="5"/>
  <c r="E4872" i="5"/>
  <c r="D4872" i="5"/>
  <c r="E4868" i="5"/>
  <c r="F4868" i="5"/>
  <c r="D4868" i="5"/>
  <c r="D4864" i="5"/>
  <c r="F4864" i="5"/>
  <c r="E4864" i="5"/>
  <c r="D4860" i="5"/>
  <c r="F4860" i="5"/>
  <c r="E4860" i="5"/>
  <c r="F4856" i="5"/>
  <c r="E4856" i="5"/>
  <c r="D4856" i="5"/>
  <c r="E4852" i="5"/>
  <c r="D4852" i="5"/>
  <c r="F4852" i="5"/>
  <c r="D4848" i="5"/>
  <c r="F4848" i="5"/>
  <c r="E4848" i="5"/>
  <c r="E4844" i="5"/>
  <c r="D4844" i="5"/>
  <c r="F4844" i="5"/>
  <c r="F4840" i="5"/>
  <c r="E4840" i="5"/>
  <c r="D4840" i="5"/>
  <c r="E4836" i="5"/>
  <c r="F4836" i="5"/>
  <c r="D4832" i="5"/>
  <c r="F4832" i="5"/>
  <c r="E4832" i="5"/>
  <c r="F4828" i="5"/>
  <c r="E4828" i="5"/>
  <c r="D4828" i="5"/>
  <c r="F4824" i="5"/>
  <c r="D4824" i="5"/>
  <c r="E4824" i="5"/>
  <c r="E4820" i="5"/>
  <c r="F4820" i="5"/>
  <c r="D4820" i="5"/>
  <c r="D4816" i="5"/>
  <c r="E4816" i="5"/>
  <c r="F4816" i="5"/>
  <c r="F4812" i="5"/>
  <c r="E4812" i="5"/>
  <c r="D4812" i="5"/>
  <c r="F4808" i="5"/>
  <c r="E4808" i="5"/>
  <c r="D4808" i="5"/>
  <c r="E4804" i="5"/>
  <c r="F4804" i="5"/>
  <c r="D4804" i="5"/>
  <c r="D4800" i="5"/>
  <c r="F4800" i="5"/>
  <c r="E4800" i="5"/>
  <c r="D4796" i="5"/>
  <c r="E4796" i="5"/>
  <c r="F4792" i="5"/>
  <c r="E4792" i="5"/>
  <c r="D4792" i="5"/>
  <c r="E4788" i="5"/>
  <c r="D4788" i="5"/>
  <c r="F4788" i="5"/>
  <c r="D4784" i="5"/>
  <c r="F4784" i="5"/>
  <c r="E4784" i="5"/>
  <c r="E4780" i="5"/>
  <c r="F4780" i="5"/>
  <c r="D4780" i="5"/>
  <c r="F4776" i="5"/>
  <c r="E4776" i="5"/>
  <c r="D4776" i="5"/>
  <c r="E4772" i="5"/>
  <c r="F4772" i="5"/>
  <c r="D4772" i="5"/>
  <c r="D4768" i="5"/>
  <c r="E4768" i="5"/>
  <c r="F4768" i="5"/>
  <c r="F4764" i="5"/>
  <c r="E4764" i="5"/>
  <c r="D4764" i="5"/>
  <c r="F4760" i="5"/>
  <c r="D4760" i="5"/>
  <c r="E4756" i="5"/>
  <c r="F4756" i="5"/>
  <c r="D4756" i="5"/>
  <c r="D4752" i="5"/>
  <c r="E4752" i="5"/>
  <c r="F4752" i="5"/>
  <c r="E4748" i="5"/>
  <c r="D4748" i="5"/>
  <c r="F4748" i="5"/>
  <c r="F4744" i="5"/>
  <c r="E4744" i="5"/>
  <c r="D4744" i="5"/>
  <c r="E4740" i="5"/>
  <c r="D4740" i="5"/>
  <c r="F4740" i="5"/>
  <c r="D4736" i="5"/>
  <c r="F4736" i="5"/>
  <c r="E4736" i="5"/>
  <c r="D4732" i="5"/>
  <c r="F4732" i="5"/>
  <c r="E4732" i="5"/>
  <c r="F4728" i="5"/>
  <c r="E4728" i="5"/>
  <c r="D4728" i="5"/>
  <c r="E4724" i="5"/>
  <c r="D4724" i="5"/>
  <c r="F4724" i="5"/>
  <c r="D4720" i="5"/>
  <c r="E4720" i="5"/>
  <c r="E4716" i="5"/>
  <c r="F4716" i="5"/>
  <c r="D4716" i="5"/>
  <c r="F4712" i="5"/>
  <c r="D4712" i="5"/>
  <c r="E4712" i="5"/>
  <c r="E4708" i="5"/>
  <c r="F4708" i="5"/>
  <c r="D4708" i="5"/>
  <c r="D4704" i="5"/>
  <c r="F4704" i="5"/>
  <c r="E4704" i="5"/>
  <c r="F4700" i="5"/>
  <c r="E4700" i="5"/>
  <c r="D4700" i="5"/>
  <c r="F4696" i="5"/>
  <c r="D4696" i="5"/>
  <c r="E4696" i="5"/>
  <c r="E4692" i="5"/>
  <c r="D4692" i="5"/>
  <c r="F4692" i="5"/>
  <c r="D4688" i="5"/>
  <c r="E4688" i="5"/>
  <c r="F4688" i="5"/>
  <c r="D4684" i="5"/>
  <c r="E4684" i="5"/>
  <c r="F4680" i="5"/>
  <c r="E4680" i="5"/>
  <c r="D4680" i="5"/>
  <c r="E4676" i="5"/>
  <c r="F4676" i="5"/>
  <c r="D4676" i="5"/>
  <c r="D4672" i="5"/>
  <c r="F4672" i="5"/>
  <c r="E4672" i="5"/>
  <c r="D4668" i="5"/>
  <c r="F4668" i="5"/>
  <c r="E4668" i="5"/>
  <c r="F4664" i="5"/>
  <c r="D4664" i="5"/>
  <c r="E4664" i="5"/>
  <c r="E4660" i="5"/>
  <c r="D4660" i="5"/>
  <c r="D4656" i="5"/>
  <c r="F4656" i="5"/>
  <c r="E4656" i="5"/>
  <c r="E4652" i="5"/>
  <c r="F4652" i="5"/>
  <c r="D4652" i="5"/>
  <c r="F4648" i="5"/>
  <c r="D4648" i="5"/>
  <c r="E4648" i="5"/>
  <c r="E4644" i="5"/>
  <c r="F4644" i="5"/>
  <c r="D4644" i="5"/>
  <c r="D4640" i="5"/>
  <c r="F4640" i="5"/>
  <c r="E4640" i="5"/>
  <c r="F4636" i="5"/>
  <c r="D4636" i="5"/>
  <c r="F4632" i="5"/>
  <c r="D4632" i="5"/>
  <c r="E4632" i="5"/>
  <c r="E4628" i="5"/>
  <c r="F4628" i="5"/>
  <c r="D4628" i="5"/>
  <c r="D4624" i="5"/>
  <c r="E4624" i="5"/>
  <c r="F4624" i="5"/>
  <c r="E4620" i="5"/>
  <c r="D4620" i="5"/>
  <c r="F4620" i="5"/>
  <c r="F4616" i="5"/>
  <c r="E4616" i="5"/>
  <c r="D4616" i="5"/>
  <c r="E4612" i="5"/>
  <c r="F4612" i="5"/>
  <c r="D4608" i="5"/>
  <c r="F4608" i="5"/>
  <c r="E4608" i="5"/>
  <c r="D4604" i="5"/>
  <c r="F4604" i="5"/>
  <c r="E4604" i="5"/>
  <c r="F4600" i="5"/>
  <c r="E4600" i="5"/>
  <c r="D4600" i="5"/>
  <c r="E4596" i="5"/>
  <c r="D4596" i="5"/>
  <c r="F4596" i="5"/>
  <c r="D4592" i="5"/>
  <c r="F4592" i="5"/>
  <c r="E4592" i="5"/>
  <c r="E4588" i="5"/>
  <c r="D4588" i="5"/>
  <c r="F4588" i="5"/>
  <c r="F4584" i="5"/>
  <c r="D4584" i="5"/>
  <c r="E4580" i="5"/>
  <c r="F4580" i="5"/>
  <c r="D4580" i="5"/>
  <c r="D4576" i="5"/>
  <c r="F4576" i="5"/>
  <c r="E4576" i="5"/>
  <c r="F4572" i="5"/>
  <c r="D4572" i="5"/>
  <c r="E4572" i="5"/>
  <c r="F4568" i="5"/>
  <c r="D4568" i="5"/>
  <c r="E4568" i="5"/>
  <c r="E4564" i="5"/>
  <c r="F4564" i="5"/>
  <c r="D4564" i="5"/>
  <c r="D4560" i="5"/>
  <c r="E4560" i="5"/>
  <c r="F4556" i="5"/>
  <c r="E4556" i="5"/>
  <c r="D4556" i="5"/>
  <c r="F4552" i="5"/>
  <c r="E4552" i="5"/>
  <c r="D4552" i="5"/>
  <c r="E4548" i="5"/>
  <c r="F4548" i="5"/>
  <c r="D4548" i="5"/>
  <c r="D4544" i="5"/>
  <c r="F4544" i="5"/>
  <c r="E4544" i="5"/>
  <c r="D4540" i="5"/>
  <c r="E4540" i="5"/>
  <c r="F4540" i="5"/>
  <c r="F4536" i="5"/>
  <c r="E4536" i="5"/>
  <c r="E4532" i="5"/>
  <c r="D4532" i="5"/>
  <c r="F4532" i="5"/>
  <c r="D4528" i="5"/>
  <c r="F4528" i="5"/>
  <c r="E4528" i="5"/>
  <c r="E4524" i="5"/>
  <c r="F4524" i="5"/>
  <c r="D4524" i="5"/>
  <c r="F4520" i="5"/>
  <c r="E4520" i="5"/>
  <c r="D4520" i="5"/>
  <c r="E4516" i="5"/>
  <c r="F4516" i="5"/>
  <c r="D4516" i="5"/>
  <c r="D4512" i="5"/>
  <c r="E4512" i="5"/>
  <c r="F4512" i="5"/>
  <c r="F4508" i="5"/>
  <c r="D4508" i="5"/>
  <c r="F4504" i="5"/>
  <c r="D4504" i="5"/>
  <c r="E4504" i="5"/>
  <c r="E4500" i="5"/>
  <c r="F4500" i="5"/>
  <c r="D4500" i="5"/>
  <c r="D4496" i="5"/>
  <c r="E4496" i="5"/>
  <c r="F4496" i="5"/>
  <c r="E4492" i="5"/>
  <c r="F4492" i="5"/>
  <c r="D4492" i="5"/>
  <c r="F4488" i="5"/>
  <c r="E4488" i="5"/>
  <c r="D4488" i="5"/>
  <c r="E4484" i="5"/>
  <c r="D4484" i="5"/>
  <c r="D4480" i="5"/>
  <c r="F4480" i="5"/>
  <c r="E4480" i="5"/>
  <c r="D4476" i="5"/>
  <c r="F4476" i="5"/>
  <c r="E4476" i="5"/>
  <c r="F4472" i="5"/>
  <c r="E4472" i="5"/>
  <c r="D4472" i="5"/>
  <c r="E4468" i="5"/>
  <c r="D4468" i="5"/>
  <c r="F4468" i="5"/>
  <c r="D4464" i="5"/>
  <c r="E4464" i="5"/>
  <c r="F4464" i="5"/>
  <c r="E4460" i="5"/>
  <c r="F4460" i="5"/>
  <c r="F4456" i="5"/>
  <c r="D4456" i="5"/>
  <c r="E4456" i="5"/>
  <c r="E4452" i="5"/>
  <c r="F4452" i="5"/>
  <c r="D4452" i="5"/>
  <c r="D4448" i="5"/>
  <c r="F4448" i="5"/>
  <c r="E4448" i="5"/>
  <c r="F4444" i="5"/>
  <c r="E4444" i="5"/>
  <c r="D4444" i="5"/>
  <c r="F4440" i="5"/>
  <c r="D4440" i="5"/>
  <c r="E4440" i="5"/>
  <c r="E4436" i="5"/>
  <c r="D4436" i="5"/>
  <c r="F4436" i="5"/>
  <c r="D4432" i="5"/>
  <c r="E4432" i="5"/>
  <c r="D4428" i="5"/>
  <c r="F4428" i="5"/>
  <c r="E4428" i="5"/>
  <c r="F4424" i="5"/>
  <c r="E4424" i="5"/>
  <c r="D4424" i="5"/>
  <c r="E4420" i="5"/>
  <c r="D4420" i="5"/>
  <c r="F4420" i="5"/>
  <c r="D4416" i="5"/>
  <c r="F4416" i="5"/>
  <c r="E4416" i="5"/>
  <c r="D4412" i="5"/>
  <c r="F4412" i="5"/>
  <c r="E4412" i="5"/>
  <c r="F4408" i="5"/>
  <c r="D4408" i="5"/>
  <c r="E4404" i="5"/>
  <c r="D4404" i="5"/>
  <c r="F4404" i="5"/>
  <c r="D4400" i="5"/>
  <c r="F4400" i="5"/>
  <c r="E4400" i="5"/>
  <c r="E4396" i="5"/>
  <c r="F4396" i="5"/>
  <c r="D4396" i="5"/>
  <c r="F4392" i="5"/>
  <c r="E4392" i="5"/>
  <c r="D4392" i="5"/>
  <c r="E4388" i="5"/>
  <c r="F4388" i="5"/>
  <c r="D4388" i="5"/>
  <c r="D4384" i="5"/>
  <c r="F4384" i="5"/>
  <c r="F4380" i="5"/>
  <c r="D4380" i="5"/>
  <c r="E4380" i="5"/>
  <c r="F4376" i="5"/>
  <c r="D4376" i="5"/>
  <c r="E4376" i="5"/>
  <c r="E4372" i="5"/>
  <c r="F4372" i="5"/>
  <c r="D4372" i="5"/>
  <c r="D4368" i="5"/>
  <c r="E4368" i="5"/>
  <c r="F4368" i="5"/>
  <c r="F4364" i="5"/>
  <c r="E4364" i="5"/>
  <c r="D4364" i="5"/>
  <c r="F4360" i="5"/>
  <c r="E4360" i="5"/>
  <c r="D4360" i="5"/>
  <c r="E4356" i="5"/>
  <c r="D4356" i="5"/>
  <c r="D4352" i="5"/>
  <c r="F4352" i="5"/>
  <c r="E4352" i="5"/>
  <c r="D4348" i="5"/>
  <c r="F4348" i="5"/>
  <c r="E4348" i="5"/>
  <c r="F4344" i="5"/>
  <c r="D4344" i="5"/>
  <c r="E4344" i="5"/>
  <c r="E4340" i="5"/>
  <c r="D4340" i="5"/>
  <c r="F4340" i="5"/>
  <c r="D4336" i="5"/>
  <c r="F4336" i="5"/>
  <c r="E4336" i="5"/>
  <c r="E4332" i="5"/>
  <c r="D4332" i="5"/>
  <c r="F4328" i="5"/>
  <c r="E4328" i="5"/>
  <c r="D4328" i="5"/>
  <c r="E4324" i="5"/>
  <c r="F4324" i="5"/>
  <c r="D4324" i="5"/>
  <c r="D4320" i="5"/>
  <c r="F4320" i="5"/>
  <c r="E4320" i="5"/>
  <c r="F4316" i="5"/>
  <c r="E4316" i="5"/>
  <c r="D4316" i="5"/>
  <c r="F4312" i="5"/>
  <c r="D4312" i="5"/>
  <c r="E4312" i="5"/>
  <c r="E4308" i="5"/>
  <c r="F4308" i="5"/>
  <c r="D4304" i="5"/>
  <c r="E4304" i="5"/>
  <c r="F4304" i="5"/>
  <c r="F4300" i="5"/>
  <c r="E4300" i="5"/>
  <c r="D4300" i="5"/>
  <c r="F4296" i="5"/>
  <c r="E4296" i="5"/>
  <c r="D4296" i="5"/>
  <c r="E4292" i="5"/>
  <c r="F4292" i="5"/>
  <c r="D4292" i="5"/>
  <c r="D4288" i="5"/>
  <c r="F4288" i="5"/>
  <c r="E4288" i="5"/>
  <c r="D4284" i="5"/>
  <c r="E4284" i="5"/>
  <c r="F4284" i="5"/>
  <c r="F4280" i="5"/>
  <c r="D4280" i="5"/>
  <c r="E4276" i="5"/>
  <c r="D4276" i="5"/>
  <c r="F4276" i="5"/>
  <c r="D4272" i="5"/>
  <c r="F4272" i="5"/>
  <c r="E4272" i="5"/>
  <c r="E4268" i="5"/>
  <c r="D4268" i="5"/>
  <c r="F4268" i="5"/>
  <c r="F4264" i="5"/>
  <c r="E4264" i="5"/>
  <c r="D4264" i="5"/>
  <c r="E4260" i="5"/>
  <c r="F4260" i="5"/>
  <c r="D4260" i="5"/>
  <c r="D4256" i="5"/>
  <c r="E4256" i="5"/>
  <c r="F4252" i="5"/>
  <c r="E4252" i="5"/>
  <c r="D4252" i="5"/>
  <c r="F4248" i="5"/>
  <c r="D4248" i="5"/>
  <c r="E4248" i="5"/>
  <c r="E4244" i="5"/>
  <c r="F4244" i="5"/>
  <c r="D4244" i="5"/>
  <c r="D4240" i="5"/>
  <c r="F4240" i="5"/>
  <c r="E4240" i="5"/>
  <c r="F4236" i="5"/>
  <c r="E4236" i="5"/>
  <c r="F4232" i="5"/>
  <c r="D4232" i="5"/>
  <c r="E4232" i="5"/>
  <c r="E4228" i="5"/>
  <c r="F4228" i="5"/>
  <c r="D4228" i="5"/>
  <c r="D4224" i="5"/>
  <c r="E4224" i="5"/>
  <c r="F4224" i="5"/>
  <c r="F4220" i="5"/>
  <c r="E4220" i="5"/>
  <c r="D4220" i="5"/>
  <c r="F4216" i="5"/>
  <c r="E4216" i="5"/>
  <c r="E4212" i="5"/>
  <c r="F4212" i="5"/>
  <c r="D4212" i="5"/>
  <c r="D4208" i="5"/>
  <c r="F4208" i="5"/>
  <c r="E4208" i="5"/>
  <c r="D4204" i="5"/>
  <c r="E4204" i="5"/>
  <c r="F4204" i="5"/>
  <c r="F4200" i="5"/>
  <c r="E4200" i="5"/>
  <c r="D4200" i="5"/>
  <c r="E4196" i="5"/>
  <c r="D4196" i="5"/>
  <c r="D4192" i="5"/>
  <c r="F4192" i="5"/>
  <c r="E4192" i="5"/>
  <c r="E4188" i="5"/>
  <c r="F4188" i="5"/>
  <c r="D4188" i="5"/>
  <c r="F4184" i="5"/>
  <c r="E4184" i="5"/>
  <c r="D4184" i="5"/>
  <c r="E4180" i="5"/>
  <c r="F4180" i="5"/>
  <c r="D4180" i="5"/>
  <c r="D4176" i="5"/>
  <c r="E4176" i="5"/>
  <c r="F4172" i="5"/>
  <c r="E4172" i="5"/>
  <c r="D4172" i="5"/>
  <c r="F4168" i="5"/>
  <c r="D4168" i="5"/>
  <c r="E4168" i="5"/>
  <c r="F4164" i="5"/>
  <c r="E4164" i="5"/>
  <c r="D4164" i="5"/>
  <c r="F4160" i="5"/>
  <c r="D4160" i="5"/>
  <c r="E4156" i="5"/>
  <c r="F4156" i="5"/>
  <c r="D4156" i="5"/>
  <c r="D4152" i="5"/>
  <c r="E4152" i="5"/>
  <c r="F4152" i="5"/>
  <c r="F4148" i="5"/>
  <c r="E4148" i="5"/>
  <c r="F4144" i="5"/>
  <c r="E4144" i="5"/>
  <c r="D4144" i="5"/>
  <c r="E4140" i="5"/>
  <c r="F4140" i="5"/>
  <c r="D4140" i="5"/>
  <c r="D4136" i="5"/>
  <c r="F4136" i="5"/>
  <c r="E4136" i="5"/>
  <c r="D4132" i="5"/>
  <c r="F4132" i="5"/>
  <c r="F4128" i="5"/>
  <c r="E4128" i="5"/>
  <c r="D4128" i="5"/>
  <c r="E4124" i="5"/>
  <c r="D4124" i="5"/>
  <c r="F4124" i="5"/>
  <c r="D4120" i="5"/>
  <c r="F4120" i="5"/>
  <c r="E4120" i="5"/>
  <c r="E4116" i="5"/>
  <c r="D4116" i="5"/>
  <c r="F4112" i="5"/>
  <c r="E4112" i="5"/>
  <c r="D4112" i="5"/>
  <c r="E4108" i="5"/>
  <c r="F4108" i="5"/>
  <c r="D4108" i="5"/>
  <c r="D4104" i="5"/>
  <c r="F4104" i="5"/>
  <c r="F4100" i="5"/>
  <c r="E4100" i="5"/>
  <c r="D4100" i="5"/>
  <c r="F4096" i="5"/>
  <c r="D4096" i="5"/>
  <c r="E4096" i="5"/>
  <c r="E4092" i="5"/>
  <c r="F4092" i="5"/>
  <c r="D4092" i="5"/>
  <c r="D4088" i="5"/>
  <c r="E4088" i="5"/>
  <c r="F4084" i="5"/>
  <c r="E4084" i="5"/>
  <c r="D4084" i="5"/>
  <c r="F4080" i="5"/>
  <c r="E4080" i="5"/>
  <c r="D4080" i="5"/>
  <c r="E4076" i="5"/>
  <c r="F4076" i="5"/>
  <c r="D4072" i="5"/>
  <c r="F4072" i="5"/>
  <c r="E4072" i="5"/>
  <c r="D4068" i="5"/>
  <c r="F4068" i="5"/>
  <c r="E4068" i="5"/>
  <c r="F4064" i="5"/>
  <c r="E4064" i="5"/>
  <c r="D4064" i="5"/>
  <c r="E4060" i="5"/>
  <c r="D4060" i="5"/>
  <c r="D4056" i="5"/>
  <c r="F4056" i="5"/>
  <c r="E4056" i="5"/>
  <c r="E4052" i="5"/>
  <c r="D4052" i="5"/>
  <c r="F4052" i="5"/>
  <c r="F4048" i="5"/>
  <c r="E4048" i="5"/>
  <c r="E4044" i="5"/>
  <c r="F4044" i="5"/>
  <c r="D4044" i="5"/>
  <c r="D4040" i="5"/>
  <c r="F4040" i="5"/>
  <c r="E4040" i="5"/>
  <c r="F4036" i="5"/>
  <c r="E4036" i="5"/>
  <c r="D4036" i="5"/>
  <c r="F4032" i="5"/>
  <c r="D4032" i="5"/>
  <c r="E4028" i="5"/>
  <c r="F4028" i="5"/>
  <c r="D4028" i="5"/>
  <c r="D4024" i="5"/>
  <c r="E4024" i="5"/>
  <c r="F4024" i="5"/>
  <c r="F4020" i="5"/>
  <c r="E4020" i="5"/>
  <c r="F4016" i="5"/>
  <c r="E4016" i="5"/>
  <c r="D4016" i="5"/>
  <c r="E4012" i="5"/>
  <c r="F4012" i="5"/>
  <c r="D4012" i="5"/>
  <c r="D4008" i="5"/>
  <c r="F4008" i="5"/>
  <c r="E4008" i="5"/>
  <c r="D4004" i="5"/>
  <c r="F4004" i="5"/>
  <c r="F4000" i="5"/>
  <c r="E4000" i="5"/>
  <c r="D4000" i="5"/>
  <c r="E3996" i="5"/>
  <c r="D3996" i="5"/>
  <c r="E3988" i="5"/>
  <c r="D3988" i="5"/>
  <c r="E3980" i="5"/>
  <c r="F3980" i="5"/>
  <c r="D3980" i="5"/>
  <c r="F3968" i="5"/>
  <c r="D3968" i="5"/>
  <c r="D3960" i="5"/>
  <c r="E3960" i="5"/>
  <c r="F3952" i="5"/>
  <c r="E3952" i="5"/>
  <c r="D3952" i="5"/>
  <c r="D3944" i="5"/>
  <c r="F3944" i="5"/>
  <c r="E3944" i="5"/>
  <c r="E3932" i="5"/>
  <c r="D3932" i="5"/>
  <c r="E3924" i="5"/>
  <c r="D3924" i="5"/>
  <c r="E3916" i="5"/>
  <c r="F3916" i="5"/>
  <c r="D3916" i="5"/>
  <c r="F3904" i="5"/>
  <c r="D3904" i="5"/>
  <c r="D3896" i="5"/>
  <c r="E3896" i="5"/>
  <c r="D3864" i="5"/>
  <c r="F3864" i="5"/>
  <c r="F3824" i="5"/>
  <c r="E3824" i="5"/>
  <c r="D3824" i="5"/>
  <c r="D3816" i="5"/>
  <c r="F3816" i="5"/>
  <c r="E3816" i="5"/>
  <c r="E3804" i="5"/>
  <c r="D3804" i="5"/>
  <c r="E3796" i="5"/>
  <c r="D3796" i="5"/>
  <c r="E3788" i="5"/>
  <c r="F3788" i="5"/>
  <c r="D3788" i="5"/>
  <c r="D3736" i="5"/>
  <c r="F3736" i="5"/>
  <c r="F3696" i="5"/>
  <c r="E3696" i="5"/>
  <c r="D3696" i="5"/>
  <c r="D3688" i="5"/>
  <c r="F3688" i="5"/>
  <c r="E3660" i="5"/>
  <c r="F3660" i="5"/>
  <c r="F3632" i="5"/>
  <c r="E3632" i="5"/>
  <c r="E3596" i="5"/>
  <c r="F3596" i="5"/>
  <c r="F3568" i="5"/>
  <c r="E3568" i="5"/>
  <c r="D3560" i="5"/>
  <c r="F3560" i="5"/>
  <c r="D3276" i="5"/>
  <c r="E3296" i="5"/>
  <c r="F3316" i="5"/>
  <c r="D3340" i="5"/>
  <c r="E3360" i="5"/>
  <c r="D3376" i="5"/>
  <c r="E3396" i="5"/>
  <c r="E3424" i="5"/>
  <c r="F3444" i="5"/>
  <c r="D3468" i="5"/>
  <c r="E3488" i="5"/>
  <c r="F3508" i="5"/>
  <c r="E3560" i="5"/>
  <c r="E3588" i="5"/>
  <c r="E3608" i="5"/>
  <c r="E3636" i="5"/>
  <c r="E3664" i="5"/>
  <c r="F3692" i="5"/>
  <c r="E3736" i="5"/>
  <c r="F3820" i="5"/>
  <c r="F3876" i="5"/>
  <c r="E3920" i="5"/>
  <c r="F3976" i="5"/>
  <c r="F3972" i="5"/>
  <c r="E3972" i="5"/>
  <c r="E3964" i="5"/>
  <c r="F3964" i="5"/>
  <c r="F3936" i="5"/>
  <c r="E3936" i="5"/>
  <c r="E3900" i="5"/>
  <c r="F3900" i="5"/>
  <c r="F3872" i="5"/>
  <c r="E3872" i="5"/>
  <c r="F3844" i="5"/>
  <c r="E3844" i="5"/>
  <c r="E3836" i="5"/>
  <c r="F3836" i="5"/>
  <c r="F3780" i="5"/>
  <c r="E3780" i="5"/>
  <c r="E3772" i="5"/>
  <c r="F3772" i="5"/>
  <c r="F3744" i="5"/>
  <c r="E3744" i="5"/>
  <c r="E3732" i="5"/>
  <c r="D3732" i="5"/>
  <c r="E3724" i="5"/>
  <c r="F3724" i="5"/>
  <c r="D3724" i="5"/>
  <c r="F3712" i="5"/>
  <c r="D3712" i="5"/>
  <c r="D3704" i="5"/>
  <c r="E3704" i="5"/>
  <c r="F3648" i="5"/>
  <c r="D3648" i="5"/>
  <c r="D3576" i="5"/>
  <c r="E3576" i="5"/>
  <c r="E3532" i="5"/>
  <c r="F3532" i="5"/>
  <c r="F3260" i="5"/>
  <c r="D3284" i="5"/>
  <c r="E3304" i="5"/>
  <c r="F3324" i="5"/>
  <c r="D3348" i="5"/>
  <c r="F3380" i="5"/>
  <c r="D3412" i="5"/>
  <c r="E3432" i="5"/>
  <c r="F3452" i="5"/>
  <c r="D3476" i="5"/>
  <c r="D3504" i="5"/>
  <c r="E3524" i="5"/>
  <c r="D3552" i="5"/>
  <c r="D3580" i="5"/>
  <c r="E3616" i="5"/>
  <c r="F3644" i="5"/>
  <c r="E3684" i="5"/>
  <c r="F3720" i="5"/>
  <c r="F3748" i="5"/>
  <c r="F3848" i="5"/>
  <c r="E3892" i="5"/>
  <c r="F3948" i="5"/>
  <c r="E3256" i="5"/>
  <c r="D3264" i="5"/>
  <c r="F3268" i="5"/>
  <c r="F3276" i="5"/>
  <c r="E3284" i="5"/>
  <c r="D3292" i="5"/>
  <c r="D3300" i="5"/>
  <c r="F3304" i="5"/>
  <c r="E3312" i="5"/>
  <c r="E3320" i="5"/>
  <c r="D3328" i="5"/>
  <c r="F3332" i="5"/>
  <c r="F3340" i="5"/>
  <c r="E3348" i="5"/>
  <c r="D3356" i="5"/>
  <c r="D3364" i="5"/>
  <c r="F3368" i="5"/>
  <c r="E3376" i="5"/>
  <c r="E3384" i="5"/>
  <c r="D3392" i="5"/>
  <c r="F3404" i="5"/>
  <c r="E3412" i="5"/>
  <c r="D3420" i="5"/>
  <c r="D3428" i="5"/>
  <c r="F3432" i="5"/>
  <c r="E3440" i="5"/>
  <c r="E3448" i="5"/>
  <c r="D3456" i="5"/>
  <c r="F3460" i="5"/>
  <c r="F3468" i="5"/>
  <c r="E3476" i="5"/>
  <c r="D3484" i="5"/>
  <c r="D3492" i="5"/>
  <c r="F3496" i="5"/>
  <c r="E3504" i="5"/>
  <c r="E3512" i="5"/>
  <c r="D3520" i="5"/>
  <c r="D3536" i="5"/>
  <c r="E3544" i="5"/>
  <c r="E3552" i="5"/>
  <c r="D3564" i="5"/>
  <c r="E3572" i="5"/>
  <c r="F3580" i="5"/>
  <c r="E3592" i="5"/>
  <c r="E3600" i="5"/>
  <c r="F3608" i="5"/>
  <c r="E3620" i="5"/>
  <c r="F3628" i="5"/>
  <c r="E3648" i="5"/>
  <c r="F3656" i="5"/>
  <c r="D3668" i="5"/>
  <c r="F3684" i="5"/>
  <c r="D3700" i="5"/>
  <c r="E3712" i="5"/>
  <c r="D3728" i="5"/>
  <c r="D3756" i="5"/>
  <c r="E3784" i="5"/>
  <c r="F3796" i="5"/>
  <c r="E3812" i="5"/>
  <c r="D3828" i="5"/>
  <c r="D3856" i="5"/>
  <c r="D3884" i="5"/>
  <c r="F3896" i="5"/>
  <c r="E3912" i="5"/>
  <c r="F3924" i="5"/>
  <c r="E3940" i="5"/>
  <c r="D3956" i="5"/>
  <c r="E3968" i="5"/>
  <c r="D3984" i="5"/>
  <c r="F3996" i="5"/>
  <c r="D3992" i="5"/>
  <c r="F3992" i="5"/>
  <c r="D3928" i="5"/>
  <c r="F3928" i="5"/>
  <c r="F3908" i="5"/>
  <c r="E3908" i="5"/>
  <c r="F3888" i="5"/>
  <c r="E3888" i="5"/>
  <c r="D3888" i="5"/>
  <c r="D3880" i="5"/>
  <c r="F3880" i="5"/>
  <c r="E3880" i="5"/>
  <c r="E3868" i="5"/>
  <c r="D3868" i="5"/>
  <c r="E3860" i="5"/>
  <c r="D3860" i="5"/>
  <c r="E3852" i="5"/>
  <c r="F3852" i="5"/>
  <c r="D3852" i="5"/>
  <c r="F3840" i="5"/>
  <c r="D3840" i="5"/>
  <c r="D3832" i="5"/>
  <c r="E3832" i="5"/>
  <c r="F3808" i="5"/>
  <c r="E3808" i="5"/>
  <c r="D3800" i="5"/>
  <c r="F3800" i="5"/>
  <c r="F3776" i="5"/>
  <c r="D3776" i="5"/>
  <c r="D3768" i="5"/>
  <c r="E3768" i="5"/>
  <c r="F3760" i="5"/>
  <c r="E3760" i="5"/>
  <c r="D3760" i="5"/>
  <c r="D3752" i="5"/>
  <c r="F3752" i="5"/>
  <c r="E3752" i="5"/>
  <c r="E3740" i="5"/>
  <c r="D3740" i="5"/>
  <c r="F3716" i="5"/>
  <c r="E3716" i="5"/>
  <c r="E3708" i="5"/>
  <c r="F3708" i="5"/>
  <c r="E3676" i="5"/>
  <c r="D3676" i="5"/>
  <c r="D3640" i="5"/>
  <c r="E3640" i="5"/>
  <c r="D3624" i="5"/>
  <c r="F3624" i="5"/>
  <c r="E3612" i="5"/>
  <c r="D3612" i="5"/>
  <c r="F3584" i="5"/>
  <c r="D3584" i="5"/>
  <c r="E3548" i="5"/>
  <c r="D3548" i="5"/>
  <c r="F3288" i="5"/>
  <c r="D3312" i="5"/>
  <c r="F3352" i="5"/>
  <c r="E3368" i="5"/>
  <c r="F3388" i="5"/>
  <c r="D3404" i="5"/>
  <c r="F3416" i="5"/>
  <c r="D3440" i="5"/>
  <c r="F3480" i="5"/>
  <c r="E3496" i="5"/>
  <c r="F3516" i="5"/>
  <c r="F3540" i="5"/>
  <c r="D3572" i="5"/>
  <c r="D3600" i="5"/>
  <c r="D3628" i="5"/>
  <c r="E3656" i="5"/>
  <c r="F3672" i="5"/>
  <c r="D3708" i="5"/>
  <c r="E3764" i="5"/>
  <c r="E3792" i="5"/>
  <c r="D3836" i="5"/>
  <c r="E3864" i="5"/>
  <c r="D3908" i="5"/>
  <c r="D3936" i="5"/>
  <c r="D3964" i="5"/>
  <c r="E3992" i="5"/>
  <c r="F3256" i="5"/>
  <c r="E3264" i="5"/>
  <c r="E3272" i="5"/>
  <c r="D3280" i="5"/>
  <c r="F3292" i="5"/>
  <c r="D3308" i="5"/>
  <c r="F3320" i="5"/>
  <c r="E3328" i="5"/>
  <c r="E3336" i="5"/>
  <c r="D3344" i="5"/>
  <c r="F3356" i="5"/>
  <c r="D3372" i="5"/>
  <c r="F3384" i="5"/>
  <c r="E3392" i="5"/>
  <c r="E3400" i="5"/>
  <c r="D3408" i="5"/>
  <c r="F3420" i="5"/>
  <c r="D3436" i="5"/>
  <c r="F3448" i="5"/>
  <c r="E3456" i="5"/>
  <c r="E3464" i="5"/>
  <c r="D3472" i="5"/>
  <c r="F3484" i="5"/>
  <c r="D3500" i="5"/>
  <c r="F3512" i="5"/>
  <c r="E3520" i="5"/>
  <c r="E3528" i="5"/>
  <c r="E3536" i="5"/>
  <c r="F3544" i="5"/>
  <c r="E3556" i="5"/>
  <c r="F3564" i="5"/>
  <c r="E3584" i="5"/>
  <c r="F3592" i="5"/>
  <c r="D3604" i="5"/>
  <c r="F3612" i="5"/>
  <c r="F3620" i="5"/>
  <c r="D3632" i="5"/>
  <c r="F3640" i="5"/>
  <c r="D3652" i="5"/>
  <c r="D3660" i="5"/>
  <c r="F3668" i="5"/>
  <c r="D3680" i="5"/>
  <c r="E3688" i="5"/>
  <c r="E3700" i="5"/>
  <c r="D3716" i="5"/>
  <c r="E3728" i="5"/>
  <c r="D3744" i="5"/>
  <c r="F3756" i="5"/>
  <c r="D3772" i="5"/>
  <c r="F3784" i="5"/>
  <c r="E3800" i="5"/>
  <c r="F3812" i="5"/>
  <c r="E3828" i="5"/>
  <c r="D3844" i="5"/>
  <c r="E3856" i="5"/>
  <c r="D3872" i="5"/>
  <c r="F3884" i="5"/>
  <c r="D3900" i="5"/>
  <c r="F3912" i="5"/>
  <c r="E3928" i="5"/>
  <c r="F3940" i="5"/>
  <c r="E3956" i="5"/>
  <c r="D3972" i="5"/>
  <c r="E3984" i="5"/>
  <c r="D8759" i="6"/>
  <c r="D8739" i="6"/>
  <c r="E8719" i="6"/>
  <c r="E8707" i="6"/>
  <c r="F8683" i="6"/>
  <c r="F8655" i="6"/>
  <c r="E8643" i="6"/>
  <c r="F8631" i="6"/>
  <c r="E8619" i="6"/>
  <c r="F8611" i="6"/>
  <c r="E8599" i="6"/>
  <c r="D8587" i="6"/>
  <c r="E8571" i="6"/>
  <c r="D8567" i="6"/>
  <c r="F8563" i="6"/>
  <c r="D8547" i="6"/>
  <c r="D8531" i="6"/>
  <c r="E8527" i="6"/>
  <c r="D8519" i="6"/>
  <c r="E8507" i="6"/>
  <c r="D8503" i="6"/>
  <c r="F8475" i="6"/>
  <c r="E8463" i="6"/>
  <c r="E8459" i="6"/>
  <c r="E8451" i="6"/>
  <c r="F8439" i="6"/>
  <c r="E8411" i="6"/>
  <c r="E8407" i="6"/>
  <c r="E8403" i="6"/>
  <c r="E8395" i="6"/>
  <c r="E8391" i="6"/>
  <c r="F8347" i="6"/>
  <c r="E8339" i="6"/>
  <c r="D8327" i="6"/>
  <c r="E8323" i="6"/>
  <c r="D8319" i="6"/>
  <c r="F8299" i="6"/>
  <c r="F8283" i="6"/>
  <c r="E8255" i="6"/>
  <c r="F8183" i="6"/>
  <c r="D8139" i="6"/>
  <c r="D8123" i="6"/>
  <c r="D8107" i="6"/>
  <c r="F8075" i="6"/>
  <c r="E8071" i="6"/>
  <c r="E8055" i="6"/>
  <c r="F7983" i="6"/>
  <c r="E7891" i="6"/>
  <c r="F7839" i="6"/>
  <c r="D7835" i="6"/>
  <c r="F7831" i="6"/>
  <c r="F7815" i="6"/>
  <c r="E7799" i="6"/>
  <c r="F7791" i="6"/>
  <c r="E7775" i="6"/>
  <c r="D7743" i="6"/>
  <c r="D7723" i="6"/>
  <c r="F7691" i="6"/>
  <c r="E7675" i="6"/>
  <c r="E7639" i="6"/>
  <c r="E7611" i="6"/>
  <c r="D7591" i="6"/>
  <c r="E7575" i="6"/>
  <c r="F7527" i="6"/>
  <c r="F7503" i="6"/>
  <c r="D7471" i="6"/>
  <c r="F7435" i="6"/>
  <c r="D7415" i="6"/>
  <c r="F7347" i="6"/>
  <c r="D7235" i="6"/>
  <c r="D7075" i="6"/>
  <c r="D7047" i="6"/>
  <c r="D6663" i="6"/>
  <c r="D5487" i="6"/>
  <c r="F5087" i="6"/>
  <c r="D4967" i="6"/>
  <c r="F4859" i="6"/>
  <c r="E4763" i="6"/>
  <c r="E4683" i="6"/>
  <c r="E4571" i="6"/>
  <c r="D4347" i="6"/>
  <c r="E4059" i="6"/>
  <c r="F4055" i="6"/>
  <c r="E4023" i="6"/>
  <c r="E3947" i="6"/>
  <c r="D3923" i="6"/>
  <c r="D3851" i="6"/>
  <c r="F3835" i="6"/>
  <c r="E3659" i="6"/>
  <c r="D3599" i="6"/>
  <c r="D3595" i="6"/>
  <c r="F3563" i="6"/>
  <c r="F3463" i="6"/>
  <c r="E3435" i="6"/>
  <c r="E3387" i="6"/>
  <c r="F3383" i="6"/>
  <c r="D3351" i="6"/>
  <c r="E3323" i="6"/>
  <c r="E3311" i="6"/>
  <c r="D3267" i="6"/>
  <c r="E3255" i="6"/>
  <c r="E3227" i="6"/>
  <c r="F2999" i="6"/>
  <c r="E2963" i="6"/>
  <c r="F2767" i="6"/>
  <c r="F2759" i="6"/>
  <c r="D2583" i="6"/>
  <c r="D2447" i="6"/>
  <c r="D2247" i="6"/>
  <c r="D2199" i="6"/>
  <c r="E2167" i="6"/>
  <c r="E1911" i="6"/>
  <c r="F1891" i="6"/>
  <c r="D1779" i="6"/>
  <c r="F1763" i="6"/>
  <c r="F1755" i="6"/>
  <c r="D1687" i="6"/>
  <c r="E1679" i="6"/>
  <c r="E1631" i="6"/>
  <c r="D1527" i="6"/>
  <c r="E1507" i="6"/>
  <c r="F1487" i="6"/>
  <c r="E1475" i="6"/>
  <c r="F1351" i="6"/>
  <c r="F1291" i="6"/>
  <c r="E1215" i="6"/>
  <c r="D1095" i="6"/>
  <c r="E1059" i="6"/>
  <c r="E1015" i="6"/>
  <c r="E1003" i="6"/>
  <c r="E839" i="6"/>
  <c r="E819" i="6"/>
  <c r="D795" i="6"/>
  <c r="E759" i="6"/>
  <c r="D627" i="6"/>
  <c r="E603" i="6"/>
  <c r="E579" i="6"/>
  <c r="D563" i="6"/>
  <c r="D483" i="6"/>
  <c r="D475" i="6"/>
  <c r="E471" i="6"/>
  <c r="E447" i="6"/>
  <c r="E391" i="6"/>
  <c r="D379" i="6"/>
  <c r="E367" i="6"/>
  <c r="F363" i="6"/>
  <c r="E323" i="6"/>
  <c r="E287" i="6"/>
  <c r="E191" i="6"/>
  <c r="D131" i="6"/>
  <c r="E111" i="6"/>
  <c r="F99" i="6"/>
  <c r="F91" i="6"/>
  <c r="E87" i="6"/>
  <c r="D59" i="6"/>
  <c r="E31" i="6"/>
  <c r="F1303" i="6"/>
  <c r="D1303" i="6"/>
  <c r="E8683" i="6"/>
  <c r="D7527" i="6"/>
  <c r="D6577" i="5"/>
  <c r="D8763" i="6"/>
  <c r="D8747" i="6"/>
  <c r="F8435" i="6"/>
  <c r="F8423" i="6"/>
  <c r="F8391" i="6"/>
  <c r="F8367" i="6"/>
  <c r="E8303" i="6"/>
  <c r="E8259" i="6"/>
  <c r="E8227" i="6"/>
  <c r="E8215" i="6"/>
  <c r="F8151" i="6"/>
  <c r="E8127" i="6"/>
  <c r="E8027" i="6"/>
  <c r="E8015" i="6"/>
  <c r="F7975" i="6"/>
  <c r="F7951" i="6"/>
  <c r="D7883" i="6"/>
  <c r="E7843" i="6"/>
  <c r="E7795" i="6"/>
  <c r="F7767" i="6"/>
  <c r="E7671" i="6"/>
  <c r="E7659" i="6"/>
  <c r="D7575" i="6"/>
  <c r="D7543" i="6"/>
  <c r="D7499" i="6"/>
  <c r="F7479" i="6"/>
  <c r="F7411" i="6"/>
  <c r="F7403" i="6"/>
  <c r="F7315" i="6"/>
  <c r="F7283" i="6"/>
  <c r="D7191" i="6"/>
  <c r="F7167" i="6"/>
  <c r="D7055" i="6"/>
  <c r="D7043" i="6"/>
  <c r="D7011" i="6"/>
  <c r="D6819" i="6"/>
  <c r="D6787" i="6"/>
  <c r="E6671" i="6"/>
  <c r="D6667" i="6"/>
  <c r="F6635" i="6"/>
  <c r="E6603" i="6"/>
  <c r="E6551" i="6"/>
  <c r="E6535" i="6"/>
  <c r="F6475" i="6"/>
  <c r="E6411" i="6"/>
  <c r="F6407" i="6"/>
  <c r="E6307" i="6"/>
  <c r="D6275" i="6"/>
  <c r="F6223" i="6"/>
  <c r="D6203" i="6"/>
  <c r="D6123" i="6"/>
  <c r="E6019" i="6"/>
  <c r="D6011" i="6"/>
  <c r="F6003" i="6"/>
  <c r="D5995" i="6"/>
  <c r="F5887" i="6"/>
  <c r="D5867" i="6"/>
  <c r="E5843" i="6"/>
  <c r="E5811" i="6"/>
  <c r="E5803" i="6"/>
  <c r="E5767" i="6"/>
  <c r="E5735" i="6"/>
  <c r="F5711" i="6"/>
  <c r="D5703" i="6"/>
  <c r="E5687" i="6"/>
  <c r="E5663" i="6"/>
  <c r="D5575" i="6"/>
  <c r="F5527" i="6"/>
  <c r="D5495" i="6"/>
  <c r="D5479" i="6"/>
  <c r="D5207" i="6"/>
  <c r="D5191" i="6"/>
  <c r="F5179" i="6"/>
  <c r="E5163" i="6"/>
  <c r="E5111" i="6"/>
  <c r="F5095" i="6"/>
  <c r="D5071" i="6"/>
  <c r="F5055" i="6"/>
  <c r="D5047" i="6"/>
  <c r="E5015" i="6"/>
  <c r="F4983" i="6"/>
  <c r="F4975" i="6"/>
  <c r="F4951" i="6"/>
  <c r="F4911" i="6"/>
  <c r="D4891" i="6"/>
  <c r="F4875" i="6"/>
  <c r="E4831" i="6"/>
  <c r="F4815" i="6"/>
  <c r="D4807" i="6"/>
  <c r="E4803" i="6"/>
  <c r="D4799" i="6"/>
  <c r="D4787" i="6"/>
  <c r="E4775" i="6"/>
  <c r="E4771" i="6"/>
  <c r="D4767" i="6"/>
  <c r="E4759" i="6"/>
  <c r="F4755" i="6"/>
  <c r="D4723" i="6"/>
  <c r="E4719" i="6"/>
  <c r="F4691" i="6"/>
  <c r="E4687" i="6"/>
  <c r="D4675" i="6"/>
  <c r="E4643" i="6"/>
  <c r="F4639" i="6"/>
  <c r="E4611" i="6"/>
  <c r="E4595" i="6"/>
  <c r="E4591" i="6"/>
  <c r="F4559" i="6"/>
  <c r="E4535" i="6"/>
  <c r="D4523" i="6"/>
  <c r="E4515" i="6"/>
  <c r="E4479" i="6"/>
  <c r="D4471" i="6"/>
  <c r="F4467" i="6"/>
  <c r="F4463" i="6"/>
  <c r="E4455" i="6"/>
  <c r="E4395" i="6"/>
  <c r="D4387" i="6"/>
  <c r="E4359" i="6"/>
  <c r="E4339" i="6"/>
  <c r="F4319" i="6"/>
  <c r="D4307" i="6"/>
  <c r="D4295" i="6"/>
  <c r="F4291" i="6"/>
  <c r="F4279" i="6"/>
  <c r="E4267" i="6"/>
  <c r="D4255" i="6"/>
  <c r="F4243" i="6"/>
  <c r="D4239" i="6"/>
  <c r="F4183" i="6"/>
  <c r="E4179" i="6"/>
  <c r="E4171" i="6"/>
  <c r="D4147" i="6"/>
  <c r="F4115" i="6"/>
  <c r="D6915" i="6"/>
  <c r="F6915" i="6"/>
  <c r="F5591" i="6"/>
  <c r="E5591" i="6"/>
  <c r="D5231" i="6"/>
  <c r="F5231" i="6"/>
  <c r="D5195" i="6"/>
  <c r="E5195" i="6"/>
  <c r="F5135" i="6"/>
  <c r="E5135" i="6"/>
  <c r="E5127" i="6"/>
  <c r="D5127" i="6"/>
  <c r="F4903" i="6"/>
  <c r="D4903" i="6"/>
  <c r="E4715" i="6"/>
  <c r="F4715" i="6"/>
  <c r="D4703" i="6"/>
  <c r="E4703" i="6"/>
  <c r="D4659" i="6"/>
  <c r="F4659" i="6"/>
  <c r="E4607" i="6"/>
  <c r="F4607" i="6"/>
  <c r="E4543" i="6"/>
  <c r="F4543" i="6"/>
  <c r="E4483" i="6"/>
  <c r="F4483" i="6"/>
  <c r="E4459" i="6"/>
  <c r="F4459" i="6"/>
  <c r="F4447" i="6"/>
  <c r="E4447" i="6"/>
  <c r="F4371" i="6"/>
  <c r="E4371" i="6"/>
  <c r="D4355" i="6"/>
  <c r="E4355" i="6"/>
  <c r="F4163" i="6"/>
  <c r="D4163" i="6"/>
  <c r="E8767" i="6"/>
  <c r="E8763" i="6"/>
  <c r="E8759" i="6"/>
  <c r="E8755" i="6"/>
  <c r="D8751" i="6"/>
  <c r="E8747" i="6"/>
  <c r="E8743" i="6"/>
  <c r="E8739" i="6"/>
  <c r="E8727" i="6"/>
  <c r="D8723" i="6"/>
  <c r="D8707" i="6"/>
  <c r="E8703" i="6"/>
  <c r="D8699" i="6"/>
  <c r="E8695" i="6"/>
  <c r="D8691" i="6"/>
  <c r="D8683" i="6"/>
  <c r="E8679" i="6"/>
  <c r="E8675" i="6"/>
  <c r="E8671" i="6"/>
  <c r="D8655" i="6"/>
  <c r="F8647" i="6"/>
  <c r="D8643" i="6"/>
  <c r="E8639" i="6"/>
  <c r="D8631" i="6"/>
  <c r="D8627" i="6"/>
  <c r="F8619" i="6"/>
  <c r="E8611" i="6"/>
  <c r="F8607" i="6"/>
  <c r="E8603" i="6"/>
  <c r="E8595" i="6"/>
  <c r="E8591" i="6"/>
  <c r="F8587" i="6"/>
  <c r="D8583" i="6"/>
  <c r="D8579" i="6"/>
  <c r="F8575" i="6"/>
  <c r="D8571" i="6"/>
  <c r="F8567" i="6"/>
  <c r="D8559" i="6"/>
  <c r="E8555" i="6"/>
  <c r="F8539" i="6"/>
  <c r="F8531" i="6"/>
  <c r="F8527" i="6"/>
  <c r="D8523" i="6"/>
  <c r="E8519" i="6"/>
  <c r="F8507" i="6"/>
  <c r="F8503" i="6"/>
  <c r="E8491" i="6"/>
  <c r="F8483" i="6"/>
  <c r="D8459" i="6"/>
  <c r="E8447" i="6"/>
  <c r="F8443" i="6"/>
  <c r="E8439" i="6"/>
  <c r="F8419" i="6"/>
  <c r="F8415" i="6"/>
  <c r="F8411" i="6"/>
  <c r="F8407" i="6"/>
  <c r="F8403" i="6"/>
  <c r="F8387" i="6"/>
  <c r="F8383" i="6"/>
  <c r="F8371" i="6"/>
  <c r="F8363" i="6"/>
  <c r="F8355" i="6"/>
  <c r="F8351" i="6"/>
  <c r="F8343" i="6"/>
  <c r="F8339" i="6"/>
  <c r="F8335" i="6"/>
  <c r="F8331" i="6"/>
  <c r="F8323" i="6"/>
  <c r="F8319" i="6"/>
  <c r="F8315" i="6"/>
  <c r="D8299" i="6"/>
  <c r="D8291" i="6"/>
  <c r="E8283" i="6"/>
  <c r="E8279" i="6"/>
  <c r="E8275" i="6"/>
  <c r="E8271" i="6"/>
  <c r="E8263" i="6"/>
  <c r="E8251" i="6"/>
  <c r="E8247" i="6"/>
  <c r="E8243" i="6"/>
  <c r="E8239" i="6"/>
  <c r="E8235" i="6"/>
  <c r="E8223" i="6"/>
  <c r="E8219" i="6"/>
  <c r="E8211" i="6"/>
  <c r="E8207" i="6"/>
  <c r="E8203" i="6"/>
  <c r="E8199" i="6"/>
  <c r="F8179" i="6"/>
  <c r="F8167" i="6"/>
  <c r="F8163" i="6"/>
  <c r="F8147" i="6"/>
  <c r="E8143" i="6"/>
  <c r="E8139" i="6"/>
  <c r="E8135" i="6"/>
  <c r="F8123" i="6"/>
  <c r="E8111" i="6"/>
  <c r="E8107" i="6"/>
  <c r="E8103" i="6"/>
  <c r="E8095" i="6"/>
  <c r="E8047" i="6"/>
  <c r="E8043" i="6"/>
  <c r="E8039" i="6"/>
  <c r="E8035" i="6"/>
  <c r="E8031" i="6"/>
  <c r="E8019" i="6"/>
  <c r="E8011" i="6"/>
  <c r="E8003" i="6"/>
  <c r="E7999" i="6"/>
  <c r="E7995" i="6"/>
  <c r="E7991" i="6"/>
  <c r="F7979" i="6"/>
  <c r="F7971" i="6"/>
  <c r="F7967" i="6"/>
  <c r="F7963" i="6"/>
  <c r="F7959" i="6"/>
  <c r="F7955" i="6"/>
  <c r="F7947" i="6"/>
  <c r="F7943" i="6"/>
  <c r="F7939" i="6"/>
  <c r="F7931" i="6"/>
  <c r="F7927" i="6"/>
  <c r="F7923" i="6"/>
  <c r="F7915" i="6"/>
  <c r="F7911" i="6"/>
  <c r="F7899" i="6"/>
  <c r="E7875" i="6"/>
  <c r="D7867" i="6"/>
  <c r="D7863" i="6"/>
  <c r="E7859" i="6"/>
  <c r="F7855" i="6"/>
  <c r="F7847" i="6"/>
  <c r="E7839" i="6"/>
  <c r="E7835" i="6"/>
  <c r="D7831" i="6"/>
  <c r="E7827" i="6"/>
  <c r="D7823" i="6"/>
  <c r="E7815" i="6"/>
  <c r="F7803" i="6"/>
  <c r="F7799" i="6"/>
  <c r="D7791" i="6"/>
  <c r="E7783" i="6"/>
  <c r="D7775" i="6"/>
  <c r="E7771" i="6"/>
  <c r="D7763" i="6"/>
  <c r="D7755" i="6"/>
  <c r="D7751" i="6"/>
  <c r="E7747" i="6"/>
  <c r="F7743" i="6"/>
  <c r="E7731" i="6"/>
  <c r="E7727" i="6"/>
  <c r="E7723" i="6"/>
  <c r="F7719" i="6"/>
  <c r="E7711" i="6"/>
  <c r="F7707" i="6"/>
  <c r="E7683" i="6"/>
  <c r="D7675" i="6"/>
  <c r="D7667" i="6"/>
  <c r="D7659" i="6"/>
  <c r="D7655" i="6"/>
  <c r="D7647" i="6"/>
  <c r="E7643" i="6"/>
  <c r="D7639" i="6"/>
  <c r="D7635" i="6"/>
  <c r="E7623" i="6"/>
  <c r="D7611" i="6"/>
  <c r="E7607" i="6"/>
  <c r="E7599" i="6"/>
  <c r="D7595" i="6"/>
  <c r="E7591" i="6"/>
  <c r="D7587" i="6"/>
  <c r="D7579" i="6"/>
  <c r="D7571" i="6"/>
  <c r="D7563" i="6"/>
  <c r="D7555" i="6"/>
  <c r="D7547" i="6"/>
  <c r="D7531" i="6"/>
  <c r="F7519" i="6"/>
  <c r="D7511" i="6"/>
  <c r="F7499" i="6"/>
  <c r="D7495" i="6"/>
  <c r="F7487" i="6"/>
  <c r="D7479" i="6"/>
  <c r="F7471" i="6"/>
  <c r="F7467" i="6"/>
  <c r="D7463" i="6"/>
  <c r="F7455" i="6"/>
  <c r="F7439" i="6"/>
  <c r="D7435" i="6"/>
  <c r="F7431" i="6"/>
  <c r="D7427" i="6"/>
  <c r="F7423" i="6"/>
  <c r="F7415" i="6"/>
  <c r="D7411" i="6"/>
  <c r="F7407" i="6"/>
  <c r="D7403" i="6"/>
  <c r="F7391" i="6"/>
  <c r="D7379" i="6"/>
  <c r="F7375" i="6"/>
  <c r="D7363" i="6"/>
  <c r="D7347" i="6"/>
  <c r="F7343" i="6"/>
  <c r="D7339" i="6"/>
  <c r="F7327" i="6"/>
  <c r="D7315" i="6"/>
  <c r="F7311" i="6"/>
  <c r="D7299" i="6"/>
  <c r="F7295" i="6"/>
  <c r="E7287" i="6"/>
  <c r="D7283" i="6"/>
  <c r="F7279" i="6"/>
  <c r="D7267" i="6"/>
  <c r="F7263" i="6"/>
  <c r="D7251" i="6"/>
  <c r="F7247" i="6"/>
  <c r="D7243" i="6"/>
  <c r="E7223" i="6"/>
  <c r="D7219" i="6"/>
  <c r="F7215" i="6"/>
  <c r="D7211" i="6"/>
  <c r="D7203" i="6"/>
  <c r="D7199" i="6"/>
  <c r="F7195" i="6"/>
  <c r="D7187" i="6"/>
  <c r="F7183" i="6"/>
  <c r="D7179" i="6"/>
  <c r="D7171" i="6"/>
  <c r="D7167" i="6"/>
  <c r="D7155" i="6"/>
  <c r="F7151" i="6"/>
  <c r="D7147" i="6"/>
  <c r="D7139" i="6"/>
  <c r="D7135" i="6"/>
  <c r="F7131" i="6"/>
  <c r="F7127" i="6"/>
  <c r="F7115" i="6"/>
  <c r="F7099" i="6"/>
  <c r="D7087" i="6"/>
  <c r="F7079" i="6"/>
  <c r="D7071" i="6"/>
  <c r="D7067" i="6"/>
  <c r="D7063" i="6"/>
  <c r="E7059" i="6"/>
  <c r="F7055" i="6"/>
  <c r="F7051" i="6"/>
  <c r="F7047" i="6"/>
  <c r="F7039" i="6"/>
  <c r="F7035" i="6"/>
  <c r="F7023" i="6"/>
  <c r="D7019" i="6"/>
  <c r="D7007" i="6"/>
  <c r="F7003" i="6"/>
  <c r="D6999" i="6"/>
  <c r="F6987" i="6"/>
  <c r="F6983" i="6"/>
  <c r="E6979" i="6"/>
  <c r="D6975" i="6"/>
  <c r="F6971" i="6"/>
  <c r="D6967" i="6"/>
  <c r="F6959" i="6"/>
  <c r="F6955" i="6"/>
  <c r="D6927" i="6"/>
  <c r="F6923" i="6"/>
  <c r="F6919" i="6"/>
  <c r="E6915" i="6"/>
  <c r="F6911" i="6"/>
  <c r="F6895" i="6"/>
  <c r="E6867" i="6"/>
  <c r="D6847" i="6"/>
  <c r="F6843" i="6"/>
  <c r="F6815" i="6"/>
  <c r="D6811" i="6"/>
  <c r="E6803" i="6"/>
  <c r="D6799" i="6"/>
  <c r="F6795" i="6"/>
  <c r="D6791" i="6"/>
  <c r="F6779" i="6"/>
  <c r="D6767" i="6"/>
  <c r="D6763" i="6"/>
  <c r="F6747" i="6"/>
  <c r="F6719" i="6"/>
  <c r="F6715" i="6"/>
  <c r="D6699" i="6"/>
  <c r="E6667" i="6"/>
  <c r="E6663" i="6"/>
  <c r="F6659" i="6"/>
  <c r="E6655" i="6"/>
  <c r="F6643" i="6"/>
  <c r="E6639" i="6"/>
  <c r="D6631" i="6"/>
  <c r="D6623" i="6"/>
  <c r="F6619" i="6"/>
  <c r="D6615" i="6"/>
  <c r="F6607" i="6"/>
  <c r="D6603" i="6"/>
  <c r="F6599" i="6"/>
  <c r="F6595" i="6"/>
  <c r="E6591" i="6"/>
  <c r="D6583" i="6"/>
  <c r="E6575" i="6"/>
  <c r="D6571" i="6"/>
  <c r="F6559" i="6"/>
  <c r="F6555" i="6"/>
  <c r="D6547" i="6"/>
  <c r="D6527" i="6"/>
  <c r="F6519" i="6"/>
  <c r="F6515" i="6"/>
  <c r="E6511" i="6"/>
  <c r="D6503" i="6"/>
  <c r="E6495" i="6"/>
  <c r="F6491" i="6"/>
  <c r="E6483" i="6"/>
  <c r="F6479" i="6"/>
  <c r="F6471" i="6"/>
  <c r="F6467" i="6"/>
  <c r="E6463" i="6"/>
  <c r="F6451" i="6"/>
  <c r="E6447" i="6"/>
  <c r="D6443" i="6"/>
  <c r="D6439" i="6"/>
  <c r="F6435" i="6"/>
  <c r="F6427" i="6"/>
  <c r="F6423" i="6"/>
  <c r="F6419" i="6"/>
  <c r="F6411" i="6"/>
  <c r="D6407" i="6"/>
  <c r="F6403" i="6"/>
  <c r="D6399" i="6"/>
  <c r="D6391" i="6"/>
  <c r="E6383" i="6"/>
  <c r="E6379" i="6"/>
  <c r="E6375" i="6"/>
  <c r="F6371" i="6"/>
  <c r="D6367" i="6"/>
  <c r="F6351" i="6"/>
  <c r="F6347" i="6"/>
  <c r="E6343" i="6"/>
  <c r="D6339" i="6"/>
  <c r="D6335" i="6"/>
  <c r="E6327" i="6"/>
  <c r="F6323" i="6"/>
  <c r="D6319" i="6"/>
  <c r="D6315" i="6"/>
  <c r="F6311" i="6"/>
  <c r="D6307" i="6"/>
  <c r="E6295" i="6"/>
  <c r="F6291" i="6"/>
  <c r="D6283" i="6"/>
  <c r="E6279" i="6"/>
  <c r="E6275" i="6"/>
  <c r="F6271" i="6"/>
  <c r="D6263" i="6"/>
  <c r="E6259" i="6"/>
  <c r="D6255" i="6"/>
  <c r="F6243" i="6"/>
  <c r="E6239" i="6"/>
  <c r="E6227" i="6"/>
  <c r="D6223" i="6"/>
  <c r="E6219" i="6"/>
  <c r="E6203" i="6"/>
  <c r="F6199" i="6"/>
  <c r="F6195" i="6"/>
  <c r="D6191" i="6"/>
  <c r="D6183" i="6"/>
  <c r="F6179" i="6"/>
  <c r="D6171" i="6"/>
  <c r="E6163" i="6"/>
  <c r="F6159" i="6"/>
  <c r="D6155" i="6"/>
  <c r="E6151" i="6"/>
  <c r="E6147" i="6"/>
  <c r="F6139" i="6"/>
  <c r="F6135" i="6"/>
  <c r="F6131" i="6"/>
  <c r="D6127" i="6"/>
  <c r="F6123" i="6"/>
  <c r="D6119" i="6"/>
  <c r="F6115" i="6"/>
  <c r="D6111" i="6"/>
  <c r="D6107" i="6"/>
  <c r="F6103" i="6"/>
  <c r="F6099" i="6"/>
  <c r="D6095" i="6"/>
  <c r="F6079" i="6"/>
  <c r="F6075" i="6"/>
  <c r="F6063" i="6"/>
  <c r="E6059" i="6"/>
  <c r="E6055" i="6"/>
  <c r="F6051" i="6"/>
  <c r="F6047" i="6"/>
  <c r="F6043" i="6"/>
  <c r="E6035" i="6"/>
  <c r="F6023" i="6"/>
  <c r="D6015" i="6"/>
  <c r="E6011" i="6"/>
  <c r="E6003" i="6"/>
  <c r="F5999" i="6"/>
  <c r="F5995" i="6"/>
  <c r="E5991" i="6"/>
  <c r="D5983" i="6"/>
  <c r="D5979" i="6"/>
  <c r="E5971" i="6"/>
  <c r="D5967" i="6"/>
  <c r="D5963" i="6"/>
  <c r="F5951" i="6"/>
  <c r="F5947" i="6"/>
  <c r="F5939" i="6"/>
  <c r="F5935" i="6"/>
  <c r="E5927" i="6"/>
  <c r="F5923" i="6"/>
  <c r="F5919" i="6"/>
  <c r="F5903" i="6"/>
  <c r="F5895" i="6"/>
  <c r="E5891" i="6"/>
  <c r="F5883" i="6"/>
  <c r="F5875" i="6"/>
  <c r="D5871" i="6"/>
  <c r="F5867" i="6"/>
  <c r="E5859" i="6"/>
  <c r="F5855" i="6"/>
  <c r="F5843" i="6"/>
  <c r="D5839" i="6"/>
  <c r="F5835" i="6"/>
  <c r="D5823" i="6"/>
  <c r="E5819" i="6"/>
  <c r="F5811" i="6"/>
  <c r="F5807" i="6"/>
  <c r="F5803" i="6"/>
  <c r="E5799" i="6"/>
  <c r="D5767" i="6"/>
  <c r="E5759" i="6"/>
  <c r="D5755" i="6"/>
  <c r="D5751" i="6"/>
  <c r="F5739" i="6"/>
  <c r="D5735" i="6"/>
  <c r="E5723" i="6"/>
  <c r="D5719" i="6"/>
  <c r="F5703" i="6"/>
  <c r="E5695" i="6"/>
  <c r="D5691" i="6"/>
  <c r="F5687" i="6"/>
  <c r="F5675" i="6"/>
  <c r="F5671" i="6"/>
  <c r="F5663" i="6"/>
  <c r="E5659" i="6"/>
  <c r="F5655" i="6"/>
  <c r="E5647" i="6"/>
  <c r="F5639" i="6"/>
  <c r="F5631" i="6"/>
  <c r="D5627" i="6"/>
  <c r="F5623" i="6"/>
  <c r="F5611" i="6"/>
  <c r="F5607" i="6"/>
  <c r="E5595" i="6"/>
  <c r="D5591" i="6"/>
  <c r="F5575" i="6"/>
  <c r="E5567" i="6"/>
  <c r="D5563" i="6"/>
  <c r="F5559" i="6"/>
  <c r="F5551" i="6"/>
  <c r="F5547" i="6"/>
  <c r="D5543" i="6"/>
  <c r="E5535" i="6"/>
  <c r="E5531" i="6"/>
  <c r="E5527" i="6"/>
  <c r="E5519" i="6"/>
  <c r="F5511" i="6"/>
  <c r="D5499" i="6"/>
  <c r="F5495" i="6"/>
  <c r="F5487" i="6"/>
  <c r="F5483" i="6"/>
  <c r="F5479" i="6"/>
  <c r="F5467" i="6"/>
  <c r="E5463" i="6"/>
  <c r="E5459" i="6"/>
  <c r="F5455" i="6"/>
  <c r="F5451" i="6"/>
  <c r="D5447" i="6"/>
  <c r="F5439" i="6"/>
  <c r="F5431" i="6"/>
  <c r="F5427" i="6"/>
  <c r="F5423" i="6"/>
  <c r="F5419" i="6"/>
  <c r="F5415" i="6"/>
  <c r="F5411" i="6"/>
  <c r="F5407" i="6"/>
  <c r="F5403" i="6"/>
  <c r="F5399" i="6"/>
  <c r="F5395" i="6"/>
  <c r="F5391" i="6"/>
  <c r="F5387" i="6"/>
  <c r="F5383" i="6"/>
  <c r="F5379" i="6"/>
  <c r="F5375" i="6"/>
  <c r="F5371" i="6"/>
  <c r="F5367" i="6"/>
  <c r="F5363" i="6"/>
  <c r="F5359" i="6"/>
  <c r="F5355" i="6"/>
  <c r="F5351" i="6"/>
  <c r="F5347" i="6"/>
  <c r="F5343" i="6"/>
  <c r="F5339" i="6"/>
  <c r="F5335" i="6"/>
  <c r="F5327" i="6"/>
  <c r="F5323" i="6"/>
  <c r="F5319" i="6"/>
  <c r="F5315" i="6"/>
  <c r="F5311" i="6"/>
  <c r="F5307" i="6"/>
  <c r="F5303" i="6"/>
  <c r="F5299" i="6"/>
  <c r="F5295" i="6"/>
  <c r="F5291" i="6"/>
  <c r="F5287" i="6"/>
  <c r="F5283" i="6"/>
  <c r="F5279" i="6"/>
  <c r="F5275" i="6"/>
  <c r="F5271" i="6"/>
  <c r="F5267" i="6"/>
  <c r="F5263" i="6"/>
  <c r="F5259" i="6"/>
  <c r="F5255" i="6"/>
  <c r="F5251" i="6"/>
  <c r="F5247" i="6"/>
  <c r="F5243" i="6"/>
  <c r="F5239" i="6"/>
  <c r="F5235" i="6"/>
  <c r="F5223" i="6"/>
  <c r="D5211" i="6"/>
  <c r="F5207" i="6"/>
  <c r="E5203" i="6"/>
  <c r="F5195" i="6"/>
  <c r="F5191" i="6"/>
  <c r="D5183" i="6"/>
  <c r="D5179" i="6"/>
  <c r="F5175" i="6"/>
  <c r="F5171" i="6"/>
  <c r="F5167" i="6"/>
  <c r="F5163" i="6"/>
  <c r="F5159" i="6"/>
  <c r="E5155" i="6"/>
  <c r="D5139" i="6"/>
  <c r="D5135" i="6"/>
  <c r="D5131" i="6"/>
  <c r="F5127" i="6"/>
  <c r="D5123" i="6"/>
  <c r="F5119" i="6"/>
  <c r="D5115" i="6"/>
  <c r="D5111" i="6"/>
  <c r="D5107" i="6"/>
  <c r="E5103" i="6"/>
  <c r="D5099" i="6"/>
  <c r="D5095" i="6"/>
  <c r="D5091" i="6"/>
  <c r="D5087" i="6"/>
  <c r="D5083" i="6"/>
  <c r="D5079" i="6"/>
  <c r="D5075" i="6"/>
  <c r="E5071" i="6"/>
  <c r="D5067" i="6"/>
  <c r="E5063" i="6"/>
  <c r="D5059" i="6"/>
  <c r="E5055" i="6"/>
  <c r="D5051" i="6"/>
  <c r="E5047" i="6"/>
  <c r="D5043" i="6"/>
  <c r="F5039" i="6"/>
  <c r="D5035" i="6"/>
  <c r="F5031" i="6"/>
  <c r="D5027" i="6"/>
  <c r="D5023" i="6"/>
  <c r="D5019" i="6"/>
  <c r="D5015" i="6"/>
  <c r="D5011" i="6"/>
  <c r="D5007" i="6"/>
  <c r="D5003" i="6"/>
  <c r="D4999" i="6"/>
  <c r="D4995" i="6"/>
  <c r="F4991" i="6"/>
  <c r="D4987" i="6"/>
  <c r="D4983" i="6"/>
  <c r="D4979" i="6"/>
  <c r="E4975" i="6"/>
  <c r="D4971" i="6"/>
  <c r="E4967" i="6"/>
  <c r="D4963" i="6"/>
  <c r="D4955" i="6"/>
  <c r="D4951" i="6"/>
  <c r="D4947" i="6"/>
  <c r="E4943" i="6"/>
  <c r="D4939" i="6"/>
  <c r="D4931" i="6"/>
  <c r="D4923" i="6"/>
  <c r="F4919" i="6"/>
  <c r="D4915" i="6"/>
  <c r="D4911" i="6"/>
  <c r="D4907" i="6"/>
  <c r="E4903" i="6"/>
  <c r="E4895" i="6"/>
  <c r="E4891" i="6"/>
  <c r="F4883" i="6"/>
  <c r="F4879" i="6"/>
  <c r="D4875" i="6"/>
  <c r="F4867" i="6"/>
  <c r="F4863" i="6"/>
  <c r="E4843" i="6"/>
  <c r="F4831" i="6"/>
  <c r="D4827" i="6"/>
  <c r="F4819" i="6"/>
  <c r="E4815" i="6"/>
  <c r="F4807" i="6"/>
  <c r="F4803" i="6"/>
  <c r="E4799" i="6"/>
  <c r="F4791" i="6"/>
  <c r="E4787" i="6"/>
  <c r="D4783" i="6"/>
  <c r="D4779" i="6"/>
  <c r="F4775" i="6"/>
  <c r="D4771" i="6"/>
  <c r="F4767" i="6"/>
  <c r="F4759" i="6"/>
  <c r="D4755" i="6"/>
  <c r="F4743" i="6"/>
  <c r="E4739" i="6"/>
  <c r="E4735" i="6"/>
  <c r="F4731" i="6"/>
  <c r="E4723" i="6"/>
  <c r="F4719" i="6"/>
  <c r="F4711" i="6"/>
  <c r="D4707" i="6"/>
  <c r="F4703" i="6"/>
  <c r="F4699" i="6"/>
  <c r="E4695" i="6"/>
  <c r="D4691" i="6"/>
  <c r="D4687" i="6"/>
  <c r="F4683" i="6"/>
  <c r="E4679" i="6"/>
  <c r="F4675" i="6"/>
  <c r="D4671" i="6"/>
  <c r="F4667" i="6"/>
  <c r="F4663" i="6"/>
  <c r="E4659" i="6"/>
  <c r="D4655" i="6"/>
  <c r="F4651" i="6"/>
  <c r="F4647" i="6"/>
  <c r="D4643" i="6"/>
  <c r="E4639" i="6"/>
  <c r="F4635" i="6"/>
  <c r="D4627" i="6"/>
  <c r="D4623" i="6"/>
  <c r="D4611" i="6"/>
  <c r="D4607" i="6"/>
  <c r="D4599" i="6"/>
  <c r="F4595" i="6"/>
  <c r="F4591" i="6"/>
  <c r="E4587" i="6"/>
  <c r="F4583" i="6"/>
  <c r="D4579" i="6"/>
  <c r="E4575" i="6"/>
  <c r="F4571" i="6"/>
  <c r="E4567" i="6"/>
  <c r="D4563" i="6"/>
  <c r="D4559" i="6"/>
  <c r="D4555" i="6"/>
  <c r="F4547" i="6"/>
  <c r="D4543" i="6"/>
  <c r="E4531" i="6"/>
  <c r="D4515" i="6"/>
  <c r="F4511" i="6"/>
  <c r="D4507" i="6"/>
  <c r="D4503" i="6"/>
  <c r="D4499" i="6"/>
  <c r="D4495" i="6"/>
  <c r="F4491" i="6"/>
  <c r="D4487" i="6"/>
  <c r="D4483" i="6"/>
  <c r="D4479" i="6"/>
  <c r="E4471" i="6"/>
  <c r="E4467" i="6"/>
  <c r="D4463" i="6"/>
  <c r="D4459" i="6"/>
  <c r="D4451" i="6"/>
  <c r="D4447" i="6"/>
  <c r="E4443" i="6"/>
  <c r="E4439" i="6"/>
  <c r="F4435" i="6"/>
  <c r="E4431" i="6"/>
  <c r="D4427" i="6"/>
  <c r="F4423" i="6"/>
  <c r="F4419" i="6"/>
  <c r="E4415" i="6"/>
  <c r="F4411" i="6"/>
  <c r="F4407" i="6"/>
  <c r="E4403" i="6"/>
  <c r="D4399" i="6"/>
  <c r="E4383" i="6"/>
  <c r="E4375" i="6"/>
  <c r="D4371" i="6"/>
  <c r="E4367" i="6"/>
  <c r="E4363" i="6"/>
  <c r="F4355" i="6"/>
  <c r="F4351" i="6"/>
  <c r="F4343" i="6"/>
  <c r="D4339" i="6"/>
  <c r="F4335" i="6"/>
  <c r="F4331" i="6"/>
  <c r="E4327" i="6"/>
  <c r="F4323" i="6"/>
  <c r="E4319" i="6"/>
  <c r="F4315" i="6"/>
  <c r="D4311" i="6"/>
  <c r="F4307" i="6"/>
  <c r="F4303" i="6"/>
  <c r="F4299" i="6"/>
  <c r="E4295" i="6"/>
  <c r="E4291" i="6"/>
  <c r="D4287" i="6"/>
  <c r="E4279" i="6"/>
  <c r="E4275" i="6"/>
  <c r="F4271" i="6"/>
  <c r="D4267" i="6"/>
  <c r="E4259" i="6"/>
  <c r="E4255" i="6"/>
  <c r="F4251" i="6"/>
  <c r="D4247" i="6"/>
  <c r="E4243" i="6"/>
  <c r="E4239" i="6"/>
  <c r="D4227" i="6"/>
  <c r="D4223" i="6"/>
  <c r="E4219" i="6"/>
  <c r="D4211" i="6"/>
  <c r="E4207" i="6"/>
  <c r="F4199" i="6"/>
  <c r="E4195" i="6"/>
  <c r="E4191" i="6"/>
  <c r="D4183" i="6"/>
  <c r="D4179" i="6"/>
  <c r="D4175" i="6"/>
  <c r="F4171" i="6"/>
  <c r="E4163" i="6"/>
  <c r="F4159" i="6"/>
  <c r="F4151" i="6"/>
  <c r="F4147" i="6"/>
  <c r="E4143" i="6"/>
  <c r="D4139" i="6"/>
  <c r="E4131" i="6"/>
  <c r="F4127" i="6"/>
  <c r="F4123" i="6"/>
  <c r="E4115" i="6"/>
  <c r="D4111" i="6"/>
  <c r="D4107" i="6"/>
  <c r="D4103" i="6"/>
  <c r="E4099" i="6"/>
  <c r="D4095" i="6"/>
  <c r="E4091" i="6"/>
  <c r="F4083" i="6"/>
  <c r="E4079" i="6"/>
  <c r="E4075" i="6"/>
  <c r="E4071" i="6"/>
  <c r="F4063" i="6"/>
  <c r="D4051" i="6"/>
  <c r="F4047" i="6"/>
  <c r="F4043" i="6"/>
  <c r="F4039" i="6"/>
  <c r="E4035" i="6"/>
  <c r="D4031" i="6"/>
  <c r="D4023" i="6"/>
  <c r="F4019" i="6"/>
  <c r="E4015" i="6"/>
  <c r="F4011" i="6"/>
  <c r="F3999" i="6"/>
  <c r="D3995" i="6"/>
  <c r="E3987" i="6"/>
  <c r="F3979" i="6"/>
  <c r="E3975" i="6"/>
  <c r="E3971" i="6"/>
  <c r="D3967" i="6"/>
  <c r="E3963" i="6"/>
  <c r="D3959" i="6"/>
  <c r="D3955" i="6"/>
  <c r="E3951" i="6"/>
  <c r="D3947" i="6"/>
  <c r="F3943" i="6"/>
  <c r="F3939" i="6"/>
  <c r="F3935" i="6"/>
  <c r="E3931" i="6"/>
  <c r="F3927" i="6"/>
  <c r="E3915" i="6"/>
  <c r="E3911" i="6"/>
  <c r="E3907" i="6"/>
  <c r="D3903" i="6"/>
  <c r="D3899" i="6"/>
  <c r="E3895" i="6"/>
  <c r="F3891" i="6"/>
  <c r="E3887" i="6"/>
  <c r="F3883" i="6"/>
  <c r="D3879" i="6"/>
  <c r="F3871" i="6"/>
  <c r="D3867" i="6"/>
  <c r="D3859" i="6"/>
  <c r="E3855" i="6"/>
  <c r="F3851" i="6"/>
  <c r="E3847" i="6"/>
  <c r="E3843" i="6"/>
  <c r="D3839" i="6"/>
  <c r="E3835" i="6"/>
  <c r="F3827" i="6"/>
  <c r="E3823" i="6"/>
  <c r="D3819" i="6"/>
  <c r="F3815" i="6"/>
  <c r="E3807" i="6"/>
  <c r="F3803" i="6"/>
  <c r="D3795" i="6"/>
  <c r="E3779" i="6"/>
  <c r="D3775" i="6"/>
  <c r="F3771" i="6"/>
  <c r="F3767" i="6"/>
  <c r="F3763" i="6"/>
  <c r="E3759" i="6"/>
  <c r="E3755" i="6"/>
  <c r="D3751" i="6"/>
  <c r="F3747" i="6"/>
  <c r="F3743" i="6"/>
  <c r="F3739" i="6"/>
  <c r="D3731" i="6"/>
  <c r="D3727" i="6"/>
  <c r="E3715" i="6"/>
  <c r="D3711" i="6"/>
  <c r="D3707" i="6"/>
  <c r="F3703" i="6"/>
  <c r="F3699" i="6"/>
  <c r="E3695" i="6"/>
  <c r="D3691" i="6"/>
  <c r="D3687" i="6"/>
  <c r="F3683" i="6"/>
  <c r="F3679" i="6"/>
  <c r="D3667" i="6"/>
  <c r="E3663" i="6"/>
  <c r="D3659" i="6"/>
  <c r="D3647" i="6"/>
  <c r="E3643" i="6"/>
  <c r="F3635" i="6"/>
  <c r="E3631" i="6"/>
  <c r="F3627" i="6"/>
  <c r="D3623" i="6"/>
  <c r="F3615" i="6"/>
  <c r="D3611" i="6"/>
  <c r="D3603" i="6"/>
  <c r="F3595" i="6"/>
  <c r="D3583" i="6"/>
  <c r="F3571" i="6"/>
  <c r="E3567" i="6"/>
  <c r="D3563" i="6"/>
  <c r="E3555" i="6"/>
  <c r="E3551" i="6"/>
  <c r="E3547" i="6"/>
  <c r="D3539" i="6"/>
  <c r="F3531" i="6"/>
  <c r="F3527" i="6"/>
  <c r="E3523" i="6"/>
  <c r="D3519" i="6"/>
  <c r="D3511" i="6"/>
  <c r="E3503" i="6"/>
  <c r="D3499" i="6"/>
  <c r="F3495" i="6"/>
  <c r="E3491" i="6"/>
  <c r="F3487" i="6"/>
  <c r="E3479" i="6"/>
  <c r="D3475" i="6"/>
  <c r="E3471" i="6"/>
  <c r="D3463" i="6"/>
  <c r="E3459" i="6"/>
  <c r="D3455" i="6"/>
  <c r="E3451" i="6"/>
  <c r="F3443" i="6"/>
  <c r="D3435" i="6"/>
  <c r="F3431" i="6"/>
  <c r="D3423" i="6"/>
  <c r="D3419" i="6"/>
  <c r="D3411" i="6"/>
  <c r="F3407" i="6"/>
  <c r="F3403" i="6"/>
  <c r="E3399" i="6"/>
  <c r="E3391" i="6"/>
  <c r="D3387" i="6"/>
  <c r="D3383" i="6"/>
  <c r="F3379" i="6"/>
  <c r="D3367" i="6"/>
  <c r="F3355" i="6"/>
  <c r="F3351" i="6"/>
  <c r="D3343" i="6"/>
  <c r="F3339" i="6"/>
  <c r="D3331" i="6"/>
  <c r="D3327" i="6"/>
  <c r="E3319" i="6"/>
  <c r="D3311" i="6"/>
  <c r="E3295" i="6"/>
  <c r="E3287" i="6"/>
  <c r="E3283" i="6"/>
  <c r="E3279" i="6"/>
  <c r="F3267" i="6"/>
  <c r="D3255" i="6"/>
  <c r="E3247" i="6"/>
  <c r="D3243" i="6"/>
  <c r="F3239" i="6"/>
  <c r="E3235" i="6"/>
  <c r="D3227" i="6"/>
  <c r="F3223" i="6"/>
  <c r="E3215" i="6"/>
  <c r="D3207" i="6"/>
  <c r="F3199" i="6"/>
  <c r="D3195" i="6"/>
  <c r="E3191" i="6"/>
  <c r="F3183" i="6"/>
  <c r="F3171" i="6"/>
  <c r="F3167" i="6"/>
  <c r="F3155" i="6"/>
  <c r="F3151" i="6"/>
  <c r="F3139" i="6"/>
  <c r="F3135" i="6"/>
  <c r="F3123" i="6"/>
  <c r="F3119" i="6"/>
  <c r="F3107" i="6"/>
  <c r="F3103" i="6"/>
  <c r="F3091" i="6"/>
  <c r="F3087" i="6"/>
  <c r="F3075" i="6"/>
  <c r="F3071" i="6"/>
  <c r="F3059" i="6"/>
  <c r="F3055" i="6"/>
  <c r="D3043" i="6"/>
  <c r="E3035" i="6"/>
  <c r="D3031" i="6"/>
  <c r="D3027" i="6"/>
  <c r="D3023" i="6"/>
  <c r="E3011" i="6"/>
  <c r="F2991" i="6"/>
  <c r="E2987" i="6"/>
  <c r="F2983" i="6"/>
  <c r="F2967" i="6"/>
  <c r="F2959" i="6"/>
  <c r="E2955" i="6"/>
  <c r="F2951" i="6"/>
  <c r="E2947" i="6"/>
  <c r="E2939" i="6"/>
  <c r="F2935" i="6"/>
  <c r="E2931" i="6"/>
  <c r="F2927" i="6"/>
  <c r="E2923" i="6"/>
  <c r="F2919" i="6"/>
  <c r="F2911" i="6"/>
  <c r="E2907" i="6"/>
  <c r="F2895" i="6"/>
  <c r="E2891" i="6"/>
  <c r="F2887" i="6"/>
  <c r="D2883" i="6"/>
  <c r="E2867" i="6"/>
  <c r="F2863" i="6"/>
  <c r="F2855" i="6"/>
  <c r="E2851" i="6"/>
  <c r="D2847" i="6"/>
  <c r="D2843" i="6"/>
  <c r="F2839" i="6"/>
  <c r="E2835" i="6"/>
  <c r="E2827" i="6"/>
  <c r="E2819" i="6"/>
  <c r="F2807" i="6"/>
  <c r="E2803" i="6"/>
  <c r="F2799" i="6"/>
  <c r="E2795" i="6"/>
  <c r="F2791" i="6"/>
  <c r="E2787" i="6"/>
  <c r="F2783" i="6"/>
  <c r="E2779" i="6"/>
  <c r="F2775" i="6"/>
  <c r="E2771" i="6"/>
  <c r="E2763" i="6"/>
  <c r="E2755" i="6"/>
  <c r="F2751" i="6"/>
  <c r="D2743" i="6"/>
  <c r="D2735" i="6"/>
  <c r="D2727" i="6"/>
  <c r="D2711" i="6"/>
  <c r="D2695" i="6"/>
  <c r="E2687" i="6"/>
  <c r="D2671" i="6"/>
  <c r="D2663" i="6"/>
  <c r="D2655" i="6"/>
  <c r="D2647" i="6"/>
  <c r="D2639" i="6"/>
  <c r="D2631" i="6"/>
  <c r="D2607" i="6"/>
  <c r="D2599" i="6"/>
  <c r="E2591" i="6"/>
  <c r="E2559" i="6"/>
  <c r="D2551" i="6"/>
  <c r="D2543" i="6"/>
  <c r="D2535" i="6"/>
  <c r="D2527" i="6"/>
  <c r="D2519" i="6"/>
  <c r="D2503" i="6"/>
  <c r="D2495" i="6"/>
  <c r="D2479" i="6"/>
  <c r="D2471" i="6"/>
  <c r="D2455" i="6"/>
  <c r="D2423" i="6"/>
  <c r="D2415" i="6"/>
  <c r="D2407" i="6"/>
  <c r="D2383" i="6"/>
  <c r="D2375" i="6"/>
  <c r="D2351" i="6"/>
  <c r="D2327" i="6"/>
  <c r="D2311" i="6"/>
  <c r="E2303" i="6"/>
  <c r="D2295" i="6"/>
  <c r="D2279" i="6"/>
  <c r="D2255" i="6"/>
  <c r="D2239" i="6"/>
  <c r="E2227" i="6"/>
  <c r="E2223" i="6"/>
  <c r="E2219" i="6"/>
  <c r="E2211" i="6"/>
  <c r="E2207" i="6"/>
  <c r="E2203" i="6"/>
  <c r="E2199" i="6"/>
  <c r="E2195" i="6"/>
  <c r="E2191" i="6"/>
  <c r="E2187" i="6"/>
  <c r="E2179" i="6"/>
  <c r="E2175" i="6"/>
  <c r="E2171" i="6"/>
  <c r="D2167" i="6"/>
  <c r="E2163" i="6"/>
  <c r="E2159" i="6"/>
  <c r="E2155" i="6"/>
  <c r="E2147" i="6"/>
  <c r="D2143" i="6"/>
  <c r="E2139" i="6"/>
  <c r="D2135" i="6"/>
  <c r="E2131" i="6"/>
  <c r="E2123" i="6"/>
  <c r="E2115" i="6"/>
  <c r="D2111" i="6"/>
  <c r="E2107" i="6"/>
  <c r="D2103" i="6"/>
  <c r="E2099" i="6"/>
  <c r="E2095" i="6"/>
  <c r="E2091" i="6"/>
  <c r="E2083" i="6"/>
  <c r="D2079" i="6"/>
  <c r="E2075" i="6"/>
  <c r="E2067" i="6"/>
  <c r="E2063" i="6"/>
  <c r="E2059" i="6"/>
  <c r="E2051" i="6"/>
  <c r="E2047" i="6"/>
  <c r="E2043" i="6"/>
  <c r="D2039" i="6"/>
  <c r="E2035" i="6"/>
  <c r="E2031" i="6"/>
  <c r="E2027" i="6"/>
  <c r="E2019" i="6"/>
  <c r="D2015" i="6"/>
  <c r="E2011" i="6"/>
  <c r="D2007" i="6"/>
  <c r="E2003" i="6"/>
  <c r="E1995" i="6"/>
  <c r="E1987" i="6"/>
  <c r="E1979" i="6"/>
  <c r="E1971" i="6"/>
  <c r="E1967" i="6"/>
  <c r="E1963" i="6"/>
  <c r="E1959" i="6"/>
  <c r="E1955" i="6"/>
  <c r="E1951" i="6"/>
  <c r="E1947" i="6"/>
  <c r="F1943" i="6"/>
  <c r="D1939" i="6"/>
  <c r="F1935" i="6"/>
  <c r="F1931" i="6"/>
  <c r="E1927" i="6"/>
  <c r="D1923" i="6"/>
  <c r="E1919" i="6"/>
  <c r="D1911" i="6"/>
  <c r="E1891" i="6"/>
  <c r="E1883" i="6"/>
  <c r="E1847" i="6"/>
  <c r="E1843" i="6"/>
  <c r="E1835" i="6"/>
  <c r="D1815" i="6"/>
  <c r="F1807" i="6"/>
  <c r="D1787" i="6"/>
  <c r="D1783" i="6"/>
  <c r="E1779" i="6"/>
  <c r="E1771" i="6"/>
  <c r="D1767" i="6"/>
  <c r="E1759" i="6"/>
  <c r="D1731" i="6"/>
  <c r="F1711" i="6"/>
  <c r="D1703" i="6"/>
  <c r="F1687" i="6"/>
  <c r="D1659" i="6"/>
  <c r="D1655" i="6"/>
  <c r="E1651" i="6"/>
  <c r="E1647" i="6"/>
  <c r="D1643" i="6"/>
  <c r="D1639" i="6"/>
  <c r="E1635" i="6"/>
  <c r="F1631" i="6"/>
  <c r="D1627" i="6"/>
  <c r="D1615" i="6"/>
  <c r="D1599" i="6"/>
  <c r="E1579" i="6"/>
  <c r="D1571" i="6"/>
  <c r="E1539" i="6"/>
  <c r="D1531" i="6"/>
  <c r="D1511" i="6"/>
  <c r="F1507" i="6"/>
  <c r="D1503" i="6"/>
  <c r="E1499" i="6"/>
  <c r="F1495" i="6"/>
  <c r="E1471" i="6"/>
  <c r="D1467" i="6"/>
  <c r="E1463" i="6"/>
  <c r="E1455" i="6"/>
  <c r="D1447" i="6"/>
  <c r="E1427" i="6"/>
  <c r="F1423" i="6"/>
  <c r="E1419" i="6"/>
  <c r="F1415" i="6"/>
  <c r="E1395" i="6"/>
  <c r="D1387" i="6"/>
  <c r="E1383" i="6"/>
  <c r="E1379" i="6"/>
  <c r="F1375" i="6"/>
  <c r="E1367" i="6"/>
  <c r="E1363" i="6"/>
  <c r="F1339" i="6"/>
  <c r="E1335" i="6"/>
  <c r="D1331" i="6"/>
  <c r="F1307" i="6"/>
  <c r="E1303" i="6"/>
  <c r="D1299" i="6"/>
  <c r="D1291" i="6"/>
  <c r="F1287" i="6"/>
  <c r="E1283" i="6"/>
  <c r="F1279" i="6"/>
  <c r="E1271" i="6"/>
  <c r="E1231" i="6"/>
  <c r="D1215" i="6"/>
  <c r="D1207" i="6"/>
  <c r="D1203" i="6"/>
  <c r="F1199" i="6"/>
  <c r="F1195" i="6"/>
  <c r="D1183" i="6"/>
  <c r="E1179" i="6"/>
  <c r="D1175" i="6"/>
  <c r="E1171" i="6"/>
  <c r="D1163" i="6"/>
  <c r="F1147" i="6"/>
  <c r="E1143" i="6"/>
  <c r="D1139" i="6"/>
  <c r="F1131" i="6"/>
  <c r="E1115" i="6"/>
  <c r="F1111" i="6"/>
  <c r="D1099" i="6"/>
  <c r="E1095" i="6"/>
  <c r="D1075" i="6"/>
  <c r="F1071" i="6"/>
  <c r="F1051" i="6"/>
  <c r="F1043" i="6"/>
  <c r="F1035" i="6"/>
  <c r="F1031" i="6"/>
  <c r="F1019" i="6"/>
  <c r="F1015" i="6"/>
  <c r="E1011" i="6"/>
  <c r="E999" i="6"/>
  <c r="D995" i="6"/>
  <c r="E983" i="6"/>
  <c r="D975" i="6"/>
  <c r="F971" i="6"/>
  <c r="F967" i="6"/>
  <c r="D963" i="6"/>
  <c r="D951" i="6"/>
  <c r="D947" i="6"/>
  <c r="D939" i="6"/>
  <c r="F915" i="6"/>
  <c r="F887" i="6"/>
  <c r="D883" i="6"/>
  <c r="F875" i="6"/>
  <c r="E871" i="6"/>
  <c r="E867" i="6"/>
  <c r="E859" i="6"/>
  <c r="E855" i="6"/>
  <c r="F851" i="6"/>
  <c r="D843" i="6"/>
  <c r="F839" i="6"/>
  <c r="E831" i="6"/>
  <c r="D827" i="6"/>
  <c r="D819" i="6"/>
  <c r="F815" i="6"/>
  <c r="F811" i="6"/>
  <c r="D807" i="6"/>
  <c r="F795" i="6"/>
  <c r="E791" i="6"/>
  <c r="E771" i="6"/>
  <c r="E763" i="6"/>
  <c r="D755" i="6"/>
  <c r="D747" i="6"/>
  <c r="E743" i="6"/>
  <c r="E735" i="6"/>
  <c r="D715" i="6"/>
  <c r="F707" i="6"/>
  <c r="F703" i="6"/>
  <c r="D691" i="6"/>
  <c r="D683" i="6"/>
  <c r="E667" i="6"/>
  <c r="F651" i="6"/>
  <c r="D639" i="6"/>
  <c r="F627" i="6"/>
  <c r="D607" i="6"/>
  <c r="D603" i="6"/>
  <c r="E595" i="6"/>
  <c r="F579" i="6"/>
  <c r="D575" i="6"/>
  <c r="D555" i="6"/>
  <c r="F547" i="6"/>
  <c r="D535" i="6"/>
  <c r="F531" i="6"/>
  <c r="E527" i="6"/>
  <c r="E519" i="6"/>
  <c r="F515" i="6"/>
  <c r="D511" i="6"/>
  <c r="F507" i="6"/>
  <c r="D499" i="6"/>
  <c r="E495" i="6"/>
  <c r="E491" i="6"/>
  <c r="F487" i="6"/>
  <c r="E483" i="6"/>
  <c r="D479" i="6"/>
  <c r="F471" i="6"/>
  <c r="D447" i="6"/>
  <c r="D443" i="6"/>
  <c r="E427" i="6"/>
  <c r="D419" i="6"/>
  <c r="D415" i="6"/>
  <c r="D411" i="6"/>
  <c r="F407" i="6"/>
  <c r="F403" i="6"/>
  <c r="F395" i="6"/>
  <c r="F391" i="6"/>
  <c r="D383" i="6"/>
  <c r="E379" i="6"/>
  <c r="F359" i="6"/>
  <c r="D351" i="6"/>
  <c r="F343" i="6"/>
  <c r="E339" i="6"/>
  <c r="F323" i="6"/>
  <c r="D319" i="6"/>
  <c r="D315" i="6"/>
  <c r="F311" i="6"/>
  <c r="F307" i="6"/>
  <c r="F299" i="6"/>
  <c r="F295" i="6"/>
  <c r="D287" i="6"/>
  <c r="D283" i="6"/>
  <c r="F267" i="6"/>
  <c r="D255" i="6"/>
  <c r="D235" i="6"/>
  <c r="F231" i="6"/>
  <c r="F227" i="6"/>
  <c r="D223" i="6"/>
  <c r="F215" i="6"/>
  <c r="F195" i="6"/>
  <c r="D191" i="6"/>
  <c r="F183" i="6"/>
  <c r="F167" i="6"/>
  <c r="D159" i="6"/>
  <c r="E155" i="6"/>
  <c r="F151" i="6"/>
  <c r="F135" i="6"/>
  <c r="F131" i="6"/>
  <c r="D127" i="6"/>
  <c r="F119" i="6"/>
  <c r="E103" i="6"/>
  <c r="D99" i="6"/>
  <c r="F6619" i="5"/>
  <c r="F7799" i="5"/>
  <c r="F6875" i="5"/>
  <c r="F7139" i="5"/>
  <c r="F8483" i="5"/>
  <c r="E7332" i="5"/>
  <c r="F7352" i="5"/>
  <c r="E7380" i="5"/>
  <c r="F7404" i="5"/>
  <c r="F7432" i="5"/>
  <c r="F7452" i="5"/>
  <c r="F7480" i="5"/>
  <c r="E7532" i="5"/>
  <c r="F7560" i="5"/>
  <c r="F7580" i="5"/>
  <c r="F7680" i="5"/>
  <c r="F7708" i="5"/>
  <c r="F7756" i="5"/>
  <c r="F7808" i="5"/>
  <c r="F7832" i="5"/>
  <c r="F7860" i="5"/>
  <c r="F7884" i="5"/>
  <c r="E7908" i="5"/>
  <c r="F7936" i="5"/>
  <c r="F7960" i="5"/>
  <c r="E7988" i="5"/>
  <c r="F8012" i="5"/>
  <c r="E8036" i="5"/>
  <c r="F8060" i="5"/>
  <c r="F8088" i="5"/>
  <c r="F8136" i="5"/>
  <c r="E8164" i="5"/>
  <c r="F8188" i="5"/>
  <c r="F8212" i="5"/>
  <c r="F8264" i="5"/>
  <c r="F8288" i="5"/>
  <c r="F8316" i="5"/>
  <c r="F8340" i="5"/>
  <c r="E8364" i="5"/>
  <c r="F8392" i="5"/>
  <c r="F8416" i="5"/>
  <c r="F8440" i="5"/>
  <c r="F8468" i="5"/>
  <c r="E8492" i="5"/>
  <c r="E8516" i="5"/>
  <c r="F8544" i="5"/>
  <c r="F8568" i="5"/>
  <c r="E8620" i="5"/>
  <c r="E8644" i="5"/>
  <c r="F8668" i="5"/>
  <c r="F8696" i="5"/>
  <c r="F8744" i="5"/>
  <c r="F8143" i="5"/>
  <c r="F6363" i="5"/>
  <c r="F7459" i="5"/>
  <c r="E8667" i="5"/>
  <c r="F8748" i="5"/>
  <c r="E8748" i="5"/>
  <c r="E8728" i="5"/>
  <c r="F8728" i="5"/>
  <c r="E8712" i="5"/>
  <c r="F8712" i="5"/>
  <c r="F8692" i="5"/>
  <c r="E8692" i="5"/>
  <c r="E8672" i="5"/>
  <c r="F8672" i="5"/>
  <c r="E8652" i="5"/>
  <c r="F8652" i="5"/>
  <c r="E8632" i="5"/>
  <c r="F8632" i="5"/>
  <c r="E8616" i="5"/>
  <c r="F8616" i="5"/>
  <c r="E8596" i="5"/>
  <c r="F8596" i="5"/>
  <c r="E8576" i="5"/>
  <c r="F8576" i="5"/>
  <c r="E8540" i="5"/>
  <c r="F8540" i="5"/>
  <c r="E8520" i="5"/>
  <c r="F8520" i="5"/>
  <c r="F8484" i="5"/>
  <c r="E8484" i="5"/>
  <c r="E8444" i="5"/>
  <c r="F8444" i="5"/>
  <c r="F8388" i="5"/>
  <c r="E8388" i="5"/>
  <c r="E8348" i="5"/>
  <c r="F8348" i="5"/>
  <c r="E8312" i="5"/>
  <c r="F8312" i="5"/>
  <c r="F8292" i="5"/>
  <c r="E8292" i="5"/>
  <c r="E8256" i="5"/>
  <c r="F8256" i="5"/>
  <c r="F8236" i="5"/>
  <c r="E8236" i="5"/>
  <c r="E8216" i="5"/>
  <c r="F8216" i="5"/>
  <c r="E8200" i="5"/>
  <c r="F8200" i="5"/>
  <c r="F8180" i="5"/>
  <c r="E8180" i="5"/>
  <c r="E8160" i="5"/>
  <c r="F8160" i="5"/>
  <c r="E8140" i="5"/>
  <c r="F8140" i="5"/>
  <c r="E8120" i="5"/>
  <c r="F8120" i="5"/>
  <c r="E8104" i="5"/>
  <c r="F8104" i="5"/>
  <c r="E8084" i="5"/>
  <c r="F8084" i="5"/>
  <c r="E8064" i="5"/>
  <c r="F8064" i="5"/>
  <c r="E8028" i="5"/>
  <c r="F8028" i="5"/>
  <c r="E8008" i="5"/>
  <c r="F8008" i="5"/>
  <c r="F7972" i="5"/>
  <c r="E7972" i="5"/>
  <c r="E7932" i="5"/>
  <c r="F7932" i="5"/>
  <c r="F7876" i="5"/>
  <c r="E7876" i="5"/>
  <c r="E7836" i="5"/>
  <c r="F7836" i="5"/>
  <c r="E7800" i="5"/>
  <c r="F7800" i="5"/>
  <c r="F7780" i="5"/>
  <c r="E7780" i="5"/>
  <c r="E7744" i="5"/>
  <c r="F7744" i="5"/>
  <c r="F7724" i="5"/>
  <c r="E7724" i="5"/>
  <c r="E7704" i="5"/>
  <c r="F7704" i="5"/>
  <c r="E7688" i="5"/>
  <c r="F7688" i="5"/>
  <c r="F7668" i="5"/>
  <c r="E7668" i="5"/>
  <c r="E7648" i="5"/>
  <c r="F7648" i="5"/>
  <c r="E7628" i="5"/>
  <c r="F7628" i="5"/>
  <c r="E7608" i="5"/>
  <c r="F7608" i="5"/>
  <c r="E7592" i="5"/>
  <c r="F7592" i="5"/>
  <c r="E7572" i="5"/>
  <c r="F7572" i="5"/>
  <c r="E7552" i="5"/>
  <c r="F7552" i="5"/>
  <c r="E7516" i="5"/>
  <c r="F7516" i="5"/>
  <c r="E7496" i="5"/>
  <c r="F7496" i="5"/>
  <c r="F7460" i="5"/>
  <c r="E7460" i="5"/>
  <c r="E7420" i="5"/>
  <c r="F7420" i="5"/>
  <c r="F7364" i="5"/>
  <c r="E7364" i="5"/>
  <c r="E7324" i="5"/>
  <c r="F7324" i="5"/>
  <c r="E7288" i="5"/>
  <c r="F7288" i="5"/>
  <c r="F7268" i="5"/>
  <c r="E7268" i="5"/>
  <c r="E7232" i="5"/>
  <c r="F7232" i="5"/>
  <c r="F7212" i="5"/>
  <c r="E7212" i="5"/>
  <c r="E7188" i="5"/>
  <c r="F7188" i="5"/>
  <c r="D7248" i="6"/>
  <c r="D6764" i="6"/>
  <c r="E8611" i="5"/>
  <c r="F8611" i="5"/>
  <c r="E8271" i="5"/>
  <c r="F8271" i="5"/>
  <c r="D7643" i="5"/>
  <c r="E7643" i="5"/>
  <c r="E7171" i="5"/>
  <c r="F7171" i="5"/>
  <c r="E7035" i="5"/>
  <c r="F7035" i="5"/>
  <c r="E6715" i="5"/>
  <c r="F6715" i="5"/>
  <c r="E6459" i="5"/>
  <c r="F6459" i="5"/>
  <c r="E8695" i="5"/>
  <c r="F8695" i="5"/>
  <c r="E8527" i="5"/>
  <c r="F8527" i="5"/>
  <c r="E8439" i="5"/>
  <c r="F8439" i="5"/>
  <c r="E8355" i="5"/>
  <c r="F8355" i="5"/>
  <c r="E8183" i="5"/>
  <c r="F8183" i="5"/>
  <c r="E7927" i="5"/>
  <c r="F7927" i="5"/>
  <c r="E7103" i="5"/>
  <c r="F7103" i="5"/>
  <c r="E6971" i="5"/>
  <c r="F6971" i="5"/>
  <c r="E6907" i="5"/>
  <c r="F6907" i="5"/>
  <c r="E6843" i="5"/>
  <c r="F6843" i="5"/>
  <c r="E6779" i="5"/>
  <c r="F6779" i="5"/>
  <c r="E6587" i="5"/>
  <c r="F6587" i="5"/>
  <c r="E6395" i="5"/>
  <c r="F6395" i="5"/>
  <c r="E6331" i="5"/>
  <c r="F6331" i="5"/>
  <c r="E1331" i="5"/>
  <c r="F1331" i="5"/>
  <c r="F6939" i="5"/>
  <c r="F7543" i="5"/>
  <c r="F8227" i="5"/>
  <c r="F6491" i="5"/>
  <c r="F7287" i="5"/>
  <c r="F8311" i="5"/>
  <c r="E8099" i="5"/>
  <c r="F8099" i="5"/>
  <c r="E8015" i="5"/>
  <c r="F8015" i="5"/>
  <c r="D7947" i="5"/>
  <c r="E7947" i="5"/>
  <c r="E7843" i="5"/>
  <c r="F7843" i="5"/>
  <c r="E7759" i="5"/>
  <c r="F7759" i="5"/>
  <c r="E7671" i="5"/>
  <c r="F7671" i="5"/>
  <c r="E7587" i="5"/>
  <c r="F7587" i="5"/>
  <c r="E7503" i="5"/>
  <c r="F7503" i="5"/>
  <c r="E7415" i="5"/>
  <c r="F7415" i="5"/>
  <c r="E7331" i="5"/>
  <c r="F7331" i="5"/>
  <c r="E7247" i="5"/>
  <c r="F7247" i="5"/>
  <c r="E6931" i="5"/>
  <c r="D6931" i="5"/>
  <c r="E6651" i="5"/>
  <c r="F6651" i="5"/>
  <c r="E6523" i="5"/>
  <c r="F6523" i="5"/>
  <c r="D211" i="5"/>
  <c r="F6427" i="5"/>
  <c r="F6683" i="5"/>
  <c r="F7207" i="5"/>
  <c r="F7887" i="5"/>
  <c r="F8567" i="5"/>
  <c r="D6803" i="5"/>
  <c r="F6747" i="5"/>
  <c r="F7003" i="5"/>
  <c r="F7631" i="5"/>
  <c r="F7971" i="5"/>
  <c r="F8655" i="5"/>
  <c r="F6299" i="5"/>
  <c r="F6555" i="5"/>
  <c r="F6811" i="5"/>
  <c r="F7067" i="5"/>
  <c r="F7375" i="5"/>
  <c r="F7715" i="5"/>
  <c r="F8055" i="5"/>
  <c r="F8399" i="5"/>
  <c r="F8743" i="5"/>
  <c r="D8753" i="6"/>
  <c r="D8749" i="6"/>
  <c r="D8745" i="6"/>
  <c r="D8741" i="6"/>
  <c r="D8721" i="6"/>
  <c r="E8717" i="6"/>
  <c r="E8705" i="6"/>
  <c r="E8701" i="6"/>
  <c r="D8677" i="6"/>
  <c r="D8661" i="6"/>
  <c r="D8653" i="6"/>
  <c r="D8645" i="6"/>
  <c r="F8641" i="6"/>
  <c r="D8637" i="6"/>
  <c r="F8633" i="6"/>
  <c r="D8629" i="6"/>
  <c r="D8621" i="6"/>
  <c r="D8617" i="6"/>
  <c r="D8609" i="6"/>
  <c r="D8605" i="6"/>
  <c r="E8597" i="6"/>
  <c r="D8593" i="6"/>
  <c r="D8589" i="6"/>
  <c r="E8585" i="6"/>
  <c r="D8577" i="6"/>
  <c r="E8565" i="6"/>
  <c r="F8561" i="6"/>
  <c r="E8549" i="6"/>
  <c r="F8545" i="6"/>
  <c r="E8533" i="6"/>
  <c r="F8529" i="6"/>
  <c r="E8517" i="6"/>
  <c r="F8513" i="6"/>
  <c r="E8501" i="6"/>
  <c r="E8489" i="6"/>
  <c r="F8469" i="6"/>
  <c r="E8457" i="6"/>
  <c r="E8453" i="6"/>
  <c r="D8449" i="6"/>
  <c r="E8441" i="6"/>
  <c r="F8437" i="6"/>
  <c r="E8433" i="6"/>
  <c r="F8429" i="6"/>
  <c r="F8425" i="6"/>
  <c r="F8421" i="6"/>
  <c r="F8417" i="6"/>
  <c r="F8413" i="6"/>
  <c r="F8409" i="6"/>
  <c r="F8405" i="6"/>
  <c r="F8401" i="6"/>
  <c r="F8397" i="6"/>
  <c r="F8393" i="6"/>
  <c r="F8389" i="6"/>
  <c r="F8385" i="6"/>
  <c r="F8381" i="6"/>
  <c r="F8377" i="6"/>
  <c r="F8373" i="6"/>
  <c r="F8365" i="6"/>
  <c r="F8357" i="6"/>
  <c r="F8349" i="6"/>
  <c r="F8341" i="6"/>
  <c r="D8325" i="6"/>
  <c r="E8313" i="6"/>
  <c r="F8309" i="6"/>
  <c r="D8289" i="6"/>
  <c r="E8281" i="6"/>
  <c r="D8265" i="6"/>
  <c r="E8261" i="6"/>
  <c r="E8257" i="6"/>
  <c r="E8253" i="6"/>
  <c r="E8233" i="6"/>
  <c r="E8229" i="6"/>
  <c r="E8225" i="6"/>
  <c r="F8221" i="6"/>
  <c r="E8201" i="6"/>
  <c r="E8193" i="6"/>
  <c r="E8185" i="6"/>
  <c r="E8177" i="6"/>
  <c r="E8169" i="6"/>
  <c r="E8161" i="6"/>
  <c r="E8153" i="6"/>
  <c r="F8145" i="6"/>
  <c r="D8141" i="6"/>
  <c r="F8137" i="6"/>
  <c r="F8129" i="6"/>
  <c r="D8125" i="6"/>
  <c r="F8121" i="6"/>
  <c r="D8109" i="6"/>
  <c r="D8101" i="6"/>
  <c r="D8093" i="6"/>
  <c r="F8089" i="6"/>
  <c r="F8077" i="6"/>
  <c r="E8073" i="6"/>
  <c r="F8057" i="6"/>
  <c r="F8041" i="6"/>
  <c r="D7893" i="6"/>
  <c r="D7877" i="6"/>
  <c r="F7873" i="6"/>
  <c r="F7869" i="6"/>
  <c r="F7853" i="6"/>
  <c r="E7845" i="6"/>
  <c r="F7841" i="6"/>
  <c r="F7837" i="6"/>
  <c r="F7833" i="6"/>
  <c r="F7829" i="6"/>
  <c r="F7825" i="6"/>
  <c r="F7821" i="6"/>
  <c r="F7817" i="6"/>
  <c r="E7813" i="6"/>
  <c r="F7809" i="6"/>
  <c r="D7801" i="6"/>
  <c r="D7797" i="6"/>
  <c r="F7793" i="6"/>
  <c r="D7785" i="6"/>
  <c r="F7777" i="6"/>
  <c r="D7769" i="6"/>
  <c r="F7761" i="6"/>
  <c r="D7753" i="6"/>
  <c r="F7745" i="6"/>
  <c r="D7737" i="6"/>
  <c r="F7733" i="6"/>
  <c r="F7717" i="6"/>
  <c r="F7701" i="6"/>
  <c r="F7689" i="6"/>
  <c r="E7685" i="6"/>
  <c r="F7681" i="6"/>
  <c r="E7677" i="6"/>
  <c r="F7673" i="6"/>
  <c r="D7669" i="6"/>
  <c r="E7665" i="6"/>
  <c r="D7661" i="6"/>
  <c r="D7657" i="6"/>
  <c r="D7653" i="6"/>
  <c r="E7649" i="6"/>
  <c r="D7645" i="6"/>
  <c r="D7641" i="6"/>
  <c r="E7633" i="6"/>
  <c r="F7629" i="6"/>
  <c r="E7625" i="6"/>
  <c r="E7621" i="6"/>
  <c r="E7617" i="6"/>
  <c r="E7613" i="6"/>
  <c r="E7609" i="6"/>
  <c r="D7605" i="6"/>
  <c r="F7601" i="6"/>
  <c r="D7597" i="6"/>
  <c r="F7589" i="6"/>
  <c r="F7581" i="6"/>
  <c r="F7577" i="6"/>
  <c r="F7573" i="6"/>
  <c r="D7569" i="6"/>
  <c r="E7565" i="6"/>
  <c r="E7557" i="6"/>
  <c r="D7553" i="6"/>
  <c r="E7549" i="6"/>
  <c r="F7545" i="6"/>
  <c r="D7541" i="6"/>
  <c r="F7537" i="6"/>
  <c r="D7533" i="6"/>
  <c r="D7529" i="6"/>
  <c r="E7525" i="6"/>
  <c r="E7521" i="6"/>
  <c r="F7517" i="6"/>
  <c r="D7513" i="6"/>
  <c r="E7509" i="6"/>
  <c r="E7505" i="6"/>
  <c r="D7497" i="6"/>
  <c r="E7493" i="6"/>
  <c r="E7489" i="6"/>
  <c r="D7481" i="6"/>
  <c r="E7477" i="6"/>
  <c r="E7473" i="6"/>
  <c r="D7465" i="6"/>
  <c r="E7461" i="6"/>
  <c r="E7457" i="6"/>
  <c r="D7449" i="6"/>
  <c r="F7445" i="6"/>
  <c r="E7441" i="6"/>
  <c r="D7433" i="6"/>
  <c r="E7429" i="6"/>
  <c r="E7425" i="6"/>
  <c r="D7417" i="6"/>
  <c r="E7413" i="6"/>
  <c r="E7409" i="6"/>
  <c r="D7401" i="6"/>
  <c r="E7397" i="6"/>
  <c r="E7393" i="6"/>
  <c r="D7385" i="6"/>
  <c r="E7381" i="6"/>
  <c r="E7377" i="6"/>
  <c r="D7369" i="6"/>
  <c r="E7365" i="6"/>
  <c r="E7361" i="6"/>
  <c r="D7353" i="6"/>
  <c r="E7349" i="6"/>
  <c r="E7345" i="6"/>
  <c r="F7341" i="6"/>
  <c r="D7337" i="6"/>
  <c r="E7333" i="6"/>
  <c r="E7329" i="6"/>
  <c r="D7321" i="6"/>
  <c r="E7317" i="6"/>
  <c r="E7313" i="6"/>
  <c r="D7305" i="6"/>
  <c r="E7301" i="6"/>
  <c r="E7297" i="6"/>
  <c r="D7289" i="6"/>
  <c r="E7285" i="6"/>
  <c r="E7281" i="6"/>
  <c r="D7273" i="6"/>
  <c r="E7269" i="6"/>
  <c r="E7265" i="6"/>
  <c r="D7257" i="6"/>
  <c r="E7253" i="6"/>
  <c r="E7249" i="6"/>
  <c r="F7245" i="6"/>
  <c r="F7237" i="6"/>
  <c r="F7233" i="6"/>
  <c r="F7229" i="6"/>
  <c r="E7221" i="6"/>
  <c r="E7213" i="6"/>
  <c r="D7205" i="6"/>
  <c r="D7197" i="6"/>
  <c r="D7189" i="6"/>
  <c r="F7185" i="6"/>
  <c r="F7181" i="6"/>
  <c r="F7173" i="6"/>
  <c r="F7169" i="6"/>
  <c r="F7165" i="6"/>
  <c r="E7157" i="6"/>
  <c r="E7149" i="6"/>
  <c r="E7141" i="6"/>
  <c r="D7133" i="6"/>
  <c r="D7129" i="6"/>
  <c r="E7117" i="6"/>
  <c r="D7113" i="6"/>
  <c r="E7109" i="6"/>
  <c r="D7101" i="6"/>
  <c r="E7097" i="6"/>
  <c r="E7093" i="6"/>
  <c r="D7085" i="6"/>
  <c r="E7081" i="6"/>
  <c r="E7077" i="6"/>
  <c r="E7069" i="6"/>
  <c r="E7061" i="6"/>
  <c r="E7053" i="6"/>
  <c r="E7045" i="6"/>
  <c r="E7037" i="6"/>
  <c r="E7029" i="6"/>
  <c r="E7021" i="6"/>
  <c r="E7013" i="6"/>
  <c r="E7005" i="6"/>
  <c r="E6997" i="6"/>
  <c r="E6989" i="6"/>
  <c r="E6981" i="6"/>
  <c r="E6973" i="6"/>
  <c r="E6965" i="6"/>
  <c r="E6957" i="6"/>
  <c r="E6949" i="6"/>
  <c r="E6941" i="6"/>
  <c r="E6933" i="6"/>
  <c r="E6925" i="6"/>
  <c r="E6917" i="6"/>
  <c r="E6909" i="6"/>
  <c r="E6901" i="6"/>
  <c r="E6893" i="6"/>
  <c r="E6885" i="6"/>
  <c r="E6877" i="6"/>
  <c r="E6869" i="6"/>
  <c r="E6861" i="6"/>
  <c r="E6853" i="6"/>
  <c r="E6845" i="6"/>
  <c r="E6837" i="6"/>
  <c r="D6833" i="6"/>
  <c r="D6825" i="6"/>
  <c r="D6817" i="6"/>
  <c r="D6809" i="6"/>
  <c r="D6801" i="6"/>
  <c r="D6793" i="6"/>
  <c r="D6785" i="6"/>
  <c r="D6777" i="6"/>
  <c r="D6769" i="6"/>
  <c r="D6761" i="6"/>
  <c r="D6753" i="6"/>
  <c r="D6745" i="6"/>
  <c r="D6737" i="6"/>
  <c r="D6729" i="6"/>
  <c r="D6721" i="6"/>
  <c r="E6701" i="6"/>
  <c r="D6697" i="6"/>
  <c r="E6689" i="6"/>
  <c r="F6681" i="6"/>
  <c r="D6665" i="6"/>
  <c r="E6657" i="6"/>
  <c r="F6649" i="6"/>
  <c r="D6637" i="6"/>
  <c r="E6621" i="6"/>
  <c r="F6605" i="6"/>
  <c r="E6589" i="6"/>
  <c r="F6585" i="6"/>
  <c r="E6573" i="6"/>
  <c r="D6557" i="6"/>
  <c r="D6553" i="6"/>
  <c r="D6541" i="6"/>
  <c r="F6521" i="6"/>
  <c r="D6509" i="6"/>
  <c r="D6457" i="6"/>
  <c r="E6445" i="6"/>
  <c r="D6425" i="6"/>
  <c r="D6397" i="6"/>
  <c r="F6393" i="6"/>
  <c r="E6365" i="6"/>
  <c r="F6361" i="6"/>
  <c r="D6349" i="6"/>
  <c r="D6345" i="6"/>
  <c r="D6341" i="6"/>
  <c r="D6337" i="6"/>
  <c r="D6329" i="6"/>
  <c r="D6321" i="6"/>
  <c r="D6309" i="6"/>
  <c r="D6305" i="6"/>
  <c r="D6297" i="6"/>
  <c r="D6293" i="6"/>
  <c r="D6289" i="6"/>
  <c r="D6277" i="6"/>
  <c r="D6273" i="6"/>
  <c r="D6265" i="6"/>
  <c r="D6257" i="6"/>
  <c r="D6245" i="6"/>
  <c r="D6241" i="6"/>
  <c r="D6233" i="6"/>
  <c r="D6229" i="6"/>
  <c r="D6225" i="6"/>
  <c r="F6213" i="6"/>
  <c r="D6209" i="6"/>
  <c r="D6193" i="6"/>
  <c r="F6185" i="6"/>
  <c r="E6181" i="6"/>
  <c r="E6177" i="6"/>
  <c r="F6165" i="6"/>
  <c r="F6149" i="6"/>
  <c r="D6117" i="6"/>
  <c r="E6113" i="6"/>
  <c r="F6101" i="6"/>
  <c r="F6085" i="6"/>
  <c r="E6049" i="6"/>
  <c r="F6037" i="6"/>
  <c r="F6021" i="6"/>
  <c r="D6001" i="6"/>
  <c r="E5989" i="6"/>
  <c r="E5985" i="6"/>
  <c r="F5981" i="6"/>
  <c r="E5977" i="6"/>
  <c r="F5973" i="6"/>
  <c r="F5965" i="6"/>
  <c r="E5961" i="6"/>
  <c r="F5957" i="6"/>
  <c r="F5949" i="6"/>
  <c r="E5945" i="6"/>
  <c r="F5933" i="6"/>
  <c r="E5929" i="6"/>
  <c r="E5921" i="6"/>
  <c r="F5917" i="6"/>
  <c r="E5913" i="6"/>
  <c r="F5909" i="6"/>
  <c r="F5901" i="6"/>
  <c r="E5897" i="6"/>
  <c r="F5893" i="6"/>
  <c r="F5885" i="6"/>
  <c r="E5881" i="6"/>
  <c r="D5873" i="6"/>
  <c r="F5869" i="6"/>
  <c r="E5865" i="6"/>
  <c r="D5861" i="6"/>
  <c r="E5857" i="6"/>
  <c r="F5853" i="6"/>
  <c r="E5849" i="6"/>
  <c r="F5845" i="6"/>
  <c r="F5837" i="6"/>
  <c r="E5833" i="6"/>
  <c r="F5829" i="6"/>
  <c r="E5825" i="6"/>
  <c r="F5821" i="6"/>
  <c r="E5817" i="6"/>
  <c r="F5805" i="6"/>
  <c r="E5801" i="6"/>
  <c r="E5797" i="6"/>
  <c r="E5793" i="6"/>
  <c r="E5789" i="6"/>
  <c r="E5785" i="6"/>
  <c r="E5781" i="6"/>
  <c r="E5777" i="6"/>
  <c r="E5773" i="6"/>
  <c r="F5757" i="6"/>
  <c r="D5749" i="6"/>
  <c r="D5733" i="6"/>
  <c r="F5725" i="6"/>
  <c r="D5717" i="6"/>
  <c r="D5701" i="6"/>
  <c r="F5693" i="6"/>
  <c r="D5685" i="6"/>
  <c r="F5677" i="6"/>
  <c r="F5661" i="6"/>
  <c r="D5653" i="6"/>
  <c r="F5645" i="6"/>
  <c r="F5629" i="6"/>
  <c r="D5621" i="6"/>
  <c r="F5613" i="6"/>
  <c r="D5605" i="6"/>
  <c r="F5597" i="6"/>
  <c r="D5589" i="6"/>
  <c r="D5573" i="6"/>
  <c r="F5565" i="6"/>
  <c r="D5557" i="6"/>
  <c r="D5541" i="6"/>
  <c r="F5533" i="6"/>
  <c r="D5525" i="6"/>
  <c r="F5517" i="6"/>
  <c r="F5501" i="6"/>
  <c r="D5493" i="6"/>
  <c r="F5485" i="6"/>
  <c r="F5477" i="6"/>
  <c r="F5469" i="6"/>
  <c r="E5461" i="6"/>
  <c r="F5453" i="6"/>
  <c r="F5233" i="6"/>
  <c r="D5225" i="6"/>
  <c r="D5217" i="6"/>
  <c r="F5209" i="6"/>
  <c r="F5205" i="6"/>
  <c r="D5201" i="6"/>
  <c r="D5193" i="6"/>
  <c r="E5189" i="6"/>
  <c r="D5185" i="6"/>
  <c r="F5173" i="6"/>
  <c r="D5161" i="6"/>
  <c r="D5153" i="6"/>
  <c r="F5141" i="6"/>
  <c r="F5133" i="6"/>
  <c r="F5125" i="6"/>
  <c r="F5117" i="6"/>
  <c r="F5109" i="6"/>
  <c r="F5101" i="6"/>
  <c r="F5085" i="6"/>
  <c r="F5077" i="6"/>
  <c r="E5061" i="6"/>
  <c r="F5053" i="6"/>
  <c r="F5045" i="6"/>
  <c r="F5037" i="6"/>
  <c r="E5029" i="6"/>
  <c r="F5013" i="6"/>
  <c r="D5009" i="6"/>
  <c r="F5005" i="6"/>
  <c r="E4997" i="6"/>
  <c r="F4989" i="6"/>
  <c r="F4973" i="6"/>
  <c r="F4957" i="6"/>
  <c r="F4949" i="6"/>
  <c r="F4941" i="6"/>
  <c r="E4933" i="6"/>
  <c r="F4925" i="6"/>
  <c r="F4917" i="6"/>
  <c r="F4909" i="6"/>
  <c r="F4881" i="6"/>
  <c r="E4865" i="6"/>
  <c r="F4833" i="6"/>
  <c r="E4809" i="6"/>
  <c r="D4805" i="6"/>
  <c r="E4801" i="6"/>
  <c r="D4793" i="6"/>
  <c r="E4789" i="6"/>
  <c r="E4785" i="6"/>
  <c r="D4781" i="6"/>
  <c r="D4773" i="6"/>
  <c r="E4769" i="6"/>
  <c r="D4765" i="6"/>
  <c r="D4761" i="6"/>
  <c r="E4757" i="6"/>
  <c r="D4749" i="6"/>
  <c r="E4745" i="6"/>
  <c r="D4741" i="6"/>
  <c r="E4737" i="6"/>
  <c r="E4729" i="6"/>
  <c r="E4721" i="6"/>
  <c r="D4713" i="6"/>
  <c r="D4705" i="6"/>
  <c r="E4697" i="6"/>
  <c r="E4689" i="6"/>
  <c r="D4685" i="6"/>
  <c r="D4681" i="6"/>
  <c r="D4673" i="6"/>
  <c r="E4657" i="6"/>
  <c r="D4649" i="6"/>
  <c r="E4633" i="6"/>
  <c r="E4625" i="6"/>
  <c r="D4621" i="6"/>
  <c r="D4617" i="6"/>
  <c r="D4609" i="6"/>
  <c r="E4601" i="6"/>
  <c r="D4589" i="6"/>
  <c r="D4577" i="6"/>
  <c r="D4573" i="6"/>
  <c r="E4569" i="6"/>
  <c r="D4557" i="6"/>
  <c r="D4545" i="6"/>
  <c r="E4537" i="6"/>
  <c r="D4525" i="6"/>
  <c r="D4513" i="6"/>
  <c r="D4509" i="6"/>
  <c r="E4505" i="6"/>
  <c r="D4493" i="6"/>
  <c r="D4481" i="6"/>
  <c r="E4473" i="6"/>
  <c r="D4449" i="6"/>
  <c r="E4441" i="6"/>
  <c r="D4429" i="6"/>
  <c r="D4417" i="6"/>
  <c r="D4413" i="6"/>
  <c r="E4409" i="6"/>
  <c r="D4385" i="6"/>
  <c r="D4381" i="6"/>
  <c r="E4377" i="6"/>
  <c r="D4365" i="6"/>
  <c r="D4353" i="6"/>
  <c r="E4345" i="6"/>
  <c r="D4341" i="6"/>
  <c r="E4333" i="6"/>
  <c r="F4325" i="6"/>
  <c r="D4321" i="6"/>
  <c r="E4313" i="6"/>
  <c r="D4309" i="6"/>
  <c r="E4301" i="6"/>
  <c r="D4289" i="6"/>
  <c r="E4281" i="6"/>
  <c r="D4277" i="6"/>
  <c r="E4269" i="6"/>
  <c r="D4257" i="6"/>
  <c r="E4249" i="6"/>
  <c r="D4245" i="6"/>
  <c r="E4237" i="6"/>
  <c r="D4225" i="6"/>
  <c r="E4217" i="6"/>
  <c r="D4213" i="6"/>
  <c r="E4205" i="6"/>
  <c r="D4193" i="6"/>
  <c r="E4185" i="6"/>
  <c r="D4181" i="6"/>
  <c r="E4173" i="6"/>
  <c r="D4161" i="6"/>
  <c r="E4153" i="6"/>
  <c r="D4149" i="6"/>
  <c r="E4141" i="6"/>
  <c r="D4129" i="6"/>
  <c r="E4121" i="6"/>
  <c r="D4117" i="6"/>
  <c r="E4109" i="6"/>
  <c r="D4097" i="6"/>
  <c r="F4093" i="6"/>
  <c r="E4089" i="6"/>
  <c r="D4085" i="6"/>
  <c r="F4081" i="6"/>
  <c r="E4077" i="6"/>
  <c r="D4065" i="6"/>
  <c r="E4057" i="6"/>
  <c r="D4053" i="6"/>
  <c r="F4049" i="6"/>
  <c r="E4045" i="6"/>
  <c r="F4037" i="6"/>
  <c r="D4033" i="6"/>
  <c r="E4025" i="6"/>
  <c r="D4021" i="6"/>
  <c r="F4005" i="6"/>
  <c r="D4001" i="6"/>
  <c r="E3993" i="6"/>
  <c r="D3989" i="6"/>
  <c r="E3981" i="6"/>
  <c r="E3949" i="6"/>
  <c r="E3929" i="6"/>
  <c r="D3925" i="6"/>
  <c r="E3917" i="6"/>
  <c r="D3905" i="6"/>
  <c r="E3897" i="6"/>
  <c r="D3873" i="6"/>
  <c r="E3865" i="6"/>
  <c r="D3861" i="6"/>
  <c r="E3853" i="6"/>
  <c r="D3841" i="6"/>
  <c r="E3833" i="6"/>
  <c r="D3829" i="6"/>
  <c r="E3821" i="6"/>
  <c r="F3813" i="6"/>
  <c r="D3809" i="6"/>
  <c r="F3805" i="6"/>
  <c r="E3801" i="6"/>
  <c r="D3797" i="6"/>
  <c r="E3789" i="6"/>
  <c r="D3777" i="6"/>
  <c r="E3769" i="6"/>
  <c r="D3765" i="6"/>
  <c r="F3761" i="6"/>
  <c r="E3757" i="6"/>
  <c r="F3753" i="6"/>
  <c r="D3745" i="6"/>
  <c r="E3737" i="6"/>
  <c r="D3733" i="6"/>
  <c r="E3725" i="6"/>
  <c r="F3717" i="6"/>
  <c r="D3713" i="6"/>
  <c r="E3705" i="6"/>
  <c r="D3701" i="6"/>
  <c r="E3693" i="6"/>
  <c r="D3681" i="6"/>
  <c r="E3673" i="6"/>
  <c r="D3669" i="6"/>
  <c r="E3661" i="6"/>
  <c r="D3649" i="6"/>
  <c r="E3641" i="6"/>
  <c r="D3637" i="6"/>
  <c r="E3629" i="6"/>
  <c r="F3625" i="6"/>
  <c r="D3617" i="6"/>
  <c r="E3609" i="6"/>
  <c r="D3605" i="6"/>
  <c r="E3597" i="6"/>
  <c r="D3585" i="6"/>
  <c r="E3577" i="6"/>
  <c r="D3573" i="6"/>
  <c r="F3569" i="6"/>
  <c r="E3565" i="6"/>
  <c r="F3561" i="6"/>
  <c r="D3553" i="6"/>
  <c r="E3545" i="6"/>
  <c r="D3541" i="6"/>
  <c r="E3533" i="6"/>
  <c r="F3525" i="6"/>
  <c r="E3513" i="6"/>
  <c r="D3509" i="6"/>
  <c r="E3501" i="6"/>
  <c r="E3481" i="6"/>
  <c r="E3469" i="6"/>
  <c r="E3449" i="6"/>
  <c r="D3445" i="6"/>
  <c r="F3441" i="6"/>
  <c r="E3437" i="6"/>
  <c r="D3425" i="6"/>
  <c r="E3421" i="6"/>
  <c r="E3405" i="6"/>
  <c r="F3401" i="6"/>
  <c r="D3393" i="6"/>
  <c r="E3385" i="6"/>
  <c r="E3373" i="6"/>
  <c r="D3361" i="6"/>
  <c r="E3357" i="6"/>
  <c r="E3353" i="6"/>
  <c r="F3349" i="6"/>
  <c r="F3337" i="6"/>
  <c r="D3329" i="6"/>
  <c r="E3325" i="6"/>
  <c r="E3321" i="6"/>
  <c r="E3309" i="6"/>
  <c r="D3297" i="6"/>
  <c r="E3293" i="6"/>
  <c r="E3289" i="6"/>
  <c r="F3285" i="6"/>
  <c r="F3281" i="6"/>
  <c r="D3265" i="6"/>
  <c r="E3257" i="6"/>
  <c r="F3249" i="6"/>
  <c r="E3245" i="6"/>
  <c r="F3241" i="6"/>
  <c r="D3233" i="6"/>
  <c r="D3221" i="6"/>
  <c r="F3217" i="6"/>
  <c r="E3205" i="6"/>
  <c r="E3201" i="6"/>
  <c r="E3189" i="6"/>
  <c r="D3185" i="6"/>
  <c r="F3181" i="6"/>
  <c r="E3173" i="6"/>
  <c r="D3169" i="6"/>
  <c r="D3153" i="6"/>
  <c r="E3145" i="6"/>
  <c r="F3141" i="6"/>
  <c r="D3137" i="6"/>
  <c r="D3105" i="6"/>
  <c r="D3089" i="6"/>
  <c r="D3057" i="6"/>
  <c r="D3041" i="6"/>
  <c r="D3025" i="6"/>
  <c r="D2993" i="6"/>
  <c r="D2977" i="6"/>
  <c r="D2961" i="6"/>
  <c r="D2929" i="6"/>
  <c r="D2913" i="6"/>
  <c r="D2897" i="6"/>
  <c r="D2881" i="6"/>
  <c r="D2865" i="6"/>
  <c r="D2849" i="6"/>
  <c r="D2833" i="6"/>
  <c r="D2817" i="6"/>
  <c r="D2801" i="6"/>
  <c r="D2785" i="6"/>
  <c r="D2769" i="6"/>
  <c r="D2633" i="6"/>
  <c r="D2629" i="6"/>
  <c r="E2625" i="6"/>
  <c r="D2617" i="6"/>
  <c r="E2537" i="6"/>
  <c r="E2409" i="6"/>
  <c r="D2377" i="6"/>
  <c r="F2373" i="6"/>
  <c r="D2369" i="6"/>
  <c r="F2365" i="6"/>
  <c r="F2357" i="6"/>
  <c r="F2341" i="6"/>
  <c r="D2337" i="6"/>
  <c r="E2333" i="6"/>
  <c r="D2229" i="6"/>
  <c r="D2221" i="6"/>
  <c r="D2201" i="6"/>
  <c r="E2197" i="6"/>
  <c r="D2173" i="6"/>
  <c r="D2165" i="6"/>
  <c r="D2145" i="6"/>
  <c r="D2141" i="6"/>
  <c r="D2129" i="6"/>
  <c r="D2125" i="6"/>
  <c r="D2101" i="6"/>
  <c r="D2093" i="6"/>
  <c r="D2073" i="6"/>
  <c r="E2069" i="6"/>
  <c r="D2065" i="6"/>
  <c r="D2057" i="6"/>
  <c r="D2041" i="6"/>
  <c r="D2033" i="6"/>
  <c r="D1969" i="6"/>
  <c r="D1965" i="6"/>
  <c r="D1961" i="6"/>
  <c r="D1949" i="6"/>
  <c r="D1941" i="6"/>
  <c r="E1933" i="6"/>
  <c r="F1925" i="6"/>
  <c r="F1921" i="6"/>
  <c r="E1909" i="6"/>
  <c r="E1877" i="6"/>
  <c r="E1845" i="6"/>
  <c r="E1813" i="6"/>
  <c r="D1785" i="6"/>
  <c r="E1749" i="6"/>
  <c r="D1721" i="6"/>
  <c r="E1717" i="6"/>
  <c r="E1685" i="6"/>
  <c r="D1677" i="6"/>
  <c r="E1621" i="6"/>
  <c r="E1589" i="6"/>
  <c r="E1557" i="6"/>
  <c r="E1525" i="6"/>
  <c r="D1473" i="6"/>
  <c r="D1413" i="6"/>
  <c r="F1381" i="6"/>
  <c r="F1377" i="6"/>
  <c r="F1373" i="6"/>
  <c r="F1369" i="6"/>
  <c r="F1365" i="6"/>
  <c r="F1361" i="6"/>
  <c r="F1357" i="6"/>
  <c r="F1353" i="6"/>
  <c r="F1349" i="6"/>
  <c r="F1337" i="6"/>
  <c r="F1333" i="6"/>
  <c r="F1329" i="6"/>
  <c r="F1321" i="6"/>
  <c r="F1317" i="6"/>
  <c r="F1313" i="6"/>
  <c r="F1309" i="6"/>
  <c r="F1305" i="6"/>
  <c r="F1301" i="6"/>
  <c r="F1297" i="6"/>
  <c r="F1293" i="6"/>
  <c r="F1289" i="6"/>
  <c r="F1285" i="6"/>
  <c r="F1281" i="6"/>
  <c r="F1273" i="6"/>
  <c r="F1269" i="6"/>
  <c r="F1265" i="6"/>
  <c r="F1257" i="6"/>
  <c r="F1253" i="6"/>
  <c r="F1249" i="6"/>
  <c r="D1245" i="6"/>
  <c r="F1241" i="6"/>
  <c r="F1233" i="6"/>
  <c r="F1229" i="6"/>
  <c r="F1225" i="6"/>
  <c r="F1213" i="6"/>
  <c r="F1209" i="6"/>
  <c r="F1197" i="6"/>
  <c r="F1181" i="6"/>
  <c r="F1177" i="6"/>
  <c r="F1161" i="6"/>
  <c r="F1157" i="6"/>
  <c r="F1141" i="6"/>
  <c r="F1137" i="6"/>
  <c r="F1133" i="6"/>
  <c r="F1125" i="6"/>
  <c r="F1117" i="6"/>
  <c r="F1113" i="6"/>
  <c r="F1101" i="6"/>
  <c r="F1097" i="6"/>
  <c r="F1077" i="6"/>
  <c r="F1073" i="6"/>
  <c r="F1061" i="6"/>
  <c r="F1053" i="6"/>
  <c r="D961" i="6"/>
  <c r="F925" i="6"/>
  <c r="D901" i="6"/>
  <c r="F881" i="6"/>
  <c r="F801" i="6"/>
  <c r="F789" i="6"/>
  <c r="D733" i="6"/>
  <c r="D681" i="6"/>
  <c r="D593" i="6"/>
  <c r="F585" i="6"/>
  <c r="F573" i="6"/>
  <c r="F569" i="6"/>
  <c r="E561" i="6"/>
  <c r="F557" i="6"/>
  <c r="F553" i="6"/>
  <c r="F541" i="6"/>
  <c r="F537" i="6"/>
  <c r="F525" i="6"/>
  <c r="F517" i="6"/>
  <c r="F505" i="6"/>
  <c r="F501" i="6"/>
  <c r="F497" i="6"/>
  <c r="F485" i="6"/>
  <c r="D449" i="6"/>
  <c r="E433" i="6"/>
  <c r="D389" i="6"/>
  <c r="E369" i="6"/>
  <c r="E305" i="6"/>
  <c r="D221" i="6"/>
  <c r="E177" i="6"/>
  <c r="D169" i="6"/>
  <c r="E8747" i="5"/>
  <c r="D8747" i="5"/>
  <c r="F8739" i="5"/>
  <c r="E8739" i="5"/>
  <c r="F8703" i="5"/>
  <c r="E8703" i="5"/>
  <c r="D8603" i="5"/>
  <c r="E8603" i="5"/>
  <c r="F8583" i="5"/>
  <c r="E8583" i="5"/>
  <c r="F8575" i="5"/>
  <c r="E8575" i="5"/>
  <c r="D8539" i="5"/>
  <c r="E8539" i="5"/>
  <c r="F8519" i="5"/>
  <c r="E8519" i="5"/>
  <c r="F8511" i="5"/>
  <c r="E8511" i="5"/>
  <c r="E8507" i="5"/>
  <c r="D8507" i="5"/>
  <c r="F8499" i="5"/>
  <c r="E8499" i="5"/>
  <c r="E8491" i="5"/>
  <c r="D8491" i="5"/>
  <c r="D8443" i="5"/>
  <c r="E8443" i="5"/>
  <c r="F8423" i="5"/>
  <c r="E8423" i="5"/>
  <c r="F8415" i="5"/>
  <c r="E8415" i="5"/>
  <c r="E8379" i="5"/>
  <c r="D8379" i="5"/>
  <c r="F8371" i="5"/>
  <c r="E8371" i="5"/>
  <c r="D8347" i="5"/>
  <c r="E8347" i="5"/>
  <c r="F8327" i="5"/>
  <c r="E8327" i="5"/>
  <c r="F8319" i="5"/>
  <c r="E8319" i="5"/>
  <c r="E8315" i="5"/>
  <c r="D8315" i="5"/>
  <c r="F8307" i="5"/>
  <c r="E8307" i="5"/>
  <c r="D8299" i="5"/>
  <c r="E8299" i="5"/>
  <c r="F8295" i="5"/>
  <c r="E8295" i="5"/>
  <c r="F8287" i="5"/>
  <c r="E8287" i="5"/>
  <c r="D8283" i="5"/>
  <c r="E8283" i="5"/>
  <c r="F8275" i="5"/>
  <c r="E8275" i="5"/>
  <c r="D8267" i="5"/>
  <c r="E8267" i="5"/>
  <c r="F8255" i="5"/>
  <c r="E8255" i="5"/>
  <c r="F8211" i="5"/>
  <c r="E8211" i="5"/>
  <c r="E8187" i="5"/>
  <c r="D8187" i="5"/>
  <c r="F8179" i="5"/>
  <c r="E8179" i="5"/>
  <c r="F8147" i="5"/>
  <c r="E8147" i="5"/>
  <c r="D8139" i="5"/>
  <c r="E8139" i="5"/>
  <c r="F8127" i="5"/>
  <c r="E8127" i="5"/>
  <c r="D8091" i="5"/>
  <c r="E8091" i="5"/>
  <c r="F8071" i="5"/>
  <c r="E8071" i="5"/>
  <c r="F8063" i="5"/>
  <c r="E8063" i="5"/>
  <c r="F8051" i="5"/>
  <c r="E8051" i="5"/>
  <c r="D7995" i="5"/>
  <c r="E7995" i="5"/>
  <c r="D7963" i="5"/>
  <c r="E7963" i="5"/>
  <c r="E7931" i="5"/>
  <c r="D7931" i="5"/>
  <c r="F7923" i="5"/>
  <c r="E7923" i="5"/>
  <c r="D7915" i="5"/>
  <c r="E7915" i="5"/>
  <c r="F7879" i="5"/>
  <c r="E7879" i="5"/>
  <c r="E7867" i="5"/>
  <c r="D7867" i="5"/>
  <c r="F7847" i="5"/>
  <c r="E7847" i="5"/>
  <c r="F7839" i="5"/>
  <c r="E7839" i="5"/>
  <c r="E7803" i="5"/>
  <c r="D7803" i="5"/>
  <c r="D7771" i="5"/>
  <c r="E7771" i="5"/>
  <c r="F7751" i="5"/>
  <c r="E7751" i="5"/>
  <c r="F7743" i="5"/>
  <c r="E7743" i="5"/>
  <c r="F7719" i="5"/>
  <c r="E7719" i="5"/>
  <c r="F7711" i="5"/>
  <c r="E7711" i="5"/>
  <c r="E7675" i="5"/>
  <c r="D7675" i="5"/>
  <c r="F7655" i="5"/>
  <c r="E7655" i="5"/>
  <c r="F7647" i="5"/>
  <c r="E7647" i="5"/>
  <c r="E7611" i="5"/>
  <c r="D7611" i="5"/>
  <c r="F7591" i="5"/>
  <c r="E7591" i="5"/>
  <c r="F7583" i="5"/>
  <c r="E7583" i="5"/>
  <c r="F7559" i="5"/>
  <c r="E7559" i="5"/>
  <c r="F7551" i="5"/>
  <c r="E7551" i="5"/>
  <c r="F7527" i="5"/>
  <c r="E7527" i="5"/>
  <c r="D7499" i="5"/>
  <c r="E7499" i="5"/>
  <c r="D7483" i="5"/>
  <c r="E7483" i="5"/>
  <c r="F7475" i="5"/>
  <c r="E7475" i="5"/>
  <c r="D7451" i="5"/>
  <c r="E7451" i="5"/>
  <c r="E7419" i="5"/>
  <c r="D7419" i="5"/>
  <c r="F7411" i="5"/>
  <c r="E7411" i="5"/>
  <c r="D7403" i="5"/>
  <c r="E7403" i="5"/>
  <c r="F7379" i="5"/>
  <c r="E7379" i="5"/>
  <c r="D7371" i="5"/>
  <c r="E7371" i="5"/>
  <c r="F7359" i="5"/>
  <c r="E7359" i="5"/>
  <c r="E7355" i="5"/>
  <c r="D7355" i="5"/>
  <c r="F7347" i="5"/>
  <c r="E7347" i="5"/>
  <c r="D7339" i="5"/>
  <c r="E7339" i="5"/>
  <c r="F7327" i="5"/>
  <c r="E7327" i="5"/>
  <c r="F7271" i="5"/>
  <c r="E7271" i="5"/>
  <c r="D7259" i="5"/>
  <c r="E7259" i="5"/>
  <c r="E7227" i="5"/>
  <c r="D7227" i="5"/>
  <c r="F7211" i="5"/>
  <c r="E7211" i="5"/>
  <c r="F7203" i="5"/>
  <c r="E7203" i="5"/>
  <c r="F7195" i="5"/>
  <c r="E7195" i="5"/>
  <c r="D7187" i="5"/>
  <c r="E7187" i="5"/>
  <c r="F7183" i="5"/>
  <c r="E7183" i="5"/>
  <c r="F7175" i="5"/>
  <c r="E7175" i="5"/>
  <c r="F7159" i="5"/>
  <c r="E7159" i="5"/>
  <c r="F7151" i="5"/>
  <c r="E7151" i="5"/>
  <c r="D7115" i="5"/>
  <c r="F7115" i="5"/>
  <c r="E7115" i="5"/>
  <c r="F7107" i="5"/>
  <c r="E7107" i="5"/>
  <c r="F7063" i="5"/>
  <c r="E7063" i="5"/>
  <c r="F7055" i="5"/>
  <c r="E7055" i="5"/>
  <c r="F7039" i="5"/>
  <c r="E7039" i="5"/>
  <c r="F7031" i="5"/>
  <c r="E7031" i="5"/>
  <c r="F7015" i="5"/>
  <c r="E7015" i="5"/>
  <c r="F7007" i="5"/>
  <c r="E7007" i="5"/>
  <c r="F6983" i="5"/>
  <c r="E6983" i="5"/>
  <c r="F6967" i="5"/>
  <c r="E6967" i="5"/>
  <c r="F6959" i="5"/>
  <c r="E6959" i="5"/>
  <c r="E6947" i="5"/>
  <c r="D6947" i="5"/>
  <c r="F6943" i="5"/>
  <c r="E6943" i="5"/>
  <c r="F6935" i="5"/>
  <c r="E6935" i="5"/>
  <c r="F6919" i="5"/>
  <c r="E6919" i="5"/>
  <c r="F6911" i="5"/>
  <c r="E6911" i="5"/>
  <c r="F6887" i="5"/>
  <c r="E6887" i="5"/>
  <c r="E6851" i="5"/>
  <c r="D6851" i="5"/>
  <c r="F6847" i="5"/>
  <c r="E6847" i="5"/>
  <c r="F6839" i="5"/>
  <c r="E6839" i="5"/>
  <c r="F6823" i="5"/>
  <c r="E6823" i="5"/>
  <c r="F6815" i="5"/>
  <c r="E6815" i="5"/>
  <c r="F6807" i="5"/>
  <c r="E6807" i="5"/>
  <c r="F6799" i="5"/>
  <c r="E6799" i="5"/>
  <c r="F6791" i="5"/>
  <c r="E6791" i="5"/>
  <c r="F6783" i="5"/>
  <c r="E6783" i="5"/>
  <c r="F6775" i="5"/>
  <c r="E6775" i="5"/>
  <c r="F6767" i="5"/>
  <c r="E6767" i="5"/>
  <c r="F6759" i="5"/>
  <c r="E6759" i="5"/>
  <c r="F6751" i="5"/>
  <c r="E6751" i="5"/>
  <c r="F6735" i="5"/>
  <c r="E6735" i="5"/>
  <c r="F6727" i="5"/>
  <c r="E6727" i="5"/>
  <c r="F6719" i="5"/>
  <c r="E6719" i="5"/>
  <c r="F6703" i="5"/>
  <c r="E6703" i="5"/>
  <c r="F6695" i="5"/>
  <c r="E6695" i="5"/>
  <c r="F6687" i="5"/>
  <c r="E6687" i="5"/>
  <c r="F6679" i="5"/>
  <c r="E6679" i="5"/>
  <c r="F6671" i="5"/>
  <c r="E6671" i="5"/>
  <c r="F6655" i="5"/>
  <c r="E6655" i="5"/>
  <c r="F6647" i="5"/>
  <c r="E6647" i="5"/>
  <c r="F6631" i="5"/>
  <c r="E6631" i="5"/>
  <c r="F6623" i="5"/>
  <c r="E6623" i="5"/>
  <c r="F6615" i="5"/>
  <c r="E6615" i="5"/>
  <c r="F6599" i="5"/>
  <c r="E6599" i="5"/>
  <c r="F6591" i="5"/>
  <c r="E6591" i="5"/>
  <c r="F6583" i="5"/>
  <c r="E6583" i="5"/>
  <c r="F6575" i="5"/>
  <c r="E6575" i="5"/>
  <c r="F6543" i="5"/>
  <c r="E6543" i="5"/>
  <c r="F6535" i="5"/>
  <c r="E6535" i="5"/>
  <c r="F6527" i="5"/>
  <c r="E6527" i="5"/>
  <c r="F6519" i="5"/>
  <c r="E6519" i="5"/>
  <c r="F6511" i="5"/>
  <c r="E6511" i="5"/>
  <c r="F6503" i="5"/>
  <c r="E6503" i="5"/>
  <c r="F6487" i="5"/>
  <c r="E6487" i="5"/>
  <c r="F6479" i="5"/>
  <c r="E6479" i="5"/>
  <c r="F6463" i="5"/>
  <c r="E6463" i="5"/>
  <c r="F6455" i="5"/>
  <c r="E6455" i="5"/>
  <c r="F6447" i="5"/>
  <c r="E6447" i="5"/>
  <c r="F6431" i="5"/>
  <c r="E6431" i="5"/>
  <c r="F6423" i="5"/>
  <c r="E6423" i="5"/>
  <c r="F6407" i="5"/>
  <c r="E6407" i="5"/>
  <c r="F6399" i="5"/>
  <c r="E6399" i="5"/>
  <c r="F6391" i="5"/>
  <c r="E6391" i="5"/>
  <c r="F6383" i="5"/>
  <c r="E6383" i="5"/>
  <c r="F6367" i="5"/>
  <c r="E6367" i="5"/>
  <c r="F6359" i="5"/>
  <c r="E6359" i="5"/>
  <c r="D6323" i="5"/>
  <c r="E6323" i="5"/>
  <c r="D6319" i="5"/>
  <c r="F6319" i="5"/>
  <c r="E6319" i="5"/>
  <c r="F6311" i="5"/>
  <c r="E6311" i="5"/>
  <c r="F6287" i="5"/>
  <c r="E6287" i="5"/>
  <c r="D6275" i="5"/>
  <c r="F6275" i="5"/>
  <c r="F6271" i="5"/>
  <c r="E6271" i="5"/>
  <c r="D6259" i="5"/>
  <c r="F6259" i="5"/>
  <c r="F6255" i="5"/>
  <c r="E6255" i="5"/>
  <c r="D6243" i="5"/>
  <c r="F6243" i="5"/>
  <c r="F6235" i="5"/>
  <c r="E6235" i="5"/>
  <c r="D6235" i="5"/>
  <c r="D6227" i="5"/>
  <c r="F6227" i="5"/>
  <c r="E6215" i="5"/>
  <c r="D6215" i="5"/>
  <c r="F6203" i="5"/>
  <c r="E6203" i="5"/>
  <c r="D6203" i="5"/>
  <c r="F6191" i="5"/>
  <c r="E6191" i="5"/>
  <c r="D6179" i="5"/>
  <c r="F6179" i="5"/>
  <c r="E6167" i="5"/>
  <c r="D6167" i="5"/>
  <c r="D6163" i="5"/>
  <c r="F6163" i="5"/>
  <c r="E6151" i="5"/>
  <c r="D6151" i="5"/>
  <c r="F6139" i="5"/>
  <c r="E6139" i="5"/>
  <c r="D6139" i="5"/>
  <c r="E6135" i="5"/>
  <c r="D6135" i="5"/>
  <c r="F6123" i="5"/>
  <c r="E6123" i="5"/>
  <c r="D6123" i="5"/>
  <c r="F6111" i="5"/>
  <c r="E6111" i="5"/>
  <c r="D6099" i="5"/>
  <c r="F6099" i="5"/>
  <c r="E6087" i="5"/>
  <c r="D6087" i="5"/>
  <c r="F6075" i="5"/>
  <c r="E6075" i="5"/>
  <c r="D6075" i="5"/>
  <c r="F6063" i="5"/>
  <c r="E6063" i="5"/>
  <c r="D6051" i="5"/>
  <c r="F6051" i="5"/>
  <c r="F6043" i="5"/>
  <c r="E6043" i="5"/>
  <c r="D6043" i="5"/>
  <c r="D6035" i="5"/>
  <c r="F6035" i="5"/>
  <c r="E6023" i="5"/>
  <c r="D6023" i="5"/>
  <c r="F6011" i="5"/>
  <c r="E6011" i="5"/>
  <c r="D6011" i="5"/>
  <c r="F5999" i="5"/>
  <c r="E5999" i="5"/>
  <c r="D5987" i="5"/>
  <c r="F5987" i="5"/>
  <c r="F5983" i="5"/>
  <c r="E5983" i="5"/>
  <c r="F5971" i="5"/>
  <c r="E5971" i="5"/>
  <c r="D5971" i="5"/>
  <c r="E5963" i="5"/>
  <c r="D5963" i="5"/>
  <c r="D5955" i="5"/>
  <c r="F5955" i="5"/>
  <c r="E5955" i="5"/>
  <c r="D5943" i="5"/>
  <c r="F5943" i="5"/>
  <c r="E5943" i="5"/>
  <c r="E5931" i="5"/>
  <c r="D5931" i="5"/>
  <c r="F5931" i="5"/>
  <c r="F5919" i="5"/>
  <c r="E5919" i="5"/>
  <c r="D5919" i="5"/>
  <c r="E5915" i="5"/>
  <c r="F5915" i="5"/>
  <c r="D5915" i="5"/>
  <c r="F5903" i="5"/>
  <c r="D5903" i="5"/>
  <c r="E5903" i="5"/>
  <c r="E5891" i="5"/>
  <c r="F5891" i="5"/>
  <c r="D5879" i="5"/>
  <c r="F5879" i="5"/>
  <c r="E5879" i="5"/>
  <c r="E5867" i="5"/>
  <c r="D5867" i="5"/>
  <c r="F5867" i="5"/>
  <c r="D5863" i="5"/>
  <c r="E5863" i="5"/>
  <c r="F5863" i="5"/>
  <c r="E5851" i="5"/>
  <c r="F5851" i="5"/>
  <c r="F5839" i="5"/>
  <c r="D5839" i="5"/>
  <c r="E5839" i="5"/>
  <c r="F5827" i="5"/>
  <c r="D5827" i="5"/>
  <c r="E5827" i="5"/>
  <c r="D5815" i="5"/>
  <c r="F5815" i="5"/>
  <c r="E5815" i="5"/>
  <c r="E5803" i="5"/>
  <c r="D5803" i="5"/>
  <c r="F5803" i="5"/>
  <c r="D5799" i="5"/>
  <c r="F5799" i="5"/>
  <c r="E5799" i="5"/>
  <c r="E5787" i="5"/>
  <c r="F5787" i="5"/>
  <c r="D5787" i="5"/>
  <c r="F5775" i="5"/>
  <c r="D5775" i="5"/>
  <c r="E5771" i="5"/>
  <c r="F5771" i="5"/>
  <c r="D5771" i="5"/>
  <c r="F5759" i="5"/>
  <c r="E5759" i="5"/>
  <c r="D5759" i="5"/>
  <c r="D5747" i="5"/>
  <c r="F5747" i="5"/>
  <c r="E5747" i="5"/>
  <c r="D5735" i="5"/>
  <c r="E5735" i="5"/>
  <c r="E5731" i="5"/>
  <c r="D5731" i="5"/>
  <c r="F5731" i="5"/>
  <c r="D5719" i="5"/>
  <c r="F5719" i="5"/>
  <c r="E5707" i="5"/>
  <c r="D5707" i="5"/>
  <c r="F5707" i="5"/>
  <c r="F5695" i="5"/>
  <c r="E5695" i="5"/>
  <c r="D5695" i="5"/>
  <c r="E5691" i="5"/>
  <c r="F5691" i="5"/>
  <c r="D5691" i="5"/>
  <c r="F5679" i="5"/>
  <c r="D5679" i="5"/>
  <c r="E5667" i="5"/>
  <c r="F5667" i="5"/>
  <c r="D5667" i="5"/>
  <c r="F5663" i="5"/>
  <c r="E5663" i="5"/>
  <c r="F5651" i="5"/>
  <c r="D5651" i="5"/>
  <c r="E5651" i="5"/>
  <c r="D5639" i="5"/>
  <c r="E5639" i="5"/>
  <c r="F5639" i="5"/>
  <c r="E5635" i="5"/>
  <c r="F5635" i="5"/>
  <c r="D5635" i="5"/>
  <c r="D5623" i="5"/>
  <c r="F5623" i="5"/>
  <c r="E5611" i="5"/>
  <c r="D5611" i="5"/>
  <c r="F5611" i="5"/>
  <c r="F5599" i="5"/>
  <c r="D5599" i="5"/>
  <c r="E5599" i="5"/>
  <c r="F5587" i="5"/>
  <c r="E5587" i="5"/>
  <c r="F5583" i="5"/>
  <c r="D5583" i="5"/>
  <c r="E5583" i="5"/>
  <c r="F5571" i="5"/>
  <c r="D5571" i="5"/>
  <c r="E5571" i="5"/>
  <c r="D5559" i="5"/>
  <c r="F5559" i="5"/>
  <c r="E5559" i="5"/>
  <c r="D5543" i="5"/>
  <c r="F5543" i="5"/>
  <c r="E5543" i="5"/>
  <c r="E5531" i="5"/>
  <c r="F5531" i="5"/>
  <c r="D5531" i="5"/>
  <c r="F5523" i="5"/>
  <c r="D5523" i="5"/>
  <c r="E5523" i="5"/>
  <c r="D5511" i="5"/>
  <c r="E5511" i="5"/>
  <c r="F5511" i="5"/>
  <c r="F5503" i="5"/>
  <c r="E5503" i="5"/>
  <c r="D5503" i="5"/>
  <c r="D5491" i="5"/>
  <c r="F5491" i="5"/>
  <c r="D5479" i="5"/>
  <c r="E5479" i="5"/>
  <c r="F5479" i="5"/>
  <c r="E5467" i="5"/>
  <c r="F5467" i="5"/>
  <c r="D5467" i="5"/>
  <c r="F5455" i="5"/>
  <c r="D5455" i="5"/>
  <c r="E5455" i="5"/>
  <c r="D5447" i="5"/>
  <c r="E5447" i="5"/>
  <c r="F5447" i="5"/>
  <c r="E5435" i="5"/>
  <c r="F5435" i="5"/>
  <c r="F5423" i="5"/>
  <c r="D5423" i="5"/>
  <c r="E5423" i="5"/>
  <c r="E5411" i="5"/>
  <c r="F5411" i="5"/>
  <c r="D5411" i="5"/>
  <c r="F5407" i="5"/>
  <c r="E5407" i="5"/>
  <c r="D5407" i="5"/>
  <c r="F5395" i="5"/>
  <c r="D5395" i="5"/>
  <c r="D5383" i="5"/>
  <c r="E5383" i="5"/>
  <c r="F5383" i="5"/>
  <c r="E5371" i="5"/>
  <c r="D5371" i="5"/>
  <c r="F5371" i="5"/>
  <c r="D5367" i="5"/>
  <c r="F5367" i="5"/>
  <c r="E5367" i="5"/>
  <c r="E5355" i="5"/>
  <c r="D5355" i="5"/>
  <c r="F5355" i="5"/>
  <c r="F5343" i="5"/>
  <c r="D5343" i="5"/>
  <c r="E5343" i="5"/>
  <c r="D5335" i="5"/>
  <c r="F5335" i="5"/>
  <c r="E5335" i="5"/>
  <c r="F5327" i="5"/>
  <c r="D5327" i="5"/>
  <c r="E5327" i="5"/>
  <c r="F5315" i="5"/>
  <c r="D5315" i="5"/>
  <c r="E5315" i="5"/>
  <c r="D5303" i="5"/>
  <c r="F5303" i="5"/>
  <c r="E5303" i="5"/>
  <c r="F5295" i="5"/>
  <c r="D5295" i="5"/>
  <c r="E5295" i="5"/>
  <c r="E5283" i="5"/>
  <c r="F5283" i="5"/>
  <c r="D5271" i="5"/>
  <c r="E5271" i="5"/>
  <c r="F5271" i="5"/>
  <c r="F5263" i="5"/>
  <c r="D5263" i="5"/>
  <c r="D5255" i="5"/>
  <c r="E5255" i="5"/>
  <c r="F5255" i="5"/>
  <c r="E5243" i="5"/>
  <c r="D5243" i="5"/>
  <c r="D5239" i="5"/>
  <c r="F5239" i="5"/>
  <c r="E5239" i="5"/>
  <c r="E5227" i="5"/>
  <c r="D5227" i="5"/>
  <c r="F5227" i="5"/>
  <c r="F5215" i="5"/>
  <c r="D5215" i="5"/>
  <c r="E5215" i="5"/>
  <c r="F5203" i="5"/>
  <c r="E5203" i="5"/>
  <c r="D5203" i="5"/>
  <c r="F5199" i="5"/>
  <c r="D5199" i="5"/>
  <c r="E5199" i="5"/>
  <c r="D5187" i="5"/>
  <c r="F5187" i="5"/>
  <c r="D5175" i="5"/>
  <c r="F5175" i="5"/>
  <c r="E5175" i="5"/>
  <c r="F5167" i="5"/>
  <c r="D5167" i="5"/>
  <c r="E5155" i="5"/>
  <c r="F5155" i="5"/>
  <c r="D5155" i="5"/>
  <c r="D5143" i="5"/>
  <c r="E5143" i="5"/>
  <c r="F5143" i="5"/>
  <c r="F5135" i="5"/>
  <c r="D5135" i="5"/>
  <c r="E5135" i="5"/>
  <c r="E5123" i="5"/>
  <c r="F5123" i="5"/>
  <c r="D5123" i="5"/>
  <c r="E5115" i="5"/>
  <c r="D5115" i="5"/>
  <c r="F5115" i="5"/>
  <c r="D5107" i="5"/>
  <c r="F5107" i="5"/>
  <c r="E5107" i="5"/>
  <c r="D5095" i="5"/>
  <c r="E5095" i="5"/>
  <c r="F5095" i="5"/>
  <c r="E5083" i="5"/>
  <c r="F5083" i="5"/>
  <c r="D5083" i="5"/>
  <c r="F5071" i="5"/>
  <c r="D5071" i="5"/>
  <c r="E5071" i="5"/>
  <c r="F5059" i="5"/>
  <c r="D5059" i="5"/>
  <c r="E5059" i="5"/>
  <c r="D5047" i="5"/>
  <c r="F5047" i="5"/>
  <c r="E5047" i="5"/>
  <c r="E5035" i="5"/>
  <c r="D5035" i="5"/>
  <c r="D5031" i="5"/>
  <c r="F5031" i="5"/>
  <c r="E5031" i="5"/>
  <c r="E5019" i="5"/>
  <c r="F5019" i="5"/>
  <c r="D5019" i="5"/>
  <c r="F5007" i="5"/>
  <c r="D5007" i="5"/>
  <c r="E5007" i="5"/>
  <c r="E4995" i="5"/>
  <c r="D4995" i="5"/>
  <c r="D4983" i="5"/>
  <c r="F4983" i="5"/>
  <c r="E4983" i="5"/>
  <c r="E4971" i="5"/>
  <c r="D4971" i="5"/>
  <c r="F4971" i="5"/>
  <c r="F4959" i="5"/>
  <c r="D4959" i="5"/>
  <c r="F4947" i="5"/>
  <c r="E4947" i="5"/>
  <c r="D4947" i="5"/>
  <c r="D4935" i="5"/>
  <c r="E4935" i="5"/>
  <c r="F4935" i="5"/>
  <c r="D4931" i="5"/>
  <c r="F4931" i="5"/>
  <c r="E4931" i="5"/>
  <c r="D4919" i="5"/>
  <c r="F4919" i="5"/>
  <c r="E4919" i="5"/>
  <c r="E4907" i="5"/>
  <c r="D4907" i="5"/>
  <c r="F4907" i="5"/>
  <c r="F4895" i="5"/>
  <c r="E4895" i="5"/>
  <c r="D4895" i="5"/>
  <c r="F4883" i="5"/>
  <c r="D4883" i="5"/>
  <c r="F4879" i="5"/>
  <c r="D4879" i="5"/>
  <c r="E4879" i="5"/>
  <c r="E4867" i="5"/>
  <c r="F4867" i="5"/>
  <c r="F4863" i="5"/>
  <c r="E4863" i="5"/>
  <c r="D4863" i="5"/>
  <c r="D4851" i="5"/>
  <c r="F4851" i="5"/>
  <c r="E4851" i="5"/>
  <c r="D4839" i="5"/>
  <c r="E4839" i="5"/>
  <c r="F4839" i="5"/>
  <c r="E4827" i="5"/>
  <c r="F4827" i="5"/>
  <c r="F4815" i="5"/>
  <c r="D4815" i="5"/>
  <c r="E4815" i="5"/>
  <c r="E4811" i="5"/>
  <c r="D4811" i="5"/>
  <c r="F4811" i="5"/>
  <c r="F4799" i="5"/>
  <c r="E4799" i="5"/>
  <c r="D4799" i="5"/>
  <c r="D4787" i="5"/>
  <c r="E4787" i="5"/>
  <c r="D4775" i="5"/>
  <c r="F4775" i="5"/>
  <c r="E4775" i="5"/>
  <c r="E4763" i="5"/>
  <c r="F4763" i="5"/>
  <c r="D4763" i="5"/>
  <c r="F4751" i="5"/>
  <c r="D4751" i="5"/>
  <c r="D4743" i="5"/>
  <c r="E4743" i="5"/>
  <c r="F4743" i="5"/>
  <c r="F4735" i="5"/>
  <c r="E4735" i="5"/>
  <c r="D4735" i="5"/>
  <c r="D4723" i="5"/>
  <c r="F4723" i="5"/>
  <c r="E4723" i="5"/>
  <c r="D4711" i="5"/>
  <c r="E4711" i="5"/>
  <c r="F4703" i="5"/>
  <c r="D4703" i="5"/>
  <c r="E4703" i="5"/>
  <c r="D4695" i="5"/>
  <c r="F4695" i="5"/>
  <c r="E4683" i="5"/>
  <c r="D4683" i="5"/>
  <c r="F4683" i="5"/>
  <c r="D4679" i="5"/>
  <c r="E4679" i="5"/>
  <c r="F4679" i="5"/>
  <c r="E4667" i="5"/>
  <c r="F4667" i="5"/>
  <c r="D4667" i="5"/>
  <c r="F4655" i="5"/>
  <c r="D4655" i="5"/>
  <c r="E4643" i="5"/>
  <c r="F4643" i="5"/>
  <c r="D4643" i="5"/>
  <c r="D4631" i="5"/>
  <c r="E4631" i="5"/>
  <c r="F4631" i="5"/>
  <c r="E4619" i="5"/>
  <c r="F4619" i="5"/>
  <c r="E4611" i="5"/>
  <c r="F4611" i="5"/>
  <c r="D4611" i="5"/>
  <c r="E4603" i="5"/>
  <c r="D4603" i="5"/>
  <c r="F4603" i="5"/>
  <c r="F4591" i="5"/>
  <c r="E4591" i="5"/>
  <c r="D4591" i="5"/>
  <c r="D4583" i="5"/>
  <c r="E4583" i="5"/>
  <c r="F4583" i="5"/>
  <c r="F4575" i="5"/>
  <c r="D4575" i="5"/>
  <c r="E4575" i="5"/>
  <c r="F4563" i="5"/>
  <c r="E4563" i="5"/>
  <c r="E4555" i="5"/>
  <c r="D4555" i="5"/>
  <c r="F4555" i="5"/>
  <c r="F4547" i="5"/>
  <c r="D4547" i="5"/>
  <c r="E4547" i="5"/>
  <c r="D4535" i="5"/>
  <c r="F4535" i="5"/>
  <c r="E4535" i="5"/>
  <c r="E4523" i="5"/>
  <c r="D4523" i="5"/>
  <c r="F4511" i="5"/>
  <c r="E4511" i="5"/>
  <c r="D4511" i="5"/>
  <c r="F4499" i="5"/>
  <c r="D4499" i="5"/>
  <c r="E4499" i="5"/>
  <c r="E4491" i="5"/>
  <c r="F4491" i="5"/>
  <c r="D4491" i="5"/>
  <c r="F4479" i="5"/>
  <c r="E4479" i="5"/>
  <c r="D4479" i="5"/>
  <c r="D4471" i="5"/>
  <c r="F4471" i="5"/>
  <c r="E4471" i="5"/>
  <c r="F4463" i="5"/>
  <c r="E4463" i="5"/>
  <c r="D4463" i="5"/>
  <c r="E4451" i="5"/>
  <c r="D4451" i="5"/>
  <c r="F4451" i="5"/>
  <c r="D4439" i="5"/>
  <c r="F4439" i="5"/>
  <c r="E4439" i="5"/>
  <c r="F4431" i="5"/>
  <c r="D4431" i="5"/>
  <c r="E4431" i="5"/>
  <c r="D4423" i="5"/>
  <c r="E4423" i="5"/>
  <c r="F4423" i="5"/>
  <c r="E4411" i="5"/>
  <c r="F4411" i="5"/>
  <c r="F4399" i="5"/>
  <c r="D4399" i="5"/>
  <c r="E4399" i="5"/>
  <c r="E4387" i="5"/>
  <c r="F4387" i="5"/>
  <c r="D4387" i="5"/>
  <c r="F4383" i="5"/>
  <c r="E4383" i="5"/>
  <c r="D4383" i="5"/>
  <c r="F4371" i="5"/>
  <c r="D4371" i="5"/>
  <c r="F4367" i="5"/>
  <c r="D4367" i="5"/>
  <c r="E4367" i="5"/>
  <c r="E4355" i="5"/>
  <c r="F4355" i="5"/>
  <c r="D4343" i="5"/>
  <c r="F4343" i="5"/>
  <c r="E4343" i="5"/>
  <c r="E4331" i="5"/>
  <c r="D4331" i="5"/>
  <c r="F4331" i="5"/>
  <c r="F4319" i="5"/>
  <c r="D4319" i="5"/>
  <c r="E4319" i="5"/>
  <c r="F4307" i="5"/>
  <c r="E4307" i="5"/>
  <c r="D4307" i="5"/>
  <c r="F4303" i="5"/>
  <c r="D4303" i="5"/>
  <c r="E4303" i="5"/>
  <c r="F4291" i="5"/>
  <c r="D4291" i="5"/>
  <c r="E4291" i="5"/>
  <c r="F4287" i="5"/>
  <c r="E4287" i="5"/>
  <c r="D4287" i="5"/>
  <c r="D4275" i="5"/>
  <c r="E4275" i="5"/>
  <c r="F4271" i="5"/>
  <c r="D4271" i="5"/>
  <c r="E4271" i="5"/>
  <c r="E4259" i="5"/>
  <c r="F4259" i="5"/>
  <c r="D4247" i="5"/>
  <c r="E4247" i="5"/>
  <c r="F4247" i="5"/>
  <c r="E4235" i="5"/>
  <c r="F4235" i="5"/>
  <c r="D4235" i="5"/>
  <c r="F4223" i="5"/>
  <c r="E4223" i="5"/>
  <c r="D4223" i="5"/>
  <c r="E4219" i="5"/>
  <c r="D4219" i="5"/>
  <c r="F4207" i="5"/>
  <c r="E4207" i="5"/>
  <c r="D4207" i="5"/>
  <c r="E4195" i="5"/>
  <c r="D4195" i="5"/>
  <c r="F4195" i="5"/>
  <c r="D4183" i="5"/>
  <c r="F4183" i="5"/>
  <c r="F4179" i="5"/>
  <c r="E4179" i="5"/>
  <c r="D4179" i="5"/>
  <c r="D4167" i="5"/>
  <c r="E4167" i="5"/>
  <c r="F4167" i="5"/>
  <c r="E4155" i="5"/>
  <c r="F4155" i="5"/>
  <c r="D4155" i="5"/>
  <c r="D4151" i="5"/>
  <c r="F4151" i="5"/>
  <c r="E4151" i="5"/>
  <c r="E4139" i="5"/>
  <c r="D4139" i="5"/>
  <c r="F4139" i="5"/>
  <c r="F4127" i="5"/>
  <c r="E4127" i="5"/>
  <c r="F4115" i="5"/>
  <c r="D4115" i="5"/>
  <c r="E4115" i="5"/>
  <c r="F4111" i="5"/>
  <c r="D4111" i="5"/>
  <c r="E4111" i="5"/>
  <c r="E4099" i="5"/>
  <c r="F4099" i="5"/>
  <c r="D4099" i="5"/>
  <c r="D4087" i="5"/>
  <c r="F4087" i="5"/>
  <c r="E4075" i="5"/>
  <c r="D4075" i="5"/>
  <c r="F4075" i="5"/>
  <c r="F4063" i="5"/>
  <c r="D4063" i="5"/>
  <c r="E4063" i="5"/>
  <c r="F4051" i="5"/>
  <c r="E4051" i="5"/>
  <c r="E4043" i="5"/>
  <c r="D4043" i="5"/>
  <c r="F4043" i="5"/>
  <c r="F4035" i="5"/>
  <c r="D4035" i="5"/>
  <c r="E4035" i="5"/>
  <c r="D4023" i="5"/>
  <c r="F4023" i="5"/>
  <c r="E4023" i="5"/>
  <c r="E4011" i="5"/>
  <c r="D4011" i="5"/>
  <c r="F3999" i="5"/>
  <c r="E3999" i="5"/>
  <c r="D3999" i="5"/>
  <c r="D3991" i="5"/>
  <c r="E3991" i="5"/>
  <c r="F3987" i="5"/>
  <c r="D3987" i="5"/>
  <c r="E3987" i="5"/>
  <c r="E3979" i="5"/>
  <c r="F3979" i="5"/>
  <c r="D3979" i="5"/>
  <c r="E3971" i="5"/>
  <c r="D3971" i="5"/>
  <c r="E3963" i="5"/>
  <c r="D3963" i="5"/>
  <c r="F3963" i="5"/>
  <c r="D3955" i="5"/>
  <c r="F3955" i="5"/>
  <c r="F3951" i="5"/>
  <c r="E3951" i="5"/>
  <c r="D3951" i="5"/>
  <c r="D3943" i="5"/>
  <c r="E3943" i="5"/>
  <c r="F3943" i="5"/>
  <c r="E3939" i="5"/>
  <c r="D3939" i="5"/>
  <c r="F3939" i="5"/>
  <c r="E3931" i="5"/>
  <c r="F3931" i="5"/>
  <c r="D3931" i="5"/>
  <c r="F3923" i="5"/>
  <c r="E3923" i="5"/>
  <c r="D3923" i="5"/>
  <c r="F3919" i="5"/>
  <c r="D3919" i="5"/>
  <c r="E3919" i="5"/>
  <c r="D3911" i="5"/>
  <c r="E3911" i="5"/>
  <c r="F3911" i="5"/>
  <c r="D3907" i="5"/>
  <c r="F3907" i="5"/>
  <c r="E3907" i="5"/>
  <c r="E3899" i="5"/>
  <c r="F3899" i="5"/>
  <c r="D3891" i="5"/>
  <c r="E3891" i="5"/>
  <c r="F3891" i="5"/>
  <c r="F3887" i="5"/>
  <c r="D3887" i="5"/>
  <c r="E3887" i="5"/>
  <c r="D3879" i="5"/>
  <c r="F3879" i="5"/>
  <c r="E3875" i="5"/>
  <c r="F3875" i="5"/>
  <c r="D3875" i="5"/>
  <c r="E3867" i="5"/>
  <c r="F3867" i="5"/>
  <c r="D3867" i="5"/>
  <c r="F3859" i="5"/>
  <c r="D3859" i="5"/>
  <c r="F3855" i="5"/>
  <c r="D3855" i="5"/>
  <c r="E3855" i="5"/>
  <c r="D3847" i="5"/>
  <c r="E3847" i="5"/>
  <c r="F3847" i="5"/>
  <c r="F3839" i="5"/>
  <c r="E3839" i="5"/>
  <c r="D3839" i="5"/>
  <c r="E3835" i="5"/>
  <c r="D3835" i="5"/>
  <c r="F3835" i="5"/>
  <c r="D3827" i="5"/>
  <c r="F3827" i="5"/>
  <c r="E3827" i="5"/>
  <c r="F3823" i="5"/>
  <c r="E3823" i="5"/>
  <c r="E3811" i="5"/>
  <c r="D3811" i="5"/>
  <c r="F3811" i="5"/>
  <c r="F3807" i="5"/>
  <c r="D3807" i="5"/>
  <c r="E3807" i="5"/>
  <c r="E3799" i="5"/>
  <c r="D3799" i="5"/>
  <c r="F3799" i="5"/>
  <c r="E3791" i="5"/>
  <c r="F3791" i="5"/>
  <c r="E3783" i="5"/>
  <c r="F3783" i="5"/>
  <c r="D3783" i="5"/>
  <c r="D3775" i="5"/>
  <c r="F3775" i="5"/>
  <c r="F3771" i="5"/>
  <c r="D3771" i="5"/>
  <c r="E3771" i="5"/>
  <c r="D3763" i="5"/>
  <c r="E3763" i="5"/>
  <c r="F3763" i="5"/>
  <c r="F3755" i="5"/>
  <c r="E3755" i="5"/>
  <c r="D3755" i="5"/>
  <c r="E3751" i="5"/>
  <c r="F3751" i="5"/>
  <c r="D3751" i="5"/>
  <c r="F3743" i="5"/>
  <c r="D3743" i="5"/>
  <c r="E3743" i="5"/>
  <c r="E3735" i="5"/>
  <c r="D3735" i="5"/>
  <c r="F3735" i="5"/>
  <c r="D3731" i="5"/>
  <c r="E3731" i="5"/>
  <c r="F3723" i="5"/>
  <c r="E3723" i="5"/>
  <c r="D3723" i="5"/>
  <c r="E3719" i="5"/>
  <c r="F3719" i="5"/>
  <c r="D3711" i="5"/>
  <c r="F3711" i="5"/>
  <c r="E3711" i="5"/>
  <c r="E3703" i="5"/>
  <c r="D3703" i="5"/>
  <c r="E3695" i="5"/>
  <c r="F3695" i="5"/>
  <c r="D3695" i="5"/>
  <c r="F3691" i="5"/>
  <c r="E3691" i="5"/>
  <c r="D3683" i="5"/>
  <c r="F3683" i="5"/>
  <c r="E3683" i="5"/>
  <c r="F3675" i="5"/>
  <c r="D3675" i="5"/>
  <c r="E3671" i="5"/>
  <c r="D3671" i="5"/>
  <c r="F3671" i="5"/>
  <c r="E3663" i="5"/>
  <c r="F3663" i="5"/>
  <c r="E3655" i="5"/>
  <c r="F3655" i="5"/>
  <c r="D3655" i="5"/>
  <c r="D3651" i="5"/>
  <c r="F3651" i="5"/>
  <c r="E3651" i="5"/>
  <c r="F3643" i="5"/>
  <c r="D3643" i="5"/>
  <c r="E3643" i="5"/>
  <c r="D3635" i="5"/>
  <c r="E3635" i="5"/>
  <c r="F3635" i="5"/>
  <c r="E3631" i="5"/>
  <c r="D3631" i="5"/>
  <c r="E3623" i="5"/>
  <c r="F3623" i="5"/>
  <c r="D3623" i="5"/>
  <c r="F3615" i="5"/>
  <c r="D3615" i="5"/>
  <c r="E3615" i="5"/>
  <c r="F3611" i="5"/>
  <c r="D3611" i="5"/>
  <c r="E3611" i="5"/>
  <c r="D3603" i="5"/>
  <c r="E3603" i="5"/>
  <c r="E3599" i="5"/>
  <c r="F3599" i="5"/>
  <c r="D3599" i="5"/>
  <c r="E3591" i="5"/>
  <c r="F3591" i="5"/>
  <c r="D3583" i="5"/>
  <c r="F3583" i="5"/>
  <c r="E3583" i="5"/>
  <c r="E3575" i="5"/>
  <c r="D3575" i="5"/>
  <c r="E3567" i="5"/>
  <c r="F3567" i="5"/>
  <c r="D3567" i="5"/>
  <c r="F3563" i="5"/>
  <c r="E3563" i="5"/>
  <c r="D3555" i="5"/>
  <c r="F3555" i="5"/>
  <c r="E3555" i="5"/>
  <c r="F3551" i="5"/>
  <c r="D3551" i="5"/>
  <c r="E3551" i="5"/>
  <c r="E3543" i="5"/>
  <c r="D3543" i="5"/>
  <c r="F3543" i="5"/>
  <c r="E3535" i="5"/>
  <c r="F3535" i="5"/>
  <c r="F3531" i="5"/>
  <c r="E3531" i="5"/>
  <c r="D3531" i="5"/>
  <c r="D3523" i="5"/>
  <c r="F3523" i="5"/>
  <c r="E3523" i="5"/>
  <c r="D3519" i="5"/>
  <c r="F3519" i="5"/>
  <c r="E3511" i="5"/>
  <c r="D3511" i="5"/>
  <c r="F3511" i="5"/>
  <c r="E3503" i="5"/>
  <c r="D3503" i="5"/>
  <c r="E3495" i="5"/>
  <c r="F3495" i="5"/>
  <c r="D3495" i="5"/>
  <c r="D3491" i="5"/>
  <c r="F3491" i="5"/>
  <c r="F3483" i="5"/>
  <c r="D3483" i="5"/>
  <c r="E3483" i="5"/>
  <c r="E3479" i="5"/>
  <c r="D3479" i="5"/>
  <c r="F3479" i="5"/>
  <c r="E3471" i="5"/>
  <c r="F3471" i="5"/>
  <c r="D3471" i="5"/>
  <c r="E3463" i="5"/>
  <c r="F3463" i="5"/>
  <c r="D3455" i="5"/>
  <c r="F3455" i="5"/>
  <c r="E3455" i="5"/>
  <c r="F3451" i="5"/>
  <c r="D3451" i="5"/>
  <c r="E3451" i="5"/>
  <c r="D3443" i="5"/>
  <c r="E3443" i="5"/>
  <c r="F3443" i="5"/>
  <c r="E3439" i="5"/>
  <c r="F3439" i="5"/>
  <c r="D3439" i="5"/>
  <c r="E3431" i="5"/>
  <c r="F3431" i="5"/>
  <c r="D3431" i="5"/>
  <c r="F3423" i="5"/>
  <c r="D3423" i="5"/>
  <c r="E3423" i="5"/>
  <c r="F3419" i="5"/>
  <c r="D3419" i="5"/>
  <c r="D3411" i="5"/>
  <c r="E3411" i="5"/>
  <c r="F3411" i="5"/>
  <c r="F3403" i="5"/>
  <c r="E3403" i="5"/>
  <c r="D3403" i="5"/>
  <c r="E3399" i="5"/>
  <c r="F3399" i="5"/>
  <c r="D3399" i="5"/>
  <c r="D3391" i="5"/>
  <c r="F3391" i="5"/>
  <c r="E3383" i="5"/>
  <c r="D3383" i="5"/>
  <c r="F3383" i="5"/>
  <c r="D3379" i="5"/>
  <c r="E3379" i="5"/>
  <c r="F3379" i="5"/>
  <c r="F3371" i="5"/>
  <c r="E3371" i="5"/>
  <c r="D3371" i="5"/>
  <c r="D3363" i="5"/>
  <c r="F3363" i="5"/>
  <c r="F3355" i="5"/>
  <c r="D3355" i="5"/>
  <c r="E3355" i="5"/>
  <c r="D3347" i="5"/>
  <c r="E3347" i="5"/>
  <c r="E3343" i="5"/>
  <c r="F3343" i="5"/>
  <c r="D3343" i="5"/>
  <c r="E3335" i="5"/>
  <c r="F3335" i="5"/>
  <c r="D3327" i="5"/>
  <c r="F3327" i="5"/>
  <c r="E3327" i="5"/>
  <c r="E3319" i="5"/>
  <c r="D3319" i="5"/>
  <c r="E3311" i="5"/>
  <c r="F3311" i="5"/>
  <c r="D3311" i="5"/>
  <c r="E3303" i="5"/>
  <c r="F3303" i="5"/>
  <c r="D3303" i="5"/>
  <c r="F3295" i="5"/>
  <c r="D3295" i="5"/>
  <c r="E3295" i="5"/>
  <c r="F3291" i="5"/>
  <c r="D3291" i="5"/>
  <c r="D3283" i="5"/>
  <c r="E3283" i="5"/>
  <c r="F3283" i="5"/>
  <c r="F3275" i="5"/>
  <c r="E3275" i="5"/>
  <c r="D3275" i="5"/>
  <c r="D3267" i="5"/>
  <c r="F3267" i="5"/>
  <c r="E3267" i="5"/>
  <c r="F3259" i="5"/>
  <c r="D3259" i="5"/>
  <c r="E3259" i="5"/>
  <c r="D3251" i="5"/>
  <c r="E3251" i="5"/>
  <c r="F3251" i="5"/>
  <c r="E3247" i="5"/>
  <c r="D3247" i="5"/>
  <c r="E3239" i="5"/>
  <c r="F3239" i="5"/>
  <c r="D3239" i="5"/>
  <c r="F3231" i="5"/>
  <c r="D3231" i="5"/>
  <c r="E3231" i="5"/>
  <c r="F3227" i="5"/>
  <c r="E3227" i="5"/>
  <c r="D3227" i="5"/>
  <c r="D3219" i="5"/>
  <c r="F3219" i="5"/>
  <c r="E3219" i="5"/>
  <c r="F3211" i="5"/>
  <c r="E3211" i="5"/>
  <c r="D3211" i="5"/>
  <c r="D3203" i="5"/>
  <c r="E3203" i="5"/>
  <c r="F3199" i="5"/>
  <c r="E3199" i="5"/>
  <c r="D3199" i="5"/>
  <c r="E3191" i="5"/>
  <c r="F3191" i="5"/>
  <c r="D3191" i="5"/>
  <c r="E3183" i="5"/>
  <c r="D3183" i="5"/>
  <c r="E3175" i="5"/>
  <c r="D3175" i="5"/>
  <c r="D3171" i="5"/>
  <c r="F3171" i="5"/>
  <c r="E3171" i="5"/>
  <c r="F3163" i="5"/>
  <c r="E3163" i="5"/>
  <c r="D3163" i="5"/>
  <c r="D3155" i="5"/>
  <c r="E3155" i="5"/>
  <c r="F3147" i="5"/>
  <c r="D3147" i="5"/>
  <c r="E3143" i="5"/>
  <c r="F3143" i="5"/>
  <c r="D3143" i="5"/>
  <c r="F3135" i="5"/>
  <c r="E3135" i="5"/>
  <c r="D3135" i="5"/>
  <c r="F3131" i="5"/>
  <c r="D3131" i="5"/>
  <c r="E3131" i="5"/>
  <c r="D3123" i="5"/>
  <c r="E3123" i="5"/>
  <c r="F3123" i="5"/>
  <c r="F3115" i="5"/>
  <c r="E3115" i="5"/>
  <c r="D3115" i="5"/>
  <c r="D3107" i="5"/>
  <c r="F3107" i="5"/>
  <c r="E3107" i="5"/>
  <c r="D3103" i="5"/>
  <c r="F3103" i="5"/>
  <c r="E3103" i="5"/>
  <c r="E3095" i="5"/>
  <c r="D3095" i="5"/>
  <c r="F3095" i="5"/>
  <c r="E3087" i="5"/>
  <c r="F3087" i="5"/>
  <c r="D3087" i="5"/>
  <c r="F3083" i="5"/>
  <c r="E3083" i="5"/>
  <c r="D3075" i="5"/>
  <c r="F3075" i="5"/>
  <c r="E3075" i="5"/>
  <c r="F3071" i="5"/>
  <c r="D3071" i="5"/>
  <c r="E3063" i="5"/>
  <c r="F3063" i="5"/>
  <c r="D3059" i="5"/>
  <c r="E3059" i="5"/>
  <c r="F3059" i="5"/>
  <c r="F3051" i="5"/>
  <c r="E3051" i="5"/>
  <c r="D3051" i="5"/>
  <c r="D3043" i="5"/>
  <c r="F3043" i="5"/>
  <c r="D3039" i="5"/>
  <c r="F3039" i="5"/>
  <c r="E3039" i="5"/>
  <c r="E3031" i="5"/>
  <c r="D3031" i="5"/>
  <c r="F3031" i="5"/>
  <c r="E3023" i="5"/>
  <c r="D3023" i="5"/>
  <c r="E3015" i="5"/>
  <c r="F3015" i="5"/>
  <c r="D3011" i="5"/>
  <c r="F3011" i="5"/>
  <c r="E3011" i="5"/>
  <c r="F3003" i="5"/>
  <c r="D3003" i="5"/>
  <c r="E3003" i="5"/>
  <c r="D2995" i="5"/>
  <c r="E2995" i="5"/>
  <c r="F2991" i="5"/>
  <c r="E2991" i="5"/>
  <c r="D2991" i="5"/>
  <c r="E2983" i="5"/>
  <c r="F2983" i="5"/>
  <c r="D2983" i="5"/>
  <c r="E2975" i="5"/>
  <c r="D2975" i="5"/>
  <c r="E2971" i="5"/>
  <c r="F2971" i="5"/>
  <c r="D2971" i="5"/>
  <c r="F2963" i="5"/>
  <c r="E2963" i="5"/>
  <c r="D2963" i="5"/>
  <c r="D2951" i="5"/>
  <c r="F2951" i="5"/>
  <c r="E2951" i="5"/>
  <c r="F2939" i="5"/>
  <c r="E2939" i="5"/>
  <c r="D2939" i="5"/>
  <c r="D2927" i="5"/>
  <c r="E2927" i="5"/>
  <c r="F2927" i="5"/>
  <c r="D2915" i="5"/>
  <c r="F2915" i="5"/>
  <c r="D2903" i="5"/>
  <c r="E2903" i="5"/>
  <c r="D2891" i="5"/>
  <c r="E2891" i="5"/>
  <c r="E2879" i="5"/>
  <c r="F2879" i="5"/>
  <c r="F2875" i="5"/>
  <c r="E2875" i="5"/>
  <c r="D2863" i="5"/>
  <c r="F2863" i="5"/>
  <c r="D2851" i="5"/>
  <c r="E2851" i="5"/>
  <c r="E2839" i="5"/>
  <c r="F2839" i="5"/>
  <c r="D2839" i="5"/>
  <c r="F2827" i="5"/>
  <c r="E2827" i="5"/>
  <c r="D2827" i="5"/>
  <c r="E2823" i="5"/>
  <c r="D2823" i="5"/>
  <c r="F2811" i="5"/>
  <c r="E2811" i="5"/>
  <c r="D2811" i="5"/>
  <c r="E2799" i="5"/>
  <c r="F2799" i="5"/>
  <c r="D2799" i="5"/>
  <c r="D2787" i="5"/>
  <c r="F2787" i="5"/>
  <c r="E2775" i="5"/>
  <c r="D2775" i="5"/>
  <c r="D2767" i="5"/>
  <c r="F2767" i="5"/>
  <c r="E2759" i="5"/>
  <c r="F2759" i="5"/>
  <c r="E2743" i="5"/>
  <c r="D2743" i="5"/>
  <c r="F2743" i="5"/>
  <c r="E2735" i="5"/>
  <c r="F2735" i="5"/>
  <c r="D2735" i="5"/>
  <c r="D2723" i="5"/>
  <c r="F2723" i="5"/>
  <c r="E2723" i="5"/>
  <c r="E2711" i="5"/>
  <c r="F2711" i="5"/>
  <c r="D2707" i="5"/>
  <c r="E2707" i="5"/>
  <c r="F2707" i="5"/>
  <c r="E2695" i="5"/>
  <c r="F2695" i="5"/>
  <c r="D2695" i="5"/>
  <c r="F2683" i="5"/>
  <c r="E2683" i="5"/>
  <c r="E2671" i="5"/>
  <c r="D2671" i="5"/>
  <c r="D2659" i="5"/>
  <c r="F2659" i="5"/>
  <c r="E2659" i="5"/>
  <c r="F2655" i="5"/>
  <c r="E2655" i="5"/>
  <c r="D2643" i="5"/>
  <c r="E2643" i="5"/>
  <c r="F2639" i="5"/>
  <c r="E2639" i="5"/>
  <c r="D2639" i="5"/>
  <c r="D2627" i="5"/>
  <c r="F2627" i="5"/>
  <c r="E2627" i="5"/>
  <c r="E2615" i="5"/>
  <c r="D2615" i="5"/>
  <c r="F2603" i="5"/>
  <c r="E2603" i="5"/>
  <c r="D2603" i="5"/>
  <c r="E2599" i="5"/>
  <c r="F2599" i="5"/>
  <c r="D2599" i="5"/>
  <c r="F2587" i="5"/>
  <c r="D2587" i="5"/>
  <c r="E2575" i="5"/>
  <c r="D2575" i="5"/>
  <c r="D2563" i="5"/>
  <c r="F2563" i="5"/>
  <c r="E2563" i="5"/>
  <c r="D2559" i="5"/>
  <c r="F2559" i="5"/>
  <c r="D2547" i="5"/>
  <c r="E2547" i="5"/>
  <c r="E2535" i="5"/>
  <c r="F2535" i="5"/>
  <c r="D2535" i="5"/>
  <c r="F2527" i="5"/>
  <c r="E2527" i="5"/>
  <c r="D2527" i="5"/>
  <c r="E2519" i="5"/>
  <c r="D2519" i="5"/>
  <c r="F2507" i="5"/>
  <c r="E2507" i="5"/>
  <c r="D2507" i="5"/>
  <c r="D2495" i="5"/>
  <c r="F2495" i="5"/>
  <c r="E2495" i="5"/>
  <c r="D2483" i="5"/>
  <c r="F2483" i="5"/>
  <c r="E2471" i="5"/>
  <c r="F2471" i="5"/>
  <c r="D2471" i="5"/>
  <c r="F2459" i="5"/>
  <c r="D2459" i="5"/>
  <c r="E2459" i="5"/>
  <c r="E2455" i="5"/>
  <c r="F2455" i="5"/>
  <c r="F2443" i="5"/>
  <c r="E2443" i="5"/>
  <c r="D2443" i="5"/>
  <c r="D2431" i="5"/>
  <c r="F2431" i="5"/>
  <c r="E2431" i="5"/>
  <c r="D2419" i="5"/>
  <c r="F2419" i="5"/>
  <c r="E2419" i="5"/>
  <c r="E2415" i="5"/>
  <c r="D2415" i="5"/>
  <c r="D2403" i="5"/>
  <c r="F2403" i="5"/>
  <c r="E2403" i="5"/>
  <c r="E2391" i="5"/>
  <c r="F2391" i="5"/>
  <c r="D2391" i="5"/>
  <c r="F2379" i="5"/>
  <c r="E2379" i="5"/>
  <c r="D2367" i="5"/>
  <c r="E2367" i="5"/>
  <c r="E2351" i="5"/>
  <c r="F2351" i="5"/>
  <c r="E2343" i="5"/>
  <c r="F2343" i="5"/>
  <c r="D2343" i="5"/>
  <c r="F2331" i="5"/>
  <c r="D2331" i="5"/>
  <c r="E2319" i="5"/>
  <c r="D2319" i="5"/>
  <c r="E2311" i="5"/>
  <c r="D2311" i="5"/>
  <c r="F2299" i="5"/>
  <c r="E2299" i="5"/>
  <c r="D2299" i="5"/>
  <c r="E2287" i="5"/>
  <c r="F2287" i="5"/>
  <c r="D2287" i="5"/>
  <c r="D2275" i="5"/>
  <c r="F2275" i="5"/>
  <c r="E2263" i="5"/>
  <c r="D2263" i="5"/>
  <c r="D2259" i="5"/>
  <c r="E2259" i="5"/>
  <c r="F2259" i="5"/>
  <c r="E2247" i="5"/>
  <c r="F2247" i="5"/>
  <c r="F2235" i="5"/>
  <c r="D2235" i="5"/>
  <c r="E2223" i="5"/>
  <c r="F2223" i="5"/>
  <c r="D2223" i="5"/>
  <c r="D2211" i="5"/>
  <c r="F2211" i="5"/>
  <c r="E2211" i="5"/>
  <c r="F2207" i="5"/>
  <c r="D2207" i="5"/>
  <c r="D2195" i="5"/>
  <c r="E2195" i="5"/>
  <c r="F2195" i="5"/>
  <c r="E2183" i="5"/>
  <c r="F2183" i="5"/>
  <c r="D2183" i="5"/>
  <c r="F2171" i="5"/>
  <c r="E2171" i="5"/>
  <c r="D2163" i="5"/>
  <c r="F2163" i="5"/>
  <c r="E2163" i="5"/>
  <c r="F2155" i="5"/>
  <c r="E2155" i="5"/>
  <c r="D2155" i="5"/>
  <c r="F2143" i="5"/>
  <c r="E2143" i="5"/>
  <c r="D2131" i="5"/>
  <c r="E2131" i="5"/>
  <c r="E2119" i="5"/>
  <c r="F2119" i="5"/>
  <c r="D2119" i="5"/>
  <c r="F2107" i="5"/>
  <c r="E2107" i="5"/>
  <c r="D2107" i="5"/>
  <c r="D2099" i="5"/>
  <c r="F2099" i="5"/>
  <c r="E2099" i="5"/>
  <c r="F2091" i="5"/>
  <c r="E2091" i="5"/>
  <c r="D2091" i="5"/>
  <c r="F2079" i="5"/>
  <c r="E2079" i="5"/>
  <c r="D2079" i="5"/>
  <c r="D2067" i="5"/>
  <c r="E2067" i="5"/>
  <c r="F2067" i="5"/>
  <c r="E2055" i="5"/>
  <c r="D2055" i="5"/>
  <c r="D2047" i="5"/>
  <c r="F2047" i="5"/>
  <c r="D2035" i="5"/>
  <c r="E2035" i="5"/>
  <c r="E2023" i="5"/>
  <c r="F2023" i="5"/>
  <c r="D2023" i="5"/>
  <c r="F2011" i="5"/>
  <c r="D2011" i="5"/>
  <c r="E2011" i="5"/>
  <c r="F1999" i="5"/>
  <c r="E1999" i="5"/>
  <c r="D1987" i="5"/>
  <c r="E1987" i="5"/>
  <c r="E1975" i="5"/>
  <c r="D1975" i="5"/>
  <c r="D1967" i="5"/>
  <c r="F1967" i="5"/>
  <c r="E1955" i="5"/>
  <c r="F1955" i="5"/>
  <c r="E1943" i="5"/>
  <c r="F1943" i="5"/>
  <c r="D1943" i="5"/>
  <c r="F1935" i="5"/>
  <c r="D1935" i="5"/>
  <c r="D1923" i="5"/>
  <c r="F1923" i="5"/>
  <c r="E1923" i="5"/>
  <c r="D1915" i="5"/>
  <c r="F1915" i="5"/>
  <c r="D1903" i="5"/>
  <c r="E1903" i="5"/>
  <c r="E1891" i="5"/>
  <c r="F1891" i="5"/>
  <c r="D1891" i="5"/>
  <c r="F1883" i="5"/>
  <c r="D1883" i="5"/>
  <c r="E1871" i="5"/>
  <c r="F1871" i="5"/>
  <c r="D1871" i="5"/>
  <c r="F1863" i="5"/>
  <c r="E1863" i="5"/>
  <c r="D1863" i="5"/>
  <c r="D1855" i="5"/>
  <c r="F1855" i="5"/>
  <c r="E1855" i="5"/>
  <c r="F1847" i="5"/>
  <c r="E1847" i="5"/>
  <c r="D1847" i="5"/>
  <c r="F1835" i="5"/>
  <c r="D1835" i="5"/>
  <c r="F1823" i="5"/>
  <c r="E1823" i="5"/>
  <c r="D1823" i="5"/>
  <c r="D1815" i="5"/>
  <c r="F1815" i="5"/>
  <c r="E1815" i="5"/>
  <c r="E1807" i="5"/>
  <c r="F1807" i="5"/>
  <c r="D1807" i="5"/>
  <c r="D1795" i="5"/>
  <c r="F1795" i="5"/>
  <c r="E1795" i="5"/>
  <c r="D1791" i="5"/>
  <c r="F1791" i="5"/>
  <c r="E1791" i="5"/>
  <c r="E1779" i="5"/>
  <c r="F1779" i="5"/>
  <c r="F1763" i="5"/>
  <c r="E1763" i="5"/>
  <c r="D1763" i="5"/>
  <c r="E1755" i="5"/>
  <c r="F1755" i="5"/>
  <c r="D1755" i="5"/>
  <c r="E1743" i="5"/>
  <c r="F1743" i="5"/>
  <c r="D1731" i="5"/>
  <c r="F1731" i="5"/>
  <c r="E1731" i="5"/>
  <c r="F1719" i="5"/>
  <c r="D1719" i="5"/>
  <c r="D1711" i="5"/>
  <c r="F1711" i="5"/>
  <c r="F1699" i="5"/>
  <c r="E1699" i="5"/>
  <c r="E1691" i="5"/>
  <c r="F1691" i="5"/>
  <c r="D1691" i="5"/>
  <c r="E1679" i="5"/>
  <c r="D1679" i="5"/>
  <c r="D1667" i="5"/>
  <c r="F1667" i="5"/>
  <c r="E1667" i="5"/>
  <c r="D1663" i="5"/>
  <c r="E1663" i="5"/>
  <c r="E1651" i="5"/>
  <c r="F1651" i="5"/>
  <c r="E1639" i="5"/>
  <c r="F1639" i="5"/>
  <c r="D1639" i="5"/>
  <c r="E1627" i="5"/>
  <c r="F1627" i="5"/>
  <c r="E1615" i="5"/>
  <c r="F1615" i="5"/>
  <c r="D1615" i="5"/>
  <c r="D1603" i="5"/>
  <c r="F1603" i="5"/>
  <c r="F1583" i="5"/>
  <c r="E1583" i="5"/>
  <c r="D1583" i="5"/>
  <c r="E1571" i="5"/>
  <c r="D1571" i="5"/>
  <c r="D1559" i="5"/>
  <c r="F1559" i="5"/>
  <c r="E1559" i="5"/>
  <c r="D1547" i="5"/>
  <c r="E1547" i="5"/>
  <c r="D1535" i="5"/>
  <c r="F1535" i="5"/>
  <c r="E1535" i="5"/>
  <c r="E1531" i="5"/>
  <c r="D1531" i="5"/>
  <c r="F1519" i="5"/>
  <c r="E1519" i="5"/>
  <c r="F1507" i="5"/>
  <c r="E1507" i="5"/>
  <c r="D1507" i="5"/>
  <c r="D1495" i="5"/>
  <c r="F1495" i="5"/>
  <c r="F1491" i="5"/>
  <c r="E1491" i="5"/>
  <c r="D1479" i="5"/>
  <c r="F1479" i="5"/>
  <c r="F1467" i="5"/>
  <c r="E1467" i="5"/>
  <c r="D1467" i="5"/>
  <c r="F1463" i="5"/>
  <c r="D1463" i="5"/>
  <c r="F1451" i="5"/>
  <c r="E1451" i="5"/>
  <c r="D1451" i="5"/>
  <c r="E1447" i="5"/>
  <c r="D1447" i="5"/>
  <c r="E1435" i="5"/>
  <c r="F1435" i="5"/>
  <c r="D1435" i="5"/>
  <c r="E1423" i="5"/>
  <c r="D1423" i="5"/>
  <c r="D1411" i="5"/>
  <c r="F1411" i="5"/>
  <c r="E1411" i="5"/>
  <c r="D1407" i="5"/>
  <c r="E1407" i="5"/>
  <c r="E1395" i="5"/>
  <c r="F1395" i="5"/>
  <c r="E1383" i="5"/>
  <c r="F1383" i="5"/>
  <c r="D1383" i="5"/>
  <c r="D1379" i="5"/>
  <c r="F1379" i="5"/>
  <c r="D1367" i="5"/>
  <c r="F1367" i="5"/>
  <c r="E1367" i="5"/>
  <c r="D1355" i="5"/>
  <c r="F1355" i="5"/>
  <c r="D1343" i="5"/>
  <c r="F1343" i="5"/>
  <c r="E1343" i="5"/>
  <c r="E1319" i="5"/>
  <c r="F1319" i="5"/>
  <c r="D1319" i="5"/>
  <c r="E1307" i="5"/>
  <c r="D1307" i="5"/>
  <c r="E1295" i="5"/>
  <c r="F1295" i="5"/>
  <c r="D1295" i="5"/>
  <c r="D1283" i="5"/>
  <c r="F1283" i="5"/>
  <c r="E1283" i="5"/>
  <c r="F1271" i="5"/>
  <c r="E1271" i="5"/>
  <c r="F1259" i="5"/>
  <c r="E1259" i="5"/>
  <c r="D1259" i="5"/>
  <c r="E1255" i="5"/>
  <c r="F1255" i="5"/>
  <c r="E1243" i="5"/>
  <c r="F1243" i="5"/>
  <c r="D1243" i="5"/>
  <c r="E1231" i="5"/>
  <c r="F1231" i="5"/>
  <c r="D1223" i="5"/>
  <c r="F1223" i="5"/>
  <c r="D1215" i="5"/>
  <c r="F1215" i="5"/>
  <c r="E1203" i="5"/>
  <c r="F1203" i="5"/>
  <c r="E1191" i="5"/>
  <c r="D1191" i="5"/>
  <c r="E1179" i="5"/>
  <c r="F1179" i="5"/>
  <c r="D1179" i="5"/>
  <c r="E1167" i="5"/>
  <c r="D1167" i="5"/>
  <c r="D1155" i="5"/>
  <c r="F1155" i="5"/>
  <c r="E1155" i="5"/>
  <c r="F1147" i="5"/>
  <c r="E1147" i="5"/>
  <c r="E1139" i="5"/>
  <c r="F1139" i="5"/>
  <c r="E1127" i="5"/>
  <c r="F1127" i="5"/>
  <c r="D1127" i="5"/>
  <c r="D1123" i="5"/>
  <c r="F1123" i="5"/>
  <c r="D1111" i="5"/>
  <c r="F1111" i="5"/>
  <c r="E1111" i="5"/>
  <c r="D1099" i="5"/>
  <c r="F1099" i="5"/>
  <c r="D1091" i="5"/>
  <c r="F1091" i="5"/>
  <c r="D1083" i="5"/>
  <c r="F1083" i="5"/>
  <c r="F1071" i="5"/>
  <c r="E1071" i="5"/>
  <c r="D1071" i="5"/>
  <c r="E1059" i="5"/>
  <c r="D1059" i="5"/>
  <c r="F1055" i="5"/>
  <c r="E1055" i="5"/>
  <c r="D1055" i="5"/>
  <c r="E1043" i="5"/>
  <c r="D1043" i="5"/>
  <c r="E1039" i="5"/>
  <c r="F1039" i="5"/>
  <c r="D1039" i="5"/>
  <c r="D1027" i="5"/>
  <c r="F1027" i="5"/>
  <c r="E1027" i="5"/>
  <c r="D1015" i="5"/>
  <c r="F1015" i="5"/>
  <c r="D1003" i="5"/>
  <c r="F1003" i="5"/>
  <c r="F995" i="5"/>
  <c r="E995" i="5"/>
  <c r="D995" i="5"/>
  <c r="D991" i="5"/>
  <c r="F991" i="5"/>
  <c r="F983" i="5"/>
  <c r="E983" i="5"/>
  <c r="D983" i="5"/>
  <c r="F971" i="5"/>
  <c r="E971" i="5"/>
  <c r="D971" i="5"/>
  <c r="E967" i="5"/>
  <c r="D967" i="5"/>
  <c r="E955" i="5"/>
  <c r="D955" i="5"/>
  <c r="E943" i="5"/>
  <c r="D943" i="5"/>
  <c r="F931" i="5"/>
  <c r="E931" i="5"/>
  <c r="F919" i="5"/>
  <c r="E919" i="5"/>
  <c r="D919" i="5"/>
  <c r="E915" i="5"/>
  <c r="D915" i="5"/>
  <c r="E903" i="5"/>
  <c r="D903" i="5"/>
  <c r="E891" i="5"/>
  <c r="D891" i="5"/>
  <c r="E879" i="5"/>
  <c r="D879" i="5"/>
  <c r="D875" i="5"/>
  <c r="F875" i="5"/>
  <c r="D863" i="5"/>
  <c r="F863" i="5"/>
  <c r="E851" i="5"/>
  <c r="D851" i="5"/>
  <c r="E839" i="5"/>
  <c r="D839" i="5"/>
  <c r="F831" i="5"/>
  <c r="E831" i="5"/>
  <c r="D831" i="5"/>
  <c r="D823" i="5"/>
  <c r="F823" i="5"/>
  <c r="D811" i="5"/>
  <c r="F811" i="5"/>
  <c r="D799" i="5"/>
  <c r="F799" i="5"/>
  <c r="E787" i="5"/>
  <c r="D787" i="5"/>
  <c r="F783" i="5"/>
  <c r="E783" i="5"/>
  <c r="D771" i="5"/>
  <c r="F771" i="5"/>
  <c r="D759" i="5"/>
  <c r="F759" i="5"/>
  <c r="D747" i="5"/>
  <c r="F747" i="5"/>
  <c r="F739" i="5"/>
  <c r="E739" i="5"/>
  <c r="D739" i="5"/>
  <c r="F731" i="5"/>
  <c r="E731" i="5"/>
  <c r="F719" i="5"/>
  <c r="E719" i="5"/>
  <c r="E711" i="5"/>
  <c r="D711" i="5"/>
  <c r="E699" i="5"/>
  <c r="D699" i="5"/>
  <c r="E687" i="5"/>
  <c r="D687" i="5"/>
  <c r="F679" i="5"/>
  <c r="E679" i="5"/>
  <c r="F667" i="5"/>
  <c r="E667" i="5"/>
  <c r="E659" i="5"/>
  <c r="D659" i="5"/>
  <c r="E647" i="5"/>
  <c r="D647" i="5"/>
  <c r="E635" i="5"/>
  <c r="D635" i="5"/>
  <c r="D631" i="5"/>
  <c r="F631" i="5"/>
  <c r="D619" i="5"/>
  <c r="F619" i="5"/>
  <c r="D607" i="5"/>
  <c r="F607" i="5"/>
  <c r="E595" i="5"/>
  <c r="D595" i="5"/>
  <c r="E583" i="5"/>
  <c r="D583" i="5"/>
  <c r="F575" i="5"/>
  <c r="E575" i="5"/>
  <c r="D575" i="5"/>
  <c r="D567" i="5"/>
  <c r="F567" i="5"/>
  <c r="D555" i="5"/>
  <c r="F555" i="5"/>
  <c r="D543" i="5"/>
  <c r="F543" i="5"/>
  <c r="E531" i="5"/>
  <c r="D531" i="5"/>
  <c r="E519" i="5"/>
  <c r="D519" i="5"/>
  <c r="E507" i="5"/>
  <c r="D507" i="5"/>
  <c r="F499" i="5"/>
  <c r="E499" i="5"/>
  <c r="F487" i="5"/>
  <c r="E487" i="5"/>
  <c r="F483" i="5"/>
  <c r="E483" i="5"/>
  <c r="D483" i="5"/>
  <c r="F475" i="5"/>
  <c r="E475" i="5"/>
  <c r="F463" i="5"/>
  <c r="E463" i="5"/>
  <c r="D451" i="5"/>
  <c r="F451" i="5"/>
  <c r="F447" i="5"/>
  <c r="E447" i="5"/>
  <c r="D447" i="5"/>
  <c r="F435" i="5"/>
  <c r="E435" i="5"/>
  <c r="F423" i="5"/>
  <c r="E423" i="5"/>
  <c r="F411" i="5"/>
  <c r="E411" i="5"/>
  <c r="F399" i="5"/>
  <c r="E399" i="5"/>
  <c r="E391" i="5"/>
  <c r="D391" i="5"/>
  <c r="F383" i="5"/>
  <c r="E383" i="5"/>
  <c r="D383" i="5"/>
  <c r="F371" i="5"/>
  <c r="E371" i="5"/>
  <c r="E367" i="5"/>
  <c r="D367" i="5"/>
  <c r="F355" i="5"/>
  <c r="D355" i="5"/>
  <c r="E355" i="5"/>
  <c r="F343" i="5"/>
  <c r="E343" i="5"/>
  <c r="D343" i="5"/>
  <c r="F331" i="5"/>
  <c r="E331" i="5"/>
  <c r="D331" i="5"/>
  <c r="F319" i="5"/>
  <c r="E319" i="5"/>
  <c r="D319" i="5"/>
  <c r="D311" i="5"/>
  <c r="F311" i="5"/>
  <c r="D299" i="5"/>
  <c r="F299" i="5"/>
  <c r="F291" i="5"/>
  <c r="E291" i="5"/>
  <c r="D291" i="5"/>
  <c r="F283" i="5"/>
  <c r="E283" i="5"/>
  <c r="F271" i="5"/>
  <c r="E271" i="5"/>
  <c r="D259" i="5"/>
  <c r="F259" i="5"/>
  <c r="E239" i="5"/>
  <c r="D239" i="5"/>
  <c r="E199" i="5"/>
  <c r="D199" i="5"/>
  <c r="E187" i="5"/>
  <c r="D187" i="5"/>
  <c r="E175" i="5"/>
  <c r="D175" i="5"/>
  <c r="F163" i="5"/>
  <c r="E163" i="5"/>
  <c r="F151" i="5"/>
  <c r="E151" i="5"/>
  <c r="D151" i="5"/>
  <c r="F139" i="5"/>
  <c r="E139" i="5"/>
  <c r="D139" i="5"/>
  <c r="E135" i="5"/>
  <c r="D135" i="5"/>
  <c r="E123" i="5"/>
  <c r="D123" i="5"/>
  <c r="E111" i="5"/>
  <c r="D111" i="5"/>
  <c r="F103" i="5"/>
  <c r="E103" i="5"/>
  <c r="F91" i="5"/>
  <c r="E91" i="5"/>
  <c r="E83" i="5"/>
  <c r="D83" i="5"/>
  <c r="E71" i="5"/>
  <c r="D71" i="5"/>
  <c r="E59" i="5"/>
  <c r="D59" i="5"/>
  <c r="E47" i="5"/>
  <c r="D47" i="5"/>
  <c r="F35" i="5"/>
  <c r="E35" i="5"/>
  <c r="D35" i="5"/>
  <c r="F23" i="5"/>
  <c r="E23" i="5"/>
  <c r="D23" i="5"/>
  <c r="E19" i="5"/>
  <c r="D19" i="5"/>
  <c r="E8758" i="6"/>
  <c r="F8758" i="6"/>
  <c r="D8758" i="6"/>
  <c r="F8746" i="6"/>
  <c r="E8746" i="6"/>
  <c r="D8746" i="6"/>
  <c r="E8742" i="6"/>
  <c r="F8742" i="6"/>
  <c r="D8742" i="6"/>
  <c r="E8730" i="6"/>
  <c r="F8730" i="6"/>
  <c r="D8730" i="6"/>
  <c r="E8718" i="6"/>
  <c r="D8718" i="6"/>
  <c r="E8706" i="6"/>
  <c r="F8706" i="6"/>
  <c r="D8706" i="6"/>
  <c r="F8702" i="6"/>
  <c r="E8702" i="6"/>
  <c r="D8702" i="6"/>
  <c r="E8690" i="6"/>
  <c r="F8690" i="6"/>
  <c r="D8690" i="6"/>
  <c r="F8678" i="6"/>
  <c r="E8678" i="6"/>
  <c r="D8678" i="6"/>
  <c r="E8674" i="6"/>
  <c r="F8674" i="6"/>
  <c r="D8674" i="6"/>
  <c r="F8662" i="6"/>
  <c r="E8662" i="6"/>
  <c r="D8662" i="6"/>
  <c r="D8650" i="6"/>
  <c r="E8650" i="6"/>
  <c r="F8650" i="6"/>
  <c r="E8638" i="6"/>
  <c r="F8638" i="6"/>
  <c r="E8630" i="6"/>
  <c r="D8630" i="6"/>
  <c r="F8630" i="6"/>
  <c r="D8622" i="6"/>
  <c r="E8622" i="6"/>
  <c r="F8622" i="6"/>
  <c r="D8610" i="6"/>
  <c r="E8610" i="6"/>
  <c r="F8610" i="6"/>
  <c r="F8598" i="6"/>
  <c r="E8598" i="6"/>
  <c r="D8598" i="6"/>
  <c r="D8586" i="6"/>
  <c r="E8586" i="6"/>
  <c r="F8582" i="6"/>
  <c r="D8582" i="6"/>
  <c r="E8582" i="6"/>
  <c r="F8570" i="6"/>
  <c r="E8570" i="6"/>
  <c r="D8570" i="6"/>
  <c r="E8558" i="6"/>
  <c r="D8558" i="6"/>
  <c r="F8558" i="6"/>
  <c r="D8546" i="6"/>
  <c r="E8546" i="6"/>
  <c r="F8546" i="6"/>
  <c r="D8534" i="6"/>
  <c r="E8534" i="6"/>
  <c r="F8530" i="6"/>
  <c r="E8530" i="6"/>
  <c r="D8530" i="6"/>
  <c r="E8518" i="6"/>
  <c r="D8518" i="6"/>
  <c r="F8518" i="6"/>
  <c r="E8506" i="6"/>
  <c r="D8506" i="6"/>
  <c r="E8494" i="6"/>
  <c r="F8494" i="6"/>
  <c r="F8482" i="6"/>
  <c r="D8482" i="6"/>
  <c r="D8478" i="6"/>
  <c r="F8478" i="6"/>
  <c r="E8478" i="6"/>
  <c r="D8466" i="6"/>
  <c r="E8466" i="6"/>
  <c r="E8454" i="6"/>
  <c r="D8454" i="6"/>
  <c r="F8454" i="6"/>
  <c r="D8442" i="6"/>
  <c r="F8442" i="6"/>
  <c r="E8438" i="6"/>
  <c r="F8438" i="6"/>
  <c r="D8438" i="6"/>
  <c r="F8426" i="6"/>
  <c r="E8426" i="6"/>
  <c r="D8426" i="6"/>
  <c r="D8414" i="6"/>
  <c r="F8414" i="6"/>
  <c r="E8414" i="6"/>
  <c r="F8406" i="6"/>
  <c r="E8406" i="6"/>
  <c r="D8406" i="6"/>
  <c r="E8398" i="6"/>
  <c r="D8398" i="6"/>
  <c r="F8398" i="6"/>
  <c r="D8386" i="6"/>
  <c r="F8386" i="6"/>
  <c r="E8386" i="6"/>
  <c r="D8374" i="6"/>
  <c r="E8374" i="6"/>
  <c r="F8374" i="6"/>
  <c r="E8370" i="6"/>
  <c r="F8370" i="6"/>
  <c r="D8358" i="6"/>
  <c r="F8358" i="6"/>
  <c r="E8346" i="6"/>
  <c r="F8346" i="6"/>
  <c r="D8346" i="6"/>
  <c r="D8338" i="6"/>
  <c r="E8338" i="6"/>
  <c r="F8338" i="6"/>
  <c r="D8330" i="6"/>
  <c r="F8330" i="6"/>
  <c r="E8330" i="6"/>
  <c r="E8318" i="6"/>
  <c r="F8318" i="6"/>
  <c r="D8318" i="6"/>
  <c r="F8306" i="6"/>
  <c r="D8306" i="6"/>
  <c r="E8306" i="6"/>
  <c r="E8302" i="6"/>
  <c r="D8302" i="6"/>
  <c r="F8290" i="6"/>
  <c r="E8290" i="6"/>
  <c r="D8290" i="6"/>
  <c r="E8278" i="6"/>
  <c r="D8278" i="6"/>
  <c r="F8278" i="6"/>
  <c r="E8266" i="6"/>
  <c r="D8266" i="6"/>
  <c r="F8266" i="6"/>
  <c r="F8262" i="6"/>
  <c r="D8262" i="6"/>
  <c r="F8250" i="6"/>
  <c r="E8250" i="6"/>
  <c r="D8250" i="6"/>
  <c r="F8238" i="6"/>
  <c r="E8238" i="6"/>
  <c r="D8238" i="6"/>
  <c r="E8206" i="6"/>
  <c r="F8206" i="6"/>
  <c r="D8206" i="6"/>
  <c r="E8194" i="6"/>
  <c r="D8194" i="6"/>
  <c r="E8190" i="6"/>
  <c r="D8190" i="6"/>
  <c r="F8190" i="6"/>
  <c r="E8178" i="6"/>
  <c r="D8178" i="6"/>
  <c r="E8166" i="6"/>
  <c r="D8166" i="6"/>
  <c r="E8154" i="6"/>
  <c r="F8154" i="6"/>
  <c r="D8154" i="6"/>
  <c r="E8150" i="6"/>
  <c r="D8150" i="6"/>
  <c r="E8138" i="6"/>
  <c r="F8138" i="6"/>
  <c r="D8126" i="6"/>
  <c r="E8126" i="6"/>
  <c r="F8126" i="6"/>
  <c r="E8122" i="6"/>
  <c r="F8122" i="6"/>
  <c r="D8110" i="6"/>
  <c r="F8110" i="6"/>
  <c r="E8110" i="6"/>
  <c r="E8106" i="6"/>
  <c r="F8106" i="6"/>
  <c r="D8094" i="6"/>
  <c r="F8094" i="6"/>
  <c r="E8094" i="6"/>
  <c r="D8082" i="6"/>
  <c r="F8082" i="6"/>
  <c r="F8078" i="6"/>
  <c r="E8078" i="6"/>
  <c r="D8078" i="6"/>
  <c r="F8066" i="6"/>
  <c r="D8066" i="6"/>
  <c r="F8054" i="6"/>
  <c r="E8054" i="6"/>
  <c r="D8054" i="6"/>
  <c r="D8050" i="6"/>
  <c r="F8050" i="6"/>
  <c r="F8038" i="6"/>
  <c r="E8038" i="6"/>
  <c r="D8038" i="6"/>
  <c r="E8034" i="6"/>
  <c r="F8034" i="6"/>
  <c r="D8034" i="6"/>
  <c r="F8022" i="6"/>
  <c r="E8022" i="6"/>
  <c r="D8022" i="6"/>
  <c r="E8010" i="6"/>
  <c r="F8010" i="6"/>
  <c r="D8010" i="6"/>
  <c r="F8006" i="6"/>
  <c r="D8006" i="6"/>
  <c r="F7994" i="6"/>
  <c r="D7994" i="6"/>
  <c r="D7982" i="6"/>
  <c r="E7982" i="6"/>
  <c r="E7978" i="6"/>
  <c r="D7978" i="6"/>
  <c r="D7966" i="6"/>
  <c r="E7966" i="6"/>
  <c r="E7954" i="6"/>
  <c r="D7954" i="6"/>
  <c r="D7950" i="6"/>
  <c r="E7950" i="6"/>
  <c r="E7938" i="6"/>
  <c r="D7938" i="6"/>
  <c r="D7926" i="6"/>
  <c r="E7926" i="6"/>
  <c r="E7922" i="6"/>
  <c r="D7922" i="6"/>
  <c r="F7910" i="6"/>
  <c r="D7910" i="6"/>
  <c r="E7910" i="6"/>
  <c r="D7898" i="6"/>
  <c r="E7898" i="6"/>
  <c r="D7886" i="6"/>
  <c r="F7886" i="6"/>
  <c r="E7886" i="6"/>
  <c r="D7882" i="6"/>
  <c r="F7882" i="6"/>
  <c r="E7882" i="6"/>
  <c r="F7870" i="6"/>
  <c r="E7870" i="6"/>
  <c r="E7858" i="6"/>
  <c r="F7858" i="6"/>
  <c r="D7858" i="6"/>
  <c r="F7854" i="6"/>
  <c r="E7854" i="6"/>
  <c r="E7842" i="6"/>
  <c r="F7842" i="6"/>
  <c r="E7830" i="6"/>
  <c r="D7830" i="6"/>
  <c r="D7818" i="6"/>
  <c r="E7818" i="6"/>
  <c r="E7814" i="6"/>
  <c r="D7814" i="6"/>
  <c r="F7802" i="6"/>
  <c r="E7802" i="6"/>
  <c r="D7802" i="6"/>
  <c r="D7790" i="6"/>
  <c r="E7790" i="6"/>
  <c r="E7778" i="6"/>
  <c r="D7778" i="6"/>
  <c r="D7774" i="6"/>
  <c r="E7774" i="6"/>
  <c r="D7762" i="6"/>
  <c r="E7762" i="6"/>
  <c r="F7762" i="6"/>
  <c r="E7750" i="6"/>
  <c r="F7750" i="6"/>
  <c r="D7750" i="6"/>
  <c r="E7746" i="6"/>
  <c r="D7746" i="6"/>
  <c r="F7746" i="6"/>
  <c r="D7734" i="6"/>
  <c r="F7734" i="6"/>
  <c r="E7722" i="6"/>
  <c r="F7722" i="6"/>
  <c r="E7710" i="6"/>
  <c r="F7710" i="6"/>
  <c r="D7710" i="6"/>
  <c r="F7698" i="6"/>
  <c r="E7698" i="6"/>
  <c r="D7698" i="6"/>
  <c r="F7694" i="6"/>
  <c r="E7694" i="6"/>
  <c r="D7694" i="6"/>
  <c r="F7682" i="6"/>
  <c r="D7682" i="6"/>
  <c r="E7682" i="6"/>
  <c r="E7670" i="6"/>
  <c r="D7670" i="6"/>
  <c r="F7670" i="6"/>
  <c r="D7666" i="6"/>
  <c r="E7666" i="6"/>
  <c r="F7654" i="6"/>
  <c r="E7654" i="6"/>
  <c r="F7642" i="6"/>
  <c r="D7642" i="6"/>
  <c r="E7642" i="6"/>
  <c r="D7626" i="6"/>
  <c r="F7626" i="6"/>
  <c r="E7626" i="6"/>
  <c r="D7550" i="6"/>
  <c r="F7550" i="6"/>
  <c r="E7130" i="6"/>
  <c r="F7130" i="6"/>
  <c r="D7130" i="6"/>
  <c r="D7126" i="6"/>
  <c r="F7126" i="6"/>
  <c r="E7126" i="6"/>
  <c r="F7114" i="6"/>
  <c r="E7114" i="6"/>
  <c r="D7102" i="6"/>
  <c r="F7102" i="6"/>
  <c r="E7102" i="6"/>
  <c r="D7098" i="6"/>
  <c r="F7098" i="6"/>
  <c r="E7098" i="6"/>
  <c r="D7086" i="6"/>
  <c r="F7086" i="6"/>
  <c r="E7086" i="6"/>
  <c r="F7074" i="6"/>
  <c r="E7074" i="6"/>
  <c r="F7066" i="6"/>
  <c r="E7066" i="6"/>
  <c r="E7079" i="5"/>
  <c r="E8203" i="5"/>
  <c r="D467" i="5"/>
  <c r="D1491" i="5"/>
  <c r="D6899" i="5"/>
  <c r="D5983" i="5"/>
  <c r="F6023" i="5"/>
  <c r="F6087" i="5"/>
  <c r="D6111" i="5"/>
  <c r="F6151" i="5"/>
  <c r="F6215" i="5"/>
  <c r="E6259" i="5"/>
  <c r="F6307" i="5"/>
  <c r="F6339" i="5"/>
  <c r="F6371" i="5"/>
  <c r="F6403" i="5"/>
  <c r="F6435" i="5"/>
  <c r="F6467" i="5"/>
  <c r="F6499" i="5"/>
  <c r="F6531" i="5"/>
  <c r="F6563" i="5"/>
  <c r="F6595" i="5"/>
  <c r="F6627" i="5"/>
  <c r="F6659" i="5"/>
  <c r="F6691" i="5"/>
  <c r="F6723" i="5"/>
  <c r="F6755" i="5"/>
  <c r="F6851" i="5"/>
  <c r="F6947" i="5"/>
  <c r="F7011" i="5"/>
  <c r="F7043" i="5"/>
  <c r="F7075" i="5"/>
  <c r="F7111" i="5"/>
  <c r="F7147" i="5"/>
  <c r="F7179" i="5"/>
  <c r="F7215" i="5"/>
  <c r="F7255" i="5"/>
  <c r="F7299" i="5"/>
  <c r="F7343" i="5"/>
  <c r="F7383" i="5"/>
  <c r="F7427" i="5"/>
  <c r="F7471" i="5"/>
  <c r="F7511" i="5"/>
  <c r="F7555" i="5"/>
  <c r="F7599" i="5"/>
  <c r="F7639" i="5"/>
  <c r="F7683" i="5"/>
  <c r="F7727" i="5"/>
  <c r="F7767" i="5"/>
  <c r="F7811" i="5"/>
  <c r="F7855" i="5"/>
  <c r="F7895" i="5"/>
  <c r="F7939" i="5"/>
  <c r="F7983" i="5"/>
  <c r="F8023" i="5"/>
  <c r="F8067" i="5"/>
  <c r="F8111" i="5"/>
  <c r="F8151" i="5"/>
  <c r="F8195" i="5"/>
  <c r="F8239" i="5"/>
  <c r="F8279" i="5"/>
  <c r="F8323" i="5"/>
  <c r="F8367" i="5"/>
  <c r="F8407" i="5"/>
  <c r="F8451" i="5"/>
  <c r="F8495" i="5"/>
  <c r="F8535" i="5"/>
  <c r="F8579" i="5"/>
  <c r="F8623" i="5"/>
  <c r="F8663" i="5"/>
  <c r="F8707" i="5"/>
  <c r="F8755" i="5"/>
  <c r="E7899" i="5"/>
  <c r="D163" i="5"/>
  <c r="F47" i="5"/>
  <c r="F71" i="5"/>
  <c r="F187" i="5"/>
  <c r="F211" i="5"/>
  <c r="E259" i="5"/>
  <c r="D283" i="5"/>
  <c r="D399" i="5"/>
  <c r="D423" i="5"/>
  <c r="F467" i="5"/>
  <c r="F583" i="5"/>
  <c r="E607" i="5"/>
  <c r="E631" i="5"/>
  <c r="D679" i="5"/>
  <c r="F699" i="5"/>
  <c r="F723" i="5"/>
  <c r="E747" i="5"/>
  <c r="E771" i="5"/>
  <c r="F839" i="5"/>
  <c r="E863" i="5"/>
  <c r="F955" i="5"/>
  <c r="F979" i="5"/>
  <c r="E1003" i="5"/>
  <c r="F1059" i="5"/>
  <c r="E1091" i="5"/>
  <c r="E1123" i="5"/>
  <c r="E1215" i="5"/>
  <c r="F1307" i="5"/>
  <c r="E1463" i="5"/>
  <c r="E1495" i="5"/>
  <c r="F1587" i="5"/>
  <c r="F1679" i="5"/>
  <c r="E1711" i="5"/>
  <c r="D1743" i="5"/>
  <c r="E1835" i="5"/>
  <c r="F1903" i="5"/>
  <c r="F1987" i="5"/>
  <c r="D2143" i="5"/>
  <c r="E2331" i="5"/>
  <c r="F2367" i="5"/>
  <c r="E2483" i="5"/>
  <c r="F2519" i="5"/>
  <c r="E2559" i="5"/>
  <c r="F2671" i="5"/>
  <c r="D2711" i="5"/>
  <c r="E2787" i="5"/>
  <c r="F2823" i="5"/>
  <c r="E2863" i="5"/>
  <c r="F2903" i="5"/>
  <c r="F3023" i="5"/>
  <c r="D3063" i="5"/>
  <c r="F3175" i="5"/>
  <c r="F3319" i="5"/>
  <c r="E3491" i="5"/>
  <c r="F3603" i="5"/>
  <c r="D3663" i="5"/>
  <c r="D3719" i="5"/>
  <c r="E3775" i="5"/>
  <c r="F3991" i="5"/>
  <c r="F4219" i="5"/>
  <c r="E4371" i="5"/>
  <c r="F4523" i="5"/>
  <c r="E4751" i="5"/>
  <c r="D4827" i="5"/>
  <c r="D5283" i="5"/>
  <c r="D5435" i="5"/>
  <c r="D5587" i="5"/>
  <c r="D5663" i="5"/>
  <c r="F5735" i="5"/>
  <c r="D5891" i="5"/>
  <c r="F5963" i="5"/>
  <c r="E7659" i="5"/>
  <c r="F8759" i="5"/>
  <c r="E8759" i="5"/>
  <c r="D8731" i="5"/>
  <c r="E8731" i="5"/>
  <c r="E8683" i="5"/>
  <c r="D8683" i="5"/>
  <c r="F8659" i="5"/>
  <c r="E8659" i="5"/>
  <c r="D8651" i="5"/>
  <c r="E8651" i="5"/>
  <c r="F8639" i="5"/>
  <c r="E8639" i="5"/>
  <c r="F8627" i="5"/>
  <c r="E8627" i="5"/>
  <c r="F8615" i="5"/>
  <c r="E8615" i="5"/>
  <c r="D8587" i="5"/>
  <c r="E8587" i="5"/>
  <c r="E8555" i="5"/>
  <c r="D8555" i="5"/>
  <c r="F8487" i="5"/>
  <c r="E8487" i="5"/>
  <c r="F8479" i="5"/>
  <c r="E8479" i="5"/>
  <c r="F8447" i="5"/>
  <c r="E8447" i="5"/>
  <c r="F8435" i="5"/>
  <c r="E8435" i="5"/>
  <c r="D8395" i="5"/>
  <c r="E8395" i="5"/>
  <c r="D8363" i="5"/>
  <c r="E8363" i="5"/>
  <c r="F8351" i="5"/>
  <c r="E8351" i="5"/>
  <c r="F8339" i="5"/>
  <c r="E8339" i="5"/>
  <c r="D8331" i="5"/>
  <c r="E8331" i="5"/>
  <c r="F8263" i="5"/>
  <c r="E8263" i="5"/>
  <c r="E8251" i="5"/>
  <c r="D8251" i="5"/>
  <c r="F8243" i="5"/>
  <c r="E8243" i="5"/>
  <c r="F8231" i="5"/>
  <c r="E8231" i="5"/>
  <c r="F8219" i="5"/>
  <c r="D8219" i="5"/>
  <c r="E8219" i="5"/>
  <c r="F8191" i="5"/>
  <c r="E8191" i="5"/>
  <c r="E8171" i="5"/>
  <c r="D8171" i="5"/>
  <c r="F8159" i="5"/>
  <c r="E8159" i="5"/>
  <c r="D8135" i="5"/>
  <c r="F8135" i="5"/>
  <c r="E8135" i="5"/>
  <c r="D8107" i="5"/>
  <c r="E8107" i="5"/>
  <c r="D8075" i="5"/>
  <c r="E8075" i="5"/>
  <c r="D8043" i="5"/>
  <c r="E8043" i="5"/>
  <c r="F8031" i="5"/>
  <c r="E8031" i="5"/>
  <c r="D8027" i="5"/>
  <c r="E8027" i="5"/>
  <c r="F8019" i="5"/>
  <c r="E8019" i="5"/>
  <c r="F8007" i="5"/>
  <c r="E8007" i="5"/>
  <c r="F7999" i="5"/>
  <c r="E7999" i="5"/>
  <c r="F7987" i="5"/>
  <c r="E7987" i="5"/>
  <c r="F7975" i="5"/>
  <c r="E7975" i="5"/>
  <c r="F7967" i="5"/>
  <c r="E7967" i="5"/>
  <c r="F7935" i="5"/>
  <c r="E7935" i="5"/>
  <c r="F7911" i="5"/>
  <c r="E7911" i="5"/>
  <c r="D7851" i="5"/>
  <c r="E7851" i="5"/>
  <c r="D7819" i="5"/>
  <c r="E7819" i="5"/>
  <c r="D7787" i="5"/>
  <c r="E7787" i="5"/>
  <c r="F7775" i="5"/>
  <c r="E7775" i="5"/>
  <c r="F7763" i="5"/>
  <c r="E7763" i="5"/>
  <c r="D7755" i="5"/>
  <c r="E7755" i="5"/>
  <c r="E7723" i="5"/>
  <c r="D7723" i="5"/>
  <c r="F7679" i="5"/>
  <c r="E7679" i="5"/>
  <c r="F7667" i="5"/>
  <c r="E7667" i="5"/>
  <c r="F7635" i="5"/>
  <c r="E7635" i="5"/>
  <c r="F7623" i="5"/>
  <c r="E7623" i="5"/>
  <c r="F7615" i="5"/>
  <c r="E7615" i="5"/>
  <c r="F7603" i="5"/>
  <c r="E7603" i="5"/>
  <c r="D7579" i="5"/>
  <c r="E7579" i="5"/>
  <c r="F7571" i="5"/>
  <c r="E7571" i="5"/>
  <c r="D7563" i="5"/>
  <c r="E7563" i="5"/>
  <c r="E7531" i="5"/>
  <c r="D7531" i="5"/>
  <c r="F7519" i="5"/>
  <c r="E7519" i="5"/>
  <c r="F7487" i="5"/>
  <c r="E7487" i="5"/>
  <c r="F7463" i="5"/>
  <c r="E7463" i="5"/>
  <c r="F7335" i="5"/>
  <c r="E7335" i="5"/>
  <c r="F7303" i="5"/>
  <c r="E7303" i="5"/>
  <c r="E7291" i="5"/>
  <c r="D7291" i="5"/>
  <c r="F7283" i="5"/>
  <c r="E7283" i="5"/>
  <c r="D7275" i="5"/>
  <c r="E7275" i="5"/>
  <c r="F7263" i="5"/>
  <c r="E7263" i="5"/>
  <c r="F7251" i="5"/>
  <c r="E7251" i="5"/>
  <c r="F7239" i="5"/>
  <c r="E7239" i="5"/>
  <c r="D7191" i="5"/>
  <c r="E7191" i="5"/>
  <c r="F7143" i="5"/>
  <c r="E7143" i="5"/>
  <c r="F7135" i="5"/>
  <c r="E7135" i="5"/>
  <c r="F7083" i="5"/>
  <c r="E7083" i="5"/>
  <c r="F7071" i="5"/>
  <c r="E7071" i="5"/>
  <c r="F6999" i="5"/>
  <c r="E6999" i="5"/>
  <c r="F6991" i="5"/>
  <c r="E6991" i="5"/>
  <c r="E6979" i="5"/>
  <c r="D6979" i="5"/>
  <c r="F6951" i="5"/>
  <c r="E6951" i="5"/>
  <c r="F6879" i="5"/>
  <c r="E6879" i="5"/>
  <c r="F6871" i="5"/>
  <c r="E6871" i="5"/>
  <c r="F6863" i="5"/>
  <c r="E6863" i="5"/>
  <c r="F6831" i="5"/>
  <c r="E6831" i="5"/>
  <c r="E6819" i="5"/>
  <c r="D6819" i="5"/>
  <c r="F6639" i="5"/>
  <c r="E6639" i="5"/>
  <c r="F6607" i="5"/>
  <c r="E6607" i="5"/>
  <c r="F6415" i="5"/>
  <c r="E6415" i="5"/>
  <c r="D6379" i="5"/>
  <c r="E6379" i="5"/>
  <c r="D6327" i="5"/>
  <c r="F6327" i="5"/>
  <c r="E6327" i="5"/>
  <c r="F6303" i="5"/>
  <c r="E6303" i="5"/>
  <c r="F6295" i="5"/>
  <c r="E6295" i="5"/>
  <c r="F6283" i="5"/>
  <c r="E6283" i="5"/>
  <c r="D6283" i="5"/>
  <c r="F6267" i="5"/>
  <c r="E6267" i="5"/>
  <c r="D6267" i="5"/>
  <c r="F6251" i="5"/>
  <c r="E6251" i="5"/>
  <c r="D6251" i="5"/>
  <c r="F6239" i="5"/>
  <c r="E6239" i="5"/>
  <c r="F6223" i="5"/>
  <c r="E6223" i="5"/>
  <c r="F6207" i="5"/>
  <c r="E6207" i="5"/>
  <c r="D6195" i="5"/>
  <c r="F6195" i="5"/>
  <c r="F6187" i="5"/>
  <c r="E6187" i="5"/>
  <c r="D6187" i="5"/>
  <c r="F6175" i="5"/>
  <c r="E6175" i="5"/>
  <c r="F6159" i="5"/>
  <c r="E6159" i="5"/>
  <c r="D6147" i="5"/>
  <c r="F6147" i="5"/>
  <c r="D6131" i="5"/>
  <c r="F6131" i="5"/>
  <c r="E6119" i="5"/>
  <c r="D6119" i="5"/>
  <c r="F6107" i="5"/>
  <c r="E6107" i="5"/>
  <c r="D6107" i="5"/>
  <c r="F6095" i="5"/>
  <c r="E6095" i="5"/>
  <c r="D6083" i="5"/>
  <c r="F6083" i="5"/>
  <c r="E6071" i="5"/>
  <c r="D6071" i="5"/>
  <c r="F6059" i="5"/>
  <c r="E6059" i="5"/>
  <c r="D6059" i="5"/>
  <c r="F6047" i="5"/>
  <c r="E6047" i="5"/>
  <c r="F6031" i="5"/>
  <c r="E6031" i="5"/>
  <c r="D6019" i="5"/>
  <c r="F6019" i="5"/>
  <c r="E6007" i="5"/>
  <c r="D6007" i="5"/>
  <c r="F5995" i="5"/>
  <c r="E5995" i="5"/>
  <c r="D5995" i="5"/>
  <c r="F5979" i="5"/>
  <c r="E5979" i="5"/>
  <c r="D5979" i="5"/>
  <c r="F5967" i="5"/>
  <c r="D5967" i="5"/>
  <c r="E5967" i="5"/>
  <c r="F5951" i="5"/>
  <c r="E5951" i="5"/>
  <c r="D5951" i="5"/>
  <c r="D5939" i="5"/>
  <c r="E5939" i="5"/>
  <c r="F5939" i="5"/>
  <c r="D5927" i="5"/>
  <c r="F5927" i="5"/>
  <c r="D5911" i="5"/>
  <c r="E5911" i="5"/>
  <c r="F5911" i="5"/>
  <c r="E5899" i="5"/>
  <c r="F5899" i="5"/>
  <c r="D5899" i="5"/>
  <c r="F5887" i="5"/>
  <c r="E5887" i="5"/>
  <c r="D5887" i="5"/>
  <c r="D5875" i="5"/>
  <c r="F5875" i="5"/>
  <c r="E5875" i="5"/>
  <c r="F5855" i="5"/>
  <c r="D5855" i="5"/>
  <c r="E5855" i="5"/>
  <c r="F5843" i="5"/>
  <c r="E5843" i="5"/>
  <c r="D5843" i="5"/>
  <c r="D5831" i="5"/>
  <c r="E5831" i="5"/>
  <c r="E5819" i="5"/>
  <c r="F5819" i="5"/>
  <c r="D5819" i="5"/>
  <c r="D5811" i="5"/>
  <c r="E5811" i="5"/>
  <c r="E5795" i="5"/>
  <c r="F5795" i="5"/>
  <c r="D5783" i="5"/>
  <c r="E5783" i="5"/>
  <c r="F5783" i="5"/>
  <c r="E5763" i="5"/>
  <c r="F5763" i="5"/>
  <c r="D5763" i="5"/>
  <c r="D5751" i="5"/>
  <c r="F5751" i="5"/>
  <c r="E5751" i="5"/>
  <c r="F5743" i="5"/>
  <c r="E5743" i="5"/>
  <c r="D5743" i="5"/>
  <c r="E5723" i="5"/>
  <c r="F5723" i="5"/>
  <c r="D5723" i="5"/>
  <c r="F5711" i="5"/>
  <c r="D5711" i="5"/>
  <c r="E5711" i="5"/>
  <c r="D5703" i="5"/>
  <c r="E5703" i="5"/>
  <c r="F5703" i="5"/>
  <c r="D5687" i="5"/>
  <c r="F5687" i="5"/>
  <c r="E5687" i="5"/>
  <c r="E5675" i="5"/>
  <c r="D5675" i="5"/>
  <c r="F5675" i="5"/>
  <c r="E5659" i="5"/>
  <c r="F5659" i="5"/>
  <c r="D5659" i="5"/>
  <c r="F5647" i="5"/>
  <c r="D5647" i="5"/>
  <c r="E5647" i="5"/>
  <c r="F5631" i="5"/>
  <c r="E5631" i="5"/>
  <c r="D5631" i="5"/>
  <c r="D5619" i="5"/>
  <c r="F5619" i="5"/>
  <c r="E5619" i="5"/>
  <c r="D5607" i="5"/>
  <c r="E5607" i="5"/>
  <c r="F5607" i="5"/>
  <c r="E5595" i="5"/>
  <c r="F5595" i="5"/>
  <c r="D5595" i="5"/>
  <c r="D5575" i="5"/>
  <c r="E5575" i="5"/>
  <c r="F5575" i="5"/>
  <c r="E5563" i="5"/>
  <c r="F5563" i="5"/>
  <c r="D5563" i="5"/>
  <c r="F5551" i="5"/>
  <c r="D5551" i="5"/>
  <c r="E5551" i="5"/>
  <c r="E5539" i="5"/>
  <c r="F5539" i="5"/>
  <c r="D5539" i="5"/>
  <c r="D5527" i="5"/>
  <c r="E5527" i="5"/>
  <c r="E5515" i="5"/>
  <c r="F5515" i="5"/>
  <c r="D5515" i="5"/>
  <c r="E5499" i="5"/>
  <c r="D5499" i="5"/>
  <c r="F5499" i="5"/>
  <c r="F5487" i="5"/>
  <c r="E5487" i="5"/>
  <c r="D5487" i="5"/>
  <c r="E5475" i="5"/>
  <c r="D5475" i="5"/>
  <c r="F5475" i="5"/>
  <c r="D5463" i="5"/>
  <c r="F5463" i="5"/>
  <c r="E5463" i="5"/>
  <c r="E5451" i="5"/>
  <c r="D5451" i="5"/>
  <c r="F5439" i="5"/>
  <c r="E5439" i="5"/>
  <c r="D5439" i="5"/>
  <c r="D5427" i="5"/>
  <c r="E5427" i="5"/>
  <c r="F5427" i="5"/>
  <c r="D5415" i="5"/>
  <c r="F5415" i="5"/>
  <c r="D5399" i="5"/>
  <c r="E5399" i="5"/>
  <c r="F5399" i="5"/>
  <c r="E5387" i="5"/>
  <c r="F5387" i="5"/>
  <c r="D5387" i="5"/>
  <c r="E5379" i="5"/>
  <c r="F5379" i="5"/>
  <c r="F5359" i="5"/>
  <c r="E5359" i="5"/>
  <c r="E5347" i="5"/>
  <c r="D5347" i="5"/>
  <c r="F5347" i="5"/>
  <c r="F5331" i="5"/>
  <c r="E5331" i="5"/>
  <c r="D5331" i="5"/>
  <c r="D5319" i="5"/>
  <c r="E5319" i="5"/>
  <c r="E5307" i="5"/>
  <c r="F5307" i="5"/>
  <c r="D5307" i="5"/>
  <c r="E5291" i="5"/>
  <c r="D5291" i="5"/>
  <c r="F5291" i="5"/>
  <c r="F5279" i="5"/>
  <c r="E5279" i="5"/>
  <c r="D5279" i="5"/>
  <c r="F5267" i="5"/>
  <c r="D5267" i="5"/>
  <c r="E5267" i="5"/>
  <c r="E5251" i="5"/>
  <c r="F5251" i="5"/>
  <c r="D5251" i="5"/>
  <c r="D5235" i="5"/>
  <c r="F5235" i="5"/>
  <c r="E5235" i="5"/>
  <c r="D5223" i="5"/>
  <c r="E5223" i="5"/>
  <c r="D5207" i="5"/>
  <c r="F5207" i="5"/>
  <c r="E5195" i="5"/>
  <c r="D5195" i="5"/>
  <c r="F5195" i="5"/>
  <c r="F5183" i="5"/>
  <c r="E5183" i="5"/>
  <c r="D5183" i="5"/>
  <c r="D5171" i="5"/>
  <c r="E5171" i="5"/>
  <c r="F5171" i="5"/>
  <c r="D5159" i="5"/>
  <c r="F5159" i="5"/>
  <c r="E5159" i="5"/>
  <c r="E5147" i="5"/>
  <c r="F5147" i="5"/>
  <c r="D5147" i="5"/>
  <c r="D5127" i="5"/>
  <c r="E5127" i="5"/>
  <c r="F5127" i="5"/>
  <c r="D5111" i="5"/>
  <c r="F5111" i="5"/>
  <c r="E5099" i="5"/>
  <c r="D5099" i="5"/>
  <c r="F5099" i="5"/>
  <c r="F5087" i="5"/>
  <c r="D5087" i="5"/>
  <c r="E5087" i="5"/>
  <c r="D5079" i="5"/>
  <c r="F5079" i="5"/>
  <c r="E5079" i="5"/>
  <c r="E5067" i="5"/>
  <c r="D5067" i="5"/>
  <c r="F5067" i="5"/>
  <c r="F5055" i="5"/>
  <c r="E5055" i="5"/>
  <c r="D5043" i="5"/>
  <c r="E5043" i="5"/>
  <c r="F5043" i="5"/>
  <c r="E5027" i="5"/>
  <c r="F5027" i="5"/>
  <c r="D5027" i="5"/>
  <c r="D5015" i="5"/>
  <c r="E5015" i="5"/>
  <c r="E5003" i="5"/>
  <c r="F5003" i="5"/>
  <c r="D5003" i="5"/>
  <c r="F4991" i="5"/>
  <c r="E4991" i="5"/>
  <c r="D4991" i="5"/>
  <c r="D4979" i="5"/>
  <c r="F4979" i="5"/>
  <c r="D4967" i="5"/>
  <c r="E4967" i="5"/>
  <c r="F4967" i="5"/>
  <c r="E4955" i="5"/>
  <c r="F4955" i="5"/>
  <c r="D4955" i="5"/>
  <c r="F4943" i="5"/>
  <c r="D4943" i="5"/>
  <c r="E4943" i="5"/>
  <c r="F4927" i="5"/>
  <c r="E4927" i="5"/>
  <c r="D4927" i="5"/>
  <c r="D4915" i="5"/>
  <c r="E4915" i="5"/>
  <c r="F4915" i="5"/>
  <c r="D4903" i="5"/>
  <c r="F4903" i="5"/>
  <c r="E4891" i="5"/>
  <c r="F4891" i="5"/>
  <c r="D4891" i="5"/>
  <c r="E4875" i="5"/>
  <c r="F4875" i="5"/>
  <c r="D4875" i="5"/>
  <c r="E4859" i="5"/>
  <c r="D4859" i="5"/>
  <c r="F4859" i="5"/>
  <c r="E4843" i="5"/>
  <c r="D4843" i="5"/>
  <c r="F4843" i="5"/>
  <c r="F4831" i="5"/>
  <c r="D4831" i="5"/>
  <c r="E4831" i="5"/>
  <c r="F4819" i="5"/>
  <c r="E4819" i="5"/>
  <c r="D4819" i="5"/>
  <c r="F4803" i="5"/>
  <c r="D4803" i="5"/>
  <c r="E4803" i="5"/>
  <c r="D4791" i="5"/>
  <c r="F4791" i="5"/>
  <c r="E4791" i="5"/>
  <c r="E4779" i="5"/>
  <c r="D4779" i="5"/>
  <c r="F4779" i="5"/>
  <c r="F4767" i="5"/>
  <c r="E4767" i="5"/>
  <c r="D4767" i="5"/>
  <c r="F4755" i="5"/>
  <c r="D4755" i="5"/>
  <c r="E4755" i="5"/>
  <c r="E4739" i="5"/>
  <c r="F4739" i="5"/>
  <c r="D4739" i="5"/>
  <c r="D4727" i="5"/>
  <c r="F4727" i="5"/>
  <c r="E4727" i="5"/>
  <c r="F4719" i="5"/>
  <c r="E4719" i="5"/>
  <c r="D4719" i="5"/>
  <c r="E4707" i="5"/>
  <c r="D4707" i="5"/>
  <c r="F4707" i="5"/>
  <c r="F4691" i="5"/>
  <c r="E4691" i="5"/>
  <c r="D4691" i="5"/>
  <c r="D4675" i="5"/>
  <c r="F4675" i="5"/>
  <c r="D4663" i="5"/>
  <c r="F4663" i="5"/>
  <c r="E4663" i="5"/>
  <c r="E4651" i="5"/>
  <c r="D4651" i="5"/>
  <c r="F4651" i="5"/>
  <c r="F4639" i="5"/>
  <c r="E4639" i="5"/>
  <c r="F4627" i="5"/>
  <c r="D4627" i="5"/>
  <c r="E4627" i="5"/>
  <c r="D4615" i="5"/>
  <c r="E4615" i="5"/>
  <c r="F4615" i="5"/>
  <c r="D4599" i="5"/>
  <c r="F4599" i="5"/>
  <c r="E4587" i="5"/>
  <c r="D4587" i="5"/>
  <c r="F4587" i="5"/>
  <c r="E4571" i="5"/>
  <c r="F4571" i="5"/>
  <c r="D4571" i="5"/>
  <c r="F4559" i="5"/>
  <c r="D4559" i="5"/>
  <c r="E4559" i="5"/>
  <c r="F4543" i="5"/>
  <c r="E4543" i="5"/>
  <c r="D4531" i="5"/>
  <c r="E4531" i="5"/>
  <c r="F4531" i="5"/>
  <c r="D4519" i="5"/>
  <c r="F4519" i="5"/>
  <c r="E4519" i="5"/>
  <c r="D4503" i="5"/>
  <c r="E4503" i="5"/>
  <c r="D4487" i="5"/>
  <c r="E4487" i="5"/>
  <c r="F4487" i="5"/>
  <c r="E4475" i="5"/>
  <c r="D4475" i="5"/>
  <c r="F4475" i="5"/>
  <c r="E4459" i="5"/>
  <c r="D4459" i="5"/>
  <c r="F4459" i="5"/>
  <c r="F4447" i="5"/>
  <c r="D4447" i="5"/>
  <c r="F4435" i="5"/>
  <c r="E4435" i="5"/>
  <c r="D4435" i="5"/>
  <c r="D4419" i="5"/>
  <c r="F4419" i="5"/>
  <c r="E4419" i="5"/>
  <c r="D4407" i="5"/>
  <c r="F4407" i="5"/>
  <c r="E4407" i="5"/>
  <c r="E4395" i="5"/>
  <c r="D4395" i="5"/>
  <c r="F4395" i="5"/>
  <c r="D4375" i="5"/>
  <c r="E4375" i="5"/>
  <c r="F4375" i="5"/>
  <c r="D4359" i="5"/>
  <c r="E4359" i="5"/>
  <c r="F4359" i="5"/>
  <c r="E4347" i="5"/>
  <c r="D4347" i="5"/>
  <c r="F4347" i="5"/>
  <c r="F4335" i="5"/>
  <c r="E4335" i="5"/>
  <c r="E4323" i="5"/>
  <c r="D4323" i="5"/>
  <c r="F4323" i="5"/>
  <c r="E4315" i="5"/>
  <c r="F4315" i="5"/>
  <c r="E4299" i="5"/>
  <c r="D4299" i="5"/>
  <c r="F4299" i="5"/>
  <c r="E4283" i="5"/>
  <c r="F4283" i="5"/>
  <c r="D4283" i="5"/>
  <c r="D4263" i="5"/>
  <c r="F4263" i="5"/>
  <c r="E4263" i="5"/>
  <c r="E4251" i="5"/>
  <c r="F4251" i="5"/>
  <c r="D4251" i="5"/>
  <c r="F4239" i="5"/>
  <c r="D4239" i="5"/>
  <c r="E4227" i="5"/>
  <c r="F4227" i="5"/>
  <c r="D4227" i="5"/>
  <c r="D4211" i="5"/>
  <c r="F4211" i="5"/>
  <c r="E4211" i="5"/>
  <c r="D4199" i="5"/>
  <c r="E4199" i="5"/>
  <c r="E4187" i="5"/>
  <c r="F4187" i="5"/>
  <c r="D4187" i="5"/>
  <c r="E4171" i="5"/>
  <c r="D4171" i="5"/>
  <c r="F4171" i="5"/>
  <c r="F4159" i="5"/>
  <c r="E4159" i="5"/>
  <c r="D4159" i="5"/>
  <c r="D4147" i="5"/>
  <c r="E4147" i="5"/>
  <c r="F4147" i="5"/>
  <c r="D4135" i="5"/>
  <c r="F4135" i="5"/>
  <c r="E4135" i="5"/>
  <c r="D4119" i="5"/>
  <c r="E4119" i="5"/>
  <c r="F4119" i="5"/>
  <c r="D4103" i="5"/>
  <c r="E4103" i="5"/>
  <c r="F4103" i="5"/>
  <c r="F4095" i="5"/>
  <c r="E4095" i="5"/>
  <c r="D4095" i="5"/>
  <c r="D4083" i="5"/>
  <c r="F4083" i="5"/>
  <c r="E4083" i="5"/>
  <c r="D4071" i="5"/>
  <c r="E4071" i="5"/>
  <c r="F4071" i="5"/>
  <c r="E4059" i="5"/>
  <c r="F4059" i="5"/>
  <c r="D4059" i="5"/>
  <c r="F4047" i="5"/>
  <c r="D4047" i="5"/>
  <c r="E4047" i="5"/>
  <c r="F4031" i="5"/>
  <c r="E4031" i="5"/>
  <c r="D4019" i="5"/>
  <c r="E4019" i="5"/>
  <c r="F4019" i="5"/>
  <c r="D4007" i="5"/>
  <c r="F4007" i="5"/>
  <c r="E4007" i="5"/>
  <c r="E3995" i="5"/>
  <c r="F3995" i="5"/>
  <c r="D3995" i="5"/>
  <c r="F3983" i="5"/>
  <c r="D3983" i="5"/>
  <c r="E3983" i="5"/>
  <c r="F3967" i="5"/>
  <c r="E3967" i="5"/>
  <c r="D3967" i="5"/>
  <c r="D3959" i="5"/>
  <c r="F3959" i="5"/>
  <c r="E3959" i="5"/>
  <c r="E3947" i="5"/>
  <c r="D3947" i="5"/>
  <c r="F3947" i="5"/>
  <c r="F3935" i="5"/>
  <c r="D3935" i="5"/>
  <c r="D3927" i="5"/>
  <c r="F3927" i="5"/>
  <c r="E3927" i="5"/>
  <c r="E3915" i="5"/>
  <c r="D3915" i="5"/>
  <c r="F3903" i="5"/>
  <c r="E3903" i="5"/>
  <c r="D3903" i="5"/>
  <c r="D3895" i="5"/>
  <c r="F3895" i="5"/>
  <c r="E3895" i="5"/>
  <c r="E3883" i="5"/>
  <c r="D3883" i="5"/>
  <c r="F3883" i="5"/>
  <c r="F3871" i="5"/>
  <c r="E3871" i="5"/>
  <c r="D3871" i="5"/>
  <c r="D3863" i="5"/>
  <c r="E3863" i="5"/>
  <c r="F3863" i="5"/>
  <c r="E3851" i="5"/>
  <c r="F3851" i="5"/>
  <c r="D3851" i="5"/>
  <c r="E3843" i="5"/>
  <c r="F3843" i="5"/>
  <c r="D3831" i="5"/>
  <c r="F3831" i="5"/>
  <c r="E3831" i="5"/>
  <c r="E3819" i="5"/>
  <c r="D3819" i="5"/>
  <c r="F3819" i="5"/>
  <c r="F3803" i="5"/>
  <c r="D3803" i="5"/>
  <c r="D3795" i="5"/>
  <c r="E3795" i="5"/>
  <c r="F3795" i="5"/>
  <c r="F3787" i="5"/>
  <c r="E3787" i="5"/>
  <c r="D3787" i="5"/>
  <c r="D3779" i="5"/>
  <c r="F3779" i="5"/>
  <c r="E3779" i="5"/>
  <c r="E3767" i="5"/>
  <c r="D3767" i="5"/>
  <c r="F3767" i="5"/>
  <c r="E3759" i="5"/>
  <c r="D3759" i="5"/>
  <c r="D3747" i="5"/>
  <c r="F3747" i="5"/>
  <c r="F3739" i="5"/>
  <c r="D3739" i="5"/>
  <c r="E3739" i="5"/>
  <c r="E3727" i="5"/>
  <c r="F3727" i="5"/>
  <c r="D3727" i="5"/>
  <c r="D3715" i="5"/>
  <c r="F3715" i="5"/>
  <c r="E3715" i="5"/>
  <c r="F3707" i="5"/>
  <c r="D3707" i="5"/>
  <c r="E3707" i="5"/>
  <c r="D3699" i="5"/>
  <c r="E3699" i="5"/>
  <c r="F3699" i="5"/>
  <c r="E3687" i="5"/>
  <c r="F3687" i="5"/>
  <c r="D3687" i="5"/>
  <c r="F3679" i="5"/>
  <c r="D3679" i="5"/>
  <c r="E3679" i="5"/>
  <c r="D3667" i="5"/>
  <c r="E3667" i="5"/>
  <c r="F3667" i="5"/>
  <c r="F3659" i="5"/>
  <c r="E3659" i="5"/>
  <c r="D3659" i="5"/>
  <c r="D3647" i="5"/>
  <c r="F3647" i="5"/>
  <c r="E3639" i="5"/>
  <c r="D3639" i="5"/>
  <c r="F3639" i="5"/>
  <c r="F3627" i="5"/>
  <c r="E3627" i="5"/>
  <c r="D3627" i="5"/>
  <c r="D3619" i="5"/>
  <c r="F3619" i="5"/>
  <c r="E3607" i="5"/>
  <c r="D3607" i="5"/>
  <c r="F3607" i="5"/>
  <c r="F3595" i="5"/>
  <c r="E3595" i="5"/>
  <c r="D3595" i="5"/>
  <c r="D3587" i="5"/>
  <c r="F3587" i="5"/>
  <c r="E3587" i="5"/>
  <c r="F3579" i="5"/>
  <c r="D3579" i="5"/>
  <c r="E3579" i="5"/>
  <c r="D3571" i="5"/>
  <c r="E3571" i="5"/>
  <c r="F3571" i="5"/>
  <c r="E3559" i="5"/>
  <c r="F3559" i="5"/>
  <c r="D3559" i="5"/>
  <c r="F3547" i="5"/>
  <c r="D3547" i="5"/>
  <c r="D3539" i="5"/>
  <c r="E3539" i="5"/>
  <c r="F3539" i="5"/>
  <c r="E3527" i="5"/>
  <c r="F3527" i="5"/>
  <c r="D3527" i="5"/>
  <c r="F3515" i="5"/>
  <c r="D3515" i="5"/>
  <c r="E3515" i="5"/>
  <c r="D3507" i="5"/>
  <c r="E3507" i="5"/>
  <c r="F3507" i="5"/>
  <c r="F3499" i="5"/>
  <c r="E3499" i="5"/>
  <c r="D3499" i="5"/>
  <c r="F3487" i="5"/>
  <c r="D3487" i="5"/>
  <c r="E3487" i="5"/>
  <c r="D3475" i="5"/>
  <c r="E3475" i="5"/>
  <c r="F3467" i="5"/>
  <c r="E3467" i="5"/>
  <c r="D3467" i="5"/>
  <c r="D3459" i="5"/>
  <c r="F3459" i="5"/>
  <c r="E3459" i="5"/>
  <c r="E3447" i="5"/>
  <c r="D3447" i="5"/>
  <c r="F3435" i="5"/>
  <c r="E3435" i="5"/>
  <c r="D3427" i="5"/>
  <c r="F3427" i="5"/>
  <c r="E3427" i="5"/>
  <c r="E3415" i="5"/>
  <c r="D3415" i="5"/>
  <c r="F3415" i="5"/>
  <c r="E3407" i="5"/>
  <c r="F3407" i="5"/>
  <c r="D3395" i="5"/>
  <c r="F3395" i="5"/>
  <c r="E3395" i="5"/>
  <c r="F3387" i="5"/>
  <c r="D3387" i="5"/>
  <c r="E3387" i="5"/>
  <c r="E3375" i="5"/>
  <c r="D3375" i="5"/>
  <c r="E3367" i="5"/>
  <c r="F3367" i="5"/>
  <c r="D3367" i="5"/>
  <c r="F3359" i="5"/>
  <c r="D3359" i="5"/>
  <c r="E3359" i="5"/>
  <c r="E3351" i="5"/>
  <c r="D3351" i="5"/>
  <c r="F3351" i="5"/>
  <c r="F3339" i="5"/>
  <c r="E3339" i="5"/>
  <c r="D3339" i="5"/>
  <c r="D3331" i="5"/>
  <c r="F3331" i="5"/>
  <c r="E3331" i="5"/>
  <c r="F3323" i="5"/>
  <c r="D3323" i="5"/>
  <c r="E3323" i="5"/>
  <c r="D3315" i="5"/>
  <c r="E3315" i="5"/>
  <c r="F3315" i="5"/>
  <c r="F3307" i="5"/>
  <c r="E3307" i="5"/>
  <c r="D3299" i="5"/>
  <c r="F3299" i="5"/>
  <c r="E3299" i="5"/>
  <c r="E3287" i="5"/>
  <c r="D3287" i="5"/>
  <c r="F3287" i="5"/>
  <c r="E3279" i="5"/>
  <c r="F3279" i="5"/>
  <c r="E3271" i="5"/>
  <c r="F3271" i="5"/>
  <c r="D3271" i="5"/>
  <c r="D3263" i="5"/>
  <c r="F3263" i="5"/>
  <c r="E3255" i="5"/>
  <c r="D3255" i="5"/>
  <c r="F3255" i="5"/>
  <c r="F3243" i="5"/>
  <c r="E3243" i="5"/>
  <c r="D3243" i="5"/>
  <c r="D3235" i="5"/>
  <c r="F3235" i="5"/>
  <c r="E3223" i="5"/>
  <c r="D3223" i="5"/>
  <c r="E3215" i="5"/>
  <c r="F3215" i="5"/>
  <c r="E3207" i="5"/>
  <c r="F3207" i="5"/>
  <c r="D3207" i="5"/>
  <c r="F3195" i="5"/>
  <c r="D3195" i="5"/>
  <c r="D3187" i="5"/>
  <c r="E3187" i="5"/>
  <c r="F3187" i="5"/>
  <c r="F3179" i="5"/>
  <c r="E3179" i="5"/>
  <c r="D3179" i="5"/>
  <c r="D3167" i="5"/>
  <c r="F3167" i="5"/>
  <c r="E3159" i="5"/>
  <c r="D3159" i="5"/>
  <c r="F3159" i="5"/>
  <c r="E3151" i="5"/>
  <c r="F3151" i="5"/>
  <c r="D3151" i="5"/>
  <c r="D3139" i="5"/>
  <c r="F3139" i="5"/>
  <c r="E3127" i="5"/>
  <c r="D3127" i="5"/>
  <c r="D3119" i="5"/>
  <c r="F3119" i="5"/>
  <c r="E3111" i="5"/>
  <c r="F3111" i="5"/>
  <c r="F3099" i="5"/>
  <c r="D3099" i="5"/>
  <c r="D3091" i="5"/>
  <c r="F3091" i="5"/>
  <c r="E3079" i="5"/>
  <c r="F3079" i="5"/>
  <c r="D3079" i="5"/>
  <c r="F3067" i="5"/>
  <c r="D3067" i="5"/>
  <c r="E3067" i="5"/>
  <c r="F3055" i="5"/>
  <c r="E3055" i="5"/>
  <c r="E3047" i="5"/>
  <c r="F3047" i="5"/>
  <c r="D3047" i="5"/>
  <c r="F3035" i="5"/>
  <c r="E3035" i="5"/>
  <c r="D3027" i="5"/>
  <c r="F3027" i="5"/>
  <c r="E3027" i="5"/>
  <c r="F3019" i="5"/>
  <c r="E3019" i="5"/>
  <c r="D3019" i="5"/>
  <c r="F3007" i="5"/>
  <c r="E3007" i="5"/>
  <c r="E2999" i="5"/>
  <c r="F2999" i="5"/>
  <c r="D2999" i="5"/>
  <c r="F2987" i="5"/>
  <c r="E2987" i="5"/>
  <c r="D2979" i="5"/>
  <c r="F2979" i="5"/>
  <c r="E2979" i="5"/>
  <c r="D2967" i="5"/>
  <c r="F2967" i="5"/>
  <c r="D2955" i="5"/>
  <c r="F2955" i="5"/>
  <c r="E2943" i="5"/>
  <c r="F2943" i="5"/>
  <c r="E2931" i="5"/>
  <c r="F2931" i="5"/>
  <c r="D2931" i="5"/>
  <c r="E2919" i="5"/>
  <c r="D2919" i="5"/>
  <c r="F2919" i="5"/>
  <c r="E2907" i="5"/>
  <c r="F2907" i="5"/>
  <c r="D2907" i="5"/>
  <c r="F2895" i="5"/>
  <c r="E2895" i="5"/>
  <c r="D2895" i="5"/>
  <c r="F2883" i="5"/>
  <c r="D2883" i="5"/>
  <c r="E2867" i="5"/>
  <c r="F2867" i="5"/>
  <c r="D2867" i="5"/>
  <c r="E2855" i="5"/>
  <c r="F2855" i="5"/>
  <c r="D2855" i="5"/>
  <c r="F2843" i="5"/>
  <c r="D2843" i="5"/>
  <c r="E2831" i="5"/>
  <c r="D2831" i="5"/>
  <c r="D2815" i="5"/>
  <c r="F2815" i="5"/>
  <c r="E2807" i="5"/>
  <c r="D2807" i="5"/>
  <c r="F2807" i="5"/>
  <c r="F2795" i="5"/>
  <c r="D2795" i="5"/>
  <c r="F2783" i="5"/>
  <c r="E2783" i="5"/>
  <c r="D2783" i="5"/>
  <c r="D2771" i="5"/>
  <c r="E2771" i="5"/>
  <c r="F2771" i="5"/>
  <c r="D2751" i="5"/>
  <c r="F2751" i="5"/>
  <c r="E2751" i="5"/>
  <c r="D2739" i="5"/>
  <c r="F2739" i="5"/>
  <c r="E2727" i="5"/>
  <c r="F2727" i="5"/>
  <c r="D2727" i="5"/>
  <c r="F2715" i="5"/>
  <c r="D2715" i="5"/>
  <c r="E2715" i="5"/>
  <c r="F2703" i="5"/>
  <c r="E2703" i="5"/>
  <c r="D2691" i="5"/>
  <c r="F2691" i="5"/>
  <c r="E2679" i="5"/>
  <c r="D2679" i="5"/>
  <c r="F2679" i="5"/>
  <c r="E2663" i="5"/>
  <c r="F2663" i="5"/>
  <c r="E2647" i="5"/>
  <c r="F2647" i="5"/>
  <c r="D2647" i="5"/>
  <c r="F2635" i="5"/>
  <c r="E2635" i="5"/>
  <c r="D2623" i="5"/>
  <c r="E2623" i="5"/>
  <c r="D2611" i="5"/>
  <c r="F2611" i="5"/>
  <c r="E2611" i="5"/>
  <c r="D2595" i="5"/>
  <c r="E2595" i="5"/>
  <c r="E2583" i="5"/>
  <c r="F2583" i="5"/>
  <c r="D2583" i="5"/>
  <c r="F2571" i="5"/>
  <c r="E2571" i="5"/>
  <c r="D2571" i="5"/>
  <c r="F2555" i="5"/>
  <c r="E2555" i="5"/>
  <c r="D2555" i="5"/>
  <c r="E2543" i="5"/>
  <c r="F2543" i="5"/>
  <c r="D2543" i="5"/>
  <c r="D2531" i="5"/>
  <c r="F2531" i="5"/>
  <c r="D2515" i="5"/>
  <c r="E2515" i="5"/>
  <c r="F2515" i="5"/>
  <c r="E2503" i="5"/>
  <c r="F2503" i="5"/>
  <c r="E2487" i="5"/>
  <c r="D2487" i="5"/>
  <c r="F2487" i="5"/>
  <c r="F2475" i="5"/>
  <c r="E2475" i="5"/>
  <c r="F2463" i="5"/>
  <c r="D2463" i="5"/>
  <c r="F2447" i="5"/>
  <c r="E2447" i="5"/>
  <c r="E2439" i="5"/>
  <c r="F2439" i="5"/>
  <c r="D2439" i="5"/>
  <c r="F2427" i="5"/>
  <c r="E2427" i="5"/>
  <c r="F2411" i="5"/>
  <c r="E2411" i="5"/>
  <c r="D2411" i="5"/>
  <c r="F2395" i="5"/>
  <c r="D2395" i="5"/>
  <c r="E2395" i="5"/>
  <c r="F2383" i="5"/>
  <c r="E2383" i="5"/>
  <c r="D2383" i="5"/>
  <c r="E2375" i="5"/>
  <c r="F2375" i="5"/>
  <c r="D2375" i="5"/>
  <c r="E2359" i="5"/>
  <c r="D2359" i="5"/>
  <c r="F2347" i="5"/>
  <c r="E2347" i="5"/>
  <c r="D2347" i="5"/>
  <c r="F2335" i="5"/>
  <c r="E2335" i="5"/>
  <c r="D2335" i="5"/>
  <c r="D2323" i="5"/>
  <c r="E2323" i="5"/>
  <c r="F2323" i="5"/>
  <c r="D2307" i="5"/>
  <c r="F2307" i="5"/>
  <c r="E2307" i="5"/>
  <c r="E2295" i="5"/>
  <c r="D2295" i="5"/>
  <c r="F2295" i="5"/>
  <c r="E2279" i="5"/>
  <c r="F2279" i="5"/>
  <c r="D2279" i="5"/>
  <c r="F2267" i="5"/>
  <c r="D2267" i="5"/>
  <c r="E2267" i="5"/>
  <c r="D2255" i="5"/>
  <c r="F2255" i="5"/>
  <c r="D2243" i="5"/>
  <c r="F2243" i="5"/>
  <c r="E2243" i="5"/>
  <c r="E2231" i="5"/>
  <c r="D2231" i="5"/>
  <c r="F2231" i="5"/>
  <c r="E2215" i="5"/>
  <c r="F2215" i="5"/>
  <c r="D2215" i="5"/>
  <c r="E2199" i="5"/>
  <c r="F2199" i="5"/>
  <c r="F2187" i="5"/>
  <c r="E2187" i="5"/>
  <c r="D2187" i="5"/>
  <c r="D2175" i="5"/>
  <c r="F2175" i="5"/>
  <c r="E2175" i="5"/>
  <c r="E2159" i="5"/>
  <c r="D2159" i="5"/>
  <c r="D2147" i="5"/>
  <c r="F2147" i="5"/>
  <c r="E2147" i="5"/>
  <c r="F2139" i="5"/>
  <c r="D2139" i="5"/>
  <c r="E2139" i="5"/>
  <c r="F2127" i="5"/>
  <c r="E2127" i="5"/>
  <c r="D2127" i="5"/>
  <c r="D2115" i="5"/>
  <c r="F2115" i="5"/>
  <c r="E2115" i="5"/>
  <c r="E2103" i="5"/>
  <c r="D2103" i="5"/>
  <c r="E2087" i="5"/>
  <c r="F2087" i="5"/>
  <c r="D2087" i="5"/>
  <c r="F2075" i="5"/>
  <c r="D2075" i="5"/>
  <c r="E2063" i="5"/>
  <c r="D2063" i="5"/>
  <c r="D2051" i="5"/>
  <c r="F2051" i="5"/>
  <c r="E2051" i="5"/>
  <c r="E2039" i="5"/>
  <c r="D2039" i="5"/>
  <c r="F2039" i="5"/>
  <c r="F2027" i="5"/>
  <c r="D2027" i="5"/>
  <c r="F2015" i="5"/>
  <c r="E2015" i="5"/>
  <c r="D2015" i="5"/>
  <c r="E2003" i="5"/>
  <c r="F2003" i="5"/>
  <c r="D1991" i="5"/>
  <c r="F1991" i="5"/>
  <c r="E1991" i="5"/>
  <c r="D1979" i="5"/>
  <c r="E1979" i="5"/>
  <c r="F1979" i="5"/>
  <c r="E1963" i="5"/>
  <c r="F1963" i="5"/>
  <c r="D1963" i="5"/>
  <c r="F1951" i="5"/>
  <c r="E1951" i="5"/>
  <c r="D1951" i="5"/>
  <c r="F1939" i="5"/>
  <c r="D1939" i="5"/>
  <c r="E1939" i="5"/>
  <c r="D1927" i="5"/>
  <c r="F1927" i="5"/>
  <c r="D1911" i="5"/>
  <c r="F1911" i="5"/>
  <c r="E1911" i="5"/>
  <c r="F1899" i="5"/>
  <c r="E1899" i="5"/>
  <c r="D1899" i="5"/>
  <c r="D1887" i="5"/>
  <c r="F1887" i="5"/>
  <c r="E1887" i="5"/>
  <c r="D1875" i="5"/>
  <c r="F1875" i="5"/>
  <c r="D1859" i="5"/>
  <c r="F1859" i="5"/>
  <c r="D1851" i="5"/>
  <c r="F1851" i="5"/>
  <c r="F1839" i="5"/>
  <c r="E1839" i="5"/>
  <c r="D1839" i="5"/>
  <c r="E1831" i="5"/>
  <c r="F1831" i="5"/>
  <c r="D1831" i="5"/>
  <c r="E1819" i="5"/>
  <c r="D1819" i="5"/>
  <c r="D1803" i="5"/>
  <c r="E1803" i="5"/>
  <c r="F1783" i="5"/>
  <c r="E1783" i="5"/>
  <c r="F1771" i="5"/>
  <c r="E1771" i="5"/>
  <c r="D1771" i="5"/>
  <c r="F1759" i="5"/>
  <c r="E1759" i="5"/>
  <c r="F1747" i="5"/>
  <c r="E1747" i="5"/>
  <c r="D1735" i="5"/>
  <c r="F1735" i="5"/>
  <c r="F1723" i="5"/>
  <c r="E1723" i="5"/>
  <c r="D1723" i="5"/>
  <c r="F1707" i="5"/>
  <c r="E1707" i="5"/>
  <c r="D1707" i="5"/>
  <c r="F1695" i="5"/>
  <c r="D1695" i="5"/>
  <c r="D1683" i="5"/>
  <c r="F1683" i="5"/>
  <c r="E1683" i="5"/>
  <c r="E1671" i="5"/>
  <c r="D1671" i="5"/>
  <c r="F1655" i="5"/>
  <c r="E1655" i="5"/>
  <c r="D1655" i="5"/>
  <c r="F1643" i="5"/>
  <c r="E1643" i="5"/>
  <c r="F1631" i="5"/>
  <c r="E1631" i="5"/>
  <c r="D1631" i="5"/>
  <c r="D1619" i="5"/>
  <c r="F1619" i="5"/>
  <c r="F1607" i="5"/>
  <c r="E1607" i="5"/>
  <c r="D1607" i="5"/>
  <c r="D1595" i="5"/>
  <c r="F1595" i="5"/>
  <c r="F1579" i="5"/>
  <c r="D1579" i="5"/>
  <c r="F1567" i="5"/>
  <c r="E1567" i="5"/>
  <c r="D1567" i="5"/>
  <c r="E1555" i="5"/>
  <c r="D1555" i="5"/>
  <c r="F1543" i="5"/>
  <c r="E1543" i="5"/>
  <c r="F1527" i="5"/>
  <c r="E1527" i="5"/>
  <c r="F1515" i="5"/>
  <c r="E1515" i="5"/>
  <c r="D1515" i="5"/>
  <c r="E1499" i="5"/>
  <c r="F1499" i="5"/>
  <c r="D1499" i="5"/>
  <c r="D1483" i="5"/>
  <c r="F1483" i="5"/>
  <c r="E1483" i="5"/>
  <c r="D1471" i="5"/>
  <c r="F1471" i="5"/>
  <c r="E1459" i="5"/>
  <c r="F1459" i="5"/>
  <c r="F1443" i="5"/>
  <c r="E1443" i="5"/>
  <c r="D1431" i="5"/>
  <c r="E1431" i="5"/>
  <c r="D1419" i="5"/>
  <c r="F1419" i="5"/>
  <c r="E1419" i="5"/>
  <c r="F1403" i="5"/>
  <c r="E1403" i="5"/>
  <c r="E1391" i="5"/>
  <c r="D1391" i="5"/>
  <c r="E1371" i="5"/>
  <c r="F1371" i="5"/>
  <c r="E1359" i="5"/>
  <c r="F1359" i="5"/>
  <c r="D1359" i="5"/>
  <c r="D1347" i="5"/>
  <c r="F1347" i="5"/>
  <c r="F1335" i="5"/>
  <c r="E1335" i="5"/>
  <c r="D1335" i="5"/>
  <c r="F1323" i="5"/>
  <c r="D1323" i="5"/>
  <c r="F1311" i="5"/>
  <c r="E1311" i="5"/>
  <c r="D1311" i="5"/>
  <c r="E1299" i="5"/>
  <c r="D1299" i="5"/>
  <c r="F1287" i="5"/>
  <c r="E1287" i="5"/>
  <c r="E1275" i="5"/>
  <c r="D1275" i="5"/>
  <c r="F1263" i="5"/>
  <c r="E1263" i="5"/>
  <c r="F1247" i="5"/>
  <c r="E1247" i="5"/>
  <c r="F1235" i="5"/>
  <c r="E1235" i="5"/>
  <c r="D1219" i="5"/>
  <c r="F1219" i="5"/>
  <c r="E1219" i="5"/>
  <c r="F1207" i="5"/>
  <c r="D1207" i="5"/>
  <c r="D1199" i="5"/>
  <c r="F1199" i="5"/>
  <c r="F1187" i="5"/>
  <c r="E1187" i="5"/>
  <c r="D1175" i="5"/>
  <c r="E1175" i="5"/>
  <c r="D1163" i="5"/>
  <c r="F1163" i="5"/>
  <c r="E1163" i="5"/>
  <c r="D1151" i="5"/>
  <c r="E1151" i="5"/>
  <c r="E1135" i="5"/>
  <c r="D1135" i="5"/>
  <c r="F1119" i="5"/>
  <c r="E1119" i="5"/>
  <c r="D1119" i="5"/>
  <c r="D1107" i="5"/>
  <c r="F1107" i="5"/>
  <c r="F1095" i="5"/>
  <c r="E1095" i="5"/>
  <c r="D1095" i="5"/>
  <c r="D1087" i="5"/>
  <c r="F1087" i="5"/>
  <c r="E1087" i="5"/>
  <c r="F1079" i="5"/>
  <c r="E1079" i="5"/>
  <c r="D1079" i="5"/>
  <c r="F1067" i="5"/>
  <c r="D1067" i="5"/>
  <c r="D1047" i="5"/>
  <c r="F1047" i="5"/>
  <c r="E1047" i="5"/>
  <c r="F1031" i="5"/>
  <c r="E1031" i="5"/>
  <c r="E1019" i="5"/>
  <c r="D1019" i="5"/>
  <c r="F1011" i="5"/>
  <c r="E1011" i="5"/>
  <c r="F999" i="5"/>
  <c r="E999" i="5"/>
  <c r="F987" i="5"/>
  <c r="E987" i="5"/>
  <c r="F975" i="5"/>
  <c r="E975" i="5"/>
  <c r="F959" i="5"/>
  <c r="E959" i="5"/>
  <c r="D959" i="5"/>
  <c r="F947" i="5"/>
  <c r="E947" i="5"/>
  <c r="F935" i="5"/>
  <c r="E935" i="5"/>
  <c r="F923" i="5"/>
  <c r="E923" i="5"/>
  <c r="F911" i="5"/>
  <c r="E911" i="5"/>
  <c r="D899" i="5"/>
  <c r="F899" i="5"/>
  <c r="D887" i="5"/>
  <c r="F887" i="5"/>
  <c r="F871" i="5"/>
  <c r="E871" i="5"/>
  <c r="F859" i="5"/>
  <c r="E859" i="5"/>
  <c r="F847" i="5"/>
  <c r="E847" i="5"/>
  <c r="D835" i="5"/>
  <c r="F835" i="5"/>
  <c r="F819" i="5"/>
  <c r="E819" i="5"/>
  <c r="F807" i="5"/>
  <c r="E807" i="5"/>
  <c r="F795" i="5"/>
  <c r="E795" i="5"/>
  <c r="E775" i="5"/>
  <c r="D775" i="5"/>
  <c r="E763" i="5"/>
  <c r="D763" i="5"/>
  <c r="E751" i="5"/>
  <c r="D751" i="5"/>
  <c r="D735" i="5"/>
  <c r="F735" i="5"/>
  <c r="F727" i="5"/>
  <c r="E727" i="5"/>
  <c r="D727" i="5"/>
  <c r="F715" i="5"/>
  <c r="E715" i="5"/>
  <c r="D715" i="5"/>
  <c r="F703" i="5"/>
  <c r="E703" i="5"/>
  <c r="D703" i="5"/>
  <c r="F691" i="5"/>
  <c r="E691" i="5"/>
  <c r="F675" i="5"/>
  <c r="E675" i="5"/>
  <c r="F663" i="5"/>
  <c r="E663" i="5"/>
  <c r="D663" i="5"/>
  <c r="F651" i="5"/>
  <c r="E651" i="5"/>
  <c r="D651" i="5"/>
  <c r="F639" i="5"/>
  <c r="E639" i="5"/>
  <c r="D639" i="5"/>
  <c r="E623" i="5"/>
  <c r="D623" i="5"/>
  <c r="F611" i="5"/>
  <c r="D611" i="5"/>
  <c r="E611" i="5"/>
  <c r="F599" i="5"/>
  <c r="E599" i="5"/>
  <c r="D599" i="5"/>
  <c r="F587" i="5"/>
  <c r="E587" i="5"/>
  <c r="D587" i="5"/>
  <c r="E571" i="5"/>
  <c r="D571" i="5"/>
  <c r="F563" i="5"/>
  <c r="E563" i="5"/>
  <c r="F551" i="5"/>
  <c r="E551" i="5"/>
  <c r="F535" i="5"/>
  <c r="E535" i="5"/>
  <c r="D535" i="5"/>
  <c r="F523" i="5"/>
  <c r="E523" i="5"/>
  <c r="D523" i="5"/>
  <c r="F511" i="5"/>
  <c r="E511" i="5"/>
  <c r="D511" i="5"/>
  <c r="E495" i="5"/>
  <c r="D495" i="5"/>
  <c r="F459" i="5"/>
  <c r="E459" i="5"/>
  <c r="D459" i="5"/>
  <c r="D439" i="5"/>
  <c r="F439" i="5"/>
  <c r="D427" i="5"/>
  <c r="F427" i="5"/>
  <c r="D415" i="5"/>
  <c r="F415" i="5"/>
  <c r="E403" i="5"/>
  <c r="D403" i="5"/>
  <c r="D387" i="5"/>
  <c r="F387" i="5"/>
  <c r="D375" i="5"/>
  <c r="F375" i="5"/>
  <c r="F359" i="5"/>
  <c r="E359" i="5"/>
  <c r="F347" i="5"/>
  <c r="E347" i="5"/>
  <c r="F335" i="5"/>
  <c r="E335" i="5"/>
  <c r="D323" i="5"/>
  <c r="F323" i="5"/>
  <c r="F307" i="5"/>
  <c r="E307" i="5"/>
  <c r="F295" i="5"/>
  <c r="E295" i="5"/>
  <c r="F279" i="5"/>
  <c r="E279" i="5"/>
  <c r="D279" i="5"/>
  <c r="F267" i="5"/>
  <c r="E267" i="5"/>
  <c r="D267" i="5"/>
  <c r="F255" i="5"/>
  <c r="E255" i="5"/>
  <c r="D255" i="5"/>
  <c r="D247" i="5"/>
  <c r="F247" i="5"/>
  <c r="F231" i="5"/>
  <c r="E231" i="5"/>
  <c r="D223" i="5"/>
  <c r="F223" i="5"/>
  <c r="F215" i="5"/>
  <c r="E215" i="5"/>
  <c r="D215" i="5"/>
  <c r="F203" i="5"/>
  <c r="E203" i="5"/>
  <c r="D203" i="5"/>
  <c r="F191" i="5"/>
  <c r="E191" i="5"/>
  <c r="D191" i="5"/>
  <c r="F179" i="5"/>
  <c r="E179" i="5"/>
  <c r="F167" i="5"/>
  <c r="E167" i="5"/>
  <c r="F155" i="5"/>
  <c r="E155" i="5"/>
  <c r="F143" i="5"/>
  <c r="E143" i="5"/>
  <c r="F127" i="5"/>
  <c r="E127" i="5"/>
  <c r="D127" i="5"/>
  <c r="F115" i="5"/>
  <c r="E115" i="5"/>
  <c r="F99" i="5"/>
  <c r="D99" i="5"/>
  <c r="E99" i="5"/>
  <c r="F87" i="5"/>
  <c r="E87" i="5"/>
  <c r="D87" i="5"/>
  <c r="F75" i="5"/>
  <c r="E75" i="5"/>
  <c r="D75" i="5"/>
  <c r="F63" i="5"/>
  <c r="E63" i="5"/>
  <c r="D63" i="5"/>
  <c r="F51" i="5"/>
  <c r="E51" i="5"/>
  <c r="F39" i="5"/>
  <c r="E39" i="5"/>
  <c r="F27" i="5"/>
  <c r="E27" i="5"/>
  <c r="F15" i="5"/>
  <c r="E15" i="5"/>
  <c r="F8766" i="6"/>
  <c r="E8766" i="6"/>
  <c r="D8766" i="6"/>
  <c r="E8754" i="6"/>
  <c r="D8754" i="6"/>
  <c r="E8738" i="6"/>
  <c r="D8738" i="6"/>
  <c r="E8726" i="6"/>
  <c r="F8726" i="6"/>
  <c r="D8726" i="6"/>
  <c r="F8710" i="6"/>
  <c r="E8710" i="6"/>
  <c r="D8710" i="6"/>
  <c r="F8694" i="6"/>
  <c r="E8694" i="6"/>
  <c r="D8694" i="6"/>
  <c r="F8686" i="6"/>
  <c r="E8686" i="6"/>
  <c r="D8686" i="6"/>
  <c r="F8670" i="6"/>
  <c r="E8670" i="6"/>
  <c r="D8670" i="6"/>
  <c r="F8658" i="6"/>
  <c r="D8658" i="6"/>
  <c r="E8658" i="6"/>
  <c r="D8646" i="6"/>
  <c r="E8646" i="6"/>
  <c r="F8646" i="6"/>
  <c r="D8634" i="6"/>
  <c r="E8634" i="6"/>
  <c r="F8634" i="6"/>
  <c r="D8618" i="6"/>
  <c r="E8618" i="6"/>
  <c r="F8618" i="6"/>
  <c r="D8606" i="6"/>
  <c r="F8606" i="6"/>
  <c r="E8606" i="6"/>
  <c r="D8594" i="6"/>
  <c r="F8594" i="6"/>
  <c r="D8578" i="6"/>
  <c r="F8578" i="6"/>
  <c r="E8578" i="6"/>
  <c r="E8562" i="6"/>
  <c r="F8562" i="6"/>
  <c r="D8562" i="6"/>
  <c r="D8554" i="6"/>
  <c r="E8554" i="6"/>
  <c r="F8554" i="6"/>
  <c r="E8542" i="6"/>
  <c r="D8542" i="6"/>
  <c r="F8542" i="6"/>
  <c r="F8526" i="6"/>
  <c r="D8526" i="6"/>
  <c r="E8526" i="6"/>
  <c r="D8510" i="6"/>
  <c r="F8510" i="6"/>
  <c r="E8510" i="6"/>
  <c r="D8498" i="6"/>
  <c r="F8498" i="6"/>
  <c r="E8498" i="6"/>
  <c r="F8490" i="6"/>
  <c r="D8490" i="6"/>
  <c r="F8474" i="6"/>
  <c r="E8474" i="6"/>
  <c r="D8474" i="6"/>
  <c r="E8462" i="6"/>
  <c r="D8462" i="6"/>
  <c r="F8450" i="6"/>
  <c r="D8450" i="6"/>
  <c r="E8450" i="6"/>
  <c r="F8434" i="6"/>
  <c r="D8434" i="6"/>
  <c r="E8434" i="6"/>
  <c r="F8422" i="6"/>
  <c r="D8422" i="6"/>
  <c r="E8422" i="6"/>
  <c r="D8410" i="6"/>
  <c r="E8410" i="6"/>
  <c r="F8410" i="6"/>
  <c r="F8394" i="6"/>
  <c r="D8394" i="6"/>
  <c r="E8394" i="6"/>
  <c r="E8382" i="6"/>
  <c r="D8382" i="6"/>
  <c r="F8382" i="6"/>
  <c r="F8366" i="6"/>
  <c r="E8366" i="6"/>
  <c r="F8354" i="6"/>
  <c r="D8354" i="6"/>
  <c r="E8354" i="6"/>
  <c r="F8342" i="6"/>
  <c r="E8342" i="6"/>
  <c r="D8342" i="6"/>
  <c r="F8326" i="6"/>
  <c r="E8326" i="6"/>
  <c r="D8314" i="6"/>
  <c r="F8314" i="6"/>
  <c r="E8298" i="6"/>
  <c r="F8298" i="6"/>
  <c r="F8286" i="6"/>
  <c r="E8286" i="6"/>
  <c r="D8286" i="6"/>
  <c r="D8274" i="6"/>
  <c r="F8274" i="6"/>
  <c r="E8274" i="6"/>
  <c r="E8258" i="6"/>
  <c r="D8258" i="6"/>
  <c r="F8246" i="6"/>
  <c r="D8246" i="6"/>
  <c r="E8234" i="6"/>
  <c r="F8234" i="6"/>
  <c r="D8234" i="6"/>
  <c r="E8226" i="6"/>
  <c r="F8226" i="6"/>
  <c r="D8226" i="6"/>
  <c r="E8214" i="6"/>
  <c r="D8214" i="6"/>
  <c r="E8198" i="6"/>
  <c r="D8198" i="6"/>
  <c r="E8182" i="6"/>
  <c r="D8182" i="6"/>
  <c r="F8170" i="6"/>
  <c r="E8170" i="6"/>
  <c r="D8170" i="6"/>
  <c r="F8162" i="6"/>
  <c r="E8162" i="6"/>
  <c r="D8162" i="6"/>
  <c r="E8146" i="6"/>
  <c r="F8146" i="6"/>
  <c r="F8134" i="6"/>
  <c r="D8134" i="6"/>
  <c r="E8134" i="6"/>
  <c r="D8118" i="6"/>
  <c r="E8118" i="6"/>
  <c r="F8118" i="6"/>
  <c r="D8102" i="6"/>
  <c r="E8102" i="6"/>
  <c r="E8090" i="6"/>
  <c r="F8090" i="6"/>
  <c r="D8090" i="6"/>
  <c r="E8070" i="6"/>
  <c r="D8070" i="6"/>
  <c r="D8062" i="6"/>
  <c r="F8062" i="6"/>
  <c r="E8046" i="6"/>
  <c r="F8046" i="6"/>
  <c r="D8046" i="6"/>
  <c r="F8026" i="6"/>
  <c r="E8026" i="6"/>
  <c r="D8026" i="6"/>
  <c r="F8018" i="6"/>
  <c r="E8018" i="6"/>
  <c r="D8018" i="6"/>
  <c r="E8002" i="6"/>
  <c r="F8002" i="6"/>
  <c r="D8002" i="6"/>
  <c r="E7990" i="6"/>
  <c r="F7990" i="6"/>
  <c r="D7990" i="6"/>
  <c r="E7970" i="6"/>
  <c r="D7970" i="6"/>
  <c r="E7962" i="6"/>
  <c r="D7962" i="6"/>
  <c r="D7942" i="6"/>
  <c r="E7942" i="6"/>
  <c r="F7930" i="6"/>
  <c r="E7930" i="6"/>
  <c r="D7930" i="6"/>
  <c r="E7914" i="6"/>
  <c r="D7914" i="6"/>
  <c r="F7902" i="6"/>
  <c r="E7902" i="6"/>
  <c r="E7890" i="6"/>
  <c r="D7890" i="6"/>
  <c r="D7874" i="6"/>
  <c r="E7874" i="6"/>
  <c r="F7874" i="6"/>
  <c r="F7866" i="6"/>
  <c r="E7866" i="6"/>
  <c r="E7850" i="6"/>
  <c r="F7850" i="6"/>
  <c r="F7838" i="6"/>
  <c r="D7838" i="6"/>
  <c r="E7838" i="6"/>
  <c r="D7822" i="6"/>
  <c r="E7822" i="6"/>
  <c r="F7806" i="6"/>
  <c r="E7806" i="6"/>
  <c r="D7806" i="6"/>
  <c r="F7794" i="6"/>
  <c r="D7794" i="6"/>
  <c r="E7794" i="6"/>
  <c r="E7786" i="6"/>
  <c r="D7786" i="6"/>
  <c r="F7786" i="6"/>
  <c r="D7770" i="6"/>
  <c r="F7770" i="6"/>
  <c r="E7770" i="6"/>
  <c r="F7758" i="6"/>
  <c r="D7758" i="6"/>
  <c r="F7742" i="6"/>
  <c r="D7742" i="6"/>
  <c r="F7726" i="6"/>
  <c r="D7726" i="6"/>
  <c r="E7714" i="6"/>
  <c r="F7714" i="6"/>
  <c r="D7714" i="6"/>
  <c r="E7706" i="6"/>
  <c r="F7706" i="6"/>
  <c r="D7690" i="6"/>
  <c r="E7690" i="6"/>
  <c r="F7690" i="6"/>
  <c r="F7678" i="6"/>
  <c r="E7678" i="6"/>
  <c r="D7678" i="6"/>
  <c r="D7662" i="6"/>
  <c r="E7662" i="6"/>
  <c r="F7662" i="6"/>
  <c r="E7650" i="6"/>
  <c r="D7650" i="6"/>
  <c r="F7650" i="6"/>
  <c r="D7638" i="6"/>
  <c r="F7638" i="6"/>
  <c r="E7638" i="6"/>
  <c r="F7614" i="6"/>
  <c r="E7614" i="6"/>
  <c r="D7614" i="6"/>
  <c r="F7606" i="6"/>
  <c r="D7606" i="6"/>
  <c r="E7606" i="6"/>
  <c r="F7598" i="6"/>
  <c r="E7598" i="6"/>
  <c r="D7590" i="6"/>
  <c r="E7590" i="6"/>
  <c r="F7582" i="6"/>
  <c r="D7582" i="6"/>
  <c r="E7582" i="6"/>
  <c r="D7574" i="6"/>
  <c r="F7574" i="6"/>
  <c r="E7574" i="6"/>
  <c r="E7566" i="6"/>
  <c r="D7566" i="6"/>
  <c r="F7566" i="6"/>
  <c r="F7558" i="6"/>
  <c r="E7558" i="6"/>
  <c r="E7546" i="6"/>
  <c r="D7546" i="6"/>
  <c r="E7538" i="6"/>
  <c r="D7538" i="6"/>
  <c r="F7538" i="6"/>
  <c r="D7530" i="6"/>
  <c r="E7530" i="6"/>
  <c r="F7522" i="6"/>
  <c r="D7522" i="6"/>
  <c r="E7522" i="6"/>
  <c r="E7514" i="6"/>
  <c r="D7514" i="6"/>
  <c r="F7514" i="6"/>
  <c r="F7502" i="6"/>
  <c r="E7502" i="6"/>
  <c r="D7494" i="6"/>
  <c r="F7494" i="6"/>
  <c r="E7494" i="6"/>
  <c r="E7490" i="6"/>
  <c r="F7490" i="6"/>
  <c r="F7482" i="6"/>
  <c r="E7482" i="6"/>
  <c r="D7482" i="6"/>
  <c r="D7470" i="6"/>
  <c r="E7470" i="6"/>
  <c r="F7470" i="6"/>
  <c r="E7462" i="6"/>
  <c r="F7462" i="6"/>
  <c r="D7462" i="6"/>
  <c r="E7454" i="6"/>
  <c r="D7454" i="6"/>
  <c r="F7454" i="6"/>
  <c r="F7450" i="6"/>
  <c r="D7450" i="6"/>
  <c r="E7450" i="6"/>
  <c r="E7442" i="6"/>
  <c r="F7442" i="6"/>
  <c r="D7442" i="6"/>
  <c r="D7434" i="6"/>
  <c r="F7434" i="6"/>
  <c r="E7434" i="6"/>
  <c r="E7426" i="6"/>
  <c r="D7426" i="6"/>
  <c r="F7426" i="6"/>
  <c r="F7418" i="6"/>
  <c r="E7418" i="6"/>
  <c r="D7410" i="6"/>
  <c r="E7410" i="6"/>
  <c r="F7410" i="6"/>
  <c r="F7402" i="6"/>
  <c r="E7402" i="6"/>
  <c r="E7394" i="6"/>
  <c r="F7394" i="6"/>
  <c r="D7394" i="6"/>
  <c r="E7382" i="6"/>
  <c r="D7382" i="6"/>
  <c r="E7374" i="6"/>
  <c r="D7374" i="6"/>
  <c r="E7366" i="6"/>
  <c r="D7366" i="6"/>
  <c r="E7358" i="6"/>
  <c r="F7358" i="6"/>
  <c r="D7358" i="6"/>
  <c r="E7354" i="6"/>
  <c r="F7354" i="6"/>
  <c r="D7354" i="6"/>
  <c r="D7346" i="6"/>
  <c r="F7346" i="6"/>
  <c r="E7346" i="6"/>
  <c r="E7338" i="6"/>
  <c r="D7338" i="6"/>
  <c r="F7338" i="6"/>
  <c r="F7330" i="6"/>
  <c r="D7330" i="6"/>
  <c r="E7330" i="6"/>
  <c r="E7322" i="6"/>
  <c r="D7322" i="6"/>
  <c r="E7314" i="6"/>
  <c r="D7314" i="6"/>
  <c r="F7314" i="6"/>
  <c r="E7306" i="6"/>
  <c r="D7306" i="6"/>
  <c r="F7298" i="6"/>
  <c r="D7298" i="6"/>
  <c r="E7298" i="6"/>
  <c r="E7286" i="6"/>
  <c r="D7286" i="6"/>
  <c r="E7278" i="6"/>
  <c r="D7278" i="6"/>
  <c r="E7270" i="6"/>
  <c r="D7270" i="6"/>
  <c r="F7266" i="6"/>
  <c r="D7266" i="6"/>
  <c r="E7266" i="6"/>
  <c r="E7258" i="6"/>
  <c r="F7258" i="6"/>
  <c r="F7246" i="6"/>
  <c r="E7246" i="6"/>
  <c r="D7246" i="6"/>
  <c r="F7238" i="6"/>
  <c r="E7238" i="6"/>
  <c r="E7230" i="6"/>
  <c r="D7230" i="6"/>
  <c r="F7230" i="6"/>
  <c r="D7222" i="6"/>
  <c r="F7222" i="6"/>
  <c r="E7222" i="6"/>
  <c r="D7214" i="6"/>
  <c r="F7214" i="6"/>
  <c r="E7214" i="6"/>
  <c r="F7206" i="6"/>
  <c r="E7206" i="6"/>
  <c r="F7198" i="6"/>
  <c r="D7198" i="6"/>
  <c r="E7198" i="6"/>
  <c r="F7190" i="6"/>
  <c r="E7190" i="6"/>
  <c r="E7182" i="6"/>
  <c r="D7182" i="6"/>
  <c r="D7174" i="6"/>
  <c r="F7174" i="6"/>
  <c r="E7174" i="6"/>
  <c r="E7166" i="6"/>
  <c r="D7166" i="6"/>
  <c r="D7158" i="6"/>
  <c r="F7158" i="6"/>
  <c r="F7150" i="6"/>
  <c r="E7150" i="6"/>
  <c r="D7150" i="6"/>
  <c r="F7142" i="6"/>
  <c r="E7142" i="6"/>
  <c r="E7134" i="6"/>
  <c r="D7134" i="6"/>
  <c r="F7134" i="6"/>
  <c r="E7118" i="6"/>
  <c r="F7118" i="6"/>
  <c r="E7110" i="6"/>
  <c r="D7110" i="6"/>
  <c r="F7110" i="6"/>
  <c r="F7094" i="6"/>
  <c r="D7094" i="6"/>
  <c r="E7094" i="6"/>
  <c r="D7082" i="6"/>
  <c r="F7082" i="6"/>
  <c r="E7082" i="6"/>
  <c r="E7070" i="6"/>
  <c r="D7070" i="6"/>
  <c r="F7070" i="6"/>
  <c r="E7435" i="5"/>
  <c r="D723" i="5"/>
  <c r="D6867" i="5"/>
  <c r="E5987" i="5"/>
  <c r="F6007" i="5"/>
  <c r="D6031" i="5"/>
  <c r="E6051" i="5"/>
  <c r="F6071" i="5"/>
  <c r="D6095" i="5"/>
  <c r="F6135" i="5"/>
  <c r="D6159" i="5"/>
  <c r="E6179" i="5"/>
  <c r="D6223" i="5"/>
  <c r="E6243" i="5"/>
  <c r="D6287" i="5"/>
  <c r="F6315" i="5"/>
  <c r="F6347" i="5"/>
  <c r="F6379" i="5"/>
  <c r="F6411" i="5"/>
  <c r="F6443" i="5"/>
  <c r="F6475" i="5"/>
  <c r="F6539" i="5"/>
  <c r="F6571" i="5"/>
  <c r="F6603" i="5"/>
  <c r="F6635" i="5"/>
  <c r="F6667" i="5"/>
  <c r="F6699" i="5"/>
  <c r="F6731" i="5"/>
  <c r="F6763" i="5"/>
  <c r="F6795" i="5"/>
  <c r="F6827" i="5"/>
  <c r="F6859" i="5"/>
  <c r="F6891" i="5"/>
  <c r="F6923" i="5"/>
  <c r="F6955" i="5"/>
  <c r="F6987" i="5"/>
  <c r="F7019" i="5"/>
  <c r="F7051" i="5"/>
  <c r="F7087" i="5"/>
  <c r="F7119" i="5"/>
  <c r="F7155" i="5"/>
  <c r="F7191" i="5"/>
  <c r="F7223" i="5"/>
  <c r="F7267" i="5"/>
  <c r="F7311" i="5"/>
  <c r="F7351" i="5"/>
  <c r="F7395" i="5"/>
  <c r="F7439" i="5"/>
  <c r="F7479" i="5"/>
  <c r="F7523" i="5"/>
  <c r="F7567" i="5"/>
  <c r="F7607" i="5"/>
  <c r="F7651" i="5"/>
  <c r="F7695" i="5"/>
  <c r="F7735" i="5"/>
  <c r="F7779" i="5"/>
  <c r="F7823" i="5"/>
  <c r="F7863" i="5"/>
  <c r="F7907" i="5"/>
  <c r="F7951" i="5"/>
  <c r="F7991" i="5"/>
  <c r="F8035" i="5"/>
  <c r="F8079" i="5"/>
  <c r="F8119" i="5"/>
  <c r="F8163" i="5"/>
  <c r="F8207" i="5"/>
  <c r="F8247" i="5"/>
  <c r="F8291" i="5"/>
  <c r="F8335" i="5"/>
  <c r="F8375" i="5"/>
  <c r="F8419" i="5"/>
  <c r="F8463" i="5"/>
  <c r="F8503" i="5"/>
  <c r="F8547" i="5"/>
  <c r="F8591" i="5"/>
  <c r="F8631" i="5"/>
  <c r="F8675" i="5"/>
  <c r="F8723" i="5"/>
  <c r="F8767" i="5"/>
  <c r="E8155" i="5"/>
  <c r="D1443" i="5"/>
  <c r="D103" i="5"/>
  <c r="F123" i="5"/>
  <c r="F239" i="5"/>
  <c r="E311" i="5"/>
  <c r="D335" i="5"/>
  <c r="D359" i="5"/>
  <c r="F403" i="5"/>
  <c r="E427" i="5"/>
  <c r="E451" i="5"/>
  <c r="D475" i="5"/>
  <c r="F495" i="5"/>
  <c r="F519" i="5"/>
  <c r="E543" i="5"/>
  <c r="E567" i="5"/>
  <c r="F635" i="5"/>
  <c r="F659" i="5"/>
  <c r="D731" i="5"/>
  <c r="F751" i="5"/>
  <c r="F775" i="5"/>
  <c r="E799" i="5"/>
  <c r="E823" i="5"/>
  <c r="D847" i="5"/>
  <c r="D871" i="5"/>
  <c r="F891" i="5"/>
  <c r="F915" i="5"/>
  <c r="D987" i="5"/>
  <c r="E1067" i="5"/>
  <c r="E1099" i="5"/>
  <c r="F1191" i="5"/>
  <c r="E1223" i="5"/>
  <c r="D1255" i="5"/>
  <c r="D1287" i="5"/>
  <c r="E1347" i="5"/>
  <c r="E1379" i="5"/>
  <c r="F1407" i="5"/>
  <c r="E1471" i="5"/>
  <c r="F1531" i="5"/>
  <c r="E1595" i="5"/>
  <c r="D1627" i="5"/>
  <c r="E1719" i="5"/>
  <c r="D1783" i="5"/>
  <c r="F1843" i="5"/>
  <c r="E1875" i="5"/>
  <c r="E1915" i="5"/>
  <c r="D1999" i="5"/>
  <c r="F2035" i="5"/>
  <c r="E2075" i="5"/>
  <c r="F2263" i="5"/>
  <c r="D2379" i="5"/>
  <c r="F2415" i="5"/>
  <c r="D2455" i="5"/>
  <c r="E2531" i="5"/>
  <c r="F2643" i="5"/>
  <c r="D2683" i="5"/>
  <c r="D2759" i="5"/>
  <c r="E2795" i="5"/>
  <c r="F2831" i="5"/>
  <c r="D2875" i="5"/>
  <c r="E2915" i="5"/>
  <c r="E2955" i="5"/>
  <c r="F2995" i="5"/>
  <c r="D3035" i="5"/>
  <c r="E3071" i="5"/>
  <c r="D3111" i="5"/>
  <c r="E3147" i="5"/>
  <c r="F3183" i="5"/>
  <c r="F3223" i="5"/>
  <c r="D3279" i="5"/>
  <c r="D3335" i="5"/>
  <c r="E3391" i="5"/>
  <c r="F3447" i="5"/>
  <c r="F3503" i="5"/>
  <c r="D3563" i="5"/>
  <c r="E3619" i="5"/>
  <c r="E3675" i="5"/>
  <c r="F3731" i="5"/>
  <c r="D3791" i="5"/>
  <c r="E3859" i="5"/>
  <c r="E3935" i="5"/>
  <c r="F4011" i="5"/>
  <c r="E4087" i="5"/>
  <c r="E4239" i="5"/>
  <c r="D4315" i="5"/>
  <c r="D4543" i="5"/>
  <c r="D4619" i="5"/>
  <c r="E4695" i="5"/>
  <c r="F4995" i="5"/>
  <c r="F5223" i="5"/>
  <c r="D5379" i="5"/>
  <c r="F5451" i="5"/>
  <c r="F5527" i="5"/>
  <c r="E5679" i="5"/>
  <c r="F5831" i="5"/>
  <c r="E8619" i="5"/>
  <c r="E8763" i="5"/>
  <c r="D8763" i="5"/>
  <c r="F8751" i="5"/>
  <c r="E8751" i="5"/>
  <c r="F8727" i="5"/>
  <c r="E8727" i="5"/>
  <c r="E8719" i="5"/>
  <c r="F8719" i="5"/>
  <c r="F8711" i="5"/>
  <c r="E8711" i="5"/>
  <c r="E8699" i="5"/>
  <c r="D8699" i="5"/>
  <c r="F8691" i="5"/>
  <c r="E8691" i="5"/>
  <c r="F8679" i="5"/>
  <c r="E8679" i="5"/>
  <c r="F8671" i="5"/>
  <c r="E8671" i="5"/>
  <c r="F8647" i="5"/>
  <c r="E8647" i="5"/>
  <c r="E8635" i="5"/>
  <c r="D8635" i="5"/>
  <c r="F8607" i="5"/>
  <c r="E8607" i="5"/>
  <c r="F8595" i="5"/>
  <c r="E8595" i="5"/>
  <c r="E8571" i="5"/>
  <c r="D8571" i="5"/>
  <c r="F8563" i="5"/>
  <c r="E8563" i="5"/>
  <c r="F8551" i="5"/>
  <c r="E8551" i="5"/>
  <c r="F8543" i="5"/>
  <c r="E8543" i="5"/>
  <c r="F8531" i="5"/>
  <c r="E8531" i="5"/>
  <c r="D8523" i="5"/>
  <c r="E8523" i="5"/>
  <c r="D8475" i="5"/>
  <c r="E8475" i="5"/>
  <c r="F8467" i="5"/>
  <c r="E8467" i="5"/>
  <c r="F8455" i="5"/>
  <c r="E8455" i="5"/>
  <c r="E8427" i="5"/>
  <c r="D8427" i="5"/>
  <c r="F8403" i="5"/>
  <c r="E8403" i="5"/>
  <c r="F8391" i="5"/>
  <c r="E8391" i="5"/>
  <c r="F8383" i="5"/>
  <c r="E8383" i="5"/>
  <c r="F8359" i="5"/>
  <c r="E8359" i="5"/>
  <c r="E8235" i="5"/>
  <c r="D8235" i="5"/>
  <c r="F8223" i="5"/>
  <c r="E8223" i="5"/>
  <c r="F8199" i="5"/>
  <c r="E8199" i="5"/>
  <c r="F8167" i="5"/>
  <c r="E8167" i="5"/>
  <c r="E8123" i="5"/>
  <c r="D8123" i="5"/>
  <c r="F8115" i="5"/>
  <c r="E8115" i="5"/>
  <c r="F8103" i="5"/>
  <c r="E8103" i="5"/>
  <c r="F8095" i="5"/>
  <c r="E8095" i="5"/>
  <c r="F8083" i="5"/>
  <c r="E8083" i="5"/>
  <c r="E8059" i="5"/>
  <c r="D8059" i="5"/>
  <c r="D8047" i="5"/>
  <c r="E8047" i="5"/>
  <c r="F8039" i="5"/>
  <c r="E8039" i="5"/>
  <c r="D8011" i="5"/>
  <c r="E8011" i="5"/>
  <c r="E7979" i="5"/>
  <c r="D7979" i="5"/>
  <c r="F7955" i="5"/>
  <c r="E7955" i="5"/>
  <c r="F7943" i="5"/>
  <c r="E7943" i="5"/>
  <c r="F7903" i="5"/>
  <c r="E7903" i="5"/>
  <c r="F7891" i="5"/>
  <c r="E7891" i="5"/>
  <c r="D7883" i="5"/>
  <c r="E7883" i="5"/>
  <c r="F7871" i="5"/>
  <c r="E7871" i="5"/>
  <c r="F7859" i="5"/>
  <c r="E7859" i="5"/>
  <c r="D7835" i="5"/>
  <c r="E7835" i="5"/>
  <c r="F7827" i="5"/>
  <c r="E7827" i="5"/>
  <c r="F7815" i="5"/>
  <c r="E7815" i="5"/>
  <c r="F7807" i="5"/>
  <c r="E7807" i="5"/>
  <c r="F7795" i="5"/>
  <c r="E7795" i="5"/>
  <c r="F7783" i="5"/>
  <c r="E7783" i="5"/>
  <c r="E7739" i="5"/>
  <c r="D7739" i="5"/>
  <c r="F7731" i="5"/>
  <c r="E7731" i="5"/>
  <c r="D7707" i="5"/>
  <c r="E7707" i="5"/>
  <c r="F7699" i="5"/>
  <c r="E7699" i="5"/>
  <c r="F7687" i="5"/>
  <c r="E7687" i="5"/>
  <c r="D7627" i="5"/>
  <c r="E7627" i="5"/>
  <c r="D7595" i="5"/>
  <c r="E7595" i="5"/>
  <c r="E7547" i="5"/>
  <c r="D7547" i="5"/>
  <c r="F7539" i="5"/>
  <c r="E7539" i="5"/>
  <c r="D7515" i="5"/>
  <c r="E7515" i="5"/>
  <c r="F7507" i="5"/>
  <c r="E7507" i="5"/>
  <c r="F7495" i="5"/>
  <c r="E7495" i="5"/>
  <c r="E7467" i="5"/>
  <c r="D7467" i="5"/>
  <c r="F7455" i="5"/>
  <c r="E7455" i="5"/>
  <c r="D7447" i="5"/>
  <c r="E7447" i="5"/>
  <c r="F7443" i="5"/>
  <c r="E7443" i="5"/>
  <c r="F7431" i="5"/>
  <c r="E7431" i="5"/>
  <c r="F7423" i="5"/>
  <c r="E7423" i="5"/>
  <c r="F7399" i="5"/>
  <c r="E7399" i="5"/>
  <c r="F7391" i="5"/>
  <c r="E7391" i="5"/>
  <c r="F7367" i="5"/>
  <c r="E7367" i="5"/>
  <c r="D7323" i="5"/>
  <c r="E7323" i="5"/>
  <c r="F7315" i="5"/>
  <c r="E7315" i="5"/>
  <c r="D7307" i="5"/>
  <c r="E7307" i="5"/>
  <c r="F7295" i="5"/>
  <c r="E7295" i="5"/>
  <c r="D7243" i="5"/>
  <c r="E7243" i="5"/>
  <c r="F7231" i="5"/>
  <c r="E7231" i="5"/>
  <c r="F7219" i="5"/>
  <c r="E7219" i="5"/>
  <c r="F7167" i="5"/>
  <c r="E7167" i="5"/>
  <c r="F7127" i="5"/>
  <c r="E7127" i="5"/>
  <c r="F7099" i="5"/>
  <c r="E7099" i="5"/>
  <c r="F7091" i="5"/>
  <c r="E7091" i="5"/>
  <c r="F7047" i="5"/>
  <c r="E7047" i="5"/>
  <c r="F7023" i="5"/>
  <c r="E7023" i="5"/>
  <c r="F6975" i="5"/>
  <c r="E6975" i="5"/>
  <c r="F6927" i="5"/>
  <c r="E6927" i="5"/>
  <c r="E6915" i="5"/>
  <c r="D6915" i="5"/>
  <c r="F6903" i="5"/>
  <c r="E6903" i="5"/>
  <c r="F6895" i="5"/>
  <c r="E6895" i="5"/>
  <c r="E6883" i="5"/>
  <c r="D6883" i="5"/>
  <c r="F6855" i="5"/>
  <c r="E6855" i="5"/>
  <c r="E6787" i="5"/>
  <c r="D6787" i="5"/>
  <c r="F6743" i="5"/>
  <c r="E6743" i="5"/>
  <c r="F6711" i="5"/>
  <c r="E6711" i="5"/>
  <c r="F6663" i="5"/>
  <c r="E6663" i="5"/>
  <c r="F6567" i="5"/>
  <c r="E6567" i="5"/>
  <c r="F6559" i="5"/>
  <c r="E6559" i="5"/>
  <c r="F6551" i="5"/>
  <c r="E6551" i="5"/>
  <c r="D6507" i="5"/>
  <c r="E6507" i="5"/>
  <c r="F6495" i="5"/>
  <c r="E6495" i="5"/>
  <c r="F6471" i="5"/>
  <c r="E6471" i="5"/>
  <c r="F6439" i="5"/>
  <c r="E6439" i="5"/>
  <c r="F6375" i="5"/>
  <c r="E6375" i="5"/>
  <c r="F6351" i="5"/>
  <c r="E6351" i="5"/>
  <c r="F6343" i="5"/>
  <c r="E6343" i="5"/>
  <c r="F6335" i="5"/>
  <c r="E6335" i="5"/>
  <c r="E6279" i="5"/>
  <c r="D6279" i="5"/>
  <c r="E6263" i="5"/>
  <c r="D6263" i="5"/>
  <c r="E6247" i="5"/>
  <c r="D6247" i="5"/>
  <c r="E6231" i="5"/>
  <c r="D6231" i="5"/>
  <c r="F6219" i="5"/>
  <c r="E6219" i="5"/>
  <c r="D6219" i="5"/>
  <c r="D6211" i="5"/>
  <c r="F6211" i="5"/>
  <c r="E6199" i="5"/>
  <c r="D6199" i="5"/>
  <c r="E6183" i="5"/>
  <c r="D6183" i="5"/>
  <c r="F6171" i="5"/>
  <c r="E6171" i="5"/>
  <c r="D6171" i="5"/>
  <c r="F6155" i="5"/>
  <c r="E6155" i="5"/>
  <c r="D6155" i="5"/>
  <c r="F6143" i="5"/>
  <c r="E6143" i="5"/>
  <c r="F6127" i="5"/>
  <c r="E6127" i="5"/>
  <c r="D6115" i="5"/>
  <c r="F6115" i="5"/>
  <c r="E6103" i="5"/>
  <c r="D6103" i="5"/>
  <c r="F6091" i="5"/>
  <c r="E6091" i="5"/>
  <c r="D6091" i="5"/>
  <c r="F6079" i="5"/>
  <c r="E6079" i="5"/>
  <c r="D6067" i="5"/>
  <c r="F6067" i="5"/>
  <c r="E6055" i="5"/>
  <c r="D6055" i="5"/>
  <c r="E6039" i="5"/>
  <c r="D6039" i="5"/>
  <c r="F6027" i="5"/>
  <c r="E6027" i="5"/>
  <c r="D6027" i="5"/>
  <c r="F6015" i="5"/>
  <c r="E6015" i="5"/>
  <c r="D6003" i="5"/>
  <c r="F6003" i="5"/>
  <c r="E5991" i="5"/>
  <c r="D5991" i="5"/>
  <c r="E5975" i="5"/>
  <c r="D5975" i="5"/>
  <c r="D5959" i="5"/>
  <c r="E5959" i="5"/>
  <c r="F5959" i="5"/>
  <c r="E5947" i="5"/>
  <c r="F5947" i="5"/>
  <c r="F5935" i="5"/>
  <c r="D5935" i="5"/>
  <c r="E5935" i="5"/>
  <c r="E5923" i="5"/>
  <c r="F5923" i="5"/>
  <c r="D5923" i="5"/>
  <c r="F5907" i="5"/>
  <c r="D5907" i="5"/>
  <c r="D5895" i="5"/>
  <c r="E5895" i="5"/>
  <c r="F5895" i="5"/>
  <c r="E5883" i="5"/>
  <c r="D5883" i="5"/>
  <c r="F5883" i="5"/>
  <c r="F5871" i="5"/>
  <c r="E5871" i="5"/>
  <c r="E5859" i="5"/>
  <c r="D5859" i="5"/>
  <c r="F5859" i="5"/>
  <c r="D5847" i="5"/>
  <c r="F5847" i="5"/>
  <c r="E5847" i="5"/>
  <c r="E5835" i="5"/>
  <c r="D5835" i="5"/>
  <c r="F5835" i="5"/>
  <c r="F5823" i="5"/>
  <c r="E5823" i="5"/>
  <c r="D5823" i="5"/>
  <c r="F5807" i="5"/>
  <c r="D5807" i="5"/>
  <c r="E5807" i="5"/>
  <c r="F5791" i="5"/>
  <c r="E5791" i="5"/>
  <c r="D5791" i="5"/>
  <c r="F5779" i="5"/>
  <c r="D5779" i="5"/>
  <c r="E5779" i="5"/>
  <c r="D5767" i="5"/>
  <c r="E5767" i="5"/>
  <c r="F5767" i="5"/>
  <c r="E5755" i="5"/>
  <c r="D5755" i="5"/>
  <c r="E5739" i="5"/>
  <c r="D5739" i="5"/>
  <c r="F5739" i="5"/>
  <c r="F5727" i="5"/>
  <c r="D5727" i="5"/>
  <c r="E5727" i="5"/>
  <c r="F5715" i="5"/>
  <c r="E5715" i="5"/>
  <c r="D5715" i="5"/>
  <c r="D5699" i="5"/>
  <c r="F5699" i="5"/>
  <c r="D5683" i="5"/>
  <c r="E5683" i="5"/>
  <c r="F5683" i="5"/>
  <c r="D5671" i="5"/>
  <c r="F5671" i="5"/>
  <c r="E5671" i="5"/>
  <c r="D5655" i="5"/>
  <c r="E5655" i="5"/>
  <c r="F5655" i="5"/>
  <c r="E5643" i="5"/>
  <c r="F5643" i="5"/>
  <c r="E5627" i="5"/>
  <c r="D5627" i="5"/>
  <c r="F5627" i="5"/>
  <c r="F5615" i="5"/>
  <c r="E5615" i="5"/>
  <c r="D5615" i="5"/>
  <c r="E5603" i="5"/>
  <c r="D5603" i="5"/>
  <c r="D5591" i="5"/>
  <c r="F5591" i="5"/>
  <c r="E5591" i="5"/>
  <c r="E5579" i="5"/>
  <c r="D5579" i="5"/>
  <c r="F5579" i="5"/>
  <c r="F5567" i="5"/>
  <c r="E5567" i="5"/>
  <c r="D5555" i="5"/>
  <c r="E5555" i="5"/>
  <c r="F5555" i="5"/>
  <c r="E5547" i="5"/>
  <c r="D5547" i="5"/>
  <c r="F5535" i="5"/>
  <c r="E5535" i="5"/>
  <c r="D5535" i="5"/>
  <c r="F5519" i="5"/>
  <c r="D5519" i="5"/>
  <c r="E5519" i="5"/>
  <c r="E5507" i="5"/>
  <c r="D5507" i="5"/>
  <c r="D5495" i="5"/>
  <c r="F5495" i="5"/>
  <c r="E5495" i="5"/>
  <c r="E5483" i="5"/>
  <c r="D5483" i="5"/>
  <c r="F5483" i="5"/>
  <c r="F5471" i="5"/>
  <c r="D5471" i="5"/>
  <c r="F5459" i="5"/>
  <c r="E5459" i="5"/>
  <c r="D5459" i="5"/>
  <c r="D5443" i="5"/>
  <c r="F5443" i="5"/>
  <c r="E5443" i="5"/>
  <c r="D5431" i="5"/>
  <c r="F5431" i="5"/>
  <c r="E5431" i="5"/>
  <c r="E5419" i="5"/>
  <c r="D5419" i="5"/>
  <c r="F5419" i="5"/>
  <c r="E5403" i="5"/>
  <c r="F5403" i="5"/>
  <c r="D5403" i="5"/>
  <c r="F5391" i="5"/>
  <c r="D5391" i="5"/>
  <c r="E5391" i="5"/>
  <c r="F5375" i="5"/>
  <c r="E5375" i="5"/>
  <c r="D5375" i="5"/>
  <c r="D5363" i="5"/>
  <c r="F5363" i="5"/>
  <c r="E5363" i="5"/>
  <c r="D5351" i="5"/>
  <c r="E5351" i="5"/>
  <c r="F5351" i="5"/>
  <c r="E5339" i="5"/>
  <c r="F5339" i="5"/>
  <c r="E5323" i="5"/>
  <c r="D5323" i="5"/>
  <c r="F5323" i="5"/>
  <c r="F5311" i="5"/>
  <c r="E5311" i="5"/>
  <c r="D5311" i="5"/>
  <c r="D5299" i="5"/>
  <c r="E5299" i="5"/>
  <c r="D5287" i="5"/>
  <c r="F5287" i="5"/>
  <c r="E5287" i="5"/>
  <c r="E5275" i="5"/>
  <c r="F5275" i="5"/>
  <c r="D5275" i="5"/>
  <c r="E5259" i="5"/>
  <c r="F5259" i="5"/>
  <c r="D5259" i="5"/>
  <c r="F5247" i="5"/>
  <c r="E5247" i="5"/>
  <c r="D5247" i="5"/>
  <c r="F5231" i="5"/>
  <c r="E5231" i="5"/>
  <c r="D5231" i="5"/>
  <c r="E5219" i="5"/>
  <c r="D5219" i="5"/>
  <c r="F5219" i="5"/>
  <c r="E5211" i="5"/>
  <c r="F5211" i="5"/>
  <c r="D5211" i="5"/>
  <c r="D5191" i="5"/>
  <c r="E5191" i="5"/>
  <c r="F5191" i="5"/>
  <c r="E5179" i="5"/>
  <c r="F5179" i="5"/>
  <c r="D5179" i="5"/>
  <c r="E5163" i="5"/>
  <c r="D5163" i="5"/>
  <c r="F5163" i="5"/>
  <c r="F5151" i="5"/>
  <c r="E5151" i="5"/>
  <c r="F5139" i="5"/>
  <c r="D5139" i="5"/>
  <c r="E5139" i="5"/>
  <c r="E5131" i="5"/>
  <c r="F5131" i="5"/>
  <c r="F5119" i="5"/>
  <c r="E5119" i="5"/>
  <c r="D5119" i="5"/>
  <c r="F5103" i="5"/>
  <c r="E5103" i="5"/>
  <c r="D5103" i="5"/>
  <c r="E5091" i="5"/>
  <c r="D5091" i="5"/>
  <c r="F5075" i="5"/>
  <c r="E5075" i="5"/>
  <c r="D5063" i="5"/>
  <c r="E5063" i="5"/>
  <c r="F5063" i="5"/>
  <c r="E5051" i="5"/>
  <c r="F5051" i="5"/>
  <c r="D5051" i="5"/>
  <c r="F5039" i="5"/>
  <c r="D5039" i="5"/>
  <c r="E5039" i="5"/>
  <c r="F5023" i="5"/>
  <c r="E5023" i="5"/>
  <c r="D5023" i="5"/>
  <c r="F5011" i="5"/>
  <c r="D5011" i="5"/>
  <c r="E5011" i="5"/>
  <c r="D4999" i="5"/>
  <c r="E4999" i="5"/>
  <c r="F4999" i="5"/>
  <c r="E4987" i="5"/>
  <c r="D4987" i="5"/>
  <c r="F4987" i="5"/>
  <c r="F4975" i="5"/>
  <c r="E4975" i="5"/>
  <c r="D4975" i="5"/>
  <c r="E4963" i="5"/>
  <c r="D4963" i="5"/>
  <c r="F4963" i="5"/>
  <c r="D4951" i="5"/>
  <c r="F4951" i="5"/>
  <c r="E4951" i="5"/>
  <c r="E4939" i="5"/>
  <c r="D4939" i="5"/>
  <c r="E4923" i="5"/>
  <c r="F4923" i="5"/>
  <c r="F4911" i="5"/>
  <c r="D4911" i="5"/>
  <c r="E4911" i="5"/>
  <c r="E4899" i="5"/>
  <c r="F4899" i="5"/>
  <c r="D4899" i="5"/>
  <c r="D4887" i="5"/>
  <c r="E4887" i="5"/>
  <c r="F4887" i="5"/>
  <c r="D4871" i="5"/>
  <c r="E4871" i="5"/>
  <c r="F4871" i="5"/>
  <c r="D4855" i="5"/>
  <c r="F4855" i="5"/>
  <c r="E4855" i="5"/>
  <c r="F4847" i="5"/>
  <c r="E4847" i="5"/>
  <c r="E4835" i="5"/>
  <c r="D4835" i="5"/>
  <c r="F4835" i="5"/>
  <c r="D4823" i="5"/>
  <c r="F4823" i="5"/>
  <c r="E4823" i="5"/>
  <c r="D4807" i="5"/>
  <c r="E4807" i="5"/>
  <c r="E4795" i="5"/>
  <c r="F4795" i="5"/>
  <c r="D4795" i="5"/>
  <c r="F4783" i="5"/>
  <c r="D4783" i="5"/>
  <c r="E4783" i="5"/>
  <c r="E4771" i="5"/>
  <c r="F4771" i="5"/>
  <c r="D4759" i="5"/>
  <c r="E4759" i="5"/>
  <c r="F4759" i="5"/>
  <c r="E4747" i="5"/>
  <c r="F4747" i="5"/>
  <c r="D4747" i="5"/>
  <c r="E4731" i="5"/>
  <c r="D4731" i="5"/>
  <c r="E4715" i="5"/>
  <c r="D4715" i="5"/>
  <c r="F4715" i="5"/>
  <c r="E4699" i="5"/>
  <c r="F4699" i="5"/>
  <c r="D4699" i="5"/>
  <c r="F4687" i="5"/>
  <c r="D4687" i="5"/>
  <c r="E4687" i="5"/>
  <c r="F4671" i="5"/>
  <c r="E4671" i="5"/>
  <c r="D4671" i="5"/>
  <c r="D4659" i="5"/>
  <c r="E4659" i="5"/>
  <c r="F4659" i="5"/>
  <c r="D4647" i="5"/>
  <c r="F4647" i="5"/>
  <c r="E4647" i="5"/>
  <c r="E4635" i="5"/>
  <c r="F4635" i="5"/>
  <c r="D4635" i="5"/>
  <c r="F4623" i="5"/>
  <c r="D4623" i="5"/>
  <c r="E4623" i="5"/>
  <c r="F4607" i="5"/>
  <c r="E4607" i="5"/>
  <c r="D4607" i="5"/>
  <c r="D4595" i="5"/>
  <c r="F4595" i="5"/>
  <c r="E4595" i="5"/>
  <c r="E4579" i="5"/>
  <c r="D4579" i="5"/>
  <c r="D4567" i="5"/>
  <c r="F4567" i="5"/>
  <c r="E4567" i="5"/>
  <c r="D4551" i="5"/>
  <c r="E4551" i="5"/>
  <c r="F4551" i="5"/>
  <c r="E4539" i="5"/>
  <c r="F4539" i="5"/>
  <c r="D4539" i="5"/>
  <c r="F4527" i="5"/>
  <c r="D4527" i="5"/>
  <c r="E4527" i="5"/>
  <c r="E4515" i="5"/>
  <c r="F4515" i="5"/>
  <c r="D4515" i="5"/>
  <c r="E4507" i="5"/>
  <c r="F4507" i="5"/>
  <c r="D4507" i="5"/>
  <c r="F4495" i="5"/>
  <c r="D4495" i="5"/>
  <c r="E4495" i="5"/>
  <c r="E4483" i="5"/>
  <c r="D4483" i="5"/>
  <c r="D4467" i="5"/>
  <c r="F4467" i="5"/>
  <c r="D4455" i="5"/>
  <c r="E4455" i="5"/>
  <c r="F4455" i="5"/>
  <c r="E4443" i="5"/>
  <c r="F4443" i="5"/>
  <c r="D4443" i="5"/>
  <c r="E4427" i="5"/>
  <c r="D4427" i="5"/>
  <c r="F4415" i="5"/>
  <c r="E4415" i="5"/>
  <c r="D4415" i="5"/>
  <c r="D4403" i="5"/>
  <c r="E4403" i="5"/>
  <c r="F4403" i="5"/>
  <c r="D4391" i="5"/>
  <c r="F4391" i="5"/>
  <c r="E4379" i="5"/>
  <c r="F4379" i="5"/>
  <c r="D4379" i="5"/>
  <c r="E4363" i="5"/>
  <c r="F4363" i="5"/>
  <c r="D4363" i="5"/>
  <c r="F4351" i="5"/>
  <c r="E4351" i="5"/>
  <c r="D4351" i="5"/>
  <c r="D4339" i="5"/>
  <c r="F4339" i="5"/>
  <c r="E4339" i="5"/>
  <c r="D4327" i="5"/>
  <c r="E4327" i="5"/>
  <c r="F4327" i="5"/>
  <c r="D4311" i="5"/>
  <c r="F4311" i="5"/>
  <c r="E4311" i="5"/>
  <c r="D4295" i="5"/>
  <c r="E4295" i="5"/>
  <c r="D4279" i="5"/>
  <c r="F4279" i="5"/>
  <c r="E4279" i="5"/>
  <c r="E4267" i="5"/>
  <c r="D4267" i="5"/>
  <c r="F4267" i="5"/>
  <c r="F4255" i="5"/>
  <c r="E4255" i="5"/>
  <c r="D4255" i="5"/>
  <c r="F4243" i="5"/>
  <c r="D4243" i="5"/>
  <c r="E4243" i="5"/>
  <c r="D4231" i="5"/>
  <c r="E4231" i="5"/>
  <c r="F4231" i="5"/>
  <c r="D4215" i="5"/>
  <c r="F4215" i="5"/>
  <c r="E4215" i="5"/>
  <c r="E4203" i="5"/>
  <c r="D4203" i="5"/>
  <c r="F4203" i="5"/>
  <c r="F4191" i="5"/>
  <c r="D4191" i="5"/>
  <c r="E4191" i="5"/>
  <c r="F4175" i="5"/>
  <c r="D4175" i="5"/>
  <c r="E4175" i="5"/>
  <c r="D4163" i="5"/>
  <c r="F4163" i="5"/>
  <c r="F4143" i="5"/>
  <c r="D4143" i="5"/>
  <c r="E4131" i="5"/>
  <c r="F4131" i="5"/>
  <c r="D4131" i="5"/>
  <c r="E4123" i="5"/>
  <c r="F4123" i="5"/>
  <c r="D4123" i="5"/>
  <c r="E4107" i="5"/>
  <c r="F4107" i="5"/>
  <c r="E4091" i="5"/>
  <c r="D4091" i="5"/>
  <c r="F4091" i="5"/>
  <c r="F4079" i="5"/>
  <c r="E4079" i="5"/>
  <c r="D4079" i="5"/>
  <c r="E4067" i="5"/>
  <c r="D4067" i="5"/>
  <c r="D4055" i="5"/>
  <c r="F4055" i="5"/>
  <c r="E4055" i="5"/>
  <c r="D4039" i="5"/>
  <c r="E4039" i="5"/>
  <c r="F4039" i="5"/>
  <c r="E4027" i="5"/>
  <c r="F4027" i="5"/>
  <c r="D4027" i="5"/>
  <c r="F4015" i="5"/>
  <c r="D4015" i="5"/>
  <c r="E4015" i="5"/>
  <c r="E4003" i="5"/>
  <c r="F4003" i="5"/>
  <c r="D4003" i="5"/>
  <c r="D3975" i="5"/>
  <c r="E3975" i="5"/>
  <c r="F3975" i="5"/>
  <c r="D3815" i="5"/>
  <c r="E3815" i="5"/>
  <c r="F3815" i="5"/>
  <c r="F2959" i="5"/>
  <c r="D2959" i="5"/>
  <c r="E2959" i="5"/>
  <c r="F2947" i="5"/>
  <c r="E2947" i="5"/>
  <c r="F2935" i="5"/>
  <c r="D2935" i="5"/>
  <c r="F2923" i="5"/>
  <c r="D2923" i="5"/>
  <c r="E2911" i="5"/>
  <c r="F2911" i="5"/>
  <c r="D2911" i="5"/>
  <c r="F2899" i="5"/>
  <c r="E2899" i="5"/>
  <c r="D2899" i="5"/>
  <c r="E2887" i="5"/>
  <c r="F2887" i="5"/>
  <c r="D2887" i="5"/>
  <c r="F2871" i="5"/>
  <c r="E2871" i="5"/>
  <c r="D2871" i="5"/>
  <c r="F2859" i="5"/>
  <c r="E2859" i="5"/>
  <c r="D2859" i="5"/>
  <c r="F2847" i="5"/>
  <c r="E2847" i="5"/>
  <c r="D2847" i="5"/>
  <c r="D2835" i="5"/>
  <c r="E2835" i="5"/>
  <c r="F2835" i="5"/>
  <c r="D2819" i="5"/>
  <c r="F2819" i="5"/>
  <c r="E2819" i="5"/>
  <c r="D2803" i="5"/>
  <c r="E2803" i="5"/>
  <c r="E2791" i="5"/>
  <c r="F2791" i="5"/>
  <c r="D2791" i="5"/>
  <c r="F2779" i="5"/>
  <c r="D2779" i="5"/>
  <c r="E2779" i="5"/>
  <c r="F2763" i="5"/>
  <c r="E2763" i="5"/>
  <c r="D2763" i="5"/>
  <c r="D2755" i="5"/>
  <c r="F2755" i="5"/>
  <c r="E2755" i="5"/>
  <c r="F2747" i="5"/>
  <c r="D2747" i="5"/>
  <c r="F2731" i="5"/>
  <c r="E2731" i="5"/>
  <c r="F2719" i="5"/>
  <c r="D2719" i="5"/>
  <c r="F2699" i="5"/>
  <c r="E2699" i="5"/>
  <c r="D2699" i="5"/>
  <c r="D2687" i="5"/>
  <c r="F2687" i="5"/>
  <c r="E2687" i="5"/>
  <c r="D2675" i="5"/>
  <c r="F2675" i="5"/>
  <c r="E2675" i="5"/>
  <c r="F2667" i="5"/>
  <c r="E2667" i="5"/>
  <c r="D2667" i="5"/>
  <c r="F2651" i="5"/>
  <c r="D2651" i="5"/>
  <c r="E2651" i="5"/>
  <c r="E2631" i="5"/>
  <c r="F2631" i="5"/>
  <c r="D2631" i="5"/>
  <c r="F2619" i="5"/>
  <c r="E2619" i="5"/>
  <c r="D2619" i="5"/>
  <c r="E2607" i="5"/>
  <c r="F2607" i="5"/>
  <c r="F2591" i="5"/>
  <c r="E2591" i="5"/>
  <c r="D2591" i="5"/>
  <c r="D2579" i="5"/>
  <c r="E2579" i="5"/>
  <c r="F2579" i="5"/>
  <c r="E2567" i="5"/>
  <c r="D2567" i="5"/>
  <c r="E2551" i="5"/>
  <c r="D2551" i="5"/>
  <c r="F2551" i="5"/>
  <c r="F2539" i="5"/>
  <c r="D2539" i="5"/>
  <c r="F2523" i="5"/>
  <c r="D2523" i="5"/>
  <c r="E2523" i="5"/>
  <c r="D2511" i="5"/>
  <c r="F2511" i="5"/>
  <c r="D2499" i="5"/>
  <c r="F2499" i="5"/>
  <c r="E2499" i="5"/>
  <c r="F2491" i="5"/>
  <c r="D2491" i="5"/>
  <c r="E2479" i="5"/>
  <c r="F2479" i="5"/>
  <c r="D2479" i="5"/>
  <c r="D2467" i="5"/>
  <c r="F2467" i="5"/>
  <c r="E2467" i="5"/>
  <c r="D2451" i="5"/>
  <c r="E2451" i="5"/>
  <c r="F2451" i="5"/>
  <c r="D2435" i="5"/>
  <c r="F2435" i="5"/>
  <c r="E2423" i="5"/>
  <c r="D2423" i="5"/>
  <c r="F2423" i="5"/>
  <c r="E2407" i="5"/>
  <c r="F2407" i="5"/>
  <c r="F2399" i="5"/>
  <c r="E2399" i="5"/>
  <c r="D2387" i="5"/>
  <c r="E2387" i="5"/>
  <c r="D2371" i="5"/>
  <c r="F2371" i="5"/>
  <c r="E2371" i="5"/>
  <c r="F2363" i="5"/>
  <c r="E2363" i="5"/>
  <c r="D2363" i="5"/>
  <c r="D2355" i="5"/>
  <c r="F2355" i="5"/>
  <c r="E2355" i="5"/>
  <c r="D2339" i="5"/>
  <c r="E2339" i="5"/>
  <c r="E2327" i="5"/>
  <c r="F2327" i="5"/>
  <c r="D2327" i="5"/>
  <c r="F2315" i="5"/>
  <c r="E2315" i="5"/>
  <c r="D2315" i="5"/>
  <c r="D2303" i="5"/>
  <c r="F2303" i="5"/>
  <c r="D2291" i="5"/>
  <c r="E2291" i="5"/>
  <c r="F2283" i="5"/>
  <c r="D2283" i="5"/>
  <c r="F2271" i="5"/>
  <c r="E2271" i="5"/>
  <c r="D2271" i="5"/>
  <c r="F2251" i="5"/>
  <c r="E2251" i="5"/>
  <c r="D2251" i="5"/>
  <c r="D2239" i="5"/>
  <c r="F2239" i="5"/>
  <c r="E2239" i="5"/>
  <c r="D2227" i="5"/>
  <c r="F2227" i="5"/>
  <c r="F2219" i="5"/>
  <c r="E2219" i="5"/>
  <c r="F2203" i="5"/>
  <c r="D2203" i="5"/>
  <c r="E2203" i="5"/>
  <c r="F2191" i="5"/>
  <c r="E2191" i="5"/>
  <c r="D2179" i="5"/>
  <c r="F2179" i="5"/>
  <c r="E2167" i="5"/>
  <c r="D2167" i="5"/>
  <c r="F2167" i="5"/>
  <c r="E2151" i="5"/>
  <c r="F2151" i="5"/>
  <c r="E2135" i="5"/>
  <c r="F2135" i="5"/>
  <c r="D2135" i="5"/>
  <c r="F2123" i="5"/>
  <c r="E2123" i="5"/>
  <c r="D2111" i="5"/>
  <c r="E2111" i="5"/>
  <c r="E2095" i="5"/>
  <c r="F2095" i="5"/>
  <c r="D2083" i="5"/>
  <c r="E2083" i="5"/>
  <c r="E2071" i="5"/>
  <c r="F2071" i="5"/>
  <c r="D2071" i="5"/>
  <c r="F2059" i="5"/>
  <c r="E2059" i="5"/>
  <c r="D2059" i="5"/>
  <c r="F2043" i="5"/>
  <c r="E2043" i="5"/>
  <c r="D2043" i="5"/>
  <c r="E2031" i="5"/>
  <c r="F2031" i="5"/>
  <c r="D2031" i="5"/>
  <c r="D2019" i="5"/>
  <c r="F2019" i="5"/>
  <c r="E2007" i="5"/>
  <c r="D2007" i="5"/>
  <c r="E1995" i="5"/>
  <c r="D1995" i="5"/>
  <c r="F1995" i="5"/>
  <c r="E1983" i="5"/>
  <c r="F1983" i="5"/>
  <c r="D1983" i="5"/>
  <c r="F1971" i="5"/>
  <c r="E1971" i="5"/>
  <c r="F1959" i="5"/>
  <c r="E1959" i="5"/>
  <c r="F1947" i="5"/>
  <c r="E1947" i="5"/>
  <c r="E1931" i="5"/>
  <c r="F1931" i="5"/>
  <c r="D1931" i="5"/>
  <c r="E1919" i="5"/>
  <c r="F1919" i="5"/>
  <c r="D1919" i="5"/>
  <c r="F1907" i="5"/>
  <c r="E1907" i="5"/>
  <c r="F1895" i="5"/>
  <c r="D1895" i="5"/>
  <c r="E1879" i="5"/>
  <c r="D1879" i="5"/>
  <c r="F1879" i="5"/>
  <c r="D1867" i="5"/>
  <c r="F1867" i="5"/>
  <c r="E1827" i="5"/>
  <c r="D1827" i="5"/>
  <c r="E1811" i="5"/>
  <c r="D1811" i="5"/>
  <c r="F1799" i="5"/>
  <c r="E1799" i="5"/>
  <c r="E1787" i="5"/>
  <c r="D1787" i="5"/>
  <c r="F1775" i="5"/>
  <c r="E1775" i="5"/>
  <c r="E1767" i="5"/>
  <c r="F1767" i="5"/>
  <c r="D1751" i="5"/>
  <c r="F1751" i="5"/>
  <c r="D1739" i="5"/>
  <c r="F1739" i="5"/>
  <c r="E1739" i="5"/>
  <c r="D1727" i="5"/>
  <c r="F1727" i="5"/>
  <c r="E1715" i="5"/>
  <c r="F1715" i="5"/>
  <c r="E1703" i="5"/>
  <c r="D1703" i="5"/>
  <c r="D1687" i="5"/>
  <c r="E1687" i="5"/>
  <c r="D1675" i="5"/>
  <c r="F1675" i="5"/>
  <c r="E1675" i="5"/>
  <c r="F1659" i="5"/>
  <c r="E1659" i="5"/>
  <c r="E1647" i="5"/>
  <c r="D1647" i="5"/>
  <c r="D1635" i="5"/>
  <c r="F1635" i="5"/>
  <c r="D1623" i="5"/>
  <c r="F1623" i="5"/>
  <c r="E1623" i="5"/>
  <c r="D1611" i="5"/>
  <c r="F1611" i="5"/>
  <c r="D1599" i="5"/>
  <c r="F1599" i="5"/>
  <c r="E1599" i="5"/>
  <c r="F1591" i="5"/>
  <c r="E1591" i="5"/>
  <c r="D1591" i="5"/>
  <c r="E1575" i="5"/>
  <c r="F1575" i="5"/>
  <c r="D1575" i="5"/>
  <c r="E1563" i="5"/>
  <c r="D1563" i="5"/>
  <c r="E1551" i="5"/>
  <c r="F1551" i="5"/>
  <c r="D1551" i="5"/>
  <c r="D1539" i="5"/>
  <c r="F1539" i="5"/>
  <c r="E1539" i="5"/>
  <c r="E1523" i="5"/>
  <c r="F1523" i="5"/>
  <c r="E1511" i="5"/>
  <c r="F1511" i="5"/>
  <c r="F1503" i="5"/>
  <c r="E1503" i="5"/>
  <c r="E1487" i="5"/>
  <c r="F1487" i="5"/>
  <c r="D1475" i="5"/>
  <c r="F1475" i="5"/>
  <c r="E1475" i="5"/>
  <c r="D1455" i="5"/>
  <c r="F1455" i="5"/>
  <c r="F1439" i="5"/>
  <c r="D1439" i="5"/>
  <c r="D1427" i="5"/>
  <c r="F1427" i="5"/>
  <c r="E1427" i="5"/>
  <c r="E1415" i="5"/>
  <c r="D1415" i="5"/>
  <c r="F1399" i="5"/>
  <c r="E1399" i="5"/>
  <c r="D1399" i="5"/>
  <c r="F1387" i="5"/>
  <c r="E1387" i="5"/>
  <c r="F1375" i="5"/>
  <c r="E1375" i="5"/>
  <c r="D1375" i="5"/>
  <c r="D1363" i="5"/>
  <c r="F1363" i="5"/>
  <c r="F1351" i="5"/>
  <c r="E1351" i="5"/>
  <c r="D1351" i="5"/>
  <c r="D1339" i="5"/>
  <c r="F1339" i="5"/>
  <c r="F1327" i="5"/>
  <c r="E1327" i="5"/>
  <c r="D1327" i="5"/>
  <c r="E1315" i="5"/>
  <c r="D1315" i="5"/>
  <c r="D1303" i="5"/>
  <c r="F1303" i="5"/>
  <c r="E1303" i="5"/>
  <c r="D1291" i="5"/>
  <c r="E1291" i="5"/>
  <c r="D1279" i="5"/>
  <c r="F1279" i="5"/>
  <c r="E1279" i="5"/>
  <c r="E1267" i="5"/>
  <c r="F1267" i="5"/>
  <c r="F1251" i="5"/>
  <c r="E1251" i="5"/>
  <c r="D1251" i="5"/>
  <c r="D1239" i="5"/>
  <c r="F1239" i="5"/>
  <c r="D1227" i="5"/>
  <c r="F1227" i="5"/>
  <c r="E1227" i="5"/>
  <c r="F1211" i="5"/>
  <c r="E1211" i="5"/>
  <c r="D1211" i="5"/>
  <c r="F1195" i="5"/>
  <c r="E1195" i="5"/>
  <c r="D1195" i="5"/>
  <c r="F1183" i="5"/>
  <c r="D1183" i="5"/>
  <c r="D1171" i="5"/>
  <c r="F1171" i="5"/>
  <c r="E1171" i="5"/>
  <c r="E1159" i="5"/>
  <c r="D1159" i="5"/>
  <c r="F1143" i="5"/>
  <c r="E1143" i="5"/>
  <c r="D1143" i="5"/>
  <c r="F1131" i="5"/>
  <c r="E1131" i="5"/>
  <c r="E1115" i="5"/>
  <c r="F1115" i="5"/>
  <c r="E1103" i="5"/>
  <c r="F1103" i="5"/>
  <c r="D1103" i="5"/>
  <c r="E1063" i="5"/>
  <c r="F1063" i="5"/>
  <c r="D1063" i="5"/>
  <c r="E1051" i="5"/>
  <c r="D1051" i="5"/>
  <c r="D1035" i="5"/>
  <c r="E1035" i="5"/>
  <c r="D1023" i="5"/>
  <c r="F1023" i="5"/>
  <c r="E1023" i="5"/>
  <c r="E1007" i="5"/>
  <c r="D1007" i="5"/>
  <c r="D963" i="5"/>
  <c r="F963" i="5"/>
  <c r="D951" i="5"/>
  <c r="F951" i="5"/>
  <c r="D939" i="5"/>
  <c r="F939" i="5"/>
  <c r="D927" i="5"/>
  <c r="F927" i="5"/>
  <c r="F907" i="5"/>
  <c r="E907" i="5"/>
  <c r="D907" i="5"/>
  <c r="F895" i="5"/>
  <c r="E895" i="5"/>
  <c r="D895" i="5"/>
  <c r="F883" i="5"/>
  <c r="E883" i="5"/>
  <c r="F867" i="5"/>
  <c r="D867" i="5"/>
  <c r="E867" i="5"/>
  <c r="F855" i="5"/>
  <c r="E855" i="5"/>
  <c r="D855" i="5"/>
  <c r="F843" i="5"/>
  <c r="E843" i="5"/>
  <c r="D843" i="5"/>
  <c r="E827" i="5"/>
  <c r="D827" i="5"/>
  <c r="E815" i="5"/>
  <c r="D815" i="5"/>
  <c r="F803" i="5"/>
  <c r="E803" i="5"/>
  <c r="D803" i="5"/>
  <c r="F791" i="5"/>
  <c r="E791" i="5"/>
  <c r="D791" i="5"/>
  <c r="F779" i="5"/>
  <c r="E779" i="5"/>
  <c r="D779" i="5"/>
  <c r="F767" i="5"/>
  <c r="E767" i="5"/>
  <c r="D767" i="5"/>
  <c r="F755" i="5"/>
  <c r="E755" i="5"/>
  <c r="F743" i="5"/>
  <c r="E743" i="5"/>
  <c r="D707" i="5"/>
  <c r="F707" i="5"/>
  <c r="D695" i="5"/>
  <c r="F695" i="5"/>
  <c r="D683" i="5"/>
  <c r="F683" i="5"/>
  <c r="D671" i="5"/>
  <c r="F671" i="5"/>
  <c r="F655" i="5"/>
  <c r="E655" i="5"/>
  <c r="D643" i="5"/>
  <c r="F643" i="5"/>
  <c r="F627" i="5"/>
  <c r="E627" i="5"/>
  <c r="F615" i="5"/>
  <c r="E615" i="5"/>
  <c r="F603" i="5"/>
  <c r="E603" i="5"/>
  <c r="F591" i="5"/>
  <c r="E591" i="5"/>
  <c r="D579" i="5"/>
  <c r="F579" i="5"/>
  <c r="E559" i="5"/>
  <c r="D559" i="5"/>
  <c r="F547" i="5"/>
  <c r="E547" i="5"/>
  <c r="D547" i="5"/>
  <c r="F539" i="5"/>
  <c r="E539" i="5"/>
  <c r="F527" i="5"/>
  <c r="E527" i="5"/>
  <c r="D515" i="5"/>
  <c r="F515" i="5"/>
  <c r="D503" i="5"/>
  <c r="F503" i="5"/>
  <c r="D491" i="5"/>
  <c r="F491" i="5"/>
  <c r="D479" i="5"/>
  <c r="F479" i="5"/>
  <c r="F471" i="5"/>
  <c r="E471" i="5"/>
  <c r="D471" i="5"/>
  <c r="E455" i="5"/>
  <c r="D455" i="5"/>
  <c r="E443" i="5"/>
  <c r="D443" i="5"/>
  <c r="E431" i="5"/>
  <c r="D431" i="5"/>
  <c r="F419" i="5"/>
  <c r="E419" i="5"/>
  <c r="F407" i="5"/>
  <c r="E407" i="5"/>
  <c r="D407" i="5"/>
  <c r="F395" i="5"/>
  <c r="E395" i="5"/>
  <c r="D395" i="5"/>
  <c r="E379" i="5"/>
  <c r="D379" i="5"/>
  <c r="D363" i="5"/>
  <c r="F363" i="5"/>
  <c r="D351" i="5"/>
  <c r="F351" i="5"/>
  <c r="E339" i="5"/>
  <c r="D339" i="5"/>
  <c r="E327" i="5"/>
  <c r="D327" i="5"/>
  <c r="E315" i="5"/>
  <c r="D315" i="5"/>
  <c r="E303" i="5"/>
  <c r="D303" i="5"/>
  <c r="D287" i="5"/>
  <c r="F287" i="5"/>
  <c r="E275" i="5"/>
  <c r="D275" i="5"/>
  <c r="E263" i="5"/>
  <c r="D263" i="5"/>
  <c r="E251" i="5"/>
  <c r="D251" i="5"/>
  <c r="F243" i="5"/>
  <c r="E243" i="5"/>
  <c r="D235" i="5"/>
  <c r="F235" i="5"/>
  <c r="F227" i="5"/>
  <c r="E227" i="5"/>
  <c r="D227" i="5"/>
  <c r="F219" i="5"/>
  <c r="E219" i="5"/>
  <c r="F207" i="5"/>
  <c r="E207" i="5"/>
  <c r="D195" i="5"/>
  <c r="F195" i="5"/>
  <c r="D183" i="5"/>
  <c r="F183" i="5"/>
  <c r="D171" i="5"/>
  <c r="F171" i="5"/>
  <c r="D159" i="5"/>
  <c r="F159" i="5"/>
  <c r="E147" i="5"/>
  <c r="D147" i="5"/>
  <c r="D131" i="5"/>
  <c r="F131" i="5"/>
  <c r="D119" i="5"/>
  <c r="F119" i="5"/>
  <c r="D107" i="5"/>
  <c r="F107" i="5"/>
  <c r="D95" i="5"/>
  <c r="F95" i="5"/>
  <c r="F79" i="5"/>
  <c r="E79" i="5"/>
  <c r="D67" i="5"/>
  <c r="F67" i="5"/>
  <c r="D55" i="5"/>
  <c r="F55" i="5"/>
  <c r="D43" i="5"/>
  <c r="F43" i="5"/>
  <c r="D31" i="5"/>
  <c r="F31" i="5"/>
  <c r="F11" i="5"/>
  <c r="E11" i="5"/>
  <c r="D11" i="5"/>
  <c r="E8762" i="6"/>
  <c r="F8762" i="6"/>
  <c r="D8762" i="6"/>
  <c r="E8750" i="6"/>
  <c r="F8750" i="6"/>
  <c r="D8750" i="6"/>
  <c r="E8734" i="6"/>
  <c r="F8734" i="6"/>
  <c r="D8734" i="6"/>
  <c r="E8722" i="6"/>
  <c r="D8722" i="6"/>
  <c r="E8714" i="6"/>
  <c r="F8714" i="6"/>
  <c r="D8714" i="6"/>
  <c r="E8698" i="6"/>
  <c r="F8698" i="6"/>
  <c r="D8698" i="6"/>
  <c r="E8682" i="6"/>
  <c r="D8682" i="6"/>
  <c r="F8682" i="6"/>
  <c r="E8666" i="6"/>
  <c r="D8666" i="6"/>
  <c r="F8666" i="6"/>
  <c r="D8654" i="6"/>
  <c r="E8654" i="6"/>
  <c r="F8654" i="6"/>
  <c r="D8642" i="6"/>
  <c r="E8642" i="6"/>
  <c r="F8642" i="6"/>
  <c r="E8626" i="6"/>
  <c r="F8626" i="6"/>
  <c r="E8614" i="6"/>
  <c r="D8614" i="6"/>
  <c r="F8614" i="6"/>
  <c r="D8602" i="6"/>
  <c r="E8602" i="6"/>
  <c r="F8602" i="6"/>
  <c r="D8590" i="6"/>
  <c r="E8590" i="6"/>
  <c r="F8590" i="6"/>
  <c r="E8574" i="6"/>
  <c r="D8574" i="6"/>
  <c r="F8574" i="6"/>
  <c r="F8566" i="6"/>
  <c r="E8566" i="6"/>
  <c r="D8566" i="6"/>
  <c r="D8550" i="6"/>
  <c r="F8550" i="6"/>
  <c r="E8538" i="6"/>
  <c r="F8538" i="6"/>
  <c r="D8538" i="6"/>
  <c r="D8522" i="6"/>
  <c r="F8522" i="6"/>
  <c r="E8522" i="6"/>
  <c r="E8514" i="6"/>
  <c r="D8514" i="6"/>
  <c r="F8514" i="6"/>
  <c r="F8502" i="6"/>
  <c r="D8502" i="6"/>
  <c r="D8486" i="6"/>
  <c r="F8486" i="6"/>
  <c r="E8486" i="6"/>
  <c r="E8470" i="6"/>
  <c r="F8470" i="6"/>
  <c r="D8470" i="6"/>
  <c r="D8458" i="6"/>
  <c r="E8458" i="6"/>
  <c r="F8458" i="6"/>
  <c r="D8446" i="6"/>
  <c r="E8446" i="6"/>
  <c r="F8446" i="6"/>
  <c r="D8430" i="6"/>
  <c r="E8430" i="6"/>
  <c r="F8430" i="6"/>
  <c r="F8418" i="6"/>
  <c r="D8418" i="6"/>
  <c r="F8402" i="6"/>
  <c r="D8402" i="6"/>
  <c r="E8402" i="6"/>
  <c r="D8390" i="6"/>
  <c r="E8390" i="6"/>
  <c r="F8390" i="6"/>
  <c r="F8378" i="6"/>
  <c r="D8378" i="6"/>
  <c r="E8378" i="6"/>
  <c r="D8362" i="6"/>
  <c r="E8362" i="6"/>
  <c r="D8350" i="6"/>
  <c r="E8350" i="6"/>
  <c r="F8350" i="6"/>
  <c r="F8334" i="6"/>
  <c r="E8334" i="6"/>
  <c r="D8322" i="6"/>
  <c r="F8322" i="6"/>
  <c r="E8322" i="6"/>
  <c r="E8310" i="6"/>
  <c r="D8310" i="6"/>
  <c r="F8310" i="6"/>
  <c r="E8294" i="6"/>
  <c r="F8294" i="6"/>
  <c r="E8282" i="6"/>
  <c r="F8282" i="6"/>
  <c r="D8270" i="6"/>
  <c r="F8270" i="6"/>
  <c r="E8270" i="6"/>
  <c r="E8254" i="6"/>
  <c r="D8254" i="6"/>
  <c r="E8242" i="6"/>
  <c r="D8242" i="6"/>
  <c r="E8230" i="6"/>
  <c r="D8230" i="6"/>
  <c r="E8222" i="6"/>
  <c r="F8222" i="6"/>
  <c r="D8222" i="6"/>
  <c r="F8210" i="6"/>
  <c r="E8210" i="6"/>
  <c r="D8210" i="6"/>
  <c r="E8202" i="6"/>
  <c r="F8202" i="6"/>
  <c r="D8202" i="6"/>
  <c r="E8186" i="6"/>
  <c r="F8186" i="6"/>
  <c r="D8186" i="6"/>
  <c r="F8174" i="6"/>
  <c r="E8174" i="6"/>
  <c r="D8174" i="6"/>
  <c r="E8158" i="6"/>
  <c r="D8158" i="6"/>
  <c r="F8158" i="6"/>
  <c r="E8142" i="6"/>
  <c r="D8142" i="6"/>
  <c r="D8130" i="6"/>
  <c r="F8130" i="6"/>
  <c r="E8130" i="6"/>
  <c r="E8114" i="6"/>
  <c r="F8114" i="6"/>
  <c r="F8098" i="6"/>
  <c r="E8098" i="6"/>
  <c r="F8086" i="6"/>
  <c r="D8086" i="6"/>
  <c r="F8074" i="6"/>
  <c r="D8074" i="6"/>
  <c r="E8074" i="6"/>
  <c r="F8058" i="6"/>
  <c r="E8058" i="6"/>
  <c r="D8058" i="6"/>
  <c r="E8042" i="6"/>
  <c r="F8042" i="6"/>
  <c r="D8042" i="6"/>
  <c r="E8030" i="6"/>
  <c r="F8030" i="6"/>
  <c r="D8030" i="6"/>
  <c r="E8014" i="6"/>
  <c r="D8014" i="6"/>
  <c r="F8014" i="6"/>
  <c r="F7998" i="6"/>
  <c r="E7998" i="6"/>
  <c r="D7998" i="6"/>
  <c r="E7986" i="6"/>
  <c r="D7986" i="6"/>
  <c r="F7974" i="6"/>
  <c r="D7974" i="6"/>
  <c r="E7974" i="6"/>
  <c r="D7958" i="6"/>
  <c r="E7958" i="6"/>
  <c r="F7946" i="6"/>
  <c r="E7946" i="6"/>
  <c r="D7946" i="6"/>
  <c r="D7934" i="6"/>
  <c r="E7934" i="6"/>
  <c r="D7918" i="6"/>
  <c r="E7918" i="6"/>
  <c r="E7906" i="6"/>
  <c r="D7906" i="6"/>
  <c r="E7894" i="6"/>
  <c r="F7894" i="6"/>
  <c r="D7894" i="6"/>
  <c r="D7878" i="6"/>
  <c r="E7878" i="6"/>
  <c r="F7878" i="6"/>
  <c r="E7862" i="6"/>
  <c r="F7862" i="6"/>
  <c r="D7862" i="6"/>
  <c r="D7846" i="6"/>
  <c r="E7846" i="6"/>
  <c r="F7846" i="6"/>
  <c r="F7834" i="6"/>
  <c r="D7834" i="6"/>
  <c r="E7834" i="6"/>
  <c r="E7826" i="6"/>
  <c r="D7826" i="6"/>
  <c r="E7810" i="6"/>
  <c r="D7810" i="6"/>
  <c r="E7798" i="6"/>
  <c r="D7798" i="6"/>
  <c r="F7782" i="6"/>
  <c r="E7782" i="6"/>
  <c r="D7782" i="6"/>
  <c r="F7766" i="6"/>
  <c r="D7766" i="6"/>
  <c r="F7754" i="6"/>
  <c r="E7754" i="6"/>
  <c r="D7754" i="6"/>
  <c r="E7738" i="6"/>
  <c r="D7738" i="6"/>
  <c r="F7738" i="6"/>
  <c r="F7730" i="6"/>
  <c r="D7730" i="6"/>
  <c r="E7730" i="6"/>
  <c r="E7718" i="6"/>
  <c r="D7718" i="6"/>
  <c r="F7718" i="6"/>
  <c r="E7702" i="6"/>
  <c r="F7702" i="6"/>
  <c r="E7686" i="6"/>
  <c r="D7686" i="6"/>
  <c r="F7686" i="6"/>
  <c r="E7674" i="6"/>
  <c r="F7674" i="6"/>
  <c r="F7658" i="6"/>
  <c r="E7658" i="6"/>
  <c r="D7658" i="6"/>
  <c r="F7646" i="6"/>
  <c r="E7646" i="6"/>
  <c r="D7646" i="6"/>
  <c r="E7634" i="6"/>
  <c r="D7634" i="6"/>
  <c r="D7630" i="6"/>
  <c r="E7630" i="6"/>
  <c r="E7618" i="6"/>
  <c r="D7618" i="6"/>
  <c r="F7618" i="6"/>
  <c r="F7610" i="6"/>
  <c r="E7610" i="6"/>
  <c r="D7602" i="6"/>
  <c r="F7602" i="6"/>
  <c r="E7602" i="6"/>
  <c r="D7594" i="6"/>
  <c r="E7594" i="6"/>
  <c r="E7586" i="6"/>
  <c r="D7586" i="6"/>
  <c r="F7578" i="6"/>
  <c r="E7578" i="6"/>
  <c r="D7578" i="6"/>
  <c r="E7570" i="6"/>
  <c r="D7570" i="6"/>
  <c r="F7570" i="6"/>
  <c r="E7562" i="6"/>
  <c r="D7562" i="6"/>
  <c r="F7554" i="6"/>
  <c r="E7554" i="6"/>
  <c r="D7554" i="6"/>
  <c r="D7542" i="6"/>
  <c r="F7542" i="6"/>
  <c r="E7542" i="6"/>
  <c r="E7534" i="6"/>
  <c r="D7534" i="6"/>
  <c r="E7526" i="6"/>
  <c r="D7526" i="6"/>
  <c r="F7526" i="6"/>
  <c r="F7518" i="6"/>
  <c r="E7518" i="6"/>
  <c r="D7518" i="6"/>
  <c r="E7510" i="6"/>
  <c r="D7510" i="6"/>
  <c r="F7510" i="6"/>
  <c r="D7506" i="6"/>
  <c r="F7506" i="6"/>
  <c r="E7506" i="6"/>
  <c r="E7498" i="6"/>
  <c r="D7498" i="6"/>
  <c r="F7498" i="6"/>
  <c r="F7486" i="6"/>
  <c r="E7486" i="6"/>
  <c r="E7478" i="6"/>
  <c r="F7478" i="6"/>
  <c r="F7474" i="6"/>
  <c r="D7474" i="6"/>
  <c r="E7474" i="6"/>
  <c r="D7466" i="6"/>
  <c r="F7466" i="6"/>
  <c r="D7458" i="6"/>
  <c r="E7458" i="6"/>
  <c r="F7458" i="6"/>
  <c r="D7446" i="6"/>
  <c r="E7446" i="6"/>
  <c r="E7438" i="6"/>
  <c r="D7438" i="6"/>
  <c r="E7430" i="6"/>
  <c r="D7430" i="6"/>
  <c r="E7422" i="6"/>
  <c r="D7422" i="6"/>
  <c r="F7422" i="6"/>
  <c r="D7414" i="6"/>
  <c r="E7414" i="6"/>
  <c r="F7406" i="6"/>
  <c r="E7406" i="6"/>
  <c r="D7406" i="6"/>
  <c r="F7398" i="6"/>
  <c r="E7398" i="6"/>
  <c r="D7398" i="6"/>
  <c r="F7390" i="6"/>
  <c r="E7390" i="6"/>
  <c r="D7390" i="6"/>
  <c r="F7386" i="6"/>
  <c r="D7386" i="6"/>
  <c r="E7386" i="6"/>
  <c r="E7378" i="6"/>
  <c r="F7378" i="6"/>
  <c r="D7378" i="6"/>
  <c r="F7370" i="6"/>
  <c r="E7370" i="6"/>
  <c r="D7370" i="6"/>
  <c r="F7362" i="6"/>
  <c r="D7362" i="6"/>
  <c r="E7362" i="6"/>
  <c r="F7350" i="6"/>
  <c r="E7350" i="6"/>
  <c r="D7350" i="6"/>
  <c r="E7342" i="6"/>
  <c r="D7342" i="6"/>
  <c r="F7334" i="6"/>
  <c r="E7334" i="6"/>
  <c r="D7334" i="6"/>
  <c r="E7326" i="6"/>
  <c r="D7326" i="6"/>
  <c r="F7326" i="6"/>
  <c r="E7318" i="6"/>
  <c r="D7318" i="6"/>
  <c r="F7310" i="6"/>
  <c r="E7310" i="6"/>
  <c r="D7310" i="6"/>
  <c r="E7302" i="6"/>
  <c r="D7302" i="6"/>
  <c r="E7294" i="6"/>
  <c r="D7294" i="6"/>
  <c r="F7294" i="6"/>
  <c r="F7290" i="6"/>
  <c r="E7290" i="6"/>
  <c r="D7290" i="6"/>
  <c r="F7282" i="6"/>
  <c r="E7282" i="6"/>
  <c r="D7282" i="6"/>
  <c r="E7274" i="6"/>
  <c r="F7274" i="6"/>
  <c r="D7274" i="6"/>
  <c r="E7262" i="6"/>
  <c r="D7262" i="6"/>
  <c r="F7262" i="6"/>
  <c r="F7254" i="6"/>
  <c r="D7254" i="6"/>
  <c r="E7254" i="6"/>
  <c r="F7250" i="6"/>
  <c r="E7250" i="6"/>
  <c r="F7242" i="6"/>
  <c r="E7242" i="6"/>
  <c r="D7234" i="6"/>
  <c r="F7234" i="6"/>
  <c r="E7234" i="6"/>
  <c r="E7226" i="6"/>
  <c r="D7226" i="6"/>
  <c r="F7226" i="6"/>
  <c r="D7218" i="6"/>
  <c r="F7218" i="6"/>
  <c r="E7218" i="6"/>
  <c r="F7210" i="6"/>
  <c r="E7210" i="6"/>
  <c r="D7210" i="6"/>
  <c r="D7202" i="6"/>
  <c r="E7202" i="6"/>
  <c r="D7194" i="6"/>
  <c r="E7194" i="6"/>
  <c r="F7194" i="6"/>
  <c r="F7186" i="6"/>
  <c r="E7186" i="6"/>
  <c r="D7186" i="6"/>
  <c r="D7178" i="6"/>
  <c r="F7178" i="6"/>
  <c r="E7178" i="6"/>
  <c r="D7170" i="6"/>
  <c r="E7170" i="6"/>
  <c r="F7170" i="6"/>
  <c r="F7162" i="6"/>
  <c r="D7162" i="6"/>
  <c r="E7162" i="6"/>
  <c r="E7154" i="6"/>
  <c r="D7154" i="6"/>
  <c r="F7154" i="6"/>
  <c r="F7146" i="6"/>
  <c r="E7146" i="6"/>
  <c r="D7146" i="6"/>
  <c r="F7138" i="6"/>
  <c r="E7138" i="6"/>
  <c r="D7138" i="6"/>
  <c r="E7122" i="6"/>
  <c r="D7122" i="6"/>
  <c r="F7122" i="6"/>
  <c r="E7106" i="6"/>
  <c r="D7106" i="6"/>
  <c r="F7090" i="6"/>
  <c r="E7090" i="6"/>
  <c r="D7078" i="6"/>
  <c r="F7078" i="6"/>
  <c r="E7078" i="6"/>
  <c r="D7062" i="6"/>
  <c r="E7062" i="6"/>
  <c r="F7062" i="6"/>
  <c r="E8459" i="5"/>
  <c r="D1747" i="5"/>
  <c r="D6995" i="5"/>
  <c r="E7691" i="5"/>
  <c r="E8715" i="5"/>
  <c r="D979" i="5"/>
  <c r="D2003" i="5"/>
  <c r="D6835" i="5"/>
  <c r="D6963" i="5"/>
  <c r="F5991" i="5"/>
  <c r="D6015" i="5"/>
  <c r="E6035" i="5"/>
  <c r="F6055" i="5"/>
  <c r="D6079" i="5"/>
  <c r="E6099" i="5"/>
  <c r="F6119" i="5"/>
  <c r="D6143" i="5"/>
  <c r="E6163" i="5"/>
  <c r="F6183" i="5"/>
  <c r="D6207" i="5"/>
  <c r="E6227" i="5"/>
  <c r="F6247" i="5"/>
  <c r="D6271" i="5"/>
  <c r="F6291" i="5"/>
  <c r="F6323" i="5"/>
  <c r="F6355" i="5"/>
  <c r="F6387" i="5"/>
  <c r="F6419" i="5"/>
  <c r="F6451" i="5"/>
  <c r="F6483" i="5"/>
  <c r="F6515" i="5"/>
  <c r="F6547" i="5"/>
  <c r="F6579" i="5"/>
  <c r="F6611" i="5"/>
  <c r="F6643" i="5"/>
  <c r="F6675" i="5"/>
  <c r="F6707" i="5"/>
  <c r="F6739" i="5"/>
  <c r="F6771" i="5"/>
  <c r="F6803" i="5"/>
  <c r="F6835" i="5"/>
  <c r="F6867" i="5"/>
  <c r="F6899" i="5"/>
  <c r="F6931" i="5"/>
  <c r="F6963" i="5"/>
  <c r="F6995" i="5"/>
  <c r="F7027" i="5"/>
  <c r="F7059" i="5"/>
  <c r="F7095" i="5"/>
  <c r="F7131" i="5"/>
  <c r="F7163" i="5"/>
  <c r="F7199" i="5"/>
  <c r="F7235" i="5"/>
  <c r="F7279" i="5"/>
  <c r="F7319" i="5"/>
  <c r="F7363" i="5"/>
  <c r="F7407" i="5"/>
  <c r="F7447" i="5"/>
  <c r="F7491" i="5"/>
  <c r="F7535" i="5"/>
  <c r="F7575" i="5"/>
  <c r="F7619" i="5"/>
  <c r="F7663" i="5"/>
  <c r="F7703" i="5"/>
  <c r="F7747" i="5"/>
  <c r="F7791" i="5"/>
  <c r="F7831" i="5"/>
  <c r="F7875" i="5"/>
  <c r="F7919" i="5"/>
  <c r="F7959" i="5"/>
  <c r="F8003" i="5"/>
  <c r="F8047" i="5"/>
  <c r="F8087" i="5"/>
  <c r="F8131" i="5"/>
  <c r="F8175" i="5"/>
  <c r="F8215" i="5"/>
  <c r="F8259" i="5"/>
  <c r="F8303" i="5"/>
  <c r="F8343" i="5"/>
  <c r="F8387" i="5"/>
  <c r="F8431" i="5"/>
  <c r="F8471" i="5"/>
  <c r="F8515" i="5"/>
  <c r="F8559" i="5"/>
  <c r="F8599" i="5"/>
  <c r="F8643" i="5"/>
  <c r="F8687" i="5"/>
  <c r="F8735" i="5"/>
  <c r="E7387" i="5"/>
  <c r="E8411" i="5"/>
  <c r="D675" i="5"/>
  <c r="D1699" i="5"/>
  <c r="D15" i="5"/>
  <c r="D39" i="5"/>
  <c r="F59" i="5"/>
  <c r="F83" i="5"/>
  <c r="E107" i="5"/>
  <c r="E131" i="5"/>
  <c r="D155" i="5"/>
  <c r="F175" i="5"/>
  <c r="F199" i="5"/>
  <c r="E223" i="5"/>
  <c r="E247" i="5"/>
  <c r="D271" i="5"/>
  <c r="D295" i="5"/>
  <c r="F315" i="5"/>
  <c r="F339" i="5"/>
  <c r="E363" i="5"/>
  <c r="E387" i="5"/>
  <c r="D411" i="5"/>
  <c r="F431" i="5"/>
  <c r="F455" i="5"/>
  <c r="E479" i="5"/>
  <c r="E503" i="5"/>
  <c r="D527" i="5"/>
  <c r="D551" i="5"/>
  <c r="F571" i="5"/>
  <c r="F595" i="5"/>
  <c r="E619" i="5"/>
  <c r="E643" i="5"/>
  <c r="D667" i="5"/>
  <c r="F687" i="5"/>
  <c r="F711" i="5"/>
  <c r="E735" i="5"/>
  <c r="E759" i="5"/>
  <c r="D783" i="5"/>
  <c r="D807" i="5"/>
  <c r="F827" i="5"/>
  <c r="F851" i="5"/>
  <c r="E875" i="5"/>
  <c r="E899" i="5"/>
  <c r="D923" i="5"/>
  <c r="F943" i="5"/>
  <c r="F967" i="5"/>
  <c r="E991" i="5"/>
  <c r="E1015" i="5"/>
  <c r="F1043" i="5"/>
  <c r="F1075" i="5"/>
  <c r="E1107" i="5"/>
  <c r="F1135" i="5"/>
  <c r="F1167" i="5"/>
  <c r="E1199" i="5"/>
  <c r="D1231" i="5"/>
  <c r="D1263" i="5"/>
  <c r="F1291" i="5"/>
  <c r="E1323" i="5"/>
  <c r="E1355" i="5"/>
  <c r="D1387" i="5"/>
  <c r="F1415" i="5"/>
  <c r="F1447" i="5"/>
  <c r="E1479" i="5"/>
  <c r="D1511" i="5"/>
  <c r="D1543" i="5"/>
  <c r="F1571" i="5"/>
  <c r="E1603" i="5"/>
  <c r="E1635" i="5"/>
  <c r="F1663" i="5"/>
  <c r="E1695" i="5"/>
  <c r="E1727" i="5"/>
  <c r="D1759" i="5"/>
  <c r="F1787" i="5"/>
  <c r="F1819" i="5"/>
  <c r="E1851" i="5"/>
  <c r="E1883" i="5"/>
  <c r="E1927" i="5"/>
  <c r="E1967" i="5"/>
  <c r="F2007" i="5"/>
  <c r="E2047" i="5"/>
  <c r="F2083" i="5"/>
  <c r="D2123" i="5"/>
  <c r="F2159" i="5"/>
  <c r="D2199" i="5"/>
  <c r="E2235" i="5"/>
  <c r="E2275" i="5"/>
  <c r="F2311" i="5"/>
  <c r="D2351" i="5"/>
  <c r="F2387" i="5"/>
  <c r="D2427" i="5"/>
  <c r="E2463" i="5"/>
  <c r="D2503" i="5"/>
  <c r="E2539" i="5"/>
  <c r="F2575" i="5"/>
  <c r="F2615" i="5"/>
  <c r="D2655" i="5"/>
  <c r="E2691" i="5"/>
  <c r="D2731" i="5"/>
  <c r="E2767" i="5"/>
  <c r="F2803" i="5"/>
  <c r="E2843" i="5"/>
  <c r="E2883" i="5"/>
  <c r="E2923" i="5"/>
  <c r="E2967" i="5"/>
  <c r="D3007" i="5"/>
  <c r="E3043" i="5"/>
  <c r="D3083" i="5"/>
  <c r="E3119" i="5"/>
  <c r="F3155" i="5"/>
  <c r="E3195" i="5"/>
  <c r="E3235" i="5"/>
  <c r="E3291" i="5"/>
  <c r="F3347" i="5"/>
  <c r="D3407" i="5"/>
  <c r="D3463" i="5"/>
  <c r="E3519" i="5"/>
  <c r="F3575" i="5"/>
  <c r="F3631" i="5"/>
  <c r="D3691" i="5"/>
  <c r="E3747" i="5"/>
  <c r="E3803" i="5"/>
  <c r="E3879" i="5"/>
  <c r="E3955" i="5"/>
  <c r="D4031" i="5"/>
  <c r="D4107" i="5"/>
  <c r="E4183" i="5"/>
  <c r="D4259" i="5"/>
  <c r="D4335" i="5"/>
  <c r="D4411" i="5"/>
  <c r="F4483" i="5"/>
  <c r="D4563" i="5"/>
  <c r="D4639" i="5"/>
  <c r="F4711" i="5"/>
  <c r="F4787" i="5"/>
  <c r="D4867" i="5"/>
  <c r="F4939" i="5"/>
  <c r="F5015" i="5"/>
  <c r="F5091" i="5"/>
  <c r="E5167" i="5"/>
  <c r="F5243" i="5"/>
  <c r="F5319" i="5"/>
  <c r="E5395" i="5"/>
  <c r="E5471" i="5"/>
  <c r="F5547" i="5"/>
  <c r="E5623" i="5"/>
  <c r="E5699" i="5"/>
  <c r="E5775" i="5"/>
  <c r="D5851" i="5"/>
  <c r="E5927" i="5"/>
  <c r="E7123" i="5"/>
  <c r="F7058" i="6"/>
  <c r="E7058" i="6"/>
  <c r="E7046" i="6"/>
  <c r="D7046" i="6"/>
  <c r="F7046" i="6"/>
  <c r="F7038" i="6"/>
  <c r="E7038" i="6"/>
  <c r="D7038" i="6"/>
  <c r="D7030" i="6"/>
  <c r="F7030" i="6"/>
  <c r="E7022" i="6"/>
  <c r="F7022" i="6"/>
  <c r="D7022" i="6"/>
  <c r="F7010" i="6"/>
  <c r="E7010" i="6"/>
  <c r="F7002" i="6"/>
  <c r="E7002" i="6"/>
  <c r="F6994" i="6"/>
  <c r="E6994" i="6"/>
  <c r="F6982" i="6"/>
  <c r="E6982" i="6"/>
  <c r="D6982" i="6"/>
  <c r="D6974" i="6"/>
  <c r="F6974" i="6"/>
  <c r="E6974" i="6"/>
  <c r="F6966" i="6"/>
  <c r="D6966" i="6"/>
  <c r="E6966" i="6"/>
  <c r="F6954" i="6"/>
  <c r="E6954" i="6"/>
  <c r="F6946" i="6"/>
  <c r="E6946" i="6"/>
  <c r="F6938" i="6"/>
  <c r="E6938" i="6"/>
  <c r="F6926" i="6"/>
  <c r="D6926" i="6"/>
  <c r="E6926" i="6"/>
  <c r="E6918" i="6"/>
  <c r="D6918" i="6"/>
  <c r="F6918" i="6"/>
  <c r="D6906" i="6"/>
  <c r="F6906" i="6"/>
  <c r="E6906" i="6"/>
  <c r="F6898" i="6"/>
  <c r="E6898" i="6"/>
  <c r="D6890" i="6"/>
  <c r="F6890" i="6"/>
  <c r="E6890" i="6"/>
  <c r="D6878" i="6"/>
  <c r="E6878" i="6"/>
  <c r="F6878" i="6"/>
  <c r="E6870" i="6"/>
  <c r="D6870" i="6"/>
  <c r="F6870" i="6"/>
  <c r="F6858" i="6"/>
  <c r="E6858" i="6"/>
  <c r="F6850" i="6"/>
  <c r="E6850" i="6"/>
  <c r="D6842" i="6"/>
  <c r="F6842" i="6"/>
  <c r="E6842" i="6"/>
  <c r="D6830" i="6"/>
  <c r="E6830" i="6"/>
  <c r="F6830" i="6"/>
  <c r="F6822" i="6"/>
  <c r="E6822" i="6"/>
  <c r="D6822" i="6"/>
  <c r="D6814" i="6"/>
  <c r="F6814" i="6"/>
  <c r="E6814" i="6"/>
  <c r="F6802" i="6"/>
  <c r="E6802" i="6"/>
  <c r="F6794" i="6"/>
  <c r="E6794" i="6"/>
  <c r="F6782" i="6"/>
  <c r="E6782" i="6"/>
  <c r="E6774" i="6"/>
  <c r="F6774" i="6"/>
  <c r="D6774" i="6"/>
  <c r="F6766" i="6"/>
  <c r="E6766" i="6"/>
  <c r="D6754" i="6"/>
  <c r="F6754" i="6"/>
  <c r="E6754" i="6"/>
  <c r="F6746" i="6"/>
  <c r="E6746" i="6"/>
  <c r="E6738" i="6"/>
  <c r="F6738" i="6"/>
  <c r="D6738" i="6"/>
  <c r="F6726" i="6"/>
  <c r="D6726" i="6"/>
  <c r="E6726" i="6"/>
  <c r="E6718" i="6"/>
  <c r="F6718" i="6"/>
  <c r="D6718" i="6"/>
  <c r="E6710" i="6"/>
  <c r="F6710" i="6"/>
  <c r="D6710" i="6"/>
  <c r="E6702" i="6"/>
  <c r="F6702" i="6"/>
  <c r="D6702" i="6"/>
  <c r="F6690" i="6"/>
  <c r="D6690" i="6"/>
  <c r="E6690" i="6"/>
  <c r="E6682" i="6"/>
  <c r="F6682" i="6"/>
  <c r="E6674" i="6"/>
  <c r="D6674" i="6"/>
  <c r="F6674" i="6"/>
  <c r="E6666" i="6"/>
  <c r="F6666" i="6"/>
  <c r="E6654" i="6"/>
  <c r="F6654" i="6"/>
  <c r="D6654" i="6"/>
  <c r="D6646" i="6"/>
  <c r="F6646" i="6"/>
  <c r="E6646" i="6"/>
  <c r="D6638" i="6"/>
  <c r="E6638" i="6"/>
  <c r="F6638" i="6"/>
  <c r="F6630" i="6"/>
  <c r="D6630" i="6"/>
  <c r="E6630" i="6"/>
  <c r="F6622" i="6"/>
  <c r="D6622" i="6"/>
  <c r="E6622" i="6"/>
  <c r="F6610" i="6"/>
  <c r="E6610" i="6"/>
  <c r="D6610" i="6"/>
  <c r="D6602" i="6"/>
  <c r="E6602" i="6"/>
  <c r="F6602" i="6"/>
  <c r="E6594" i="6"/>
  <c r="D6594" i="6"/>
  <c r="D6586" i="6"/>
  <c r="E6586" i="6"/>
  <c r="D6582" i="6"/>
  <c r="F6582" i="6"/>
  <c r="E6574" i="6"/>
  <c r="F6574" i="6"/>
  <c r="D6574" i="6"/>
  <c r="F6562" i="6"/>
  <c r="E6562" i="6"/>
  <c r="D6562" i="6"/>
  <c r="F6554" i="6"/>
  <c r="D6554" i="6"/>
  <c r="E6554" i="6"/>
  <c r="D6546" i="6"/>
  <c r="E6546" i="6"/>
  <c r="D6538" i="6"/>
  <c r="F6538" i="6"/>
  <c r="E6538" i="6"/>
  <c r="F6530" i="6"/>
  <c r="E6530" i="6"/>
  <c r="D6530" i="6"/>
  <c r="D6522" i="6"/>
  <c r="E6522" i="6"/>
  <c r="D6514" i="6"/>
  <c r="E6514" i="6"/>
  <c r="F6506" i="6"/>
  <c r="D6506" i="6"/>
  <c r="E6506" i="6"/>
  <c r="E6502" i="6"/>
  <c r="D6502" i="6"/>
  <c r="F6502" i="6"/>
  <c r="D6494" i="6"/>
  <c r="E6494" i="6"/>
  <c r="F6494" i="6"/>
  <c r="F6486" i="6"/>
  <c r="E6486" i="6"/>
  <c r="F6478" i="6"/>
  <c r="D6478" i="6"/>
  <c r="E6478" i="6"/>
  <c r="F6466" i="6"/>
  <c r="E6466" i="6"/>
  <c r="D6466" i="6"/>
  <c r="F6458" i="6"/>
  <c r="D6458" i="6"/>
  <c r="E6458" i="6"/>
  <c r="F6454" i="6"/>
  <c r="E6454" i="6"/>
  <c r="F6446" i="6"/>
  <c r="D6446" i="6"/>
  <c r="E6446" i="6"/>
  <c r="D6442" i="6"/>
  <c r="E6442" i="6"/>
  <c r="E6434" i="6"/>
  <c r="D6434" i="6"/>
  <c r="F6434" i="6"/>
  <c r="E6426" i="6"/>
  <c r="D6426" i="6"/>
  <c r="F6418" i="6"/>
  <c r="E6418" i="6"/>
  <c r="D6418" i="6"/>
  <c r="D6410" i="6"/>
  <c r="F6410" i="6"/>
  <c r="E6410" i="6"/>
  <c r="E6402" i="6"/>
  <c r="D6402" i="6"/>
  <c r="F6394" i="6"/>
  <c r="D6394" i="6"/>
  <c r="E6394" i="6"/>
  <c r="D6386" i="6"/>
  <c r="E6386" i="6"/>
  <c r="D6378" i="6"/>
  <c r="E6378" i="6"/>
  <c r="E6370" i="6"/>
  <c r="D6370" i="6"/>
  <c r="F6370" i="6"/>
  <c r="D6362" i="6"/>
  <c r="E6362" i="6"/>
  <c r="E6354" i="6"/>
  <c r="D6354" i="6"/>
  <c r="E6346" i="6"/>
  <c r="D6346" i="6"/>
  <c r="F6346" i="6"/>
  <c r="E6338" i="6"/>
  <c r="D6338" i="6"/>
  <c r="F6338" i="6"/>
  <c r="F6326" i="6"/>
  <c r="E6326" i="6"/>
  <c r="D6326" i="6"/>
  <c r="D6318" i="6"/>
  <c r="F6318" i="6"/>
  <c r="E6318" i="6"/>
  <c r="E6306" i="6"/>
  <c r="F6306" i="6"/>
  <c r="E6298" i="6"/>
  <c r="D6298" i="6"/>
  <c r="F6298" i="6"/>
  <c r="E6290" i="6"/>
  <c r="F6290" i="6"/>
  <c r="F6278" i="6"/>
  <c r="E6278" i="6"/>
  <c r="D6278" i="6"/>
  <c r="D6270" i="6"/>
  <c r="F6270" i="6"/>
  <c r="E6270" i="6"/>
  <c r="D6262" i="6"/>
  <c r="F6262" i="6"/>
  <c r="D6250" i="6"/>
  <c r="E6250" i="6"/>
  <c r="F6250" i="6"/>
  <c r="D6242" i="6"/>
  <c r="E6242" i="6"/>
  <c r="F6242" i="6"/>
  <c r="E6234" i="6"/>
  <c r="D6234" i="6"/>
  <c r="F6234" i="6"/>
  <c r="E6222" i="6"/>
  <c r="D6222" i="6"/>
  <c r="F6222" i="6"/>
  <c r="D6214" i="6"/>
  <c r="F6214" i="6"/>
  <c r="E6214" i="6"/>
  <c r="D6206" i="6"/>
  <c r="F6206" i="6"/>
  <c r="E6194" i="6"/>
  <c r="D6194" i="6"/>
  <c r="F6194" i="6"/>
  <c r="F6186" i="6"/>
  <c r="E6186" i="6"/>
  <c r="D6186" i="6"/>
  <c r="E6174" i="6"/>
  <c r="D6174" i="6"/>
  <c r="F6174" i="6"/>
  <c r="D6166" i="6"/>
  <c r="F6166" i="6"/>
  <c r="E6166" i="6"/>
  <c r="E6158" i="6"/>
  <c r="F6158" i="6"/>
  <c r="F6150" i="6"/>
  <c r="E6150" i="6"/>
  <c r="D6150" i="6"/>
  <c r="E6138" i="6"/>
  <c r="F6138" i="6"/>
  <c r="D6138" i="6"/>
  <c r="E6130" i="6"/>
  <c r="F6130" i="6"/>
  <c r="D6130" i="6"/>
  <c r="E6122" i="6"/>
  <c r="F6122" i="6"/>
  <c r="E6110" i="6"/>
  <c r="D6110" i="6"/>
  <c r="F6110" i="6"/>
  <c r="D6102" i="6"/>
  <c r="F6102" i="6"/>
  <c r="E6102" i="6"/>
  <c r="D6094" i="6"/>
  <c r="F6094" i="6"/>
  <c r="E6094" i="6"/>
  <c r="E6082" i="6"/>
  <c r="D6082" i="6"/>
  <c r="E6074" i="6"/>
  <c r="F6074" i="6"/>
  <c r="D6074" i="6"/>
  <c r="E6066" i="6"/>
  <c r="D6066" i="6"/>
  <c r="E6058" i="6"/>
  <c r="F6058" i="6"/>
  <c r="D6058" i="6"/>
  <c r="E6046" i="6"/>
  <c r="D6046" i="6"/>
  <c r="F6046" i="6"/>
  <c r="D6038" i="6"/>
  <c r="F6038" i="6"/>
  <c r="E6038" i="6"/>
  <c r="E6030" i="6"/>
  <c r="F6030" i="6"/>
  <c r="D6030" i="6"/>
  <c r="E6018" i="6"/>
  <c r="F6018" i="6"/>
  <c r="D6018" i="6"/>
  <c r="D6006" i="6"/>
  <c r="F6006" i="6"/>
  <c r="E6006" i="6"/>
  <c r="D5998" i="6"/>
  <c r="F5998" i="6"/>
  <c r="D5990" i="6"/>
  <c r="F5990" i="6"/>
  <c r="E5990" i="6"/>
  <c r="E5982" i="6"/>
  <c r="F5982" i="6"/>
  <c r="F5970" i="6"/>
  <c r="D5970" i="6"/>
  <c r="E5970" i="6"/>
  <c r="F5962" i="6"/>
  <c r="D5962" i="6"/>
  <c r="D5950" i="6"/>
  <c r="E5950" i="6"/>
  <c r="F5950" i="6"/>
  <c r="F5942" i="6"/>
  <c r="E5942" i="6"/>
  <c r="D5942" i="6"/>
  <c r="D5934" i="6"/>
  <c r="E5934" i="6"/>
  <c r="F5934" i="6"/>
  <c r="E5926" i="6"/>
  <c r="D5926" i="6"/>
  <c r="F5926" i="6"/>
  <c r="F5914" i="6"/>
  <c r="E5914" i="6"/>
  <c r="D5914" i="6"/>
  <c r="E5906" i="6"/>
  <c r="D5906" i="6"/>
  <c r="D5894" i="6"/>
  <c r="F5894" i="6"/>
  <c r="E5894" i="6"/>
  <c r="D5886" i="6"/>
  <c r="F5886" i="6"/>
  <c r="D5878" i="6"/>
  <c r="F5878" i="6"/>
  <c r="F5866" i="6"/>
  <c r="E5866" i="6"/>
  <c r="D5866" i="6"/>
  <c r="E5858" i="6"/>
  <c r="D5858" i="6"/>
  <c r="D5846" i="6"/>
  <c r="F5846" i="6"/>
  <c r="E5846" i="6"/>
  <c r="D5838" i="6"/>
  <c r="E5838" i="6"/>
  <c r="F5838" i="6"/>
  <c r="D5830" i="6"/>
  <c r="F5830" i="6"/>
  <c r="E5830" i="6"/>
  <c r="D5822" i="6"/>
  <c r="F5822" i="6"/>
  <c r="F5810" i="6"/>
  <c r="E5810" i="6"/>
  <c r="D5810" i="6"/>
  <c r="E5802" i="6"/>
  <c r="D5802" i="6"/>
  <c r="E5794" i="6"/>
  <c r="D5794" i="6"/>
  <c r="F5794" i="6"/>
  <c r="F5782" i="6"/>
  <c r="D5782" i="6"/>
  <c r="E5774" i="6"/>
  <c r="F5774" i="6"/>
  <c r="D5774" i="6"/>
  <c r="F5766" i="6"/>
  <c r="D5766" i="6"/>
  <c r="F5754" i="6"/>
  <c r="E5754" i="6"/>
  <c r="D5754" i="6"/>
  <c r="F5746" i="6"/>
  <c r="E5746" i="6"/>
  <c r="D5746" i="6"/>
  <c r="F5738" i="6"/>
  <c r="E5738" i="6"/>
  <c r="D5738" i="6"/>
  <c r="E5726" i="6"/>
  <c r="D5726" i="6"/>
  <c r="F5726" i="6"/>
  <c r="E5718" i="6"/>
  <c r="F5718" i="6"/>
  <c r="D5718" i="6"/>
  <c r="D5710" i="6"/>
  <c r="F5710" i="6"/>
  <c r="E5702" i="6"/>
  <c r="F5702" i="6"/>
  <c r="D5702" i="6"/>
  <c r="D5694" i="6"/>
  <c r="F5694" i="6"/>
  <c r="E5682" i="6"/>
  <c r="D5682" i="6"/>
  <c r="F5674" i="6"/>
  <c r="E5674" i="6"/>
  <c r="D5674" i="6"/>
  <c r="F5666" i="6"/>
  <c r="E5666" i="6"/>
  <c r="D5666" i="6"/>
  <c r="F5654" i="6"/>
  <c r="D5654" i="6"/>
  <c r="D5646" i="6"/>
  <c r="F5646" i="6"/>
  <c r="F5638" i="6"/>
  <c r="D5638" i="6"/>
  <c r="E5630" i="6"/>
  <c r="D5630" i="6"/>
  <c r="F5630" i="6"/>
  <c r="E5618" i="6"/>
  <c r="F5618" i="6"/>
  <c r="D5618" i="6"/>
  <c r="E5610" i="6"/>
  <c r="F5610" i="6"/>
  <c r="E5598" i="6"/>
  <c r="D5598" i="6"/>
  <c r="F5598" i="6"/>
  <c r="F5590" i="6"/>
  <c r="D5590" i="6"/>
  <c r="D5582" i="6"/>
  <c r="F5582" i="6"/>
  <c r="E5574" i="6"/>
  <c r="F5574" i="6"/>
  <c r="D5574" i="6"/>
  <c r="F5562" i="6"/>
  <c r="E5562" i="6"/>
  <c r="D5562" i="6"/>
  <c r="F5554" i="6"/>
  <c r="E5554" i="6"/>
  <c r="D5554" i="6"/>
  <c r="F5542" i="6"/>
  <c r="D5542" i="6"/>
  <c r="D5534" i="6"/>
  <c r="F5534" i="6"/>
  <c r="E5526" i="6"/>
  <c r="F5526" i="6"/>
  <c r="D5526" i="6"/>
  <c r="E5514" i="6"/>
  <c r="F5514" i="6"/>
  <c r="D5514" i="6"/>
  <c r="F5506" i="6"/>
  <c r="D5506" i="6"/>
  <c r="E5494" i="6"/>
  <c r="F5494" i="6"/>
  <c r="D5494" i="6"/>
  <c r="E5486" i="6"/>
  <c r="D5486" i="6"/>
  <c r="F5486" i="6"/>
  <c r="F5478" i="6"/>
  <c r="D5478" i="6"/>
  <c r="D5470" i="6"/>
  <c r="F5470" i="6"/>
  <c r="E5470" i="6"/>
  <c r="D5458" i="6"/>
  <c r="F5458" i="6"/>
  <c r="E5458" i="6"/>
  <c r="D5450" i="6"/>
  <c r="E5450" i="6"/>
  <c r="D5442" i="6"/>
  <c r="F5442" i="6"/>
  <c r="F5434" i="6"/>
  <c r="D5434" i="6"/>
  <c r="E5434" i="6"/>
  <c r="F5422" i="6"/>
  <c r="D5422" i="6"/>
  <c r="E5422" i="6"/>
  <c r="F5414" i="6"/>
  <c r="D5414" i="6"/>
  <c r="E5414" i="6"/>
  <c r="F5406" i="6"/>
  <c r="D5406" i="6"/>
  <c r="E5406" i="6"/>
  <c r="E5394" i="6"/>
  <c r="D5394" i="6"/>
  <c r="F5386" i="6"/>
  <c r="D5386" i="6"/>
  <c r="E5386" i="6"/>
  <c r="E5378" i="6"/>
  <c r="D5378" i="6"/>
  <c r="F5366" i="6"/>
  <c r="D5366" i="6"/>
  <c r="E5366" i="6"/>
  <c r="F5358" i="6"/>
  <c r="D5358" i="6"/>
  <c r="E5358" i="6"/>
  <c r="F5350" i="6"/>
  <c r="D5350" i="6"/>
  <c r="E5350" i="6"/>
  <c r="F5342" i="6"/>
  <c r="D5342" i="6"/>
  <c r="E5342" i="6"/>
  <c r="E5330" i="6"/>
  <c r="D5330" i="6"/>
  <c r="F5322" i="6"/>
  <c r="D5322" i="6"/>
  <c r="E5322" i="6"/>
  <c r="D5310" i="6"/>
  <c r="E5310" i="6"/>
  <c r="F5302" i="6"/>
  <c r="D5302" i="6"/>
  <c r="E5302" i="6"/>
  <c r="F5294" i="6"/>
  <c r="D5294" i="6"/>
  <c r="E5294" i="6"/>
  <c r="D5282" i="6"/>
  <c r="E5282" i="6"/>
  <c r="F5258" i="6"/>
  <c r="D5258" i="6"/>
  <c r="E5258" i="6"/>
  <c r="E5250" i="6"/>
  <c r="D5250" i="6"/>
  <c r="F5242" i="6"/>
  <c r="D5242" i="6"/>
  <c r="E5242" i="6"/>
  <c r="F5230" i="6"/>
  <c r="E5230" i="6"/>
  <c r="D5230" i="6"/>
  <c r="D5222" i="6"/>
  <c r="E5222" i="6"/>
  <c r="F5214" i="6"/>
  <c r="E5214" i="6"/>
  <c r="D5214" i="6"/>
  <c r="E5202" i="6"/>
  <c r="D5202" i="6"/>
  <c r="F5202" i="6"/>
  <c r="E5182" i="6"/>
  <c r="D5182" i="6"/>
  <c r="F5102" i="6"/>
  <c r="E5102" i="6"/>
  <c r="D5102" i="6"/>
  <c r="E5090" i="6"/>
  <c r="D5090" i="6"/>
  <c r="F5090" i="6"/>
  <c r="F5082" i="6"/>
  <c r="E5082" i="6"/>
  <c r="D5082" i="6"/>
  <c r="F5070" i="6"/>
  <c r="E5070" i="6"/>
  <c r="D5070" i="6"/>
  <c r="F5062" i="6"/>
  <c r="E5062" i="6"/>
  <c r="D5062" i="6"/>
  <c r="F5050" i="6"/>
  <c r="E5050" i="6"/>
  <c r="D5050" i="6"/>
  <c r="D5042" i="6"/>
  <c r="F5042" i="6"/>
  <c r="E5042" i="6"/>
  <c r="E5034" i="6"/>
  <c r="D5034" i="6"/>
  <c r="F5034" i="6"/>
  <c r="E5026" i="6"/>
  <c r="D5026" i="6"/>
  <c r="F5026" i="6"/>
  <c r="D5014" i="6"/>
  <c r="E5014" i="6"/>
  <c r="F5006" i="6"/>
  <c r="E5006" i="6"/>
  <c r="D5006" i="6"/>
  <c r="F4998" i="6"/>
  <c r="E4998" i="6"/>
  <c r="D4998" i="6"/>
  <c r="F4986" i="6"/>
  <c r="E4986" i="6"/>
  <c r="D4986" i="6"/>
  <c r="D4978" i="6"/>
  <c r="F4978" i="6"/>
  <c r="E4978" i="6"/>
  <c r="E4970" i="6"/>
  <c r="D4970" i="6"/>
  <c r="F4970" i="6"/>
  <c r="E4962" i="6"/>
  <c r="D4962" i="6"/>
  <c r="F4962" i="6"/>
  <c r="D4950" i="6"/>
  <c r="E4950" i="6"/>
  <c r="E4938" i="6"/>
  <c r="D4938" i="6"/>
  <c r="F4938" i="6"/>
  <c r="E4906" i="6"/>
  <c r="D4906" i="6"/>
  <c r="F4906" i="6"/>
  <c r="F4898" i="6"/>
  <c r="D4898" i="6"/>
  <c r="E4898" i="6"/>
  <c r="E4886" i="6"/>
  <c r="F4886" i="6"/>
  <c r="D4886" i="6"/>
  <c r="F4878" i="6"/>
  <c r="D4878" i="6"/>
  <c r="E4878" i="6"/>
  <c r="F4870" i="6"/>
  <c r="D4870" i="6"/>
  <c r="E4870" i="6"/>
  <c r="F4862" i="6"/>
  <c r="D4862" i="6"/>
  <c r="E4862" i="6"/>
  <c r="E4854" i="6"/>
  <c r="F4854" i="6"/>
  <c r="D4854" i="6"/>
  <c r="F4842" i="6"/>
  <c r="D4842" i="6"/>
  <c r="E4842" i="6"/>
  <c r="F4834" i="6"/>
  <c r="D4834" i="6"/>
  <c r="E4834" i="6"/>
  <c r="E4822" i="6"/>
  <c r="F4822" i="6"/>
  <c r="D4822" i="6"/>
  <c r="D4814" i="6"/>
  <c r="E4814" i="6"/>
  <c r="E4802" i="6"/>
  <c r="F4802" i="6"/>
  <c r="D4802" i="6"/>
  <c r="E4786" i="6"/>
  <c r="F4786" i="6"/>
  <c r="E4774" i="6"/>
  <c r="D4774" i="6"/>
  <c r="F4774" i="6"/>
  <c r="E4758" i="6"/>
  <c r="D4758" i="6"/>
  <c r="F4758" i="6"/>
  <c r="E4750" i="6"/>
  <c r="D4750" i="6"/>
  <c r="F4750" i="6"/>
  <c r="E4734" i="6"/>
  <c r="D4734" i="6"/>
  <c r="F4734" i="6"/>
  <c r="D4718" i="6"/>
  <c r="F4718" i="6"/>
  <c r="E4718" i="6"/>
  <c r="D4706" i="6"/>
  <c r="E4706" i="6"/>
  <c r="F4706" i="6"/>
  <c r="D4694" i="6"/>
  <c r="E4694" i="6"/>
  <c r="F4694" i="6"/>
  <c r="E4682" i="6"/>
  <c r="D4682" i="6"/>
  <c r="D4670" i="6"/>
  <c r="F4670" i="6"/>
  <c r="E4670" i="6"/>
  <c r="E4658" i="6"/>
  <c r="F4658" i="6"/>
  <c r="D4658" i="6"/>
  <c r="D4642" i="6"/>
  <c r="F4642" i="6"/>
  <c r="E4642" i="6"/>
  <c r="D4630" i="6"/>
  <c r="E4630" i="6"/>
  <c r="F4630" i="6"/>
  <c r="D4614" i="6"/>
  <c r="F4614" i="6"/>
  <c r="E4614" i="6"/>
  <c r="D4598" i="6"/>
  <c r="E4598" i="6"/>
  <c r="F4598" i="6"/>
  <c r="E4586" i="6"/>
  <c r="F4586" i="6"/>
  <c r="D4586" i="6"/>
  <c r="D4574" i="6"/>
  <c r="F4574" i="6"/>
  <c r="E4574" i="6"/>
  <c r="D4558" i="6"/>
  <c r="F4558" i="6"/>
  <c r="E4558" i="6"/>
  <c r="D4542" i="6"/>
  <c r="F4542" i="6"/>
  <c r="E4542" i="6"/>
  <c r="E4530" i="6"/>
  <c r="F4530" i="6"/>
  <c r="D4530" i="6"/>
  <c r="D4514" i="6"/>
  <c r="E4514" i="6"/>
  <c r="F4514" i="6"/>
  <c r="D4502" i="6"/>
  <c r="E4502" i="6"/>
  <c r="F4502" i="6"/>
  <c r="D4486" i="6"/>
  <c r="F4486" i="6"/>
  <c r="E4486" i="6"/>
  <c r="F4474" i="6"/>
  <c r="D4474" i="6"/>
  <c r="E4474" i="6"/>
  <c r="D4458" i="6"/>
  <c r="E4458" i="6"/>
  <c r="F4458" i="6"/>
  <c r="D4446" i="6"/>
  <c r="F4446" i="6"/>
  <c r="E4446" i="6"/>
  <c r="E4434" i="6"/>
  <c r="F4434" i="6"/>
  <c r="D4434" i="6"/>
  <c r="F4418" i="6"/>
  <c r="D4418" i="6"/>
  <c r="E4418" i="6"/>
  <c r="D4406" i="6"/>
  <c r="E4406" i="6"/>
  <c r="F4406" i="6"/>
  <c r="E4394" i="6"/>
  <c r="F4394" i="6"/>
  <c r="D4394" i="6"/>
  <c r="D4382" i="6"/>
  <c r="F4382" i="6"/>
  <c r="E4382" i="6"/>
  <c r="D4366" i="6"/>
  <c r="F4366" i="6"/>
  <c r="E4366" i="6"/>
  <c r="E4354" i="6"/>
  <c r="D4354" i="6"/>
  <c r="F4354" i="6"/>
  <c r="E4338" i="6"/>
  <c r="D4338" i="6"/>
  <c r="F4338" i="6"/>
  <c r="D4326" i="6"/>
  <c r="F4326" i="6"/>
  <c r="E4326" i="6"/>
  <c r="D4314" i="6"/>
  <c r="E4314" i="6"/>
  <c r="F4314" i="6"/>
  <c r="D4298" i="6"/>
  <c r="E4298" i="6"/>
  <c r="F4298" i="6"/>
  <c r="D4286" i="6"/>
  <c r="F4286" i="6"/>
  <c r="E4286" i="6"/>
  <c r="D4274" i="6"/>
  <c r="E4274" i="6"/>
  <c r="F4274" i="6"/>
  <c r="D4262" i="6"/>
  <c r="F4262" i="6"/>
  <c r="E4262" i="6"/>
  <c r="D4246" i="6"/>
  <c r="E4246" i="6"/>
  <c r="F4246" i="6"/>
  <c r="D4234" i="6"/>
  <c r="E4234" i="6"/>
  <c r="F4234" i="6"/>
  <c r="D4218" i="6"/>
  <c r="E4218" i="6"/>
  <c r="F4218" i="6"/>
  <c r="D4206" i="6"/>
  <c r="F4206" i="6"/>
  <c r="E4206" i="6"/>
  <c r="D4198" i="6"/>
  <c r="F4198" i="6"/>
  <c r="E4198" i="6"/>
  <c r="E4178" i="6"/>
  <c r="D4178" i="6"/>
  <c r="F4178" i="6"/>
  <c r="D4166" i="6"/>
  <c r="F4166" i="6"/>
  <c r="E4166" i="6"/>
  <c r="D4158" i="6"/>
  <c r="F4158" i="6"/>
  <c r="E4158" i="6"/>
  <c r="D4142" i="6"/>
  <c r="F4142" i="6"/>
  <c r="E4142" i="6"/>
  <c r="E4130" i="6"/>
  <c r="D4130" i="6"/>
  <c r="F4130" i="6"/>
  <c r="D4118" i="6"/>
  <c r="E4118" i="6"/>
  <c r="F4118" i="6"/>
  <c r="D4106" i="6"/>
  <c r="F4106" i="6"/>
  <c r="E4106" i="6"/>
  <c r="E4090" i="6"/>
  <c r="D4090" i="6"/>
  <c r="F4090" i="6"/>
  <c r="D4078" i="6"/>
  <c r="F4078" i="6"/>
  <c r="E4078" i="6"/>
  <c r="D4062" i="6"/>
  <c r="F4062" i="6"/>
  <c r="E4062" i="6"/>
  <c r="D4046" i="6"/>
  <c r="F4046" i="6"/>
  <c r="E4046" i="6"/>
  <c r="E4034" i="6"/>
  <c r="D4034" i="6"/>
  <c r="F4034" i="6"/>
  <c r="E4026" i="6"/>
  <c r="D4026" i="6"/>
  <c r="F4026" i="6"/>
  <c r="E4010" i="6"/>
  <c r="D4010" i="6"/>
  <c r="F4010" i="6"/>
  <c r="D3998" i="6"/>
  <c r="F3998" i="6"/>
  <c r="E3998" i="6"/>
  <c r="E3978" i="6"/>
  <c r="D3978" i="6"/>
  <c r="F3978" i="6"/>
  <c r="D3966" i="6"/>
  <c r="F3966" i="6"/>
  <c r="E3966" i="6"/>
  <c r="E3954" i="6"/>
  <c r="D3954" i="6"/>
  <c r="F3954" i="6"/>
  <c r="E3938" i="6"/>
  <c r="D3938" i="6"/>
  <c r="F3938" i="6"/>
  <c r="D3930" i="6"/>
  <c r="E3930" i="6"/>
  <c r="F3930" i="6"/>
  <c r="D3918" i="6"/>
  <c r="F3918" i="6"/>
  <c r="E3918" i="6"/>
  <c r="D3902" i="6"/>
  <c r="F3902" i="6"/>
  <c r="E3902" i="6"/>
  <c r="D3890" i="6"/>
  <c r="E3890" i="6"/>
  <c r="F3890" i="6"/>
  <c r="E3874" i="6"/>
  <c r="D3874" i="6"/>
  <c r="F3874" i="6"/>
  <c r="D3862" i="6"/>
  <c r="E3862" i="6"/>
  <c r="F3862" i="6"/>
  <c r="E3850" i="6"/>
  <c r="D3850" i="6"/>
  <c r="F3850" i="6"/>
  <c r="D3834" i="6"/>
  <c r="E3834" i="6"/>
  <c r="F3834" i="6"/>
  <c r="D3822" i="6"/>
  <c r="F3822" i="6"/>
  <c r="E3822" i="6"/>
  <c r="D3810" i="6"/>
  <c r="E3810" i="6"/>
  <c r="F3810" i="6"/>
  <c r="D3798" i="6"/>
  <c r="E3798" i="6"/>
  <c r="F3798" i="6"/>
  <c r="D3782" i="6"/>
  <c r="F3782" i="6"/>
  <c r="E3782" i="6"/>
  <c r="E3770" i="6"/>
  <c r="D3770" i="6"/>
  <c r="F3770" i="6"/>
  <c r="D3758" i="6"/>
  <c r="F3758" i="6"/>
  <c r="E3758" i="6"/>
  <c r="D3746" i="6"/>
  <c r="E3746" i="6"/>
  <c r="F3746" i="6"/>
  <c r="D3730" i="6"/>
  <c r="E3730" i="6"/>
  <c r="F3730" i="6"/>
  <c r="D3718" i="6"/>
  <c r="F3718" i="6"/>
  <c r="E3718" i="6"/>
  <c r="D3702" i="6"/>
  <c r="E3702" i="6"/>
  <c r="F3702" i="6"/>
  <c r="D3690" i="6"/>
  <c r="E3690" i="6"/>
  <c r="F3690" i="6"/>
  <c r="D3674" i="6"/>
  <c r="E3674" i="6"/>
  <c r="F3674" i="6"/>
  <c r="D3662" i="6"/>
  <c r="F3662" i="6"/>
  <c r="E3662" i="6"/>
  <c r="D3642" i="6"/>
  <c r="E3642" i="6"/>
  <c r="F3642" i="6"/>
  <c r="E3594" i="6"/>
  <c r="D3594" i="6"/>
  <c r="F3594" i="6"/>
  <c r="D3582" i="6"/>
  <c r="F3582" i="6"/>
  <c r="E3582" i="6"/>
  <c r="D3574" i="6"/>
  <c r="E3574" i="6"/>
  <c r="F3574" i="6"/>
  <c r="E3562" i="6"/>
  <c r="D3562" i="6"/>
  <c r="F3562" i="6"/>
  <c r="D3550" i="6"/>
  <c r="F3550" i="6"/>
  <c r="E3550" i="6"/>
  <c r="D3538" i="6"/>
  <c r="E3538" i="6"/>
  <c r="F3538" i="6"/>
  <c r="D3526" i="6"/>
  <c r="F3526" i="6"/>
  <c r="E3526" i="6"/>
  <c r="D3518" i="6"/>
  <c r="F3518" i="6"/>
  <c r="E3518" i="6"/>
  <c r="E3506" i="6"/>
  <c r="D3506" i="6"/>
  <c r="F3506" i="6"/>
  <c r="E3498" i="6"/>
  <c r="D3498" i="6"/>
  <c r="F3498" i="6"/>
  <c r="D3486" i="6"/>
  <c r="F3486" i="6"/>
  <c r="E3486" i="6"/>
  <c r="E3474" i="6"/>
  <c r="D3474" i="6"/>
  <c r="F3474" i="6"/>
  <c r="D3462" i="6"/>
  <c r="F3462" i="6"/>
  <c r="E3462" i="6"/>
  <c r="D3454" i="6"/>
  <c r="F3454" i="6"/>
  <c r="E3454" i="6"/>
  <c r="D3442" i="6"/>
  <c r="E3442" i="6"/>
  <c r="F3442" i="6"/>
  <c r="E3430" i="6"/>
  <c r="D3430" i="6"/>
  <c r="F3430" i="6"/>
  <c r="E3422" i="6"/>
  <c r="D3422" i="6"/>
  <c r="F3422" i="6"/>
  <c r="E3414" i="6"/>
  <c r="F3414" i="6"/>
  <c r="D3414" i="6"/>
  <c r="E3402" i="6"/>
  <c r="D3402" i="6"/>
  <c r="F3402" i="6"/>
  <c r="E3390" i="6"/>
  <c r="D3390" i="6"/>
  <c r="F3390" i="6"/>
  <c r="D3378" i="6"/>
  <c r="F3378" i="6"/>
  <c r="E3378" i="6"/>
  <c r="E3366" i="6"/>
  <c r="D3366" i="6"/>
  <c r="F3366" i="6"/>
  <c r="E3358" i="6"/>
  <c r="D3358" i="6"/>
  <c r="F3358" i="6"/>
  <c r="D3346" i="6"/>
  <c r="F3346" i="6"/>
  <c r="E3346" i="6"/>
  <c r="D3334" i="6"/>
  <c r="E3334" i="6"/>
  <c r="F3334" i="6"/>
  <c r="E3326" i="6"/>
  <c r="F3326" i="6"/>
  <c r="D3326" i="6"/>
  <c r="E3314" i="6"/>
  <c r="D3314" i="6"/>
  <c r="F3314" i="6"/>
  <c r="E3302" i="6"/>
  <c r="D3302" i="6"/>
  <c r="F3302" i="6"/>
  <c r="E3294" i="6"/>
  <c r="D3294" i="6"/>
  <c r="F3294" i="6"/>
  <c r="F3282" i="6"/>
  <c r="E3282" i="6"/>
  <c r="D3282" i="6"/>
  <c r="D3270" i="6"/>
  <c r="E3270" i="6"/>
  <c r="F3270" i="6"/>
  <c r="D3262" i="6"/>
  <c r="E3262" i="6"/>
  <c r="F3262" i="6"/>
  <c r="D3250" i="6"/>
  <c r="F3250" i="6"/>
  <c r="E3250" i="6"/>
  <c r="E3238" i="6"/>
  <c r="D3238" i="6"/>
  <c r="F3238" i="6"/>
  <c r="E3230" i="6"/>
  <c r="F3230" i="6"/>
  <c r="D3230" i="6"/>
  <c r="E3218" i="6"/>
  <c r="D3218" i="6"/>
  <c r="F3218" i="6"/>
  <c r="E3206" i="6"/>
  <c r="D3206" i="6"/>
  <c r="F3206" i="6"/>
  <c r="F3198" i="6"/>
  <c r="E3198" i="6"/>
  <c r="D3198" i="6"/>
  <c r="D3186" i="6"/>
  <c r="E3186" i="6"/>
  <c r="F3186" i="6"/>
  <c r="D3174" i="6"/>
  <c r="E3174" i="6"/>
  <c r="F3174" i="6"/>
  <c r="D3166" i="6"/>
  <c r="E3166" i="6"/>
  <c r="F3166" i="6"/>
  <c r="D3154" i="6"/>
  <c r="E3154" i="6"/>
  <c r="F3154" i="6"/>
  <c r="D3142" i="6"/>
  <c r="E3142" i="6"/>
  <c r="F3142" i="6"/>
  <c r="D3130" i="6"/>
  <c r="E3130" i="6"/>
  <c r="F3130" i="6"/>
  <c r="E3122" i="6"/>
  <c r="D3122" i="6"/>
  <c r="F3122" i="6"/>
  <c r="E3110" i="6"/>
  <c r="D3110" i="6"/>
  <c r="F3110" i="6"/>
  <c r="E3098" i="6"/>
  <c r="D3098" i="6"/>
  <c r="F3098" i="6"/>
  <c r="D3090" i="6"/>
  <c r="E3090" i="6"/>
  <c r="F3090" i="6"/>
  <c r="D3078" i="6"/>
  <c r="E3078" i="6"/>
  <c r="F3078" i="6"/>
  <c r="E3070" i="6"/>
  <c r="D3070" i="6"/>
  <c r="F3070" i="6"/>
  <c r="D3058" i="6"/>
  <c r="E3058" i="6"/>
  <c r="F3058" i="6"/>
  <c r="D3050" i="6"/>
  <c r="E3050" i="6"/>
  <c r="F3050" i="6"/>
  <c r="E3038" i="6"/>
  <c r="F3038" i="6"/>
  <c r="D3038" i="6"/>
  <c r="E3026" i="6"/>
  <c r="D3026" i="6"/>
  <c r="F3026" i="6"/>
  <c r="E3014" i="6"/>
  <c r="D3014" i="6"/>
  <c r="F3014" i="6"/>
  <c r="E3006" i="6"/>
  <c r="F3006" i="6"/>
  <c r="D3006" i="6"/>
  <c r="E2994" i="6"/>
  <c r="D2994" i="6"/>
  <c r="F2994" i="6"/>
  <c r="E2982" i="6"/>
  <c r="D2982" i="6"/>
  <c r="F2982" i="6"/>
  <c r="E2974" i="6"/>
  <c r="F2974" i="6"/>
  <c r="D2974" i="6"/>
  <c r="E2962" i="6"/>
  <c r="D2962" i="6"/>
  <c r="F2962" i="6"/>
  <c r="E2950" i="6"/>
  <c r="D2950" i="6"/>
  <c r="F2950" i="6"/>
  <c r="E2942" i="6"/>
  <c r="F2942" i="6"/>
  <c r="D2942" i="6"/>
  <c r="E2930" i="6"/>
  <c r="D2930" i="6"/>
  <c r="F2930" i="6"/>
  <c r="E2922" i="6"/>
  <c r="D2922" i="6"/>
  <c r="F2922" i="6"/>
  <c r="E2910" i="6"/>
  <c r="F2910" i="6"/>
  <c r="D2910" i="6"/>
  <c r="E2898" i="6"/>
  <c r="D2898" i="6"/>
  <c r="F2898" i="6"/>
  <c r="E2886" i="6"/>
  <c r="D2886" i="6"/>
  <c r="F2886" i="6"/>
  <c r="E2878" i="6"/>
  <c r="F2878" i="6"/>
  <c r="D2878" i="6"/>
  <c r="E2866" i="6"/>
  <c r="D2866" i="6"/>
  <c r="F2866" i="6"/>
  <c r="E2854" i="6"/>
  <c r="D2854" i="6"/>
  <c r="F2854" i="6"/>
  <c r="E2842" i="6"/>
  <c r="D2842" i="6"/>
  <c r="F2842" i="6"/>
  <c r="E2834" i="6"/>
  <c r="D2834" i="6"/>
  <c r="F2834" i="6"/>
  <c r="E2822" i="6"/>
  <c r="D2822" i="6"/>
  <c r="F2822" i="6"/>
  <c r="E2810" i="6"/>
  <c r="D2810" i="6"/>
  <c r="F2810" i="6"/>
  <c r="E2798" i="6"/>
  <c r="F2798" i="6"/>
  <c r="D2798" i="6"/>
  <c r="E2786" i="6"/>
  <c r="F2786" i="6"/>
  <c r="D2786" i="6"/>
  <c r="E2774" i="6"/>
  <c r="D2774" i="6"/>
  <c r="F2774" i="6"/>
  <c r="E2766" i="6"/>
  <c r="F2766" i="6"/>
  <c r="D2766" i="6"/>
  <c r="E2754" i="6"/>
  <c r="F2754" i="6"/>
  <c r="D2754" i="6"/>
  <c r="E2742" i="6"/>
  <c r="D2742" i="6"/>
  <c r="F2742" i="6"/>
  <c r="E2734" i="6"/>
  <c r="D2734" i="6"/>
  <c r="F2734" i="6"/>
  <c r="D2722" i="6"/>
  <c r="E2722" i="6"/>
  <c r="F2722" i="6"/>
  <c r="E2710" i="6"/>
  <c r="F2710" i="6"/>
  <c r="D2710" i="6"/>
  <c r="E2702" i="6"/>
  <c r="D2702" i="6"/>
  <c r="F2702" i="6"/>
  <c r="D2690" i="6"/>
  <c r="F2690" i="6"/>
  <c r="E2690" i="6"/>
  <c r="E2678" i="6"/>
  <c r="D2678" i="6"/>
  <c r="F2678" i="6"/>
  <c r="E2670" i="6"/>
  <c r="D2670" i="6"/>
  <c r="F2670" i="6"/>
  <c r="D2658" i="6"/>
  <c r="F2658" i="6"/>
  <c r="E2658" i="6"/>
  <c r="E2646" i="6"/>
  <c r="D2646" i="6"/>
  <c r="F2646" i="6"/>
  <c r="E2638" i="6"/>
  <c r="D2638" i="6"/>
  <c r="F2638" i="6"/>
  <c r="E2626" i="6"/>
  <c r="F2626" i="6"/>
  <c r="D2626" i="6"/>
  <c r="E2614" i="6"/>
  <c r="D2614" i="6"/>
  <c r="F2614" i="6"/>
  <c r="E2606" i="6"/>
  <c r="D2606" i="6"/>
  <c r="F2606" i="6"/>
  <c r="E2594" i="6"/>
  <c r="D2594" i="6"/>
  <c r="F2594" i="6"/>
  <c r="D2586" i="6"/>
  <c r="F2586" i="6"/>
  <c r="E2586" i="6"/>
  <c r="E2574" i="6"/>
  <c r="D2574" i="6"/>
  <c r="F2574" i="6"/>
  <c r="E2562" i="6"/>
  <c r="D2562" i="6"/>
  <c r="F2562" i="6"/>
  <c r="E2550" i="6"/>
  <c r="D2550" i="6"/>
  <c r="F2550" i="6"/>
  <c r="E2538" i="6"/>
  <c r="D2538" i="6"/>
  <c r="F2538" i="6"/>
  <c r="D2530" i="6"/>
  <c r="F2530" i="6"/>
  <c r="E2530" i="6"/>
  <c r="E2518" i="6"/>
  <c r="D2518" i="6"/>
  <c r="F2518" i="6"/>
  <c r="F2506" i="6"/>
  <c r="E2506" i="6"/>
  <c r="D2506" i="6"/>
  <c r="F2498" i="6"/>
  <c r="E2498" i="6"/>
  <c r="D2498" i="6"/>
  <c r="E2486" i="6"/>
  <c r="D2486" i="6"/>
  <c r="F2486" i="6"/>
  <c r="E2474" i="6"/>
  <c r="D2474" i="6"/>
  <c r="F2474" i="6"/>
  <c r="E2466" i="6"/>
  <c r="F2466" i="6"/>
  <c r="D2466" i="6"/>
  <c r="E2454" i="6"/>
  <c r="F2454" i="6"/>
  <c r="D2454" i="6"/>
  <c r="D2442" i="6"/>
  <c r="E2442" i="6"/>
  <c r="F2442" i="6"/>
  <c r="D2434" i="6"/>
  <c r="F2434" i="6"/>
  <c r="E2434" i="6"/>
  <c r="E2422" i="6"/>
  <c r="D2422" i="6"/>
  <c r="F2422" i="6"/>
  <c r="E2410" i="6"/>
  <c r="D2410" i="6"/>
  <c r="F2410" i="6"/>
  <c r="E2398" i="6"/>
  <c r="F2398" i="6"/>
  <c r="D2398" i="6"/>
  <c r="E2386" i="6"/>
  <c r="D2386" i="6"/>
  <c r="F2386" i="6"/>
  <c r="E2374" i="6"/>
  <c r="F2374" i="6"/>
  <c r="D2374" i="6"/>
  <c r="E2366" i="6"/>
  <c r="F2366" i="6"/>
  <c r="D2366" i="6"/>
  <c r="E2354" i="6"/>
  <c r="D2354" i="6"/>
  <c r="F2354" i="6"/>
  <c r="E2342" i="6"/>
  <c r="F2342" i="6"/>
  <c r="D2342" i="6"/>
  <c r="E2334" i="6"/>
  <c r="F2334" i="6"/>
  <c r="D2334" i="6"/>
  <c r="D2322" i="6"/>
  <c r="E2322" i="6"/>
  <c r="F2322" i="6"/>
  <c r="E2314" i="6"/>
  <c r="D2314" i="6"/>
  <c r="F2314" i="6"/>
  <c r="E2302" i="6"/>
  <c r="F2302" i="6"/>
  <c r="D2302" i="6"/>
  <c r="E2294" i="6"/>
  <c r="D2294" i="6"/>
  <c r="F2294" i="6"/>
  <c r="E2282" i="6"/>
  <c r="D2282" i="6"/>
  <c r="F2282" i="6"/>
  <c r="D2274" i="6"/>
  <c r="E2274" i="6"/>
  <c r="F2274" i="6"/>
  <c r="E2262" i="6"/>
  <c r="D2262" i="6"/>
  <c r="E2250" i="6"/>
  <c r="D2250" i="6"/>
  <c r="F2250" i="6"/>
  <c r="D2242" i="6"/>
  <c r="E2242" i="6"/>
  <c r="F2242" i="6"/>
  <c r="E2230" i="6"/>
  <c r="D2230" i="6"/>
  <c r="F2230" i="6"/>
  <c r="D2218" i="6"/>
  <c r="E2218" i="6"/>
  <c r="F2218" i="6"/>
  <c r="D2210" i="6"/>
  <c r="E2210" i="6"/>
  <c r="F2210" i="6"/>
  <c r="E2198" i="6"/>
  <c r="F2198" i="6"/>
  <c r="D2198" i="6"/>
  <c r="E2186" i="6"/>
  <c r="D2186" i="6"/>
  <c r="F2186" i="6"/>
  <c r="D2178" i="6"/>
  <c r="E2178" i="6"/>
  <c r="F2178" i="6"/>
  <c r="E2166" i="6"/>
  <c r="D2166" i="6"/>
  <c r="F2166" i="6"/>
  <c r="E2158" i="6"/>
  <c r="D2158" i="6"/>
  <c r="F2158" i="6"/>
  <c r="D2146" i="6"/>
  <c r="E2146" i="6"/>
  <c r="F2146" i="6"/>
  <c r="E2134" i="6"/>
  <c r="D2134" i="6"/>
  <c r="F2134" i="6"/>
  <c r="E2126" i="6"/>
  <c r="D2126" i="6"/>
  <c r="F2126" i="6"/>
  <c r="E2114" i="6"/>
  <c r="D2114" i="6"/>
  <c r="F2114" i="6"/>
  <c r="E2106" i="6"/>
  <c r="D2106" i="6"/>
  <c r="F2106" i="6"/>
  <c r="E2094" i="6"/>
  <c r="D2094" i="6"/>
  <c r="F2094" i="6"/>
  <c r="D2082" i="6"/>
  <c r="E2082" i="6"/>
  <c r="F2082" i="6"/>
  <c r="E2074" i="6"/>
  <c r="D2074" i="6"/>
  <c r="F2074" i="6"/>
  <c r="E2062" i="6"/>
  <c r="D2062" i="6"/>
  <c r="F2062" i="6"/>
  <c r="D2050" i="6"/>
  <c r="E2050" i="6"/>
  <c r="F2050" i="6"/>
  <c r="E2038" i="6"/>
  <c r="D2038" i="6"/>
  <c r="F2038" i="6"/>
  <c r="E2030" i="6"/>
  <c r="D2030" i="6"/>
  <c r="F2030" i="6"/>
  <c r="D2018" i="6"/>
  <c r="E2018" i="6"/>
  <c r="F2018" i="6"/>
  <c r="E2006" i="6"/>
  <c r="D2006" i="6"/>
  <c r="F2006" i="6"/>
  <c r="E1998" i="6"/>
  <c r="D1998" i="6"/>
  <c r="F1998" i="6"/>
  <c r="D1986" i="6"/>
  <c r="E1986" i="6"/>
  <c r="F1986" i="6"/>
  <c r="D1978" i="6"/>
  <c r="E1978" i="6"/>
  <c r="F1978" i="6"/>
  <c r="E1966" i="6"/>
  <c r="D1966" i="6"/>
  <c r="F1966" i="6"/>
  <c r="D1954" i="6"/>
  <c r="E1954" i="6"/>
  <c r="F1954" i="6"/>
  <c r="D1946" i="6"/>
  <c r="F1946" i="6"/>
  <c r="E1946" i="6"/>
  <c r="F1934" i="6"/>
  <c r="D1934" i="6"/>
  <c r="E1934" i="6"/>
  <c r="E1926" i="6"/>
  <c r="F1926" i="6"/>
  <c r="D1926" i="6"/>
  <c r="E1914" i="6"/>
  <c r="F1914" i="6"/>
  <c r="E1902" i="6"/>
  <c r="D1902" i="6"/>
  <c r="F1902" i="6"/>
  <c r="F1894" i="6"/>
  <c r="E1894" i="6"/>
  <c r="D1894" i="6"/>
  <c r="E1882" i="6"/>
  <c r="F1882" i="6"/>
  <c r="D1882" i="6"/>
  <c r="E1874" i="6"/>
  <c r="D1874" i="6"/>
  <c r="F1874" i="6"/>
  <c r="E1862" i="6"/>
  <c r="F1862" i="6"/>
  <c r="D1862" i="6"/>
  <c r="E1850" i="6"/>
  <c r="F1850" i="6"/>
  <c r="D1850" i="6"/>
  <c r="E1842" i="6"/>
  <c r="F1842" i="6"/>
  <c r="D1842" i="6"/>
  <c r="E1830" i="6"/>
  <c r="F1830" i="6"/>
  <c r="D1830" i="6"/>
  <c r="E1818" i="6"/>
  <c r="F1818" i="6"/>
  <c r="D1818" i="6"/>
  <c r="E1810" i="6"/>
  <c r="D1810" i="6"/>
  <c r="F1810" i="6"/>
  <c r="E1798" i="6"/>
  <c r="F1798" i="6"/>
  <c r="D1798" i="6"/>
  <c r="E1786" i="6"/>
  <c r="F1786" i="6"/>
  <c r="D1786" i="6"/>
  <c r="E1778" i="6"/>
  <c r="F1778" i="6"/>
  <c r="D1778" i="6"/>
  <c r="E1766" i="6"/>
  <c r="F1766" i="6"/>
  <c r="D1766" i="6"/>
  <c r="E1758" i="6"/>
  <c r="F1758" i="6"/>
  <c r="D1758" i="6"/>
  <c r="E1746" i="6"/>
  <c r="D1746" i="6"/>
  <c r="F1746" i="6"/>
  <c r="E1734" i="6"/>
  <c r="F1734" i="6"/>
  <c r="D1734" i="6"/>
  <c r="E1722" i="6"/>
  <c r="F1722" i="6"/>
  <c r="D1722" i="6"/>
  <c r="E1714" i="6"/>
  <c r="F1714" i="6"/>
  <c r="D1714" i="6"/>
  <c r="E1702" i="6"/>
  <c r="F1702" i="6"/>
  <c r="D1702" i="6"/>
  <c r="E1690" i="6"/>
  <c r="D1690" i="6"/>
  <c r="F1690" i="6"/>
  <c r="E1682" i="6"/>
  <c r="D1682" i="6"/>
  <c r="F1682" i="6"/>
  <c r="E1670" i="6"/>
  <c r="F1670" i="6"/>
  <c r="D1670" i="6"/>
  <c r="E1658" i="6"/>
  <c r="F1658" i="6"/>
  <c r="D1658" i="6"/>
  <c r="E1650" i="6"/>
  <c r="F1650" i="6"/>
  <c r="D1650" i="6"/>
  <c r="F1638" i="6"/>
  <c r="E1638" i="6"/>
  <c r="D1638" i="6"/>
  <c r="E1630" i="6"/>
  <c r="F1630" i="6"/>
  <c r="D1630" i="6"/>
  <c r="E1618" i="6"/>
  <c r="D1618" i="6"/>
  <c r="F1618" i="6"/>
  <c r="E1606" i="6"/>
  <c r="F1606" i="6"/>
  <c r="D1606" i="6"/>
  <c r="E1598" i="6"/>
  <c r="D1598" i="6"/>
  <c r="F1598" i="6"/>
  <c r="E1586" i="6"/>
  <c r="F1586" i="6"/>
  <c r="D1586" i="6"/>
  <c r="E1578" i="6"/>
  <c r="F1578" i="6"/>
  <c r="D1578" i="6"/>
  <c r="E1566" i="6"/>
  <c r="F1566" i="6"/>
  <c r="D1566" i="6"/>
  <c r="E1554" i="6"/>
  <c r="D1554" i="6"/>
  <c r="F1554" i="6"/>
  <c r="E1546" i="6"/>
  <c r="F1546" i="6"/>
  <c r="D1546" i="6"/>
  <c r="E1534" i="6"/>
  <c r="D1534" i="6"/>
  <c r="F1534" i="6"/>
  <c r="E1522" i="6"/>
  <c r="F1522" i="6"/>
  <c r="D1522" i="6"/>
  <c r="E1514" i="6"/>
  <c r="F1514" i="6"/>
  <c r="D1514" i="6"/>
  <c r="E1502" i="6"/>
  <c r="F1502" i="6"/>
  <c r="D1502" i="6"/>
  <c r="E1494" i="6"/>
  <c r="F1494" i="6"/>
  <c r="D1494" i="6"/>
  <c r="E1482" i="6"/>
  <c r="F1482" i="6"/>
  <c r="D1482" i="6"/>
  <c r="E1470" i="6"/>
  <c r="D1470" i="6"/>
  <c r="F1470" i="6"/>
  <c r="E1462" i="6"/>
  <c r="F1462" i="6"/>
  <c r="D1462" i="6"/>
  <c r="E1450" i="6"/>
  <c r="F1450" i="6"/>
  <c r="D1450" i="6"/>
  <c r="E1438" i="6"/>
  <c r="F1438" i="6"/>
  <c r="D1438" i="6"/>
  <c r="E1430" i="6"/>
  <c r="F1430" i="6"/>
  <c r="D1430" i="6"/>
  <c r="E1418" i="6"/>
  <c r="F1418" i="6"/>
  <c r="D1418" i="6"/>
  <c r="E1410" i="6"/>
  <c r="D1410" i="6"/>
  <c r="F1410" i="6"/>
  <c r="E1398" i="6"/>
  <c r="F1398" i="6"/>
  <c r="D1398" i="6"/>
  <c r="E1386" i="6"/>
  <c r="F1386" i="6"/>
  <c r="D1386" i="6"/>
  <c r="E1378" i="6"/>
  <c r="F1378" i="6"/>
  <c r="D1378" i="6"/>
  <c r="E1366" i="6"/>
  <c r="F1366" i="6"/>
  <c r="D1366" i="6"/>
  <c r="E1358" i="6"/>
  <c r="D1358" i="6"/>
  <c r="F1358" i="6"/>
  <c r="E1346" i="6"/>
  <c r="D1346" i="6"/>
  <c r="F1346" i="6"/>
  <c r="E1334" i="6"/>
  <c r="F1334" i="6"/>
  <c r="D1334" i="6"/>
  <c r="E1326" i="6"/>
  <c r="D1326" i="6"/>
  <c r="F1326" i="6"/>
  <c r="E1314" i="6"/>
  <c r="F1314" i="6"/>
  <c r="D1314" i="6"/>
  <c r="E1306" i="6"/>
  <c r="F1306" i="6"/>
  <c r="D1306" i="6"/>
  <c r="E1294" i="6"/>
  <c r="D1294" i="6"/>
  <c r="F1294" i="6"/>
  <c r="E1286" i="6"/>
  <c r="F1286" i="6"/>
  <c r="D1286" i="6"/>
  <c r="E1274" i="6"/>
  <c r="F1274" i="6"/>
  <c r="D1274" i="6"/>
  <c r="E1262" i="6"/>
  <c r="D1262" i="6"/>
  <c r="F1262" i="6"/>
  <c r="E1250" i="6"/>
  <c r="F1250" i="6"/>
  <c r="D1250" i="6"/>
  <c r="E1206" i="6"/>
  <c r="F1206" i="6"/>
  <c r="D1206" i="6"/>
  <c r="D6122" i="6"/>
  <c r="F2262" i="6"/>
  <c r="F7054" i="6"/>
  <c r="D7054" i="6"/>
  <c r="E7054" i="6"/>
  <c r="F7050" i="6"/>
  <c r="E7050" i="6"/>
  <c r="D7042" i="6"/>
  <c r="F7042" i="6"/>
  <c r="E7042" i="6"/>
  <c r="F7034" i="6"/>
  <c r="E7034" i="6"/>
  <c r="D7026" i="6"/>
  <c r="F7026" i="6"/>
  <c r="E7026" i="6"/>
  <c r="D7018" i="6"/>
  <c r="F7018" i="6"/>
  <c r="E7018" i="6"/>
  <c r="F7014" i="6"/>
  <c r="E7014" i="6"/>
  <c r="D7014" i="6"/>
  <c r="D7006" i="6"/>
  <c r="F7006" i="6"/>
  <c r="D6998" i="6"/>
  <c r="F6998" i="6"/>
  <c r="E6998" i="6"/>
  <c r="E6990" i="6"/>
  <c r="F6990" i="6"/>
  <c r="D6990" i="6"/>
  <c r="F6986" i="6"/>
  <c r="E6986" i="6"/>
  <c r="D6978" i="6"/>
  <c r="F6978" i="6"/>
  <c r="E6978" i="6"/>
  <c r="F6970" i="6"/>
  <c r="E6970" i="6"/>
  <c r="D6962" i="6"/>
  <c r="F6962" i="6"/>
  <c r="E6962" i="6"/>
  <c r="D6958" i="6"/>
  <c r="E6958" i="6"/>
  <c r="F6958" i="6"/>
  <c r="D6950" i="6"/>
  <c r="E6950" i="6"/>
  <c r="F6950" i="6"/>
  <c r="D6942" i="6"/>
  <c r="E6942" i="6"/>
  <c r="D6934" i="6"/>
  <c r="F6934" i="6"/>
  <c r="E6934" i="6"/>
  <c r="F6930" i="6"/>
  <c r="E6930" i="6"/>
  <c r="F6922" i="6"/>
  <c r="E6922" i="6"/>
  <c r="F6914" i="6"/>
  <c r="E6914" i="6"/>
  <c r="D6910" i="6"/>
  <c r="F6910" i="6"/>
  <c r="E6910" i="6"/>
  <c r="E6902" i="6"/>
  <c r="D6902" i="6"/>
  <c r="F6902" i="6"/>
  <c r="F6894" i="6"/>
  <c r="D6894" i="6"/>
  <c r="E6894" i="6"/>
  <c r="F6886" i="6"/>
  <c r="E6886" i="6"/>
  <c r="D6886" i="6"/>
  <c r="F6882" i="6"/>
  <c r="E6882" i="6"/>
  <c r="F6874" i="6"/>
  <c r="E6874" i="6"/>
  <c r="F6866" i="6"/>
  <c r="E6866" i="6"/>
  <c r="F6862" i="6"/>
  <c r="E6862" i="6"/>
  <c r="D6862" i="6"/>
  <c r="F6854" i="6"/>
  <c r="D6854" i="6"/>
  <c r="E6854" i="6"/>
  <c r="F6846" i="6"/>
  <c r="E6846" i="6"/>
  <c r="F6838" i="6"/>
  <c r="D6838" i="6"/>
  <c r="D6834" i="6"/>
  <c r="F6834" i="6"/>
  <c r="E6834" i="6"/>
  <c r="F6826" i="6"/>
  <c r="E6826" i="6"/>
  <c r="F6818" i="6"/>
  <c r="E6818" i="6"/>
  <c r="F6810" i="6"/>
  <c r="E6810" i="6"/>
  <c r="F6806" i="6"/>
  <c r="D6806" i="6"/>
  <c r="E6806" i="6"/>
  <c r="D6798" i="6"/>
  <c r="F6798" i="6"/>
  <c r="E6798" i="6"/>
  <c r="E6790" i="6"/>
  <c r="D6790" i="6"/>
  <c r="D6786" i="6"/>
  <c r="F6786" i="6"/>
  <c r="E6786" i="6"/>
  <c r="F6778" i="6"/>
  <c r="E6778" i="6"/>
  <c r="F6770" i="6"/>
  <c r="E6770" i="6"/>
  <c r="F6762" i="6"/>
  <c r="E6762" i="6"/>
  <c r="D6758" i="6"/>
  <c r="F6758" i="6"/>
  <c r="E6758" i="6"/>
  <c r="E6750" i="6"/>
  <c r="D6750" i="6"/>
  <c r="F6750" i="6"/>
  <c r="E6742" i="6"/>
  <c r="D6742" i="6"/>
  <c r="F6742" i="6"/>
  <c r="D6734" i="6"/>
  <c r="E6734" i="6"/>
  <c r="F6730" i="6"/>
  <c r="E6730" i="6"/>
  <c r="E6722" i="6"/>
  <c r="D6722" i="6"/>
  <c r="F6722" i="6"/>
  <c r="D6714" i="6"/>
  <c r="E6714" i="6"/>
  <c r="F6714" i="6"/>
  <c r="E6706" i="6"/>
  <c r="D6706" i="6"/>
  <c r="F6706" i="6"/>
  <c r="E6698" i="6"/>
  <c r="F6698" i="6"/>
  <c r="D6694" i="6"/>
  <c r="E6694" i="6"/>
  <c r="F6694" i="6"/>
  <c r="D6686" i="6"/>
  <c r="E6686" i="6"/>
  <c r="F6686" i="6"/>
  <c r="F6678" i="6"/>
  <c r="D6678" i="6"/>
  <c r="E6678" i="6"/>
  <c r="F6670" i="6"/>
  <c r="D6670" i="6"/>
  <c r="E6670" i="6"/>
  <c r="E6662" i="6"/>
  <c r="F6662" i="6"/>
  <c r="D6662" i="6"/>
  <c r="E6658" i="6"/>
  <c r="F6658" i="6"/>
  <c r="D6658" i="6"/>
  <c r="D6650" i="6"/>
  <c r="E6650" i="6"/>
  <c r="F6642" i="6"/>
  <c r="D6642" i="6"/>
  <c r="E6642" i="6"/>
  <c r="D6634" i="6"/>
  <c r="E6634" i="6"/>
  <c r="F6626" i="6"/>
  <c r="E6626" i="6"/>
  <c r="D6626" i="6"/>
  <c r="F6618" i="6"/>
  <c r="D6618" i="6"/>
  <c r="E6618" i="6"/>
  <c r="D6614" i="6"/>
  <c r="F6614" i="6"/>
  <c r="F6606" i="6"/>
  <c r="D6606" i="6"/>
  <c r="E6606" i="6"/>
  <c r="F6598" i="6"/>
  <c r="E6598" i="6"/>
  <c r="E6590" i="6"/>
  <c r="F6590" i="6"/>
  <c r="D6590" i="6"/>
  <c r="E6578" i="6"/>
  <c r="D6578" i="6"/>
  <c r="F6570" i="6"/>
  <c r="D6570" i="6"/>
  <c r="E6570" i="6"/>
  <c r="D6566" i="6"/>
  <c r="E6566" i="6"/>
  <c r="F6566" i="6"/>
  <c r="F6558" i="6"/>
  <c r="D6558" i="6"/>
  <c r="E6558" i="6"/>
  <c r="D6550" i="6"/>
  <c r="F6550" i="6"/>
  <c r="E6542" i="6"/>
  <c r="F6542" i="6"/>
  <c r="D6542" i="6"/>
  <c r="F6534" i="6"/>
  <c r="D6534" i="6"/>
  <c r="D6526" i="6"/>
  <c r="E6526" i="6"/>
  <c r="F6526" i="6"/>
  <c r="D6518" i="6"/>
  <c r="E6518" i="6"/>
  <c r="F6518" i="6"/>
  <c r="E6510" i="6"/>
  <c r="F6510" i="6"/>
  <c r="D6510" i="6"/>
  <c r="D6498" i="6"/>
  <c r="F6498" i="6"/>
  <c r="E6498" i="6"/>
  <c r="D6490" i="6"/>
  <c r="E6490" i="6"/>
  <c r="E6482" i="6"/>
  <c r="D6482" i="6"/>
  <c r="D6474" i="6"/>
  <c r="E6474" i="6"/>
  <c r="F6474" i="6"/>
  <c r="E6470" i="6"/>
  <c r="F6470" i="6"/>
  <c r="D6470" i="6"/>
  <c r="F6462" i="6"/>
  <c r="D6462" i="6"/>
  <c r="E6462" i="6"/>
  <c r="E6450" i="6"/>
  <c r="D6450" i="6"/>
  <c r="E6438" i="6"/>
  <c r="F6438" i="6"/>
  <c r="D6438" i="6"/>
  <c r="D6430" i="6"/>
  <c r="E6430" i="6"/>
  <c r="F6430" i="6"/>
  <c r="E6422" i="6"/>
  <c r="D6422" i="6"/>
  <c r="F6422" i="6"/>
  <c r="E6414" i="6"/>
  <c r="F6414" i="6"/>
  <c r="D6414" i="6"/>
  <c r="F6406" i="6"/>
  <c r="D6406" i="6"/>
  <c r="E6398" i="6"/>
  <c r="F6398" i="6"/>
  <c r="D6398" i="6"/>
  <c r="F6390" i="6"/>
  <c r="D6390" i="6"/>
  <c r="E6390" i="6"/>
  <c r="D6382" i="6"/>
  <c r="E6382" i="6"/>
  <c r="F6382" i="6"/>
  <c r="F6374" i="6"/>
  <c r="D6374" i="6"/>
  <c r="E6374" i="6"/>
  <c r="E6366" i="6"/>
  <c r="F6366" i="6"/>
  <c r="D6366" i="6"/>
  <c r="E6358" i="6"/>
  <c r="F6358" i="6"/>
  <c r="F6350" i="6"/>
  <c r="D6350" i="6"/>
  <c r="E6350" i="6"/>
  <c r="D6342" i="6"/>
  <c r="F6342" i="6"/>
  <c r="E6342" i="6"/>
  <c r="E6334" i="6"/>
  <c r="D6334" i="6"/>
  <c r="F6334" i="6"/>
  <c r="D6330" i="6"/>
  <c r="E6330" i="6"/>
  <c r="F6330" i="6"/>
  <c r="D6322" i="6"/>
  <c r="F6322" i="6"/>
  <c r="E6314" i="6"/>
  <c r="F6314" i="6"/>
  <c r="E6310" i="6"/>
  <c r="D6310" i="6"/>
  <c r="F6310" i="6"/>
  <c r="F6302" i="6"/>
  <c r="E6302" i="6"/>
  <c r="D6302" i="6"/>
  <c r="D6294" i="6"/>
  <c r="F6294" i="6"/>
  <c r="E6294" i="6"/>
  <c r="D6286" i="6"/>
  <c r="F6286" i="6"/>
  <c r="E6286" i="6"/>
  <c r="E6282" i="6"/>
  <c r="D6282" i="6"/>
  <c r="F6282" i="6"/>
  <c r="D6274" i="6"/>
  <c r="F6274" i="6"/>
  <c r="D6266" i="6"/>
  <c r="F6266" i="6"/>
  <c r="D6258" i="6"/>
  <c r="E6258" i="6"/>
  <c r="F6258" i="6"/>
  <c r="E6254" i="6"/>
  <c r="D6254" i="6"/>
  <c r="F6254" i="6"/>
  <c r="D6246" i="6"/>
  <c r="F6246" i="6"/>
  <c r="E6246" i="6"/>
  <c r="D6238" i="6"/>
  <c r="F6238" i="6"/>
  <c r="E6238" i="6"/>
  <c r="E6230" i="6"/>
  <c r="D6230" i="6"/>
  <c r="F6230" i="6"/>
  <c r="D6226" i="6"/>
  <c r="E6226" i="6"/>
  <c r="F6226" i="6"/>
  <c r="E6218" i="6"/>
  <c r="F6218" i="6"/>
  <c r="D6218" i="6"/>
  <c r="E6210" i="6"/>
  <c r="D6210" i="6"/>
  <c r="F6202" i="6"/>
  <c r="E6202" i="6"/>
  <c r="D6202" i="6"/>
  <c r="F6198" i="6"/>
  <c r="E6198" i="6"/>
  <c r="D6198" i="6"/>
  <c r="D6190" i="6"/>
  <c r="E6190" i="6"/>
  <c r="F6190" i="6"/>
  <c r="D6182" i="6"/>
  <c r="F6182" i="6"/>
  <c r="E6182" i="6"/>
  <c r="D6178" i="6"/>
  <c r="E6178" i="6"/>
  <c r="F6170" i="6"/>
  <c r="D6170" i="6"/>
  <c r="E6162" i="6"/>
  <c r="D6162" i="6"/>
  <c r="F6154" i="6"/>
  <c r="D6154" i="6"/>
  <c r="E6146" i="6"/>
  <c r="F6146" i="6"/>
  <c r="D6146" i="6"/>
  <c r="E6142" i="6"/>
  <c r="D6142" i="6"/>
  <c r="F6142" i="6"/>
  <c r="D6134" i="6"/>
  <c r="F6134" i="6"/>
  <c r="E6134" i="6"/>
  <c r="E6126" i="6"/>
  <c r="D6126" i="6"/>
  <c r="F6126" i="6"/>
  <c r="D6118" i="6"/>
  <c r="F6118" i="6"/>
  <c r="E6118" i="6"/>
  <c r="F6114" i="6"/>
  <c r="E6114" i="6"/>
  <c r="D6114" i="6"/>
  <c r="E6106" i="6"/>
  <c r="F6106" i="6"/>
  <c r="D6106" i="6"/>
  <c r="E6098" i="6"/>
  <c r="D6098" i="6"/>
  <c r="F6090" i="6"/>
  <c r="D6090" i="6"/>
  <c r="E6086" i="6"/>
  <c r="D6086" i="6"/>
  <c r="F6086" i="6"/>
  <c r="E6078" i="6"/>
  <c r="D6078" i="6"/>
  <c r="F6078" i="6"/>
  <c r="F6070" i="6"/>
  <c r="E6070" i="6"/>
  <c r="D6070" i="6"/>
  <c r="D6062" i="6"/>
  <c r="E6062" i="6"/>
  <c r="F6062" i="6"/>
  <c r="E6054" i="6"/>
  <c r="D6054" i="6"/>
  <c r="F6054" i="6"/>
  <c r="D6050" i="6"/>
  <c r="E6050" i="6"/>
  <c r="F6042" i="6"/>
  <c r="D6042" i="6"/>
  <c r="E6034" i="6"/>
  <c r="D6034" i="6"/>
  <c r="F6026" i="6"/>
  <c r="D6026" i="6"/>
  <c r="D6022" i="6"/>
  <c r="F6022" i="6"/>
  <c r="E6022" i="6"/>
  <c r="E6014" i="6"/>
  <c r="F6014" i="6"/>
  <c r="E6010" i="6"/>
  <c r="F6010" i="6"/>
  <c r="D6010" i="6"/>
  <c r="F6002" i="6"/>
  <c r="E6002" i="6"/>
  <c r="D6002" i="6"/>
  <c r="E5994" i="6"/>
  <c r="F5994" i="6"/>
  <c r="D5994" i="6"/>
  <c r="E5986" i="6"/>
  <c r="D5986" i="6"/>
  <c r="E5978" i="6"/>
  <c r="F5978" i="6"/>
  <c r="D5978" i="6"/>
  <c r="F5974" i="6"/>
  <c r="E5974" i="6"/>
  <c r="D5974" i="6"/>
  <c r="E5966" i="6"/>
  <c r="D5966" i="6"/>
  <c r="F5966" i="6"/>
  <c r="F5958" i="6"/>
  <c r="E5958" i="6"/>
  <c r="D5958" i="6"/>
  <c r="F5954" i="6"/>
  <c r="E5954" i="6"/>
  <c r="D5954" i="6"/>
  <c r="E5946" i="6"/>
  <c r="F5946" i="6"/>
  <c r="D5946" i="6"/>
  <c r="F5938" i="6"/>
  <c r="E5938" i="6"/>
  <c r="D5938" i="6"/>
  <c r="E5930" i="6"/>
  <c r="F5930" i="6"/>
  <c r="D5930" i="6"/>
  <c r="D5922" i="6"/>
  <c r="E5922" i="6"/>
  <c r="E5918" i="6"/>
  <c r="D5918" i="6"/>
  <c r="F5918" i="6"/>
  <c r="E5910" i="6"/>
  <c r="D5910" i="6"/>
  <c r="F5910" i="6"/>
  <c r="D5902" i="6"/>
  <c r="F5902" i="6"/>
  <c r="E5898" i="6"/>
  <c r="F5898" i="6"/>
  <c r="D5898" i="6"/>
  <c r="F5890" i="6"/>
  <c r="E5890" i="6"/>
  <c r="D5890" i="6"/>
  <c r="E5882" i="6"/>
  <c r="F5882" i="6"/>
  <c r="D5882" i="6"/>
  <c r="E5874" i="6"/>
  <c r="F5874" i="6"/>
  <c r="D5874" i="6"/>
  <c r="D5870" i="6"/>
  <c r="E5870" i="6"/>
  <c r="F5870" i="6"/>
  <c r="D5862" i="6"/>
  <c r="F5862" i="6"/>
  <c r="E5862" i="6"/>
  <c r="E5854" i="6"/>
  <c r="D5854" i="6"/>
  <c r="F5854" i="6"/>
  <c r="E5850" i="6"/>
  <c r="F5850" i="6"/>
  <c r="D5850" i="6"/>
  <c r="F5842" i="6"/>
  <c r="E5842" i="6"/>
  <c r="D5842" i="6"/>
  <c r="F5834" i="6"/>
  <c r="D5834" i="6"/>
  <c r="F5826" i="6"/>
  <c r="E5826" i="6"/>
  <c r="D5826" i="6"/>
  <c r="E5818" i="6"/>
  <c r="F5818" i="6"/>
  <c r="D5818" i="6"/>
  <c r="F5814" i="6"/>
  <c r="E5814" i="6"/>
  <c r="D5814" i="6"/>
  <c r="D5806" i="6"/>
  <c r="E5806" i="6"/>
  <c r="F5806" i="6"/>
  <c r="E5798" i="6"/>
  <c r="F5798" i="6"/>
  <c r="D5798" i="6"/>
  <c r="F5790" i="6"/>
  <c r="D5790" i="6"/>
  <c r="F5786" i="6"/>
  <c r="D5786" i="6"/>
  <c r="E5778" i="6"/>
  <c r="D5778" i="6"/>
  <c r="F5778" i="6"/>
  <c r="F5770" i="6"/>
  <c r="E5770" i="6"/>
  <c r="D5770" i="6"/>
  <c r="F5762" i="6"/>
  <c r="E5762" i="6"/>
  <c r="D5762" i="6"/>
  <c r="E5758" i="6"/>
  <c r="D5758" i="6"/>
  <c r="F5758" i="6"/>
  <c r="F5750" i="6"/>
  <c r="D5750" i="6"/>
  <c r="D5742" i="6"/>
  <c r="F5742" i="6"/>
  <c r="F5734" i="6"/>
  <c r="D5734" i="6"/>
  <c r="E5730" i="6"/>
  <c r="F5730" i="6"/>
  <c r="D5730" i="6"/>
  <c r="F5722" i="6"/>
  <c r="E5722" i="6"/>
  <c r="D5722" i="6"/>
  <c r="E5714" i="6"/>
  <c r="D5714" i="6"/>
  <c r="F5706" i="6"/>
  <c r="E5706" i="6"/>
  <c r="D5706" i="6"/>
  <c r="E5698" i="6"/>
  <c r="D5698" i="6"/>
  <c r="F5690" i="6"/>
  <c r="E5690" i="6"/>
  <c r="D5690" i="6"/>
  <c r="E5686" i="6"/>
  <c r="F5686" i="6"/>
  <c r="D5686" i="6"/>
  <c r="E5678" i="6"/>
  <c r="D5678" i="6"/>
  <c r="F5678" i="6"/>
  <c r="F5670" i="6"/>
  <c r="D5670" i="6"/>
  <c r="E5662" i="6"/>
  <c r="D5662" i="6"/>
  <c r="F5662" i="6"/>
  <c r="F5658" i="6"/>
  <c r="E5658" i="6"/>
  <c r="D5658" i="6"/>
  <c r="E5650" i="6"/>
  <c r="F5650" i="6"/>
  <c r="D5650" i="6"/>
  <c r="E5642" i="6"/>
  <c r="F5642" i="6"/>
  <c r="D5642" i="6"/>
  <c r="E5634" i="6"/>
  <c r="F5634" i="6"/>
  <c r="D5634" i="6"/>
  <c r="E5626" i="6"/>
  <c r="F5626" i="6"/>
  <c r="D5626" i="6"/>
  <c r="E5622" i="6"/>
  <c r="F5622" i="6"/>
  <c r="D5622" i="6"/>
  <c r="D5614" i="6"/>
  <c r="F5614" i="6"/>
  <c r="F5606" i="6"/>
  <c r="D5606" i="6"/>
  <c r="F5602" i="6"/>
  <c r="D5602" i="6"/>
  <c r="F5594" i="6"/>
  <c r="E5594" i="6"/>
  <c r="D5594" i="6"/>
  <c r="F5586" i="6"/>
  <c r="E5586" i="6"/>
  <c r="D5586" i="6"/>
  <c r="F5578" i="6"/>
  <c r="E5578" i="6"/>
  <c r="D5578" i="6"/>
  <c r="E5570" i="6"/>
  <c r="F5570" i="6"/>
  <c r="D5570" i="6"/>
  <c r="D5566" i="6"/>
  <c r="F5566" i="6"/>
  <c r="F5558" i="6"/>
  <c r="D5558" i="6"/>
  <c r="E5550" i="6"/>
  <c r="D5550" i="6"/>
  <c r="F5550" i="6"/>
  <c r="F5546" i="6"/>
  <c r="E5546" i="6"/>
  <c r="D5546" i="6"/>
  <c r="F5538" i="6"/>
  <c r="E5538" i="6"/>
  <c r="D5538" i="6"/>
  <c r="F5530" i="6"/>
  <c r="E5530" i="6"/>
  <c r="D5530" i="6"/>
  <c r="F5522" i="6"/>
  <c r="E5522" i="6"/>
  <c r="D5522" i="6"/>
  <c r="D5518" i="6"/>
  <c r="F5518" i="6"/>
  <c r="F5510" i="6"/>
  <c r="D5510" i="6"/>
  <c r="E5502" i="6"/>
  <c r="D5502" i="6"/>
  <c r="F5502" i="6"/>
  <c r="E5498" i="6"/>
  <c r="F5498" i="6"/>
  <c r="D5498" i="6"/>
  <c r="F5490" i="6"/>
  <c r="D5490" i="6"/>
  <c r="E5482" i="6"/>
  <c r="F5482" i="6"/>
  <c r="D5482" i="6"/>
  <c r="F5474" i="6"/>
  <c r="D5474" i="6"/>
  <c r="E5466" i="6"/>
  <c r="F5466" i="6"/>
  <c r="D5466" i="6"/>
  <c r="F5462" i="6"/>
  <c r="E5462" i="6"/>
  <c r="D5462" i="6"/>
  <c r="E5454" i="6"/>
  <c r="D5454" i="6"/>
  <c r="F5454" i="6"/>
  <c r="F5446" i="6"/>
  <c r="E5446" i="6"/>
  <c r="D5446" i="6"/>
  <c r="F5438" i="6"/>
  <c r="D5438" i="6"/>
  <c r="E5438" i="6"/>
  <c r="D5430" i="6"/>
  <c r="E5430" i="6"/>
  <c r="D5426" i="6"/>
  <c r="E5426" i="6"/>
  <c r="D5418" i="6"/>
  <c r="E5418" i="6"/>
  <c r="D5410" i="6"/>
  <c r="E5410" i="6"/>
  <c r="F5402" i="6"/>
  <c r="D5402" i="6"/>
  <c r="E5402" i="6"/>
  <c r="D5398" i="6"/>
  <c r="E5398" i="6"/>
  <c r="F5390" i="6"/>
  <c r="D5390" i="6"/>
  <c r="E5390" i="6"/>
  <c r="F5382" i="6"/>
  <c r="D5382" i="6"/>
  <c r="E5382" i="6"/>
  <c r="D5374" i="6"/>
  <c r="E5374" i="6"/>
  <c r="F5370" i="6"/>
  <c r="D5370" i="6"/>
  <c r="E5370" i="6"/>
  <c r="D5362" i="6"/>
  <c r="E5362" i="6"/>
  <c r="D5354" i="6"/>
  <c r="E5354" i="6"/>
  <c r="D5346" i="6"/>
  <c r="E5346" i="6"/>
  <c r="F5338" i="6"/>
  <c r="D5338" i="6"/>
  <c r="E5338" i="6"/>
  <c r="D5334" i="6"/>
  <c r="E5334" i="6"/>
  <c r="F5326" i="6"/>
  <c r="D5326" i="6"/>
  <c r="E5326" i="6"/>
  <c r="F5318" i="6"/>
  <c r="D5318" i="6"/>
  <c r="E5318" i="6"/>
  <c r="E5314" i="6"/>
  <c r="D5314" i="6"/>
  <c r="F5306" i="6"/>
  <c r="D5306" i="6"/>
  <c r="E5306" i="6"/>
  <c r="D5298" i="6"/>
  <c r="E5298" i="6"/>
  <c r="D5290" i="6"/>
  <c r="E5290" i="6"/>
  <c r="F5286" i="6"/>
  <c r="D5286" i="6"/>
  <c r="E5286" i="6"/>
  <c r="F5278" i="6"/>
  <c r="D5278" i="6"/>
  <c r="E5278" i="6"/>
  <c r="F5274" i="6"/>
  <c r="D5274" i="6"/>
  <c r="E5274" i="6"/>
  <c r="D5270" i="6"/>
  <c r="E5270" i="6"/>
  <c r="F5262" i="6"/>
  <c r="D5262" i="6"/>
  <c r="E5262" i="6"/>
  <c r="F5254" i="6"/>
  <c r="D5254" i="6"/>
  <c r="E5254" i="6"/>
  <c r="D5246" i="6"/>
  <c r="E5246" i="6"/>
  <c r="F5238" i="6"/>
  <c r="D5238" i="6"/>
  <c r="E5238" i="6"/>
  <c r="D5234" i="6"/>
  <c r="E5234" i="6"/>
  <c r="E5226" i="6"/>
  <c r="D5226" i="6"/>
  <c r="F5226" i="6"/>
  <c r="F5218" i="6"/>
  <c r="E5218" i="6"/>
  <c r="D5218" i="6"/>
  <c r="D5210" i="6"/>
  <c r="F5210" i="6"/>
  <c r="E5210" i="6"/>
  <c r="D5206" i="6"/>
  <c r="E5206" i="6"/>
  <c r="F5198" i="6"/>
  <c r="E5198" i="6"/>
  <c r="D5198" i="6"/>
  <c r="E5194" i="6"/>
  <c r="D5194" i="6"/>
  <c r="F5194" i="6"/>
  <c r="F5190" i="6"/>
  <c r="D5190" i="6"/>
  <c r="E5190" i="6"/>
  <c r="F5186" i="6"/>
  <c r="E5186" i="6"/>
  <c r="D5186" i="6"/>
  <c r="D5178" i="6"/>
  <c r="F5178" i="6"/>
  <c r="E5178" i="6"/>
  <c r="D5174" i="6"/>
  <c r="E5174" i="6"/>
  <c r="E5170" i="6"/>
  <c r="D5170" i="6"/>
  <c r="F5170" i="6"/>
  <c r="F5166" i="6"/>
  <c r="E5166" i="6"/>
  <c r="D5166" i="6"/>
  <c r="E5162" i="6"/>
  <c r="D5162" i="6"/>
  <c r="F5158" i="6"/>
  <c r="D5158" i="6"/>
  <c r="E5158" i="6"/>
  <c r="F5154" i="6"/>
  <c r="E5154" i="6"/>
  <c r="D5154" i="6"/>
  <c r="F5150" i="6"/>
  <c r="E5150" i="6"/>
  <c r="D5150" i="6"/>
  <c r="D5146" i="6"/>
  <c r="F5146" i="6"/>
  <c r="E5146" i="6"/>
  <c r="D5142" i="6"/>
  <c r="E5142" i="6"/>
  <c r="D5138" i="6"/>
  <c r="F5138" i="6"/>
  <c r="E5138" i="6"/>
  <c r="E5134" i="6"/>
  <c r="D5134" i="6"/>
  <c r="E5130" i="6"/>
  <c r="D5130" i="6"/>
  <c r="F5130" i="6"/>
  <c r="F5126" i="6"/>
  <c r="E5126" i="6"/>
  <c r="D5126" i="6"/>
  <c r="E5122" i="6"/>
  <c r="D5122" i="6"/>
  <c r="F5122" i="6"/>
  <c r="F5118" i="6"/>
  <c r="E5118" i="6"/>
  <c r="D5118" i="6"/>
  <c r="F5114" i="6"/>
  <c r="E5114" i="6"/>
  <c r="D5114" i="6"/>
  <c r="D5110" i="6"/>
  <c r="E5110" i="6"/>
  <c r="D5106" i="6"/>
  <c r="F5106" i="6"/>
  <c r="E5106" i="6"/>
  <c r="E5098" i="6"/>
  <c r="D5098" i="6"/>
  <c r="F5098" i="6"/>
  <c r="E5094" i="6"/>
  <c r="D5094" i="6"/>
  <c r="F5086" i="6"/>
  <c r="E5086" i="6"/>
  <c r="D5086" i="6"/>
  <c r="D5078" i="6"/>
  <c r="E5078" i="6"/>
  <c r="D5074" i="6"/>
  <c r="F5074" i="6"/>
  <c r="E5074" i="6"/>
  <c r="E5066" i="6"/>
  <c r="D5066" i="6"/>
  <c r="F5066" i="6"/>
  <c r="E5058" i="6"/>
  <c r="D5058" i="6"/>
  <c r="F5058" i="6"/>
  <c r="E5054" i="6"/>
  <c r="D5054" i="6"/>
  <c r="D5046" i="6"/>
  <c r="E5046" i="6"/>
  <c r="F5038" i="6"/>
  <c r="E5038" i="6"/>
  <c r="D5038" i="6"/>
  <c r="F5030" i="6"/>
  <c r="E5030" i="6"/>
  <c r="D5030" i="6"/>
  <c r="F5022" i="6"/>
  <c r="E5022" i="6"/>
  <c r="D5022" i="6"/>
  <c r="F5018" i="6"/>
  <c r="E5018" i="6"/>
  <c r="D5018" i="6"/>
  <c r="D5010" i="6"/>
  <c r="F5010" i="6"/>
  <c r="E5010" i="6"/>
  <c r="E5002" i="6"/>
  <c r="D5002" i="6"/>
  <c r="F5002" i="6"/>
  <c r="E4994" i="6"/>
  <c r="D4994" i="6"/>
  <c r="F4994" i="6"/>
  <c r="F4990" i="6"/>
  <c r="E4990" i="6"/>
  <c r="D4990" i="6"/>
  <c r="D4982" i="6"/>
  <c r="E4982" i="6"/>
  <c r="F4974" i="6"/>
  <c r="E4974" i="6"/>
  <c r="D4974" i="6"/>
  <c r="F4966" i="6"/>
  <c r="E4966" i="6"/>
  <c r="D4966" i="6"/>
  <c r="F4958" i="6"/>
  <c r="E4958" i="6"/>
  <c r="D4958" i="6"/>
  <c r="F4954" i="6"/>
  <c r="E4954" i="6"/>
  <c r="D4954" i="6"/>
  <c r="D4946" i="6"/>
  <c r="F4946" i="6"/>
  <c r="E4946" i="6"/>
  <c r="F4942" i="6"/>
  <c r="E4942" i="6"/>
  <c r="D4942" i="6"/>
  <c r="F4934" i="6"/>
  <c r="E4934" i="6"/>
  <c r="D4934" i="6"/>
  <c r="E4930" i="6"/>
  <c r="D4930" i="6"/>
  <c r="F4930" i="6"/>
  <c r="F4926" i="6"/>
  <c r="E4926" i="6"/>
  <c r="D4926" i="6"/>
  <c r="F4922" i="6"/>
  <c r="E4922" i="6"/>
  <c r="D4922" i="6"/>
  <c r="D4914" i="6"/>
  <c r="F4914" i="6"/>
  <c r="E4914" i="6"/>
  <c r="F4910" i="6"/>
  <c r="E4910" i="6"/>
  <c r="D4910" i="6"/>
  <c r="F4902" i="6"/>
  <c r="E4902" i="6"/>
  <c r="D4902" i="6"/>
  <c r="F4894" i="6"/>
  <c r="D4894" i="6"/>
  <c r="E4890" i="6"/>
  <c r="F4890" i="6"/>
  <c r="F4882" i="6"/>
  <c r="D4882" i="6"/>
  <c r="E4882" i="6"/>
  <c r="E4874" i="6"/>
  <c r="F4874" i="6"/>
  <c r="D4874" i="6"/>
  <c r="D4866" i="6"/>
  <c r="E4866" i="6"/>
  <c r="F4866" i="6"/>
  <c r="F4858" i="6"/>
  <c r="E4858" i="6"/>
  <c r="D4858" i="6"/>
  <c r="F4850" i="6"/>
  <c r="D4850" i="6"/>
  <c r="E4850" i="6"/>
  <c r="F4846" i="6"/>
  <c r="E4846" i="6"/>
  <c r="D4846" i="6"/>
  <c r="D4838" i="6"/>
  <c r="E4838" i="6"/>
  <c r="F4838" i="6"/>
  <c r="F4830" i="6"/>
  <c r="D4830" i="6"/>
  <c r="E4830" i="6"/>
  <c r="F4826" i="6"/>
  <c r="D4826" i="6"/>
  <c r="E4826" i="6"/>
  <c r="F4818" i="6"/>
  <c r="D4818" i="6"/>
  <c r="E4818" i="6"/>
  <c r="F4810" i="6"/>
  <c r="E4810" i="6"/>
  <c r="D4810" i="6"/>
  <c r="E4798" i="6"/>
  <c r="D4798" i="6"/>
  <c r="F4798" i="6"/>
  <c r="F4794" i="6"/>
  <c r="E4794" i="6"/>
  <c r="D4794" i="6"/>
  <c r="E4782" i="6"/>
  <c r="D4782" i="6"/>
  <c r="F4782" i="6"/>
  <c r="E4770" i="6"/>
  <c r="F4770" i="6"/>
  <c r="D4770" i="6"/>
  <c r="E4766" i="6"/>
  <c r="D4766" i="6"/>
  <c r="F4766" i="6"/>
  <c r="E4754" i="6"/>
  <c r="F4754" i="6"/>
  <c r="D4754" i="6"/>
  <c r="E4742" i="6"/>
  <c r="D4742" i="6"/>
  <c r="F4742" i="6"/>
  <c r="E4738" i="6"/>
  <c r="F4738" i="6"/>
  <c r="D4738" i="6"/>
  <c r="D4726" i="6"/>
  <c r="E4726" i="6"/>
  <c r="F4726" i="6"/>
  <c r="F4714" i="6"/>
  <c r="E4714" i="6"/>
  <c r="D4714" i="6"/>
  <c r="D4702" i="6"/>
  <c r="F4702" i="6"/>
  <c r="E4702" i="6"/>
  <c r="D4690" i="6"/>
  <c r="F4690" i="6"/>
  <c r="E4690" i="6"/>
  <c r="D4686" i="6"/>
  <c r="F4686" i="6"/>
  <c r="E4686" i="6"/>
  <c r="E4674" i="6"/>
  <c r="D4674" i="6"/>
  <c r="F4674" i="6"/>
  <c r="D4662" i="6"/>
  <c r="E4662" i="6"/>
  <c r="E4650" i="6"/>
  <c r="D4650" i="6"/>
  <c r="F4650" i="6"/>
  <c r="D4646" i="6"/>
  <c r="F4646" i="6"/>
  <c r="E4646" i="6"/>
  <c r="D4634" i="6"/>
  <c r="F4634" i="6"/>
  <c r="E4634" i="6"/>
  <c r="D4622" i="6"/>
  <c r="F4622" i="6"/>
  <c r="E4622" i="6"/>
  <c r="E4610" i="6"/>
  <c r="D4610" i="6"/>
  <c r="F4610" i="6"/>
  <c r="D4606" i="6"/>
  <c r="F4606" i="6"/>
  <c r="E4606" i="6"/>
  <c r="E4594" i="6"/>
  <c r="D4594" i="6"/>
  <c r="F4594" i="6"/>
  <c r="D4582" i="6"/>
  <c r="F4582" i="6"/>
  <c r="E4582" i="6"/>
  <c r="F4570" i="6"/>
  <c r="E4570" i="6"/>
  <c r="D4570" i="6"/>
  <c r="D4566" i="6"/>
  <c r="E4566" i="6"/>
  <c r="F4566" i="6"/>
  <c r="F4554" i="6"/>
  <c r="E4554" i="6"/>
  <c r="D4554" i="6"/>
  <c r="D4550" i="6"/>
  <c r="F4550" i="6"/>
  <c r="E4550" i="6"/>
  <c r="D4538" i="6"/>
  <c r="E4538" i="6"/>
  <c r="F4538" i="6"/>
  <c r="D4526" i="6"/>
  <c r="F4526" i="6"/>
  <c r="E4526" i="6"/>
  <c r="D4522" i="6"/>
  <c r="E4522" i="6"/>
  <c r="F4522" i="6"/>
  <c r="D4510" i="6"/>
  <c r="F4510" i="6"/>
  <c r="E4510" i="6"/>
  <c r="D4498" i="6"/>
  <c r="F4498" i="6"/>
  <c r="E4498" i="6"/>
  <c r="E4490" i="6"/>
  <c r="F4490" i="6"/>
  <c r="D4490" i="6"/>
  <c r="E4482" i="6"/>
  <c r="F4482" i="6"/>
  <c r="D4482" i="6"/>
  <c r="D4470" i="6"/>
  <c r="E4470" i="6"/>
  <c r="F4470" i="6"/>
  <c r="D4462" i="6"/>
  <c r="F4462" i="6"/>
  <c r="E4462" i="6"/>
  <c r="D4454" i="6"/>
  <c r="F4454" i="6"/>
  <c r="E4454" i="6"/>
  <c r="D4442" i="6"/>
  <c r="F4442" i="6"/>
  <c r="E4442" i="6"/>
  <c r="D4430" i="6"/>
  <c r="F4430" i="6"/>
  <c r="E4430" i="6"/>
  <c r="D4422" i="6"/>
  <c r="F4422" i="6"/>
  <c r="E4422" i="6"/>
  <c r="D4410" i="6"/>
  <c r="F4410" i="6"/>
  <c r="E4410" i="6"/>
  <c r="D4402" i="6"/>
  <c r="F4402" i="6"/>
  <c r="E4402" i="6"/>
  <c r="D4390" i="6"/>
  <c r="F4390" i="6"/>
  <c r="E4390" i="6"/>
  <c r="F4378" i="6"/>
  <c r="E4378" i="6"/>
  <c r="D4378" i="6"/>
  <c r="D4370" i="6"/>
  <c r="F4370" i="6"/>
  <c r="E4370" i="6"/>
  <c r="D4358" i="6"/>
  <c r="F4358" i="6"/>
  <c r="E4358" i="6"/>
  <c r="D4350" i="6"/>
  <c r="F4350" i="6"/>
  <c r="E4350" i="6"/>
  <c r="D4342" i="6"/>
  <c r="E4342" i="6"/>
  <c r="F4342" i="6"/>
  <c r="D4330" i="6"/>
  <c r="E4330" i="6"/>
  <c r="F4330" i="6"/>
  <c r="D4318" i="6"/>
  <c r="F4318" i="6"/>
  <c r="E4318" i="6"/>
  <c r="D4310" i="6"/>
  <c r="E4310" i="6"/>
  <c r="F4310" i="6"/>
  <c r="D4302" i="6"/>
  <c r="F4302" i="6"/>
  <c r="E4302" i="6"/>
  <c r="E4290" i="6"/>
  <c r="D4290" i="6"/>
  <c r="F4290" i="6"/>
  <c r="D4282" i="6"/>
  <c r="E4282" i="6"/>
  <c r="F4282" i="6"/>
  <c r="D4270" i="6"/>
  <c r="F4270" i="6"/>
  <c r="E4258" i="6"/>
  <c r="D4258" i="6"/>
  <c r="F4258" i="6"/>
  <c r="E4250" i="6"/>
  <c r="D4250" i="6"/>
  <c r="F4250" i="6"/>
  <c r="D4242" i="6"/>
  <c r="E4242" i="6"/>
  <c r="F4242" i="6"/>
  <c r="D4230" i="6"/>
  <c r="F4230" i="6"/>
  <c r="E4230" i="6"/>
  <c r="E4226" i="6"/>
  <c r="D4226" i="6"/>
  <c r="F4226" i="6"/>
  <c r="D4214" i="6"/>
  <c r="E4214" i="6"/>
  <c r="F4214" i="6"/>
  <c r="D4202" i="6"/>
  <c r="E4202" i="6"/>
  <c r="F4202" i="6"/>
  <c r="D4190" i="6"/>
  <c r="F4190" i="6"/>
  <c r="E4190" i="6"/>
  <c r="E4186" i="6"/>
  <c r="F4186" i="6"/>
  <c r="D4186" i="6"/>
  <c r="D4174" i="6"/>
  <c r="F4174" i="6"/>
  <c r="E4174" i="6"/>
  <c r="E4162" i="6"/>
  <c r="D4162" i="6"/>
  <c r="F4162" i="6"/>
  <c r="D4150" i="6"/>
  <c r="E4150" i="6"/>
  <c r="F4150" i="6"/>
  <c r="D4146" i="6"/>
  <c r="E4146" i="6"/>
  <c r="D4134" i="6"/>
  <c r="F4134" i="6"/>
  <c r="E4134" i="6"/>
  <c r="E4122" i="6"/>
  <c r="D4122" i="6"/>
  <c r="F4122" i="6"/>
  <c r="D4110" i="6"/>
  <c r="F4110" i="6"/>
  <c r="E4110" i="6"/>
  <c r="E4098" i="6"/>
  <c r="D4098" i="6"/>
  <c r="F4098" i="6"/>
  <c r="D4094" i="6"/>
  <c r="F4094" i="6"/>
  <c r="E4094" i="6"/>
  <c r="D4082" i="6"/>
  <c r="E4082" i="6"/>
  <c r="F4082" i="6"/>
  <c r="D4070" i="6"/>
  <c r="F4070" i="6"/>
  <c r="E4070" i="6"/>
  <c r="D4058" i="6"/>
  <c r="E4058" i="6"/>
  <c r="F4058" i="6"/>
  <c r="D4054" i="6"/>
  <c r="E4054" i="6"/>
  <c r="F4054" i="6"/>
  <c r="E4042" i="6"/>
  <c r="D4042" i="6"/>
  <c r="F4042" i="6"/>
  <c r="D4030" i="6"/>
  <c r="F4030" i="6"/>
  <c r="E4030" i="6"/>
  <c r="E4018" i="6"/>
  <c r="D4018" i="6"/>
  <c r="F4018" i="6"/>
  <c r="D4014" i="6"/>
  <c r="F4014" i="6"/>
  <c r="E4014" i="6"/>
  <c r="E4002" i="6"/>
  <c r="D4002" i="6"/>
  <c r="F4002" i="6"/>
  <c r="D3990" i="6"/>
  <c r="E3990" i="6"/>
  <c r="F3990" i="6"/>
  <c r="E3986" i="6"/>
  <c r="D3986" i="6"/>
  <c r="F3986" i="6"/>
  <c r="D3974" i="6"/>
  <c r="F3974" i="6"/>
  <c r="E3974" i="6"/>
  <c r="E3962" i="6"/>
  <c r="D3962" i="6"/>
  <c r="F3962" i="6"/>
  <c r="D3950" i="6"/>
  <c r="F3950" i="6"/>
  <c r="E3950" i="6"/>
  <c r="D3946" i="6"/>
  <c r="E3946" i="6"/>
  <c r="F3946" i="6"/>
  <c r="D3934" i="6"/>
  <c r="F3934" i="6"/>
  <c r="E3934" i="6"/>
  <c r="E3922" i="6"/>
  <c r="D3922" i="6"/>
  <c r="F3922" i="6"/>
  <c r="D3910" i="6"/>
  <c r="F3910" i="6"/>
  <c r="E3910" i="6"/>
  <c r="E3906" i="6"/>
  <c r="D3906" i="6"/>
  <c r="F3906" i="6"/>
  <c r="D3894" i="6"/>
  <c r="E3894" i="6"/>
  <c r="F3894" i="6"/>
  <c r="E3882" i="6"/>
  <c r="D3882" i="6"/>
  <c r="F3882" i="6"/>
  <c r="D3870" i="6"/>
  <c r="F3870" i="6"/>
  <c r="E3870" i="6"/>
  <c r="D3866" i="6"/>
  <c r="E3866" i="6"/>
  <c r="F3866" i="6"/>
  <c r="D3854" i="6"/>
  <c r="F3854" i="6"/>
  <c r="E3854" i="6"/>
  <c r="E3842" i="6"/>
  <c r="D3842" i="6"/>
  <c r="F3842" i="6"/>
  <c r="D3830" i="6"/>
  <c r="E3830" i="6"/>
  <c r="F3830" i="6"/>
  <c r="E3826" i="6"/>
  <c r="D3826" i="6"/>
  <c r="F3826" i="6"/>
  <c r="D3814" i="6"/>
  <c r="F3814" i="6"/>
  <c r="E3814" i="6"/>
  <c r="D3802" i="6"/>
  <c r="E3802" i="6"/>
  <c r="F3802" i="6"/>
  <c r="D3790" i="6"/>
  <c r="F3790" i="6"/>
  <c r="E3790" i="6"/>
  <c r="E3786" i="6"/>
  <c r="D3786" i="6"/>
  <c r="F3786" i="6"/>
  <c r="F3774" i="6"/>
  <c r="E3774" i="6"/>
  <c r="D3774" i="6"/>
  <c r="E3762" i="6"/>
  <c r="D3762" i="6"/>
  <c r="F3762" i="6"/>
  <c r="D3750" i="6"/>
  <c r="F3750" i="6"/>
  <c r="E3750" i="6"/>
  <c r="D3742" i="6"/>
  <c r="F3742" i="6"/>
  <c r="E3742" i="6"/>
  <c r="D3734" i="6"/>
  <c r="E3734" i="6"/>
  <c r="F3734" i="6"/>
  <c r="E3722" i="6"/>
  <c r="F3722" i="6"/>
  <c r="D3722" i="6"/>
  <c r="E3714" i="6"/>
  <c r="D3714" i="6"/>
  <c r="F3714" i="6"/>
  <c r="D3706" i="6"/>
  <c r="E3706" i="6"/>
  <c r="F3706" i="6"/>
  <c r="D3694" i="6"/>
  <c r="F3694" i="6"/>
  <c r="E3694" i="6"/>
  <c r="D3686" i="6"/>
  <c r="F3686" i="6"/>
  <c r="E3686" i="6"/>
  <c r="D3678" i="6"/>
  <c r="F3678" i="6"/>
  <c r="E3678" i="6"/>
  <c r="D3670" i="6"/>
  <c r="E3670" i="6"/>
  <c r="F3670" i="6"/>
  <c r="E3658" i="6"/>
  <c r="D3658" i="6"/>
  <c r="F3658" i="6"/>
  <c r="D3654" i="6"/>
  <c r="F3654" i="6"/>
  <c r="E3654" i="6"/>
  <c r="E3650" i="6"/>
  <c r="D3650" i="6"/>
  <c r="F3650" i="6"/>
  <c r="D3646" i="6"/>
  <c r="F3646" i="6"/>
  <c r="E3646" i="6"/>
  <c r="D3638" i="6"/>
  <c r="E3638" i="6"/>
  <c r="D3634" i="6"/>
  <c r="E3634" i="6"/>
  <c r="F3634" i="6"/>
  <c r="D3630" i="6"/>
  <c r="F3630" i="6"/>
  <c r="E3630" i="6"/>
  <c r="E3626" i="6"/>
  <c r="D3626" i="6"/>
  <c r="F3626" i="6"/>
  <c r="D3622" i="6"/>
  <c r="F3622" i="6"/>
  <c r="E3622" i="6"/>
  <c r="E3618" i="6"/>
  <c r="D3618" i="6"/>
  <c r="F3618" i="6"/>
  <c r="D3614" i="6"/>
  <c r="F3614" i="6"/>
  <c r="E3614" i="6"/>
  <c r="E3610" i="6"/>
  <c r="D3610" i="6"/>
  <c r="F3610" i="6"/>
  <c r="D3606" i="6"/>
  <c r="E3606" i="6"/>
  <c r="F3606" i="6"/>
  <c r="E3602" i="6"/>
  <c r="D3602" i="6"/>
  <c r="F3602" i="6"/>
  <c r="D3598" i="6"/>
  <c r="F3598" i="6"/>
  <c r="E3598" i="6"/>
  <c r="D3590" i="6"/>
  <c r="F3590" i="6"/>
  <c r="E3590" i="6"/>
  <c r="D3586" i="6"/>
  <c r="E3586" i="6"/>
  <c r="F3586" i="6"/>
  <c r="D3578" i="6"/>
  <c r="E3578" i="6"/>
  <c r="F3578" i="6"/>
  <c r="E3570" i="6"/>
  <c r="D3570" i="6"/>
  <c r="F3570" i="6"/>
  <c r="D3566" i="6"/>
  <c r="F3566" i="6"/>
  <c r="E3566" i="6"/>
  <c r="D3558" i="6"/>
  <c r="F3558" i="6"/>
  <c r="E3558" i="6"/>
  <c r="E3554" i="6"/>
  <c r="D3554" i="6"/>
  <c r="F3554" i="6"/>
  <c r="D3546" i="6"/>
  <c r="E3546" i="6"/>
  <c r="F3546" i="6"/>
  <c r="D3534" i="6"/>
  <c r="F3534" i="6"/>
  <c r="E3534" i="6"/>
  <c r="E3530" i="6"/>
  <c r="D3530" i="6"/>
  <c r="F3530" i="6"/>
  <c r="E3522" i="6"/>
  <c r="D3522" i="6"/>
  <c r="F3522" i="6"/>
  <c r="D3514" i="6"/>
  <c r="E3514" i="6"/>
  <c r="F3514" i="6"/>
  <c r="D3510" i="6"/>
  <c r="E3510" i="6"/>
  <c r="F3510" i="6"/>
  <c r="D3502" i="6"/>
  <c r="F3502" i="6"/>
  <c r="E3502" i="6"/>
  <c r="D3494" i="6"/>
  <c r="F3494" i="6"/>
  <c r="E3494" i="6"/>
  <c r="D3490" i="6"/>
  <c r="E3490" i="6"/>
  <c r="F3490" i="6"/>
  <c r="E3482" i="6"/>
  <c r="F3482" i="6"/>
  <c r="D3482" i="6"/>
  <c r="D3478" i="6"/>
  <c r="E3478" i="6"/>
  <c r="F3478" i="6"/>
  <c r="D3470" i="6"/>
  <c r="F3470" i="6"/>
  <c r="E3470" i="6"/>
  <c r="E3466" i="6"/>
  <c r="D3466" i="6"/>
  <c r="F3466" i="6"/>
  <c r="D3458" i="6"/>
  <c r="E3458" i="6"/>
  <c r="F3458" i="6"/>
  <c r="D3450" i="6"/>
  <c r="E3450" i="6"/>
  <c r="F3450" i="6"/>
  <c r="D3446" i="6"/>
  <c r="E3446" i="6"/>
  <c r="F3446" i="6"/>
  <c r="E3438" i="6"/>
  <c r="D3438" i="6"/>
  <c r="F3438" i="6"/>
  <c r="D3434" i="6"/>
  <c r="F3434" i="6"/>
  <c r="E3434" i="6"/>
  <c r="E3426" i="6"/>
  <c r="D3426" i="6"/>
  <c r="F3426" i="6"/>
  <c r="F3418" i="6"/>
  <c r="D3418" i="6"/>
  <c r="E3418" i="6"/>
  <c r="F3410" i="6"/>
  <c r="E3410" i="6"/>
  <c r="D3410" i="6"/>
  <c r="E3406" i="6"/>
  <c r="D3406" i="6"/>
  <c r="F3406" i="6"/>
  <c r="E3398" i="6"/>
  <c r="D3398" i="6"/>
  <c r="F3398" i="6"/>
  <c r="F3394" i="6"/>
  <c r="E3394" i="6"/>
  <c r="D3394" i="6"/>
  <c r="D3386" i="6"/>
  <c r="F3386" i="6"/>
  <c r="E3386" i="6"/>
  <c r="E3382" i="6"/>
  <c r="D3382" i="6"/>
  <c r="F3382" i="6"/>
  <c r="E3374" i="6"/>
  <c r="D3374" i="6"/>
  <c r="F3374" i="6"/>
  <c r="F3370" i="6"/>
  <c r="E3370" i="6"/>
  <c r="D3370" i="6"/>
  <c r="D3362" i="6"/>
  <c r="F3362" i="6"/>
  <c r="E3362" i="6"/>
  <c r="D3354" i="6"/>
  <c r="F3354" i="6"/>
  <c r="E3354" i="6"/>
  <c r="D3350" i="6"/>
  <c r="E3350" i="6"/>
  <c r="F3350" i="6"/>
  <c r="E3342" i="6"/>
  <c r="D3342" i="6"/>
  <c r="F3342" i="6"/>
  <c r="D3338" i="6"/>
  <c r="F3338" i="6"/>
  <c r="E3338" i="6"/>
  <c r="D3330" i="6"/>
  <c r="F3330" i="6"/>
  <c r="E3330" i="6"/>
  <c r="E3322" i="6"/>
  <c r="F3322" i="6"/>
  <c r="D3322" i="6"/>
  <c r="D3318" i="6"/>
  <c r="E3318" i="6"/>
  <c r="F3318" i="6"/>
  <c r="E3310" i="6"/>
  <c r="D3310" i="6"/>
  <c r="F3310" i="6"/>
  <c r="D3306" i="6"/>
  <c r="F3306" i="6"/>
  <c r="E3306" i="6"/>
  <c r="E3298" i="6"/>
  <c r="D3298" i="6"/>
  <c r="F3298" i="6"/>
  <c r="F3290" i="6"/>
  <c r="D3290" i="6"/>
  <c r="E3290" i="6"/>
  <c r="E3286" i="6"/>
  <c r="D3286" i="6"/>
  <c r="F3286" i="6"/>
  <c r="E3278" i="6"/>
  <c r="D3278" i="6"/>
  <c r="F3278" i="6"/>
  <c r="E3274" i="6"/>
  <c r="D3274" i="6"/>
  <c r="F3274" i="6"/>
  <c r="F3266" i="6"/>
  <c r="E3266" i="6"/>
  <c r="D3266" i="6"/>
  <c r="D3258" i="6"/>
  <c r="E3258" i="6"/>
  <c r="F3258" i="6"/>
  <c r="E3254" i="6"/>
  <c r="D3254" i="6"/>
  <c r="F3254" i="6"/>
  <c r="E3246" i="6"/>
  <c r="D3246" i="6"/>
  <c r="F3246" i="6"/>
  <c r="F3242" i="6"/>
  <c r="E3242" i="6"/>
  <c r="D3242" i="6"/>
  <c r="D3234" i="6"/>
  <c r="F3234" i="6"/>
  <c r="E3234" i="6"/>
  <c r="F3226" i="6"/>
  <c r="E3226" i="6"/>
  <c r="D3226" i="6"/>
  <c r="D3222" i="6"/>
  <c r="E3222" i="6"/>
  <c r="F3222" i="6"/>
  <c r="E3214" i="6"/>
  <c r="D3214" i="6"/>
  <c r="F3214" i="6"/>
  <c r="F3210" i="6"/>
  <c r="E3210" i="6"/>
  <c r="D3210" i="6"/>
  <c r="D3202" i="6"/>
  <c r="E3202" i="6"/>
  <c r="F3202" i="6"/>
  <c r="F3194" i="6"/>
  <c r="E3194" i="6"/>
  <c r="D3194" i="6"/>
  <c r="E3190" i="6"/>
  <c r="F3190" i="6"/>
  <c r="D3190" i="6"/>
  <c r="D3182" i="6"/>
  <c r="E3182" i="6"/>
  <c r="F3182" i="6"/>
  <c r="D3178" i="6"/>
  <c r="E3178" i="6"/>
  <c r="F3178" i="6"/>
  <c r="E3170" i="6"/>
  <c r="D3170" i="6"/>
  <c r="F3170" i="6"/>
  <c r="D3162" i="6"/>
  <c r="E3162" i="6"/>
  <c r="F3162" i="6"/>
  <c r="E3158" i="6"/>
  <c r="D3158" i="6"/>
  <c r="F3158" i="6"/>
  <c r="E3150" i="6"/>
  <c r="D3150" i="6"/>
  <c r="F3150" i="6"/>
  <c r="D3146" i="6"/>
  <c r="E3146" i="6"/>
  <c r="F3146" i="6"/>
  <c r="E3138" i="6"/>
  <c r="D3138" i="6"/>
  <c r="F3138" i="6"/>
  <c r="D3134" i="6"/>
  <c r="E3134" i="6"/>
  <c r="F3134" i="6"/>
  <c r="D3126" i="6"/>
  <c r="E3126" i="6"/>
  <c r="F3126" i="6"/>
  <c r="D3118" i="6"/>
  <c r="F3118" i="6"/>
  <c r="E3118" i="6"/>
  <c r="D3114" i="6"/>
  <c r="E3114" i="6"/>
  <c r="F3114" i="6"/>
  <c r="E3106" i="6"/>
  <c r="D3106" i="6"/>
  <c r="F3106" i="6"/>
  <c r="E3102" i="6"/>
  <c r="D3102" i="6"/>
  <c r="F3102" i="6"/>
  <c r="E3094" i="6"/>
  <c r="D3094" i="6"/>
  <c r="F3094" i="6"/>
  <c r="E3086" i="6"/>
  <c r="D3086" i="6"/>
  <c r="F3086" i="6"/>
  <c r="E3082" i="6"/>
  <c r="D3082" i="6"/>
  <c r="F3082" i="6"/>
  <c r="D3074" i="6"/>
  <c r="E3074" i="6"/>
  <c r="F3074" i="6"/>
  <c r="D3066" i="6"/>
  <c r="E3066" i="6"/>
  <c r="F3066" i="6"/>
  <c r="D3062" i="6"/>
  <c r="E3062" i="6"/>
  <c r="F3062" i="6"/>
  <c r="D3054" i="6"/>
  <c r="E3054" i="6"/>
  <c r="F3054" i="6"/>
  <c r="D3046" i="6"/>
  <c r="E3046" i="6"/>
  <c r="F3046" i="6"/>
  <c r="E3042" i="6"/>
  <c r="D3042" i="6"/>
  <c r="F3042" i="6"/>
  <c r="D3034" i="6"/>
  <c r="E3034" i="6"/>
  <c r="F3034" i="6"/>
  <c r="E3030" i="6"/>
  <c r="D3030" i="6"/>
  <c r="F3030" i="6"/>
  <c r="E3022" i="6"/>
  <c r="F3022" i="6"/>
  <c r="D3022" i="6"/>
  <c r="E3018" i="6"/>
  <c r="F3018" i="6"/>
  <c r="D3018" i="6"/>
  <c r="F3010" i="6"/>
  <c r="D3010" i="6"/>
  <c r="E3010" i="6"/>
  <c r="F3002" i="6"/>
  <c r="D3002" i="6"/>
  <c r="E3002" i="6"/>
  <c r="E2998" i="6"/>
  <c r="D2998" i="6"/>
  <c r="F2998" i="6"/>
  <c r="F2990" i="6"/>
  <c r="E2990" i="6"/>
  <c r="D2990" i="6"/>
  <c r="E2986" i="6"/>
  <c r="D2986" i="6"/>
  <c r="F2986" i="6"/>
  <c r="E2978" i="6"/>
  <c r="F2978" i="6"/>
  <c r="D2978" i="6"/>
  <c r="E2970" i="6"/>
  <c r="D2970" i="6"/>
  <c r="F2970" i="6"/>
  <c r="E2966" i="6"/>
  <c r="D2966" i="6"/>
  <c r="F2966" i="6"/>
  <c r="E2958" i="6"/>
  <c r="F2958" i="6"/>
  <c r="D2958" i="6"/>
  <c r="D2954" i="6"/>
  <c r="E2954" i="6"/>
  <c r="F2954" i="6"/>
  <c r="E2946" i="6"/>
  <c r="F2946" i="6"/>
  <c r="D2946" i="6"/>
  <c r="E2938" i="6"/>
  <c r="F2938" i="6"/>
  <c r="D2938" i="6"/>
  <c r="E2934" i="6"/>
  <c r="D2934" i="6"/>
  <c r="F2934" i="6"/>
  <c r="E2926" i="6"/>
  <c r="F2926" i="6"/>
  <c r="D2926" i="6"/>
  <c r="E2918" i="6"/>
  <c r="D2918" i="6"/>
  <c r="F2918" i="6"/>
  <c r="D2914" i="6"/>
  <c r="E2914" i="6"/>
  <c r="F2914" i="6"/>
  <c r="D2906" i="6"/>
  <c r="E2906" i="6"/>
  <c r="F2906" i="6"/>
  <c r="E2902" i="6"/>
  <c r="D2902" i="6"/>
  <c r="F2902" i="6"/>
  <c r="E2894" i="6"/>
  <c r="F2894" i="6"/>
  <c r="D2894" i="6"/>
  <c r="F2890" i="6"/>
  <c r="E2890" i="6"/>
  <c r="D2890" i="6"/>
  <c r="E2882" i="6"/>
  <c r="F2882" i="6"/>
  <c r="D2882" i="6"/>
  <c r="F2874" i="6"/>
  <c r="D2874" i="6"/>
  <c r="E2874" i="6"/>
  <c r="E2870" i="6"/>
  <c r="D2870" i="6"/>
  <c r="F2870" i="6"/>
  <c r="E2862" i="6"/>
  <c r="F2862" i="6"/>
  <c r="D2862" i="6"/>
  <c r="F2858" i="6"/>
  <c r="E2858" i="6"/>
  <c r="D2858" i="6"/>
  <c r="E2850" i="6"/>
  <c r="D2850" i="6"/>
  <c r="F2850" i="6"/>
  <c r="E2846" i="6"/>
  <c r="F2846" i="6"/>
  <c r="D2846" i="6"/>
  <c r="E2838" i="6"/>
  <c r="D2838" i="6"/>
  <c r="F2838" i="6"/>
  <c r="E2830" i="6"/>
  <c r="F2830" i="6"/>
  <c r="D2830" i="6"/>
  <c r="D2826" i="6"/>
  <c r="F2826" i="6"/>
  <c r="E2826" i="6"/>
  <c r="E2818" i="6"/>
  <c r="D2818" i="6"/>
  <c r="F2818" i="6"/>
  <c r="E2814" i="6"/>
  <c r="F2814" i="6"/>
  <c r="D2814" i="6"/>
  <c r="E2806" i="6"/>
  <c r="D2806" i="6"/>
  <c r="F2806" i="6"/>
  <c r="E2802" i="6"/>
  <c r="D2802" i="6"/>
  <c r="F2802" i="6"/>
  <c r="E2794" i="6"/>
  <c r="D2794" i="6"/>
  <c r="F2794" i="6"/>
  <c r="E2790" i="6"/>
  <c r="D2790" i="6"/>
  <c r="F2790" i="6"/>
  <c r="E2782" i="6"/>
  <c r="F2782" i="6"/>
  <c r="D2782" i="6"/>
  <c r="D2778" i="6"/>
  <c r="E2778" i="6"/>
  <c r="F2778" i="6"/>
  <c r="E2770" i="6"/>
  <c r="D2770" i="6"/>
  <c r="F2770" i="6"/>
  <c r="F2762" i="6"/>
  <c r="E2762" i="6"/>
  <c r="D2762" i="6"/>
  <c r="E2758" i="6"/>
  <c r="D2758" i="6"/>
  <c r="F2758" i="6"/>
  <c r="E2750" i="6"/>
  <c r="F2750" i="6"/>
  <c r="D2750" i="6"/>
  <c r="D2746" i="6"/>
  <c r="E2746" i="6"/>
  <c r="F2746" i="6"/>
  <c r="E2738" i="6"/>
  <c r="D2738" i="6"/>
  <c r="F2738" i="6"/>
  <c r="E2730" i="6"/>
  <c r="D2730" i="6"/>
  <c r="F2730" i="6"/>
  <c r="E2726" i="6"/>
  <c r="F2726" i="6"/>
  <c r="D2726" i="6"/>
  <c r="E2718" i="6"/>
  <c r="F2718" i="6"/>
  <c r="D2718" i="6"/>
  <c r="D2714" i="6"/>
  <c r="E2714" i="6"/>
  <c r="F2714" i="6"/>
  <c r="E2706" i="6"/>
  <c r="D2706" i="6"/>
  <c r="F2706" i="6"/>
  <c r="D2698" i="6"/>
  <c r="E2698" i="6"/>
  <c r="F2698" i="6"/>
  <c r="E2694" i="6"/>
  <c r="F2694" i="6"/>
  <c r="D2694" i="6"/>
  <c r="E2686" i="6"/>
  <c r="F2686" i="6"/>
  <c r="D2686" i="6"/>
  <c r="D2682" i="6"/>
  <c r="E2682" i="6"/>
  <c r="F2682" i="6"/>
  <c r="E2674" i="6"/>
  <c r="D2674" i="6"/>
  <c r="F2674" i="6"/>
  <c r="D2666" i="6"/>
  <c r="E2666" i="6"/>
  <c r="F2666" i="6"/>
  <c r="E2662" i="6"/>
  <c r="F2662" i="6"/>
  <c r="D2662" i="6"/>
  <c r="E2654" i="6"/>
  <c r="F2654" i="6"/>
  <c r="D2654" i="6"/>
  <c r="D2650" i="6"/>
  <c r="E2650" i="6"/>
  <c r="F2650" i="6"/>
  <c r="E2642" i="6"/>
  <c r="D2642" i="6"/>
  <c r="F2642" i="6"/>
  <c r="F2634" i="6"/>
  <c r="D2634" i="6"/>
  <c r="E2634" i="6"/>
  <c r="E2630" i="6"/>
  <c r="F2630" i="6"/>
  <c r="D2630" i="6"/>
  <c r="E2622" i="6"/>
  <c r="F2622" i="6"/>
  <c r="D2622" i="6"/>
  <c r="E2618" i="6"/>
  <c r="F2618" i="6"/>
  <c r="D2618" i="6"/>
  <c r="E2610" i="6"/>
  <c r="D2610" i="6"/>
  <c r="F2610" i="6"/>
  <c r="D2602" i="6"/>
  <c r="E2602" i="6"/>
  <c r="F2602" i="6"/>
  <c r="E2598" i="6"/>
  <c r="F2598" i="6"/>
  <c r="D2598" i="6"/>
  <c r="E2590" i="6"/>
  <c r="F2590" i="6"/>
  <c r="D2590" i="6"/>
  <c r="E2582" i="6"/>
  <c r="F2582" i="6"/>
  <c r="D2582" i="6"/>
  <c r="E2578" i="6"/>
  <c r="D2578" i="6"/>
  <c r="F2578" i="6"/>
  <c r="D2570" i="6"/>
  <c r="F2570" i="6"/>
  <c r="E2570" i="6"/>
  <c r="E2566" i="6"/>
  <c r="F2566" i="6"/>
  <c r="D2566" i="6"/>
  <c r="E2558" i="6"/>
  <c r="F2558" i="6"/>
  <c r="D2558" i="6"/>
  <c r="D2554" i="6"/>
  <c r="F2554" i="6"/>
  <c r="E2554" i="6"/>
  <c r="E2546" i="6"/>
  <c r="D2546" i="6"/>
  <c r="F2546" i="6"/>
  <c r="E2542" i="6"/>
  <c r="D2542" i="6"/>
  <c r="F2542" i="6"/>
  <c r="E2534" i="6"/>
  <c r="F2534" i="6"/>
  <c r="D2534" i="6"/>
  <c r="E2526" i="6"/>
  <c r="F2526" i="6"/>
  <c r="D2526" i="6"/>
  <c r="D2522" i="6"/>
  <c r="F2522" i="6"/>
  <c r="E2522" i="6"/>
  <c r="E2514" i="6"/>
  <c r="D2514" i="6"/>
  <c r="F2514" i="6"/>
  <c r="E2510" i="6"/>
  <c r="D2510" i="6"/>
  <c r="F2510" i="6"/>
  <c r="E2502" i="6"/>
  <c r="F2502" i="6"/>
  <c r="D2502" i="6"/>
  <c r="E2494" i="6"/>
  <c r="F2494" i="6"/>
  <c r="D2494" i="6"/>
  <c r="F2490" i="6"/>
  <c r="E2490" i="6"/>
  <c r="D2490" i="6"/>
  <c r="E2482" i="6"/>
  <c r="D2482" i="6"/>
  <c r="F2482" i="6"/>
  <c r="E2478" i="6"/>
  <c r="D2478" i="6"/>
  <c r="F2478" i="6"/>
  <c r="E2470" i="6"/>
  <c r="F2470" i="6"/>
  <c r="D2470" i="6"/>
  <c r="E2462" i="6"/>
  <c r="F2462" i="6"/>
  <c r="D2462" i="6"/>
  <c r="D2458" i="6"/>
  <c r="F2458" i="6"/>
  <c r="E2458" i="6"/>
  <c r="E2450" i="6"/>
  <c r="D2450" i="6"/>
  <c r="F2450" i="6"/>
  <c r="E2446" i="6"/>
  <c r="D2446" i="6"/>
  <c r="F2446" i="6"/>
  <c r="E2438" i="6"/>
  <c r="F2438" i="6"/>
  <c r="E2430" i="6"/>
  <c r="F2430" i="6"/>
  <c r="D2430" i="6"/>
  <c r="D2426" i="6"/>
  <c r="E2426" i="6"/>
  <c r="F2426" i="6"/>
  <c r="E2418" i="6"/>
  <c r="D2418" i="6"/>
  <c r="F2418" i="6"/>
  <c r="E2414" i="6"/>
  <c r="D2414" i="6"/>
  <c r="F2414" i="6"/>
  <c r="E2402" i="6"/>
  <c r="F2402" i="6"/>
  <c r="D2402" i="6"/>
  <c r="F2394" i="6"/>
  <c r="D2394" i="6"/>
  <c r="E2390" i="6"/>
  <c r="D2390" i="6"/>
  <c r="F2390" i="6"/>
  <c r="E2382" i="6"/>
  <c r="D2382" i="6"/>
  <c r="F2382" i="6"/>
  <c r="D2378" i="6"/>
  <c r="F2378" i="6"/>
  <c r="E2378" i="6"/>
  <c r="E2370" i="6"/>
  <c r="F2370" i="6"/>
  <c r="D2370" i="6"/>
  <c r="D2362" i="6"/>
  <c r="F2362" i="6"/>
  <c r="E2362" i="6"/>
  <c r="E2358" i="6"/>
  <c r="D2358" i="6"/>
  <c r="F2358" i="6"/>
  <c r="E2350" i="6"/>
  <c r="D2350" i="6"/>
  <c r="F2350" i="6"/>
  <c r="D2346" i="6"/>
  <c r="E2346" i="6"/>
  <c r="F2346" i="6"/>
  <c r="D2338" i="6"/>
  <c r="E2338" i="6"/>
  <c r="F2338" i="6"/>
  <c r="D2330" i="6"/>
  <c r="E2330" i="6"/>
  <c r="F2330" i="6"/>
  <c r="E2326" i="6"/>
  <c r="F2326" i="6"/>
  <c r="D2326" i="6"/>
  <c r="E2318" i="6"/>
  <c r="D2318" i="6"/>
  <c r="F2318" i="6"/>
  <c r="E2310" i="6"/>
  <c r="F2310" i="6"/>
  <c r="D2310" i="6"/>
  <c r="D2306" i="6"/>
  <c r="E2306" i="6"/>
  <c r="F2306" i="6"/>
  <c r="E2298" i="6"/>
  <c r="D2298" i="6"/>
  <c r="F2298" i="6"/>
  <c r="E2290" i="6"/>
  <c r="D2290" i="6"/>
  <c r="F2290" i="6"/>
  <c r="E2286" i="6"/>
  <c r="D2286" i="6"/>
  <c r="F2286" i="6"/>
  <c r="E2278" i="6"/>
  <c r="F2278" i="6"/>
  <c r="D2278" i="6"/>
  <c r="E2270" i="6"/>
  <c r="F2270" i="6"/>
  <c r="D2270" i="6"/>
  <c r="D2266" i="6"/>
  <c r="E2266" i="6"/>
  <c r="F2266" i="6"/>
  <c r="D2258" i="6"/>
  <c r="E2258" i="6"/>
  <c r="F2258" i="6"/>
  <c r="E2254" i="6"/>
  <c r="D2254" i="6"/>
  <c r="F2254" i="6"/>
  <c r="E2246" i="6"/>
  <c r="F2246" i="6"/>
  <c r="D2246" i="6"/>
  <c r="E2238" i="6"/>
  <c r="F2238" i="6"/>
  <c r="D2238" i="6"/>
  <c r="E2234" i="6"/>
  <c r="D2234" i="6"/>
  <c r="F2234" i="6"/>
  <c r="E2226" i="6"/>
  <c r="D2226" i="6"/>
  <c r="F2226" i="6"/>
  <c r="E2222" i="6"/>
  <c r="D2222" i="6"/>
  <c r="F2222" i="6"/>
  <c r="E2214" i="6"/>
  <c r="F2214" i="6"/>
  <c r="D2214" i="6"/>
  <c r="E2206" i="6"/>
  <c r="F2206" i="6"/>
  <c r="D2206" i="6"/>
  <c r="D2202" i="6"/>
  <c r="E2202" i="6"/>
  <c r="F2202" i="6"/>
  <c r="D2194" i="6"/>
  <c r="E2194" i="6"/>
  <c r="F2194" i="6"/>
  <c r="E2190" i="6"/>
  <c r="D2190" i="6"/>
  <c r="F2190" i="6"/>
  <c r="E2182" i="6"/>
  <c r="F2182" i="6"/>
  <c r="D2182" i="6"/>
  <c r="E2174" i="6"/>
  <c r="F2174" i="6"/>
  <c r="D2174" i="6"/>
  <c r="D2170" i="6"/>
  <c r="E2170" i="6"/>
  <c r="F2170" i="6"/>
  <c r="E2162" i="6"/>
  <c r="D2162" i="6"/>
  <c r="F2162" i="6"/>
  <c r="E2154" i="6"/>
  <c r="D2154" i="6"/>
  <c r="F2154" i="6"/>
  <c r="E2150" i="6"/>
  <c r="F2150" i="6"/>
  <c r="D2150" i="6"/>
  <c r="E2142" i="6"/>
  <c r="F2142" i="6"/>
  <c r="D2142" i="6"/>
  <c r="D2138" i="6"/>
  <c r="E2138" i="6"/>
  <c r="F2138" i="6"/>
  <c r="E2130" i="6"/>
  <c r="D2130" i="6"/>
  <c r="F2130" i="6"/>
  <c r="E2122" i="6"/>
  <c r="D2122" i="6"/>
  <c r="F2122" i="6"/>
  <c r="E2118" i="6"/>
  <c r="F2118" i="6"/>
  <c r="D2118" i="6"/>
  <c r="E2110" i="6"/>
  <c r="F2110" i="6"/>
  <c r="D2110" i="6"/>
  <c r="E2102" i="6"/>
  <c r="D2102" i="6"/>
  <c r="F2102" i="6"/>
  <c r="E2098" i="6"/>
  <c r="D2098" i="6"/>
  <c r="F2098" i="6"/>
  <c r="E2090" i="6"/>
  <c r="D2090" i="6"/>
  <c r="F2090" i="6"/>
  <c r="E2086" i="6"/>
  <c r="F2086" i="6"/>
  <c r="D2086" i="6"/>
  <c r="E2078" i="6"/>
  <c r="F2078" i="6"/>
  <c r="D2078" i="6"/>
  <c r="E2070" i="6"/>
  <c r="F2070" i="6"/>
  <c r="D2070" i="6"/>
  <c r="D2066" i="6"/>
  <c r="E2066" i="6"/>
  <c r="F2066" i="6"/>
  <c r="E2058" i="6"/>
  <c r="D2058" i="6"/>
  <c r="F2058" i="6"/>
  <c r="E2054" i="6"/>
  <c r="F2054" i="6"/>
  <c r="D2054" i="6"/>
  <c r="E2046" i="6"/>
  <c r="F2046" i="6"/>
  <c r="D2046" i="6"/>
  <c r="E2042" i="6"/>
  <c r="D2042" i="6"/>
  <c r="F2042" i="6"/>
  <c r="D2034" i="6"/>
  <c r="E2034" i="6"/>
  <c r="F2034" i="6"/>
  <c r="E2026" i="6"/>
  <c r="D2026" i="6"/>
  <c r="F2026" i="6"/>
  <c r="E2022" i="6"/>
  <c r="F2022" i="6"/>
  <c r="D2022" i="6"/>
  <c r="E2014" i="6"/>
  <c r="F2014" i="6"/>
  <c r="D2014" i="6"/>
  <c r="E2010" i="6"/>
  <c r="D2010" i="6"/>
  <c r="F2010" i="6"/>
  <c r="E2002" i="6"/>
  <c r="D2002" i="6"/>
  <c r="F2002" i="6"/>
  <c r="E1994" i="6"/>
  <c r="D1994" i="6"/>
  <c r="F1994" i="6"/>
  <c r="E1990" i="6"/>
  <c r="F1990" i="6"/>
  <c r="D1990" i="6"/>
  <c r="E1982" i="6"/>
  <c r="F1982" i="6"/>
  <c r="D1982" i="6"/>
  <c r="E1974" i="6"/>
  <c r="D1974" i="6"/>
  <c r="F1974" i="6"/>
  <c r="E1970" i="6"/>
  <c r="D1970" i="6"/>
  <c r="F1970" i="6"/>
  <c r="D1962" i="6"/>
  <c r="E1962" i="6"/>
  <c r="F1962" i="6"/>
  <c r="E1958" i="6"/>
  <c r="F1958" i="6"/>
  <c r="D1958" i="6"/>
  <c r="E1950" i="6"/>
  <c r="F1950" i="6"/>
  <c r="D1950" i="6"/>
  <c r="F1942" i="6"/>
  <c r="D1942" i="6"/>
  <c r="E1942" i="6"/>
  <c r="E1938" i="6"/>
  <c r="D1938" i="6"/>
  <c r="F1938" i="6"/>
  <c r="E1930" i="6"/>
  <c r="F1930" i="6"/>
  <c r="D1930" i="6"/>
  <c r="E1922" i="6"/>
  <c r="D1922" i="6"/>
  <c r="F1922" i="6"/>
  <c r="E1918" i="6"/>
  <c r="D1918" i="6"/>
  <c r="F1918" i="6"/>
  <c r="E1910" i="6"/>
  <c r="F1910" i="6"/>
  <c r="D1910" i="6"/>
  <c r="E1906" i="6"/>
  <c r="F1906" i="6"/>
  <c r="D1906" i="6"/>
  <c r="E1898" i="6"/>
  <c r="F1898" i="6"/>
  <c r="D1898" i="6"/>
  <c r="E1890" i="6"/>
  <c r="F1890" i="6"/>
  <c r="D1890" i="6"/>
  <c r="E1886" i="6"/>
  <c r="F1886" i="6"/>
  <c r="D1886" i="6"/>
  <c r="E1878" i="6"/>
  <c r="F1878" i="6"/>
  <c r="D1878" i="6"/>
  <c r="E1870" i="6"/>
  <c r="D1870" i="6"/>
  <c r="F1870" i="6"/>
  <c r="E1866" i="6"/>
  <c r="F1866" i="6"/>
  <c r="D1866" i="6"/>
  <c r="E1858" i="6"/>
  <c r="D1858" i="6"/>
  <c r="F1858" i="6"/>
  <c r="E1854" i="6"/>
  <c r="D1854" i="6"/>
  <c r="F1854" i="6"/>
  <c r="E1846" i="6"/>
  <c r="F1846" i="6"/>
  <c r="D1846" i="6"/>
  <c r="E1838" i="6"/>
  <c r="D1838" i="6"/>
  <c r="F1838" i="6"/>
  <c r="E1834" i="6"/>
  <c r="F1834" i="6"/>
  <c r="D1834" i="6"/>
  <c r="E1826" i="6"/>
  <c r="F1826" i="6"/>
  <c r="D1826" i="6"/>
  <c r="E1822" i="6"/>
  <c r="F1822" i="6"/>
  <c r="D1822" i="6"/>
  <c r="E1814" i="6"/>
  <c r="F1814" i="6"/>
  <c r="D1814" i="6"/>
  <c r="E1806" i="6"/>
  <c r="D1806" i="6"/>
  <c r="F1806" i="6"/>
  <c r="E1802" i="6"/>
  <c r="F1802" i="6"/>
  <c r="D1802" i="6"/>
  <c r="E1794" i="6"/>
  <c r="D1794" i="6"/>
  <c r="F1794" i="6"/>
  <c r="E1790" i="6"/>
  <c r="D1790" i="6"/>
  <c r="F1790" i="6"/>
  <c r="E1782" i="6"/>
  <c r="F1782" i="6"/>
  <c r="D1782" i="6"/>
  <c r="E1774" i="6"/>
  <c r="D1774" i="6"/>
  <c r="F1774" i="6"/>
  <c r="E1770" i="6"/>
  <c r="F1770" i="6"/>
  <c r="D1770" i="6"/>
  <c r="E1762" i="6"/>
  <c r="F1762" i="6"/>
  <c r="D1762" i="6"/>
  <c r="E1754" i="6"/>
  <c r="D1754" i="6"/>
  <c r="F1754" i="6"/>
  <c r="E1750" i="6"/>
  <c r="F1750" i="6"/>
  <c r="D1750" i="6"/>
  <c r="E1742" i="6"/>
  <c r="D1742" i="6"/>
  <c r="F1742" i="6"/>
  <c r="E1738" i="6"/>
  <c r="F1738" i="6"/>
  <c r="D1738" i="6"/>
  <c r="E1730" i="6"/>
  <c r="D1730" i="6"/>
  <c r="F1730" i="6"/>
  <c r="E1726" i="6"/>
  <c r="D1726" i="6"/>
  <c r="F1726" i="6"/>
  <c r="E1718" i="6"/>
  <c r="F1718" i="6"/>
  <c r="D1718" i="6"/>
  <c r="E1710" i="6"/>
  <c r="D1710" i="6"/>
  <c r="F1710" i="6"/>
  <c r="E1706" i="6"/>
  <c r="F1706" i="6"/>
  <c r="D1706" i="6"/>
  <c r="E1698" i="6"/>
  <c r="F1698" i="6"/>
  <c r="D1698" i="6"/>
  <c r="E1694" i="6"/>
  <c r="F1694" i="6"/>
  <c r="D1694" i="6"/>
  <c r="E1686" i="6"/>
  <c r="F1686" i="6"/>
  <c r="D1686" i="6"/>
  <c r="E1678" i="6"/>
  <c r="D1678" i="6"/>
  <c r="F1678" i="6"/>
  <c r="E1674" i="6"/>
  <c r="F1674" i="6"/>
  <c r="D1674" i="6"/>
  <c r="E1666" i="6"/>
  <c r="D1666" i="6"/>
  <c r="F1666" i="6"/>
  <c r="E1662" i="6"/>
  <c r="D1662" i="6"/>
  <c r="F1662" i="6"/>
  <c r="E1654" i="6"/>
  <c r="F1654" i="6"/>
  <c r="D1654" i="6"/>
  <c r="E1646" i="6"/>
  <c r="D1646" i="6"/>
  <c r="F1646" i="6"/>
  <c r="E1642" i="6"/>
  <c r="F1642" i="6"/>
  <c r="D1642" i="6"/>
  <c r="E1634" i="6"/>
  <c r="F1634" i="6"/>
  <c r="D1634" i="6"/>
  <c r="E1626" i="6"/>
  <c r="F1626" i="6"/>
  <c r="D1626" i="6"/>
  <c r="E1622" i="6"/>
  <c r="F1622" i="6"/>
  <c r="D1622" i="6"/>
  <c r="E1614" i="6"/>
  <c r="D1614" i="6"/>
  <c r="F1614" i="6"/>
  <c r="E1610" i="6"/>
  <c r="F1610" i="6"/>
  <c r="D1610" i="6"/>
  <c r="E1602" i="6"/>
  <c r="D1602" i="6"/>
  <c r="F1602" i="6"/>
  <c r="E1594" i="6"/>
  <c r="F1594" i="6"/>
  <c r="D1594" i="6"/>
  <c r="E1590" i="6"/>
  <c r="F1590" i="6"/>
  <c r="D1590" i="6"/>
  <c r="E1582" i="6"/>
  <c r="D1582" i="6"/>
  <c r="F1582" i="6"/>
  <c r="E1574" i="6"/>
  <c r="F1574" i="6"/>
  <c r="D1574" i="6"/>
  <c r="E1570" i="6"/>
  <c r="F1570" i="6"/>
  <c r="D1570" i="6"/>
  <c r="E1562" i="6"/>
  <c r="F1562" i="6"/>
  <c r="D1562" i="6"/>
  <c r="E1558" i="6"/>
  <c r="F1558" i="6"/>
  <c r="D1558" i="6"/>
  <c r="D1550" i="6"/>
  <c r="F1550" i="6"/>
  <c r="E1550" i="6"/>
  <c r="E1542" i="6"/>
  <c r="F1542" i="6"/>
  <c r="D1542" i="6"/>
  <c r="E1538" i="6"/>
  <c r="D1538" i="6"/>
  <c r="F1538" i="6"/>
  <c r="E1530" i="6"/>
  <c r="F1530" i="6"/>
  <c r="D1530" i="6"/>
  <c r="E1526" i="6"/>
  <c r="F1526" i="6"/>
  <c r="D1526" i="6"/>
  <c r="E1518" i="6"/>
  <c r="D1518" i="6"/>
  <c r="F1518" i="6"/>
  <c r="E1510" i="6"/>
  <c r="F1510" i="6"/>
  <c r="D1510" i="6"/>
  <c r="E1506" i="6"/>
  <c r="F1506" i="6"/>
  <c r="D1506" i="6"/>
  <c r="E1498" i="6"/>
  <c r="D1498" i="6"/>
  <c r="F1498" i="6"/>
  <c r="E1490" i="6"/>
  <c r="D1490" i="6"/>
  <c r="F1490" i="6"/>
  <c r="E1486" i="6"/>
  <c r="D1486" i="6"/>
  <c r="F1486" i="6"/>
  <c r="E1478" i="6"/>
  <c r="F1478" i="6"/>
  <c r="D1478" i="6"/>
  <c r="E1474" i="6"/>
  <c r="D1474" i="6"/>
  <c r="F1474" i="6"/>
  <c r="E1466" i="6"/>
  <c r="F1466" i="6"/>
  <c r="D1466" i="6"/>
  <c r="E1458" i="6"/>
  <c r="F1458" i="6"/>
  <c r="D1458" i="6"/>
  <c r="E1454" i="6"/>
  <c r="D1454" i="6"/>
  <c r="F1454" i="6"/>
  <c r="E1446" i="6"/>
  <c r="F1446" i="6"/>
  <c r="D1446" i="6"/>
  <c r="E1442" i="6"/>
  <c r="F1442" i="6"/>
  <c r="D1442" i="6"/>
  <c r="E1434" i="6"/>
  <c r="D1434" i="6"/>
  <c r="E1426" i="6"/>
  <c r="D1426" i="6"/>
  <c r="F1426" i="6"/>
  <c r="E1422" i="6"/>
  <c r="D1422" i="6"/>
  <c r="F1422" i="6"/>
  <c r="E1414" i="6"/>
  <c r="F1414" i="6"/>
  <c r="D1414" i="6"/>
  <c r="E1406" i="6"/>
  <c r="D1406" i="6"/>
  <c r="F1406" i="6"/>
  <c r="E1402" i="6"/>
  <c r="F1402" i="6"/>
  <c r="E1394" i="6"/>
  <c r="F1394" i="6"/>
  <c r="D1394" i="6"/>
  <c r="E1390" i="6"/>
  <c r="D1390" i="6"/>
  <c r="F1390" i="6"/>
  <c r="F1382" i="6"/>
  <c r="E1382" i="6"/>
  <c r="D1382" i="6"/>
  <c r="E1374" i="6"/>
  <c r="F1374" i="6"/>
  <c r="D1374" i="6"/>
  <c r="E1370" i="6"/>
  <c r="F1370" i="6"/>
  <c r="D1370" i="6"/>
  <c r="E1362" i="6"/>
  <c r="D1362" i="6"/>
  <c r="F1362" i="6"/>
  <c r="E1354" i="6"/>
  <c r="F1354" i="6"/>
  <c r="D1354" i="6"/>
  <c r="E1350" i="6"/>
  <c r="F1350" i="6"/>
  <c r="D1350" i="6"/>
  <c r="E1342" i="6"/>
  <c r="D1342" i="6"/>
  <c r="F1342" i="6"/>
  <c r="E1338" i="6"/>
  <c r="F1338" i="6"/>
  <c r="D1338" i="6"/>
  <c r="E1330" i="6"/>
  <c r="F1330" i="6"/>
  <c r="D1330" i="6"/>
  <c r="E1322" i="6"/>
  <c r="F1322" i="6"/>
  <c r="D1322" i="6"/>
  <c r="E1318" i="6"/>
  <c r="F1318" i="6"/>
  <c r="D1318" i="6"/>
  <c r="E1310" i="6"/>
  <c r="F1310" i="6"/>
  <c r="D1310" i="6"/>
  <c r="E1302" i="6"/>
  <c r="F1302" i="6"/>
  <c r="D1302" i="6"/>
  <c r="E1298" i="6"/>
  <c r="D1298" i="6"/>
  <c r="F1298" i="6"/>
  <c r="E1290" i="6"/>
  <c r="F1290" i="6"/>
  <c r="D1290" i="6"/>
  <c r="E1282" i="6"/>
  <c r="D1282" i="6"/>
  <c r="F1282" i="6"/>
  <c r="E1278" i="6"/>
  <c r="D1278" i="6"/>
  <c r="F1278" i="6"/>
  <c r="E1270" i="6"/>
  <c r="F1270" i="6"/>
  <c r="D1270" i="6"/>
  <c r="E1266" i="6"/>
  <c r="F1266" i="6"/>
  <c r="D1266" i="6"/>
  <c r="E1258" i="6"/>
  <c r="F1258" i="6"/>
  <c r="D1258" i="6"/>
  <c r="E1254" i="6"/>
  <c r="F1254" i="6"/>
  <c r="D1254" i="6"/>
  <c r="E1246" i="6"/>
  <c r="F1246" i="6"/>
  <c r="D1246" i="6"/>
  <c r="E1242" i="6"/>
  <c r="D1242" i="6"/>
  <c r="F1242" i="6"/>
  <c r="E1238" i="6"/>
  <c r="F1238" i="6"/>
  <c r="D1238" i="6"/>
  <c r="E1234" i="6"/>
  <c r="D1234" i="6"/>
  <c r="F1234" i="6"/>
  <c r="E1230" i="6"/>
  <c r="D1230" i="6"/>
  <c r="F1230" i="6"/>
  <c r="E1226" i="6"/>
  <c r="F1226" i="6"/>
  <c r="D1226" i="6"/>
  <c r="E1222" i="6"/>
  <c r="F1222" i="6"/>
  <c r="D1222" i="6"/>
  <c r="E1218" i="6"/>
  <c r="D1218" i="6"/>
  <c r="F1218" i="6"/>
  <c r="E1214" i="6"/>
  <c r="D1214" i="6"/>
  <c r="F1214" i="6"/>
  <c r="F1210" i="6"/>
  <c r="E1210" i="6"/>
  <c r="D1210" i="6"/>
  <c r="E1202" i="6"/>
  <c r="F1202" i="6"/>
  <c r="D1202" i="6"/>
  <c r="E1198" i="6"/>
  <c r="D1198" i="6"/>
  <c r="F1198" i="6"/>
  <c r="E1194" i="6"/>
  <c r="F1194" i="6"/>
  <c r="D1194" i="6"/>
  <c r="E1190" i="6"/>
  <c r="F1190" i="6"/>
  <c r="D1190" i="6"/>
  <c r="E1186" i="6"/>
  <c r="F1186" i="6"/>
  <c r="D1186" i="6"/>
  <c r="E1182" i="6"/>
  <c r="F1182" i="6"/>
  <c r="D1182" i="6"/>
  <c r="E1178" i="6"/>
  <c r="D1178" i="6"/>
  <c r="F1178" i="6"/>
  <c r="E1174" i="6"/>
  <c r="F1174" i="6"/>
  <c r="D1174" i="6"/>
  <c r="E1170" i="6"/>
  <c r="D1170" i="6"/>
  <c r="F1170" i="6"/>
  <c r="E1166" i="6"/>
  <c r="D1166" i="6"/>
  <c r="F1166" i="6"/>
  <c r="E1162" i="6"/>
  <c r="F1162" i="6"/>
  <c r="D1162" i="6"/>
  <c r="E1158" i="6"/>
  <c r="F1158" i="6"/>
  <c r="D1158" i="6"/>
  <c r="E1154" i="6"/>
  <c r="D1154" i="6"/>
  <c r="F1154" i="6"/>
  <c r="E1150" i="6"/>
  <c r="D1150" i="6"/>
  <c r="F1150" i="6"/>
  <c r="E1146" i="6"/>
  <c r="F1146" i="6"/>
  <c r="D1146" i="6"/>
  <c r="E1142" i="6"/>
  <c r="F1142" i="6"/>
  <c r="D1142" i="6"/>
  <c r="E1138" i="6"/>
  <c r="F1138" i="6"/>
  <c r="D1138" i="6"/>
  <c r="E1134" i="6"/>
  <c r="D1134" i="6"/>
  <c r="F1134" i="6"/>
  <c r="E1130" i="6"/>
  <c r="F1130" i="6"/>
  <c r="D1130" i="6"/>
  <c r="E1126" i="6"/>
  <c r="F1126" i="6"/>
  <c r="D1126" i="6"/>
  <c r="E1122" i="6"/>
  <c r="F1122" i="6"/>
  <c r="D1122" i="6"/>
  <c r="E1118" i="6"/>
  <c r="F1118" i="6"/>
  <c r="D1118" i="6"/>
  <c r="D5610" i="6"/>
  <c r="F5450" i="6"/>
  <c r="F5162" i="6"/>
  <c r="D2438" i="6"/>
  <c r="E4806" i="6"/>
  <c r="D4806" i="6"/>
  <c r="F4806" i="6"/>
  <c r="E4790" i="6"/>
  <c r="D4790" i="6"/>
  <c r="F4790" i="6"/>
  <c r="F4778" i="6"/>
  <c r="E4778" i="6"/>
  <c r="D4778" i="6"/>
  <c r="F4762" i="6"/>
  <c r="E4762" i="6"/>
  <c r="D4762" i="6"/>
  <c r="F4746" i="6"/>
  <c r="E4746" i="6"/>
  <c r="D4746" i="6"/>
  <c r="F4730" i="6"/>
  <c r="D4730" i="6"/>
  <c r="E4730" i="6"/>
  <c r="E4722" i="6"/>
  <c r="D4722" i="6"/>
  <c r="F4722" i="6"/>
  <c r="F4710" i="6"/>
  <c r="E4710" i="6"/>
  <c r="E4698" i="6"/>
  <c r="F4698" i="6"/>
  <c r="D4698" i="6"/>
  <c r="D4678" i="6"/>
  <c r="F4678" i="6"/>
  <c r="E4678" i="6"/>
  <c r="D4666" i="6"/>
  <c r="F4666" i="6"/>
  <c r="E4666" i="6"/>
  <c r="D4654" i="6"/>
  <c r="F4654" i="6"/>
  <c r="E4654" i="6"/>
  <c r="D4638" i="6"/>
  <c r="F4638" i="6"/>
  <c r="E4638" i="6"/>
  <c r="D4626" i="6"/>
  <c r="F4626" i="6"/>
  <c r="E4626" i="6"/>
  <c r="F4618" i="6"/>
  <c r="E4618" i="6"/>
  <c r="D4618" i="6"/>
  <c r="E4602" i="6"/>
  <c r="F4602" i="6"/>
  <c r="D4602" i="6"/>
  <c r="D4590" i="6"/>
  <c r="F4590" i="6"/>
  <c r="E4590" i="6"/>
  <c r="D4578" i="6"/>
  <c r="F4578" i="6"/>
  <c r="E4578" i="6"/>
  <c r="D4562" i="6"/>
  <c r="F4562" i="6"/>
  <c r="E4562" i="6"/>
  <c r="E4546" i="6"/>
  <c r="D4546" i="6"/>
  <c r="F4546" i="6"/>
  <c r="D4534" i="6"/>
  <c r="E4534" i="6"/>
  <c r="F4534" i="6"/>
  <c r="D4518" i="6"/>
  <c r="F4518" i="6"/>
  <c r="E4518" i="6"/>
  <c r="D4506" i="6"/>
  <c r="F4506" i="6"/>
  <c r="E4506" i="6"/>
  <c r="D4494" i="6"/>
  <c r="F4494" i="6"/>
  <c r="E4494" i="6"/>
  <c r="D4478" i="6"/>
  <c r="F4478" i="6"/>
  <c r="E4478" i="6"/>
  <c r="F4466" i="6"/>
  <c r="E4466" i="6"/>
  <c r="D4466" i="6"/>
  <c r="E4450" i="6"/>
  <c r="D4450" i="6"/>
  <c r="F4450" i="6"/>
  <c r="D4438" i="6"/>
  <c r="E4438" i="6"/>
  <c r="F4438" i="6"/>
  <c r="F4426" i="6"/>
  <c r="E4426" i="6"/>
  <c r="D4426" i="6"/>
  <c r="D4414" i="6"/>
  <c r="F4414" i="6"/>
  <c r="E4414" i="6"/>
  <c r="D4398" i="6"/>
  <c r="F4398" i="6"/>
  <c r="E4398" i="6"/>
  <c r="E4386" i="6"/>
  <c r="D4386" i="6"/>
  <c r="F4386" i="6"/>
  <c r="D4374" i="6"/>
  <c r="E4374" i="6"/>
  <c r="F4374" i="6"/>
  <c r="F4362" i="6"/>
  <c r="E4362" i="6"/>
  <c r="D4362" i="6"/>
  <c r="E4346" i="6"/>
  <c r="D4346" i="6"/>
  <c r="F4346" i="6"/>
  <c r="D4334" i="6"/>
  <c r="F4334" i="6"/>
  <c r="E4334" i="6"/>
  <c r="E4322" i="6"/>
  <c r="D4322" i="6"/>
  <c r="F4322" i="6"/>
  <c r="E4306" i="6"/>
  <c r="F4306" i="6"/>
  <c r="D4306" i="6"/>
  <c r="D4294" i="6"/>
  <c r="F4294" i="6"/>
  <c r="E4294" i="6"/>
  <c r="D4278" i="6"/>
  <c r="E4278" i="6"/>
  <c r="F4278" i="6"/>
  <c r="D4266" i="6"/>
  <c r="E4266" i="6"/>
  <c r="F4266" i="6"/>
  <c r="D4254" i="6"/>
  <c r="F4254" i="6"/>
  <c r="E4254" i="6"/>
  <c r="D4238" i="6"/>
  <c r="F4238" i="6"/>
  <c r="E4238" i="6"/>
  <c r="D4222" i="6"/>
  <c r="F4222" i="6"/>
  <c r="E4222" i="6"/>
  <c r="E4210" i="6"/>
  <c r="D4210" i="6"/>
  <c r="F4210" i="6"/>
  <c r="E4194" i="6"/>
  <c r="D4194" i="6"/>
  <c r="F4194" i="6"/>
  <c r="D4182" i="6"/>
  <c r="E4182" i="6"/>
  <c r="F4182" i="6"/>
  <c r="E4170" i="6"/>
  <c r="D4170" i="6"/>
  <c r="F4170" i="6"/>
  <c r="E4154" i="6"/>
  <c r="D4154" i="6"/>
  <c r="F4154" i="6"/>
  <c r="D4138" i="6"/>
  <c r="E4138" i="6"/>
  <c r="F4138" i="6"/>
  <c r="D4126" i="6"/>
  <c r="F4126" i="6"/>
  <c r="E4126" i="6"/>
  <c r="D4114" i="6"/>
  <c r="E4114" i="6"/>
  <c r="F4114" i="6"/>
  <c r="D4102" i="6"/>
  <c r="F4102" i="6"/>
  <c r="E4102" i="6"/>
  <c r="D4086" i="6"/>
  <c r="E4086" i="6"/>
  <c r="F4086" i="6"/>
  <c r="E4074" i="6"/>
  <c r="D4074" i="6"/>
  <c r="F4074" i="6"/>
  <c r="D4066" i="6"/>
  <c r="E4066" i="6"/>
  <c r="F4066" i="6"/>
  <c r="E4050" i="6"/>
  <c r="D4050" i="6"/>
  <c r="F4050" i="6"/>
  <c r="D4038" i="6"/>
  <c r="F4038" i="6"/>
  <c r="E4038" i="6"/>
  <c r="D4022" i="6"/>
  <c r="E4022" i="6"/>
  <c r="F4022" i="6"/>
  <c r="D4006" i="6"/>
  <c r="F4006" i="6"/>
  <c r="E4006" i="6"/>
  <c r="E3994" i="6"/>
  <c r="D3994" i="6"/>
  <c r="F3994" i="6"/>
  <c r="D3982" i="6"/>
  <c r="F3982" i="6"/>
  <c r="E3982" i="6"/>
  <c r="D3970" i="6"/>
  <c r="E3970" i="6"/>
  <c r="F3970" i="6"/>
  <c r="D3958" i="6"/>
  <c r="E3958" i="6"/>
  <c r="F3958" i="6"/>
  <c r="D3942" i="6"/>
  <c r="F3942" i="6"/>
  <c r="E3942" i="6"/>
  <c r="D3926" i="6"/>
  <c r="E3926" i="6"/>
  <c r="F3926" i="6"/>
  <c r="E3914" i="6"/>
  <c r="D3914" i="6"/>
  <c r="F3914" i="6"/>
  <c r="E3898" i="6"/>
  <c r="D3898" i="6"/>
  <c r="F3898" i="6"/>
  <c r="D3886" i="6"/>
  <c r="F3886" i="6"/>
  <c r="E3886" i="6"/>
  <c r="D3878" i="6"/>
  <c r="F3878" i="6"/>
  <c r="E3878" i="6"/>
  <c r="D3858" i="6"/>
  <c r="E3858" i="6"/>
  <c r="F3858" i="6"/>
  <c r="D3846" i="6"/>
  <c r="F3846" i="6"/>
  <c r="E3846" i="6"/>
  <c r="D3838" i="6"/>
  <c r="F3838" i="6"/>
  <c r="E3838" i="6"/>
  <c r="E3818" i="6"/>
  <c r="D3818" i="6"/>
  <c r="F3818" i="6"/>
  <c r="D3806" i="6"/>
  <c r="F3806" i="6"/>
  <c r="E3806" i="6"/>
  <c r="E3794" i="6"/>
  <c r="D3794" i="6"/>
  <c r="F3794" i="6"/>
  <c r="E3778" i="6"/>
  <c r="D3778" i="6"/>
  <c r="F3778" i="6"/>
  <c r="D3766" i="6"/>
  <c r="E3766" i="6"/>
  <c r="F3766" i="6"/>
  <c r="D3754" i="6"/>
  <c r="E3754" i="6"/>
  <c r="F3754" i="6"/>
  <c r="D3738" i="6"/>
  <c r="E3738" i="6"/>
  <c r="F3738" i="6"/>
  <c r="D3726" i="6"/>
  <c r="F3726" i="6"/>
  <c r="E3726" i="6"/>
  <c r="D3710" i="6"/>
  <c r="F3710" i="6"/>
  <c r="E3710" i="6"/>
  <c r="E3698" i="6"/>
  <c r="D3698" i="6"/>
  <c r="F3698" i="6"/>
  <c r="E3682" i="6"/>
  <c r="D3682" i="6"/>
  <c r="F3682" i="6"/>
  <c r="E3666" i="6"/>
  <c r="D3666" i="6"/>
  <c r="F3666" i="6"/>
  <c r="D3542" i="6"/>
  <c r="E3542" i="6"/>
  <c r="F3542" i="6"/>
  <c r="E2406" i="6"/>
  <c r="F2406" i="6"/>
  <c r="D2406" i="6"/>
  <c r="E6262" i="6"/>
  <c r="D5266" i="6"/>
  <c r="E4918" i="6"/>
  <c r="E4894" i="6"/>
  <c r="D4786" i="6"/>
  <c r="D1914" i="6"/>
  <c r="F1434" i="6"/>
  <c r="E1114" i="6"/>
  <c r="F1114" i="6"/>
  <c r="D1114" i="6"/>
  <c r="E1110" i="6"/>
  <c r="F1110" i="6"/>
  <c r="D1110" i="6"/>
  <c r="E1106" i="6"/>
  <c r="D1106" i="6"/>
  <c r="F1106" i="6"/>
  <c r="E1102" i="6"/>
  <c r="D1102" i="6"/>
  <c r="F1102" i="6"/>
  <c r="E1098" i="6"/>
  <c r="F1098" i="6"/>
  <c r="D1098" i="6"/>
  <c r="E1094" i="6"/>
  <c r="F1094" i="6"/>
  <c r="D1094" i="6"/>
  <c r="E1090" i="6"/>
  <c r="D1090" i="6"/>
  <c r="E1086" i="6"/>
  <c r="D1086" i="6"/>
  <c r="F1086" i="6"/>
  <c r="E1082" i="6"/>
  <c r="F1082" i="6"/>
  <c r="E1078" i="6"/>
  <c r="F1078" i="6"/>
  <c r="D1078" i="6"/>
  <c r="E1074" i="6"/>
  <c r="F1074" i="6"/>
  <c r="D1074" i="6"/>
  <c r="E1070" i="6"/>
  <c r="D1070" i="6"/>
  <c r="F1070" i="6"/>
  <c r="E1066" i="6"/>
  <c r="F1066" i="6"/>
  <c r="D1066" i="6"/>
  <c r="E1062" i="6"/>
  <c r="F1062" i="6"/>
  <c r="D1062" i="6"/>
  <c r="E1058" i="6"/>
  <c r="F1058" i="6"/>
  <c r="D1058" i="6"/>
  <c r="E1054" i="6"/>
  <c r="F1054" i="6"/>
  <c r="D1054" i="6"/>
  <c r="E1050" i="6"/>
  <c r="F1050" i="6"/>
  <c r="D1050" i="6"/>
  <c r="E1046" i="6"/>
  <c r="F1046" i="6"/>
  <c r="D1046" i="6"/>
  <c r="E1042" i="6"/>
  <c r="D1042" i="6"/>
  <c r="F1042" i="6"/>
  <c r="E1038" i="6"/>
  <c r="D1038" i="6"/>
  <c r="F1038" i="6"/>
  <c r="E1034" i="6"/>
  <c r="F1034" i="6"/>
  <c r="D1034" i="6"/>
  <c r="E1030" i="6"/>
  <c r="F1030" i="6"/>
  <c r="D1030" i="6"/>
  <c r="E1026" i="6"/>
  <c r="D1026" i="6"/>
  <c r="F1026" i="6"/>
  <c r="E1022" i="6"/>
  <c r="D1022" i="6"/>
  <c r="F1022" i="6"/>
  <c r="E1018" i="6"/>
  <c r="F1018" i="6"/>
  <c r="E1014" i="6"/>
  <c r="F1014" i="6"/>
  <c r="D1014" i="6"/>
  <c r="E1010" i="6"/>
  <c r="F1010" i="6"/>
  <c r="D1010" i="6"/>
  <c r="E1006" i="6"/>
  <c r="D1006" i="6"/>
  <c r="E1002" i="6"/>
  <c r="F1002" i="6"/>
  <c r="D1002" i="6"/>
  <c r="E998" i="6"/>
  <c r="F998" i="6"/>
  <c r="D998" i="6"/>
  <c r="E994" i="6"/>
  <c r="F994" i="6"/>
  <c r="D994" i="6"/>
  <c r="E990" i="6"/>
  <c r="F990" i="6"/>
  <c r="D990" i="6"/>
  <c r="E986" i="6"/>
  <c r="D986" i="6"/>
  <c r="F986" i="6"/>
  <c r="E982" i="6"/>
  <c r="F982" i="6"/>
  <c r="D982" i="6"/>
  <c r="E978" i="6"/>
  <c r="D978" i="6"/>
  <c r="F978" i="6"/>
  <c r="E974" i="6"/>
  <c r="D974" i="6"/>
  <c r="F974" i="6"/>
  <c r="E970" i="6"/>
  <c r="F970" i="6"/>
  <c r="D970" i="6"/>
  <c r="E966" i="6"/>
  <c r="F966" i="6"/>
  <c r="D966" i="6"/>
  <c r="E962" i="6"/>
  <c r="D962" i="6"/>
  <c r="F962" i="6"/>
  <c r="E958" i="6"/>
  <c r="D958" i="6"/>
  <c r="F958" i="6"/>
  <c r="E954" i="6"/>
  <c r="F954" i="6"/>
  <c r="E950" i="6"/>
  <c r="F950" i="6"/>
  <c r="D950" i="6"/>
  <c r="E946" i="6"/>
  <c r="F946" i="6"/>
  <c r="D946" i="6"/>
  <c r="D942" i="6"/>
  <c r="F942" i="6"/>
  <c r="E938" i="6"/>
  <c r="F938" i="6"/>
  <c r="D938" i="6"/>
  <c r="E934" i="6"/>
  <c r="F934" i="6"/>
  <c r="D934" i="6"/>
  <c r="E930" i="6"/>
  <c r="F930" i="6"/>
  <c r="D930" i="6"/>
  <c r="E926" i="6"/>
  <c r="F926" i="6"/>
  <c r="D926" i="6"/>
  <c r="E922" i="6"/>
  <c r="D922" i="6"/>
  <c r="E918" i="6"/>
  <c r="F918" i="6"/>
  <c r="D918" i="6"/>
  <c r="E914" i="6"/>
  <c r="D914" i="6"/>
  <c r="F914" i="6"/>
  <c r="E910" i="6"/>
  <c r="D910" i="6"/>
  <c r="F910" i="6"/>
  <c r="E906" i="6"/>
  <c r="F906" i="6"/>
  <c r="D906" i="6"/>
  <c r="E902" i="6"/>
  <c r="F902" i="6"/>
  <c r="D902" i="6"/>
  <c r="E898" i="6"/>
  <c r="D898" i="6"/>
  <c r="F898" i="6"/>
  <c r="E894" i="6"/>
  <c r="D894" i="6"/>
  <c r="F894" i="6"/>
  <c r="E890" i="6"/>
  <c r="F890" i="6"/>
  <c r="E886" i="6"/>
  <c r="F886" i="6"/>
  <c r="D886" i="6"/>
  <c r="E882" i="6"/>
  <c r="F882" i="6"/>
  <c r="D882" i="6"/>
  <c r="E878" i="6"/>
  <c r="F878" i="6"/>
  <c r="D878" i="6"/>
  <c r="E874" i="6"/>
  <c r="F874" i="6"/>
  <c r="D874" i="6"/>
  <c r="E870" i="6"/>
  <c r="F870" i="6"/>
  <c r="D870" i="6"/>
  <c r="E866" i="6"/>
  <c r="D866" i="6"/>
  <c r="F866" i="6"/>
  <c r="E862" i="6"/>
  <c r="D862" i="6"/>
  <c r="F862" i="6"/>
  <c r="E858" i="6"/>
  <c r="F858" i="6"/>
  <c r="D858" i="6"/>
  <c r="E854" i="6"/>
  <c r="F854" i="6"/>
  <c r="D854" i="6"/>
  <c r="E850" i="6"/>
  <c r="F850" i="6"/>
  <c r="D850" i="6"/>
  <c r="E846" i="6"/>
  <c r="F846" i="6"/>
  <c r="D846" i="6"/>
  <c r="E842" i="6"/>
  <c r="F842" i="6"/>
  <c r="D842" i="6"/>
  <c r="E838" i="6"/>
  <c r="F838" i="6"/>
  <c r="D838" i="6"/>
  <c r="E834" i="6"/>
  <c r="D834" i="6"/>
  <c r="F834" i="6"/>
  <c r="E830" i="6"/>
  <c r="D830" i="6"/>
  <c r="F830" i="6"/>
  <c r="E826" i="6"/>
  <c r="F826" i="6"/>
  <c r="E822" i="6"/>
  <c r="F822" i="6"/>
  <c r="D822" i="6"/>
  <c r="E818" i="6"/>
  <c r="F818" i="6"/>
  <c r="D818" i="6"/>
  <c r="E814" i="6"/>
  <c r="F814" i="6"/>
  <c r="D814" i="6"/>
  <c r="E810" i="6"/>
  <c r="F810" i="6"/>
  <c r="D810" i="6"/>
  <c r="E806" i="6"/>
  <c r="F806" i="6"/>
  <c r="D806" i="6"/>
  <c r="E802" i="6"/>
  <c r="D802" i="6"/>
  <c r="E798" i="6"/>
  <c r="D798" i="6"/>
  <c r="F798" i="6"/>
  <c r="E794" i="6"/>
  <c r="F794" i="6"/>
  <c r="D794" i="6"/>
  <c r="E790" i="6"/>
  <c r="F790" i="6"/>
  <c r="D790" i="6"/>
  <c r="E786" i="6"/>
  <c r="F786" i="6"/>
  <c r="D786" i="6"/>
  <c r="E782" i="6"/>
  <c r="F782" i="6"/>
  <c r="D782" i="6"/>
  <c r="E778" i="6"/>
  <c r="F778" i="6"/>
  <c r="D778" i="6"/>
  <c r="E774" i="6"/>
  <c r="F774" i="6"/>
  <c r="D774" i="6"/>
  <c r="E770" i="6"/>
  <c r="D770" i="6"/>
  <c r="F770" i="6"/>
  <c r="E766" i="6"/>
  <c r="D766" i="6"/>
  <c r="F766" i="6"/>
  <c r="E762" i="6"/>
  <c r="F762" i="6"/>
  <c r="E758" i="6"/>
  <c r="F758" i="6"/>
  <c r="D758" i="6"/>
  <c r="E754" i="6"/>
  <c r="F754" i="6"/>
  <c r="D754" i="6"/>
  <c r="E750" i="6"/>
  <c r="F750" i="6"/>
  <c r="D750" i="6"/>
  <c r="E746" i="6"/>
  <c r="F746" i="6"/>
  <c r="D746" i="6"/>
  <c r="E742" i="6"/>
  <c r="F742" i="6"/>
  <c r="D742" i="6"/>
  <c r="E738" i="6"/>
  <c r="D738" i="6"/>
  <c r="F738" i="6"/>
  <c r="E734" i="6"/>
  <c r="D734" i="6"/>
  <c r="F734" i="6"/>
  <c r="E730" i="6"/>
  <c r="F730" i="6"/>
  <c r="D730" i="6"/>
  <c r="E726" i="6"/>
  <c r="F726" i="6"/>
  <c r="D726" i="6"/>
  <c r="E722" i="6"/>
  <c r="F722" i="6"/>
  <c r="D722" i="6"/>
  <c r="E718" i="6"/>
  <c r="F718" i="6"/>
  <c r="D718" i="6"/>
  <c r="E714" i="6"/>
  <c r="F714" i="6"/>
  <c r="D714" i="6"/>
  <c r="E710" i="6"/>
  <c r="F710" i="6"/>
  <c r="D710" i="6"/>
  <c r="E706" i="6"/>
  <c r="D706" i="6"/>
  <c r="F706" i="6"/>
  <c r="E702" i="6"/>
  <c r="D702" i="6"/>
  <c r="F702" i="6"/>
  <c r="E698" i="6"/>
  <c r="F698" i="6"/>
  <c r="F694" i="6"/>
  <c r="E694" i="6"/>
  <c r="D694" i="6"/>
  <c r="E690" i="6"/>
  <c r="F690" i="6"/>
  <c r="D690" i="6"/>
  <c r="E686" i="6"/>
  <c r="F686" i="6"/>
  <c r="D686" i="6"/>
  <c r="E682" i="6"/>
  <c r="F682" i="6"/>
  <c r="D682" i="6"/>
  <c r="E678" i="6"/>
  <c r="F678" i="6"/>
  <c r="D678" i="6"/>
  <c r="E674" i="6"/>
  <c r="D674" i="6"/>
  <c r="E670" i="6"/>
  <c r="D670" i="6"/>
  <c r="F670" i="6"/>
  <c r="E666" i="6"/>
  <c r="F666" i="6"/>
  <c r="D666" i="6"/>
  <c r="E662" i="6"/>
  <c r="F662" i="6"/>
  <c r="D662" i="6"/>
  <c r="E658" i="6"/>
  <c r="F658" i="6"/>
  <c r="D658" i="6"/>
  <c r="E654" i="6"/>
  <c r="F654" i="6"/>
  <c r="D654" i="6"/>
  <c r="E650" i="6"/>
  <c r="F650" i="6"/>
  <c r="D650" i="6"/>
  <c r="E646" i="6"/>
  <c r="F646" i="6"/>
  <c r="D646" i="6"/>
  <c r="E642" i="6"/>
  <c r="D642" i="6"/>
  <c r="F642" i="6"/>
  <c r="E638" i="6"/>
  <c r="D638" i="6"/>
  <c r="F638" i="6"/>
  <c r="E634" i="6"/>
  <c r="F634" i="6"/>
  <c r="E630" i="6"/>
  <c r="F630" i="6"/>
  <c r="D630" i="6"/>
  <c r="E626" i="6"/>
  <c r="F626" i="6"/>
  <c r="D626" i="6"/>
  <c r="E622" i="6"/>
  <c r="F622" i="6"/>
  <c r="D622" i="6"/>
  <c r="E618" i="6"/>
  <c r="F618" i="6"/>
  <c r="D618" i="6"/>
  <c r="E614" i="6"/>
  <c r="F614" i="6"/>
  <c r="D614" i="6"/>
  <c r="E610" i="6"/>
  <c r="D610" i="6"/>
  <c r="F610" i="6"/>
  <c r="D606" i="6"/>
  <c r="F606" i="6"/>
  <c r="E606" i="6"/>
  <c r="F602" i="6"/>
  <c r="E602" i="6"/>
  <c r="D602" i="6"/>
  <c r="F598" i="6"/>
  <c r="D598" i="6"/>
  <c r="E598" i="6"/>
  <c r="F594" i="6"/>
  <c r="E594" i="6"/>
  <c r="D594" i="6"/>
  <c r="F590" i="6"/>
  <c r="D590" i="6"/>
  <c r="E590" i="6"/>
  <c r="F586" i="6"/>
  <c r="E586" i="6"/>
  <c r="D586" i="6"/>
  <c r="F582" i="6"/>
  <c r="D582" i="6"/>
  <c r="F578" i="6"/>
  <c r="E578" i="6"/>
  <c r="D578" i="6"/>
  <c r="F574" i="6"/>
  <c r="D574" i="6"/>
  <c r="E574" i="6"/>
  <c r="F570" i="6"/>
  <c r="E570" i="6"/>
  <c r="D570" i="6"/>
  <c r="F566" i="6"/>
  <c r="D566" i="6"/>
  <c r="E566" i="6"/>
  <c r="F562" i="6"/>
  <c r="E562" i="6"/>
  <c r="D562" i="6"/>
  <c r="F558" i="6"/>
  <c r="D558" i="6"/>
  <c r="E558" i="6"/>
  <c r="F554" i="6"/>
  <c r="E554" i="6"/>
  <c r="D554" i="6"/>
  <c r="F550" i="6"/>
  <c r="D550" i="6"/>
  <c r="E550" i="6"/>
  <c r="F546" i="6"/>
  <c r="E546" i="6"/>
  <c r="D546" i="6"/>
  <c r="F542" i="6"/>
  <c r="D542" i="6"/>
  <c r="E542" i="6"/>
  <c r="F538" i="6"/>
  <c r="E538" i="6"/>
  <c r="D538" i="6"/>
  <c r="F534" i="6"/>
  <c r="D534" i="6"/>
  <c r="E534" i="6"/>
  <c r="F530" i="6"/>
  <c r="E530" i="6"/>
  <c r="D530" i="6"/>
  <c r="F526" i="6"/>
  <c r="D526" i="6"/>
  <c r="E526" i="6"/>
  <c r="F522" i="6"/>
  <c r="E522" i="6"/>
  <c r="D522" i="6"/>
  <c r="D518" i="6"/>
  <c r="F518" i="6"/>
  <c r="F514" i="6"/>
  <c r="E514" i="6"/>
  <c r="D514" i="6"/>
  <c r="F510" i="6"/>
  <c r="D510" i="6"/>
  <c r="E510" i="6"/>
  <c r="F506" i="6"/>
  <c r="E506" i="6"/>
  <c r="D506" i="6"/>
  <c r="F502" i="6"/>
  <c r="D502" i="6"/>
  <c r="E502" i="6"/>
  <c r="F498" i="6"/>
  <c r="E498" i="6"/>
  <c r="D498" i="6"/>
  <c r="F494" i="6"/>
  <c r="D494" i="6"/>
  <c r="E494" i="6"/>
  <c r="F490" i="6"/>
  <c r="E490" i="6"/>
  <c r="D490" i="6"/>
  <c r="F486" i="6"/>
  <c r="D486" i="6"/>
  <c r="E486" i="6"/>
  <c r="F482" i="6"/>
  <c r="E482" i="6"/>
  <c r="D482" i="6"/>
  <c r="F478" i="6"/>
  <c r="D478" i="6"/>
  <c r="E478" i="6"/>
  <c r="F474" i="6"/>
  <c r="E474" i="6"/>
  <c r="D474" i="6"/>
  <c r="F470" i="6"/>
  <c r="D470" i="6"/>
  <c r="E470" i="6"/>
  <c r="F466" i="6"/>
  <c r="E466" i="6"/>
  <c r="D466" i="6"/>
  <c r="F462" i="6"/>
  <c r="D462" i="6"/>
  <c r="E462" i="6"/>
  <c r="F458" i="6"/>
  <c r="E458" i="6"/>
  <c r="D458" i="6"/>
  <c r="F454" i="6"/>
  <c r="D454" i="6"/>
  <c r="F450" i="6"/>
  <c r="E450" i="6"/>
  <c r="D450" i="6"/>
  <c r="F446" i="6"/>
  <c r="D446" i="6"/>
  <c r="E446" i="6"/>
  <c r="F442" i="6"/>
  <c r="E442" i="6"/>
  <c r="D442" i="6"/>
  <c r="F438" i="6"/>
  <c r="D438" i="6"/>
  <c r="E438" i="6"/>
  <c r="F434" i="6"/>
  <c r="E434" i="6"/>
  <c r="D434" i="6"/>
  <c r="F430" i="6"/>
  <c r="D430" i="6"/>
  <c r="E430" i="6"/>
  <c r="F426" i="6"/>
  <c r="E426" i="6"/>
  <c r="D426" i="6"/>
  <c r="F422" i="6"/>
  <c r="D422" i="6"/>
  <c r="E422" i="6"/>
  <c r="F418" i="6"/>
  <c r="E418" i="6"/>
  <c r="D418" i="6"/>
  <c r="F414" i="6"/>
  <c r="D414" i="6"/>
  <c r="E414" i="6"/>
  <c r="F410" i="6"/>
  <c r="E410" i="6"/>
  <c r="D410" i="6"/>
  <c r="F406" i="6"/>
  <c r="D406" i="6"/>
  <c r="E406" i="6"/>
  <c r="F402" i="6"/>
  <c r="E402" i="6"/>
  <c r="D402" i="6"/>
  <c r="F398" i="6"/>
  <c r="D398" i="6"/>
  <c r="E398" i="6"/>
  <c r="F394" i="6"/>
  <c r="E394" i="6"/>
  <c r="D394" i="6"/>
  <c r="F390" i="6"/>
  <c r="D390" i="6"/>
  <c r="F386" i="6"/>
  <c r="E386" i="6"/>
  <c r="D386" i="6"/>
  <c r="F382" i="6"/>
  <c r="D382" i="6"/>
  <c r="E382" i="6"/>
  <c r="F378" i="6"/>
  <c r="E378" i="6"/>
  <c r="D378" i="6"/>
  <c r="F374" i="6"/>
  <c r="D374" i="6"/>
  <c r="E374" i="6"/>
  <c r="F370" i="6"/>
  <c r="E370" i="6"/>
  <c r="D370" i="6"/>
  <c r="F366" i="6"/>
  <c r="D366" i="6"/>
  <c r="E366" i="6"/>
  <c r="F362" i="6"/>
  <c r="E362" i="6"/>
  <c r="D362" i="6"/>
  <c r="F358" i="6"/>
  <c r="D358" i="6"/>
  <c r="E358" i="6"/>
  <c r="F354" i="6"/>
  <c r="E354" i="6"/>
  <c r="D354" i="6"/>
  <c r="F350" i="6"/>
  <c r="D350" i="6"/>
  <c r="E350" i="6"/>
  <c r="F346" i="6"/>
  <c r="E346" i="6"/>
  <c r="D346" i="6"/>
  <c r="D342" i="6"/>
  <c r="F342" i="6"/>
  <c r="E342" i="6"/>
  <c r="F338" i="6"/>
  <c r="E338" i="6"/>
  <c r="D338" i="6"/>
  <c r="F334" i="6"/>
  <c r="D334" i="6"/>
  <c r="E334" i="6"/>
  <c r="F330" i="6"/>
  <c r="E330" i="6"/>
  <c r="D330" i="6"/>
  <c r="F326" i="6"/>
  <c r="D326" i="6"/>
  <c r="F322" i="6"/>
  <c r="E322" i="6"/>
  <c r="D322" i="6"/>
  <c r="F318" i="6"/>
  <c r="D318" i="6"/>
  <c r="E318" i="6"/>
  <c r="F314" i="6"/>
  <c r="E314" i="6"/>
  <c r="D314" i="6"/>
  <c r="F310" i="6"/>
  <c r="D310" i="6"/>
  <c r="E310" i="6"/>
  <c r="F306" i="6"/>
  <c r="E306" i="6"/>
  <c r="D306" i="6"/>
  <c r="F302" i="6"/>
  <c r="D302" i="6"/>
  <c r="E302" i="6"/>
  <c r="F298" i="6"/>
  <c r="E298" i="6"/>
  <c r="D298" i="6"/>
  <c r="F294" i="6"/>
  <c r="D294" i="6"/>
  <c r="E294" i="6"/>
  <c r="F290" i="6"/>
  <c r="E290" i="6"/>
  <c r="D290" i="6"/>
  <c r="F286" i="6"/>
  <c r="D286" i="6"/>
  <c r="E286" i="6"/>
  <c r="F282" i="6"/>
  <c r="E282" i="6"/>
  <c r="D282" i="6"/>
  <c r="F278" i="6"/>
  <c r="D278" i="6"/>
  <c r="E278" i="6"/>
  <c r="F274" i="6"/>
  <c r="E274" i="6"/>
  <c r="D274" i="6"/>
  <c r="F270" i="6"/>
  <c r="D270" i="6"/>
  <c r="E270" i="6"/>
  <c r="E266" i="6"/>
  <c r="F266" i="6"/>
  <c r="D266" i="6"/>
  <c r="F262" i="6"/>
  <c r="D262" i="6"/>
  <c r="F258" i="6"/>
  <c r="E258" i="6"/>
  <c r="D258" i="6"/>
  <c r="F254" i="6"/>
  <c r="D254" i="6"/>
  <c r="E254" i="6"/>
  <c r="F250" i="6"/>
  <c r="E250" i="6"/>
  <c r="D250" i="6"/>
  <c r="F246" i="6"/>
  <c r="D246" i="6"/>
  <c r="E246" i="6"/>
  <c r="F242" i="6"/>
  <c r="E242" i="6"/>
  <c r="D242" i="6"/>
  <c r="F238" i="6"/>
  <c r="D238" i="6"/>
  <c r="E238" i="6"/>
  <c r="F234" i="6"/>
  <c r="E234" i="6"/>
  <c r="D234" i="6"/>
  <c r="F230" i="6"/>
  <c r="D230" i="6"/>
  <c r="E230" i="6"/>
  <c r="F226" i="6"/>
  <c r="E226" i="6"/>
  <c r="D226" i="6"/>
  <c r="F222" i="6"/>
  <c r="D222" i="6"/>
  <c r="E222" i="6"/>
  <c r="F218" i="6"/>
  <c r="E218" i="6"/>
  <c r="D218" i="6"/>
  <c r="D214" i="6"/>
  <c r="F214" i="6"/>
  <c r="E214" i="6"/>
  <c r="F210" i="6"/>
  <c r="E210" i="6"/>
  <c r="D210" i="6"/>
  <c r="F206" i="6"/>
  <c r="D206" i="6"/>
  <c r="E206" i="6"/>
  <c r="F202" i="6"/>
  <c r="E202" i="6"/>
  <c r="D202" i="6"/>
  <c r="F198" i="6"/>
  <c r="D198" i="6"/>
  <c r="E198" i="6"/>
  <c r="F194" i="6"/>
  <c r="E194" i="6"/>
  <c r="D194" i="6"/>
  <c r="F190" i="6"/>
  <c r="D190" i="6"/>
  <c r="F186" i="6"/>
  <c r="E186" i="6"/>
  <c r="D186" i="6"/>
  <c r="F182" i="6"/>
  <c r="D182" i="6"/>
  <c r="E182" i="6"/>
  <c r="F178" i="6"/>
  <c r="E178" i="6"/>
  <c r="D178" i="6"/>
  <c r="F174" i="6"/>
  <c r="D174" i="6"/>
  <c r="E174" i="6"/>
  <c r="F170" i="6"/>
  <c r="E170" i="6"/>
  <c r="D170" i="6"/>
  <c r="F166" i="6"/>
  <c r="D166" i="6"/>
  <c r="E166" i="6"/>
  <c r="F162" i="6"/>
  <c r="E162" i="6"/>
  <c r="D162" i="6"/>
  <c r="F158" i="6"/>
  <c r="D158" i="6"/>
  <c r="E158" i="6"/>
  <c r="F154" i="6"/>
  <c r="E154" i="6"/>
  <c r="D154" i="6"/>
  <c r="F150" i="6"/>
  <c r="D150" i="6"/>
  <c r="E150" i="6"/>
  <c r="F146" i="6"/>
  <c r="E146" i="6"/>
  <c r="D146" i="6"/>
  <c r="F142" i="6"/>
  <c r="D142" i="6"/>
  <c r="E142" i="6"/>
  <c r="F138" i="6"/>
  <c r="E138" i="6"/>
  <c r="D138" i="6"/>
  <c r="F134" i="6"/>
  <c r="D134" i="6"/>
  <c r="E134" i="6"/>
  <c r="F130" i="6"/>
  <c r="E130" i="6"/>
  <c r="D130" i="6"/>
  <c r="F126" i="6"/>
  <c r="D126" i="6"/>
  <c r="E126" i="6"/>
  <c r="F122" i="6"/>
  <c r="E122" i="6"/>
  <c r="D122" i="6"/>
  <c r="F118" i="6"/>
  <c r="D118" i="6"/>
  <c r="E118" i="6"/>
  <c r="F114" i="6"/>
  <c r="E114" i="6"/>
  <c r="D114" i="6"/>
  <c r="F110" i="6"/>
  <c r="D110" i="6"/>
  <c r="E110" i="6"/>
  <c r="F106" i="6"/>
  <c r="E106" i="6"/>
  <c r="D106" i="6"/>
  <c r="F102" i="6"/>
  <c r="D102" i="6"/>
  <c r="E102" i="6"/>
  <c r="D1018" i="6"/>
  <c r="D762" i="6"/>
  <c r="F1006" i="6"/>
  <c r="E582" i="6"/>
  <c r="E326" i="6"/>
  <c r="D954" i="6"/>
  <c r="D698" i="6"/>
  <c r="F922" i="6"/>
  <c r="E518" i="6"/>
  <c r="E262" i="6"/>
  <c r="F8754" i="6"/>
  <c r="D8638" i="6"/>
  <c r="E8490" i="6"/>
  <c r="E8482" i="6"/>
  <c r="E8314" i="6"/>
  <c r="D8282" i="6"/>
  <c r="E8246" i="6"/>
  <c r="F8194" i="6"/>
  <c r="F8150" i="6"/>
  <c r="D8098" i="6"/>
  <c r="E8082" i="6"/>
  <c r="F7970" i="6"/>
  <c r="F7954" i="6"/>
  <c r="F7926" i="6"/>
  <c r="F7906" i="6"/>
  <c r="D7866" i="6"/>
  <c r="F7818" i="6"/>
  <c r="F7814" i="6"/>
  <c r="F7778" i="6"/>
  <c r="E7758" i="6"/>
  <c r="D7706" i="6"/>
  <c r="F7666" i="6"/>
  <c r="F7630" i="6"/>
  <c r="D7598" i="6"/>
  <c r="F7594" i="6"/>
  <c r="F7546" i="6"/>
  <c r="D7502" i="6"/>
  <c r="D7478" i="6"/>
  <c r="F7438" i="6"/>
  <c r="D7418" i="6"/>
  <c r="F7382" i="6"/>
  <c r="F7342" i="6"/>
  <c r="F7302" i="6"/>
  <c r="F7278" i="6"/>
  <c r="D7242" i="6"/>
  <c r="F7182" i="6"/>
  <c r="F7106" i="6"/>
  <c r="D7066" i="6"/>
  <c r="D7050" i="6"/>
  <c r="D7010" i="6"/>
  <c r="D6986" i="6"/>
  <c r="D6946" i="6"/>
  <c r="D6930" i="6"/>
  <c r="D6898" i="6"/>
  <c r="D6866" i="6"/>
  <c r="D6850" i="6"/>
  <c r="D6810" i="6"/>
  <c r="D6802" i="6"/>
  <c r="D6782" i="6"/>
  <c r="D6766" i="6"/>
  <c r="D6746" i="6"/>
  <c r="D6698" i="6"/>
  <c r="F6650" i="6"/>
  <c r="F6594" i="6"/>
  <c r="F6586" i="6"/>
  <c r="E6550" i="6"/>
  <c r="F6522" i="6"/>
  <c r="D6486" i="6"/>
  <c r="F6442" i="6"/>
  <c r="F6426" i="6"/>
  <c r="F6378" i="6"/>
  <c r="D6358" i="6"/>
  <c r="D6306" i="6"/>
  <c r="D6290" i="6"/>
  <c r="F6210" i="6"/>
  <c r="F6162" i="6"/>
  <c r="D6158" i="6"/>
  <c r="E6090" i="6"/>
  <c r="F6082" i="6"/>
  <c r="F6050" i="6"/>
  <c r="F6034" i="6"/>
  <c r="E6026" i="6"/>
  <c r="E5998" i="6"/>
  <c r="D5982" i="6"/>
  <c r="F5922" i="6"/>
  <c r="F5906" i="6"/>
  <c r="E5886" i="6"/>
  <c r="E5834" i="6"/>
  <c r="F5802" i="6"/>
  <c r="E5786" i="6"/>
  <c r="E5782" i="6"/>
  <c r="E5750" i="6"/>
  <c r="E5734" i="6"/>
  <c r="E5710" i="6"/>
  <c r="F5698" i="6"/>
  <c r="F5682" i="6"/>
  <c r="E5654" i="6"/>
  <c r="E5646" i="6"/>
  <c r="E5606" i="6"/>
  <c r="E5602" i="6"/>
  <c r="E5582" i="6"/>
  <c r="E5558" i="6"/>
  <c r="E5542" i="6"/>
  <c r="E5518" i="6"/>
  <c r="E5506" i="6"/>
  <c r="E5478" i="6"/>
  <c r="E5474" i="6"/>
  <c r="F5430" i="6"/>
  <c r="F5418" i="6"/>
  <c r="F5410" i="6"/>
  <c r="F5398" i="6"/>
  <c r="F5394" i="6"/>
  <c r="F5378" i="6"/>
  <c r="F5374" i="6"/>
  <c r="F5362" i="6"/>
  <c r="F5354" i="6"/>
  <c r="F5346" i="6"/>
  <c r="F5334" i="6"/>
  <c r="F5330" i="6"/>
  <c r="F5314" i="6"/>
  <c r="F5310" i="6"/>
  <c r="F5298" i="6"/>
  <c r="F5290" i="6"/>
  <c r="F5282" i="6"/>
  <c r="F5270" i="6"/>
  <c r="F5266" i="6"/>
  <c r="F5250" i="6"/>
  <c r="F5246" i="6"/>
  <c r="F5234" i="6"/>
  <c r="F5222" i="6"/>
  <c r="F5206" i="6"/>
  <c r="F5182" i="6"/>
  <c r="F5174" i="6"/>
  <c r="F5142" i="6"/>
  <c r="F5134" i="6"/>
  <c r="F5110" i="6"/>
  <c r="F5094" i="6"/>
  <c r="F5054" i="6"/>
  <c r="F5078" i="6"/>
  <c r="F5046" i="6"/>
  <c r="F5014" i="6"/>
  <c r="F4982" i="6"/>
  <c r="F4950" i="6"/>
  <c r="F4918" i="6"/>
  <c r="D4890" i="6"/>
  <c r="F4814" i="6"/>
  <c r="D4710" i="6"/>
  <c r="F4682" i="6"/>
  <c r="E2394" i="6"/>
  <c r="E942" i="6"/>
  <c r="E58" i="6"/>
  <c r="F1725" i="6"/>
  <c r="E60" i="6"/>
  <c r="E6485" i="5"/>
  <c r="E83" i="6"/>
  <c r="F43" i="6"/>
  <c r="E39" i="6"/>
  <c r="E27" i="6"/>
  <c r="E3766" i="5"/>
  <c r="F5290" i="5"/>
  <c r="D1889" i="5"/>
  <c r="E8756" i="5"/>
  <c r="F8756" i="5"/>
  <c r="E8720" i="5"/>
  <c r="F8720" i="5"/>
  <c r="E8688" i="5"/>
  <c r="F8688" i="5"/>
  <c r="E8656" i="5"/>
  <c r="F8656" i="5"/>
  <c r="E8624" i="5"/>
  <c r="F8624" i="5"/>
  <c r="E8592" i="5"/>
  <c r="F8592" i="5"/>
  <c r="E8560" i="5"/>
  <c r="F8560" i="5"/>
  <c r="E8528" i="5"/>
  <c r="F8528" i="5"/>
  <c r="E8496" i="5"/>
  <c r="F8496" i="5"/>
  <c r="E8464" i="5"/>
  <c r="F8464" i="5"/>
  <c r="E8432" i="5"/>
  <c r="F8432" i="5"/>
  <c r="E8400" i="5"/>
  <c r="F8400" i="5"/>
  <c r="E8368" i="5"/>
  <c r="F8368" i="5"/>
  <c r="E8336" i="5"/>
  <c r="F8336" i="5"/>
  <c r="E8304" i="5"/>
  <c r="F8304" i="5"/>
  <c r="E8272" i="5"/>
  <c r="F8272" i="5"/>
  <c r="E8240" i="5"/>
  <c r="F8240" i="5"/>
  <c r="E8208" i="5"/>
  <c r="F8208" i="5"/>
  <c r="E8176" i="5"/>
  <c r="F8176" i="5"/>
  <c r="E8144" i="5"/>
  <c r="F8144" i="5"/>
  <c r="E8112" i="5"/>
  <c r="F8112" i="5"/>
  <c r="E8080" i="5"/>
  <c r="F8080" i="5"/>
  <c r="E8048" i="5"/>
  <c r="F8048" i="5"/>
  <c r="E8016" i="5"/>
  <c r="F8016" i="5"/>
  <c r="E7984" i="5"/>
  <c r="F7984" i="5"/>
  <c r="E7952" i="5"/>
  <c r="F7952" i="5"/>
  <c r="E7920" i="5"/>
  <c r="F7920" i="5"/>
  <c r="E7888" i="5"/>
  <c r="F7888" i="5"/>
  <c r="E7856" i="5"/>
  <c r="F7856" i="5"/>
  <c r="E7824" i="5"/>
  <c r="F7824" i="5"/>
  <c r="E7792" i="5"/>
  <c r="F7792" i="5"/>
  <c r="E7760" i="5"/>
  <c r="F7760" i="5"/>
  <c r="E7728" i="5"/>
  <c r="F7728" i="5"/>
  <c r="E7696" i="5"/>
  <c r="F7696" i="5"/>
  <c r="E7664" i="5"/>
  <c r="F7664" i="5"/>
  <c r="E7632" i="5"/>
  <c r="F7632" i="5"/>
  <c r="E7600" i="5"/>
  <c r="F7600" i="5"/>
  <c r="E7568" i="5"/>
  <c r="F7568" i="5"/>
  <c r="E7536" i="5"/>
  <c r="F7536" i="5"/>
  <c r="E7504" i="5"/>
  <c r="F7504" i="5"/>
  <c r="E7472" i="5"/>
  <c r="F7472" i="5"/>
  <c r="E7440" i="5"/>
  <c r="F7440" i="5"/>
  <c r="E7408" i="5"/>
  <c r="F7408" i="5"/>
  <c r="E7376" i="5"/>
  <c r="F7376" i="5"/>
  <c r="E7344" i="5"/>
  <c r="F7344" i="5"/>
  <c r="E7312" i="5"/>
  <c r="F7312" i="5"/>
  <c r="E7280" i="5"/>
  <c r="F7280" i="5"/>
  <c r="E7248" i="5"/>
  <c r="F7248" i="5"/>
  <c r="E7216" i="5"/>
  <c r="F7216" i="5"/>
  <c r="E7180" i="5"/>
  <c r="F7180" i="5"/>
  <c r="E7148" i="5"/>
  <c r="F7148" i="5"/>
  <c r="E7112" i="5"/>
  <c r="F7112" i="5"/>
  <c r="E7080" i="5"/>
  <c r="F7080" i="5"/>
  <c r="E7048" i="5"/>
  <c r="F7048" i="5"/>
  <c r="D6988" i="5"/>
  <c r="E6988" i="5"/>
  <c r="D6972" i="5"/>
  <c r="E6972" i="5"/>
  <c r="D6956" i="5"/>
  <c r="E6956" i="5"/>
  <c r="D6940" i="5"/>
  <c r="E6940" i="5"/>
  <c r="D6924" i="5"/>
  <c r="E6924" i="5"/>
  <c r="D6908" i="5"/>
  <c r="E6908" i="5"/>
  <c r="D6876" i="5"/>
  <c r="E6876" i="5"/>
  <c r="D6860" i="5"/>
  <c r="E6860" i="5"/>
  <c r="D6844" i="5"/>
  <c r="E6844" i="5"/>
  <c r="D6828" i="5"/>
  <c r="E6828" i="5"/>
  <c r="D6812" i="5"/>
  <c r="E6812" i="5"/>
  <c r="D6796" i="5"/>
  <c r="E6796" i="5"/>
  <c r="D6780" i="5"/>
  <c r="E6780" i="5"/>
  <c r="F4948" i="5"/>
  <c r="D4964" i="5"/>
  <c r="F4976" i="5"/>
  <c r="E4984" i="5"/>
  <c r="E4992" i="5"/>
  <c r="D5000" i="5"/>
  <c r="F5012" i="5"/>
  <c r="D5028" i="5"/>
  <c r="F5040" i="5"/>
  <c r="E5048" i="5"/>
  <c r="E5056" i="5"/>
  <c r="D5064" i="5"/>
  <c r="F5076" i="5"/>
  <c r="D5092" i="5"/>
  <c r="F5104" i="5"/>
  <c r="E5112" i="5"/>
  <c r="E5120" i="5"/>
  <c r="D5128" i="5"/>
  <c r="F5140" i="5"/>
  <c r="D5156" i="5"/>
  <c r="F5168" i="5"/>
  <c r="E5176" i="5"/>
  <c r="E5184" i="5"/>
  <c r="D5192" i="5"/>
  <c r="F5204" i="5"/>
  <c r="D5220" i="5"/>
  <c r="F5232" i="5"/>
  <c r="E5240" i="5"/>
  <c r="E5248" i="5"/>
  <c r="D5256" i="5"/>
  <c r="F5268" i="5"/>
  <c r="D5284" i="5"/>
  <c r="F5296" i="5"/>
  <c r="E5304" i="5"/>
  <c r="E5312" i="5"/>
  <c r="D5320" i="5"/>
  <c r="F5332" i="5"/>
  <c r="D5348" i="5"/>
  <c r="F5360" i="5"/>
  <c r="E5368" i="5"/>
  <c r="E5376" i="5"/>
  <c r="D5384" i="5"/>
  <c r="F5396" i="5"/>
  <c r="D5412" i="5"/>
  <c r="F5424" i="5"/>
  <c r="E5432" i="5"/>
  <c r="E5440" i="5"/>
  <c r="D5448" i="5"/>
  <c r="F5460" i="5"/>
  <c r="D5476" i="5"/>
  <c r="F5488" i="5"/>
  <c r="E5496" i="5"/>
  <c r="E5504" i="5"/>
  <c r="D5512" i="5"/>
  <c r="F5524" i="5"/>
  <c r="D5540" i="5"/>
  <c r="F5552" i="5"/>
  <c r="E5560" i="5"/>
  <c r="E5568" i="5"/>
  <c r="D5576" i="5"/>
  <c r="F5588" i="5"/>
  <c r="D5604" i="5"/>
  <c r="F5616" i="5"/>
  <c r="E5624" i="5"/>
  <c r="E5632" i="5"/>
  <c r="D5640" i="5"/>
  <c r="F5652" i="5"/>
  <c r="D5668" i="5"/>
  <c r="F5680" i="5"/>
  <c r="E5688" i="5"/>
  <c r="E5696" i="5"/>
  <c r="D5704" i="5"/>
  <c r="F5716" i="5"/>
  <c r="D5732" i="5"/>
  <c r="F5744" i="5"/>
  <c r="E5752" i="5"/>
  <c r="E5760" i="5"/>
  <c r="D5768" i="5"/>
  <c r="F5780" i="5"/>
  <c r="D5796" i="5"/>
  <c r="F5808" i="5"/>
  <c r="E5816" i="5"/>
  <c r="E5824" i="5"/>
  <c r="D5832" i="5"/>
  <c r="F5844" i="5"/>
  <c r="D5860" i="5"/>
  <c r="F5872" i="5"/>
  <c r="E5880" i="5"/>
  <c r="E5888" i="5"/>
  <c r="D5896" i="5"/>
  <c r="F5908" i="5"/>
  <c r="D5924" i="5"/>
  <c r="F5936" i="5"/>
  <c r="E5944" i="5"/>
  <c r="E5952" i="5"/>
  <c r="D5960" i="5"/>
  <c r="F5972" i="5"/>
  <c r="D5988" i="5"/>
  <c r="F6000" i="5"/>
  <c r="E6008" i="5"/>
  <c r="E6016" i="5"/>
  <c r="D6024" i="5"/>
  <c r="F6036" i="5"/>
  <c r="D6052" i="5"/>
  <c r="F6064" i="5"/>
  <c r="E6072" i="5"/>
  <c r="E6080" i="5"/>
  <c r="D6088" i="5"/>
  <c r="F6100" i="5"/>
  <c r="D6116" i="5"/>
  <c r="F6128" i="5"/>
  <c r="E6136" i="5"/>
  <c r="E6144" i="5"/>
  <c r="D6152" i="5"/>
  <c r="F6164" i="5"/>
  <c r="D6180" i="5"/>
  <c r="F6192" i="5"/>
  <c r="E6200" i="5"/>
  <c r="E6208" i="5"/>
  <c r="D6216" i="5"/>
  <c r="F6228" i="5"/>
  <c r="D6244" i="5"/>
  <c r="F6256" i="5"/>
  <c r="E6264" i="5"/>
  <c r="E6272" i="5"/>
  <c r="D6280" i="5"/>
  <c r="F6292" i="5"/>
  <c r="D6308" i="5"/>
  <c r="F6320" i="5"/>
  <c r="E6328" i="5"/>
  <c r="E6336" i="5"/>
  <c r="D6344" i="5"/>
  <c r="F6356" i="5"/>
  <c r="D6372" i="5"/>
  <c r="F6384" i="5"/>
  <c r="E6392" i="5"/>
  <c r="E6400" i="5"/>
  <c r="D6408" i="5"/>
  <c r="F6420" i="5"/>
  <c r="D6436" i="5"/>
  <c r="F6448" i="5"/>
  <c r="E6456" i="5"/>
  <c r="E6464" i="5"/>
  <c r="D6472" i="5"/>
  <c r="F6484" i="5"/>
  <c r="D6500" i="5"/>
  <c r="F6512" i="5"/>
  <c r="E6520" i="5"/>
  <c r="E6528" i="5"/>
  <c r="D6536" i="5"/>
  <c r="F6548" i="5"/>
  <c r="D6564" i="5"/>
  <c r="F6576" i="5"/>
  <c r="E6584" i="5"/>
  <c r="E6592" i="5"/>
  <c r="D6600" i="5"/>
  <c r="F6612" i="5"/>
  <c r="D6628" i="5"/>
  <c r="F6640" i="5"/>
  <c r="E6648" i="5"/>
  <c r="E6656" i="5"/>
  <c r="D6664" i="5"/>
  <c r="F6676" i="5"/>
  <c r="D6692" i="5"/>
  <c r="F6704" i="5"/>
  <c r="E6712" i="5"/>
  <c r="E6720" i="5"/>
  <c r="D6728" i="5"/>
  <c r="F6740" i="5"/>
  <c r="D6756" i="5"/>
  <c r="F6768" i="5"/>
  <c r="F6788" i="5"/>
  <c r="F6820" i="5"/>
  <c r="F6852" i="5"/>
  <c r="F6884" i="5"/>
  <c r="F6916" i="5"/>
  <c r="F6948" i="5"/>
  <c r="F6980" i="5"/>
  <c r="F7012" i="5"/>
  <c r="E7036" i="5"/>
  <c r="F7064" i="5"/>
  <c r="F7092" i="5"/>
  <c r="F7120" i="5"/>
  <c r="F7136" i="5"/>
  <c r="E7168" i="5"/>
  <c r="F7196" i="5"/>
  <c r="F7228" i="5"/>
  <c r="F7256" i="5"/>
  <c r="F7272" i="5"/>
  <c r="E7300" i="5"/>
  <c r="F7328" i="5"/>
  <c r="F7356" i="5"/>
  <c r="F7384" i="5"/>
  <c r="F7400" i="5"/>
  <c r="E7428" i="5"/>
  <c r="F7456" i="5"/>
  <c r="F7484" i="5"/>
  <c r="F7512" i="5"/>
  <c r="F7528" i="5"/>
  <c r="E7556" i="5"/>
  <c r="F7584" i="5"/>
  <c r="F7612" i="5"/>
  <c r="F7640" i="5"/>
  <c r="F7656" i="5"/>
  <c r="E7684" i="5"/>
  <c r="F7712" i="5"/>
  <c r="F7740" i="5"/>
  <c r="F7768" i="5"/>
  <c r="F7784" i="5"/>
  <c r="E7812" i="5"/>
  <c r="F7840" i="5"/>
  <c r="F7868" i="5"/>
  <c r="F7896" i="5"/>
  <c r="F7912" i="5"/>
  <c r="E7940" i="5"/>
  <c r="F7968" i="5"/>
  <c r="F7996" i="5"/>
  <c r="F8024" i="5"/>
  <c r="F8040" i="5"/>
  <c r="E8068" i="5"/>
  <c r="F8096" i="5"/>
  <c r="F8124" i="5"/>
  <c r="F8152" i="5"/>
  <c r="F8168" i="5"/>
  <c r="E8196" i="5"/>
  <c r="F8224" i="5"/>
  <c r="F8252" i="5"/>
  <c r="F8280" i="5"/>
  <c r="F8296" i="5"/>
  <c r="E8324" i="5"/>
  <c r="F8352" i="5"/>
  <c r="F8380" i="5"/>
  <c r="F8408" i="5"/>
  <c r="F8424" i="5"/>
  <c r="E8452" i="5"/>
  <c r="F8480" i="5"/>
  <c r="F8508" i="5"/>
  <c r="F8536" i="5"/>
  <c r="F8552" i="5"/>
  <c r="E8580" i="5"/>
  <c r="F8608" i="5"/>
  <c r="F8636" i="5"/>
  <c r="F8664" i="5"/>
  <c r="F8680" i="5"/>
  <c r="E8708" i="5"/>
  <c r="F8736" i="5"/>
  <c r="E8731" i="6"/>
  <c r="D8731" i="6"/>
  <c r="E8715" i="6"/>
  <c r="D8715" i="6"/>
  <c r="E8667" i="6"/>
  <c r="D8667" i="6"/>
  <c r="F8667" i="6"/>
  <c r="F8651" i="6"/>
  <c r="E8651" i="6"/>
  <c r="F8635" i="6"/>
  <c r="E8635" i="6"/>
  <c r="F8623" i="6"/>
  <c r="E8623" i="6"/>
  <c r="D8615" i="6"/>
  <c r="F8615" i="6"/>
  <c r="F8599" i="6"/>
  <c r="D8599" i="6"/>
  <c r="D8563" i="6"/>
  <c r="E8563" i="6"/>
  <c r="F8551" i="6"/>
  <c r="D8551" i="6"/>
  <c r="D8543" i="6"/>
  <c r="F8543" i="6"/>
  <c r="D8535" i="6"/>
  <c r="E8535" i="6"/>
  <c r="D8515" i="6"/>
  <c r="F8515" i="6"/>
  <c r="D8499" i="6"/>
  <c r="E8499" i="6"/>
  <c r="F8471" i="6"/>
  <c r="D8471" i="6"/>
  <c r="E8467" i="6"/>
  <c r="F8467" i="6"/>
  <c r="E8455" i="6"/>
  <c r="D8455" i="6"/>
  <c r="F8427" i="6"/>
  <c r="E8427" i="6"/>
  <c r="F8379" i="6"/>
  <c r="E8379" i="6"/>
  <c r="F8375" i="6"/>
  <c r="E8375" i="6"/>
  <c r="F8327" i="6"/>
  <c r="E8327" i="6"/>
  <c r="F8307" i="6"/>
  <c r="E8307" i="6"/>
  <c r="D8287" i="6"/>
  <c r="E8287" i="6"/>
  <c r="D8267" i="6"/>
  <c r="F8267" i="6"/>
  <c r="D8131" i="6"/>
  <c r="F8131" i="6"/>
  <c r="F8115" i="6"/>
  <c r="E8115" i="6"/>
  <c r="F8099" i="6"/>
  <c r="E8099" i="6"/>
  <c r="F8079" i="6"/>
  <c r="E8079" i="6"/>
  <c r="E8063" i="6"/>
  <c r="D8063" i="6"/>
  <c r="F7895" i="6"/>
  <c r="D7895" i="6"/>
  <c r="D7879" i="6"/>
  <c r="F7879" i="6"/>
  <c r="D7819" i="6"/>
  <c r="F7819" i="6"/>
  <c r="E7811" i="6"/>
  <c r="D7811" i="6"/>
  <c r="F7807" i="6"/>
  <c r="E7807" i="6"/>
  <c r="D7807" i="6"/>
  <c r="F7795" i="6"/>
  <c r="D7795" i="6"/>
  <c r="D7779" i="6"/>
  <c r="E7779" i="6"/>
  <c r="F7759" i="6"/>
  <c r="D7759" i="6"/>
  <c r="E7739" i="6"/>
  <c r="D7739" i="6"/>
  <c r="D7703" i="6"/>
  <c r="F7703" i="6"/>
  <c r="D7695" i="6"/>
  <c r="E7695" i="6"/>
  <c r="F7687" i="6"/>
  <c r="D7687" i="6"/>
  <c r="E7679" i="6"/>
  <c r="D7679" i="6"/>
  <c r="E7651" i="6"/>
  <c r="D7651" i="6"/>
  <c r="E7627" i="6"/>
  <c r="D7627" i="6"/>
  <c r="E7615" i="6"/>
  <c r="D7615" i="6"/>
  <c r="D7583" i="6"/>
  <c r="E7583" i="6"/>
  <c r="E7567" i="6"/>
  <c r="D7567" i="6"/>
  <c r="E7551" i="6"/>
  <c r="D7551" i="6"/>
  <c r="D7523" i="6"/>
  <c r="F7523" i="6"/>
  <c r="F7507" i="6"/>
  <c r="D7507" i="6"/>
  <c r="D7491" i="6"/>
  <c r="F7491" i="6"/>
  <c r="F7483" i="6"/>
  <c r="D7483" i="6"/>
  <c r="D7459" i="6"/>
  <c r="F7459" i="6"/>
  <c r="F7447" i="6"/>
  <c r="D7447" i="6"/>
  <c r="D7443" i="6"/>
  <c r="F7443" i="6"/>
  <c r="F7399" i="6"/>
  <c r="D7399" i="6"/>
  <c r="D7395" i="6"/>
  <c r="F7395" i="6"/>
  <c r="F7383" i="6"/>
  <c r="E7383" i="6"/>
  <c r="D7371" i="6"/>
  <c r="F7371" i="6"/>
  <c r="F7367" i="6"/>
  <c r="E7367" i="6"/>
  <c r="F7359" i="6"/>
  <c r="D7359" i="6"/>
  <c r="F7351" i="6"/>
  <c r="E7351" i="6"/>
  <c r="F7335" i="6"/>
  <c r="E7335" i="6"/>
  <c r="D7331" i="6"/>
  <c r="F7331" i="6"/>
  <c r="F7319" i="6"/>
  <c r="D7319" i="6"/>
  <c r="E7319" i="6"/>
  <c r="D7307" i="6"/>
  <c r="F7307" i="6"/>
  <c r="F7303" i="6"/>
  <c r="E7303" i="6"/>
  <c r="D7275" i="6"/>
  <c r="F7275" i="6"/>
  <c r="F7271" i="6"/>
  <c r="D7271" i="6"/>
  <c r="E7271" i="6"/>
  <c r="F7255" i="6"/>
  <c r="E7255" i="6"/>
  <c r="D7239" i="6"/>
  <c r="E7239" i="6"/>
  <c r="D7231" i="6"/>
  <c r="F7231" i="6"/>
  <c r="D7227" i="6"/>
  <c r="F7227" i="6"/>
  <c r="D7207" i="6"/>
  <c r="E7207" i="6"/>
  <c r="F7191" i="6"/>
  <c r="E7191" i="6"/>
  <c r="D7175" i="6"/>
  <c r="F7175" i="6"/>
  <c r="E7175" i="6"/>
  <c r="D7163" i="6"/>
  <c r="F7163" i="6"/>
  <c r="F7159" i="6"/>
  <c r="E7159" i="6"/>
  <c r="D7143" i="6"/>
  <c r="E7143" i="6"/>
  <c r="D7123" i="6"/>
  <c r="E7123" i="6"/>
  <c r="D7119" i="6"/>
  <c r="F7119" i="6"/>
  <c r="F7111" i="6"/>
  <c r="D7111" i="6"/>
  <c r="E7111" i="6"/>
  <c r="F7095" i="6"/>
  <c r="D7095" i="6"/>
  <c r="D7091" i="6"/>
  <c r="F7091" i="6"/>
  <c r="E7091" i="6"/>
  <c r="F7075" i="6"/>
  <c r="E7075" i="6"/>
  <c r="F7043" i="6"/>
  <c r="E7043" i="6"/>
  <c r="D7027" i="6"/>
  <c r="E7027" i="6"/>
  <c r="F7011" i="6"/>
  <c r="E7011" i="6"/>
  <c r="D6995" i="6"/>
  <c r="E6995" i="6"/>
  <c r="F6991" i="6"/>
  <c r="D6991" i="6"/>
  <c r="D6963" i="6"/>
  <c r="E6963" i="6"/>
  <c r="F6951" i="6"/>
  <c r="D6951" i="6"/>
  <c r="F6947" i="6"/>
  <c r="D6947" i="6"/>
  <c r="E6947" i="6"/>
  <c r="F6931" i="6"/>
  <c r="E6931" i="6"/>
  <c r="F6907" i="6"/>
  <c r="D6907" i="6"/>
  <c r="D6899" i="6"/>
  <c r="E6899" i="6"/>
  <c r="F6883" i="6"/>
  <c r="E6883" i="6"/>
  <c r="F6859" i="6"/>
  <c r="D6859" i="6"/>
  <c r="F6855" i="6"/>
  <c r="D6855" i="6"/>
  <c r="D6851" i="6"/>
  <c r="E6851" i="6"/>
  <c r="D6835" i="6"/>
  <c r="F6835" i="6"/>
  <c r="E6835" i="6"/>
  <c r="F6819" i="6"/>
  <c r="E6819" i="6"/>
  <c r="F6787" i="6"/>
  <c r="E6787" i="6"/>
  <c r="D6771" i="6"/>
  <c r="E6771" i="6"/>
  <c r="F6755" i="6"/>
  <c r="E6755" i="6"/>
  <c r="D6739" i="6"/>
  <c r="E6739" i="6"/>
  <c r="D6727" i="6"/>
  <c r="F6727" i="6"/>
  <c r="D6723" i="6"/>
  <c r="E6723" i="6"/>
  <c r="D6711" i="6"/>
  <c r="F6711" i="6"/>
  <c r="D6707" i="6"/>
  <c r="F6707" i="6"/>
  <c r="D6691" i="6"/>
  <c r="F6691" i="6"/>
  <c r="E6687" i="6"/>
  <c r="D6687" i="6"/>
  <c r="E6675" i="6"/>
  <c r="F6675" i="6"/>
  <c r="E6635" i="6"/>
  <c r="D6635" i="6"/>
  <c r="F6627" i="6"/>
  <c r="E6627" i="6"/>
  <c r="F6579" i="6"/>
  <c r="D6579" i="6"/>
  <c r="D6567" i="6"/>
  <c r="F6567" i="6"/>
  <c r="F6563" i="6"/>
  <c r="E6563" i="6"/>
  <c r="F6539" i="6"/>
  <c r="E6539" i="6"/>
  <c r="D6539" i="6"/>
  <c r="F6531" i="6"/>
  <c r="E6531" i="6"/>
  <c r="F6507" i="6"/>
  <c r="E6507" i="6"/>
  <c r="D6507" i="6"/>
  <c r="F6499" i="6"/>
  <c r="E6499" i="6"/>
  <c r="E6475" i="6"/>
  <c r="D6475" i="6"/>
  <c r="F6235" i="6"/>
  <c r="E6235" i="6"/>
  <c r="F5931" i="6"/>
  <c r="E5931" i="6"/>
  <c r="E5899" i="6"/>
  <c r="D5899" i="6"/>
  <c r="E5851" i="6"/>
  <c r="F5851" i="6"/>
  <c r="F5743" i="6"/>
  <c r="D5743" i="6"/>
  <c r="F5727" i="6"/>
  <c r="E5727" i="6"/>
  <c r="F5227" i="6"/>
  <c r="D5227" i="6"/>
  <c r="D5199" i="6"/>
  <c r="F5199" i="6"/>
  <c r="F5187" i="6"/>
  <c r="D5187" i="6"/>
  <c r="E4859" i="6"/>
  <c r="D4859" i="6"/>
  <c r="F4847" i="6"/>
  <c r="E4847" i="6"/>
  <c r="F4763" i="6"/>
  <c r="D4763" i="6"/>
  <c r="F4551" i="6"/>
  <c r="D4551" i="6"/>
  <c r="F4455" i="6"/>
  <c r="D4455" i="6"/>
  <c r="D4379" i="6"/>
  <c r="F4379" i="6"/>
  <c r="E4235" i="6"/>
  <c r="F4235" i="6"/>
  <c r="D4215" i="6"/>
  <c r="F4215" i="6"/>
  <c r="D4155" i="6"/>
  <c r="E4155" i="6"/>
  <c r="D4135" i="6"/>
  <c r="F4135" i="6"/>
  <c r="F4087" i="6"/>
  <c r="D4087" i="6"/>
  <c r="D4067" i="6"/>
  <c r="F4067" i="6"/>
  <c r="D4059" i="6"/>
  <c r="F4059" i="6"/>
  <c r="D4027" i="6"/>
  <c r="F4027" i="6"/>
  <c r="D3831" i="6"/>
  <c r="F3831" i="6"/>
  <c r="E3675" i="6"/>
  <c r="D3675" i="6"/>
  <c r="D3607" i="6"/>
  <c r="E3607" i="6"/>
  <c r="E3575" i="6"/>
  <c r="F3575" i="6"/>
  <c r="D3543" i="6"/>
  <c r="E3543" i="6"/>
  <c r="F3543" i="6"/>
  <c r="E3515" i="6"/>
  <c r="D3515" i="6"/>
  <c r="E3447" i="6"/>
  <c r="D3447" i="6"/>
  <c r="D3439" i="6"/>
  <c r="E3439" i="6"/>
  <c r="E3395" i="6"/>
  <c r="D3395" i="6"/>
  <c r="E3371" i="6"/>
  <c r="F3371" i="6"/>
  <c r="D3275" i="6"/>
  <c r="E3275" i="6"/>
  <c r="D3263" i="6"/>
  <c r="F3263" i="6"/>
  <c r="D3019" i="6"/>
  <c r="E3019" i="6"/>
  <c r="F2943" i="6"/>
  <c r="D2943" i="6"/>
  <c r="E2127" i="6"/>
  <c r="D2127" i="6"/>
  <c r="D2071" i="6"/>
  <c r="E2071" i="6"/>
  <c r="E1999" i="6"/>
  <c r="D1999" i="6"/>
  <c r="F1915" i="6"/>
  <c r="D1915" i="6"/>
  <c r="F1879" i="6"/>
  <c r="E1879" i="6"/>
  <c r="E1823" i="6"/>
  <c r="D1823" i="6"/>
  <c r="E1751" i="6"/>
  <c r="F1751" i="6"/>
  <c r="E1699" i="6"/>
  <c r="F1699" i="6"/>
  <c r="E1535" i="6"/>
  <c r="D1535" i="6"/>
  <c r="D1519" i="6"/>
  <c r="F1519" i="6"/>
  <c r="E1515" i="6"/>
  <c r="D1515" i="6"/>
  <c r="E1451" i="6"/>
  <c r="D1451" i="6"/>
  <c r="D1411" i="6"/>
  <c r="E1411" i="6"/>
  <c r="F1371" i="6"/>
  <c r="D1371" i="6"/>
  <c r="E1371" i="6"/>
  <c r="E1355" i="6"/>
  <c r="D1355" i="6"/>
  <c r="E1351" i="6"/>
  <c r="D1351" i="6"/>
  <c r="D1211" i="6"/>
  <c r="E1211" i="6"/>
  <c r="E1155" i="6"/>
  <c r="D1155" i="6"/>
  <c r="D1091" i="6"/>
  <c r="E1091" i="6"/>
  <c r="F1003" i="6"/>
  <c r="D1003" i="6"/>
  <c r="D955" i="6"/>
  <c r="E955" i="6"/>
  <c r="E899" i="6"/>
  <c r="D899" i="6"/>
  <c r="E891" i="6"/>
  <c r="F891" i="6"/>
  <c r="F863" i="6"/>
  <c r="E863" i="6"/>
  <c r="F835" i="6"/>
  <c r="E835" i="6"/>
  <c r="F787" i="6"/>
  <c r="E787" i="6"/>
  <c r="F779" i="6"/>
  <c r="D779" i="6"/>
  <c r="D739" i="6"/>
  <c r="F739" i="6"/>
  <c r="E719" i="6"/>
  <c r="F719" i="6"/>
  <c r="F711" i="6"/>
  <c r="E711" i="6"/>
  <c r="D699" i="6"/>
  <c r="E699" i="6"/>
  <c r="F687" i="6"/>
  <c r="D687" i="6"/>
  <c r="D659" i="6"/>
  <c r="E659" i="6"/>
  <c r="E643" i="6"/>
  <c r="D643" i="6"/>
  <c r="F631" i="6"/>
  <c r="D631" i="6"/>
  <c r="F591" i="6"/>
  <c r="D591" i="6"/>
  <c r="F571" i="6"/>
  <c r="E571" i="6"/>
  <c r="F563" i="6"/>
  <c r="E563" i="6"/>
  <c r="D6411" i="6"/>
  <c r="D6379" i="6"/>
  <c r="E6435" i="6"/>
  <c r="E6371" i="6"/>
  <c r="D6451" i="6"/>
  <c r="E6403" i="6"/>
  <c r="E6199" i="6"/>
  <c r="D6135" i="6"/>
  <c r="E6183" i="6"/>
  <c r="D5927" i="6"/>
  <c r="D6259" i="6"/>
  <c r="F6375" i="6"/>
  <c r="D6271" i="6"/>
  <c r="F6255" i="6"/>
  <c r="D6343" i="6"/>
  <c r="E6263" i="6"/>
  <c r="D6347" i="6"/>
  <c r="D6323" i="6"/>
  <c r="D5687" i="6"/>
  <c r="D5639" i="6"/>
  <c r="F6011" i="6"/>
  <c r="E5719" i="6"/>
  <c r="E5495" i="6"/>
  <c r="F5463" i="6"/>
  <c r="D5223" i="6"/>
  <c r="D5159" i="6"/>
  <c r="F5543" i="6"/>
  <c r="D5155" i="6"/>
  <c r="E4951" i="6"/>
  <c r="D4843" i="6"/>
  <c r="E4791" i="6"/>
  <c r="D4743" i="6"/>
  <c r="F4687" i="6"/>
  <c r="F4643" i="6"/>
  <c r="F4579" i="6"/>
  <c r="E5607" i="6"/>
  <c r="D5103" i="6"/>
  <c r="D4975" i="6"/>
  <c r="E4691" i="6"/>
  <c r="F4627" i="6"/>
  <c r="D4547" i="6"/>
  <c r="F6275" i="6"/>
  <c r="F5751" i="6"/>
  <c r="D5527" i="6"/>
  <c r="F5007" i="6"/>
  <c r="F4655" i="6"/>
  <c r="F4611" i="6"/>
  <c r="E4547" i="6"/>
  <c r="D5039" i="6"/>
  <c r="D4639" i="6"/>
  <c r="F4383" i="6"/>
  <c r="F4223" i="6"/>
  <c r="E4159" i="6"/>
  <c r="E4127" i="6"/>
  <c r="F4095" i="6"/>
  <c r="D4063" i="6"/>
  <c r="D4467" i="6"/>
  <c r="E4399" i="6"/>
  <c r="D4207" i="6"/>
  <c r="F4051" i="6"/>
  <c r="F4739" i="6"/>
  <c r="E4303" i="6"/>
  <c r="D4035" i="6"/>
  <c r="E6051" i="6"/>
  <c r="F5047" i="6"/>
  <c r="D4383" i="6"/>
  <c r="E5227" i="6"/>
  <c r="E6407" i="6"/>
  <c r="E6243" i="6"/>
  <c r="D5935" i="6"/>
  <c r="F5819" i="6"/>
  <c r="D5727" i="6"/>
  <c r="F4967" i="6"/>
  <c r="F4799" i="6"/>
  <c r="D3491" i="6"/>
  <c r="E5447" i="6"/>
  <c r="E3687" i="6"/>
  <c r="F4599" i="6"/>
  <c r="D4315" i="6"/>
  <c r="F4155" i="6"/>
  <c r="F3963" i="6"/>
  <c r="E3683" i="6"/>
  <c r="F3435" i="6"/>
  <c r="D3531" i="6"/>
  <c r="F4783" i="6"/>
  <c r="E4599" i="6"/>
  <c r="D4411" i="6"/>
  <c r="D3931" i="6"/>
  <c r="D3747" i="6"/>
  <c r="E4699" i="6"/>
  <c r="E4135" i="6"/>
  <c r="E4107" i="6"/>
  <c r="D3199" i="6"/>
  <c r="D4047" i="6"/>
  <c r="F7287" i="6"/>
  <c r="F7087" i="6"/>
  <c r="F6999" i="6"/>
  <c r="D6959" i="6"/>
  <c r="D6895" i="6"/>
  <c r="D6311" i="6"/>
  <c r="F5971" i="6"/>
  <c r="D5163" i="6"/>
  <c r="F5023" i="6"/>
  <c r="E4731" i="6"/>
  <c r="D4711" i="6"/>
  <c r="E4647" i="6"/>
  <c r="F4439" i="6"/>
  <c r="D4391" i="6"/>
  <c r="E4335" i="6"/>
  <c r="E4263" i="6"/>
  <c r="F4255" i="6"/>
  <c r="D4235" i="6"/>
  <c r="E4203" i="6"/>
  <c r="D4131" i="6"/>
  <c r="E4123" i="6"/>
  <c r="F4107" i="6"/>
  <c r="F4007" i="6"/>
  <c r="D3939" i="6"/>
  <c r="F3895" i="6"/>
  <c r="E3883" i="6"/>
  <c r="E3819" i="6"/>
  <c r="D3755" i="6"/>
  <c r="F3751" i="6"/>
  <c r="E3707" i="6"/>
  <c r="F3507" i="6"/>
  <c r="E3483" i="6"/>
  <c r="D3479" i="6"/>
  <c r="F3303" i="6"/>
  <c r="D3003" i="6"/>
  <c r="F2879" i="6"/>
  <c r="D2851" i="6"/>
  <c r="D2687" i="6"/>
  <c r="E2079" i="6"/>
  <c r="D2047" i="6"/>
  <c r="D1895" i="6"/>
  <c r="D1887" i="6"/>
  <c r="F1871" i="6"/>
  <c r="F1815" i="6"/>
  <c r="E1711" i="6"/>
  <c r="D1707" i="6"/>
  <c r="D1679" i="6"/>
  <c r="D1647" i="6"/>
  <c r="E1627" i="6"/>
  <c r="E1599" i="6"/>
  <c r="F1595" i="6"/>
  <c r="E1563" i="6"/>
  <c r="F1515" i="6"/>
  <c r="D1431" i="6"/>
  <c r="E1331" i="6"/>
  <c r="F1263" i="6"/>
  <c r="D1259" i="6"/>
  <c r="F1231" i="6"/>
  <c r="D1231" i="6"/>
  <c r="D1195" i="6"/>
  <c r="E1119" i="6"/>
  <c r="E1071" i="6"/>
  <c r="E1067" i="6"/>
  <c r="E995" i="6"/>
  <c r="F983" i="6"/>
  <c r="F923" i="6"/>
  <c r="D919" i="6"/>
  <c r="E847" i="6"/>
  <c r="F803" i="6"/>
  <c r="D743" i="6"/>
  <c r="D727" i="6"/>
  <c r="E687" i="6"/>
  <c r="E623" i="6"/>
  <c r="E531" i="6"/>
  <c r="D491" i="6"/>
  <c r="E487" i="6"/>
  <c r="D435" i="6"/>
  <c r="F347" i="6"/>
  <c r="E343" i="6"/>
  <c r="D307" i="6"/>
  <c r="E231" i="6"/>
  <c r="D211" i="6"/>
  <c r="D155" i="6"/>
  <c r="E151" i="6"/>
  <c r="F75" i="6"/>
  <c r="D75" i="6"/>
  <c r="E515" i="6"/>
  <c r="E359" i="6"/>
  <c r="E407" i="6"/>
  <c r="F339" i="6"/>
  <c r="E7166" i="5"/>
  <c r="F4106" i="5"/>
  <c r="D81" i="6"/>
  <c r="F3082" i="5"/>
  <c r="E6982" i="5"/>
  <c r="E665" i="5"/>
  <c r="D2521" i="5"/>
  <c r="D5977" i="5"/>
  <c r="E673" i="5"/>
  <c r="F8754" i="5"/>
  <c r="E8754" i="5"/>
  <c r="F8722" i="5"/>
  <c r="E8722" i="5"/>
  <c r="E8714" i="5"/>
  <c r="F8714" i="5"/>
  <c r="F8706" i="5"/>
  <c r="E8706" i="5"/>
  <c r="E8698" i="5"/>
  <c r="F8698" i="5"/>
  <c r="F8686" i="5"/>
  <c r="E8686" i="5"/>
  <c r="F8678" i="5"/>
  <c r="E8678" i="5"/>
  <c r="E8666" i="5"/>
  <c r="F8666" i="5"/>
  <c r="F8630" i="5"/>
  <c r="E8630" i="5"/>
  <c r="F8622" i="5"/>
  <c r="E8622" i="5"/>
  <c r="F8614" i="5"/>
  <c r="E8614" i="5"/>
  <c r="E8602" i="5"/>
  <c r="F8602" i="5"/>
  <c r="F8590" i="5"/>
  <c r="E8590" i="5"/>
  <c r="F8562" i="5"/>
  <c r="E8562" i="5"/>
  <c r="F8558" i="5"/>
  <c r="E8558" i="5"/>
  <c r="F8550" i="5"/>
  <c r="E8550" i="5"/>
  <c r="E8538" i="5"/>
  <c r="F8538" i="5"/>
  <c r="F8526" i="5"/>
  <c r="E8526" i="5"/>
  <c r="F8502" i="5"/>
  <c r="E8502" i="5"/>
  <c r="E8490" i="5"/>
  <c r="F8490" i="5"/>
  <c r="F8474" i="5"/>
  <c r="E8474" i="5"/>
  <c r="F8462" i="5"/>
  <c r="E8462" i="5"/>
  <c r="F8454" i="5"/>
  <c r="E8454" i="5"/>
  <c r="E8442" i="5"/>
  <c r="F8442" i="5"/>
  <c r="F8430" i="5"/>
  <c r="E8430" i="5"/>
  <c r="F8406" i="5"/>
  <c r="E8406" i="5"/>
  <c r="E8394" i="5"/>
  <c r="F8394" i="5"/>
  <c r="E8386" i="5"/>
  <c r="F8386" i="5"/>
  <c r="F8378" i="5"/>
  <c r="E8378" i="5"/>
  <c r="F8366" i="5"/>
  <c r="E8366" i="5"/>
  <c r="E8362" i="5"/>
  <c r="F8362" i="5"/>
  <c r="E8354" i="5"/>
  <c r="F8354" i="5"/>
  <c r="F8342" i="5"/>
  <c r="E8342" i="5"/>
  <c r="F8334" i="5"/>
  <c r="E8334" i="5"/>
  <c r="F8326" i="5"/>
  <c r="E8326" i="5"/>
  <c r="E8314" i="5"/>
  <c r="F8314" i="5"/>
  <c r="F8302" i="5"/>
  <c r="E8302" i="5"/>
  <c r="F8278" i="5"/>
  <c r="E8278" i="5"/>
  <c r="F8270" i="5"/>
  <c r="E8270" i="5"/>
  <c r="E8266" i="5"/>
  <c r="F8266" i="5"/>
  <c r="F8258" i="5"/>
  <c r="E8258" i="5"/>
  <c r="F8250" i="5"/>
  <c r="E8250" i="5"/>
  <c r="F8238" i="5"/>
  <c r="E8238" i="5"/>
  <c r="F8230" i="5"/>
  <c r="E8230" i="5"/>
  <c r="F8218" i="5"/>
  <c r="E8218" i="5"/>
  <c r="F8206" i="5"/>
  <c r="E8206" i="5"/>
  <c r="F8178" i="5"/>
  <c r="E8178" i="5"/>
  <c r="E8170" i="5"/>
  <c r="F8170" i="5"/>
  <c r="E8162" i="5"/>
  <c r="F8162" i="5"/>
  <c r="F8150" i="5"/>
  <c r="E8150" i="5"/>
  <c r="E8138" i="5"/>
  <c r="F8138" i="5"/>
  <c r="F8130" i="5"/>
  <c r="E8130" i="5"/>
  <c r="F8118" i="5"/>
  <c r="E8118" i="5"/>
  <c r="E8106" i="5"/>
  <c r="F8106" i="5"/>
  <c r="E8098" i="5"/>
  <c r="F8098" i="5"/>
  <c r="F8086" i="5"/>
  <c r="E8086" i="5"/>
  <c r="F8078" i="5"/>
  <c r="E8078" i="5"/>
  <c r="F8050" i="5"/>
  <c r="E8050" i="5"/>
  <c r="E8042" i="5"/>
  <c r="F8042" i="5"/>
  <c r="E8034" i="5"/>
  <c r="F8034" i="5"/>
  <c r="E8026" i="5"/>
  <c r="F8026" i="5"/>
  <c r="F8022" i="5"/>
  <c r="E8022" i="5"/>
  <c r="E8010" i="5"/>
  <c r="F8010" i="5"/>
  <c r="F8006" i="5"/>
  <c r="E8006" i="5"/>
  <c r="F7994" i="5"/>
  <c r="E7994" i="5"/>
  <c r="F7982" i="5"/>
  <c r="E7982" i="5"/>
  <c r="F7954" i="5"/>
  <c r="E7954" i="5"/>
  <c r="E7946" i="5"/>
  <c r="F7946" i="5"/>
  <c r="F7938" i="5"/>
  <c r="E7938" i="5"/>
  <c r="F7926" i="5"/>
  <c r="E7926" i="5"/>
  <c r="E7914" i="5"/>
  <c r="F7914" i="5"/>
  <c r="F7890" i="5"/>
  <c r="E7890" i="5"/>
  <c r="E7882" i="5"/>
  <c r="F7882" i="5"/>
  <c r="F7878" i="5"/>
  <c r="E7878" i="5"/>
  <c r="F7866" i="5"/>
  <c r="E7866" i="5"/>
  <c r="F7858" i="5"/>
  <c r="E7858" i="5"/>
  <c r="E7850" i="5"/>
  <c r="F7850" i="5"/>
  <c r="E7842" i="5"/>
  <c r="F7842" i="5"/>
  <c r="F7830" i="5"/>
  <c r="E7830" i="5"/>
  <c r="E7818" i="5"/>
  <c r="F7818" i="5"/>
  <c r="F7798" i="5"/>
  <c r="E7798" i="5"/>
  <c r="F7790" i="5"/>
  <c r="E7790" i="5"/>
  <c r="F7782" i="5"/>
  <c r="E7782" i="5"/>
  <c r="E7770" i="5"/>
  <c r="F7770" i="5"/>
  <c r="F7758" i="5"/>
  <c r="E7758" i="5"/>
  <c r="E7754" i="5"/>
  <c r="F7754" i="5"/>
  <c r="F7746" i="5"/>
  <c r="E7746" i="5"/>
  <c r="F7738" i="5"/>
  <c r="E7738" i="5"/>
  <c r="F7730" i="5"/>
  <c r="E7730" i="5"/>
  <c r="E7722" i="5"/>
  <c r="F7722" i="5"/>
  <c r="E7714" i="5"/>
  <c r="F7714" i="5"/>
  <c r="F7702" i="5"/>
  <c r="E7702" i="5"/>
  <c r="F7694" i="5"/>
  <c r="E7694" i="5"/>
  <c r="F7686" i="5"/>
  <c r="E7686" i="5"/>
  <c r="F7674" i="5"/>
  <c r="E7674" i="5"/>
  <c r="F7662" i="5"/>
  <c r="E7662" i="5"/>
  <c r="F7634" i="5"/>
  <c r="E7634" i="5"/>
  <c r="F7630" i="5"/>
  <c r="E7630" i="5"/>
  <c r="F7622" i="5"/>
  <c r="E7622" i="5"/>
  <c r="F7610" i="5"/>
  <c r="E7610" i="5"/>
  <c r="F7602" i="5"/>
  <c r="E7602" i="5"/>
  <c r="E7594" i="5"/>
  <c r="F7594" i="5"/>
  <c r="E7586" i="5"/>
  <c r="F7586" i="5"/>
  <c r="E7578" i="5"/>
  <c r="F7578" i="5"/>
  <c r="F7570" i="5"/>
  <c r="E7570" i="5"/>
  <c r="F7538" i="5"/>
  <c r="E7538" i="5"/>
  <c r="F7506" i="5"/>
  <c r="E7506" i="5"/>
  <c r="E7498" i="5"/>
  <c r="F7498" i="5"/>
  <c r="F7490" i="5"/>
  <c r="E7490" i="5"/>
  <c r="F7482" i="5"/>
  <c r="E7482" i="5"/>
  <c r="F7470" i="5"/>
  <c r="E7470" i="5"/>
  <c r="F7462" i="5"/>
  <c r="E7462" i="5"/>
  <c r="F7450" i="5"/>
  <c r="E7450" i="5"/>
  <c r="F7438" i="5"/>
  <c r="E7438" i="5"/>
  <c r="E7434" i="5"/>
  <c r="F7434" i="5"/>
  <c r="F7426" i="5"/>
  <c r="E7426" i="5"/>
  <c r="F7414" i="5"/>
  <c r="E7414" i="5"/>
  <c r="E7402" i="5"/>
  <c r="F7402" i="5"/>
  <c r="D7394" i="5"/>
  <c r="F7394" i="5"/>
  <c r="E7394" i="5"/>
  <c r="F7382" i="5"/>
  <c r="E7382" i="5"/>
  <c r="E7370" i="5"/>
  <c r="F7370" i="5"/>
  <c r="F7346" i="5"/>
  <c r="E7346" i="5"/>
  <c r="F7314" i="5"/>
  <c r="E7314" i="5"/>
  <c r="F7290" i="5"/>
  <c r="E7290" i="5"/>
  <c r="F7278" i="5"/>
  <c r="E7278" i="5"/>
  <c r="E7274" i="5"/>
  <c r="F7274" i="5"/>
  <c r="E7266" i="5"/>
  <c r="F7266" i="5"/>
  <c r="F7254" i="5"/>
  <c r="E7254" i="5"/>
  <c r="F7250" i="5"/>
  <c r="E7250" i="5"/>
  <c r="E7242" i="5"/>
  <c r="F7242" i="5"/>
  <c r="F7238" i="5"/>
  <c r="E7238" i="5"/>
  <c r="F7234" i="5"/>
  <c r="E7234" i="5"/>
  <c r="F8762" i="5"/>
  <c r="E8762" i="5"/>
  <c r="F8750" i="5"/>
  <c r="E8750" i="5"/>
  <c r="F8742" i="5"/>
  <c r="E8742" i="5"/>
  <c r="F8726" i="5"/>
  <c r="E8726" i="5"/>
  <c r="F8690" i="5"/>
  <c r="E8690" i="5"/>
  <c r="E8682" i="5"/>
  <c r="F8682" i="5"/>
  <c r="E8674" i="5"/>
  <c r="F8674" i="5"/>
  <c r="F8662" i="5"/>
  <c r="E8662" i="5"/>
  <c r="F8654" i="5"/>
  <c r="E8654" i="5"/>
  <c r="F8646" i="5"/>
  <c r="E8646" i="5"/>
  <c r="F8634" i="5"/>
  <c r="E8634" i="5"/>
  <c r="E8618" i="5"/>
  <c r="F8618" i="5"/>
  <c r="E8610" i="5"/>
  <c r="F8610" i="5"/>
  <c r="F8598" i="5"/>
  <c r="E8598" i="5"/>
  <c r="E8586" i="5"/>
  <c r="F8586" i="5"/>
  <c r="F8578" i="5"/>
  <c r="E8578" i="5"/>
  <c r="F8566" i="5"/>
  <c r="E8566" i="5"/>
  <c r="E8554" i="5"/>
  <c r="F8554" i="5"/>
  <c r="F8546" i="5"/>
  <c r="E8546" i="5"/>
  <c r="F8534" i="5"/>
  <c r="E8534" i="5"/>
  <c r="E8522" i="5"/>
  <c r="F8522" i="5"/>
  <c r="F8514" i="5"/>
  <c r="E8514" i="5"/>
  <c r="F8494" i="5"/>
  <c r="E8494" i="5"/>
  <c r="E8482" i="5"/>
  <c r="F8482" i="5"/>
  <c r="F8466" i="5"/>
  <c r="E8466" i="5"/>
  <c r="E8458" i="5"/>
  <c r="F8458" i="5"/>
  <c r="F8450" i="5"/>
  <c r="E8450" i="5"/>
  <c r="F8438" i="5"/>
  <c r="E8438" i="5"/>
  <c r="E8426" i="5"/>
  <c r="F8426" i="5"/>
  <c r="F8418" i="5"/>
  <c r="E8418" i="5"/>
  <c r="F8402" i="5"/>
  <c r="E8402" i="5"/>
  <c r="F8370" i="5"/>
  <c r="E8370" i="5"/>
  <c r="F8358" i="5"/>
  <c r="E8358" i="5"/>
  <c r="E8346" i="5"/>
  <c r="F8346" i="5"/>
  <c r="E8330" i="5"/>
  <c r="F8330" i="5"/>
  <c r="F8322" i="5"/>
  <c r="E8322" i="5"/>
  <c r="F8310" i="5"/>
  <c r="E8310" i="5"/>
  <c r="E8298" i="5"/>
  <c r="F8298" i="5"/>
  <c r="E8290" i="5"/>
  <c r="F8290" i="5"/>
  <c r="F8274" i="5"/>
  <c r="E8274" i="5"/>
  <c r="F8262" i="5"/>
  <c r="E8262" i="5"/>
  <c r="F8246" i="5"/>
  <c r="E8246" i="5"/>
  <c r="F8210" i="5"/>
  <c r="E8210" i="5"/>
  <c r="F8198" i="5"/>
  <c r="E8198" i="5"/>
  <c r="E8186" i="5"/>
  <c r="F8186" i="5"/>
  <c r="F8146" i="5"/>
  <c r="E8146" i="5"/>
  <c r="F8114" i="5"/>
  <c r="E8114" i="5"/>
  <c r="F8082" i="5"/>
  <c r="E8082" i="5"/>
  <c r="E8074" i="5"/>
  <c r="F8074" i="5"/>
  <c r="F8066" i="5"/>
  <c r="E8066" i="5"/>
  <c r="F8054" i="5"/>
  <c r="E8054" i="5"/>
  <c r="F8038" i="5"/>
  <c r="E8038" i="5"/>
  <c r="F8002" i="5"/>
  <c r="E8002" i="5"/>
  <c r="F7990" i="5"/>
  <c r="E7990" i="5"/>
  <c r="E7978" i="5"/>
  <c r="F7978" i="5"/>
  <c r="E7970" i="5"/>
  <c r="F7970" i="5"/>
  <c r="F7958" i="5"/>
  <c r="E7958" i="5"/>
  <c r="F7942" i="5"/>
  <c r="E7942" i="5"/>
  <c r="E7930" i="5"/>
  <c r="F7930" i="5"/>
  <c r="F7918" i="5"/>
  <c r="E7918" i="5"/>
  <c r="F7906" i="5"/>
  <c r="E7906" i="5"/>
  <c r="F7894" i="5"/>
  <c r="E7894" i="5"/>
  <c r="F7854" i="5"/>
  <c r="E7854" i="5"/>
  <c r="F7846" i="5"/>
  <c r="E7846" i="5"/>
  <c r="E7834" i="5"/>
  <c r="F7834" i="5"/>
  <c r="F7822" i="5"/>
  <c r="E7822" i="5"/>
  <c r="F7810" i="5"/>
  <c r="E7810" i="5"/>
  <c r="F7794" i="5"/>
  <c r="E7794" i="5"/>
  <c r="E7786" i="5"/>
  <c r="F7786" i="5"/>
  <c r="E7778" i="5"/>
  <c r="F7778" i="5"/>
  <c r="F7766" i="5"/>
  <c r="E7766" i="5"/>
  <c r="F7750" i="5"/>
  <c r="E7750" i="5"/>
  <c r="F7734" i="5"/>
  <c r="E7734" i="5"/>
  <c r="F7698" i="5"/>
  <c r="E7698" i="5"/>
  <c r="F7666" i="5"/>
  <c r="E7666" i="5"/>
  <c r="F7654" i="5"/>
  <c r="E7654" i="5"/>
  <c r="E7642" i="5"/>
  <c r="F7642" i="5"/>
  <c r="E7626" i="5"/>
  <c r="F7626" i="5"/>
  <c r="E7618" i="5"/>
  <c r="F7618" i="5"/>
  <c r="F7606" i="5"/>
  <c r="E7606" i="5"/>
  <c r="F7590" i="5"/>
  <c r="E7590" i="5"/>
  <c r="F7574" i="5"/>
  <c r="E7574" i="5"/>
  <c r="E7562" i="5"/>
  <c r="F7562" i="5"/>
  <c r="F7554" i="5"/>
  <c r="E7554" i="5"/>
  <c r="F7542" i="5"/>
  <c r="E7542" i="5"/>
  <c r="E7530" i="5"/>
  <c r="F7530" i="5"/>
  <c r="F7522" i="5"/>
  <c r="E7522" i="5"/>
  <c r="F7510" i="5"/>
  <c r="E7510" i="5"/>
  <c r="F7502" i="5"/>
  <c r="E7502" i="5"/>
  <c r="F7494" i="5"/>
  <c r="E7494" i="5"/>
  <c r="F7478" i="5"/>
  <c r="E7478" i="5"/>
  <c r="F7442" i="5"/>
  <c r="E7442" i="5"/>
  <c r="F7430" i="5"/>
  <c r="E7430" i="5"/>
  <c r="E7418" i="5"/>
  <c r="F7418" i="5"/>
  <c r="F7406" i="5"/>
  <c r="E7406" i="5"/>
  <c r="F7398" i="5"/>
  <c r="E7398" i="5"/>
  <c r="E7386" i="5"/>
  <c r="F7386" i="5"/>
  <c r="F7374" i="5"/>
  <c r="E7374" i="5"/>
  <c r="E7362" i="5"/>
  <c r="F7362" i="5"/>
  <c r="F7350" i="5"/>
  <c r="E7350" i="5"/>
  <c r="F7342" i="5"/>
  <c r="E7342" i="5"/>
  <c r="E7330" i="5"/>
  <c r="F7330" i="5"/>
  <c r="E7322" i="5"/>
  <c r="F7322" i="5"/>
  <c r="F7310" i="5"/>
  <c r="E7310" i="5"/>
  <c r="F7302" i="5"/>
  <c r="E7302" i="5"/>
  <c r="F7286" i="5"/>
  <c r="E7286" i="5"/>
  <c r="F7270" i="5"/>
  <c r="E7270" i="5"/>
  <c r="E7258" i="5"/>
  <c r="F7258" i="5"/>
  <c r="F7246" i="5"/>
  <c r="E7246" i="5"/>
  <c r="F7226" i="5"/>
  <c r="E7226" i="5"/>
  <c r="E8070" i="5"/>
  <c r="E10" i="5"/>
  <c r="F10" i="5"/>
  <c r="F8758" i="5"/>
  <c r="E8758" i="5"/>
  <c r="E8746" i="5"/>
  <c r="F8746" i="5"/>
  <c r="E8738" i="5"/>
  <c r="F8738" i="5"/>
  <c r="E8730" i="5"/>
  <c r="F8730" i="5"/>
  <c r="F8718" i="5"/>
  <c r="E8718" i="5"/>
  <c r="F8710" i="5"/>
  <c r="E8710" i="5"/>
  <c r="F8694" i="5"/>
  <c r="E8694" i="5"/>
  <c r="F8658" i="5"/>
  <c r="E8658" i="5"/>
  <c r="E8650" i="5"/>
  <c r="F8650" i="5"/>
  <c r="E8642" i="5"/>
  <c r="F8642" i="5"/>
  <c r="F8626" i="5"/>
  <c r="E8626" i="5"/>
  <c r="F8594" i="5"/>
  <c r="E8594" i="5"/>
  <c r="F8582" i="5"/>
  <c r="E8582" i="5"/>
  <c r="F8570" i="5"/>
  <c r="E8570" i="5"/>
  <c r="F8530" i="5"/>
  <c r="E8530" i="5"/>
  <c r="F8518" i="5"/>
  <c r="E8518" i="5"/>
  <c r="F8506" i="5"/>
  <c r="E8506" i="5"/>
  <c r="F8498" i="5"/>
  <c r="E8498" i="5"/>
  <c r="F8486" i="5"/>
  <c r="E8486" i="5"/>
  <c r="F8470" i="5"/>
  <c r="E8470" i="5"/>
  <c r="F8434" i="5"/>
  <c r="E8434" i="5"/>
  <c r="F8422" i="5"/>
  <c r="E8422" i="5"/>
  <c r="E8410" i="5"/>
  <c r="F8410" i="5"/>
  <c r="F8398" i="5"/>
  <c r="E8398" i="5"/>
  <c r="F8390" i="5"/>
  <c r="E8390" i="5"/>
  <c r="F8374" i="5"/>
  <c r="E8374" i="5"/>
  <c r="F8338" i="5"/>
  <c r="E8338" i="5"/>
  <c r="F8306" i="5"/>
  <c r="E8306" i="5"/>
  <c r="F8294" i="5"/>
  <c r="E8294" i="5"/>
  <c r="E8282" i="5"/>
  <c r="F8282" i="5"/>
  <c r="F8242" i="5"/>
  <c r="E8242" i="5"/>
  <c r="E8234" i="5"/>
  <c r="F8234" i="5"/>
  <c r="E8226" i="5"/>
  <c r="F8226" i="5"/>
  <c r="F8214" i="5"/>
  <c r="E8214" i="5"/>
  <c r="E8202" i="5"/>
  <c r="F8202" i="5"/>
  <c r="F8194" i="5"/>
  <c r="E8194" i="5"/>
  <c r="F8182" i="5"/>
  <c r="E8182" i="5"/>
  <c r="F8174" i="5"/>
  <c r="E8174" i="5"/>
  <c r="F8166" i="5"/>
  <c r="E8166" i="5"/>
  <c r="E8154" i="5"/>
  <c r="F8154" i="5"/>
  <c r="F8142" i="5"/>
  <c r="E8142" i="5"/>
  <c r="F8134" i="5"/>
  <c r="E8134" i="5"/>
  <c r="F8122" i="5"/>
  <c r="E8122" i="5"/>
  <c r="F8110" i="5"/>
  <c r="E8110" i="5"/>
  <c r="F8102" i="5"/>
  <c r="E8102" i="5"/>
  <c r="E8090" i="5"/>
  <c r="F8090" i="5"/>
  <c r="F8058" i="5"/>
  <c r="E8058" i="5"/>
  <c r="F8046" i="5"/>
  <c r="E8046" i="5"/>
  <c r="F8018" i="5"/>
  <c r="E8018" i="5"/>
  <c r="F7986" i="5"/>
  <c r="E7986" i="5"/>
  <c r="F7974" i="5"/>
  <c r="E7974" i="5"/>
  <c r="F7962" i="5"/>
  <c r="E7962" i="5"/>
  <c r="F7950" i="5"/>
  <c r="E7950" i="5"/>
  <c r="F7922" i="5"/>
  <c r="E7922" i="5"/>
  <c r="F7910" i="5"/>
  <c r="E7910" i="5"/>
  <c r="E7898" i="5"/>
  <c r="F7898" i="5"/>
  <c r="F7886" i="5"/>
  <c r="E7886" i="5"/>
  <c r="E7874" i="5"/>
  <c r="F7874" i="5"/>
  <c r="F7862" i="5"/>
  <c r="E7862" i="5"/>
  <c r="F7826" i="5"/>
  <c r="E7826" i="5"/>
  <c r="F7814" i="5"/>
  <c r="E7814" i="5"/>
  <c r="F7802" i="5"/>
  <c r="E7802" i="5"/>
  <c r="F7762" i="5"/>
  <c r="E7762" i="5"/>
  <c r="F7726" i="5"/>
  <c r="E7726" i="5"/>
  <c r="F7718" i="5"/>
  <c r="E7718" i="5"/>
  <c r="E7706" i="5"/>
  <c r="F7706" i="5"/>
  <c r="E7690" i="5"/>
  <c r="F7690" i="5"/>
  <c r="F7682" i="5"/>
  <c r="E7682" i="5"/>
  <c r="F7670" i="5"/>
  <c r="E7670" i="5"/>
  <c r="E7658" i="5"/>
  <c r="F7658" i="5"/>
  <c r="F7650" i="5"/>
  <c r="E7650" i="5"/>
  <c r="F7638" i="5"/>
  <c r="E7638" i="5"/>
  <c r="F7598" i="5"/>
  <c r="E7598" i="5"/>
  <c r="F7566" i="5"/>
  <c r="E7566" i="5"/>
  <c r="F7558" i="5"/>
  <c r="E7558" i="5"/>
  <c r="F7546" i="5"/>
  <c r="E7546" i="5"/>
  <c r="F7534" i="5"/>
  <c r="E7534" i="5"/>
  <c r="F7526" i="5"/>
  <c r="E7526" i="5"/>
  <c r="E7514" i="5"/>
  <c r="F7514" i="5"/>
  <c r="F7474" i="5"/>
  <c r="E7474" i="5"/>
  <c r="E7466" i="5"/>
  <c r="F7466" i="5"/>
  <c r="E7458" i="5"/>
  <c r="F7458" i="5"/>
  <c r="F7446" i="5"/>
  <c r="E7446" i="5"/>
  <c r="F7410" i="5"/>
  <c r="E7410" i="5"/>
  <c r="F7378" i="5"/>
  <c r="E7378" i="5"/>
  <c r="F7366" i="5"/>
  <c r="E7366" i="5"/>
  <c r="F7354" i="5"/>
  <c r="E7354" i="5"/>
  <c r="E7338" i="5"/>
  <c r="F7338" i="5"/>
  <c r="F7334" i="5"/>
  <c r="E7334" i="5"/>
  <c r="F7318" i="5"/>
  <c r="E7318" i="5"/>
  <c r="E7306" i="5"/>
  <c r="F7306" i="5"/>
  <c r="F7298" i="5"/>
  <c r="E7298" i="5"/>
  <c r="F7282" i="5"/>
  <c r="E7282" i="5"/>
  <c r="F7214" i="5"/>
  <c r="E7214" i="5"/>
  <c r="F7206" i="5"/>
  <c r="E7206" i="5"/>
  <c r="F7194" i="5"/>
  <c r="E7194" i="5"/>
  <c r="F7170" i="5"/>
  <c r="E7170" i="5"/>
  <c r="F7158" i="5"/>
  <c r="E7158" i="5"/>
  <c r="F7118" i="5"/>
  <c r="E7118" i="5"/>
  <c r="F7106" i="5"/>
  <c r="E7106" i="5"/>
  <c r="F7098" i="5"/>
  <c r="E7098" i="5"/>
  <c r="F7082" i="5"/>
  <c r="E7082" i="5"/>
  <c r="F7050" i="5"/>
  <c r="E7050" i="5"/>
  <c r="F7038" i="5"/>
  <c r="E7038" i="5"/>
  <c r="F7026" i="5"/>
  <c r="E7026" i="5"/>
  <c r="F7014" i="5"/>
  <c r="E7014" i="5"/>
  <c r="F7006" i="5"/>
  <c r="E7006" i="5"/>
  <c r="E6994" i="5"/>
  <c r="F6994" i="5"/>
  <c r="F6990" i="5"/>
  <c r="E6990" i="5"/>
  <c r="D6990" i="5"/>
  <c r="F6950" i="5"/>
  <c r="E6950" i="5"/>
  <c r="E6938" i="5"/>
  <c r="F6938" i="5"/>
  <c r="F6922" i="5"/>
  <c r="E6922" i="5"/>
  <c r="F6894" i="5"/>
  <c r="E6894" i="5"/>
  <c r="E6882" i="5"/>
  <c r="F6882" i="5"/>
  <c r="F6874" i="5"/>
  <c r="E6874" i="5"/>
  <c r="F6862" i="5"/>
  <c r="E6862" i="5"/>
  <c r="D6862" i="5"/>
  <c r="E6850" i="5"/>
  <c r="F6850" i="5"/>
  <c r="E6842" i="5"/>
  <c r="F6842" i="5"/>
  <c r="F6826" i="5"/>
  <c r="E6826" i="5"/>
  <c r="F6794" i="5"/>
  <c r="E6794" i="5"/>
  <c r="F6766" i="5"/>
  <c r="E6766" i="5"/>
  <c r="E6754" i="5"/>
  <c r="F6754" i="5"/>
  <c r="E6746" i="5"/>
  <c r="D6746" i="5"/>
  <c r="F6746" i="5"/>
  <c r="F6734" i="5"/>
  <c r="E6734" i="5"/>
  <c r="E6722" i="5"/>
  <c r="F6722" i="5"/>
  <c r="E6714" i="5"/>
  <c r="D6714" i="5"/>
  <c r="F6702" i="5"/>
  <c r="E6702" i="5"/>
  <c r="E6690" i="5"/>
  <c r="F6690" i="5"/>
  <c r="F6674" i="5"/>
  <c r="D6674" i="5"/>
  <c r="E6674" i="5"/>
  <c r="F6662" i="5"/>
  <c r="E6662" i="5"/>
  <c r="F6650" i="5"/>
  <c r="E6650" i="5"/>
  <c r="D6650" i="5"/>
  <c r="F6638" i="5"/>
  <c r="E6638" i="5"/>
  <c r="E6626" i="5"/>
  <c r="F6626" i="5"/>
  <c r="F6618" i="5"/>
  <c r="D6618" i="5"/>
  <c r="E6618" i="5"/>
  <c r="E6610" i="5"/>
  <c r="F6610" i="5"/>
  <c r="D6610" i="5"/>
  <c r="F6602" i="5"/>
  <c r="E6602" i="5"/>
  <c r="D6602" i="5"/>
  <c r="F6590" i="5"/>
  <c r="E6590" i="5"/>
  <c r="F6574" i="5"/>
  <c r="E6574" i="5"/>
  <c r="F6538" i="5"/>
  <c r="E6538" i="5"/>
  <c r="F6506" i="5"/>
  <c r="E6506" i="5"/>
  <c r="F6494" i="5"/>
  <c r="E6494" i="5"/>
  <c r="E6482" i="5"/>
  <c r="F6482" i="5"/>
  <c r="D6482" i="5"/>
  <c r="F6470" i="5"/>
  <c r="E6470" i="5"/>
  <c r="F6458" i="5"/>
  <c r="E6458" i="5"/>
  <c r="D6458" i="5"/>
  <c r="F6450" i="5"/>
  <c r="E6450" i="5"/>
  <c r="D6450" i="5"/>
  <c r="E6434" i="5"/>
  <c r="F6434" i="5"/>
  <c r="E6426" i="5"/>
  <c r="F6426" i="5"/>
  <c r="D6426" i="5"/>
  <c r="F6414" i="5"/>
  <c r="E6414" i="5"/>
  <c r="E6402" i="5"/>
  <c r="F6402" i="5"/>
  <c r="F6394" i="5"/>
  <c r="E6394" i="5"/>
  <c r="D6394" i="5"/>
  <c r="F6382" i="5"/>
  <c r="E6382" i="5"/>
  <c r="E6370" i="5"/>
  <c r="F6370" i="5"/>
  <c r="F6366" i="5"/>
  <c r="E6366" i="5"/>
  <c r="E6354" i="5"/>
  <c r="F6354" i="5"/>
  <c r="D6354" i="5"/>
  <c r="F6314" i="5"/>
  <c r="E6314" i="5"/>
  <c r="F6282" i="5"/>
  <c r="E6282" i="5"/>
  <c r="F6246" i="5"/>
  <c r="E6246" i="5"/>
  <c r="F6238" i="5"/>
  <c r="E6238" i="5"/>
  <c r="F6218" i="5"/>
  <c r="E6218" i="5"/>
  <c r="F6186" i="5"/>
  <c r="E6186" i="5"/>
  <c r="F6154" i="5"/>
  <c r="E6154" i="5"/>
  <c r="F6122" i="5"/>
  <c r="E6122" i="5"/>
  <c r="F6110" i="5"/>
  <c r="E6110" i="5"/>
  <c r="E6098" i="5"/>
  <c r="F6098" i="5"/>
  <c r="D6098" i="5"/>
  <c r="F6058" i="5"/>
  <c r="E6058" i="5"/>
  <c r="E6050" i="5"/>
  <c r="F6050" i="5"/>
  <c r="D6050" i="5"/>
  <c r="E6042" i="5"/>
  <c r="F6042" i="5"/>
  <c r="F6030" i="5"/>
  <c r="E6030" i="5"/>
  <c r="F5990" i="5"/>
  <c r="E5990" i="5"/>
  <c r="F5982" i="5"/>
  <c r="E5982" i="5"/>
  <c r="F5966" i="5"/>
  <c r="E5966" i="5"/>
  <c r="E5954" i="5"/>
  <c r="F5954" i="5"/>
  <c r="F5946" i="5"/>
  <c r="E5946" i="5"/>
  <c r="F5934" i="5"/>
  <c r="E5934" i="5"/>
  <c r="F5918" i="5"/>
  <c r="E5918" i="5"/>
  <c r="F5902" i="5"/>
  <c r="E5902" i="5"/>
  <c r="F5866" i="5"/>
  <c r="E5866" i="5"/>
  <c r="F5854" i="5"/>
  <c r="E5854" i="5"/>
  <c r="F5842" i="5"/>
  <c r="D5842" i="5"/>
  <c r="E5842" i="5"/>
  <c r="F5830" i="5"/>
  <c r="E5830" i="5"/>
  <c r="F5818" i="5"/>
  <c r="E5818" i="5"/>
  <c r="F5806" i="5"/>
  <c r="E5806" i="5"/>
  <c r="F5794" i="5"/>
  <c r="E5794" i="5"/>
  <c r="D5794" i="5"/>
  <c r="F5782" i="5"/>
  <c r="E5782" i="5"/>
  <c r="E5770" i="5"/>
  <c r="F5770" i="5"/>
  <c r="E5754" i="5"/>
  <c r="F5754" i="5"/>
  <c r="F5742" i="5"/>
  <c r="E5742" i="5"/>
  <c r="E5730" i="5"/>
  <c r="F5730" i="5"/>
  <c r="D5730" i="5"/>
  <c r="F5718" i="5"/>
  <c r="E5718" i="5"/>
  <c r="E5706" i="5"/>
  <c r="F5706" i="5"/>
  <c r="F5694" i="5"/>
  <c r="E5694" i="5"/>
  <c r="F5682" i="5"/>
  <c r="E5682" i="5"/>
  <c r="F5670" i="5"/>
  <c r="E5670" i="5"/>
  <c r="F5654" i="5"/>
  <c r="E5654" i="5"/>
  <c r="F5638" i="5"/>
  <c r="E5638" i="5"/>
  <c r="F5626" i="5"/>
  <c r="E5626" i="5"/>
  <c r="F5614" i="5"/>
  <c r="E5614" i="5"/>
  <c r="F5598" i="5"/>
  <c r="E5598" i="5"/>
  <c r="E5586" i="5"/>
  <c r="F5586" i="5"/>
  <c r="D5586" i="5"/>
  <c r="F5574" i="5"/>
  <c r="E5574" i="5"/>
  <c r="F5562" i="5"/>
  <c r="E5562" i="5"/>
  <c r="F5550" i="5"/>
  <c r="E5550" i="5"/>
  <c r="F5534" i="5"/>
  <c r="E5534" i="5"/>
  <c r="E5522" i="5"/>
  <c r="D5522" i="5"/>
  <c r="F5510" i="5"/>
  <c r="E5510" i="5"/>
  <c r="F5498" i="5"/>
  <c r="E5498" i="5"/>
  <c r="F5482" i="5"/>
  <c r="E5482" i="5"/>
  <c r="E5470" i="5"/>
  <c r="F5470" i="5"/>
  <c r="E5458" i="5"/>
  <c r="F5458" i="5"/>
  <c r="D5458" i="5"/>
  <c r="E5446" i="5"/>
  <c r="F5446" i="5"/>
  <c r="F5434" i="5"/>
  <c r="E5434" i="5"/>
  <c r="E5394" i="5"/>
  <c r="F5394" i="5"/>
  <c r="D5394" i="5"/>
  <c r="E5382" i="5"/>
  <c r="F5382" i="5"/>
  <c r="E5362" i="5"/>
  <c r="F5362" i="5"/>
  <c r="E5346" i="5"/>
  <c r="D5346" i="5"/>
  <c r="F5346" i="5"/>
  <c r="E5334" i="5"/>
  <c r="F5334" i="5"/>
  <c r="E5326" i="5"/>
  <c r="F5326" i="5"/>
  <c r="E5314" i="5"/>
  <c r="F5314" i="5"/>
  <c r="E5278" i="5"/>
  <c r="F5278" i="5"/>
  <c r="E5266" i="5"/>
  <c r="F5266" i="5"/>
  <c r="D5266" i="5"/>
  <c r="E5254" i="5"/>
  <c r="F5254" i="5"/>
  <c r="E5238" i="5"/>
  <c r="F5238" i="5"/>
  <c r="F5226" i="5"/>
  <c r="E5226" i="5"/>
  <c r="E5214" i="5"/>
  <c r="F5214" i="5"/>
  <c r="E5202" i="5"/>
  <c r="F5202" i="5"/>
  <c r="D5202" i="5"/>
  <c r="F5194" i="5"/>
  <c r="E5194" i="5"/>
  <c r="E5182" i="5"/>
  <c r="F5182" i="5"/>
  <c r="E5170" i="5"/>
  <c r="F5170" i="5"/>
  <c r="E5158" i="5"/>
  <c r="F5158" i="5"/>
  <c r="F5146" i="5"/>
  <c r="E5146" i="5"/>
  <c r="E5130" i="5"/>
  <c r="F5130" i="5"/>
  <c r="F5114" i="5"/>
  <c r="E5114" i="5"/>
  <c r="F5098" i="5"/>
  <c r="E5098" i="5"/>
  <c r="E5086" i="5"/>
  <c r="F5086" i="5"/>
  <c r="E5074" i="5"/>
  <c r="D5074" i="5"/>
  <c r="F5074" i="5"/>
  <c r="E5062" i="5"/>
  <c r="F5062" i="5"/>
  <c r="E5046" i="5"/>
  <c r="F5046" i="5"/>
  <c r="E5034" i="5"/>
  <c r="F5034" i="5"/>
  <c r="E5022" i="5"/>
  <c r="F5022" i="5"/>
  <c r="E5006" i="5"/>
  <c r="F5006" i="5"/>
  <c r="E4998" i="5"/>
  <c r="F4998" i="5"/>
  <c r="E4982" i="5"/>
  <c r="F4982" i="5"/>
  <c r="E4966" i="5"/>
  <c r="F4966" i="5"/>
  <c r="E4958" i="5"/>
  <c r="F4958" i="5"/>
  <c r="E4942" i="5"/>
  <c r="F4942" i="5"/>
  <c r="E4926" i="5"/>
  <c r="F4926" i="5"/>
  <c r="E4914" i="5"/>
  <c r="F4914" i="5"/>
  <c r="E4902" i="5"/>
  <c r="F4902" i="5"/>
  <c r="F4890" i="5"/>
  <c r="E4890" i="5"/>
  <c r="E4878" i="5"/>
  <c r="F4878" i="5"/>
  <c r="E4862" i="5"/>
  <c r="F4862" i="5"/>
  <c r="E4850" i="5"/>
  <c r="F4850" i="5"/>
  <c r="E4838" i="5"/>
  <c r="F4838" i="5"/>
  <c r="E4822" i="5"/>
  <c r="F4822" i="5"/>
  <c r="F4810" i="5"/>
  <c r="E4810" i="5"/>
  <c r="E4802" i="5"/>
  <c r="F4802" i="5"/>
  <c r="E4790" i="5"/>
  <c r="F4790" i="5"/>
  <c r="E4778" i="5"/>
  <c r="F4778" i="5"/>
  <c r="D4766" i="5"/>
  <c r="E4766" i="5"/>
  <c r="F4766" i="5"/>
  <c r="E4754" i="5"/>
  <c r="F4754" i="5"/>
  <c r="D4754" i="5"/>
  <c r="E4742" i="5"/>
  <c r="F4742" i="5"/>
  <c r="D4734" i="5"/>
  <c r="E4734" i="5"/>
  <c r="F4734" i="5"/>
  <c r="E4726" i="5"/>
  <c r="F4726" i="5"/>
  <c r="F4714" i="5"/>
  <c r="E4714" i="5"/>
  <c r="F4698" i="5"/>
  <c r="E4698" i="5"/>
  <c r="D4686" i="5"/>
  <c r="E4686" i="5"/>
  <c r="F4686" i="5"/>
  <c r="E4674" i="5"/>
  <c r="F4674" i="5"/>
  <c r="E4662" i="5"/>
  <c r="F4662" i="5"/>
  <c r="F4646" i="5"/>
  <c r="E4646" i="5"/>
  <c r="D4606" i="5"/>
  <c r="F4606" i="5"/>
  <c r="E4606" i="5"/>
  <c r="E4586" i="5"/>
  <c r="F4586" i="5"/>
  <c r="F4578" i="5"/>
  <c r="D4578" i="5"/>
  <c r="E4578" i="5"/>
  <c r="F4566" i="5"/>
  <c r="E4566" i="5"/>
  <c r="F4550" i="5"/>
  <c r="E4550" i="5"/>
  <c r="D4542" i="5"/>
  <c r="F4542" i="5"/>
  <c r="E4542" i="5"/>
  <c r="E4530" i="5"/>
  <c r="F4530" i="5"/>
  <c r="F4518" i="5"/>
  <c r="E4518" i="5"/>
  <c r="F4506" i="5"/>
  <c r="E4506" i="5"/>
  <c r="D4494" i="5"/>
  <c r="F4494" i="5"/>
  <c r="E4494" i="5"/>
  <c r="D4478" i="5"/>
  <c r="F4478" i="5"/>
  <c r="E4478" i="5"/>
  <c r="D4462" i="5"/>
  <c r="F4462" i="5"/>
  <c r="E4462" i="5"/>
  <c r="F4450" i="5"/>
  <c r="D4450" i="5"/>
  <c r="F4438" i="5"/>
  <c r="E4438" i="5"/>
  <c r="E4426" i="5"/>
  <c r="F4426" i="5"/>
  <c r="F4406" i="5"/>
  <c r="E4406" i="5"/>
  <c r="E4394" i="5"/>
  <c r="F4394" i="5"/>
  <c r="D4350" i="5"/>
  <c r="F4350" i="5"/>
  <c r="E4350" i="5"/>
  <c r="E4338" i="5"/>
  <c r="F4338" i="5"/>
  <c r="F4326" i="5"/>
  <c r="E4326" i="5"/>
  <c r="F4310" i="5"/>
  <c r="E4310" i="5"/>
  <c r="E4298" i="5"/>
  <c r="F4298" i="5"/>
  <c r="F4290" i="5"/>
  <c r="E4290" i="5"/>
  <c r="F4282" i="5"/>
  <c r="E4282" i="5"/>
  <c r="D4270" i="5"/>
  <c r="F4270" i="5"/>
  <c r="E4270" i="5"/>
  <c r="F4258" i="5"/>
  <c r="D4258" i="5"/>
  <c r="E4258" i="5"/>
  <c r="F4246" i="5"/>
  <c r="E4246" i="5"/>
  <c r="F4230" i="5"/>
  <c r="E4230" i="5"/>
  <c r="F4218" i="5"/>
  <c r="E4218" i="5"/>
  <c r="F4198" i="5"/>
  <c r="E4198" i="5"/>
  <c r="F4186" i="5"/>
  <c r="E4186" i="5"/>
  <c r="D4174" i="5"/>
  <c r="F4174" i="5"/>
  <c r="E4174" i="5"/>
  <c r="D4158" i="5"/>
  <c r="F4158" i="5"/>
  <c r="E4158" i="5"/>
  <c r="E4146" i="5"/>
  <c r="F4146" i="5"/>
  <c r="F4134" i="5"/>
  <c r="E4134" i="5"/>
  <c r="F4118" i="5"/>
  <c r="E4118" i="5"/>
  <c r="E4114" i="5"/>
  <c r="F4114" i="5"/>
  <c r="D4114" i="5"/>
  <c r="F4102" i="5"/>
  <c r="E4102" i="5"/>
  <c r="F4086" i="5"/>
  <c r="E4086" i="5"/>
  <c r="F4074" i="5"/>
  <c r="E4074" i="5"/>
  <c r="F4066" i="5"/>
  <c r="D4066" i="5"/>
  <c r="E4066" i="5"/>
  <c r="F4054" i="5"/>
  <c r="E4054" i="5"/>
  <c r="F4010" i="5"/>
  <c r="E4010" i="5"/>
  <c r="F3994" i="5"/>
  <c r="E3994" i="5"/>
  <c r="D3982" i="5"/>
  <c r="F3982" i="5"/>
  <c r="E3982" i="5"/>
  <c r="D3966" i="5"/>
  <c r="F3966" i="5"/>
  <c r="E3966" i="5"/>
  <c r="E3954" i="5"/>
  <c r="F3954" i="5"/>
  <c r="F3942" i="5"/>
  <c r="E3942" i="5"/>
  <c r="F3930" i="5"/>
  <c r="E3930" i="5"/>
  <c r="D3918" i="5"/>
  <c r="F3918" i="5"/>
  <c r="E3918" i="5"/>
  <c r="F3906" i="5"/>
  <c r="E3906" i="5"/>
  <c r="E3890" i="5"/>
  <c r="F3890" i="5"/>
  <c r="F3878" i="5"/>
  <c r="E3878" i="5"/>
  <c r="F3866" i="5"/>
  <c r="E3866" i="5"/>
  <c r="D3854" i="5"/>
  <c r="F3854" i="5"/>
  <c r="E3854" i="5"/>
  <c r="F3842" i="5"/>
  <c r="E3842" i="5"/>
  <c r="F3830" i="5"/>
  <c r="E3830" i="5"/>
  <c r="E3818" i="5"/>
  <c r="F3818" i="5"/>
  <c r="D3806" i="5"/>
  <c r="F3806" i="5"/>
  <c r="E3806" i="5"/>
  <c r="E3794" i="5"/>
  <c r="D3794" i="5"/>
  <c r="F3794" i="5"/>
  <c r="E3754" i="5"/>
  <c r="F3754" i="5"/>
  <c r="D3742" i="5"/>
  <c r="F3742" i="5"/>
  <c r="E3742" i="5"/>
  <c r="E3730" i="5"/>
  <c r="D3730" i="5"/>
  <c r="F3730" i="5"/>
  <c r="F3718" i="5"/>
  <c r="E3718" i="5"/>
  <c r="F3702" i="5"/>
  <c r="E3702" i="5"/>
  <c r="F3690" i="5"/>
  <c r="E3690" i="5"/>
  <c r="D3678" i="5"/>
  <c r="F3678" i="5"/>
  <c r="E3678" i="5"/>
  <c r="E3666" i="5"/>
  <c r="F3666" i="5"/>
  <c r="D3666" i="5"/>
  <c r="D3646" i="5"/>
  <c r="F3646" i="5"/>
  <c r="E3646" i="5"/>
  <c r="E3634" i="5"/>
  <c r="F3634" i="5"/>
  <c r="F3626" i="5"/>
  <c r="E3626" i="5"/>
  <c r="F3610" i="5"/>
  <c r="E3610" i="5"/>
  <c r="E3602" i="5"/>
  <c r="D3602" i="5"/>
  <c r="F3602" i="5"/>
  <c r="F3590" i="5"/>
  <c r="E3590" i="5"/>
  <c r="F3574" i="5"/>
  <c r="E3574" i="5"/>
  <c r="F3562" i="5"/>
  <c r="E3562" i="5"/>
  <c r="D3550" i="5"/>
  <c r="F3550" i="5"/>
  <c r="E3550" i="5"/>
  <c r="D3534" i="5"/>
  <c r="F3534" i="5"/>
  <c r="E3534" i="5"/>
  <c r="F3490" i="5"/>
  <c r="D3490" i="5"/>
  <c r="E3490" i="5"/>
  <c r="F3478" i="5"/>
  <c r="E3478" i="5"/>
  <c r="E3466" i="5"/>
  <c r="F3466" i="5"/>
  <c r="F3458" i="5"/>
  <c r="E3458" i="5"/>
  <c r="F3446" i="5"/>
  <c r="E3446" i="5"/>
  <c r="F3430" i="5"/>
  <c r="E3430" i="5"/>
  <c r="F3418" i="5"/>
  <c r="E3418" i="5"/>
  <c r="E3410" i="5"/>
  <c r="F3410" i="5"/>
  <c r="D3410" i="5"/>
  <c r="F3394" i="5"/>
  <c r="E3394" i="5"/>
  <c r="F3382" i="5"/>
  <c r="E3382" i="5"/>
  <c r="F3362" i="5"/>
  <c r="D3362" i="5"/>
  <c r="E3362" i="5"/>
  <c r="D3326" i="5"/>
  <c r="F3326" i="5"/>
  <c r="E3326" i="5"/>
  <c r="E3314" i="5"/>
  <c r="F3314" i="5"/>
  <c r="F3302" i="5"/>
  <c r="E3302" i="5"/>
  <c r="F3290" i="5"/>
  <c r="E3290" i="5"/>
  <c r="E3274" i="5"/>
  <c r="F3274" i="5"/>
  <c r="F3266" i="5"/>
  <c r="E3266" i="5"/>
  <c r="F3258" i="5"/>
  <c r="E3258" i="5"/>
  <c r="D3246" i="5"/>
  <c r="F3246" i="5"/>
  <c r="E3246" i="5"/>
  <c r="F3238" i="5"/>
  <c r="E3238" i="5"/>
  <c r="F3222" i="5"/>
  <c r="E3222" i="5"/>
  <c r="F3206" i="5"/>
  <c r="E3206" i="5"/>
  <c r="D3198" i="5"/>
  <c r="F3198" i="5"/>
  <c r="E3198" i="5"/>
  <c r="E3186" i="5"/>
  <c r="F3186" i="5"/>
  <c r="F3174" i="5"/>
  <c r="E3174" i="5"/>
  <c r="F3158" i="5"/>
  <c r="E3158" i="5"/>
  <c r="E3146" i="5"/>
  <c r="F3146" i="5"/>
  <c r="D3134" i="5"/>
  <c r="F3134" i="5"/>
  <c r="E3134" i="5"/>
  <c r="E3122" i="5"/>
  <c r="F3122" i="5"/>
  <c r="F3110" i="5"/>
  <c r="E3110" i="5"/>
  <c r="F3098" i="5"/>
  <c r="E3098" i="5"/>
  <c r="D3086" i="5"/>
  <c r="F3086" i="5"/>
  <c r="E3086" i="5"/>
  <c r="F3074" i="5"/>
  <c r="E3074" i="5"/>
  <c r="F3062" i="5"/>
  <c r="E3062" i="5"/>
  <c r="F3050" i="5"/>
  <c r="E3050" i="5"/>
  <c r="F3042" i="5"/>
  <c r="D3042" i="5"/>
  <c r="E3042" i="5"/>
  <c r="F3030" i="5"/>
  <c r="E3030" i="5"/>
  <c r="D3022" i="5"/>
  <c r="F3022" i="5"/>
  <c r="E3022" i="5"/>
  <c r="F3014" i="5"/>
  <c r="E3014" i="5"/>
  <c r="D3006" i="5"/>
  <c r="F3006" i="5"/>
  <c r="E3006" i="5"/>
  <c r="E2994" i="5"/>
  <c r="F2994" i="5"/>
  <c r="F2982" i="5"/>
  <c r="E2982" i="5"/>
  <c r="D2982" i="5"/>
  <c r="D2970" i="5"/>
  <c r="F2970" i="5"/>
  <c r="E2970" i="5"/>
  <c r="F2958" i="5"/>
  <c r="E2958" i="5"/>
  <c r="D2958" i="5"/>
  <c r="D2950" i="5"/>
  <c r="F2950" i="5"/>
  <c r="E2950" i="5"/>
  <c r="E2938" i="5"/>
  <c r="F2938" i="5"/>
  <c r="E2922" i="5"/>
  <c r="F2922" i="5"/>
  <c r="D2910" i="5"/>
  <c r="F2910" i="5"/>
  <c r="E2910" i="5"/>
  <c r="E2902" i="5"/>
  <c r="F2902" i="5"/>
  <c r="D2902" i="5"/>
  <c r="D2886" i="5"/>
  <c r="F2886" i="5"/>
  <c r="E2886" i="5"/>
  <c r="E2874" i="5"/>
  <c r="F2874" i="5"/>
  <c r="E2862" i="5"/>
  <c r="F2862" i="5"/>
  <c r="D2862" i="5"/>
  <c r="F2850" i="5"/>
  <c r="E2850" i="5"/>
  <c r="D2850" i="5"/>
  <c r="F2834" i="5"/>
  <c r="E2834" i="5"/>
  <c r="D2834" i="5"/>
  <c r="F2822" i="5"/>
  <c r="E2822" i="5"/>
  <c r="D2822" i="5"/>
  <c r="D2810" i="5"/>
  <c r="E2810" i="5"/>
  <c r="F2810" i="5"/>
  <c r="E2798" i="5"/>
  <c r="D2798" i="5"/>
  <c r="F2798" i="5"/>
  <c r="E2782" i="5"/>
  <c r="D2782" i="5"/>
  <c r="F2782" i="5"/>
  <c r="E2766" i="5"/>
  <c r="F2766" i="5"/>
  <c r="D2766" i="5"/>
  <c r="F2758" i="5"/>
  <c r="E2758" i="5"/>
  <c r="F2742" i="5"/>
  <c r="D2742" i="5"/>
  <c r="E2742" i="5"/>
  <c r="D2730" i="5"/>
  <c r="F2730" i="5"/>
  <c r="E2730" i="5"/>
  <c r="D2714" i="5"/>
  <c r="F2714" i="5"/>
  <c r="E2714" i="5"/>
  <c r="E2702" i="5"/>
  <c r="F2702" i="5"/>
  <c r="D2702" i="5"/>
  <c r="E2686" i="5"/>
  <c r="F2686" i="5"/>
  <c r="D2686" i="5"/>
  <c r="F2674" i="5"/>
  <c r="E2674" i="5"/>
  <c r="D2674" i="5"/>
  <c r="D2662" i="5"/>
  <c r="F2662" i="5"/>
  <c r="E2662" i="5"/>
  <c r="D2650" i="5"/>
  <c r="F2650" i="5"/>
  <c r="E2650" i="5"/>
  <c r="E2638" i="5"/>
  <c r="F2638" i="5"/>
  <c r="D2638" i="5"/>
  <c r="F2626" i="5"/>
  <c r="D2626" i="5"/>
  <c r="E2626" i="5"/>
  <c r="F2614" i="5"/>
  <c r="D2614" i="5"/>
  <c r="E2614" i="5"/>
  <c r="D2602" i="5"/>
  <c r="F2602" i="5"/>
  <c r="E2602" i="5"/>
  <c r="D2586" i="5"/>
  <c r="F2586" i="5"/>
  <c r="E2574" i="5"/>
  <c r="F2574" i="5"/>
  <c r="D2574" i="5"/>
  <c r="F2562" i="5"/>
  <c r="D2562" i="5"/>
  <c r="E2562" i="5"/>
  <c r="F2550" i="5"/>
  <c r="D2550" i="5"/>
  <c r="E2550" i="5"/>
  <c r="D2538" i="5"/>
  <c r="F2538" i="5"/>
  <c r="E2538" i="5"/>
  <c r="E2526" i="5"/>
  <c r="D2526" i="5"/>
  <c r="F2526" i="5"/>
  <c r="F2514" i="5"/>
  <c r="D2514" i="5"/>
  <c r="E2514" i="5"/>
  <c r="F2502" i="5"/>
  <c r="E2502" i="5"/>
  <c r="D2502" i="5"/>
  <c r="F2486" i="5"/>
  <c r="D2486" i="5"/>
  <c r="E2486" i="5"/>
  <c r="D2474" i="5"/>
  <c r="F2474" i="5"/>
  <c r="E2474" i="5"/>
  <c r="D2458" i="5"/>
  <c r="F2458" i="5"/>
  <c r="E2458" i="5"/>
  <c r="D2442" i="5"/>
  <c r="E2442" i="5"/>
  <c r="F2442" i="5"/>
  <c r="F2422" i="5"/>
  <c r="E2422" i="5"/>
  <c r="D2422" i="5"/>
  <c r="D2406" i="5"/>
  <c r="F2406" i="5"/>
  <c r="E2406" i="5"/>
  <c r="D2394" i="5"/>
  <c r="F2394" i="5"/>
  <c r="E2394" i="5"/>
  <c r="E2382" i="5"/>
  <c r="F2382" i="5"/>
  <c r="D2382" i="5"/>
  <c r="F2370" i="5"/>
  <c r="D2370" i="5"/>
  <c r="E2370" i="5"/>
  <c r="F2354" i="5"/>
  <c r="E2354" i="5"/>
  <c r="D2354" i="5"/>
  <c r="D2342" i="5"/>
  <c r="E2342" i="5"/>
  <c r="F2342" i="5"/>
  <c r="D2330" i="5"/>
  <c r="F2330" i="5"/>
  <c r="E2330" i="5"/>
  <c r="E2318" i="5"/>
  <c r="F2318" i="5"/>
  <c r="D2318" i="5"/>
  <c r="F2306" i="5"/>
  <c r="D2306" i="5"/>
  <c r="E2306" i="5"/>
  <c r="F2294" i="5"/>
  <c r="E2294" i="5"/>
  <c r="D2294" i="5"/>
  <c r="F2274" i="5"/>
  <c r="E2274" i="5"/>
  <c r="D2274" i="5"/>
  <c r="E2262" i="5"/>
  <c r="D2262" i="5"/>
  <c r="F2262" i="5"/>
  <c r="D2250" i="5"/>
  <c r="F2250" i="5"/>
  <c r="E2250" i="5"/>
  <c r="E2238" i="5"/>
  <c r="F2238" i="5"/>
  <c r="D2238" i="5"/>
  <c r="F2226" i="5"/>
  <c r="E2226" i="5"/>
  <c r="D2226" i="5"/>
  <c r="D2214" i="5"/>
  <c r="E2214" i="5"/>
  <c r="F2214" i="5"/>
  <c r="D2202" i="5"/>
  <c r="F2202" i="5"/>
  <c r="E2202" i="5"/>
  <c r="E2190" i="5"/>
  <c r="F2190" i="5"/>
  <c r="D2190" i="5"/>
  <c r="F2178" i="5"/>
  <c r="D2178" i="5"/>
  <c r="E2178" i="5"/>
  <c r="F2166" i="5"/>
  <c r="E2166" i="5"/>
  <c r="D2166" i="5"/>
  <c r="D2154" i="5"/>
  <c r="F2154" i="5"/>
  <c r="E2154" i="5"/>
  <c r="E2142" i="5"/>
  <c r="D2142" i="5"/>
  <c r="F2142" i="5"/>
  <c r="F2130" i="5"/>
  <c r="D2130" i="5"/>
  <c r="F2118" i="5"/>
  <c r="E2118" i="5"/>
  <c r="D2118" i="5"/>
  <c r="D2106" i="5"/>
  <c r="E2106" i="5"/>
  <c r="F2106" i="5"/>
  <c r="E2094" i="5"/>
  <c r="D2094" i="5"/>
  <c r="F2094" i="5"/>
  <c r="E2078" i="5"/>
  <c r="D2078" i="5"/>
  <c r="F2078" i="5"/>
  <c r="E2062" i="5"/>
  <c r="F2062" i="5"/>
  <c r="D2062" i="5"/>
  <c r="F2050" i="5"/>
  <c r="D2050" i="5"/>
  <c r="E2050" i="5"/>
  <c r="F2038" i="5"/>
  <c r="E2038" i="5"/>
  <c r="D2038" i="5"/>
  <c r="D2026" i="5"/>
  <c r="F2026" i="5"/>
  <c r="E2026" i="5"/>
  <c r="D2010" i="5"/>
  <c r="F2010" i="5"/>
  <c r="E2010" i="5"/>
  <c r="E1998" i="5"/>
  <c r="F1998" i="5"/>
  <c r="D1998" i="5"/>
  <c r="F1986" i="5"/>
  <c r="D1986" i="5"/>
  <c r="E1986" i="5"/>
  <c r="F1974" i="5"/>
  <c r="D1974" i="5"/>
  <c r="E1974" i="5"/>
  <c r="D1962" i="5"/>
  <c r="F1962" i="5"/>
  <c r="E1962" i="5"/>
  <c r="D1946" i="5"/>
  <c r="F1946" i="5"/>
  <c r="E1946" i="5"/>
  <c r="E1934" i="5"/>
  <c r="F1934" i="5"/>
  <c r="D1934" i="5"/>
  <c r="D1914" i="5"/>
  <c r="E1914" i="5"/>
  <c r="F1914" i="5"/>
  <c r="E1902" i="5"/>
  <c r="D1902" i="5"/>
  <c r="F1890" i="5"/>
  <c r="E1890" i="5"/>
  <c r="D1890" i="5"/>
  <c r="F1874" i="5"/>
  <c r="D1874" i="5"/>
  <c r="E1874" i="5"/>
  <c r="F1862" i="5"/>
  <c r="E1862" i="5"/>
  <c r="D1862" i="5"/>
  <c r="F1846" i="5"/>
  <c r="D1846" i="5"/>
  <c r="E1838" i="5"/>
  <c r="D1838" i="5"/>
  <c r="F1838" i="5"/>
  <c r="E1822" i="5"/>
  <c r="D1822" i="5"/>
  <c r="F1822" i="5"/>
  <c r="E1806" i="5"/>
  <c r="F1806" i="5"/>
  <c r="D1806" i="5"/>
  <c r="E1790" i="5"/>
  <c r="F1790" i="5"/>
  <c r="F1778" i="5"/>
  <c r="E1778" i="5"/>
  <c r="D1778" i="5"/>
  <c r="D1766" i="5"/>
  <c r="F1766" i="5"/>
  <c r="E1766" i="5"/>
  <c r="F1754" i="5"/>
  <c r="E1754" i="5"/>
  <c r="D1754" i="5"/>
  <c r="D1742" i="5"/>
  <c r="F1742" i="5"/>
  <c r="E1742" i="5"/>
  <c r="D1726" i="5"/>
  <c r="E1726" i="5"/>
  <c r="F1726" i="5"/>
  <c r="E1714" i="5"/>
  <c r="D1714" i="5"/>
  <c r="F1714" i="5"/>
  <c r="E1698" i="5"/>
  <c r="D1698" i="5"/>
  <c r="F1698" i="5"/>
  <c r="F1686" i="5"/>
  <c r="E1686" i="5"/>
  <c r="D1686" i="5"/>
  <c r="F1670" i="5"/>
  <c r="E1670" i="5"/>
  <c r="D1670" i="5"/>
  <c r="F1658" i="5"/>
  <c r="E1658" i="5"/>
  <c r="D1658" i="5"/>
  <c r="D1646" i="5"/>
  <c r="F1646" i="5"/>
  <c r="E1646" i="5"/>
  <c r="E1634" i="5"/>
  <c r="D1634" i="5"/>
  <c r="F1634" i="5"/>
  <c r="F1622" i="5"/>
  <c r="E1622" i="5"/>
  <c r="D1622" i="5"/>
  <c r="F1610" i="5"/>
  <c r="D1610" i="5"/>
  <c r="F1594" i="5"/>
  <c r="E1594" i="5"/>
  <c r="D1594" i="5"/>
  <c r="D1582" i="5"/>
  <c r="E1582" i="5"/>
  <c r="F1582" i="5"/>
  <c r="E1570" i="5"/>
  <c r="D1570" i="5"/>
  <c r="F1570" i="5"/>
  <c r="F1558" i="5"/>
  <c r="E1558" i="5"/>
  <c r="D1558" i="5"/>
  <c r="F1546" i="5"/>
  <c r="D1546" i="5"/>
  <c r="E1546" i="5"/>
  <c r="D1534" i="5"/>
  <c r="E1534" i="5"/>
  <c r="F1534" i="5"/>
  <c r="E1522" i="5"/>
  <c r="D1522" i="5"/>
  <c r="F1522" i="5"/>
  <c r="E1506" i="5"/>
  <c r="D1506" i="5"/>
  <c r="F1506" i="5"/>
  <c r="F1494" i="5"/>
  <c r="E1494" i="5"/>
  <c r="D1494" i="5"/>
  <c r="F1482" i="5"/>
  <c r="D1482" i="5"/>
  <c r="D1470" i="5"/>
  <c r="E1470" i="5"/>
  <c r="F1470" i="5"/>
  <c r="F1462" i="5"/>
  <c r="E1462" i="5"/>
  <c r="D1462" i="5"/>
  <c r="F1450" i="5"/>
  <c r="D1450" i="5"/>
  <c r="E1450" i="5"/>
  <c r="D1438" i="5"/>
  <c r="E1438" i="5"/>
  <c r="E1426" i="5"/>
  <c r="D1426" i="5"/>
  <c r="F1426" i="5"/>
  <c r="F1414" i="5"/>
  <c r="E1414" i="5"/>
  <c r="D1414" i="5"/>
  <c r="F1398" i="5"/>
  <c r="E1398" i="5"/>
  <c r="F1386" i="5"/>
  <c r="D1386" i="5"/>
  <c r="E1386" i="5"/>
  <c r="F1366" i="5"/>
  <c r="E1366" i="5"/>
  <c r="D1366" i="5"/>
  <c r="F1354" i="5"/>
  <c r="D1354" i="5"/>
  <c r="F1338" i="5"/>
  <c r="E1338" i="5"/>
  <c r="D1338" i="5"/>
  <c r="D1326" i="5"/>
  <c r="F1326" i="5"/>
  <c r="E1326" i="5"/>
  <c r="E1314" i="5"/>
  <c r="D1314" i="5"/>
  <c r="F1314" i="5"/>
  <c r="F1302" i="5"/>
  <c r="E1302" i="5"/>
  <c r="D1302" i="5"/>
  <c r="F1290" i="5"/>
  <c r="D1290" i="5"/>
  <c r="E1290" i="5"/>
  <c r="F1270" i="5"/>
  <c r="E1270" i="5"/>
  <c r="F1258" i="5"/>
  <c r="D1258" i="5"/>
  <c r="E1258" i="5"/>
  <c r="D1246" i="5"/>
  <c r="E1246" i="5"/>
  <c r="F1246" i="5"/>
  <c r="D1230" i="5"/>
  <c r="F1230" i="5"/>
  <c r="E1218" i="5"/>
  <c r="D1218" i="5"/>
  <c r="F1218" i="5"/>
  <c r="F1206" i="5"/>
  <c r="E1206" i="5"/>
  <c r="D1206" i="5"/>
  <c r="F1190" i="5"/>
  <c r="E1190" i="5"/>
  <c r="D1190" i="5"/>
  <c r="F1178" i="5"/>
  <c r="E1178" i="5"/>
  <c r="D1178" i="5"/>
  <c r="D1166" i="5"/>
  <c r="F1166" i="5"/>
  <c r="D1150" i="5"/>
  <c r="E1150" i="5"/>
  <c r="F1150" i="5"/>
  <c r="E1138" i="5"/>
  <c r="D1138" i="5"/>
  <c r="F1138" i="5"/>
  <c r="F1126" i="5"/>
  <c r="E1126" i="5"/>
  <c r="D1126" i="5"/>
  <c r="F1114" i="5"/>
  <c r="E1114" i="5"/>
  <c r="D1114" i="5"/>
  <c r="D1102" i="5"/>
  <c r="F1102" i="5"/>
  <c r="E1090" i="5"/>
  <c r="D1090" i="5"/>
  <c r="F1090" i="5"/>
  <c r="F1078" i="5"/>
  <c r="E1078" i="5"/>
  <c r="D1078" i="5"/>
  <c r="F1066" i="5"/>
  <c r="D1066" i="5"/>
  <c r="E1066" i="5"/>
  <c r="D1054" i="5"/>
  <c r="E1054" i="5"/>
  <c r="F1054" i="5"/>
  <c r="E1042" i="5"/>
  <c r="D1042" i="5"/>
  <c r="F1042" i="5"/>
  <c r="E1026" i="5"/>
  <c r="D1026" i="5"/>
  <c r="F1026" i="5"/>
  <c r="F1014" i="5"/>
  <c r="E1014" i="5"/>
  <c r="D1014" i="5"/>
  <c r="F1002" i="5"/>
  <c r="D1002" i="5"/>
  <c r="E1002" i="5"/>
  <c r="D990" i="5"/>
  <c r="E990" i="5"/>
  <c r="F990" i="5"/>
  <c r="E978" i="5"/>
  <c r="D978" i="5"/>
  <c r="F978" i="5"/>
  <c r="F966" i="5"/>
  <c r="E966" i="5"/>
  <c r="D966" i="5"/>
  <c r="F954" i="5"/>
  <c r="E954" i="5"/>
  <c r="F938" i="5"/>
  <c r="D938" i="5"/>
  <c r="E938" i="5"/>
  <c r="D926" i="5"/>
  <c r="E926" i="5"/>
  <c r="F926" i="5"/>
  <c r="D910" i="5"/>
  <c r="F910" i="5"/>
  <c r="E898" i="5"/>
  <c r="D898" i="5"/>
  <c r="F898" i="5"/>
  <c r="F886" i="5"/>
  <c r="E886" i="5"/>
  <c r="D886" i="5"/>
  <c r="F870" i="5"/>
  <c r="E870" i="5"/>
  <c r="D870" i="5"/>
  <c r="F854" i="5"/>
  <c r="E854" i="5"/>
  <c r="D854" i="5"/>
  <c r="F842" i="5"/>
  <c r="D842" i="5"/>
  <c r="E842" i="5"/>
  <c r="D830" i="5"/>
  <c r="E830" i="5"/>
  <c r="F830" i="5"/>
  <c r="D814" i="5"/>
  <c r="F814" i="5"/>
  <c r="E814" i="5"/>
  <c r="E802" i="5"/>
  <c r="D802" i="5"/>
  <c r="F802" i="5"/>
  <c r="E790" i="5"/>
  <c r="D790" i="5"/>
  <c r="F790" i="5"/>
  <c r="E774" i="5"/>
  <c r="D774" i="5"/>
  <c r="F774" i="5"/>
  <c r="F762" i="5"/>
  <c r="E762" i="5"/>
  <c r="F750" i="5"/>
  <c r="D750" i="5"/>
  <c r="D738" i="5"/>
  <c r="E738" i="5"/>
  <c r="E726" i="5"/>
  <c r="D726" i="5"/>
  <c r="F726" i="5"/>
  <c r="F714" i="5"/>
  <c r="E714" i="5"/>
  <c r="D714" i="5"/>
  <c r="F698" i="5"/>
  <c r="E698" i="5"/>
  <c r="F686" i="5"/>
  <c r="D686" i="5"/>
  <c r="D674" i="5"/>
  <c r="E674" i="5"/>
  <c r="E662" i="5"/>
  <c r="D662" i="5"/>
  <c r="F662" i="5"/>
  <c r="E646" i="5"/>
  <c r="D646" i="5"/>
  <c r="F646" i="5"/>
  <c r="F634" i="5"/>
  <c r="E634" i="5"/>
  <c r="F622" i="5"/>
  <c r="D622" i="5"/>
  <c r="F606" i="5"/>
  <c r="E606" i="5"/>
  <c r="D606" i="5"/>
  <c r="D594" i="5"/>
  <c r="F594" i="5"/>
  <c r="E594" i="5"/>
  <c r="D578" i="5"/>
  <c r="E578" i="5"/>
  <c r="E566" i="5"/>
  <c r="D566" i="5"/>
  <c r="F566" i="5"/>
  <c r="F554" i="5"/>
  <c r="E554" i="5"/>
  <c r="D554" i="5"/>
  <c r="F538" i="5"/>
  <c r="E538" i="5"/>
  <c r="F526" i="5"/>
  <c r="D526" i="5"/>
  <c r="D514" i="5"/>
  <c r="E514" i="5"/>
  <c r="E502" i="5"/>
  <c r="D502" i="5"/>
  <c r="F502" i="5"/>
  <c r="F490" i="5"/>
  <c r="E490" i="5"/>
  <c r="D490" i="5"/>
  <c r="F478" i="5"/>
  <c r="E478" i="5"/>
  <c r="D478" i="5"/>
  <c r="D466" i="5"/>
  <c r="F466" i="5"/>
  <c r="E466" i="5"/>
  <c r="E454" i="5"/>
  <c r="D454" i="5"/>
  <c r="F454" i="5"/>
  <c r="F442" i="5"/>
  <c r="E442" i="5"/>
  <c r="F430" i="5"/>
  <c r="D430" i="5"/>
  <c r="E422" i="5"/>
  <c r="D422" i="5"/>
  <c r="F422" i="5"/>
  <c r="E406" i="5"/>
  <c r="D406" i="5"/>
  <c r="F406" i="5"/>
  <c r="F394" i="5"/>
  <c r="E394" i="5"/>
  <c r="D394" i="5"/>
  <c r="D386" i="5"/>
  <c r="E386" i="5"/>
  <c r="E374" i="5"/>
  <c r="D374" i="5"/>
  <c r="F374" i="5"/>
  <c r="F362" i="5"/>
  <c r="E362" i="5"/>
  <c r="D362" i="5"/>
  <c r="F350" i="5"/>
  <c r="E350" i="5"/>
  <c r="D350" i="5"/>
  <c r="D338" i="5"/>
  <c r="F338" i="5"/>
  <c r="E338" i="5"/>
  <c r="E326" i="5"/>
  <c r="D326" i="5"/>
  <c r="F326" i="5"/>
  <c r="F314" i="5"/>
  <c r="E314" i="5"/>
  <c r="F302" i="5"/>
  <c r="D302" i="5"/>
  <c r="F286" i="5"/>
  <c r="E286" i="5"/>
  <c r="D286" i="5"/>
  <c r="D274" i="5"/>
  <c r="F274" i="5"/>
  <c r="E274" i="5"/>
  <c r="D258" i="5"/>
  <c r="E258" i="5"/>
  <c r="E246" i="5"/>
  <c r="D246" i="5"/>
  <c r="F246" i="5"/>
  <c r="F234" i="5"/>
  <c r="E234" i="5"/>
  <c r="D234" i="5"/>
  <c r="F218" i="5"/>
  <c r="E218" i="5"/>
  <c r="F206" i="5"/>
  <c r="D206" i="5"/>
  <c r="D194" i="5"/>
  <c r="E194" i="5"/>
  <c r="E182" i="5"/>
  <c r="D182" i="5"/>
  <c r="F182" i="5"/>
  <c r="F170" i="5"/>
  <c r="E170" i="5"/>
  <c r="D170" i="5"/>
  <c r="F158" i="5"/>
  <c r="E158" i="5"/>
  <c r="D158" i="5"/>
  <c r="D146" i="5"/>
  <c r="F146" i="5"/>
  <c r="E146" i="5"/>
  <c r="D130" i="5"/>
  <c r="E130" i="5"/>
  <c r="E118" i="5"/>
  <c r="D118" i="5"/>
  <c r="F118" i="5"/>
  <c r="F106" i="5"/>
  <c r="E106" i="5"/>
  <c r="D106" i="5"/>
  <c r="F90" i="5"/>
  <c r="E90" i="5"/>
  <c r="F78" i="5"/>
  <c r="D78" i="5"/>
  <c r="D66" i="5"/>
  <c r="E66" i="5"/>
  <c r="F46" i="5"/>
  <c r="D46" i="5"/>
  <c r="D6381" i="6"/>
  <c r="F6381" i="6"/>
  <c r="D6145" i="6"/>
  <c r="E6145" i="6"/>
  <c r="E6133" i="6"/>
  <c r="D6133" i="6"/>
  <c r="D6053" i="6"/>
  <c r="E6053" i="6"/>
  <c r="E5877" i="6"/>
  <c r="D5877" i="6"/>
  <c r="F5093" i="6"/>
  <c r="E5093" i="6"/>
  <c r="E4777" i="6"/>
  <c r="D4777" i="6"/>
  <c r="F1045" i="6"/>
  <c r="D1045" i="6"/>
  <c r="D8769" i="6"/>
  <c r="E8769" i="6"/>
  <c r="D8757" i="6"/>
  <c r="E8757" i="6"/>
  <c r="E8741" i="6"/>
  <c r="D8725" i="6"/>
  <c r="E8725" i="6"/>
  <c r="D8713" i="6"/>
  <c r="D8701" i="6"/>
  <c r="D8669" i="6"/>
  <c r="F8653" i="6"/>
  <c r="D8641" i="6"/>
  <c r="F8629" i="6"/>
  <c r="E8629" i="6"/>
  <c r="E8617" i="6"/>
  <c r="F8617" i="6"/>
  <c r="E8605" i="6"/>
  <c r="F8593" i="6"/>
  <c r="E8593" i="6"/>
  <c r="F8565" i="6"/>
  <c r="F8549" i="6"/>
  <c r="F8533" i="6"/>
  <c r="E8513" i="6"/>
  <c r="E8497" i="6"/>
  <c r="E8449" i="6"/>
  <c r="F8345" i="6"/>
  <c r="F8329" i="6"/>
  <c r="D8305" i="6"/>
  <c r="E8285" i="6"/>
  <c r="F8285" i="6"/>
  <c r="D8273" i="6"/>
  <c r="E8273" i="6"/>
  <c r="E8245" i="6"/>
  <c r="E8209" i="6"/>
  <c r="E8189" i="6"/>
  <c r="E8173" i="6"/>
  <c r="D8089" i="6"/>
  <c r="F8061" i="6"/>
  <c r="F7889" i="6"/>
  <c r="F7813" i="6"/>
  <c r="D7813" i="6"/>
  <c r="F7789" i="6"/>
  <c r="F7773" i="6"/>
  <c r="F7757" i="6"/>
  <c r="F7741" i="6"/>
  <c r="F7721" i="6"/>
  <c r="E7721" i="6"/>
  <c r="E7709" i="6"/>
  <c r="E7693" i="6"/>
  <c r="E7653" i="6"/>
  <c r="D7633" i="6"/>
  <c r="D7621" i="6"/>
  <c r="F7605" i="6"/>
  <c r="F7593" i="6"/>
  <c r="D7565" i="6"/>
  <c r="F7549" i="6"/>
  <c r="E7533" i="6"/>
  <c r="F7521" i="6"/>
  <c r="D7521" i="6"/>
  <c r="D7505" i="6"/>
  <c r="D7489" i="6"/>
  <c r="D7473" i="6"/>
  <c r="E7449" i="6"/>
  <c r="E7433" i="6"/>
  <c r="E7417" i="6"/>
  <c r="E7401" i="6"/>
  <c r="E7389" i="6"/>
  <c r="E7373" i="6"/>
  <c r="D7361" i="6"/>
  <c r="E7341" i="6"/>
  <c r="D7329" i="6"/>
  <c r="D7313" i="6"/>
  <c r="D7297" i="6"/>
  <c r="E7273" i="6"/>
  <c r="E7261" i="6"/>
  <c r="E7245" i="6"/>
  <c r="D7229" i="6"/>
  <c r="F7217" i="6"/>
  <c r="F7205" i="6"/>
  <c r="F7193" i="6"/>
  <c r="E7173" i="6"/>
  <c r="D7173" i="6"/>
  <c r="F7161" i="6"/>
  <c r="F7145" i="6"/>
  <c r="D7117" i="6"/>
  <c r="E7101" i="6"/>
  <c r="E7089" i="6"/>
  <c r="E7073" i="6"/>
  <c r="E7057" i="6"/>
  <c r="E7041" i="6"/>
  <c r="E7025" i="6"/>
  <c r="E7009" i="6"/>
  <c r="E6977" i="6"/>
  <c r="E6961" i="6"/>
  <c r="E6945" i="6"/>
  <c r="E6913" i="6"/>
  <c r="E6897" i="6"/>
  <c r="E6881" i="6"/>
  <c r="E6857" i="6"/>
  <c r="D6829" i="6"/>
  <c r="D6813" i="6"/>
  <c r="D6781" i="6"/>
  <c r="D6765" i="6"/>
  <c r="D6749" i="6"/>
  <c r="D6725" i="6"/>
  <c r="E6705" i="6"/>
  <c r="D6617" i="6"/>
  <c r="F6617" i="6"/>
  <c r="E6525" i="6"/>
  <c r="D6489" i="6"/>
  <c r="F6489" i="6"/>
  <c r="D6477" i="6"/>
  <c r="F6477" i="6"/>
  <c r="D3186" i="5"/>
  <c r="D3314" i="5"/>
  <c r="D3954" i="5"/>
  <c r="D4338" i="5"/>
  <c r="D4722" i="5"/>
  <c r="D4850" i="5"/>
  <c r="D5362" i="5"/>
  <c r="D6402" i="5"/>
  <c r="D6690" i="5"/>
  <c r="E78" i="5"/>
  <c r="E206" i="5"/>
  <c r="D634" i="5"/>
  <c r="F674" i="5"/>
  <c r="D762" i="5"/>
  <c r="E1230" i="5"/>
  <c r="D1398" i="5"/>
  <c r="E3510" i="5"/>
  <c r="F3850" i="5"/>
  <c r="E4534" i="5"/>
  <c r="F4950" i="5"/>
  <c r="F5406" i="5"/>
  <c r="F6170" i="5"/>
  <c r="F7218" i="5"/>
  <c r="E7218" i="5"/>
  <c r="E7210" i="5"/>
  <c r="F7210" i="5"/>
  <c r="E7202" i="5"/>
  <c r="F7202" i="5"/>
  <c r="F7186" i="5"/>
  <c r="E7186" i="5"/>
  <c r="F7154" i="5"/>
  <c r="E7154" i="5"/>
  <c r="F7146" i="5"/>
  <c r="E7146" i="5"/>
  <c r="F7138" i="5"/>
  <c r="E7138" i="5"/>
  <c r="E7126" i="5"/>
  <c r="F7126" i="5"/>
  <c r="F7114" i="5"/>
  <c r="E7114" i="5"/>
  <c r="F7086" i="5"/>
  <c r="E7086" i="5"/>
  <c r="E7074" i="5"/>
  <c r="F7074" i="5"/>
  <c r="E7066" i="5"/>
  <c r="F7066" i="5"/>
  <c r="F7058" i="5"/>
  <c r="E7058" i="5"/>
  <c r="F7046" i="5"/>
  <c r="E7046" i="5"/>
  <c r="E7042" i="5"/>
  <c r="F7042" i="5"/>
  <c r="F7034" i="5"/>
  <c r="E7034" i="5"/>
  <c r="F7022" i="5"/>
  <c r="E7022" i="5"/>
  <c r="E7010" i="5"/>
  <c r="F7010" i="5"/>
  <c r="E7002" i="5"/>
  <c r="F7002" i="5"/>
  <c r="E6978" i="5"/>
  <c r="F6978" i="5"/>
  <c r="F6970" i="5"/>
  <c r="E6970" i="5"/>
  <c r="F6958" i="5"/>
  <c r="E6958" i="5"/>
  <c r="F6954" i="5"/>
  <c r="E6954" i="5"/>
  <c r="E6946" i="5"/>
  <c r="F6946" i="5"/>
  <c r="F6942" i="5"/>
  <c r="D6942" i="5"/>
  <c r="E6942" i="5"/>
  <c r="F6930" i="5"/>
  <c r="E6930" i="5"/>
  <c r="F6918" i="5"/>
  <c r="E6918" i="5"/>
  <c r="F6910" i="5"/>
  <c r="E6910" i="5"/>
  <c r="D6910" i="5"/>
  <c r="E6898" i="5"/>
  <c r="F6898" i="5"/>
  <c r="F6886" i="5"/>
  <c r="E6886" i="5"/>
  <c r="F6858" i="5"/>
  <c r="E6858" i="5"/>
  <c r="F6830" i="5"/>
  <c r="E6830" i="5"/>
  <c r="E6818" i="5"/>
  <c r="F6818" i="5"/>
  <c r="E6810" i="5"/>
  <c r="F6810" i="5"/>
  <c r="F6798" i="5"/>
  <c r="E6798" i="5"/>
  <c r="D6798" i="5"/>
  <c r="E6786" i="5"/>
  <c r="F6786" i="5"/>
  <c r="F6782" i="5"/>
  <c r="E6782" i="5"/>
  <c r="D6782" i="5"/>
  <c r="E6770" i="5"/>
  <c r="F6770" i="5"/>
  <c r="D6770" i="5"/>
  <c r="F6758" i="5"/>
  <c r="E6758" i="5"/>
  <c r="F6750" i="5"/>
  <c r="E6750" i="5"/>
  <c r="E6738" i="5"/>
  <c r="D6738" i="5"/>
  <c r="F6738" i="5"/>
  <c r="F6726" i="5"/>
  <c r="E6726" i="5"/>
  <c r="F6698" i="5"/>
  <c r="E6698" i="5"/>
  <c r="F6694" i="5"/>
  <c r="E6694" i="5"/>
  <c r="F6686" i="5"/>
  <c r="E6686" i="5"/>
  <c r="E6682" i="5"/>
  <c r="F6682" i="5"/>
  <c r="D6682" i="5"/>
  <c r="F6670" i="5"/>
  <c r="E6670" i="5"/>
  <c r="E6658" i="5"/>
  <c r="F6658" i="5"/>
  <c r="F6634" i="5"/>
  <c r="E6634" i="5"/>
  <c r="F6598" i="5"/>
  <c r="E6598" i="5"/>
  <c r="F6570" i="5"/>
  <c r="E6570" i="5"/>
  <c r="E6562" i="5"/>
  <c r="F6562" i="5"/>
  <c r="E6554" i="5"/>
  <c r="F6554" i="5"/>
  <c r="D6554" i="5"/>
  <c r="F6542" i="5"/>
  <c r="E6542" i="5"/>
  <c r="F6534" i="5"/>
  <c r="E6534" i="5"/>
  <c r="F6526" i="5"/>
  <c r="E6526" i="5"/>
  <c r="F6514" i="5"/>
  <c r="D6514" i="5"/>
  <c r="E6514" i="5"/>
  <c r="F6502" i="5"/>
  <c r="E6502" i="5"/>
  <c r="F6478" i="5"/>
  <c r="E6478" i="5"/>
  <c r="E6466" i="5"/>
  <c r="F6466" i="5"/>
  <c r="F6442" i="5"/>
  <c r="E6442" i="5"/>
  <c r="F6438" i="5"/>
  <c r="E6438" i="5"/>
  <c r="F6430" i="5"/>
  <c r="E6430" i="5"/>
  <c r="F6418" i="5"/>
  <c r="E6418" i="5"/>
  <c r="D6418" i="5"/>
  <c r="F6406" i="5"/>
  <c r="E6406" i="5"/>
  <c r="F6378" i="5"/>
  <c r="E6378" i="5"/>
  <c r="F6350" i="5"/>
  <c r="E6350" i="5"/>
  <c r="F6342" i="5"/>
  <c r="E6342" i="5"/>
  <c r="F6334" i="5"/>
  <c r="E6334" i="5"/>
  <c r="F6322" i="5"/>
  <c r="E6322" i="5"/>
  <c r="D6322" i="5"/>
  <c r="F6310" i="5"/>
  <c r="E6310" i="5"/>
  <c r="F6302" i="5"/>
  <c r="E6302" i="5"/>
  <c r="E6290" i="5"/>
  <c r="F6290" i="5"/>
  <c r="D6290" i="5"/>
  <c r="F6278" i="5"/>
  <c r="E6278" i="5"/>
  <c r="E6274" i="5"/>
  <c r="F6274" i="5"/>
  <c r="F6266" i="5"/>
  <c r="E6266" i="5"/>
  <c r="F6254" i="5"/>
  <c r="E6254" i="5"/>
  <c r="F6250" i="5"/>
  <c r="E6250" i="5"/>
  <c r="E6242" i="5"/>
  <c r="D6242" i="5"/>
  <c r="F6242" i="5"/>
  <c r="E6234" i="5"/>
  <c r="F6234" i="5"/>
  <c r="E6226" i="5"/>
  <c r="F6226" i="5"/>
  <c r="D6226" i="5"/>
  <c r="F6214" i="5"/>
  <c r="E6214" i="5"/>
  <c r="E6210" i="5"/>
  <c r="F6210" i="5"/>
  <c r="F6202" i="5"/>
  <c r="E6202" i="5"/>
  <c r="F6194" i="5"/>
  <c r="E6194" i="5"/>
  <c r="F6182" i="5"/>
  <c r="E6182" i="5"/>
  <c r="F6158" i="5"/>
  <c r="E6158" i="5"/>
  <c r="E6146" i="5"/>
  <c r="F6146" i="5"/>
  <c r="F6138" i="5"/>
  <c r="E6138" i="5"/>
  <c r="E6130" i="5"/>
  <c r="F6130" i="5"/>
  <c r="F6118" i="5"/>
  <c r="E6118" i="5"/>
  <c r="E6114" i="5"/>
  <c r="F6114" i="5"/>
  <c r="D6114" i="5"/>
  <c r="E6106" i="5"/>
  <c r="F6106" i="5"/>
  <c r="F6094" i="5"/>
  <c r="E6094" i="5"/>
  <c r="F6090" i="5"/>
  <c r="E6090" i="5"/>
  <c r="E6082" i="5"/>
  <c r="F6082" i="5"/>
  <c r="F6074" i="5"/>
  <c r="E6074" i="5"/>
  <c r="F6062" i="5"/>
  <c r="E6062" i="5"/>
  <c r="F6054" i="5"/>
  <c r="E6054" i="5"/>
  <c r="F6046" i="5"/>
  <c r="E6046" i="5"/>
  <c r="E6034" i="5"/>
  <c r="D6034" i="5"/>
  <c r="F6034" i="5"/>
  <c r="F6022" i="5"/>
  <c r="E6022" i="5"/>
  <c r="E6018" i="5"/>
  <c r="F6018" i="5"/>
  <c r="F6010" i="5"/>
  <c r="E6010" i="5"/>
  <c r="F6002" i="5"/>
  <c r="E6002" i="5"/>
  <c r="F5994" i="5"/>
  <c r="E5994" i="5"/>
  <c r="E5986" i="5"/>
  <c r="F5986" i="5"/>
  <c r="D5986" i="5"/>
  <c r="E5978" i="5"/>
  <c r="F5978" i="5"/>
  <c r="E5970" i="5"/>
  <c r="D5970" i="5"/>
  <c r="F5970" i="5"/>
  <c r="F5962" i="5"/>
  <c r="E5962" i="5"/>
  <c r="F5930" i="5"/>
  <c r="E5930" i="5"/>
  <c r="F5926" i="5"/>
  <c r="E5926" i="5"/>
  <c r="E5922" i="5"/>
  <c r="F5922" i="5"/>
  <c r="D5922" i="5"/>
  <c r="E5914" i="5"/>
  <c r="F5914" i="5"/>
  <c r="F5906" i="5"/>
  <c r="D5906" i="5"/>
  <c r="F5898" i="5"/>
  <c r="E5898" i="5"/>
  <c r="E5890" i="5"/>
  <c r="F5890" i="5"/>
  <c r="F5882" i="5"/>
  <c r="E5882" i="5"/>
  <c r="F5870" i="5"/>
  <c r="E5870" i="5"/>
  <c r="E5858" i="5"/>
  <c r="F5858" i="5"/>
  <c r="D5858" i="5"/>
  <c r="F5846" i="5"/>
  <c r="E5846" i="5"/>
  <c r="E5834" i="5"/>
  <c r="F5834" i="5"/>
  <c r="F5822" i="5"/>
  <c r="E5822" i="5"/>
  <c r="F5814" i="5"/>
  <c r="E5814" i="5"/>
  <c r="E5802" i="5"/>
  <c r="F5802" i="5"/>
  <c r="F5790" i="5"/>
  <c r="E5790" i="5"/>
  <c r="F5778" i="5"/>
  <c r="E5778" i="5"/>
  <c r="D5778" i="5"/>
  <c r="F5766" i="5"/>
  <c r="E5766" i="5"/>
  <c r="F5758" i="5"/>
  <c r="E5758" i="5"/>
  <c r="F5746" i="5"/>
  <c r="E5746" i="5"/>
  <c r="E5738" i="5"/>
  <c r="F5738" i="5"/>
  <c r="F5726" i="5"/>
  <c r="E5726" i="5"/>
  <c r="F5710" i="5"/>
  <c r="E5710" i="5"/>
  <c r="F5678" i="5"/>
  <c r="E5678" i="5"/>
  <c r="F5666" i="5"/>
  <c r="D5666" i="5"/>
  <c r="E5666" i="5"/>
  <c r="F5658" i="5"/>
  <c r="E5658" i="5"/>
  <c r="F5646" i="5"/>
  <c r="E5646" i="5"/>
  <c r="E5634" i="5"/>
  <c r="F5634" i="5"/>
  <c r="F5622" i="5"/>
  <c r="E5622" i="5"/>
  <c r="F5610" i="5"/>
  <c r="E5610" i="5"/>
  <c r="F5606" i="5"/>
  <c r="E5606" i="5"/>
  <c r="F5594" i="5"/>
  <c r="E5594" i="5"/>
  <c r="F5582" i="5"/>
  <c r="E5582" i="5"/>
  <c r="E5570" i="5"/>
  <c r="F5570" i="5"/>
  <c r="F5558" i="5"/>
  <c r="E5558" i="5"/>
  <c r="F5546" i="5"/>
  <c r="E5546" i="5"/>
  <c r="F5542" i="5"/>
  <c r="E5542" i="5"/>
  <c r="F5530" i="5"/>
  <c r="E5530" i="5"/>
  <c r="F5518" i="5"/>
  <c r="E5518" i="5"/>
  <c r="F5506" i="5"/>
  <c r="E5506" i="5"/>
  <c r="E5494" i="5"/>
  <c r="F5494" i="5"/>
  <c r="E5486" i="5"/>
  <c r="F5486" i="5"/>
  <c r="D5474" i="5"/>
  <c r="E5474" i="5"/>
  <c r="F5474" i="5"/>
  <c r="E5462" i="5"/>
  <c r="F5462" i="5"/>
  <c r="F5450" i="5"/>
  <c r="E5450" i="5"/>
  <c r="E5438" i="5"/>
  <c r="F5438" i="5"/>
  <c r="E5426" i="5"/>
  <c r="F5426" i="5"/>
  <c r="F5418" i="5"/>
  <c r="E5418" i="5"/>
  <c r="F5410" i="5"/>
  <c r="E5410" i="5"/>
  <c r="D5410" i="5"/>
  <c r="E5398" i="5"/>
  <c r="F5398" i="5"/>
  <c r="E5390" i="5"/>
  <c r="F5390" i="5"/>
  <c r="F5378" i="5"/>
  <c r="E5378" i="5"/>
  <c r="F5370" i="5"/>
  <c r="E5370" i="5"/>
  <c r="E5358" i="5"/>
  <c r="F5358" i="5"/>
  <c r="F5354" i="5"/>
  <c r="E5354" i="5"/>
  <c r="E5342" i="5"/>
  <c r="F5342" i="5"/>
  <c r="E5330" i="5"/>
  <c r="D5330" i="5"/>
  <c r="F5330" i="5"/>
  <c r="E5318" i="5"/>
  <c r="F5318" i="5"/>
  <c r="F5306" i="5"/>
  <c r="E5306" i="5"/>
  <c r="E5302" i="5"/>
  <c r="F5302" i="5"/>
  <c r="E5294" i="5"/>
  <c r="F5294" i="5"/>
  <c r="F5282" i="5"/>
  <c r="E5282" i="5"/>
  <c r="D5282" i="5"/>
  <c r="E5270" i="5"/>
  <c r="F5270" i="5"/>
  <c r="E5262" i="5"/>
  <c r="F5262" i="5"/>
  <c r="F5250" i="5"/>
  <c r="E5250" i="5"/>
  <c r="F5242" i="5"/>
  <c r="E5242" i="5"/>
  <c r="E5230" i="5"/>
  <c r="F5230" i="5"/>
  <c r="E5222" i="5"/>
  <c r="F5222" i="5"/>
  <c r="F5210" i="5"/>
  <c r="E5210" i="5"/>
  <c r="E5198" i="5"/>
  <c r="F5198" i="5"/>
  <c r="E5190" i="5"/>
  <c r="F5190" i="5"/>
  <c r="E5186" i="5"/>
  <c r="F5186" i="5"/>
  <c r="E5174" i="5"/>
  <c r="F5174" i="5"/>
  <c r="E5166" i="5"/>
  <c r="F5166" i="5"/>
  <c r="F5154" i="5"/>
  <c r="E5154" i="5"/>
  <c r="D5154" i="5"/>
  <c r="E5150" i="5"/>
  <c r="F5150" i="5"/>
  <c r="E5138" i="5"/>
  <c r="F5138" i="5"/>
  <c r="D5138" i="5"/>
  <c r="E5126" i="5"/>
  <c r="F5126" i="5"/>
  <c r="E5118" i="5"/>
  <c r="F5118" i="5"/>
  <c r="E5106" i="5"/>
  <c r="F5106" i="5"/>
  <c r="E5102" i="5"/>
  <c r="F5102" i="5"/>
  <c r="E5090" i="5"/>
  <c r="D5090" i="5"/>
  <c r="F5090" i="5"/>
  <c r="F5082" i="5"/>
  <c r="E5082" i="5"/>
  <c r="E5078" i="5"/>
  <c r="F5078" i="5"/>
  <c r="E5070" i="5"/>
  <c r="F5070" i="5"/>
  <c r="E5058" i="5"/>
  <c r="F5058" i="5"/>
  <c r="E5054" i="5"/>
  <c r="F5054" i="5"/>
  <c r="E5042" i="5"/>
  <c r="F5042" i="5"/>
  <c r="E5030" i="5"/>
  <c r="F5030" i="5"/>
  <c r="F5018" i="5"/>
  <c r="E5018" i="5"/>
  <c r="E5010" i="5"/>
  <c r="F5010" i="5"/>
  <c r="D5010" i="5"/>
  <c r="E5002" i="5"/>
  <c r="F5002" i="5"/>
  <c r="E4990" i="5"/>
  <c r="F4990" i="5"/>
  <c r="E4978" i="5"/>
  <c r="F4978" i="5"/>
  <c r="F4970" i="5"/>
  <c r="E4970" i="5"/>
  <c r="E4946" i="5"/>
  <c r="F4946" i="5"/>
  <c r="D4946" i="5"/>
  <c r="E4934" i="5"/>
  <c r="F4934" i="5"/>
  <c r="F4922" i="5"/>
  <c r="E4922" i="5"/>
  <c r="E4910" i="5"/>
  <c r="F4910" i="5"/>
  <c r="F4898" i="5"/>
  <c r="E4898" i="5"/>
  <c r="D4898" i="5"/>
  <c r="E4886" i="5"/>
  <c r="F4886" i="5"/>
  <c r="E4874" i="5"/>
  <c r="F4874" i="5"/>
  <c r="E4870" i="5"/>
  <c r="F4870" i="5"/>
  <c r="F4858" i="5"/>
  <c r="E4858" i="5"/>
  <c r="E4846" i="5"/>
  <c r="F4846" i="5"/>
  <c r="E4834" i="5"/>
  <c r="D4834" i="5"/>
  <c r="F4826" i="5"/>
  <c r="E4826" i="5"/>
  <c r="E4818" i="5"/>
  <c r="D4818" i="5"/>
  <c r="F4818" i="5"/>
  <c r="E4806" i="5"/>
  <c r="F4806" i="5"/>
  <c r="F4794" i="5"/>
  <c r="E4794" i="5"/>
  <c r="E4782" i="5"/>
  <c r="F4782" i="5"/>
  <c r="E4774" i="5"/>
  <c r="F4774" i="5"/>
  <c r="F4762" i="5"/>
  <c r="E4762" i="5"/>
  <c r="E4746" i="5"/>
  <c r="F4746" i="5"/>
  <c r="E4710" i="5"/>
  <c r="F4710" i="5"/>
  <c r="D4702" i="5"/>
  <c r="E4702" i="5"/>
  <c r="F4702" i="5"/>
  <c r="E4690" i="5"/>
  <c r="F4690" i="5"/>
  <c r="D4690" i="5"/>
  <c r="E4678" i="5"/>
  <c r="F4678" i="5"/>
  <c r="F4666" i="5"/>
  <c r="E4666" i="5"/>
  <c r="D4654" i="5"/>
  <c r="E4654" i="5"/>
  <c r="F4654" i="5"/>
  <c r="F4642" i="5"/>
  <c r="D4642" i="5"/>
  <c r="E4642" i="5"/>
  <c r="D4638" i="5"/>
  <c r="F4638" i="5"/>
  <c r="E4638" i="5"/>
  <c r="F4634" i="5"/>
  <c r="E4634" i="5"/>
  <c r="E4626" i="5"/>
  <c r="D4626" i="5"/>
  <c r="F4626" i="5"/>
  <c r="D4622" i="5"/>
  <c r="F4622" i="5"/>
  <c r="E4622" i="5"/>
  <c r="F4610" i="5"/>
  <c r="E4610" i="5"/>
  <c r="F4598" i="5"/>
  <c r="E4598" i="5"/>
  <c r="E4594" i="5"/>
  <c r="F4594" i="5"/>
  <c r="F4582" i="5"/>
  <c r="E4582" i="5"/>
  <c r="F4570" i="5"/>
  <c r="E4570" i="5"/>
  <c r="E4562" i="5"/>
  <c r="D4562" i="5"/>
  <c r="F4562" i="5"/>
  <c r="E4554" i="5"/>
  <c r="F4554" i="5"/>
  <c r="F4546" i="5"/>
  <c r="E4546" i="5"/>
  <c r="F4538" i="5"/>
  <c r="E4538" i="5"/>
  <c r="D4526" i="5"/>
  <c r="F4526" i="5"/>
  <c r="E4526" i="5"/>
  <c r="F4514" i="5"/>
  <c r="D4514" i="5"/>
  <c r="E4514" i="5"/>
  <c r="F4502" i="5"/>
  <c r="E4502" i="5"/>
  <c r="E4490" i="5"/>
  <c r="F4490" i="5"/>
  <c r="F4482" i="5"/>
  <c r="E4482" i="5"/>
  <c r="F4470" i="5"/>
  <c r="E4470" i="5"/>
  <c r="E4458" i="5"/>
  <c r="F4458" i="5"/>
  <c r="F4454" i="5"/>
  <c r="E4454" i="5"/>
  <c r="F4442" i="5"/>
  <c r="E4442" i="5"/>
  <c r="F4430" i="5"/>
  <c r="E4430" i="5"/>
  <c r="F4418" i="5"/>
  <c r="E4418" i="5"/>
  <c r="D4414" i="5"/>
  <c r="F4414" i="5"/>
  <c r="E4414" i="5"/>
  <c r="E4402" i="5"/>
  <c r="F4402" i="5"/>
  <c r="F4390" i="5"/>
  <c r="E4390" i="5"/>
  <c r="D4382" i="5"/>
  <c r="F4382" i="5"/>
  <c r="E4382" i="5"/>
  <c r="F4374" i="5"/>
  <c r="E4374" i="5"/>
  <c r="D4366" i="5"/>
  <c r="F4366" i="5"/>
  <c r="E4366" i="5"/>
  <c r="F4358" i="5"/>
  <c r="E4358" i="5"/>
  <c r="F4346" i="5"/>
  <c r="E4346" i="5"/>
  <c r="D4334" i="5"/>
  <c r="F4334" i="5"/>
  <c r="E4334" i="5"/>
  <c r="F4322" i="5"/>
  <c r="D4322" i="5"/>
  <c r="E4322" i="5"/>
  <c r="F4314" i="5"/>
  <c r="E4314" i="5"/>
  <c r="D4302" i="5"/>
  <c r="F4302" i="5"/>
  <c r="E4302" i="5"/>
  <c r="F4294" i="5"/>
  <c r="E4294" i="5"/>
  <c r="D4286" i="5"/>
  <c r="F4286" i="5"/>
  <c r="E4286" i="5"/>
  <c r="E4274" i="5"/>
  <c r="F4274" i="5"/>
  <c r="F4262" i="5"/>
  <c r="E4262" i="5"/>
  <c r="F4250" i="5"/>
  <c r="E4250" i="5"/>
  <c r="E4242" i="5"/>
  <c r="F4242" i="5"/>
  <c r="D4242" i="5"/>
  <c r="E4234" i="5"/>
  <c r="F4234" i="5"/>
  <c r="F4226" i="5"/>
  <c r="E4226" i="5"/>
  <c r="F4214" i="5"/>
  <c r="E4214" i="5"/>
  <c r="D4206" i="5"/>
  <c r="F4206" i="5"/>
  <c r="E4206" i="5"/>
  <c r="F4194" i="5"/>
  <c r="D4194" i="5"/>
  <c r="F4182" i="5"/>
  <c r="E4182" i="5"/>
  <c r="E4170" i="5"/>
  <c r="F4170" i="5"/>
  <c r="F4162" i="5"/>
  <c r="E4162" i="5"/>
  <c r="F4150" i="5"/>
  <c r="E4150" i="5"/>
  <c r="F4138" i="5"/>
  <c r="E4138" i="5"/>
  <c r="F4130" i="5"/>
  <c r="D4130" i="5"/>
  <c r="E4130" i="5"/>
  <c r="F4122" i="5"/>
  <c r="E4122" i="5"/>
  <c r="D4110" i="5"/>
  <c r="F4110" i="5"/>
  <c r="E4110" i="5"/>
  <c r="F4098" i="5"/>
  <c r="E4098" i="5"/>
  <c r="F4090" i="5"/>
  <c r="E4090" i="5"/>
  <c r="E4082" i="5"/>
  <c r="F4082" i="5"/>
  <c r="F4070" i="5"/>
  <c r="E4070" i="5"/>
  <c r="F4058" i="5"/>
  <c r="E4058" i="5"/>
  <c r="E4050" i="5"/>
  <c r="D4050" i="5"/>
  <c r="F4050" i="5"/>
  <c r="E4042" i="5"/>
  <c r="F4042" i="5"/>
  <c r="F4034" i="5"/>
  <c r="E4034" i="5"/>
  <c r="F4026" i="5"/>
  <c r="E4026" i="5"/>
  <c r="D4014" i="5"/>
  <c r="F4014" i="5"/>
  <c r="E4014" i="5"/>
  <c r="F4002" i="5"/>
  <c r="D4002" i="5"/>
  <c r="E4002" i="5"/>
  <c r="D3998" i="5"/>
  <c r="F3998" i="5"/>
  <c r="E3998" i="5"/>
  <c r="E3986" i="5"/>
  <c r="D3986" i="5"/>
  <c r="F3986" i="5"/>
  <c r="F3974" i="5"/>
  <c r="E3974" i="5"/>
  <c r="F3962" i="5"/>
  <c r="E3962" i="5"/>
  <c r="D3950" i="5"/>
  <c r="F3950" i="5"/>
  <c r="E3950" i="5"/>
  <c r="F3938" i="5"/>
  <c r="D3938" i="5"/>
  <c r="F3926" i="5"/>
  <c r="E3926" i="5"/>
  <c r="E3914" i="5"/>
  <c r="F3914" i="5"/>
  <c r="D3902" i="5"/>
  <c r="F3902" i="5"/>
  <c r="E3902" i="5"/>
  <c r="F3894" i="5"/>
  <c r="E3894" i="5"/>
  <c r="F3882" i="5"/>
  <c r="E3882" i="5"/>
  <c r="D3870" i="5"/>
  <c r="F3870" i="5"/>
  <c r="E3870" i="5"/>
  <c r="F3862" i="5"/>
  <c r="E3862" i="5"/>
  <c r="E3858" i="5"/>
  <c r="D3858" i="5"/>
  <c r="F3858" i="5"/>
  <c r="F3846" i="5"/>
  <c r="E3846" i="5"/>
  <c r="F3834" i="5"/>
  <c r="E3834" i="5"/>
  <c r="D3822" i="5"/>
  <c r="F3822" i="5"/>
  <c r="E3822" i="5"/>
  <c r="F3810" i="5"/>
  <c r="D3810" i="5"/>
  <c r="E3810" i="5"/>
  <c r="F3802" i="5"/>
  <c r="E3802" i="5"/>
  <c r="D3790" i="5"/>
  <c r="F3790" i="5"/>
  <c r="E3790" i="5"/>
  <c r="F3782" i="5"/>
  <c r="E3782" i="5"/>
  <c r="D3774" i="5"/>
  <c r="F3774" i="5"/>
  <c r="E3774" i="5"/>
  <c r="E3762" i="5"/>
  <c r="F3762" i="5"/>
  <c r="F3750" i="5"/>
  <c r="E3750" i="5"/>
  <c r="F3738" i="5"/>
  <c r="E3738" i="5"/>
  <c r="D3726" i="5"/>
  <c r="F3726" i="5"/>
  <c r="E3726" i="5"/>
  <c r="F3714" i="5"/>
  <c r="E3714" i="5"/>
  <c r="F3706" i="5"/>
  <c r="E3706" i="5"/>
  <c r="E3698" i="5"/>
  <c r="F3698" i="5"/>
  <c r="F3686" i="5"/>
  <c r="E3686" i="5"/>
  <c r="F3674" i="5"/>
  <c r="E3674" i="5"/>
  <c r="D3662" i="5"/>
  <c r="F3662" i="5"/>
  <c r="E3662" i="5"/>
  <c r="F3654" i="5"/>
  <c r="E3654" i="5"/>
  <c r="F3642" i="5"/>
  <c r="E3642" i="5"/>
  <c r="F3630" i="5"/>
  <c r="E3630" i="5"/>
  <c r="D3630" i="5"/>
  <c r="F3622" i="5"/>
  <c r="E3622" i="5"/>
  <c r="D3614" i="5"/>
  <c r="F3614" i="5"/>
  <c r="E3614" i="5"/>
  <c r="F3606" i="5"/>
  <c r="E3606" i="5"/>
  <c r="D3598" i="5"/>
  <c r="F3598" i="5"/>
  <c r="E3598" i="5"/>
  <c r="F3586" i="5"/>
  <c r="E3586" i="5"/>
  <c r="F3578" i="5"/>
  <c r="E3578" i="5"/>
  <c r="D3566" i="5"/>
  <c r="F3566" i="5"/>
  <c r="E3566" i="5"/>
  <c r="F3554" i="5"/>
  <c r="D3554" i="5"/>
  <c r="E3554" i="5"/>
  <c r="F3542" i="5"/>
  <c r="E3542" i="5"/>
  <c r="E3530" i="5"/>
  <c r="F3530" i="5"/>
  <c r="F3522" i="5"/>
  <c r="E3522" i="5"/>
  <c r="D3518" i="5"/>
  <c r="F3518" i="5"/>
  <c r="E3518" i="5"/>
  <c r="E3506" i="5"/>
  <c r="F3506" i="5"/>
  <c r="F3498" i="5"/>
  <c r="E3498" i="5"/>
  <c r="D3486" i="5"/>
  <c r="F3486" i="5"/>
  <c r="E3486" i="5"/>
  <c r="E3474" i="5"/>
  <c r="D3474" i="5"/>
  <c r="F3474" i="5"/>
  <c r="F3462" i="5"/>
  <c r="E3462" i="5"/>
  <c r="F3450" i="5"/>
  <c r="E3450" i="5"/>
  <c r="D3438" i="5"/>
  <c r="F3438" i="5"/>
  <c r="E3438" i="5"/>
  <c r="F3426" i="5"/>
  <c r="D3426" i="5"/>
  <c r="F3414" i="5"/>
  <c r="E3414" i="5"/>
  <c r="E3402" i="5"/>
  <c r="F3402" i="5"/>
  <c r="F3398" i="5"/>
  <c r="E3398" i="5"/>
  <c r="F3386" i="5"/>
  <c r="E3386" i="5"/>
  <c r="D3374" i="5"/>
  <c r="F3374" i="5"/>
  <c r="E3374" i="5"/>
  <c r="E3370" i="5"/>
  <c r="F3370" i="5"/>
  <c r="D3358" i="5"/>
  <c r="F3358" i="5"/>
  <c r="E3358" i="5"/>
  <c r="F3350" i="5"/>
  <c r="E3350" i="5"/>
  <c r="D3342" i="5"/>
  <c r="F3342" i="5"/>
  <c r="E3342" i="5"/>
  <c r="F3330" i="5"/>
  <c r="E3330" i="5"/>
  <c r="F3318" i="5"/>
  <c r="E3318" i="5"/>
  <c r="E3306" i="5"/>
  <c r="F3306" i="5"/>
  <c r="F3298" i="5"/>
  <c r="D3298" i="5"/>
  <c r="E3298" i="5"/>
  <c r="F3286" i="5"/>
  <c r="E3286" i="5"/>
  <c r="E3282" i="5"/>
  <c r="D3282" i="5"/>
  <c r="F3282" i="5"/>
  <c r="F3270" i="5"/>
  <c r="E3270" i="5"/>
  <c r="D3262" i="5"/>
  <c r="F3262" i="5"/>
  <c r="E3262" i="5"/>
  <c r="E3250" i="5"/>
  <c r="F3250" i="5"/>
  <c r="E3242" i="5"/>
  <c r="F3242" i="5"/>
  <c r="D3230" i="5"/>
  <c r="F3230" i="5"/>
  <c r="E3230" i="5"/>
  <c r="E3218" i="5"/>
  <c r="D3218" i="5"/>
  <c r="F3218" i="5"/>
  <c r="D3214" i="5"/>
  <c r="F3214" i="5"/>
  <c r="E3214" i="5"/>
  <c r="F3202" i="5"/>
  <c r="E3202" i="5"/>
  <c r="F3190" i="5"/>
  <c r="E3190" i="5"/>
  <c r="E3178" i="5"/>
  <c r="F3178" i="5"/>
  <c r="D3166" i="5"/>
  <c r="F3166" i="5"/>
  <c r="E3166" i="5"/>
  <c r="F3162" i="5"/>
  <c r="E3162" i="5"/>
  <c r="D3150" i="5"/>
  <c r="F3150" i="5"/>
  <c r="E3150" i="5"/>
  <c r="F3138" i="5"/>
  <c r="E3138" i="5"/>
  <c r="F3126" i="5"/>
  <c r="E3126" i="5"/>
  <c r="E3114" i="5"/>
  <c r="F3114" i="5"/>
  <c r="D3102" i="5"/>
  <c r="F3102" i="5"/>
  <c r="E3102" i="5"/>
  <c r="D3070" i="5"/>
  <c r="F3070" i="5"/>
  <c r="E3070" i="5"/>
  <c r="E3058" i="5"/>
  <c r="F3058" i="5"/>
  <c r="F3046" i="5"/>
  <c r="E3046" i="5"/>
  <c r="F3034" i="5"/>
  <c r="E3034" i="5"/>
  <c r="E3026" i="5"/>
  <c r="D3026" i="5"/>
  <c r="F3026" i="5"/>
  <c r="E3018" i="5"/>
  <c r="F3018" i="5"/>
  <c r="F3010" i="5"/>
  <c r="E3010" i="5"/>
  <c r="F3002" i="5"/>
  <c r="E3002" i="5"/>
  <c r="D2990" i="5"/>
  <c r="F2990" i="5"/>
  <c r="E2990" i="5"/>
  <c r="E2978" i="5"/>
  <c r="D2978" i="5"/>
  <c r="F2978" i="5"/>
  <c r="E2966" i="5"/>
  <c r="F2966" i="5"/>
  <c r="D2966" i="5"/>
  <c r="F2954" i="5"/>
  <c r="E2954" i="5"/>
  <c r="D2954" i="5"/>
  <c r="D2946" i="5"/>
  <c r="E2946" i="5"/>
  <c r="F2946" i="5"/>
  <c r="F2934" i="5"/>
  <c r="E2934" i="5"/>
  <c r="E2926" i="5"/>
  <c r="F2926" i="5"/>
  <c r="D2926" i="5"/>
  <c r="F2918" i="5"/>
  <c r="E2918" i="5"/>
  <c r="D2918" i="5"/>
  <c r="D2906" i="5"/>
  <c r="E2906" i="5"/>
  <c r="F2906" i="5"/>
  <c r="F2894" i="5"/>
  <c r="E2894" i="5"/>
  <c r="D2894" i="5"/>
  <c r="F2890" i="5"/>
  <c r="E2890" i="5"/>
  <c r="F2878" i="5"/>
  <c r="E2878" i="5"/>
  <c r="D2878" i="5"/>
  <c r="F2866" i="5"/>
  <c r="E2866" i="5"/>
  <c r="D2866" i="5"/>
  <c r="D2854" i="5"/>
  <c r="E2854" i="5"/>
  <c r="F2854" i="5"/>
  <c r="D2842" i="5"/>
  <c r="F2842" i="5"/>
  <c r="E2842" i="5"/>
  <c r="E2838" i="5"/>
  <c r="D2838" i="5"/>
  <c r="F2838" i="5"/>
  <c r="D2826" i="5"/>
  <c r="E2826" i="5"/>
  <c r="F2826" i="5"/>
  <c r="E2814" i="5"/>
  <c r="F2814" i="5"/>
  <c r="F2806" i="5"/>
  <c r="D2806" i="5"/>
  <c r="E2806" i="5"/>
  <c r="D2794" i="5"/>
  <c r="F2794" i="5"/>
  <c r="E2794" i="5"/>
  <c r="F2786" i="5"/>
  <c r="E2786" i="5"/>
  <c r="D2786" i="5"/>
  <c r="E2774" i="5"/>
  <c r="D2774" i="5"/>
  <c r="F2774" i="5"/>
  <c r="D2762" i="5"/>
  <c r="F2762" i="5"/>
  <c r="E2762" i="5"/>
  <c r="E2750" i="5"/>
  <c r="F2750" i="5"/>
  <c r="D2750" i="5"/>
  <c r="D2746" i="5"/>
  <c r="E2746" i="5"/>
  <c r="F2746" i="5"/>
  <c r="E2734" i="5"/>
  <c r="D2734" i="5"/>
  <c r="F2734" i="5"/>
  <c r="F2722" i="5"/>
  <c r="E2722" i="5"/>
  <c r="D2722" i="5"/>
  <c r="E2718" i="5"/>
  <c r="D2718" i="5"/>
  <c r="F2718" i="5"/>
  <c r="F2706" i="5"/>
  <c r="E2706" i="5"/>
  <c r="D2706" i="5"/>
  <c r="F2694" i="5"/>
  <c r="E2694" i="5"/>
  <c r="D2694" i="5"/>
  <c r="D2682" i="5"/>
  <c r="E2682" i="5"/>
  <c r="F2682" i="5"/>
  <c r="E2670" i="5"/>
  <c r="D2670" i="5"/>
  <c r="F2670" i="5"/>
  <c r="F2658" i="5"/>
  <c r="E2658" i="5"/>
  <c r="D2658" i="5"/>
  <c r="E2654" i="5"/>
  <c r="D2654" i="5"/>
  <c r="F2654" i="5"/>
  <c r="F2642" i="5"/>
  <c r="D2642" i="5"/>
  <c r="F2630" i="5"/>
  <c r="E2630" i="5"/>
  <c r="D2630" i="5"/>
  <c r="D2618" i="5"/>
  <c r="E2618" i="5"/>
  <c r="F2618" i="5"/>
  <c r="F2610" i="5"/>
  <c r="E2610" i="5"/>
  <c r="D2610" i="5"/>
  <c r="D2598" i="5"/>
  <c r="E2598" i="5"/>
  <c r="F2598" i="5"/>
  <c r="E2590" i="5"/>
  <c r="D2590" i="5"/>
  <c r="F2590" i="5"/>
  <c r="F2578" i="5"/>
  <c r="E2578" i="5"/>
  <c r="D2578" i="5"/>
  <c r="F2566" i="5"/>
  <c r="E2566" i="5"/>
  <c r="D2566" i="5"/>
  <c r="E2558" i="5"/>
  <c r="F2558" i="5"/>
  <c r="D2558" i="5"/>
  <c r="F2546" i="5"/>
  <c r="E2546" i="5"/>
  <c r="D2546" i="5"/>
  <c r="D2534" i="5"/>
  <c r="F2534" i="5"/>
  <c r="E2534" i="5"/>
  <c r="D2522" i="5"/>
  <c r="F2522" i="5"/>
  <c r="E2522" i="5"/>
  <c r="E2510" i="5"/>
  <c r="F2510" i="5"/>
  <c r="D2510" i="5"/>
  <c r="F2498" i="5"/>
  <c r="D2498" i="5"/>
  <c r="E2498" i="5"/>
  <c r="D2490" i="5"/>
  <c r="E2490" i="5"/>
  <c r="F2490" i="5"/>
  <c r="E2478" i="5"/>
  <c r="D2478" i="5"/>
  <c r="F2478" i="5"/>
  <c r="F2466" i="5"/>
  <c r="E2466" i="5"/>
  <c r="D2466" i="5"/>
  <c r="E2454" i="5"/>
  <c r="D2454" i="5"/>
  <c r="F2454" i="5"/>
  <c r="E2446" i="5"/>
  <c r="F2446" i="5"/>
  <c r="D2446" i="5"/>
  <c r="F2434" i="5"/>
  <c r="D2434" i="5"/>
  <c r="E2434" i="5"/>
  <c r="E2430" i="5"/>
  <c r="F2430" i="5"/>
  <c r="D2430" i="5"/>
  <c r="F2418" i="5"/>
  <c r="E2418" i="5"/>
  <c r="D2418" i="5"/>
  <c r="D2410" i="5"/>
  <c r="F2410" i="5"/>
  <c r="E2410" i="5"/>
  <c r="E2398" i="5"/>
  <c r="D2398" i="5"/>
  <c r="F2398" i="5"/>
  <c r="F2386" i="5"/>
  <c r="D2386" i="5"/>
  <c r="E2386" i="5"/>
  <c r="F2374" i="5"/>
  <c r="E2374" i="5"/>
  <c r="D2374" i="5"/>
  <c r="E2366" i="5"/>
  <c r="F2366" i="5"/>
  <c r="D2366" i="5"/>
  <c r="F2358" i="5"/>
  <c r="D2358" i="5"/>
  <c r="D2346" i="5"/>
  <c r="F2346" i="5"/>
  <c r="E2346" i="5"/>
  <c r="E2334" i="5"/>
  <c r="D2334" i="5"/>
  <c r="F2334" i="5"/>
  <c r="F2322" i="5"/>
  <c r="E2322" i="5"/>
  <c r="D2322" i="5"/>
  <c r="F2310" i="5"/>
  <c r="E2310" i="5"/>
  <c r="D2310" i="5"/>
  <c r="D2298" i="5"/>
  <c r="E2298" i="5"/>
  <c r="F2298" i="5"/>
  <c r="F2290" i="5"/>
  <c r="E2290" i="5"/>
  <c r="D2290" i="5"/>
  <c r="D2282" i="5"/>
  <c r="F2282" i="5"/>
  <c r="E2282" i="5"/>
  <c r="D2278" i="5"/>
  <c r="F2278" i="5"/>
  <c r="E2278" i="5"/>
  <c r="D2266" i="5"/>
  <c r="F2266" i="5"/>
  <c r="E2266" i="5"/>
  <c r="E2254" i="5"/>
  <c r="F2254" i="5"/>
  <c r="D2254" i="5"/>
  <c r="F2242" i="5"/>
  <c r="D2242" i="5"/>
  <c r="E2242" i="5"/>
  <c r="F2230" i="5"/>
  <c r="D2230" i="5"/>
  <c r="E2230" i="5"/>
  <c r="E2222" i="5"/>
  <c r="F2222" i="5"/>
  <c r="D2222" i="5"/>
  <c r="F2210" i="5"/>
  <c r="E2210" i="5"/>
  <c r="D2210" i="5"/>
  <c r="E2198" i="5"/>
  <c r="D2198" i="5"/>
  <c r="F2198" i="5"/>
  <c r="D2186" i="5"/>
  <c r="E2186" i="5"/>
  <c r="E2174" i="5"/>
  <c r="F2174" i="5"/>
  <c r="D2174" i="5"/>
  <c r="F2162" i="5"/>
  <c r="E2162" i="5"/>
  <c r="D2162" i="5"/>
  <c r="D2150" i="5"/>
  <c r="E2150" i="5"/>
  <c r="F2150" i="5"/>
  <c r="D2138" i="5"/>
  <c r="F2138" i="5"/>
  <c r="E2138" i="5"/>
  <c r="E2126" i="5"/>
  <c r="F2126" i="5"/>
  <c r="D2126" i="5"/>
  <c r="F2114" i="5"/>
  <c r="D2114" i="5"/>
  <c r="E2114" i="5"/>
  <c r="F2102" i="5"/>
  <c r="D2102" i="5"/>
  <c r="E2102" i="5"/>
  <c r="D2090" i="5"/>
  <c r="F2090" i="5"/>
  <c r="E2090" i="5"/>
  <c r="F2082" i="5"/>
  <c r="E2082" i="5"/>
  <c r="D2082" i="5"/>
  <c r="E2070" i="5"/>
  <c r="D2070" i="5"/>
  <c r="F2070" i="5"/>
  <c r="D2058" i="5"/>
  <c r="E2058" i="5"/>
  <c r="F2058" i="5"/>
  <c r="E2046" i="5"/>
  <c r="F2046" i="5"/>
  <c r="D2046" i="5"/>
  <c r="F2034" i="5"/>
  <c r="E2034" i="5"/>
  <c r="D2034" i="5"/>
  <c r="D2022" i="5"/>
  <c r="F2022" i="5"/>
  <c r="E2022" i="5"/>
  <c r="E2014" i="5"/>
  <c r="D2014" i="5"/>
  <c r="F2014" i="5"/>
  <c r="F2002" i="5"/>
  <c r="D2002" i="5"/>
  <c r="E2002" i="5"/>
  <c r="F1990" i="5"/>
  <c r="E1990" i="5"/>
  <c r="D1990" i="5"/>
  <c r="D1978" i="5"/>
  <c r="E1978" i="5"/>
  <c r="F1978" i="5"/>
  <c r="E1966" i="5"/>
  <c r="D1966" i="5"/>
  <c r="F1966" i="5"/>
  <c r="F1954" i="5"/>
  <c r="E1954" i="5"/>
  <c r="D1954" i="5"/>
  <c r="E1950" i="5"/>
  <c r="D1950" i="5"/>
  <c r="F1950" i="5"/>
  <c r="F1938" i="5"/>
  <c r="E1938" i="5"/>
  <c r="D1938" i="5"/>
  <c r="F1926" i="5"/>
  <c r="E1926" i="5"/>
  <c r="D1926" i="5"/>
  <c r="F1922" i="5"/>
  <c r="D1922" i="5"/>
  <c r="E1922" i="5"/>
  <c r="F1910" i="5"/>
  <c r="E1910" i="5"/>
  <c r="D1910" i="5"/>
  <c r="D1898" i="5"/>
  <c r="F1898" i="5"/>
  <c r="E1898" i="5"/>
  <c r="E1886" i="5"/>
  <c r="D1886" i="5"/>
  <c r="F1886" i="5"/>
  <c r="E1878" i="5"/>
  <c r="D1878" i="5"/>
  <c r="F1878" i="5"/>
  <c r="D1866" i="5"/>
  <c r="F1866" i="5"/>
  <c r="E1866" i="5"/>
  <c r="F1858" i="5"/>
  <c r="D1858" i="5"/>
  <c r="E1858" i="5"/>
  <c r="E1854" i="5"/>
  <c r="F1854" i="5"/>
  <c r="D1854" i="5"/>
  <c r="F1842" i="5"/>
  <c r="E1842" i="5"/>
  <c r="D1842" i="5"/>
  <c r="D1830" i="5"/>
  <c r="E1830" i="5"/>
  <c r="F1830" i="5"/>
  <c r="F1826" i="5"/>
  <c r="E1826" i="5"/>
  <c r="D1826" i="5"/>
  <c r="E1814" i="5"/>
  <c r="D1814" i="5"/>
  <c r="F1814" i="5"/>
  <c r="D1802" i="5"/>
  <c r="E1802" i="5"/>
  <c r="F1802" i="5"/>
  <c r="F1794" i="5"/>
  <c r="D1794" i="5"/>
  <c r="E1794" i="5"/>
  <c r="D1786" i="5"/>
  <c r="E1786" i="5"/>
  <c r="F1786" i="5"/>
  <c r="E1774" i="5"/>
  <c r="D1774" i="5"/>
  <c r="F1774" i="5"/>
  <c r="F1762" i="5"/>
  <c r="E1762" i="5"/>
  <c r="D1762" i="5"/>
  <c r="F1750" i="5"/>
  <c r="E1750" i="5"/>
  <c r="D1750" i="5"/>
  <c r="F1738" i="5"/>
  <c r="D1738" i="5"/>
  <c r="F1734" i="5"/>
  <c r="E1734" i="5"/>
  <c r="D1734" i="5"/>
  <c r="F1722" i="5"/>
  <c r="D1722" i="5"/>
  <c r="E1722" i="5"/>
  <c r="D1710" i="5"/>
  <c r="F1710" i="5"/>
  <c r="E1710" i="5"/>
  <c r="F1706" i="5"/>
  <c r="D1706" i="5"/>
  <c r="E1706" i="5"/>
  <c r="D1694" i="5"/>
  <c r="E1694" i="5"/>
  <c r="E1682" i="5"/>
  <c r="D1682" i="5"/>
  <c r="F1682" i="5"/>
  <c r="F1674" i="5"/>
  <c r="D1674" i="5"/>
  <c r="E1674" i="5"/>
  <c r="D1662" i="5"/>
  <c r="E1662" i="5"/>
  <c r="F1662" i="5"/>
  <c r="E1650" i="5"/>
  <c r="D1650" i="5"/>
  <c r="F1650" i="5"/>
  <c r="F1642" i="5"/>
  <c r="D1642" i="5"/>
  <c r="E1642" i="5"/>
  <c r="D1630" i="5"/>
  <c r="E1630" i="5"/>
  <c r="F1630" i="5"/>
  <c r="E1618" i="5"/>
  <c r="D1618" i="5"/>
  <c r="F1618" i="5"/>
  <c r="F1606" i="5"/>
  <c r="E1606" i="5"/>
  <c r="D1606" i="5"/>
  <c r="D1598" i="5"/>
  <c r="E1598" i="5"/>
  <c r="F1598" i="5"/>
  <c r="E1586" i="5"/>
  <c r="D1586" i="5"/>
  <c r="F1586" i="5"/>
  <c r="F1574" i="5"/>
  <c r="E1574" i="5"/>
  <c r="D1574" i="5"/>
  <c r="F1562" i="5"/>
  <c r="E1562" i="5"/>
  <c r="D1562" i="5"/>
  <c r="D1550" i="5"/>
  <c r="E1550" i="5"/>
  <c r="F1550" i="5"/>
  <c r="E1538" i="5"/>
  <c r="D1538" i="5"/>
  <c r="F1538" i="5"/>
  <c r="F1530" i="5"/>
  <c r="E1530" i="5"/>
  <c r="D1530" i="5"/>
  <c r="D1518" i="5"/>
  <c r="F1518" i="5"/>
  <c r="E1518" i="5"/>
  <c r="F1510" i="5"/>
  <c r="E1510" i="5"/>
  <c r="D1510" i="5"/>
  <c r="D1502" i="5"/>
  <c r="E1502" i="5"/>
  <c r="F1502" i="5"/>
  <c r="E1490" i="5"/>
  <c r="D1490" i="5"/>
  <c r="F1490" i="5"/>
  <c r="F1478" i="5"/>
  <c r="E1478" i="5"/>
  <c r="D1478" i="5"/>
  <c r="F1466" i="5"/>
  <c r="E1466" i="5"/>
  <c r="D1466" i="5"/>
  <c r="D1454" i="5"/>
  <c r="E1454" i="5"/>
  <c r="F1454" i="5"/>
  <c r="E1442" i="5"/>
  <c r="D1442" i="5"/>
  <c r="F1442" i="5"/>
  <c r="F1430" i="5"/>
  <c r="E1430" i="5"/>
  <c r="D1430" i="5"/>
  <c r="F1418" i="5"/>
  <c r="D1418" i="5"/>
  <c r="E1418" i="5"/>
  <c r="E1410" i="5"/>
  <c r="D1410" i="5"/>
  <c r="F1410" i="5"/>
  <c r="F1402" i="5"/>
  <c r="E1402" i="5"/>
  <c r="D1402" i="5"/>
  <c r="D1390" i="5"/>
  <c r="F1390" i="5"/>
  <c r="E1390" i="5"/>
  <c r="E1378" i="5"/>
  <c r="D1378" i="5"/>
  <c r="F1378" i="5"/>
  <c r="D1374" i="5"/>
  <c r="E1374" i="5"/>
  <c r="F1374" i="5"/>
  <c r="E1362" i="5"/>
  <c r="D1362" i="5"/>
  <c r="F1362" i="5"/>
  <c r="F1350" i="5"/>
  <c r="E1350" i="5"/>
  <c r="D1350" i="5"/>
  <c r="D1342" i="5"/>
  <c r="E1342" i="5"/>
  <c r="F1342" i="5"/>
  <c r="E1330" i="5"/>
  <c r="D1330" i="5"/>
  <c r="F1330" i="5"/>
  <c r="F1318" i="5"/>
  <c r="E1318" i="5"/>
  <c r="D1318" i="5"/>
  <c r="D1310" i="5"/>
  <c r="E1310" i="5"/>
  <c r="E1298" i="5"/>
  <c r="D1298" i="5"/>
  <c r="F1298" i="5"/>
  <c r="F1286" i="5"/>
  <c r="E1286" i="5"/>
  <c r="D1286" i="5"/>
  <c r="D1278" i="5"/>
  <c r="E1278" i="5"/>
  <c r="F1278" i="5"/>
  <c r="E1266" i="5"/>
  <c r="D1266" i="5"/>
  <c r="F1266" i="5"/>
  <c r="F1254" i="5"/>
  <c r="E1254" i="5"/>
  <c r="D1254" i="5"/>
  <c r="F1242" i="5"/>
  <c r="E1242" i="5"/>
  <c r="D1242" i="5"/>
  <c r="E1234" i="5"/>
  <c r="D1234" i="5"/>
  <c r="F1234" i="5"/>
  <c r="F1222" i="5"/>
  <c r="E1222" i="5"/>
  <c r="D1222" i="5"/>
  <c r="F1210" i="5"/>
  <c r="E1210" i="5"/>
  <c r="E1202" i="5"/>
  <c r="D1202" i="5"/>
  <c r="F1202" i="5"/>
  <c r="F1194" i="5"/>
  <c r="D1194" i="5"/>
  <c r="E1194" i="5"/>
  <c r="D1182" i="5"/>
  <c r="E1182" i="5"/>
  <c r="F1182" i="5"/>
  <c r="F1174" i="5"/>
  <c r="E1174" i="5"/>
  <c r="D1174" i="5"/>
  <c r="F1162" i="5"/>
  <c r="D1162" i="5"/>
  <c r="E1162" i="5"/>
  <c r="E1154" i="5"/>
  <c r="D1154" i="5"/>
  <c r="F1154" i="5"/>
  <c r="F1142" i="5"/>
  <c r="E1142" i="5"/>
  <c r="D1142" i="5"/>
  <c r="F1130" i="5"/>
  <c r="D1130" i="5"/>
  <c r="E1130" i="5"/>
  <c r="E1122" i="5"/>
  <c r="D1122" i="5"/>
  <c r="F1110" i="5"/>
  <c r="E1110" i="5"/>
  <c r="D1110" i="5"/>
  <c r="F1098" i="5"/>
  <c r="D1098" i="5"/>
  <c r="E1098" i="5"/>
  <c r="D1086" i="5"/>
  <c r="E1086" i="5"/>
  <c r="F1086" i="5"/>
  <c r="F1082" i="5"/>
  <c r="E1082" i="5"/>
  <c r="D1070" i="5"/>
  <c r="F1070" i="5"/>
  <c r="E1070" i="5"/>
  <c r="E1058" i="5"/>
  <c r="D1058" i="5"/>
  <c r="F1046" i="5"/>
  <c r="E1046" i="5"/>
  <c r="D1046" i="5"/>
  <c r="D1038" i="5"/>
  <c r="F1038" i="5"/>
  <c r="F1030" i="5"/>
  <c r="E1030" i="5"/>
  <c r="D1030" i="5"/>
  <c r="F1018" i="5"/>
  <c r="E1018" i="5"/>
  <c r="D1006" i="5"/>
  <c r="F1006" i="5"/>
  <c r="E1006" i="5"/>
  <c r="E994" i="5"/>
  <c r="D994" i="5"/>
  <c r="F982" i="5"/>
  <c r="E982" i="5"/>
  <c r="D982" i="5"/>
  <c r="F970" i="5"/>
  <c r="D970" i="5"/>
  <c r="E970" i="5"/>
  <c r="E962" i="5"/>
  <c r="D962" i="5"/>
  <c r="F962" i="5"/>
  <c r="F950" i="5"/>
  <c r="E950" i="5"/>
  <c r="D950" i="5"/>
  <c r="D942" i="5"/>
  <c r="F942" i="5"/>
  <c r="E942" i="5"/>
  <c r="E930" i="5"/>
  <c r="D930" i="5"/>
  <c r="F918" i="5"/>
  <c r="E918" i="5"/>
  <c r="D918" i="5"/>
  <c r="F906" i="5"/>
  <c r="D906" i="5"/>
  <c r="E906" i="5"/>
  <c r="D894" i="5"/>
  <c r="E894" i="5"/>
  <c r="F894" i="5"/>
  <c r="E882" i="5"/>
  <c r="D882" i="5"/>
  <c r="F882" i="5"/>
  <c r="F874" i="5"/>
  <c r="D874" i="5"/>
  <c r="E874" i="5"/>
  <c r="E866" i="5"/>
  <c r="D866" i="5"/>
  <c r="D862" i="5"/>
  <c r="E862" i="5"/>
  <c r="F862" i="5"/>
  <c r="E850" i="5"/>
  <c r="D850" i="5"/>
  <c r="F850" i="5"/>
  <c r="F838" i="5"/>
  <c r="E838" i="5"/>
  <c r="D838" i="5"/>
  <c r="F826" i="5"/>
  <c r="E826" i="5"/>
  <c r="E818" i="5"/>
  <c r="D818" i="5"/>
  <c r="F818" i="5"/>
  <c r="F806" i="5"/>
  <c r="E806" i="5"/>
  <c r="F798" i="5"/>
  <c r="E798" i="5"/>
  <c r="D798" i="5"/>
  <c r="D786" i="5"/>
  <c r="F786" i="5"/>
  <c r="E786" i="5"/>
  <c r="F778" i="5"/>
  <c r="E778" i="5"/>
  <c r="D778" i="5"/>
  <c r="F766" i="5"/>
  <c r="E766" i="5"/>
  <c r="D766" i="5"/>
  <c r="D754" i="5"/>
  <c r="F754" i="5"/>
  <c r="E754" i="5"/>
  <c r="F746" i="5"/>
  <c r="E746" i="5"/>
  <c r="D746" i="5"/>
  <c r="F734" i="5"/>
  <c r="E734" i="5"/>
  <c r="D734" i="5"/>
  <c r="D722" i="5"/>
  <c r="F722" i="5"/>
  <c r="E722" i="5"/>
  <c r="E710" i="5"/>
  <c r="D710" i="5"/>
  <c r="F710" i="5"/>
  <c r="F702" i="5"/>
  <c r="E702" i="5"/>
  <c r="D702" i="5"/>
  <c r="E694" i="5"/>
  <c r="D694" i="5"/>
  <c r="F694" i="5"/>
  <c r="F682" i="5"/>
  <c r="E682" i="5"/>
  <c r="D682" i="5"/>
  <c r="F670" i="5"/>
  <c r="E670" i="5"/>
  <c r="D670" i="5"/>
  <c r="D658" i="5"/>
  <c r="F658" i="5"/>
  <c r="E658" i="5"/>
  <c r="F650" i="5"/>
  <c r="E650" i="5"/>
  <c r="D650" i="5"/>
  <c r="F638" i="5"/>
  <c r="E638" i="5"/>
  <c r="D638" i="5"/>
  <c r="D626" i="5"/>
  <c r="F626" i="5"/>
  <c r="E626" i="5"/>
  <c r="E614" i="5"/>
  <c r="D614" i="5"/>
  <c r="F614" i="5"/>
  <c r="D610" i="5"/>
  <c r="E610" i="5"/>
  <c r="E598" i="5"/>
  <c r="D598" i="5"/>
  <c r="F598" i="5"/>
  <c r="F586" i="5"/>
  <c r="E586" i="5"/>
  <c r="D586" i="5"/>
  <c r="F574" i="5"/>
  <c r="E574" i="5"/>
  <c r="D574" i="5"/>
  <c r="D562" i="5"/>
  <c r="F562" i="5"/>
  <c r="E562" i="5"/>
  <c r="E550" i="5"/>
  <c r="D550" i="5"/>
  <c r="F550" i="5"/>
  <c r="F542" i="5"/>
  <c r="E542" i="5"/>
  <c r="D542" i="5"/>
  <c r="D530" i="5"/>
  <c r="F530" i="5"/>
  <c r="E530" i="5"/>
  <c r="E518" i="5"/>
  <c r="D518" i="5"/>
  <c r="F518" i="5"/>
  <c r="F506" i="5"/>
  <c r="E506" i="5"/>
  <c r="F494" i="5"/>
  <c r="D494" i="5"/>
  <c r="D482" i="5"/>
  <c r="E482" i="5"/>
  <c r="E470" i="5"/>
  <c r="D470" i="5"/>
  <c r="F470" i="5"/>
  <c r="F458" i="5"/>
  <c r="E458" i="5"/>
  <c r="D458" i="5"/>
  <c r="F446" i="5"/>
  <c r="E446" i="5"/>
  <c r="D446" i="5"/>
  <c r="E438" i="5"/>
  <c r="D438" i="5"/>
  <c r="F438" i="5"/>
  <c r="F426" i="5"/>
  <c r="E426" i="5"/>
  <c r="D426" i="5"/>
  <c r="F414" i="5"/>
  <c r="E414" i="5"/>
  <c r="D414" i="5"/>
  <c r="D402" i="5"/>
  <c r="F402" i="5"/>
  <c r="E402" i="5"/>
  <c r="E390" i="5"/>
  <c r="D390" i="5"/>
  <c r="F390" i="5"/>
  <c r="F378" i="5"/>
  <c r="E378" i="5"/>
  <c r="F366" i="5"/>
  <c r="D366" i="5"/>
  <c r="D354" i="5"/>
  <c r="E354" i="5"/>
  <c r="F346" i="5"/>
  <c r="E346" i="5"/>
  <c r="F334" i="5"/>
  <c r="D334" i="5"/>
  <c r="D322" i="5"/>
  <c r="E322" i="5"/>
  <c r="E310" i="5"/>
  <c r="D310" i="5"/>
  <c r="F310" i="5"/>
  <c r="F298" i="5"/>
  <c r="E298" i="5"/>
  <c r="D298" i="5"/>
  <c r="D290" i="5"/>
  <c r="E290" i="5"/>
  <c r="E278" i="5"/>
  <c r="D278" i="5"/>
  <c r="F278" i="5"/>
  <c r="F270" i="5"/>
  <c r="D270" i="5"/>
  <c r="E262" i="5"/>
  <c r="D262" i="5"/>
  <c r="F262" i="5"/>
  <c r="F250" i="5"/>
  <c r="E250" i="5"/>
  <c r="F238" i="5"/>
  <c r="D238" i="5"/>
  <c r="E230" i="5"/>
  <c r="D230" i="5"/>
  <c r="F230" i="5"/>
  <c r="F222" i="5"/>
  <c r="E222" i="5"/>
  <c r="D222" i="5"/>
  <c r="D210" i="5"/>
  <c r="F210" i="5"/>
  <c r="E210" i="5"/>
  <c r="E198" i="5"/>
  <c r="D198" i="5"/>
  <c r="F198" i="5"/>
  <c r="F190" i="5"/>
  <c r="E190" i="5"/>
  <c r="D190" i="5"/>
  <c r="D178" i="5"/>
  <c r="F178" i="5"/>
  <c r="E178" i="5"/>
  <c r="E166" i="5"/>
  <c r="D166" i="5"/>
  <c r="F166" i="5"/>
  <c r="F154" i="5"/>
  <c r="E154" i="5"/>
  <c r="E150" i="5"/>
  <c r="D150" i="5"/>
  <c r="F150" i="5"/>
  <c r="F138" i="5"/>
  <c r="E138" i="5"/>
  <c r="D138" i="5"/>
  <c r="E134" i="5"/>
  <c r="D134" i="5"/>
  <c r="F134" i="5"/>
  <c r="F122" i="5"/>
  <c r="E122" i="5"/>
  <c r="F110" i="5"/>
  <c r="D110" i="5"/>
  <c r="E102" i="5"/>
  <c r="D102" i="5"/>
  <c r="F102" i="5"/>
  <c r="F94" i="5"/>
  <c r="E94" i="5"/>
  <c r="D94" i="5"/>
  <c r="D82" i="5"/>
  <c r="F82" i="5"/>
  <c r="E82" i="5"/>
  <c r="E70" i="5"/>
  <c r="D70" i="5"/>
  <c r="F70" i="5"/>
  <c r="F62" i="5"/>
  <c r="E62" i="5"/>
  <c r="D62" i="5"/>
  <c r="E54" i="5"/>
  <c r="D54" i="5"/>
  <c r="F54" i="5"/>
  <c r="F42" i="5"/>
  <c r="E42" i="5"/>
  <c r="D42" i="5"/>
  <c r="D34" i="5"/>
  <c r="E34" i="5"/>
  <c r="F26" i="5"/>
  <c r="E26" i="5"/>
  <c r="D18" i="5"/>
  <c r="F18" i="5"/>
  <c r="E18" i="5"/>
  <c r="D6197" i="6"/>
  <c r="E6197" i="6"/>
  <c r="D5813" i="6"/>
  <c r="E5813" i="6"/>
  <c r="D5449" i="6"/>
  <c r="E5449" i="6"/>
  <c r="D8765" i="6"/>
  <c r="E8765" i="6"/>
  <c r="E8753" i="6"/>
  <c r="E8749" i="6"/>
  <c r="D8737" i="6"/>
  <c r="E8737" i="6"/>
  <c r="D8729" i="6"/>
  <c r="E8729" i="6"/>
  <c r="E8721" i="6"/>
  <c r="E8709" i="6"/>
  <c r="D8685" i="6"/>
  <c r="D8649" i="6"/>
  <c r="F8637" i="6"/>
  <c r="E8625" i="6"/>
  <c r="E8613" i="6"/>
  <c r="D8601" i="6"/>
  <c r="E8589" i="6"/>
  <c r="F8573" i="6"/>
  <c r="E8573" i="6"/>
  <c r="F8557" i="6"/>
  <c r="E8557" i="6"/>
  <c r="F8541" i="6"/>
  <c r="E8541" i="6"/>
  <c r="F8525" i="6"/>
  <c r="E8525" i="6"/>
  <c r="F8509" i="6"/>
  <c r="E8509" i="6"/>
  <c r="E8481" i="6"/>
  <c r="E8473" i="6"/>
  <c r="F8453" i="6"/>
  <c r="D8433" i="6"/>
  <c r="F8361" i="6"/>
  <c r="E8341" i="6"/>
  <c r="F8321" i="6"/>
  <c r="F8293" i="6"/>
  <c r="D8281" i="6"/>
  <c r="F8269" i="6"/>
  <c r="E8249" i="6"/>
  <c r="E8237" i="6"/>
  <c r="E8217" i="6"/>
  <c r="E8205" i="6"/>
  <c r="E8181" i="6"/>
  <c r="E8157" i="6"/>
  <c r="F8113" i="6"/>
  <c r="F7857" i="6"/>
  <c r="D7845" i="6"/>
  <c r="F7797" i="6"/>
  <c r="F7749" i="6"/>
  <c r="E7725" i="6"/>
  <c r="D7713" i="6"/>
  <c r="D7701" i="6"/>
  <c r="D7697" i="6"/>
  <c r="F7685" i="6"/>
  <c r="D7685" i="6"/>
  <c r="E7673" i="6"/>
  <c r="D7629" i="6"/>
  <c r="D7617" i="6"/>
  <c r="D7609" i="6"/>
  <c r="E7589" i="6"/>
  <c r="D7581" i="6"/>
  <c r="E7581" i="6"/>
  <c r="D7573" i="6"/>
  <c r="F7561" i="6"/>
  <c r="F7541" i="6"/>
  <c r="E7529" i="6"/>
  <c r="F7529" i="6"/>
  <c r="E7517" i="6"/>
  <c r="E7501" i="6"/>
  <c r="E7481" i="6"/>
  <c r="E7465" i="6"/>
  <c r="E7453" i="6"/>
  <c r="E7437" i="6"/>
  <c r="D7425" i="6"/>
  <c r="D7409" i="6"/>
  <c r="E7385" i="6"/>
  <c r="E7369" i="6"/>
  <c r="E7357" i="6"/>
  <c r="D7345" i="6"/>
  <c r="E7321" i="6"/>
  <c r="E7305" i="6"/>
  <c r="E7289" i="6"/>
  <c r="E7277" i="6"/>
  <c r="E7257" i="6"/>
  <c r="D7221" i="6"/>
  <c r="F7213" i="6"/>
  <c r="F7197" i="6"/>
  <c r="E7189" i="6"/>
  <c r="D7165" i="6"/>
  <c r="F7153" i="6"/>
  <c r="F7149" i="6"/>
  <c r="E7113" i="6"/>
  <c r="E7085" i="6"/>
  <c r="D7077" i="6"/>
  <c r="E6993" i="6"/>
  <c r="E6929" i="6"/>
  <c r="E6873" i="6"/>
  <c r="E6841" i="6"/>
  <c r="D6797" i="6"/>
  <c r="D6757" i="6"/>
  <c r="D6741" i="6"/>
  <c r="F6717" i="6"/>
  <c r="E6709" i="6"/>
  <c r="E6693" i="6"/>
  <c r="D6681" i="6"/>
  <c r="E6673" i="6"/>
  <c r="F6673" i="6"/>
  <c r="E6653" i="6"/>
  <c r="D6605" i="6"/>
  <c r="D6461" i="6"/>
  <c r="F6425" i="6"/>
  <c r="D3074" i="5"/>
  <c r="D3202" i="5"/>
  <c r="D3330" i="5"/>
  <c r="D3458" i="5"/>
  <c r="D3586" i="5"/>
  <c r="D3714" i="5"/>
  <c r="D3842" i="5"/>
  <c r="D4098" i="5"/>
  <c r="D4226" i="5"/>
  <c r="D4482" i="5"/>
  <c r="D4610" i="5"/>
  <c r="D5250" i="5"/>
  <c r="D5378" i="5"/>
  <c r="D5506" i="5"/>
  <c r="D5634" i="5"/>
  <c r="D5890" i="5"/>
  <c r="D6018" i="5"/>
  <c r="D6146" i="5"/>
  <c r="D6274" i="5"/>
  <c r="D6538" i="5"/>
  <c r="D6626" i="5"/>
  <c r="D6698" i="5"/>
  <c r="D14" i="5"/>
  <c r="E46" i="5"/>
  <c r="D90" i="5"/>
  <c r="F130" i="5"/>
  <c r="D218" i="5"/>
  <c r="F258" i="5"/>
  <c r="E302" i="5"/>
  <c r="D346" i="5"/>
  <c r="F386" i="5"/>
  <c r="E430" i="5"/>
  <c r="F514" i="5"/>
  <c r="E686" i="5"/>
  <c r="D826" i="5"/>
  <c r="E910" i="5"/>
  <c r="F994" i="5"/>
  <c r="D1082" i="5"/>
  <c r="E1166" i="5"/>
  <c r="D1270" i="5"/>
  <c r="F1438" i="5"/>
  <c r="E1610" i="5"/>
  <c r="D1790" i="5"/>
  <c r="D2934" i="5"/>
  <c r="E3254" i="5"/>
  <c r="F3594" i="5"/>
  <c r="E3938" i="5"/>
  <c r="E4278" i="5"/>
  <c r="F4618" i="5"/>
  <c r="E5066" i="5"/>
  <c r="F5522" i="5"/>
  <c r="E6446" i="5"/>
  <c r="F7222" i="5"/>
  <c r="E7222" i="5"/>
  <c r="F7190" i="5"/>
  <c r="E7190" i="5"/>
  <c r="F7182" i="5"/>
  <c r="E7182" i="5"/>
  <c r="E7178" i="5"/>
  <c r="F7178" i="5"/>
  <c r="F7150" i="5"/>
  <c r="E7150" i="5"/>
  <c r="E7142" i="5"/>
  <c r="F7142" i="5"/>
  <c r="F7134" i="5"/>
  <c r="E7134" i="5"/>
  <c r="F7122" i="5"/>
  <c r="E7122" i="5"/>
  <c r="E7110" i="5"/>
  <c r="F7110" i="5"/>
  <c r="E7102" i="5"/>
  <c r="D7102" i="5"/>
  <c r="F7090" i="5"/>
  <c r="E7090" i="5"/>
  <c r="F7078" i="5"/>
  <c r="E7078" i="5"/>
  <c r="F7070" i="5"/>
  <c r="E7070" i="5"/>
  <c r="F7054" i="5"/>
  <c r="E7054" i="5"/>
  <c r="F7018" i="5"/>
  <c r="E7018" i="5"/>
  <c r="F6986" i="5"/>
  <c r="E6986" i="5"/>
  <c r="F6974" i="5"/>
  <c r="E6974" i="5"/>
  <c r="F6962" i="5"/>
  <c r="E6962" i="5"/>
  <c r="F6926" i="5"/>
  <c r="E6926" i="5"/>
  <c r="D6926" i="5"/>
  <c r="E6914" i="5"/>
  <c r="F6914" i="5"/>
  <c r="F6906" i="5"/>
  <c r="E6906" i="5"/>
  <c r="F6890" i="5"/>
  <c r="E6890" i="5"/>
  <c r="F6878" i="5"/>
  <c r="E6878" i="5"/>
  <c r="D6878" i="5"/>
  <c r="E6866" i="5"/>
  <c r="F6866" i="5"/>
  <c r="F6854" i="5"/>
  <c r="E6854" i="5"/>
  <c r="F6846" i="5"/>
  <c r="E6846" i="5"/>
  <c r="F6834" i="5"/>
  <c r="E6834" i="5"/>
  <c r="F6822" i="5"/>
  <c r="E6822" i="5"/>
  <c r="F6814" i="5"/>
  <c r="E6814" i="5"/>
  <c r="D6814" i="5"/>
  <c r="E6802" i="5"/>
  <c r="F6802" i="5"/>
  <c r="F6790" i="5"/>
  <c r="E6790" i="5"/>
  <c r="F6778" i="5"/>
  <c r="E6778" i="5"/>
  <c r="F6762" i="5"/>
  <c r="E6762" i="5"/>
  <c r="F6730" i="5"/>
  <c r="E6730" i="5"/>
  <c r="D6730" i="5"/>
  <c r="F6718" i="5"/>
  <c r="E6718" i="5"/>
  <c r="F6706" i="5"/>
  <c r="E6706" i="5"/>
  <c r="D6706" i="5"/>
  <c r="F6666" i="5"/>
  <c r="E6666" i="5"/>
  <c r="D6666" i="5"/>
  <c r="F6654" i="5"/>
  <c r="E6654" i="5"/>
  <c r="E6642" i="5"/>
  <c r="D6642" i="5"/>
  <c r="F6642" i="5"/>
  <c r="F6630" i="5"/>
  <c r="E6630" i="5"/>
  <c r="F6622" i="5"/>
  <c r="E6622" i="5"/>
  <c r="F6606" i="5"/>
  <c r="E6606" i="5"/>
  <c r="E6594" i="5"/>
  <c r="F6594" i="5"/>
  <c r="E6586" i="5"/>
  <c r="F6586" i="5"/>
  <c r="D6586" i="5"/>
  <c r="F6578" i="5"/>
  <c r="D6578" i="5"/>
  <c r="E6578" i="5"/>
  <c r="F6566" i="5"/>
  <c r="E6566" i="5"/>
  <c r="F6558" i="5"/>
  <c r="E6558" i="5"/>
  <c r="F6546" i="5"/>
  <c r="E6546" i="5"/>
  <c r="D6546" i="5"/>
  <c r="E6530" i="5"/>
  <c r="F6530" i="5"/>
  <c r="F6522" i="5"/>
  <c r="E6522" i="5"/>
  <c r="D6522" i="5"/>
  <c r="F6510" i="5"/>
  <c r="E6510" i="5"/>
  <c r="E6498" i="5"/>
  <c r="F6498" i="5"/>
  <c r="F6490" i="5"/>
  <c r="E6490" i="5"/>
  <c r="D6490" i="5"/>
  <c r="F6474" i="5"/>
  <c r="E6474" i="5"/>
  <c r="F6462" i="5"/>
  <c r="E6462" i="5"/>
  <c r="F6410" i="5"/>
  <c r="E6410" i="5"/>
  <c r="F6398" i="5"/>
  <c r="E6398" i="5"/>
  <c r="E6386" i="5"/>
  <c r="F6386" i="5"/>
  <c r="D6386" i="5"/>
  <c r="F6374" i="5"/>
  <c r="E6374" i="5"/>
  <c r="F6362" i="5"/>
  <c r="E6362" i="5"/>
  <c r="D6362" i="5"/>
  <c r="F6346" i="5"/>
  <c r="E6346" i="5"/>
  <c r="E6338" i="5"/>
  <c r="F6338" i="5"/>
  <c r="E6330" i="5"/>
  <c r="F6330" i="5"/>
  <c r="D6330" i="5"/>
  <c r="F6318" i="5"/>
  <c r="E6318" i="5"/>
  <c r="E6306" i="5"/>
  <c r="F6306" i="5"/>
  <c r="E6298" i="5"/>
  <c r="F6298" i="5"/>
  <c r="D6298" i="5"/>
  <c r="F6286" i="5"/>
  <c r="E6286" i="5"/>
  <c r="F6270" i="5"/>
  <c r="E6270" i="5"/>
  <c r="E6258" i="5"/>
  <c r="F6258" i="5"/>
  <c r="F6222" i="5"/>
  <c r="E6222" i="5"/>
  <c r="F6206" i="5"/>
  <c r="E6206" i="5"/>
  <c r="F6190" i="5"/>
  <c r="E6190" i="5"/>
  <c r="E6178" i="5"/>
  <c r="F6178" i="5"/>
  <c r="D6178" i="5"/>
  <c r="F6174" i="5"/>
  <c r="E6174" i="5"/>
  <c r="E6162" i="5"/>
  <c r="F6162" i="5"/>
  <c r="D6162" i="5"/>
  <c r="F6150" i="5"/>
  <c r="E6150" i="5"/>
  <c r="F6142" i="5"/>
  <c r="E6142" i="5"/>
  <c r="F6126" i="5"/>
  <c r="E6126" i="5"/>
  <c r="F6086" i="5"/>
  <c r="E6086" i="5"/>
  <c r="F6078" i="5"/>
  <c r="E6078" i="5"/>
  <c r="F6066" i="5"/>
  <c r="E6066" i="5"/>
  <c r="F6026" i="5"/>
  <c r="E6026" i="5"/>
  <c r="F6014" i="5"/>
  <c r="E6014" i="5"/>
  <c r="F5998" i="5"/>
  <c r="E5998" i="5"/>
  <c r="F5958" i="5"/>
  <c r="E5958" i="5"/>
  <c r="F5950" i="5"/>
  <c r="E5950" i="5"/>
  <c r="F5938" i="5"/>
  <c r="E5938" i="5"/>
  <c r="F5894" i="5"/>
  <c r="E5894" i="5"/>
  <c r="F5886" i="5"/>
  <c r="E5886" i="5"/>
  <c r="E5874" i="5"/>
  <c r="F5874" i="5"/>
  <c r="F5862" i="5"/>
  <c r="E5862" i="5"/>
  <c r="F5850" i="5"/>
  <c r="E5850" i="5"/>
  <c r="F5838" i="5"/>
  <c r="E5838" i="5"/>
  <c r="E5826" i="5"/>
  <c r="F5826" i="5"/>
  <c r="F5810" i="5"/>
  <c r="E5810" i="5"/>
  <c r="F5798" i="5"/>
  <c r="E5798" i="5"/>
  <c r="E5786" i="5"/>
  <c r="F5786" i="5"/>
  <c r="F5774" i="5"/>
  <c r="E5774" i="5"/>
  <c r="F5762" i="5"/>
  <c r="E5762" i="5"/>
  <c r="F5750" i="5"/>
  <c r="E5750" i="5"/>
  <c r="F5734" i="5"/>
  <c r="E5734" i="5"/>
  <c r="F5722" i="5"/>
  <c r="E5722" i="5"/>
  <c r="F5714" i="5"/>
  <c r="E5714" i="5"/>
  <c r="D5714" i="5"/>
  <c r="F5702" i="5"/>
  <c r="E5702" i="5"/>
  <c r="E5698" i="5"/>
  <c r="F5698" i="5"/>
  <c r="F5686" i="5"/>
  <c r="E5686" i="5"/>
  <c r="E5674" i="5"/>
  <c r="F5674" i="5"/>
  <c r="F5662" i="5"/>
  <c r="E5662" i="5"/>
  <c r="F5650" i="5"/>
  <c r="E5650" i="5"/>
  <c r="D5650" i="5"/>
  <c r="E5642" i="5"/>
  <c r="F5642" i="5"/>
  <c r="F5630" i="5"/>
  <c r="E5630" i="5"/>
  <c r="E5618" i="5"/>
  <c r="F5618" i="5"/>
  <c r="F5602" i="5"/>
  <c r="D5602" i="5"/>
  <c r="E5602" i="5"/>
  <c r="F5590" i="5"/>
  <c r="E5590" i="5"/>
  <c r="F5578" i="5"/>
  <c r="E5578" i="5"/>
  <c r="F5566" i="5"/>
  <c r="E5566" i="5"/>
  <c r="E5554" i="5"/>
  <c r="F5554" i="5"/>
  <c r="F5538" i="5"/>
  <c r="D5538" i="5"/>
  <c r="E5538" i="5"/>
  <c r="F5526" i="5"/>
  <c r="E5526" i="5"/>
  <c r="E5514" i="5"/>
  <c r="F5514" i="5"/>
  <c r="E5502" i="5"/>
  <c r="F5502" i="5"/>
  <c r="E5490" i="5"/>
  <c r="F5490" i="5"/>
  <c r="E5478" i="5"/>
  <c r="F5478" i="5"/>
  <c r="F5466" i="5"/>
  <c r="E5466" i="5"/>
  <c r="E5454" i="5"/>
  <c r="F5454" i="5"/>
  <c r="E5442" i="5"/>
  <c r="F5442" i="5"/>
  <c r="E5430" i="5"/>
  <c r="F5430" i="5"/>
  <c r="E5422" i="5"/>
  <c r="F5422" i="5"/>
  <c r="E5414" i="5"/>
  <c r="F5414" i="5"/>
  <c r="F5402" i="5"/>
  <c r="E5402" i="5"/>
  <c r="E5386" i="5"/>
  <c r="F5386" i="5"/>
  <c r="E5374" i="5"/>
  <c r="F5374" i="5"/>
  <c r="E5366" i="5"/>
  <c r="F5366" i="5"/>
  <c r="E5350" i="5"/>
  <c r="F5350" i="5"/>
  <c r="F5338" i="5"/>
  <c r="E5338" i="5"/>
  <c r="F5322" i="5"/>
  <c r="E5322" i="5"/>
  <c r="E5310" i="5"/>
  <c r="F5310" i="5"/>
  <c r="E5298" i="5"/>
  <c r="F5298" i="5"/>
  <c r="E5286" i="5"/>
  <c r="F5286" i="5"/>
  <c r="F5274" i="5"/>
  <c r="E5274" i="5"/>
  <c r="E5258" i="5"/>
  <c r="F5258" i="5"/>
  <c r="E5246" i="5"/>
  <c r="F5246" i="5"/>
  <c r="E5234" i="5"/>
  <c r="F5234" i="5"/>
  <c r="D5218" i="5"/>
  <c r="F5218" i="5"/>
  <c r="E5218" i="5"/>
  <c r="E5206" i="5"/>
  <c r="F5206" i="5"/>
  <c r="F5162" i="5"/>
  <c r="E5162" i="5"/>
  <c r="E5142" i="5"/>
  <c r="F5142" i="5"/>
  <c r="E5134" i="5"/>
  <c r="F5134" i="5"/>
  <c r="F5122" i="5"/>
  <c r="E5122" i="5"/>
  <c r="E5110" i="5"/>
  <c r="F5110" i="5"/>
  <c r="E5094" i="5"/>
  <c r="F5094" i="5"/>
  <c r="F5050" i="5"/>
  <c r="E5050" i="5"/>
  <c r="E5038" i="5"/>
  <c r="F5038" i="5"/>
  <c r="F5026" i="5"/>
  <c r="E5026" i="5"/>
  <c r="D5026" i="5"/>
  <c r="E5014" i="5"/>
  <c r="F5014" i="5"/>
  <c r="F4994" i="5"/>
  <c r="E4994" i="5"/>
  <c r="F4986" i="5"/>
  <c r="E4986" i="5"/>
  <c r="E4974" i="5"/>
  <c r="F4974" i="5"/>
  <c r="D4962" i="5"/>
  <c r="E4962" i="5"/>
  <c r="F4962" i="5"/>
  <c r="F4954" i="5"/>
  <c r="E4954" i="5"/>
  <c r="F4938" i="5"/>
  <c r="E4938" i="5"/>
  <c r="E4930" i="5"/>
  <c r="F4930" i="5"/>
  <c r="E4918" i="5"/>
  <c r="F4918" i="5"/>
  <c r="F4906" i="5"/>
  <c r="E4906" i="5"/>
  <c r="E4894" i="5"/>
  <c r="F4894" i="5"/>
  <c r="E4882" i="5"/>
  <c r="F4882" i="5"/>
  <c r="D4882" i="5"/>
  <c r="F4866" i="5"/>
  <c r="E4866" i="5"/>
  <c r="E4854" i="5"/>
  <c r="F4854" i="5"/>
  <c r="F4842" i="5"/>
  <c r="E4842" i="5"/>
  <c r="E4830" i="5"/>
  <c r="F4830" i="5"/>
  <c r="E4814" i="5"/>
  <c r="F4814" i="5"/>
  <c r="E4798" i="5"/>
  <c r="F4798" i="5"/>
  <c r="E4786" i="5"/>
  <c r="F4786" i="5"/>
  <c r="F4770" i="5"/>
  <c r="E4770" i="5"/>
  <c r="D4770" i="5"/>
  <c r="E4758" i="5"/>
  <c r="F4758" i="5"/>
  <c r="E4750" i="5"/>
  <c r="F4750" i="5"/>
  <c r="F4738" i="5"/>
  <c r="E4738" i="5"/>
  <c r="F4730" i="5"/>
  <c r="E4730" i="5"/>
  <c r="D4718" i="5"/>
  <c r="E4718" i="5"/>
  <c r="F4718" i="5"/>
  <c r="D4706" i="5"/>
  <c r="F4706" i="5"/>
  <c r="E4706" i="5"/>
  <c r="E4694" i="5"/>
  <c r="F4694" i="5"/>
  <c r="F4682" i="5"/>
  <c r="E4682" i="5"/>
  <c r="D4670" i="5"/>
  <c r="E4670" i="5"/>
  <c r="F4670" i="5"/>
  <c r="E4658" i="5"/>
  <c r="F4658" i="5"/>
  <c r="F4650" i="5"/>
  <c r="E4650" i="5"/>
  <c r="F4630" i="5"/>
  <c r="E4630" i="5"/>
  <c r="F4614" i="5"/>
  <c r="E4614" i="5"/>
  <c r="F4602" i="5"/>
  <c r="E4602" i="5"/>
  <c r="D4590" i="5"/>
  <c r="F4590" i="5"/>
  <c r="E4590" i="5"/>
  <c r="D4574" i="5"/>
  <c r="F4574" i="5"/>
  <c r="E4574" i="5"/>
  <c r="D4558" i="5"/>
  <c r="F4558" i="5"/>
  <c r="E4558" i="5"/>
  <c r="E4522" i="5"/>
  <c r="F4522" i="5"/>
  <c r="D4510" i="5"/>
  <c r="F4510" i="5"/>
  <c r="E4510" i="5"/>
  <c r="E4498" i="5"/>
  <c r="D4498" i="5"/>
  <c r="F4498" i="5"/>
  <c r="F4486" i="5"/>
  <c r="E4486" i="5"/>
  <c r="F4474" i="5"/>
  <c r="E4474" i="5"/>
  <c r="E4466" i="5"/>
  <c r="F4466" i="5"/>
  <c r="D4446" i="5"/>
  <c r="F4446" i="5"/>
  <c r="E4446" i="5"/>
  <c r="E4434" i="5"/>
  <c r="D4434" i="5"/>
  <c r="F4434" i="5"/>
  <c r="F4422" i="5"/>
  <c r="E4422" i="5"/>
  <c r="F4410" i="5"/>
  <c r="E4410" i="5"/>
  <c r="D4398" i="5"/>
  <c r="F4398" i="5"/>
  <c r="E4398" i="5"/>
  <c r="F4386" i="5"/>
  <c r="D4386" i="5"/>
  <c r="E4386" i="5"/>
  <c r="F4378" i="5"/>
  <c r="E4378" i="5"/>
  <c r="E4370" i="5"/>
  <c r="D4370" i="5"/>
  <c r="F4370" i="5"/>
  <c r="F4354" i="5"/>
  <c r="E4354" i="5"/>
  <c r="F4342" i="5"/>
  <c r="E4342" i="5"/>
  <c r="E4330" i="5"/>
  <c r="F4330" i="5"/>
  <c r="D4318" i="5"/>
  <c r="F4318" i="5"/>
  <c r="E4318" i="5"/>
  <c r="E4306" i="5"/>
  <c r="D4306" i="5"/>
  <c r="F4306" i="5"/>
  <c r="F4266" i="5"/>
  <c r="E4266" i="5"/>
  <c r="D4254" i="5"/>
  <c r="F4254" i="5"/>
  <c r="E4254" i="5"/>
  <c r="D4238" i="5"/>
  <c r="F4238" i="5"/>
  <c r="E4238" i="5"/>
  <c r="D4222" i="5"/>
  <c r="F4222" i="5"/>
  <c r="E4222" i="5"/>
  <c r="E4210" i="5"/>
  <c r="F4210" i="5"/>
  <c r="F4202" i="5"/>
  <c r="E4202" i="5"/>
  <c r="D4190" i="5"/>
  <c r="F4190" i="5"/>
  <c r="E4190" i="5"/>
  <c r="E4178" i="5"/>
  <c r="F4178" i="5"/>
  <c r="D4178" i="5"/>
  <c r="F4166" i="5"/>
  <c r="E4166" i="5"/>
  <c r="F4154" i="5"/>
  <c r="E4154" i="5"/>
  <c r="D4142" i="5"/>
  <c r="F4142" i="5"/>
  <c r="E4142" i="5"/>
  <c r="D4126" i="5"/>
  <c r="F4126" i="5"/>
  <c r="E4126" i="5"/>
  <c r="D4094" i="5"/>
  <c r="F4094" i="5"/>
  <c r="E4094" i="5"/>
  <c r="D4078" i="5"/>
  <c r="F4078" i="5"/>
  <c r="E4078" i="5"/>
  <c r="D4062" i="5"/>
  <c r="F4062" i="5"/>
  <c r="E4062" i="5"/>
  <c r="D4046" i="5"/>
  <c r="F4046" i="5"/>
  <c r="E4046" i="5"/>
  <c r="F4038" i="5"/>
  <c r="E4038" i="5"/>
  <c r="D4030" i="5"/>
  <c r="F4030" i="5"/>
  <c r="E4030" i="5"/>
  <c r="E4018" i="5"/>
  <c r="F4018" i="5"/>
  <c r="F4006" i="5"/>
  <c r="E4006" i="5"/>
  <c r="F3990" i="5"/>
  <c r="E3990" i="5"/>
  <c r="E3978" i="5"/>
  <c r="F3978" i="5"/>
  <c r="F3970" i="5"/>
  <c r="E3970" i="5"/>
  <c r="F3958" i="5"/>
  <c r="E3958" i="5"/>
  <c r="F3946" i="5"/>
  <c r="E3946" i="5"/>
  <c r="D3934" i="5"/>
  <c r="F3934" i="5"/>
  <c r="E3934" i="5"/>
  <c r="E3922" i="5"/>
  <c r="D3922" i="5"/>
  <c r="F3922" i="5"/>
  <c r="F3910" i="5"/>
  <c r="E3910" i="5"/>
  <c r="F3898" i="5"/>
  <c r="E3898" i="5"/>
  <c r="D3886" i="5"/>
  <c r="F3886" i="5"/>
  <c r="E3886" i="5"/>
  <c r="F3874" i="5"/>
  <c r="D3874" i="5"/>
  <c r="E3874" i="5"/>
  <c r="D3838" i="5"/>
  <c r="F3838" i="5"/>
  <c r="E3838" i="5"/>
  <c r="E3826" i="5"/>
  <c r="F3826" i="5"/>
  <c r="F3814" i="5"/>
  <c r="E3814" i="5"/>
  <c r="F3798" i="5"/>
  <c r="E3798" i="5"/>
  <c r="E3786" i="5"/>
  <c r="F3786" i="5"/>
  <c r="F3778" i="5"/>
  <c r="E3778" i="5"/>
  <c r="F3770" i="5"/>
  <c r="E3770" i="5"/>
  <c r="D3758" i="5"/>
  <c r="F3758" i="5"/>
  <c r="E3758" i="5"/>
  <c r="F3746" i="5"/>
  <c r="D3746" i="5"/>
  <c r="E3746" i="5"/>
  <c r="F3734" i="5"/>
  <c r="E3734" i="5"/>
  <c r="E3722" i="5"/>
  <c r="F3722" i="5"/>
  <c r="D3710" i="5"/>
  <c r="F3710" i="5"/>
  <c r="E3710" i="5"/>
  <c r="D3694" i="5"/>
  <c r="F3694" i="5"/>
  <c r="E3694" i="5"/>
  <c r="F3682" i="5"/>
  <c r="D3682" i="5"/>
  <c r="F3670" i="5"/>
  <c r="E3670" i="5"/>
  <c r="E3658" i="5"/>
  <c r="F3658" i="5"/>
  <c r="F3650" i="5"/>
  <c r="E3650" i="5"/>
  <c r="F3638" i="5"/>
  <c r="E3638" i="5"/>
  <c r="F3618" i="5"/>
  <c r="D3618" i="5"/>
  <c r="E3618" i="5"/>
  <c r="D3582" i="5"/>
  <c r="F3582" i="5"/>
  <c r="E3582" i="5"/>
  <c r="E3570" i="5"/>
  <c r="F3570" i="5"/>
  <c r="F3558" i="5"/>
  <c r="E3558" i="5"/>
  <c r="F3546" i="5"/>
  <c r="E3546" i="5"/>
  <c r="E3538" i="5"/>
  <c r="D3538" i="5"/>
  <c r="F3538" i="5"/>
  <c r="F3526" i="5"/>
  <c r="E3526" i="5"/>
  <c r="F3514" i="5"/>
  <c r="E3514" i="5"/>
  <c r="D3502" i="5"/>
  <c r="F3502" i="5"/>
  <c r="E3502" i="5"/>
  <c r="F3494" i="5"/>
  <c r="E3494" i="5"/>
  <c r="F3482" i="5"/>
  <c r="E3482" i="5"/>
  <c r="D3470" i="5"/>
  <c r="F3470" i="5"/>
  <c r="E3470" i="5"/>
  <c r="D3454" i="5"/>
  <c r="F3454" i="5"/>
  <c r="E3454" i="5"/>
  <c r="E3442" i="5"/>
  <c r="F3442" i="5"/>
  <c r="F3434" i="5"/>
  <c r="E3434" i="5"/>
  <c r="D3422" i="5"/>
  <c r="F3422" i="5"/>
  <c r="E3422" i="5"/>
  <c r="F3406" i="5"/>
  <c r="E3406" i="5"/>
  <c r="D3390" i="5"/>
  <c r="F3390" i="5"/>
  <c r="E3390" i="5"/>
  <c r="E3378" i="5"/>
  <c r="F3378" i="5"/>
  <c r="F3366" i="5"/>
  <c r="E3366" i="5"/>
  <c r="F3354" i="5"/>
  <c r="E3354" i="5"/>
  <c r="E3346" i="5"/>
  <c r="D3346" i="5"/>
  <c r="F3346" i="5"/>
  <c r="F3334" i="5"/>
  <c r="E3334" i="5"/>
  <c r="F3322" i="5"/>
  <c r="E3322" i="5"/>
  <c r="D3310" i="5"/>
  <c r="F3310" i="5"/>
  <c r="E3310" i="5"/>
  <c r="D3294" i="5"/>
  <c r="F3294" i="5"/>
  <c r="E3294" i="5"/>
  <c r="D3278" i="5"/>
  <c r="F3278" i="5"/>
  <c r="E3278" i="5"/>
  <c r="F3234" i="5"/>
  <c r="D3234" i="5"/>
  <c r="E3234" i="5"/>
  <c r="F3226" i="5"/>
  <c r="E3226" i="5"/>
  <c r="E3210" i="5"/>
  <c r="F3210" i="5"/>
  <c r="F3194" i="5"/>
  <c r="E3194" i="5"/>
  <c r="D3182" i="5"/>
  <c r="F3182" i="5"/>
  <c r="E3182" i="5"/>
  <c r="F3170" i="5"/>
  <c r="D3170" i="5"/>
  <c r="E3154" i="5"/>
  <c r="D3154" i="5"/>
  <c r="F3154" i="5"/>
  <c r="F3142" i="5"/>
  <c r="E3142" i="5"/>
  <c r="F3130" i="5"/>
  <c r="E3130" i="5"/>
  <c r="D3118" i="5"/>
  <c r="F3118" i="5"/>
  <c r="E3118" i="5"/>
  <c r="F3106" i="5"/>
  <c r="D3106" i="5"/>
  <c r="E3106" i="5"/>
  <c r="F3094" i="5"/>
  <c r="E3094" i="5"/>
  <c r="E3090" i="5"/>
  <c r="D3090" i="5"/>
  <c r="F3090" i="5"/>
  <c r="F3078" i="5"/>
  <c r="E3078" i="5"/>
  <c r="F3066" i="5"/>
  <c r="E3066" i="5"/>
  <c r="D3054" i="5"/>
  <c r="F3054" i="5"/>
  <c r="E3054" i="5"/>
  <c r="D3038" i="5"/>
  <c r="F3038" i="5"/>
  <c r="E3038" i="5"/>
  <c r="F2986" i="5"/>
  <c r="E2986" i="5"/>
  <c r="D2974" i="5"/>
  <c r="F2974" i="5"/>
  <c r="E2974" i="5"/>
  <c r="D2962" i="5"/>
  <c r="E2962" i="5"/>
  <c r="F2962" i="5"/>
  <c r="F2942" i="5"/>
  <c r="E2942" i="5"/>
  <c r="D2942" i="5"/>
  <c r="F2930" i="5"/>
  <c r="D2930" i="5"/>
  <c r="E2930" i="5"/>
  <c r="E2914" i="5"/>
  <c r="D2914" i="5"/>
  <c r="F2914" i="5"/>
  <c r="D2898" i="5"/>
  <c r="E2898" i="5"/>
  <c r="F2898" i="5"/>
  <c r="E2882" i="5"/>
  <c r="D2882" i="5"/>
  <c r="F2882" i="5"/>
  <c r="F2870" i="5"/>
  <c r="D2870" i="5"/>
  <c r="D2858" i="5"/>
  <c r="F2858" i="5"/>
  <c r="E2858" i="5"/>
  <c r="E2846" i="5"/>
  <c r="D2846" i="5"/>
  <c r="F2846" i="5"/>
  <c r="E2830" i="5"/>
  <c r="F2830" i="5"/>
  <c r="D2830" i="5"/>
  <c r="F2818" i="5"/>
  <c r="D2818" i="5"/>
  <c r="E2818" i="5"/>
  <c r="F2802" i="5"/>
  <c r="E2802" i="5"/>
  <c r="D2802" i="5"/>
  <c r="D2790" i="5"/>
  <c r="F2790" i="5"/>
  <c r="E2790" i="5"/>
  <c r="D2778" i="5"/>
  <c r="F2778" i="5"/>
  <c r="E2778" i="5"/>
  <c r="F2770" i="5"/>
  <c r="D2770" i="5"/>
  <c r="E2770" i="5"/>
  <c r="F2754" i="5"/>
  <c r="D2754" i="5"/>
  <c r="E2754" i="5"/>
  <c r="F2738" i="5"/>
  <c r="E2738" i="5"/>
  <c r="D2738" i="5"/>
  <c r="D2726" i="5"/>
  <c r="E2726" i="5"/>
  <c r="F2726" i="5"/>
  <c r="E2710" i="5"/>
  <c r="D2710" i="5"/>
  <c r="F2710" i="5"/>
  <c r="D2698" i="5"/>
  <c r="E2698" i="5"/>
  <c r="F2690" i="5"/>
  <c r="D2690" i="5"/>
  <c r="E2690" i="5"/>
  <c r="F2678" i="5"/>
  <c r="E2678" i="5"/>
  <c r="D2678" i="5"/>
  <c r="D2666" i="5"/>
  <c r="F2666" i="5"/>
  <c r="E2666" i="5"/>
  <c r="E2646" i="5"/>
  <c r="D2646" i="5"/>
  <c r="F2646" i="5"/>
  <c r="D2634" i="5"/>
  <c r="F2634" i="5"/>
  <c r="E2634" i="5"/>
  <c r="E2622" i="5"/>
  <c r="F2622" i="5"/>
  <c r="D2622" i="5"/>
  <c r="E2606" i="5"/>
  <c r="D2606" i="5"/>
  <c r="F2606" i="5"/>
  <c r="F2594" i="5"/>
  <c r="E2594" i="5"/>
  <c r="D2594" i="5"/>
  <c r="E2582" i="5"/>
  <c r="D2582" i="5"/>
  <c r="F2582" i="5"/>
  <c r="D2570" i="5"/>
  <c r="E2570" i="5"/>
  <c r="F2570" i="5"/>
  <c r="D2554" i="5"/>
  <c r="E2554" i="5"/>
  <c r="F2554" i="5"/>
  <c r="E2542" i="5"/>
  <c r="D2542" i="5"/>
  <c r="F2542" i="5"/>
  <c r="F2530" i="5"/>
  <c r="E2530" i="5"/>
  <c r="E2518" i="5"/>
  <c r="D2518" i="5"/>
  <c r="F2518" i="5"/>
  <c r="D2506" i="5"/>
  <c r="E2506" i="5"/>
  <c r="F2506" i="5"/>
  <c r="E2494" i="5"/>
  <c r="F2494" i="5"/>
  <c r="D2494" i="5"/>
  <c r="F2482" i="5"/>
  <c r="E2482" i="5"/>
  <c r="D2482" i="5"/>
  <c r="D2470" i="5"/>
  <c r="E2470" i="5"/>
  <c r="E2462" i="5"/>
  <c r="D2462" i="5"/>
  <c r="F2462" i="5"/>
  <c r="F2450" i="5"/>
  <c r="E2450" i="5"/>
  <c r="D2450" i="5"/>
  <c r="F2438" i="5"/>
  <c r="E2438" i="5"/>
  <c r="D2438" i="5"/>
  <c r="D2426" i="5"/>
  <c r="E2426" i="5"/>
  <c r="F2426" i="5"/>
  <c r="E2414" i="5"/>
  <c r="D2414" i="5"/>
  <c r="F2402" i="5"/>
  <c r="E2402" i="5"/>
  <c r="D2402" i="5"/>
  <c r="E2390" i="5"/>
  <c r="D2390" i="5"/>
  <c r="F2390" i="5"/>
  <c r="D2378" i="5"/>
  <c r="E2378" i="5"/>
  <c r="F2378" i="5"/>
  <c r="D2362" i="5"/>
  <c r="E2362" i="5"/>
  <c r="F2362" i="5"/>
  <c r="E2350" i="5"/>
  <c r="F2350" i="5"/>
  <c r="D2350" i="5"/>
  <c r="F2338" i="5"/>
  <c r="E2338" i="5"/>
  <c r="D2338" i="5"/>
  <c r="E2326" i="5"/>
  <c r="D2326" i="5"/>
  <c r="F2326" i="5"/>
  <c r="D2314" i="5"/>
  <c r="E2314" i="5"/>
  <c r="F2314" i="5"/>
  <c r="E2302" i="5"/>
  <c r="F2302" i="5"/>
  <c r="E2286" i="5"/>
  <c r="D2286" i="5"/>
  <c r="F2286" i="5"/>
  <c r="E2270" i="5"/>
  <c r="D2270" i="5"/>
  <c r="F2270" i="5"/>
  <c r="F2258" i="5"/>
  <c r="D2258" i="5"/>
  <c r="E2258" i="5"/>
  <c r="F2246" i="5"/>
  <c r="E2246" i="5"/>
  <c r="D2234" i="5"/>
  <c r="E2234" i="5"/>
  <c r="F2234" i="5"/>
  <c r="D2218" i="5"/>
  <c r="F2218" i="5"/>
  <c r="E2218" i="5"/>
  <c r="E2206" i="5"/>
  <c r="D2206" i="5"/>
  <c r="F2206" i="5"/>
  <c r="F2194" i="5"/>
  <c r="D2194" i="5"/>
  <c r="E2194" i="5"/>
  <c r="F2182" i="5"/>
  <c r="E2182" i="5"/>
  <c r="D2182" i="5"/>
  <c r="D2170" i="5"/>
  <c r="E2170" i="5"/>
  <c r="F2170" i="5"/>
  <c r="E2158" i="5"/>
  <c r="D2158" i="5"/>
  <c r="F2158" i="5"/>
  <c r="F2146" i="5"/>
  <c r="E2146" i="5"/>
  <c r="D2146" i="5"/>
  <c r="E2134" i="5"/>
  <c r="D2134" i="5"/>
  <c r="F2134" i="5"/>
  <c r="D2122" i="5"/>
  <c r="F2122" i="5"/>
  <c r="E2122" i="5"/>
  <c r="E2110" i="5"/>
  <c r="F2110" i="5"/>
  <c r="D2110" i="5"/>
  <c r="F2098" i="5"/>
  <c r="E2098" i="5"/>
  <c r="D2098" i="5"/>
  <c r="D2086" i="5"/>
  <c r="E2086" i="5"/>
  <c r="F2086" i="5"/>
  <c r="D2074" i="5"/>
  <c r="F2074" i="5"/>
  <c r="F2066" i="5"/>
  <c r="E2066" i="5"/>
  <c r="D2066" i="5"/>
  <c r="F2054" i="5"/>
  <c r="E2054" i="5"/>
  <c r="D2054" i="5"/>
  <c r="D2042" i="5"/>
  <c r="E2042" i="5"/>
  <c r="F2042" i="5"/>
  <c r="E2030" i="5"/>
  <c r="D2030" i="5"/>
  <c r="F2030" i="5"/>
  <c r="F2018" i="5"/>
  <c r="E2018" i="5"/>
  <c r="E2006" i="5"/>
  <c r="D2006" i="5"/>
  <c r="F2006" i="5"/>
  <c r="D1994" i="5"/>
  <c r="F1994" i="5"/>
  <c r="E1994" i="5"/>
  <c r="E1982" i="5"/>
  <c r="F1982" i="5"/>
  <c r="D1982" i="5"/>
  <c r="F1970" i="5"/>
  <c r="E1970" i="5"/>
  <c r="D1970" i="5"/>
  <c r="D1958" i="5"/>
  <c r="E1958" i="5"/>
  <c r="E1942" i="5"/>
  <c r="D1942" i="5"/>
  <c r="F1942" i="5"/>
  <c r="D1930" i="5"/>
  <c r="E1930" i="5"/>
  <c r="F1930" i="5"/>
  <c r="E1918" i="5"/>
  <c r="F1918" i="5"/>
  <c r="D1918" i="5"/>
  <c r="F1906" i="5"/>
  <c r="E1906" i="5"/>
  <c r="D1906" i="5"/>
  <c r="D1894" i="5"/>
  <c r="F1894" i="5"/>
  <c r="E1894" i="5"/>
  <c r="D1882" i="5"/>
  <c r="F1882" i="5"/>
  <c r="E1882" i="5"/>
  <c r="E1870" i="5"/>
  <c r="F1870" i="5"/>
  <c r="D1870" i="5"/>
  <c r="D1850" i="5"/>
  <c r="E1850" i="5"/>
  <c r="F1850" i="5"/>
  <c r="D1834" i="5"/>
  <c r="F1834" i="5"/>
  <c r="E1834" i="5"/>
  <c r="D1818" i="5"/>
  <c r="F1818" i="5"/>
  <c r="E1818" i="5"/>
  <c r="F1810" i="5"/>
  <c r="E1810" i="5"/>
  <c r="D1810" i="5"/>
  <c r="F1798" i="5"/>
  <c r="E1798" i="5"/>
  <c r="D1798" i="5"/>
  <c r="F1782" i="5"/>
  <c r="D1782" i="5"/>
  <c r="E1782" i="5"/>
  <c r="D1770" i="5"/>
  <c r="F1770" i="5"/>
  <c r="E1770" i="5"/>
  <c r="E1758" i="5"/>
  <c r="D1758" i="5"/>
  <c r="F1758" i="5"/>
  <c r="E1746" i="5"/>
  <c r="D1746" i="5"/>
  <c r="F1746" i="5"/>
  <c r="E1730" i="5"/>
  <c r="D1730" i="5"/>
  <c r="F1730" i="5"/>
  <c r="F1718" i="5"/>
  <c r="E1718" i="5"/>
  <c r="D1718" i="5"/>
  <c r="F1702" i="5"/>
  <c r="E1702" i="5"/>
  <c r="D1702" i="5"/>
  <c r="F1690" i="5"/>
  <c r="E1690" i="5"/>
  <c r="D1690" i="5"/>
  <c r="D1678" i="5"/>
  <c r="F1678" i="5"/>
  <c r="E1678" i="5"/>
  <c r="E1666" i="5"/>
  <c r="D1666" i="5"/>
  <c r="F1666" i="5"/>
  <c r="F1654" i="5"/>
  <c r="E1654" i="5"/>
  <c r="F1638" i="5"/>
  <c r="E1638" i="5"/>
  <c r="D1638" i="5"/>
  <c r="F1626" i="5"/>
  <c r="E1626" i="5"/>
  <c r="D1626" i="5"/>
  <c r="D1614" i="5"/>
  <c r="E1614" i="5"/>
  <c r="F1614" i="5"/>
  <c r="E1602" i="5"/>
  <c r="D1602" i="5"/>
  <c r="F1602" i="5"/>
  <c r="F1590" i="5"/>
  <c r="E1590" i="5"/>
  <c r="D1590" i="5"/>
  <c r="F1578" i="5"/>
  <c r="D1578" i="5"/>
  <c r="E1578" i="5"/>
  <c r="D1566" i="5"/>
  <c r="E1566" i="5"/>
  <c r="E1554" i="5"/>
  <c r="D1554" i="5"/>
  <c r="F1554" i="5"/>
  <c r="F1542" i="5"/>
  <c r="E1542" i="5"/>
  <c r="D1542" i="5"/>
  <c r="F1526" i="5"/>
  <c r="E1526" i="5"/>
  <c r="F1514" i="5"/>
  <c r="D1514" i="5"/>
  <c r="E1514" i="5"/>
  <c r="F1498" i="5"/>
  <c r="E1498" i="5"/>
  <c r="D1498" i="5"/>
  <c r="D1486" i="5"/>
  <c r="F1486" i="5"/>
  <c r="E1486" i="5"/>
  <c r="E1474" i="5"/>
  <c r="D1474" i="5"/>
  <c r="F1474" i="5"/>
  <c r="E1458" i="5"/>
  <c r="D1458" i="5"/>
  <c r="F1458" i="5"/>
  <c r="F1446" i="5"/>
  <c r="E1446" i="5"/>
  <c r="D1446" i="5"/>
  <c r="F1434" i="5"/>
  <c r="E1434" i="5"/>
  <c r="D1434" i="5"/>
  <c r="D1422" i="5"/>
  <c r="E1422" i="5"/>
  <c r="F1422" i="5"/>
  <c r="D1406" i="5"/>
  <c r="E1406" i="5"/>
  <c r="F1406" i="5"/>
  <c r="E1394" i="5"/>
  <c r="D1394" i="5"/>
  <c r="F1394" i="5"/>
  <c r="F1382" i="5"/>
  <c r="E1382" i="5"/>
  <c r="D1382" i="5"/>
  <c r="F1370" i="5"/>
  <c r="E1370" i="5"/>
  <c r="D1370" i="5"/>
  <c r="D1358" i="5"/>
  <c r="F1358" i="5"/>
  <c r="E1358" i="5"/>
  <c r="E1346" i="5"/>
  <c r="D1346" i="5"/>
  <c r="F1346" i="5"/>
  <c r="F1334" i="5"/>
  <c r="E1334" i="5"/>
  <c r="D1334" i="5"/>
  <c r="F1322" i="5"/>
  <c r="D1322" i="5"/>
  <c r="E1322" i="5"/>
  <c r="F1306" i="5"/>
  <c r="E1306" i="5"/>
  <c r="D1306" i="5"/>
  <c r="D1294" i="5"/>
  <c r="F1294" i="5"/>
  <c r="E1294" i="5"/>
  <c r="E1282" i="5"/>
  <c r="D1282" i="5"/>
  <c r="F1282" i="5"/>
  <c r="F1274" i="5"/>
  <c r="E1274" i="5"/>
  <c r="D1274" i="5"/>
  <c r="D1262" i="5"/>
  <c r="F1262" i="5"/>
  <c r="E1262" i="5"/>
  <c r="E1250" i="5"/>
  <c r="D1250" i="5"/>
  <c r="F1250" i="5"/>
  <c r="F1238" i="5"/>
  <c r="E1238" i="5"/>
  <c r="D1238" i="5"/>
  <c r="F1226" i="5"/>
  <c r="D1226" i="5"/>
  <c r="E1226" i="5"/>
  <c r="D1214" i="5"/>
  <c r="E1214" i="5"/>
  <c r="F1214" i="5"/>
  <c r="D1198" i="5"/>
  <c r="F1198" i="5"/>
  <c r="E1198" i="5"/>
  <c r="E1186" i="5"/>
  <c r="D1186" i="5"/>
  <c r="E1170" i="5"/>
  <c r="D1170" i="5"/>
  <c r="F1170" i="5"/>
  <c r="F1158" i="5"/>
  <c r="E1158" i="5"/>
  <c r="D1158" i="5"/>
  <c r="F1146" i="5"/>
  <c r="E1146" i="5"/>
  <c r="D1134" i="5"/>
  <c r="F1134" i="5"/>
  <c r="E1134" i="5"/>
  <c r="D1118" i="5"/>
  <c r="E1118" i="5"/>
  <c r="F1118" i="5"/>
  <c r="E1106" i="5"/>
  <c r="D1106" i="5"/>
  <c r="F1106" i="5"/>
  <c r="F1094" i="5"/>
  <c r="E1094" i="5"/>
  <c r="D1094" i="5"/>
  <c r="E1074" i="5"/>
  <c r="D1074" i="5"/>
  <c r="F1074" i="5"/>
  <c r="F1062" i="5"/>
  <c r="E1062" i="5"/>
  <c r="D1062" i="5"/>
  <c r="F1050" i="5"/>
  <c r="E1050" i="5"/>
  <c r="D1050" i="5"/>
  <c r="F1034" i="5"/>
  <c r="D1034" i="5"/>
  <c r="E1034" i="5"/>
  <c r="D1022" i="5"/>
  <c r="E1022" i="5"/>
  <c r="F1022" i="5"/>
  <c r="E1010" i="5"/>
  <c r="D1010" i="5"/>
  <c r="F1010" i="5"/>
  <c r="F998" i="5"/>
  <c r="E998" i="5"/>
  <c r="D998" i="5"/>
  <c r="F986" i="5"/>
  <c r="E986" i="5"/>
  <c r="D986" i="5"/>
  <c r="D974" i="5"/>
  <c r="F974" i="5"/>
  <c r="D958" i="5"/>
  <c r="E958" i="5"/>
  <c r="F958" i="5"/>
  <c r="E946" i="5"/>
  <c r="D946" i="5"/>
  <c r="F946" i="5"/>
  <c r="F934" i="5"/>
  <c r="E934" i="5"/>
  <c r="D934" i="5"/>
  <c r="F922" i="5"/>
  <c r="E922" i="5"/>
  <c r="D922" i="5"/>
  <c r="E914" i="5"/>
  <c r="D914" i="5"/>
  <c r="F914" i="5"/>
  <c r="F902" i="5"/>
  <c r="E902" i="5"/>
  <c r="D902" i="5"/>
  <c r="F890" i="5"/>
  <c r="E890" i="5"/>
  <c r="D878" i="5"/>
  <c r="F878" i="5"/>
  <c r="E878" i="5"/>
  <c r="F858" i="5"/>
  <c r="E858" i="5"/>
  <c r="D858" i="5"/>
  <c r="D846" i="5"/>
  <c r="F846" i="5"/>
  <c r="E834" i="5"/>
  <c r="D834" i="5"/>
  <c r="F834" i="5"/>
  <c r="F822" i="5"/>
  <c r="E822" i="5"/>
  <c r="D822" i="5"/>
  <c r="F810" i="5"/>
  <c r="D810" i="5"/>
  <c r="E810" i="5"/>
  <c r="F794" i="5"/>
  <c r="E794" i="5"/>
  <c r="F782" i="5"/>
  <c r="D782" i="5"/>
  <c r="D770" i="5"/>
  <c r="E770" i="5"/>
  <c r="E758" i="5"/>
  <c r="D758" i="5"/>
  <c r="F758" i="5"/>
  <c r="E742" i="5"/>
  <c r="D742" i="5"/>
  <c r="F742" i="5"/>
  <c r="F730" i="5"/>
  <c r="E730" i="5"/>
  <c r="F718" i="5"/>
  <c r="D718" i="5"/>
  <c r="D706" i="5"/>
  <c r="E706" i="5"/>
  <c r="D690" i="5"/>
  <c r="F690" i="5"/>
  <c r="E690" i="5"/>
  <c r="E678" i="5"/>
  <c r="D678" i="5"/>
  <c r="F678" i="5"/>
  <c r="F666" i="5"/>
  <c r="E666" i="5"/>
  <c r="F654" i="5"/>
  <c r="D654" i="5"/>
  <c r="D642" i="5"/>
  <c r="E642" i="5"/>
  <c r="E630" i="5"/>
  <c r="D630" i="5"/>
  <c r="F630" i="5"/>
  <c r="F618" i="5"/>
  <c r="E618" i="5"/>
  <c r="D618" i="5"/>
  <c r="F602" i="5"/>
  <c r="E602" i="5"/>
  <c r="F590" i="5"/>
  <c r="D590" i="5"/>
  <c r="E582" i="5"/>
  <c r="D582" i="5"/>
  <c r="F582" i="5"/>
  <c r="F570" i="5"/>
  <c r="E570" i="5"/>
  <c r="F558" i="5"/>
  <c r="D558" i="5"/>
  <c r="D546" i="5"/>
  <c r="E546" i="5"/>
  <c r="E534" i="5"/>
  <c r="D534" i="5"/>
  <c r="F534" i="5"/>
  <c r="F522" i="5"/>
  <c r="E522" i="5"/>
  <c r="D522" i="5"/>
  <c r="F510" i="5"/>
  <c r="E510" i="5"/>
  <c r="D510" i="5"/>
  <c r="D498" i="5"/>
  <c r="F498" i="5"/>
  <c r="E498" i="5"/>
  <c r="E486" i="5"/>
  <c r="D486" i="5"/>
  <c r="F486" i="5"/>
  <c r="F474" i="5"/>
  <c r="E474" i="5"/>
  <c r="F462" i="5"/>
  <c r="D462" i="5"/>
  <c r="D450" i="5"/>
  <c r="E450" i="5"/>
  <c r="D434" i="5"/>
  <c r="F434" i="5"/>
  <c r="E434" i="5"/>
  <c r="D418" i="5"/>
  <c r="E418" i="5"/>
  <c r="F410" i="5"/>
  <c r="E410" i="5"/>
  <c r="F398" i="5"/>
  <c r="D398" i="5"/>
  <c r="F382" i="5"/>
  <c r="E382" i="5"/>
  <c r="D382" i="5"/>
  <c r="D370" i="5"/>
  <c r="F370" i="5"/>
  <c r="E370" i="5"/>
  <c r="E358" i="5"/>
  <c r="D358" i="5"/>
  <c r="F358" i="5"/>
  <c r="E342" i="5"/>
  <c r="D342" i="5"/>
  <c r="F342" i="5"/>
  <c r="F330" i="5"/>
  <c r="E330" i="5"/>
  <c r="D330" i="5"/>
  <c r="F318" i="5"/>
  <c r="E318" i="5"/>
  <c r="D318" i="5"/>
  <c r="D306" i="5"/>
  <c r="F306" i="5"/>
  <c r="E306" i="5"/>
  <c r="E294" i="5"/>
  <c r="D294" i="5"/>
  <c r="F294" i="5"/>
  <c r="F282" i="5"/>
  <c r="E282" i="5"/>
  <c r="F266" i="5"/>
  <c r="E266" i="5"/>
  <c r="D266" i="5"/>
  <c r="F254" i="5"/>
  <c r="E254" i="5"/>
  <c r="D254" i="5"/>
  <c r="D242" i="5"/>
  <c r="F242" i="5"/>
  <c r="E242" i="5"/>
  <c r="D226" i="5"/>
  <c r="E226" i="5"/>
  <c r="E214" i="5"/>
  <c r="D214" i="5"/>
  <c r="F214" i="5"/>
  <c r="F202" i="5"/>
  <c r="E202" i="5"/>
  <c r="D202" i="5"/>
  <c r="F186" i="5"/>
  <c r="E186" i="5"/>
  <c r="F174" i="5"/>
  <c r="D174" i="5"/>
  <c r="D162" i="5"/>
  <c r="E162" i="5"/>
  <c r="F142" i="5"/>
  <c r="D142" i="5"/>
  <c r="F126" i="5"/>
  <c r="E126" i="5"/>
  <c r="D126" i="5"/>
  <c r="D114" i="5"/>
  <c r="F114" i="5"/>
  <c r="E114" i="5"/>
  <c r="D98" i="5"/>
  <c r="E98" i="5"/>
  <c r="E86" i="5"/>
  <c r="D86" i="5"/>
  <c r="F86" i="5"/>
  <c r="F74" i="5"/>
  <c r="E74" i="5"/>
  <c r="D74" i="5"/>
  <c r="F58" i="5"/>
  <c r="E58" i="5"/>
  <c r="D50" i="5"/>
  <c r="F50" i="5"/>
  <c r="E50" i="5"/>
  <c r="E38" i="5"/>
  <c r="D38" i="5"/>
  <c r="F38" i="5"/>
  <c r="F30" i="5"/>
  <c r="E30" i="5"/>
  <c r="D30" i="5"/>
  <c r="E22" i="5"/>
  <c r="D22" i="5"/>
  <c r="F22" i="5"/>
  <c r="E6081" i="6"/>
  <c r="D6081" i="6"/>
  <c r="D6069" i="6"/>
  <c r="E6069" i="6"/>
  <c r="E6005" i="6"/>
  <c r="D6005" i="6"/>
  <c r="E5953" i="6"/>
  <c r="D5953" i="6"/>
  <c r="D5941" i="6"/>
  <c r="E5941" i="6"/>
  <c r="E5889" i="6"/>
  <c r="D5889" i="6"/>
  <c r="E4665" i="6"/>
  <c r="D4665" i="6"/>
  <c r="D4641" i="6"/>
  <c r="E4641" i="6"/>
  <c r="D8761" i="6"/>
  <c r="E8761" i="6"/>
  <c r="E8745" i="6"/>
  <c r="D8733" i="6"/>
  <c r="E8733" i="6"/>
  <c r="D8717" i="6"/>
  <c r="D8705" i="6"/>
  <c r="D8657" i="6"/>
  <c r="F8645" i="6"/>
  <c r="D8633" i="6"/>
  <c r="E8621" i="6"/>
  <c r="F8621" i="6"/>
  <c r="F8609" i="6"/>
  <c r="E8609" i="6"/>
  <c r="D8597" i="6"/>
  <c r="F8577" i="6"/>
  <c r="E8561" i="6"/>
  <c r="E8545" i="6"/>
  <c r="E8529" i="6"/>
  <c r="F8517" i="6"/>
  <c r="F8501" i="6"/>
  <c r="E8469" i="6"/>
  <c r="E8437" i="6"/>
  <c r="F8369" i="6"/>
  <c r="F8353" i="6"/>
  <c r="F8337" i="6"/>
  <c r="E8325" i="6"/>
  <c r="F8325" i="6"/>
  <c r="D8313" i="6"/>
  <c r="F8277" i="6"/>
  <c r="E8277" i="6"/>
  <c r="E8265" i="6"/>
  <c r="E8241" i="6"/>
  <c r="E8213" i="6"/>
  <c r="E8197" i="6"/>
  <c r="E8165" i="6"/>
  <c r="E8149" i="6"/>
  <c r="D8133" i="6"/>
  <c r="D8117" i="6"/>
  <c r="F8073" i="6"/>
  <c r="D8057" i="6"/>
  <c r="F7885" i="6"/>
  <c r="E7861" i="6"/>
  <c r="D7861" i="6"/>
  <c r="F7805" i="6"/>
  <c r="D7781" i="6"/>
  <c r="F7781" i="6"/>
  <c r="F7765" i="6"/>
  <c r="D7729" i="6"/>
  <c r="F7705" i="6"/>
  <c r="E7705" i="6"/>
  <c r="E7689" i="6"/>
  <c r="E7661" i="6"/>
  <c r="E7645" i="6"/>
  <c r="E7637" i="6"/>
  <c r="D7637" i="6"/>
  <c r="D7625" i="6"/>
  <c r="D7613" i="6"/>
  <c r="E7597" i="6"/>
  <c r="F7585" i="6"/>
  <c r="F7569" i="6"/>
  <c r="F7557" i="6"/>
  <c r="E7513" i="6"/>
  <c r="F7513" i="6"/>
  <c r="E7497" i="6"/>
  <c r="E7485" i="6"/>
  <c r="E7469" i="6"/>
  <c r="D7457" i="6"/>
  <c r="D7441" i="6"/>
  <c r="E7421" i="6"/>
  <c r="E7405" i="6"/>
  <c r="D7393" i="6"/>
  <c r="D7377" i="6"/>
  <c r="E7353" i="6"/>
  <c r="E7337" i="6"/>
  <c r="E7325" i="6"/>
  <c r="E7309" i="6"/>
  <c r="E7293" i="6"/>
  <c r="D7281" i="6"/>
  <c r="D7265" i="6"/>
  <c r="D7249" i="6"/>
  <c r="E7237" i="6"/>
  <c r="D7237" i="6"/>
  <c r="F7225" i="6"/>
  <c r="F7209" i="6"/>
  <c r="E7181" i="6"/>
  <c r="D7157" i="6"/>
  <c r="F7141" i="6"/>
  <c r="E7105" i="6"/>
  <c r="D7093" i="6"/>
  <c r="E7065" i="6"/>
  <c r="E7049" i="6"/>
  <c r="E7033" i="6"/>
  <c r="E7017" i="6"/>
  <c r="E7001" i="6"/>
  <c r="E6985" i="6"/>
  <c r="E6969" i="6"/>
  <c r="E6953" i="6"/>
  <c r="E6937" i="6"/>
  <c r="E6921" i="6"/>
  <c r="E6905" i="6"/>
  <c r="E6889" i="6"/>
  <c r="E6865" i="6"/>
  <c r="E6849" i="6"/>
  <c r="D6821" i="6"/>
  <c r="D6805" i="6"/>
  <c r="D6789" i="6"/>
  <c r="D6773" i="6"/>
  <c r="D6733" i="6"/>
  <c r="F6689" i="6"/>
  <c r="E6661" i="6"/>
  <c r="F6553" i="6"/>
  <c r="E6493" i="6"/>
  <c r="D6429" i="6"/>
  <c r="D2994" i="5"/>
  <c r="D3122" i="5"/>
  <c r="D3250" i="5"/>
  <c r="D3378" i="5"/>
  <c r="D3506" i="5"/>
  <c r="D3634" i="5"/>
  <c r="D3762" i="5"/>
  <c r="D3890" i="5"/>
  <c r="D4018" i="5"/>
  <c r="D4146" i="5"/>
  <c r="D4274" i="5"/>
  <c r="D4402" i="5"/>
  <c r="D4530" i="5"/>
  <c r="D4658" i="5"/>
  <c r="D4786" i="5"/>
  <c r="D4914" i="5"/>
  <c r="D5042" i="5"/>
  <c r="D5170" i="5"/>
  <c r="D5298" i="5"/>
  <c r="D5426" i="5"/>
  <c r="D5554" i="5"/>
  <c r="D5682" i="5"/>
  <c r="D5810" i="5"/>
  <c r="D5938" i="5"/>
  <c r="D6066" i="5"/>
  <c r="D6194" i="5"/>
  <c r="D6306" i="5"/>
  <c r="D6370" i="5"/>
  <c r="D6434" i="5"/>
  <c r="D6498" i="5"/>
  <c r="D6562" i="5"/>
  <c r="D6634" i="5"/>
  <c r="D6722" i="5"/>
  <c r="D6894" i="5"/>
  <c r="D6974" i="5"/>
  <c r="E14" i="5"/>
  <c r="D58" i="5"/>
  <c r="F98" i="5"/>
  <c r="E142" i="5"/>
  <c r="D186" i="5"/>
  <c r="F226" i="5"/>
  <c r="E270" i="5"/>
  <c r="D314" i="5"/>
  <c r="F354" i="5"/>
  <c r="E398" i="5"/>
  <c r="D442" i="5"/>
  <c r="F482" i="5"/>
  <c r="E526" i="5"/>
  <c r="D570" i="5"/>
  <c r="F610" i="5"/>
  <c r="E654" i="5"/>
  <c r="D698" i="5"/>
  <c r="F738" i="5"/>
  <c r="E782" i="5"/>
  <c r="E846" i="5"/>
  <c r="F930" i="5"/>
  <c r="D1018" i="5"/>
  <c r="E1102" i="5"/>
  <c r="F1186" i="5"/>
  <c r="F1310" i="5"/>
  <c r="E1482" i="5"/>
  <c r="D1654" i="5"/>
  <c r="E1846" i="5"/>
  <c r="E2074" i="5"/>
  <c r="D2302" i="5"/>
  <c r="D2530" i="5"/>
  <c r="D2758" i="5"/>
  <c r="E2998" i="5"/>
  <c r="F3338" i="5"/>
  <c r="E3682" i="5"/>
  <c r="E4022" i="5"/>
  <c r="F4362" i="5"/>
  <c r="F4722" i="5"/>
  <c r="E5178" i="5"/>
  <c r="E5690" i="5"/>
  <c r="F6714" i="5"/>
  <c r="F7205" i="5"/>
  <c r="E7205" i="5"/>
  <c r="D7205" i="5"/>
  <c r="E7165" i="5"/>
  <c r="F7165" i="5"/>
  <c r="E7157" i="5"/>
  <c r="F7157" i="5"/>
  <c r="F7141" i="5"/>
  <c r="E7141" i="5"/>
  <c r="D7133" i="5"/>
  <c r="E7133" i="5"/>
  <c r="E7097" i="5"/>
  <c r="D7097" i="5"/>
  <c r="F7097" i="5"/>
  <c r="E7045" i="5"/>
  <c r="F7045" i="5"/>
  <c r="F6997" i="5"/>
  <c r="D6997" i="5"/>
  <c r="D6989" i="5"/>
  <c r="F6989" i="5"/>
  <c r="F6969" i="5"/>
  <c r="D6969" i="5"/>
  <c r="D6961" i="5"/>
  <c r="E6961" i="5"/>
  <c r="F6937" i="5"/>
  <c r="E6937" i="5"/>
  <c r="D6929" i="5"/>
  <c r="E6929" i="5"/>
  <c r="F6913" i="5"/>
  <c r="E6913" i="5"/>
  <c r="F6885" i="5"/>
  <c r="D6885" i="5"/>
  <c r="D6861" i="5"/>
  <c r="F6861" i="5"/>
  <c r="D6833" i="5"/>
  <c r="E6833" i="5"/>
  <c r="F6825" i="5"/>
  <c r="E6825" i="5"/>
  <c r="D6789" i="5"/>
  <c r="E6789" i="5"/>
  <c r="D6785" i="5"/>
  <c r="F6785" i="5"/>
  <c r="F6777" i="5"/>
  <c r="D6777" i="5"/>
  <c r="F6773" i="5"/>
  <c r="E6773" i="5"/>
  <c r="D6733" i="5"/>
  <c r="E6733" i="5"/>
  <c r="D6721" i="5"/>
  <c r="F6721" i="5"/>
  <c r="F6713" i="5"/>
  <c r="E6713" i="5"/>
  <c r="F6705" i="5"/>
  <c r="D6705" i="5"/>
  <c r="D6669" i="5"/>
  <c r="F6669" i="5"/>
  <c r="F6657" i="5"/>
  <c r="D6657" i="5"/>
  <c r="F6649" i="5"/>
  <c r="E6649" i="5"/>
  <c r="D6597" i="5"/>
  <c r="F6597" i="5"/>
  <c r="F6541" i="5"/>
  <c r="D6541" i="5"/>
  <c r="D6497" i="5"/>
  <c r="E6497" i="5"/>
  <c r="D6477" i="5"/>
  <c r="F6477" i="5"/>
  <c r="D6385" i="5"/>
  <c r="E6385" i="5"/>
  <c r="F6369" i="5"/>
  <c r="E6369" i="5"/>
  <c r="D6265" i="5"/>
  <c r="E6265" i="5"/>
  <c r="D6261" i="5"/>
  <c r="E6261" i="5"/>
  <c r="F6249" i="5"/>
  <c r="E6249" i="5"/>
  <c r="F6245" i="5"/>
  <c r="E6245" i="5"/>
  <c r="D6197" i="5"/>
  <c r="F6197" i="5"/>
  <c r="F6181" i="5"/>
  <c r="D6181" i="5"/>
  <c r="D6137" i="5"/>
  <c r="E6137" i="5"/>
  <c r="D6125" i="5"/>
  <c r="E6125" i="5"/>
  <c r="D6053" i="5"/>
  <c r="F6053" i="5"/>
  <c r="D6037" i="5"/>
  <c r="E6037" i="5"/>
  <c r="F6029" i="5"/>
  <c r="D6029" i="5"/>
  <c r="D5993" i="5"/>
  <c r="F5993" i="5"/>
  <c r="F5817" i="5"/>
  <c r="D5817" i="5"/>
  <c r="D5745" i="5"/>
  <c r="F5745" i="5"/>
  <c r="D5697" i="5"/>
  <c r="E5697" i="5"/>
  <c r="F5685" i="5"/>
  <c r="E5685" i="5"/>
  <c r="D5649" i="5"/>
  <c r="F5649" i="5"/>
  <c r="F5637" i="5"/>
  <c r="D5637" i="5"/>
  <c r="D5613" i="5"/>
  <c r="E5613" i="5"/>
  <c r="D5585" i="5"/>
  <c r="F5585" i="5"/>
  <c r="F5573" i="5"/>
  <c r="D5573" i="5"/>
  <c r="F5545" i="5"/>
  <c r="E5545" i="5"/>
  <c r="D5525" i="5"/>
  <c r="F5525" i="5"/>
  <c r="F5517" i="5"/>
  <c r="D5517" i="5"/>
  <c r="D4357" i="5"/>
  <c r="E4357" i="5"/>
  <c r="F4273" i="5"/>
  <c r="E4273" i="5"/>
  <c r="D4097" i="5"/>
  <c r="F4097" i="5"/>
  <c r="D3841" i="5"/>
  <c r="E3841" i="5"/>
  <c r="E3589" i="5"/>
  <c r="D3589" i="5"/>
  <c r="F3533" i="5"/>
  <c r="E3533" i="5"/>
  <c r="F3513" i="5"/>
  <c r="D3513" i="5"/>
  <c r="E3437" i="5"/>
  <c r="D3437" i="5"/>
  <c r="F3305" i="5"/>
  <c r="E3305" i="5"/>
  <c r="E3285" i="5"/>
  <c r="D3285" i="5"/>
  <c r="F3229" i="5"/>
  <c r="E3229" i="5"/>
  <c r="D3133" i="5"/>
  <c r="E3133" i="5"/>
  <c r="E3077" i="5"/>
  <c r="F3077" i="5"/>
  <c r="F3021" i="5"/>
  <c r="D3021" i="5"/>
  <c r="F3001" i="5"/>
  <c r="E3001" i="5"/>
  <c r="F2961" i="5"/>
  <c r="E2961" i="5"/>
  <c r="D2877" i="5"/>
  <c r="F2877" i="5"/>
  <c r="D2765" i="5"/>
  <c r="E2765" i="5"/>
  <c r="D2681" i="5"/>
  <c r="E2681" i="5"/>
  <c r="E2665" i="5"/>
  <c r="F2665" i="5"/>
  <c r="D2665" i="5"/>
  <c r="F2541" i="5"/>
  <c r="D2541" i="5"/>
  <c r="D2437" i="5"/>
  <c r="E2437" i="5"/>
  <c r="F2421" i="5"/>
  <c r="E2421" i="5"/>
  <c r="E2353" i="5"/>
  <c r="F2353" i="5"/>
  <c r="D2317" i="5"/>
  <c r="F2317" i="5"/>
  <c r="E2301" i="5"/>
  <c r="D2301" i="5"/>
  <c r="F2285" i="5"/>
  <c r="E2285" i="5"/>
  <c r="E2265" i="5"/>
  <c r="F2265" i="5"/>
  <c r="D2233" i="5"/>
  <c r="E2233" i="5"/>
  <c r="D2181" i="5"/>
  <c r="F2181" i="5"/>
  <c r="F2165" i="5"/>
  <c r="D2165" i="5"/>
  <c r="E2113" i="5"/>
  <c r="F2113" i="5"/>
  <c r="D2061" i="5"/>
  <c r="E2061" i="5"/>
  <c r="E2045" i="5"/>
  <c r="F2045" i="5"/>
  <c r="F2029" i="5"/>
  <c r="D2029" i="5"/>
  <c r="E1997" i="5"/>
  <c r="D1997" i="5"/>
  <c r="F1969" i="5"/>
  <c r="D1969" i="5"/>
  <c r="F1941" i="5"/>
  <c r="D1941" i="5"/>
  <c r="D1925" i="5"/>
  <c r="F1925" i="5"/>
  <c r="D1897" i="5"/>
  <c r="F1897" i="5"/>
  <c r="D1881" i="5"/>
  <c r="F1881" i="5"/>
  <c r="F1825" i="5"/>
  <c r="E1825" i="5"/>
  <c r="D1817" i="5"/>
  <c r="E1817" i="5"/>
  <c r="F1797" i="5"/>
  <c r="E1797" i="5"/>
  <c r="E1789" i="5"/>
  <c r="D1789" i="5"/>
  <c r="D1781" i="5"/>
  <c r="F1781" i="5"/>
  <c r="F1761" i="5"/>
  <c r="D1761" i="5"/>
  <c r="D1653" i="5"/>
  <c r="F1653" i="5"/>
  <c r="F1541" i="5"/>
  <c r="E1541" i="5"/>
  <c r="D1497" i="5"/>
  <c r="F1497" i="5"/>
  <c r="F1477" i="5"/>
  <c r="D1477" i="5"/>
  <c r="E1469" i="5"/>
  <c r="F1469" i="5"/>
  <c r="D1461" i="5"/>
  <c r="E1461" i="5"/>
  <c r="D1433" i="5"/>
  <c r="E1433" i="5"/>
  <c r="F1413" i="5"/>
  <c r="E1413" i="5"/>
  <c r="E1405" i="5"/>
  <c r="D1405" i="5"/>
  <c r="F1377" i="5"/>
  <c r="D1377" i="5"/>
  <c r="D1369" i="5"/>
  <c r="F1369" i="5"/>
  <c r="E1341" i="5"/>
  <c r="F1341" i="5"/>
  <c r="D1305" i="5"/>
  <c r="E1305" i="5"/>
  <c r="F1221" i="5"/>
  <c r="D1221" i="5"/>
  <c r="E1213" i="5"/>
  <c r="F1213" i="5"/>
  <c r="F1185" i="5"/>
  <c r="E1185" i="5"/>
  <c r="F1157" i="5"/>
  <c r="E1157" i="5"/>
  <c r="E1149" i="5"/>
  <c r="D1149" i="5"/>
  <c r="F1093" i="5"/>
  <c r="D1093" i="5"/>
  <c r="D1077" i="5"/>
  <c r="E1077" i="5"/>
  <c r="D1049" i="5"/>
  <c r="E1049" i="5"/>
  <c r="F1029" i="5"/>
  <c r="E1029" i="5"/>
  <c r="E1021" i="5"/>
  <c r="D1021" i="5"/>
  <c r="D1013" i="5"/>
  <c r="F1013" i="5"/>
  <c r="F965" i="5"/>
  <c r="D965" i="5"/>
  <c r="E957" i="5"/>
  <c r="F957" i="5"/>
  <c r="F929" i="5"/>
  <c r="E929" i="5"/>
  <c r="F901" i="5"/>
  <c r="E901" i="5"/>
  <c r="D885" i="5"/>
  <c r="F885" i="5"/>
  <c r="D857" i="5"/>
  <c r="F857" i="5"/>
  <c r="D821" i="5"/>
  <c r="E821" i="5"/>
  <c r="F773" i="5"/>
  <c r="E773" i="5"/>
  <c r="E765" i="5"/>
  <c r="D765" i="5"/>
  <c r="F709" i="5"/>
  <c r="D709" i="5"/>
  <c r="E701" i="5"/>
  <c r="F701" i="5"/>
  <c r="F645" i="5"/>
  <c r="E645" i="5"/>
  <c r="E637" i="5"/>
  <c r="D637" i="5"/>
  <c r="F609" i="5"/>
  <c r="D609" i="5"/>
  <c r="F581" i="5"/>
  <c r="D581" i="5"/>
  <c r="E573" i="5"/>
  <c r="F573" i="5"/>
  <c r="D565" i="5"/>
  <c r="E565" i="5"/>
  <c r="F545" i="5"/>
  <c r="E545" i="5"/>
  <c r="F517" i="5"/>
  <c r="E517" i="5"/>
  <c r="E509" i="5"/>
  <c r="D509" i="5"/>
  <c r="D501" i="5"/>
  <c r="F501" i="5"/>
  <c r="D473" i="5"/>
  <c r="F473" i="5"/>
  <c r="D437" i="5"/>
  <c r="E437" i="5"/>
  <c r="D373" i="5"/>
  <c r="F373" i="5"/>
  <c r="D345" i="5"/>
  <c r="F345" i="5"/>
  <c r="F325" i="5"/>
  <c r="D325" i="5"/>
  <c r="E317" i="5"/>
  <c r="F317" i="5"/>
  <c r="D281" i="5"/>
  <c r="E281" i="5"/>
  <c r="D217" i="5"/>
  <c r="F217" i="5"/>
  <c r="F197" i="5"/>
  <c r="D197" i="5"/>
  <c r="E189" i="5"/>
  <c r="F189" i="5"/>
  <c r="F161" i="5"/>
  <c r="E161" i="5"/>
  <c r="D153" i="5"/>
  <c r="E153" i="5"/>
  <c r="F97" i="5"/>
  <c r="D97" i="5"/>
  <c r="D89" i="5"/>
  <c r="F89" i="5"/>
  <c r="D53" i="5"/>
  <c r="E53" i="5"/>
  <c r="D2265" i="5"/>
  <c r="E5553" i="5"/>
  <c r="F1269" i="5"/>
  <c r="E7233" i="5"/>
  <c r="F7233" i="5"/>
  <c r="D7233" i="5"/>
  <c r="E7209" i="5"/>
  <c r="F7209" i="5"/>
  <c r="F7089" i="5"/>
  <c r="E7089" i="5"/>
  <c r="F7069" i="5"/>
  <c r="E7069" i="5"/>
  <c r="D7069" i="5"/>
  <c r="E7049" i="5"/>
  <c r="F7049" i="5"/>
  <c r="D7017" i="5"/>
  <c r="E7017" i="5"/>
  <c r="D6897" i="5"/>
  <c r="F6897" i="5"/>
  <c r="F6837" i="5"/>
  <c r="D6837" i="5"/>
  <c r="D6665" i="5"/>
  <c r="E6665" i="5"/>
  <c r="D6617" i="5"/>
  <c r="E6617" i="5"/>
  <c r="F6601" i="5"/>
  <c r="E6601" i="5"/>
  <c r="D6557" i="5"/>
  <c r="F6557" i="5"/>
  <c r="D6537" i="5"/>
  <c r="E6537" i="5"/>
  <c r="F6521" i="5"/>
  <c r="E6521" i="5"/>
  <c r="F6457" i="5"/>
  <c r="D6457" i="5"/>
  <c r="D6449" i="5"/>
  <c r="F6449" i="5"/>
  <c r="F6433" i="5"/>
  <c r="D6433" i="5"/>
  <c r="D6401" i="5"/>
  <c r="E6401" i="5"/>
  <c r="F6381" i="5"/>
  <c r="E6381" i="5"/>
  <c r="D6329" i="5"/>
  <c r="F6329" i="5"/>
  <c r="D6321" i="5"/>
  <c r="F6321" i="5"/>
  <c r="F6313" i="5"/>
  <c r="D6313" i="5"/>
  <c r="F6309" i="5"/>
  <c r="D6309" i="5"/>
  <c r="D6201" i="5"/>
  <c r="F6201" i="5"/>
  <c r="F6177" i="5"/>
  <c r="D6177" i="5"/>
  <c r="F6129" i="5"/>
  <c r="E6129" i="5"/>
  <c r="D6085" i="5"/>
  <c r="F6085" i="5"/>
  <c r="F6077" i="5"/>
  <c r="D6077" i="5"/>
  <c r="F6025" i="5"/>
  <c r="E6025" i="5"/>
  <c r="D5945" i="5"/>
  <c r="E5945" i="5"/>
  <c r="F5937" i="5"/>
  <c r="E5937" i="5"/>
  <c r="F5889" i="5"/>
  <c r="D5889" i="5"/>
  <c r="D5861" i="5"/>
  <c r="E5861" i="5"/>
  <c r="F5853" i="5"/>
  <c r="E5853" i="5"/>
  <c r="D5821" i="5"/>
  <c r="F5821" i="5"/>
  <c r="D5785" i="5"/>
  <c r="E5785" i="5"/>
  <c r="F5777" i="5"/>
  <c r="E5777" i="5"/>
  <c r="F5733" i="5"/>
  <c r="D5733" i="5"/>
  <c r="F5605" i="5"/>
  <c r="E5605" i="5"/>
  <c r="D5461" i="5"/>
  <c r="E5461" i="5"/>
  <c r="F5409" i="5"/>
  <c r="E5409" i="5"/>
  <c r="F4529" i="5"/>
  <c r="D4529" i="5"/>
  <c r="F4013" i="5"/>
  <c r="D4013" i="5"/>
  <c r="F3741" i="5"/>
  <c r="D3741" i="5"/>
  <c r="D3645" i="5"/>
  <c r="F3645" i="5"/>
  <c r="D3569" i="5"/>
  <c r="F3569" i="5"/>
  <c r="D3361" i="5"/>
  <c r="E3361" i="5"/>
  <c r="D3341" i="5"/>
  <c r="F3341" i="5"/>
  <c r="D3057" i="5"/>
  <c r="E3057" i="5"/>
  <c r="F2745" i="5"/>
  <c r="E2745" i="5"/>
  <c r="D2629" i="5"/>
  <c r="F2629" i="5"/>
  <c r="E2613" i="5"/>
  <c r="D2613" i="5"/>
  <c r="F2593" i="5"/>
  <c r="E2593" i="5"/>
  <c r="D2593" i="5"/>
  <c r="D2573" i="5"/>
  <c r="E2573" i="5"/>
  <c r="E2557" i="5"/>
  <c r="F2557" i="5"/>
  <c r="E2489" i="5"/>
  <c r="F2489" i="5"/>
  <c r="F2369" i="5"/>
  <c r="E2369" i="5"/>
  <c r="F2337" i="5"/>
  <c r="D2337" i="5"/>
  <c r="E2129" i="5"/>
  <c r="F2129" i="5"/>
  <c r="F2081" i="5"/>
  <c r="E2081" i="5"/>
  <c r="D2081" i="5"/>
  <c r="F1861" i="5"/>
  <c r="D1861" i="5"/>
  <c r="E1853" i="5"/>
  <c r="F1853" i="5"/>
  <c r="D1845" i="5"/>
  <c r="E1845" i="5"/>
  <c r="D1753" i="5"/>
  <c r="F1753" i="5"/>
  <c r="F1733" i="5"/>
  <c r="D1733" i="5"/>
  <c r="E1725" i="5"/>
  <c r="F1725" i="5"/>
  <c r="D1717" i="5"/>
  <c r="E1717" i="5"/>
  <c r="F1697" i="5"/>
  <c r="E1697" i="5"/>
  <c r="D1689" i="5"/>
  <c r="E1689" i="5"/>
  <c r="F1669" i="5"/>
  <c r="E1669" i="5"/>
  <c r="E1661" i="5"/>
  <c r="D1661" i="5"/>
  <c r="F1633" i="5"/>
  <c r="D1633" i="5"/>
  <c r="D1625" i="5"/>
  <c r="F1625" i="5"/>
  <c r="F1605" i="5"/>
  <c r="D1605" i="5"/>
  <c r="E1597" i="5"/>
  <c r="F1597" i="5"/>
  <c r="D1589" i="5"/>
  <c r="E1589" i="5"/>
  <c r="F1569" i="5"/>
  <c r="E1569" i="5"/>
  <c r="D1561" i="5"/>
  <c r="E1561" i="5"/>
  <c r="E1533" i="5"/>
  <c r="D1533" i="5"/>
  <c r="D1525" i="5"/>
  <c r="F1525" i="5"/>
  <c r="F1505" i="5"/>
  <c r="D1505" i="5"/>
  <c r="F1441" i="5"/>
  <c r="E1441" i="5"/>
  <c r="D1397" i="5"/>
  <c r="F1397" i="5"/>
  <c r="F1349" i="5"/>
  <c r="D1349" i="5"/>
  <c r="D1333" i="5"/>
  <c r="E1333" i="5"/>
  <c r="F1313" i="5"/>
  <c r="E1313" i="5"/>
  <c r="F1285" i="5"/>
  <c r="E1285" i="5"/>
  <c r="F1249" i="5"/>
  <c r="D1249" i="5"/>
  <c r="D1241" i="5"/>
  <c r="F1241" i="5"/>
  <c r="D1205" i="5"/>
  <c r="E1205" i="5"/>
  <c r="D1177" i="5"/>
  <c r="E1177" i="5"/>
  <c r="D1141" i="5"/>
  <c r="F1141" i="5"/>
  <c r="F1121" i="5"/>
  <c r="D1121" i="5"/>
  <c r="D1113" i="5"/>
  <c r="F1113" i="5"/>
  <c r="E1085" i="5"/>
  <c r="F1085" i="5"/>
  <c r="F1057" i="5"/>
  <c r="E1057" i="5"/>
  <c r="F993" i="5"/>
  <c r="D993" i="5"/>
  <c r="D985" i="5"/>
  <c r="F985" i="5"/>
  <c r="D949" i="5"/>
  <c r="E949" i="5"/>
  <c r="D921" i="5"/>
  <c r="E921" i="5"/>
  <c r="E893" i="5"/>
  <c r="D893" i="5"/>
  <c r="F865" i="5"/>
  <c r="D865" i="5"/>
  <c r="F837" i="5"/>
  <c r="D837" i="5"/>
  <c r="E829" i="5"/>
  <c r="F829" i="5"/>
  <c r="F801" i="5"/>
  <c r="E801" i="5"/>
  <c r="D793" i="5"/>
  <c r="E793" i="5"/>
  <c r="D757" i="5"/>
  <c r="F757" i="5"/>
  <c r="F737" i="5"/>
  <c r="D737" i="5"/>
  <c r="D729" i="5"/>
  <c r="F729" i="5"/>
  <c r="D693" i="5"/>
  <c r="E693" i="5"/>
  <c r="D629" i="5"/>
  <c r="F629" i="5"/>
  <c r="D601" i="5"/>
  <c r="F601" i="5"/>
  <c r="D537" i="5"/>
  <c r="E537" i="5"/>
  <c r="F481" i="5"/>
  <c r="D481" i="5"/>
  <c r="F453" i="5"/>
  <c r="D453" i="5"/>
  <c r="E445" i="5"/>
  <c r="F445" i="5"/>
  <c r="F417" i="5"/>
  <c r="E417" i="5"/>
  <c r="D409" i="5"/>
  <c r="E409" i="5"/>
  <c r="F389" i="5"/>
  <c r="E389" i="5"/>
  <c r="E381" i="5"/>
  <c r="D381" i="5"/>
  <c r="F353" i="5"/>
  <c r="D353" i="5"/>
  <c r="D309" i="5"/>
  <c r="E309" i="5"/>
  <c r="F289" i="5"/>
  <c r="E289" i="5"/>
  <c r="F261" i="5"/>
  <c r="E261" i="5"/>
  <c r="E253" i="5"/>
  <c r="D253" i="5"/>
  <c r="D245" i="5"/>
  <c r="F245" i="5"/>
  <c r="F225" i="5"/>
  <c r="D225" i="5"/>
  <c r="D181" i="5"/>
  <c r="E181" i="5"/>
  <c r="F133" i="5"/>
  <c r="E133" i="5"/>
  <c r="E125" i="5"/>
  <c r="D125" i="5"/>
  <c r="D117" i="5"/>
  <c r="F117" i="5"/>
  <c r="F69" i="5"/>
  <c r="D69" i="5"/>
  <c r="E61" i="5"/>
  <c r="F61" i="5"/>
  <c r="F33" i="5"/>
  <c r="E33" i="5"/>
  <c r="D25" i="5"/>
  <c r="E25" i="5"/>
  <c r="F5905" i="5"/>
  <c r="E7197" i="5"/>
  <c r="E6109" i="5"/>
  <c r="D1277" i="5"/>
  <c r="E8372" i="6"/>
  <c r="F7024" i="6"/>
  <c r="E6413" i="6"/>
  <c r="D6393" i="6"/>
  <c r="D6361" i="6"/>
  <c r="F6349" i="6"/>
  <c r="E6333" i="6"/>
  <c r="D6325" i="6"/>
  <c r="E6317" i="6"/>
  <c r="D6313" i="6"/>
  <c r="E6301" i="6"/>
  <c r="E6285" i="6"/>
  <c r="D6281" i="6"/>
  <c r="E6269" i="6"/>
  <c r="D6261" i="6"/>
  <c r="E6253" i="6"/>
  <c r="D6249" i="6"/>
  <c r="E6237" i="6"/>
  <c r="E6161" i="6"/>
  <c r="D6129" i="6"/>
  <c r="E6129" i="6"/>
  <c r="E6117" i="6"/>
  <c r="E6097" i="6"/>
  <c r="D6065" i="6"/>
  <c r="E6065" i="6"/>
  <c r="E6033" i="6"/>
  <c r="D6017" i="6"/>
  <c r="D5989" i="6"/>
  <c r="D5937" i="6"/>
  <c r="D5925" i="6"/>
  <c r="E5861" i="6"/>
  <c r="D5825" i="6"/>
  <c r="D5809" i="6"/>
  <c r="D5765" i="6"/>
  <c r="F5741" i="6"/>
  <c r="F5709" i="6"/>
  <c r="D5669" i="6"/>
  <c r="D5637" i="6"/>
  <c r="F5581" i="6"/>
  <c r="F5549" i="6"/>
  <c r="D5509" i="6"/>
  <c r="D5477" i="6"/>
  <c r="F5465" i="6"/>
  <c r="E5465" i="6"/>
  <c r="D5233" i="6"/>
  <c r="F5229" i="6"/>
  <c r="E5221" i="6"/>
  <c r="F5213" i="6"/>
  <c r="F5197" i="6"/>
  <c r="F5181" i="6"/>
  <c r="D5169" i="6"/>
  <c r="F5165" i="6"/>
  <c r="E5157" i="6"/>
  <c r="F5149" i="6"/>
  <c r="F5069" i="6"/>
  <c r="F5021" i="6"/>
  <c r="F4981" i="6"/>
  <c r="E4965" i="6"/>
  <c r="E4901" i="6"/>
  <c r="F4897" i="6"/>
  <c r="F4817" i="6"/>
  <c r="D4797" i="6"/>
  <c r="E4793" i="6"/>
  <c r="E4773" i="6"/>
  <c r="D4757" i="6"/>
  <c r="E4753" i="6"/>
  <c r="D4729" i="6"/>
  <c r="D4717" i="6"/>
  <c r="E4705" i="6"/>
  <c r="D4697" i="6"/>
  <c r="E4673" i="6"/>
  <c r="D4653" i="6"/>
  <c r="D4633" i="6"/>
  <c r="D4461" i="6"/>
  <c r="D4397" i="6"/>
  <c r="E3389" i="6"/>
  <c r="E3261" i="6"/>
  <c r="D3073" i="6"/>
  <c r="D3009" i="6"/>
  <c r="F2981" i="6"/>
  <c r="D2945" i="6"/>
  <c r="D2753" i="6"/>
  <c r="E2477" i="6"/>
  <c r="D1893" i="6"/>
  <c r="E1781" i="6"/>
  <c r="E1653" i="6"/>
  <c r="D1613" i="6"/>
  <c r="D1557" i="6"/>
  <c r="D1105" i="6"/>
  <c r="D533" i="6"/>
  <c r="E241" i="6"/>
  <c r="E113" i="6"/>
  <c r="D43" i="6"/>
  <c r="F39" i="6"/>
  <c r="E19" i="6"/>
  <c r="D8769" i="5"/>
  <c r="E8769" i="5"/>
  <c r="F8769" i="5"/>
  <c r="F8757" i="5"/>
  <c r="E8757" i="5"/>
  <c r="D8757" i="5"/>
  <c r="E8749" i="5"/>
  <c r="D8749" i="5"/>
  <c r="F8749" i="5"/>
  <c r="E8745" i="5"/>
  <c r="D8745" i="5"/>
  <c r="F8745" i="5"/>
  <c r="D8733" i="5"/>
  <c r="F8733" i="5"/>
  <c r="E8733" i="5"/>
  <c r="F8725" i="5"/>
  <c r="D8725" i="5"/>
  <c r="E8725" i="5"/>
  <c r="F8721" i="5"/>
  <c r="E8721" i="5"/>
  <c r="D8721" i="5"/>
  <c r="E8713" i="5"/>
  <c r="D8713" i="5"/>
  <c r="F8713" i="5"/>
  <c r="D8705" i="5"/>
  <c r="F8705" i="5"/>
  <c r="E8705" i="5"/>
  <c r="D8697" i="5"/>
  <c r="E8697" i="5"/>
  <c r="F8697" i="5"/>
  <c r="F8689" i="5"/>
  <c r="D8689" i="5"/>
  <c r="E8689" i="5"/>
  <c r="E8681" i="5"/>
  <c r="D8681" i="5"/>
  <c r="F8681" i="5"/>
  <c r="D8673" i="5"/>
  <c r="E8673" i="5"/>
  <c r="F8673" i="5"/>
  <c r="F8661" i="5"/>
  <c r="D8661" i="5"/>
  <c r="E8661" i="5"/>
  <c r="E8653" i="5"/>
  <c r="F8653" i="5"/>
  <c r="D8653" i="5"/>
  <c r="D8645" i="5"/>
  <c r="F8645" i="5"/>
  <c r="E8645" i="5"/>
  <c r="F8637" i="5"/>
  <c r="D8637" i="5"/>
  <c r="E8637" i="5"/>
  <c r="F8629" i="5"/>
  <c r="E8629" i="5"/>
  <c r="D8629" i="5"/>
  <c r="E8621" i="5"/>
  <c r="D8621" i="5"/>
  <c r="F8621" i="5"/>
  <c r="D8609" i="5"/>
  <c r="E8609" i="5"/>
  <c r="F8609" i="5"/>
  <c r="D8601" i="5"/>
  <c r="F8601" i="5"/>
  <c r="E8601" i="5"/>
  <c r="E8593" i="5"/>
  <c r="D8593" i="5"/>
  <c r="F8593" i="5"/>
  <c r="F8589" i="5"/>
  <c r="E8589" i="5"/>
  <c r="D8589" i="5"/>
  <c r="E8581" i="5"/>
  <c r="D8581" i="5"/>
  <c r="F8581" i="5"/>
  <c r="D8573" i="5"/>
  <c r="F8573" i="5"/>
  <c r="E8573" i="5"/>
  <c r="D8565" i="5"/>
  <c r="F8565" i="5"/>
  <c r="E8565" i="5"/>
  <c r="D8557" i="5"/>
  <c r="F8557" i="5"/>
  <c r="E8557" i="5"/>
  <c r="F8549" i="5"/>
  <c r="E8549" i="5"/>
  <c r="D8549" i="5"/>
  <c r="E8537" i="5"/>
  <c r="D8537" i="5"/>
  <c r="F8537" i="5"/>
  <c r="D8529" i="5"/>
  <c r="E8529" i="5"/>
  <c r="F8529" i="5"/>
  <c r="F8521" i="5"/>
  <c r="D8521" i="5"/>
  <c r="E8521" i="5"/>
  <c r="F8513" i="5"/>
  <c r="E8513" i="5"/>
  <c r="D8513" i="5"/>
  <c r="E8505" i="5"/>
  <c r="F8505" i="5"/>
  <c r="D8505" i="5"/>
  <c r="D8493" i="5"/>
  <c r="E8493" i="5"/>
  <c r="F8493" i="5"/>
  <c r="F8485" i="5"/>
  <c r="D8485" i="5"/>
  <c r="E8485" i="5"/>
  <c r="E8477" i="5"/>
  <c r="F8477" i="5"/>
  <c r="D8477" i="5"/>
  <c r="D8469" i="5"/>
  <c r="E8469" i="5"/>
  <c r="F8469" i="5"/>
  <c r="F8461" i="5"/>
  <c r="D8461" i="5"/>
  <c r="E8461" i="5"/>
  <c r="F8453" i="5"/>
  <c r="D8453" i="5"/>
  <c r="E8453" i="5"/>
  <c r="E8445" i="5"/>
  <c r="F8445" i="5"/>
  <c r="D8437" i="5"/>
  <c r="E8437" i="5"/>
  <c r="F8437" i="5"/>
  <c r="F8425" i="5"/>
  <c r="E8425" i="5"/>
  <c r="D8425" i="5"/>
  <c r="E8413" i="5"/>
  <c r="D8413" i="5"/>
  <c r="F8413" i="5"/>
  <c r="D8405" i="5"/>
  <c r="E8405" i="5"/>
  <c r="F8405" i="5"/>
  <c r="E8397" i="5"/>
  <c r="F8397" i="5"/>
  <c r="D8397" i="5"/>
  <c r="F8389" i="5"/>
  <c r="E8389" i="5"/>
  <c r="D8389" i="5"/>
  <c r="E8381" i="5"/>
  <c r="D8381" i="5"/>
  <c r="F8381" i="5"/>
  <c r="E8377" i="5"/>
  <c r="D8377" i="5"/>
  <c r="F8377" i="5"/>
  <c r="D8369" i="5"/>
  <c r="E8369" i="5"/>
  <c r="F8369" i="5"/>
  <c r="F8361" i="5"/>
  <c r="E8361" i="5"/>
  <c r="D8361" i="5"/>
  <c r="E8353" i="5"/>
  <c r="D8353" i="5"/>
  <c r="F8353" i="5"/>
  <c r="D8345" i="5"/>
  <c r="E8345" i="5"/>
  <c r="F8345" i="5"/>
  <c r="E8337" i="5"/>
  <c r="F8337" i="5"/>
  <c r="D8337" i="5"/>
  <c r="D8329" i="5"/>
  <c r="E8329" i="5"/>
  <c r="F8329" i="5"/>
  <c r="F8321" i="5"/>
  <c r="E8321" i="5"/>
  <c r="D8321" i="5"/>
  <c r="D8313" i="5"/>
  <c r="E8313" i="5"/>
  <c r="F8313" i="5"/>
  <c r="F8305" i="5"/>
  <c r="E8305" i="5"/>
  <c r="D8305" i="5"/>
  <c r="F8297" i="5"/>
  <c r="D8297" i="5"/>
  <c r="E8297" i="5"/>
  <c r="D8289" i="5"/>
  <c r="F8289" i="5"/>
  <c r="E8289" i="5"/>
  <c r="F8281" i="5"/>
  <c r="E8281" i="5"/>
  <c r="D8281" i="5"/>
  <c r="E8273" i="5"/>
  <c r="D8273" i="5"/>
  <c r="F8273" i="5"/>
  <c r="E8265" i="5"/>
  <c r="F8265" i="5"/>
  <c r="D8265" i="5"/>
  <c r="D8257" i="5"/>
  <c r="F8257" i="5"/>
  <c r="E8257" i="5"/>
  <c r="D8249" i="5"/>
  <c r="E8249" i="5"/>
  <c r="F8249" i="5"/>
  <c r="F8241" i="5"/>
  <c r="D8241" i="5"/>
  <c r="E8241" i="5"/>
  <c r="D8229" i="5"/>
  <c r="E8229" i="5"/>
  <c r="F8229" i="5"/>
  <c r="E8221" i="5"/>
  <c r="F8221" i="5"/>
  <c r="D8221" i="5"/>
  <c r="F8213" i="5"/>
  <c r="E8213" i="5"/>
  <c r="D8205" i="5"/>
  <c r="E8205" i="5"/>
  <c r="F8205" i="5"/>
  <c r="D8197" i="5"/>
  <c r="F8197" i="5"/>
  <c r="F8189" i="5"/>
  <c r="D8189" i="5"/>
  <c r="E8189" i="5"/>
  <c r="E8185" i="5"/>
  <c r="F8185" i="5"/>
  <c r="D8185" i="5"/>
  <c r="E8173" i="5"/>
  <c r="D8173" i="5"/>
  <c r="F8173" i="5"/>
  <c r="D8165" i="5"/>
  <c r="E8165" i="5"/>
  <c r="F8165" i="5"/>
  <c r="D8157" i="5"/>
  <c r="F8157" i="5"/>
  <c r="E8157" i="5"/>
  <c r="F8149" i="5"/>
  <c r="E8149" i="5"/>
  <c r="D8149" i="5"/>
  <c r="E8141" i="5"/>
  <c r="F8141" i="5"/>
  <c r="D8141" i="5"/>
  <c r="D8133" i="5"/>
  <c r="F8133" i="5"/>
  <c r="E8133" i="5"/>
  <c r="D8125" i="5"/>
  <c r="F8125" i="5"/>
  <c r="E8125" i="5"/>
  <c r="D8117" i="5"/>
  <c r="E8117" i="5"/>
  <c r="F8117" i="5"/>
  <c r="D8109" i="5"/>
  <c r="E8109" i="5"/>
  <c r="F8109" i="5"/>
  <c r="F8101" i="5"/>
  <c r="E8101" i="5"/>
  <c r="D8101" i="5"/>
  <c r="D8097" i="5"/>
  <c r="E8097" i="5"/>
  <c r="F8097" i="5"/>
  <c r="D8085" i="5"/>
  <c r="E8085" i="5"/>
  <c r="F8085" i="5"/>
  <c r="D8077" i="5"/>
  <c r="F8077" i="5"/>
  <c r="E8077" i="5"/>
  <c r="F8069" i="5"/>
  <c r="D8069" i="5"/>
  <c r="E8069" i="5"/>
  <c r="E8061" i="5"/>
  <c r="F8061" i="5"/>
  <c r="D8061" i="5"/>
  <c r="D8053" i="5"/>
  <c r="E8053" i="5"/>
  <c r="F8053" i="5"/>
  <c r="E8045" i="5"/>
  <c r="D8045" i="5"/>
  <c r="F8045" i="5"/>
  <c r="D8037" i="5"/>
  <c r="E8037" i="5"/>
  <c r="F8037" i="5"/>
  <c r="F8033" i="5"/>
  <c r="E8033" i="5"/>
  <c r="E8025" i="5"/>
  <c r="F8025" i="5"/>
  <c r="D8025" i="5"/>
  <c r="F8017" i="5"/>
  <c r="E8017" i="5"/>
  <c r="D8017" i="5"/>
  <c r="E8009" i="5"/>
  <c r="F8009" i="5"/>
  <c r="D8009" i="5"/>
  <c r="F8001" i="5"/>
  <c r="D8001" i="5"/>
  <c r="E8001" i="5"/>
  <c r="E7993" i="5"/>
  <c r="F7993" i="5"/>
  <c r="D7993" i="5"/>
  <c r="D7985" i="5"/>
  <c r="E7985" i="5"/>
  <c r="F7985" i="5"/>
  <c r="D7977" i="5"/>
  <c r="E7977" i="5"/>
  <c r="F7969" i="5"/>
  <c r="E7969" i="5"/>
  <c r="D7969" i="5"/>
  <c r="E7961" i="5"/>
  <c r="F7961" i="5"/>
  <c r="D7961" i="5"/>
  <c r="E7949" i="5"/>
  <c r="F7949" i="5"/>
  <c r="D7949" i="5"/>
  <c r="D7941" i="5"/>
  <c r="E7941" i="5"/>
  <c r="F7941" i="5"/>
  <c r="F7933" i="5"/>
  <c r="D7933" i="5"/>
  <c r="E7933" i="5"/>
  <c r="E7925" i="5"/>
  <c r="F7925" i="5"/>
  <c r="D7925" i="5"/>
  <c r="D7917" i="5"/>
  <c r="E7917" i="5"/>
  <c r="F7917" i="5"/>
  <c r="D7909" i="5"/>
  <c r="E7909" i="5"/>
  <c r="F7909" i="5"/>
  <c r="F7901" i="5"/>
  <c r="E7901" i="5"/>
  <c r="D7901" i="5"/>
  <c r="E7893" i="5"/>
  <c r="F7893" i="5"/>
  <c r="D7893" i="5"/>
  <c r="D7885" i="5"/>
  <c r="E7885" i="5"/>
  <c r="F7885" i="5"/>
  <c r="F7877" i="5"/>
  <c r="E7877" i="5"/>
  <c r="D7877" i="5"/>
  <c r="F7869" i="5"/>
  <c r="D7869" i="5"/>
  <c r="E7869" i="5"/>
  <c r="E7861" i="5"/>
  <c r="F7861" i="5"/>
  <c r="D7861" i="5"/>
  <c r="D7849" i="5"/>
  <c r="E7849" i="5"/>
  <c r="F7849" i="5"/>
  <c r="E7841" i="5"/>
  <c r="F7841" i="5"/>
  <c r="D7841" i="5"/>
  <c r="F7833" i="5"/>
  <c r="E7833" i="5"/>
  <c r="D7833" i="5"/>
  <c r="E7825" i="5"/>
  <c r="F7825" i="5"/>
  <c r="D7825" i="5"/>
  <c r="D7817" i="5"/>
  <c r="F7817" i="5"/>
  <c r="E7817" i="5"/>
  <c r="D7809" i="5"/>
  <c r="E7809" i="5"/>
  <c r="F7809" i="5"/>
  <c r="F7801" i="5"/>
  <c r="E7801" i="5"/>
  <c r="D7801" i="5"/>
  <c r="E7793" i="5"/>
  <c r="D7793" i="5"/>
  <c r="F7793" i="5"/>
  <c r="D7785" i="5"/>
  <c r="E7785" i="5"/>
  <c r="F7785" i="5"/>
  <c r="D7777" i="5"/>
  <c r="E7777" i="5"/>
  <c r="F7777" i="5"/>
  <c r="E7769" i="5"/>
  <c r="F7769" i="5"/>
  <c r="D7769" i="5"/>
  <c r="D7761" i="5"/>
  <c r="E7761" i="5"/>
  <c r="F7761" i="5"/>
  <c r="F7753" i="5"/>
  <c r="E7753" i="5"/>
  <c r="D7745" i="5"/>
  <c r="F7745" i="5"/>
  <c r="E7745" i="5"/>
  <c r="F7737" i="5"/>
  <c r="D7737" i="5"/>
  <c r="E7737" i="5"/>
  <c r="E7729" i="5"/>
  <c r="F7729" i="5"/>
  <c r="D7729" i="5"/>
  <c r="D7721" i="5"/>
  <c r="E7721" i="5"/>
  <c r="F7721" i="5"/>
  <c r="D7713" i="5"/>
  <c r="E7713" i="5"/>
  <c r="F7713" i="5"/>
  <c r="F7705" i="5"/>
  <c r="E7705" i="5"/>
  <c r="D7705" i="5"/>
  <c r="E7697" i="5"/>
  <c r="D7697" i="5"/>
  <c r="F7697" i="5"/>
  <c r="D7689" i="5"/>
  <c r="F7689" i="5"/>
  <c r="E7689" i="5"/>
  <c r="D7681" i="5"/>
  <c r="F7681" i="5"/>
  <c r="E7681" i="5"/>
  <c r="F7673" i="5"/>
  <c r="D7673" i="5"/>
  <c r="E7673" i="5"/>
  <c r="E7665" i="5"/>
  <c r="D7665" i="5"/>
  <c r="F7665" i="5"/>
  <c r="D7657" i="5"/>
  <c r="E7657" i="5"/>
  <c r="F7657" i="5"/>
  <c r="E7649" i="5"/>
  <c r="F7649" i="5"/>
  <c r="D7649" i="5"/>
  <c r="F7641" i="5"/>
  <c r="D7641" i="5"/>
  <c r="E7641" i="5"/>
  <c r="E7633" i="5"/>
  <c r="F7633" i="5"/>
  <c r="D7633" i="5"/>
  <c r="D7625" i="5"/>
  <c r="E7625" i="5"/>
  <c r="F7625" i="5"/>
  <c r="D7617" i="5"/>
  <c r="F7617" i="5"/>
  <c r="E7617" i="5"/>
  <c r="F7609" i="5"/>
  <c r="D7609" i="5"/>
  <c r="E7609" i="5"/>
  <c r="E7601" i="5"/>
  <c r="F7601" i="5"/>
  <c r="D7601" i="5"/>
  <c r="D7593" i="5"/>
  <c r="E7593" i="5"/>
  <c r="F7593" i="5"/>
  <c r="F7581" i="5"/>
  <c r="E7581" i="5"/>
  <c r="D7581" i="5"/>
  <c r="E7573" i="5"/>
  <c r="F7573" i="5"/>
  <c r="D7573" i="5"/>
  <c r="E7569" i="5"/>
  <c r="F7569" i="5"/>
  <c r="D7569" i="5"/>
  <c r="D7561" i="5"/>
  <c r="F7561" i="5"/>
  <c r="E7561" i="5"/>
  <c r="D7553" i="5"/>
  <c r="F7553" i="5"/>
  <c r="E7553" i="5"/>
  <c r="F7545" i="5"/>
  <c r="D7545" i="5"/>
  <c r="E7545" i="5"/>
  <c r="E7537" i="5"/>
  <c r="F7537" i="5"/>
  <c r="D7537" i="5"/>
  <c r="D7529" i="5"/>
  <c r="E7529" i="5"/>
  <c r="F7529" i="5"/>
  <c r="D7521" i="5"/>
  <c r="E7521" i="5"/>
  <c r="F7521" i="5"/>
  <c r="F7513" i="5"/>
  <c r="E7513" i="5"/>
  <c r="E7505" i="5"/>
  <c r="F7505" i="5"/>
  <c r="D7505" i="5"/>
  <c r="D7497" i="5"/>
  <c r="E7497" i="5"/>
  <c r="F7497" i="5"/>
  <c r="F7489" i="5"/>
  <c r="D7489" i="5"/>
  <c r="E7489" i="5"/>
  <c r="F7481" i="5"/>
  <c r="D7481" i="5"/>
  <c r="E7481" i="5"/>
  <c r="E7473" i="5"/>
  <c r="D7473" i="5"/>
  <c r="F7473" i="5"/>
  <c r="D7465" i="5"/>
  <c r="E7465" i="5"/>
  <c r="F7453" i="5"/>
  <c r="E7453" i="5"/>
  <c r="D7453" i="5"/>
  <c r="F7445" i="5"/>
  <c r="E7445" i="5"/>
  <c r="D7445" i="5"/>
  <c r="E7437" i="5"/>
  <c r="F7437" i="5"/>
  <c r="D7429" i="5"/>
  <c r="F7429" i="5"/>
  <c r="E7429" i="5"/>
  <c r="D7421" i="5"/>
  <c r="E7421" i="5"/>
  <c r="F7421" i="5"/>
  <c r="F7413" i="5"/>
  <c r="E7413" i="5"/>
  <c r="D7413" i="5"/>
  <c r="E7405" i="5"/>
  <c r="D7405" i="5"/>
  <c r="F7405" i="5"/>
  <c r="D7397" i="5"/>
  <c r="F7397" i="5"/>
  <c r="E7397" i="5"/>
  <c r="E7389" i="5"/>
  <c r="D7389" i="5"/>
  <c r="F7389" i="5"/>
  <c r="F7377" i="5"/>
  <c r="E7377" i="5"/>
  <c r="D7377" i="5"/>
  <c r="E7369" i="5"/>
  <c r="F7369" i="5"/>
  <c r="D7369" i="5"/>
  <c r="D7361" i="5"/>
  <c r="E7361" i="5"/>
  <c r="F7361" i="5"/>
  <c r="F7353" i="5"/>
  <c r="D7353" i="5"/>
  <c r="E7353" i="5"/>
  <c r="F7345" i="5"/>
  <c r="D7345" i="5"/>
  <c r="E7345" i="5"/>
  <c r="E7337" i="5"/>
  <c r="F7337" i="5"/>
  <c r="D7337" i="5"/>
  <c r="D7329" i="5"/>
  <c r="E7329" i="5"/>
  <c r="F7329" i="5"/>
  <c r="F7321" i="5"/>
  <c r="E7321" i="5"/>
  <c r="D7321" i="5"/>
  <c r="E7313" i="5"/>
  <c r="F7313" i="5"/>
  <c r="D7313" i="5"/>
  <c r="D7305" i="5"/>
  <c r="F7305" i="5"/>
  <c r="E7305" i="5"/>
  <c r="D7297" i="5"/>
  <c r="E7297" i="5"/>
  <c r="F7297" i="5"/>
  <c r="F7289" i="5"/>
  <c r="E7289" i="5"/>
  <c r="D7289" i="5"/>
  <c r="E7281" i="5"/>
  <c r="D7281" i="5"/>
  <c r="F7281" i="5"/>
  <c r="E7273" i="5"/>
  <c r="F7273" i="5"/>
  <c r="D7273" i="5"/>
  <c r="D7265" i="5"/>
  <c r="E7265" i="5"/>
  <c r="F7265" i="5"/>
  <c r="D7257" i="5"/>
  <c r="E7257" i="5"/>
  <c r="F7257" i="5"/>
  <c r="E7249" i="5"/>
  <c r="F7249" i="5"/>
  <c r="D7249" i="5"/>
  <c r="F7221" i="5"/>
  <c r="E7221" i="5"/>
  <c r="D7221" i="5"/>
  <c r="E7189" i="5"/>
  <c r="F7189" i="5"/>
  <c r="F7181" i="5"/>
  <c r="E7181" i="5"/>
  <c r="E7149" i="5"/>
  <c r="F7149" i="5"/>
  <c r="D7149" i="5"/>
  <c r="E7145" i="5"/>
  <c r="F7145" i="5"/>
  <c r="D7137" i="5"/>
  <c r="E7137" i="5"/>
  <c r="F7125" i="5"/>
  <c r="E7125" i="5"/>
  <c r="D7125" i="5"/>
  <c r="E7117" i="5"/>
  <c r="F7117" i="5"/>
  <c r="F7109" i="5"/>
  <c r="E7109" i="5"/>
  <c r="D7109" i="5"/>
  <c r="E7101" i="5"/>
  <c r="F7101" i="5"/>
  <c r="D7101" i="5"/>
  <c r="F7081" i="5"/>
  <c r="E7081" i="5"/>
  <c r="D7081" i="5"/>
  <c r="D7073" i="5"/>
  <c r="E7073" i="5"/>
  <c r="E7061" i="5"/>
  <c r="F7061" i="5"/>
  <c r="D7061" i="5"/>
  <c r="F7041" i="5"/>
  <c r="D7041" i="5"/>
  <c r="E7041" i="5"/>
  <c r="D7033" i="5"/>
  <c r="F7033" i="5"/>
  <c r="E7025" i="5"/>
  <c r="F7025" i="5"/>
  <c r="E7021" i="5"/>
  <c r="F7021" i="5"/>
  <c r="D7021" i="5"/>
  <c r="D7013" i="5"/>
  <c r="E7013" i="5"/>
  <c r="F7005" i="5"/>
  <c r="E7005" i="5"/>
  <c r="F6993" i="5"/>
  <c r="D6993" i="5"/>
  <c r="E6993" i="5"/>
  <c r="F6985" i="5"/>
  <c r="E6985" i="5"/>
  <c r="E6977" i="5"/>
  <c r="D6977" i="5"/>
  <c r="F6965" i="5"/>
  <c r="D6965" i="5"/>
  <c r="E6965" i="5"/>
  <c r="E6957" i="5"/>
  <c r="F6957" i="5"/>
  <c r="D6957" i="5"/>
  <c r="D6949" i="5"/>
  <c r="E6949" i="5"/>
  <c r="E6941" i="5"/>
  <c r="D6941" i="5"/>
  <c r="F6921" i="5"/>
  <c r="E6921" i="5"/>
  <c r="F6917" i="5"/>
  <c r="E6917" i="5"/>
  <c r="D6917" i="5"/>
  <c r="F6909" i="5"/>
  <c r="E6909" i="5"/>
  <c r="D6909" i="5"/>
  <c r="E6905" i="5"/>
  <c r="D6905" i="5"/>
  <c r="E6901" i="5"/>
  <c r="F6901" i="5"/>
  <c r="D6901" i="5"/>
  <c r="F6893" i="5"/>
  <c r="E6893" i="5"/>
  <c r="E6889" i="5"/>
  <c r="F6889" i="5"/>
  <c r="D6889" i="5"/>
  <c r="D6881" i="5"/>
  <c r="E6881" i="5"/>
  <c r="F6881" i="5"/>
  <c r="E6877" i="5"/>
  <c r="D6877" i="5"/>
  <c r="D6869" i="5"/>
  <c r="F6869" i="5"/>
  <c r="F6865" i="5"/>
  <c r="E6865" i="5"/>
  <c r="D6857" i="5"/>
  <c r="F6857" i="5"/>
  <c r="E6857" i="5"/>
  <c r="E6849" i="5"/>
  <c r="D6849" i="5"/>
  <c r="E6841" i="5"/>
  <c r="F6841" i="5"/>
  <c r="D6841" i="5"/>
  <c r="E6829" i="5"/>
  <c r="F6829" i="5"/>
  <c r="D6829" i="5"/>
  <c r="F6821" i="5"/>
  <c r="E6821" i="5"/>
  <c r="F6813" i="5"/>
  <c r="E6813" i="5"/>
  <c r="D6805" i="5"/>
  <c r="E6805" i="5"/>
  <c r="F6805" i="5"/>
  <c r="F6793" i="5"/>
  <c r="E6793" i="5"/>
  <c r="D6793" i="5"/>
  <c r="E6769" i="5"/>
  <c r="F6769" i="5"/>
  <c r="D6769" i="5"/>
  <c r="F6761" i="5"/>
  <c r="E6761" i="5"/>
  <c r="D6753" i="5"/>
  <c r="E6753" i="5"/>
  <c r="F6753" i="5"/>
  <c r="D6745" i="5"/>
  <c r="F6745" i="5"/>
  <c r="E6745" i="5"/>
  <c r="E6717" i="5"/>
  <c r="F6717" i="5"/>
  <c r="D6717" i="5"/>
  <c r="F6697" i="5"/>
  <c r="E6697" i="5"/>
  <c r="D6689" i="5"/>
  <c r="E6689" i="5"/>
  <c r="F6689" i="5"/>
  <c r="F6681" i="5"/>
  <c r="D6681" i="5"/>
  <c r="E6681" i="5"/>
  <c r="F6673" i="5"/>
  <c r="E6673" i="5"/>
  <c r="D6673" i="5"/>
  <c r="E6661" i="5"/>
  <c r="F6661" i="5"/>
  <c r="D6661" i="5"/>
  <c r="F6641" i="5"/>
  <c r="E6641" i="5"/>
  <c r="D6633" i="5"/>
  <c r="F6633" i="5"/>
  <c r="E6633" i="5"/>
  <c r="D6625" i="5"/>
  <c r="E6625" i="5"/>
  <c r="F6625" i="5"/>
  <c r="F6621" i="5"/>
  <c r="D6621" i="5"/>
  <c r="E6613" i="5"/>
  <c r="D6613" i="5"/>
  <c r="F6589" i="5"/>
  <c r="E6589" i="5"/>
  <c r="E6569" i="5"/>
  <c r="F6569" i="5"/>
  <c r="D6569" i="5"/>
  <c r="E6549" i="5"/>
  <c r="D6549" i="5"/>
  <c r="D6533" i="5"/>
  <c r="F6533" i="5"/>
  <c r="F6513" i="5"/>
  <c r="D6513" i="5"/>
  <c r="E6513" i="5"/>
  <c r="F6505" i="5"/>
  <c r="E6505" i="5"/>
  <c r="E6501" i="5"/>
  <c r="F6501" i="5"/>
  <c r="D6501" i="5"/>
  <c r="E6493" i="5"/>
  <c r="D6493" i="5"/>
  <c r="D6481" i="5"/>
  <c r="E6481" i="5"/>
  <c r="F6481" i="5"/>
  <c r="E6473" i="5"/>
  <c r="F6473" i="5"/>
  <c r="D6473" i="5"/>
  <c r="D6465" i="5"/>
  <c r="E6465" i="5"/>
  <c r="F6465" i="5"/>
  <c r="E6461" i="5"/>
  <c r="D6461" i="5"/>
  <c r="D6441" i="5"/>
  <c r="E6441" i="5"/>
  <c r="F6441" i="5"/>
  <c r="F6437" i="5"/>
  <c r="E6437" i="5"/>
  <c r="E6429" i="5"/>
  <c r="F6429" i="5"/>
  <c r="E6421" i="5"/>
  <c r="D6421" i="5"/>
  <c r="E6413" i="5"/>
  <c r="F6413" i="5"/>
  <c r="D6413" i="5"/>
  <c r="E6405" i="5"/>
  <c r="D6405" i="5"/>
  <c r="D6397" i="5"/>
  <c r="E6397" i="5"/>
  <c r="F6397" i="5"/>
  <c r="D6389" i="5"/>
  <c r="F6389" i="5"/>
  <c r="E6389" i="5"/>
  <c r="F6361" i="5"/>
  <c r="E6361" i="5"/>
  <c r="F6353" i="5"/>
  <c r="E6353" i="5"/>
  <c r="E6345" i="5"/>
  <c r="D6345" i="5"/>
  <c r="E6337" i="5"/>
  <c r="D6337" i="5"/>
  <c r="F6325" i="5"/>
  <c r="E6325" i="5"/>
  <c r="D6325" i="5"/>
  <c r="D6317" i="5"/>
  <c r="E6317" i="5"/>
  <c r="F6317" i="5"/>
  <c r="F6301" i="5"/>
  <c r="E6301" i="5"/>
  <c r="D6301" i="5"/>
  <c r="F6293" i="5"/>
  <c r="E6293" i="5"/>
  <c r="D6285" i="5"/>
  <c r="F6285" i="5"/>
  <c r="E6285" i="5"/>
  <c r="E6277" i="5"/>
  <c r="D6277" i="5"/>
  <c r="F6269" i="5"/>
  <c r="D6269" i="5"/>
  <c r="E6269" i="5"/>
  <c r="E6253" i="5"/>
  <c r="F6253" i="5"/>
  <c r="D6253" i="5"/>
  <c r="D6237" i="5"/>
  <c r="F6237" i="5"/>
  <c r="E6237" i="5"/>
  <c r="F6229" i="5"/>
  <c r="E6229" i="5"/>
  <c r="F6221" i="5"/>
  <c r="D6221" i="5"/>
  <c r="E6221" i="5"/>
  <c r="E6213" i="5"/>
  <c r="D6213" i="5"/>
  <c r="F6209" i="5"/>
  <c r="E6209" i="5"/>
  <c r="D6209" i="5"/>
  <c r="E6193" i="5"/>
  <c r="D6193" i="5"/>
  <c r="F6193" i="5"/>
  <c r="D6185" i="5"/>
  <c r="E6185" i="5"/>
  <c r="F6185" i="5"/>
  <c r="F6169" i="5"/>
  <c r="E6169" i="5"/>
  <c r="F6157" i="5"/>
  <c r="E6157" i="5"/>
  <c r="D6157" i="5"/>
  <c r="F6149" i="5"/>
  <c r="E6149" i="5"/>
  <c r="E6101" i="5"/>
  <c r="D6101" i="5"/>
  <c r="F6093" i="5"/>
  <c r="E6093" i="5"/>
  <c r="F6081" i="5"/>
  <c r="D6081" i="5"/>
  <c r="E6081" i="5"/>
  <c r="E6073" i="5"/>
  <c r="F6073" i="5"/>
  <c r="D6073" i="5"/>
  <c r="F6065" i="5"/>
  <c r="E6065" i="5"/>
  <c r="E6057" i="5"/>
  <c r="F6057" i="5"/>
  <c r="D6057" i="5"/>
  <c r="E6049" i="5"/>
  <c r="D6049" i="5"/>
  <c r="D6021" i="5"/>
  <c r="E6021" i="5"/>
  <c r="F6013" i="5"/>
  <c r="E6013" i="5"/>
  <c r="F6005" i="5"/>
  <c r="E6005" i="5"/>
  <c r="D6005" i="5"/>
  <c r="D5969" i="5"/>
  <c r="F5969" i="5"/>
  <c r="E5969" i="5"/>
  <c r="E5957" i="5"/>
  <c r="D5957" i="5"/>
  <c r="F5941" i="5"/>
  <c r="E5941" i="5"/>
  <c r="E5933" i="5"/>
  <c r="D5933" i="5"/>
  <c r="F5933" i="5"/>
  <c r="F5925" i="5"/>
  <c r="E5925" i="5"/>
  <c r="E5917" i="5"/>
  <c r="F5917" i="5"/>
  <c r="D5917" i="5"/>
  <c r="D5901" i="5"/>
  <c r="E5901" i="5"/>
  <c r="F5901" i="5"/>
  <c r="D5881" i="5"/>
  <c r="E5881" i="5"/>
  <c r="F5881" i="5"/>
  <c r="F5873" i="5"/>
  <c r="D5873" i="5"/>
  <c r="E5865" i="5"/>
  <c r="D5865" i="5"/>
  <c r="E5845" i="5"/>
  <c r="F5845" i="5"/>
  <c r="D5845" i="5"/>
  <c r="D5837" i="5"/>
  <c r="E5837" i="5"/>
  <c r="F5837" i="5"/>
  <c r="D5829" i="5"/>
  <c r="E5829" i="5"/>
  <c r="F5829" i="5"/>
  <c r="F5813" i="5"/>
  <c r="E5813" i="5"/>
  <c r="D5813" i="5"/>
  <c r="F5805" i="5"/>
  <c r="E5805" i="5"/>
  <c r="E5801" i="5"/>
  <c r="D5801" i="5"/>
  <c r="F5801" i="5"/>
  <c r="D5793" i="5"/>
  <c r="F5793" i="5"/>
  <c r="E5793" i="5"/>
  <c r="F5789" i="5"/>
  <c r="D5789" i="5"/>
  <c r="E5789" i="5"/>
  <c r="E5769" i="5"/>
  <c r="F5769" i="5"/>
  <c r="D5769" i="5"/>
  <c r="E5761" i="5"/>
  <c r="D5761" i="5"/>
  <c r="F5761" i="5"/>
  <c r="E5753" i="5"/>
  <c r="D5753" i="5"/>
  <c r="D5749" i="5"/>
  <c r="F5749" i="5"/>
  <c r="D5741" i="5"/>
  <c r="E5741" i="5"/>
  <c r="F5741" i="5"/>
  <c r="E5737" i="5"/>
  <c r="F5737" i="5"/>
  <c r="D5737" i="5"/>
  <c r="E5725" i="5"/>
  <c r="F5725" i="5"/>
  <c r="F5717" i="5"/>
  <c r="E5717" i="5"/>
  <c r="E5709" i="5"/>
  <c r="D5709" i="5"/>
  <c r="D5677" i="5"/>
  <c r="F5677" i="5"/>
  <c r="E5677" i="5"/>
  <c r="F5669" i="5"/>
  <c r="E5669" i="5"/>
  <c r="F5665" i="5"/>
  <c r="E5665" i="5"/>
  <c r="D5665" i="5"/>
  <c r="D5657" i="5"/>
  <c r="F5657" i="5"/>
  <c r="E5657" i="5"/>
  <c r="E5653" i="5"/>
  <c r="D5653" i="5"/>
  <c r="F5653" i="5"/>
  <c r="F5629" i="5"/>
  <c r="E5629" i="5"/>
  <c r="F5621" i="5"/>
  <c r="E5621" i="5"/>
  <c r="E5609" i="5"/>
  <c r="D5609" i="5"/>
  <c r="F5609" i="5"/>
  <c r="F5597" i="5"/>
  <c r="E5597" i="5"/>
  <c r="F5565" i="5"/>
  <c r="E5565" i="5"/>
  <c r="F5549" i="5"/>
  <c r="E5549" i="5"/>
  <c r="D5549" i="5"/>
  <c r="F5541" i="5"/>
  <c r="D5541" i="5"/>
  <c r="E5541" i="5"/>
  <c r="E5533" i="5"/>
  <c r="D5533" i="5"/>
  <c r="E5529" i="5"/>
  <c r="F5529" i="5"/>
  <c r="D5529" i="5"/>
  <c r="F5509" i="5"/>
  <c r="E5509" i="5"/>
  <c r="D5509" i="5"/>
  <c r="E5501" i="5"/>
  <c r="D5501" i="5"/>
  <c r="F5501" i="5"/>
  <c r="D5493" i="5"/>
  <c r="E5493" i="5"/>
  <c r="F5485" i="5"/>
  <c r="E5485" i="5"/>
  <c r="D5485" i="5"/>
  <c r="D5477" i="5"/>
  <c r="E5477" i="5"/>
  <c r="F5477" i="5"/>
  <c r="E5469" i="5"/>
  <c r="F5469" i="5"/>
  <c r="D5469" i="5"/>
  <c r="F5465" i="5"/>
  <c r="D5465" i="5"/>
  <c r="E5465" i="5"/>
  <c r="E5457" i="5"/>
  <c r="F5457" i="5"/>
  <c r="D5457" i="5"/>
  <c r="F5449" i="5"/>
  <c r="E5449" i="5"/>
  <c r="D5449" i="5"/>
  <c r="E5441" i="5"/>
  <c r="D5441" i="5"/>
  <c r="F5441" i="5"/>
  <c r="D5433" i="5"/>
  <c r="F5433" i="5"/>
  <c r="E5433" i="5"/>
  <c r="E5425" i="5"/>
  <c r="D5425" i="5"/>
  <c r="D5417" i="5"/>
  <c r="E5417" i="5"/>
  <c r="F5417" i="5"/>
  <c r="F5413" i="5"/>
  <c r="D5413" i="5"/>
  <c r="E5405" i="5"/>
  <c r="D5405" i="5"/>
  <c r="F5405" i="5"/>
  <c r="E5397" i="5"/>
  <c r="F5397" i="5"/>
  <c r="D5397" i="5"/>
  <c r="E5389" i="5"/>
  <c r="F5389" i="5"/>
  <c r="D5389" i="5"/>
  <c r="F5381" i="5"/>
  <c r="D5381" i="5"/>
  <c r="E5381" i="5"/>
  <c r="F5377" i="5"/>
  <c r="D5377" i="5"/>
  <c r="E5377" i="5"/>
  <c r="D5369" i="5"/>
  <c r="E5369" i="5"/>
  <c r="F5369" i="5"/>
  <c r="F5361" i="5"/>
  <c r="E5361" i="5"/>
  <c r="D5361" i="5"/>
  <c r="D5353" i="5"/>
  <c r="F5353" i="5"/>
  <c r="E5341" i="5"/>
  <c r="D5341" i="5"/>
  <c r="F5341" i="5"/>
  <c r="E5333" i="5"/>
  <c r="F5333" i="5"/>
  <c r="D5333" i="5"/>
  <c r="E5325" i="5"/>
  <c r="F5325" i="5"/>
  <c r="D5325" i="5"/>
  <c r="F5317" i="5"/>
  <c r="E5317" i="5"/>
  <c r="D5317" i="5"/>
  <c r="E5309" i="5"/>
  <c r="F5309" i="5"/>
  <c r="F5301" i="5"/>
  <c r="E5301" i="5"/>
  <c r="F5293" i="5"/>
  <c r="E5293" i="5"/>
  <c r="D5285" i="5"/>
  <c r="F5285" i="5"/>
  <c r="E5285" i="5"/>
  <c r="F5277" i="5"/>
  <c r="E5277" i="5"/>
  <c r="D5277" i="5"/>
  <c r="D5269" i="5"/>
  <c r="F5269" i="5"/>
  <c r="E5269" i="5"/>
  <c r="F5261" i="5"/>
  <c r="D5261" i="5"/>
  <c r="E5261" i="5"/>
  <c r="D5253" i="5"/>
  <c r="E5253" i="5"/>
  <c r="F5253" i="5"/>
  <c r="F5249" i="5"/>
  <c r="E5249" i="5"/>
  <c r="E5241" i="5"/>
  <c r="F5241" i="5"/>
  <c r="D5241" i="5"/>
  <c r="D5233" i="5"/>
  <c r="E5233" i="5"/>
  <c r="E5225" i="5"/>
  <c r="D5225" i="5"/>
  <c r="F5225" i="5"/>
  <c r="D5217" i="5"/>
  <c r="E5217" i="5"/>
  <c r="F5217" i="5"/>
  <c r="E5209" i="5"/>
  <c r="D5209" i="5"/>
  <c r="F5209" i="5"/>
  <c r="E5201" i="5"/>
  <c r="F5201" i="5"/>
  <c r="D5201" i="5"/>
  <c r="E5193" i="5"/>
  <c r="F5193" i="5"/>
  <c r="D5193" i="5"/>
  <c r="F5185" i="5"/>
  <c r="E5185" i="5"/>
  <c r="D5185" i="5"/>
  <c r="E5177" i="5"/>
  <c r="D5177" i="5"/>
  <c r="D5169" i="5"/>
  <c r="F5169" i="5"/>
  <c r="E5169" i="5"/>
  <c r="E5161" i="5"/>
  <c r="D5161" i="5"/>
  <c r="F5161" i="5"/>
  <c r="D5153" i="5"/>
  <c r="E5153" i="5"/>
  <c r="F5153" i="5"/>
  <c r="E5145" i="5"/>
  <c r="D5145" i="5"/>
  <c r="F5145" i="5"/>
  <c r="E5137" i="5"/>
  <c r="F5137" i="5"/>
  <c r="D5137" i="5"/>
  <c r="E5129" i="5"/>
  <c r="F5129" i="5"/>
  <c r="D5129" i="5"/>
  <c r="F5121" i="5"/>
  <c r="D5121" i="5"/>
  <c r="E5113" i="5"/>
  <c r="F5113" i="5"/>
  <c r="D5113" i="5"/>
  <c r="F5101" i="5"/>
  <c r="E5101" i="5"/>
  <c r="D5101" i="5"/>
  <c r="D5093" i="5"/>
  <c r="F5093" i="5"/>
  <c r="E5093" i="5"/>
  <c r="F5085" i="5"/>
  <c r="E5085" i="5"/>
  <c r="D5085" i="5"/>
  <c r="F5081" i="5"/>
  <c r="E5081" i="5"/>
  <c r="D5081" i="5"/>
  <c r="D5073" i="5"/>
  <c r="F5073" i="5"/>
  <c r="F5065" i="5"/>
  <c r="D5065" i="5"/>
  <c r="E5065" i="5"/>
  <c r="D5057" i="5"/>
  <c r="E5057" i="5"/>
  <c r="F5057" i="5"/>
  <c r="F5049" i="5"/>
  <c r="D5049" i="5"/>
  <c r="E5049" i="5"/>
  <c r="D5041" i="5"/>
  <c r="E5041" i="5"/>
  <c r="F5041" i="5"/>
  <c r="F5033" i="5"/>
  <c r="E5033" i="5"/>
  <c r="D5033" i="5"/>
  <c r="D5025" i="5"/>
  <c r="F5025" i="5"/>
  <c r="E5025" i="5"/>
  <c r="F5017" i="5"/>
  <c r="E5017" i="5"/>
  <c r="D5009" i="5"/>
  <c r="F5009" i="5"/>
  <c r="E5009" i="5"/>
  <c r="F5001" i="5"/>
  <c r="D5001" i="5"/>
  <c r="E5001" i="5"/>
  <c r="D4993" i="5"/>
  <c r="E4993" i="5"/>
  <c r="F4993" i="5"/>
  <c r="F4985" i="5"/>
  <c r="D4985" i="5"/>
  <c r="E4985" i="5"/>
  <c r="D4977" i="5"/>
  <c r="E4977" i="5"/>
  <c r="F4977" i="5"/>
  <c r="F4969" i="5"/>
  <c r="E4969" i="5"/>
  <c r="D4969" i="5"/>
  <c r="D4961" i="5"/>
  <c r="F4961" i="5"/>
  <c r="E4961" i="5"/>
  <c r="F4953" i="5"/>
  <c r="E4953" i="5"/>
  <c r="D4953" i="5"/>
  <c r="D4945" i="5"/>
  <c r="E4945" i="5"/>
  <c r="F4937" i="5"/>
  <c r="D4937" i="5"/>
  <c r="E4937" i="5"/>
  <c r="D4929" i="5"/>
  <c r="E4929" i="5"/>
  <c r="F4929" i="5"/>
  <c r="F4921" i="5"/>
  <c r="D4921" i="5"/>
  <c r="E4921" i="5"/>
  <c r="E4909" i="5"/>
  <c r="D4909" i="5"/>
  <c r="F4901" i="5"/>
  <c r="E4901" i="5"/>
  <c r="D4901" i="5"/>
  <c r="D4893" i="5"/>
  <c r="F4893" i="5"/>
  <c r="E4893" i="5"/>
  <c r="F4885" i="5"/>
  <c r="D4885" i="5"/>
  <c r="D4877" i="5"/>
  <c r="F4877" i="5"/>
  <c r="E4877" i="5"/>
  <c r="F4869" i="5"/>
  <c r="D4869" i="5"/>
  <c r="E4869" i="5"/>
  <c r="D4861" i="5"/>
  <c r="E4861" i="5"/>
  <c r="F4861" i="5"/>
  <c r="F4853" i="5"/>
  <c r="D4853" i="5"/>
  <c r="E4853" i="5"/>
  <c r="D4845" i="5"/>
  <c r="E4845" i="5"/>
  <c r="F4845" i="5"/>
  <c r="F4837" i="5"/>
  <c r="E4837" i="5"/>
  <c r="D4837" i="5"/>
  <c r="D4829" i="5"/>
  <c r="F4829" i="5"/>
  <c r="F4821" i="5"/>
  <c r="E4821" i="5"/>
  <c r="D4821" i="5"/>
  <c r="D4813" i="5"/>
  <c r="F4813" i="5"/>
  <c r="E4813" i="5"/>
  <c r="F4805" i="5"/>
  <c r="D4805" i="5"/>
  <c r="E4805" i="5"/>
  <c r="D4797" i="5"/>
  <c r="E4797" i="5"/>
  <c r="F4797" i="5"/>
  <c r="F4789" i="5"/>
  <c r="D4789" i="5"/>
  <c r="E4789" i="5"/>
  <c r="D4781" i="5"/>
  <c r="E4781" i="5"/>
  <c r="F4781" i="5"/>
  <c r="F4773" i="5"/>
  <c r="E4773" i="5"/>
  <c r="D4761" i="5"/>
  <c r="E4761" i="5"/>
  <c r="F4761" i="5"/>
  <c r="E4753" i="5"/>
  <c r="D4753" i="5"/>
  <c r="F4753" i="5"/>
  <c r="E4745" i="5"/>
  <c r="F4745" i="5"/>
  <c r="D4745" i="5"/>
  <c r="E4737" i="5"/>
  <c r="F4737" i="5"/>
  <c r="D4737" i="5"/>
  <c r="F4729" i="5"/>
  <c r="E4729" i="5"/>
  <c r="E4721" i="5"/>
  <c r="F4721" i="5"/>
  <c r="D4721" i="5"/>
  <c r="D4713" i="5"/>
  <c r="E4713" i="5"/>
  <c r="E4705" i="5"/>
  <c r="D4705" i="5"/>
  <c r="F4705" i="5"/>
  <c r="D4697" i="5"/>
  <c r="E4697" i="5"/>
  <c r="F4697" i="5"/>
  <c r="E4689" i="5"/>
  <c r="D4689" i="5"/>
  <c r="F4689" i="5"/>
  <c r="E4681" i="5"/>
  <c r="F4681" i="5"/>
  <c r="D4681" i="5"/>
  <c r="E4673" i="5"/>
  <c r="F4673" i="5"/>
  <c r="D4673" i="5"/>
  <c r="F4665" i="5"/>
  <c r="E4665" i="5"/>
  <c r="D4665" i="5"/>
  <c r="E4657" i="5"/>
  <c r="D4657" i="5"/>
  <c r="F4645" i="5"/>
  <c r="E4645" i="5"/>
  <c r="D4645" i="5"/>
  <c r="D4637" i="5"/>
  <c r="F4637" i="5"/>
  <c r="E4637" i="5"/>
  <c r="F4629" i="5"/>
  <c r="D4629" i="5"/>
  <c r="E4629" i="5"/>
  <c r="D4621" i="5"/>
  <c r="F4621" i="5"/>
  <c r="E4621" i="5"/>
  <c r="F4613" i="5"/>
  <c r="D4613" i="5"/>
  <c r="E4605" i="5"/>
  <c r="F4605" i="5"/>
  <c r="D4597" i="5"/>
  <c r="F4597" i="5"/>
  <c r="E4597" i="5"/>
  <c r="E4589" i="5"/>
  <c r="F4589" i="5"/>
  <c r="D4589" i="5"/>
  <c r="D4581" i="5"/>
  <c r="E4581" i="5"/>
  <c r="F4581" i="5"/>
  <c r="E4573" i="5"/>
  <c r="F4573" i="5"/>
  <c r="D4573" i="5"/>
  <c r="D4565" i="5"/>
  <c r="F4565" i="5"/>
  <c r="E4565" i="5"/>
  <c r="E4557" i="5"/>
  <c r="F4557" i="5"/>
  <c r="D4557" i="5"/>
  <c r="D4549" i="5"/>
  <c r="F4549" i="5"/>
  <c r="E4549" i="5"/>
  <c r="F4545" i="5"/>
  <c r="E4545" i="5"/>
  <c r="D4545" i="5"/>
  <c r="D4537" i="5"/>
  <c r="E4537" i="5"/>
  <c r="F4537" i="5"/>
  <c r="D4533" i="5"/>
  <c r="F4533" i="5"/>
  <c r="E4533" i="5"/>
  <c r="E4525" i="5"/>
  <c r="F4525" i="5"/>
  <c r="D4525" i="5"/>
  <c r="D4517" i="5"/>
  <c r="F4517" i="5"/>
  <c r="E4517" i="5"/>
  <c r="E4509" i="5"/>
  <c r="F4509" i="5"/>
  <c r="D4509" i="5"/>
  <c r="D4501" i="5"/>
  <c r="F4501" i="5"/>
  <c r="E4493" i="5"/>
  <c r="F4493" i="5"/>
  <c r="D4493" i="5"/>
  <c r="D4485" i="5"/>
  <c r="F4485" i="5"/>
  <c r="E4485" i="5"/>
  <c r="E4477" i="5"/>
  <c r="F4477" i="5"/>
  <c r="D4477" i="5"/>
  <c r="D4469" i="5"/>
  <c r="F4469" i="5"/>
  <c r="D4457" i="5"/>
  <c r="E4457" i="5"/>
  <c r="F4457" i="5"/>
  <c r="F4449" i="5"/>
  <c r="E4449" i="5"/>
  <c r="D4449" i="5"/>
  <c r="D4441" i="5"/>
  <c r="E4441" i="5"/>
  <c r="F4433" i="5"/>
  <c r="E4433" i="5"/>
  <c r="D4433" i="5"/>
  <c r="D4425" i="5"/>
  <c r="E4425" i="5"/>
  <c r="F4425" i="5"/>
  <c r="E4413" i="5"/>
  <c r="F4413" i="5"/>
  <c r="D4405" i="5"/>
  <c r="F4405" i="5"/>
  <c r="E4405" i="5"/>
  <c r="E4397" i="5"/>
  <c r="F4397" i="5"/>
  <c r="D4397" i="5"/>
  <c r="D4389" i="5"/>
  <c r="F4389" i="5"/>
  <c r="E4381" i="5"/>
  <c r="F4381" i="5"/>
  <c r="D4381" i="5"/>
  <c r="F4369" i="5"/>
  <c r="D4369" i="5"/>
  <c r="E4369" i="5"/>
  <c r="E4349" i="5"/>
  <c r="F4349" i="5"/>
  <c r="D4349" i="5"/>
  <c r="D4341" i="5"/>
  <c r="F4341" i="5"/>
  <c r="E4341" i="5"/>
  <c r="E4333" i="5"/>
  <c r="F4333" i="5"/>
  <c r="D4333" i="5"/>
  <c r="D4325" i="5"/>
  <c r="E4325" i="5"/>
  <c r="F4321" i="5"/>
  <c r="E4321" i="5"/>
  <c r="D4321" i="5"/>
  <c r="D4309" i="5"/>
  <c r="F4309" i="5"/>
  <c r="E4309" i="5"/>
  <c r="E4301" i="5"/>
  <c r="F4301" i="5"/>
  <c r="D4301" i="5"/>
  <c r="D4293" i="5"/>
  <c r="F4293" i="5"/>
  <c r="E4293" i="5"/>
  <c r="E4285" i="5"/>
  <c r="F4285" i="5"/>
  <c r="D4285" i="5"/>
  <c r="D4281" i="5"/>
  <c r="E4281" i="5"/>
  <c r="F4281" i="5"/>
  <c r="D4277" i="5"/>
  <c r="F4277" i="5"/>
  <c r="E4277" i="5"/>
  <c r="D4265" i="5"/>
  <c r="E4265" i="5"/>
  <c r="F4265" i="5"/>
  <c r="F4257" i="5"/>
  <c r="E4257" i="5"/>
  <c r="D4257" i="5"/>
  <c r="D4249" i="5"/>
  <c r="E4249" i="5"/>
  <c r="F4249" i="5"/>
  <c r="F4241" i="5"/>
  <c r="D4241" i="5"/>
  <c r="D4233" i="5"/>
  <c r="E4233" i="5"/>
  <c r="F4233" i="5"/>
  <c r="F4225" i="5"/>
  <c r="E4225" i="5"/>
  <c r="D4225" i="5"/>
  <c r="D4217" i="5"/>
  <c r="E4217" i="5"/>
  <c r="F4209" i="5"/>
  <c r="E4209" i="5"/>
  <c r="D4209" i="5"/>
  <c r="D4201" i="5"/>
  <c r="E4201" i="5"/>
  <c r="F4201" i="5"/>
  <c r="D4193" i="5"/>
  <c r="E4193" i="5"/>
  <c r="F4193" i="5"/>
  <c r="E4185" i="5"/>
  <c r="F4185" i="5"/>
  <c r="D4177" i="5"/>
  <c r="F4177" i="5"/>
  <c r="E4177" i="5"/>
  <c r="E4169" i="5"/>
  <c r="F4169" i="5"/>
  <c r="D4169" i="5"/>
  <c r="D4161" i="5"/>
  <c r="F4161" i="5"/>
  <c r="E4161" i="5"/>
  <c r="E4153" i="5"/>
  <c r="F4153" i="5"/>
  <c r="F4141" i="5"/>
  <c r="E4141" i="5"/>
  <c r="D4141" i="5"/>
  <c r="D4133" i="5"/>
  <c r="E4133" i="5"/>
  <c r="F4133" i="5"/>
  <c r="F4125" i="5"/>
  <c r="E4125" i="5"/>
  <c r="D4117" i="5"/>
  <c r="E4117" i="5"/>
  <c r="F4117" i="5"/>
  <c r="F4109" i="5"/>
  <c r="D4109" i="5"/>
  <c r="E4109" i="5"/>
  <c r="E4105" i="5"/>
  <c r="F4105" i="5"/>
  <c r="D4105" i="5"/>
  <c r="D4101" i="5"/>
  <c r="E4101" i="5"/>
  <c r="F4101" i="5"/>
  <c r="F4093" i="5"/>
  <c r="E4093" i="5"/>
  <c r="D4093" i="5"/>
  <c r="D4085" i="5"/>
  <c r="E4085" i="5"/>
  <c r="F4085" i="5"/>
  <c r="F4077" i="5"/>
  <c r="E4077" i="5"/>
  <c r="D4077" i="5"/>
  <c r="D4069" i="5"/>
  <c r="E4069" i="5"/>
  <c r="F4061" i="5"/>
  <c r="E4061" i="5"/>
  <c r="D4061" i="5"/>
  <c r="D4053" i="5"/>
  <c r="E4053" i="5"/>
  <c r="F4053" i="5"/>
  <c r="F4045" i="5"/>
  <c r="E4045" i="5"/>
  <c r="D4037" i="5"/>
  <c r="E4037" i="5"/>
  <c r="F4029" i="5"/>
  <c r="E4029" i="5"/>
  <c r="D4029" i="5"/>
  <c r="D4021" i="5"/>
  <c r="E4021" i="5"/>
  <c r="F4021" i="5"/>
  <c r="D4017" i="5"/>
  <c r="F4017" i="5"/>
  <c r="E4017" i="5"/>
  <c r="E4009" i="5"/>
  <c r="F4009" i="5"/>
  <c r="D4009" i="5"/>
  <c r="D4001" i="5"/>
  <c r="F4001" i="5"/>
  <c r="E4001" i="5"/>
  <c r="E3993" i="5"/>
  <c r="F3993" i="5"/>
  <c r="D3993" i="5"/>
  <c r="D3985" i="5"/>
  <c r="F3985" i="5"/>
  <c r="E3977" i="5"/>
  <c r="F3977" i="5"/>
  <c r="D3977" i="5"/>
  <c r="D3969" i="5"/>
  <c r="F3969" i="5"/>
  <c r="E3969" i="5"/>
  <c r="E3961" i="5"/>
  <c r="F3961" i="5"/>
  <c r="D3961" i="5"/>
  <c r="D3953" i="5"/>
  <c r="F3953" i="5"/>
  <c r="E3945" i="5"/>
  <c r="F3945" i="5"/>
  <c r="D3945" i="5"/>
  <c r="D3937" i="5"/>
  <c r="E3937" i="5"/>
  <c r="F3937" i="5"/>
  <c r="E3929" i="5"/>
  <c r="F3929" i="5"/>
  <c r="D3921" i="5"/>
  <c r="F3921" i="5"/>
  <c r="E3921" i="5"/>
  <c r="E3913" i="5"/>
  <c r="F3913" i="5"/>
  <c r="D3913" i="5"/>
  <c r="D3905" i="5"/>
  <c r="F3905" i="5"/>
  <c r="E3905" i="5"/>
  <c r="E3897" i="5"/>
  <c r="F3897" i="5"/>
  <c r="D3889" i="5"/>
  <c r="F3889" i="5"/>
  <c r="E3889" i="5"/>
  <c r="E3881" i="5"/>
  <c r="F3881" i="5"/>
  <c r="D3881" i="5"/>
  <c r="D3873" i="5"/>
  <c r="F3873" i="5"/>
  <c r="E3865" i="5"/>
  <c r="F3865" i="5"/>
  <c r="D3865" i="5"/>
  <c r="D3857" i="5"/>
  <c r="F3857" i="5"/>
  <c r="E3857" i="5"/>
  <c r="E3833" i="5"/>
  <c r="F3833" i="5"/>
  <c r="D3833" i="5"/>
  <c r="D3825" i="5"/>
  <c r="F3825" i="5"/>
  <c r="E3825" i="5"/>
  <c r="E3817" i="5"/>
  <c r="F3817" i="5"/>
  <c r="D3817" i="5"/>
  <c r="D3809" i="5"/>
  <c r="E3809" i="5"/>
  <c r="E3801" i="5"/>
  <c r="F3801" i="5"/>
  <c r="D3801" i="5"/>
  <c r="D3793" i="5"/>
  <c r="F3793" i="5"/>
  <c r="E3793" i="5"/>
  <c r="E3785" i="5"/>
  <c r="F3785" i="5"/>
  <c r="D3785" i="5"/>
  <c r="D3777" i="5"/>
  <c r="F3777" i="5"/>
  <c r="E3777" i="5"/>
  <c r="E3769" i="5"/>
  <c r="F3769" i="5"/>
  <c r="D3769" i="5"/>
  <c r="D3761" i="5"/>
  <c r="F3761" i="5"/>
  <c r="F3753" i="5"/>
  <c r="E3753" i="5"/>
  <c r="D3753" i="5"/>
  <c r="E3749" i="5"/>
  <c r="F3749" i="5"/>
  <c r="D3749" i="5"/>
  <c r="D3745" i="5"/>
  <c r="F3745" i="5"/>
  <c r="E3745" i="5"/>
  <c r="F3737" i="5"/>
  <c r="D3737" i="5"/>
  <c r="E3737" i="5"/>
  <c r="D3729" i="5"/>
  <c r="E3729" i="5"/>
  <c r="F3729" i="5"/>
  <c r="F3721" i="5"/>
  <c r="E3721" i="5"/>
  <c r="D3713" i="5"/>
  <c r="F3713" i="5"/>
  <c r="E3713" i="5"/>
  <c r="F3705" i="5"/>
  <c r="E3705" i="5"/>
  <c r="D3697" i="5"/>
  <c r="F3697" i="5"/>
  <c r="E3697" i="5"/>
  <c r="F3689" i="5"/>
  <c r="E3689" i="5"/>
  <c r="D3689" i="5"/>
  <c r="D3681" i="5"/>
  <c r="E3681" i="5"/>
  <c r="F3673" i="5"/>
  <c r="D3673" i="5"/>
  <c r="E3673" i="5"/>
  <c r="E3661" i="5"/>
  <c r="D3661" i="5"/>
  <c r="E3637" i="5"/>
  <c r="D3637" i="5"/>
  <c r="F3637" i="5"/>
  <c r="E3629" i="5"/>
  <c r="F3629" i="5"/>
  <c r="E3621" i="5"/>
  <c r="F3621" i="5"/>
  <c r="D3621" i="5"/>
  <c r="F3613" i="5"/>
  <c r="E3613" i="5"/>
  <c r="D3613" i="5"/>
  <c r="D3601" i="5"/>
  <c r="E3601" i="5"/>
  <c r="F3601" i="5"/>
  <c r="D3585" i="5"/>
  <c r="F3585" i="5"/>
  <c r="E3585" i="5"/>
  <c r="F3577" i="5"/>
  <c r="D3577" i="5"/>
  <c r="E3577" i="5"/>
  <c r="E3573" i="5"/>
  <c r="D3573" i="5"/>
  <c r="F3573" i="5"/>
  <c r="F3561" i="5"/>
  <c r="E3561" i="5"/>
  <c r="D3561" i="5"/>
  <c r="D3553" i="5"/>
  <c r="F3553" i="5"/>
  <c r="F3545" i="5"/>
  <c r="D3545" i="5"/>
  <c r="E3545" i="5"/>
  <c r="E3541" i="5"/>
  <c r="F3541" i="5"/>
  <c r="D3541" i="5"/>
  <c r="D3537" i="5"/>
  <c r="E3537" i="5"/>
  <c r="F3537" i="5"/>
  <c r="F3529" i="5"/>
  <c r="E3529" i="5"/>
  <c r="D3529" i="5"/>
  <c r="D3505" i="5"/>
  <c r="F3505" i="5"/>
  <c r="E3505" i="5"/>
  <c r="F3497" i="5"/>
  <c r="E3497" i="5"/>
  <c r="F3485" i="5"/>
  <c r="E3485" i="5"/>
  <c r="D3485" i="5"/>
  <c r="E3477" i="5"/>
  <c r="F3477" i="5"/>
  <c r="F3469" i="5"/>
  <c r="E3469" i="5"/>
  <c r="D3469" i="5"/>
  <c r="E3461" i="5"/>
  <c r="F3461" i="5"/>
  <c r="D3461" i="5"/>
  <c r="D3453" i="5"/>
  <c r="E3453" i="5"/>
  <c r="E3445" i="5"/>
  <c r="D3445" i="5"/>
  <c r="F3445" i="5"/>
  <c r="D3441" i="5"/>
  <c r="F3441" i="5"/>
  <c r="E3441" i="5"/>
  <c r="F3433" i="5"/>
  <c r="E3433" i="5"/>
  <c r="D3433" i="5"/>
  <c r="D3425" i="5"/>
  <c r="E3425" i="5"/>
  <c r="F3425" i="5"/>
  <c r="F3417" i="5"/>
  <c r="D3417" i="5"/>
  <c r="D3409" i="5"/>
  <c r="E3409" i="5"/>
  <c r="F3409" i="5"/>
  <c r="F3401" i="5"/>
  <c r="E3401" i="5"/>
  <c r="D3393" i="5"/>
  <c r="F3393" i="5"/>
  <c r="E3393" i="5"/>
  <c r="F3385" i="5"/>
  <c r="E3385" i="5"/>
  <c r="D3385" i="5"/>
  <c r="D3377" i="5"/>
  <c r="E3377" i="5"/>
  <c r="F3369" i="5"/>
  <c r="D3369" i="5"/>
  <c r="E3369" i="5"/>
  <c r="E3365" i="5"/>
  <c r="F3365" i="5"/>
  <c r="D3365" i="5"/>
  <c r="F3357" i="5"/>
  <c r="E3357" i="5"/>
  <c r="D3357" i="5"/>
  <c r="E3333" i="5"/>
  <c r="F3333" i="5"/>
  <c r="D3333" i="5"/>
  <c r="D3325" i="5"/>
  <c r="F3325" i="5"/>
  <c r="E3301" i="5"/>
  <c r="F3301" i="5"/>
  <c r="D3301" i="5"/>
  <c r="F3293" i="5"/>
  <c r="D3293" i="5"/>
  <c r="E3293" i="5"/>
  <c r="F3289" i="5"/>
  <c r="D3289" i="5"/>
  <c r="E3289" i="5"/>
  <c r="D3281" i="5"/>
  <c r="E3281" i="5"/>
  <c r="F3281" i="5"/>
  <c r="F3273" i="5"/>
  <c r="E3273" i="5"/>
  <c r="D3273" i="5"/>
  <c r="D3265" i="5"/>
  <c r="F3265" i="5"/>
  <c r="F3257" i="5"/>
  <c r="E3257" i="5"/>
  <c r="D3257" i="5"/>
  <c r="D3249" i="5"/>
  <c r="F3249" i="5"/>
  <c r="E3245" i="5"/>
  <c r="D3245" i="5"/>
  <c r="E3237" i="5"/>
  <c r="F3237" i="5"/>
  <c r="D3237" i="5"/>
  <c r="D3233" i="5"/>
  <c r="F3233" i="5"/>
  <c r="E3233" i="5"/>
  <c r="F3225" i="5"/>
  <c r="D3225" i="5"/>
  <c r="E3225" i="5"/>
  <c r="D3217" i="5"/>
  <c r="E3217" i="5"/>
  <c r="F3217" i="5"/>
  <c r="F3209" i="5"/>
  <c r="E3209" i="5"/>
  <c r="D3201" i="5"/>
  <c r="F3201" i="5"/>
  <c r="E3201" i="5"/>
  <c r="E3189" i="5"/>
  <c r="D3189" i="5"/>
  <c r="E3181" i="5"/>
  <c r="F3181" i="5"/>
  <c r="D3181" i="5"/>
  <c r="E3173" i="5"/>
  <c r="F3173" i="5"/>
  <c r="F3165" i="5"/>
  <c r="E3165" i="5"/>
  <c r="D3165" i="5"/>
  <c r="E3157" i="5"/>
  <c r="F3157" i="5"/>
  <c r="D3157" i="5"/>
  <c r="E3149" i="5"/>
  <c r="D3149" i="5"/>
  <c r="E3141" i="5"/>
  <c r="D3141" i="5"/>
  <c r="F3141" i="5"/>
  <c r="D3137" i="5"/>
  <c r="F3137" i="5"/>
  <c r="E3137" i="5"/>
  <c r="E3125" i="5"/>
  <c r="D3125" i="5"/>
  <c r="F3125" i="5"/>
  <c r="D3121" i="5"/>
  <c r="E3121" i="5"/>
  <c r="F3121" i="5"/>
  <c r="E3109" i="5"/>
  <c r="F3109" i="5"/>
  <c r="D3109" i="5"/>
  <c r="F3101" i="5"/>
  <c r="E3101" i="5"/>
  <c r="D3101" i="5"/>
  <c r="E3093" i="5"/>
  <c r="D3093" i="5"/>
  <c r="D3085" i="5"/>
  <c r="F3085" i="5"/>
  <c r="E3085" i="5"/>
  <c r="F3081" i="5"/>
  <c r="E3081" i="5"/>
  <c r="D3081" i="5"/>
  <c r="D3073" i="5"/>
  <c r="F3073" i="5"/>
  <c r="E3073" i="5"/>
  <c r="F3065" i="5"/>
  <c r="D3065" i="5"/>
  <c r="E3065" i="5"/>
  <c r="E3061" i="5"/>
  <c r="D3061" i="5"/>
  <c r="F3061" i="5"/>
  <c r="E3053" i="5"/>
  <c r="F3053" i="5"/>
  <c r="D3053" i="5"/>
  <c r="E3045" i="5"/>
  <c r="F3045" i="5"/>
  <c r="D3045" i="5"/>
  <c r="F3037" i="5"/>
  <c r="D3037" i="5"/>
  <c r="E3029" i="5"/>
  <c r="F3029" i="5"/>
  <c r="D3029" i="5"/>
  <c r="D3025" i="5"/>
  <c r="E3025" i="5"/>
  <c r="F3025" i="5"/>
  <c r="F3017" i="5"/>
  <c r="E3017" i="5"/>
  <c r="D3017" i="5"/>
  <c r="D2993" i="5"/>
  <c r="F2993" i="5"/>
  <c r="E2993" i="5"/>
  <c r="F2985" i="5"/>
  <c r="E2985" i="5"/>
  <c r="F2973" i="5"/>
  <c r="E2973" i="5"/>
  <c r="D2973" i="5"/>
  <c r="E2957" i="5"/>
  <c r="F2957" i="5"/>
  <c r="D2957" i="5"/>
  <c r="D2949" i="5"/>
  <c r="F2949" i="5"/>
  <c r="E2949" i="5"/>
  <c r="D2941" i="5"/>
  <c r="F2941" i="5"/>
  <c r="F2933" i="5"/>
  <c r="E2933" i="5"/>
  <c r="D2933" i="5"/>
  <c r="D2929" i="5"/>
  <c r="F2929" i="5"/>
  <c r="E2929" i="5"/>
  <c r="F2921" i="5"/>
  <c r="D2921" i="5"/>
  <c r="D2913" i="5"/>
  <c r="F2913" i="5"/>
  <c r="E2913" i="5"/>
  <c r="E2905" i="5"/>
  <c r="D2905" i="5"/>
  <c r="F2905" i="5"/>
  <c r="F2897" i="5"/>
  <c r="D2897" i="5"/>
  <c r="E2893" i="5"/>
  <c r="F2893" i="5"/>
  <c r="D2893" i="5"/>
  <c r="E2885" i="5"/>
  <c r="F2885" i="5"/>
  <c r="E2881" i="5"/>
  <c r="D2881" i="5"/>
  <c r="F2881" i="5"/>
  <c r="F2869" i="5"/>
  <c r="E2869" i="5"/>
  <c r="F2861" i="5"/>
  <c r="E2861" i="5"/>
  <c r="D2853" i="5"/>
  <c r="E2853" i="5"/>
  <c r="E2845" i="5"/>
  <c r="F2845" i="5"/>
  <c r="D2845" i="5"/>
  <c r="F2825" i="5"/>
  <c r="E2825" i="5"/>
  <c r="F2817" i="5"/>
  <c r="E2817" i="5"/>
  <c r="D2817" i="5"/>
  <c r="E2809" i="5"/>
  <c r="D2809" i="5"/>
  <c r="E2801" i="5"/>
  <c r="F2801" i="5"/>
  <c r="E2797" i="5"/>
  <c r="D2797" i="5"/>
  <c r="F2797" i="5"/>
  <c r="D2789" i="5"/>
  <c r="E2789" i="5"/>
  <c r="E2781" i="5"/>
  <c r="D2781" i="5"/>
  <c r="F2781" i="5"/>
  <c r="F2773" i="5"/>
  <c r="D2773" i="5"/>
  <c r="E2773" i="5"/>
  <c r="E2769" i="5"/>
  <c r="F2769" i="5"/>
  <c r="F2761" i="5"/>
  <c r="E2761" i="5"/>
  <c r="D2761" i="5"/>
  <c r="F2753" i="5"/>
  <c r="E2753" i="5"/>
  <c r="E2749" i="5"/>
  <c r="F2749" i="5"/>
  <c r="D2749" i="5"/>
  <c r="E2737" i="5"/>
  <c r="F2737" i="5"/>
  <c r="F2729" i="5"/>
  <c r="E2729" i="5"/>
  <c r="D2729" i="5"/>
  <c r="E2713" i="5"/>
  <c r="F2713" i="5"/>
  <c r="D2713" i="5"/>
  <c r="E2705" i="5"/>
  <c r="F2705" i="5"/>
  <c r="F2701" i="5"/>
  <c r="E2701" i="5"/>
  <c r="F2693" i="5"/>
  <c r="E2693" i="5"/>
  <c r="D2693" i="5"/>
  <c r="F2673" i="5"/>
  <c r="E2673" i="5"/>
  <c r="F2669" i="5"/>
  <c r="E2669" i="5"/>
  <c r="D2669" i="5"/>
  <c r="E2661" i="5"/>
  <c r="D2661" i="5"/>
  <c r="F2641" i="5"/>
  <c r="E2641" i="5"/>
  <c r="D2621" i="5"/>
  <c r="F2621" i="5"/>
  <c r="E2621" i="5"/>
  <c r="F2617" i="5"/>
  <c r="E2617" i="5"/>
  <c r="F2609" i="5"/>
  <c r="E2609" i="5"/>
  <c r="E2601" i="5"/>
  <c r="F2601" i="5"/>
  <c r="D2601" i="5"/>
  <c r="E2597" i="5"/>
  <c r="F2597" i="5"/>
  <c r="D2597" i="5"/>
  <c r="E2589" i="5"/>
  <c r="D2589" i="5"/>
  <c r="F2581" i="5"/>
  <c r="D2581" i="5"/>
  <c r="E2581" i="5"/>
  <c r="D2577" i="5"/>
  <c r="E2577" i="5"/>
  <c r="F2577" i="5"/>
  <c r="F2569" i="5"/>
  <c r="E2569" i="5"/>
  <c r="F2549" i="5"/>
  <c r="E2549" i="5"/>
  <c r="D2549" i="5"/>
  <c r="E2545" i="5"/>
  <c r="F2545" i="5"/>
  <c r="F2537" i="5"/>
  <c r="E2537" i="5"/>
  <c r="E2529" i="5"/>
  <c r="F2529" i="5"/>
  <c r="D2529" i="5"/>
  <c r="E2525" i="5"/>
  <c r="F2525" i="5"/>
  <c r="F2517" i="5"/>
  <c r="E2517" i="5"/>
  <c r="D2517" i="5"/>
  <c r="F2509" i="5"/>
  <c r="E2509" i="5"/>
  <c r="F2497" i="5"/>
  <c r="E2497" i="5"/>
  <c r="E2481" i="5"/>
  <c r="F2481" i="5"/>
  <c r="F2473" i="5"/>
  <c r="D2473" i="5"/>
  <c r="F2465" i="5"/>
  <c r="E2465" i="5"/>
  <c r="F2457" i="5"/>
  <c r="D2457" i="5"/>
  <c r="D2445" i="5"/>
  <c r="F2445" i="5"/>
  <c r="E2445" i="5"/>
  <c r="F2441" i="5"/>
  <c r="E2441" i="5"/>
  <c r="F2433" i="5"/>
  <c r="E2433" i="5"/>
  <c r="D2433" i="5"/>
  <c r="F2413" i="5"/>
  <c r="E2413" i="5"/>
  <c r="D2413" i="5"/>
  <c r="D2405" i="5"/>
  <c r="F2405" i="5"/>
  <c r="E2393" i="5"/>
  <c r="F2393" i="5"/>
  <c r="F2377" i="5"/>
  <c r="D2377" i="5"/>
  <c r="E2377" i="5"/>
  <c r="F2345" i="5"/>
  <c r="E2345" i="5"/>
  <c r="D2345" i="5"/>
  <c r="D2341" i="5"/>
  <c r="E2341" i="5"/>
  <c r="F2341" i="5"/>
  <c r="E2333" i="5"/>
  <c r="D2333" i="5"/>
  <c r="F2325" i="5"/>
  <c r="D2325" i="5"/>
  <c r="E2325" i="5"/>
  <c r="D2321" i="5"/>
  <c r="E2321" i="5"/>
  <c r="F2321" i="5"/>
  <c r="F2313" i="5"/>
  <c r="E2313" i="5"/>
  <c r="F2293" i="5"/>
  <c r="E2293" i="5"/>
  <c r="D2293" i="5"/>
  <c r="D2289" i="5"/>
  <c r="E2289" i="5"/>
  <c r="F2289" i="5"/>
  <c r="F2281" i="5"/>
  <c r="E2281" i="5"/>
  <c r="E2273" i="5"/>
  <c r="F2273" i="5"/>
  <c r="D2273" i="5"/>
  <c r="E2269" i="5"/>
  <c r="F2269" i="5"/>
  <c r="F2261" i="5"/>
  <c r="E2261" i="5"/>
  <c r="D2261" i="5"/>
  <c r="F2253" i="5"/>
  <c r="E2253" i="5"/>
  <c r="D2245" i="5"/>
  <c r="F2245" i="5"/>
  <c r="E2245" i="5"/>
  <c r="E2237" i="5"/>
  <c r="F2237" i="5"/>
  <c r="D2237" i="5"/>
  <c r="F2229" i="5"/>
  <c r="E2229" i="5"/>
  <c r="D2229" i="5"/>
  <c r="E2221" i="5"/>
  <c r="D2221" i="5"/>
  <c r="F2221" i="5"/>
  <c r="D2213" i="5"/>
  <c r="E2213" i="5"/>
  <c r="E2205" i="5"/>
  <c r="D2205" i="5"/>
  <c r="F2205" i="5"/>
  <c r="F2197" i="5"/>
  <c r="D2197" i="5"/>
  <c r="D2189" i="5"/>
  <c r="F2189" i="5"/>
  <c r="E2189" i="5"/>
  <c r="F2185" i="5"/>
  <c r="E2185" i="5"/>
  <c r="F2177" i="5"/>
  <c r="E2177" i="5"/>
  <c r="D2177" i="5"/>
  <c r="D2161" i="5"/>
  <c r="E2161" i="5"/>
  <c r="F2161" i="5"/>
  <c r="F2153" i="5"/>
  <c r="E2153" i="5"/>
  <c r="E2145" i="5"/>
  <c r="D2145" i="5"/>
  <c r="E2137" i="5"/>
  <c r="F2137" i="5"/>
  <c r="F2133" i="5"/>
  <c r="E2133" i="5"/>
  <c r="F2125" i="5"/>
  <c r="E2125" i="5"/>
  <c r="D2125" i="5"/>
  <c r="D2117" i="5"/>
  <c r="F2117" i="5"/>
  <c r="E2117" i="5"/>
  <c r="E2109" i="5"/>
  <c r="F2109" i="5"/>
  <c r="D2109" i="5"/>
  <c r="F2089" i="5"/>
  <c r="E2089" i="5"/>
  <c r="D2089" i="5"/>
  <c r="D2085" i="5"/>
  <c r="E2085" i="5"/>
  <c r="F2085" i="5"/>
  <c r="E2077" i="5"/>
  <c r="D2077" i="5"/>
  <c r="F2069" i="5"/>
  <c r="D2069" i="5"/>
  <c r="E2069" i="5"/>
  <c r="E2065" i="5"/>
  <c r="F2065" i="5"/>
  <c r="F2057" i="5"/>
  <c r="E2057" i="5"/>
  <c r="F2037" i="5"/>
  <c r="E2037" i="5"/>
  <c r="D2037" i="5"/>
  <c r="D2033" i="5"/>
  <c r="E2033" i="5"/>
  <c r="F2033" i="5"/>
  <c r="F2025" i="5"/>
  <c r="E2025" i="5"/>
  <c r="E2017" i="5"/>
  <c r="F2017" i="5"/>
  <c r="D2017" i="5"/>
  <c r="D2009" i="5"/>
  <c r="E2009" i="5"/>
  <c r="D1989" i="5"/>
  <c r="F1989" i="5"/>
  <c r="E1989" i="5"/>
  <c r="E1981" i="5"/>
  <c r="D1981" i="5"/>
  <c r="D1961" i="5"/>
  <c r="F1961" i="5"/>
  <c r="E1961" i="5"/>
  <c r="F1953" i="5"/>
  <c r="D1953" i="5"/>
  <c r="D1945" i="5"/>
  <c r="E1945" i="5"/>
  <c r="F1945" i="5"/>
  <c r="F1937" i="5"/>
  <c r="E1937" i="5"/>
  <c r="D1937" i="5"/>
  <c r="E1917" i="5"/>
  <c r="D1917" i="5"/>
  <c r="F1917" i="5"/>
  <c r="E1909" i="5"/>
  <c r="D1909" i="5"/>
  <c r="F1893" i="5"/>
  <c r="E1893" i="5"/>
  <c r="D1893" i="5"/>
  <c r="F1873" i="5"/>
  <c r="D1873" i="5"/>
  <c r="F1857" i="5"/>
  <c r="E1857" i="5"/>
  <c r="D1857" i="5"/>
  <c r="E1837" i="5"/>
  <c r="D1837" i="5"/>
  <c r="E1829" i="5"/>
  <c r="D1829" i="5"/>
  <c r="F1809" i="5"/>
  <c r="D1809" i="5"/>
  <c r="F1793" i="5"/>
  <c r="E1793" i="5"/>
  <c r="D1793" i="5"/>
  <c r="D1785" i="5"/>
  <c r="F1785" i="5"/>
  <c r="E1785" i="5"/>
  <c r="F1777" i="5"/>
  <c r="E1777" i="5"/>
  <c r="D1769" i="5"/>
  <c r="F1769" i="5"/>
  <c r="E1757" i="5"/>
  <c r="F1757" i="5"/>
  <c r="D1757" i="5"/>
  <c r="F1749" i="5"/>
  <c r="E1749" i="5"/>
  <c r="E1741" i="5"/>
  <c r="F1741" i="5"/>
  <c r="F1729" i="5"/>
  <c r="E1729" i="5"/>
  <c r="D1729" i="5"/>
  <c r="D1721" i="5"/>
  <c r="F1721" i="5"/>
  <c r="E1721" i="5"/>
  <c r="F1713" i="5"/>
  <c r="E1713" i="5"/>
  <c r="E1677" i="5"/>
  <c r="F1677" i="5"/>
  <c r="D1673" i="5"/>
  <c r="E1673" i="5"/>
  <c r="F1665" i="5"/>
  <c r="E1665" i="5"/>
  <c r="D1665" i="5"/>
  <c r="E1645" i="5"/>
  <c r="D1645" i="5"/>
  <c r="E1637" i="5"/>
  <c r="D1637" i="5"/>
  <c r="E1613" i="5"/>
  <c r="F1613" i="5"/>
  <c r="D1609" i="5"/>
  <c r="E1609" i="5"/>
  <c r="E1581" i="5"/>
  <c r="D1581" i="5"/>
  <c r="E1573" i="5"/>
  <c r="D1573" i="5"/>
  <c r="F1553" i="5"/>
  <c r="D1553" i="5"/>
  <c r="D1545" i="5"/>
  <c r="E1545" i="5"/>
  <c r="D1529" i="5"/>
  <c r="F1529" i="5"/>
  <c r="E1529" i="5"/>
  <c r="F1521" i="5"/>
  <c r="E1521" i="5"/>
  <c r="D1513" i="5"/>
  <c r="F1513" i="5"/>
  <c r="E1501" i="5"/>
  <c r="F1501" i="5"/>
  <c r="D1501" i="5"/>
  <c r="F1489" i="5"/>
  <c r="D1489" i="5"/>
  <c r="D1465" i="5"/>
  <c r="F1465" i="5"/>
  <c r="E1465" i="5"/>
  <c r="F1457" i="5"/>
  <c r="E1457" i="5"/>
  <c r="D1449" i="5"/>
  <c r="F1449" i="5"/>
  <c r="E1437" i="5"/>
  <c r="F1437" i="5"/>
  <c r="D1437" i="5"/>
  <c r="F1429" i="5"/>
  <c r="E1429" i="5"/>
  <c r="E1421" i="5"/>
  <c r="F1421" i="5"/>
  <c r="D1417" i="5"/>
  <c r="E1417" i="5"/>
  <c r="F1409" i="5"/>
  <c r="E1409" i="5"/>
  <c r="D1409" i="5"/>
  <c r="E1389" i="5"/>
  <c r="D1389" i="5"/>
  <c r="E1373" i="5"/>
  <c r="F1373" i="5"/>
  <c r="D1373" i="5"/>
  <c r="F1365" i="5"/>
  <c r="E1365" i="5"/>
  <c r="E1357" i="5"/>
  <c r="F1357" i="5"/>
  <c r="D1353" i="5"/>
  <c r="E1353" i="5"/>
  <c r="D1337" i="5"/>
  <c r="F1337" i="5"/>
  <c r="E1337" i="5"/>
  <c r="F1329" i="5"/>
  <c r="E1329" i="5"/>
  <c r="D1321" i="5"/>
  <c r="F1321" i="5"/>
  <c r="E1317" i="5"/>
  <c r="D1317" i="5"/>
  <c r="F1297" i="5"/>
  <c r="D1297" i="5"/>
  <c r="D1273" i="5"/>
  <c r="F1273" i="5"/>
  <c r="E1273" i="5"/>
  <c r="F1265" i="5"/>
  <c r="E1265" i="5"/>
  <c r="D1257" i="5"/>
  <c r="F1257" i="5"/>
  <c r="E1253" i="5"/>
  <c r="D1253" i="5"/>
  <c r="F1237" i="5"/>
  <c r="E1237" i="5"/>
  <c r="E1229" i="5"/>
  <c r="F1229" i="5"/>
  <c r="D1225" i="5"/>
  <c r="E1225" i="5"/>
  <c r="F1217" i="5"/>
  <c r="E1217" i="5"/>
  <c r="D1217" i="5"/>
  <c r="E1197" i="5"/>
  <c r="D1197" i="5"/>
  <c r="E1189" i="5"/>
  <c r="D1189" i="5"/>
  <c r="F1169" i="5"/>
  <c r="D1169" i="5"/>
  <c r="F1153" i="5"/>
  <c r="E1153" i="5"/>
  <c r="D1153" i="5"/>
  <c r="D1145" i="5"/>
  <c r="F1145" i="5"/>
  <c r="E1145" i="5"/>
  <c r="F1137" i="5"/>
  <c r="E1137" i="5"/>
  <c r="D1129" i="5"/>
  <c r="F1129" i="5"/>
  <c r="E1117" i="5"/>
  <c r="F1117" i="5"/>
  <c r="D1117" i="5"/>
  <c r="F1109" i="5"/>
  <c r="E1109" i="5"/>
  <c r="E1101" i="5"/>
  <c r="F1101" i="5"/>
  <c r="D1097" i="5"/>
  <c r="E1097" i="5"/>
  <c r="F1089" i="5"/>
  <c r="E1089" i="5"/>
  <c r="D1089" i="5"/>
  <c r="E1069" i="5"/>
  <c r="D1069" i="5"/>
  <c r="E1053" i="5"/>
  <c r="F1053" i="5"/>
  <c r="D1053" i="5"/>
  <c r="F1045" i="5"/>
  <c r="E1045" i="5"/>
  <c r="E1037" i="5"/>
  <c r="F1037" i="5"/>
  <c r="D1033" i="5"/>
  <c r="E1033" i="5"/>
  <c r="D1017" i="5"/>
  <c r="F1017" i="5"/>
  <c r="E1017" i="5"/>
  <c r="F1009" i="5"/>
  <c r="E1009" i="5"/>
  <c r="D1001" i="5"/>
  <c r="F1001" i="5"/>
  <c r="E989" i="5"/>
  <c r="F989" i="5"/>
  <c r="D989" i="5"/>
  <c r="F981" i="5"/>
  <c r="E981" i="5"/>
  <c r="E973" i="5"/>
  <c r="F973" i="5"/>
  <c r="D969" i="5"/>
  <c r="E969" i="5"/>
  <c r="E941" i="5"/>
  <c r="D941" i="5"/>
  <c r="E925" i="5"/>
  <c r="F925" i="5"/>
  <c r="D925" i="5"/>
  <c r="F917" i="5"/>
  <c r="E917" i="5"/>
  <c r="E909" i="5"/>
  <c r="F909" i="5"/>
  <c r="D905" i="5"/>
  <c r="E905" i="5"/>
  <c r="F897" i="5"/>
  <c r="E897" i="5"/>
  <c r="D897" i="5"/>
  <c r="E877" i="5"/>
  <c r="D877" i="5"/>
  <c r="E869" i="5"/>
  <c r="D869" i="5"/>
  <c r="F849" i="5"/>
  <c r="D849" i="5"/>
  <c r="F833" i="5"/>
  <c r="E833" i="5"/>
  <c r="D833" i="5"/>
  <c r="E813" i="5"/>
  <c r="D813" i="5"/>
  <c r="E805" i="5"/>
  <c r="D805" i="5"/>
  <c r="F785" i="5"/>
  <c r="D785" i="5"/>
  <c r="F769" i="5"/>
  <c r="E769" i="5"/>
  <c r="D769" i="5"/>
  <c r="E749" i="5"/>
  <c r="D749" i="5"/>
  <c r="E741" i="5"/>
  <c r="D741" i="5"/>
  <c r="F721" i="5"/>
  <c r="D721" i="5"/>
  <c r="D697" i="5"/>
  <c r="F697" i="5"/>
  <c r="E697" i="5"/>
  <c r="F689" i="5"/>
  <c r="E689" i="5"/>
  <c r="D681" i="5"/>
  <c r="F681" i="5"/>
  <c r="E677" i="5"/>
  <c r="D677" i="5"/>
  <c r="F657" i="5"/>
  <c r="D657" i="5"/>
  <c r="F641" i="5"/>
  <c r="E641" i="5"/>
  <c r="D641" i="5"/>
  <c r="E621" i="5"/>
  <c r="D621" i="5"/>
  <c r="E605" i="5"/>
  <c r="F605" i="5"/>
  <c r="D605" i="5"/>
  <c r="F597" i="5"/>
  <c r="E597" i="5"/>
  <c r="E589" i="5"/>
  <c r="F589" i="5"/>
  <c r="D585" i="5"/>
  <c r="E585" i="5"/>
  <c r="D569" i="5"/>
  <c r="F569" i="5"/>
  <c r="E569" i="5"/>
  <c r="F561" i="5"/>
  <c r="E561" i="5"/>
  <c r="D553" i="5"/>
  <c r="F553" i="5"/>
  <c r="E549" i="5"/>
  <c r="D549" i="5"/>
  <c r="F529" i="5"/>
  <c r="D529" i="5"/>
  <c r="D505" i="5"/>
  <c r="F505" i="5"/>
  <c r="E505" i="5"/>
  <c r="F497" i="5"/>
  <c r="E497" i="5"/>
  <c r="D489" i="5"/>
  <c r="F489" i="5"/>
  <c r="E485" i="5"/>
  <c r="D485" i="5"/>
  <c r="F465" i="5"/>
  <c r="D465" i="5"/>
  <c r="E461" i="5"/>
  <c r="F461" i="5"/>
  <c r="D457" i="5"/>
  <c r="E457" i="5"/>
  <c r="F449" i="5"/>
  <c r="E449" i="5"/>
  <c r="D449" i="5"/>
  <c r="E429" i="5"/>
  <c r="D429" i="5"/>
  <c r="E413" i="5"/>
  <c r="F413" i="5"/>
  <c r="D413" i="5"/>
  <c r="F405" i="5"/>
  <c r="E405" i="5"/>
  <c r="E397" i="5"/>
  <c r="F397" i="5"/>
  <c r="F385" i="5"/>
  <c r="E385" i="5"/>
  <c r="D385" i="5"/>
  <c r="E365" i="5"/>
  <c r="D365" i="5"/>
  <c r="F337" i="5"/>
  <c r="D337" i="5"/>
  <c r="D329" i="5"/>
  <c r="E329" i="5"/>
  <c r="D313" i="5"/>
  <c r="F313" i="5"/>
  <c r="E313" i="5"/>
  <c r="F305" i="5"/>
  <c r="E305" i="5"/>
  <c r="D297" i="5"/>
  <c r="F297" i="5"/>
  <c r="E293" i="5"/>
  <c r="D293" i="5"/>
  <c r="F273" i="5"/>
  <c r="D273" i="5"/>
  <c r="D249" i="5"/>
  <c r="F249" i="5"/>
  <c r="E249" i="5"/>
  <c r="F241" i="5"/>
  <c r="E241" i="5"/>
  <c r="D233" i="5"/>
  <c r="F233" i="5"/>
  <c r="E229" i="5"/>
  <c r="D229" i="5"/>
  <c r="F209" i="5"/>
  <c r="D209" i="5"/>
  <c r="F193" i="5"/>
  <c r="E193" i="5"/>
  <c r="D193" i="5"/>
  <c r="E173" i="5"/>
  <c r="D173" i="5"/>
  <c r="E157" i="5"/>
  <c r="F157" i="5"/>
  <c r="D157" i="5"/>
  <c r="F149" i="5"/>
  <c r="E149" i="5"/>
  <c r="E141" i="5"/>
  <c r="F141" i="5"/>
  <c r="D137" i="5"/>
  <c r="E137" i="5"/>
  <c r="F129" i="5"/>
  <c r="E129" i="5"/>
  <c r="D129" i="5"/>
  <c r="E109" i="5"/>
  <c r="D109" i="5"/>
  <c r="E93" i="5"/>
  <c r="F93" i="5"/>
  <c r="D93" i="5"/>
  <c r="F85" i="5"/>
  <c r="E85" i="5"/>
  <c r="D57" i="5"/>
  <c r="F57" i="5"/>
  <c r="E57" i="5"/>
  <c r="E45" i="5"/>
  <c r="D45" i="5"/>
  <c r="F17" i="5"/>
  <c r="D17" i="5"/>
  <c r="E8756" i="6"/>
  <c r="E8712" i="6"/>
  <c r="E8704" i="6"/>
  <c r="E8696" i="6"/>
  <c r="E8680" i="6"/>
  <c r="E8664" i="6"/>
  <c r="F8628" i="6"/>
  <c r="F8620" i="6"/>
  <c r="F8612" i="6"/>
  <c r="D8600" i="6"/>
  <c r="F8576" i="6"/>
  <c r="F8568" i="6"/>
  <c r="F8560" i="6"/>
  <c r="F8552" i="6"/>
  <c r="F8544" i="6"/>
  <c r="F8536" i="6"/>
  <c r="F8528" i="6"/>
  <c r="F8520" i="6"/>
  <c r="F8512" i="6"/>
  <c r="F8504" i="6"/>
  <c r="D8480" i="6"/>
  <c r="F8468" i="6"/>
  <c r="D8440" i="6"/>
  <c r="E8432" i="6"/>
  <c r="F8416" i="6"/>
  <c r="D8408" i="6"/>
  <c r="D8392" i="6"/>
  <c r="E8364" i="6"/>
  <c r="E8348" i="6"/>
  <c r="E8336" i="6"/>
  <c r="F8316" i="6"/>
  <c r="D8300" i="6"/>
  <c r="F8276" i="6"/>
  <c r="D8276" i="6"/>
  <c r="F8268" i="6"/>
  <c r="F8252" i="6"/>
  <c r="F8204" i="6"/>
  <c r="D8148" i="6"/>
  <c r="D8116" i="6"/>
  <c r="D8068" i="6"/>
  <c r="F7984" i="6"/>
  <c r="F7952" i="6"/>
  <c r="F7884" i="6"/>
  <c r="E7876" i="6"/>
  <c r="D7848" i="6"/>
  <c r="F7840" i="6"/>
  <c r="F7796" i="6"/>
  <c r="F7768" i="6"/>
  <c r="F7760" i="6"/>
  <c r="F7744" i="6"/>
  <c r="F7736" i="6"/>
  <c r="F7704" i="6"/>
  <c r="D7688" i="6"/>
  <c r="D7612" i="6"/>
  <c r="D7604" i="6"/>
  <c r="E7588" i="6"/>
  <c r="F7568" i="6"/>
  <c r="D7568" i="6"/>
  <c r="E7548" i="6"/>
  <c r="D7540" i="6"/>
  <c r="D7472" i="6"/>
  <c r="E7080" i="6"/>
  <c r="D2137" i="5"/>
  <c r="D2393" i="5"/>
  <c r="D2649" i="5"/>
  <c r="D5301" i="5"/>
  <c r="F5461" i="5"/>
  <c r="E5517" i="5"/>
  <c r="F5553" i="5"/>
  <c r="E5573" i="5"/>
  <c r="D5597" i="5"/>
  <c r="F5613" i="5"/>
  <c r="E5637" i="5"/>
  <c r="D5669" i="5"/>
  <c r="F5697" i="5"/>
  <c r="E5733" i="5"/>
  <c r="F5785" i="5"/>
  <c r="E5817" i="5"/>
  <c r="F5861" i="5"/>
  <c r="E5889" i="5"/>
  <c r="D5925" i="5"/>
  <c r="F5945" i="5"/>
  <c r="E5977" i="5"/>
  <c r="D6013" i="5"/>
  <c r="F6037" i="5"/>
  <c r="E6077" i="5"/>
  <c r="F6137" i="5"/>
  <c r="E6181" i="5"/>
  <c r="D6229" i="5"/>
  <c r="F6265" i="5"/>
  <c r="E6313" i="5"/>
  <c r="D6353" i="5"/>
  <c r="F6385" i="5"/>
  <c r="E6433" i="5"/>
  <c r="F6497" i="5"/>
  <c r="E6541" i="5"/>
  <c r="D6589" i="5"/>
  <c r="F6617" i="5"/>
  <c r="E6657" i="5"/>
  <c r="D6697" i="5"/>
  <c r="F6733" i="5"/>
  <c r="E6777" i="5"/>
  <c r="D6813" i="5"/>
  <c r="F6833" i="5"/>
  <c r="E6885" i="5"/>
  <c r="D6921" i="5"/>
  <c r="F6961" i="5"/>
  <c r="E6997" i="5"/>
  <c r="E7065" i="5"/>
  <c r="E7121" i="5"/>
  <c r="E7169" i="5"/>
  <c r="E7229" i="5"/>
  <c r="D2113" i="5"/>
  <c r="D2369" i="5"/>
  <c r="D7117" i="5"/>
  <c r="D7165" i="5"/>
  <c r="E6029" i="5"/>
  <c r="D6093" i="5"/>
  <c r="F6125" i="5"/>
  <c r="E6177" i="5"/>
  <c r="F6261" i="5"/>
  <c r="E6309" i="5"/>
  <c r="D6361" i="5"/>
  <c r="F6401" i="5"/>
  <c r="E6457" i="5"/>
  <c r="D6505" i="5"/>
  <c r="F6537" i="5"/>
  <c r="E6577" i="5"/>
  <c r="F6665" i="5"/>
  <c r="E6705" i="5"/>
  <c r="F6789" i="5"/>
  <c r="E6837" i="5"/>
  <c r="D6893" i="5"/>
  <c r="F6929" i="5"/>
  <c r="E6969" i="5"/>
  <c r="F7017" i="5"/>
  <c r="F7133" i="5"/>
  <c r="D2185" i="5"/>
  <c r="D2441" i="5"/>
  <c r="D2697" i="5"/>
  <c r="F25" i="5"/>
  <c r="F53" i="5"/>
  <c r="E69" i="5"/>
  <c r="D85" i="5"/>
  <c r="E97" i="5"/>
  <c r="F125" i="5"/>
  <c r="D141" i="5"/>
  <c r="F153" i="5"/>
  <c r="F181" i="5"/>
  <c r="E197" i="5"/>
  <c r="E225" i="5"/>
  <c r="D241" i="5"/>
  <c r="F253" i="5"/>
  <c r="F281" i="5"/>
  <c r="E297" i="5"/>
  <c r="F309" i="5"/>
  <c r="E325" i="5"/>
  <c r="E353" i="5"/>
  <c r="F381" i="5"/>
  <c r="D397" i="5"/>
  <c r="F409" i="5"/>
  <c r="F437" i="5"/>
  <c r="E453" i="5"/>
  <c r="E481" i="5"/>
  <c r="D497" i="5"/>
  <c r="F509" i="5"/>
  <c r="F537" i="5"/>
  <c r="E553" i="5"/>
  <c r="F565" i="5"/>
  <c r="E581" i="5"/>
  <c r="D597" i="5"/>
  <c r="E609" i="5"/>
  <c r="F637" i="5"/>
  <c r="F665" i="5"/>
  <c r="E681" i="5"/>
  <c r="F693" i="5"/>
  <c r="E709" i="5"/>
  <c r="E737" i="5"/>
  <c r="F765" i="5"/>
  <c r="F793" i="5"/>
  <c r="F821" i="5"/>
  <c r="E837" i="5"/>
  <c r="E865" i="5"/>
  <c r="F893" i="5"/>
  <c r="D909" i="5"/>
  <c r="F921" i="5"/>
  <c r="F949" i="5"/>
  <c r="E965" i="5"/>
  <c r="D981" i="5"/>
  <c r="E993" i="5"/>
  <c r="D1009" i="5"/>
  <c r="F1021" i="5"/>
  <c r="D1037" i="5"/>
  <c r="F1049" i="5"/>
  <c r="F1077" i="5"/>
  <c r="E1093" i="5"/>
  <c r="D1109" i="5"/>
  <c r="E1121" i="5"/>
  <c r="D1137" i="5"/>
  <c r="F1149" i="5"/>
  <c r="F1177" i="5"/>
  <c r="F1205" i="5"/>
  <c r="E1221" i="5"/>
  <c r="D1237" i="5"/>
  <c r="E1249" i="5"/>
  <c r="D1265" i="5"/>
  <c r="F1277" i="5"/>
  <c r="F1305" i="5"/>
  <c r="E1321" i="5"/>
  <c r="F1333" i="5"/>
  <c r="E1349" i="5"/>
  <c r="D1365" i="5"/>
  <c r="E1377" i="5"/>
  <c r="F1405" i="5"/>
  <c r="D1421" i="5"/>
  <c r="F1433" i="5"/>
  <c r="E1449" i="5"/>
  <c r="F1461" i="5"/>
  <c r="E1477" i="5"/>
  <c r="E1505" i="5"/>
  <c r="D1521" i="5"/>
  <c r="F1533" i="5"/>
  <c r="F1561" i="5"/>
  <c r="F1589" i="5"/>
  <c r="E1605" i="5"/>
  <c r="E1633" i="5"/>
  <c r="F1661" i="5"/>
  <c r="D1677" i="5"/>
  <c r="F1689" i="5"/>
  <c r="F1717" i="5"/>
  <c r="E1733" i="5"/>
  <c r="D1749" i="5"/>
  <c r="E1761" i="5"/>
  <c r="D1777" i="5"/>
  <c r="F1789" i="5"/>
  <c r="F1817" i="5"/>
  <c r="F1845" i="5"/>
  <c r="E1861" i="5"/>
  <c r="E1889" i="5"/>
  <c r="E1941" i="5"/>
  <c r="E1969" i="5"/>
  <c r="F1997" i="5"/>
  <c r="E2029" i="5"/>
  <c r="F2061" i="5"/>
  <c r="F2097" i="5"/>
  <c r="D2133" i="5"/>
  <c r="E2165" i="5"/>
  <c r="F2233" i="5"/>
  <c r="D2269" i="5"/>
  <c r="F2301" i="5"/>
  <c r="E2337" i="5"/>
  <c r="E2405" i="5"/>
  <c r="F2437" i="5"/>
  <c r="E2473" i="5"/>
  <c r="D2509" i="5"/>
  <c r="E2541" i="5"/>
  <c r="F2573" i="5"/>
  <c r="F2613" i="5"/>
  <c r="E2649" i="5"/>
  <c r="F2681" i="5"/>
  <c r="F2721" i="5"/>
  <c r="F2765" i="5"/>
  <c r="D2861" i="5"/>
  <c r="E2941" i="5"/>
  <c r="D2985" i="5"/>
  <c r="E3021" i="5"/>
  <c r="F3057" i="5"/>
  <c r="F3133" i="5"/>
  <c r="D3173" i="5"/>
  <c r="E3249" i="5"/>
  <c r="F3285" i="5"/>
  <c r="E3325" i="5"/>
  <c r="F3361" i="5"/>
  <c r="D3401" i="5"/>
  <c r="F3437" i="5"/>
  <c r="D3477" i="5"/>
  <c r="E3513" i="5"/>
  <c r="E3553" i="5"/>
  <c r="F3589" i="5"/>
  <c r="D3629" i="5"/>
  <c r="D3705" i="5"/>
  <c r="E3741" i="5"/>
  <c r="F3841" i="5"/>
  <c r="E4013" i="5"/>
  <c r="F4069" i="5"/>
  <c r="D4185" i="5"/>
  <c r="F4357" i="5"/>
  <c r="E4529" i="5"/>
  <c r="E4613" i="5"/>
  <c r="D4729" i="5"/>
  <c r="E5073" i="5"/>
  <c r="D5309" i="5"/>
  <c r="F5425" i="5"/>
  <c r="D5621" i="5"/>
  <c r="D6429" i="5"/>
  <c r="F7977" i="5"/>
  <c r="D7437" i="5"/>
  <c r="D8765" i="5"/>
  <c r="F8765" i="5"/>
  <c r="E8765" i="5"/>
  <c r="F8761" i="5"/>
  <c r="E8761" i="5"/>
  <c r="D8761" i="5"/>
  <c r="F8753" i="5"/>
  <c r="D8753" i="5"/>
  <c r="D8741" i="5"/>
  <c r="F8741" i="5"/>
  <c r="E8741" i="5"/>
  <c r="D8737" i="5"/>
  <c r="E8737" i="5"/>
  <c r="F8737" i="5"/>
  <c r="D8729" i="5"/>
  <c r="E8729" i="5"/>
  <c r="F8729" i="5"/>
  <c r="E8717" i="5"/>
  <c r="D8717" i="5"/>
  <c r="F8717" i="5"/>
  <c r="D8709" i="5"/>
  <c r="E8709" i="5"/>
  <c r="F8709" i="5"/>
  <c r="E8701" i="5"/>
  <c r="F8701" i="5"/>
  <c r="D8701" i="5"/>
  <c r="F8693" i="5"/>
  <c r="E8693" i="5"/>
  <c r="D8693" i="5"/>
  <c r="E8685" i="5"/>
  <c r="F8685" i="5"/>
  <c r="D8685" i="5"/>
  <c r="D8677" i="5"/>
  <c r="E8677" i="5"/>
  <c r="F8677" i="5"/>
  <c r="E8669" i="5"/>
  <c r="F8669" i="5"/>
  <c r="F8665" i="5"/>
  <c r="D8665" i="5"/>
  <c r="E8665" i="5"/>
  <c r="F8657" i="5"/>
  <c r="D8657" i="5"/>
  <c r="E8657" i="5"/>
  <c r="E8649" i="5"/>
  <c r="D8649" i="5"/>
  <c r="F8649" i="5"/>
  <c r="D8641" i="5"/>
  <c r="E8641" i="5"/>
  <c r="F8641" i="5"/>
  <c r="F8633" i="5"/>
  <c r="E8633" i="5"/>
  <c r="D8633" i="5"/>
  <c r="F8625" i="5"/>
  <c r="D8625" i="5"/>
  <c r="E8625" i="5"/>
  <c r="E8617" i="5"/>
  <c r="D8617" i="5"/>
  <c r="F8617" i="5"/>
  <c r="D8613" i="5"/>
  <c r="F8613" i="5"/>
  <c r="E8613" i="5"/>
  <c r="D8605" i="5"/>
  <c r="F8605" i="5"/>
  <c r="E8605" i="5"/>
  <c r="F8597" i="5"/>
  <c r="D8597" i="5"/>
  <c r="E8597" i="5"/>
  <c r="D8585" i="5"/>
  <c r="F8585" i="5"/>
  <c r="E8577" i="5"/>
  <c r="D8577" i="5"/>
  <c r="F8577" i="5"/>
  <c r="F8569" i="5"/>
  <c r="E8569" i="5"/>
  <c r="D8569" i="5"/>
  <c r="E8561" i="5"/>
  <c r="F8561" i="5"/>
  <c r="D8561" i="5"/>
  <c r="F8553" i="5"/>
  <c r="D8553" i="5"/>
  <c r="E8553" i="5"/>
  <c r="E8545" i="5"/>
  <c r="D8545" i="5"/>
  <c r="F8545" i="5"/>
  <c r="F8541" i="5"/>
  <c r="D8541" i="5"/>
  <c r="E8541" i="5"/>
  <c r="D8533" i="5"/>
  <c r="E8533" i="5"/>
  <c r="F8533" i="5"/>
  <c r="E8525" i="5"/>
  <c r="D8525" i="5"/>
  <c r="F8525" i="5"/>
  <c r="F8517" i="5"/>
  <c r="E8517" i="5"/>
  <c r="D8517" i="5"/>
  <c r="E8509" i="5"/>
  <c r="F8509" i="5"/>
  <c r="D8509" i="5"/>
  <c r="D8501" i="5"/>
  <c r="F8501" i="5"/>
  <c r="E8501" i="5"/>
  <c r="D8497" i="5"/>
  <c r="F8497" i="5"/>
  <c r="E8497" i="5"/>
  <c r="F8489" i="5"/>
  <c r="D8489" i="5"/>
  <c r="E8489" i="5"/>
  <c r="F8481" i="5"/>
  <c r="D8481" i="5"/>
  <c r="E8481" i="5"/>
  <c r="E8473" i="5"/>
  <c r="D8473" i="5"/>
  <c r="D8465" i="5"/>
  <c r="F8465" i="5"/>
  <c r="E8465" i="5"/>
  <c r="E8457" i="5"/>
  <c r="D8457" i="5"/>
  <c r="F8457" i="5"/>
  <c r="F8449" i="5"/>
  <c r="E8449" i="5"/>
  <c r="D8449" i="5"/>
  <c r="E8441" i="5"/>
  <c r="F8441" i="5"/>
  <c r="D8441" i="5"/>
  <c r="D8433" i="5"/>
  <c r="E8433" i="5"/>
  <c r="F8433" i="5"/>
  <c r="D8429" i="5"/>
  <c r="E8429" i="5"/>
  <c r="F8429" i="5"/>
  <c r="F8421" i="5"/>
  <c r="E8421" i="5"/>
  <c r="D8421" i="5"/>
  <c r="F8417" i="5"/>
  <c r="D8417" i="5"/>
  <c r="E8417" i="5"/>
  <c r="E8409" i="5"/>
  <c r="F8409" i="5"/>
  <c r="D8409" i="5"/>
  <c r="D8401" i="5"/>
  <c r="F8401" i="5"/>
  <c r="E8401" i="5"/>
  <c r="D8393" i="5"/>
  <c r="E8393" i="5"/>
  <c r="F8393" i="5"/>
  <c r="F8385" i="5"/>
  <c r="E8385" i="5"/>
  <c r="D8385" i="5"/>
  <c r="D8373" i="5"/>
  <c r="F8373" i="5"/>
  <c r="E8373" i="5"/>
  <c r="D8365" i="5"/>
  <c r="E8365" i="5"/>
  <c r="E8357" i="5"/>
  <c r="F8357" i="5"/>
  <c r="D8357" i="5"/>
  <c r="F8349" i="5"/>
  <c r="D8349" i="5"/>
  <c r="E8349" i="5"/>
  <c r="E8341" i="5"/>
  <c r="D8341" i="5"/>
  <c r="F8341" i="5"/>
  <c r="F8333" i="5"/>
  <c r="D8333" i="5"/>
  <c r="E8333" i="5"/>
  <c r="E8325" i="5"/>
  <c r="F8325" i="5"/>
  <c r="D8325" i="5"/>
  <c r="F8317" i="5"/>
  <c r="D8317" i="5"/>
  <c r="E8317" i="5"/>
  <c r="E8309" i="5"/>
  <c r="D8309" i="5"/>
  <c r="F8309" i="5"/>
  <c r="D8301" i="5"/>
  <c r="E8301" i="5"/>
  <c r="F8301" i="5"/>
  <c r="E8293" i="5"/>
  <c r="D8293" i="5"/>
  <c r="F8293" i="5"/>
  <c r="D8285" i="5"/>
  <c r="E8285" i="5"/>
  <c r="F8285" i="5"/>
  <c r="D8277" i="5"/>
  <c r="E8277" i="5"/>
  <c r="F8277" i="5"/>
  <c r="F8269" i="5"/>
  <c r="E8269" i="5"/>
  <c r="D8269" i="5"/>
  <c r="D8261" i="5"/>
  <c r="F8261" i="5"/>
  <c r="E8261" i="5"/>
  <c r="D8253" i="5"/>
  <c r="E8253" i="5"/>
  <c r="F8253" i="5"/>
  <c r="F8245" i="5"/>
  <c r="D8245" i="5"/>
  <c r="E8245" i="5"/>
  <c r="E8237" i="5"/>
  <c r="D8237" i="5"/>
  <c r="F8237" i="5"/>
  <c r="E8233" i="5"/>
  <c r="D8233" i="5"/>
  <c r="F8233" i="5"/>
  <c r="D8225" i="5"/>
  <c r="F8225" i="5"/>
  <c r="E8225" i="5"/>
  <c r="E8217" i="5"/>
  <c r="F8217" i="5"/>
  <c r="D8217" i="5"/>
  <c r="E8209" i="5"/>
  <c r="F8209" i="5"/>
  <c r="D8209" i="5"/>
  <c r="D8201" i="5"/>
  <c r="E8201" i="5"/>
  <c r="F8201" i="5"/>
  <c r="F8193" i="5"/>
  <c r="D8193" i="5"/>
  <c r="E8193" i="5"/>
  <c r="F8181" i="5"/>
  <c r="D8181" i="5"/>
  <c r="E8181" i="5"/>
  <c r="D8177" i="5"/>
  <c r="E8177" i="5"/>
  <c r="F8177" i="5"/>
  <c r="D8169" i="5"/>
  <c r="E8169" i="5"/>
  <c r="F8169" i="5"/>
  <c r="F8161" i="5"/>
  <c r="E8161" i="5"/>
  <c r="D8161" i="5"/>
  <c r="E8153" i="5"/>
  <c r="F8153" i="5"/>
  <c r="D8145" i="5"/>
  <c r="E8145" i="5"/>
  <c r="F8145" i="5"/>
  <c r="D8137" i="5"/>
  <c r="F8137" i="5"/>
  <c r="E8137" i="5"/>
  <c r="F8129" i="5"/>
  <c r="D8129" i="5"/>
  <c r="E8129" i="5"/>
  <c r="E8121" i="5"/>
  <c r="F8121" i="5"/>
  <c r="D8121" i="5"/>
  <c r="F8113" i="5"/>
  <c r="E8113" i="5"/>
  <c r="D8113" i="5"/>
  <c r="E8105" i="5"/>
  <c r="D8105" i="5"/>
  <c r="F8105" i="5"/>
  <c r="E8093" i="5"/>
  <c r="F8093" i="5"/>
  <c r="D8093" i="5"/>
  <c r="E8089" i="5"/>
  <c r="D8089" i="5"/>
  <c r="F8089" i="5"/>
  <c r="F8081" i="5"/>
  <c r="D8081" i="5"/>
  <c r="E8073" i="5"/>
  <c r="F8073" i="5"/>
  <c r="D8073" i="5"/>
  <c r="D8065" i="5"/>
  <c r="F8065" i="5"/>
  <c r="E8065" i="5"/>
  <c r="F8057" i="5"/>
  <c r="E8057" i="5"/>
  <c r="D8057" i="5"/>
  <c r="F8049" i="5"/>
  <c r="D8049" i="5"/>
  <c r="E8049" i="5"/>
  <c r="D8041" i="5"/>
  <c r="E8041" i="5"/>
  <c r="F8041" i="5"/>
  <c r="F8029" i="5"/>
  <c r="D8029" i="5"/>
  <c r="E8029" i="5"/>
  <c r="D8021" i="5"/>
  <c r="E8021" i="5"/>
  <c r="F8021" i="5"/>
  <c r="D8013" i="5"/>
  <c r="F8013" i="5"/>
  <c r="E8013" i="5"/>
  <c r="D8005" i="5"/>
  <c r="F8005" i="5"/>
  <c r="E8005" i="5"/>
  <c r="D7997" i="5"/>
  <c r="E7997" i="5"/>
  <c r="F7997" i="5"/>
  <c r="F7989" i="5"/>
  <c r="E7989" i="5"/>
  <c r="D7989" i="5"/>
  <c r="E7981" i="5"/>
  <c r="D7981" i="5"/>
  <c r="F7981" i="5"/>
  <c r="D7973" i="5"/>
  <c r="F7973" i="5"/>
  <c r="E7973" i="5"/>
  <c r="E7965" i="5"/>
  <c r="F7965" i="5"/>
  <c r="D7965" i="5"/>
  <c r="F7957" i="5"/>
  <c r="E7957" i="5"/>
  <c r="D7957" i="5"/>
  <c r="D7953" i="5"/>
  <c r="E7953" i="5"/>
  <c r="F7953" i="5"/>
  <c r="D7945" i="5"/>
  <c r="F7945" i="5"/>
  <c r="E7945" i="5"/>
  <c r="F7937" i="5"/>
  <c r="D7937" i="5"/>
  <c r="E7937" i="5"/>
  <c r="F7929" i="5"/>
  <c r="D7929" i="5"/>
  <c r="E7929" i="5"/>
  <c r="E7921" i="5"/>
  <c r="F7921" i="5"/>
  <c r="D7921" i="5"/>
  <c r="D7913" i="5"/>
  <c r="E7913" i="5"/>
  <c r="F7913" i="5"/>
  <c r="E7905" i="5"/>
  <c r="D7905" i="5"/>
  <c r="F7905" i="5"/>
  <c r="F7897" i="5"/>
  <c r="E7897" i="5"/>
  <c r="D7897" i="5"/>
  <c r="E7889" i="5"/>
  <c r="F7889" i="5"/>
  <c r="D7889" i="5"/>
  <c r="D7881" i="5"/>
  <c r="E7881" i="5"/>
  <c r="F7881" i="5"/>
  <c r="D7873" i="5"/>
  <c r="F7873" i="5"/>
  <c r="E7873" i="5"/>
  <c r="F7865" i="5"/>
  <c r="D7865" i="5"/>
  <c r="E7865" i="5"/>
  <c r="E7857" i="5"/>
  <c r="F7857" i="5"/>
  <c r="D7857" i="5"/>
  <c r="D7853" i="5"/>
  <c r="E7853" i="5"/>
  <c r="D7845" i="5"/>
  <c r="E7845" i="5"/>
  <c r="F7845" i="5"/>
  <c r="F7837" i="5"/>
  <c r="E7837" i="5"/>
  <c r="E7829" i="5"/>
  <c r="D7829" i="5"/>
  <c r="F7829" i="5"/>
  <c r="D7821" i="5"/>
  <c r="E7821" i="5"/>
  <c r="F7821" i="5"/>
  <c r="D7813" i="5"/>
  <c r="F7813" i="5"/>
  <c r="E7813" i="5"/>
  <c r="F7805" i="5"/>
  <c r="D7805" i="5"/>
  <c r="E7797" i="5"/>
  <c r="F7797" i="5"/>
  <c r="D7797" i="5"/>
  <c r="D7789" i="5"/>
  <c r="E7789" i="5"/>
  <c r="F7789" i="5"/>
  <c r="E7781" i="5"/>
  <c r="D7781" i="5"/>
  <c r="F7781" i="5"/>
  <c r="F7773" i="5"/>
  <c r="D7773" i="5"/>
  <c r="E7773" i="5"/>
  <c r="F7765" i="5"/>
  <c r="E7765" i="5"/>
  <c r="D7765" i="5"/>
  <c r="E7757" i="5"/>
  <c r="F7757" i="5"/>
  <c r="D7757" i="5"/>
  <c r="D7749" i="5"/>
  <c r="E7749" i="5"/>
  <c r="F7749" i="5"/>
  <c r="F7741" i="5"/>
  <c r="D7741" i="5"/>
  <c r="E7741" i="5"/>
  <c r="E7733" i="5"/>
  <c r="D7733" i="5"/>
  <c r="F7733" i="5"/>
  <c r="D7725" i="5"/>
  <c r="E7725" i="5"/>
  <c r="F7725" i="5"/>
  <c r="D7717" i="5"/>
  <c r="E7717" i="5"/>
  <c r="F7717" i="5"/>
  <c r="F7709" i="5"/>
  <c r="E7709" i="5"/>
  <c r="D7709" i="5"/>
  <c r="E7701" i="5"/>
  <c r="F7701" i="5"/>
  <c r="D7701" i="5"/>
  <c r="D7693" i="5"/>
  <c r="E7693" i="5"/>
  <c r="F7693" i="5"/>
  <c r="D7685" i="5"/>
  <c r="F7685" i="5"/>
  <c r="F7677" i="5"/>
  <c r="D7677" i="5"/>
  <c r="E7677" i="5"/>
  <c r="E7669" i="5"/>
  <c r="F7669" i="5"/>
  <c r="D7669" i="5"/>
  <c r="D7661" i="5"/>
  <c r="E7661" i="5"/>
  <c r="F7661" i="5"/>
  <c r="D7653" i="5"/>
  <c r="E7653" i="5"/>
  <c r="F7653" i="5"/>
  <c r="F7645" i="5"/>
  <c r="E7645" i="5"/>
  <c r="D7645" i="5"/>
  <c r="E7637" i="5"/>
  <c r="F7637" i="5"/>
  <c r="D7629" i="5"/>
  <c r="E7629" i="5"/>
  <c r="F7629" i="5"/>
  <c r="F7621" i="5"/>
  <c r="D7621" i="5"/>
  <c r="E7621" i="5"/>
  <c r="F7613" i="5"/>
  <c r="D7613" i="5"/>
  <c r="E7613" i="5"/>
  <c r="E7605" i="5"/>
  <c r="D7605" i="5"/>
  <c r="F7605" i="5"/>
  <c r="D7597" i="5"/>
  <c r="E7597" i="5"/>
  <c r="F7597" i="5"/>
  <c r="D7589" i="5"/>
  <c r="E7589" i="5"/>
  <c r="F7589" i="5"/>
  <c r="D7585" i="5"/>
  <c r="E7585" i="5"/>
  <c r="F7585" i="5"/>
  <c r="F7577" i="5"/>
  <c r="E7577" i="5"/>
  <c r="D7577" i="5"/>
  <c r="D7565" i="5"/>
  <c r="E7565" i="5"/>
  <c r="F7565" i="5"/>
  <c r="D7557" i="5"/>
  <c r="F7557" i="5"/>
  <c r="E7557" i="5"/>
  <c r="F7549" i="5"/>
  <c r="D7549" i="5"/>
  <c r="E7549" i="5"/>
  <c r="E7541" i="5"/>
  <c r="D7541" i="5"/>
  <c r="F7541" i="5"/>
  <c r="D7533" i="5"/>
  <c r="F7533" i="5"/>
  <c r="E7525" i="5"/>
  <c r="D7525" i="5"/>
  <c r="F7525" i="5"/>
  <c r="F7517" i="5"/>
  <c r="D7517" i="5"/>
  <c r="E7517" i="5"/>
  <c r="E7509" i="5"/>
  <c r="F7509" i="5"/>
  <c r="D7509" i="5"/>
  <c r="D7501" i="5"/>
  <c r="F7501" i="5"/>
  <c r="E7501" i="5"/>
  <c r="D7493" i="5"/>
  <c r="F7493" i="5"/>
  <c r="E7493" i="5"/>
  <c r="F7485" i="5"/>
  <c r="D7485" i="5"/>
  <c r="E7485" i="5"/>
  <c r="E7477" i="5"/>
  <c r="F7477" i="5"/>
  <c r="D7477" i="5"/>
  <c r="D7469" i="5"/>
  <c r="E7469" i="5"/>
  <c r="F7469" i="5"/>
  <c r="D7461" i="5"/>
  <c r="E7461" i="5"/>
  <c r="F7461" i="5"/>
  <c r="F7457" i="5"/>
  <c r="E7457" i="5"/>
  <c r="D7457" i="5"/>
  <c r="E7449" i="5"/>
  <c r="F7449" i="5"/>
  <c r="D7449" i="5"/>
  <c r="E7441" i="5"/>
  <c r="F7441" i="5"/>
  <c r="D7441" i="5"/>
  <c r="D7433" i="5"/>
  <c r="E7433" i="5"/>
  <c r="F7433" i="5"/>
  <c r="D7425" i="5"/>
  <c r="F7425" i="5"/>
  <c r="E7425" i="5"/>
  <c r="F7417" i="5"/>
  <c r="D7417" i="5"/>
  <c r="E7417" i="5"/>
  <c r="E7409" i="5"/>
  <c r="F7409" i="5"/>
  <c r="D7409" i="5"/>
  <c r="D7401" i="5"/>
  <c r="E7401" i="5"/>
  <c r="F7401" i="5"/>
  <c r="D7393" i="5"/>
  <c r="E7393" i="5"/>
  <c r="F7393" i="5"/>
  <c r="F7385" i="5"/>
  <c r="E7385" i="5"/>
  <c r="D7385" i="5"/>
  <c r="E7381" i="5"/>
  <c r="F7381" i="5"/>
  <c r="D7381" i="5"/>
  <c r="D7373" i="5"/>
  <c r="E7373" i="5"/>
  <c r="F7373" i="5"/>
  <c r="D7365" i="5"/>
  <c r="F7365" i="5"/>
  <c r="E7365" i="5"/>
  <c r="F7357" i="5"/>
  <c r="D7357" i="5"/>
  <c r="E7357" i="5"/>
  <c r="E7349" i="5"/>
  <c r="F7349" i="5"/>
  <c r="D7349" i="5"/>
  <c r="D7341" i="5"/>
  <c r="E7341" i="5"/>
  <c r="D7333" i="5"/>
  <c r="E7333" i="5"/>
  <c r="F7333" i="5"/>
  <c r="E7325" i="5"/>
  <c r="F7325" i="5"/>
  <c r="D7325" i="5"/>
  <c r="F7317" i="5"/>
  <c r="E7317" i="5"/>
  <c r="D7317" i="5"/>
  <c r="E7309" i="5"/>
  <c r="D7309" i="5"/>
  <c r="F7309" i="5"/>
  <c r="D7301" i="5"/>
  <c r="E7301" i="5"/>
  <c r="F7301" i="5"/>
  <c r="D7293" i="5"/>
  <c r="F7293" i="5"/>
  <c r="E7293" i="5"/>
  <c r="F7285" i="5"/>
  <c r="D7285" i="5"/>
  <c r="D7277" i="5"/>
  <c r="E7277" i="5"/>
  <c r="F7277" i="5"/>
  <c r="E7269" i="5"/>
  <c r="F7269" i="5"/>
  <c r="D7269" i="5"/>
  <c r="F7261" i="5"/>
  <c r="D7261" i="5"/>
  <c r="E7261" i="5"/>
  <c r="F7253" i="5"/>
  <c r="E7253" i="5"/>
  <c r="D7253" i="5"/>
  <c r="E7245" i="5"/>
  <c r="F7245" i="5"/>
  <c r="D7245" i="5"/>
  <c r="E7237" i="5"/>
  <c r="F7237" i="5"/>
  <c r="D7237" i="5"/>
  <c r="E7225" i="5"/>
  <c r="F7225" i="5"/>
  <c r="F7217" i="5"/>
  <c r="E7217" i="5"/>
  <c r="D7217" i="5"/>
  <c r="F7213" i="5"/>
  <c r="E7213" i="5"/>
  <c r="E7201" i="5"/>
  <c r="F7201" i="5"/>
  <c r="D7201" i="5"/>
  <c r="E7193" i="5"/>
  <c r="F7193" i="5"/>
  <c r="D7193" i="5"/>
  <c r="E7177" i="5"/>
  <c r="F7177" i="5"/>
  <c r="D7177" i="5"/>
  <c r="F7173" i="5"/>
  <c r="E7173" i="5"/>
  <c r="D7173" i="5"/>
  <c r="F7161" i="5"/>
  <c r="E7161" i="5"/>
  <c r="F7153" i="5"/>
  <c r="D7153" i="5"/>
  <c r="E7153" i="5"/>
  <c r="E7129" i="5"/>
  <c r="F7129" i="5"/>
  <c r="D7129" i="5"/>
  <c r="F7113" i="5"/>
  <c r="E7113" i="5"/>
  <c r="D7105" i="5"/>
  <c r="E7105" i="5"/>
  <c r="E7093" i="5"/>
  <c r="F7093" i="5"/>
  <c r="F7085" i="5"/>
  <c r="D7085" i="5"/>
  <c r="E7085" i="5"/>
  <c r="E7077" i="5"/>
  <c r="F7077" i="5"/>
  <c r="F7057" i="5"/>
  <c r="E7057" i="5"/>
  <c r="D7057" i="5"/>
  <c r="E7053" i="5"/>
  <c r="F7053" i="5"/>
  <c r="F7037" i="5"/>
  <c r="E7037" i="5"/>
  <c r="D7037" i="5"/>
  <c r="F7029" i="5"/>
  <c r="E7029" i="5"/>
  <c r="E7009" i="5"/>
  <c r="F7009" i="5"/>
  <c r="E7001" i="5"/>
  <c r="F7001" i="5"/>
  <c r="D7001" i="5"/>
  <c r="D6981" i="5"/>
  <c r="F6981" i="5"/>
  <c r="E6981" i="5"/>
  <c r="E6973" i="5"/>
  <c r="F6973" i="5"/>
  <c r="D6973" i="5"/>
  <c r="F6953" i="5"/>
  <c r="E6953" i="5"/>
  <c r="D6945" i="5"/>
  <c r="E6945" i="5"/>
  <c r="F6945" i="5"/>
  <c r="D6933" i="5"/>
  <c r="E6933" i="5"/>
  <c r="F6933" i="5"/>
  <c r="D6925" i="5"/>
  <c r="E6925" i="5"/>
  <c r="D6873" i="5"/>
  <c r="E6873" i="5"/>
  <c r="F6873" i="5"/>
  <c r="F6853" i="5"/>
  <c r="D6853" i="5"/>
  <c r="E6853" i="5"/>
  <c r="F6845" i="5"/>
  <c r="D6845" i="5"/>
  <c r="D6817" i="5"/>
  <c r="E6817" i="5"/>
  <c r="F6817" i="5"/>
  <c r="E6809" i="5"/>
  <c r="D6809" i="5"/>
  <c r="D6801" i="5"/>
  <c r="E6801" i="5"/>
  <c r="F6801" i="5"/>
  <c r="E6797" i="5"/>
  <c r="D6797" i="5"/>
  <c r="D6781" i="5"/>
  <c r="E6781" i="5"/>
  <c r="F6781" i="5"/>
  <c r="F6765" i="5"/>
  <c r="E6765" i="5"/>
  <c r="D6765" i="5"/>
  <c r="F6757" i="5"/>
  <c r="E6757" i="5"/>
  <c r="E6749" i="5"/>
  <c r="F6749" i="5"/>
  <c r="D6749" i="5"/>
  <c r="E6741" i="5"/>
  <c r="D6741" i="5"/>
  <c r="E6737" i="5"/>
  <c r="D6737" i="5"/>
  <c r="D6729" i="5"/>
  <c r="E6729" i="5"/>
  <c r="F6729" i="5"/>
  <c r="F6725" i="5"/>
  <c r="D6725" i="5"/>
  <c r="E6725" i="5"/>
  <c r="D6709" i="5"/>
  <c r="F6709" i="5"/>
  <c r="E6709" i="5"/>
  <c r="D6701" i="5"/>
  <c r="E6701" i="5"/>
  <c r="F6701" i="5"/>
  <c r="F6693" i="5"/>
  <c r="E6693" i="5"/>
  <c r="E6685" i="5"/>
  <c r="D6685" i="5"/>
  <c r="E6677" i="5"/>
  <c r="D6677" i="5"/>
  <c r="E6653" i="5"/>
  <c r="F6653" i="5"/>
  <c r="D6653" i="5"/>
  <c r="D6645" i="5"/>
  <c r="E6645" i="5"/>
  <c r="F6645" i="5"/>
  <c r="F6637" i="5"/>
  <c r="E6637" i="5"/>
  <c r="E6629" i="5"/>
  <c r="D6629" i="5"/>
  <c r="E6609" i="5"/>
  <c r="F6609" i="5"/>
  <c r="D6609" i="5"/>
  <c r="D6605" i="5"/>
  <c r="E6605" i="5"/>
  <c r="F6605" i="5"/>
  <c r="D6593" i="5"/>
  <c r="E6593" i="5"/>
  <c r="F6593" i="5"/>
  <c r="F6585" i="5"/>
  <c r="E6585" i="5"/>
  <c r="D6585" i="5"/>
  <c r="D6581" i="5"/>
  <c r="E6581" i="5"/>
  <c r="F6581" i="5"/>
  <c r="E6573" i="5"/>
  <c r="D6573" i="5"/>
  <c r="F6565" i="5"/>
  <c r="E6565" i="5"/>
  <c r="F6561" i="5"/>
  <c r="E6561" i="5"/>
  <c r="D6553" i="5"/>
  <c r="E6553" i="5"/>
  <c r="F6553" i="5"/>
  <c r="E6545" i="5"/>
  <c r="F6545" i="5"/>
  <c r="D6545" i="5"/>
  <c r="F6529" i="5"/>
  <c r="E6529" i="5"/>
  <c r="D6525" i="5"/>
  <c r="E6525" i="5"/>
  <c r="F6525" i="5"/>
  <c r="E6517" i="5"/>
  <c r="D6517" i="5"/>
  <c r="D6509" i="5"/>
  <c r="F6509" i="5"/>
  <c r="E6509" i="5"/>
  <c r="F6489" i="5"/>
  <c r="D6489" i="5"/>
  <c r="E6489" i="5"/>
  <c r="F6469" i="5"/>
  <c r="E6469" i="5"/>
  <c r="D6453" i="5"/>
  <c r="E6453" i="5"/>
  <c r="F6453" i="5"/>
  <c r="F6445" i="5"/>
  <c r="E6445" i="5"/>
  <c r="D6445" i="5"/>
  <c r="F6425" i="5"/>
  <c r="E6425" i="5"/>
  <c r="D6425" i="5"/>
  <c r="F6417" i="5"/>
  <c r="E6417" i="5"/>
  <c r="D6409" i="5"/>
  <c r="E6409" i="5"/>
  <c r="F6409" i="5"/>
  <c r="D6393" i="5"/>
  <c r="F6393" i="5"/>
  <c r="E6393" i="5"/>
  <c r="F6377" i="5"/>
  <c r="D6377" i="5"/>
  <c r="E6377" i="5"/>
  <c r="E6373" i="5"/>
  <c r="F6373" i="5"/>
  <c r="D6373" i="5"/>
  <c r="F6365" i="5"/>
  <c r="D6365" i="5"/>
  <c r="E6365" i="5"/>
  <c r="D6357" i="5"/>
  <c r="E6357" i="5"/>
  <c r="F6357" i="5"/>
  <c r="E6349" i="5"/>
  <c r="F6349" i="5"/>
  <c r="D6349" i="5"/>
  <c r="D6341" i="5"/>
  <c r="E6341" i="5"/>
  <c r="F6341" i="5"/>
  <c r="D6333" i="5"/>
  <c r="E6333" i="5"/>
  <c r="F6333" i="5"/>
  <c r="E6305" i="5"/>
  <c r="F6305" i="5"/>
  <c r="F6297" i="5"/>
  <c r="E6297" i="5"/>
  <c r="D6289" i="5"/>
  <c r="E6289" i="5"/>
  <c r="F6289" i="5"/>
  <c r="E6281" i="5"/>
  <c r="F6281" i="5"/>
  <c r="D6281" i="5"/>
  <c r="E6273" i="5"/>
  <c r="D6273" i="5"/>
  <c r="D6257" i="5"/>
  <c r="E6257" i="5"/>
  <c r="F6257" i="5"/>
  <c r="D6241" i="5"/>
  <c r="E6241" i="5"/>
  <c r="F6233" i="5"/>
  <c r="E6233" i="5"/>
  <c r="D6225" i="5"/>
  <c r="E6225" i="5"/>
  <c r="F6225" i="5"/>
  <c r="E6217" i="5"/>
  <c r="D6217" i="5"/>
  <c r="E6205" i="5"/>
  <c r="F6205" i="5"/>
  <c r="D6205" i="5"/>
  <c r="D6189" i="5"/>
  <c r="F6189" i="5"/>
  <c r="E6189" i="5"/>
  <c r="D6173" i="5"/>
  <c r="E6173" i="5"/>
  <c r="F6173" i="5"/>
  <c r="D6165" i="5"/>
  <c r="E6165" i="5"/>
  <c r="F6165" i="5"/>
  <c r="F6161" i="5"/>
  <c r="E6161" i="5"/>
  <c r="E6153" i="5"/>
  <c r="D6153" i="5"/>
  <c r="E6145" i="5"/>
  <c r="D6145" i="5"/>
  <c r="F6145" i="5"/>
  <c r="E6141" i="5"/>
  <c r="D6141" i="5"/>
  <c r="E6133" i="5"/>
  <c r="F6133" i="5"/>
  <c r="D6133" i="5"/>
  <c r="D6121" i="5"/>
  <c r="E6121" i="5"/>
  <c r="F6121" i="5"/>
  <c r="D6117" i="5"/>
  <c r="E6117" i="5"/>
  <c r="F6117" i="5"/>
  <c r="F6113" i="5"/>
  <c r="E6113" i="5"/>
  <c r="E6105" i="5"/>
  <c r="F6105" i="5"/>
  <c r="D6105" i="5"/>
  <c r="D6097" i="5"/>
  <c r="F6097" i="5"/>
  <c r="E6097" i="5"/>
  <c r="F6089" i="5"/>
  <c r="D6089" i="5"/>
  <c r="E6089" i="5"/>
  <c r="E6069" i="5"/>
  <c r="D6069" i="5"/>
  <c r="D6061" i="5"/>
  <c r="E6061" i="5"/>
  <c r="F6045" i="5"/>
  <c r="E6045" i="5"/>
  <c r="D6045" i="5"/>
  <c r="D6041" i="5"/>
  <c r="E6041" i="5"/>
  <c r="F6041" i="5"/>
  <c r="F6033" i="5"/>
  <c r="D6033" i="5"/>
  <c r="E6033" i="5"/>
  <c r="E6017" i="5"/>
  <c r="D6017" i="5"/>
  <c r="D6009" i="5"/>
  <c r="E6009" i="5"/>
  <c r="F6009" i="5"/>
  <c r="E6001" i="5"/>
  <c r="D6001" i="5"/>
  <c r="D5997" i="5"/>
  <c r="F5997" i="5"/>
  <c r="E5997" i="5"/>
  <c r="E5989" i="5"/>
  <c r="F5989" i="5"/>
  <c r="D5989" i="5"/>
  <c r="F5985" i="5"/>
  <c r="E5985" i="5"/>
  <c r="D5985" i="5"/>
  <c r="E5981" i="5"/>
  <c r="D5981" i="5"/>
  <c r="F5981" i="5"/>
  <c r="D5973" i="5"/>
  <c r="E5973" i="5"/>
  <c r="F5973" i="5"/>
  <c r="F5965" i="5"/>
  <c r="E5965" i="5"/>
  <c r="D5961" i="5"/>
  <c r="E5961" i="5"/>
  <c r="F5961" i="5"/>
  <c r="D5953" i="5"/>
  <c r="F5953" i="5"/>
  <c r="E5953" i="5"/>
  <c r="F5949" i="5"/>
  <c r="D5949" i="5"/>
  <c r="E5949" i="5"/>
  <c r="F5929" i="5"/>
  <c r="D5929" i="5"/>
  <c r="E5929" i="5"/>
  <c r="D5921" i="5"/>
  <c r="F5921" i="5"/>
  <c r="E5921" i="5"/>
  <c r="E5913" i="5"/>
  <c r="D5913" i="5"/>
  <c r="E5909" i="5"/>
  <c r="F5909" i="5"/>
  <c r="D5909" i="5"/>
  <c r="F5897" i="5"/>
  <c r="D5897" i="5"/>
  <c r="E5893" i="5"/>
  <c r="F5893" i="5"/>
  <c r="D5893" i="5"/>
  <c r="D5885" i="5"/>
  <c r="E5885" i="5"/>
  <c r="F5885" i="5"/>
  <c r="F5877" i="5"/>
  <c r="E5877" i="5"/>
  <c r="F5869" i="5"/>
  <c r="E5869" i="5"/>
  <c r="D5869" i="5"/>
  <c r="F5857" i="5"/>
  <c r="D5857" i="5"/>
  <c r="E5857" i="5"/>
  <c r="E5849" i="5"/>
  <c r="F5849" i="5"/>
  <c r="D5849" i="5"/>
  <c r="F5841" i="5"/>
  <c r="E5841" i="5"/>
  <c r="E5833" i="5"/>
  <c r="D5833" i="5"/>
  <c r="D5825" i="5"/>
  <c r="F5825" i="5"/>
  <c r="E5825" i="5"/>
  <c r="D5809" i="5"/>
  <c r="F5809" i="5"/>
  <c r="E5809" i="5"/>
  <c r="E5797" i="5"/>
  <c r="D5797" i="5"/>
  <c r="D5781" i="5"/>
  <c r="E5781" i="5"/>
  <c r="F5781" i="5"/>
  <c r="F5773" i="5"/>
  <c r="E5773" i="5"/>
  <c r="D5773" i="5"/>
  <c r="F5765" i="5"/>
  <c r="E5765" i="5"/>
  <c r="D5757" i="5"/>
  <c r="E5757" i="5"/>
  <c r="F5729" i="5"/>
  <c r="D5729" i="5"/>
  <c r="E5729" i="5"/>
  <c r="F5721" i="5"/>
  <c r="E5721" i="5"/>
  <c r="D5721" i="5"/>
  <c r="D5713" i="5"/>
  <c r="E5713" i="5"/>
  <c r="F5713" i="5"/>
  <c r="E5705" i="5"/>
  <c r="F5705" i="5"/>
  <c r="D5705" i="5"/>
  <c r="F5701" i="5"/>
  <c r="E5701" i="5"/>
  <c r="D5701" i="5"/>
  <c r="F5693" i="5"/>
  <c r="D5693" i="5"/>
  <c r="E5693" i="5"/>
  <c r="E5689" i="5"/>
  <c r="F5689" i="5"/>
  <c r="D5689" i="5"/>
  <c r="D5681" i="5"/>
  <c r="E5681" i="5"/>
  <c r="F5681" i="5"/>
  <c r="D5673" i="5"/>
  <c r="E5673" i="5"/>
  <c r="F5673" i="5"/>
  <c r="E5661" i="5"/>
  <c r="D5661" i="5"/>
  <c r="D5645" i="5"/>
  <c r="F5645" i="5"/>
  <c r="E5645" i="5"/>
  <c r="F5641" i="5"/>
  <c r="D5641" i="5"/>
  <c r="D5633" i="5"/>
  <c r="E5633" i="5"/>
  <c r="F5633" i="5"/>
  <c r="E5625" i="5"/>
  <c r="D5625" i="5"/>
  <c r="E5617" i="5"/>
  <c r="F5617" i="5"/>
  <c r="D5617" i="5"/>
  <c r="D5601" i="5"/>
  <c r="F5601" i="5"/>
  <c r="E5601" i="5"/>
  <c r="E5593" i="5"/>
  <c r="D5593" i="5"/>
  <c r="E5589" i="5"/>
  <c r="F5589" i="5"/>
  <c r="D5581" i="5"/>
  <c r="E5581" i="5"/>
  <c r="F5581" i="5"/>
  <c r="F5577" i="5"/>
  <c r="D5577" i="5"/>
  <c r="E5577" i="5"/>
  <c r="E5569" i="5"/>
  <c r="F5569" i="5"/>
  <c r="D5569" i="5"/>
  <c r="D5561" i="5"/>
  <c r="E5561" i="5"/>
  <c r="F5561" i="5"/>
  <c r="E5557" i="5"/>
  <c r="D5557" i="5"/>
  <c r="F5537" i="5"/>
  <c r="E5537" i="5"/>
  <c r="D5521" i="5"/>
  <c r="E5521" i="5"/>
  <c r="F5521" i="5"/>
  <c r="D5513" i="5"/>
  <c r="E5513" i="5"/>
  <c r="F5513" i="5"/>
  <c r="F5505" i="5"/>
  <c r="E5505" i="5"/>
  <c r="D5497" i="5"/>
  <c r="F5497" i="5"/>
  <c r="E5497" i="5"/>
  <c r="E5489" i="5"/>
  <c r="D5489" i="5"/>
  <c r="E5481" i="5"/>
  <c r="D5481" i="5"/>
  <c r="F5481" i="5"/>
  <c r="D5473" i="5"/>
  <c r="E5473" i="5"/>
  <c r="D5453" i="5"/>
  <c r="E5453" i="5"/>
  <c r="F5453" i="5"/>
  <c r="F5445" i="5"/>
  <c r="D5445" i="5"/>
  <c r="E5445" i="5"/>
  <c r="D5437" i="5"/>
  <c r="E5437" i="5"/>
  <c r="F5437" i="5"/>
  <c r="F5429" i="5"/>
  <c r="E5429" i="5"/>
  <c r="D5429" i="5"/>
  <c r="D5421" i="5"/>
  <c r="F5421" i="5"/>
  <c r="E5421" i="5"/>
  <c r="D5401" i="5"/>
  <c r="F5401" i="5"/>
  <c r="E5401" i="5"/>
  <c r="F5393" i="5"/>
  <c r="D5393" i="5"/>
  <c r="E5393" i="5"/>
  <c r="D5385" i="5"/>
  <c r="E5385" i="5"/>
  <c r="F5385" i="5"/>
  <c r="E5373" i="5"/>
  <c r="F5373" i="5"/>
  <c r="D5373" i="5"/>
  <c r="D5365" i="5"/>
  <c r="F5365" i="5"/>
  <c r="E5357" i="5"/>
  <c r="D5357" i="5"/>
  <c r="F5357" i="5"/>
  <c r="D5349" i="5"/>
  <c r="E5349" i="5"/>
  <c r="F5349" i="5"/>
  <c r="F5345" i="5"/>
  <c r="E5345" i="5"/>
  <c r="D5345" i="5"/>
  <c r="D5337" i="5"/>
  <c r="F5337" i="5"/>
  <c r="E5337" i="5"/>
  <c r="F5329" i="5"/>
  <c r="D5329" i="5"/>
  <c r="E5329" i="5"/>
  <c r="D5321" i="5"/>
  <c r="E5321" i="5"/>
  <c r="F5321" i="5"/>
  <c r="F5313" i="5"/>
  <c r="D5313" i="5"/>
  <c r="E5313" i="5"/>
  <c r="D5305" i="5"/>
  <c r="E5305" i="5"/>
  <c r="F5305" i="5"/>
  <c r="D5297" i="5"/>
  <c r="F5297" i="5"/>
  <c r="E5297" i="5"/>
  <c r="E5289" i="5"/>
  <c r="D5289" i="5"/>
  <c r="F5289" i="5"/>
  <c r="D5281" i="5"/>
  <c r="E5281" i="5"/>
  <c r="F5281" i="5"/>
  <c r="E5273" i="5"/>
  <c r="D5273" i="5"/>
  <c r="F5273" i="5"/>
  <c r="E5265" i="5"/>
  <c r="F5265" i="5"/>
  <c r="D5265" i="5"/>
  <c r="E5257" i="5"/>
  <c r="F5257" i="5"/>
  <c r="D5257" i="5"/>
  <c r="F5245" i="5"/>
  <c r="D5245" i="5"/>
  <c r="E5245" i="5"/>
  <c r="D5237" i="5"/>
  <c r="E5237" i="5"/>
  <c r="F5237" i="5"/>
  <c r="F5229" i="5"/>
  <c r="E5229" i="5"/>
  <c r="D5229" i="5"/>
  <c r="D5221" i="5"/>
  <c r="F5221" i="5"/>
  <c r="E5221" i="5"/>
  <c r="F5213" i="5"/>
  <c r="E5213" i="5"/>
  <c r="D5213" i="5"/>
  <c r="D5205" i="5"/>
  <c r="E5205" i="5"/>
  <c r="F5205" i="5"/>
  <c r="F5197" i="5"/>
  <c r="D5197" i="5"/>
  <c r="E5197" i="5"/>
  <c r="D5189" i="5"/>
  <c r="E5189" i="5"/>
  <c r="F5181" i="5"/>
  <c r="D5181" i="5"/>
  <c r="E5181" i="5"/>
  <c r="D5173" i="5"/>
  <c r="E5173" i="5"/>
  <c r="F5173" i="5"/>
  <c r="F5165" i="5"/>
  <c r="E5165" i="5"/>
  <c r="D5165" i="5"/>
  <c r="D5157" i="5"/>
  <c r="F5157" i="5"/>
  <c r="E5157" i="5"/>
  <c r="F5149" i="5"/>
  <c r="D5149" i="5"/>
  <c r="E5149" i="5"/>
  <c r="D5141" i="5"/>
  <c r="F5141" i="5"/>
  <c r="E5141" i="5"/>
  <c r="F5133" i="5"/>
  <c r="D5133" i="5"/>
  <c r="D5125" i="5"/>
  <c r="E5125" i="5"/>
  <c r="F5125" i="5"/>
  <c r="F5117" i="5"/>
  <c r="D5117" i="5"/>
  <c r="E5117" i="5"/>
  <c r="D5109" i="5"/>
  <c r="E5109" i="5"/>
  <c r="F5109" i="5"/>
  <c r="D5105" i="5"/>
  <c r="F5105" i="5"/>
  <c r="E5105" i="5"/>
  <c r="E5097" i="5"/>
  <c r="D5097" i="5"/>
  <c r="F5097" i="5"/>
  <c r="D5089" i="5"/>
  <c r="E5089" i="5"/>
  <c r="F5089" i="5"/>
  <c r="E5077" i="5"/>
  <c r="D5077" i="5"/>
  <c r="F5077" i="5"/>
  <c r="E5069" i="5"/>
  <c r="F5069" i="5"/>
  <c r="D5069" i="5"/>
  <c r="E5061" i="5"/>
  <c r="F5061" i="5"/>
  <c r="F5053" i="5"/>
  <c r="E5053" i="5"/>
  <c r="D5053" i="5"/>
  <c r="E5045" i="5"/>
  <c r="F5045" i="5"/>
  <c r="D5045" i="5"/>
  <c r="D5037" i="5"/>
  <c r="F5037" i="5"/>
  <c r="E5037" i="5"/>
  <c r="E5029" i="5"/>
  <c r="D5029" i="5"/>
  <c r="F5029" i="5"/>
  <c r="D5021" i="5"/>
  <c r="E5021" i="5"/>
  <c r="F5021" i="5"/>
  <c r="E5013" i="5"/>
  <c r="D5013" i="5"/>
  <c r="F5013" i="5"/>
  <c r="E5005" i="5"/>
  <c r="F5005" i="5"/>
  <c r="E4997" i="5"/>
  <c r="F4997" i="5"/>
  <c r="D4997" i="5"/>
  <c r="F4989" i="5"/>
  <c r="E4989" i="5"/>
  <c r="D4989" i="5"/>
  <c r="E4981" i="5"/>
  <c r="F4981" i="5"/>
  <c r="D4981" i="5"/>
  <c r="D4973" i="5"/>
  <c r="E4973" i="5"/>
  <c r="F4973" i="5"/>
  <c r="E4965" i="5"/>
  <c r="D4965" i="5"/>
  <c r="F4965" i="5"/>
  <c r="D4957" i="5"/>
  <c r="E4957" i="5"/>
  <c r="E4949" i="5"/>
  <c r="D4949" i="5"/>
  <c r="F4949" i="5"/>
  <c r="E4941" i="5"/>
  <c r="F4941" i="5"/>
  <c r="D4941" i="5"/>
  <c r="E4933" i="5"/>
  <c r="F4933" i="5"/>
  <c r="D4933" i="5"/>
  <c r="F4925" i="5"/>
  <c r="E4925" i="5"/>
  <c r="D4925" i="5"/>
  <c r="E4917" i="5"/>
  <c r="D4917" i="5"/>
  <c r="F4917" i="5"/>
  <c r="D4913" i="5"/>
  <c r="E4913" i="5"/>
  <c r="F4913" i="5"/>
  <c r="D4905" i="5"/>
  <c r="F4905" i="5"/>
  <c r="E4905" i="5"/>
  <c r="E4897" i="5"/>
  <c r="D4897" i="5"/>
  <c r="D4889" i="5"/>
  <c r="E4889" i="5"/>
  <c r="F4889" i="5"/>
  <c r="E4881" i="5"/>
  <c r="D4881" i="5"/>
  <c r="F4881" i="5"/>
  <c r="E4873" i="5"/>
  <c r="F4873" i="5"/>
  <c r="D4873" i="5"/>
  <c r="E4865" i="5"/>
  <c r="F4865" i="5"/>
  <c r="D4865" i="5"/>
  <c r="F4857" i="5"/>
  <c r="D4857" i="5"/>
  <c r="E4857" i="5"/>
  <c r="E4849" i="5"/>
  <c r="F4849" i="5"/>
  <c r="D4849" i="5"/>
  <c r="D4841" i="5"/>
  <c r="F4841" i="5"/>
  <c r="E4833" i="5"/>
  <c r="D4833" i="5"/>
  <c r="F4833" i="5"/>
  <c r="D4825" i="5"/>
  <c r="E4825" i="5"/>
  <c r="F4825" i="5"/>
  <c r="E4817" i="5"/>
  <c r="D4817" i="5"/>
  <c r="F4817" i="5"/>
  <c r="E4809" i="5"/>
  <c r="F4809" i="5"/>
  <c r="D4809" i="5"/>
  <c r="E4801" i="5"/>
  <c r="F4801" i="5"/>
  <c r="D4801" i="5"/>
  <c r="F4793" i="5"/>
  <c r="E4793" i="5"/>
  <c r="D4793" i="5"/>
  <c r="E4785" i="5"/>
  <c r="F4785" i="5"/>
  <c r="D4777" i="5"/>
  <c r="F4777" i="5"/>
  <c r="E4777" i="5"/>
  <c r="E4769" i="5"/>
  <c r="D4769" i="5"/>
  <c r="F4769" i="5"/>
  <c r="D4765" i="5"/>
  <c r="F4765" i="5"/>
  <c r="E4765" i="5"/>
  <c r="F4757" i="5"/>
  <c r="E4757" i="5"/>
  <c r="D4757" i="5"/>
  <c r="D4749" i="5"/>
  <c r="F4749" i="5"/>
  <c r="E4749" i="5"/>
  <c r="F4741" i="5"/>
  <c r="D4741" i="5"/>
  <c r="E4741" i="5"/>
  <c r="D4733" i="5"/>
  <c r="E4733" i="5"/>
  <c r="F4733" i="5"/>
  <c r="F4725" i="5"/>
  <c r="D4725" i="5"/>
  <c r="E4725" i="5"/>
  <c r="D4717" i="5"/>
  <c r="E4717" i="5"/>
  <c r="F4717" i="5"/>
  <c r="F4709" i="5"/>
  <c r="E4709" i="5"/>
  <c r="D4709" i="5"/>
  <c r="D4701" i="5"/>
  <c r="F4701" i="5"/>
  <c r="E4701" i="5"/>
  <c r="F4693" i="5"/>
  <c r="E4693" i="5"/>
  <c r="D4693" i="5"/>
  <c r="D4685" i="5"/>
  <c r="E4685" i="5"/>
  <c r="F4685" i="5"/>
  <c r="F4677" i="5"/>
  <c r="D4677" i="5"/>
  <c r="E4677" i="5"/>
  <c r="D4669" i="5"/>
  <c r="E4669" i="5"/>
  <c r="F4661" i="5"/>
  <c r="D4661" i="5"/>
  <c r="E4661" i="5"/>
  <c r="D4653" i="5"/>
  <c r="E4653" i="5"/>
  <c r="F4653" i="5"/>
  <c r="D4649" i="5"/>
  <c r="F4649" i="5"/>
  <c r="E4649" i="5"/>
  <c r="E4641" i="5"/>
  <c r="D4641" i="5"/>
  <c r="F4641" i="5"/>
  <c r="D4633" i="5"/>
  <c r="E4633" i="5"/>
  <c r="F4633" i="5"/>
  <c r="E4625" i="5"/>
  <c r="D4625" i="5"/>
  <c r="F4625" i="5"/>
  <c r="E4617" i="5"/>
  <c r="F4617" i="5"/>
  <c r="D4617" i="5"/>
  <c r="F4609" i="5"/>
  <c r="E4609" i="5"/>
  <c r="D4609" i="5"/>
  <c r="D4601" i="5"/>
  <c r="E4601" i="5"/>
  <c r="F4601" i="5"/>
  <c r="F4593" i="5"/>
  <c r="E4593" i="5"/>
  <c r="D4593" i="5"/>
  <c r="D4585" i="5"/>
  <c r="E4585" i="5"/>
  <c r="F4585" i="5"/>
  <c r="F4577" i="5"/>
  <c r="E4577" i="5"/>
  <c r="D4577" i="5"/>
  <c r="D4569" i="5"/>
  <c r="E4569" i="5"/>
  <c r="F4561" i="5"/>
  <c r="D4561" i="5"/>
  <c r="D4553" i="5"/>
  <c r="E4553" i="5"/>
  <c r="F4553" i="5"/>
  <c r="E4541" i="5"/>
  <c r="F4541" i="5"/>
  <c r="D4541" i="5"/>
  <c r="D4521" i="5"/>
  <c r="E4521" i="5"/>
  <c r="F4521" i="5"/>
  <c r="F4513" i="5"/>
  <c r="E4513" i="5"/>
  <c r="D4513" i="5"/>
  <c r="D4505" i="5"/>
  <c r="E4505" i="5"/>
  <c r="F4505" i="5"/>
  <c r="F4497" i="5"/>
  <c r="D4497" i="5"/>
  <c r="D4489" i="5"/>
  <c r="E4489" i="5"/>
  <c r="F4489" i="5"/>
  <c r="F4481" i="5"/>
  <c r="E4481" i="5"/>
  <c r="D4481" i="5"/>
  <c r="D4473" i="5"/>
  <c r="E4473" i="5"/>
  <c r="F4465" i="5"/>
  <c r="E4465" i="5"/>
  <c r="D4465" i="5"/>
  <c r="E4461" i="5"/>
  <c r="F4461" i="5"/>
  <c r="D4461" i="5"/>
  <c r="D4453" i="5"/>
  <c r="E4453" i="5"/>
  <c r="F4453" i="5"/>
  <c r="E4445" i="5"/>
  <c r="F4445" i="5"/>
  <c r="D4437" i="5"/>
  <c r="F4437" i="5"/>
  <c r="E4437" i="5"/>
  <c r="E4429" i="5"/>
  <c r="F4429" i="5"/>
  <c r="D4429" i="5"/>
  <c r="D4421" i="5"/>
  <c r="F4421" i="5"/>
  <c r="E4421" i="5"/>
  <c r="F4417" i="5"/>
  <c r="E4417" i="5"/>
  <c r="D4409" i="5"/>
  <c r="E4409" i="5"/>
  <c r="F4409" i="5"/>
  <c r="F4401" i="5"/>
  <c r="E4401" i="5"/>
  <c r="D4401" i="5"/>
  <c r="D4393" i="5"/>
  <c r="E4393" i="5"/>
  <c r="F4393" i="5"/>
  <c r="F4385" i="5"/>
  <c r="E4385" i="5"/>
  <c r="D4377" i="5"/>
  <c r="E4377" i="5"/>
  <c r="F4377" i="5"/>
  <c r="D4373" i="5"/>
  <c r="F4373" i="5"/>
  <c r="E4373" i="5"/>
  <c r="E4365" i="5"/>
  <c r="F4365" i="5"/>
  <c r="D4365" i="5"/>
  <c r="D4361" i="5"/>
  <c r="E4361" i="5"/>
  <c r="F4361" i="5"/>
  <c r="F4353" i="5"/>
  <c r="E4353" i="5"/>
  <c r="D4353" i="5"/>
  <c r="D4345" i="5"/>
  <c r="E4345" i="5"/>
  <c r="F4345" i="5"/>
  <c r="F4337" i="5"/>
  <c r="E4337" i="5"/>
  <c r="D4337" i="5"/>
  <c r="D4329" i="5"/>
  <c r="E4329" i="5"/>
  <c r="E4317" i="5"/>
  <c r="F4317" i="5"/>
  <c r="D4317" i="5"/>
  <c r="D4313" i="5"/>
  <c r="E4313" i="5"/>
  <c r="F4313" i="5"/>
  <c r="F4305" i="5"/>
  <c r="E4305" i="5"/>
  <c r="D4297" i="5"/>
  <c r="E4297" i="5"/>
  <c r="F4289" i="5"/>
  <c r="E4289" i="5"/>
  <c r="D4289" i="5"/>
  <c r="E4269" i="5"/>
  <c r="F4269" i="5"/>
  <c r="D4269" i="5"/>
  <c r="D4261" i="5"/>
  <c r="F4261" i="5"/>
  <c r="E4261" i="5"/>
  <c r="E4253" i="5"/>
  <c r="F4253" i="5"/>
  <c r="D4253" i="5"/>
  <c r="D4245" i="5"/>
  <c r="F4245" i="5"/>
  <c r="E4237" i="5"/>
  <c r="F4237" i="5"/>
  <c r="D4237" i="5"/>
  <c r="D4229" i="5"/>
  <c r="F4229" i="5"/>
  <c r="E4229" i="5"/>
  <c r="E4221" i="5"/>
  <c r="F4221" i="5"/>
  <c r="D4221" i="5"/>
  <c r="D4213" i="5"/>
  <c r="F4213" i="5"/>
  <c r="E4205" i="5"/>
  <c r="F4205" i="5"/>
  <c r="D4205" i="5"/>
  <c r="E4197" i="5"/>
  <c r="D4197" i="5"/>
  <c r="F4189" i="5"/>
  <c r="E4189" i="5"/>
  <c r="D4189" i="5"/>
  <c r="D4181" i="5"/>
  <c r="E4181" i="5"/>
  <c r="F4173" i="5"/>
  <c r="E4173" i="5"/>
  <c r="D4173" i="5"/>
  <c r="D4165" i="5"/>
  <c r="E4165" i="5"/>
  <c r="F4165" i="5"/>
  <c r="F4157" i="5"/>
  <c r="E4157" i="5"/>
  <c r="D4149" i="5"/>
  <c r="E4149" i="5"/>
  <c r="F4149" i="5"/>
  <c r="D4145" i="5"/>
  <c r="F4145" i="5"/>
  <c r="E4145" i="5"/>
  <c r="E4137" i="5"/>
  <c r="F4137" i="5"/>
  <c r="D4137" i="5"/>
  <c r="D4129" i="5"/>
  <c r="F4129" i="5"/>
  <c r="E4121" i="5"/>
  <c r="F4121" i="5"/>
  <c r="D4121" i="5"/>
  <c r="D4113" i="5"/>
  <c r="F4113" i="5"/>
  <c r="E4113" i="5"/>
  <c r="E4089" i="5"/>
  <c r="F4089" i="5"/>
  <c r="D4089" i="5"/>
  <c r="D4081" i="5"/>
  <c r="F4081" i="5"/>
  <c r="E4081" i="5"/>
  <c r="E4073" i="5"/>
  <c r="F4073" i="5"/>
  <c r="D4073" i="5"/>
  <c r="D4065" i="5"/>
  <c r="E4065" i="5"/>
  <c r="E4057" i="5"/>
  <c r="F4057" i="5"/>
  <c r="D4057" i="5"/>
  <c r="D4049" i="5"/>
  <c r="F4049" i="5"/>
  <c r="E4049" i="5"/>
  <c r="E4041" i="5"/>
  <c r="F4041" i="5"/>
  <c r="D4041" i="5"/>
  <c r="D4033" i="5"/>
  <c r="F4033" i="5"/>
  <c r="E4033" i="5"/>
  <c r="E4025" i="5"/>
  <c r="F4025" i="5"/>
  <c r="D4025" i="5"/>
  <c r="D4005" i="5"/>
  <c r="E4005" i="5"/>
  <c r="F4005" i="5"/>
  <c r="F3997" i="5"/>
  <c r="E3997" i="5"/>
  <c r="D3997" i="5"/>
  <c r="D3989" i="5"/>
  <c r="E3989" i="5"/>
  <c r="F3989" i="5"/>
  <c r="F3981" i="5"/>
  <c r="D3981" i="5"/>
  <c r="D3973" i="5"/>
  <c r="E3973" i="5"/>
  <c r="F3973" i="5"/>
  <c r="F3965" i="5"/>
  <c r="E3965" i="5"/>
  <c r="D3965" i="5"/>
  <c r="D3957" i="5"/>
  <c r="E3957" i="5"/>
  <c r="F3949" i="5"/>
  <c r="E3949" i="5"/>
  <c r="D3949" i="5"/>
  <c r="D3941" i="5"/>
  <c r="E3941" i="5"/>
  <c r="F3941" i="5"/>
  <c r="F3933" i="5"/>
  <c r="E3933" i="5"/>
  <c r="D3933" i="5"/>
  <c r="D3925" i="5"/>
  <c r="E3925" i="5"/>
  <c r="F3917" i="5"/>
  <c r="E3917" i="5"/>
  <c r="D3917" i="5"/>
  <c r="D3909" i="5"/>
  <c r="E3909" i="5"/>
  <c r="F3909" i="5"/>
  <c r="F3901" i="5"/>
  <c r="E3901" i="5"/>
  <c r="D3893" i="5"/>
  <c r="E3893" i="5"/>
  <c r="F3893" i="5"/>
  <c r="F3885" i="5"/>
  <c r="E3885" i="5"/>
  <c r="D3885" i="5"/>
  <c r="D3877" i="5"/>
  <c r="E3877" i="5"/>
  <c r="F3877" i="5"/>
  <c r="F3869" i="5"/>
  <c r="E3869" i="5"/>
  <c r="D3861" i="5"/>
  <c r="E3861" i="5"/>
  <c r="F3861" i="5"/>
  <c r="F3853" i="5"/>
  <c r="D3853" i="5"/>
  <c r="E3853" i="5"/>
  <c r="E3849" i="5"/>
  <c r="F3849" i="5"/>
  <c r="D3849" i="5"/>
  <c r="D3845" i="5"/>
  <c r="E3845" i="5"/>
  <c r="F3845" i="5"/>
  <c r="F3837" i="5"/>
  <c r="E3837" i="5"/>
  <c r="D3837" i="5"/>
  <c r="D3829" i="5"/>
  <c r="E3829" i="5"/>
  <c r="F3829" i="5"/>
  <c r="F3821" i="5"/>
  <c r="E3821" i="5"/>
  <c r="D3821" i="5"/>
  <c r="D3813" i="5"/>
  <c r="E3813" i="5"/>
  <c r="F3805" i="5"/>
  <c r="E3805" i="5"/>
  <c r="D3805" i="5"/>
  <c r="D3797" i="5"/>
  <c r="E3797" i="5"/>
  <c r="F3797" i="5"/>
  <c r="F3789" i="5"/>
  <c r="E3789" i="5"/>
  <c r="D3781" i="5"/>
  <c r="E3781" i="5"/>
  <c r="F3773" i="5"/>
  <c r="E3773" i="5"/>
  <c r="D3773" i="5"/>
  <c r="E3765" i="5"/>
  <c r="D3765" i="5"/>
  <c r="F3765" i="5"/>
  <c r="E3757" i="5"/>
  <c r="D3757" i="5"/>
  <c r="E3733" i="5"/>
  <c r="F3733" i="5"/>
  <c r="D3733" i="5"/>
  <c r="F3725" i="5"/>
  <c r="E3725" i="5"/>
  <c r="E3717" i="5"/>
  <c r="F3717" i="5"/>
  <c r="D3717" i="5"/>
  <c r="D3709" i="5"/>
  <c r="E3709" i="5"/>
  <c r="F3709" i="5"/>
  <c r="E3701" i="5"/>
  <c r="D3701" i="5"/>
  <c r="E3693" i="5"/>
  <c r="F3693" i="5"/>
  <c r="D3693" i="5"/>
  <c r="E3685" i="5"/>
  <c r="F3685" i="5"/>
  <c r="F3677" i="5"/>
  <c r="E3677" i="5"/>
  <c r="D3677" i="5"/>
  <c r="E3669" i="5"/>
  <c r="F3669" i="5"/>
  <c r="D3669" i="5"/>
  <c r="D3665" i="5"/>
  <c r="E3665" i="5"/>
  <c r="F3657" i="5"/>
  <c r="E3657" i="5"/>
  <c r="D3657" i="5"/>
  <c r="E3653" i="5"/>
  <c r="D3653" i="5"/>
  <c r="F3653" i="5"/>
  <c r="D3649" i="5"/>
  <c r="F3649" i="5"/>
  <c r="E3649" i="5"/>
  <c r="F3641" i="5"/>
  <c r="E3641" i="5"/>
  <c r="D3641" i="5"/>
  <c r="D3633" i="5"/>
  <c r="E3633" i="5"/>
  <c r="F3633" i="5"/>
  <c r="F3625" i="5"/>
  <c r="D3625" i="5"/>
  <c r="D3617" i="5"/>
  <c r="F3617" i="5"/>
  <c r="E3617" i="5"/>
  <c r="F3609" i="5"/>
  <c r="D3609" i="5"/>
  <c r="E3605" i="5"/>
  <c r="D3605" i="5"/>
  <c r="D3597" i="5"/>
  <c r="F3597" i="5"/>
  <c r="E3597" i="5"/>
  <c r="F3593" i="5"/>
  <c r="E3593" i="5"/>
  <c r="D3593" i="5"/>
  <c r="D3581" i="5"/>
  <c r="F3581" i="5"/>
  <c r="E3581" i="5"/>
  <c r="E3565" i="5"/>
  <c r="F3565" i="5"/>
  <c r="D3565" i="5"/>
  <c r="E3557" i="5"/>
  <c r="F3557" i="5"/>
  <c r="D3557" i="5"/>
  <c r="F3549" i="5"/>
  <c r="D3549" i="5"/>
  <c r="E3525" i="5"/>
  <c r="F3525" i="5"/>
  <c r="D3525" i="5"/>
  <c r="D3521" i="5"/>
  <c r="F3521" i="5"/>
  <c r="E3521" i="5"/>
  <c r="D3517" i="5"/>
  <c r="F3517" i="5"/>
  <c r="E3517" i="5"/>
  <c r="E3509" i="5"/>
  <c r="D3509" i="5"/>
  <c r="F3509" i="5"/>
  <c r="E3501" i="5"/>
  <c r="D3501" i="5"/>
  <c r="F3501" i="5"/>
  <c r="E3493" i="5"/>
  <c r="F3493" i="5"/>
  <c r="D3489" i="5"/>
  <c r="F3489" i="5"/>
  <c r="E3489" i="5"/>
  <c r="F3481" i="5"/>
  <c r="D3481" i="5"/>
  <c r="E3481" i="5"/>
  <c r="D3473" i="5"/>
  <c r="E3473" i="5"/>
  <c r="F3465" i="5"/>
  <c r="E3465" i="5"/>
  <c r="D3465" i="5"/>
  <c r="D3457" i="5"/>
  <c r="F3457" i="5"/>
  <c r="F3449" i="5"/>
  <c r="E3449" i="5"/>
  <c r="D3449" i="5"/>
  <c r="E3429" i="5"/>
  <c r="F3429" i="5"/>
  <c r="D3429" i="5"/>
  <c r="F3421" i="5"/>
  <c r="E3421" i="5"/>
  <c r="E3413" i="5"/>
  <c r="F3413" i="5"/>
  <c r="D3413" i="5"/>
  <c r="E3405" i="5"/>
  <c r="D3405" i="5"/>
  <c r="F3405" i="5"/>
  <c r="E3397" i="5"/>
  <c r="D3397" i="5"/>
  <c r="D3389" i="5"/>
  <c r="F3389" i="5"/>
  <c r="E3389" i="5"/>
  <c r="E3381" i="5"/>
  <c r="D3381" i="5"/>
  <c r="E3373" i="5"/>
  <c r="F3373" i="5"/>
  <c r="D3373" i="5"/>
  <c r="F3353" i="5"/>
  <c r="D3353" i="5"/>
  <c r="E3353" i="5"/>
  <c r="E3349" i="5"/>
  <c r="D3349" i="5"/>
  <c r="F3349" i="5"/>
  <c r="D3345" i="5"/>
  <c r="E3345" i="5"/>
  <c r="F3345" i="5"/>
  <c r="F3337" i="5"/>
  <c r="E3337" i="5"/>
  <c r="D3337" i="5"/>
  <c r="D3329" i="5"/>
  <c r="F3329" i="5"/>
  <c r="E3329" i="5"/>
  <c r="F3321" i="5"/>
  <c r="D3321" i="5"/>
  <c r="E3317" i="5"/>
  <c r="D3317" i="5"/>
  <c r="F3317" i="5"/>
  <c r="D3313" i="5"/>
  <c r="F3313" i="5"/>
  <c r="E3313" i="5"/>
  <c r="E3309" i="5"/>
  <c r="F3309" i="5"/>
  <c r="D3309" i="5"/>
  <c r="D3297" i="5"/>
  <c r="F3297" i="5"/>
  <c r="E3297" i="5"/>
  <c r="F3277" i="5"/>
  <c r="E3277" i="5"/>
  <c r="D3277" i="5"/>
  <c r="E3269" i="5"/>
  <c r="F3269" i="5"/>
  <c r="D3261" i="5"/>
  <c r="F3261" i="5"/>
  <c r="E3261" i="5"/>
  <c r="E3253" i="5"/>
  <c r="D3253" i="5"/>
  <c r="F3253" i="5"/>
  <c r="F3241" i="5"/>
  <c r="E3241" i="5"/>
  <c r="D3241" i="5"/>
  <c r="E3221" i="5"/>
  <c r="F3221" i="5"/>
  <c r="D3221" i="5"/>
  <c r="F3213" i="5"/>
  <c r="E3213" i="5"/>
  <c r="E3205" i="5"/>
  <c r="F3205" i="5"/>
  <c r="D3205" i="5"/>
  <c r="D3197" i="5"/>
  <c r="E3197" i="5"/>
  <c r="F3197" i="5"/>
  <c r="F3193" i="5"/>
  <c r="E3193" i="5"/>
  <c r="D3185" i="5"/>
  <c r="F3185" i="5"/>
  <c r="E3185" i="5"/>
  <c r="F3177" i="5"/>
  <c r="E3177" i="5"/>
  <c r="D3177" i="5"/>
  <c r="D3169" i="5"/>
  <c r="E3169" i="5"/>
  <c r="F3161" i="5"/>
  <c r="D3161" i="5"/>
  <c r="E3161" i="5"/>
  <c r="D3153" i="5"/>
  <c r="E3153" i="5"/>
  <c r="F3145" i="5"/>
  <c r="E3145" i="5"/>
  <c r="D3145" i="5"/>
  <c r="F3129" i="5"/>
  <c r="E3129" i="5"/>
  <c r="D3129" i="5"/>
  <c r="E3117" i="5"/>
  <c r="F3117" i="5"/>
  <c r="F3113" i="5"/>
  <c r="D3113" i="5"/>
  <c r="D3105" i="5"/>
  <c r="F3105" i="5"/>
  <c r="E3105" i="5"/>
  <c r="F3097" i="5"/>
  <c r="D3097" i="5"/>
  <c r="D3089" i="5"/>
  <c r="E3089" i="5"/>
  <c r="F3089" i="5"/>
  <c r="D3069" i="5"/>
  <c r="F3069" i="5"/>
  <c r="E3069" i="5"/>
  <c r="F3049" i="5"/>
  <c r="E3049" i="5"/>
  <c r="D3049" i="5"/>
  <c r="D3041" i="5"/>
  <c r="F3041" i="5"/>
  <c r="F3033" i="5"/>
  <c r="D3033" i="5"/>
  <c r="E3033" i="5"/>
  <c r="E3013" i="5"/>
  <c r="F3013" i="5"/>
  <c r="D3013" i="5"/>
  <c r="D3009" i="5"/>
  <c r="F3009" i="5"/>
  <c r="E3009" i="5"/>
  <c r="D3005" i="5"/>
  <c r="F3005" i="5"/>
  <c r="E3005" i="5"/>
  <c r="E2997" i="5"/>
  <c r="D2997" i="5"/>
  <c r="F2997" i="5"/>
  <c r="E2989" i="5"/>
  <c r="D2989" i="5"/>
  <c r="F2989" i="5"/>
  <c r="E2981" i="5"/>
  <c r="F2981" i="5"/>
  <c r="E2977" i="5"/>
  <c r="D2977" i="5"/>
  <c r="E2969" i="5"/>
  <c r="D2969" i="5"/>
  <c r="F2969" i="5"/>
  <c r="F2965" i="5"/>
  <c r="E2965" i="5"/>
  <c r="D2953" i="5"/>
  <c r="F2953" i="5"/>
  <c r="E2953" i="5"/>
  <c r="E2945" i="5"/>
  <c r="F2945" i="5"/>
  <c r="D2945" i="5"/>
  <c r="D2937" i="5"/>
  <c r="E2937" i="5"/>
  <c r="F2925" i="5"/>
  <c r="E2925" i="5"/>
  <c r="D2925" i="5"/>
  <c r="E2917" i="5"/>
  <c r="D2917" i="5"/>
  <c r="F2909" i="5"/>
  <c r="E2909" i="5"/>
  <c r="D2909" i="5"/>
  <c r="F2901" i="5"/>
  <c r="D2901" i="5"/>
  <c r="D2889" i="5"/>
  <c r="E2889" i="5"/>
  <c r="F2889" i="5"/>
  <c r="E2873" i="5"/>
  <c r="F2873" i="5"/>
  <c r="D2873" i="5"/>
  <c r="D2865" i="5"/>
  <c r="E2865" i="5"/>
  <c r="F2865" i="5"/>
  <c r="F2857" i="5"/>
  <c r="E2857" i="5"/>
  <c r="D2857" i="5"/>
  <c r="E2849" i="5"/>
  <c r="F2849" i="5"/>
  <c r="E2841" i="5"/>
  <c r="F2841" i="5"/>
  <c r="D2841" i="5"/>
  <c r="F2837" i="5"/>
  <c r="E2837" i="5"/>
  <c r="F2829" i="5"/>
  <c r="E2829" i="5"/>
  <c r="D2829" i="5"/>
  <c r="D2821" i="5"/>
  <c r="F2821" i="5"/>
  <c r="E2821" i="5"/>
  <c r="E2813" i="5"/>
  <c r="F2813" i="5"/>
  <c r="F2805" i="5"/>
  <c r="E2805" i="5"/>
  <c r="D2805" i="5"/>
  <c r="F2793" i="5"/>
  <c r="E2793" i="5"/>
  <c r="E2785" i="5"/>
  <c r="D2785" i="5"/>
  <c r="F2777" i="5"/>
  <c r="E2777" i="5"/>
  <c r="D2757" i="5"/>
  <c r="F2757" i="5"/>
  <c r="E2757" i="5"/>
  <c r="F2741" i="5"/>
  <c r="D2741" i="5"/>
  <c r="F2733" i="5"/>
  <c r="E2733" i="5"/>
  <c r="D2733" i="5"/>
  <c r="D2725" i="5"/>
  <c r="F2725" i="5"/>
  <c r="E2725" i="5"/>
  <c r="E2717" i="5"/>
  <c r="D2717" i="5"/>
  <c r="F2709" i="5"/>
  <c r="E2709" i="5"/>
  <c r="D2709" i="5"/>
  <c r="F2689" i="5"/>
  <c r="D2689" i="5"/>
  <c r="E2689" i="5"/>
  <c r="D2685" i="5"/>
  <c r="F2685" i="5"/>
  <c r="E2685" i="5"/>
  <c r="E2677" i="5"/>
  <c r="F2677" i="5"/>
  <c r="D2677" i="5"/>
  <c r="F2657" i="5"/>
  <c r="E2657" i="5"/>
  <c r="D2657" i="5"/>
  <c r="D2653" i="5"/>
  <c r="E2653" i="5"/>
  <c r="F2653" i="5"/>
  <c r="E2645" i="5"/>
  <c r="D2645" i="5"/>
  <c r="F2637" i="5"/>
  <c r="D2637" i="5"/>
  <c r="E2637" i="5"/>
  <c r="E2633" i="5"/>
  <c r="F2633" i="5"/>
  <c r="D2633" i="5"/>
  <c r="F2625" i="5"/>
  <c r="E2625" i="5"/>
  <c r="F2605" i="5"/>
  <c r="E2605" i="5"/>
  <c r="D2605" i="5"/>
  <c r="F2585" i="5"/>
  <c r="E2585" i="5"/>
  <c r="D2585" i="5"/>
  <c r="D2565" i="5"/>
  <c r="F2565" i="5"/>
  <c r="E2565" i="5"/>
  <c r="F2561" i="5"/>
  <c r="E2561" i="5"/>
  <c r="D2561" i="5"/>
  <c r="F2553" i="5"/>
  <c r="E2553" i="5"/>
  <c r="D2553" i="5"/>
  <c r="D2533" i="5"/>
  <c r="F2533" i="5"/>
  <c r="E2533" i="5"/>
  <c r="E2513" i="5"/>
  <c r="F2513" i="5"/>
  <c r="F2505" i="5"/>
  <c r="D2505" i="5"/>
  <c r="D2501" i="5"/>
  <c r="F2501" i="5"/>
  <c r="E2501" i="5"/>
  <c r="E2493" i="5"/>
  <c r="F2493" i="5"/>
  <c r="D2493" i="5"/>
  <c r="F2485" i="5"/>
  <c r="E2485" i="5"/>
  <c r="D2485" i="5"/>
  <c r="E2477" i="5"/>
  <c r="D2477" i="5"/>
  <c r="F2477" i="5"/>
  <c r="D2469" i="5"/>
  <c r="E2469" i="5"/>
  <c r="E2461" i="5"/>
  <c r="D2461" i="5"/>
  <c r="F2461" i="5"/>
  <c r="F2453" i="5"/>
  <c r="D2453" i="5"/>
  <c r="E2449" i="5"/>
  <c r="F2449" i="5"/>
  <c r="E2429" i="5"/>
  <c r="F2429" i="5"/>
  <c r="D2429" i="5"/>
  <c r="F2425" i="5"/>
  <c r="E2425" i="5"/>
  <c r="D2425" i="5"/>
  <c r="D2417" i="5"/>
  <c r="E2417" i="5"/>
  <c r="F2417" i="5"/>
  <c r="F2409" i="5"/>
  <c r="E2409" i="5"/>
  <c r="E2401" i="5"/>
  <c r="D2401" i="5"/>
  <c r="E2397" i="5"/>
  <c r="F2397" i="5"/>
  <c r="D2397" i="5"/>
  <c r="F2389" i="5"/>
  <c r="E2389" i="5"/>
  <c r="F2381" i="5"/>
  <c r="E2381" i="5"/>
  <c r="D2381" i="5"/>
  <c r="D2373" i="5"/>
  <c r="F2373" i="5"/>
  <c r="E2373" i="5"/>
  <c r="E2365" i="5"/>
  <c r="F2365" i="5"/>
  <c r="D2365" i="5"/>
  <c r="F2361" i="5"/>
  <c r="E2361" i="5"/>
  <c r="F2357" i="5"/>
  <c r="E2357" i="5"/>
  <c r="D2357" i="5"/>
  <c r="E2349" i="5"/>
  <c r="D2349" i="5"/>
  <c r="F2329" i="5"/>
  <c r="E2329" i="5"/>
  <c r="D2329" i="5"/>
  <c r="D2309" i="5"/>
  <c r="F2309" i="5"/>
  <c r="E2309" i="5"/>
  <c r="F2305" i="5"/>
  <c r="E2305" i="5"/>
  <c r="D2305" i="5"/>
  <c r="F2297" i="5"/>
  <c r="E2297" i="5"/>
  <c r="D2297" i="5"/>
  <c r="D2277" i="5"/>
  <c r="F2277" i="5"/>
  <c r="E2277" i="5"/>
  <c r="D2257" i="5"/>
  <c r="E2257" i="5"/>
  <c r="F2257" i="5"/>
  <c r="F2249" i="5"/>
  <c r="D2249" i="5"/>
  <c r="F2241" i="5"/>
  <c r="E2241" i="5"/>
  <c r="E2225" i="5"/>
  <c r="F2225" i="5"/>
  <c r="F2217" i="5"/>
  <c r="D2217" i="5"/>
  <c r="F2209" i="5"/>
  <c r="E2209" i="5"/>
  <c r="F2201" i="5"/>
  <c r="D2201" i="5"/>
  <c r="E2193" i="5"/>
  <c r="F2193" i="5"/>
  <c r="E2173" i="5"/>
  <c r="F2173" i="5"/>
  <c r="D2173" i="5"/>
  <c r="F2169" i="5"/>
  <c r="E2169" i="5"/>
  <c r="D2169" i="5"/>
  <c r="F2157" i="5"/>
  <c r="E2157" i="5"/>
  <c r="D2157" i="5"/>
  <c r="D2149" i="5"/>
  <c r="F2149" i="5"/>
  <c r="E2141" i="5"/>
  <c r="F2141" i="5"/>
  <c r="D2141" i="5"/>
  <c r="F2121" i="5"/>
  <c r="D2121" i="5"/>
  <c r="E2121" i="5"/>
  <c r="F2105" i="5"/>
  <c r="E2105" i="5"/>
  <c r="F2101" i="5"/>
  <c r="E2101" i="5"/>
  <c r="D2101" i="5"/>
  <c r="E2093" i="5"/>
  <c r="D2093" i="5"/>
  <c r="F2073" i="5"/>
  <c r="E2073" i="5"/>
  <c r="D2073" i="5"/>
  <c r="D2053" i="5"/>
  <c r="F2053" i="5"/>
  <c r="E2053" i="5"/>
  <c r="F2049" i="5"/>
  <c r="E2049" i="5"/>
  <c r="D2049" i="5"/>
  <c r="F2041" i="5"/>
  <c r="E2041" i="5"/>
  <c r="D2041" i="5"/>
  <c r="D2021" i="5"/>
  <c r="F2021" i="5"/>
  <c r="E2021" i="5"/>
  <c r="E2013" i="5"/>
  <c r="F2013" i="5"/>
  <c r="F2005" i="5"/>
  <c r="E2005" i="5"/>
  <c r="D2005" i="5"/>
  <c r="F2001" i="5"/>
  <c r="E2001" i="5"/>
  <c r="D2001" i="5"/>
  <c r="D1993" i="5"/>
  <c r="F1993" i="5"/>
  <c r="E1993" i="5"/>
  <c r="F1985" i="5"/>
  <c r="E1985" i="5"/>
  <c r="D1977" i="5"/>
  <c r="F1977" i="5"/>
  <c r="E1977" i="5"/>
  <c r="E1973" i="5"/>
  <c r="D1973" i="5"/>
  <c r="F1973" i="5"/>
  <c r="E1965" i="5"/>
  <c r="F1965" i="5"/>
  <c r="D1965" i="5"/>
  <c r="F1957" i="5"/>
  <c r="E1957" i="5"/>
  <c r="E1949" i="5"/>
  <c r="F1949" i="5"/>
  <c r="D1949" i="5"/>
  <c r="E1933" i="5"/>
  <c r="F1933" i="5"/>
  <c r="D1933" i="5"/>
  <c r="D1929" i="5"/>
  <c r="F1929" i="5"/>
  <c r="E1929" i="5"/>
  <c r="F1921" i="5"/>
  <c r="E1921" i="5"/>
  <c r="D1921" i="5"/>
  <c r="D1913" i="5"/>
  <c r="F1913" i="5"/>
  <c r="F1905" i="5"/>
  <c r="E1905" i="5"/>
  <c r="D1905" i="5"/>
  <c r="E1901" i="5"/>
  <c r="F1901" i="5"/>
  <c r="D1901" i="5"/>
  <c r="E1885" i="5"/>
  <c r="F1885" i="5"/>
  <c r="D1885" i="5"/>
  <c r="F1877" i="5"/>
  <c r="E1877" i="5"/>
  <c r="E1869" i="5"/>
  <c r="F1869" i="5"/>
  <c r="D1865" i="5"/>
  <c r="E1865" i="5"/>
  <c r="D1849" i="5"/>
  <c r="F1849" i="5"/>
  <c r="E1849" i="5"/>
  <c r="F1841" i="5"/>
  <c r="E1841" i="5"/>
  <c r="D1833" i="5"/>
  <c r="F1833" i="5"/>
  <c r="E1821" i="5"/>
  <c r="F1821" i="5"/>
  <c r="D1821" i="5"/>
  <c r="F1813" i="5"/>
  <c r="E1813" i="5"/>
  <c r="E1805" i="5"/>
  <c r="F1805" i="5"/>
  <c r="D1801" i="5"/>
  <c r="E1801" i="5"/>
  <c r="E1773" i="5"/>
  <c r="D1773" i="5"/>
  <c r="E1765" i="5"/>
  <c r="D1765" i="5"/>
  <c r="F1745" i="5"/>
  <c r="D1745" i="5"/>
  <c r="D1737" i="5"/>
  <c r="E1737" i="5"/>
  <c r="E1709" i="5"/>
  <c r="D1709" i="5"/>
  <c r="D1705" i="5"/>
  <c r="F1705" i="5"/>
  <c r="E1701" i="5"/>
  <c r="D1701" i="5"/>
  <c r="E1693" i="5"/>
  <c r="F1693" i="5"/>
  <c r="D1693" i="5"/>
  <c r="F1685" i="5"/>
  <c r="E1685" i="5"/>
  <c r="F1681" i="5"/>
  <c r="D1681" i="5"/>
  <c r="D1657" i="5"/>
  <c r="F1657" i="5"/>
  <c r="E1657" i="5"/>
  <c r="F1649" i="5"/>
  <c r="E1649" i="5"/>
  <c r="D1641" i="5"/>
  <c r="F1641" i="5"/>
  <c r="E1629" i="5"/>
  <c r="F1629" i="5"/>
  <c r="D1629" i="5"/>
  <c r="F1621" i="5"/>
  <c r="E1621" i="5"/>
  <c r="F1617" i="5"/>
  <c r="D1617" i="5"/>
  <c r="F1601" i="5"/>
  <c r="E1601" i="5"/>
  <c r="D1601" i="5"/>
  <c r="D1593" i="5"/>
  <c r="F1593" i="5"/>
  <c r="E1593" i="5"/>
  <c r="F1585" i="5"/>
  <c r="E1585" i="5"/>
  <c r="D1577" i="5"/>
  <c r="F1577" i="5"/>
  <c r="E1565" i="5"/>
  <c r="F1565" i="5"/>
  <c r="D1565" i="5"/>
  <c r="F1557" i="5"/>
  <c r="E1557" i="5"/>
  <c r="E1549" i="5"/>
  <c r="F1549" i="5"/>
  <c r="F1537" i="5"/>
  <c r="E1537" i="5"/>
  <c r="D1537" i="5"/>
  <c r="E1517" i="5"/>
  <c r="D1517" i="5"/>
  <c r="E1509" i="5"/>
  <c r="D1509" i="5"/>
  <c r="F1493" i="5"/>
  <c r="E1493" i="5"/>
  <c r="E1485" i="5"/>
  <c r="F1485" i="5"/>
  <c r="D1481" i="5"/>
  <c r="E1481" i="5"/>
  <c r="F1473" i="5"/>
  <c r="E1473" i="5"/>
  <c r="D1473" i="5"/>
  <c r="E1453" i="5"/>
  <c r="D1453" i="5"/>
  <c r="E1445" i="5"/>
  <c r="D1445" i="5"/>
  <c r="F1425" i="5"/>
  <c r="D1425" i="5"/>
  <c r="D1401" i="5"/>
  <c r="F1401" i="5"/>
  <c r="E1401" i="5"/>
  <c r="F1393" i="5"/>
  <c r="E1393" i="5"/>
  <c r="D1385" i="5"/>
  <c r="F1385" i="5"/>
  <c r="E1381" i="5"/>
  <c r="D1381" i="5"/>
  <c r="F1361" i="5"/>
  <c r="D1361" i="5"/>
  <c r="F1345" i="5"/>
  <c r="E1345" i="5"/>
  <c r="D1345" i="5"/>
  <c r="E1325" i="5"/>
  <c r="D1325" i="5"/>
  <c r="E1309" i="5"/>
  <c r="F1309" i="5"/>
  <c r="D1309" i="5"/>
  <c r="F1301" i="5"/>
  <c r="E1301" i="5"/>
  <c r="E1293" i="5"/>
  <c r="F1293" i="5"/>
  <c r="D1289" i="5"/>
  <c r="E1289" i="5"/>
  <c r="F1281" i="5"/>
  <c r="E1281" i="5"/>
  <c r="D1281" i="5"/>
  <c r="E1261" i="5"/>
  <c r="D1261" i="5"/>
  <c r="E1245" i="5"/>
  <c r="F1245" i="5"/>
  <c r="D1245" i="5"/>
  <c r="F1233" i="5"/>
  <c r="D1233" i="5"/>
  <c r="D1209" i="5"/>
  <c r="F1209" i="5"/>
  <c r="E1209" i="5"/>
  <c r="F1201" i="5"/>
  <c r="E1201" i="5"/>
  <c r="D1193" i="5"/>
  <c r="F1193" i="5"/>
  <c r="E1181" i="5"/>
  <c r="F1181" i="5"/>
  <c r="D1181" i="5"/>
  <c r="F1173" i="5"/>
  <c r="E1173" i="5"/>
  <c r="E1165" i="5"/>
  <c r="F1165" i="5"/>
  <c r="D1161" i="5"/>
  <c r="E1161" i="5"/>
  <c r="E1133" i="5"/>
  <c r="D1133" i="5"/>
  <c r="E1125" i="5"/>
  <c r="D1125" i="5"/>
  <c r="F1105" i="5"/>
  <c r="D1105" i="5"/>
  <c r="D1081" i="5"/>
  <c r="F1081" i="5"/>
  <c r="E1081" i="5"/>
  <c r="F1073" i="5"/>
  <c r="E1073" i="5"/>
  <c r="D1065" i="5"/>
  <c r="F1065" i="5"/>
  <c r="E1061" i="5"/>
  <c r="D1061" i="5"/>
  <c r="F1041" i="5"/>
  <c r="D1041" i="5"/>
  <c r="F1025" i="5"/>
  <c r="E1025" i="5"/>
  <c r="D1025" i="5"/>
  <c r="E1005" i="5"/>
  <c r="D1005" i="5"/>
  <c r="E997" i="5"/>
  <c r="D997" i="5"/>
  <c r="F977" i="5"/>
  <c r="D977" i="5"/>
  <c r="F961" i="5"/>
  <c r="E961" i="5"/>
  <c r="D961" i="5"/>
  <c r="D953" i="5"/>
  <c r="F953" i="5"/>
  <c r="E953" i="5"/>
  <c r="F945" i="5"/>
  <c r="E945" i="5"/>
  <c r="D937" i="5"/>
  <c r="F937" i="5"/>
  <c r="E933" i="5"/>
  <c r="D933" i="5"/>
  <c r="F913" i="5"/>
  <c r="D913" i="5"/>
  <c r="D889" i="5"/>
  <c r="F889" i="5"/>
  <c r="E889" i="5"/>
  <c r="F881" i="5"/>
  <c r="E881" i="5"/>
  <c r="D873" i="5"/>
  <c r="F873" i="5"/>
  <c r="E861" i="5"/>
  <c r="F861" i="5"/>
  <c r="D861" i="5"/>
  <c r="F853" i="5"/>
  <c r="E853" i="5"/>
  <c r="E845" i="5"/>
  <c r="F845" i="5"/>
  <c r="D841" i="5"/>
  <c r="E841" i="5"/>
  <c r="D825" i="5"/>
  <c r="F825" i="5"/>
  <c r="E825" i="5"/>
  <c r="F817" i="5"/>
  <c r="E817" i="5"/>
  <c r="D809" i="5"/>
  <c r="F809" i="5"/>
  <c r="E797" i="5"/>
  <c r="F797" i="5"/>
  <c r="D797" i="5"/>
  <c r="F789" i="5"/>
  <c r="E789" i="5"/>
  <c r="E781" i="5"/>
  <c r="F781" i="5"/>
  <c r="D777" i="5"/>
  <c r="E777" i="5"/>
  <c r="D761" i="5"/>
  <c r="F761" i="5"/>
  <c r="E761" i="5"/>
  <c r="F753" i="5"/>
  <c r="E753" i="5"/>
  <c r="D745" i="5"/>
  <c r="F745" i="5"/>
  <c r="E733" i="5"/>
  <c r="F733" i="5"/>
  <c r="D733" i="5"/>
  <c r="F725" i="5"/>
  <c r="E725" i="5"/>
  <c r="E717" i="5"/>
  <c r="F717" i="5"/>
  <c r="D713" i="5"/>
  <c r="E713" i="5"/>
  <c r="F705" i="5"/>
  <c r="E705" i="5"/>
  <c r="D705" i="5"/>
  <c r="E685" i="5"/>
  <c r="D685" i="5"/>
  <c r="E669" i="5"/>
  <c r="F669" i="5"/>
  <c r="D669" i="5"/>
  <c r="F661" i="5"/>
  <c r="E661" i="5"/>
  <c r="E653" i="5"/>
  <c r="F653" i="5"/>
  <c r="D649" i="5"/>
  <c r="E649" i="5"/>
  <c r="D633" i="5"/>
  <c r="F633" i="5"/>
  <c r="E633" i="5"/>
  <c r="F625" i="5"/>
  <c r="E625" i="5"/>
  <c r="D617" i="5"/>
  <c r="F617" i="5"/>
  <c r="E613" i="5"/>
  <c r="D613" i="5"/>
  <c r="F593" i="5"/>
  <c r="D593" i="5"/>
  <c r="F577" i="5"/>
  <c r="E577" i="5"/>
  <c r="D577" i="5"/>
  <c r="E557" i="5"/>
  <c r="D557" i="5"/>
  <c r="E541" i="5"/>
  <c r="F541" i="5"/>
  <c r="D541" i="5"/>
  <c r="F533" i="5"/>
  <c r="E533" i="5"/>
  <c r="E525" i="5"/>
  <c r="F525" i="5"/>
  <c r="D521" i="5"/>
  <c r="E521" i="5"/>
  <c r="F513" i="5"/>
  <c r="E513" i="5"/>
  <c r="D513" i="5"/>
  <c r="E493" i="5"/>
  <c r="D493" i="5"/>
  <c r="E477" i="5"/>
  <c r="F477" i="5"/>
  <c r="D477" i="5"/>
  <c r="F469" i="5"/>
  <c r="E469" i="5"/>
  <c r="D441" i="5"/>
  <c r="F441" i="5"/>
  <c r="E441" i="5"/>
  <c r="F433" i="5"/>
  <c r="E433" i="5"/>
  <c r="D425" i="5"/>
  <c r="F425" i="5"/>
  <c r="E421" i="5"/>
  <c r="D421" i="5"/>
  <c r="F401" i="5"/>
  <c r="D401" i="5"/>
  <c r="D393" i="5"/>
  <c r="E393" i="5"/>
  <c r="D377" i="5"/>
  <c r="F377" i="5"/>
  <c r="E377" i="5"/>
  <c r="F369" i="5"/>
  <c r="E369" i="5"/>
  <c r="D361" i="5"/>
  <c r="F361" i="5"/>
  <c r="E357" i="5"/>
  <c r="D357" i="5"/>
  <c r="E349" i="5"/>
  <c r="F349" i="5"/>
  <c r="D349" i="5"/>
  <c r="F341" i="5"/>
  <c r="E341" i="5"/>
  <c r="E333" i="5"/>
  <c r="F333" i="5"/>
  <c r="F321" i="5"/>
  <c r="E321" i="5"/>
  <c r="D321" i="5"/>
  <c r="E301" i="5"/>
  <c r="D301" i="5"/>
  <c r="E285" i="5"/>
  <c r="F285" i="5"/>
  <c r="D285" i="5"/>
  <c r="F277" i="5"/>
  <c r="E277" i="5"/>
  <c r="E269" i="5"/>
  <c r="F269" i="5"/>
  <c r="D265" i="5"/>
  <c r="E265" i="5"/>
  <c r="F257" i="5"/>
  <c r="E257" i="5"/>
  <c r="D257" i="5"/>
  <c r="E237" i="5"/>
  <c r="D237" i="5"/>
  <c r="E221" i="5"/>
  <c r="F221" i="5"/>
  <c r="D221" i="5"/>
  <c r="F213" i="5"/>
  <c r="E213" i="5"/>
  <c r="E205" i="5"/>
  <c r="F205" i="5"/>
  <c r="D201" i="5"/>
  <c r="E201" i="5"/>
  <c r="D185" i="5"/>
  <c r="F185" i="5"/>
  <c r="E185" i="5"/>
  <c r="F177" i="5"/>
  <c r="E177" i="5"/>
  <c r="D169" i="5"/>
  <c r="F169" i="5"/>
  <c r="E165" i="5"/>
  <c r="D165" i="5"/>
  <c r="F145" i="5"/>
  <c r="D145" i="5"/>
  <c r="D121" i="5"/>
  <c r="F121" i="5"/>
  <c r="E121" i="5"/>
  <c r="F113" i="5"/>
  <c r="E113" i="5"/>
  <c r="D105" i="5"/>
  <c r="F105" i="5"/>
  <c r="E101" i="5"/>
  <c r="D101" i="5"/>
  <c r="F81" i="5"/>
  <c r="D81" i="5"/>
  <c r="E77" i="5"/>
  <c r="F77" i="5"/>
  <c r="D73" i="5"/>
  <c r="E73" i="5"/>
  <c r="F65" i="5"/>
  <c r="E65" i="5"/>
  <c r="D65" i="5"/>
  <c r="F49" i="5"/>
  <c r="E49" i="5"/>
  <c r="D41" i="5"/>
  <c r="F41" i="5"/>
  <c r="E37" i="5"/>
  <c r="D37" i="5"/>
  <c r="E29" i="5"/>
  <c r="F29" i="5"/>
  <c r="D29" i="5"/>
  <c r="F21" i="5"/>
  <c r="E21" i="5"/>
  <c r="E13" i="5"/>
  <c r="F13" i="5"/>
  <c r="B8771" i="5"/>
  <c r="N10" i="5" s="1"/>
  <c r="E8740" i="6"/>
  <c r="E8724" i="6"/>
  <c r="D8708" i="6"/>
  <c r="D8624" i="6"/>
  <c r="D8616" i="6"/>
  <c r="D8572" i="6"/>
  <c r="D8556" i="6"/>
  <c r="D8540" i="6"/>
  <c r="D8524" i="6"/>
  <c r="D8508" i="6"/>
  <c r="F8492" i="6"/>
  <c r="E8492" i="6"/>
  <c r="E8476" i="6"/>
  <c r="D8424" i="6"/>
  <c r="F8400" i="6"/>
  <c r="F8384" i="6"/>
  <c r="D8376" i="6"/>
  <c r="E8356" i="6"/>
  <c r="E8340" i="6"/>
  <c r="E8332" i="6"/>
  <c r="E8324" i="6"/>
  <c r="D8312" i="6"/>
  <c r="E8304" i="6"/>
  <c r="D8272" i="6"/>
  <c r="F8236" i="6"/>
  <c r="F8220" i="6"/>
  <c r="F8136" i="6"/>
  <c r="F8120" i="6"/>
  <c r="F8104" i="6"/>
  <c r="E8076" i="6"/>
  <c r="F7968" i="6"/>
  <c r="F7936" i="6"/>
  <c r="F7920" i="6"/>
  <c r="F7892" i="6"/>
  <c r="E7856" i="6"/>
  <c r="F7832" i="6"/>
  <c r="F7824" i="6"/>
  <c r="F7816" i="6"/>
  <c r="F7776" i="6"/>
  <c r="F7752" i="6"/>
  <c r="E7700" i="6"/>
  <c r="D7692" i="6"/>
  <c r="E7680" i="6"/>
  <c r="E7640" i="6"/>
  <c r="F7628" i="6"/>
  <c r="F7608" i="6"/>
  <c r="E7584" i="6"/>
  <c r="D7564" i="6"/>
  <c r="E7544" i="6"/>
  <c r="E7516" i="6"/>
  <c r="D7504" i="6"/>
  <c r="F7496" i="6"/>
  <c r="E7496" i="6"/>
  <c r="F7476" i="6"/>
  <c r="E7476" i="6"/>
  <c r="D7020" i="6"/>
  <c r="D2489" i="5"/>
  <c r="D2745" i="5"/>
  <c r="D5409" i="5"/>
  <c r="F5489" i="5"/>
  <c r="E5525" i="5"/>
  <c r="D5545" i="5"/>
  <c r="F5557" i="5"/>
  <c r="E5585" i="5"/>
  <c r="D5605" i="5"/>
  <c r="F5625" i="5"/>
  <c r="E5649" i="5"/>
  <c r="D5685" i="5"/>
  <c r="F5709" i="5"/>
  <c r="E5745" i="5"/>
  <c r="D5777" i="5"/>
  <c r="F5797" i="5"/>
  <c r="E5821" i="5"/>
  <c r="D5853" i="5"/>
  <c r="F5865" i="5"/>
  <c r="E5905" i="5"/>
  <c r="D5937" i="5"/>
  <c r="F5957" i="5"/>
  <c r="E5993" i="5"/>
  <c r="D6025" i="5"/>
  <c r="F6049" i="5"/>
  <c r="E6085" i="5"/>
  <c r="D6129" i="5"/>
  <c r="F6153" i="5"/>
  <c r="E6197" i="5"/>
  <c r="D6245" i="5"/>
  <c r="F6277" i="5"/>
  <c r="E6321" i="5"/>
  <c r="D6369" i="5"/>
  <c r="F6405" i="5"/>
  <c r="E6449" i="5"/>
  <c r="D6485" i="5"/>
  <c r="F6517" i="5"/>
  <c r="E6557" i="5"/>
  <c r="D6601" i="5"/>
  <c r="F6629" i="5"/>
  <c r="E6669" i="5"/>
  <c r="D6713" i="5"/>
  <c r="F6741" i="5"/>
  <c r="E6785" i="5"/>
  <c r="D6825" i="5"/>
  <c r="F6849" i="5"/>
  <c r="E6897" i="5"/>
  <c r="D6937" i="5"/>
  <c r="F6977" i="5"/>
  <c r="F7013" i="5"/>
  <c r="F7073" i="5"/>
  <c r="F7137" i="5"/>
  <c r="F7185" i="5"/>
  <c r="F7241" i="5"/>
  <c r="D2209" i="5"/>
  <c r="D2465" i="5"/>
  <c r="D2721" i="5"/>
  <c r="D7005" i="5"/>
  <c r="D7045" i="5"/>
  <c r="D7093" i="5"/>
  <c r="D7181" i="5"/>
  <c r="D7225" i="5"/>
  <c r="F4909" i="5"/>
  <c r="E6053" i="5"/>
  <c r="D6109" i="5"/>
  <c r="F6141" i="5"/>
  <c r="E6201" i="5"/>
  <c r="D6249" i="5"/>
  <c r="F6273" i="5"/>
  <c r="E6329" i="5"/>
  <c r="D6381" i="5"/>
  <c r="F6421" i="5"/>
  <c r="E6477" i="5"/>
  <c r="D6521" i="5"/>
  <c r="F6549" i="5"/>
  <c r="E6597" i="5"/>
  <c r="D6649" i="5"/>
  <c r="F6677" i="5"/>
  <c r="E6721" i="5"/>
  <c r="D6773" i="5"/>
  <c r="F6809" i="5"/>
  <c r="E6861" i="5"/>
  <c r="D6913" i="5"/>
  <c r="F6941" i="5"/>
  <c r="E6989" i="5"/>
  <c r="D2025" i="5"/>
  <c r="D2281" i="5"/>
  <c r="D2537" i="5"/>
  <c r="D2793" i="5"/>
  <c r="E17" i="5"/>
  <c r="D33" i="5"/>
  <c r="F45" i="5"/>
  <c r="D61" i="5"/>
  <c r="F73" i="5"/>
  <c r="E89" i="5"/>
  <c r="F101" i="5"/>
  <c r="E117" i="5"/>
  <c r="D133" i="5"/>
  <c r="E145" i="5"/>
  <c r="D161" i="5"/>
  <c r="F173" i="5"/>
  <c r="D189" i="5"/>
  <c r="F201" i="5"/>
  <c r="E217" i="5"/>
  <c r="F229" i="5"/>
  <c r="E245" i="5"/>
  <c r="D261" i="5"/>
  <c r="E273" i="5"/>
  <c r="D289" i="5"/>
  <c r="F301" i="5"/>
  <c r="D317" i="5"/>
  <c r="F329" i="5"/>
  <c r="E345" i="5"/>
  <c r="F357" i="5"/>
  <c r="E373" i="5"/>
  <c r="D389" i="5"/>
  <c r="E401" i="5"/>
  <c r="D417" i="5"/>
  <c r="F429" i="5"/>
  <c r="D445" i="5"/>
  <c r="F457" i="5"/>
  <c r="E473" i="5"/>
  <c r="F485" i="5"/>
  <c r="E501" i="5"/>
  <c r="D517" i="5"/>
  <c r="E529" i="5"/>
  <c r="D545" i="5"/>
  <c r="F557" i="5"/>
  <c r="D573" i="5"/>
  <c r="F585" i="5"/>
  <c r="E601" i="5"/>
  <c r="F613" i="5"/>
  <c r="E629" i="5"/>
  <c r="D645" i="5"/>
  <c r="E657" i="5"/>
  <c r="D673" i="5"/>
  <c r="F685" i="5"/>
  <c r="D701" i="5"/>
  <c r="F713" i="5"/>
  <c r="E729" i="5"/>
  <c r="F741" i="5"/>
  <c r="E757" i="5"/>
  <c r="D773" i="5"/>
  <c r="E785" i="5"/>
  <c r="D801" i="5"/>
  <c r="F813" i="5"/>
  <c r="D829" i="5"/>
  <c r="F841" i="5"/>
  <c r="E857" i="5"/>
  <c r="F869" i="5"/>
  <c r="E885" i="5"/>
  <c r="D901" i="5"/>
  <c r="E913" i="5"/>
  <c r="D929" i="5"/>
  <c r="F941" i="5"/>
  <c r="D957" i="5"/>
  <c r="F969" i="5"/>
  <c r="E985" i="5"/>
  <c r="F997" i="5"/>
  <c r="E1013" i="5"/>
  <c r="D1029" i="5"/>
  <c r="E1041" i="5"/>
  <c r="D1057" i="5"/>
  <c r="F1069" i="5"/>
  <c r="D1085" i="5"/>
  <c r="F1097" i="5"/>
  <c r="E1113" i="5"/>
  <c r="F1125" i="5"/>
  <c r="E1141" i="5"/>
  <c r="D1157" i="5"/>
  <c r="E1169" i="5"/>
  <c r="D1185" i="5"/>
  <c r="F1197" i="5"/>
  <c r="D1213" i="5"/>
  <c r="F1225" i="5"/>
  <c r="E1241" i="5"/>
  <c r="F1253" i="5"/>
  <c r="E1269" i="5"/>
  <c r="D1285" i="5"/>
  <c r="E1297" i="5"/>
  <c r="D1313" i="5"/>
  <c r="F1325" i="5"/>
  <c r="D1341" i="5"/>
  <c r="F1353" i="5"/>
  <c r="E1369" i="5"/>
  <c r="F1381" i="5"/>
  <c r="E1397" i="5"/>
  <c r="D1413" i="5"/>
  <c r="E1425" i="5"/>
  <c r="D1441" i="5"/>
  <c r="F1453" i="5"/>
  <c r="D1469" i="5"/>
  <c r="F1481" i="5"/>
  <c r="E1497" i="5"/>
  <c r="F1509" i="5"/>
  <c r="E1525" i="5"/>
  <c r="D1541" i="5"/>
  <c r="E1553" i="5"/>
  <c r="D1569" i="5"/>
  <c r="F1581" i="5"/>
  <c r="D1597" i="5"/>
  <c r="F1609" i="5"/>
  <c r="E1625" i="5"/>
  <c r="F1637" i="5"/>
  <c r="E1653" i="5"/>
  <c r="D1669" i="5"/>
  <c r="E1681" i="5"/>
  <c r="D1697" i="5"/>
  <c r="F1709" i="5"/>
  <c r="D1725" i="5"/>
  <c r="F1737" i="5"/>
  <c r="E1753" i="5"/>
  <c r="F1765" i="5"/>
  <c r="E1781" i="5"/>
  <c r="D1797" i="5"/>
  <c r="E1809" i="5"/>
  <c r="D1825" i="5"/>
  <c r="F1837" i="5"/>
  <c r="D1853" i="5"/>
  <c r="F1865" i="5"/>
  <c r="E1881" i="5"/>
  <c r="E1897" i="5"/>
  <c r="E1925" i="5"/>
  <c r="E1953" i="5"/>
  <c r="F1981" i="5"/>
  <c r="F2009" i="5"/>
  <c r="D2045" i="5"/>
  <c r="F2077" i="5"/>
  <c r="F2145" i="5"/>
  <c r="E2181" i="5"/>
  <c r="F2213" i="5"/>
  <c r="E2249" i="5"/>
  <c r="D2285" i="5"/>
  <c r="E2317" i="5"/>
  <c r="F2349" i="5"/>
  <c r="F2385" i="5"/>
  <c r="D2421" i="5"/>
  <c r="E2453" i="5"/>
  <c r="F2521" i="5"/>
  <c r="D2557" i="5"/>
  <c r="F2589" i="5"/>
  <c r="E2629" i="5"/>
  <c r="F2661" i="5"/>
  <c r="F2697" i="5"/>
  <c r="E2741" i="5"/>
  <c r="F2785" i="5"/>
  <c r="F2833" i="5"/>
  <c r="E2877" i="5"/>
  <c r="F2917" i="5"/>
  <c r="D2961" i="5"/>
  <c r="D3001" i="5"/>
  <c r="E3037" i="5"/>
  <c r="D3077" i="5"/>
  <c r="E3113" i="5"/>
  <c r="F3149" i="5"/>
  <c r="F3189" i="5"/>
  <c r="D3229" i="5"/>
  <c r="E3265" i="5"/>
  <c r="D3305" i="5"/>
  <c r="E3341" i="5"/>
  <c r="F3377" i="5"/>
  <c r="E3417" i="5"/>
  <c r="F3453" i="5"/>
  <c r="D3493" i="5"/>
  <c r="D3533" i="5"/>
  <c r="E3569" i="5"/>
  <c r="F3605" i="5"/>
  <c r="E3645" i="5"/>
  <c r="F3681" i="5"/>
  <c r="D3721" i="5"/>
  <c r="F3757" i="5"/>
  <c r="F3809" i="5"/>
  <c r="D3869" i="5"/>
  <c r="F3925" i="5"/>
  <c r="E3981" i="5"/>
  <c r="F4037" i="5"/>
  <c r="E4097" i="5"/>
  <c r="D4153" i="5"/>
  <c r="E4213" i="5"/>
  <c r="D4273" i="5"/>
  <c r="F4325" i="5"/>
  <c r="D4385" i="5"/>
  <c r="F4441" i="5"/>
  <c r="E4497" i="5"/>
  <c r="E4561" i="5"/>
  <c r="F4657" i="5"/>
  <c r="D4773" i="5"/>
  <c r="E4885" i="5"/>
  <c r="D5005" i="5"/>
  <c r="E5121" i="5"/>
  <c r="F5233" i="5"/>
  <c r="E5353" i="5"/>
  <c r="F5473" i="5"/>
  <c r="D5725" i="5"/>
  <c r="F6017" i="5"/>
  <c r="D6565" i="5"/>
  <c r="F5757" i="5"/>
  <c r="E6533" i="5"/>
  <c r="F7341" i="5"/>
  <c r="E7685" i="5"/>
  <c r="D8033" i="5"/>
  <c r="D8445" i="5"/>
  <c r="E7533" i="5"/>
  <c r="D8213" i="5"/>
  <c r="F7456" i="6"/>
  <c r="D7408" i="6"/>
  <c r="F7392" i="6"/>
  <c r="E7348" i="6"/>
  <c r="F7348" i="6"/>
  <c r="E7324" i="6"/>
  <c r="F7284" i="6"/>
  <c r="E7284" i="6"/>
  <c r="F7264" i="6"/>
  <c r="E7240" i="6"/>
  <c r="D7216" i="6"/>
  <c r="E7200" i="6"/>
  <c r="E7172" i="6"/>
  <c r="D7156" i="6"/>
  <c r="E7148" i="6"/>
  <c r="F7116" i="6"/>
  <c r="D7084" i="6"/>
  <c r="E7060" i="6"/>
  <c r="D7052" i="6"/>
  <c r="F7044" i="6"/>
  <c r="F7004" i="6"/>
  <c r="E6976" i="6"/>
  <c r="F6960" i="6"/>
  <c r="E6952" i="6"/>
  <c r="E6932" i="6"/>
  <c r="D6924" i="6"/>
  <c r="F6916" i="6"/>
  <c r="D6892" i="6"/>
  <c r="E6868" i="6"/>
  <c r="D6860" i="6"/>
  <c r="F6852" i="6"/>
  <c r="D6828" i="6"/>
  <c r="E6812" i="6"/>
  <c r="E6788" i="6"/>
  <c r="F6780" i="6"/>
  <c r="E6748" i="6"/>
  <c r="F6720" i="6"/>
  <c r="D6692" i="6"/>
  <c r="E6480" i="6"/>
  <c r="D6432" i="6"/>
  <c r="F6032" i="6"/>
  <c r="F5992" i="6"/>
  <c r="E5808" i="6"/>
  <c r="E4900" i="6"/>
  <c r="E4852" i="6"/>
  <c r="E3852" i="6"/>
  <c r="E3724" i="6"/>
  <c r="E3596" i="6"/>
  <c r="E3468" i="6"/>
  <c r="E3276" i="6"/>
  <c r="E3212" i="6"/>
  <c r="D2776" i="6"/>
  <c r="F2400" i="6"/>
  <c r="D2360" i="6"/>
  <c r="F2272" i="6"/>
  <c r="F2144" i="6"/>
  <c r="F2016" i="6"/>
  <c r="E1716" i="6"/>
  <c r="E1460" i="6"/>
  <c r="E1332" i="6"/>
  <c r="E1076" i="6"/>
  <c r="E564" i="6"/>
  <c r="E7452" i="6"/>
  <c r="D7440" i="6"/>
  <c r="E7432" i="6"/>
  <c r="F7432" i="6"/>
  <c r="F7412" i="6"/>
  <c r="E7412" i="6"/>
  <c r="E7388" i="6"/>
  <c r="D7376" i="6"/>
  <c r="E7368" i="6"/>
  <c r="F7368" i="6"/>
  <c r="D7344" i="6"/>
  <c r="F7328" i="6"/>
  <c r="D7312" i="6"/>
  <c r="F7304" i="6"/>
  <c r="E7304" i="6"/>
  <c r="D7280" i="6"/>
  <c r="E7260" i="6"/>
  <c r="E7236" i="6"/>
  <c r="D7220" i="6"/>
  <c r="E7212" i="6"/>
  <c r="D7196" i="6"/>
  <c r="E7176" i="6"/>
  <c r="D7152" i="6"/>
  <c r="F7112" i="6"/>
  <c r="E7104" i="6"/>
  <c r="F7088" i="6"/>
  <c r="F7068" i="6"/>
  <c r="E7040" i="6"/>
  <c r="E7016" i="6"/>
  <c r="E6996" i="6"/>
  <c r="D6988" i="6"/>
  <c r="F6980" i="6"/>
  <c r="D6956" i="6"/>
  <c r="F6940" i="6"/>
  <c r="E6912" i="6"/>
  <c r="F6896" i="6"/>
  <c r="E6888" i="6"/>
  <c r="F6876" i="6"/>
  <c r="E6848" i="6"/>
  <c r="E6824" i="6"/>
  <c r="D6808" i="6"/>
  <c r="D6792" i="6"/>
  <c r="E6768" i="6"/>
  <c r="E6752" i="6"/>
  <c r="D6736" i="6"/>
  <c r="E6724" i="6"/>
  <c r="F6724" i="6"/>
  <c r="D6668" i="6"/>
  <c r="F6192" i="6"/>
  <c r="E6156" i="6"/>
  <c r="E6136" i="6"/>
  <c r="E5464" i="6"/>
  <c r="E4884" i="6"/>
  <c r="E4868" i="6"/>
  <c r="D4868" i="6"/>
  <c r="E4836" i="6"/>
  <c r="E4820" i="6"/>
  <c r="E3916" i="6"/>
  <c r="E3788" i="6"/>
  <c r="E3660" i="6"/>
  <c r="E3532" i="6"/>
  <c r="E3404" i="6"/>
  <c r="E3340" i="6"/>
  <c r="D2952" i="6"/>
  <c r="F2656" i="6"/>
  <c r="D2616" i="6"/>
  <c r="F2528" i="6"/>
  <c r="E1844" i="6"/>
  <c r="E1588" i="6"/>
  <c r="E1204" i="6"/>
  <c r="E948" i="6"/>
  <c r="E820" i="6"/>
  <c r="E692" i="6"/>
  <c r="E436" i="6"/>
  <c r="E308" i="6"/>
  <c r="E180" i="6"/>
  <c r="D8275" i="6"/>
  <c r="F8275" i="6"/>
  <c r="E8059" i="6"/>
  <c r="F8059" i="6"/>
  <c r="E7663" i="6"/>
  <c r="D7663" i="6"/>
  <c r="D7619" i="6"/>
  <c r="E7619" i="6"/>
  <c r="E7559" i="6"/>
  <c r="D7559" i="6"/>
  <c r="E7535" i="6"/>
  <c r="D7535" i="6"/>
  <c r="F7515" i="6"/>
  <c r="D7515" i="6"/>
  <c r="D7475" i="6"/>
  <c r="F7475" i="6"/>
  <c r="D7451" i="6"/>
  <c r="F7451" i="6"/>
  <c r="D7419" i="6"/>
  <c r="F7419" i="6"/>
  <c r="D7387" i="6"/>
  <c r="F7387" i="6"/>
  <c r="D7355" i="6"/>
  <c r="F7355" i="6"/>
  <c r="D7323" i="6"/>
  <c r="F7323" i="6"/>
  <c r="D7291" i="6"/>
  <c r="F7291" i="6"/>
  <c r="D7259" i="6"/>
  <c r="F7259" i="6"/>
  <c r="F7223" i="6"/>
  <c r="D7223" i="6"/>
  <c r="F7031" i="6"/>
  <c r="D7031" i="6"/>
  <c r="F7015" i="6"/>
  <c r="D7015" i="6"/>
  <c r="F6887" i="6"/>
  <c r="D6887" i="6"/>
  <c r="D6759" i="6"/>
  <c r="F6759" i="6"/>
  <c r="D6735" i="6"/>
  <c r="F6735" i="6"/>
  <c r="D6695" i="6"/>
  <c r="E6695" i="6"/>
  <c r="E6647" i="6"/>
  <c r="F6647" i="6"/>
  <c r="D6647" i="6"/>
  <c r="F6247" i="6"/>
  <c r="E6247" i="6"/>
  <c r="E6091" i="6"/>
  <c r="D6091" i="6"/>
  <c r="D6027" i="6"/>
  <c r="F6027" i="6"/>
  <c r="E5827" i="6"/>
  <c r="F5827" i="6"/>
  <c r="E5711" i="6"/>
  <c r="D5711" i="6"/>
  <c r="D5615" i="6"/>
  <c r="E5615" i="6"/>
  <c r="E5599" i="6"/>
  <c r="D5599" i="6"/>
  <c r="F5519" i="6"/>
  <c r="D5519" i="6"/>
  <c r="F5503" i="6"/>
  <c r="E5503" i="6"/>
  <c r="E5443" i="6"/>
  <c r="F5443" i="6"/>
  <c r="F5219" i="6"/>
  <c r="E5219" i="6"/>
  <c r="F5203" i="6"/>
  <c r="D5203" i="6"/>
  <c r="D5151" i="6"/>
  <c r="F5151" i="6"/>
  <c r="D5147" i="6"/>
  <c r="F5147" i="6"/>
  <c r="D5143" i="6"/>
  <c r="F5143" i="6"/>
  <c r="F5063" i="6"/>
  <c r="D5063" i="6"/>
  <c r="E4959" i="6"/>
  <c r="F4959" i="6"/>
  <c r="F4935" i="6"/>
  <c r="E4935" i="6"/>
  <c r="F4927" i="6"/>
  <c r="E4927" i="6"/>
  <c r="D4811" i="6"/>
  <c r="E4811" i="6"/>
  <c r="F4811" i="6"/>
  <c r="F4795" i="6"/>
  <c r="D4795" i="6"/>
  <c r="E4795" i="6"/>
  <c r="F4751" i="6"/>
  <c r="E4751" i="6"/>
  <c r="D4751" i="6"/>
  <c r="D4747" i="6"/>
  <c r="F4747" i="6"/>
  <c r="E4727" i="6"/>
  <c r="D4727" i="6"/>
  <c r="F4679" i="6"/>
  <c r="D4679" i="6"/>
  <c r="D4635" i="6"/>
  <c r="E4635" i="6"/>
  <c r="E4631" i="6"/>
  <c r="F4631" i="6"/>
  <c r="F4567" i="6"/>
  <c r="D4567" i="6"/>
  <c r="D4539" i="6"/>
  <c r="E4539" i="6"/>
  <c r="F4523" i="6"/>
  <c r="E4523" i="6"/>
  <c r="E4503" i="6"/>
  <c r="F4503" i="6"/>
  <c r="E4475" i="6"/>
  <c r="D4475" i="6"/>
  <c r="E4435" i="6"/>
  <c r="D4435" i="6"/>
  <c r="E4391" i="6"/>
  <c r="F4391" i="6"/>
  <c r="E4387" i="6"/>
  <c r="F4387" i="6"/>
  <c r="D4375" i="6"/>
  <c r="F4375" i="6"/>
  <c r="F4347" i="6"/>
  <c r="E4347" i="6"/>
  <c r="F4327" i="6"/>
  <c r="D4327" i="6"/>
  <c r="D4283" i="6"/>
  <c r="E4283" i="6"/>
  <c r="F4203" i="6"/>
  <c r="D4203" i="6"/>
  <c r="E4187" i="6"/>
  <c r="F4187" i="6"/>
  <c r="D4167" i="6"/>
  <c r="E4167" i="6"/>
  <c r="E4007" i="6"/>
  <c r="D4007" i="6"/>
  <c r="E4003" i="6"/>
  <c r="F4003" i="6"/>
  <c r="D3991" i="6"/>
  <c r="E3991" i="6"/>
  <c r="E3919" i="6"/>
  <c r="F3919" i="6"/>
  <c r="F3879" i="6"/>
  <c r="E3879" i="6"/>
  <c r="D3811" i="6"/>
  <c r="F3811" i="6"/>
  <c r="E3799" i="6"/>
  <c r="D3799" i="6"/>
  <c r="F3787" i="6"/>
  <c r="D3787" i="6"/>
  <c r="D3783" i="6"/>
  <c r="F3783" i="6"/>
  <c r="D3735" i="6"/>
  <c r="E3735" i="6"/>
  <c r="D3643" i="6"/>
  <c r="F3643" i="6"/>
  <c r="F3639" i="6"/>
  <c r="D3639" i="6"/>
  <c r="E3627" i="6"/>
  <c r="D3627" i="6"/>
  <c r="F3619" i="6"/>
  <c r="D3619" i="6"/>
  <c r="E3599" i="6"/>
  <c r="F3599" i="6"/>
  <c r="E3591" i="6"/>
  <c r="D3591" i="6"/>
  <c r="F3591" i="6"/>
  <c r="D3579" i="6"/>
  <c r="E3579" i="6"/>
  <c r="F3579" i="6"/>
  <c r="F3535" i="6"/>
  <c r="D3535" i="6"/>
  <c r="F3483" i="6"/>
  <c r="D3483" i="6"/>
  <c r="F3467" i="6"/>
  <c r="D3467" i="6"/>
  <c r="D3415" i="6"/>
  <c r="F3415" i="6"/>
  <c r="D3375" i="6"/>
  <c r="F3375" i="6"/>
  <c r="E3375" i="6"/>
  <c r="E3335" i="6"/>
  <c r="D3335" i="6"/>
  <c r="D3291" i="6"/>
  <c r="E3291" i="6"/>
  <c r="D3259" i="6"/>
  <c r="F3259" i="6"/>
  <c r="E3251" i="6"/>
  <c r="F3251" i="6"/>
  <c r="D3251" i="6"/>
  <c r="D3231" i="6"/>
  <c r="F3231" i="6"/>
  <c r="D3039" i="6"/>
  <c r="F3039" i="6"/>
  <c r="D3015" i="6"/>
  <c r="F3015" i="6"/>
  <c r="D2975" i="6"/>
  <c r="F2975" i="6"/>
  <c r="D2915" i="6"/>
  <c r="E2915" i="6"/>
  <c r="D2875" i="6"/>
  <c r="E2875" i="6"/>
  <c r="D2231" i="6"/>
  <c r="E2231" i="6"/>
  <c r="D2151" i="6"/>
  <c r="E2151" i="6"/>
  <c r="D2119" i="6"/>
  <c r="E2119" i="6"/>
  <c r="E2087" i="6"/>
  <c r="D2087" i="6"/>
  <c r="D2023" i="6"/>
  <c r="E2023" i="6"/>
  <c r="D1975" i="6"/>
  <c r="E1975" i="6"/>
  <c r="E1907" i="6"/>
  <c r="D1907" i="6"/>
  <c r="E1903" i="6"/>
  <c r="D1903" i="6"/>
  <c r="D1855" i="6"/>
  <c r="F1855" i="6"/>
  <c r="D1839" i="6"/>
  <c r="E1839" i="6"/>
  <c r="E1831" i="6"/>
  <c r="D1831" i="6"/>
  <c r="D1827" i="6"/>
  <c r="F1827" i="6"/>
  <c r="E1775" i="6"/>
  <c r="F1775" i="6"/>
  <c r="E1755" i="6"/>
  <c r="D1755" i="6"/>
  <c r="E1743" i="6"/>
  <c r="D1743" i="6"/>
  <c r="F1695" i="6"/>
  <c r="D1695" i="6"/>
  <c r="D1663" i="6"/>
  <c r="F1663" i="6"/>
  <c r="E1583" i="6"/>
  <c r="D1583" i="6"/>
  <c r="D1567" i="6"/>
  <c r="E1567" i="6"/>
  <c r="E1551" i="6"/>
  <c r="D1551" i="6"/>
  <c r="F1551" i="6"/>
  <c r="F1443" i="6"/>
  <c r="E1443" i="6"/>
  <c r="D1443" i="6"/>
  <c r="E1439" i="6"/>
  <c r="F1439" i="6"/>
  <c r="E1431" i="6"/>
  <c r="F1431" i="6"/>
  <c r="F1407" i="6"/>
  <c r="E1407" i="6"/>
  <c r="E1399" i="6"/>
  <c r="D1399" i="6"/>
  <c r="F1359" i="6"/>
  <c r="D1359" i="6"/>
  <c r="E1343" i="6"/>
  <c r="F1343" i="6"/>
  <c r="F1327" i="6"/>
  <c r="D1327" i="6"/>
  <c r="E1327" i="6"/>
  <c r="D1319" i="6"/>
  <c r="E1319" i="6"/>
  <c r="F1315" i="6"/>
  <c r="E1315" i="6"/>
  <c r="F1311" i="6"/>
  <c r="D1311" i="6"/>
  <c r="E1263" i="6"/>
  <c r="D1263" i="6"/>
  <c r="D1251" i="6"/>
  <c r="F1251" i="6"/>
  <c r="F1243" i="6"/>
  <c r="D1243" i="6"/>
  <c r="E1239" i="6"/>
  <c r="D1239" i="6"/>
  <c r="F1235" i="6"/>
  <c r="D1235" i="6"/>
  <c r="F1223" i="6"/>
  <c r="D1223" i="6"/>
  <c r="E1191" i="6"/>
  <c r="D1191" i="6"/>
  <c r="D1187" i="6"/>
  <c r="F1187" i="6"/>
  <c r="F1183" i="6"/>
  <c r="E1183" i="6"/>
  <c r="D1167" i="6"/>
  <c r="F1167" i="6"/>
  <c r="F1159" i="6"/>
  <c r="E1159" i="6"/>
  <c r="D1119" i="6"/>
  <c r="F1119" i="6"/>
  <c r="F1107" i="6"/>
  <c r="E1107" i="6"/>
  <c r="D1103" i="6"/>
  <c r="F1103" i="6"/>
  <c r="E1103" i="6"/>
  <c r="D1083" i="6"/>
  <c r="F1083" i="6"/>
  <c r="D1079" i="6"/>
  <c r="F1079" i="6"/>
  <c r="D1067" i="6"/>
  <c r="F1067" i="6"/>
  <c r="D1059" i="6"/>
  <c r="F1059" i="6"/>
  <c r="E1047" i="6"/>
  <c r="F1047" i="6"/>
  <c r="F1039" i="6"/>
  <c r="D1039" i="6"/>
  <c r="E1039" i="6"/>
  <c r="E1027" i="6"/>
  <c r="D1027" i="6"/>
  <c r="F1023" i="6"/>
  <c r="D1023" i="6"/>
  <c r="F991" i="6"/>
  <c r="D991" i="6"/>
  <c r="F987" i="6"/>
  <c r="D987" i="6"/>
  <c r="F979" i="6"/>
  <c r="D979" i="6"/>
  <c r="F959" i="6"/>
  <c r="E959" i="6"/>
  <c r="E935" i="6"/>
  <c r="D935" i="6"/>
  <c r="D927" i="6"/>
  <c r="F927" i="6"/>
  <c r="E911" i="6"/>
  <c r="F911" i="6"/>
  <c r="F903" i="6"/>
  <c r="E903" i="6"/>
  <c r="F879" i="6"/>
  <c r="D879" i="6"/>
  <c r="E879" i="6"/>
  <c r="F859" i="6"/>
  <c r="D859" i="6"/>
  <c r="F847" i="6"/>
  <c r="D847" i="6"/>
  <c r="D823" i="6"/>
  <c r="F823" i="6"/>
  <c r="D803" i="6"/>
  <c r="E803" i="6"/>
  <c r="D799" i="6"/>
  <c r="F799" i="6"/>
  <c r="D783" i="6"/>
  <c r="F783" i="6"/>
  <c r="E783" i="6"/>
  <c r="F775" i="6"/>
  <c r="E775" i="6"/>
  <c r="D767" i="6"/>
  <c r="E767" i="6"/>
  <c r="F767" i="6"/>
  <c r="F731" i="6"/>
  <c r="E731" i="6"/>
  <c r="D731" i="6"/>
  <c r="E727" i="6"/>
  <c r="F727" i="6"/>
  <c r="F723" i="6"/>
  <c r="D723" i="6"/>
  <c r="D695" i="6"/>
  <c r="F695" i="6"/>
  <c r="F683" i="6"/>
  <c r="E683" i="6"/>
  <c r="E679" i="6"/>
  <c r="D679" i="6"/>
  <c r="D675" i="6"/>
  <c r="E675" i="6"/>
  <c r="F671" i="6"/>
  <c r="E671" i="6"/>
  <c r="F647" i="6"/>
  <c r="E647" i="6"/>
  <c r="F619" i="6"/>
  <c r="D619" i="6"/>
  <c r="F615" i="6"/>
  <c r="E615" i="6"/>
  <c r="F587" i="6"/>
  <c r="D587" i="6"/>
  <c r="E583" i="6"/>
  <c r="F583" i="6"/>
  <c r="F567" i="6"/>
  <c r="E567" i="6"/>
  <c r="E559" i="6"/>
  <c r="F559" i="6"/>
  <c r="D559" i="6"/>
  <c r="E543" i="6"/>
  <c r="F543" i="6"/>
  <c r="D539" i="6"/>
  <c r="E539" i="6"/>
  <c r="D523" i="6"/>
  <c r="E523" i="6"/>
  <c r="F523" i="6"/>
  <c r="F503" i="6"/>
  <c r="E503" i="6"/>
  <c r="D495" i="6"/>
  <c r="F495" i="6"/>
  <c r="E475" i="6"/>
  <c r="F475" i="6"/>
  <c r="E467" i="6"/>
  <c r="F467" i="6"/>
  <c r="D463" i="6"/>
  <c r="E463" i="6"/>
  <c r="F463" i="6"/>
  <c r="F459" i="6"/>
  <c r="D459" i="6"/>
  <c r="F455" i="6"/>
  <c r="E455" i="6"/>
  <c r="F451" i="6"/>
  <c r="E451" i="6"/>
  <c r="F439" i="6"/>
  <c r="E439" i="6"/>
  <c r="D431" i="6"/>
  <c r="F431" i="6"/>
  <c r="F423" i="6"/>
  <c r="E423" i="6"/>
  <c r="D399" i="6"/>
  <c r="E399" i="6"/>
  <c r="F399" i="6"/>
  <c r="F375" i="6"/>
  <c r="E375" i="6"/>
  <c r="D367" i="6"/>
  <c r="F367" i="6"/>
  <c r="E363" i="6"/>
  <c r="D363" i="6"/>
  <c r="E347" i="6"/>
  <c r="D347" i="6"/>
  <c r="D335" i="6"/>
  <c r="E335" i="6"/>
  <c r="F335" i="6"/>
  <c r="F331" i="6"/>
  <c r="E331" i="6"/>
  <c r="D331" i="6"/>
  <c r="F327" i="6"/>
  <c r="E327" i="6"/>
  <c r="D303" i="6"/>
  <c r="F303" i="6"/>
  <c r="F279" i="6"/>
  <c r="E279" i="6"/>
  <c r="D271" i="6"/>
  <c r="E271" i="6"/>
  <c r="F271" i="6"/>
  <c r="F263" i="6"/>
  <c r="E263" i="6"/>
  <c r="D259" i="6"/>
  <c r="F259" i="6"/>
  <c r="E251" i="6"/>
  <c r="F251" i="6"/>
  <c r="F247" i="6"/>
  <c r="E247" i="6"/>
  <c r="E243" i="6"/>
  <c r="F243" i="6"/>
  <c r="D239" i="6"/>
  <c r="F239" i="6"/>
  <c r="D207" i="6"/>
  <c r="E207" i="6"/>
  <c r="F207" i="6"/>
  <c r="F199" i="6"/>
  <c r="E199" i="6"/>
  <c r="D187" i="6"/>
  <c r="F187" i="6"/>
  <c r="D179" i="6"/>
  <c r="F179" i="6"/>
  <c r="D175" i="6"/>
  <c r="F175" i="6"/>
  <c r="E171" i="6"/>
  <c r="D171" i="6"/>
  <c r="E147" i="6"/>
  <c r="F147" i="6"/>
  <c r="D143" i="6"/>
  <c r="E143" i="6"/>
  <c r="F143" i="6"/>
  <c r="F115" i="6"/>
  <c r="D115" i="6"/>
  <c r="E115" i="6"/>
  <c r="D111" i="6"/>
  <c r="F111" i="6"/>
  <c r="E107" i="6"/>
  <c r="F107" i="6"/>
  <c r="D107" i="6"/>
  <c r="E8687" i="6"/>
  <c r="F8491" i="6"/>
  <c r="F8451" i="6"/>
  <c r="F8591" i="6"/>
  <c r="E8515" i="6"/>
  <c r="E8383" i="6"/>
  <c r="E8331" i="6"/>
  <c r="E8387" i="6"/>
  <c r="D7847" i="6"/>
  <c r="E8419" i="6"/>
  <c r="F7495" i="6"/>
  <c r="F7207" i="6"/>
  <c r="D7247" i="6"/>
  <c r="D7279" i="6"/>
  <c r="D7311" i="6"/>
  <c r="D7343" i="6"/>
  <c r="D7375" i="6"/>
  <c r="D7407" i="6"/>
  <c r="D7439" i="6"/>
  <c r="E7755" i="6"/>
  <c r="F7779" i="6"/>
  <c r="E7791" i="6"/>
  <c r="E7823" i="6"/>
  <c r="F7863" i="6"/>
  <c r="D8079" i="6"/>
  <c r="E8583" i="6"/>
  <c r="F7827" i="6"/>
  <c r="D8339" i="6"/>
  <c r="E5963" i="6"/>
  <c r="E6631" i="6"/>
  <c r="E6503" i="6"/>
  <c r="F6723" i="6"/>
  <c r="E5671" i="6"/>
  <c r="E5639" i="6"/>
  <c r="E5511" i="6"/>
  <c r="E5479" i="6"/>
  <c r="D5459" i="6"/>
  <c r="F5155" i="6"/>
  <c r="F5071" i="6"/>
  <c r="F4943" i="6"/>
  <c r="D4791" i="6"/>
  <c r="D4759" i="6"/>
  <c r="E4707" i="6"/>
  <c r="E4623" i="6"/>
  <c r="E4579" i="6"/>
  <c r="E4495" i="6"/>
  <c r="D5607" i="6"/>
  <c r="F5111" i="6"/>
  <c r="E4983" i="6"/>
  <c r="F4827" i="6"/>
  <c r="E4671" i="6"/>
  <c r="F4563" i="6"/>
  <c r="E4499" i="6"/>
  <c r="F4479" i="6"/>
  <c r="D4431" i="6"/>
  <c r="D4319" i="6"/>
  <c r="F4339" i="6"/>
  <c r="F4287" i="6"/>
  <c r="E4223" i="6"/>
  <c r="F4143" i="6"/>
  <c r="D4083" i="6"/>
  <c r="E4063" i="6"/>
  <c r="F4031" i="6"/>
  <c r="F4015" i="6"/>
  <c r="E3935" i="6"/>
  <c r="F3903" i="6"/>
  <c r="F3887" i="6"/>
  <c r="D3827" i="6"/>
  <c r="F3775" i="6"/>
  <c r="F3759" i="6"/>
  <c r="D3699" i="6"/>
  <c r="E3679" i="6"/>
  <c r="F3647" i="6"/>
  <c r="F3631" i="6"/>
  <c r="D3571" i="6"/>
  <c r="F3519" i="6"/>
  <c r="F3503" i="6"/>
  <c r="F4399" i="6"/>
  <c r="D4351" i="6"/>
  <c r="D4243" i="6"/>
  <c r="E3859" i="6"/>
  <c r="E3731" i="6"/>
  <c r="E3603" i="6"/>
  <c r="E3475" i="6"/>
  <c r="D4303" i="6"/>
  <c r="D4143" i="6"/>
  <c r="D4079" i="6"/>
  <c r="D4015" i="6"/>
  <c r="D3951" i="6"/>
  <c r="D3887" i="6"/>
  <c r="D3823" i="6"/>
  <c r="D3759" i="6"/>
  <c r="D3695" i="6"/>
  <c r="D3631" i="6"/>
  <c r="D3567" i="6"/>
  <c r="D3503" i="6"/>
  <c r="E3411" i="6"/>
  <c r="F3387" i="6"/>
  <c r="D3355" i="6"/>
  <c r="E3331" i="6"/>
  <c r="F7199" i="6"/>
  <c r="F7251" i="6"/>
  <c r="F7299" i="6"/>
  <c r="F7339" i="6"/>
  <c r="F7379" i="6"/>
  <c r="F7427" i="6"/>
  <c r="F7463" i="6"/>
  <c r="D7519" i="6"/>
  <c r="D7623" i="6"/>
  <c r="F7811" i="6"/>
  <c r="D6423" i="6"/>
  <c r="D5851" i="6"/>
  <c r="D5631" i="6"/>
  <c r="E5211" i="6"/>
  <c r="D7079" i="6"/>
  <c r="D6919" i="6"/>
  <c r="E5487" i="6"/>
  <c r="F4999" i="6"/>
  <c r="D4927" i="6"/>
  <c r="D4323" i="6"/>
  <c r="F4191" i="6"/>
  <c r="E5187" i="6"/>
  <c r="E4767" i="6"/>
  <c r="E4663" i="6"/>
  <c r="E4551" i="6"/>
  <c r="E4407" i="6"/>
  <c r="E3703" i="6"/>
  <c r="F4727" i="6"/>
  <c r="D4651" i="6"/>
  <c r="F4471" i="6"/>
  <c r="D4407" i="6"/>
  <c r="F4247" i="6"/>
  <c r="F4139" i="6"/>
  <c r="F4075" i="6"/>
  <c r="F3947" i="6"/>
  <c r="F3819" i="6"/>
  <c r="F3755" i="6"/>
  <c r="E3263" i="6"/>
  <c r="D3683" i="6"/>
  <c r="F3451" i="6"/>
  <c r="F3675" i="6"/>
  <c r="F3659" i="6"/>
  <c r="E3499" i="6"/>
  <c r="D3471" i="6"/>
  <c r="D3239" i="6"/>
  <c r="F3447" i="6"/>
  <c r="F6967" i="6"/>
  <c r="F7063" i="6"/>
  <c r="D7023" i="6"/>
  <c r="D4959" i="6"/>
  <c r="D4583" i="6"/>
  <c r="E4507" i="6"/>
  <c r="F4403" i="6"/>
  <c r="D4171" i="6"/>
  <c r="E4043" i="6"/>
  <c r="D3895" i="6"/>
  <c r="E3267" i="6"/>
  <c r="E3043" i="6"/>
  <c r="E3803" i="6"/>
  <c r="E3639" i="6"/>
  <c r="D2947" i="6"/>
  <c r="E3787" i="6"/>
  <c r="E6291" i="6"/>
  <c r="D4271" i="6"/>
  <c r="D4003" i="6"/>
  <c r="D3835" i="6"/>
  <c r="D4335" i="6"/>
  <c r="F3623" i="6"/>
  <c r="D4187" i="6"/>
  <c r="F4311" i="6"/>
  <c r="E4463" i="6"/>
  <c r="E5743" i="6"/>
  <c r="D6815" i="6"/>
  <c r="E8663" i="6"/>
  <c r="E7667" i="6"/>
  <c r="D7503" i="6"/>
  <c r="D7039" i="6"/>
  <c r="F6927" i="6"/>
  <c r="D6911" i="6"/>
  <c r="F6847" i="6"/>
  <c r="F6799" i="6"/>
  <c r="F6767" i="6"/>
  <c r="E6707" i="6"/>
  <c r="E6699" i="6"/>
  <c r="D6659" i="6"/>
  <c r="D6487" i="6"/>
  <c r="D6471" i="6"/>
  <c r="D6455" i="6"/>
  <c r="E6423" i="6"/>
  <c r="E6299" i="6"/>
  <c r="D6291" i="6"/>
  <c r="D6247" i="6"/>
  <c r="D6175" i="6"/>
  <c r="F6171" i="6"/>
  <c r="E6171" i="6"/>
  <c r="F6143" i="6"/>
  <c r="F6095" i="6"/>
  <c r="F6091" i="6"/>
  <c r="F6015" i="6"/>
  <c r="F5979" i="6"/>
  <c r="E5955" i="6"/>
  <c r="D5947" i="6"/>
  <c r="E5915" i="6"/>
  <c r="F5907" i="6"/>
  <c r="D5819" i="6"/>
  <c r="F5779" i="6"/>
  <c r="D5647" i="6"/>
  <c r="F5583" i="6"/>
  <c r="F5535" i="6"/>
  <c r="F5435" i="6"/>
  <c r="F5331" i="6"/>
  <c r="F5211" i="6"/>
  <c r="F5183" i="6"/>
  <c r="E5147" i="6"/>
  <c r="E5087" i="6"/>
  <c r="D5055" i="6"/>
  <c r="E5023" i="6"/>
  <c r="D4991" i="6"/>
  <c r="F4895" i="6"/>
  <c r="E4863" i="6"/>
  <c r="E4783" i="6"/>
  <c r="E4779" i="6"/>
  <c r="D4731" i="6"/>
  <c r="D4715" i="6"/>
  <c r="E4711" i="6"/>
  <c r="D4699" i="6"/>
  <c r="D4647" i="6"/>
  <c r="D4619" i="6"/>
  <c r="D4615" i="6"/>
  <c r="E4615" i="6"/>
  <c r="E4603" i="6"/>
  <c r="E4583" i="6"/>
  <c r="F4555" i="6"/>
  <c r="F4539" i="6"/>
  <c r="D4519" i="6"/>
  <c r="E4519" i="6"/>
  <c r="F4507" i="6"/>
  <c r="E4491" i="6"/>
  <c r="D4491" i="6"/>
  <c r="D4439" i="6"/>
  <c r="F4431" i="6"/>
  <c r="F4427" i="6"/>
  <c r="E4427" i="6"/>
  <c r="D4423" i="6"/>
  <c r="E4423" i="6"/>
  <c r="E4411" i="6"/>
  <c r="F4395" i="6"/>
  <c r="D4395" i="6"/>
  <c r="E4379" i="6"/>
  <c r="F4367" i="6"/>
  <c r="E4343" i="6"/>
  <c r="D4343" i="6"/>
  <c r="E4331" i="6"/>
  <c r="D4331" i="6"/>
  <c r="E4323" i="6"/>
  <c r="E4311" i="6"/>
  <c r="F4295" i="6"/>
  <c r="F4283" i="6"/>
  <c r="D4279" i="6"/>
  <c r="E4271" i="6"/>
  <c r="F4267" i="6"/>
  <c r="D4259" i="6"/>
  <c r="F4259" i="6"/>
  <c r="D4251" i="6"/>
  <c r="E4251" i="6"/>
  <c r="E4247" i="6"/>
  <c r="D4231" i="6"/>
  <c r="F4231" i="6"/>
  <c r="E4231" i="6"/>
  <c r="D4219" i="6"/>
  <c r="F4219" i="6"/>
  <c r="E4215" i="6"/>
  <c r="F4207" i="6"/>
  <c r="E4199" i="6"/>
  <c r="E4183" i="6"/>
  <c r="E4175" i="6"/>
  <c r="F4175" i="6"/>
  <c r="F4167" i="6"/>
  <c r="D4159" i="6"/>
  <c r="E4151" i="6"/>
  <c r="D4151" i="6"/>
  <c r="E4139" i="6"/>
  <c r="D4123" i="6"/>
  <c r="E4119" i="6"/>
  <c r="E4111" i="6"/>
  <c r="F4103" i="6"/>
  <c r="E4103" i="6"/>
  <c r="D4091" i="6"/>
  <c r="E4087" i="6"/>
  <c r="D4075" i="6"/>
  <c r="F4071" i="6"/>
  <c r="D4071" i="6"/>
  <c r="E4055" i="6"/>
  <c r="D4055" i="6"/>
  <c r="E4047" i="6"/>
  <c r="D4043" i="6"/>
  <c r="E4039" i="6"/>
  <c r="E4027" i="6"/>
  <c r="F4023" i="6"/>
  <c r="E4011" i="6"/>
  <c r="D4011" i="6"/>
  <c r="E3995" i="6"/>
  <c r="F3995" i="6"/>
  <c r="F3991" i="6"/>
  <c r="D3987" i="6"/>
  <c r="F3983" i="6"/>
  <c r="E3979" i="6"/>
  <c r="D3979" i="6"/>
  <c r="F3975" i="6"/>
  <c r="D3963" i="6"/>
  <c r="E3959" i="6"/>
  <c r="F3959" i="6"/>
  <c r="F3955" i="6"/>
  <c r="D3943" i="6"/>
  <c r="E3943" i="6"/>
  <c r="E3939" i="6"/>
  <c r="F3931" i="6"/>
  <c r="D3919" i="6"/>
  <c r="F3915" i="6"/>
  <c r="F3911" i="6"/>
  <c r="D3911" i="6"/>
  <c r="E3899" i="6"/>
  <c r="D3875" i="6"/>
  <c r="E3867" i="6"/>
  <c r="F3867" i="6"/>
  <c r="D3855" i="6"/>
  <c r="F3855" i="6"/>
  <c r="E3851" i="6"/>
  <c r="D3847" i="6"/>
  <c r="F3847" i="6"/>
  <c r="E3831" i="6"/>
  <c r="D3815" i="6"/>
  <c r="E3815" i="6"/>
  <c r="E3811" i="6"/>
  <c r="D3803" i="6"/>
  <c r="F3799" i="6"/>
  <c r="E3791" i="6"/>
  <c r="E3771" i="6"/>
  <c r="E3751" i="6"/>
  <c r="E3747" i="6"/>
  <c r="D3739" i="6"/>
  <c r="E3727" i="6"/>
  <c r="F3723" i="6"/>
  <c r="D3719" i="6"/>
  <c r="F3707" i="6"/>
  <c r="F3691" i="6"/>
  <c r="E3691" i="6"/>
  <c r="F3687" i="6"/>
  <c r="E3655" i="6"/>
  <c r="E3651" i="6"/>
  <c r="E3623" i="6"/>
  <c r="E3619" i="6"/>
  <c r="F3611" i="6"/>
  <c r="E3611" i="6"/>
  <c r="F3607" i="6"/>
  <c r="E3587" i="6"/>
  <c r="E3563" i="6"/>
  <c r="D3555" i="6"/>
  <c r="F3555" i="6"/>
  <c r="F3551" i="6"/>
  <c r="D3547" i="6"/>
  <c r="D3527" i="6"/>
  <c r="E3527" i="6"/>
  <c r="E3511" i="6"/>
  <c r="E3495" i="6"/>
  <c r="D3495" i="6"/>
  <c r="F3479" i="6"/>
  <c r="E3467" i="6"/>
  <c r="E3463" i="6"/>
  <c r="F3427" i="6"/>
  <c r="E3403" i="6"/>
  <c r="D3371" i="6"/>
  <c r="E3351" i="6"/>
  <c r="F3347" i="6"/>
  <c r="D3339" i="6"/>
  <c r="E3339" i="6"/>
  <c r="F3327" i="6"/>
  <c r="F3319" i="6"/>
  <c r="D3319" i="6"/>
  <c r="F3315" i="6"/>
  <c r="E3299" i="6"/>
  <c r="D3287" i="6"/>
  <c r="F3271" i="6"/>
  <c r="D3215" i="6"/>
  <c r="E3199" i="6"/>
  <c r="D3035" i="6"/>
  <c r="D3011" i="6"/>
  <c r="E3003" i="6"/>
  <c r="E2979" i="6"/>
  <c r="D2971" i="6"/>
  <c r="E2971" i="6"/>
  <c r="D2939" i="6"/>
  <c r="D2907" i="6"/>
  <c r="E2883" i="6"/>
  <c r="F2847" i="6"/>
  <c r="D2815" i="6"/>
  <c r="E2811" i="6"/>
  <c r="D2755" i="6"/>
  <c r="D2747" i="6"/>
  <c r="E2747" i="6"/>
  <c r="D2719" i="6"/>
  <c r="D2591" i="6"/>
  <c r="D2559" i="6"/>
  <c r="D2399" i="6"/>
  <c r="D2367" i="6"/>
  <c r="E2215" i="6"/>
  <c r="D2215" i="6"/>
  <c r="D2207" i="6"/>
  <c r="D2175" i="6"/>
  <c r="D1991" i="6"/>
  <c r="E1991" i="6"/>
  <c r="D1959" i="6"/>
  <c r="F1887" i="6"/>
  <c r="D1879" i="6"/>
  <c r="D1871" i="6"/>
  <c r="E1871" i="6"/>
  <c r="D1859" i="6"/>
  <c r="F1851" i="6"/>
  <c r="D1851" i="6"/>
  <c r="F1835" i="6"/>
  <c r="D1819" i="6"/>
  <c r="F1771" i="6"/>
  <c r="D1759" i="6"/>
  <c r="E1731" i="6"/>
  <c r="D1727" i="6"/>
  <c r="D1719" i="6"/>
  <c r="E1707" i="6"/>
  <c r="F1707" i="6"/>
  <c r="E1703" i="6"/>
  <c r="D1699" i="6"/>
  <c r="F1615" i="6"/>
  <c r="D1603" i="6"/>
  <c r="D1563" i="6"/>
  <c r="E1523" i="6"/>
  <c r="D1523" i="6"/>
  <c r="E1503" i="6"/>
  <c r="F1499" i="6"/>
  <c r="E1495" i="6"/>
  <c r="D1487" i="6"/>
  <c r="D1471" i="6"/>
  <c r="F1467" i="6"/>
  <c r="D1463" i="6"/>
  <c r="E1447" i="6"/>
  <c r="D1439" i="6"/>
  <c r="D1435" i="6"/>
  <c r="E1359" i="6"/>
  <c r="D1347" i="6"/>
  <c r="E1347" i="6"/>
  <c r="D1339" i="6"/>
  <c r="D1335" i="6"/>
  <c r="D1315" i="6"/>
  <c r="E1295" i="6"/>
  <c r="E1243" i="6"/>
  <c r="E1203" i="6"/>
  <c r="E1187" i="6"/>
  <c r="E1151" i="6"/>
  <c r="D1123" i="6"/>
  <c r="D1111" i="6"/>
  <c r="E1111" i="6"/>
  <c r="E1051" i="6"/>
  <c r="D1011" i="6"/>
  <c r="F1007" i="6"/>
  <c r="F975" i="6"/>
  <c r="D911" i="6"/>
  <c r="D855" i="6"/>
  <c r="F831" i="6"/>
  <c r="E799" i="6"/>
  <c r="E691" i="6"/>
  <c r="D611" i="6"/>
  <c r="F599" i="6"/>
  <c r="F519" i="6"/>
  <c r="D519" i="6"/>
  <c r="E499" i="6"/>
  <c r="F483" i="6"/>
  <c r="D467" i="6"/>
  <c r="E459" i="6"/>
  <c r="E411" i="6"/>
  <c r="F411" i="6"/>
  <c r="E259" i="6"/>
  <c r="D251" i="6"/>
  <c r="E227" i="6"/>
  <c r="D203" i="6"/>
  <c r="E187" i="6"/>
  <c r="D147" i="6"/>
  <c r="E67" i="6"/>
  <c r="F67" i="6"/>
  <c r="C8771" i="5"/>
  <c r="N9" i="5" s="1"/>
  <c r="D95" i="6"/>
  <c r="E91" i="6"/>
  <c r="F87" i="6"/>
  <c r="F83" i="6"/>
  <c r="D79" i="6"/>
  <c r="E75" i="6"/>
  <c r="F71" i="6"/>
  <c r="D67" i="6"/>
  <c r="D63" i="6"/>
  <c r="E59" i="6"/>
  <c r="F55" i="6"/>
  <c r="D51" i="6"/>
  <c r="F47" i="6"/>
  <c r="E43" i="6"/>
  <c r="D39" i="6"/>
  <c r="F35" i="6"/>
  <c r="D31" i="6"/>
  <c r="D27" i="6"/>
  <c r="F23" i="6"/>
  <c r="F19" i="6"/>
  <c r="E15" i="6"/>
  <c r="F11" i="6"/>
  <c r="D8014" i="5"/>
  <c r="F8014" i="5"/>
  <c r="D7174" i="5"/>
  <c r="F7174" i="5"/>
  <c r="F10" i="6"/>
  <c r="D10" i="6"/>
  <c r="E10" i="6"/>
  <c r="E8713" i="6"/>
  <c r="F8713" i="6"/>
  <c r="D8709" i="6"/>
  <c r="F8709" i="6"/>
  <c r="F8693" i="6"/>
  <c r="D8693" i="6"/>
  <c r="E8657" i="6"/>
  <c r="F8657" i="6"/>
  <c r="E8649" i="6"/>
  <c r="F8649" i="6"/>
  <c r="D8625" i="6"/>
  <c r="F8625" i="6"/>
  <c r="D8613" i="6"/>
  <c r="F8613" i="6"/>
  <c r="E8601" i="6"/>
  <c r="F8601" i="6"/>
  <c r="E8569" i="6"/>
  <c r="F8569" i="6"/>
  <c r="E8553" i="6"/>
  <c r="F8553" i="6"/>
  <c r="E8537" i="6"/>
  <c r="F8537" i="6"/>
  <c r="E8521" i="6"/>
  <c r="F8521" i="6"/>
  <c r="E8505" i="6"/>
  <c r="F8505" i="6"/>
  <c r="D8465" i="6"/>
  <c r="E8465" i="6"/>
  <c r="E8333" i="6"/>
  <c r="F8333" i="6"/>
  <c r="F8317" i="6"/>
  <c r="E8317" i="6"/>
  <c r="E8301" i="6"/>
  <c r="F8301" i="6"/>
  <c r="D8297" i="6"/>
  <c r="E8297" i="6"/>
  <c r="E5878" i="5"/>
  <c r="E5910" i="5"/>
  <c r="E5942" i="5"/>
  <c r="E5974" i="5"/>
  <c r="E6006" i="5"/>
  <c r="E6038" i="5"/>
  <c r="E6070" i="5"/>
  <c r="E6102" i="5"/>
  <c r="E6134" i="5"/>
  <c r="E6166" i="5"/>
  <c r="E6198" i="5"/>
  <c r="E6230" i="5"/>
  <c r="E6262" i="5"/>
  <c r="E6294" i="5"/>
  <c r="E6326" i="5"/>
  <c r="E6358" i="5"/>
  <c r="E6390" i="5"/>
  <c r="E6422" i="5"/>
  <c r="E6454" i="5"/>
  <c r="E6486" i="5"/>
  <c r="E6518" i="5"/>
  <c r="E6550" i="5"/>
  <c r="E6582" i="5"/>
  <c r="E6614" i="5"/>
  <c r="E6646" i="5"/>
  <c r="E6678" i="5"/>
  <c r="E6710" i="5"/>
  <c r="E6742" i="5"/>
  <c r="E6774" i="5"/>
  <c r="E6806" i="5"/>
  <c r="E6838" i="5"/>
  <c r="E6870" i="5"/>
  <c r="E6902" i="5"/>
  <c r="E6934" i="5"/>
  <c r="E6966" i="5"/>
  <c r="E6998" i="5"/>
  <c r="E7030" i="5"/>
  <c r="E7062" i="5"/>
  <c r="E7094" i="5"/>
  <c r="E7130" i="5"/>
  <c r="E7162" i="5"/>
  <c r="E7198" i="5"/>
  <c r="E7230" i="5"/>
  <c r="E7262" i="5"/>
  <c r="E7294" i="5"/>
  <c r="E7326" i="5"/>
  <c r="E7358" i="5"/>
  <c r="E7390" i="5"/>
  <c r="E7422" i="5"/>
  <c r="E7454" i="5"/>
  <c r="E7486" i="5"/>
  <c r="E7518" i="5"/>
  <c r="E7550" i="5"/>
  <c r="E7582" i="5"/>
  <c r="E7614" i="5"/>
  <c r="E7646" i="5"/>
  <c r="E7678" i="5"/>
  <c r="E7710" i="5"/>
  <c r="E7742" i="5"/>
  <c r="E7774" i="5"/>
  <c r="E7806" i="5"/>
  <c r="E7838" i="5"/>
  <c r="E7870" i="5"/>
  <c r="E7902" i="5"/>
  <c r="E7934" i="5"/>
  <c r="E7966" i="5"/>
  <c r="E7998" i="5"/>
  <c r="E8030" i="5"/>
  <c r="E8062" i="5"/>
  <c r="E8094" i="5"/>
  <c r="E8126" i="5"/>
  <c r="E8158" i="5"/>
  <c r="E8190" i="5"/>
  <c r="E8222" i="5"/>
  <c r="E8254" i="5"/>
  <c r="E8286" i="5"/>
  <c r="E8318" i="5"/>
  <c r="E8350" i="5"/>
  <c r="E8382" i="5"/>
  <c r="E8414" i="5"/>
  <c r="E8446" i="5"/>
  <c r="E8478" i="5"/>
  <c r="E8510" i="5"/>
  <c r="E8542" i="5"/>
  <c r="E8574" i="5"/>
  <c r="E8606" i="5"/>
  <c r="E8638" i="5"/>
  <c r="E8670" i="5"/>
  <c r="E8702" i="5"/>
  <c r="E8734" i="5"/>
  <c r="E8766" i="5"/>
  <c r="F4445" i="6"/>
  <c r="D4445" i="6"/>
  <c r="F4013" i="6"/>
  <c r="E4013" i="6"/>
  <c r="F3969" i="6"/>
  <c r="D3969" i="6"/>
  <c r="F3961" i="6"/>
  <c r="E3961" i="6"/>
  <c r="F3957" i="6"/>
  <c r="D3957" i="6"/>
  <c r="F3937" i="6"/>
  <c r="D3937" i="6"/>
  <c r="F3893" i="6"/>
  <c r="D3893" i="6"/>
  <c r="F3885" i="6"/>
  <c r="E3885" i="6"/>
  <c r="F3521" i="6"/>
  <c r="D3521" i="6"/>
  <c r="F3489" i="6"/>
  <c r="D3489" i="6"/>
  <c r="F3477" i="6"/>
  <c r="D3477" i="6"/>
  <c r="F3457" i="6"/>
  <c r="D3457" i="6"/>
  <c r="F3417" i="6"/>
  <c r="E3417" i="6"/>
  <c r="F3341" i="6"/>
  <c r="E3341" i="6"/>
  <c r="F3277" i="6"/>
  <c r="E3277" i="6"/>
  <c r="E3121" i="6"/>
  <c r="D3121" i="6"/>
  <c r="E1945" i="6"/>
  <c r="D1945" i="6"/>
  <c r="F1193" i="6"/>
  <c r="D1193" i="6"/>
  <c r="F98" i="6"/>
  <c r="E98" i="6"/>
  <c r="D98" i="6"/>
  <c r="F94" i="6"/>
  <c r="E94" i="6"/>
  <c r="D94" i="6"/>
  <c r="F90" i="6"/>
  <c r="E90" i="6"/>
  <c r="D90" i="6"/>
  <c r="F86" i="6"/>
  <c r="E86" i="6"/>
  <c r="D86" i="6"/>
  <c r="F82" i="6"/>
  <c r="E82" i="6"/>
  <c r="D82" i="6"/>
  <c r="F78" i="6"/>
  <c r="E78" i="6"/>
  <c r="D78" i="6"/>
  <c r="F74" i="6"/>
  <c r="E74" i="6"/>
  <c r="D74" i="6"/>
  <c r="F70" i="6"/>
  <c r="E70" i="6"/>
  <c r="D70" i="6"/>
  <c r="F66" i="6"/>
  <c r="E66" i="6"/>
  <c r="D66" i="6"/>
  <c r="F62" i="6"/>
  <c r="E62" i="6"/>
  <c r="D62" i="6"/>
  <c r="D58" i="6"/>
  <c r="F58" i="6"/>
  <c r="E54" i="6"/>
  <c r="D54" i="6"/>
  <c r="F54" i="6"/>
  <c r="D50" i="6"/>
  <c r="F50" i="6"/>
  <c r="E50" i="6"/>
  <c r="E46" i="6"/>
  <c r="F46" i="6"/>
  <c r="D46" i="6"/>
  <c r="F42" i="6"/>
  <c r="D42" i="6"/>
  <c r="E42" i="6"/>
  <c r="D38" i="6"/>
  <c r="E38" i="6"/>
  <c r="F38" i="6"/>
  <c r="D34" i="6"/>
  <c r="F34" i="6"/>
  <c r="E34" i="6"/>
  <c r="E30" i="6"/>
  <c r="D30" i="6"/>
  <c r="F30" i="6"/>
  <c r="F26" i="6"/>
  <c r="D26" i="6"/>
  <c r="E26" i="6"/>
  <c r="E22" i="6"/>
  <c r="D22" i="6"/>
  <c r="F22" i="6"/>
  <c r="F18" i="6"/>
  <c r="E18" i="6"/>
  <c r="D18" i="6"/>
  <c r="D14" i="6"/>
  <c r="E14" i="6"/>
  <c r="F14" i="6"/>
  <c r="F8769" i="6"/>
  <c r="F8765" i="6"/>
  <c r="F8761" i="6"/>
  <c r="F8753" i="6"/>
  <c r="F8749" i="6"/>
  <c r="F8745" i="6"/>
  <c r="F8741" i="6"/>
  <c r="F8737" i="6"/>
  <c r="F8729" i="6"/>
  <c r="F8725" i="6"/>
  <c r="F8721" i="6"/>
  <c r="F8705" i="6"/>
  <c r="F8701" i="6"/>
  <c r="F8697" i="6"/>
  <c r="E8697" i="6"/>
  <c r="D8697" i="6"/>
  <c r="E8693" i="6"/>
  <c r="F8689" i="6"/>
  <c r="D8689" i="6"/>
  <c r="E8689" i="6"/>
  <c r="F8685" i="6"/>
  <c r="E8685" i="6"/>
  <c r="E8681" i="6"/>
  <c r="F8681" i="6"/>
  <c r="D8681" i="6"/>
  <c r="F8677" i="6"/>
  <c r="E8677" i="6"/>
  <c r="D8673" i="6"/>
  <c r="F8673" i="6"/>
  <c r="E8673" i="6"/>
  <c r="E8669" i="6"/>
  <c r="E8665" i="6"/>
  <c r="F8665" i="6"/>
  <c r="D8665" i="6"/>
  <c r="E8661" i="6"/>
  <c r="E8653" i="6"/>
  <c r="E8645" i="6"/>
  <c r="E8641" i="6"/>
  <c r="E8637" i="6"/>
  <c r="E8633" i="6"/>
  <c r="F8605" i="6"/>
  <c r="F8597" i="6"/>
  <c r="F8585" i="6"/>
  <c r="D8585" i="6"/>
  <c r="E8581" i="6"/>
  <c r="F8581" i="6"/>
  <c r="D8581" i="6"/>
  <c r="E8577" i="6"/>
  <c r="D8573" i="6"/>
  <c r="D8569" i="6"/>
  <c r="D8565" i="6"/>
  <c r="D8561" i="6"/>
  <c r="D8557" i="6"/>
  <c r="D8553" i="6"/>
  <c r="D8549" i="6"/>
  <c r="D8545" i="6"/>
  <c r="D8541" i="6"/>
  <c r="D8537" i="6"/>
  <c r="D8533" i="6"/>
  <c r="D8529" i="6"/>
  <c r="D8525" i="6"/>
  <c r="D8521" i="6"/>
  <c r="D8517" i="6"/>
  <c r="D8513" i="6"/>
  <c r="D8509" i="6"/>
  <c r="D8505" i="6"/>
  <c r="D8501" i="6"/>
  <c r="D8497" i="6"/>
  <c r="F8497" i="6"/>
  <c r="D8493" i="6"/>
  <c r="F8493" i="6"/>
  <c r="E8493" i="6"/>
  <c r="D8489" i="6"/>
  <c r="F8489" i="6"/>
  <c r="D8485" i="6"/>
  <c r="F8485" i="6"/>
  <c r="E8485" i="6"/>
  <c r="F8481" i="6"/>
  <c r="D8481" i="6"/>
  <c r="D8477" i="6"/>
  <c r="F8477" i="6"/>
  <c r="E8477" i="6"/>
  <c r="D8473" i="6"/>
  <c r="F8473" i="6"/>
  <c r="D8469" i="6"/>
  <c r="F8465" i="6"/>
  <c r="D8461" i="6"/>
  <c r="E8461" i="6"/>
  <c r="F8461" i="6"/>
  <c r="D8457" i="6"/>
  <c r="F8457" i="6"/>
  <c r="D8453" i="6"/>
  <c r="F8449" i="6"/>
  <c r="F8445" i="6"/>
  <c r="E8445" i="6"/>
  <c r="D8445" i="6"/>
  <c r="F8441" i="6"/>
  <c r="D8441" i="6"/>
  <c r="D8437" i="6"/>
  <c r="F8433" i="6"/>
  <c r="D8429" i="6"/>
  <c r="E8429" i="6"/>
  <c r="E8425" i="6"/>
  <c r="D8425" i="6"/>
  <c r="E8421" i="6"/>
  <c r="D8421" i="6"/>
  <c r="E8417" i="6"/>
  <c r="D8417" i="6"/>
  <c r="D8413" i="6"/>
  <c r="E8413" i="6"/>
  <c r="E8409" i="6"/>
  <c r="D8409" i="6"/>
  <c r="E8405" i="6"/>
  <c r="D8405" i="6"/>
  <c r="D8401" i="6"/>
  <c r="E8401" i="6"/>
  <c r="D8397" i="6"/>
  <c r="E8397" i="6"/>
  <c r="D8393" i="6"/>
  <c r="E8393" i="6"/>
  <c r="D8389" i="6"/>
  <c r="E8389" i="6"/>
  <c r="D8385" i="6"/>
  <c r="D8381" i="6"/>
  <c r="E8381" i="6"/>
  <c r="D8377" i="6"/>
  <c r="E8377" i="6"/>
  <c r="D8373" i="6"/>
  <c r="E8373" i="6"/>
  <c r="D8369" i="6"/>
  <c r="E8369" i="6"/>
  <c r="E8365" i="6"/>
  <c r="D8365" i="6"/>
  <c r="D8361" i="6"/>
  <c r="E8361" i="6"/>
  <c r="E8357" i="6"/>
  <c r="D8357" i="6"/>
  <c r="E8353" i="6"/>
  <c r="D8353" i="6"/>
  <c r="D8349" i="6"/>
  <c r="E8349" i="6"/>
  <c r="D8345" i="6"/>
  <c r="E8345" i="6"/>
  <c r="D8341" i="6"/>
  <c r="D8337" i="6"/>
  <c r="E8337" i="6"/>
  <c r="D8333" i="6"/>
  <c r="E8329" i="6"/>
  <c r="D8329" i="6"/>
  <c r="D8321" i="6"/>
  <c r="E8321" i="6"/>
  <c r="D8317" i="6"/>
  <c r="F8313" i="6"/>
  <c r="E8309" i="6"/>
  <c r="D8309" i="6"/>
  <c r="E8305" i="6"/>
  <c r="F8305" i="6"/>
  <c r="F8297" i="6"/>
  <c r="D8293" i="6"/>
  <c r="E8293" i="6"/>
  <c r="F8289" i="6"/>
  <c r="E8289" i="6"/>
  <c r="D8285" i="6"/>
  <c r="F8281" i="6"/>
  <c r="D8277" i="6"/>
  <c r="F8273" i="6"/>
  <c r="E8269" i="6"/>
  <c r="D8269" i="6"/>
  <c r="F8265" i="6"/>
  <c r="D8261" i="6"/>
  <c r="F8261" i="6"/>
  <c r="D8257" i="6"/>
  <c r="F8257" i="6"/>
  <c r="F8253" i="6"/>
  <c r="D8253" i="6"/>
  <c r="F8249" i="6"/>
  <c r="D8249" i="6"/>
  <c r="D8245" i="6"/>
  <c r="F8245" i="6"/>
  <c r="F8241" i="6"/>
  <c r="D8241" i="6"/>
  <c r="F8237" i="6"/>
  <c r="D8237" i="6"/>
  <c r="F8233" i="6"/>
  <c r="D8233" i="6"/>
  <c r="D8229" i="6"/>
  <c r="F8225" i="6"/>
  <c r="D8225" i="6"/>
  <c r="D8221" i="6"/>
  <c r="F8217" i="6"/>
  <c r="D8217" i="6"/>
  <c r="D8213" i="6"/>
  <c r="F8209" i="6"/>
  <c r="D8209" i="6"/>
  <c r="F8205" i="6"/>
  <c r="D8205" i="6"/>
  <c r="F8201" i="6"/>
  <c r="D8201" i="6"/>
  <c r="F8197" i="6"/>
  <c r="D8197" i="6"/>
  <c r="D8193" i="6"/>
  <c r="F8193" i="6"/>
  <c r="D8189" i="6"/>
  <c r="F8189" i="6"/>
  <c r="F8185" i="6"/>
  <c r="D8185" i="6"/>
  <c r="F8181" i="6"/>
  <c r="D8181" i="6"/>
  <c r="F8177" i="6"/>
  <c r="D8177" i="6"/>
  <c r="F8173" i="6"/>
  <c r="F8169" i="6"/>
  <c r="D8169" i="6"/>
  <c r="D8165" i="6"/>
  <c r="F8165" i="6"/>
  <c r="F8161" i="6"/>
  <c r="D8161" i="6"/>
  <c r="F8157" i="6"/>
  <c r="D8157" i="6"/>
  <c r="F8153" i="6"/>
  <c r="D8153" i="6"/>
  <c r="F8149" i="6"/>
  <c r="D8149" i="6"/>
  <c r="E8145" i="6"/>
  <c r="D8145" i="6"/>
  <c r="F8141" i="6"/>
  <c r="E8141" i="6"/>
  <c r="E8137" i="6"/>
  <c r="D8137" i="6"/>
  <c r="F8133" i="6"/>
  <c r="E8133" i="6"/>
  <c r="E8129" i="6"/>
  <c r="D8129" i="6"/>
  <c r="F8125" i="6"/>
  <c r="E8125" i="6"/>
  <c r="E8121" i="6"/>
  <c r="D8121" i="6"/>
  <c r="E8117" i="6"/>
  <c r="F8117" i="6"/>
  <c r="E8113" i="6"/>
  <c r="D8113" i="6"/>
  <c r="F8109" i="6"/>
  <c r="E8109" i="6"/>
  <c r="F8105" i="6"/>
  <c r="E8105" i="6"/>
  <c r="F8101" i="6"/>
  <c r="E8101" i="6"/>
  <c r="F8097" i="6"/>
  <c r="D8097" i="6"/>
  <c r="E8097" i="6"/>
  <c r="F8093" i="6"/>
  <c r="E8093" i="6"/>
  <c r="E8089" i="6"/>
  <c r="F8085" i="6"/>
  <c r="E8085" i="6"/>
  <c r="D8085" i="6"/>
  <c r="E8081" i="6"/>
  <c r="D8081" i="6"/>
  <c r="F8081" i="6"/>
  <c r="E8077" i="6"/>
  <c r="D8077" i="6"/>
  <c r="D8069" i="6"/>
  <c r="E8069" i="6"/>
  <c r="F8069" i="6"/>
  <c r="F8065" i="6"/>
  <c r="D8065" i="6"/>
  <c r="E8065" i="6"/>
  <c r="D8061" i="6"/>
  <c r="E8061" i="6"/>
  <c r="E8057" i="6"/>
  <c r="F8053" i="6"/>
  <c r="E8053" i="6"/>
  <c r="D8053" i="6"/>
  <c r="E8049" i="6"/>
  <c r="D8049" i="6"/>
  <c r="F8049" i="6"/>
  <c r="F8045" i="6"/>
  <c r="E8045" i="6"/>
  <c r="D8045" i="6"/>
  <c r="E8041" i="6"/>
  <c r="D8041" i="6"/>
  <c r="D8037" i="6"/>
  <c r="E8037" i="6"/>
  <c r="F8037" i="6"/>
  <c r="F8033" i="6"/>
  <c r="E8033" i="6"/>
  <c r="D8033" i="6"/>
  <c r="F8029" i="6"/>
  <c r="D8029" i="6"/>
  <c r="E8029" i="6"/>
  <c r="F8025" i="6"/>
  <c r="E8025" i="6"/>
  <c r="D8025" i="6"/>
  <c r="F8021" i="6"/>
  <c r="D8021" i="6"/>
  <c r="E8021" i="6"/>
  <c r="D8017" i="6"/>
  <c r="F8017" i="6"/>
  <c r="E8017" i="6"/>
  <c r="F8013" i="6"/>
  <c r="E8013" i="6"/>
  <c r="D8013" i="6"/>
  <c r="E8009" i="6"/>
  <c r="D8009" i="6"/>
  <c r="E8005" i="6"/>
  <c r="D8005" i="6"/>
  <c r="D8001" i="6"/>
  <c r="F8001" i="6"/>
  <c r="E8001" i="6"/>
  <c r="E7997" i="6"/>
  <c r="D7997" i="6"/>
  <c r="F7997" i="6"/>
  <c r="D7993" i="6"/>
  <c r="E7993" i="6"/>
  <c r="F7993" i="6"/>
  <c r="F7989" i="6"/>
  <c r="D7989" i="6"/>
  <c r="E7989" i="6"/>
  <c r="F7985" i="6"/>
  <c r="E7985" i="6"/>
  <c r="D7985" i="6"/>
  <c r="D7981" i="6"/>
  <c r="E7981" i="6"/>
  <c r="F7981" i="6"/>
  <c r="D7977" i="6"/>
  <c r="F7977" i="6"/>
  <c r="E7977" i="6"/>
  <c r="D7973" i="6"/>
  <c r="F7973" i="6"/>
  <c r="E7973" i="6"/>
  <c r="F7969" i="6"/>
  <c r="E7969" i="6"/>
  <c r="D7969" i="6"/>
  <c r="D7965" i="6"/>
  <c r="F7965" i="6"/>
  <c r="E7965" i="6"/>
  <c r="D7961" i="6"/>
  <c r="E7961" i="6"/>
  <c r="F7961" i="6"/>
  <c r="D7957" i="6"/>
  <c r="E7957" i="6"/>
  <c r="F7957" i="6"/>
  <c r="D7953" i="6"/>
  <c r="E7953" i="6"/>
  <c r="F7953" i="6"/>
  <c r="F7949" i="6"/>
  <c r="D7949" i="6"/>
  <c r="E7949" i="6"/>
  <c r="E7945" i="6"/>
  <c r="D7945" i="6"/>
  <c r="F7945" i="6"/>
  <c r="F7941" i="6"/>
  <c r="D7941" i="6"/>
  <c r="D7937" i="6"/>
  <c r="E7937" i="6"/>
  <c r="F7937" i="6"/>
  <c r="D7933" i="6"/>
  <c r="F7933" i="6"/>
  <c r="E7933" i="6"/>
  <c r="D7929" i="6"/>
  <c r="E7929" i="6"/>
  <c r="F7929" i="6"/>
  <c r="F7925" i="6"/>
  <c r="E7925" i="6"/>
  <c r="D7921" i="6"/>
  <c r="E7921" i="6"/>
  <c r="F7921" i="6"/>
  <c r="F7917" i="6"/>
  <c r="E7917" i="6"/>
  <c r="D7917" i="6"/>
  <c r="E7913" i="6"/>
  <c r="F7913" i="6"/>
  <c r="D7913" i="6"/>
  <c r="E7909" i="6"/>
  <c r="D7909" i="6"/>
  <c r="F7909" i="6"/>
  <c r="F7905" i="6"/>
  <c r="E7905" i="6"/>
  <c r="D7905" i="6"/>
  <c r="D7901" i="6"/>
  <c r="F7901" i="6"/>
  <c r="E7901" i="6"/>
  <c r="E7897" i="6"/>
  <c r="F7897" i="6"/>
  <c r="D7897" i="6"/>
  <c r="F7893" i="6"/>
  <c r="E7889" i="6"/>
  <c r="D7889" i="6"/>
  <c r="E7885" i="6"/>
  <c r="D7885" i="6"/>
  <c r="F7881" i="6"/>
  <c r="E7881" i="6"/>
  <c r="D7881" i="6"/>
  <c r="F7877" i="6"/>
  <c r="D7873" i="6"/>
  <c r="E7873" i="6"/>
  <c r="E7869" i="6"/>
  <c r="D7869" i="6"/>
  <c r="F7865" i="6"/>
  <c r="E7865" i="6"/>
  <c r="D7865" i="6"/>
  <c r="F7861" i="6"/>
  <c r="E7857" i="6"/>
  <c r="D7857" i="6"/>
  <c r="E7853" i="6"/>
  <c r="D7853" i="6"/>
  <c r="F7849" i="6"/>
  <c r="E7849" i="6"/>
  <c r="D7849" i="6"/>
  <c r="F7845" i="6"/>
  <c r="E7841" i="6"/>
  <c r="D7841" i="6"/>
  <c r="E7837" i="6"/>
  <c r="D7837" i="6"/>
  <c r="D7833" i="6"/>
  <c r="E7833" i="6"/>
  <c r="E7829" i="6"/>
  <c r="D7829" i="6"/>
  <c r="D7825" i="6"/>
  <c r="E7825" i="6"/>
  <c r="D7821" i="6"/>
  <c r="E7821" i="6"/>
  <c r="E7817" i="6"/>
  <c r="D7817" i="6"/>
  <c r="E7809" i="6"/>
  <c r="D7809" i="6"/>
  <c r="E7805" i="6"/>
  <c r="D7805" i="6"/>
  <c r="E7801" i="6"/>
  <c r="E7797" i="6"/>
  <c r="E7793" i="6"/>
  <c r="D7793" i="6"/>
  <c r="E7789" i="6"/>
  <c r="D7789" i="6"/>
  <c r="E7785" i="6"/>
  <c r="E7781" i="6"/>
  <c r="E7777" i="6"/>
  <c r="D7777" i="6"/>
  <c r="E7773" i="6"/>
  <c r="D7773" i="6"/>
  <c r="E7769" i="6"/>
  <c r="E7765" i="6"/>
  <c r="D7765" i="6"/>
  <c r="E7761" i="6"/>
  <c r="D7757" i="6"/>
  <c r="E7757" i="6"/>
  <c r="E7753" i="6"/>
  <c r="D7749" i="6"/>
  <c r="E7749" i="6"/>
  <c r="E7745" i="6"/>
  <c r="E7741" i="6"/>
  <c r="D7741" i="6"/>
  <c r="E7737" i="6"/>
  <c r="E7733" i="6"/>
  <c r="F7729" i="6"/>
  <c r="E7729" i="6"/>
  <c r="D7725" i="6"/>
  <c r="F7725" i="6"/>
  <c r="D7721" i="6"/>
  <c r="E7717" i="6"/>
  <c r="E7713" i="6"/>
  <c r="D7709" i="6"/>
  <c r="F7709" i="6"/>
  <c r="D7705" i="6"/>
  <c r="E7701" i="6"/>
  <c r="E7697" i="6"/>
  <c r="D7693" i="6"/>
  <c r="F7693" i="6"/>
  <c r="D7689" i="6"/>
  <c r="E7681" i="6"/>
  <c r="D7677" i="6"/>
  <c r="F7677" i="6"/>
  <c r="D7673" i="6"/>
  <c r="F7669" i="6"/>
  <c r="E7669" i="6"/>
  <c r="F7665" i="6"/>
  <c r="F7661" i="6"/>
  <c r="F7657" i="6"/>
  <c r="F7653" i="6"/>
  <c r="F7649" i="6"/>
  <c r="F7645" i="6"/>
  <c r="F7641" i="6"/>
  <c r="F7637" i="6"/>
  <c r="F7633" i="6"/>
  <c r="F7625" i="6"/>
  <c r="F7621" i="6"/>
  <c r="F7617" i="6"/>
  <c r="F7613" i="6"/>
  <c r="F7609" i="6"/>
  <c r="E7605" i="6"/>
  <c r="D7601" i="6"/>
  <c r="E7601" i="6"/>
  <c r="F7597" i="6"/>
  <c r="E7593" i="6"/>
  <c r="D7593" i="6"/>
  <c r="D7589" i="6"/>
  <c r="E7585" i="6"/>
  <c r="D7585" i="6"/>
  <c r="E7577" i="6"/>
  <c r="E7573" i="6"/>
  <c r="E7569" i="6"/>
  <c r="F7565" i="6"/>
  <c r="D7561" i="6"/>
  <c r="E7561" i="6"/>
  <c r="D7557" i="6"/>
  <c r="E7553" i="6"/>
  <c r="E7545" i="6"/>
  <c r="D7545" i="6"/>
  <c r="E7541" i="6"/>
  <c r="E7537" i="6"/>
  <c r="D7537" i="6"/>
  <c r="F7533" i="6"/>
  <c r="D7525" i="6"/>
  <c r="D7517" i="6"/>
  <c r="F7509" i="6"/>
  <c r="D7509" i="6"/>
  <c r="F7501" i="6"/>
  <c r="D7501" i="6"/>
  <c r="F7497" i="6"/>
  <c r="F7493" i="6"/>
  <c r="D7493" i="6"/>
  <c r="F7489" i="6"/>
  <c r="F7485" i="6"/>
  <c r="D7485" i="6"/>
  <c r="F7481" i="6"/>
  <c r="F7477" i="6"/>
  <c r="D7477" i="6"/>
  <c r="F7473" i="6"/>
  <c r="F7469" i="6"/>
  <c r="D7469" i="6"/>
  <c r="F7465" i="6"/>
  <c r="F7461" i="6"/>
  <c r="D7461" i="6"/>
  <c r="F7457" i="6"/>
  <c r="F7453" i="6"/>
  <c r="D7453" i="6"/>
  <c r="F7449" i="6"/>
  <c r="D7445" i="6"/>
  <c r="F7441" i="6"/>
  <c r="F7437" i="6"/>
  <c r="D7437" i="6"/>
  <c r="F7433" i="6"/>
  <c r="F7429" i="6"/>
  <c r="D7429" i="6"/>
  <c r="F7425" i="6"/>
  <c r="F7421" i="6"/>
  <c r="D7421" i="6"/>
  <c r="F7417" i="6"/>
  <c r="F7413" i="6"/>
  <c r="D7413" i="6"/>
  <c r="F7409" i="6"/>
  <c r="F7405" i="6"/>
  <c r="D7405" i="6"/>
  <c r="F7401" i="6"/>
  <c r="F7397" i="6"/>
  <c r="D7397" i="6"/>
  <c r="F7389" i="6"/>
  <c r="D7389" i="6"/>
  <c r="F7385" i="6"/>
  <c r="F7381" i="6"/>
  <c r="D7381" i="6"/>
  <c r="F7377" i="6"/>
  <c r="F7373" i="6"/>
  <c r="D7373" i="6"/>
  <c r="F7369" i="6"/>
  <c r="F7365" i="6"/>
  <c r="D7365" i="6"/>
  <c r="F7361" i="6"/>
  <c r="F7357" i="6"/>
  <c r="D7357" i="6"/>
  <c r="F7353" i="6"/>
  <c r="F7349" i="6"/>
  <c r="D7349" i="6"/>
  <c r="F7345" i="6"/>
  <c r="D7341" i="6"/>
  <c r="F7337" i="6"/>
  <c r="F7333" i="6"/>
  <c r="D7333" i="6"/>
  <c r="F7329" i="6"/>
  <c r="F7325" i="6"/>
  <c r="D7325" i="6"/>
  <c r="F7321" i="6"/>
  <c r="F7317" i="6"/>
  <c r="D7317" i="6"/>
  <c r="F7313" i="6"/>
  <c r="F7309" i="6"/>
  <c r="D7309" i="6"/>
  <c r="F7305" i="6"/>
  <c r="F7301" i="6"/>
  <c r="D7301" i="6"/>
  <c r="F7297" i="6"/>
  <c r="F7293" i="6"/>
  <c r="D7293" i="6"/>
  <c r="F7289" i="6"/>
  <c r="F7285" i="6"/>
  <c r="D7285" i="6"/>
  <c r="F7281" i="6"/>
  <c r="F7277" i="6"/>
  <c r="D7277" i="6"/>
  <c r="F7273" i="6"/>
  <c r="F7269" i="6"/>
  <c r="D7269" i="6"/>
  <c r="F7265" i="6"/>
  <c r="F7261" i="6"/>
  <c r="D7261" i="6"/>
  <c r="F7257" i="6"/>
  <c r="F7253" i="6"/>
  <c r="D7253" i="6"/>
  <c r="F7249" i="6"/>
  <c r="D7245" i="6"/>
  <c r="D7241" i="6"/>
  <c r="E7241" i="6"/>
  <c r="F7241" i="6"/>
  <c r="E7233" i="6"/>
  <c r="D7233" i="6"/>
  <c r="E7229" i="6"/>
  <c r="D7225" i="6"/>
  <c r="E7225" i="6"/>
  <c r="F7221" i="6"/>
  <c r="D7217" i="6"/>
  <c r="E7217" i="6"/>
  <c r="D7213" i="6"/>
  <c r="E7209" i="6"/>
  <c r="D7209" i="6"/>
  <c r="E7201" i="6"/>
  <c r="D7201" i="6"/>
  <c r="F7201" i="6"/>
  <c r="E7197" i="6"/>
  <c r="D7193" i="6"/>
  <c r="E7193" i="6"/>
  <c r="F7189" i="6"/>
  <c r="E7185" i="6"/>
  <c r="D7185" i="6"/>
  <c r="D7181" i="6"/>
  <c r="D7177" i="6"/>
  <c r="E7177" i="6"/>
  <c r="F7177" i="6"/>
  <c r="D7169" i="6"/>
  <c r="E7169" i="6"/>
  <c r="E7165" i="6"/>
  <c r="E7161" i="6"/>
  <c r="D7161" i="6"/>
  <c r="F7157" i="6"/>
  <c r="E7153" i="6"/>
  <c r="D7153" i="6"/>
  <c r="D7149" i="6"/>
  <c r="E7145" i="6"/>
  <c r="D7145" i="6"/>
  <c r="D7137" i="6"/>
  <c r="E7137" i="6"/>
  <c r="F7137" i="6"/>
  <c r="F7133" i="6"/>
  <c r="E7133" i="6"/>
  <c r="F7129" i="6"/>
  <c r="E7129" i="6"/>
  <c r="D7125" i="6"/>
  <c r="F7125" i="6"/>
  <c r="E7125" i="6"/>
  <c r="F7121" i="6"/>
  <c r="D7121" i="6"/>
  <c r="E7121" i="6"/>
  <c r="F7117" i="6"/>
  <c r="D7109" i="6"/>
  <c r="F7109" i="6"/>
  <c r="F7105" i="6"/>
  <c r="D7105" i="6"/>
  <c r="F7101" i="6"/>
  <c r="F7097" i="6"/>
  <c r="D7097" i="6"/>
  <c r="F7093" i="6"/>
  <c r="F7089" i="6"/>
  <c r="D7089" i="6"/>
  <c r="F7085" i="6"/>
  <c r="F7081" i="6"/>
  <c r="D7081" i="6"/>
  <c r="F7077" i="6"/>
  <c r="F7073" i="6"/>
  <c r="D7073" i="6"/>
  <c r="F7069" i="6"/>
  <c r="D7069" i="6"/>
  <c r="F7065" i="6"/>
  <c r="D7065" i="6"/>
  <c r="F7061" i="6"/>
  <c r="D7061" i="6"/>
  <c r="F7057" i="6"/>
  <c r="D7057" i="6"/>
  <c r="F7053" i="6"/>
  <c r="D7053" i="6"/>
  <c r="F7049" i="6"/>
  <c r="D7049" i="6"/>
  <c r="F7045" i="6"/>
  <c r="D7045" i="6"/>
  <c r="F7041" i="6"/>
  <c r="D7041" i="6"/>
  <c r="F7037" i="6"/>
  <c r="D7037" i="6"/>
  <c r="F7033" i="6"/>
  <c r="D7033" i="6"/>
  <c r="F7029" i="6"/>
  <c r="D7029" i="6"/>
  <c r="F7025" i="6"/>
  <c r="D7025" i="6"/>
  <c r="F7021" i="6"/>
  <c r="D7021" i="6"/>
  <c r="F7017" i="6"/>
  <c r="D7017" i="6"/>
  <c r="F7013" i="6"/>
  <c r="D7013" i="6"/>
  <c r="F7009" i="6"/>
  <c r="D7009" i="6"/>
  <c r="F7005" i="6"/>
  <c r="D7005" i="6"/>
  <c r="F7001" i="6"/>
  <c r="D7001" i="6"/>
  <c r="F6997" i="6"/>
  <c r="D6997" i="6"/>
  <c r="D6993" i="6"/>
  <c r="F6989" i="6"/>
  <c r="D6989" i="6"/>
  <c r="F6985" i="6"/>
  <c r="D6985" i="6"/>
  <c r="F6981" i="6"/>
  <c r="D6981" i="6"/>
  <c r="F6977" i="6"/>
  <c r="D6977" i="6"/>
  <c r="F6973" i="6"/>
  <c r="D6973" i="6"/>
  <c r="F6969" i="6"/>
  <c r="D6969" i="6"/>
  <c r="F6965" i="6"/>
  <c r="D6965" i="6"/>
  <c r="F6961" i="6"/>
  <c r="D6961" i="6"/>
  <c r="F6957" i="6"/>
  <c r="D6957" i="6"/>
  <c r="F6953" i="6"/>
  <c r="D6953" i="6"/>
  <c r="F6949" i="6"/>
  <c r="D6949" i="6"/>
  <c r="F6945" i="6"/>
  <c r="D6945" i="6"/>
  <c r="F6941" i="6"/>
  <c r="D6941" i="6"/>
  <c r="F6937" i="6"/>
  <c r="D6937" i="6"/>
  <c r="F6933" i="6"/>
  <c r="D6933" i="6"/>
  <c r="F6929" i="6"/>
  <c r="D6929" i="6"/>
  <c r="F6925" i="6"/>
  <c r="D6925" i="6"/>
  <c r="F6921" i="6"/>
  <c r="D6921" i="6"/>
  <c r="F6917" i="6"/>
  <c r="D6917" i="6"/>
  <c r="F6913" i="6"/>
  <c r="D6913" i="6"/>
  <c r="F6909" i="6"/>
  <c r="D6909" i="6"/>
  <c r="F6905" i="6"/>
  <c r="D6905" i="6"/>
  <c r="F6901" i="6"/>
  <c r="D6901" i="6"/>
  <c r="F6897" i="6"/>
  <c r="D6897" i="6"/>
  <c r="F6893" i="6"/>
  <c r="D6893" i="6"/>
  <c r="F6889" i="6"/>
  <c r="D6889" i="6"/>
  <c r="F6885" i="6"/>
  <c r="D6885" i="6"/>
  <c r="F6881" i="6"/>
  <c r="D6881" i="6"/>
  <c r="F6877" i="6"/>
  <c r="D6877" i="6"/>
  <c r="F6873" i="6"/>
  <c r="D6873" i="6"/>
  <c r="F6869" i="6"/>
  <c r="D6869" i="6"/>
  <c r="F6865" i="6"/>
  <c r="D6865" i="6"/>
  <c r="F6861" i="6"/>
  <c r="D6861" i="6"/>
  <c r="F6857" i="6"/>
  <c r="D6857" i="6"/>
  <c r="F6853" i="6"/>
  <c r="D6853" i="6"/>
  <c r="F6849" i="6"/>
  <c r="D6849" i="6"/>
  <c r="F6845" i="6"/>
  <c r="D6845" i="6"/>
  <c r="F6841" i="6"/>
  <c r="D6841" i="6"/>
  <c r="F6837" i="6"/>
  <c r="D6837" i="6"/>
  <c r="E6833" i="6"/>
  <c r="F6833" i="6"/>
  <c r="E6829" i="6"/>
  <c r="F6829" i="6"/>
  <c r="E6825" i="6"/>
  <c r="F6825" i="6"/>
  <c r="E6821" i="6"/>
  <c r="F6821" i="6"/>
  <c r="E6817" i="6"/>
  <c r="F6817" i="6"/>
  <c r="E6813" i="6"/>
  <c r="F6813" i="6"/>
  <c r="E6809" i="6"/>
  <c r="F6809" i="6"/>
  <c r="E6805" i="6"/>
  <c r="F6805" i="6"/>
  <c r="E6801" i="6"/>
  <c r="F6801" i="6"/>
  <c r="E6797" i="6"/>
  <c r="F6797" i="6"/>
  <c r="E6793" i="6"/>
  <c r="F6793" i="6"/>
  <c r="E6789" i="6"/>
  <c r="F6789" i="6"/>
  <c r="E6785" i="6"/>
  <c r="F6785" i="6"/>
  <c r="E6781" i="6"/>
  <c r="F6781" i="6"/>
  <c r="E6777" i="6"/>
  <c r="F6777" i="6"/>
  <c r="E6773" i="6"/>
  <c r="F6773" i="6"/>
  <c r="E6769" i="6"/>
  <c r="F6769" i="6"/>
  <c r="E6765" i="6"/>
  <c r="F6765" i="6"/>
  <c r="E6761" i="6"/>
  <c r="F6761" i="6"/>
  <c r="E6757" i="6"/>
  <c r="F6757" i="6"/>
  <c r="E6753" i="6"/>
  <c r="F6753" i="6"/>
  <c r="E6749" i="6"/>
  <c r="F6749" i="6"/>
  <c r="E6745" i="6"/>
  <c r="F6745" i="6"/>
  <c r="F6741" i="6"/>
  <c r="E6737" i="6"/>
  <c r="F6737" i="6"/>
  <c r="E6733" i="6"/>
  <c r="F6733" i="6"/>
  <c r="E6729" i="6"/>
  <c r="F6729" i="6"/>
  <c r="E6725" i="6"/>
  <c r="F6725" i="6"/>
  <c r="E6721" i="6"/>
  <c r="F6721" i="6"/>
  <c r="E6717" i="6"/>
  <c r="D6717" i="6"/>
  <c r="F6713" i="6"/>
  <c r="E6713" i="6"/>
  <c r="D6713" i="6"/>
  <c r="D6709" i="6"/>
  <c r="F6709" i="6"/>
  <c r="D6705" i="6"/>
  <c r="F6705" i="6"/>
  <c r="D6701" i="6"/>
  <c r="F6701" i="6"/>
  <c r="E6697" i="6"/>
  <c r="F6697" i="6"/>
  <c r="D6693" i="6"/>
  <c r="F6693" i="6"/>
  <c r="D6689" i="6"/>
  <c r="F6685" i="6"/>
  <c r="D6685" i="6"/>
  <c r="E6685" i="6"/>
  <c r="E6681" i="6"/>
  <c r="D6677" i="6"/>
  <c r="F6677" i="6"/>
  <c r="E6677" i="6"/>
  <c r="D6673" i="6"/>
  <c r="F6669" i="6"/>
  <c r="D6669" i="6"/>
  <c r="E6669" i="6"/>
  <c r="E6665" i="6"/>
  <c r="F6665" i="6"/>
  <c r="D6661" i="6"/>
  <c r="F6661" i="6"/>
  <c r="D6657" i="6"/>
  <c r="F6657" i="6"/>
  <c r="F6653" i="6"/>
  <c r="D6653" i="6"/>
  <c r="E6649" i="6"/>
  <c r="D6649" i="6"/>
  <c r="F6645" i="6"/>
  <c r="D6645" i="6"/>
  <c r="E6645" i="6"/>
  <c r="E6641" i="6"/>
  <c r="D6641" i="6"/>
  <c r="F6641" i="6"/>
  <c r="E6637" i="6"/>
  <c r="F6637" i="6"/>
  <c r="D6633" i="6"/>
  <c r="E6633" i="6"/>
  <c r="F6633" i="6"/>
  <c r="F6629" i="6"/>
  <c r="E6629" i="6"/>
  <c r="D6629" i="6"/>
  <c r="E6625" i="6"/>
  <c r="D6625" i="6"/>
  <c r="F6625" i="6"/>
  <c r="F6621" i="6"/>
  <c r="D6621" i="6"/>
  <c r="E6617" i="6"/>
  <c r="D6613" i="6"/>
  <c r="F6613" i="6"/>
  <c r="F6609" i="6"/>
  <c r="D6609" i="6"/>
  <c r="E6609" i="6"/>
  <c r="E6605" i="6"/>
  <c r="E6601" i="6"/>
  <c r="D6601" i="6"/>
  <c r="F6601" i="6"/>
  <c r="D6597" i="6"/>
  <c r="F6597" i="6"/>
  <c r="E6597" i="6"/>
  <c r="D6593" i="6"/>
  <c r="F6593" i="6"/>
  <c r="E6593" i="6"/>
  <c r="F6589" i="6"/>
  <c r="D6589" i="6"/>
  <c r="E6585" i="6"/>
  <c r="D6585" i="6"/>
  <c r="F6581" i="6"/>
  <c r="D6581" i="6"/>
  <c r="E6581" i="6"/>
  <c r="D6577" i="6"/>
  <c r="E6577" i="6"/>
  <c r="F6577" i="6"/>
  <c r="D6573" i="6"/>
  <c r="F6573" i="6"/>
  <c r="D6569" i="6"/>
  <c r="E6569" i="6"/>
  <c r="F6569" i="6"/>
  <c r="F6565" i="6"/>
  <c r="E6565" i="6"/>
  <c r="D6565" i="6"/>
  <c r="E6561" i="6"/>
  <c r="F6561" i="6"/>
  <c r="D6561" i="6"/>
  <c r="F6557" i="6"/>
  <c r="E6557" i="6"/>
  <c r="E6553" i="6"/>
  <c r="E6549" i="6"/>
  <c r="D6549" i="6"/>
  <c r="F6549" i="6"/>
  <c r="F6545" i="6"/>
  <c r="D6545" i="6"/>
  <c r="E6545" i="6"/>
  <c r="F6541" i="6"/>
  <c r="E6541" i="6"/>
  <c r="E6537" i="6"/>
  <c r="D6537" i="6"/>
  <c r="F6537" i="6"/>
  <c r="F6533" i="6"/>
  <c r="E6533" i="6"/>
  <c r="D6533" i="6"/>
  <c r="E6529" i="6"/>
  <c r="F6529" i="6"/>
  <c r="D6529" i="6"/>
  <c r="F6525" i="6"/>
  <c r="D6525" i="6"/>
  <c r="E6521" i="6"/>
  <c r="D6521" i="6"/>
  <c r="D6517" i="6"/>
  <c r="E6517" i="6"/>
  <c r="F6517" i="6"/>
  <c r="E6513" i="6"/>
  <c r="D6513" i="6"/>
  <c r="F6513" i="6"/>
  <c r="E6509" i="6"/>
  <c r="F6509" i="6"/>
  <c r="D6505" i="6"/>
  <c r="E6505" i="6"/>
  <c r="F6505" i="6"/>
  <c r="F6501" i="6"/>
  <c r="E6501" i="6"/>
  <c r="D6501" i="6"/>
  <c r="E6497" i="6"/>
  <c r="D6497" i="6"/>
  <c r="F6497" i="6"/>
  <c r="F6493" i="6"/>
  <c r="D6493" i="6"/>
  <c r="E6489" i="6"/>
  <c r="F6485" i="6"/>
  <c r="D6485" i="6"/>
  <c r="E6485" i="6"/>
  <c r="F6481" i="6"/>
  <c r="D6481" i="6"/>
  <c r="E6481" i="6"/>
  <c r="E6477" i="6"/>
  <c r="E6473" i="6"/>
  <c r="D6473" i="6"/>
  <c r="F6473" i="6"/>
  <c r="E6469" i="6"/>
  <c r="D6469" i="6"/>
  <c r="F6469" i="6"/>
  <c r="D6465" i="6"/>
  <c r="E6465" i="6"/>
  <c r="F6465" i="6"/>
  <c r="F6461" i="6"/>
  <c r="E6461" i="6"/>
  <c r="E6457" i="6"/>
  <c r="F6453" i="6"/>
  <c r="D6453" i="6"/>
  <c r="E6453" i="6"/>
  <c r="F6449" i="6"/>
  <c r="E6449" i="6"/>
  <c r="D6449" i="6"/>
  <c r="D6445" i="6"/>
  <c r="E6441" i="6"/>
  <c r="D6441" i="6"/>
  <c r="F6441" i="6"/>
  <c r="F6437" i="6"/>
  <c r="E6437" i="6"/>
  <c r="D6437" i="6"/>
  <c r="E6433" i="6"/>
  <c r="F6433" i="6"/>
  <c r="D6433" i="6"/>
  <c r="F6429" i="6"/>
  <c r="E6429" i="6"/>
  <c r="E6425" i="6"/>
  <c r="D6421" i="6"/>
  <c r="F6421" i="6"/>
  <c r="E6421" i="6"/>
  <c r="F6417" i="6"/>
  <c r="D6417" i="6"/>
  <c r="E6417" i="6"/>
  <c r="D6413" i="6"/>
  <c r="F6413" i="6"/>
  <c r="E6409" i="6"/>
  <c r="D6409" i="6"/>
  <c r="F6409" i="6"/>
  <c r="F6405" i="6"/>
  <c r="E6405" i="6"/>
  <c r="D6405" i="6"/>
  <c r="D6401" i="6"/>
  <c r="F6401" i="6"/>
  <c r="E6401" i="6"/>
  <c r="F6397" i="6"/>
  <c r="E6397" i="6"/>
  <c r="E6393" i="6"/>
  <c r="D6389" i="6"/>
  <c r="F6389" i="6"/>
  <c r="E6389" i="6"/>
  <c r="D6385" i="6"/>
  <c r="F6385" i="6"/>
  <c r="E6385" i="6"/>
  <c r="E6381" i="6"/>
  <c r="E6377" i="6"/>
  <c r="D6377" i="6"/>
  <c r="F6377" i="6"/>
  <c r="F6373" i="6"/>
  <c r="E6373" i="6"/>
  <c r="D6373" i="6"/>
  <c r="D6369" i="6"/>
  <c r="F6369" i="6"/>
  <c r="E6369" i="6"/>
  <c r="F6365" i="6"/>
  <c r="D6365" i="6"/>
  <c r="E6361" i="6"/>
  <c r="D6357" i="6"/>
  <c r="E6357" i="6"/>
  <c r="F6357" i="6"/>
  <c r="F6353" i="6"/>
  <c r="D6353" i="6"/>
  <c r="E6353" i="6"/>
  <c r="E6349" i="6"/>
  <c r="F6345" i="6"/>
  <c r="E6345" i="6"/>
  <c r="F6341" i="6"/>
  <c r="E6341" i="6"/>
  <c r="F6337" i="6"/>
  <c r="E6337" i="6"/>
  <c r="D6333" i="6"/>
  <c r="E6329" i="6"/>
  <c r="F6329" i="6"/>
  <c r="F6325" i="6"/>
  <c r="E6325" i="6"/>
  <c r="F6321" i="6"/>
  <c r="E6321" i="6"/>
  <c r="F6317" i="6"/>
  <c r="D6317" i="6"/>
  <c r="F6313" i="6"/>
  <c r="E6313" i="6"/>
  <c r="F6309" i="6"/>
  <c r="E6309" i="6"/>
  <c r="F6305" i="6"/>
  <c r="E6305" i="6"/>
  <c r="E6297" i="6"/>
  <c r="F6273" i="6"/>
  <c r="E6265" i="6"/>
  <c r="F6241" i="6"/>
  <c r="E6233" i="6"/>
  <c r="D6213" i="6"/>
  <c r="F6197" i="6"/>
  <c r="E6165" i="6"/>
  <c r="E6149" i="6"/>
  <c r="F6133" i="6"/>
  <c r="F6117" i="6"/>
  <c r="D6101" i="6"/>
  <c r="D6085" i="6"/>
  <c r="F6069" i="6"/>
  <c r="F6053" i="6"/>
  <c r="E6037" i="6"/>
  <c r="E6021" i="6"/>
  <c r="F6005" i="6"/>
  <c r="F5989" i="6"/>
  <c r="D5973" i="6"/>
  <c r="D5957" i="6"/>
  <c r="F5941" i="6"/>
  <c r="E5909" i="6"/>
  <c r="E5893" i="6"/>
  <c r="F5877" i="6"/>
  <c r="F5861" i="6"/>
  <c r="D5845" i="6"/>
  <c r="D5829" i="6"/>
  <c r="F5813" i="6"/>
  <c r="D5693" i="6"/>
  <c r="F5493" i="6"/>
  <c r="D5465" i="6"/>
  <c r="E8221" i="6"/>
  <c r="E7877" i="6"/>
  <c r="F7801" i="6"/>
  <c r="F7785" i="6"/>
  <c r="F7769" i="6"/>
  <c r="F7753" i="6"/>
  <c r="F7737" i="6"/>
  <c r="D7681" i="6"/>
  <c r="E7657" i="6"/>
  <c r="E7641" i="6"/>
  <c r="D7761" i="6"/>
  <c r="D7745" i="6"/>
  <c r="D7733" i="6"/>
  <c r="D7717" i="6"/>
  <c r="D7665" i="6"/>
  <c r="D7649" i="6"/>
  <c r="E7629" i="6"/>
  <c r="F7553" i="6"/>
  <c r="D7549" i="6"/>
  <c r="E7445" i="6"/>
  <c r="E7205" i="6"/>
  <c r="D7141" i="6"/>
  <c r="F6457" i="6"/>
  <c r="F6445" i="6"/>
  <c r="F4865" i="6"/>
  <c r="E4805" i="6"/>
  <c r="E4761" i="6"/>
  <c r="D4809" i="6"/>
  <c r="F3201" i="6"/>
  <c r="E497" i="6"/>
  <c r="D8073" i="6"/>
  <c r="E7893" i="6"/>
  <c r="F7525" i="6"/>
  <c r="E4741" i="6"/>
  <c r="D4789" i="6"/>
  <c r="D4745" i="6"/>
  <c r="E5125" i="6"/>
  <c r="F6301" i="6"/>
  <c r="F6293" i="6"/>
  <c r="F6289" i="6"/>
  <c r="F6285" i="6"/>
  <c r="F6281" i="6"/>
  <c r="F6277" i="6"/>
  <c r="F6269" i="6"/>
  <c r="F6261" i="6"/>
  <c r="F6257" i="6"/>
  <c r="F6253" i="6"/>
  <c r="F6249" i="6"/>
  <c r="F6245" i="6"/>
  <c r="F6237" i="6"/>
  <c r="F6229" i="6"/>
  <c r="F6225" i="6"/>
  <c r="E6221" i="6"/>
  <c r="D6221" i="6"/>
  <c r="D6217" i="6"/>
  <c r="F6217" i="6"/>
  <c r="F6209" i="6"/>
  <c r="D6205" i="6"/>
  <c r="E6205" i="6"/>
  <c r="D6201" i="6"/>
  <c r="F6201" i="6"/>
  <c r="F6193" i="6"/>
  <c r="D6189" i="6"/>
  <c r="E6189" i="6"/>
  <c r="D6185" i="6"/>
  <c r="F6181" i="6"/>
  <c r="D6177" i="6"/>
  <c r="F6177" i="6"/>
  <c r="D6173" i="6"/>
  <c r="E6173" i="6"/>
  <c r="F6169" i="6"/>
  <c r="D6169" i="6"/>
  <c r="F6161" i="6"/>
  <c r="D6161" i="6"/>
  <c r="D6157" i="6"/>
  <c r="E6157" i="6"/>
  <c r="F6153" i="6"/>
  <c r="D6153" i="6"/>
  <c r="F6145" i="6"/>
  <c r="E6141" i="6"/>
  <c r="D6141" i="6"/>
  <c r="D6137" i="6"/>
  <c r="F6137" i="6"/>
  <c r="F6129" i="6"/>
  <c r="D6125" i="6"/>
  <c r="E6125" i="6"/>
  <c r="D6121" i="6"/>
  <c r="F6121" i="6"/>
  <c r="F6113" i="6"/>
  <c r="D6113" i="6"/>
  <c r="D6109" i="6"/>
  <c r="E6109" i="6"/>
  <c r="D6105" i="6"/>
  <c r="F6105" i="6"/>
  <c r="D6097" i="6"/>
  <c r="F6097" i="6"/>
  <c r="D6093" i="6"/>
  <c r="E6093" i="6"/>
  <c r="D6089" i="6"/>
  <c r="F6089" i="6"/>
  <c r="F6081" i="6"/>
  <c r="E6077" i="6"/>
  <c r="D6077" i="6"/>
  <c r="D6073" i="6"/>
  <c r="F6073" i="6"/>
  <c r="F6065" i="6"/>
  <c r="D6061" i="6"/>
  <c r="E6061" i="6"/>
  <c r="F6057" i="6"/>
  <c r="D6057" i="6"/>
  <c r="F6049" i="6"/>
  <c r="D6049" i="6"/>
  <c r="E6045" i="6"/>
  <c r="D6045" i="6"/>
  <c r="D6041" i="6"/>
  <c r="F6041" i="6"/>
  <c r="F6033" i="6"/>
  <c r="D6033" i="6"/>
  <c r="D6029" i="6"/>
  <c r="E6029" i="6"/>
  <c r="D6025" i="6"/>
  <c r="F6025" i="6"/>
  <c r="F6017" i="6"/>
  <c r="D6013" i="6"/>
  <c r="E6013" i="6"/>
  <c r="D6009" i="6"/>
  <c r="F6009" i="6"/>
  <c r="F6001" i="6"/>
  <c r="E5997" i="6"/>
  <c r="D5997" i="6"/>
  <c r="F5993" i="6"/>
  <c r="D5993" i="6"/>
  <c r="D5985" i="6"/>
  <c r="F5985" i="6"/>
  <c r="E5981" i="6"/>
  <c r="D5981" i="6"/>
  <c r="F5977" i="6"/>
  <c r="D5977" i="6"/>
  <c r="D5969" i="6"/>
  <c r="F5969" i="6"/>
  <c r="D5965" i="6"/>
  <c r="E5965" i="6"/>
  <c r="D5961" i="6"/>
  <c r="F5961" i="6"/>
  <c r="F5953" i="6"/>
  <c r="E5949" i="6"/>
  <c r="D5949" i="6"/>
  <c r="D5945" i="6"/>
  <c r="F5945" i="6"/>
  <c r="F5937" i="6"/>
  <c r="E5933" i="6"/>
  <c r="D5933" i="6"/>
  <c r="D5929" i="6"/>
  <c r="F5929" i="6"/>
  <c r="F5925" i="6"/>
  <c r="F5921" i="6"/>
  <c r="D5921" i="6"/>
  <c r="D5917" i="6"/>
  <c r="E5917" i="6"/>
  <c r="D5913" i="6"/>
  <c r="F5913" i="6"/>
  <c r="F5905" i="6"/>
  <c r="D5905" i="6"/>
  <c r="E5901" i="6"/>
  <c r="D5901" i="6"/>
  <c r="D5897" i="6"/>
  <c r="F5897" i="6"/>
  <c r="F5889" i="6"/>
  <c r="D5885" i="6"/>
  <c r="E5885" i="6"/>
  <c r="D5881" i="6"/>
  <c r="F5881" i="6"/>
  <c r="F5873" i="6"/>
  <c r="D5869" i="6"/>
  <c r="E5869" i="6"/>
  <c r="D5865" i="6"/>
  <c r="F5865" i="6"/>
  <c r="D5857" i="6"/>
  <c r="F5857" i="6"/>
  <c r="D5853" i="6"/>
  <c r="E5853" i="6"/>
  <c r="D5849" i="6"/>
  <c r="F5849" i="6"/>
  <c r="F5841" i="6"/>
  <c r="D5841" i="6"/>
  <c r="E5837" i="6"/>
  <c r="D5837" i="6"/>
  <c r="D5833" i="6"/>
  <c r="F5833" i="6"/>
  <c r="F5825" i="6"/>
  <c r="E5821" i="6"/>
  <c r="D5821" i="6"/>
  <c r="D5817" i="6"/>
  <c r="F5817" i="6"/>
  <c r="F5809" i="6"/>
  <c r="D5805" i="6"/>
  <c r="E5805" i="6"/>
  <c r="D5801" i="6"/>
  <c r="F5801" i="6"/>
  <c r="F5797" i="6"/>
  <c r="D5797" i="6"/>
  <c r="F5793" i="6"/>
  <c r="D5793" i="6"/>
  <c r="D5789" i="6"/>
  <c r="F5789" i="6"/>
  <c r="F5785" i="6"/>
  <c r="D5785" i="6"/>
  <c r="F5781" i="6"/>
  <c r="D5781" i="6"/>
  <c r="F5777" i="6"/>
  <c r="D5777" i="6"/>
  <c r="F5773" i="6"/>
  <c r="D5773" i="6"/>
  <c r="F5769" i="6"/>
  <c r="D5769" i="6"/>
  <c r="E5769" i="6"/>
  <c r="E5765" i="6"/>
  <c r="F5761" i="6"/>
  <c r="E5761" i="6"/>
  <c r="D5761" i="6"/>
  <c r="E5757" i="6"/>
  <c r="D5753" i="6"/>
  <c r="F5753" i="6"/>
  <c r="E5753" i="6"/>
  <c r="E5749" i="6"/>
  <c r="F5745" i="6"/>
  <c r="D5745" i="6"/>
  <c r="E5745" i="6"/>
  <c r="E5741" i="6"/>
  <c r="E5737" i="6"/>
  <c r="F5737" i="6"/>
  <c r="D5737" i="6"/>
  <c r="E5733" i="6"/>
  <c r="F5729" i="6"/>
  <c r="D5729" i="6"/>
  <c r="E5729" i="6"/>
  <c r="E5725" i="6"/>
  <c r="F5721" i="6"/>
  <c r="E5721" i="6"/>
  <c r="D5721" i="6"/>
  <c r="E5717" i="6"/>
  <c r="E5713" i="6"/>
  <c r="F5713" i="6"/>
  <c r="D5713" i="6"/>
  <c r="E5709" i="6"/>
  <c r="F5705" i="6"/>
  <c r="D5705" i="6"/>
  <c r="E5705" i="6"/>
  <c r="E5701" i="6"/>
  <c r="D5697" i="6"/>
  <c r="E5697" i="6"/>
  <c r="F5697" i="6"/>
  <c r="F5689" i="6"/>
  <c r="E5689" i="6"/>
  <c r="D5689" i="6"/>
  <c r="E5685" i="6"/>
  <c r="F5681" i="6"/>
  <c r="E5681" i="6"/>
  <c r="D5681" i="6"/>
  <c r="E5677" i="6"/>
  <c r="F5673" i="6"/>
  <c r="D5673" i="6"/>
  <c r="E5673" i="6"/>
  <c r="E5669" i="6"/>
  <c r="D5665" i="6"/>
  <c r="E5665" i="6"/>
  <c r="F5665" i="6"/>
  <c r="E5661" i="6"/>
  <c r="F5657" i="6"/>
  <c r="E5657" i="6"/>
  <c r="D5657" i="6"/>
  <c r="E5653" i="6"/>
  <c r="F5649" i="6"/>
  <c r="D5649" i="6"/>
  <c r="E5649" i="6"/>
  <c r="E5645" i="6"/>
  <c r="F5641" i="6"/>
  <c r="D5641" i="6"/>
  <c r="E5641" i="6"/>
  <c r="E5637" i="6"/>
  <c r="F5633" i="6"/>
  <c r="E5633" i="6"/>
  <c r="D5633" i="6"/>
  <c r="E5629" i="6"/>
  <c r="E5625" i="6"/>
  <c r="F5625" i="6"/>
  <c r="D5625" i="6"/>
  <c r="E5621" i="6"/>
  <c r="D5617" i="6"/>
  <c r="E5617" i="6"/>
  <c r="F5617" i="6"/>
  <c r="E5613" i="6"/>
  <c r="F5609" i="6"/>
  <c r="D5609" i="6"/>
  <c r="E5609" i="6"/>
  <c r="E5605" i="6"/>
  <c r="F5601" i="6"/>
  <c r="D5601" i="6"/>
  <c r="E5601" i="6"/>
  <c r="E5597" i="6"/>
  <c r="E5593" i="6"/>
  <c r="D5593" i="6"/>
  <c r="F5593" i="6"/>
  <c r="E5589" i="6"/>
  <c r="F5585" i="6"/>
  <c r="E5585" i="6"/>
  <c r="D5585" i="6"/>
  <c r="E5581" i="6"/>
  <c r="D5577" i="6"/>
  <c r="E5577" i="6"/>
  <c r="F5577" i="6"/>
  <c r="E5573" i="6"/>
  <c r="F5569" i="6"/>
  <c r="D5569" i="6"/>
  <c r="E5569" i="6"/>
  <c r="E5565" i="6"/>
  <c r="E5561" i="6"/>
  <c r="D5561" i="6"/>
  <c r="F5561" i="6"/>
  <c r="E5557" i="6"/>
  <c r="D5553" i="6"/>
  <c r="F5553" i="6"/>
  <c r="E5553" i="6"/>
  <c r="E5549" i="6"/>
  <c r="D5545" i="6"/>
  <c r="E5545" i="6"/>
  <c r="F5545" i="6"/>
  <c r="E5541" i="6"/>
  <c r="F5537" i="6"/>
  <c r="D5537" i="6"/>
  <c r="E5537" i="6"/>
  <c r="E5533" i="6"/>
  <c r="F5529" i="6"/>
  <c r="E5529" i="6"/>
  <c r="D5529" i="6"/>
  <c r="E5525" i="6"/>
  <c r="F5521" i="6"/>
  <c r="E5521" i="6"/>
  <c r="D5521" i="6"/>
  <c r="E5517" i="6"/>
  <c r="F5513" i="6"/>
  <c r="D5513" i="6"/>
  <c r="E5513" i="6"/>
  <c r="E5509" i="6"/>
  <c r="E5505" i="6"/>
  <c r="F5505" i="6"/>
  <c r="D5505" i="6"/>
  <c r="E5501" i="6"/>
  <c r="F5497" i="6"/>
  <c r="E5497" i="6"/>
  <c r="D5497" i="6"/>
  <c r="D5489" i="6"/>
  <c r="F5489" i="6"/>
  <c r="E5489" i="6"/>
  <c r="E5485" i="6"/>
  <c r="F5481" i="6"/>
  <c r="D5481" i="6"/>
  <c r="E5481" i="6"/>
  <c r="E5477" i="6"/>
  <c r="E5473" i="6"/>
  <c r="D5473" i="6"/>
  <c r="F5473" i="6"/>
  <c r="E5469" i="6"/>
  <c r="F5461" i="6"/>
  <c r="D5461" i="6"/>
  <c r="F5457" i="6"/>
  <c r="D5457" i="6"/>
  <c r="E5457" i="6"/>
  <c r="D5453" i="6"/>
  <c r="F5449" i="6"/>
  <c r="F5445" i="6"/>
  <c r="D5445" i="6"/>
  <c r="F5441" i="6"/>
  <c r="E5441" i="6"/>
  <c r="D5441" i="6"/>
  <c r="E5437" i="6"/>
  <c r="F5437" i="6"/>
  <c r="D5437" i="6"/>
  <c r="E5433" i="6"/>
  <c r="F5433" i="6"/>
  <c r="D5433" i="6"/>
  <c r="E5429" i="6"/>
  <c r="D5429" i="6"/>
  <c r="F5429" i="6"/>
  <c r="E5425" i="6"/>
  <c r="F5425" i="6"/>
  <c r="D5425" i="6"/>
  <c r="E5421" i="6"/>
  <c r="F5421" i="6"/>
  <c r="D5421" i="6"/>
  <c r="D5417" i="6"/>
  <c r="F5417" i="6"/>
  <c r="E5417" i="6"/>
  <c r="F5413" i="6"/>
  <c r="E5413" i="6"/>
  <c r="D5413" i="6"/>
  <c r="E5409" i="6"/>
  <c r="F5409" i="6"/>
  <c r="D5409" i="6"/>
  <c r="F5405" i="6"/>
  <c r="D5405" i="6"/>
  <c r="E5405" i="6"/>
  <c r="E5401" i="6"/>
  <c r="F5401" i="6"/>
  <c r="D5401" i="6"/>
  <c r="F5397" i="6"/>
  <c r="E5397" i="6"/>
  <c r="D5397" i="6"/>
  <c r="D5393" i="6"/>
  <c r="F5393" i="6"/>
  <c r="E5393" i="6"/>
  <c r="D5389" i="6"/>
  <c r="E5389" i="6"/>
  <c r="F5389" i="6"/>
  <c r="E5385" i="6"/>
  <c r="F5385" i="6"/>
  <c r="D5385" i="6"/>
  <c r="E5381" i="6"/>
  <c r="D5381" i="6"/>
  <c r="F5381" i="6"/>
  <c r="E5377" i="6"/>
  <c r="F5377" i="6"/>
  <c r="D5377" i="6"/>
  <c r="E5373" i="6"/>
  <c r="F5373" i="6"/>
  <c r="D5373" i="6"/>
  <c r="E5369" i="6"/>
  <c r="D5369" i="6"/>
  <c r="F5369" i="6"/>
  <c r="F5365" i="6"/>
  <c r="E5365" i="6"/>
  <c r="D5365" i="6"/>
  <c r="E5361" i="6"/>
  <c r="F5361" i="6"/>
  <c r="D5361" i="6"/>
  <c r="F5357" i="6"/>
  <c r="D5357" i="6"/>
  <c r="E5357" i="6"/>
  <c r="F5353" i="6"/>
  <c r="E5353" i="6"/>
  <c r="D5353" i="6"/>
  <c r="E5349" i="6"/>
  <c r="D5349" i="6"/>
  <c r="F5349" i="6"/>
  <c r="F5345" i="6"/>
  <c r="E5345" i="6"/>
  <c r="D5345" i="6"/>
  <c r="F5341" i="6"/>
  <c r="D5341" i="6"/>
  <c r="E5341" i="6"/>
  <c r="E5337" i="6"/>
  <c r="F5337" i="6"/>
  <c r="D5337" i="6"/>
  <c r="E5333" i="6"/>
  <c r="D5333" i="6"/>
  <c r="F5333" i="6"/>
  <c r="F5329" i="6"/>
  <c r="E5329" i="6"/>
  <c r="D5329" i="6"/>
  <c r="E5325" i="6"/>
  <c r="F5325" i="6"/>
  <c r="E5321" i="6"/>
  <c r="F5321" i="6"/>
  <c r="D5321" i="6"/>
  <c r="F5317" i="6"/>
  <c r="E5317" i="6"/>
  <c r="D5317" i="6"/>
  <c r="D5313" i="6"/>
  <c r="E5313" i="6"/>
  <c r="F5313" i="6"/>
  <c r="E5309" i="6"/>
  <c r="F5309" i="6"/>
  <c r="D5309" i="6"/>
  <c r="E5305" i="6"/>
  <c r="F5305" i="6"/>
  <c r="D5305" i="6"/>
  <c r="F5301" i="6"/>
  <c r="E5301" i="6"/>
  <c r="D5301" i="6"/>
  <c r="E5297" i="6"/>
  <c r="F5297" i="6"/>
  <c r="D5297" i="6"/>
  <c r="E5293" i="6"/>
  <c r="F5293" i="6"/>
  <c r="D5293" i="6"/>
  <c r="D5289" i="6"/>
  <c r="E5289" i="6"/>
  <c r="F5289" i="6"/>
  <c r="F5285" i="6"/>
  <c r="E5285" i="6"/>
  <c r="D5285" i="6"/>
  <c r="D5281" i="6"/>
  <c r="E5281" i="6"/>
  <c r="F5281" i="6"/>
  <c r="E5277" i="6"/>
  <c r="F5277" i="6"/>
  <c r="D5277" i="6"/>
  <c r="F5273" i="6"/>
  <c r="E5273" i="6"/>
  <c r="D5273" i="6"/>
  <c r="F5269" i="6"/>
  <c r="E5269" i="6"/>
  <c r="D5269" i="6"/>
  <c r="E5265" i="6"/>
  <c r="D5265" i="6"/>
  <c r="F5265" i="6"/>
  <c r="E5261" i="6"/>
  <c r="F5261" i="6"/>
  <c r="D5261" i="6"/>
  <c r="F5257" i="6"/>
  <c r="D5257" i="6"/>
  <c r="E5257" i="6"/>
  <c r="F5253" i="6"/>
  <c r="E5253" i="6"/>
  <c r="D5253" i="6"/>
  <c r="D5249" i="6"/>
  <c r="E5249" i="6"/>
  <c r="F5249" i="6"/>
  <c r="F5245" i="6"/>
  <c r="D5245" i="6"/>
  <c r="E5245" i="6"/>
  <c r="E5241" i="6"/>
  <c r="F5241" i="6"/>
  <c r="D5241" i="6"/>
  <c r="E5237" i="6"/>
  <c r="D5237" i="6"/>
  <c r="F5237" i="6"/>
  <c r="E5233" i="6"/>
  <c r="E5229" i="6"/>
  <c r="D5229" i="6"/>
  <c r="E5225" i="6"/>
  <c r="F5225" i="6"/>
  <c r="D5221" i="6"/>
  <c r="E5217" i="6"/>
  <c r="E5213" i="6"/>
  <c r="D5213" i="6"/>
  <c r="E5209" i="6"/>
  <c r="D5205" i="6"/>
  <c r="E5201" i="6"/>
  <c r="F5201" i="6"/>
  <c r="E5197" i="6"/>
  <c r="D5197" i="6"/>
  <c r="F5193" i="6"/>
  <c r="E5193" i="6"/>
  <c r="D5189" i="6"/>
  <c r="E5185" i="6"/>
  <c r="F5185" i="6"/>
  <c r="E5181" i="6"/>
  <c r="D5181" i="6"/>
  <c r="E5177" i="6"/>
  <c r="F5177" i="6"/>
  <c r="D5173" i="6"/>
  <c r="E5169" i="6"/>
  <c r="F5169" i="6"/>
  <c r="E5165" i="6"/>
  <c r="D5165" i="6"/>
  <c r="F5161" i="6"/>
  <c r="E5161" i="6"/>
  <c r="D5157" i="6"/>
  <c r="E5153" i="6"/>
  <c r="F5153" i="6"/>
  <c r="E5149" i="6"/>
  <c r="D5149" i="6"/>
  <c r="F5145" i="6"/>
  <c r="E5145" i="6"/>
  <c r="D5141" i="6"/>
  <c r="E5137" i="6"/>
  <c r="D5137" i="6"/>
  <c r="F5137" i="6"/>
  <c r="E5133" i="6"/>
  <c r="D5133" i="6"/>
  <c r="E5129" i="6"/>
  <c r="D5129" i="6"/>
  <c r="F5129" i="6"/>
  <c r="D5125" i="6"/>
  <c r="D5121" i="6"/>
  <c r="E5121" i="6"/>
  <c r="F5121" i="6"/>
  <c r="E5117" i="6"/>
  <c r="D5117" i="6"/>
  <c r="F5113" i="6"/>
  <c r="E5113" i="6"/>
  <c r="D5113" i="6"/>
  <c r="D5109" i="6"/>
  <c r="D5105" i="6"/>
  <c r="E5105" i="6"/>
  <c r="F5105" i="6"/>
  <c r="E5101" i="6"/>
  <c r="D5101" i="6"/>
  <c r="E5097" i="6"/>
  <c r="D5097" i="6"/>
  <c r="F5097" i="6"/>
  <c r="D5093" i="6"/>
  <c r="F5089" i="6"/>
  <c r="D5089" i="6"/>
  <c r="E5089" i="6"/>
  <c r="E5085" i="6"/>
  <c r="D5085" i="6"/>
  <c r="F5081" i="6"/>
  <c r="E5081" i="6"/>
  <c r="D5081" i="6"/>
  <c r="D5077" i="6"/>
  <c r="D5073" i="6"/>
  <c r="E5073" i="6"/>
  <c r="F5073" i="6"/>
  <c r="E5069" i="6"/>
  <c r="D5069" i="6"/>
  <c r="E5065" i="6"/>
  <c r="F5065" i="6"/>
  <c r="D5065" i="6"/>
  <c r="D5061" i="6"/>
  <c r="F5061" i="6"/>
  <c r="D5057" i="6"/>
  <c r="E5057" i="6"/>
  <c r="F5057" i="6"/>
  <c r="E5053" i="6"/>
  <c r="D5053" i="6"/>
  <c r="E5049" i="6"/>
  <c r="D5049" i="6"/>
  <c r="F5049" i="6"/>
  <c r="D5045" i="6"/>
  <c r="E5041" i="6"/>
  <c r="F5041" i="6"/>
  <c r="D5041" i="6"/>
  <c r="E5037" i="6"/>
  <c r="D5037" i="6"/>
  <c r="E5033" i="6"/>
  <c r="D5033" i="6"/>
  <c r="F5033" i="6"/>
  <c r="D5029" i="6"/>
  <c r="F5029" i="6"/>
  <c r="D5025" i="6"/>
  <c r="F5025" i="6"/>
  <c r="E5025" i="6"/>
  <c r="E5021" i="6"/>
  <c r="D5021" i="6"/>
  <c r="F5017" i="6"/>
  <c r="E5017" i="6"/>
  <c r="D5017" i="6"/>
  <c r="D5013" i="6"/>
  <c r="E5009" i="6"/>
  <c r="F5009" i="6"/>
  <c r="E5005" i="6"/>
  <c r="D5005" i="6"/>
  <c r="E5001" i="6"/>
  <c r="D5001" i="6"/>
  <c r="F5001" i="6"/>
  <c r="D4997" i="6"/>
  <c r="F4997" i="6"/>
  <c r="E4993" i="6"/>
  <c r="D4993" i="6"/>
  <c r="F4993" i="6"/>
  <c r="E4989" i="6"/>
  <c r="D4989" i="6"/>
  <c r="F4985" i="6"/>
  <c r="E4985" i="6"/>
  <c r="D4985" i="6"/>
  <c r="D4981" i="6"/>
  <c r="D4977" i="6"/>
  <c r="E4977" i="6"/>
  <c r="F4977" i="6"/>
  <c r="E4973" i="6"/>
  <c r="D4973" i="6"/>
  <c r="D4969" i="6"/>
  <c r="E4969" i="6"/>
  <c r="F4969" i="6"/>
  <c r="D4965" i="6"/>
  <c r="F4965" i="6"/>
  <c r="D4961" i="6"/>
  <c r="E4961" i="6"/>
  <c r="F4961" i="6"/>
  <c r="E4957" i="6"/>
  <c r="D4957" i="6"/>
  <c r="F4953" i="6"/>
  <c r="E4953" i="6"/>
  <c r="D4953" i="6"/>
  <c r="D4949" i="6"/>
  <c r="D4945" i="6"/>
  <c r="E4945" i="6"/>
  <c r="F4945" i="6"/>
  <c r="E4941" i="6"/>
  <c r="D4941" i="6"/>
  <c r="D4937" i="6"/>
  <c r="F4937" i="6"/>
  <c r="E4937" i="6"/>
  <c r="D4933" i="6"/>
  <c r="F4933" i="6"/>
  <c r="E4929" i="6"/>
  <c r="D4929" i="6"/>
  <c r="F4929" i="6"/>
  <c r="E4925" i="6"/>
  <c r="D4925" i="6"/>
  <c r="F4921" i="6"/>
  <c r="E4921" i="6"/>
  <c r="D4921" i="6"/>
  <c r="D4917" i="6"/>
  <c r="E4913" i="6"/>
  <c r="F4913" i="6"/>
  <c r="D4913" i="6"/>
  <c r="E4909" i="6"/>
  <c r="D4909" i="6"/>
  <c r="E4905" i="6"/>
  <c r="D4905" i="6"/>
  <c r="F4905" i="6"/>
  <c r="D4901" i="6"/>
  <c r="F4901" i="6"/>
  <c r="E4897" i="6"/>
  <c r="D4897" i="6"/>
  <c r="E4893" i="6"/>
  <c r="D4893" i="6"/>
  <c r="F4893" i="6"/>
  <c r="E4889" i="6"/>
  <c r="D4889" i="6"/>
  <c r="F4889" i="6"/>
  <c r="F4885" i="6"/>
  <c r="D4885" i="6"/>
  <c r="E4885" i="6"/>
  <c r="E4881" i="6"/>
  <c r="D4881" i="6"/>
  <c r="E4877" i="6"/>
  <c r="D4877" i="6"/>
  <c r="F4877" i="6"/>
  <c r="F4873" i="6"/>
  <c r="E4873" i="6"/>
  <c r="D4873" i="6"/>
  <c r="D4869" i="6"/>
  <c r="E4869" i="6"/>
  <c r="F4869" i="6"/>
  <c r="D4865" i="6"/>
  <c r="E4861" i="6"/>
  <c r="D4861" i="6"/>
  <c r="F4861" i="6"/>
  <c r="E4857" i="6"/>
  <c r="F4857" i="6"/>
  <c r="D4857" i="6"/>
  <c r="E4853" i="6"/>
  <c r="D4853" i="6"/>
  <c r="F4853" i="6"/>
  <c r="E4849" i="6"/>
  <c r="F4849" i="6"/>
  <c r="E4845" i="6"/>
  <c r="D4845" i="6"/>
  <c r="F4845" i="6"/>
  <c r="D4841" i="6"/>
  <c r="F4841" i="6"/>
  <c r="E4841" i="6"/>
  <c r="F4837" i="6"/>
  <c r="D4837" i="6"/>
  <c r="E4837" i="6"/>
  <c r="E4833" i="6"/>
  <c r="D4833" i="6"/>
  <c r="E4829" i="6"/>
  <c r="D4829" i="6"/>
  <c r="F4829" i="6"/>
  <c r="F4825" i="6"/>
  <c r="E4825" i="6"/>
  <c r="D4825" i="6"/>
  <c r="F4821" i="6"/>
  <c r="E4821" i="6"/>
  <c r="D4821" i="6"/>
  <c r="E4817" i="6"/>
  <c r="D4817" i="6"/>
  <c r="E4813" i="6"/>
  <c r="D4813" i="6"/>
  <c r="F4813" i="6"/>
  <c r="F4809" i="6"/>
  <c r="F4805" i="6"/>
  <c r="F4801" i="6"/>
  <c r="D4801" i="6"/>
  <c r="E4797" i="6"/>
  <c r="F4797" i="6"/>
  <c r="F4793" i="6"/>
  <c r="F4789" i="6"/>
  <c r="F4785" i="6"/>
  <c r="D4785" i="6"/>
  <c r="E4781" i="6"/>
  <c r="F4781" i="6"/>
  <c r="F4777" i="6"/>
  <c r="F4773" i="6"/>
  <c r="F4769" i="6"/>
  <c r="D4769" i="6"/>
  <c r="E4765" i="6"/>
  <c r="F4765" i="6"/>
  <c r="F4761" i="6"/>
  <c r="F4757" i="6"/>
  <c r="F4753" i="6"/>
  <c r="D4753" i="6"/>
  <c r="E4749" i="6"/>
  <c r="F4749" i="6"/>
  <c r="F4745" i="6"/>
  <c r="F4741" i="6"/>
  <c r="F4737" i="6"/>
  <c r="D4737" i="6"/>
  <c r="F4733" i="6"/>
  <c r="E4733" i="6"/>
  <c r="F4729" i="6"/>
  <c r="F4725" i="6"/>
  <c r="E4725" i="6"/>
  <c r="D4725" i="6"/>
  <c r="F4721" i="6"/>
  <c r="D4721" i="6"/>
  <c r="F4717" i="6"/>
  <c r="E4717" i="6"/>
  <c r="F4713" i="6"/>
  <c r="E4713" i="6"/>
  <c r="F4709" i="6"/>
  <c r="E4709" i="6"/>
  <c r="D4709" i="6"/>
  <c r="F4705" i="6"/>
  <c r="F4701" i="6"/>
  <c r="E4701" i="6"/>
  <c r="F4697" i="6"/>
  <c r="F4693" i="6"/>
  <c r="E4693" i="6"/>
  <c r="D4693" i="6"/>
  <c r="F4689" i="6"/>
  <c r="D4689" i="6"/>
  <c r="F4685" i="6"/>
  <c r="E4685" i="6"/>
  <c r="F4681" i="6"/>
  <c r="E4681" i="6"/>
  <c r="F4677" i="6"/>
  <c r="E4677" i="6"/>
  <c r="D4677" i="6"/>
  <c r="F4673" i="6"/>
  <c r="F4669" i="6"/>
  <c r="E4669" i="6"/>
  <c r="F4665" i="6"/>
  <c r="F4661" i="6"/>
  <c r="E4661" i="6"/>
  <c r="D4661" i="6"/>
  <c r="F4657" i="6"/>
  <c r="D4657" i="6"/>
  <c r="F4653" i="6"/>
  <c r="E4653" i="6"/>
  <c r="F4649" i="6"/>
  <c r="E4649" i="6"/>
  <c r="F4645" i="6"/>
  <c r="E4645" i="6"/>
  <c r="D4645" i="6"/>
  <c r="F4641" i="6"/>
  <c r="F4637" i="6"/>
  <c r="E4637" i="6"/>
  <c r="F4633" i="6"/>
  <c r="F4629" i="6"/>
  <c r="E4629" i="6"/>
  <c r="D4629" i="6"/>
  <c r="F4625" i="6"/>
  <c r="D4625" i="6"/>
  <c r="F4621" i="6"/>
  <c r="E4621" i="6"/>
  <c r="F4617" i="6"/>
  <c r="E4617" i="6"/>
  <c r="F4613" i="6"/>
  <c r="E4613" i="6"/>
  <c r="D4613" i="6"/>
  <c r="F4609" i="6"/>
  <c r="E4609" i="6"/>
  <c r="F4605" i="6"/>
  <c r="E4605" i="6"/>
  <c r="F4601" i="6"/>
  <c r="D4601" i="6"/>
  <c r="F4597" i="6"/>
  <c r="E4597" i="6"/>
  <c r="D4597" i="6"/>
  <c r="F4593" i="6"/>
  <c r="E4593" i="6"/>
  <c r="D4593" i="6"/>
  <c r="F4589" i="6"/>
  <c r="E4589" i="6"/>
  <c r="F4585" i="6"/>
  <c r="E4585" i="6"/>
  <c r="D4585" i="6"/>
  <c r="F4581" i="6"/>
  <c r="E4581" i="6"/>
  <c r="D4581" i="6"/>
  <c r="F4577" i="6"/>
  <c r="E4577" i="6"/>
  <c r="F4573" i="6"/>
  <c r="E4573" i="6"/>
  <c r="F4569" i="6"/>
  <c r="D4569" i="6"/>
  <c r="F4565" i="6"/>
  <c r="E4565" i="6"/>
  <c r="D4565" i="6"/>
  <c r="F4561" i="6"/>
  <c r="E4561" i="6"/>
  <c r="D4561" i="6"/>
  <c r="F4557" i="6"/>
  <c r="E4557" i="6"/>
  <c r="F4553" i="6"/>
  <c r="E4553" i="6"/>
  <c r="D4553" i="6"/>
  <c r="F4549" i="6"/>
  <c r="E4549" i="6"/>
  <c r="D4549" i="6"/>
  <c r="F4545" i="6"/>
  <c r="E4545" i="6"/>
  <c r="F4541" i="6"/>
  <c r="E4541" i="6"/>
  <c r="F4537" i="6"/>
  <c r="D4537" i="6"/>
  <c r="F4533" i="6"/>
  <c r="E4533" i="6"/>
  <c r="D4533" i="6"/>
  <c r="F4529" i="6"/>
  <c r="E4529" i="6"/>
  <c r="D4529" i="6"/>
  <c r="F4525" i="6"/>
  <c r="E4525" i="6"/>
  <c r="F4521" i="6"/>
  <c r="E4521" i="6"/>
  <c r="D4521" i="6"/>
  <c r="F4517" i="6"/>
  <c r="E4517" i="6"/>
  <c r="D4517" i="6"/>
  <c r="F4513" i="6"/>
  <c r="E4513" i="6"/>
  <c r="F4509" i="6"/>
  <c r="E4509" i="6"/>
  <c r="F4505" i="6"/>
  <c r="D4505" i="6"/>
  <c r="F4501" i="6"/>
  <c r="E4501" i="6"/>
  <c r="D4501" i="6"/>
  <c r="F4497" i="6"/>
  <c r="E4497" i="6"/>
  <c r="D4497" i="6"/>
  <c r="F4493" i="6"/>
  <c r="E4493" i="6"/>
  <c r="F4489" i="6"/>
  <c r="E4489" i="6"/>
  <c r="D4489" i="6"/>
  <c r="F4485" i="6"/>
  <c r="E4485" i="6"/>
  <c r="D4485" i="6"/>
  <c r="F4481" i="6"/>
  <c r="E4481" i="6"/>
  <c r="F4477" i="6"/>
  <c r="E4477" i="6"/>
  <c r="F4473" i="6"/>
  <c r="D4473" i="6"/>
  <c r="F4469" i="6"/>
  <c r="E4469" i="6"/>
  <c r="D4469" i="6"/>
  <c r="F4465" i="6"/>
  <c r="E4465" i="6"/>
  <c r="D4465" i="6"/>
  <c r="F4461" i="6"/>
  <c r="E4461" i="6"/>
  <c r="F4457" i="6"/>
  <c r="E4457" i="6"/>
  <c r="D4457" i="6"/>
  <c r="F4453" i="6"/>
  <c r="E4453" i="6"/>
  <c r="D4453" i="6"/>
  <c r="F4449" i="6"/>
  <c r="E4449" i="6"/>
  <c r="E4445" i="6"/>
  <c r="F4441" i="6"/>
  <c r="D4441" i="6"/>
  <c r="F4437" i="6"/>
  <c r="E4437" i="6"/>
  <c r="D4437" i="6"/>
  <c r="F4433" i="6"/>
  <c r="E4433" i="6"/>
  <c r="D4433" i="6"/>
  <c r="F4429" i="6"/>
  <c r="E4429" i="6"/>
  <c r="F4425" i="6"/>
  <c r="E4425" i="6"/>
  <c r="D4425" i="6"/>
  <c r="F4421" i="6"/>
  <c r="E4421" i="6"/>
  <c r="D4421" i="6"/>
  <c r="F4417" i="6"/>
  <c r="E4417" i="6"/>
  <c r="F4413" i="6"/>
  <c r="E4413" i="6"/>
  <c r="F4409" i="6"/>
  <c r="D4409" i="6"/>
  <c r="F4405" i="6"/>
  <c r="E4405" i="6"/>
  <c r="D4405" i="6"/>
  <c r="F4401" i="6"/>
  <c r="E4401" i="6"/>
  <c r="D4401" i="6"/>
  <c r="F4397" i="6"/>
  <c r="E4397" i="6"/>
  <c r="F4393" i="6"/>
  <c r="E4393" i="6"/>
  <c r="D4393" i="6"/>
  <c r="F4389" i="6"/>
  <c r="E4389" i="6"/>
  <c r="D4389" i="6"/>
  <c r="F4385" i="6"/>
  <c r="E4385" i="6"/>
  <c r="F4381" i="6"/>
  <c r="E4381" i="6"/>
  <c r="F4377" i="6"/>
  <c r="D4377" i="6"/>
  <c r="F4373" i="6"/>
  <c r="E4373" i="6"/>
  <c r="D4373" i="6"/>
  <c r="F4369" i="6"/>
  <c r="E4369" i="6"/>
  <c r="D4369" i="6"/>
  <c r="F4365" i="6"/>
  <c r="E4365" i="6"/>
  <c r="F4361" i="6"/>
  <c r="E4361" i="6"/>
  <c r="D4361" i="6"/>
  <c r="F4357" i="6"/>
  <c r="E4357" i="6"/>
  <c r="D4357" i="6"/>
  <c r="F4353" i="6"/>
  <c r="E4353" i="6"/>
  <c r="F4349" i="6"/>
  <c r="E4349" i="6"/>
  <c r="D4349" i="6"/>
  <c r="F4345" i="6"/>
  <c r="D4345" i="6"/>
  <c r="F4341" i="6"/>
  <c r="E4341" i="6"/>
  <c r="F4337" i="6"/>
  <c r="E4337" i="6"/>
  <c r="D4337" i="6"/>
  <c r="F4333" i="6"/>
  <c r="D4333" i="6"/>
  <c r="F4329" i="6"/>
  <c r="E4329" i="6"/>
  <c r="D4329" i="6"/>
  <c r="E4325" i="6"/>
  <c r="D4325" i="6"/>
  <c r="F4321" i="6"/>
  <c r="E4321" i="6"/>
  <c r="F4317" i="6"/>
  <c r="E4317" i="6"/>
  <c r="D4317" i="6"/>
  <c r="F4313" i="6"/>
  <c r="D4313" i="6"/>
  <c r="F4309" i="6"/>
  <c r="E4309" i="6"/>
  <c r="F4305" i="6"/>
  <c r="E4305" i="6"/>
  <c r="D4305" i="6"/>
  <c r="F4301" i="6"/>
  <c r="D4301" i="6"/>
  <c r="F4297" i="6"/>
  <c r="E4297" i="6"/>
  <c r="D4297" i="6"/>
  <c r="F4293" i="6"/>
  <c r="E4293" i="6"/>
  <c r="D4293" i="6"/>
  <c r="F4289" i="6"/>
  <c r="E4289" i="6"/>
  <c r="F4285" i="6"/>
  <c r="E4285" i="6"/>
  <c r="D4285" i="6"/>
  <c r="F4281" i="6"/>
  <c r="D4281" i="6"/>
  <c r="F4277" i="6"/>
  <c r="E4277" i="6"/>
  <c r="F4273" i="6"/>
  <c r="E4273" i="6"/>
  <c r="D4273" i="6"/>
  <c r="F4269" i="6"/>
  <c r="D4269" i="6"/>
  <c r="F4265" i="6"/>
  <c r="E4265" i="6"/>
  <c r="D4265" i="6"/>
  <c r="F4261" i="6"/>
  <c r="E4261" i="6"/>
  <c r="D4261" i="6"/>
  <c r="F4257" i="6"/>
  <c r="E4257" i="6"/>
  <c r="F4253" i="6"/>
  <c r="E4253" i="6"/>
  <c r="D4253" i="6"/>
  <c r="F4249" i="6"/>
  <c r="D4249" i="6"/>
  <c r="F4245" i="6"/>
  <c r="E4245" i="6"/>
  <c r="F4241" i="6"/>
  <c r="E4241" i="6"/>
  <c r="D4241" i="6"/>
  <c r="F4237" i="6"/>
  <c r="D4237" i="6"/>
  <c r="F4233" i="6"/>
  <c r="E4233" i="6"/>
  <c r="D4233" i="6"/>
  <c r="F4229" i="6"/>
  <c r="E4229" i="6"/>
  <c r="D4229" i="6"/>
  <c r="F4225" i="6"/>
  <c r="E4225" i="6"/>
  <c r="F4221" i="6"/>
  <c r="E4221" i="6"/>
  <c r="D4221" i="6"/>
  <c r="F4217" i="6"/>
  <c r="D4217" i="6"/>
  <c r="F4213" i="6"/>
  <c r="E4213" i="6"/>
  <c r="F4209" i="6"/>
  <c r="E4209" i="6"/>
  <c r="D4209" i="6"/>
  <c r="F4205" i="6"/>
  <c r="D4205" i="6"/>
  <c r="F4201" i="6"/>
  <c r="E4201" i="6"/>
  <c r="D4201" i="6"/>
  <c r="F4197" i="6"/>
  <c r="E4197" i="6"/>
  <c r="D4197" i="6"/>
  <c r="F4193" i="6"/>
  <c r="E4193" i="6"/>
  <c r="F4189" i="6"/>
  <c r="E4189" i="6"/>
  <c r="D4189" i="6"/>
  <c r="F4185" i="6"/>
  <c r="D4185" i="6"/>
  <c r="F4181" i="6"/>
  <c r="E4181" i="6"/>
  <c r="F4177" i="6"/>
  <c r="E4177" i="6"/>
  <c r="D4177" i="6"/>
  <c r="F4173" i="6"/>
  <c r="D4173" i="6"/>
  <c r="F4169" i="6"/>
  <c r="E4169" i="6"/>
  <c r="D4169" i="6"/>
  <c r="F4165" i="6"/>
  <c r="E4165" i="6"/>
  <c r="D4165" i="6"/>
  <c r="F4161" i="6"/>
  <c r="E4161" i="6"/>
  <c r="F4157" i="6"/>
  <c r="E4157" i="6"/>
  <c r="D4157" i="6"/>
  <c r="F4153" i="6"/>
  <c r="D4153" i="6"/>
  <c r="F4149" i="6"/>
  <c r="E4149" i="6"/>
  <c r="F4145" i="6"/>
  <c r="E4145" i="6"/>
  <c r="D4145" i="6"/>
  <c r="F4141" i="6"/>
  <c r="D4141" i="6"/>
  <c r="F4137" i="6"/>
  <c r="E4137" i="6"/>
  <c r="D4137" i="6"/>
  <c r="F4133" i="6"/>
  <c r="E4133" i="6"/>
  <c r="D4133" i="6"/>
  <c r="F4129" i="6"/>
  <c r="E4129" i="6"/>
  <c r="F4125" i="6"/>
  <c r="E4125" i="6"/>
  <c r="D4125" i="6"/>
  <c r="F4121" i="6"/>
  <c r="D4121" i="6"/>
  <c r="F4117" i="6"/>
  <c r="E4117" i="6"/>
  <c r="F4113" i="6"/>
  <c r="E4113" i="6"/>
  <c r="D4113" i="6"/>
  <c r="F4109" i="6"/>
  <c r="D4109" i="6"/>
  <c r="F4105" i="6"/>
  <c r="E4105" i="6"/>
  <c r="D4105" i="6"/>
  <c r="F4101" i="6"/>
  <c r="E4101" i="6"/>
  <c r="D4101" i="6"/>
  <c r="F4097" i="6"/>
  <c r="E4097" i="6"/>
  <c r="E4093" i="6"/>
  <c r="D4093" i="6"/>
  <c r="F4089" i="6"/>
  <c r="D4089" i="6"/>
  <c r="F4085" i="6"/>
  <c r="E4085" i="6"/>
  <c r="E4081" i="6"/>
  <c r="D4081" i="6"/>
  <c r="F4077" i="6"/>
  <c r="D4077" i="6"/>
  <c r="F4073" i="6"/>
  <c r="E4073" i="6"/>
  <c r="D4073" i="6"/>
  <c r="F4069" i="6"/>
  <c r="E4069" i="6"/>
  <c r="D4069" i="6"/>
  <c r="F4065" i="6"/>
  <c r="E4065" i="6"/>
  <c r="F4061" i="6"/>
  <c r="E4061" i="6"/>
  <c r="D4061" i="6"/>
  <c r="F4057" i="6"/>
  <c r="D4057" i="6"/>
  <c r="F4053" i="6"/>
  <c r="E4053" i="6"/>
  <c r="E4049" i="6"/>
  <c r="D4049" i="6"/>
  <c r="F4045" i="6"/>
  <c r="D4045" i="6"/>
  <c r="F4041" i="6"/>
  <c r="E4041" i="6"/>
  <c r="D4041" i="6"/>
  <c r="E4037" i="6"/>
  <c r="D4037" i="6"/>
  <c r="F4033" i="6"/>
  <c r="E4033" i="6"/>
  <c r="F4029" i="6"/>
  <c r="E4029" i="6"/>
  <c r="D4029" i="6"/>
  <c r="F4025" i="6"/>
  <c r="D4025" i="6"/>
  <c r="F4021" i="6"/>
  <c r="E4021" i="6"/>
  <c r="F4017" i="6"/>
  <c r="E4017" i="6"/>
  <c r="D4017" i="6"/>
  <c r="D4013" i="6"/>
  <c r="F4009" i="6"/>
  <c r="E4009" i="6"/>
  <c r="D4009" i="6"/>
  <c r="E4005" i="6"/>
  <c r="D4005" i="6"/>
  <c r="F4001" i="6"/>
  <c r="E4001" i="6"/>
  <c r="F3997" i="6"/>
  <c r="E3997" i="6"/>
  <c r="D3997" i="6"/>
  <c r="F3993" i="6"/>
  <c r="D3993" i="6"/>
  <c r="F3989" i="6"/>
  <c r="E3989" i="6"/>
  <c r="F3985" i="6"/>
  <c r="E3985" i="6"/>
  <c r="D3985" i="6"/>
  <c r="F3981" i="6"/>
  <c r="D3981" i="6"/>
  <c r="F3977" i="6"/>
  <c r="E3977" i="6"/>
  <c r="D3977" i="6"/>
  <c r="F3973" i="6"/>
  <c r="E3973" i="6"/>
  <c r="D3973" i="6"/>
  <c r="E3969" i="6"/>
  <c r="F3965" i="6"/>
  <c r="E3965" i="6"/>
  <c r="D3965" i="6"/>
  <c r="D3961" i="6"/>
  <c r="E3957" i="6"/>
  <c r="F3953" i="6"/>
  <c r="E3953" i="6"/>
  <c r="D3953" i="6"/>
  <c r="F3949" i="6"/>
  <c r="D3949" i="6"/>
  <c r="F3945" i="6"/>
  <c r="E3945" i="6"/>
  <c r="D3945" i="6"/>
  <c r="F3941" i="6"/>
  <c r="E3941" i="6"/>
  <c r="D3941" i="6"/>
  <c r="E3937" i="6"/>
  <c r="F3933" i="6"/>
  <c r="E3933" i="6"/>
  <c r="D3933" i="6"/>
  <c r="F3929" i="6"/>
  <c r="D3929" i="6"/>
  <c r="F3925" i="6"/>
  <c r="E3925" i="6"/>
  <c r="F3921" i="6"/>
  <c r="E3921" i="6"/>
  <c r="D3921" i="6"/>
  <c r="F3917" i="6"/>
  <c r="D3917" i="6"/>
  <c r="F3913" i="6"/>
  <c r="E3913" i="6"/>
  <c r="D3913" i="6"/>
  <c r="F3909" i="6"/>
  <c r="E3909" i="6"/>
  <c r="D3909" i="6"/>
  <c r="F3905" i="6"/>
  <c r="E3905" i="6"/>
  <c r="F3901" i="6"/>
  <c r="E3901" i="6"/>
  <c r="D3901" i="6"/>
  <c r="F3897" i="6"/>
  <c r="D3897" i="6"/>
  <c r="E3893" i="6"/>
  <c r="F3889" i="6"/>
  <c r="E3889" i="6"/>
  <c r="D3889" i="6"/>
  <c r="D3885" i="6"/>
  <c r="F3881" i="6"/>
  <c r="E3881" i="6"/>
  <c r="D3881" i="6"/>
  <c r="F3877" i="6"/>
  <c r="E3877" i="6"/>
  <c r="D3877" i="6"/>
  <c r="F3873" i="6"/>
  <c r="E3873" i="6"/>
  <c r="F3869" i="6"/>
  <c r="E3869" i="6"/>
  <c r="D3869" i="6"/>
  <c r="F3865" i="6"/>
  <c r="D3865" i="6"/>
  <c r="F3861" i="6"/>
  <c r="E3861" i="6"/>
  <c r="F3857" i="6"/>
  <c r="E3857" i="6"/>
  <c r="D3857" i="6"/>
  <c r="F3853" i="6"/>
  <c r="D3853" i="6"/>
  <c r="F3849" i="6"/>
  <c r="E3849" i="6"/>
  <c r="D3849" i="6"/>
  <c r="F3845" i="6"/>
  <c r="E3845" i="6"/>
  <c r="D3845" i="6"/>
  <c r="F3841" i="6"/>
  <c r="E3841" i="6"/>
  <c r="F3837" i="6"/>
  <c r="E3837" i="6"/>
  <c r="D3837" i="6"/>
  <c r="F3833" i="6"/>
  <c r="D3833" i="6"/>
  <c r="F3829" i="6"/>
  <c r="E3829" i="6"/>
  <c r="F3825" i="6"/>
  <c r="E3825" i="6"/>
  <c r="D3825" i="6"/>
  <c r="F3821" i="6"/>
  <c r="D3821" i="6"/>
  <c r="F3817" i="6"/>
  <c r="E3817" i="6"/>
  <c r="D3817" i="6"/>
  <c r="E3813" i="6"/>
  <c r="D3813" i="6"/>
  <c r="F3809" i="6"/>
  <c r="E3809" i="6"/>
  <c r="E3805" i="6"/>
  <c r="D3805" i="6"/>
  <c r="F3801" i="6"/>
  <c r="D3801" i="6"/>
  <c r="F3797" i="6"/>
  <c r="E3797" i="6"/>
  <c r="F3793" i="6"/>
  <c r="E3793" i="6"/>
  <c r="D3793" i="6"/>
  <c r="F3789" i="6"/>
  <c r="D3789" i="6"/>
  <c r="F3785" i="6"/>
  <c r="E3785" i="6"/>
  <c r="D3785" i="6"/>
  <c r="F3781" i="6"/>
  <c r="E3781" i="6"/>
  <c r="D3781" i="6"/>
  <c r="F3777" i="6"/>
  <c r="E3777" i="6"/>
  <c r="F3773" i="6"/>
  <c r="E3773" i="6"/>
  <c r="D3773" i="6"/>
  <c r="F3769" i="6"/>
  <c r="D3769" i="6"/>
  <c r="F3765" i="6"/>
  <c r="E3765" i="6"/>
  <c r="E3761" i="6"/>
  <c r="D3761" i="6"/>
  <c r="F3757" i="6"/>
  <c r="D3757" i="6"/>
  <c r="E3753" i="6"/>
  <c r="D3753" i="6"/>
  <c r="F3749" i="6"/>
  <c r="E3749" i="6"/>
  <c r="D3749" i="6"/>
  <c r="F3745" i="6"/>
  <c r="E3745" i="6"/>
  <c r="F3741" i="6"/>
  <c r="E3741" i="6"/>
  <c r="D3741" i="6"/>
  <c r="F3737" i="6"/>
  <c r="D3737" i="6"/>
  <c r="F3733" i="6"/>
  <c r="E3733" i="6"/>
  <c r="F3729" i="6"/>
  <c r="E3729" i="6"/>
  <c r="D3729" i="6"/>
  <c r="F3725" i="6"/>
  <c r="D3725" i="6"/>
  <c r="F3721" i="6"/>
  <c r="E3721" i="6"/>
  <c r="D3721" i="6"/>
  <c r="E3717" i="6"/>
  <c r="D3717" i="6"/>
  <c r="F3713" i="6"/>
  <c r="E3713" i="6"/>
  <c r="F3709" i="6"/>
  <c r="E3709" i="6"/>
  <c r="D3709" i="6"/>
  <c r="F3705" i="6"/>
  <c r="D3705" i="6"/>
  <c r="F3701" i="6"/>
  <c r="E3701" i="6"/>
  <c r="F3697" i="6"/>
  <c r="E3697" i="6"/>
  <c r="D3697" i="6"/>
  <c r="F3693" i="6"/>
  <c r="D3693" i="6"/>
  <c r="F3689" i="6"/>
  <c r="E3689" i="6"/>
  <c r="D3689" i="6"/>
  <c r="F3685" i="6"/>
  <c r="E3685" i="6"/>
  <c r="D3685" i="6"/>
  <c r="F3681" i="6"/>
  <c r="E3681" i="6"/>
  <c r="F3677" i="6"/>
  <c r="E3677" i="6"/>
  <c r="D3677" i="6"/>
  <c r="F3673" i="6"/>
  <c r="D3673" i="6"/>
  <c r="F3669" i="6"/>
  <c r="E3669" i="6"/>
  <c r="F3665" i="6"/>
  <c r="E3665" i="6"/>
  <c r="D3665" i="6"/>
  <c r="F3661" i="6"/>
  <c r="D3661" i="6"/>
  <c r="F3657" i="6"/>
  <c r="E3657" i="6"/>
  <c r="D3657" i="6"/>
  <c r="F3653" i="6"/>
  <c r="E3653" i="6"/>
  <c r="D3653" i="6"/>
  <c r="F3649" i="6"/>
  <c r="E3649" i="6"/>
  <c r="F3645" i="6"/>
  <c r="E3645" i="6"/>
  <c r="D3645" i="6"/>
  <c r="F3641" i="6"/>
  <c r="D3641" i="6"/>
  <c r="F3637" i="6"/>
  <c r="E3637" i="6"/>
  <c r="F3633" i="6"/>
  <c r="E3633" i="6"/>
  <c r="D3633" i="6"/>
  <c r="F3629" i="6"/>
  <c r="D3629" i="6"/>
  <c r="E3625" i="6"/>
  <c r="D3625" i="6"/>
  <c r="F3621" i="6"/>
  <c r="E3621" i="6"/>
  <c r="D3621" i="6"/>
  <c r="F3617" i="6"/>
  <c r="E3617" i="6"/>
  <c r="F3613" i="6"/>
  <c r="E3613" i="6"/>
  <c r="D3613" i="6"/>
  <c r="F3609" i="6"/>
  <c r="D3609" i="6"/>
  <c r="F3605" i="6"/>
  <c r="E3605" i="6"/>
  <c r="E3601" i="6"/>
  <c r="D3601" i="6"/>
  <c r="F3597" i="6"/>
  <c r="D3597" i="6"/>
  <c r="F3593" i="6"/>
  <c r="E3593" i="6"/>
  <c r="D3593" i="6"/>
  <c r="F3589" i="6"/>
  <c r="E3589" i="6"/>
  <c r="D3589" i="6"/>
  <c r="F3585" i="6"/>
  <c r="E3585" i="6"/>
  <c r="F3581" i="6"/>
  <c r="E3581" i="6"/>
  <c r="D3581" i="6"/>
  <c r="F3577" i="6"/>
  <c r="D3577" i="6"/>
  <c r="F3573" i="6"/>
  <c r="E3573" i="6"/>
  <c r="E3569" i="6"/>
  <c r="D3569" i="6"/>
  <c r="F3565" i="6"/>
  <c r="D3565" i="6"/>
  <c r="E3561" i="6"/>
  <c r="D3561" i="6"/>
  <c r="F3557" i="6"/>
  <c r="E3557" i="6"/>
  <c r="D3557" i="6"/>
  <c r="F3553" i="6"/>
  <c r="E3553" i="6"/>
  <c r="F3549" i="6"/>
  <c r="E3549" i="6"/>
  <c r="D3549" i="6"/>
  <c r="F3545" i="6"/>
  <c r="D3545" i="6"/>
  <c r="F3541" i="6"/>
  <c r="E3541" i="6"/>
  <c r="F3537" i="6"/>
  <c r="E3537" i="6"/>
  <c r="D3537" i="6"/>
  <c r="F3533" i="6"/>
  <c r="D3533" i="6"/>
  <c r="F3529" i="6"/>
  <c r="E3529" i="6"/>
  <c r="D3529" i="6"/>
  <c r="E3525" i="6"/>
  <c r="D3525" i="6"/>
  <c r="E3521" i="6"/>
  <c r="F3517" i="6"/>
  <c r="E3517" i="6"/>
  <c r="D3517" i="6"/>
  <c r="F3513" i="6"/>
  <c r="D3513" i="6"/>
  <c r="F3509" i="6"/>
  <c r="E3509" i="6"/>
  <c r="F3505" i="6"/>
  <c r="E3505" i="6"/>
  <c r="D3505" i="6"/>
  <c r="F3501" i="6"/>
  <c r="D3501" i="6"/>
  <c r="F3497" i="6"/>
  <c r="E3497" i="6"/>
  <c r="D3497" i="6"/>
  <c r="F3493" i="6"/>
  <c r="E3493" i="6"/>
  <c r="D3493" i="6"/>
  <c r="E3489" i="6"/>
  <c r="F3485" i="6"/>
  <c r="E3485" i="6"/>
  <c r="D3485" i="6"/>
  <c r="F3481" i="6"/>
  <c r="D3481" i="6"/>
  <c r="E3477" i="6"/>
  <c r="F3473" i="6"/>
  <c r="E3473" i="6"/>
  <c r="D3473" i="6"/>
  <c r="F3469" i="6"/>
  <c r="D3469" i="6"/>
  <c r="F3465" i="6"/>
  <c r="E3465" i="6"/>
  <c r="D3465" i="6"/>
  <c r="F3461" i="6"/>
  <c r="E3461" i="6"/>
  <c r="D3461" i="6"/>
  <c r="E3457" i="6"/>
  <c r="F3453" i="6"/>
  <c r="E3453" i="6"/>
  <c r="D3453" i="6"/>
  <c r="F3449" i="6"/>
  <c r="D3449" i="6"/>
  <c r="F3445" i="6"/>
  <c r="E3445" i="6"/>
  <c r="E3441" i="6"/>
  <c r="D3441" i="6"/>
  <c r="F3437" i="6"/>
  <c r="D3437" i="6"/>
  <c r="F3433" i="6"/>
  <c r="E3433" i="6"/>
  <c r="D3433" i="6"/>
  <c r="F3429" i="6"/>
  <c r="E3429" i="6"/>
  <c r="D3429" i="6"/>
  <c r="F3425" i="6"/>
  <c r="E3425" i="6"/>
  <c r="F3421" i="6"/>
  <c r="D3421" i="6"/>
  <c r="D3417" i="6"/>
  <c r="F3413" i="6"/>
  <c r="E3413" i="6"/>
  <c r="D3413" i="6"/>
  <c r="F3409" i="6"/>
  <c r="E3409" i="6"/>
  <c r="D3409" i="6"/>
  <c r="F3405" i="6"/>
  <c r="D3405" i="6"/>
  <c r="E3401" i="6"/>
  <c r="D3401" i="6"/>
  <c r="F3397" i="6"/>
  <c r="E3397" i="6"/>
  <c r="D3397" i="6"/>
  <c r="F3393" i="6"/>
  <c r="E3393" i="6"/>
  <c r="F3389" i="6"/>
  <c r="D3389" i="6"/>
  <c r="F3385" i="6"/>
  <c r="D3385" i="6"/>
  <c r="F3381" i="6"/>
  <c r="E3381" i="6"/>
  <c r="D3381" i="6"/>
  <c r="F3377" i="6"/>
  <c r="E3377" i="6"/>
  <c r="D3377" i="6"/>
  <c r="F3373" i="6"/>
  <c r="D3373" i="6"/>
  <c r="F3369" i="6"/>
  <c r="E3369" i="6"/>
  <c r="D3369" i="6"/>
  <c r="F3365" i="6"/>
  <c r="E3365" i="6"/>
  <c r="D3365" i="6"/>
  <c r="F3361" i="6"/>
  <c r="E3361" i="6"/>
  <c r="F3357" i="6"/>
  <c r="D3357" i="6"/>
  <c r="F3353" i="6"/>
  <c r="D3353" i="6"/>
  <c r="E3349" i="6"/>
  <c r="D3349" i="6"/>
  <c r="F3345" i="6"/>
  <c r="E3345" i="6"/>
  <c r="D3345" i="6"/>
  <c r="D3341" i="6"/>
  <c r="E3337" i="6"/>
  <c r="D3337" i="6"/>
  <c r="F3333" i="6"/>
  <c r="E3333" i="6"/>
  <c r="D3333" i="6"/>
  <c r="F3329" i="6"/>
  <c r="E3329" i="6"/>
  <c r="F3325" i="6"/>
  <c r="D3325" i="6"/>
  <c r="F3321" i="6"/>
  <c r="D3321" i="6"/>
  <c r="F3317" i="6"/>
  <c r="E3317" i="6"/>
  <c r="D3317" i="6"/>
  <c r="F3313" i="6"/>
  <c r="E3313" i="6"/>
  <c r="D3313" i="6"/>
  <c r="F3309" i="6"/>
  <c r="D3309" i="6"/>
  <c r="F3305" i="6"/>
  <c r="E3305" i="6"/>
  <c r="D3305" i="6"/>
  <c r="F3301" i="6"/>
  <c r="E3301" i="6"/>
  <c r="D3301" i="6"/>
  <c r="F3297" i="6"/>
  <c r="E3297" i="6"/>
  <c r="F3293" i="6"/>
  <c r="D3293" i="6"/>
  <c r="F3289" i="6"/>
  <c r="D3289" i="6"/>
  <c r="E3285" i="6"/>
  <c r="D3285" i="6"/>
  <c r="E3281" i="6"/>
  <c r="D3281" i="6"/>
  <c r="D3277" i="6"/>
  <c r="F3273" i="6"/>
  <c r="E3273" i="6"/>
  <c r="D3273" i="6"/>
  <c r="F3269" i="6"/>
  <c r="E3269" i="6"/>
  <c r="D3269" i="6"/>
  <c r="F3265" i="6"/>
  <c r="E3265" i="6"/>
  <c r="F3261" i="6"/>
  <c r="D3261" i="6"/>
  <c r="F3257" i="6"/>
  <c r="D3257" i="6"/>
  <c r="F3253" i="6"/>
  <c r="E3253" i="6"/>
  <c r="D3253" i="6"/>
  <c r="E3249" i="6"/>
  <c r="D3249" i="6"/>
  <c r="F3245" i="6"/>
  <c r="D3245" i="6"/>
  <c r="E3241" i="6"/>
  <c r="D3241" i="6"/>
  <c r="F3237" i="6"/>
  <c r="E3237" i="6"/>
  <c r="D3237" i="6"/>
  <c r="F3233" i="6"/>
  <c r="E3233" i="6"/>
  <c r="E3229" i="6"/>
  <c r="F3229" i="6"/>
  <c r="D3229" i="6"/>
  <c r="F3225" i="6"/>
  <c r="E3225" i="6"/>
  <c r="D3225" i="6"/>
  <c r="E3221" i="6"/>
  <c r="F3221" i="6"/>
  <c r="E3217" i="6"/>
  <c r="D3217" i="6"/>
  <c r="E3213" i="6"/>
  <c r="F3213" i="6"/>
  <c r="D3213" i="6"/>
  <c r="E3209" i="6"/>
  <c r="D3209" i="6"/>
  <c r="F3209" i="6"/>
  <c r="F3205" i="6"/>
  <c r="D3205" i="6"/>
  <c r="D3201" i="6"/>
  <c r="F3197" i="6"/>
  <c r="E3197" i="6"/>
  <c r="D3197" i="6"/>
  <c r="D3193" i="6"/>
  <c r="F3193" i="6"/>
  <c r="E3193" i="6"/>
  <c r="F3189" i="6"/>
  <c r="D3189" i="6"/>
  <c r="F3185" i="6"/>
  <c r="E3185" i="6"/>
  <c r="E3181" i="6"/>
  <c r="D3181" i="6"/>
  <c r="F3177" i="6"/>
  <c r="E3177" i="6"/>
  <c r="D3177" i="6"/>
  <c r="F3173" i="6"/>
  <c r="D3173" i="6"/>
  <c r="E3169" i="6"/>
  <c r="F3169" i="6"/>
  <c r="E3165" i="6"/>
  <c r="F3165" i="6"/>
  <c r="D3165" i="6"/>
  <c r="F3161" i="6"/>
  <c r="E3161" i="6"/>
  <c r="D3161" i="6"/>
  <c r="F3157" i="6"/>
  <c r="E3157" i="6"/>
  <c r="D3157" i="6"/>
  <c r="F3153" i="6"/>
  <c r="E3153" i="6"/>
  <c r="F3149" i="6"/>
  <c r="E3149" i="6"/>
  <c r="D3149" i="6"/>
  <c r="F3145" i="6"/>
  <c r="D3145" i="6"/>
  <c r="E3141" i="6"/>
  <c r="D3141" i="6"/>
  <c r="E3137" i="6"/>
  <c r="F3137" i="6"/>
  <c r="F3133" i="6"/>
  <c r="E3133" i="6"/>
  <c r="D3133" i="6"/>
  <c r="F3129" i="6"/>
  <c r="E3129" i="6"/>
  <c r="D3129" i="6"/>
  <c r="E3125" i="6"/>
  <c r="F3125" i="6"/>
  <c r="D3125" i="6"/>
  <c r="F3121" i="6"/>
  <c r="F3117" i="6"/>
  <c r="E3117" i="6"/>
  <c r="D3117" i="6"/>
  <c r="F3113" i="6"/>
  <c r="E3113" i="6"/>
  <c r="D3113" i="6"/>
  <c r="E3109" i="6"/>
  <c r="F3109" i="6"/>
  <c r="D3109" i="6"/>
  <c r="F3105" i="6"/>
  <c r="E3105" i="6"/>
  <c r="E3101" i="6"/>
  <c r="F3101" i="6"/>
  <c r="D3101" i="6"/>
  <c r="F3097" i="6"/>
  <c r="E3097" i="6"/>
  <c r="D3097" i="6"/>
  <c r="F3093" i="6"/>
  <c r="E3093" i="6"/>
  <c r="D3093" i="6"/>
  <c r="E3089" i="6"/>
  <c r="F3089" i="6"/>
  <c r="F3085" i="6"/>
  <c r="E3085" i="6"/>
  <c r="D3085" i="6"/>
  <c r="F3081" i="6"/>
  <c r="E3081" i="6"/>
  <c r="D3081" i="6"/>
  <c r="F3077" i="6"/>
  <c r="E3077" i="6"/>
  <c r="D3077" i="6"/>
  <c r="E3073" i="6"/>
  <c r="F3073" i="6"/>
  <c r="F3069" i="6"/>
  <c r="E3069" i="6"/>
  <c r="D3069" i="6"/>
  <c r="E6289" i="6"/>
  <c r="E6273" i="6"/>
  <c r="E6257" i="6"/>
  <c r="E6241" i="6"/>
  <c r="E6225" i="6"/>
  <c r="E6193" i="6"/>
  <c r="E6017" i="6"/>
  <c r="D6301" i="6"/>
  <c r="E6293" i="6"/>
  <c r="D6269" i="6"/>
  <c r="E6261" i="6"/>
  <c r="D6237" i="6"/>
  <c r="E6229" i="6"/>
  <c r="F6221" i="6"/>
  <c r="E6201" i="6"/>
  <c r="F6189" i="6"/>
  <c r="E6169" i="6"/>
  <c r="F6157" i="6"/>
  <c r="E6137" i="6"/>
  <c r="F6125" i="6"/>
  <c r="E6105" i="6"/>
  <c r="F6093" i="6"/>
  <c r="E6073" i="6"/>
  <c r="F6061" i="6"/>
  <c r="E6041" i="6"/>
  <c r="F6029" i="6"/>
  <c r="E6009" i="6"/>
  <c r="F5997" i="6"/>
  <c r="F6297" i="6"/>
  <c r="F6265" i="6"/>
  <c r="F6233" i="6"/>
  <c r="D6165" i="6"/>
  <c r="E6101" i="6"/>
  <c r="D6037" i="6"/>
  <c r="E5973" i="6"/>
  <c r="D5909" i="6"/>
  <c r="E5845" i="6"/>
  <c r="E6213" i="6"/>
  <c r="D6149" i="6"/>
  <c r="E6085" i="6"/>
  <c r="D6021" i="6"/>
  <c r="E5957" i="6"/>
  <c r="D5893" i="6"/>
  <c r="E5829" i="6"/>
  <c r="F5765" i="6"/>
  <c r="F5733" i="6"/>
  <c r="F5701" i="6"/>
  <c r="F5669" i="6"/>
  <c r="F5637" i="6"/>
  <c r="F5605" i="6"/>
  <c r="F5573" i="6"/>
  <c r="F5541" i="6"/>
  <c r="F5509" i="6"/>
  <c r="D5741" i="6"/>
  <c r="D5709" i="6"/>
  <c r="D5677" i="6"/>
  <c r="D5645" i="6"/>
  <c r="D5613" i="6"/>
  <c r="D5581" i="6"/>
  <c r="D5549" i="6"/>
  <c r="D5517" i="6"/>
  <c r="D5485" i="6"/>
  <c r="D6181" i="6"/>
  <c r="E5925" i="6"/>
  <c r="E5453" i="6"/>
  <c r="D4701" i="6"/>
  <c r="D4637" i="6"/>
  <c r="E5173" i="6"/>
  <c r="E5109" i="6"/>
  <c r="E5045" i="6"/>
  <c r="E4981" i="6"/>
  <c r="E4917" i="6"/>
  <c r="D5325" i="6"/>
  <c r="F3601" i="6"/>
  <c r="E6281" i="6"/>
  <c r="E6249" i="6"/>
  <c r="E6209" i="6"/>
  <c r="E6001" i="6"/>
  <c r="E5969" i="6"/>
  <c r="E5937" i="6"/>
  <c r="E5905" i="6"/>
  <c r="E5873" i="6"/>
  <c r="E5841" i="6"/>
  <c r="E5809" i="6"/>
  <c r="D6285" i="6"/>
  <c r="E6277" i="6"/>
  <c r="D6253" i="6"/>
  <c r="E6245" i="6"/>
  <c r="E6217" i="6"/>
  <c r="F6205" i="6"/>
  <c r="E6185" i="6"/>
  <c r="F6173" i="6"/>
  <c r="E6153" i="6"/>
  <c r="F6141" i="6"/>
  <c r="E6121" i="6"/>
  <c r="F6109" i="6"/>
  <c r="E6089" i="6"/>
  <c r="F6077" i="6"/>
  <c r="E6057" i="6"/>
  <c r="F6045" i="6"/>
  <c r="E6025" i="6"/>
  <c r="F6013" i="6"/>
  <c r="E5993" i="6"/>
  <c r="F5749" i="6"/>
  <c r="F5717" i="6"/>
  <c r="F5685" i="6"/>
  <c r="F5653" i="6"/>
  <c r="F5621" i="6"/>
  <c r="F5589" i="6"/>
  <c r="F5557" i="6"/>
  <c r="F5525" i="6"/>
  <c r="E5445" i="6"/>
  <c r="D5757" i="6"/>
  <c r="D5725" i="6"/>
  <c r="D5661" i="6"/>
  <c r="D5629" i="6"/>
  <c r="D5597" i="6"/>
  <c r="D5565" i="6"/>
  <c r="D5533" i="6"/>
  <c r="D5501" i="6"/>
  <c r="F5221" i="6"/>
  <c r="D5209" i="6"/>
  <c r="F5189" i="6"/>
  <c r="D5177" i="6"/>
  <c r="F5157" i="6"/>
  <c r="D5145" i="6"/>
  <c r="F5217" i="6"/>
  <c r="D5469" i="6"/>
  <c r="D4849" i="6"/>
  <c r="D4733" i="6"/>
  <c r="D4669" i="6"/>
  <c r="D4605" i="6"/>
  <c r="D4541" i="6"/>
  <c r="D4477" i="6"/>
  <c r="E5205" i="6"/>
  <c r="E5141" i="6"/>
  <c r="E5077" i="6"/>
  <c r="E5013" i="6"/>
  <c r="E4949" i="6"/>
  <c r="F3065" i="6"/>
  <c r="E3065" i="6"/>
  <c r="D3065" i="6"/>
  <c r="E3061" i="6"/>
  <c r="F3061" i="6"/>
  <c r="D3061" i="6"/>
  <c r="E3057" i="6"/>
  <c r="F3057" i="6"/>
  <c r="F3053" i="6"/>
  <c r="E3053" i="6"/>
  <c r="D3053" i="6"/>
  <c r="F3049" i="6"/>
  <c r="E3049" i="6"/>
  <c r="D3049" i="6"/>
  <c r="E3045" i="6"/>
  <c r="F3045" i="6"/>
  <c r="D3045" i="6"/>
  <c r="E3041" i="6"/>
  <c r="F3041" i="6"/>
  <c r="E3037" i="6"/>
  <c r="F3037" i="6"/>
  <c r="D3037" i="6"/>
  <c r="E3033" i="6"/>
  <c r="D3033" i="6"/>
  <c r="F3033" i="6"/>
  <c r="F3029" i="6"/>
  <c r="E3029" i="6"/>
  <c r="D3029" i="6"/>
  <c r="E3025" i="6"/>
  <c r="F3025" i="6"/>
  <c r="E3021" i="6"/>
  <c r="F3021" i="6"/>
  <c r="D3021" i="6"/>
  <c r="E3017" i="6"/>
  <c r="D3017" i="6"/>
  <c r="F3017" i="6"/>
  <c r="E3013" i="6"/>
  <c r="F3013" i="6"/>
  <c r="D3013" i="6"/>
  <c r="E3009" i="6"/>
  <c r="F3009" i="6"/>
  <c r="E3005" i="6"/>
  <c r="F3005" i="6"/>
  <c r="D3005" i="6"/>
  <c r="E3001" i="6"/>
  <c r="D3001" i="6"/>
  <c r="F3001" i="6"/>
  <c r="F2997" i="6"/>
  <c r="E2997" i="6"/>
  <c r="D2997" i="6"/>
  <c r="E2993" i="6"/>
  <c r="F2993" i="6"/>
  <c r="E2989" i="6"/>
  <c r="F2989" i="6"/>
  <c r="D2989" i="6"/>
  <c r="E2985" i="6"/>
  <c r="D2985" i="6"/>
  <c r="F2985" i="6"/>
  <c r="E2981" i="6"/>
  <c r="D2981" i="6"/>
  <c r="E2977" i="6"/>
  <c r="F2977" i="6"/>
  <c r="E2973" i="6"/>
  <c r="F2973" i="6"/>
  <c r="D2973" i="6"/>
  <c r="E2969" i="6"/>
  <c r="D2969" i="6"/>
  <c r="F2969" i="6"/>
  <c r="E2965" i="6"/>
  <c r="F2965" i="6"/>
  <c r="D2965" i="6"/>
  <c r="E2961" i="6"/>
  <c r="F2961" i="6"/>
  <c r="E2957" i="6"/>
  <c r="F2957" i="6"/>
  <c r="D2957" i="6"/>
  <c r="E2953" i="6"/>
  <c r="D2953" i="6"/>
  <c r="F2953" i="6"/>
  <c r="E2949" i="6"/>
  <c r="F2949" i="6"/>
  <c r="D2949" i="6"/>
  <c r="E2945" i="6"/>
  <c r="F2945" i="6"/>
  <c r="E2941" i="6"/>
  <c r="F2941" i="6"/>
  <c r="D2941" i="6"/>
  <c r="E2937" i="6"/>
  <c r="D2937" i="6"/>
  <c r="F2937" i="6"/>
  <c r="F2933" i="6"/>
  <c r="E2933" i="6"/>
  <c r="D2933" i="6"/>
  <c r="E2929" i="6"/>
  <c r="F2929" i="6"/>
  <c r="E2925" i="6"/>
  <c r="F2925" i="6"/>
  <c r="D2925" i="6"/>
  <c r="E2921" i="6"/>
  <c r="D2921" i="6"/>
  <c r="F2921" i="6"/>
  <c r="E2917" i="6"/>
  <c r="F2917" i="6"/>
  <c r="D2917" i="6"/>
  <c r="E2913" i="6"/>
  <c r="F2913" i="6"/>
  <c r="E2909" i="6"/>
  <c r="F2909" i="6"/>
  <c r="D2909" i="6"/>
  <c r="E2905" i="6"/>
  <c r="D2905" i="6"/>
  <c r="F2905" i="6"/>
  <c r="E2901" i="6"/>
  <c r="F2901" i="6"/>
  <c r="D2901" i="6"/>
  <c r="E2897" i="6"/>
  <c r="F2897" i="6"/>
  <c r="E2893" i="6"/>
  <c r="F2893" i="6"/>
  <c r="D2893" i="6"/>
  <c r="E2889" i="6"/>
  <c r="D2889" i="6"/>
  <c r="F2889" i="6"/>
  <c r="E2885" i="6"/>
  <c r="F2885" i="6"/>
  <c r="D2885" i="6"/>
  <c r="E2881" i="6"/>
  <c r="F2881" i="6"/>
  <c r="E2877" i="6"/>
  <c r="F2877" i="6"/>
  <c r="D2877" i="6"/>
  <c r="E2873" i="6"/>
  <c r="D2873" i="6"/>
  <c r="F2873" i="6"/>
  <c r="F2869" i="6"/>
  <c r="E2869" i="6"/>
  <c r="D2869" i="6"/>
  <c r="E2865" i="6"/>
  <c r="F2865" i="6"/>
  <c r="E2861" i="6"/>
  <c r="F2861" i="6"/>
  <c r="D2861" i="6"/>
  <c r="E2857" i="6"/>
  <c r="D2857" i="6"/>
  <c r="F2857" i="6"/>
  <c r="E2853" i="6"/>
  <c r="F2853" i="6"/>
  <c r="D2853" i="6"/>
  <c r="E2849" i="6"/>
  <c r="F2849" i="6"/>
  <c r="E2845" i="6"/>
  <c r="F2845" i="6"/>
  <c r="D2845" i="6"/>
  <c r="E2841" i="6"/>
  <c r="D2841" i="6"/>
  <c r="F2841" i="6"/>
  <c r="E2837" i="6"/>
  <c r="F2837" i="6"/>
  <c r="D2837" i="6"/>
  <c r="E2833" i="6"/>
  <c r="F2833" i="6"/>
  <c r="E2829" i="6"/>
  <c r="F2829" i="6"/>
  <c r="D2829" i="6"/>
  <c r="E2825" i="6"/>
  <c r="D2825" i="6"/>
  <c r="F2825" i="6"/>
  <c r="E2821" i="6"/>
  <c r="F2821" i="6"/>
  <c r="D2821" i="6"/>
  <c r="E2817" i="6"/>
  <c r="F2817" i="6"/>
  <c r="E2813" i="6"/>
  <c r="F2813" i="6"/>
  <c r="D2813" i="6"/>
  <c r="E2809" i="6"/>
  <c r="D2809" i="6"/>
  <c r="F2809" i="6"/>
  <c r="F2805" i="6"/>
  <c r="E2805" i="6"/>
  <c r="D2805" i="6"/>
  <c r="E2801" i="6"/>
  <c r="F2801" i="6"/>
  <c r="E2797" i="6"/>
  <c r="F2797" i="6"/>
  <c r="D2797" i="6"/>
  <c r="E2793" i="6"/>
  <c r="D2793" i="6"/>
  <c r="F2793" i="6"/>
  <c r="E2789" i="6"/>
  <c r="F2789" i="6"/>
  <c r="D2789" i="6"/>
  <c r="E2785" i="6"/>
  <c r="F2785" i="6"/>
  <c r="E2781" i="6"/>
  <c r="F2781" i="6"/>
  <c r="D2781" i="6"/>
  <c r="E2777" i="6"/>
  <c r="D2777" i="6"/>
  <c r="F2777" i="6"/>
  <c r="E2773" i="6"/>
  <c r="F2773" i="6"/>
  <c r="D2773" i="6"/>
  <c r="E2769" i="6"/>
  <c r="F2769" i="6"/>
  <c r="E2765" i="6"/>
  <c r="F2765" i="6"/>
  <c r="D2765" i="6"/>
  <c r="E2761" i="6"/>
  <c r="D2761" i="6"/>
  <c r="F2761" i="6"/>
  <c r="E2757" i="6"/>
  <c r="F2757" i="6"/>
  <c r="D2757" i="6"/>
  <c r="E2753" i="6"/>
  <c r="F2753" i="6"/>
  <c r="E2749" i="6"/>
  <c r="F2749" i="6"/>
  <c r="D2749" i="6"/>
  <c r="D2745" i="6"/>
  <c r="E2745" i="6"/>
  <c r="F2745" i="6"/>
  <c r="F2741" i="6"/>
  <c r="D2741" i="6"/>
  <c r="E2741" i="6"/>
  <c r="D2737" i="6"/>
  <c r="E2737" i="6"/>
  <c r="F2737" i="6"/>
  <c r="D2733" i="6"/>
  <c r="F2733" i="6"/>
  <c r="E2733" i="6"/>
  <c r="D2729" i="6"/>
  <c r="E2729" i="6"/>
  <c r="F2729" i="6"/>
  <c r="F2725" i="6"/>
  <c r="D2725" i="6"/>
  <c r="E2725" i="6"/>
  <c r="D2721" i="6"/>
  <c r="F2721" i="6"/>
  <c r="E2721" i="6"/>
  <c r="F2717" i="6"/>
  <c r="D2717" i="6"/>
  <c r="E2717" i="6"/>
  <c r="D2713" i="6"/>
  <c r="E2713" i="6"/>
  <c r="F2713" i="6"/>
  <c r="F2709" i="6"/>
  <c r="D2709" i="6"/>
  <c r="E2709" i="6"/>
  <c r="D2705" i="6"/>
  <c r="E2705" i="6"/>
  <c r="F2705" i="6"/>
  <c r="D2701" i="6"/>
  <c r="E2701" i="6"/>
  <c r="F2701" i="6"/>
  <c r="D2697" i="6"/>
  <c r="E2697" i="6"/>
  <c r="F2697" i="6"/>
  <c r="F2693" i="6"/>
  <c r="D2693" i="6"/>
  <c r="E2693" i="6"/>
  <c r="D2689" i="6"/>
  <c r="F2689" i="6"/>
  <c r="E2689" i="6"/>
  <c r="F2685" i="6"/>
  <c r="E2685" i="6"/>
  <c r="D2685" i="6"/>
  <c r="D2681" i="6"/>
  <c r="E2681" i="6"/>
  <c r="F2681" i="6"/>
  <c r="F2677" i="6"/>
  <c r="D2677" i="6"/>
  <c r="E2677" i="6"/>
  <c r="D2673" i="6"/>
  <c r="E2673" i="6"/>
  <c r="F2673" i="6"/>
  <c r="F2669" i="6"/>
  <c r="D2669" i="6"/>
  <c r="E2669" i="6"/>
  <c r="D2665" i="6"/>
  <c r="E2665" i="6"/>
  <c r="F2665" i="6"/>
  <c r="F2661" i="6"/>
  <c r="D2661" i="6"/>
  <c r="E2661" i="6"/>
  <c r="D2657" i="6"/>
  <c r="E2657" i="6"/>
  <c r="F2657" i="6"/>
  <c r="F2653" i="6"/>
  <c r="D2653" i="6"/>
  <c r="E2653" i="6"/>
  <c r="D2649" i="6"/>
  <c r="E2649" i="6"/>
  <c r="F2649" i="6"/>
  <c r="D2645" i="6"/>
  <c r="F2645" i="6"/>
  <c r="E2645" i="6"/>
  <c r="D2641" i="6"/>
  <c r="E2641" i="6"/>
  <c r="F2641" i="6"/>
  <c r="D2637" i="6"/>
  <c r="E2637" i="6"/>
  <c r="F2637" i="6"/>
  <c r="E2633" i="6"/>
  <c r="F2633" i="6"/>
  <c r="F2629" i="6"/>
  <c r="E2629" i="6"/>
  <c r="D2625" i="6"/>
  <c r="F2625" i="6"/>
  <c r="F2621" i="6"/>
  <c r="D2621" i="6"/>
  <c r="E2621" i="6"/>
  <c r="E2617" i="6"/>
  <c r="F2617" i="6"/>
  <c r="F2613" i="6"/>
  <c r="D2613" i="6"/>
  <c r="E2613" i="6"/>
  <c r="D2609" i="6"/>
  <c r="E2609" i="6"/>
  <c r="F2609" i="6"/>
  <c r="D2605" i="6"/>
  <c r="F2605" i="6"/>
  <c r="E2605" i="6"/>
  <c r="D2601" i="6"/>
  <c r="E2601" i="6"/>
  <c r="F2601" i="6"/>
  <c r="F2597" i="6"/>
  <c r="D2597" i="6"/>
  <c r="E2597" i="6"/>
  <c r="D2593" i="6"/>
  <c r="E2593" i="6"/>
  <c r="F2593" i="6"/>
  <c r="F2589" i="6"/>
  <c r="D2589" i="6"/>
  <c r="E2589" i="6"/>
  <c r="D2585" i="6"/>
  <c r="E2585" i="6"/>
  <c r="F2585" i="6"/>
  <c r="F2581" i="6"/>
  <c r="D2581" i="6"/>
  <c r="E2581" i="6"/>
  <c r="D2577" i="6"/>
  <c r="E2577" i="6"/>
  <c r="F2577" i="6"/>
  <c r="D2573" i="6"/>
  <c r="E2573" i="6"/>
  <c r="F2573" i="6"/>
  <c r="D2569" i="6"/>
  <c r="E2569" i="6"/>
  <c r="F2569" i="6"/>
  <c r="F2565" i="6"/>
  <c r="D2565" i="6"/>
  <c r="E2565" i="6"/>
  <c r="D2561" i="6"/>
  <c r="E2561" i="6"/>
  <c r="F2561" i="6"/>
  <c r="F2557" i="6"/>
  <c r="E2557" i="6"/>
  <c r="D2557" i="6"/>
  <c r="D2553" i="6"/>
  <c r="E2553" i="6"/>
  <c r="F2553" i="6"/>
  <c r="F2549" i="6"/>
  <c r="D2549" i="6"/>
  <c r="E2549" i="6"/>
  <c r="D2545" i="6"/>
  <c r="E2545" i="6"/>
  <c r="F2545" i="6"/>
  <c r="F2541" i="6"/>
  <c r="D2541" i="6"/>
  <c r="E2541" i="6"/>
  <c r="D2537" i="6"/>
  <c r="F2537" i="6"/>
  <c r="F2533" i="6"/>
  <c r="D2533" i="6"/>
  <c r="E2533" i="6"/>
  <c r="D2529" i="6"/>
  <c r="E2529" i="6"/>
  <c r="F2529" i="6"/>
  <c r="F2525" i="6"/>
  <c r="D2525" i="6"/>
  <c r="E2525" i="6"/>
  <c r="D2521" i="6"/>
  <c r="E2521" i="6"/>
  <c r="F2521" i="6"/>
  <c r="F2517" i="6"/>
  <c r="D2517" i="6"/>
  <c r="E2517" i="6"/>
  <c r="D2513" i="6"/>
  <c r="E2513" i="6"/>
  <c r="F2513" i="6"/>
  <c r="D2509" i="6"/>
  <c r="E2509" i="6"/>
  <c r="F2509" i="6"/>
  <c r="D2505" i="6"/>
  <c r="E2505" i="6"/>
  <c r="F2505" i="6"/>
  <c r="F2501" i="6"/>
  <c r="E2501" i="6"/>
  <c r="D2501" i="6"/>
  <c r="D2497" i="6"/>
  <c r="E2497" i="6"/>
  <c r="F2497" i="6"/>
  <c r="F2493" i="6"/>
  <c r="D2493" i="6"/>
  <c r="E2493" i="6"/>
  <c r="D2489" i="6"/>
  <c r="E2489" i="6"/>
  <c r="F2489" i="6"/>
  <c r="F2485" i="6"/>
  <c r="D2485" i="6"/>
  <c r="E2485" i="6"/>
  <c r="D2481" i="6"/>
  <c r="E2481" i="6"/>
  <c r="F2481" i="6"/>
  <c r="D2477" i="6"/>
  <c r="F2477" i="6"/>
  <c r="D2473" i="6"/>
  <c r="E2473" i="6"/>
  <c r="F2473" i="6"/>
  <c r="F2469" i="6"/>
  <c r="D2469" i="6"/>
  <c r="E2469" i="6"/>
  <c r="D2465" i="6"/>
  <c r="E2465" i="6"/>
  <c r="F2465" i="6"/>
  <c r="F2461" i="6"/>
  <c r="D2461" i="6"/>
  <c r="E2461" i="6"/>
  <c r="D2457" i="6"/>
  <c r="E2457" i="6"/>
  <c r="F2457" i="6"/>
  <c r="F2453" i="6"/>
  <c r="D2453" i="6"/>
  <c r="E2453" i="6"/>
  <c r="D2449" i="6"/>
  <c r="E2449" i="6"/>
  <c r="F2449" i="6"/>
  <c r="D2445" i="6"/>
  <c r="E2445" i="6"/>
  <c r="F2445" i="6"/>
  <c r="D2441" i="6"/>
  <c r="E2441" i="6"/>
  <c r="F2441" i="6"/>
  <c r="D2437" i="6"/>
  <c r="E2437" i="6"/>
  <c r="F2437" i="6"/>
  <c r="D2433" i="6"/>
  <c r="E2433" i="6"/>
  <c r="F2433" i="6"/>
  <c r="F2429" i="6"/>
  <c r="E2429" i="6"/>
  <c r="D2429" i="6"/>
  <c r="D2425" i="6"/>
  <c r="E2425" i="6"/>
  <c r="F2425" i="6"/>
  <c r="F2421" i="6"/>
  <c r="D2421" i="6"/>
  <c r="E2421" i="6"/>
  <c r="D2417" i="6"/>
  <c r="E2417" i="6"/>
  <c r="F2417" i="6"/>
  <c r="F2413" i="6"/>
  <c r="D2413" i="6"/>
  <c r="E2413" i="6"/>
  <c r="D2409" i="6"/>
  <c r="F2409" i="6"/>
  <c r="F2405" i="6"/>
  <c r="D2405" i="6"/>
  <c r="E2405" i="6"/>
  <c r="D2401" i="6"/>
  <c r="E2401" i="6"/>
  <c r="F2401" i="6"/>
  <c r="F2397" i="6"/>
  <c r="D2397" i="6"/>
  <c r="E2397" i="6"/>
  <c r="D2393" i="6"/>
  <c r="E2393" i="6"/>
  <c r="F2393" i="6"/>
  <c r="F2389" i="6"/>
  <c r="D2389" i="6"/>
  <c r="E2389" i="6"/>
  <c r="D2385" i="6"/>
  <c r="E2385" i="6"/>
  <c r="F2385" i="6"/>
  <c r="D2381" i="6"/>
  <c r="E2381" i="6"/>
  <c r="F2381" i="6"/>
  <c r="E2377" i="6"/>
  <c r="F2377" i="6"/>
  <c r="E2373" i="6"/>
  <c r="D2373" i="6"/>
  <c r="E2369" i="6"/>
  <c r="F2369" i="6"/>
  <c r="D2365" i="6"/>
  <c r="E2365" i="6"/>
  <c r="D2361" i="6"/>
  <c r="E2361" i="6"/>
  <c r="F2361" i="6"/>
  <c r="D2357" i="6"/>
  <c r="E2357" i="6"/>
  <c r="D2353" i="6"/>
  <c r="E2353" i="6"/>
  <c r="F2353" i="6"/>
  <c r="D2349" i="6"/>
  <c r="F2349" i="6"/>
  <c r="E2349" i="6"/>
  <c r="D2345" i="6"/>
  <c r="E2345" i="6"/>
  <c r="F2345" i="6"/>
  <c r="D2341" i="6"/>
  <c r="E2341" i="6"/>
  <c r="E2337" i="6"/>
  <c r="F2337" i="6"/>
  <c r="F2333" i="6"/>
  <c r="D2329" i="6"/>
  <c r="E2329" i="6"/>
  <c r="F2329" i="6"/>
  <c r="E2325" i="6"/>
  <c r="D2325" i="6"/>
  <c r="F2325" i="6"/>
  <c r="D2321" i="6"/>
  <c r="E2321" i="6"/>
  <c r="F2321" i="6"/>
  <c r="E2317" i="6"/>
  <c r="D2317" i="6"/>
  <c r="F2317" i="6"/>
  <c r="D2313" i="6"/>
  <c r="E2313" i="6"/>
  <c r="F2313" i="6"/>
  <c r="E2309" i="6"/>
  <c r="D2309" i="6"/>
  <c r="F2309" i="6"/>
  <c r="D2305" i="6"/>
  <c r="E2305" i="6"/>
  <c r="F2305" i="6"/>
  <c r="D2301" i="6"/>
  <c r="E2301" i="6"/>
  <c r="F2301" i="6"/>
  <c r="D2297" i="6"/>
  <c r="E2297" i="6"/>
  <c r="F2297" i="6"/>
  <c r="D2293" i="6"/>
  <c r="E2293" i="6"/>
  <c r="F2293" i="6"/>
  <c r="D2289" i="6"/>
  <c r="E2289" i="6"/>
  <c r="F2289" i="6"/>
  <c r="D2285" i="6"/>
  <c r="E2285" i="6"/>
  <c r="F2285" i="6"/>
  <c r="D2281" i="6"/>
  <c r="E2281" i="6"/>
  <c r="F2281" i="6"/>
  <c r="D2277" i="6"/>
  <c r="E2277" i="6"/>
  <c r="F2277" i="6"/>
  <c r="D2273" i="6"/>
  <c r="E2273" i="6"/>
  <c r="F2273" i="6"/>
  <c r="E2269" i="6"/>
  <c r="D2269" i="6"/>
  <c r="F2269" i="6"/>
  <c r="D2265" i="6"/>
  <c r="E2265" i="6"/>
  <c r="F2265" i="6"/>
  <c r="D2261" i="6"/>
  <c r="E2261" i="6"/>
  <c r="F2261" i="6"/>
  <c r="D2257" i="6"/>
  <c r="E2257" i="6"/>
  <c r="F2257" i="6"/>
  <c r="D2253" i="6"/>
  <c r="E2253" i="6"/>
  <c r="F2253" i="6"/>
  <c r="D2249" i="6"/>
  <c r="E2249" i="6"/>
  <c r="F2249" i="6"/>
  <c r="D2245" i="6"/>
  <c r="E2245" i="6"/>
  <c r="F2245" i="6"/>
  <c r="D2241" i="6"/>
  <c r="E2241" i="6"/>
  <c r="F2241" i="6"/>
  <c r="E2237" i="6"/>
  <c r="D2237" i="6"/>
  <c r="F2237" i="6"/>
  <c r="D2233" i="6"/>
  <c r="E2233" i="6"/>
  <c r="F2233" i="6"/>
  <c r="E2229" i="6"/>
  <c r="F2229" i="6"/>
  <c r="D2225" i="6"/>
  <c r="E2225" i="6"/>
  <c r="F2225" i="6"/>
  <c r="E2221" i="6"/>
  <c r="F2221" i="6"/>
  <c r="D2217" i="6"/>
  <c r="E2217" i="6"/>
  <c r="F2217" i="6"/>
  <c r="D2213" i="6"/>
  <c r="E2213" i="6"/>
  <c r="F2213" i="6"/>
  <c r="E2209" i="6"/>
  <c r="F2209" i="6"/>
  <c r="D2205" i="6"/>
  <c r="E2205" i="6"/>
  <c r="F2205" i="6"/>
  <c r="E2201" i="6"/>
  <c r="F2201" i="6"/>
  <c r="D2197" i="6"/>
  <c r="F2197" i="6"/>
  <c r="E2193" i="6"/>
  <c r="F2193" i="6"/>
  <c r="D2189" i="6"/>
  <c r="E2189" i="6"/>
  <c r="F2189" i="6"/>
  <c r="D2185" i="6"/>
  <c r="E2185" i="6"/>
  <c r="F2185" i="6"/>
  <c r="E2181" i="6"/>
  <c r="F2181" i="6"/>
  <c r="D2181" i="6"/>
  <c r="D2177" i="6"/>
  <c r="E2177" i="6"/>
  <c r="F2177" i="6"/>
  <c r="E2173" i="6"/>
  <c r="F2173" i="6"/>
  <c r="D2169" i="6"/>
  <c r="E2169" i="6"/>
  <c r="F2169" i="6"/>
  <c r="E2165" i="6"/>
  <c r="F2165" i="6"/>
  <c r="D2161" i="6"/>
  <c r="E2161" i="6"/>
  <c r="F2161" i="6"/>
  <c r="E2157" i="6"/>
  <c r="D2157" i="6"/>
  <c r="F2157" i="6"/>
  <c r="D2153" i="6"/>
  <c r="E2153" i="6"/>
  <c r="F2153" i="6"/>
  <c r="E2149" i="6"/>
  <c r="D2149" i="6"/>
  <c r="F2149" i="6"/>
  <c r="E2145" i="6"/>
  <c r="F2145" i="6"/>
  <c r="E2141" i="6"/>
  <c r="F2141" i="6"/>
  <c r="D2137" i="6"/>
  <c r="E2137" i="6"/>
  <c r="F2137" i="6"/>
  <c r="D2133" i="6"/>
  <c r="E2133" i="6"/>
  <c r="F2133" i="6"/>
  <c r="E2129" i="6"/>
  <c r="F2129" i="6"/>
  <c r="E2125" i="6"/>
  <c r="F2125" i="6"/>
  <c r="D2121" i="6"/>
  <c r="E2121" i="6"/>
  <c r="F2121" i="6"/>
  <c r="D2117" i="6"/>
  <c r="E2117" i="6"/>
  <c r="F2117" i="6"/>
  <c r="D2113" i="6"/>
  <c r="E2113" i="6"/>
  <c r="F2113" i="6"/>
  <c r="D2109" i="6"/>
  <c r="E2109" i="6"/>
  <c r="F2109" i="6"/>
  <c r="D2105" i="6"/>
  <c r="E2105" i="6"/>
  <c r="F2105" i="6"/>
  <c r="E2101" i="6"/>
  <c r="F2101" i="6"/>
  <c r="E2097" i="6"/>
  <c r="F2097" i="6"/>
  <c r="E2093" i="6"/>
  <c r="F2093" i="6"/>
  <c r="D2089" i="6"/>
  <c r="E2089" i="6"/>
  <c r="F2089" i="6"/>
  <c r="D2085" i="6"/>
  <c r="E2085" i="6"/>
  <c r="F2085" i="6"/>
  <c r="D2081" i="6"/>
  <c r="E2081" i="6"/>
  <c r="F2081" i="6"/>
  <c r="D2077" i="6"/>
  <c r="E2077" i="6"/>
  <c r="F2077" i="6"/>
  <c r="E2073" i="6"/>
  <c r="F2073" i="6"/>
  <c r="D2069" i="6"/>
  <c r="F2069" i="6"/>
  <c r="E2065" i="6"/>
  <c r="F2065" i="6"/>
  <c r="D2061" i="6"/>
  <c r="E2061" i="6"/>
  <c r="F2061" i="6"/>
  <c r="E2057" i="6"/>
  <c r="F2057" i="6"/>
  <c r="E2053" i="6"/>
  <c r="D2053" i="6"/>
  <c r="F2053" i="6"/>
  <c r="D2049" i="6"/>
  <c r="E2049" i="6"/>
  <c r="F2049" i="6"/>
  <c r="E2045" i="6"/>
  <c r="D2045" i="6"/>
  <c r="F2045" i="6"/>
  <c r="E2041" i="6"/>
  <c r="F2041" i="6"/>
  <c r="D2037" i="6"/>
  <c r="E2037" i="6"/>
  <c r="F2037" i="6"/>
  <c r="E2033" i="6"/>
  <c r="F2033" i="6"/>
  <c r="D2029" i="6"/>
  <c r="E2029" i="6"/>
  <c r="F2029" i="6"/>
  <c r="D2025" i="6"/>
  <c r="E2025" i="6"/>
  <c r="F2025" i="6"/>
  <c r="D2021" i="6"/>
  <c r="E2021" i="6"/>
  <c r="F2021" i="6"/>
  <c r="D2017" i="6"/>
  <c r="E2017" i="6"/>
  <c r="F2017" i="6"/>
  <c r="E2013" i="6"/>
  <c r="D2013" i="6"/>
  <c r="F2013" i="6"/>
  <c r="D2009" i="6"/>
  <c r="E2009" i="6"/>
  <c r="F2009" i="6"/>
  <c r="D2005" i="6"/>
  <c r="E2005" i="6"/>
  <c r="F2005" i="6"/>
  <c r="D2001" i="6"/>
  <c r="E2001" i="6"/>
  <c r="F2001" i="6"/>
  <c r="D1997" i="6"/>
  <c r="E1997" i="6"/>
  <c r="F1997" i="6"/>
  <c r="D1993" i="6"/>
  <c r="E1993" i="6"/>
  <c r="F1993" i="6"/>
  <c r="D1989" i="6"/>
  <c r="E1989" i="6"/>
  <c r="F1989" i="6"/>
  <c r="E1985" i="6"/>
  <c r="F1985" i="6"/>
  <c r="D1981" i="6"/>
  <c r="E1981" i="6"/>
  <c r="F1981" i="6"/>
  <c r="D1977" i="6"/>
  <c r="E1977" i="6"/>
  <c r="F1977" i="6"/>
  <c r="D1973" i="6"/>
  <c r="E1973" i="6"/>
  <c r="F1973" i="6"/>
  <c r="E1969" i="6"/>
  <c r="F1969" i="6"/>
  <c r="E1965" i="6"/>
  <c r="F1965" i="6"/>
  <c r="E1961" i="6"/>
  <c r="F1961" i="6"/>
  <c r="D1957" i="6"/>
  <c r="E1957" i="6"/>
  <c r="F1957" i="6"/>
  <c r="D1953" i="6"/>
  <c r="E1953" i="6"/>
  <c r="F1953" i="6"/>
  <c r="E1949" i="6"/>
  <c r="F1949" i="6"/>
  <c r="F1945" i="6"/>
  <c r="F1941" i="6"/>
  <c r="D1937" i="6"/>
  <c r="E1937" i="6"/>
  <c r="F1937" i="6"/>
  <c r="D1933" i="6"/>
  <c r="F1933" i="6"/>
  <c r="F1929" i="6"/>
  <c r="D1929" i="6"/>
  <c r="E1929" i="6"/>
  <c r="D1925" i="6"/>
  <c r="E1925" i="6"/>
  <c r="D1921" i="6"/>
  <c r="E1921" i="6"/>
  <c r="F1917" i="6"/>
  <c r="D1917" i="6"/>
  <c r="E1917" i="6"/>
  <c r="F1913" i="6"/>
  <c r="D1913" i="6"/>
  <c r="E1913" i="6"/>
  <c r="F1909" i="6"/>
  <c r="D1909" i="6"/>
  <c r="F1905" i="6"/>
  <c r="D1905" i="6"/>
  <c r="E1905" i="6"/>
  <c r="F1901" i="6"/>
  <c r="D1901" i="6"/>
  <c r="E1901" i="6"/>
  <c r="F1897" i="6"/>
  <c r="D1897" i="6"/>
  <c r="E1897" i="6"/>
  <c r="F1893" i="6"/>
  <c r="E1893" i="6"/>
  <c r="F1889" i="6"/>
  <c r="D1889" i="6"/>
  <c r="E1889" i="6"/>
  <c r="F1885" i="6"/>
  <c r="D1885" i="6"/>
  <c r="E1885" i="6"/>
  <c r="F1881" i="6"/>
  <c r="D1881" i="6"/>
  <c r="E1881" i="6"/>
  <c r="F1877" i="6"/>
  <c r="D1877" i="6"/>
  <c r="F1873" i="6"/>
  <c r="D1873" i="6"/>
  <c r="E1873" i="6"/>
  <c r="F1869" i="6"/>
  <c r="D1869" i="6"/>
  <c r="E1869" i="6"/>
  <c r="F1865" i="6"/>
  <c r="D1865" i="6"/>
  <c r="E1865" i="6"/>
  <c r="F1861" i="6"/>
  <c r="D1861" i="6"/>
  <c r="E1861" i="6"/>
  <c r="F1857" i="6"/>
  <c r="D1857" i="6"/>
  <c r="E1857" i="6"/>
  <c r="F1853" i="6"/>
  <c r="D1853" i="6"/>
  <c r="E1853" i="6"/>
  <c r="F1849" i="6"/>
  <c r="D1849" i="6"/>
  <c r="E1849" i="6"/>
  <c r="F1845" i="6"/>
  <c r="D1845" i="6"/>
  <c r="F1841" i="6"/>
  <c r="D1841" i="6"/>
  <c r="E1841" i="6"/>
  <c r="F1837" i="6"/>
  <c r="D1837" i="6"/>
  <c r="E1837" i="6"/>
  <c r="F1833" i="6"/>
  <c r="E1833" i="6"/>
  <c r="D1833" i="6"/>
  <c r="F1829" i="6"/>
  <c r="D1829" i="6"/>
  <c r="E1829" i="6"/>
  <c r="F1825" i="6"/>
  <c r="D1825" i="6"/>
  <c r="E1825" i="6"/>
  <c r="F1821" i="6"/>
  <c r="D1821" i="6"/>
  <c r="E1821" i="6"/>
  <c r="F1817" i="6"/>
  <c r="E1817" i="6"/>
  <c r="D1817" i="6"/>
  <c r="F1813" i="6"/>
  <c r="D1813" i="6"/>
  <c r="F1809" i="6"/>
  <c r="D1809" i="6"/>
  <c r="E1809" i="6"/>
  <c r="F1805" i="6"/>
  <c r="D1805" i="6"/>
  <c r="E1805" i="6"/>
  <c r="F1801" i="6"/>
  <c r="E1801" i="6"/>
  <c r="D1801" i="6"/>
  <c r="F1797" i="6"/>
  <c r="D1797" i="6"/>
  <c r="E1797" i="6"/>
  <c r="F1793" i="6"/>
  <c r="D1793" i="6"/>
  <c r="E1793" i="6"/>
  <c r="F1789" i="6"/>
  <c r="D1789" i="6"/>
  <c r="E1789" i="6"/>
  <c r="F1785" i="6"/>
  <c r="E1785" i="6"/>
  <c r="F1781" i="6"/>
  <c r="D1781" i="6"/>
  <c r="F1777" i="6"/>
  <c r="D1777" i="6"/>
  <c r="E1777" i="6"/>
  <c r="F1773" i="6"/>
  <c r="D1773" i="6"/>
  <c r="E1773" i="6"/>
  <c r="F1769" i="6"/>
  <c r="E1769" i="6"/>
  <c r="D1769" i="6"/>
  <c r="F1765" i="6"/>
  <c r="D1765" i="6"/>
  <c r="E1765" i="6"/>
  <c r="F1761" i="6"/>
  <c r="D1761" i="6"/>
  <c r="E1761" i="6"/>
  <c r="F1757" i="6"/>
  <c r="D1757" i="6"/>
  <c r="E1757" i="6"/>
  <c r="F1753" i="6"/>
  <c r="E1753" i="6"/>
  <c r="D1753" i="6"/>
  <c r="F1749" i="6"/>
  <c r="D1749" i="6"/>
  <c r="F1745" i="6"/>
  <c r="D1745" i="6"/>
  <c r="E1745" i="6"/>
  <c r="F1741" i="6"/>
  <c r="D1741" i="6"/>
  <c r="E1741" i="6"/>
  <c r="F1737" i="6"/>
  <c r="E1737" i="6"/>
  <c r="D1737" i="6"/>
  <c r="F1733" i="6"/>
  <c r="D1733" i="6"/>
  <c r="E1733" i="6"/>
  <c r="F1729" i="6"/>
  <c r="D1729" i="6"/>
  <c r="E1729" i="6"/>
  <c r="D1725" i="6"/>
  <c r="E1725" i="6"/>
  <c r="F1721" i="6"/>
  <c r="E1721" i="6"/>
  <c r="F1717" i="6"/>
  <c r="D1717" i="6"/>
  <c r="F1713" i="6"/>
  <c r="D1713" i="6"/>
  <c r="E1713" i="6"/>
  <c r="F1709" i="6"/>
  <c r="E1709" i="6"/>
  <c r="D1709" i="6"/>
  <c r="F1705" i="6"/>
  <c r="D1705" i="6"/>
  <c r="E1705" i="6"/>
  <c r="F1701" i="6"/>
  <c r="D1701" i="6"/>
  <c r="E1701" i="6"/>
  <c r="F1697" i="6"/>
  <c r="D1697" i="6"/>
  <c r="E1697" i="6"/>
  <c r="F1693" i="6"/>
  <c r="D1693" i="6"/>
  <c r="E1693" i="6"/>
  <c r="F1689" i="6"/>
  <c r="D1689" i="6"/>
  <c r="E1689" i="6"/>
  <c r="F1685" i="6"/>
  <c r="D1685" i="6"/>
  <c r="F1681" i="6"/>
  <c r="D1681" i="6"/>
  <c r="E1681" i="6"/>
  <c r="F1677" i="6"/>
  <c r="E1677" i="6"/>
  <c r="F1673" i="6"/>
  <c r="D1673" i="6"/>
  <c r="E1673" i="6"/>
  <c r="F1669" i="6"/>
  <c r="D1669" i="6"/>
  <c r="E1669" i="6"/>
  <c r="F1665" i="6"/>
  <c r="D1665" i="6"/>
  <c r="E1665" i="6"/>
  <c r="F1661" i="6"/>
  <c r="D1661" i="6"/>
  <c r="E1661" i="6"/>
  <c r="F1657" i="6"/>
  <c r="D1657" i="6"/>
  <c r="E1657" i="6"/>
  <c r="F1653" i="6"/>
  <c r="D1653" i="6"/>
  <c r="F1649" i="6"/>
  <c r="D1649" i="6"/>
  <c r="E1649" i="6"/>
  <c r="F1645" i="6"/>
  <c r="E1645" i="6"/>
  <c r="D1645" i="6"/>
  <c r="F1641" i="6"/>
  <c r="D1641" i="6"/>
  <c r="E1641" i="6"/>
  <c r="F1637" i="6"/>
  <c r="D1637" i="6"/>
  <c r="E1637" i="6"/>
  <c r="F1633" i="6"/>
  <c r="D1633" i="6"/>
  <c r="E1633" i="6"/>
  <c r="F1629" i="6"/>
  <c r="D1629" i="6"/>
  <c r="E1629" i="6"/>
  <c r="F1625" i="6"/>
  <c r="D1625" i="6"/>
  <c r="E1625" i="6"/>
  <c r="F1621" i="6"/>
  <c r="D1621" i="6"/>
  <c r="F1617" i="6"/>
  <c r="D1617" i="6"/>
  <c r="E1617" i="6"/>
  <c r="F1613" i="6"/>
  <c r="E1613" i="6"/>
  <c r="F1609" i="6"/>
  <c r="D1609" i="6"/>
  <c r="E1609" i="6"/>
  <c r="F1605" i="6"/>
  <c r="D1605" i="6"/>
  <c r="E1605" i="6"/>
  <c r="F1601" i="6"/>
  <c r="D1601" i="6"/>
  <c r="E1601" i="6"/>
  <c r="F1597" i="6"/>
  <c r="D1597" i="6"/>
  <c r="E1597" i="6"/>
  <c r="F1593" i="6"/>
  <c r="D1593" i="6"/>
  <c r="E1593" i="6"/>
  <c r="F1589" i="6"/>
  <c r="D1589" i="6"/>
  <c r="F1585" i="6"/>
  <c r="D1585" i="6"/>
  <c r="E1585" i="6"/>
  <c r="F1581" i="6"/>
  <c r="D1581" i="6"/>
  <c r="E1581" i="6"/>
  <c r="F1577" i="6"/>
  <c r="D1577" i="6"/>
  <c r="E1577" i="6"/>
  <c r="F1573" i="6"/>
  <c r="D1573" i="6"/>
  <c r="E1573" i="6"/>
  <c r="F1569" i="6"/>
  <c r="D1569" i="6"/>
  <c r="E1569" i="6"/>
  <c r="F1565" i="6"/>
  <c r="D1565" i="6"/>
  <c r="E1565" i="6"/>
  <c r="F1561" i="6"/>
  <c r="D1561" i="6"/>
  <c r="E1561" i="6"/>
  <c r="F1557" i="6"/>
  <c r="F1553" i="6"/>
  <c r="D1553" i="6"/>
  <c r="E1553" i="6"/>
  <c r="F1549" i="6"/>
  <c r="D1549" i="6"/>
  <c r="E1549" i="6"/>
  <c r="F1545" i="6"/>
  <c r="D1545" i="6"/>
  <c r="E1545" i="6"/>
  <c r="F1541" i="6"/>
  <c r="D1541" i="6"/>
  <c r="E1541" i="6"/>
  <c r="F1537" i="6"/>
  <c r="E1537" i="6"/>
  <c r="D1537" i="6"/>
  <c r="F1533" i="6"/>
  <c r="D1533" i="6"/>
  <c r="E1533" i="6"/>
  <c r="F1529" i="6"/>
  <c r="D1529" i="6"/>
  <c r="E1529" i="6"/>
  <c r="F1525" i="6"/>
  <c r="D1525" i="6"/>
  <c r="F1521" i="6"/>
  <c r="D1521" i="6"/>
  <c r="E1521" i="6"/>
  <c r="F1517" i="6"/>
  <c r="E1517" i="6"/>
  <c r="D1517" i="6"/>
  <c r="F1513" i="6"/>
  <c r="D1513" i="6"/>
  <c r="E1513" i="6"/>
  <c r="F1509" i="6"/>
  <c r="E1509" i="6"/>
  <c r="D1509" i="6"/>
  <c r="F1505" i="6"/>
  <c r="D1505" i="6"/>
  <c r="E1505" i="6"/>
  <c r="F1501" i="6"/>
  <c r="D1501" i="6"/>
  <c r="E1501" i="6"/>
  <c r="F1497" i="6"/>
  <c r="D1497" i="6"/>
  <c r="E1497" i="6"/>
  <c r="F1493" i="6"/>
  <c r="E1493" i="6"/>
  <c r="D1493" i="6"/>
  <c r="F1489" i="6"/>
  <c r="D1489" i="6"/>
  <c r="E1489" i="6"/>
  <c r="F1485" i="6"/>
  <c r="E1485" i="6"/>
  <c r="D1485" i="6"/>
  <c r="F1481" i="6"/>
  <c r="D1481" i="6"/>
  <c r="E1481" i="6"/>
  <c r="F1477" i="6"/>
  <c r="D1477" i="6"/>
  <c r="E1477" i="6"/>
  <c r="F1473" i="6"/>
  <c r="E1473" i="6"/>
  <c r="F1469" i="6"/>
  <c r="E1469" i="6"/>
  <c r="D1469" i="6"/>
  <c r="F1465" i="6"/>
  <c r="D1465" i="6"/>
  <c r="E1465" i="6"/>
  <c r="F1461" i="6"/>
  <c r="E1461" i="6"/>
  <c r="D1461" i="6"/>
  <c r="F1457" i="6"/>
  <c r="E1457" i="6"/>
  <c r="D1457" i="6"/>
  <c r="F1453" i="6"/>
  <c r="D1453" i="6"/>
  <c r="E1453" i="6"/>
  <c r="F1449" i="6"/>
  <c r="D1449" i="6"/>
  <c r="E1449" i="6"/>
  <c r="F1445" i="6"/>
  <c r="E1445" i="6"/>
  <c r="D1445" i="6"/>
  <c r="F1441" i="6"/>
  <c r="D1441" i="6"/>
  <c r="E1441" i="6"/>
  <c r="F1437" i="6"/>
  <c r="D1437" i="6"/>
  <c r="E1437" i="6"/>
  <c r="F1433" i="6"/>
  <c r="E1433" i="6"/>
  <c r="D1433" i="6"/>
  <c r="F1429" i="6"/>
  <c r="E1429" i="6"/>
  <c r="D1429" i="6"/>
  <c r="F1425" i="6"/>
  <c r="D1425" i="6"/>
  <c r="E1425" i="6"/>
  <c r="F1421" i="6"/>
  <c r="D1421" i="6"/>
  <c r="E1421" i="6"/>
  <c r="F1417" i="6"/>
  <c r="D1417" i="6"/>
  <c r="E1417" i="6"/>
  <c r="F1413" i="6"/>
  <c r="E1413" i="6"/>
  <c r="F1409" i="6"/>
  <c r="D1409" i="6"/>
  <c r="E1409" i="6"/>
  <c r="F1405" i="6"/>
  <c r="D1405" i="6"/>
  <c r="E1405" i="6"/>
  <c r="F1401" i="6"/>
  <c r="D1401" i="6"/>
  <c r="E1401" i="6"/>
  <c r="F1397" i="6"/>
  <c r="D1397" i="6"/>
  <c r="E1397" i="6"/>
  <c r="F1393" i="6"/>
  <c r="E1393" i="6"/>
  <c r="D1393" i="6"/>
  <c r="F1389" i="6"/>
  <c r="D1389" i="6"/>
  <c r="E1389" i="6"/>
  <c r="F1385" i="6"/>
  <c r="D1385" i="6"/>
  <c r="E1385" i="6"/>
  <c r="E1381" i="6"/>
  <c r="D1381" i="6"/>
  <c r="D1377" i="6"/>
  <c r="E1377" i="6"/>
  <c r="D1373" i="6"/>
  <c r="E1373" i="6"/>
  <c r="E1369" i="6"/>
  <c r="D1369" i="6"/>
  <c r="E1365" i="6"/>
  <c r="D1365" i="6"/>
  <c r="D1361" i="6"/>
  <c r="E1361" i="6"/>
  <c r="D1357" i="6"/>
  <c r="E1357" i="6"/>
  <c r="D1353" i="6"/>
  <c r="E1353" i="6"/>
  <c r="E1349" i="6"/>
  <c r="D1349" i="6"/>
  <c r="F1345" i="6"/>
  <c r="D1345" i="6"/>
  <c r="E1345" i="6"/>
  <c r="F1341" i="6"/>
  <c r="D1341" i="6"/>
  <c r="E1341" i="6"/>
  <c r="D1337" i="6"/>
  <c r="E1337" i="6"/>
  <c r="D1333" i="6"/>
  <c r="E1333" i="6"/>
  <c r="D1329" i="6"/>
  <c r="E1329" i="6"/>
  <c r="F1325" i="6"/>
  <c r="E1325" i="6"/>
  <c r="D1325" i="6"/>
  <c r="D1321" i="6"/>
  <c r="E1321" i="6"/>
  <c r="D1317" i="6"/>
  <c r="E1317" i="6"/>
  <c r="D1313" i="6"/>
  <c r="E1313" i="6"/>
  <c r="E1309" i="6"/>
  <c r="D1309" i="6"/>
  <c r="D1305" i="6"/>
  <c r="E1305" i="6"/>
  <c r="E1301" i="6"/>
  <c r="D1301" i="6"/>
  <c r="D1297" i="6"/>
  <c r="E1297" i="6"/>
  <c r="D1293" i="6"/>
  <c r="E1293" i="6"/>
  <c r="E1289" i="6"/>
  <c r="D1289" i="6"/>
  <c r="E1285" i="6"/>
  <c r="D1285" i="6"/>
  <c r="D1281" i="6"/>
  <c r="E1281" i="6"/>
  <c r="F1277" i="6"/>
  <c r="E1277" i="6"/>
  <c r="D1277" i="6"/>
  <c r="D1273" i="6"/>
  <c r="E1273" i="6"/>
  <c r="E1269" i="6"/>
  <c r="D1269" i="6"/>
  <c r="D1265" i="6"/>
  <c r="E1265" i="6"/>
  <c r="F1261" i="6"/>
  <c r="E1261" i="6"/>
  <c r="D1261" i="6"/>
  <c r="D1257" i="6"/>
  <c r="E1257" i="6"/>
  <c r="D1253" i="6"/>
  <c r="E1253" i="6"/>
  <c r="D1249" i="6"/>
  <c r="E1249" i="6"/>
  <c r="F1245" i="6"/>
  <c r="E1245" i="6"/>
  <c r="D1241" i="6"/>
  <c r="E1241" i="6"/>
  <c r="F1237" i="6"/>
  <c r="E1237" i="6"/>
  <c r="D1237" i="6"/>
  <c r="D1233" i="6"/>
  <c r="E1233" i="6"/>
  <c r="D1229" i="6"/>
  <c r="E1229" i="6"/>
  <c r="E1225" i="6"/>
  <c r="D1225" i="6"/>
  <c r="F1221" i="6"/>
  <c r="E1221" i="6"/>
  <c r="D1221" i="6"/>
  <c r="F1217" i="6"/>
  <c r="D1217" i="6"/>
  <c r="E1217" i="6"/>
  <c r="E1213" i="6"/>
  <c r="D1213" i="6"/>
  <c r="D1209" i="6"/>
  <c r="E1209" i="6"/>
  <c r="F1205" i="6"/>
  <c r="E1205" i="6"/>
  <c r="D1205" i="6"/>
  <c r="F1201" i="6"/>
  <c r="D1201" i="6"/>
  <c r="E1201" i="6"/>
  <c r="D1197" i="6"/>
  <c r="E1197" i="6"/>
  <c r="E1193" i="6"/>
  <c r="F1189" i="6"/>
  <c r="D1189" i="6"/>
  <c r="E1189" i="6"/>
  <c r="F1185" i="6"/>
  <c r="D1185" i="6"/>
  <c r="E1185" i="6"/>
  <c r="E1181" i="6"/>
  <c r="D1181" i="6"/>
  <c r="D1177" i="6"/>
  <c r="E1177" i="6"/>
  <c r="F1173" i="6"/>
  <c r="D1173" i="6"/>
  <c r="E1173" i="6"/>
  <c r="F1169" i="6"/>
  <c r="E1169" i="6"/>
  <c r="D1169" i="6"/>
  <c r="F1165" i="6"/>
  <c r="E1165" i="6"/>
  <c r="D1165" i="6"/>
  <c r="D1161" i="6"/>
  <c r="E1161" i="6"/>
  <c r="D1157" i="6"/>
  <c r="E1157" i="6"/>
  <c r="F1153" i="6"/>
  <c r="D1153" i="6"/>
  <c r="E1153" i="6"/>
  <c r="F1149" i="6"/>
  <c r="E1149" i="6"/>
  <c r="D1149" i="6"/>
  <c r="F1145" i="6"/>
  <c r="D1145" i="6"/>
  <c r="E1145" i="6"/>
  <c r="D1141" i="6"/>
  <c r="E1141" i="6"/>
  <c r="D1137" i="6"/>
  <c r="E1137" i="6"/>
  <c r="D1133" i="6"/>
  <c r="E1133" i="6"/>
  <c r="F1129" i="6"/>
  <c r="E1129" i="6"/>
  <c r="D1129" i="6"/>
  <c r="D1125" i="6"/>
  <c r="E1125" i="6"/>
  <c r="F1121" i="6"/>
  <c r="D1121" i="6"/>
  <c r="E1121" i="6"/>
  <c r="E1117" i="6"/>
  <c r="D1117" i="6"/>
  <c r="D1113" i="6"/>
  <c r="E1113" i="6"/>
  <c r="F1109" i="6"/>
  <c r="D1109" i="6"/>
  <c r="E1109" i="6"/>
  <c r="F1105" i="6"/>
  <c r="E1105" i="6"/>
  <c r="E1101" i="6"/>
  <c r="D1101" i="6"/>
  <c r="D1097" i="6"/>
  <c r="E1097" i="6"/>
  <c r="F1093" i="6"/>
  <c r="D1093" i="6"/>
  <c r="E1093" i="6"/>
  <c r="F1089" i="6"/>
  <c r="D1089" i="6"/>
  <c r="E1089" i="6"/>
  <c r="F1085" i="6"/>
  <c r="E1085" i="6"/>
  <c r="D1085" i="6"/>
  <c r="F1081" i="6"/>
  <c r="D1081" i="6"/>
  <c r="E1081" i="6"/>
  <c r="D1077" i="6"/>
  <c r="E1077" i="6"/>
  <c r="D1073" i="6"/>
  <c r="E1073" i="6"/>
  <c r="F1069" i="6"/>
  <c r="E1069" i="6"/>
  <c r="D1069" i="6"/>
  <c r="F1065" i="6"/>
  <c r="D1065" i="6"/>
  <c r="E1065" i="6"/>
  <c r="E1061" i="6"/>
  <c r="D1061" i="6"/>
  <c r="F1057" i="6"/>
  <c r="D1057" i="6"/>
  <c r="E1057" i="6"/>
  <c r="D1053" i="6"/>
  <c r="E1053" i="6"/>
  <c r="F1049" i="6"/>
  <c r="D1049" i="6"/>
  <c r="E1049" i="6"/>
  <c r="E1045" i="6"/>
  <c r="F1041" i="6"/>
  <c r="D1041" i="6"/>
  <c r="E1041" i="6"/>
  <c r="F1037" i="6"/>
  <c r="E1037" i="6"/>
  <c r="D1037" i="6"/>
  <c r="F1033" i="6"/>
  <c r="D1033" i="6"/>
  <c r="E1033" i="6"/>
  <c r="F1029" i="6"/>
  <c r="D1029" i="6"/>
  <c r="E1029" i="6"/>
  <c r="E1025" i="6"/>
  <c r="D1025" i="6"/>
  <c r="F1021" i="6"/>
  <c r="E1021" i="6"/>
  <c r="D1021" i="6"/>
  <c r="F1017" i="6"/>
  <c r="D1017" i="6"/>
  <c r="E1017" i="6"/>
  <c r="F1013" i="6"/>
  <c r="E1013" i="6"/>
  <c r="D1013" i="6"/>
  <c r="F1009" i="6"/>
  <c r="D1009" i="6"/>
  <c r="E1009" i="6"/>
  <c r="F1005" i="6"/>
  <c r="E1005" i="6"/>
  <c r="D1005" i="6"/>
  <c r="F1001" i="6"/>
  <c r="D1001" i="6"/>
  <c r="E1001" i="6"/>
  <c r="F997" i="6"/>
  <c r="E997" i="6"/>
  <c r="D997" i="6"/>
  <c r="F993" i="6"/>
  <c r="D993" i="6"/>
  <c r="E993" i="6"/>
  <c r="F989" i="6"/>
  <c r="D989" i="6"/>
  <c r="E989" i="6"/>
  <c r="F985" i="6"/>
  <c r="D985" i="6"/>
  <c r="E985" i="6"/>
  <c r="F981" i="6"/>
  <c r="E981" i="6"/>
  <c r="D981" i="6"/>
  <c r="F977" i="6"/>
  <c r="D977" i="6"/>
  <c r="E977" i="6"/>
  <c r="F973" i="6"/>
  <c r="E973" i="6"/>
  <c r="D973" i="6"/>
  <c r="F969" i="6"/>
  <c r="D969" i="6"/>
  <c r="E969" i="6"/>
  <c r="F965" i="6"/>
  <c r="D965" i="6"/>
  <c r="E965" i="6"/>
  <c r="F961" i="6"/>
  <c r="E961" i="6"/>
  <c r="F957" i="6"/>
  <c r="E957" i="6"/>
  <c r="D957" i="6"/>
  <c r="F953" i="6"/>
  <c r="D953" i="6"/>
  <c r="E953" i="6"/>
  <c r="F949" i="6"/>
  <c r="E949" i="6"/>
  <c r="D949" i="6"/>
  <c r="F945" i="6"/>
  <c r="E945" i="6"/>
  <c r="D945" i="6"/>
  <c r="F941" i="6"/>
  <c r="D941" i="6"/>
  <c r="E941" i="6"/>
  <c r="F937" i="6"/>
  <c r="D937" i="6"/>
  <c r="E937" i="6"/>
  <c r="F933" i="6"/>
  <c r="E933" i="6"/>
  <c r="D933" i="6"/>
  <c r="F929" i="6"/>
  <c r="D929" i="6"/>
  <c r="E929" i="6"/>
  <c r="D925" i="6"/>
  <c r="E925" i="6"/>
  <c r="F921" i="6"/>
  <c r="E921" i="6"/>
  <c r="D921" i="6"/>
  <c r="F917" i="6"/>
  <c r="E917" i="6"/>
  <c r="D917" i="6"/>
  <c r="F913" i="6"/>
  <c r="D913" i="6"/>
  <c r="E913" i="6"/>
  <c r="F909" i="6"/>
  <c r="D909" i="6"/>
  <c r="E909" i="6"/>
  <c r="F905" i="6"/>
  <c r="D905" i="6"/>
  <c r="E905" i="6"/>
  <c r="F901" i="6"/>
  <c r="E901" i="6"/>
  <c r="F897" i="6"/>
  <c r="D897" i="6"/>
  <c r="E897" i="6"/>
  <c r="F893" i="6"/>
  <c r="D893" i="6"/>
  <c r="E893" i="6"/>
  <c r="F889" i="6"/>
  <c r="D889" i="6"/>
  <c r="E889" i="6"/>
  <c r="F885" i="6"/>
  <c r="D885" i="6"/>
  <c r="E885" i="6"/>
  <c r="E881" i="6"/>
  <c r="D881" i="6"/>
  <c r="F877" i="6"/>
  <c r="D877" i="6"/>
  <c r="E877" i="6"/>
  <c r="F873" i="6"/>
  <c r="D873" i="6"/>
  <c r="E873" i="6"/>
  <c r="F869" i="6"/>
  <c r="E869" i="6"/>
  <c r="D869" i="6"/>
  <c r="F865" i="6"/>
  <c r="D865" i="6"/>
  <c r="E865" i="6"/>
  <c r="F861" i="6"/>
  <c r="D861" i="6"/>
  <c r="E861" i="6"/>
  <c r="F857" i="6"/>
  <c r="E857" i="6"/>
  <c r="D857" i="6"/>
  <c r="F853" i="6"/>
  <c r="E853" i="6"/>
  <c r="D853" i="6"/>
  <c r="F849" i="6"/>
  <c r="D849" i="6"/>
  <c r="E849" i="6"/>
  <c r="F845" i="6"/>
  <c r="D845" i="6"/>
  <c r="E845" i="6"/>
  <c r="F841" i="6"/>
  <c r="D841" i="6"/>
  <c r="E841" i="6"/>
  <c r="F837" i="6"/>
  <c r="E837" i="6"/>
  <c r="D837" i="6"/>
  <c r="F833" i="6"/>
  <c r="D833" i="6"/>
  <c r="E833" i="6"/>
  <c r="F829" i="6"/>
  <c r="D829" i="6"/>
  <c r="E829" i="6"/>
  <c r="F825" i="6"/>
  <c r="D825" i="6"/>
  <c r="E825" i="6"/>
  <c r="F821" i="6"/>
  <c r="D821" i="6"/>
  <c r="E821" i="6"/>
  <c r="F817" i="6"/>
  <c r="D817" i="6"/>
  <c r="E817" i="6"/>
  <c r="F813" i="6"/>
  <c r="E813" i="6"/>
  <c r="D813" i="6"/>
  <c r="F809" i="6"/>
  <c r="D809" i="6"/>
  <c r="E809" i="6"/>
  <c r="F805" i="6"/>
  <c r="D805" i="6"/>
  <c r="E805" i="6"/>
  <c r="D801" i="6"/>
  <c r="E801" i="6"/>
  <c r="F797" i="6"/>
  <c r="E797" i="6"/>
  <c r="D797" i="6"/>
  <c r="F793" i="6"/>
  <c r="D793" i="6"/>
  <c r="E793" i="6"/>
  <c r="E789" i="6"/>
  <c r="D789" i="6"/>
  <c r="F785" i="6"/>
  <c r="D785" i="6"/>
  <c r="E785" i="6"/>
  <c r="F781" i="6"/>
  <c r="D781" i="6"/>
  <c r="E781" i="6"/>
  <c r="F777" i="6"/>
  <c r="E777" i="6"/>
  <c r="D777" i="6"/>
  <c r="F773" i="6"/>
  <c r="E773" i="6"/>
  <c r="D773" i="6"/>
  <c r="F769" i="6"/>
  <c r="D769" i="6"/>
  <c r="E769" i="6"/>
  <c r="F765" i="6"/>
  <c r="E765" i="6"/>
  <c r="D765" i="6"/>
  <c r="F761" i="6"/>
  <c r="D761" i="6"/>
  <c r="E761" i="6"/>
  <c r="F757" i="6"/>
  <c r="E757" i="6"/>
  <c r="D757" i="6"/>
  <c r="F753" i="6"/>
  <c r="D753" i="6"/>
  <c r="E753" i="6"/>
  <c r="F749" i="6"/>
  <c r="E749" i="6"/>
  <c r="D749" i="6"/>
  <c r="F745" i="6"/>
  <c r="D745" i="6"/>
  <c r="E745" i="6"/>
  <c r="F741" i="6"/>
  <c r="D741" i="6"/>
  <c r="E741" i="6"/>
  <c r="F737" i="6"/>
  <c r="D737" i="6"/>
  <c r="E737" i="6"/>
  <c r="F733" i="6"/>
  <c r="E733" i="6"/>
  <c r="F729" i="6"/>
  <c r="D729" i="6"/>
  <c r="E729" i="6"/>
  <c r="F725" i="6"/>
  <c r="E725" i="6"/>
  <c r="D725" i="6"/>
  <c r="F721" i="6"/>
  <c r="D721" i="6"/>
  <c r="E721" i="6"/>
  <c r="F717" i="6"/>
  <c r="D717" i="6"/>
  <c r="E717" i="6"/>
  <c r="F713" i="6"/>
  <c r="E713" i="6"/>
  <c r="D713" i="6"/>
  <c r="F709" i="6"/>
  <c r="E709" i="6"/>
  <c r="D709" i="6"/>
  <c r="F705" i="6"/>
  <c r="D705" i="6"/>
  <c r="E705" i="6"/>
  <c r="F701" i="6"/>
  <c r="E701" i="6"/>
  <c r="D701" i="6"/>
  <c r="F697" i="6"/>
  <c r="D697" i="6"/>
  <c r="E697" i="6"/>
  <c r="F693" i="6"/>
  <c r="E693" i="6"/>
  <c r="D693" i="6"/>
  <c r="F689" i="6"/>
  <c r="D689" i="6"/>
  <c r="E689" i="6"/>
  <c r="F685" i="6"/>
  <c r="D685" i="6"/>
  <c r="E685" i="6"/>
  <c r="F681" i="6"/>
  <c r="E681" i="6"/>
  <c r="F677" i="6"/>
  <c r="D677" i="6"/>
  <c r="E677" i="6"/>
  <c r="F673" i="6"/>
  <c r="D673" i="6"/>
  <c r="E673" i="6"/>
  <c r="F669" i="6"/>
  <c r="E669" i="6"/>
  <c r="D669" i="6"/>
  <c r="D665" i="6"/>
  <c r="E665" i="6"/>
  <c r="F661" i="6"/>
  <c r="D661" i="6"/>
  <c r="E661" i="6"/>
  <c r="F657" i="6"/>
  <c r="E657" i="6"/>
  <c r="D657" i="6"/>
  <c r="F653" i="6"/>
  <c r="E653" i="6"/>
  <c r="D653" i="6"/>
  <c r="F649" i="6"/>
  <c r="D649" i="6"/>
  <c r="E649" i="6"/>
  <c r="F645" i="6"/>
  <c r="D645" i="6"/>
  <c r="E645" i="6"/>
  <c r="F641" i="6"/>
  <c r="D641" i="6"/>
  <c r="E641" i="6"/>
  <c r="F637" i="6"/>
  <c r="E637" i="6"/>
  <c r="D637" i="6"/>
  <c r="F633" i="6"/>
  <c r="D633" i="6"/>
  <c r="E633" i="6"/>
  <c r="F629" i="6"/>
  <c r="D629" i="6"/>
  <c r="E629" i="6"/>
  <c r="F625" i="6"/>
  <c r="D625" i="6"/>
  <c r="E625" i="6"/>
  <c r="F621" i="6"/>
  <c r="D621" i="6"/>
  <c r="E621" i="6"/>
  <c r="F617" i="6"/>
  <c r="E617" i="6"/>
  <c r="D617" i="6"/>
  <c r="F613" i="6"/>
  <c r="D613" i="6"/>
  <c r="E613" i="6"/>
  <c r="F609" i="6"/>
  <c r="D609" i="6"/>
  <c r="E609" i="6"/>
  <c r="F605" i="6"/>
  <c r="D605" i="6"/>
  <c r="E605" i="6"/>
  <c r="F601" i="6"/>
  <c r="D601" i="6"/>
  <c r="E601" i="6"/>
  <c r="F597" i="6"/>
  <c r="D597" i="6"/>
  <c r="E597" i="6"/>
  <c r="F593" i="6"/>
  <c r="E593" i="6"/>
  <c r="F589" i="6"/>
  <c r="D589" i="6"/>
  <c r="E589" i="6"/>
  <c r="D585" i="6"/>
  <c r="E585" i="6"/>
  <c r="F581" i="6"/>
  <c r="D581" i="6"/>
  <c r="E581" i="6"/>
  <c r="F577" i="6"/>
  <c r="D577" i="6"/>
  <c r="E577" i="6"/>
  <c r="E573" i="6"/>
  <c r="D573" i="6"/>
  <c r="E569" i="6"/>
  <c r="D569" i="6"/>
  <c r="F565" i="6"/>
  <c r="D565" i="6"/>
  <c r="E565" i="6"/>
  <c r="F561" i="6"/>
  <c r="D561" i="6"/>
  <c r="E557" i="6"/>
  <c r="D557" i="6"/>
  <c r="D553" i="6"/>
  <c r="E553" i="6"/>
  <c r="F549" i="6"/>
  <c r="E549" i="6"/>
  <c r="D549" i="6"/>
  <c r="F545" i="6"/>
  <c r="D545" i="6"/>
  <c r="E545" i="6"/>
  <c r="D541" i="6"/>
  <c r="E541" i="6"/>
  <c r="D537" i="6"/>
  <c r="E537" i="6"/>
  <c r="F533" i="6"/>
  <c r="E533" i="6"/>
  <c r="F529" i="6"/>
  <c r="D529" i="6"/>
  <c r="E529" i="6"/>
  <c r="D525" i="6"/>
  <c r="E525" i="6"/>
  <c r="F521" i="6"/>
  <c r="D521" i="6"/>
  <c r="E521" i="6"/>
  <c r="D517" i="6"/>
  <c r="E517" i="6"/>
  <c r="F513" i="6"/>
  <c r="E513" i="6"/>
  <c r="D513" i="6"/>
  <c r="F509" i="6"/>
  <c r="D509" i="6"/>
  <c r="E509" i="6"/>
  <c r="D505" i="6"/>
  <c r="E505" i="6"/>
  <c r="E501" i="6"/>
  <c r="D501" i="6"/>
  <c r="D497" i="6"/>
  <c r="F493" i="6"/>
  <c r="E493" i="6"/>
  <c r="D493" i="6"/>
  <c r="F489" i="6"/>
  <c r="D489" i="6"/>
  <c r="E489" i="6"/>
  <c r="E485" i="6"/>
  <c r="D485" i="6"/>
  <c r="F481" i="6"/>
  <c r="D481" i="6"/>
  <c r="E481" i="6"/>
  <c r="F477" i="6"/>
  <c r="D477" i="6"/>
  <c r="E477" i="6"/>
  <c r="F473" i="6"/>
  <c r="D473" i="6"/>
  <c r="E473" i="6"/>
  <c r="F469" i="6"/>
  <c r="E469" i="6"/>
  <c r="D469" i="6"/>
  <c r="F465" i="6"/>
  <c r="D465" i="6"/>
  <c r="E465" i="6"/>
  <c r="F461" i="6"/>
  <c r="D461" i="6"/>
  <c r="E461" i="6"/>
  <c r="F457" i="6"/>
  <c r="D457" i="6"/>
  <c r="E457" i="6"/>
  <c r="F453" i="6"/>
  <c r="D453" i="6"/>
  <c r="E453" i="6"/>
  <c r="F449" i="6"/>
  <c r="E449" i="6"/>
  <c r="F445" i="6"/>
  <c r="D445" i="6"/>
  <c r="E445" i="6"/>
  <c r="F441" i="6"/>
  <c r="D441" i="6"/>
  <c r="E441" i="6"/>
  <c r="F437" i="6"/>
  <c r="E437" i="6"/>
  <c r="D437" i="6"/>
  <c r="F433" i="6"/>
  <c r="D433" i="6"/>
  <c r="F429" i="6"/>
  <c r="D429" i="6"/>
  <c r="E429" i="6"/>
  <c r="F425" i="6"/>
  <c r="E425" i="6"/>
  <c r="D425" i="6"/>
  <c r="F421" i="6"/>
  <c r="E421" i="6"/>
  <c r="D421" i="6"/>
  <c r="F417" i="6"/>
  <c r="D417" i="6"/>
  <c r="E417" i="6"/>
  <c r="F413" i="6"/>
  <c r="D413" i="6"/>
  <c r="E413" i="6"/>
  <c r="F409" i="6"/>
  <c r="E409" i="6"/>
  <c r="D409" i="6"/>
  <c r="F405" i="6"/>
  <c r="E405" i="6"/>
  <c r="D405" i="6"/>
  <c r="F401" i="6"/>
  <c r="D401" i="6"/>
  <c r="E401" i="6"/>
  <c r="F397" i="6"/>
  <c r="D397" i="6"/>
  <c r="E397" i="6"/>
  <c r="F393" i="6"/>
  <c r="D393" i="6"/>
  <c r="E393" i="6"/>
  <c r="F389" i="6"/>
  <c r="E389" i="6"/>
  <c r="F385" i="6"/>
  <c r="D385" i="6"/>
  <c r="E385" i="6"/>
  <c r="F381" i="6"/>
  <c r="D381" i="6"/>
  <c r="E381" i="6"/>
  <c r="F377" i="6"/>
  <c r="D377" i="6"/>
  <c r="E377" i="6"/>
  <c r="D373" i="6"/>
  <c r="E373" i="6"/>
  <c r="F369" i="6"/>
  <c r="D369" i="6"/>
  <c r="F365" i="6"/>
  <c r="D365" i="6"/>
  <c r="E365" i="6"/>
  <c r="F361" i="6"/>
  <c r="E361" i="6"/>
  <c r="D361" i="6"/>
  <c r="F357" i="6"/>
  <c r="E357" i="6"/>
  <c r="D357" i="6"/>
  <c r="F353" i="6"/>
  <c r="D353" i="6"/>
  <c r="E353" i="6"/>
  <c r="F349" i="6"/>
  <c r="D349" i="6"/>
  <c r="E349" i="6"/>
  <c r="F345" i="6"/>
  <c r="E345" i="6"/>
  <c r="D345" i="6"/>
  <c r="F341" i="6"/>
  <c r="E341" i="6"/>
  <c r="D341" i="6"/>
  <c r="F337" i="6"/>
  <c r="D337" i="6"/>
  <c r="E337" i="6"/>
  <c r="F333" i="6"/>
  <c r="D333" i="6"/>
  <c r="E333" i="6"/>
  <c r="F329" i="6"/>
  <c r="D329" i="6"/>
  <c r="E329" i="6"/>
  <c r="F325" i="6"/>
  <c r="E325" i="6"/>
  <c r="D325" i="6"/>
  <c r="F321" i="6"/>
  <c r="D321" i="6"/>
  <c r="E321" i="6"/>
  <c r="F317" i="6"/>
  <c r="D317" i="6"/>
  <c r="E317" i="6"/>
  <c r="F313" i="6"/>
  <c r="D313" i="6"/>
  <c r="E313" i="6"/>
  <c r="F309" i="6"/>
  <c r="D309" i="6"/>
  <c r="E309" i="6"/>
  <c r="F305" i="6"/>
  <c r="D305" i="6"/>
  <c r="F301" i="6"/>
  <c r="D301" i="6"/>
  <c r="E301" i="6"/>
  <c r="F297" i="6"/>
  <c r="D297" i="6"/>
  <c r="E297" i="6"/>
  <c r="F293" i="6"/>
  <c r="D293" i="6"/>
  <c r="E293" i="6"/>
  <c r="F289" i="6"/>
  <c r="D289" i="6"/>
  <c r="E289" i="6"/>
  <c r="F285" i="6"/>
  <c r="E285" i="6"/>
  <c r="D285" i="6"/>
  <c r="F281" i="6"/>
  <c r="E281" i="6"/>
  <c r="D281" i="6"/>
  <c r="F277" i="6"/>
  <c r="E277" i="6"/>
  <c r="D277" i="6"/>
  <c r="F273" i="6"/>
  <c r="D273" i="6"/>
  <c r="E273" i="6"/>
  <c r="F269" i="6"/>
  <c r="D269" i="6"/>
  <c r="E269" i="6"/>
  <c r="F265" i="6"/>
  <c r="E265" i="6"/>
  <c r="D265" i="6"/>
  <c r="F261" i="6"/>
  <c r="E261" i="6"/>
  <c r="D261" i="6"/>
  <c r="F257" i="6"/>
  <c r="D257" i="6"/>
  <c r="E257" i="6"/>
  <c r="F253" i="6"/>
  <c r="D253" i="6"/>
  <c r="E253" i="6"/>
  <c r="F249" i="6"/>
  <c r="D249" i="6"/>
  <c r="E249" i="6"/>
  <c r="F245" i="6"/>
  <c r="E245" i="6"/>
  <c r="D245" i="6"/>
  <c r="F241" i="6"/>
  <c r="D241" i="6"/>
  <c r="F237" i="6"/>
  <c r="D237" i="6"/>
  <c r="E237" i="6"/>
  <c r="F233" i="6"/>
  <c r="D233" i="6"/>
  <c r="E233" i="6"/>
  <c r="F229" i="6"/>
  <c r="D229" i="6"/>
  <c r="E229" i="6"/>
  <c r="F225" i="6"/>
  <c r="D225" i="6"/>
  <c r="E225" i="6"/>
  <c r="F221" i="6"/>
  <c r="E221" i="6"/>
  <c r="F217" i="6"/>
  <c r="E217" i="6"/>
  <c r="D217" i="6"/>
  <c r="F213" i="6"/>
  <c r="E213" i="6"/>
  <c r="D213" i="6"/>
  <c r="F209" i="6"/>
  <c r="D209" i="6"/>
  <c r="E209" i="6"/>
  <c r="F205" i="6"/>
  <c r="D205" i="6"/>
  <c r="E205" i="6"/>
  <c r="F201" i="6"/>
  <c r="E201" i="6"/>
  <c r="D201" i="6"/>
  <c r="F197" i="6"/>
  <c r="E197" i="6"/>
  <c r="D197" i="6"/>
  <c r="F193" i="6"/>
  <c r="D193" i="6"/>
  <c r="E193" i="6"/>
  <c r="F189" i="6"/>
  <c r="D189" i="6"/>
  <c r="E189" i="6"/>
  <c r="F185" i="6"/>
  <c r="D185" i="6"/>
  <c r="E185" i="6"/>
  <c r="F181" i="6"/>
  <c r="E181" i="6"/>
  <c r="D181" i="6"/>
  <c r="F177" i="6"/>
  <c r="D177" i="6"/>
  <c r="F173" i="6"/>
  <c r="D173" i="6"/>
  <c r="E173" i="6"/>
  <c r="F169" i="6"/>
  <c r="E169" i="6"/>
  <c r="F165" i="6"/>
  <c r="D165" i="6"/>
  <c r="E165" i="6"/>
  <c r="F161" i="6"/>
  <c r="D161" i="6"/>
  <c r="E161" i="6"/>
  <c r="F157" i="6"/>
  <c r="D157" i="6"/>
  <c r="E157" i="6"/>
  <c r="F153" i="6"/>
  <c r="D153" i="6"/>
  <c r="E153" i="6"/>
  <c r="F149" i="6"/>
  <c r="D149" i="6"/>
  <c r="E149" i="6"/>
  <c r="F145" i="6"/>
  <c r="E145" i="6"/>
  <c r="D145" i="6"/>
  <c r="F141" i="6"/>
  <c r="D141" i="6"/>
  <c r="E141" i="6"/>
  <c r="F137" i="6"/>
  <c r="D137" i="6"/>
  <c r="E137" i="6"/>
  <c r="F133" i="6"/>
  <c r="D133" i="6"/>
  <c r="E133" i="6"/>
  <c r="F129" i="6"/>
  <c r="D129" i="6"/>
  <c r="E129" i="6"/>
  <c r="F125" i="6"/>
  <c r="E125" i="6"/>
  <c r="D125" i="6"/>
  <c r="F121" i="6"/>
  <c r="E121" i="6"/>
  <c r="D121" i="6"/>
  <c r="F117" i="6"/>
  <c r="D117" i="6"/>
  <c r="E117" i="6"/>
  <c r="F113" i="6"/>
  <c r="D113" i="6"/>
  <c r="F109" i="6"/>
  <c r="D109" i="6"/>
  <c r="E109" i="6"/>
  <c r="F105" i="6"/>
  <c r="E105" i="6"/>
  <c r="D105" i="6"/>
  <c r="F101" i="6"/>
  <c r="D101" i="6"/>
  <c r="E101" i="6"/>
  <c r="F97" i="6"/>
  <c r="D97" i="6"/>
  <c r="E97" i="6"/>
  <c r="F93" i="6"/>
  <c r="D93" i="6"/>
  <c r="E93" i="6"/>
  <c r="F89" i="6"/>
  <c r="D89" i="6"/>
  <c r="E89" i="6"/>
  <c r="F85" i="6"/>
  <c r="D85" i="6"/>
  <c r="E85" i="6"/>
  <c r="F81" i="6"/>
  <c r="E81" i="6"/>
  <c r="F77" i="6"/>
  <c r="D77" i="6"/>
  <c r="E77" i="6"/>
  <c r="F73" i="6"/>
  <c r="D73" i="6"/>
  <c r="E73" i="6"/>
  <c r="F69" i="6"/>
  <c r="D69" i="6"/>
  <c r="E69" i="6"/>
  <c r="D7103" i="6"/>
  <c r="F7103" i="6"/>
  <c r="D6943" i="6"/>
  <c r="F6943" i="6"/>
  <c r="F6935" i="6"/>
  <c r="D6935" i="6"/>
  <c r="F6903" i="6"/>
  <c r="D6903" i="6"/>
  <c r="D6879" i="6"/>
  <c r="F6879" i="6"/>
  <c r="F6871" i="6"/>
  <c r="D6871" i="6"/>
  <c r="F6863" i="6"/>
  <c r="D6863" i="6"/>
  <c r="F6839" i="6"/>
  <c r="D6839" i="6"/>
  <c r="F6831" i="6"/>
  <c r="D6831" i="6"/>
  <c r="D6823" i="6"/>
  <c r="F6823" i="6"/>
  <c r="D6807" i="6"/>
  <c r="F6807" i="6"/>
  <c r="D6783" i="6"/>
  <c r="F6783" i="6"/>
  <c r="F6775" i="6"/>
  <c r="D6775" i="6"/>
  <c r="F6751" i="6"/>
  <c r="D6751" i="6"/>
  <c r="F6743" i="6"/>
  <c r="D6743" i="6"/>
  <c r="F6731" i="6"/>
  <c r="D6731" i="6"/>
  <c r="E6683" i="6"/>
  <c r="D6683" i="6"/>
  <c r="E6679" i="6"/>
  <c r="D6679" i="6"/>
  <c r="E6615" i="6"/>
  <c r="F6615" i="6"/>
  <c r="E6599" i="6"/>
  <c r="D6599" i="6"/>
  <c r="E6583" i="6"/>
  <c r="F6583" i="6"/>
  <c r="F6571" i="6"/>
  <c r="E6571" i="6"/>
  <c r="F6551" i="6"/>
  <c r="D6551" i="6"/>
  <c r="D6535" i="6"/>
  <c r="F6535" i="6"/>
  <c r="D6519" i="6"/>
  <c r="E6519" i="6"/>
  <c r="F6487" i="6"/>
  <c r="E6487" i="6"/>
  <c r="E6455" i="6"/>
  <c r="F6455" i="6"/>
  <c r="F6443" i="6"/>
  <c r="E6443" i="6"/>
  <c r="E6391" i="6"/>
  <c r="F6391" i="6"/>
  <c r="F6359" i="6"/>
  <c r="D6359" i="6"/>
  <c r="F6315" i="6"/>
  <c r="E6315" i="6"/>
  <c r="D6303" i="6"/>
  <c r="E6303" i="6"/>
  <c r="F6299" i="6"/>
  <c r="D6299" i="6"/>
  <c r="D6295" i="6"/>
  <c r="F6295" i="6"/>
  <c r="F6287" i="6"/>
  <c r="D6287" i="6"/>
  <c r="E6251" i="6"/>
  <c r="F6251" i="6"/>
  <c r="D6251" i="6"/>
  <c r="E6231" i="6"/>
  <c r="F6231" i="6"/>
  <c r="D6227" i="6"/>
  <c r="F6227" i="6"/>
  <c r="F6187" i="6"/>
  <c r="E6187" i="6"/>
  <c r="F5899" i="6"/>
  <c r="E6027" i="6"/>
  <c r="D5503" i="6"/>
  <c r="F5599" i="6"/>
  <c r="D5663" i="6"/>
  <c r="E5979" i="6"/>
  <c r="E4999" i="6"/>
  <c r="D4683" i="6"/>
  <c r="E4991" i="6"/>
  <c r="D5167" i="6"/>
  <c r="F5647" i="6"/>
  <c r="E5923" i="6"/>
  <c r="F6107" i="6"/>
  <c r="D6159" i="6"/>
  <c r="E3739" i="6"/>
  <c r="E4307" i="6"/>
  <c r="E3231" i="6"/>
  <c r="F5679" i="6"/>
  <c r="E5679" i="6"/>
  <c r="E5583" i="6"/>
  <c r="D5583" i="6"/>
  <c r="D5567" i="6"/>
  <c r="F5567" i="6"/>
  <c r="D5551" i="6"/>
  <c r="E5551" i="6"/>
  <c r="D5171" i="6"/>
  <c r="E5171" i="6"/>
  <c r="E5119" i="6"/>
  <c r="D5119" i="6"/>
  <c r="D5031" i="6"/>
  <c r="E5031" i="6"/>
  <c r="F4735" i="6"/>
  <c r="D4735" i="6"/>
  <c r="F4695" i="6"/>
  <c r="D4695" i="6"/>
  <c r="D4667" i="6"/>
  <c r="E4667" i="6"/>
  <c r="E4619" i="6"/>
  <c r="F4619" i="6"/>
  <c r="F4603" i="6"/>
  <c r="D4603" i="6"/>
  <c r="D4587" i="6"/>
  <c r="F4587" i="6"/>
  <c r="F4535" i="6"/>
  <c r="D4535" i="6"/>
  <c r="E4487" i="6"/>
  <c r="F4487" i="6"/>
  <c r="E4451" i="6"/>
  <c r="F4451" i="6"/>
  <c r="D4443" i="6"/>
  <c r="F4443" i="6"/>
  <c r="F4415" i="6"/>
  <c r="D4415" i="6"/>
  <c r="D4363" i="6"/>
  <c r="F4363" i="6"/>
  <c r="F4359" i="6"/>
  <c r="D4359" i="6"/>
  <c r="D4263" i="6"/>
  <c r="F4263" i="6"/>
  <c r="E4211" i="6"/>
  <c r="F4211" i="6"/>
  <c r="F4195" i="6"/>
  <c r="D4195" i="6"/>
  <c r="D4119" i="6"/>
  <c r="F4119" i="6"/>
  <c r="D3983" i="6"/>
  <c r="E3983" i="6"/>
  <c r="D3927" i="6"/>
  <c r="E3927" i="6"/>
  <c r="F3875" i="6"/>
  <c r="E3875" i="6"/>
  <c r="D3863" i="6"/>
  <c r="E3863" i="6"/>
  <c r="D3791" i="6"/>
  <c r="F3791" i="6"/>
  <c r="D3767" i="6"/>
  <c r="E3767" i="6"/>
  <c r="E3723" i="6"/>
  <c r="D3723" i="6"/>
  <c r="E3719" i="6"/>
  <c r="F3719" i="6"/>
  <c r="D3671" i="6"/>
  <c r="E3671" i="6"/>
  <c r="F3655" i="6"/>
  <c r="D3655" i="6"/>
  <c r="F3559" i="6"/>
  <c r="D3559" i="6"/>
  <c r="F3399" i="6"/>
  <c r="D3399" i="6"/>
  <c r="E3359" i="6"/>
  <c r="D3359" i="6"/>
  <c r="D3347" i="6"/>
  <c r="E3347" i="6"/>
  <c r="D3323" i="6"/>
  <c r="F3323" i="6"/>
  <c r="E3315" i="6"/>
  <c r="D3315" i="6"/>
  <c r="E3307" i="6"/>
  <c r="D3307" i="6"/>
  <c r="D3303" i="6"/>
  <c r="E3303" i="6"/>
  <c r="F3295" i="6"/>
  <c r="D3295" i="6"/>
  <c r="F3283" i="6"/>
  <c r="D3283" i="6"/>
  <c r="D3007" i="6"/>
  <c r="F3007" i="6"/>
  <c r="D2183" i="6"/>
  <c r="E2183" i="6"/>
  <c r="E2055" i="6"/>
  <c r="D2055" i="6"/>
  <c r="D1983" i="6"/>
  <c r="E1983" i="6"/>
  <c r="D1919" i="6"/>
  <c r="F1919" i="6"/>
  <c r="D1899" i="6"/>
  <c r="E1899" i="6"/>
  <c r="F1819" i="6"/>
  <c r="E1819" i="6"/>
  <c r="D1791" i="6"/>
  <c r="E1791" i="6"/>
  <c r="D1691" i="6"/>
  <c r="E1691" i="6"/>
  <c r="F1623" i="6"/>
  <c r="D1623" i="6"/>
  <c r="D1455" i="6"/>
  <c r="F1455" i="6"/>
  <c r="F1403" i="6"/>
  <c r="D1403" i="6"/>
  <c r="D1391" i="6"/>
  <c r="F1391" i="6"/>
  <c r="F1387" i="6"/>
  <c r="E1387" i="6"/>
  <c r="D1379" i="6"/>
  <c r="F1379" i="6"/>
  <c r="F1367" i="6"/>
  <c r="D1367" i="6"/>
  <c r="F1323" i="6"/>
  <c r="D1323" i="6"/>
  <c r="E1323" i="6"/>
  <c r="D1295" i="6"/>
  <c r="F1295" i="6"/>
  <c r="D1279" i="6"/>
  <c r="E1279" i="6"/>
  <c r="F1259" i="6"/>
  <c r="E1259" i="6"/>
  <c r="E1255" i="6"/>
  <c r="D1255" i="6"/>
  <c r="E6123" i="6"/>
  <c r="D5535" i="6"/>
  <c r="F5759" i="6"/>
  <c r="E5995" i="6"/>
  <c r="E4747" i="6"/>
  <c r="D5679" i="6"/>
  <c r="D5951" i="6"/>
  <c r="E4067" i="6"/>
  <c r="F3863" i="6"/>
  <c r="D3975" i="6"/>
  <c r="F4131" i="6"/>
  <c r="E3259" i="6"/>
  <c r="E3535" i="6"/>
  <c r="E3595" i="6"/>
  <c r="E1139" i="6"/>
  <c r="D1051" i="6"/>
  <c r="E1195" i="6"/>
  <c r="E1023" i="6"/>
  <c r="F1215" i="6"/>
  <c r="E1075" i="6"/>
  <c r="D1047" i="6"/>
  <c r="D999" i="6"/>
  <c r="D959" i="6"/>
  <c r="E875" i="6"/>
  <c r="F735" i="6"/>
  <c r="E947" i="6"/>
  <c r="F867" i="6"/>
  <c r="E755" i="6"/>
  <c r="F379" i="6"/>
  <c r="D1131" i="6"/>
  <c r="D871" i="6"/>
  <c r="D735" i="6"/>
  <c r="D567" i="6"/>
  <c r="D451" i="6"/>
  <c r="D323" i="6"/>
  <c r="D195" i="6"/>
  <c r="D583" i="6"/>
  <c r="D831" i="6"/>
  <c r="E975" i="6"/>
  <c r="E1167" i="6"/>
  <c r="D867" i="6"/>
  <c r="E807" i="6"/>
  <c r="E307" i="6"/>
  <c r="E8764" i="6"/>
  <c r="E8760" i="6"/>
  <c r="D8756" i="6"/>
  <c r="E8752" i="6"/>
  <c r="E8748" i="6"/>
  <c r="E8744" i="6"/>
  <c r="E8732" i="6"/>
  <c r="E8720" i="6"/>
  <c r="D8712" i="6"/>
  <c r="D8704" i="6"/>
  <c r="F8696" i="6"/>
  <c r="E8692" i="6"/>
  <c r="E8688" i="6"/>
  <c r="F8684" i="6"/>
  <c r="E8676" i="6"/>
  <c r="E8672" i="6"/>
  <c r="D8664" i="6"/>
  <c r="D8656" i="6"/>
  <c r="D8652" i="6"/>
  <c r="D8644" i="6"/>
  <c r="D8636" i="6"/>
  <c r="D8632" i="6"/>
  <c r="D8608" i="6"/>
  <c r="F8604" i="6"/>
  <c r="F8596" i="6"/>
  <c r="F8584" i="6"/>
  <c r="D8580" i="6"/>
  <c r="D8576" i="6"/>
  <c r="F8572" i="6"/>
  <c r="D8568" i="6"/>
  <c r="D8560" i="6"/>
  <c r="F8556" i="6"/>
  <c r="D8552" i="6"/>
  <c r="D8544" i="6"/>
  <c r="F8540" i="6"/>
  <c r="D8536" i="6"/>
  <c r="D8528" i="6"/>
  <c r="F8524" i="6"/>
  <c r="D8520" i="6"/>
  <c r="D8512" i="6"/>
  <c r="F8508" i="6"/>
  <c r="D8504" i="6"/>
  <c r="D8492" i="6"/>
  <c r="E8480" i="6"/>
  <c r="D8468" i="6"/>
  <c r="D8456" i="6"/>
  <c r="E8444" i="6"/>
  <c r="D8432" i="6"/>
  <c r="F8424" i="6"/>
  <c r="D8416" i="6"/>
  <c r="F8408" i="6"/>
  <c r="D8400" i="6"/>
  <c r="F8392" i="6"/>
  <c r="D8384" i="6"/>
  <c r="F8376" i="6"/>
  <c r="D8372" i="6"/>
  <c r="D8364" i="6"/>
  <c r="D8356" i="6"/>
  <c r="D8348" i="6"/>
  <c r="D8340" i="6"/>
  <c r="D8332" i="6"/>
  <c r="D8324" i="6"/>
  <c r="D8316" i="6"/>
  <c r="E8312" i="6"/>
  <c r="F8308" i="6"/>
  <c r="D8304" i="6"/>
  <c r="F8292" i="6"/>
  <c r="E8288" i="6"/>
  <c r="E8272" i="6"/>
  <c r="F8260" i="6"/>
  <c r="F8256" i="6"/>
  <c r="F8248" i="6"/>
  <c r="F8244" i="6"/>
  <c r="F8240" i="6"/>
  <c r="F8232" i="6"/>
  <c r="F8228" i="6"/>
  <c r="F8224" i="6"/>
  <c r="F8216" i="6"/>
  <c r="F8212" i="6"/>
  <c r="F8208" i="6"/>
  <c r="F8200" i="6"/>
  <c r="F8196" i="6"/>
  <c r="F8188" i="6"/>
  <c r="F8184" i="6"/>
  <c r="F8180" i="6"/>
  <c r="F8172" i="6"/>
  <c r="F8168" i="6"/>
  <c r="F8164" i="6"/>
  <c r="F8160" i="6"/>
  <c r="F8152" i="6"/>
  <c r="F8148" i="6"/>
  <c r="F8144" i="6"/>
  <c r="E8136" i="6"/>
  <c r="F8116" i="6"/>
  <c r="F8112" i="6"/>
  <c r="F8100" i="6"/>
  <c r="F8096" i="6"/>
  <c r="E8092" i="6"/>
  <c r="E8068" i="6"/>
  <c r="F8048" i="6"/>
  <c r="F8044" i="6"/>
  <c r="F8040" i="6"/>
  <c r="F8036" i="6"/>
  <c r="F8028" i="6"/>
  <c r="F8024" i="6"/>
  <c r="F8016" i="6"/>
  <c r="F8012" i="6"/>
  <c r="F8008" i="6"/>
  <c r="F8004" i="6"/>
  <c r="F8000" i="6"/>
  <c r="F7996" i="6"/>
  <c r="F7992" i="6"/>
  <c r="F7988" i="6"/>
  <c r="F7980" i="6"/>
  <c r="F7976" i="6"/>
  <c r="F7972" i="6"/>
  <c r="D7968" i="6"/>
  <c r="F7964" i="6"/>
  <c r="F7956" i="6"/>
  <c r="D7952" i="6"/>
  <c r="F7940" i="6"/>
  <c r="F7932" i="6"/>
  <c r="F7928" i="6"/>
  <c r="F7924" i="6"/>
  <c r="F7916" i="6"/>
  <c r="F7912" i="6"/>
  <c r="F7904" i="6"/>
  <c r="E7892" i="6"/>
  <c r="D7880" i="6"/>
  <c r="F7876" i="6"/>
  <c r="F7868" i="6"/>
  <c r="D7856" i="6"/>
  <c r="F7852" i="6"/>
  <c r="F7848" i="6"/>
  <c r="D7840" i="6"/>
  <c r="F7828" i="6"/>
  <c r="F7812" i="6"/>
  <c r="F7808" i="6"/>
  <c r="F7804" i="6"/>
  <c r="F7792" i="6"/>
  <c r="F7788" i="6"/>
  <c r="D7756" i="6"/>
  <c r="E7728" i="6"/>
  <c r="D7724" i="6"/>
  <c r="E7712" i="6"/>
  <c r="D7708" i="6"/>
  <c r="D7704" i="6"/>
  <c r="F7700" i="6"/>
  <c r="E7696" i="6"/>
  <c r="F7688" i="6"/>
  <c r="F7640" i="6"/>
  <c r="E7604" i="6"/>
  <c r="D7588" i="6"/>
  <c r="E7568" i="6"/>
  <c r="E7564" i="6"/>
  <c r="D7548" i="6"/>
  <c r="E7540" i="6"/>
  <c r="D7496" i="6"/>
  <c r="D7476" i="6"/>
  <c r="D7432" i="6"/>
  <c r="D7412" i="6"/>
  <c r="D7368" i="6"/>
  <c r="D7348" i="6"/>
  <c r="D7304" i="6"/>
  <c r="D7284" i="6"/>
  <c r="D7240" i="6"/>
  <c r="D7236" i="6"/>
  <c r="E7220" i="6"/>
  <c r="E7216" i="6"/>
  <c r="D7212" i="6"/>
  <c r="D7200" i="6"/>
  <c r="E7196" i="6"/>
  <c r="D7176" i="6"/>
  <c r="D7172" i="6"/>
  <c r="E7156" i="6"/>
  <c r="E7152" i="6"/>
  <c r="D7148" i="6"/>
  <c r="D7136" i="6"/>
  <c r="D7124" i="6"/>
  <c r="D7104" i="6"/>
  <c r="D6824" i="6"/>
  <c r="E6808" i="6"/>
  <c r="E6792" i="6"/>
  <c r="D6768" i="6"/>
  <c r="D6752" i="6"/>
  <c r="E6736" i="6"/>
  <c r="D6724" i="6"/>
  <c r="D6700" i="6"/>
  <c r="D6684" i="6"/>
  <c r="D6676" i="6"/>
  <c r="D6660" i="6"/>
  <c r="E6652" i="6"/>
  <c r="F6632" i="6"/>
  <c r="F6628" i="6"/>
  <c r="E6612" i="6"/>
  <c r="D6580" i="6"/>
  <c r="F6564" i="6"/>
  <c r="E6504" i="6"/>
  <c r="F6500" i="6"/>
  <c r="E6488" i="6"/>
  <c r="E6484" i="6"/>
  <c r="D6480" i="6"/>
  <c r="E6456" i="6"/>
  <c r="F6436" i="6"/>
  <c r="E6432" i="6"/>
  <c r="E6420" i="6"/>
  <c r="E6408" i="6"/>
  <c r="E6364" i="6"/>
  <c r="E6356" i="6"/>
  <c r="D6308" i="6"/>
  <c r="D6304" i="6"/>
  <c r="D6300" i="6"/>
  <c r="D6296" i="6"/>
  <c r="D6288" i="6"/>
  <c r="D6244" i="6"/>
  <c r="D6236" i="6"/>
  <c r="D6228" i="6"/>
  <c r="F6204" i="6"/>
  <c r="F6184" i="6"/>
  <c r="F6168" i="6"/>
  <c r="D6156" i="6"/>
  <c r="F6120" i="6"/>
  <c r="F6104" i="6"/>
  <c r="D6092" i="6"/>
  <c r="F6088" i="6"/>
  <c r="E6036" i="6"/>
  <c r="F6024" i="6"/>
  <c r="D6004" i="6"/>
  <c r="F5960" i="6"/>
  <c r="F5912" i="6"/>
  <c r="F5900" i="6"/>
  <c r="F5880" i="6"/>
  <c r="F5876" i="6"/>
  <c r="F5832" i="6"/>
  <c r="F5800" i="6"/>
  <c r="D5792" i="6"/>
  <c r="E5788" i="6"/>
  <c r="E5784" i="6"/>
  <c r="F5752" i="6"/>
  <c r="E5748" i="6"/>
  <c r="E5732" i="6"/>
  <c r="F5720" i="6"/>
  <c r="F5704" i="6"/>
  <c r="E5700" i="6"/>
  <c r="F5688" i="6"/>
  <c r="E5684" i="6"/>
  <c r="F5672" i="6"/>
  <c r="E5668" i="6"/>
  <c r="F5656" i="6"/>
  <c r="E5652" i="6"/>
  <c r="F5640" i="6"/>
  <c r="E5636" i="6"/>
  <c r="F5624" i="6"/>
  <c r="E5620" i="6"/>
  <c r="F5608" i="6"/>
  <c r="E5604" i="6"/>
  <c r="F5592" i="6"/>
  <c r="E5588" i="6"/>
  <c r="F5576" i="6"/>
  <c r="E5572" i="6"/>
  <c r="F5560" i="6"/>
  <c r="E5556" i="6"/>
  <c r="F5544" i="6"/>
  <c r="E5540" i="6"/>
  <c r="F5528" i="6"/>
  <c r="E5524" i="6"/>
  <c r="F5512" i="6"/>
  <c r="F5496" i="6"/>
  <c r="F5480" i="6"/>
  <c r="D5472" i="6"/>
  <c r="F5460" i="6"/>
  <c r="D5368" i="6"/>
  <c r="F5312" i="6"/>
  <c r="D5288" i="6"/>
  <c r="F5248" i="6"/>
  <c r="E5192" i="6"/>
  <c r="F5188" i="6"/>
  <c r="F5116" i="6"/>
  <c r="E5064" i="6"/>
  <c r="D5044" i="6"/>
  <c r="E4988" i="6"/>
  <c r="D4900" i="6"/>
  <c r="D4884" i="6"/>
  <c r="D4852" i="6"/>
  <c r="D4840" i="6"/>
  <c r="D4836" i="6"/>
  <c r="D4820" i="6"/>
  <c r="F4784" i="6"/>
  <c r="D4780" i="6"/>
  <c r="F4768" i="6"/>
  <c r="F4764" i="6"/>
  <c r="F4752" i="6"/>
  <c r="F4736" i="6"/>
  <c r="F4732" i="6"/>
  <c r="D4728" i="6"/>
  <c r="F4724" i="6"/>
  <c r="D4712" i="6"/>
  <c r="F4708" i="6"/>
  <c r="D4696" i="6"/>
  <c r="F4692" i="6"/>
  <c r="F4676" i="6"/>
  <c r="F4668" i="6"/>
  <c r="D4664" i="6"/>
  <c r="F4660" i="6"/>
  <c r="E4656" i="6"/>
  <c r="D4648" i="6"/>
  <c r="F4644" i="6"/>
  <c r="D4632" i="6"/>
  <c r="F4628" i="6"/>
  <c r="D4624" i="6"/>
  <c r="D4616" i="6"/>
  <c r="F4612" i="6"/>
  <c r="F4608" i="6"/>
  <c r="F4604" i="6"/>
  <c r="D4600" i="6"/>
  <c r="F4596" i="6"/>
  <c r="D4584" i="6"/>
  <c r="F4580" i="6"/>
  <c r="D4568" i="6"/>
  <c r="F4564" i="6"/>
  <c r="D4560" i="6"/>
  <c r="D4552" i="6"/>
  <c r="F4548" i="6"/>
  <c r="D4536" i="6"/>
  <c r="F4532" i="6"/>
  <c r="D4520" i="6"/>
  <c r="F4516" i="6"/>
  <c r="D4504" i="6"/>
  <c r="F4500" i="6"/>
  <c r="D4496" i="6"/>
  <c r="D4488" i="6"/>
  <c r="F4484" i="6"/>
  <c r="D4472" i="6"/>
  <c r="F4468" i="6"/>
  <c r="D4464" i="6"/>
  <c r="D4456" i="6"/>
  <c r="D4440" i="6"/>
  <c r="F4432" i="6"/>
  <c r="D4424" i="6"/>
  <c r="F4420" i="6"/>
  <c r="D4416" i="6"/>
  <c r="D4408" i="6"/>
  <c r="F4400" i="6"/>
  <c r="D4392" i="6"/>
  <c r="D4376" i="6"/>
  <c r="F4368" i="6"/>
  <c r="F4356" i="6"/>
  <c r="D4336" i="6"/>
  <c r="F4292" i="6"/>
  <c r="D4272" i="6"/>
  <c r="D4240" i="6"/>
  <c r="D4196" i="6"/>
  <c r="D4188" i="6"/>
  <c r="D4148" i="6"/>
  <c r="D4084" i="6"/>
  <c r="D4064" i="6"/>
  <c r="F4032" i="6"/>
  <c r="D4020" i="6"/>
  <c r="D4000" i="6"/>
  <c r="D3956" i="6"/>
  <c r="D3936" i="6"/>
  <c r="E3912" i="6"/>
  <c r="E3908" i="6"/>
  <c r="E3904" i="6"/>
  <c r="E3900" i="6"/>
  <c r="E3896" i="6"/>
  <c r="E3892" i="6"/>
  <c r="E3888" i="6"/>
  <c r="E3884" i="6"/>
  <c r="E3880" i="6"/>
  <c r="E3876" i="6"/>
  <c r="E3872" i="6"/>
  <c r="E3868" i="6"/>
  <c r="E3864" i="6"/>
  <c r="E3860" i="6"/>
  <c r="E3856" i="6"/>
  <c r="E3848" i="6"/>
  <c r="E3844" i="6"/>
  <c r="E3840" i="6"/>
  <c r="E3836" i="6"/>
  <c r="E3832" i="6"/>
  <c r="E3828" i="6"/>
  <c r="E3824" i="6"/>
  <c r="E3820" i="6"/>
  <c r="E3816" i="6"/>
  <c r="E3812" i="6"/>
  <c r="E3808" i="6"/>
  <c r="E3804" i="6"/>
  <c r="E3800" i="6"/>
  <c r="E3796" i="6"/>
  <c r="E3792" i="6"/>
  <c r="E3784" i="6"/>
  <c r="E3776" i="6"/>
  <c r="E3772" i="6"/>
  <c r="E3764" i="6"/>
  <c r="E3760" i="6"/>
  <c r="F3756" i="6"/>
  <c r="E3752" i="6"/>
  <c r="E3748" i="6"/>
  <c r="E3744" i="6"/>
  <c r="E3740" i="6"/>
  <c r="E3736" i="6"/>
  <c r="E3732" i="6"/>
  <c r="E3720" i="6"/>
  <c r="E3716" i="6"/>
  <c r="E3712" i="6"/>
  <c r="E3708" i="6"/>
  <c r="E3704" i="6"/>
  <c r="E3700" i="6"/>
  <c r="E3696" i="6"/>
  <c r="E3692" i="6"/>
  <c r="E3688" i="6"/>
  <c r="E3684" i="6"/>
  <c r="E3680" i="6"/>
  <c r="E3676" i="6"/>
  <c r="E3672" i="6"/>
  <c r="E3668" i="6"/>
  <c r="E3664" i="6"/>
  <c r="E3656" i="6"/>
  <c r="E3652" i="6"/>
  <c r="E3648" i="6"/>
  <c r="F3644" i="6"/>
  <c r="E3640" i="6"/>
  <c r="E3636" i="6"/>
  <c r="E3632" i="6"/>
  <c r="F3628" i="6"/>
  <c r="E3624" i="6"/>
  <c r="E3620" i="6"/>
  <c r="E3616" i="6"/>
  <c r="E3612" i="6"/>
  <c r="E3608" i="6"/>
  <c r="E3604" i="6"/>
  <c r="E3592" i="6"/>
  <c r="E3584" i="6"/>
  <c r="E3580" i="6"/>
  <c r="E3576" i="6"/>
  <c r="E3572" i="6"/>
  <c r="E3568" i="6"/>
  <c r="E3564" i="6"/>
  <c r="E3560" i="6"/>
  <c r="E3556" i="6"/>
  <c r="E3552" i="6"/>
  <c r="E3548" i="6"/>
  <c r="E3544" i="6"/>
  <c r="E3540" i="6"/>
  <c r="D3532" i="6"/>
  <c r="E3528" i="6"/>
  <c r="E3524" i="6"/>
  <c r="E3520" i="6"/>
  <c r="E3516" i="6"/>
  <c r="E3512" i="6"/>
  <c r="E3508" i="6"/>
  <c r="E3504" i="6"/>
  <c r="E3500" i="6"/>
  <c r="E3496" i="6"/>
  <c r="E3484" i="6"/>
  <c r="E3480" i="6"/>
  <c r="E3476" i="6"/>
  <c r="E3464" i="6"/>
  <c r="E3456" i="6"/>
  <c r="D3452" i="6"/>
  <c r="F3436" i="6"/>
  <c r="E3432" i="6"/>
  <c r="E3428" i="6"/>
  <c r="E3424" i="6"/>
  <c r="E3420" i="6"/>
  <c r="E3416" i="6"/>
  <c r="E3408" i="6"/>
  <c r="E3392" i="6"/>
  <c r="D3388" i="6"/>
  <c r="E3380" i="6"/>
  <c r="E3376" i="6"/>
  <c r="E3372" i="6"/>
  <c r="E3368" i="6"/>
  <c r="E3364" i="6"/>
  <c r="E3356" i="6"/>
  <c r="E3352" i="6"/>
  <c r="E3344" i="6"/>
  <c r="E3336" i="6"/>
  <c r="E3328" i="6"/>
  <c r="F3324" i="6"/>
  <c r="E3320" i="6"/>
  <c r="E3308" i="6"/>
  <c r="E3300" i="6"/>
  <c r="E3296" i="6"/>
  <c r="D3292" i="6"/>
  <c r="E3288" i="6"/>
  <c r="E3284" i="6"/>
  <c r="E3280" i="6"/>
  <c r="F3276" i="6"/>
  <c r="E3272" i="6"/>
  <c r="E3264" i="6"/>
  <c r="E3260" i="6"/>
  <c r="E3252" i="6"/>
  <c r="F3244" i="6"/>
  <c r="E3236" i="6"/>
  <c r="D3224" i="6"/>
  <c r="F3216" i="6"/>
  <c r="F3212" i="6"/>
  <c r="F3200" i="6"/>
  <c r="E3196" i="6"/>
  <c r="D3192" i="6"/>
  <c r="E3184" i="6"/>
  <c r="F3180" i="6"/>
  <c r="E3156" i="6"/>
  <c r="D3136" i="6"/>
  <c r="E3124" i="6"/>
  <c r="E3120" i="6"/>
  <c r="F3116" i="6"/>
  <c r="E3092" i="6"/>
  <c r="D3072" i="6"/>
  <c r="E3060" i="6"/>
  <c r="E3056" i="6"/>
  <c r="F3052" i="6"/>
  <c r="F3032" i="6"/>
  <c r="E3028" i="6"/>
  <c r="E3004" i="6"/>
  <c r="F2992" i="6"/>
  <c r="E2964" i="6"/>
  <c r="F2952" i="6"/>
  <c r="E2940" i="6"/>
  <c r="E2932" i="6"/>
  <c r="E2908" i="6"/>
  <c r="F2904" i="6"/>
  <c r="E2900" i="6"/>
  <c r="E2876" i="6"/>
  <c r="E2868" i="6"/>
  <c r="F2864" i="6"/>
  <c r="E2860" i="6"/>
  <c r="E2844" i="6"/>
  <c r="F2824" i="6"/>
  <c r="E2812" i="6"/>
  <c r="E2796" i="6"/>
  <c r="F2776" i="6"/>
  <c r="E2772" i="6"/>
  <c r="F2764" i="6"/>
  <c r="E2748" i="6"/>
  <c r="F2744" i="6"/>
  <c r="E2740" i="6"/>
  <c r="D2720" i="6"/>
  <c r="E2716" i="6"/>
  <c r="E2708" i="6"/>
  <c r="D2688" i="6"/>
  <c r="E2684" i="6"/>
  <c r="F2680" i="6"/>
  <c r="E2676" i="6"/>
  <c r="D2656" i="6"/>
  <c r="E2652" i="6"/>
  <c r="E2644" i="6"/>
  <c r="D2624" i="6"/>
  <c r="E2620" i="6"/>
  <c r="F2616" i="6"/>
  <c r="E2612" i="6"/>
  <c r="E2604" i="6"/>
  <c r="D2592" i="6"/>
  <c r="E2588" i="6"/>
  <c r="E2580" i="6"/>
  <c r="D2560" i="6"/>
  <c r="E2556" i="6"/>
  <c r="F2552" i="6"/>
  <c r="E2548" i="6"/>
  <c r="E2540" i="6"/>
  <c r="D2528" i="6"/>
  <c r="E2524" i="6"/>
  <c r="E2516" i="6"/>
  <c r="D2496" i="6"/>
  <c r="E2492" i="6"/>
  <c r="F2488" i="6"/>
  <c r="E2484" i="6"/>
  <c r="D2464" i="6"/>
  <c r="E2460" i="6"/>
  <c r="E2452" i="6"/>
  <c r="D2432" i="6"/>
  <c r="E2428" i="6"/>
  <c r="F2424" i="6"/>
  <c r="E2420" i="6"/>
  <c r="D2400" i="6"/>
  <c r="E2396" i="6"/>
  <c r="E2388" i="6"/>
  <c r="D2368" i="6"/>
  <c r="E2364" i="6"/>
  <c r="F2360" i="6"/>
  <c r="E2356" i="6"/>
  <c r="E2348" i="6"/>
  <c r="D2336" i="6"/>
  <c r="F2332" i="6"/>
  <c r="E2324" i="6"/>
  <c r="D2304" i="6"/>
  <c r="E2292" i="6"/>
  <c r="D2272" i="6"/>
  <c r="E2252" i="6"/>
  <c r="D2240" i="6"/>
  <c r="E2220" i="6"/>
  <c r="D2208" i="6"/>
  <c r="F2204" i="6"/>
  <c r="D2176" i="6"/>
  <c r="E2164" i="6"/>
  <c r="D2144" i="6"/>
  <c r="D2112" i="6"/>
  <c r="E2092" i="6"/>
  <c r="D2080" i="6"/>
  <c r="F2076" i="6"/>
  <c r="E2068" i="6"/>
  <c r="D2048" i="6"/>
  <c r="D2044" i="6"/>
  <c r="E2036" i="6"/>
  <c r="D2016" i="6"/>
  <c r="E1996" i="6"/>
  <c r="D1984" i="6"/>
  <c r="E1964" i="6"/>
  <c r="D1952" i="6"/>
  <c r="F1948" i="6"/>
  <c r="F1944" i="6"/>
  <c r="E1932" i="6"/>
  <c r="E1928" i="6"/>
  <c r="E1912" i="6"/>
  <c r="E1908" i="6"/>
  <c r="E1904" i="6"/>
  <c r="E1900" i="6"/>
  <c r="E1896" i="6"/>
  <c r="E1888" i="6"/>
  <c r="F1876" i="6"/>
  <c r="E1872" i="6"/>
  <c r="E1868" i="6"/>
  <c r="E1864" i="6"/>
  <c r="E1856" i="6"/>
  <c r="E1852" i="6"/>
  <c r="E1848" i="6"/>
  <c r="E1840" i="6"/>
  <c r="E1836" i="6"/>
  <c r="E1832" i="6"/>
  <c r="E1824" i="6"/>
  <c r="F1812" i="6"/>
  <c r="E1808" i="6"/>
  <c r="E1800" i="6"/>
  <c r="E1792" i="6"/>
  <c r="E1788" i="6"/>
  <c r="E1780" i="6"/>
  <c r="E1776" i="6"/>
  <c r="E1772" i="6"/>
  <c r="E1768" i="6"/>
  <c r="E1760" i="6"/>
  <c r="F1748" i="6"/>
  <c r="E1744" i="6"/>
  <c r="E1740" i="6"/>
  <c r="E1736" i="6"/>
  <c r="E1728" i="6"/>
  <c r="E1724" i="6"/>
  <c r="E1720" i="6"/>
  <c r="E1712" i="6"/>
  <c r="E1708" i="6"/>
  <c r="E1704" i="6"/>
  <c r="E1688" i="6"/>
  <c r="F1684" i="6"/>
  <c r="E1680" i="6"/>
  <c r="E1676" i="6"/>
  <c r="E1672" i="6"/>
  <c r="E1668" i="6"/>
  <c r="E1660" i="6"/>
  <c r="E1652" i="6"/>
  <c r="E1648" i="6"/>
  <c r="E1644" i="6"/>
  <c r="E1640" i="6"/>
  <c r="E1632" i="6"/>
  <c r="E1628" i="6"/>
  <c r="F1620" i="6"/>
  <c r="E1616" i="6"/>
  <c r="E1612" i="6"/>
  <c r="E1608" i="6"/>
  <c r="E1600" i="6"/>
  <c r="E1596" i="6"/>
  <c r="E1592" i="6"/>
  <c r="E1584" i="6"/>
  <c r="E1580" i="6"/>
  <c r="E1576" i="6"/>
  <c r="E1568" i="6"/>
  <c r="F1556" i="6"/>
  <c r="E1552" i="6"/>
  <c r="E1548" i="6"/>
  <c r="E1544" i="6"/>
  <c r="E1536" i="6"/>
  <c r="E1528" i="6"/>
  <c r="E1524" i="6"/>
  <c r="E1520" i="6"/>
  <c r="E1516" i="6"/>
  <c r="E1512" i="6"/>
  <c r="E1504" i="6"/>
  <c r="F1492" i="6"/>
  <c r="E1488" i="6"/>
  <c r="E1484" i="6"/>
  <c r="E1480" i="6"/>
  <c r="E1472" i="6"/>
  <c r="E1468" i="6"/>
  <c r="E1464" i="6"/>
  <c r="E1452" i="6"/>
  <c r="E1448" i="6"/>
  <c r="E1440" i="6"/>
  <c r="F1428" i="6"/>
  <c r="E1424" i="6"/>
  <c r="E1420" i="6"/>
  <c r="E1416" i="6"/>
  <c r="E1408" i="6"/>
  <c r="E1400" i="6"/>
  <c r="E1396" i="6"/>
  <c r="E1392" i="6"/>
  <c r="E1388" i="6"/>
  <c r="E1384" i="6"/>
  <c r="E1376" i="6"/>
  <c r="F1364" i="6"/>
  <c r="E1360" i="6"/>
  <c r="E1356" i="6"/>
  <c r="E1352" i="6"/>
  <c r="E1344" i="6"/>
  <c r="E1340" i="6"/>
  <c r="E1336" i="6"/>
  <c r="F1332" i="6"/>
  <c r="E1324" i="6"/>
  <c r="E1320" i="6"/>
  <c r="E1312" i="6"/>
  <c r="F1300" i="6"/>
  <c r="E1296" i="6"/>
  <c r="E1292" i="6"/>
  <c r="E1280" i="6"/>
  <c r="E1276" i="6"/>
  <c r="E1272" i="6"/>
  <c r="E1268" i="6"/>
  <c r="E1264" i="6"/>
  <c r="E1260" i="6"/>
  <c r="E1256" i="6"/>
  <c r="E1248" i="6"/>
  <c r="E1240" i="6"/>
  <c r="D1236" i="6"/>
  <c r="E1232" i="6"/>
  <c r="E1216" i="6"/>
  <c r="E1212" i="6"/>
  <c r="E1208" i="6"/>
  <c r="E1200" i="6"/>
  <c r="E1196" i="6"/>
  <c r="E1192" i="6"/>
  <c r="E1188" i="6"/>
  <c r="E1184" i="6"/>
  <c r="D1172" i="6"/>
  <c r="E1168" i="6"/>
  <c r="E1164" i="6"/>
  <c r="E1156" i="6"/>
  <c r="E1152" i="6"/>
  <c r="E1148" i="6"/>
  <c r="E1144" i="6"/>
  <c r="E1140" i="6"/>
  <c r="E1136" i="6"/>
  <c r="E1128" i="6"/>
  <c r="E1120" i="6"/>
  <c r="F1108" i="6"/>
  <c r="E1088" i="6"/>
  <c r="E1084" i="6"/>
  <c r="E1080" i="6"/>
  <c r="E1068" i="6"/>
  <c r="E1064" i="6"/>
  <c r="E1060" i="6"/>
  <c r="E1056" i="6"/>
  <c r="E1040" i="6"/>
  <c r="E1036" i="6"/>
  <c r="E1024" i="6"/>
  <c r="E1016" i="6"/>
  <c r="E1012" i="6"/>
  <c r="E1008" i="6"/>
  <c r="E1004" i="6"/>
  <c r="E1000" i="6"/>
  <c r="E992" i="6"/>
  <c r="E984" i="6"/>
  <c r="E976" i="6"/>
  <c r="E968" i="6"/>
  <c r="E960" i="6"/>
  <c r="E956" i="6"/>
  <c r="E952" i="6"/>
  <c r="E944" i="6"/>
  <c r="E940" i="6"/>
  <c r="E936" i="6"/>
  <c r="E932" i="6"/>
  <c r="E928" i="6"/>
  <c r="D916" i="6"/>
  <c r="E912" i="6"/>
  <c r="E908" i="6"/>
  <c r="E900" i="6"/>
  <c r="E896" i="6"/>
  <c r="E892" i="6"/>
  <c r="E888" i="6"/>
  <c r="E884" i="6"/>
  <c r="E880" i="6"/>
  <c r="E876" i="6"/>
  <c r="E872" i="6"/>
  <c r="E864" i="6"/>
  <c r="E856" i="6"/>
  <c r="D852" i="6"/>
  <c r="E848" i="6"/>
  <c r="E840" i="6"/>
  <c r="E832" i="6"/>
  <c r="E828" i="6"/>
  <c r="E824" i="6"/>
  <c r="E816" i="6"/>
  <c r="E808" i="6"/>
  <c r="E800" i="6"/>
  <c r="D788" i="6"/>
  <c r="E784" i="6"/>
  <c r="E780" i="6"/>
  <c r="E768" i="6"/>
  <c r="E764" i="6"/>
  <c r="E760" i="6"/>
  <c r="E756" i="6"/>
  <c r="E752" i="6"/>
  <c r="E748" i="6"/>
  <c r="E744" i="6"/>
  <c r="E736" i="6"/>
  <c r="E728" i="6"/>
  <c r="E720" i="6"/>
  <c r="E712" i="6"/>
  <c r="E704" i="6"/>
  <c r="E700" i="6"/>
  <c r="E696" i="6"/>
  <c r="E688" i="6"/>
  <c r="E684" i="6"/>
  <c r="E680" i="6"/>
  <c r="E672" i="6"/>
  <c r="D660" i="6"/>
  <c r="E656" i="6"/>
  <c r="E652" i="6"/>
  <c r="E644" i="6"/>
  <c r="E640" i="6"/>
  <c r="E636" i="6"/>
  <c r="E632" i="6"/>
  <c r="E628" i="6"/>
  <c r="E624" i="6"/>
  <c r="E612" i="6"/>
  <c r="E608" i="6"/>
  <c r="E600" i="6"/>
  <c r="E596" i="6"/>
  <c r="E592" i="6"/>
  <c r="E588" i="6"/>
  <c r="E584" i="6"/>
  <c r="E580" i="6"/>
  <c r="E576" i="6"/>
  <c r="E568" i="6"/>
  <c r="D564" i="6"/>
  <c r="E560" i="6"/>
  <c r="E556" i="6"/>
  <c r="E552" i="6"/>
  <c r="E544" i="6"/>
  <c r="E536" i="6"/>
  <c r="E532" i="6"/>
  <c r="E528" i="6"/>
  <c r="E524" i="6"/>
  <c r="E520" i="6"/>
  <c r="E516" i="6"/>
  <c r="E500" i="6"/>
  <c r="E492" i="6"/>
  <c r="E484" i="6"/>
  <c r="E476" i="6"/>
  <c r="E468" i="6"/>
  <c r="E452" i="6"/>
  <c r="E444" i="6"/>
  <c r="E428" i="6"/>
  <c r="E404" i="6"/>
  <c r="E388" i="6"/>
  <c r="E372" i="6"/>
  <c r="E364" i="6"/>
  <c r="E356" i="6"/>
  <c r="E340" i="6"/>
  <c r="E292" i="6"/>
  <c r="E276" i="6"/>
  <c r="E260" i="6"/>
  <c r="E244" i="6"/>
  <c r="E212" i="6"/>
  <c r="E196" i="6"/>
  <c r="E164" i="6"/>
  <c r="E148" i="6"/>
  <c r="D116" i="6"/>
  <c r="E108" i="6"/>
  <c r="E92" i="6"/>
  <c r="D84" i="6"/>
  <c r="E76" i="6"/>
  <c r="E68" i="6"/>
  <c r="E48" i="6"/>
  <c r="F28" i="6"/>
  <c r="F65" i="6"/>
  <c r="D65" i="6"/>
  <c r="E65" i="6"/>
  <c r="F61" i="6"/>
  <c r="D61" i="6"/>
  <c r="E61" i="6"/>
  <c r="F57" i="6"/>
  <c r="E57" i="6"/>
  <c r="D57" i="6"/>
  <c r="E53" i="6"/>
  <c r="D53" i="6"/>
  <c r="F53" i="6"/>
  <c r="F49" i="6"/>
  <c r="E49" i="6"/>
  <c r="D49" i="6"/>
  <c r="E45" i="6"/>
  <c r="F45" i="6"/>
  <c r="D45" i="6"/>
  <c r="F41" i="6"/>
  <c r="E41" i="6"/>
  <c r="D41" i="6"/>
  <c r="E37" i="6"/>
  <c r="D37" i="6"/>
  <c r="F37" i="6"/>
  <c r="F33" i="6"/>
  <c r="E33" i="6"/>
  <c r="D33" i="6"/>
  <c r="F29" i="6"/>
  <c r="E29" i="6"/>
  <c r="D29" i="6"/>
  <c r="F25" i="6"/>
  <c r="E25" i="6"/>
  <c r="D25" i="6"/>
  <c r="F21" i="6"/>
  <c r="E21" i="6"/>
  <c r="D21" i="6"/>
  <c r="F17" i="6"/>
  <c r="E17" i="6"/>
  <c r="D17" i="6"/>
  <c r="E13" i="6"/>
  <c r="F13" i="6"/>
  <c r="D13" i="6"/>
  <c r="C8771" i="6"/>
  <c r="N9" i="6" s="1"/>
  <c r="D8768" i="6"/>
  <c r="E8768" i="6"/>
  <c r="D8736" i="6"/>
  <c r="E8736" i="6"/>
  <c r="D8728" i="6"/>
  <c r="E8728" i="6"/>
  <c r="D8716" i="6"/>
  <c r="F8716" i="6"/>
  <c r="E8716" i="6"/>
  <c r="E8708" i="6"/>
  <c r="F8708" i="6"/>
  <c r="D8700" i="6"/>
  <c r="E8700" i="6"/>
  <c r="E8648" i="6"/>
  <c r="D8648" i="6"/>
  <c r="F8640" i="6"/>
  <c r="D8640" i="6"/>
  <c r="E8628" i="6"/>
  <c r="D8628" i="6"/>
  <c r="F8624" i="6"/>
  <c r="E8624" i="6"/>
  <c r="E8620" i="6"/>
  <c r="D8620" i="6"/>
  <c r="F8616" i="6"/>
  <c r="E8616" i="6"/>
  <c r="E8612" i="6"/>
  <c r="D8612" i="6"/>
  <c r="E8592" i="6"/>
  <c r="D8592" i="6"/>
  <c r="E8588" i="6"/>
  <c r="F8588" i="6"/>
  <c r="F8564" i="6"/>
  <c r="D8564" i="6"/>
  <c r="F8548" i="6"/>
  <c r="D8548" i="6"/>
  <c r="F8532" i="6"/>
  <c r="D8532" i="6"/>
  <c r="F8516" i="6"/>
  <c r="D8516" i="6"/>
  <c r="F8500" i="6"/>
  <c r="D8500" i="6"/>
  <c r="E8496" i="6"/>
  <c r="D8496" i="6"/>
  <c r="E8488" i="6"/>
  <c r="D8488" i="6"/>
  <c r="F8484" i="6"/>
  <c r="E8484" i="6"/>
  <c r="D8484" i="6"/>
  <c r="D8476" i="6"/>
  <c r="F8476" i="6"/>
  <c r="D8472" i="6"/>
  <c r="F8472" i="6"/>
  <c r="E8464" i="6"/>
  <c r="D8464" i="6"/>
  <c r="F8452" i="6"/>
  <c r="D8452" i="6"/>
  <c r="D8448" i="6"/>
  <c r="E8448" i="6"/>
  <c r="F8436" i="6"/>
  <c r="D8436" i="6"/>
  <c r="D8428" i="6"/>
  <c r="F8428" i="6"/>
  <c r="F8420" i="6"/>
  <c r="E8420" i="6"/>
  <c r="D8420" i="6"/>
  <c r="E8412" i="6"/>
  <c r="D8412" i="6"/>
  <c r="F8412" i="6"/>
  <c r="F8404" i="6"/>
  <c r="D8404" i="6"/>
  <c r="D8396" i="6"/>
  <c r="F8396" i="6"/>
  <c r="F8388" i="6"/>
  <c r="D8388" i="6"/>
  <c r="D8380" i="6"/>
  <c r="F8380" i="6"/>
  <c r="E8368" i="6"/>
  <c r="D8368" i="6"/>
  <c r="E8360" i="6"/>
  <c r="D8360" i="6"/>
  <c r="E8352" i="6"/>
  <c r="D8352" i="6"/>
  <c r="F8344" i="6"/>
  <c r="E8344" i="6"/>
  <c r="D8344" i="6"/>
  <c r="D8336" i="6"/>
  <c r="F8336" i="6"/>
  <c r="E8328" i="6"/>
  <c r="D8328" i="6"/>
  <c r="F8328" i="6"/>
  <c r="E8320" i="6"/>
  <c r="F8320" i="6"/>
  <c r="D8320" i="6"/>
  <c r="E8300" i="6"/>
  <c r="F8300" i="6"/>
  <c r="F8296" i="6"/>
  <c r="D8296" i="6"/>
  <c r="E8296" i="6"/>
  <c r="F8284" i="6"/>
  <c r="D8284" i="6"/>
  <c r="D8280" i="6"/>
  <c r="E8280" i="6"/>
  <c r="E8264" i="6"/>
  <c r="D8264" i="6"/>
  <c r="E8192" i="6"/>
  <c r="F8192" i="6"/>
  <c r="D8176" i="6"/>
  <c r="F8176" i="6"/>
  <c r="D8156" i="6"/>
  <c r="E8156" i="6"/>
  <c r="F8156" i="6"/>
  <c r="D8140" i="6"/>
  <c r="F8140" i="6"/>
  <c r="D8132" i="6"/>
  <c r="F8132" i="6"/>
  <c r="E8128" i="6"/>
  <c r="D8128" i="6"/>
  <c r="F8128" i="6"/>
  <c r="F8124" i="6"/>
  <c r="D8124" i="6"/>
  <c r="D8108" i="6"/>
  <c r="F8108" i="6"/>
  <c r="E8088" i="6"/>
  <c r="F8088" i="6"/>
  <c r="E8084" i="6"/>
  <c r="D8084" i="6"/>
  <c r="E8072" i="6"/>
  <c r="F8072" i="6"/>
  <c r="D8060" i="6"/>
  <c r="E8060" i="6"/>
  <c r="E8056" i="6"/>
  <c r="F8056" i="6"/>
  <c r="D8052" i="6"/>
  <c r="E8052" i="6"/>
  <c r="D8032" i="6"/>
  <c r="F8032" i="6"/>
  <c r="D8020" i="6"/>
  <c r="F8020" i="6"/>
  <c r="D7960" i="6"/>
  <c r="F7960" i="6"/>
  <c r="E7948" i="6"/>
  <c r="F7948" i="6"/>
  <c r="E7944" i="6"/>
  <c r="D7944" i="6"/>
  <c r="F7944" i="6"/>
  <c r="E7920" i="6"/>
  <c r="D7920" i="6"/>
  <c r="F7908" i="6"/>
  <c r="E7908" i="6"/>
  <c r="E7900" i="6"/>
  <c r="F7900" i="6"/>
  <c r="E7896" i="6"/>
  <c r="D7896" i="6"/>
  <c r="D7888" i="6"/>
  <c r="E7888" i="6"/>
  <c r="D7872" i="6"/>
  <c r="E7872" i="6"/>
  <c r="E7864" i="6"/>
  <c r="F7864" i="6"/>
  <c r="D7864" i="6"/>
  <c r="F7860" i="6"/>
  <c r="E7860" i="6"/>
  <c r="E7844" i="6"/>
  <c r="F7844" i="6"/>
  <c r="E7836" i="6"/>
  <c r="F7836" i="6"/>
  <c r="D7820" i="6"/>
  <c r="F7820" i="6"/>
  <c r="D7800" i="6"/>
  <c r="F7800" i="6"/>
  <c r="E7796" i="6"/>
  <c r="D7796" i="6"/>
  <c r="D7784" i="6"/>
  <c r="F7784" i="6"/>
  <c r="D7780" i="6"/>
  <c r="F7780" i="6"/>
  <c r="F7772" i="6"/>
  <c r="D7772" i="6"/>
  <c r="F7764" i="6"/>
  <c r="D7764" i="6"/>
  <c r="F7748" i="6"/>
  <c r="E7748" i="6"/>
  <c r="D7748" i="6"/>
  <c r="E7740" i="6"/>
  <c r="D7740" i="6"/>
  <c r="F7732" i="6"/>
  <c r="E7732" i="6"/>
  <c r="F7720" i="6"/>
  <c r="D7720" i="6"/>
  <c r="E7716" i="6"/>
  <c r="F7716" i="6"/>
  <c r="E7684" i="6"/>
  <c r="F7684" i="6"/>
  <c r="E7676" i="6"/>
  <c r="D7676" i="6"/>
  <c r="D7672" i="6"/>
  <c r="F7672" i="6"/>
  <c r="E7668" i="6"/>
  <c r="F7668" i="6"/>
  <c r="E7664" i="6"/>
  <c r="F7664" i="6"/>
  <c r="E7660" i="6"/>
  <c r="F7660" i="6"/>
  <c r="F7656" i="6"/>
  <c r="E7656" i="6"/>
  <c r="E7652" i="6"/>
  <c r="F7652" i="6"/>
  <c r="F7648" i="6"/>
  <c r="E7648" i="6"/>
  <c r="E7644" i="6"/>
  <c r="F7644" i="6"/>
  <c r="E7636" i="6"/>
  <c r="F7636" i="6"/>
  <c r="F7632" i="6"/>
  <c r="E7632" i="6"/>
  <c r="E7628" i="6"/>
  <c r="D7628" i="6"/>
  <c r="D7624" i="6"/>
  <c r="E7624" i="6"/>
  <c r="F7624" i="6"/>
  <c r="F7620" i="6"/>
  <c r="E7620" i="6"/>
  <c r="D7620" i="6"/>
  <c r="D7616" i="6"/>
  <c r="F7616" i="6"/>
  <c r="E7616" i="6"/>
  <c r="E7612" i="6"/>
  <c r="F7612" i="6"/>
  <c r="D7608" i="6"/>
  <c r="E7608" i="6"/>
  <c r="D7600" i="6"/>
  <c r="F7600" i="6"/>
  <c r="E7600" i="6"/>
  <c r="E7596" i="6"/>
  <c r="D7596" i="6"/>
  <c r="F7592" i="6"/>
  <c r="D7592" i="6"/>
  <c r="E7592" i="6"/>
  <c r="F7584" i="6"/>
  <c r="D7584" i="6"/>
  <c r="D7580" i="6"/>
  <c r="E7580" i="6"/>
  <c r="D7576" i="6"/>
  <c r="F7576" i="6"/>
  <c r="E7576" i="6"/>
  <c r="D7572" i="6"/>
  <c r="E7572" i="6"/>
  <c r="F7560" i="6"/>
  <c r="D7560" i="6"/>
  <c r="E7560" i="6"/>
  <c r="D7556" i="6"/>
  <c r="E7556" i="6"/>
  <c r="D7552" i="6"/>
  <c r="E7552" i="6"/>
  <c r="F7552" i="6"/>
  <c r="D7544" i="6"/>
  <c r="F7544" i="6"/>
  <c r="F7536" i="6"/>
  <c r="D7536" i="6"/>
  <c r="E7536" i="6"/>
  <c r="E7532" i="6"/>
  <c r="D7532" i="6"/>
  <c r="D7528" i="6"/>
  <c r="E7528" i="6"/>
  <c r="F7528" i="6"/>
  <c r="D7524" i="6"/>
  <c r="F7524" i="6"/>
  <c r="E7524" i="6"/>
  <c r="E7520" i="6"/>
  <c r="D7520" i="6"/>
  <c r="F7520" i="6"/>
  <c r="D7516" i="6"/>
  <c r="F7516" i="6"/>
  <c r="F7512" i="6"/>
  <c r="D7512" i="6"/>
  <c r="E7512" i="6"/>
  <c r="D7508" i="6"/>
  <c r="F7508" i="6"/>
  <c r="E7508" i="6"/>
  <c r="E7504" i="6"/>
  <c r="F7504" i="6"/>
  <c r="F7500" i="6"/>
  <c r="D7500" i="6"/>
  <c r="E7500" i="6"/>
  <c r="D7492" i="6"/>
  <c r="F7492" i="6"/>
  <c r="E7492" i="6"/>
  <c r="E7488" i="6"/>
  <c r="F7488" i="6"/>
  <c r="D7488" i="6"/>
  <c r="F7484" i="6"/>
  <c r="D7484" i="6"/>
  <c r="E7484" i="6"/>
  <c r="F7480" i="6"/>
  <c r="E7480" i="6"/>
  <c r="D7480" i="6"/>
  <c r="E7472" i="6"/>
  <c r="F7472" i="6"/>
  <c r="F7468" i="6"/>
  <c r="D7468" i="6"/>
  <c r="E7468" i="6"/>
  <c r="D7464" i="6"/>
  <c r="F7464" i="6"/>
  <c r="E7464" i="6"/>
  <c r="D7460" i="6"/>
  <c r="F7460" i="6"/>
  <c r="E7460" i="6"/>
  <c r="E7456" i="6"/>
  <c r="D7456" i="6"/>
  <c r="F7452" i="6"/>
  <c r="D7452" i="6"/>
  <c r="F7448" i="6"/>
  <c r="D7448" i="6"/>
  <c r="E7448" i="6"/>
  <c r="D7444" i="6"/>
  <c r="F7444" i="6"/>
  <c r="E7444" i="6"/>
  <c r="E7440" i="6"/>
  <c r="F7440" i="6"/>
  <c r="F7436" i="6"/>
  <c r="D7436" i="6"/>
  <c r="E7436" i="6"/>
  <c r="D7428" i="6"/>
  <c r="F7428" i="6"/>
  <c r="E7428" i="6"/>
  <c r="E7424" i="6"/>
  <c r="F7424" i="6"/>
  <c r="D7424" i="6"/>
  <c r="F7420" i="6"/>
  <c r="D7420" i="6"/>
  <c r="E7420" i="6"/>
  <c r="F7416" i="6"/>
  <c r="E7416" i="6"/>
  <c r="D7416" i="6"/>
  <c r="E7408" i="6"/>
  <c r="F7408" i="6"/>
  <c r="F7404" i="6"/>
  <c r="D7404" i="6"/>
  <c r="E7404" i="6"/>
  <c r="D7400" i="6"/>
  <c r="F7400" i="6"/>
  <c r="E7400" i="6"/>
  <c r="D7396" i="6"/>
  <c r="F7396" i="6"/>
  <c r="E7396" i="6"/>
  <c r="E7392" i="6"/>
  <c r="D7392" i="6"/>
  <c r="F7388" i="6"/>
  <c r="D7388" i="6"/>
  <c r="F7384" i="6"/>
  <c r="D7384" i="6"/>
  <c r="E7384" i="6"/>
  <c r="D7380" i="6"/>
  <c r="F7380" i="6"/>
  <c r="E7380" i="6"/>
  <c r="E7376" i="6"/>
  <c r="F7376" i="6"/>
  <c r="F7372" i="6"/>
  <c r="D7372" i="6"/>
  <c r="E7372" i="6"/>
  <c r="D7364" i="6"/>
  <c r="F7364" i="6"/>
  <c r="E7364" i="6"/>
  <c r="E7360" i="6"/>
  <c r="F7360" i="6"/>
  <c r="D7360" i="6"/>
  <c r="F7356" i="6"/>
  <c r="D7356" i="6"/>
  <c r="E7356" i="6"/>
  <c r="F7352" i="6"/>
  <c r="E7352" i="6"/>
  <c r="D7352" i="6"/>
  <c r="E7344" i="6"/>
  <c r="F7344" i="6"/>
  <c r="F7340" i="6"/>
  <c r="D7340" i="6"/>
  <c r="E7340" i="6"/>
  <c r="D7336" i="6"/>
  <c r="F7336" i="6"/>
  <c r="E7336" i="6"/>
  <c r="D7332" i="6"/>
  <c r="F7332" i="6"/>
  <c r="E7332" i="6"/>
  <c r="E7328" i="6"/>
  <c r="D7328" i="6"/>
  <c r="F7324" i="6"/>
  <c r="D7324" i="6"/>
  <c r="F7320" i="6"/>
  <c r="D7320" i="6"/>
  <c r="E7320" i="6"/>
  <c r="D7316" i="6"/>
  <c r="F7316" i="6"/>
  <c r="E7316" i="6"/>
  <c r="E7312" i="6"/>
  <c r="F7312" i="6"/>
  <c r="F7308" i="6"/>
  <c r="D7308" i="6"/>
  <c r="E7308" i="6"/>
  <c r="D7300" i="6"/>
  <c r="F7300" i="6"/>
  <c r="E7300" i="6"/>
  <c r="E7296" i="6"/>
  <c r="F7296" i="6"/>
  <c r="D7296" i="6"/>
  <c r="F7292" i="6"/>
  <c r="D7292" i="6"/>
  <c r="E7292" i="6"/>
  <c r="F7288" i="6"/>
  <c r="E7288" i="6"/>
  <c r="D7288" i="6"/>
  <c r="E7280" i="6"/>
  <c r="F7280" i="6"/>
  <c r="F7276" i="6"/>
  <c r="D7276" i="6"/>
  <c r="E7276" i="6"/>
  <c r="D7272" i="6"/>
  <c r="F7272" i="6"/>
  <c r="E7272" i="6"/>
  <c r="D7268" i="6"/>
  <c r="F7268" i="6"/>
  <c r="E7268" i="6"/>
  <c r="E7264" i="6"/>
  <c r="D7264" i="6"/>
  <c r="F7260" i="6"/>
  <c r="D7260" i="6"/>
  <c r="F7256" i="6"/>
  <c r="D7256" i="6"/>
  <c r="E7256" i="6"/>
  <c r="D7252" i="6"/>
  <c r="F7252" i="6"/>
  <c r="E7252" i="6"/>
  <c r="E7248" i="6"/>
  <c r="F7248" i="6"/>
  <c r="E7244" i="6"/>
  <c r="D7244" i="6"/>
  <c r="E7232" i="6"/>
  <c r="D7232" i="6"/>
  <c r="E7228" i="6"/>
  <c r="D7228" i="6"/>
  <c r="D7224" i="6"/>
  <c r="E7224" i="6"/>
  <c r="D7208" i="6"/>
  <c r="E7208" i="6"/>
  <c r="D7204" i="6"/>
  <c r="E7204" i="6"/>
  <c r="D7192" i="6"/>
  <c r="E7192" i="6"/>
  <c r="E7188" i="6"/>
  <c r="D7188" i="6"/>
  <c r="E7184" i="6"/>
  <c r="D7184" i="6"/>
  <c r="E7180" i="6"/>
  <c r="D7180" i="6"/>
  <c r="E7168" i="6"/>
  <c r="D7168" i="6"/>
  <c r="E7164" i="6"/>
  <c r="D7164" i="6"/>
  <c r="D7160" i="6"/>
  <c r="E7160" i="6"/>
  <c r="D7144" i="6"/>
  <c r="E7144" i="6"/>
  <c r="D7140" i="6"/>
  <c r="E7140" i="6"/>
  <c r="E7132" i="6"/>
  <c r="D7132" i="6"/>
  <c r="F7132" i="6"/>
  <c r="F7128" i="6"/>
  <c r="E7128" i="6"/>
  <c r="D7128" i="6"/>
  <c r="E7120" i="6"/>
  <c r="D7120" i="6"/>
  <c r="E7116" i="6"/>
  <c r="D7116" i="6"/>
  <c r="E7112" i="6"/>
  <c r="D7112" i="6"/>
  <c r="F7108" i="6"/>
  <c r="E7108" i="6"/>
  <c r="D7108" i="6"/>
  <c r="E7100" i="6"/>
  <c r="F7100" i="6"/>
  <c r="D7100" i="6"/>
  <c r="F7096" i="6"/>
  <c r="D7096" i="6"/>
  <c r="E7096" i="6"/>
  <c r="F7092" i="6"/>
  <c r="E7092" i="6"/>
  <c r="D7092" i="6"/>
  <c r="D7088" i="6"/>
  <c r="E7088" i="6"/>
  <c r="E7084" i="6"/>
  <c r="F7084" i="6"/>
  <c r="F7080" i="6"/>
  <c r="D7080" i="6"/>
  <c r="D7076" i="6"/>
  <c r="F7076" i="6"/>
  <c r="E7076" i="6"/>
  <c r="D7072" i="6"/>
  <c r="F7072" i="6"/>
  <c r="E7072" i="6"/>
  <c r="E7068" i="6"/>
  <c r="D7068" i="6"/>
  <c r="F7064" i="6"/>
  <c r="D7064" i="6"/>
  <c r="E7064" i="6"/>
  <c r="F7060" i="6"/>
  <c r="D7060" i="6"/>
  <c r="D7056" i="6"/>
  <c r="F7056" i="6"/>
  <c r="E7056" i="6"/>
  <c r="E7052" i="6"/>
  <c r="F7052" i="6"/>
  <c r="F7048" i="6"/>
  <c r="D7048" i="6"/>
  <c r="E7048" i="6"/>
  <c r="D7044" i="6"/>
  <c r="E7044" i="6"/>
  <c r="D7040" i="6"/>
  <c r="F7040" i="6"/>
  <c r="E7036" i="6"/>
  <c r="F7036" i="6"/>
  <c r="D7036" i="6"/>
  <c r="F7032" i="6"/>
  <c r="D7032" i="6"/>
  <c r="E7032" i="6"/>
  <c r="F7028" i="6"/>
  <c r="E7028" i="6"/>
  <c r="D7028" i="6"/>
  <c r="D7024" i="6"/>
  <c r="E7024" i="6"/>
  <c r="E7020" i="6"/>
  <c r="F7020" i="6"/>
  <c r="F7016" i="6"/>
  <c r="D7016" i="6"/>
  <c r="D7012" i="6"/>
  <c r="F7012" i="6"/>
  <c r="E7012" i="6"/>
  <c r="D7008" i="6"/>
  <c r="F7008" i="6"/>
  <c r="E7008" i="6"/>
  <c r="E7004" i="6"/>
  <c r="D7004" i="6"/>
  <c r="F7000" i="6"/>
  <c r="D7000" i="6"/>
  <c r="E7000" i="6"/>
  <c r="F6996" i="6"/>
  <c r="D6996" i="6"/>
  <c r="D6992" i="6"/>
  <c r="F6992" i="6"/>
  <c r="E6992" i="6"/>
  <c r="E6988" i="6"/>
  <c r="F6988" i="6"/>
  <c r="F6984" i="6"/>
  <c r="D6984" i="6"/>
  <c r="E6984" i="6"/>
  <c r="D6980" i="6"/>
  <c r="E6980" i="6"/>
  <c r="D6976" i="6"/>
  <c r="F6976" i="6"/>
  <c r="E6972" i="6"/>
  <c r="F6972" i="6"/>
  <c r="D6972" i="6"/>
  <c r="F6968" i="6"/>
  <c r="D6968" i="6"/>
  <c r="E6968" i="6"/>
  <c r="F6964" i="6"/>
  <c r="E6964" i="6"/>
  <c r="D6964" i="6"/>
  <c r="D6960" i="6"/>
  <c r="E6960" i="6"/>
  <c r="E6956" i="6"/>
  <c r="F6956" i="6"/>
  <c r="F6952" i="6"/>
  <c r="D6952" i="6"/>
  <c r="D6948" i="6"/>
  <c r="F6948" i="6"/>
  <c r="E6948" i="6"/>
  <c r="D6944" i="6"/>
  <c r="F6944" i="6"/>
  <c r="E6944" i="6"/>
  <c r="E6940" i="6"/>
  <c r="D6940" i="6"/>
  <c r="F6936" i="6"/>
  <c r="D6936" i="6"/>
  <c r="E6936" i="6"/>
  <c r="F6932" i="6"/>
  <c r="D6932" i="6"/>
  <c r="D6928" i="6"/>
  <c r="F6928" i="6"/>
  <c r="E6928" i="6"/>
  <c r="E6924" i="6"/>
  <c r="F6924" i="6"/>
  <c r="F6920" i="6"/>
  <c r="D6920" i="6"/>
  <c r="E6920" i="6"/>
  <c r="D6916" i="6"/>
  <c r="E6916" i="6"/>
  <c r="D6912" i="6"/>
  <c r="F6912" i="6"/>
  <c r="E6908" i="6"/>
  <c r="F6908" i="6"/>
  <c r="D6908" i="6"/>
  <c r="F6904" i="6"/>
  <c r="D6904" i="6"/>
  <c r="E6904" i="6"/>
  <c r="F6900" i="6"/>
  <c r="E6900" i="6"/>
  <c r="D6900" i="6"/>
  <c r="D6896" i="6"/>
  <c r="E6896" i="6"/>
  <c r="E6892" i="6"/>
  <c r="F6892" i="6"/>
  <c r="F6888" i="6"/>
  <c r="D6888" i="6"/>
  <c r="D6884" i="6"/>
  <c r="F6884" i="6"/>
  <c r="E6884" i="6"/>
  <c r="D6880" i="6"/>
  <c r="F6880" i="6"/>
  <c r="E6880" i="6"/>
  <c r="E6876" i="6"/>
  <c r="D6876" i="6"/>
  <c r="F6872" i="6"/>
  <c r="D6872" i="6"/>
  <c r="E6872" i="6"/>
  <c r="F6868" i="6"/>
  <c r="D6868" i="6"/>
  <c r="D6864" i="6"/>
  <c r="F6864" i="6"/>
  <c r="E6864" i="6"/>
  <c r="E6860" i="6"/>
  <c r="F6860" i="6"/>
  <c r="F6856" i="6"/>
  <c r="D6856" i="6"/>
  <c r="E6856" i="6"/>
  <c r="D6852" i="6"/>
  <c r="E6852" i="6"/>
  <c r="D6848" i="6"/>
  <c r="F6848" i="6"/>
  <c r="E6844" i="6"/>
  <c r="F6844" i="6"/>
  <c r="D6844" i="6"/>
  <c r="F6840" i="6"/>
  <c r="D6840" i="6"/>
  <c r="E6840" i="6"/>
  <c r="F6836" i="6"/>
  <c r="E6836" i="6"/>
  <c r="D6836" i="6"/>
  <c r="E6832" i="6"/>
  <c r="D6832" i="6"/>
  <c r="F6828" i="6"/>
  <c r="E6828" i="6"/>
  <c r="D6820" i="6"/>
  <c r="E6820" i="6"/>
  <c r="F6820" i="6"/>
  <c r="D6816" i="6"/>
  <c r="E6816" i="6"/>
  <c r="D6812" i="6"/>
  <c r="F6812" i="6"/>
  <c r="D6804" i="6"/>
  <c r="E6804" i="6"/>
  <c r="F6804" i="6"/>
  <c r="E6800" i="6"/>
  <c r="D6800" i="6"/>
  <c r="F6796" i="6"/>
  <c r="E6796" i="6"/>
  <c r="D6796" i="6"/>
  <c r="D6788" i="6"/>
  <c r="F6788" i="6"/>
  <c r="D6784" i="6"/>
  <c r="E6784" i="6"/>
  <c r="E6780" i="6"/>
  <c r="D6780" i="6"/>
  <c r="E6776" i="6"/>
  <c r="D6776" i="6"/>
  <c r="D6772" i="6"/>
  <c r="E6772" i="6"/>
  <c r="F6772" i="6"/>
  <c r="F6764" i="6"/>
  <c r="E6764" i="6"/>
  <c r="E6760" i="6"/>
  <c r="D6760" i="6"/>
  <c r="D6756" i="6"/>
  <c r="F6756" i="6"/>
  <c r="E6756" i="6"/>
  <c r="D6748" i="6"/>
  <c r="F6748" i="6"/>
  <c r="E6744" i="6"/>
  <c r="D6744" i="6"/>
  <c r="D6740" i="6"/>
  <c r="F6740" i="6"/>
  <c r="E6740" i="6"/>
  <c r="F6732" i="6"/>
  <c r="E6732" i="6"/>
  <c r="D6732" i="6"/>
  <c r="E6728" i="6"/>
  <c r="D6728" i="6"/>
  <c r="E6720" i="6"/>
  <c r="D6720" i="6"/>
  <c r="E6716" i="6"/>
  <c r="D6716" i="6"/>
  <c r="D6712" i="6"/>
  <c r="F6712" i="6"/>
  <c r="E6708" i="6"/>
  <c r="D6708" i="6"/>
  <c r="F6696" i="6"/>
  <c r="E6696" i="6"/>
  <c r="E6640" i="6"/>
  <c r="D6640" i="6"/>
  <c r="E6624" i="6"/>
  <c r="D6624" i="6"/>
  <c r="D6608" i="6"/>
  <c r="E6608" i="6"/>
  <c r="D6596" i="6"/>
  <c r="F6596" i="6"/>
  <c r="E6596" i="6"/>
  <c r="E6592" i="6"/>
  <c r="D6592" i="6"/>
  <c r="F6592" i="6"/>
  <c r="D6576" i="6"/>
  <c r="E6576" i="6"/>
  <c r="D6568" i="6"/>
  <c r="F6568" i="6"/>
  <c r="E6560" i="6"/>
  <c r="D6560" i="6"/>
  <c r="F6548" i="6"/>
  <c r="E6548" i="6"/>
  <c r="E6544" i="6"/>
  <c r="D6544" i="6"/>
  <c r="E6532" i="6"/>
  <c r="D6532" i="6"/>
  <c r="F6532" i="6"/>
  <c r="D6528" i="6"/>
  <c r="F6528" i="6"/>
  <c r="E6528" i="6"/>
  <c r="E6512" i="6"/>
  <c r="D6512" i="6"/>
  <c r="E6496" i="6"/>
  <c r="D6496" i="6"/>
  <c r="D6468" i="6"/>
  <c r="F6468" i="6"/>
  <c r="E6468" i="6"/>
  <c r="E6464" i="6"/>
  <c r="D6464" i="6"/>
  <c r="F6464" i="6"/>
  <c r="E6448" i="6"/>
  <c r="D6448" i="6"/>
  <c r="E6440" i="6"/>
  <c r="D6440" i="6"/>
  <c r="E6416" i="6"/>
  <c r="D6416" i="6"/>
  <c r="E6404" i="6"/>
  <c r="D6404" i="6"/>
  <c r="F6404" i="6"/>
  <c r="D6400" i="6"/>
  <c r="F6400" i="6"/>
  <c r="E6400" i="6"/>
  <c r="E6384" i="6"/>
  <c r="D6384" i="6"/>
  <c r="F6376" i="6"/>
  <c r="E6376" i="6"/>
  <c r="D6376" i="6"/>
  <c r="D6372" i="6"/>
  <c r="F6372" i="6"/>
  <c r="E6368" i="6"/>
  <c r="D6368" i="6"/>
  <c r="D6352" i="6"/>
  <c r="E6352" i="6"/>
  <c r="E6348" i="6"/>
  <c r="D6348" i="6"/>
  <c r="E6344" i="6"/>
  <c r="D6344" i="6"/>
  <c r="F6340" i="6"/>
  <c r="E6340" i="6"/>
  <c r="D6340" i="6"/>
  <c r="E6336" i="6"/>
  <c r="D6336" i="6"/>
  <c r="E6332" i="6"/>
  <c r="F6332" i="6"/>
  <c r="E6328" i="6"/>
  <c r="D6328" i="6"/>
  <c r="E6324" i="6"/>
  <c r="F6324" i="6"/>
  <c r="D6324" i="6"/>
  <c r="E6320" i="6"/>
  <c r="F6320" i="6"/>
  <c r="D6320" i="6"/>
  <c r="F6312" i="6"/>
  <c r="D6312" i="6"/>
  <c r="F6292" i="6"/>
  <c r="D6292" i="6"/>
  <c r="E6284" i="6"/>
  <c r="D6284" i="6"/>
  <c r="F6284" i="6"/>
  <c r="E6280" i="6"/>
  <c r="D6280" i="6"/>
  <c r="E6276" i="6"/>
  <c r="F6276" i="6"/>
  <c r="D6276" i="6"/>
  <c r="D6272" i="6"/>
  <c r="F6272" i="6"/>
  <c r="E6272" i="6"/>
  <c r="E6268" i="6"/>
  <c r="F6268" i="6"/>
  <c r="D6264" i="6"/>
  <c r="E6264" i="6"/>
  <c r="E6260" i="6"/>
  <c r="F6260" i="6"/>
  <c r="D6260" i="6"/>
  <c r="E6256" i="6"/>
  <c r="F6256" i="6"/>
  <c r="D6256" i="6"/>
  <c r="E6224" i="6"/>
  <c r="D6224" i="6"/>
  <c r="F6224" i="6"/>
  <c r="F6220" i="6"/>
  <c r="D6220" i="6"/>
  <c r="E6220" i="6"/>
  <c r="D6216" i="6"/>
  <c r="E6216" i="6"/>
  <c r="F6216" i="6"/>
  <c r="E6208" i="6"/>
  <c r="F6208" i="6"/>
  <c r="D6208" i="6"/>
  <c r="E6200" i="6"/>
  <c r="F6200" i="6"/>
  <c r="E6196" i="6"/>
  <c r="D6196" i="6"/>
  <c r="D6192" i="6"/>
  <c r="E6192" i="6"/>
  <c r="F6188" i="6"/>
  <c r="D6188" i="6"/>
  <c r="E6180" i="6"/>
  <c r="D6180" i="6"/>
  <c r="E6176" i="6"/>
  <c r="D6176" i="6"/>
  <c r="F6176" i="6"/>
  <c r="F6172" i="6"/>
  <c r="D6172" i="6"/>
  <c r="F6164" i="6"/>
  <c r="E6164" i="6"/>
  <c r="E6160" i="6"/>
  <c r="D6160" i="6"/>
  <c r="F6160" i="6"/>
  <c r="E6152" i="6"/>
  <c r="F6152" i="6"/>
  <c r="E6144" i="6"/>
  <c r="F6144" i="6"/>
  <c r="D6144" i="6"/>
  <c r="E6140" i="6"/>
  <c r="F6140" i="6"/>
  <c r="D6136" i="6"/>
  <c r="F6136" i="6"/>
  <c r="E6128" i="6"/>
  <c r="D6128" i="6"/>
  <c r="F6128" i="6"/>
  <c r="E6112" i="6"/>
  <c r="D6112" i="6"/>
  <c r="F6112" i="6"/>
  <c r="D6100" i="6"/>
  <c r="E6100" i="6"/>
  <c r="F6100" i="6"/>
  <c r="E6096" i="6"/>
  <c r="D6096" i="6"/>
  <c r="F6096" i="6"/>
  <c r="E6084" i="6"/>
  <c r="F6084" i="6"/>
  <c r="E6080" i="6"/>
  <c r="F6080" i="6"/>
  <c r="D6080" i="6"/>
  <c r="E6076" i="6"/>
  <c r="D6076" i="6"/>
  <c r="E6072" i="6"/>
  <c r="F6072" i="6"/>
  <c r="D6064" i="6"/>
  <c r="E6064" i="6"/>
  <c r="F6064" i="6"/>
  <c r="E6060" i="6"/>
  <c r="F6060" i="6"/>
  <c r="D6056" i="6"/>
  <c r="E6056" i="6"/>
  <c r="F6056" i="6"/>
  <c r="E6048" i="6"/>
  <c r="D6048" i="6"/>
  <c r="F6048" i="6"/>
  <c r="F6044" i="6"/>
  <c r="E6044" i="6"/>
  <c r="F6040" i="6"/>
  <c r="E6040" i="6"/>
  <c r="E6032" i="6"/>
  <c r="D6032" i="6"/>
  <c r="F6020" i="6"/>
  <c r="D6020" i="6"/>
  <c r="E6016" i="6"/>
  <c r="F6016" i="6"/>
  <c r="D6016" i="6"/>
  <c r="D6012" i="6"/>
  <c r="E6012" i="6"/>
  <c r="E6008" i="6"/>
  <c r="F6008" i="6"/>
  <c r="E6000" i="6"/>
  <c r="F6000" i="6"/>
  <c r="D6000" i="6"/>
  <c r="F5996" i="6"/>
  <c r="D5996" i="6"/>
  <c r="D5992" i="6"/>
  <c r="E5992" i="6"/>
  <c r="F5988" i="6"/>
  <c r="E5988" i="6"/>
  <c r="D5988" i="6"/>
  <c r="E5984" i="6"/>
  <c r="D5984" i="6"/>
  <c r="F5984" i="6"/>
  <c r="D5980" i="6"/>
  <c r="E5980" i="6"/>
  <c r="F5980" i="6"/>
  <c r="D5976" i="6"/>
  <c r="E5976" i="6"/>
  <c r="F5976" i="6"/>
  <c r="E5968" i="6"/>
  <c r="D5968" i="6"/>
  <c r="F5968" i="6"/>
  <c r="F5964" i="6"/>
  <c r="E5964" i="6"/>
  <c r="E5952" i="6"/>
  <c r="F5952" i="6"/>
  <c r="D5952" i="6"/>
  <c r="E5944" i="6"/>
  <c r="F5944" i="6"/>
  <c r="D5940" i="6"/>
  <c r="F5940" i="6"/>
  <c r="D5936" i="6"/>
  <c r="F5936" i="6"/>
  <c r="E5936" i="6"/>
  <c r="E5932" i="6"/>
  <c r="D5932" i="6"/>
  <c r="E5928" i="6"/>
  <c r="F5928" i="6"/>
  <c r="E5920" i="6"/>
  <c r="D5920" i="6"/>
  <c r="F5920" i="6"/>
  <c r="D5916" i="6"/>
  <c r="F5916" i="6"/>
  <c r="D5908" i="6"/>
  <c r="F5908" i="6"/>
  <c r="E5908" i="6"/>
  <c r="E5904" i="6"/>
  <c r="D5904" i="6"/>
  <c r="F5904" i="6"/>
  <c r="E5896" i="6"/>
  <c r="F5896" i="6"/>
  <c r="E5888" i="6"/>
  <c r="F5888" i="6"/>
  <c r="D5888" i="6"/>
  <c r="D5884" i="6"/>
  <c r="E5884" i="6"/>
  <c r="F5884" i="6"/>
  <c r="E5872" i="6"/>
  <c r="F5872" i="6"/>
  <c r="D5872" i="6"/>
  <c r="D5864" i="6"/>
  <c r="E5864" i="6"/>
  <c r="F5864" i="6"/>
  <c r="D5860" i="6"/>
  <c r="F5860" i="6"/>
  <c r="E5860" i="6"/>
  <c r="E5856" i="6"/>
  <c r="D5856" i="6"/>
  <c r="F5856" i="6"/>
  <c r="E5848" i="6"/>
  <c r="D5848" i="6"/>
  <c r="F5848" i="6"/>
  <c r="E5840" i="6"/>
  <c r="D5840" i="6"/>
  <c r="F5840" i="6"/>
  <c r="E5836" i="6"/>
  <c r="D5836" i="6"/>
  <c r="F5836" i="6"/>
  <c r="F5828" i="6"/>
  <c r="D5828" i="6"/>
  <c r="E5824" i="6"/>
  <c r="F5824" i="6"/>
  <c r="D5824" i="6"/>
  <c r="D5816" i="6"/>
  <c r="E5816" i="6"/>
  <c r="F5816" i="6"/>
  <c r="D5808" i="6"/>
  <c r="F5808" i="6"/>
  <c r="D5804" i="6"/>
  <c r="E5804" i="6"/>
  <c r="F5804" i="6"/>
  <c r="E5796" i="6"/>
  <c r="F5796" i="6"/>
  <c r="D5796" i="6"/>
  <c r="F5776" i="6"/>
  <c r="E5776" i="6"/>
  <c r="D5776" i="6"/>
  <c r="D5772" i="6"/>
  <c r="E5772" i="6"/>
  <c r="F5772" i="6"/>
  <c r="E5768" i="6"/>
  <c r="F5768" i="6"/>
  <c r="F5764" i="6"/>
  <c r="E5764" i="6"/>
  <c r="D5760" i="6"/>
  <c r="E5760" i="6"/>
  <c r="F5760" i="6"/>
  <c r="F5756" i="6"/>
  <c r="D5756" i="6"/>
  <c r="E5756" i="6"/>
  <c r="E5744" i="6"/>
  <c r="D5744" i="6"/>
  <c r="F5744" i="6"/>
  <c r="D5740" i="6"/>
  <c r="F5740" i="6"/>
  <c r="E5740" i="6"/>
  <c r="E5736" i="6"/>
  <c r="F5736" i="6"/>
  <c r="D5728" i="6"/>
  <c r="E5728" i="6"/>
  <c r="F5728" i="6"/>
  <c r="D5724" i="6"/>
  <c r="F5724" i="6"/>
  <c r="E5724" i="6"/>
  <c r="F5716" i="6"/>
  <c r="E5716" i="6"/>
  <c r="D5712" i="6"/>
  <c r="E5712" i="6"/>
  <c r="F5712" i="6"/>
  <c r="D5708" i="6"/>
  <c r="F5708" i="6"/>
  <c r="E5708" i="6"/>
  <c r="D5696" i="6"/>
  <c r="E5696" i="6"/>
  <c r="F5696" i="6"/>
  <c r="F5692" i="6"/>
  <c r="D5692" i="6"/>
  <c r="E5692" i="6"/>
  <c r="D5680" i="6"/>
  <c r="E5680" i="6"/>
  <c r="F5680" i="6"/>
  <c r="D5676" i="6"/>
  <c r="F5676" i="6"/>
  <c r="E5676" i="6"/>
  <c r="D5664" i="6"/>
  <c r="E5664" i="6"/>
  <c r="F5664" i="6"/>
  <c r="F5660" i="6"/>
  <c r="D5660" i="6"/>
  <c r="E5660" i="6"/>
  <c r="D5648" i="6"/>
  <c r="E5648" i="6"/>
  <c r="F5648" i="6"/>
  <c r="D5644" i="6"/>
  <c r="F5644" i="6"/>
  <c r="E5644" i="6"/>
  <c r="D5632" i="6"/>
  <c r="E5632" i="6"/>
  <c r="F5632" i="6"/>
  <c r="D5628" i="6"/>
  <c r="F5628" i="6"/>
  <c r="E5628" i="6"/>
  <c r="E5616" i="6"/>
  <c r="D5616" i="6"/>
  <c r="F5616" i="6"/>
  <c r="D5612" i="6"/>
  <c r="F5612" i="6"/>
  <c r="E5612" i="6"/>
  <c r="D5600" i="6"/>
  <c r="E5600" i="6"/>
  <c r="F5600" i="6"/>
  <c r="D5596" i="6"/>
  <c r="F5596" i="6"/>
  <c r="E5596" i="6"/>
  <c r="E5584" i="6"/>
  <c r="D5584" i="6"/>
  <c r="F5584" i="6"/>
  <c r="D5580" i="6"/>
  <c r="F5580" i="6"/>
  <c r="E5580" i="6"/>
  <c r="E5568" i="6"/>
  <c r="D5568" i="6"/>
  <c r="F5568" i="6"/>
  <c r="F5564" i="6"/>
  <c r="D5564" i="6"/>
  <c r="E5564" i="6"/>
  <c r="D5552" i="6"/>
  <c r="E5552" i="6"/>
  <c r="F5552" i="6"/>
  <c r="F5548" i="6"/>
  <c r="D5548" i="6"/>
  <c r="E5548" i="6"/>
  <c r="D5536" i="6"/>
  <c r="E5536" i="6"/>
  <c r="F5536" i="6"/>
  <c r="D5532" i="6"/>
  <c r="F5532" i="6"/>
  <c r="E5532" i="6"/>
  <c r="E5520" i="6"/>
  <c r="D5520" i="6"/>
  <c r="F5520" i="6"/>
  <c r="D5516" i="6"/>
  <c r="F5516" i="6"/>
  <c r="E5516" i="6"/>
  <c r="F5508" i="6"/>
  <c r="E5508" i="6"/>
  <c r="E5504" i="6"/>
  <c r="D5504" i="6"/>
  <c r="F5504" i="6"/>
  <c r="D5500" i="6"/>
  <c r="F5500" i="6"/>
  <c r="E5500" i="6"/>
  <c r="F5492" i="6"/>
  <c r="E5492" i="6"/>
  <c r="D5488" i="6"/>
  <c r="F5488" i="6"/>
  <c r="D5484" i="6"/>
  <c r="F5484" i="6"/>
  <c r="E5484" i="6"/>
  <c r="F5476" i="6"/>
  <c r="E5476" i="6"/>
  <c r="D5464" i="6"/>
  <c r="F5464" i="6"/>
  <c r="F5456" i="6"/>
  <c r="D5456" i="6"/>
  <c r="E5456" i="6"/>
  <c r="D5448" i="6"/>
  <c r="F5448" i="6"/>
  <c r="E5448" i="6"/>
  <c r="E5444" i="6"/>
  <c r="D5444" i="6"/>
  <c r="F5444" i="6"/>
  <c r="E5436" i="6"/>
  <c r="D5436" i="6"/>
  <c r="F5436" i="6"/>
  <c r="F5428" i="6"/>
  <c r="E5428" i="6"/>
  <c r="D5428" i="6"/>
  <c r="D5420" i="6"/>
  <c r="F5420" i="6"/>
  <c r="D5412" i="6"/>
  <c r="F5412" i="6"/>
  <c r="E5408" i="6"/>
  <c r="F5408" i="6"/>
  <c r="F5404" i="6"/>
  <c r="D5404" i="6"/>
  <c r="E5396" i="6"/>
  <c r="D5396" i="6"/>
  <c r="F5396" i="6"/>
  <c r="D5388" i="6"/>
  <c r="E5388" i="6"/>
  <c r="F5388" i="6"/>
  <c r="D5380" i="6"/>
  <c r="F5380" i="6"/>
  <c r="D5372" i="6"/>
  <c r="F5372" i="6"/>
  <c r="D5364" i="6"/>
  <c r="F5364" i="6"/>
  <c r="D5356" i="6"/>
  <c r="F5356" i="6"/>
  <c r="D5348" i="6"/>
  <c r="F5348" i="6"/>
  <c r="F5340" i="6"/>
  <c r="D5340" i="6"/>
  <c r="E5332" i="6"/>
  <c r="D5332" i="6"/>
  <c r="F5332" i="6"/>
  <c r="F5324" i="6"/>
  <c r="D5324" i="6"/>
  <c r="D5316" i="6"/>
  <c r="F5316" i="6"/>
  <c r="F5308" i="6"/>
  <c r="D5308" i="6"/>
  <c r="F5300" i="6"/>
  <c r="D5300" i="6"/>
  <c r="F5292" i="6"/>
  <c r="D5292" i="6"/>
  <c r="E5292" i="6"/>
  <c r="E5284" i="6"/>
  <c r="D5284" i="6"/>
  <c r="F5284" i="6"/>
  <c r="E5276" i="6"/>
  <c r="F5276" i="6"/>
  <c r="D5276" i="6"/>
  <c r="E5268" i="6"/>
  <c r="D5268" i="6"/>
  <c r="F5268" i="6"/>
  <c r="F5260" i="6"/>
  <c r="D5260" i="6"/>
  <c r="D5252" i="6"/>
  <c r="F5252" i="6"/>
  <c r="D5244" i="6"/>
  <c r="F5244" i="6"/>
  <c r="D5236" i="6"/>
  <c r="F5236" i="6"/>
  <c r="D5200" i="6"/>
  <c r="F5200" i="6"/>
  <c r="E5200" i="6"/>
  <c r="D5196" i="6"/>
  <c r="F5196" i="6"/>
  <c r="D5184" i="6"/>
  <c r="F5184" i="6"/>
  <c r="F5180" i="6"/>
  <c r="D5180" i="6"/>
  <c r="D5168" i="6"/>
  <c r="F5168" i="6"/>
  <c r="E5168" i="6"/>
  <c r="D5164" i="6"/>
  <c r="F5164" i="6"/>
  <c r="E5164" i="6"/>
  <c r="E5160" i="6"/>
  <c r="F5160" i="6"/>
  <c r="D5160" i="6"/>
  <c r="E5156" i="6"/>
  <c r="D5156" i="6"/>
  <c r="F5156" i="6"/>
  <c r="E5152" i="6"/>
  <c r="D5152" i="6"/>
  <c r="E5132" i="6"/>
  <c r="D5132" i="6"/>
  <c r="F5112" i="6"/>
  <c r="E5112" i="6"/>
  <c r="D5112" i="6"/>
  <c r="E5100" i="6"/>
  <c r="D5100" i="6"/>
  <c r="E5028" i="6"/>
  <c r="F5028" i="6"/>
  <c r="D5028" i="6"/>
  <c r="E4976" i="6"/>
  <c r="D4976" i="6"/>
  <c r="F4964" i="6"/>
  <c r="E4964" i="6"/>
  <c r="E4912" i="6"/>
  <c r="F4912" i="6"/>
  <c r="F4892" i="6"/>
  <c r="E4892" i="6"/>
  <c r="D4876" i="6"/>
  <c r="E4876" i="6"/>
  <c r="F4876" i="6"/>
  <c r="E4864" i="6"/>
  <c r="D4864" i="6"/>
  <c r="E4856" i="6"/>
  <c r="D4856" i="6"/>
  <c r="E4844" i="6"/>
  <c r="F4844" i="6"/>
  <c r="D4844" i="6"/>
  <c r="E4828" i="6"/>
  <c r="F4828" i="6"/>
  <c r="D4808" i="6"/>
  <c r="E4808" i="6"/>
  <c r="F4772" i="6"/>
  <c r="E4772" i="6"/>
  <c r="D4744" i="6"/>
  <c r="E4744" i="6"/>
  <c r="E4700" i="6"/>
  <c r="D4700" i="6"/>
  <c r="F4688" i="6"/>
  <c r="E4688" i="6"/>
  <c r="F4680" i="6"/>
  <c r="D4680" i="6"/>
  <c r="D4556" i="6"/>
  <c r="E4556" i="6"/>
  <c r="F4556" i="6"/>
  <c r="E4544" i="6"/>
  <c r="F4544" i="6"/>
  <c r="D4544" i="6"/>
  <c r="D4540" i="6"/>
  <c r="E4540" i="6"/>
  <c r="D4476" i="6"/>
  <c r="E4476" i="6"/>
  <c r="E4444" i="6"/>
  <c r="D4444" i="6"/>
  <c r="F4436" i="6"/>
  <c r="D4436" i="6"/>
  <c r="D4412" i="6"/>
  <c r="E4412" i="6"/>
  <c r="D4404" i="6"/>
  <c r="F4404" i="6"/>
  <c r="E4396" i="6"/>
  <c r="D4396" i="6"/>
  <c r="F4396" i="6"/>
  <c r="D4320" i="6"/>
  <c r="E4320" i="6"/>
  <c r="D4308" i="6"/>
  <c r="F4308" i="6"/>
  <c r="E4300" i="6"/>
  <c r="D4300" i="6"/>
  <c r="F4300" i="6"/>
  <c r="E4284" i="6"/>
  <c r="D4284" i="6"/>
  <c r="F4284" i="6"/>
  <c r="D4276" i="6"/>
  <c r="F4276" i="6"/>
  <c r="E4260" i="6"/>
  <c r="D4260" i="6"/>
  <c r="F4260" i="6"/>
  <c r="E4212" i="6"/>
  <c r="D4212" i="6"/>
  <c r="E4192" i="6"/>
  <c r="D4192" i="6"/>
  <c r="F4192" i="6"/>
  <c r="E4164" i="6"/>
  <c r="F4164" i="6"/>
  <c r="E4048" i="6"/>
  <c r="D4048" i="6"/>
  <c r="E4036" i="6"/>
  <c r="F4036" i="6"/>
  <c r="D3780" i="6"/>
  <c r="E3780" i="6"/>
  <c r="F3600" i="6"/>
  <c r="E3600" i="6"/>
  <c r="F3444" i="6"/>
  <c r="E3444" i="6"/>
  <c r="F3384" i="6"/>
  <c r="E3384" i="6"/>
  <c r="F3316" i="6"/>
  <c r="E3316" i="6"/>
  <c r="D3304" i="6"/>
  <c r="E3304" i="6"/>
  <c r="D3268" i="6"/>
  <c r="E3268" i="6"/>
  <c r="F3228" i="6"/>
  <c r="E3228" i="6"/>
  <c r="D3204" i="6"/>
  <c r="E3204" i="6"/>
  <c r="E3172" i="6"/>
  <c r="D3172" i="6"/>
  <c r="E3144" i="6"/>
  <c r="D3144" i="6"/>
  <c r="E3132" i="6"/>
  <c r="D3132" i="6"/>
  <c r="F3132" i="6"/>
  <c r="E3128" i="6"/>
  <c r="D3128" i="6"/>
  <c r="E3112" i="6"/>
  <c r="D3112" i="6"/>
  <c r="E3080" i="6"/>
  <c r="D3080" i="6"/>
  <c r="E3068" i="6"/>
  <c r="D3068" i="6"/>
  <c r="F3068" i="6"/>
  <c r="E3064" i="6"/>
  <c r="D3064" i="6"/>
  <c r="E3048" i="6"/>
  <c r="D3048" i="6"/>
  <c r="F3024" i="6"/>
  <c r="D3024" i="6"/>
  <c r="E3012" i="6"/>
  <c r="F3012" i="6"/>
  <c r="E2980" i="6"/>
  <c r="F2980" i="6"/>
  <c r="F2968" i="6"/>
  <c r="D2968" i="6"/>
  <c r="D2944" i="6"/>
  <c r="F2944" i="6"/>
  <c r="F2928" i="6"/>
  <c r="D2928" i="6"/>
  <c r="D2920" i="6"/>
  <c r="F2920" i="6"/>
  <c r="F2896" i="6"/>
  <c r="D2896" i="6"/>
  <c r="F2884" i="6"/>
  <c r="E2884" i="6"/>
  <c r="D2872" i="6"/>
  <c r="F2872" i="6"/>
  <c r="D2848" i="6"/>
  <c r="F2848" i="6"/>
  <c r="D2816" i="6"/>
  <c r="F2816" i="6"/>
  <c r="D2804" i="6"/>
  <c r="E2804" i="6"/>
  <c r="D2792" i="6"/>
  <c r="F2792" i="6"/>
  <c r="F2780" i="6"/>
  <c r="E2780" i="6"/>
  <c r="F2768" i="6"/>
  <c r="D2768" i="6"/>
  <c r="F2760" i="6"/>
  <c r="D2760" i="6"/>
  <c r="D2736" i="6"/>
  <c r="F2736" i="6"/>
  <c r="F2724" i="6"/>
  <c r="E2724" i="6"/>
  <c r="D2664" i="6"/>
  <c r="F2664" i="6"/>
  <c r="D2576" i="6"/>
  <c r="F2576" i="6"/>
  <c r="D2568" i="6"/>
  <c r="F2568" i="6"/>
  <c r="D2544" i="6"/>
  <c r="F2544" i="6"/>
  <c r="F2532" i="6"/>
  <c r="E2532" i="6"/>
  <c r="F2520" i="6"/>
  <c r="D2520" i="6"/>
  <c r="D2480" i="6"/>
  <c r="F2480" i="6"/>
  <c r="D2448" i="6"/>
  <c r="F2448" i="6"/>
  <c r="D2440" i="6"/>
  <c r="F2440" i="6"/>
  <c r="F2404" i="6"/>
  <c r="E2404" i="6"/>
  <c r="D2376" i="6"/>
  <c r="F2376" i="6"/>
  <c r="D2352" i="6"/>
  <c r="F2352" i="6"/>
  <c r="F2340" i="6"/>
  <c r="E2340" i="6"/>
  <c r="D2312" i="6"/>
  <c r="F2312" i="6"/>
  <c r="D2288" i="6"/>
  <c r="F2288" i="6"/>
  <c r="D2280" i="6"/>
  <c r="F2280" i="6"/>
  <c r="D2256" i="6"/>
  <c r="F2256" i="6"/>
  <c r="D2192" i="6"/>
  <c r="F2192" i="6"/>
  <c r="D2184" i="6"/>
  <c r="F2184" i="6"/>
  <c r="F2156" i="6"/>
  <c r="E2156" i="6"/>
  <c r="F2136" i="6"/>
  <c r="D2136" i="6"/>
  <c r="E2100" i="6"/>
  <c r="D2100" i="6"/>
  <c r="D2088" i="6"/>
  <c r="F2088" i="6"/>
  <c r="F2040" i="6"/>
  <c r="D2040" i="6"/>
  <c r="F2028" i="6"/>
  <c r="E2028" i="6"/>
  <c r="F1976" i="6"/>
  <c r="D1976" i="6"/>
  <c r="D1960" i="6"/>
  <c r="F1960" i="6"/>
  <c r="F1892" i="6"/>
  <c r="E1892" i="6"/>
  <c r="D1880" i="6"/>
  <c r="E1880" i="6"/>
  <c r="F1828" i="6"/>
  <c r="E1828" i="6"/>
  <c r="D1816" i="6"/>
  <c r="E1816" i="6"/>
  <c r="D1804" i="6"/>
  <c r="E1804" i="6"/>
  <c r="D1752" i="6"/>
  <c r="E1752" i="6"/>
  <c r="F1696" i="6"/>
  <c r="E1696" i="6"/>
  <c r="D1656" i="6"/>
  <c r="E1656" i="6"/>
  <c r="F1636" i="6"/>
  <c r="E1636" i="6"/>
  <c r="D1624" i="6"/>
  <c r="E1624" i="6"/>
  <c r="D1532" i="6"/>
  <c r="E1532" i="6"/>
  <c r="F1508" i="6"/>
  <c r="E1508" i="6"/>
  <c r="E1456" i="6"/>
  <c r="F1456" i="6"/>
  <c r="F1444" i="6"/>
  <c r="D1444" i="6"/>
  <c r="E1444" i="6"/>
  <c r="D1404" i="6"/>
  <c r="E1404" i="6"/>
  <c r="D1372" i="6"/>
  <c r="F1372" i="6"/>
  <c r="E1372" i="6"/>
  <c r="F1348" i="6"/>
  <c r="E1348" i="6"/>
  <c r="F1308" i="6"/>
  <c r="E1308" i="6"/>
  <c r="D1244" i="6"/>
  <c r="F1244" i="6"/>
  <c r="E1244" i="6"/>
  <c r="F1220" i="6"/>
  <c r="E1220" i="6"/>
  <c r="F1176" i="6"/>
  <c r="E1176" i="6"/>
  <c r="F1124" i="6"/>
  <c r="E1124" i="6"/>
  <c r="D1116" i="6"/>
  <c r="F1116" i="6"/>
  <c r="E1116" i="6"/>
  <c r="D1100" i="6"/>
  <c r="E1100" i="6"/>
  <c r="D1052" i="6"/>
  <c r="E1052" i="6"/>
  <c r="F1044" i="6"/>
  <c r="D1044" i="6"/>
  <c r="D1032" i="6"/>
  <c r="E1032" i="6"/>
  <c r="D1020" i="6"/>
  <c r="E1020" i="6"/>
  <c r="E920" i="6"/>
  <c r="F920" i="6"/>
  <c r="F868" i="6"/>
  <c r="E868" i="6"/>
  <c r="F860" i="6"/>
  <c r="D860" i="6"/>
  <c r="E860" i="6"/>
  <c r="D716" i="6"/>
  <c r="E716" i="6"/>
  <c r="F676" i="6"/>
  <c r="E676" i="6"/>
  <c r="D620" i="6"/>
  <c r="E620" i="6"/>
  <c r="F508" i="6"/>
  <c r="E508" i="6"/>
  <c r="F480" i="6"/>
  <c r="E480" i="6"/>
  <c r="D456" i="6"/>
  <c r="E456" i="6"/>
  <c r="F448" i="6"/>
  <c r="E448" i="6"/>
  <c r="F416" i="6"/>
  <c r="E416" i="6"/>
  <c r="F400" i="6"/>
  <c r="E400" i="6"/>
  <c r="D392" i="6"/>
  <c r="E392" i="6"/>
  <c r="F380" i="6"/>
  <c r="E380" i="6"/>
  <c r="F352" i="6"/>
  <c r="E352" i="6"/>
  <c r="F336" i="6"/>
  <c r="E336" i="6"/>
  <c r="D328" i="6"/>
  <c r="E328" i="6"/>
  <c r="F316" i="6"/>
  <c r="E316" i="6"/>
  <c r="D300" i="6"/>
  <c r="E300" i="6"/>
  <c r="F288" i="6"/>
  <c r="E288" i="6"/>
  <c r="D264" i="6"/>
  <c r="E264" i="6"/>
  <c r="F252" i="6"/>
  <c r="E252" i="6"/>
  <c r="D236" i="6"/>
  <c r="E236" i="6"/>
  <c r="F224" i="6"/>
  <c r="E224" i="6"/>
  <c r="F208" i="6"/>
  <c r="E208" i="6"/>
  <c r="D200" i="6"/>
  <c r="E200" i="6"/>
  <c r="F188" i="6"/>
  <c r="E188" i="6"/>
  <c r="D172" i="6"/>
  <c r="E172" i="6"/>
  <c r="F160" i="6"/>
  <c r="E160" i="6"/>
  <c r="D152" i="6"/>
  <c r="E152" i="6"/>
  <c r="D136" i="6"/>
  <c r="E136" i="6"/>
  <c r="F100" i="6"/>
  <c r="E100" i="6"/>
  <c r="F80" i="6"/>
  <c r="E80" i="6"/>
  <c r="D72" i="6"/>
  <c r="E72" i="6"/>
  <c r="F56" i="6"/>
  <c r="E56" i="6"/>
  <c r="F44" i="6"/>
  <c r="E44" i="6"/>
  <c r="D36" i="6"/>
  <c r="E36" i="6"/>
  <c r="F24" i="6"/>
  <c r="E24" i="6"/>
  <c r="D20" i="6"/>
  <c r="E20" i="6"/>
  <c r="E3644" i="6"/>
  <c r="E3452" i="6"/>
  <c r="E3388" i="6"/>
  <c r="E3324" i="6"/>
  <c r="E4840" i="6"/>
  <c r="D4688" i="6"/>
  <c r="F4540" i="6"/>
  <c r="F4476" i="6"/>
  <c r="D4432" i="6"/>
  <c r="F4412" i="6"/>
  <c r="D4368" i="6"/>
  <c r="D3184" i="6"/>
  <c r="E3072" i="6"/>
  <c r="D3056" i="6"/>
  <c r="F2624" i="6"/>
  <c r="F2496" i="6"/>
  <c r="F2368" i="6"/>
  <c r="F2240" i="6"/>
  <c r="F2112" i="6"/>
  <c r="F1984" i="6"/>
  <c r="D2904" i="6"/>
  <c r="D2552" i="6"/>
  <c r="E1812" i="6"/>
  <c r="E1684" i="6"/>
  <c r="E1556" i="6"/>
  <c r="E1428" i="6"/>
  <c r="E1300" i="6"/>
  <c r="E1172" i="6"/>
  <c r="E1044" i="6"/>
  <c r="E916" i="6"/>
  <c r="E788" i="6"/>
  <c r="E660" i="6"/>
  <c r="E28" i="6"/>
  <c r="F5136" i="6"/>
  <c r="E5136" i="6"/>
  <c r="F5124" i="6"/>
  <c r="E5124" i="6"/>
  <c r="F5092" i="6"/>
  <c r="E5092" i="6"/>
  <c r="E5080" i="6"/>
  <c r="D5080" i="6"/>
  <c r="D5068" i="6"/>
  <c r="E5068" i="6"/>
  <c r="E5048" i="6"/>
  <c r="D5048" i="6"/>
  <c r="E5016" i="6"/>
  <c r="D5016" i="6"/>
  <c r="E5004" i="6"/>
  <c r="D5004" i="6"/>
  <c r="E4952" i="6"/>
  <c r="D4952" i="6"/>
  <c r="F4940" i="6"/>
  <c r="D4940" i="6"/>
  <c r="E4940" i="6"/>
  <c r="E4920" i="6"/>
  <c r="D4920" i="6"/>
  <c r="E4872" i="6"/>
  <c r="D4872" i="6"/>
  <c r="E4824" i="6"/>
  <c r="D4824" i="6"/>
  <c r="F4800" i="6"/>
  <c r="D4800" i="6"/>
  <c r="E4756" i="6"/>
  <c r="F4756" i="6"/>
  <c r="F4740" i="6"/>
  <c r="E4740" i="6"/>
  <c r="E4716" i="6"/>
  <c r="D4716" i="6"/>
  <c r="F4716" i="6"/>
  <c r="E4620" i="6"/>
  <c r="D4620" i="6"/>
  <c r="F4620" i="6"/>
  <c r="E4608" i="6"/>
  <c r="D4608" i="6"/>
  <c r="E4604" i="6"/>
  <c r="D4604" i="6"/>
  <c r="E4508" i="6"/>
  <c r="D4508" i="6"/>
  <c r="F4496" i="6"/>
  <c r="E4496" i="6"/>
  <c r="D4492" i="6"/>
  <c r="E4492" i="6"/>
  <c r="F4492" i="6"/>
  <c r="F4448" i="6"/>
  <c r="D4448" i="6"/>
  <c r="D4388" i="6"/>
  <c r="E4388" i="6"/>
  <c r="F4388" i="6"/>
  <c r="D4380" i="6"/>
  <c r="E4380" i="6"/>
  <c r="D4372" i="6"/>
  <c r="F4372" i="6"/>
  <c r="D4364" i="6"/>
  <c r="E4364" i="6"/>
  <c r="F4364" i="6"/>
  <c r="D4348" i="6"/>
  <c r="E4348" i="6"/>
  <c r="F4348" i="6"/>
  <c r="D4340" i="6"/>
  <c r="F4340" i="6"/>
  <c r="E4268" i="6"/>
  <c r="D4268" i="6"/>
  <c r="F4268" i="6"/>
  <c r="E4256" i="6"/>
  <c r="D4256" i="6"/>
  <c r="F4144" i="6"/>
  <c r="E4144" i="6"/>
  <c r="E4132" i="6"/>
  <c r="D4132" i="6"/>
  <c r="F4080" i="6"/>
  <c r="E4080" i="6"/>
  <c r="F4016" i="6"/>
  <c r="E4016" i="6"/>
  <c r="E3984" i="6"/>
  <c r="D3984" i="6"/>
  <c r="E3972" i="6"/>
  <c r="F3972" i="6"/>
  <c r="F3952" i="6"/>
  <c r="E3952" i="6"/>
  <c r="D3940" i="6"/>
  <c r="E3940" i="6"/>
  <c r="F3588" i="6"/>
  <c r="D3588" i="6"/>
  <c r="E3588" i="6"/>
  <c r="F3492" i="6"/>
  <c r="E3492" i="6"/>
  <c r="F3472" i="6"/>
  <c r="E3472" i="6"/>
  <c r="D3440" i="6"/>
  <c r="F3440" i="6"/>
  <c r="E3440" i="6"/>
  <c r="F3396" i="6"/>
  <c r="E3396" i="6"/>
  <c r="F3360" i="6"/>
  <c r="E3360" i="6"/>
  <c r="D3348" i="6"/>
  <c r="F3348" i="6"/>
  <c r="E3348" i="6"/>
  <c r="D3312" i="6"/>
  <c r="E3312" i="6"/>
  <c r="D3188" i="6"/>
  <c r="F3188" i="6"/>
  <c r="E3188" i="6"/>
  <c r="E3176" i="6"/>
  <c r="D3176" i="6"/>
  <c r="E3164" i="6"/>
  <c r="D3164" i="6"/>
  <c r="F3164" i="6"/>
  <c r="E3148" i="6"/>
  <c r="D3148" i="6"/>
  <c r="E3140" i="6"/>
  <c r="D3140" i="6"/>
  <c r="E3108" i="6"/>
  <c r="D3108" i="6"/>
  <c r="E3096" i="6"/>
  <c r="D3096" i="6"/>
  <c r="E3084" i="6"/>
  <c r="D3084" i="6"/>
  <c r="E3076" i="6"/>
  <c r="D3076" i="6"/>
  <c r="F3044" i="6"/>
  <c r="E3044" i="6"/>
  <c r="F3036" i="6"/>
  <c r="E3036" i="6"/>
  <c r="D3008" i="6"/>
  <c r="F3008" i="6"/>
  <c r="E2996" i="6"/>
  <c r="F2996" i="6"/>
  <c r="F2984" i="6"/>
  <c r="D2984" i="6"/>
  <c r="F2972" i="6"/>
  <c r="E2972" i="6"/>
  <c r="D2960" i="6"/>
  <c r="F2960" i="6"/>
  <c r="E2948" i="6"/>
  <c r="F2948" i="6"/>
  <c r="F2916" i="6"/>
  <c r="E2916" i="6"/>
  <c r="F2888" i="6"/>
  <c r="D2888" i="6"/>
  <c r="D2880" i="6"/>
  <c r="F2880" i="6"/>
  <c r="F2852" i="6"/>
  <c r="E2852" i="6"/>
  <c r="F2840" i="6"/>
  <c r="D2840" i="6"/>
  <c r="D2832" i="6"/>
  <c r="F2832" i="6"/>
  <c r="F2800" i="6"/>
  <c r="D2800" i="6"/>
  <c r="D2784" i="6"/>
  <c r="F2784" i="6"/>
  <c r="E2756" i="6"/>
  <c r="F2756" i="6"/>
  <c r="D2728" i="6"/>
  <c r="F2728" i="6"/>
  <c r="D2672" i="6"/>
  <c r="F2672" i="6"/>
  <c r="F2648" i="6"/>
  <c r="D2648" i="6"/>
  <c r="D2632" i="6"/>
  <c r="F2632" i="6"/>
  <c r="D2608" i="6"/>
  <c r="F2608" i="6"/>
  <c r="F2596" i="6"/>
  <c r="E2596" i="6"/>
  <c r="D2536" i="6"/>
  <c r="F2536" i="6"/>
  <c r="D2512" i="6"/>
  <c r="F2512" i="6"/>
  <c r="E2500" i="6"/>
  <c r="F2500" i="6"/>
  <c r="F2468" i="6"/>
  <c r="E2468" i="6"/>
  <c r="E2436" i="6"/>
  <c r="F2436" i="6"/>
  <c r="D2416" i="6"/>
  <c r="F2416" i="6"/>
  <c r="D2384" i="6"/>
  <c r="F2384" i="6"/>
  <c r="D2320" i="6"/>
  <c r="F2320" i="6"/>
  <c r="D2248" i="6"/>
  <c r="F2248" i="6"/>
  <c r="D2236" i="6"/>
  <c r="F2236" i="6"/>
  <c r="E2228" i="6"/>
  <c r="D2228" i="6"/>
  <c r="F2196" i="6"/>
  <c r="E2196" i="6"/>
  <c r="D2128" i="6"/>
  <c r="F2128" i="6"/>
  <c r="D2120" i="6"/>
  <c r="F2120" i="6"/>
  <c r="D2108" i="6"/>
  <c r="F2108" i="6"/>
  <c r="D2096" i="6"/>
  <c r="F2096" i="6"/>
  <c r="D2056" i="6"/>
  <c r="F2056" i="6"/>
  <c r="D1920" i="6"/>
  <c r="E1920" i="6"/>
  <c r="F1860" i="6"/>
  <c r="E1860" i="6"/>
  <c r="D1820" i="6"/>
  <c r="E1820" i="6"/>
  <c r="F1764" i="6"/>
  <c r="E1764" i="6"/>
  <c r="D1756" i="6"/>
  <c r="E1756" i="6"/>
  <c r="F1664" i="6"/>
  <c r="E1664" i="6"/>
  <c r="F1572" i="6"/>
  <c r="E1572" i="6"/>
  <c r="D1564" i="6"/>
  <c r="E1564" i="6"/>
  <c r="F1476" i="6"/>
  <c r="E1476" i="6"/>
  <c r="D1436" i="6"/>
  <c r="E1436" i="6"/>
  <c r="D1368" i="6"/>
  <c r="E1368" i="6"/>
  <c r="F1368" i="6"/>
  <c r="E1328" i="6"/>
  <c r="D1328" i="6"/>
  <c r="E1288" i="6"/>
  <c r="D1288" i="6"/>
  <c r="F1252" i="6"/>
  <c r="E1252" i="6"/>
  <c r="E1228" i="6"/>
  <c r="D1228" i="6"/>
  <c r="D1180" i="6"/>
  <c r="F1180" i="6"/>
  <c r="E1180" i="6"/>
  <c r="D1160" i="6"/>
  <c r="E1160" i="6"/>
  <c r="D1096" i="6"/>
  <c r="E1096" i="6"/>
  <c r="D1072" i="6"/>
  <c r="E1072" i="6"/>
  <c r="D904" i="6"/>
  <c r="E904" i="6"/>
  <c r="D776" i="6"/>
  <c r="E776" i="6"/>
  <c r="F668" i="6"/>
  <c r="D668" i="6"/>
  <c r="E668" i="6"/>
  <c r="E616" i="6"/>
  <c r="F616" i="6"/>
  <c r="F572" i="6"/>
  <c r="E572" i="6"/>
  <c r="D548" i="6"/>
  <c r="E548" i="6"/>
  <c r="F540" i="6"/>
  <c r="E540" i="6"/>
  <c r="E472" i="6"/>
  <c r="D472" i="6"/>
  <c r="D460" i="6"/>
  <c r="E460" i="6"/>
  <c r="F432" i="6"/>
  <c r="E432" i="6"/>
  <c r="D420" i="6"/>
  <c r="E420" i="6"/>
  <c r="D408" i="6"/>
  <c r="E408" i="6"/>
  <c r="D360" i="6"/>
  <c r="E360" i="6"/>
  <c r="D348" i="6"/>
  <c r="F348" i="6"/>
  <c r="E348" i="6"/>
  <c r="D324" i="6"/>
  <c r="E324" i="6"/>
  <c r="D280" i="6"/>
  <c r="E280" i="6"/>
  <c r="D268" i="6"/>
  <c r="E268" i="6"/>
  <c r="F256" i="6"/>
  <c r="E256" i="6"/>
  <c r="D228" i="6"/>
  <c r="E228" i="6"/>
  <c r="E216" i="6"/>
  <c r="D216" i="6"/>
  <c r="F144" i="6"/>
  <c r="E144" i="6"/>
  <c r="D132" i="6"/>
  <c r="E132" i="6"/>
  <c r="F124" i="6"/>
  <c r="E124" i="6"/>
  <c r="F96" i="6"/>
  <c r="E96" i="6"/>
  <c r="D88" i="6"/>
  <c r="E88" i="6"/>
  <c r="F40" i="6"/>
  <c r="E40" i="6"/>
  <c r="F32" i="6"/>
  <c r="E32" i="6"/>
  <c r="D12" i="6"/>
  <c r="B8771" i="6"/>
  <c r="N10" i="6" s="1"/>
  <c r="E12" i="6"/>
  <c r="E3756" i="6"/>
  <c r="E3628" i="6"/>
  <c r="E3436" i="6"/>
  <c r="E3244" i="6"/>
  <c r="F4872" i="6"/>
  <c r="F3148" i="6"/>
  <c r="F3084" i="6"/>
  <c r="F2720" i="6"/>
  <c r="F2592" i="6"/>
  <c r="F2464" i="6"/>
  <c r="F2336" i="6"/>
  <c r="F2208" i="6"/>
  <c r="F2080" i="6"/>
  <c r="F1952" i="6"/>
  <c r="D3032" i="6"/>
  <c r="D2864" i="6"/>
  <c r="D2744" i="6"/>
  <c r="D2488" i="6"/>
  <c r="E116" i="6"/>
  <c r="F48" i="6"/>
  <c r="F4656" i="6"/>
  <c r="E4432" i="6"/>
  <c r="F5144" i="6"/>
  <c r="E5144" i="6"/>
  <c r="F5104" i="6"/>
  <c r="E5104" i="6"/>
  <c r="D5104" i="6"/>
  <c r="E5072" i="6"/>
  <c r="D5072" i="6"/>
  <c r="F5072" i="6"/>
  <c r="E5060" i="6"/>
  <c r="F5060" i="6"/>
  <c r="D5060" i="6"/>
  <c r="E5040" i="6"/>
  <c r="F5040" i="6"/>
  <c r="E5036" i="6"/>
  <c r="D5036" i="6"/>
  <c r="F5008" i="6"/>
  <c r="E5008" i="6"/>
  <c r="F4996" i="6"/>
  <c r="E4996" i="6"/>
  <c r="E4984" i="6"/>
  <c r="D4984" i="6"/>
  <c r="F4984" i="6"/>
  <c r="E4972" i="6"/>
  <c r="D4972" i="6"/>
  <c r="E4944" i="6"/>
  <c r="F4944" i="6"/>
  <c r="D4932" i="6"/>
  <c r="F4932" i="6"/>
  <c r="E4932" i="6"/>
  <c r="D4908" i="6"/>
  <c r="E4908" i="6"/>
  <c r="E4888" i="6"/>
  <c r="D4888" i="6"/>
  <c r="E4816" i="6"/>
  <c r="D4816" i="6"/>
  <c r="F4816" i="6"/>
  <c r="F4804" i="6"/>
  <c r="E4804" i="6"/>
  <c r="E4792" i="6"/>
  <c r="D4792" i="6"/>
  <c r="E4788" i="6"/>
  <c r="F4788" i="6"/>
  <c r="D4776" i="6"/>
  <c r="E4776" i="6"/>
  <c r="E4760" i="6"/>
  <c r="D4760" i="6"/>
  <c r="D4732" i="6"/>
  <c r="E4732" i="6"/>
  <c r="E4720" i="6"/>
  <c r="F4720" i="6"/>
  <c r="E4704" i="6"/>
  <c r="F4704" i="6"/>
  <c r="D4704" i="6"/>
  <c r="E4684" i="6"/>
  <c r="D4684" i="6"/>
  <c r="F4684" i="6"/>
  <c r="F4672" i="6"/>
  <c r="E4672" i="6"/>
  <c r="D4672" i="6"/>
  <c r="D4668" i="6"/>
  <c r="E4668" i="6"/>
  <c r="E4652" i="6"/>
  <c r="D4652" i="6"/>
  <c r="F4652" i="6"/>
  <c r="E4640" i="6"/>
  <c r="F4640" i="6"/>
  <c r="D4640" i="6"/>
  <c r="E4636" i="6"/>
  <c r="D4636" i="6"/>
  <c r="E4624" i="6"/>
  <c r="F4624" i="6"/>
  <c r="E4592" i="6"/>
  <c r="F4592" i="6"/>
  <c r="D4588" i="6"/>
  <c r="F4588" i="6"/>
  <c r="E4588" i="6"/>
  <c r="F4576" i="6"/>
  <c r="E4576" i="6"/>
  <c r="D4576" i="6"/>
  <c r="E4572" i="6"/>
  <c r="D4572" i="6"/>
  <c r="F4560" i="6"/>
  <c r="E4560" i="6"/>
  <c r="E4528" i="6"/>
  <c r="F4528" i="6"/>
  <c r="E4524" i="6"/>
  <c r="D4524" i="6"/>
  <c r="F4524" i="6"/>
  <c r="F4512" i="6"/>
  <c r="E4512" i="6"/>
  <c r="D4512" i="6"/>
  <c r="F4480" i="6"/>
  <c r="E4480" i="6"/>
  <c r="D4480" i="6"/>
  <c r="D4460" i="6"/>
  <c r="E4460" i="6"/>
  <c r="F4460" i="6"/>
  <c r="E4452" i="6"/>
  <c r="D4452" i="6"/>
  <c r="F4452" i="6"/>
  <c r="E4428" i="6"/>
  <c r="D4428" i="6"/>
  <c r="F4428" i="6"/>
  <c r="E4384" i="6"/>
  <c r="F4384" i="6"/>
  <c r="D4384" i="6"/>
  <c r="F4360" i="6"/>
  <c r="D4360" i="6"/>
  <c r="E4332" i="6"/>
  <c r="D4332" i="6"/>
  <c r="F4332" i="6"/>
  <c r="E4324" i="6"/>
  <c r="F4324" i="6"/>
  <c r="D4316" i="6"/>
  <c r="E4316" i="6"/>
  <c r="F4316" i="6"/>
  <c r="E4304" i="6"/>
  <c r="F4304" i="6"/>
  <c r="F4228" i="6"/>
  <c r="D4228" i="6"/>
  <c r="E4228" i="6"/>
  <c r="F4208" i="6"/>
  <c r="E4208" i="6"/>
  <c r="E4176" i="6"/>
  <c r="D4176" i="6"/>
  <c r="F4128" i="6"/>
  <c r="D4128" i="6"/>
  <c r="E4112" i="6"/>
  <c r="D4112" i="6"/>
  <c r="F4100" i="6"/>
  <c r="E4100" i="6"/>
  <c r="D4068" i="6"/>
  <c r="E4068" i="6"/>
  <c r="D4004" i="6"/>
  <c r="E4004" i="6"/>
  <c r="F3920" i="6"/>
  <c r="E3920" i="6"/>
  <c r="D3768" i="6"/>
  <c r="E3768" i="6"/>
  <c r="F3728" i="6"/>
  <c r="E3728" i="6"/>
  <c r="F3536" i="6"/>
  <c r="E3536" i="6"/>
  <c r="F3488" i="6"/>
  <c r="E3488" i="6"/>
  <c r="F3460" i="6"/>
  <c r="E3460" i="6"/>
  <c r="D3448" i="6"/>
  <c r="E3448" i="6"/>
  <c r="F3412" i="6"/>
  <c r="E3412" i="6"/>
  <c r="F3400" i="6"/>
  <c r="E3400" i="6"/>
  <c r="F3332" i="6"/>
  <c r="D3332" i="6"/>
  <c r="E3332" i="6"/>
  <c r="F3256" i="6"/>
  <c r="E3256" i="6"/>
  <c r="F3248" i="6"/>
  <c r="E3248" i="6"/>
  <c r="D3240" i="6"/>
  <c r="E3240" i="6"/>
  <c r="F3232" i="6"/>
  <c r="E3232" i="6"/>
  <c r="E3224" i="6"/>
  <c r="F3224" i="6"/>
  <c r="D3220" i="6"/>
  <c r="F3220" i="6"/>
  <c r="E3220" i="6"/>
  <c r="D3208" i="6"/>
  <c r="E3208" i="6"/>
  <c r="F3192" i="6"/>
  <c r="E3192" i="6"/>
  <c r="E3180" i="6"/>
  <c r="D3180" i="6"/>
  <c r="E3168" i="6"/>
  <c r="D3168" i="6"/>
  <c r="E3160" i="6"/>
  <c r="D3160" i="6"/>
  <c r="E3152" i="6"/>
  <c r="D3152" i="6"/>
  <c r="E3116" i="6"/>
  <c r="D3116" i="6"/>
  <c r="E3104" i="6"/>
  <c r="D3104" i="6"/>
  <c r="E3100" i="6"/>
  <c r="D3100" i="6"/>
  <c r="F3100" i="6"/>
  <c r="E3088" i="6"/>
  <c r="D3088" i="6"/>
  <c r="E3052" i="6"/>
  <c r="D3052" i="6"/>
  <c r="D3040" i="6"/>
  <c r="F3040" i="6"/>
  <c r="F3016" i="6"/>
  <c r="D3016" i="6"/>
  <c r="D3000" i="6"/>
  <c r="F3000" i="6"/>
  <c r="D2976" i="6"/>
  <c r="F2976" i="6"/>
  <c r="F2936" i="6"/>
  <c r="D2936" i="6"/>
  <c r="D2912" i="6"/>
  <c r="F2912" i="6"/>
  <c r="F2856" i="6"/>
  <c r="D2856" i="6"/>
  <c r="E2836" i="6"/>
  <c r="F2836" i="6"/>
  <c r="E2820" i="6"/>
  <c r="F2820" i="6"/>
  <c r="F2808" i="6"/>
  <c r="D2808" i="6"/>
  <c r="F2788" i="6"/>
  <c r="E2788" i="6"/>
  <c r="D2752" i="6"/>
  <c r="F2752" i="6"/>
  <c r="F2712" i="6"/>
  <c r="D2712" i="6"/>
  <c r="D2704" i="6"/>
  <c r="F2704" i="6"/>
  <c r="D2696" i="6"/>
  <c r="F2696" i="6"/>
  <c r="E2692" i="6"/>
  <c r="F2692" i="6"/>
  <c r="F2660" i="6"/>
  <c r="E2660" i="6"/>
  <c r="D2640" i="6"/>
  <c r="F2640" i="6"/>
  <c r="E2628" i="6"/>
  <c r="F2628" i="6"/>
  <c r="D2600" i="6"/>
  <c r="F2600" i="6"/>
  <c r="F2584" i="6"/>
  <c r="D2584" i="6"/>
  <c r="F2564" i="6"/>
  <c r="E2564" i="6"/>
  <c r="D2504" i="6"/>
  <c r="F2504" i="6"/>
  <c r="D2472" i="6"/>
  <c r="F2472" i="6"/>
  <c r="F2456" i="6"/>
  <c r="D2456" i="6"/>
  <c r="D2408" i="6"/>
  <c r="F2408" i="6"/>
  <c r="F2392" i="6"/>
  <c r="D2392" i="6"/>
  <c r="E2372" i="6"/>
  <c r="F2372" i="6"/>
  <c r="D2344" i="6"/>
  <c r="F2344" i="6"/>
  <c r="F2328" i="6"/>
  <c r="D2328" i="6"/>
  <c r="F2296" i="6"/>
  <c r="D2296" i="6"/>
  <c r="F2284" i="6"/>
  <c r="E2284" i="6"/>
  <c r="F2264" i="6"/>
  <c r="D2264" i="6"/>
  <c r="F2232" i="6"/>
  <c r="D2232" i="6"/>
  <c r="D2224" i="6"/>
  <c r="F2224" i="6"/>
  <c r="D2216" i="6"/>
  <c r="F2216" i="6"/>
  <c r="F2200" i="6"/>
  <c r="D2200" i="6"/>
  <c r="F2168" i="6"/>
  <c r="D2168" i="6"/>
  <c r="D2160" i="6"/>
  <c r="F2160" i="6"/>
  <c r="D2152" i="6"/>
  <c r="F2152" i="6"/>
  <c r="E2140" i="6"/>
  <c r="F2140" i="6"/>
  <c r="D2124" i="6"/>
  <c r="E2124" i="6"/>
  <c r="F2124" i="6"/>
  <c r="F2104" i="6"/>
  <c r="D2104" i="6"/>
  <c r="F2072" i="6"/>
  <c r="D2072" i="6"/>
  <c r="D2064" i="6"/>
  <c r="F2064" i="6"/>
  <c r="D2032" i="6"/>
  <c r="F2032" i="6"/>
  <c r="D2024" i="6"/>
  <c r="F2024" i="6"/>
  <c r="F2008" i="6"/>
  <c r="D2008" i="6"/>
  <c r="D2000" i="6"/>
  <c r="F2000" i="6"/>
  <c r="D1992" i="6"/>
  <c r="F1992" i="6"/>
  <c r="D1980" i="6"/>
  <c r="F1980" i="6"/>
  <c r="D1972" i="6"/>
  <c r="E1972" i="6"/>
  <c r="D1968" i="6"/>
  <c r="F1968" i="6"/>
  <c r="F1940" i="6"/>
  <c r="D1940" i="6"/>
  <c r="D1936" i="6"/>
  <c r="E1936" i="6"/>
  <c r="F1924" i="6"/>
  <c r="E1924" i="6"/>
  <c r="D1916" i="6"/>
  <c r="E1916" i="6"/>
  <c r="D1884" i="6"/>
  <c r="E1884" i="6"/>
  <c r="F1796" i="6"/>
  <c r="E1796" i="6"/>
  <c r="D1784" i="6"/>
  <c r="E1784" i="6"/>
  <c r="F1732" i="6"/>
  <c r="E1732" i="6"/>
  <c r="F1700" i="6"/>
  <c r="E1700" i="6"/>
  <c r="D1692" i="6"/>
  <c r="E1692" i="6"/>
  <c r="F1604" i="6"/>
  <c r="E1604" i="6"/>
  <c r="D1560" i="6"/>
  <c r="E1560" i="6"/>
  <c r="F1540" i="6"/>
  <c r="E1540" i="6"/>
  <c r="F1500" i="6"/>
  <c r="D1500" i="6"/>
  <c r="E1500" i="6"/>
  <c r="F1496" i="6"/>
  <c r="E1496" i="6"/>
  <c r="F1432" i="6"/>
  <c r="D1432" i="6"/>
  <c r="E1432" i="6"/>
  <c r="F1412" i="6"/>
  <c r="E1412" i="6"/>
  <c r="D1380" i="6"/>
  <c r="E1380" i="6"/>
  <c r="F1316" i="6"/>
  <c r="E1316" i="6"/>
  <c r="F1304" i="6"/>
  <c r="E1304" i="6"/>
  <c r="F1284" i="6"/>
  <c r="E1284" i="6"/>
  <c r="D1224" i="6"/>
  <c r="E1224" i="6"/>
  <c r="D1132" i="6"/>
  <c r="E1132" i="6"/>
  <c r="F1112" i="6"/>
  <c r="E1112" i="6"/>
  <c r="F1104" i="6"/>
  <c r="E1104" i="6"/>
  <c r="F1092" i="6"/>
  <c r="E1092" i="6"/>
  <c r="F1048" i="6"/>
  <c r="E1048" i="6"/>
  <c r="F1028" i="6"/>
  <c r="E1028" i="6"/>
  <c r="F996" i="6"/>
  <c r="E996" i="6"/>
  <c r="D988" i="6"/>
  <c r="E988" i="6"/>
  <c r="D980" i="6"/>
  <c r="F980" i="6"/>
  <c r="D972" i="6"/>
  <c r="E972" i="6"/>
  <c r="F964" i="6"/>
  <c r="E964" i="6"/>
  <c r="D924" i="6"/>
  <c r="F924" i="6"/>
  <c r="E924" i="6"/>
  <c r="D844" i="6"/>
  <c r="E844" i="6"/>
  <c r="F836" i="6"/>
  <c r="E836" i="6"/>
  <c r="D812" i="6"/>
  <c r="E812" i="6"/>
  <c r="F804" i="6"/>
  <c r="E804" i="6"/>
  <c r="F796" i="6"/>
  <c r="D796" i="6"/>
  <c r="E796" i="6"/>
  <c r="F792" i="6"/>
  <c r="E792" i="6"/>
  <c r="F772" i="6"/>
  <c r="E772" i="6"/>
  <c r="F740" i="6"/>
  <c r="E740" i="6"/>
  <c r="F732" i="6"/>
  <c r="E732" i="6"/>
  <c r="F724" i="6"/>
  <c r="D724" i="6"/>
  <c r="F708" i="6"/>
  <c r="E708" i="6"/>
  <c r="F664" i="6"/>
  <c r="E664" i="6"/>
  <c r="D648" i="6"/>
  <c r="E648" i="6"/>
  <c r="F604" i="6"/>
  <c r="E604" i="6"/>
  <c r="F512" i="6"/>
  <c r="E512" i="6"/>
  <c r="D504" i="6"/>
  <c r="E504" i="6"/>
  <c r="F496" i="6"/>
  <c r="E496" i="6"/>
  <c r="D488" i="6"/>
  <c r="E488" i="6"/>
  <c r="F464" i="6"/>
  <c r="E464" i="6"/>
  <c r="D440" i="6"/>
  <c r="E440" i="6"/>
  <c r="E424" i="6"/>
  <c r="D424" i="6"/>
  <c r="F412" i="6"/>
  <c r="E412" i="6"/>
  <c r="D396" i="6"/>
  <c r="E396" i="6"/>
  <c r="F384" i="6"/>
  <c r="E384" i="6"/>
  <c r="D376" i="6"/>
  <c r="E376" i="6"/>
  <c r="F368" i="6"/>
  <c r="E368" i="6"/>
  <c r="D344" i="6"/>
  <c r="E344" i="6"/>
  <c r="D332" i="6"/>
  <c r="E332" i="6"/>
  <c r="F320" i="6"/>
  <c r="D320" i="6"/>
  <c r="E320" i="6"/>
  <c r="D312" i="6"/>
  <c r="E312" i="6"/>
  <c r="F304" i="6"/>
  <c r="E304" i="6"/>
  <c r="D296" i="6"/>
  <c r="E296" i="6"/>
  <c r="F284" i="6"/>
  <c r="E284" i="6"/>
  <c r="F272" i="6"/>
  <c r="E272" i="6"/>
  <c r="D248" i="6"/>
  <c r="E248" i="6"/>
  <c r="F240" i="6"/>
  <c r="E240" i="6"/>
  <c r="D232" i="6"/>
  <c r="E232" i="6"/>
  <c r="F220" i="6"/>
  <c r="E220" i="6"/>
  <c r="D204" i="6"/>
  <c r="E204" i="6"/>
  <c r="F192" i="6"/>
  <c r="E192" i="6"/>
  <c r="D184" i="6"/>
  <c r="E184" i="6"/>
  <c r="F176" i="6"/>
  <c r="E176" i="6"/>
  <c r="D168" i="6"/>
  <c r="E168" i="6"/>
  <c r="F156" i="6"/>
  <c r="E156" i="6"/>
  <c r="D140" i="6"/>
  <c r="E140" i="6"/>
  <c r="F128" i="6"/>
  <c r="E128" i="6"/>
  <c r="E120" i="6"/>
  <c r="D120" i="6"/>
  <c r="F112" i="6"/>
  <c r="E112" i="6"/>
  <c r="D104" i="6"/>
  <c r="E104" i="6"/>
  <c r="F64" i="6"/>
  <c r="E64" i="6"/>
  <c r="F52" i="6"/>
  <c r="E52" i="6"/>
  <c r="F16" i="6"/>
  <c r="E16" i="6"/>
  <c r="E3292" i="6"/>
  <c r="D4720" i="6"/>
  <c r="F4700" i="6"/>
  <c r="D4656" i="6"/>
  <c r="F4636" i="6"/>
  <c r="D4592" i="6"/>
  <c r="F4572" i="6"/>
  <c r="D4528" i="6"/>
  <c r="F4508" i="6"/>
  <c r="F4444" i="6"/>
  <c r="D4400" i="6"/>
  <c r="F4380" i="6"/>
  <c r="E3136" i="6"/>
  <c r="D3120" i="6"/>
  <c r="F3208" i="6"/>
  <c r="D3156" i="6"/>
  <c r="D3124" i="6"/>
  <c r="D3092" i="6"/>
  <c r="D3060" i="6"/>
  <c r="F2688" i="6"/>
  <c r="F2560" i="6"/>
  <c r="F2432" i="6"/>
  <c r="F2304" i="6"/>
  <c r="F2176" i="6"/>
  <c r="F2048" i="6"/>
  <c r="D2992" i="6"/>
  <c r="D2824" i="6"/>
  <c r="D2680" i="6"/>
  <c r="D2424" i="6"/>
  <c r="E1876" i="6"/>
  <c r="E1748" i="6"/>
  <c r="E1620" i="6"/>
  <c r="E1492" i="6"/>
  <c r="E1364" i="6"/>
  <c r="E1236" i="6"/>
  <c r="E1108" i="6"/>
  <c r="E980" i="6"/>
  <c r="E852" i="6"/>
  <c r="E724" i="6"/>
  <c r="E84" i="6"/>
  <c r="F3204" i="6"/>
  <c r="D4944" i="6"/>
  <c r="D96" i="6"/>
  <c r="F88" i="6"/>
  <c r="F84" i="6"/>
  <c r="D80" i="6"/>
  <c r="D68" i="6"/>
  <c r="F8738" i="6"/>
  <c r="F8722" i="6"/>
  <c r="F8718" i="6"/>
  <c r="D8626" i="6"/>
  <c r="E8594" i="6"/>
  <c r="F8586" i="6"/>
  <c r="E8550" i="6"/>
  <c r="F8534" i="6"/>
  <c r="F8506" i="6"/>
  <c r="E8502" i="6"/>
  <c r="D8494" i="6"/>
  <c r="F8466" i="6"/>
  <c r="F8462" i="6"/>
  <c r="E8442" i="6"/>
  <c r="E8418" i="6"/>
  <c r="D8370" i="6"/>
  <c r="D8366" i="6"/>
  <c r="F8362" i="6"/>
  <c r="E8358" i="6"/>
  <c r="D8334" i="6"/>
  <c r="D8326" i="6"/>
  <c r="F8302" i="6"/>
  <c r="D8298" i="6"/>
  <c r="D8294" i="6"/>
  <c r="E8262" i="6"/>
  <c r="F8258" i="6"/>
  <c r="F8254" i="6"/>
  <c r="F8242" i="6"/>
  <c r="AN22" i="3"/>
  <c r="AN17" i="3"/>
  <c r="AR17" i="3"/>
  <c r="AX23" i="3"/>
  <c r="AX38" i="3" s="1"/>
  <c r="AX57" i="3" s="1"/>
  <c r="AP17" i="3"/>
  <c r="AP19" i="3"/>
  <c r="F8768" i="6"/>
  <c r="D8764" i="6"/>
  <c r="D8760" i="6"/>
  <c r="F8756" i="6"/>
  <c r="D8752" i="6"/>
  <c r="D8744" i="6"/>
  <c r="F8736" i="6"/>
  <c r="D8732" i="6"/>
  <c r="F8728" i="6"/>
  <c r="D8724" i="6"/>
  <c r="D8720" i="6"/>
  <c r="F8712" i="6"/>
  <c r="F8704" i="6"/>
  <c r="F8700" i="6"/>
  <c r="D8696" i="6"/>
  <c r="D8692" i="6"/>
  <c r="F8688" i="6"/>
  <c r="F8680" i="6"/>
  <c r="F8676" i="6"/>
  <c r="D8672" i="6"/>
  <c r="F8668" i="6"/>
  <c r="F8664" i="6"/>
  <c r="E8660" i="6"/>
  <c r="E8656" i="6"/>
  <c r="E8652" i="6"/>
  <c r="E8640" i="6"/>
  <c r="E8636" i="6"/>
  <c r="F8632" i="6"/>
  <c r="E8608" i="6"/>
  <c r="D8604" i="6"/>
  <c r="D8588" i="6"/>
  <c r="E8584" i="6"/>
  <c r="F8580" i="6"/>
  <c r="E8572" i="6"/>
  <c r="E8568" i="6"/>
  <c r="E8564" i="6"/>
  <c r="E8552" i="6"/>
  <c r="E8548" i="6"/>
  <c r="E8540" i="6"/>
  <c r="E8536" i="6"/>
  <c r="E8532" i="6"/>
  <c r="E8524" i="6"/>
  <c r="E8520" i="6"/>
  <c r="E8516" i="6"/>
  <c r="E8512" i="6"/>
  <c r="E8500" i="6"/>
  <c r="F8496" i="6"/>
  <c r="F8488" i="6"/>
  <c r="E8472" i="6"/>
  <c r="E8468" i="6"/>
  <c r="F8464" i="6"/>
  <c r="F8456" i="6"/>
  <c r="F8448" i="6"/>
  <c r="D8444" i="6"/>
  <c r="F8440" i="6"/>
  <c r="E8436" i="6"/>
  <c r="F8432" i="6"/>
  <c r="E8428" i="6"/>
  <c r="E8416" i="6"/>
  <c r="E8408" i="6"/>
  <c r="E8404" i="6"/>
  <c r="E8400" i="6"/>
  <c r="E8396" i="6"/>
  <c r="E8388" i="6"/>
  <c r="E8384" i="6"/>
  <c r="F8364" i="6"/>
  <c r="F8360" i="6"/>
  <c r="F8340" i="6"/>
  <c r="F8332" i="6"/>
  <c r="F8324" i="6"/>
  <c r="E8316" i="6"/>
  <c r="D8308" i="6"/>
  <c r="F8304" i="6"/>
  <c r="E8292" i="6"/>
  <c r="F8288" i="6"/>
  <c r="F8280" i="6"/>
  <c r="E8276" i="6"/>
  <c r="F8272" i="6"/>
  <c r="D8268" i="6"/>
  <c r="F8264" i="6"/>
  <c r="D8260" i="6"/>
  <c r="E8256" i="6"/>
  <c r="D8252" i="6"/>
  <c r="D8248" i="6"/>
  <c r="D8244" i="6"/>
  <c r="D8240" i="6"/>
  <c r="E8236" i="6"/>
  <c r="D8232" i="6"/>
  <c r="E8220" i="6"/>
  <c r="D8208" i="6"/>
  <c r="D8200" i="6"/>
  <c r="D8192" i="6"/>
  <c r="E8188" i="6"/>
  <c r="E8184" i="6"/>
  <c r="E8176" i="6"/>
  <c r="D8172" i="6"/>
  <c r="E8148" i="6"/>
  <c r="E8144" i="6"/>
  <c r="D8136" i="6"/>
  <c r="E8132" i="6"/>
  <c r="E8120" i="6"/>
  <c r="D8112" i="6"/>
  <c r="E8108" i="6"/>
  <c r="D8100" i="6"/>
  <c r="E8096" i="6"/>
  <c r="D8092" i="6"/>
  <c r="D8072" i="6"/>
  <c r="F8068" i="6"/>
  <c r="D8064" i="6"/>
  <c r="F8060" i="6"/>
  <c r="F8052" i="6"/>
  <c r="E8048" i="6"/>
  <c r="E8044" i="6"/>
  <c r="E8040" i="6"/>
  <c r="D8036" i="6"/>
  <c r="E8032" i="6"/>
  <c r="E8028" i="6"/>
  <c r="E8024" i="6"/>
  <c r="E8020" i="6"/>
  <c r="D8008" i="6"/>
  <c r="D8004" i="6"/>
  <c r="D8000" i="6"/>
  <c r="D7996" i="6"/>
  <c r="D7992" i="6"/>
  <c r="E7984" i="6"/>
  <c r="D7964" i="6"/>
  <c r="E7960" i="6"/>
  <c r="D7956" i="6"/>
  <c r="E7952" i="6"/>
  <c r="D7948" i="6"/>
  <c r="D7940" i="6"/>
  <c r="E7936" i="6"/>
  <c r="E7928" i="6"/>
  <c r="E7924" i="6"/>
  <c r="D7912" i="6"/>
  <c r="D7908" i="6"/>
  <c r="D7900" i="6"/>
  <c r="F7896" i="6"/>
  <c r="D7892" i="6"/>
  <c r="F7880" i="6"/>
  <c r="F7872" i="6"/>
  <c r="D7868" i="6"/>
  <c r="D7852" i="6"/>
  <c r="E7848" i="6"/>
  <c r="E7840" i="6"/>
  <c r="D7836" i="6"/>
  <c r="E7832" i="6"/>
  <c r="D7828" i="6"/>
  <c r="E7824" i="6"/>
  <c r="E7820" i="6"/>
  <c r="E7816" i="6"/>
  <c r="E7808" i="6"/>
  <c r="D7804" i="6"/>
  <c r="E7800" i="6"/>
  <c r="E7792" i="6"/>
  <c r="E7784" i="6"/>
  <c r="E7780" i="6"/>
  <c r="E7772" i="6"/>
  <c r="D7768" i="6"/>
  <c r="E7764" i="6"/>
  <c r="D7760" i="6"/>
  <c r="E7756" i="6"/>
  <c r="F7740" i="6"/>
  <c r="E7736" i="6"/>
  <c r="D7732" i="6"/>
  <c r="E7724" i="6"/>
  <c r="E7720" i="6"/>
  <c r="D7716" i="6"/>
  <c r="D7712" i="6"/>
  <c r="E7708" i="6"/>
  <c r="E7704" i="6"/>
  <c r="D7700" i="6"/>
  <c r="E7692" i="6"/>
  <c r="E7688" i="6"/>
  <c r="D7684" i="6"/>
  <c r="D7680" i="6"/>
  <c r="F7676" i="6"/>
  <c r="E7672" i="6"/>
  <c r="D7668" i="6"/>
  <c r="D7664" i="6"/>
  <c r="D7660" i="6"/>
  <c r="D7656" i="6"/>
  <c r="D7652" i="6"/>
  <c r="D7648" i="6"/>
  <c r="D7644" i="6"/>
  <c r="D7640" i="6"/>
  <c r="D7636" i="6"/>
  <c r="D7632" i="6"/>
  <c r="F7604" i="6"/>
  <c r="F7588" i="6"/>
  <c r="F7580" i="6"/>
  <c r="F7572" i="6"/>
  <c r="F7556" i="6"/>
  <c r="F7548" i="6"/>
  <c r="F7540" i="6"/>
  <c r="F7532" i="6"/>
  <c r="F7244" i="6"/>
  <c r="F7240" i="6"/>
  <c r="F7236" i="6"/>
  <c r="F7232" i="6"/>
  <c r="F7228" i="6"/>
  <c r="F7224" i="6"/>
  <c r="F7220" i="6"/>
  <c r="F7216" i="6"/>
  <c r="F7212" i="6"/>
  <c r="F7208" i="6"/>
  <c r="F7204" i="6"/>
  <c r="F7200" i="6"/>
  <c r="F7196" i="6"/>
  <c r="F7192" i="6"/>
  <c r="F7188" i="6"/>
  <c r="F7184" i="6"/>
  <c r="F7180" i="6"/>
  <c r="F7176" i="6"/>
  <c r="F7172" i="6"/>
  <c r="F7168" i="6"/>
  <c r="F7164" i="6"/>
  <c r="F7160" i="6"/>
  <c r="F7156" i="6"/>
  <c r="F7152" i="6"/>
  <c r="F7148" i="6"/>
  <c r="F7144" i="6"/>
  <c r="F7140" i="6"/>
  <c r="F7120" i="6"/>
  <c r="F7104" i="6"/>
  <c r="F6832" i="6"/>
  <c r="F6824" i="6"/>
  <c r="F6816" i="6"/>
  <c r="F6808" i="6"/>
  <c r="F6800" i="6"/>
  <c r="F6792" i="6"/>
  <c r="F6784" i="6"/>
  <c r="F6776" i="6"/>
  <c r="F6768" i="6"/>
  <c r="F6760" i="6"/>
  <c r="F6752" i="6"/>
  <c r="F6744" i="6"/>
  <c r="F6736" i="6"/>
  <c r="F6728" i="6"/>
  <c r="F6716" i="6"/>
  <c r="E6712" i="6"/>
  <c r="F6708" i="6"/>
  <c r="E6704" i="6"/>
  <c r="F6700" i="6"/>
  <c r="D6696" i="6"/>
  <c r="F6692" i="6"/>
  <c r="E6688" i="6"/>
  <c r="E6684" i="6"/>
  <c r="E6680" i="6"/>
  <c r="D6672" i="6"/>
  <c r="D8647" i="6"/>
  <c r="F6668" i="6"/>
  <c r="F6660" i="6"/>
  <c r="E6648" i="6"/>
  <c r="F6640" i="6"/>
  <c r="E6636" i="6"/>
  <c r="E6632" i="6"/>
  <c r="E6628" i="6"/>
  <c r="F6624" i="6"/>
  <c r="F6620" i="6"/>
  <c r="E6616" i="6"/>
  <c r="D6612" i="6"/>
  <c r="F6608" i="6"/>
  <c r="F6604" i="6"/>
  <c r="D6600" i="6"/>
  <c r="F6588" i="6"/>
  <c r="E6584" i="6"/>
  <c r="F6580" i="6"/>
  <c r="F6576" i="6"/>
  <c r="E6568" i="6"/>
  <c r="E6564" i="6"/>
  <c r="F6560" i="6"/>
  <c r="D6556" i="6"/>
  <c r="D6548" i="6"/>
  <c r="F6544" i="6"/>
  <c r="D6540" i="6"/>
  <c r="E6520" i="6"/>
  <c r="D6516" i="6"/>
  <c r="F6512" i="6"/>
  <c r="D6504" i="6"/>
  <c r="E6500" i="6"/>
  <c r="F6496" i="6"/>
  <c r="F6488" i="6"/>
  <c r="F6484" i="6"/>
  <c r="F6476" i="6"/>
  <c r="D6472" i="6"/>
  <c r="D6456" i="6"/>
  <c r="F6448" i="6"/>
  <c r="F6440" i="6"/>
  <c r="D6436" i="6"/>
  <c r="F6432" i="6"/>
  <c r="E6428" i="6"/>
  <c r="E6424" i="6"/>
  <c r="D6420" i="6"/>
  <c r="F6416" i="6"/>
  <c r="F6412" i="6"/>
  <c r="E6396" i="6"/>
  <c r="E6372" i="6"/>
  <c r="F6368" i="6"/>
  <c r="F6352" i="6"/>
  <c r="F6348" i="6"/>
  <c r="F6344" i="6"/>
  <c r="F6336" i="6"/>
  <c r="D6332" i="6"/>
  <c r="F6328" i="6"/>
  <c r="E6312" i="6"/>
  <c r="E6292" i="6"/>
  <c r="F6280" i="6"/>
  <c r="D6268" i="6"/>
  <c r="F6264" i="6"/>
  <c r="F6240" i="6"/>
  <c r="D6212" i="6"/>
  <c r="D6200" i="6"/>
  <c r="F6196" i="6"/>
  <c r="E6188" i="6"/>
  <c r="F6180" i="6"/>
  <c r="E6172" i="6"/>
  <c r="F6156" i="6"/>
  <c r="D6152" i="6"/>
  <c r="D6140" i="6"/>
  <c r="E6088" i="6"/>
  <c r="D6084" i="6"/>
  <c r="F6076" i="6"/>
  <c r="D6072" i="6"/>
  <c r="D6060" i="6"/>
  <c r="D6044" i="6"/>
  <c r="D6040" i="6"/>
  <c r="E6020" i="6"/>
  <c r="F6012" i="6"/>
  <c r="D6008" i="6"/>
  <c r="E5996" i="6"/>
  <c r="D5964" i="6"/>
  <c r="D5944" i="6"/>
  <c r="E5940" i="6"/>
  <c r="F5932" i="6"/>
  <c r="D5928" i="6"/>
  <c r="E5916" i="6"/>
  <c r="D5896" i="6"/>
  <c r="E5828" i="6"/>
  <c r="D5768" i="6"/>
  <c r="D5764" i="6"/>
  <c r="F5748" i="6"/>
  <c r="D5736" i="6"/>
  <c r="D5716" i="6"/>
  <c r="F5668" i="6"/>
  <c r="F5636" i="6"/>
  <c r="D5572" i="6"/>
  <c r="E5560" i="6"/>
  <c r="D5556" i="6"/>
  <c r="E5488" i="6"/>
  <c r="D5476" i="6"/>
  <c r="D5440" i="6"/>
  <c r="E5420" i="6"/>
  <c r="E5412" i="6"/>
  <c r="D5408" i="6"/>
  <c r="E5404" i="6"/>
  <c r="D5392" i="6"/>
  <c r="E5380" i="6"/>
  <c r="E5372" i="6"/>
  <c r="E5364" i="6"/>
  <c r="E5356" i="6"/>
  <c r="E5348" i="6"/>
  <c r="E5340" i="6"/>
  <c r="D5336" i="6"/>
  <c r="E5316" i="6"/>
  <c r="E5308" i="6"/>
  <c r="F5272" i="6"/>
  <c r="E5244" i="6"/>
  <c r="E5236" i="6"/>
  <c r="F5204" i="6"/>
  <c r="E5196" i="6"/>
  <c r="F5152" i="6"/>
  <c r="F5140" i="6"/>
  <c r="D5136" i="6"/>
  <c r="F5132" i="6"/>
  <c r="D5124" i="6"/>
  <c r="F5100" i="6"/>
  <c r="D5092" i="6"/>
  <c r="F5076" i="6"/>
  <c r="F5068" i="6"/>
  <c r="F5056" i="6"/>
  <c r="D5040" i="6"/>
  <c r="F5036" i="6"/>
  <c r="D4996" i="6"/>
  <c r="E4992" i="6"/>
  <c r="F4988" i="6"/>
  <c r="F4976" i="6"/>
  <c r="F4972" i="6"/>
  <c r="D4956" i="6"/>
  <c r="F4928" i="6"/>
  <c r="F4920" i="6"/>
  <c r="D4912" i="6"/>
  <c r="F4900" i="6"/>
  <c r="F4888" i="6"/>
  <c r="F4884" i="6"/>
  <c r="F4868" i="6"/>
  <c r="F4852" i="6"/>
  <c r="F4836" i="6"/>
  <c r="D4828" i="6"/>
  <c r="F4820" i="6"/>
  <c r="F4808" i="6"/>
  <c r="E4800" i="6"/>
  <c r="D4788" i="6"/>
  <c r="D4772" i="6"/>
  <c r="D4764" i="6"/>
  <c r="F4760" i="6"/>
  <c r="D4740" i="6"/>
  <c r="E4736" i="6"/>
  <c r="F4728" i="6"/>
  <c r="F4712" i="6"/>
  <c r="E4648" i="6"/>
  <c r="D4644" i="6"/>
  <c r="F4616" i="6"/>
  <c r="D4580" i="6"/>
  <c r="E4548" i="6"/>
  <c r="F4536" i="6"/>
  <c r="E4520" i="6"/>
  <c r="D4516" i="6"/>
  <c r="F4488" i="6"/>
  <c r="F4464" i="6"/>
  <c r="E4448" i="6"/>
  <c r="E4436" i="6"/>
  <c r="E4404" i="6"/>
  <c r="E4400" i="6"/>
  <c r="F4376" i="6"/>
  <c r="E4372" i="6"/>
  <c r="E4368" i="6"/>
  <c r="E4360" i="6"/>
  <c r="D4356" i="6"/>
  <c r="E4340" i="6"/>
  <c r="D4324" i="6"/>
  <c r="F4320" i="6"/>
  <c r="D4292" i="6"/>
  <c r="E4276" i="6"/>
  <c r="F4256" i="6"/>
  <c r="D4216" i="6"/>
  <c r="F4212" i="6"/>
  <c r="D4208" i="6"/>
  <c r="F4200" i="6"/>
  <c r="F4180" i="6"/>
  <c r="F4176" i="6"/>
  <c r="D4144" i="6"/>
  <c r="F4132" i="6"/>
  <c r="E4128" i="6"/>
  <c r="D4124" i="6"/>
  <c r="E4120" i="6"/>
  <c r="D4100" i="6"/>
  <c r="E4088" i="6"/>
  <c r="F4084" i="6"/>
  <c r="D4080" i="6"/>
  <c r="D4072" i="6"/>
  <c r="F4068" i="6"/>
  <c r="F4064" i="6"/>
  <c r="E4052" i="6"/>
  <c r="D4036" i="6"/>
  <c r="F4020" i="6"/>
  <c r="D4012" i="6"/>
  <c r="D3992" i="6"/>
  <c r="F3984" i="6"/>
  <c r="D3980" i="6"/>
  <c r="D3968" i="6"/>
  <c r="F3956" i="6"/>
  <c r="F3940" i="6"/>
  <c r="F3936" i="6"/>
  <c r="F3928" i="6"/>
  <c r="E3924" i="6"/>
  <c r="D3916" i="6"/>
  <c r="D3908" i="6"/>
  <c r="F3904" i="6"/>
  <c r="F3900" i="6"/>
  <c r="F3892" i="6"/>
  <c r="D3888" i="6"/>
  <c r="F3884" i="6"/>
  <c r="D3880" i="6"/>
  <c r="F3876" i="6"/>
  <c r="F3864" i="6"/>
  <c r="D3860" i="6"/>
  <c r="F3856" i="6"/>
  <c r="F3844" i="6"/>
  <c r="F3836" i="6"/>
  <c r="D3832" i="6"/>
  <c r="F3828" i="6"/>
  <c r="D3824" i="6"/>
  <c r="F3820" i="6"/>
  <c r="F3816" i="6"/>
  <c r="F3812" i="6"/>
  <c r="D3804" i="6"/>
  <c r="F3792" i="6"/>
  <c r="F3776" i="6"/>
  <c r="F3772" i="6"/>
  <c r="F3768" i="6"/>
  <c r="F3764" i="6"/>
  <c r="D3760" i="6"/>
  <c r="D3752" i="6"/>
  <c r="F3744" i="6"/>
  <c r="D3740" i="6"/>
  <c r="D3732" i="6"/>
  <c r="F3724" i="6"/>
  <c r="D3716" i="6"/>
  <c r="F3712" i="6"/>
  <c r="F3700" i="6"/>
  <c r="D3696" i="6"/>
  <c r="D3688" i="6"/>
  <c r="F3684" i="6"/>
  <c r="F3676" i="6"/>
  <c r="F3672" i="6"/>
  <c r="D3652" i="6"/>
  <c r="D3644" i="6"/>
  <c r="D3632" i="6"/>
  <c r="D3628" i="6"/>
  <c r="D3612" i="6"/>
  <c r="F3596" i="6"/>
  <c r="D3592" i="6"/>
  <c r="F3584" i="6"/>
  <c r="F3580" i="6"/>
  <c r="F3572" i="6"/>
  <c r="F3564" i="6"/>
  <c r="F3552" i="6"/>
  <c r="D3544" i="6"/>
  <c r="F3532" i="6"/>
  <c r="F3528" i="6"/>
  <c r="D3524" i="6"/>
  <c r="F3512" i="6"/>
  <c r="F3496" i="6"/>
  <c r="D3488" i="6"/>
  <c r="F3484" i="6"/>
  <c r="D3476" i="6"/>
  <c r="F3464" i="6"/>
  <c r="D3460" i="6"/>
  <c r="F3452" i="6"/>
  <c r="F3448" i="6"/>
  <c r="D3444" i="6"/>
  <c r="D3436" i="6"/>
  <c r="D3424" i="6"/>
  <c r="D3412" i="6"/>
  <c r="D3380" i="6"/>
  <c r="F3372" i="6"/>
  <c r="D3360" i="6"/>
  <c r="F3356" i="6"/>
  <c r="F3352" i="6"/>
  <c r="F3344" i="6"/>
  <c r="F3320" i="6"/>
  <c r="F3296" i="6"/>
  <c r="F3288" i="6"/>
  <c r="F3284" i="6"/>
  <c r="F3272" i="6"/>
  <c r="F3268" i="6"/>
  <c r="F3264" i="6"/>
  <c r="F3260" i="6"/>
  <c r="D3248" i="6"/>
  <c r="D3212" i="6"/>
  <c r="F3176" i="6"/>
  <c r="F3172" i="6"/>
  <c r="F3168" i="6"/>
  <c r="F3160" i="6"/>
  <c r="F3156" i="6"/>
  <c r="F3152" i="6"/>
  <c r="F3144" i="6"/>
  <c r="F3108" i="6"/>
  <c r="F3076" i="6"/>
  <c r="D3044" i="6"/>
  <c r="E3016" i="6"/>
  <c r="F3004" i="6"/>
  <c r="D2996" i="6"/>
  <c r="E2992" i="6"/>
  <c r="E2968" i="6"/>
  <c r="F2940" i="6"/>
  <c r="E2936" i="6"/>
  <c r="E2912" i="6"/>
  <c r="F2908" i="6"/>
  <c r="E2880" i="6"/>
  <c r="F2876" i="6"/>
  <c r="D2860" i="6"/>
  <c r="E2856" i="6"/>
  <c r="F2844" i="6"/>
  <c r="D2836" i="6"/>
  <c r="E2832" i="6"/>
  <c r="F2812" i="6"/>
  <c r="E2808" i="6"/>
  <c r="F2804" i="6"/>
  <c r="F2796" i="6"/>
  <c r="E2792" i="6"/>
  <c r="E2768" i="6"/>
  <c r="E2764" i="6"/>
  <c r="F2748" i="6"/>
  <c r="E2744" i="6"/>
  <c r="F2716" i="6"/>
  <c r="E2700" i="6"/>
  <c r="F2684" i="6"/>
  <c r="F2652" i="6"/>
  <c r="E2640" i="6"/>
  <c r="F2620" i="6"/>
  <c r="E2616" i="6"/>
  <c r="E2572" i="6"/>
  <c r="F2540" i="6"/>
  <c r="D2532" i="6"/>
  <c r="F2524" i="6"/>
  <c r="E2504" i="6"/>
  <c r="F2492" i="6"/>
  <c r="D2468" i="6"/>
  <c r="F2460" i="6"/>
  <c r="E2444" i="6"/>
  <c r="D2436" i="6"/>
  <c r="F2428" i="6"/>
  <c r="F2396" i="6"/>
  <c r="E2376" i="6"/>
  <c r="F2364" i="6"/>
  <c r="F2356" i="6"/>
  <c r="D2332" i="6"/>
  <c r="F2324" i="6"/>
  <c r="E2316" i="6"/>
  <c r="E2288" i="6"/>
  <c r="D2220" i="6"/>
  <c r="D2204" i="6"/>
  <c r="D2196" i="6"/>
  <c r="D2180" i="6"/>
  <c r="D2164" i="6"/>
  <c r="E2152" i="6"/>
  <c r="F2148" i="6"/>
  <c r="E2120" i="6"/>
  <c r="D2076" i="6"/>
  <c r="E2072" i="6"/>
  <c r="D2068" i="6"/>
  <c r="F2044" i="6"/>
  <c r="E2040" i="6"/>
  <c r="F2020" i="6"/>
  <c r="D1996" i="6"/>
  <c r="E1968" i="6"/>
  <c r="E1960" i="6"/>
  <c r="E1952" i="6"/>
  <c r="D1944" i="6"/>
  <c r="E1940" i="6"/>
  <c r="F1936" i="6"/>
  <c r="D1924" i="6"/>
  <c r="F1920" i="6"/>
  <c r="F1916" i="6"/>
  <c r="D1892" i="6"/>
  <c r="F1884" i="6"/>
  <c r="F1880" i="6"/>
  <c r="D1876" i="6"/>
  <c r="D1860" i="6"/>
  <c r="F1832" i="6"/>
  <c r="D1828" i="6"/>
  <c r="D1824" i="6"/>
  <c r="F1820" i="6"/>
  <c r="F1816" i="6"/>
  <c r="D1812" i="6"/>
  <c r="F1804" i="6"/>
  <c r="D1796" i="6"/>
  <c r="F1784" i="6"/>
  <c r="F1780" i="6"/>
  <c r="D1764" i="6"/>
  <c r="F1756" i="6"/>
  <c r="F1752" i="6"/>
  <c r="D1748" i="6"/>
  <c r="D1732" i="6"/>
  <c r="D1700" i="6"/>
  <c r="D1696" i="6"/>
  <c r="F1692" i="6"/>
  <c r="D1688" i="6"/>
  <c r="D1664" i="6"/>
  <c r="F1656" i="6"/>
  <c r="D1640" i="6"/>
  <c r="D1620" i="6"/>
  <c r="D1604" i="6"/>
  <c r="D1572" i="6"/>
  <c r="F1564" i="6"/>
  <c r="D1556" i="6"/>
  <c r="D1540" i="6"/>
  <c r="F1532" i="6"/>
  <c r="F1516" i="6"/>
  <c r="F1512" i="6"/>
  <c r="F1504" i="6"/>
  <c r="D1496" i="6"/>
  <c r="D1480" i="6"/>
  <c r="D1472" i="6"/>
  <c r="D1468" i="6"/>
  <c r="F1460" i="6"/>
  <c r="D1452" i="6"/>
  <c r="D1448" i="6"/>
  <c r="F1440" i="6"/>
  <c r="F1436" i="6"/>
  <c r="D1424" i="6"/>
  <c r="D1420" i="6"/>
  <c r="D1416" i="6"/>
  <c r="F1408" i="6"/>
  <c r="D1400" i="6"/>
  <c r="F1396" i="6"/>
  <c r="D1388" i="6"/>
  <c r="D1384" i="6"/>
  <c r="F1380" i="6"/>
  <c r="D1364" i="6"/>
  <c r="D1348" i="6"/>
  <c r="D1332" i="6"/>
  <c r="F1328" i="6"/>
  <c r="D1324" i="6"/>
  <c r="F1320" i="6"/>
  <c r="D1316" i="6"/>
  <c r="D1308" i="6"/>
  <c r="D1304" i="6"/>
  <c r="D1300" i="6"/>
  <c r="F1288" i="6"/>
  <c r="D1284" i="6"/>
  <c r="D1252" i="6"/>
  <c r="F1236" i="6"/>
  <c r="F1228" i="6"/>
  <c r="F1224" i="6"/>
  <c r="F1216" i="6"/>
  <c r="D1212" i="6"/>
  <c r="D1176" i="6"/>
  <c r="F1172" i="6"/>
  <c r="F1160" i="6"/>
  <c r="F1132" i="6"/>
  <c r="D1128" i="6"/>
  <c r="F1120" i="6"/>
  <c r="D1112" i="6"/>
  <c r="D1108" i="6"/>
  <c r="D1104" i="6"/>
  <c r="F1100" i="6"/>
  <c r="F1096" i="6"/>
  <c r="F1072" i="6"/>
  <c r="F1052" i="6"/>
  <c r="D1048" i="6"/>
  <c r="D1036" i="6"/>
  <c r="F1020" i="6"/>
  <c r="D996" i="6"/>
  <c r="F988" i="6"/>
  <c r="F972" i="6"/>
  <c r="D964" i="6"/>
  <c r="D952" i="6"/>
  <c r="D920" i="6"/>
  <c r="F916" i="6"/>
  <c r="F904" i="6"/>
  <c r="D868" i="6"/>
  <c r="F856" i="6"/>
  <c r="F852" i="6"/>
  <c r="D836" i="6"/>
  <c r="F812" i="6"/>
  <c r="D804" i="6"/>
  <c r="D792" i="6"/>
  <c r="F788" i="6"/>
  <c r="F776" i="6"/>
  <c r="D772" i="6"/>
  <c r="D740" i="6"/>
  <c r="D732" i="6"/>
  <c r="D720" i="6"/>
  <c r="D712" i="6"/>
  <c r="D708" i="6"/>
  <c r="D676" i="6"/>
  <c r="D664" i="6"/>
  <c r="F660" i="6"/>
  <c r="F648" i="6"/>
  <c r="D628" i="6"/>
  <c r="D624" i="6"/>
  <c r="D616" i="6"/>
  <c r="D608" i="6"/>
  <c r="D600" i="6"/>
  <c r="D596" i="6"/>
  <c r="D592" i="6"/>
  <c r="F588" i="6"/>
  <c r="D572" i="6"/>
  <c r="F564" i="6"/>
  <c r="E2235" i="6"/>
  <c r="D544" i="6"/>
  <c r="D540" i="6"/>
  <c r="D512" i="6"/>
  <c r="D508" i="6"/>
  <c r="F504" i="6"/>
  <c r="D496" i="6"/>
  <c r="F488" i="6"/>
  <c r="D480" i="6"/>
  <c r="F472" i="6"/>
  <c r="D464" i="6"/>
  <c r="F460" i="6"/>
  <c r="F456" i="6"/>
  <c r="D448" i="6"/>
  <c r="F440" i="6"/>
  <c r="D432" i="6"/>
  <c r="F420" i="6"/>
  <c r="F408" i="6"/>
  <c r="D400" i="6"/>
  <c r="F396" i="6"/>
  <c r="F392" i="6"/>
  <c r="D384" i="6"/>
  <c r="D380" i="6"/>
  <c r="F376" i="6"/>
  <c r="D368" i="6"/>
  <c r="F364" i="6"/>
  <c r="F360" i="6"/>
  <c r="D352" i="6"/>
  <c r="F344" i="6"/>
  <c r="D336" i="6"/>
  <c r="F332" i="6"/>
  <c r="F328" i="6"/>
  <c r="F324" i="6"/>
  <c r="D316" i="6"/>
  <c r="F312" i="6"/>
  <c r="D304" i="6"/>
  <c r="F300" i="6"/>
  <c r="F296" i="6"/>
  <c r="F280" i="6"/>
  <c r="D272" i="6"/>
  <c r="F268" i="6"/>
  <c r="F264" i="6"/>
  <c r="D256" i="6"/>
  <c r="D252" i="6"/>
  <c r="F248" i="6"/>
  <c r="D240" i="6"/>
  <c r="F236" i="6"/>
  <c r="F232" i="6"/>
  <c r="F228" i="6"/>
  <c r="D224" i="6"/>
  <c r="D220" i="6"/>
  <c r="F216" i="6"/>
  <c r="D208" i="6"/>
  <c r="F204" i="6"/>
  <c r="F200" i="6"/>
  <c r="D192" i="6"/>
  <c r="D188" i="6"/>
  <c r="F184" i="6"/>
  <c r="D176" i="6"/>
  <c r="F172" i="6"/>
  <c r="F168" i="6"/>
  <c r="F152" i="6"/>
  <c r="D144" i="6"/>
  <c r="F140" i="6"/>
  <c r="F136" i="6"/>
  <c r="F132" i="6"/>
  <c r="D128" i="6"/>
  <c r="D124" i="6"/>
  <c r="F120" i="6"/>
  <c r="F116" i="6"/>
  <c r="D112" i="6"/>
  <c r="F104" i="6"/>
  <c r="D100" i="6"/>
  <c r="D92" i="6"/>
  <c r="D64" i="6"/>
  <c r="D56" i="6"/>
  <c r="D52" i="6"/>
  <c r="D48" i="6"/>
  <c r="D44" i="6"/>
  <c r="D40" i="6"/>
  <c r="F36" i="6"/>
  <c r="D28" i="6"/>
  <c r="D24" i="6"/>
  <c r="F20" i="6"/>
  <c r="D16" i="6"/>
  <c r="F12" i="6"/>
  <c r="D8748" i="6"/>
  <c r="F8748" i="6"/>
  <c r="E8460" i="6"/>
  <c r="D8460" i="6"/>
  <c r="D8228" i="6"/>
  <c r="E8228" i="6"/>
  <c r="D8224" i="6"/>
  <c r="E8224" i="6"/>
  <c r="D8216" i="6"/>
  <c r="E8216" i="6"/>
  <c r="E8212" i="6"/>
  <c r="D8212" i="6"/>
  <c r="D8204" i="6"/>
  <c r="E8204" i="6"/>
  <c r="E8196" i="6"/>
  <c r="D8196" i="6"/>
  <c r="E8180" i="6"/>
  <c r="D8180" i="6"/>
  <c r="D8164" i="6"/>
  <c r="E8164" i="6"/>
  <c r="E8152" i="6"/>
  <c r="D8152" i="6"/>
  <c r="E8104" i="6"/>
  <c r="D8104" i="6"/>
  <c r="E8080" i="6"/>
  <c r="D8080" i="6"/>
  <c r="F8080" i="6"/>
  <c r="E8016" i="6"/>
  <c r="D8016" i="6"/>
  <c r="E7980" i="6"/>
  <c r="D7980" i="6"/>
  <c r="D7976" i="6"/>
  <c r="E7976" i="6"/>
  <c r="E7972" i="6"/>
  <c r="D7972" i="6"/>
  <c r="E7752" i="6"/>
  <c r="D7752" i="6"/>
  <c r="E7744" i="6"/>
  <c r="D7744" i="6"/>
  <c r="F7696" i="6"/>
  <c r="D7696" i="6"/>
  <c r="F7136" i="6"/>
  <c r="E7136" i="6"/>
  <c r="E6676" i="6"/>
  <c r="F6676" i="6"/>
  <c r="D6656" i="6"/>
  <c r="E6656" i="6"/>
  <c r="D6652" i="6"/>
  <c r="F6652" i="6"/>
  <c r="D6644" i="6"/>
  <c r="F6644" i="6"/>
  <c r="F6572" i="6"/>
  <c r="E6572" i="6"/>
  <c r="D6572" i="6"/>
  <c r="D6552" i="6"/>
  <c r="E6552" i="6"/>
  <c r="F6536" i="6"/>
  <c r="D6536" i="6"/>
  <c r="F6524" i="6"/>
  <c r="D6524" i="6"/>
  <c r="D6508" i="6"/>
  <c r="F6508" i="6"/>
  <c r="E6508" i="6"/>
  <c r="D6492" i="6"/>
  <c r="E6492" i="6"/>
  <c r="D6460" i="6"/>
  <c r="E6460" i="6"/>
  <c r="E6452" i="6"/>
  <c r="D6452" i="6"/>
  <c r="D6444" i="6"/>
  <c r="E6444" i="6"/>
  <c r="F6408" i="6"/>
  <c r="D6408" i="6"/>
  <c r="E6392" i="6"/>
  <c r="F6392" i="6"/>
  <c r="D6392" i="6"/>
  <c r="E6388" i="6"/>
  <c r="D6388" i="6"/>
  <c r="F6388" i="6"/>
  <c r="D6364" i="6"/>
  <c r="F6364" i="6"/>
  <c r="D6360" i="6"/>
  <c r="E6360" i="6"/>
  <c r="F6360" i="6"/>
  <c r="D6356" i="6"/>
  <c r="F6356" i="6"/>
  <c r="D6316" i="6"/>
  <c r="F6316" i="6"/>
  <c r="E6316" i="6"/>
  <c r="E6308" i="6"/>
  <c r="F6308" i="6"/>
  <c r="E6304" i="6"/>
  <c r="F6304" i="6"/>
  <c r="E6300" i="6"/>
  <c r="F6300" i="6"/>
  <c r="F6296" i="6"/>
  <c r="E6296" i="6"/>
  <c r="E6288" i="6"/>
  <c r="F6288" i="6"/>
  <c r="E6252" i="6"/>
  <c r="F6252" i="6"/>
  <c r="D6252" i="6"/>
  <c r="E6248" i="6"/>
  <c r="D6248" i="6"/>
  <c r="E6236" i="6"/>
  <c r="F6236" i="6"/>
  <c r="F6232" i="6"/>
  <c r="D6232" i="6"/>
  <c r="E6232" i="6"/>
  <c r="E6228" i="6"/>
  <c r="F6228" i="6"/>
  <c r="E6204" i="6"/>
  <c r="D6204" i="6"/>
  <c r="D6184" i="6"/>
  <c r="E6184" i="6"/>
  <c r="D6168" i="6"/>
  <c r="E6168" i="6"/>
  <c r="F6148" i="6"/>
  <c r="D6148" i="6"/>
  <c r="E6148" i="6"/>
  <c r="D6132" i="6"/>
  <c r="E6132" i="6"/>
  <c r="F6132" i="6"/>
  <c r="F6124" i="6"/>
  <c r="E6124" i="6"/>
  <c r="D6124" i="6"/>
  <c r="D6120" i="6"/>
  <c r="E6120" i="6"/>
  <c r="D6116" i="6"/>
  <c r="E6116" i="6"/>
  <c r="D6104" i="6"/>
  <c r="E6104" i="6"/>
  <c r="E6092" i="6"/>
  <c r="F6092" i="6"/>
  <c r="D6068" i="6"/>
  <c r="E6068" i="6"/>
  <c r="F6068" i="6"/>
  <c r="D6052" i="6"/>
  <c r="E6052" i="6"/>
  <c r="F6052" i="6"/>
  <c r="D6036" i="6"/>
  <c r="F6036" i="6"/>
  <c r="E6028" i="6"/>
  <c r="F6028" i="6"/>
  <c r="D6028" i="6"/>
  <c r="E6024" i="6"/>
  <c r="D6024" i="6"/>
  <c r="F6004" i="6"/>
  <c r="E6004" i="6"/>
  <c r="E5972" i="6"/>
  <c r="D5972" i="6"/>
  <c r="F5972" i="6"/>
  <c r="D5960" i="6"/>
  <c r="E5960" i="6"/>
  <c r="D5956" i="6"/>
  <c r="E5956" i="6"/>
  <c r="F5956" i="6"/>
  <c r="E5948" i="6"/>
  <c r="F5948" i="6"/>
  <c r="D5948" i="6"/>
  <c r="F5924" i="6"/>
  <c r="D5924" i="6"/>
  <c r="E5924" i="6"/>
  <c r="D5912" i="6"/>
  <c r="E5912" i="6"/>
  <c r="E5900" i="6"/>
  <c r="D5900" i="6"/>
  <c r="E5892" i="6"/>
  <c r="F5892" i="6"/>
  <c r="D5876" i="6"/>
  <c r="E5876" i="6"/>
  <c r="D5868" i="6"/>
  <c r="E5868" i="6"/>
  <c r="F5868" i="6"/>
  <c r="E5852" i="6"/>
  <c r="F5852" i="6"/>
  <c r="E5844" i="6"/>
  <c r="F5844" i="6"/>
  <c r="D5844" i="6"/>
  <c r="D5832" i="6"/>
  <c r="E5832" i="6"/>
  <c r="E5820" i="6"/>
  <c r="D5820" i="6"/>
  <c r="F5820" i="6"/>
  <c r="F5812" i="6"/>
  <c r="E5812" i="6"/>
  <c r="D5812" i="6"/>
  <c r="D5800" i="6"/>
  <c r="E5800" i="6"/>
  <c r="E5792" i="6"/>
  <c r="F5792" i="6"/>
  <c r="D5788" i="6"/>
  <c r="F5788" i="6"/>
  <c r="D5784" i="6"/>
  <c r="F5784" i="6"/>
  <c r="D5780" i="6"/>
  <c r="E5780" i="6"/>
  <c r="F5780" i="6"/>
  <c r="D5752" i="6"/>
  <c r="E5752" i="6"/>
  <c r="F5732" i="6"/>
  <c r="D5732" i="6"/>
  <c r="D5720" i="6"/>
  <c r="E5720" i="6"/>
  <c r="D5704" i="6"/>
  <c r="E5704" i="6"/>
  <c r="D5700" i="6"/>
  <c r="F5700" i="6"/>
  <c r="D5688" i="6"/>
  <c r="E5688" i="6"/>
  <c r="D5672" i="6"/>
  <c r="E5672" i="6"/>
  <c r="D5656" i="6"/>
  <c r="E5656" i="6"/>
  <c r="D5652" i="6"/>
  <c r="F5652" i="6"/>
  <c r="D5640" i="6"/>
  <c r="E5640" i="6"/>
  <c r="D5624" i="6"/>
  <c r="E5624" i="6"/>
  <c r="D5620" i="6"/>
  <c r="F5620" i="6"/>
  <c r="D5608" i="6"/>
  <c r="E5608" i="6"/>
  <c r="D5604" i="6"/>
  <c r="F5604" i="6"/>
  <c r="D5592" i="6"/>
  <c r="E5592" i="6"/>
  <c r="D5588" i="6"/>
  <c r="F5588" i="6"/>
  <c r="D5576" i="6"/>
  <c r="E5576" i="6"/>
  <c r="D5544" i="6"/>
  <c r="E5544" i="6"/>
  <c r="D5528" i="6"/>
  <c r="E5528" i="6"/>
  <c r="D5524" i="6"/>
  <c r="F5524" i="6"/>
  <c r="D5512" i="6"/>
  <c r="E5512" i="6"/>
  <c r="D5496" i="6"/>
  <c r="E5496" i="6"/>
  <c r="D5480" i="6"/>
  <c r="E5480" i="6"/>
  <c r="E5472" i="6"/>
  <c r="F5472" i="6"/>
  <c r="D5468" i="6"/>
  <c r="F5468" i="6"/>
  <c r="E5468" i="6"/>
  <c r="D5460" i="6"/>
  <c r="E5460" i="6"/>
  <c r="F5452" i="6"/>
  <c r="E5452" i="6"/>
  <c r="D5452" i="6"/>
  <c r="E5432" i="6"/>
  <c r="F5432" i="6"/>
  <c r="D5432" i="6"/>
  <c r="F5424" i="6"/>
  <c r="D5424" i="6"/>
  <c r="E5424" i="6"/>
  <c r="F5416" i="6"/>
  <c r="D5416" i="6"/>
  <c r="E5400" i="6"/>
  <c r="D5400" i="6"/>
  <c r="D5384" i="6"/>
  <c r="E5384" i="6"/>
  <c r="F5384" i="6"/>
  <c r="F5376" i="6"/>
  <c r="D5376" i="6"/>
  <c r="E5376" i="6"/>
  <c r="F5368" i="6"/>
  <c r="E5368" i="6"/>
  <c r="F5360" i="6"/>
  <c r="D5360" i="6"/>
  <c r="E5352" i="6"/>
  <c r="D5352" i="6"/>
  <c r="E5344" i="6"/>
  <c r="F5344" i="6"/>
  <c r="D5344" i="6"/>
  <c r="E5328" i="6"/>
  <c r="F5328" i="6"/>
  <c r="D5320" i="6"/>
  <c r="F5320" i="6"/>
  <c r="E5312" i="6"/>
  <c r="D5312" i="6"/>
  <c r="E5304" i="6"/>
  <c r="F5304" i="6"/>
  <c r="E5296" i="6"/>
  <c r="F5296" i="6"/>
  <c r="F5288" i="6"/>
  <c r="E5288" i="6"/>
  <c r="E5280" i="6"/>
  <c r="F5280" i="6"/>
  <c r="D5280" i="6"/>
  <c r="E5264" i="6"/>
  <c r="F5264" i="6"/>
  <c r="E5256" i="6"/>
  <c r="F5256" i="6"/>
  <c r="E5248" i="6"/>
  <c r="D5248" i="6"/>
  <c r="E5240" i="6"/>
  <c r="F5240" i="6"/>
  <c r="D5232" i="6"/>
  <c r="F5232" i="6"/>
  <c r="E5232" i="6"/>
  <c r="D5228" i="6"/>
  <c r="E5228" i="6"/>
  <c r="F5228" i="6"/>
  <c r="E5224" i="6"/>
  <c r="D5224" i="6"/>
  <c r="F5224" i="6"/>
  <c r="E5216" i="6"/>
  <c r="D5216" i="6"/>
  <c r="F5216" i="6"/>
  <c r="D5212" i="6"/>
  <c r="F5212" i="6"/>
  <c r="E5212" i="6"/>
  <c r="F5208" i="6"/>
  <c r="E5208" i="6"/>
  <c r="D5208" i="6"/>
  <c r="D5192" i="6"/>
  <c r="F5192" i="6"/>
  <c r="E5188" i="6"/>
  <c r="D5188" i="6"/>
  <c r="F5176" i="6"/>
  <c r="E5176" i="6"/>
  <c r="D5176" i="6"/>
  <c r="E5172" i="6"/>
  <c r="D5172" i="6"/>
  <c r="F5172" i="6"/>
  <c r="F5148" i="6"/>
  <c r="E5148" i="6"/>
  <c r="D5148" i="6"/>
  <c r="E5128" i="6"/>
  <c r="F5128" i="6"/>
  <c r="D5128" i="6"/>
  <c r="E5120" i="6"/>
  <c r="F5120" i="6"/>
  <c r="D5116" i="6"/>
  <c r="E5116" i="6"/>
  <c r="E5108" i="6"/>
  <c r="D5108" i="6"/>
  <c r="F5108" i="6"/>
  <c r="E5096" i="6"/>
  <c r="D5096" i="6"/>
  <c r="F5096" i="6"/>
  <c r="D5088" i="6"/>
  <c r="F5088" i="6"/>
  <c r="E5088" i="6"/>
  <c r="E5084" i="6"/>
  <c r="D5084" i="6"/>
  <c r="F5084" i="6"/>
  <c r="F5064" i="6"/>
  <c r="D5064" i="6"/>
  <c r="F5052" i="6"/>
  <c r="D5052" i="6"/>
  <c r="E5052" i="6"/>
  <c r="E5044" i="6"/>
  <c r="F5044" i="6"/>
  <c r="E5032" i="6"/>
  <c r="F5032" i="6"/>
  <c r="D5032" i="6"/>
  <c r="D5024" i="6"/>
  <c r="F5024" i="6"/>
  <c r="E5024" i="6"/>
  <c r="D5020" i="6"/>
  <c r="F5020" i="6"/>
  <c r="E5020" i="6"/>
  <c r="D5000" i="6"/>
  <c r="F5000" i="6"/>
  <c r="E5000" i="6"/>
  <c r="D4980" i="6"/>
  <c r="E4980" i="6"/>
  <c r="F4980" i="6"/>
  <c r="F4968" i="6"/>
  <c r="E4968" i="6"/>
  <c r="D4960" i="6"/>
  <c r="E4960" i="6"/>
  <c r="F4960" i="6"/>
  <c r="D4936" i="6"/>
  <c r="F4936" i="6"/>
  <c r="E4936" i="6"/>
  <c r="E4924" i="6"/>
  <c r="D4924" i="6"/>
  <c r="F4924" i="6"/>
  <c r="D4916" i="6"/>
  <c r="E4916" i="6"/>
  <c r="F4916" i="6"/>
  <c r="F4904" i="6"/>
  <c r="D4904" i="6"/>
  <c r="E4904" i="6"/>
  <c r="F4896" i="6"/>
  <c r="D4896" i="6"/>
  <c r="E4896" i="6"/>
  <c r="E4880" i="6"/>
  <c r="D4880" i="6"/>
  <c r="F4880" i="6"/>
  <c r="E4860" i="6"/>
  <c r="D4860" i="6"/>
  <c r="F4860" i="6"/>
  <c r="E4848" i="6"/>
  <c r="D4848" i="6"/>
  <c r="E4832" i="6"/>
  <c r="D4832" i="6"/>
  <c r="F4832" i="6"/>
  <c r="F4812" i="6"/>
  <c r="E4812" i="6"/>
  <c r="D4812" i="6"/>
  <c r="E4796" i="6"/>
  <c r="F4796" i="6"/>
  <c r="D4796" i="6"/>
  <c r="D4784" i="6"/>
  <c r="E4784" i="6"/>
  <c r="E4780" i="6"/>
  <c r="F4780" i="6"/>
  <c r="E4748" i="6"/>
  <c r="D4748" i="6"/>
  <c r="F4748" i="6"/>
  <c r="E4724" i="6"/>
  <c r="D4724" i="6"/>
  <c r="E4708" i="6"/>
  <c r="D4708" i="6"/>
  <c r="E4696" i="6"/>
  <c r="F4696" i="6"/>
  <c r="E4692" i="6"/>
  <c r="D4692" i="6"/>
  <c r="E4664" i="6"/>
  <c r="F4664" i="6"/>
  <c r="E4660" i="6"/>
  <c r="D4660" i="6"/>
  <c r="E4632" i="6"/>
  <c r="F4632" i="6"/>
  <c r="D4628" i="6"/>
  <c r="E4628" i="6"/>
  <c r="E4600" i="6"/>
  <c r="F4600" i="6"/>
  <c r="E4596" i="6"/>
  <c r="D4596" i="6"/>
  <c r="E4584" i="6"/>
  <c r="F4584" i="6"/>
  <c r="E4568" i="6"/>
  <c r="F4568" i="6"/>
  <c r="D4564" i="6"/>
  <c r="E4564" i="6"/>
  <c r="E4552" i="6"/>
  <c r="F4552" i="6"/>
  <c r="E4504" i="6"/>
  <c r="F4504" i="6"/>
  <c r="D4500" i="6"/>
  <c r="E4500" i="6"/>
  <c r="D4484" i="6"/>
  <c r="E4484" i="6"/>
  <c r="E4472" i="6"/>
  <c r="F4472" i="6"/>
  <c r="E4468" i="6"/>
  <c r="D4468" i="6"/>
  <c r="E4456" i="6"/>
  <c r="F4456" i="6"/>
  <c r="E4440" i="6"/>
  <c r="F4440" i="6"/>
  <c r="F4424" i="6"/>
  <c r="E4424" i="6"/>
  <c r="E4416" i="6"/>
  <c r="F4416" i="6"/>
  <c r="E4408" i="6"/>
  <c r="F4408" i="6"/>
  <c r="E4392" i="6"/>
  <c r="F4392" i="6"/>
  <c r="E4352" i="6"/>
  <c r="F4352" i="6"/>
  <c r="D4352" i="6"/>
  <c r="F4344" i="6"/>
  <c r="E4344" i="6"/>
  <c r="D4344" i="6"/>
  <c r="E4336" i="6"/>
  <c r="F4336" i="6"/>
  <c r="E4328" i="6"/>
  <c r="F4328" i="6"/>
  <c r="D4328" i="6"/>
  <c r="E4312" i="6"/>
  <c r="F4312" i="6"/>
  <c r="E4296" i="6"/>
  <c r="F4296" i="6"/>
  <c r="D4296" i="6"/>
  <c r="D4288" i="6"/>
  <c r="E4288" i="6"/>
  <c r="F4288" i="6"/>
  <c r="E4280" i="6"/>
  <c r="D4280" i="6"/>
  <c r="F4280" i="6"/>
  <c r="F4272" i="6"/>
  <c r="E4272" i="6"/>
  <c r="E4264" i="6"/>
  <c r="F4264" i="6"/>
  <c r="D4264" i="6"/>
  <c r="E4248" i="6"/>
  <c r="D4248" i="6"/>
  <c r="F4248" i="6"/>
  <c r="D4244" i="6"/>
  <c r="F4244" i="6"/>
  <c r="E4240" i="6"/>
  <c r="F4240" i="6"/>
  <c r="D4236" i="6"/>
  <c r="E4236" i="6"/>
  <c r="E4232" i="6"/>
  <c r="F4232" i="6"/>
  <c r="F8608" i="6"/>
  <c r="E7804" i="6"/>
  <c r="F7712" i="6"/>
  <c r="F4224" i="6"/>
  <c r="E4224" i="6"/>
  <c r="D4224" i="6"/>
  <c r="D4204" i="6"/>
  <c r="E4204" i="6"/>
  <c r="F4204" i="6"/>
  <c r="E4196" i="6"/>
  <c r="F4196" i="6"/>
  <c r="E4188" i="6"/>
  <c r="F4188" i="6"/>
  <c r="D4184" i="6"/>
  <c r="F4184" i="6"/>
  <c r="E4168" i="6"/>
  <c r="F4168" i="6"/>
  <c r="E4160" i="6"/>
  <c r="F4160" i="6"/>
  <c r="D4160" i="6"/>
  <c r="E4156" i="6"/>
  <c r="F4156" i="6"/>
  <c r="D4156" i="6"/>
  <c r="F4152" i="6"/>
  <c r="D4152" i="6"/>
  <c r="E4152" i="6"/>
  <c r="E4148" i="6"/>
  <c r="F4148" i="6"/>
  <c r="D4140" i="6"/>
  <c r="F4140" i="6"/>
  <c r="E4136" i="6"/>
  <c r="D4136" i="6"/>
  <c r="F4136" i="6"/>
  <c r="E4116" i="6"/>
  <c r="F4116" i="6"/>
  <c r="D4116" i="6"/>
  <c r="D4104" i="6"/>
  <c r="E4104" i="6"/>
  <c r="F4096" i="6"/>
  <c r="D4096" i="6"/>
  <c r="E4092" i="6"/>
  <c r="F4092" i="6"/>
  <c r="F4076" i="6"/>
  <c r="D4076" i="6"/>
  <c r="F4060" i="6"/>
  <c r="D4060" i="6"/>
  <c r="E4060" i="6"/>
  <c r="D4056" i="6"/>
  <c r="F4056" i="6"/>
  <c r="E4044" i="6"/>
  <c r="D4044" i="6"/>
  <c r="F4044" i="6"/>
  <c r="D4040" i="6"/>
  <c r="F4040" i="6"/>
  <c r="E4032" i="6"/>
  <c r="D4032" i="6"/>
  <c r="E4028" i="6"/>
  <c r="F4028" i="6"/>
  <c r="F4024" i="6"/>
  <c r="E4024" i="6"/>
  <c r="E4008" i="6"/>
  <c r="F4008" i="6"/>
  <c r="E4000" i="6"/>
  <c r="F4000" i="6"/>
  <c r="F3988" i="6"/>
  <c r="D3988" i="6"/>
  <c r="E3988" i="6"/>
  <c r="E3976" i="6"/>
  <c r="D3976" i="6"/>
  <c r="D3964" i="6"/>
  <c r="F3964" i="6"/>
  <c r="F3948" i="6"/>
  <c r="D3948" i="6"/>
  <c r="E3932" i="6"/>
  <c r="F3932" i="6"/>
  <c r="F3896" i="6"/>
  <c r="D3896" i="6"/>
  <c r="D3872" i="6"/>
  <c r="F3872" i="6"/>
  <c r="D3848" i="6"/>
  <c r="F3848" i="6"/>
  <c r="D3840" i="6"/>
  <c r="F3840" i="6"/>
  <c r="D3808" i="6"/>
  <c r="F3808" i="6"/>
  <c r="D3748" i="6"/>
  <c r="F3748" i="6"/>
  <c r="D3736" i="6"/>
  <c r="F3736" i="6"/>
  <c r="D3720" i="6"/>
  <c r="F3720" i="6"/>
  <c r="F3704" i="6"/>
  <c r="D3704" i="6"/>
  <c r="F3680" i="6"/>
  <c r="D3680" i="6"/>
  <c r="F3668" i="6"/>
  <c r="D3668" i="6"/>
  <c r="D3664" i="6"/>
  <c r="F3664" i="6"/>
  <c r="D3660" i="6"/>
  <c r="F3660" i="6"/>
  <c r="F3648" i="6"/>
  <c r="D3648" i="6"/>
  <c r="D3640" i="6"/>
  <c r="F3640" i="6"/>
  <c r="D3636" i="6"/>
  <c r="F3636" i="6"/>
  <c r="D3620" i="6"/>
  <c r="F3620" i="6"/>
  <c r="D3616" i="6"/>
  <c r="F3616" i="6"/>
  <c r="F3608" i="6"/>
  <c r="D3608" i="6"/>
  <c r="F3576" i="6"/>
  <c r="D3576" i="6"/>
  <c r="F3568" i="6"/>
  <c r="D3568" i="6"/>
  <c r="D3556" i="6"/>
  <c r="F3556" i="6"/>
  <c r="F3520" i="6"/>
  <c r="D3520" i="6"/>
  <c r="F3516" i="6"/>
  <c r="D3516" i="6"/>
  <c r="D3508" i="6"/>
  <c r="F3508" i="6"/>
  <c r="F3504" i="6"/>
  <c r="D3504" i="6"/>
  <c r="F3500" i="6"/>
  <c r="D3500" i="6"/>
  <c r="D3468" i="6"/>
  <c r="F3468" i="6"/>
  <c r="D3456" i="6"/>
  <c r="F3456" i="6"/>
  <c r="D3432" i="6"/>
  <c r="F3432" i="6"/>
  <c r="F3428" i="6"/>
  <c r="D3428" i="6"/>
  <c r="F3420" i="6"/>
  <c r="D3420" i="6"/>
  <c r="F3416" i="6"/>
  <c r="D3416" i="6"/>
  <c r="D3408" i="6"/>
  <c r="F3408" i="6"/>
  <c r="D3404" i="6"/>
  <c r="F3404" i="6"/>
  <c r="D3392" i="6"/>
  <c r="F3392" i="6"/>
  <c r="D3376" i="6"/>
  <c r="F3376" i="6"/>
  <c r="D3364" i="6"/>
  <c r="F3364" i="6"/>
  <c r="F3336" i="6"/>
  <c r="D3336" i="6"/>
  <c r="F3328" i="6"/>
  <c r="D3328" i="6"/>
  <c r="D3308" i="6"/>
  <c r="F3308" i="6"/>
  <c r="F3280" i="6"/>
  <c r="D3280" i="6"/>
  <c r="D3200" i="6"/>
  <c r="E3200" i="6"/>
  <c r="D3028" i="6"/>
  <c r="F3028" i="6"/>
  <c r="F3020" i="6"/>
  <c r="E3020" i="6"/>
  <c r="D2988" i="6"/>
  <c r="E2988" i="6"/>
  <c r="D2956" i="6"/>
  <c r="E2956" i="6"/>
  <c r="D2932" i="6"/>
  <c r="F2932" i="6"/>
  <c r="F2924" i="6"/>
  <c r="E2924" i="6"/>
  <c r="D2900" i="6"/>
  <c r="F2900" i="6"/>
  <c r="F2892" i="6"/>
  <c r="E2892" i="6"/>
  <c r="F2868" i="6"/>
  <c r="D2868" i="6"/>
  <c r="F2828" i="6"/>
  <c r="E2828" i="6"/>
  <c r="D2772" i="6"/>
  <c r="F2772" i="6"/>
  <c r="D2740" i="6"/>
  <c r="F2740" i="6"/>
  <c r="D2732" i="6"/>
  <c r="E2732" i="6"/>
  <c r="F2732" i="6"/>
  <c r="D2708" i="6"/>
  <c r="F2708" i="6"/>
  <c r="F2676" i="6"/>
  <c r="D2676" i="6"/>
  <c r="D2668" i="6"/>
  <c r="F2668" i="6"/>
  <c r="E2668" i="6"/>
  <c r="D2644" i="6"/>
  <c r="F2644" i="6"/>
  <c r="F2636" i="6"/>
  <c r="E2636" i="6"/>
  <c r="F2612" i="6"/>
  <c r="D2612" i="6"/>
  <c r="D2588" i="6"/>
  <c r="F2588" i="6"/>
  <c r="D2556" i="6"/>
  <c r="F2556" i="6"/>
  <c r="F2548" i="6"/>
  <c r="D2548" i="6"/>
  <c r="D2516" i="6"/>
  <c r="F2516" i="6"/>
  <c r="F2508" i="6"/>
  <c r="E2508" i="6"/>
  <c r="D2484" i="6"/>
  <c r="F2484" i="6"/>
  <c r="D2476" i="6"/>
  <c r="F2476" i="6"/>
  <c r="E2476" i="6"/>
  <c r="D2452" i="6"/>
  <c r="F2452" i="6"/>
  <c r="F2412" i="6"/>
  <c r="D2412" i="6"/>
  <c r="E2412" i="6"/>
  <c r="E2380" i="6"/>
  <c r="D2380" i="6"/>
  <c r="F2380" i="6"/>
  <c r="D2348" i="6"/>
  <c r="F2348" i="6"/>
  <c r="D2300" i="6"/>
  <c r="F2300" i="6"/>
  <c r="F2292" i="6"/>
  <c r="D2292" i="6"/>
  <c r="E2276" i="6"/>
  <c r="F2276" i="6"/>
  <c r="E2268" i="6"/>
  <c r="F2268" i="6"/>
  <c r="D2268" i="6"/>
  <c r="F2260" i="6"/>
  <c r="E2260" i="6"/>
  <c r="D2252" i="6"/>
  <c r="F2252" i="6"/>
  <c r="F2244" i="6"/>
  <c r="D2244" i="6"/>
  <c r="E2244" i="6"/>
  <c r="D2212" i="6"/>
  <c r="E2212" i="6"/>
  <c r="F2212" i="6"/>
  <c r="D2188" i="6"/>
  <c r="F2188" i="6"/>
  <c r="E2172" i="6"/>
  <c r="F2172" i="6"/>
  <c r="D2116" i="6"/>
  <c r="E2116" i="6"/>
  <c r="F2116" i="6"/>
  <c r="D2092" i="6"/>
  <c r="F2092" i="6"/>
  <c r="E2060" i="6"/>
  <c r="D2060" i="6"/>
  <c r="F2036" i="6"/>
  <c r="D2036" i="6"/>
  <c r="F2012" i="6"/>
  <c r="D2012" i="6"/>
  <c r="D2004" i="6"/>
  <c r="F2004" i="6"/>
  <c r="F1988" i="6"/>
  <c r="E1988" i="6"/>
  <c r="D1988" i="6"/>
  <c r="D1964" i="6"/>
  <c r="F1964" i="6"/>
  <c r="E1956" i="6"/>
  <c r="D1956" i="6"/>
  <c r="F1956" i="6"/>
  <c r="E1948" i="6"/>
  <c r="D1948" i="6"/>
  <c r="F1932" i="6"/>
  <c r="D1932" i="6"/>
  <c r="F1928" i="6"/>
  <c r="D1928" i="6"/>
  <c r="D1908" i="6"/>
  <c r="F1908" i="6"/>
  <c r="F1896" i="6"/>
  <c r="D1896" i="6"/>
  <c r="F1872" i="6"/>
  <c r="D1872" i="6"/>
  <c r="F1864" i="6"/>
  <c r="D1864" i="6"/>
  <c r="F1852" i="6"/>
  <c r="D1852" i="6"/>
  <c r="F1840" i="6"/>
  <c r="D1840" i="6"/>
  <c r="F1836" i="6"/>
  <c r="D1836" i="6"/>
  <c r="D1808" i="6"/>
  <c r="F1808" i="6"/>
  <c r="F1800" i="6"/>
  <c r="D1800" i="6"/>
  <c r="F1792" i="6"/>
  <c r="D1792" i="6"/>
  <c r="F1788" i="6"/>
  <c r="D1788" i="6"/>
  <c r="D1760" i="6"/>
  <c r="F1760" i="6"/>
  <c r="F1736" i="6"/>
  <c r="D1736" i="6"/>
  <c r="F1728" i="6"/>
  <c r="D1728" i="6"/>
  <c r="D1716" i="6"/>
  <c r="F1716" i="6"/>
  <c r="D1712" i="6"/>
  <c r="F1712" i="6"/>
  <c r="F1708" i="6"/>
  <c r="D1708" i="6"/>
  <c r="F1704" i="6"/>
  <c r="D1704" i="6"/>
  <c r="F1680" i="6"/>
  <c r="D1680" i="6"/>
  <c r="F1676" i="6"/>
  <c r="D1676" i="6"/>
  <c r="F1672" i="6"/>
  <c r="D1672" i="6"/>
  <c r="D1668" i="6"/>
  <c r="F1668" i="6"/>
  <c r="F1660" i="6"/>
  <c r="D1660" i="6"/>
  <c r="D1652" i="6"/>
  <c r="F1652" i="6"/>
  <c r="F1644" i="6"/>
  <c r="D1644" i="6"/>
  <c r="F1628" i="6"/>
  <c r="D1628" i="6"/>
  <c r="D1616" i="6"/>
  <c r="F1616" i="6"/>
  <c r="D1612" i="6"/>
  <c r="F1612" i="6"/>
  <c r="F1608" i="6"/>
  <c r="D1608" i="6"/>
  <c r="F1600" i="6"/>
  <c r="D1600" i="6"/>
  <c r="D1588" i="6"/>
  <c r="F1588" i="6"/>
  <c r="F1584" i="6"/>
  <c r="D1584" i="6"/>
  <c r="F1580" i="6"/>
  <c r="D1580" i="6"/>
  <c r="D1576" i="6"/>
  <c r="F1576" i="6"/>
  <c r="F1568" i="6"/>
  <c r="D1568" i="6"/>
  <c r="D1552" i="6"/>
  <c r="F1552" i="6"/>
  <c r="F1548" i="6"/>
  <c r="D1548" i="6"/>
  <c r="F1536" i="6"/>
  <c r="D1536" i="6"/>
  <c r="F1528" i="6"/>
  <c r="D1528" i="6"/>
  <c r="D1524" i="6"/>
  <c r="F1524" i="6"/>
  <c r="F1484" i="6"/>
  <c r="D1484" i="6"/>
  <c r="D1464" i="6"/>
  <c r="F1464" i="6"/>
  <c r="D1360" i="6"/>
  <c r="F1360" i="6"/>
  <c r="D1356" i="6"/>
  <c r="F1356" i="6"/>
  <c r="F1352" i="6"/>
  <c r="D1352" i="6"/>
  <c r="F1336" i="6"/>
  <c r="D1336" i="6"/>
  <c r="F1312" i="6"/>
  <c r="D1312" i="6"/>
  <c r="D1296" i="6"/>
  <c r="F1296" i="6"/>
  <c r="F1292" i="6"/>
  <c r="D1292" i="6"/>
  <c r="D1280" i="6"/>
  <c r="F1280" i="6"/>
  <c r="F1276" i="6"/>
  <c r="D1276" i="6"/>
  <c r="D1268" i="6"/>
  <c r="F1268" i="6"/>
  <c r="D1240" i="6"/>
  <c r="F1240" i="6"/>
  <c r="F1232" i="6"/>
  <c r="D1232" i="6"/>
  <c r="F1208" i="6"/>
  <c r="D1208" i="6"/>
  <c r="D1204" i="6"/>
  <c r="F1204" i="6"/>
  <c r="D1200" i="6"/>
  <c r="F1200" i="6"/>
  <c r="F1196" i="6"/>
  <c r="D1196" i="6"/>
  <c r="F1192" i="6"/>
  <c r="D1192" i="6"/>
  <c r="D1188" i="6"/>
  <c r="F1188" i="6"/>
  <c r="F1184" i="6"/>
  <c r="D1184" i="6"/>
  <c r="D1168" i="6"/>
  <c r="F1168" i="6"/>
  <c r="D1156" i="6"/>
  <c r="F1156" i="6"/>
  <c r="F1148" i="6"/>
  <c r="D1148" i="6"/>
  <c r="F1144" i="6"/>
  <c r="D1144" i="6"/>
  <c r="D1136" i="6"/>
  <c r="F1136" i="6"/>
  <c r="F1080" i="6"/>
  <c r="D1080" i="6"/>
  <c r="D1076" i="6"/>
  <c r="F1076" i="6"/>
  <c r="F1068" i="6"/>
  <c r="D1068" i="6"/>
  <c r="D1064" i="6"/>
  <c r="F1064" i="6"/>
  <c r="D1060" i="6"/>
  <c r="F1060" i="6"/>
  <c r="F1040" i="6"/>
  <c r="D1040" i="6"/>
  <c r="F1024" i="6"/>
  <c r="D1024" i="6"/>
  <c r="D1012" i="6"/>
  <c r="F1012" i="6"/>
  <c r="F1004" i="6"/>
  <c r="D1004" i="6"/>
  <c r="F992" i="6"/>
  <c r="D992" i="6"/>
  <c r="F968" i="6"/>
  <c r="D968" i="6"/>
  <c r="F960" i="6"/>
  <c r="D960" i="6"/>
  <c r="F956" i="6"/>
  <c r="D956" i="6"/>
  <c r="D948" i="6"/>
  <c r="F948" i="6"/>
  <c r="D932" i="6"/>
  <c r="F932" i="6"/>
  <c r="D928" i="6"/>
  <c r="F928" i="6"/>
  <c r="D900" i="6"/>
  <c r="F900" i="6"/>
  <c r="F896" i="6"/>
  <c r="D896" i="6"/>
  <c r="F892" i="6"/>
  <c r="D892" i="6"/>
  <c r="F888" i="6"/>
  <c r="D888" i="6"/>
  <c r="F880" i="6"/>
  <c r="D880" i="6"/>
  <c r="F876" i="6"/>
  <c r="D876" i="6"/>
  <c r="D872" i="6"/>
  <c r="F872" i="6"/>
  <c r="F864" i="6"/>
  <c r="D864" i="6"/>
  <c r="F848" i="6"/>
  <c r="D848" i="6"/>
  <c r="F828" i="6"/>
  <c r="D828" i="6"/>
  <c r="D816" i="6"/>
  <c r="F816" i="6"/>
  <c r="F808" i="6"/>
  <c r="D808" i="6"/>
  <c r="D800" i="6"/>
  <c r="F800" i="6"/>
  <c r="D784" i="6"/>
  <c r="F784" i="6"/>
  <c r="F780" i="6"/>
  <c r="D780" i="6"/>
  <c r="D768" i="6"/>
  <c r="F768" i="6"/>
  <c r="F764" i="6"/>
  <c r="D764" i="6"/>
  <c r="F760" i="6"/>
  <c r="D760" i="6"/>
  <c r="D756" i="6"/>
  <c r="F756" i="6"/>
  <c r="F748" i="6"/>
  <c r="D748" i="6"/>
  <c r="D736" i="6"/>
  <c r="F736" i="6"/>
  <c r="D704" i="6"/>
  <c r="F704" i="6"/>
  <c r="F700" i="6"/>
  <c r="D700" i="6"/>
  <c r="F696" i="6"/>
  <c r="D696" i="6"/>
  <c r="D692" i="6"/>
  <c r="F692" i="6"/>
  <c r="F688" i="6"/>
  <c r="D688" i="6"/>
  <c r="F672" i="6"/>
  <c r="D672" i="6"/>
  <c r="D644" i="6"/>
  <c r="F644" i="6"/>
  <c r="F636" i="6"/>
  <c r="D636" i="6"/>
  <c r="D632" i="6"/>
  <c r="F632" i="6"/>
  <c r="D584" i="6"/>
  <c r="F584" i="6"/>
  <c r="F580" i="6"/>
  <c r="D580" i="6"/>
  <c r="F576" i="6"/>
  <c r="D576" i="6"/>
  <c r="F568" i="6"/>
  <c r="D568" i="6"/>
  <c r="F560" i="6"/>
  <c r="D560" i="6"/>
  <c r="D556" i="6"/>
  <c r="F556" i="6"/>
  <c r="F532" i="6"/>
  <c r="D532" i="6"/>
  <c r="F528" i="6"/>
  <c r="D528" i="6"/>
  <c r="D524" i="6"/>
  <c r="F524" i="6"/>
  <c r="F516" i="6"/>
  <c r="D516" i="6"/>
  <c r="D492" i="6"/>
  <c r="F492" i="6"/>
  <c r="D476" i="6"/>
  <c r="F476" i="6"/>
  <c r="D444" i="6"/>
  <c r="F444" i="6"/>
  <c r="F436" i="6"/>
  <c r="D436" i="6"/>
  <c r="F428" i="6"/>
  <c r="D428" i="6"/>
  <c r="F424" i="6"/>
  <c r="D4092" i="6"/>
  <c r="F4012" i="6"/>
  <c r="F3968" i="6"/>
  <c r="E3992" i="6"/>
  <c r="D4028" i="6"/>
  <c r="F4216" i="6"/>
  <c r="D3844" i="6"/>
  <c r="D3676" i="6"/>
  <c r="D364" i="6"/>
  <c r="F8230" i="6"/>
  <c r="E8218" i="6"/>
  <c r="F8214" i="6"/>
  <c r="F8198" i="6"/>
  <c r="F8182" i="6"/>
  <c r="F8178" i="6"/>
  <c r="F8166" i="6"/>
  <c r="D8146" i="6"/>
  <c r="F8142" i="6"/>
  <c r="D8138" i="6"/>
  <c r="D8122" i="6"/>
  <c r="D8114" i="6"/>
  <c r="D8106" i="6"/>
  <c r="F8102" i="6"/>
  <c r="E8086" i="6"/>
  <c r="F8070" i="6"/>
  <c r="E8066" i="6"/>
  <c r="E8062" i="6"/>
  <c r="E8050" i="6"/>
  <c r="E8006" i="6"/>
  <c r="E7994" i="6"/>
  <c r="F7986" i="6"/>
  <c r="F7982" i="6"/>
  <c r="F7978" i="6"/>
  <c r="F7966" i="6"/>
  <c r="F7962" i="6"/>
  <c r="F7958" i="6"/>
  <c r="F7950" i="6"/>
  <c r="F7942" i="6"/>
  <c r="F7938" i="6"/>
  <c r="F7934" i="6"/>
  <c r="F7922" i="6"/>
  <c r="F7918" i="6"/>
  <c r="F7914" i="6"/>
  <c r="D7902" i="6"/>
  <c r="F7898" i="6"/>
  <c r="F7890" i="6"/>
  <c r="D7870" i="6"/>
  <c r="D7854" i="6"/>
  <c r="D7850" i="6"/>
  <c r="D7842" i="6"/>
  <c r="F7830" i="6"/>
  <c r="F7826" i="6"/>
  <c r="F7822" i="6"/>
  <c r="F7810" i="6"/>
  <c r="F7798" i="6"/>
  <c r="F7790" i="6"/>
  <c r="F7774" i="6"/>
  <c r="E7766" i="6"/>
  <c r="E7742" i="6"/>
  <c r="E7734" i="6"/>
  <c r="E7726" i="6"/>
  <c r="D7722" i="6"/>
  <c r="D7702" i="6"/>
  <c r="D7674" i="6"/>
  <c r="D7654" i="6"/>
  <c r="F7634" i="6"/>
  <c r="F7622" i="6"/>
  <c r="D7610" i="6"/>
  <c r="F7590" i="6"/>
  <c r="F7586" i="6"/>
  <c r="F7562" i="6"/>
  <c r="D7558" i="6"/>
  <c r="E7550" i="6"/>
  <c r="F7534" i="6"/>
  <c r="F7530" i="6"/>
  <c r="D7490" i="6"/>
  <c r="D7486" i="6"/>
  <c r="E7466" i="6"/>
  <c r="F7446" i="6"/>
  <c r="F7430" i="6"/>
  <c r="F7414" i="6"/>
  <c r="D7402" i="6"/>
  <c r="F7374" i="6"/>
  <c r="F7366" i="6"/>
  <c r="F7322" i="6"/>
  <c r="F7318" i="6"/>
  <c r="F7306" i="6"/>
  <c r="F7286" i="6"/>
  <c r="F7270" i="6"/>
  <c r="D7258" i="6"/>
  <c r="D7250" i="6"/>
  <c r="D7238" i="6"/>
  <c r="D7206" i="6"/>
  <c r="F7202" i="6"/>
  <c r="D4736" i="6"/>
  <c r="F4648" i="6"/>
  <c r="F1899" i="6"/>
  <c r="E1895" i="6"/>
  <c r="D1891" i="6"/>
  <c r="E1887" i="6"/>
  <c r="F1883" i="6"/>
  <c r="D1875" i="6"/>
  <c r="F1867" i="6"/>
  <c r="E1863" i="6"/>
  <c r="E1859" i="6"/>
  <c r="E1855" i="6"/>
  <c r="D1843" i="6"/>
  <c r="F1839" i="6"/>
  <c r="D1835" i="6"/>
  <c r="E1827" i="6"/>
  <c r="F1823" i="6"/>
  <c r="E1815" i="6"/>
  <c r="D1811" i="6"/>
  <c r="D1807" i="6"/>
  <c r="F1803" i="6"/>
  <c r="E1799" i="6"/>
  <c r="D1795" i="6"/>
  <c r="F1791" i="6"/>
  <c r="F1787" i="6"/>
  <c r="E1783" i="6"/>
  <c r="D1775" i="6"/>
  <c r="E1767" i="6"/>
  <c r="D1763" i="6"/>
  <c r="F1759" i="6"/>
  <c r="D1751" i="6"/>
  <c r="D1747" i="6"/>
  <c r="F1739" i="6"/>
  <c r="E1735" i="6"/>
  <c r="F1723" i="6"/>
  <c r="E1719" i="6"/>
  <c r="D1715" i="6"/>
  <c r="D1711" i="6"/>
  <c r="F1691" i="6"/>
  <c r="E1687" i="6"/>
  <c r="D1683" i="6"/>
  <c r="F1679" i="6"/>
  <c r="F1675" i="6"/>
  <c r="E1671" i="6"/>
  <c r="D1667" i="6"/>
  <c r="E1663" i="6"/>
  <c r="F1659" i="6"/>
  <c r="E1655" i="6"/>
  <c r="D1651" i="6"/>
  <c r="F1647" i="6"/>
  <c r="F1643" i="6"/>
  <c r="E1639" i="6"/>
  <c r="D1635" i="6"/>
  <c r="D1631" i="6"/>
  <c r="F1627" i="6"/>
  <c r="D1619" i="6"/>
  <c r="E1615" i="6"/>
  <c r="F1611" i="6"/>
  <c r="E1607" i="6"/>
  <c r="E1603" i="6"/>
  <c r="F1599" i="6"/>
  <c r="D1595" i="6"/>
  <c r="D1591" i="6"/>
  <c r="D1587" i="6"/>
  <c r="F1583" i="6"/>
  <c r="D1579" i="6"/>
  <c r="D1575" i="6"/>
  <c r="F1571" i="6"/>
  <c r="F1567" i="6"/>
  <c r="F1563" i="6"/>
  <c r="E1559" i="6"/>
  <c r="D1555" i="6"/>
  <c r="F1547" i="6"/>
  <c r="E1543" i="6"/>
  <c r="D1539" i="6"/>
  <c r="F1535" i="6"/>
  <c r="F1531" i="6"/>
  <c r="E1527" i="6"/>
  <c r="E1519" i="6"/>
  <c r="E1511" i="6"/>
  <c r="D1507" i="6"/>
  <c r="F1503" i="6"/>
  <c r="E1487" i="6"/>
  <c r="D1475" i="6"/>
  <c r="F1471" i="6"/>
  <c r="D1459" i="6"/>
  <c r="F1451" i="6"/>
  <c r="D7728" i="6"/>
  <c r="F7728" i="6"/>
  <c r="E6664" i="6"/>
  <c r="D6664" i="6"/>
  <c r="D6396" i="6"/>
  <c r="F6396" i="6"/>
  <c r="F6380" i="6"/>
  <c r="D6380" i="6"/>
  <c r="F6244" i="6"/>
  <c r="E6244" i="6"/>
  <c r="F6108" i="6"/>
  <c r="E6108" i="6"/>
  <c r="E5880" i="6"/>
  <c r="D5880" i="6"/>
  <c r="F5684" i="6"/>
  <c r="D5684" i="6"/>
  <c r="D5540" i="6"/>
  <c r="F5540" i="6"/>
  <c r="E5220" i="6"/>
  <c r="F5220" i="6"/>
  <c r="F5012" i="6"/>
  <c r="E5012" i="6"/>
  <c r="D5012" i="6"/>
  <c r="F4956" i="6"/>
  <c r="E4956" i="6"/>
  <c r="D4948" i="6"/>
  <c r="F4948" i="6"/>
  <c r="D4768" i="6"/>
  <c r="E4768" i="6"/>
  <c r="D4752" i="6"/>
  <c r="E4752" i="6"/>
  <c r="E4676" i="6"/>
  <c r="D4676" i="6"/>
  <c r="D4612" i="6"/>
  <c r="E4612" i="6"/>
  <c r="D4532" i="6"/>
  <c r="E4532" i="6"/>
  <c r="E4420" i="6"/>
  <c r="D4420" i="6"/>
  <c r="F4252" i="6"/>
  <c r="D4252" i="6"/>
  <c r="E4252" i="6"/>
  <c r="D4220" i="6"/>
  <c r="F4220" i="6"/>
  <c r="D4180" i="6"/>
  <c r="E4180" i="6"/>
  <c r="E4172" i="6"/>
  <c r="F4172" i="6"/>
  <c r="D4172" i="6"/>
  <c r="F4120" i="6"/>
  <c r="D4120" i="6"/>
  <c r="D4108" i="6"/>
  <c r="E4108" i="6"/>
  <c r="F4088" i="6"/>
  <c r="D4088" i="6"/>
  <c r="F3960" i="6"/>
  <c r="E3960" i="6"/>
  <c r="F3796" i="6"/>
  <c r="D3796" i="6"/>
  <c r="F3788" i="6"/>
  <c r="D3788" i="6"/>
  <c r="D3784" i="6"/>
  <c r="F3784" i="6"/>
  <c r="D3656" i="6"/>
  <c r="F3656" i="6"/>
  <c r="D3624" i="6"/>
  <c r="F3624" i="6"/>
  <c r="D3604" i="6"/>
  <c r="F3604" i="6"/>
  <c r="D3480" i="6"/>
  <c r="F3480" i="6"/>
  <c r="F3252" i="6"/>
  <c r="D3252" i="6"/>
  <c r="F3236" i="6"/>
  <c r="D3236" i="6"/>
  <c r="D2964" i="6"/>
  <c r="F2964" i="6"/>
  <c r="D2700" i="6"/>
  <c r="F2700" i="6"/>
  <c r="D2604" i="6"/>
  <c r="F2604" i="6"/>
  <c r="D2580" i="6"/>
  <c r="F2580" i="6"/>
  <c r="D2444" i="6"/>
  <c r="F2444" i="6"/>
  <c r="F2316" i="6"/>
  <c r="D2316" i="6"/>
  <c r="D2308" i="6"/>
  <c r="E2308" i="6"/>
  <c r="E2132" i="6"/>
  <c r="F2132" i="6"/>
  <c r="D2084" i="6"/>
  <c r="E2084" i="6"/>
  <c r="E2052" i="6"/>
  <c r="D2052" i="6"/>
  <c r="D2020" i="6"/>
  <c r="E2020" i="6"/>
  <c r="D1904" i="6"/>
  <c r="F1904" i="6"/>
  <c r="F1888" i="6"/>
  <c r="D1888" i="6"/>
  <c r="D1856" i="6"/>
  <c r="F1856" i="6"/>
  <c r="F1848" i="6"/>
  <c r="D1848" i="6"/>
  <c r="F1844" i="6"/>
  <c r="D1844" i="6"/>
  <c r="D1776" i="6"/>
  <c r="F1776" i="6"/>
  <c r="D1768" i="6"/>
  <c r="F1768" i="6"/>
  <c r="D1724" i="6"/>
  <c r="F1724" i="6"/>
  <c r="F1720" i="6"/>
  <c r="D1720" i="6"/>
  <c r="D1648" i="6"/>
  <c r="F1648" i="6"/>
  <c r="D1632" i="6"/>
  <c r="F1632" i="6"/>
  <c r="D1592" i="6"/>
  <c r="F1592" i="6"/>
  <c r="F1544" i="6"/>
  <c r="D1544" i="6"/>
  <c r="D1520" i="6"/>
  <c r="F1520" i="6"/>
  <c r="D1264" i="6"/>
  <c r="F1264" i="6"/>
  <c r="D1260" i="6"/>
  <c r="F1260" i="6"/>
  <c r="F1256" i="6"/>
  <c r="D1256" i="6"/>
  <c r="F1164" i="6"/>
  <c r="D1164" i="6"/>
  <c r="D1152" i="6"/>
  <c r="F1152" i="6"/>
  <c r="D1140" i="6"/>
  <c r="F1140" i="6"/>
  <c r="F1084" i="6"/>
  <c r="D1084" i="6"/>
  <c r="F1056" i="6"/>
  <c r="D1056" i="6"/>
  <c r="F1016" i="6"/>
  <c r="D1016" i="6"/>
  <c r="D1008" i="6"/>
  <c r="F1008" i="6"/>
  <c r="F1000" i="6"/>
  <c r="D1000" i="6"/>
  <c r="D984" i="6"/>
  <c r="F984" i="6"/>
  <c r="D976" i="6"/>
  <c r="F976" i="6"/>
  <c r="F944" i="6"/>
  <c r="D944" i="6"/>
  <c r="F940" i="6"/>
  <c r="D940" i="6"/>
  <c r="D936" i="6"/>
  <c r="F936" i="6"/>
  <c r="D912" i="6"/>
  <c r="F912" i="6"/>
  <c r="D908" i="6"/>
  <c r="F908" i="6"/>
  <c r="D884" i="6"/>
  <c r="F884" i="6"/>
  <c r="F840" i="6"/>
  <c r="D840" i="6"/>
  <c r="F824" i="6"/>
  <c r="D824" i="6"/>
  <c r="F656" i="6"/>
  <c r="D656" i="6"/>
  <c r="F652" i="6"/>
  <c r="D652" i="6"/>
  <c r="D640" i="6"/>
  <c r="F640" i="6"/>
  <c r="F552" i="6"/>
  <c r="D552" i="6"/>
  <c r="D520" i="6"/>
  <c r="F520" i="6"/>
  <c r="F484" i="6"/>
  <c r="D484" i="6"/>
  <c r="F468" i="6"/>
  <c r="D468" i="6"/>
  <c r="F452" i="6"/>
  <c r="D452" i="6"/>
  <c r="D404" i="6"/>
  <c r="F404" i="6"/>
  <c r="F372" i="6"/>
  <c r="D372" i="6"/>
  <c r="F340" i="6"/>
  <c r="D340" i="6"/>
  <c r="F308" i="6"/>
  <c r="D308" i="6"/>
  <c r="D260" i="6"/>
  <c r="F260" i="6"/>
  <c r="F196" i="6"/>
  <c r="D196" i="6"/>
  <c r="F164" i="6"/>
  <c r="D164" i="6"/>
  <c r="F148" i="6"/>
  <c r="D148" i="6"/>
  <c r="F108" i="6"/>
  <c r="D108" i="6"/>
  <c r="D2999" i="6"/>
  <c r="D2995" i="6"/>
  <c r="D2991" i="6"/>
  <c r="D2987" i="6"/>
  <c r="D2983" i="6"/>
  <c r="D2967" i="6"/>
  <c r="D2963" i="6"/>
  <c r="D2959" i="6"/>
  <c r="D2955" i="6"/>
  <c r="D2951" i="6"/>
  <c r="D2935" i="6"/>
  <c r="D2931" i="6"/>
  <c r="D2927" i="6"/>
  <c r="D2923" i="6"/>
  <c r="D2919" i="6"/>
  <c r="D2911" i="6"/>
  <c r="D2903" i="6"/>
  <c r="D2899" i="6"/>
  <c r="D2895" i="6"/>
  <c r="D2891" i="6"/>
  <c r="D2887" i="6"/>
  <c r="D2879" i="6"/>
  <c r="D2871" i="6"/>
  <c r="D2867" i="6"/>
  <c r="D2863" i="6"/>
  <c r="D2859" i="6"/>
  <c r="D2855" i="6"/>
  <c r="E2843" i="6"/>
  <c r="D2839" i="6"/>
  <c r="D2835" i="6"/>
  <c r="D2831" i="6"/>
  <c r="D2827" i="6"/>
  <c r="D2823" i="6"/>
  <c r="F2815" i="6"/>
  <c r="D2807" i="6"/>
  <c r="D2803" i="6"/>
  <c r="D2799" i="6"/>
  <c r="D2795" i="6"/>
  <c r="D2791" i="6"/>
  <c r="D2783" i="6"/>
  <c r="D2775" i="6"/>
  <c r="D2771" i="6"/>
  <c r="D2767" i="6"/>
  <c r="D2763" i="6"/>
  <c r="D2759" i="6"/>
  <c r="D2751" i="6"/>
  <c r="E2743" i="6"/>
  <c r="E2739" i="6"/>
  <c r="E2735" i="6"/>
  <c r="E2731" i="6"/>
  <c r="E2727" i="6"/>
  <c r="E2723" i="6"/>
  <c r="E2719" i="6"/>
  <c r="E2715" i="6"/>
  <c r="E2711" i="6"/>
  <c r="E2707" i="6"/>
  <c r="E2703" i="6"/>
  <c r="E2699" i="6"/>
  <c r="E2695" i="6"/>
  <c r="E2691" i="6"/>
  <c r="E2683" i="6"/>
  <c r="E2679" i="6"/>
  <c r="E2675" i="6"/>
  <c r="E2671" i="6"/>
  <c r="E2667" i="6"/>
  <c r="E2663" i="6"/>
  <c r="E2659" i="6"/>
  <c r="E2655" i="6"/>
  <c r="E2651" i="6"/>
  <c r="E2647" i="6"/>
  <c r="E2643" i="6"/>
  <c r="E2639" i="6"/>
  <c r="E2635" i="6"/>
  <c r="E2631" i="6"/>
  <c r="E2627" i="6"/>
  <c r="E2623" i="6"/>
  <c r="E2619" i="6"/>
  <c r="E2615" i="6"/>
  <c r="E2611" i="6"/>
  <c r="E2607" i="6"/>
  <c r="E2603" i="6"/>
  <c r="E2599" i="6"/>
  <c r="E2595" i="6"/>
  <c r="E2587" i="6"/>
  <c r="E2583" i="6"/>
  <c r="D8659" i="6"/>
  <c r="D8591" i="6"/>
  <c r="F6387" i="6"/>
  <c r="F6379" i="6"/>
  <c r="D6375" i="6"/>
  <c r="F6363" i="6"/>
  <c r="E6359" i="6"/>
  <c r="F6343" i="6"/>
  <c r="D6331" i="6"/>
  <c r="F6327" i="6"/>
  <c r="E6311" i="6"/>
  <c r="F6307" i="6"/>
  <c r="F6303" i="6"/>
  <c r="E6287" i="6"/>
  <c r="F6283" i="6"/>
  <c r="F6279" i="6"/>
  <c r="D6267" i="6"/>
  <c r="F6263" i="6"/>
  <c r="D6243" i="6"/>
  <c r="D6239" i="6"/>
  <c r="D6235" i="6"/>
  <c r="D6231" i="6"/>
  <c r="F6215" i="6"/>
  <c r="F6211" i="6"/>
  <c r="F6207" i="6"/>
  <c r="F6203" i="6"/>
  <c r="E6195" i="6"/>
  <c r="F6191" i="6"/>
  <c r="D6187" i="6"/>
  <c r="E6179" i="6"/>
  <c r="F6175" i="6"/>
  <c r="F6167" i="6"/>
  <c r="F6155" i="6"/>
  <c r="F6151" i="6"/>
  <c r="F6147" i="6"/>
  <c r="D6143" i="6"/>
  <c r="D6139" i="6"/>
  <c r="E6131" i="6"/>
  <c r="F6127" i="6"/>
  <c r="E6115" i="6"/>
  <c r="F6111" i="6"/>
  <c r="E6107" i="6"/>
  <c r="E6099" i="6"/>
  <c r="F6087" i="6"/>
  <c r="E6083" i="6"/>
  <c r="D6079" i="6"/>
  <c r="F6071" i="6"/>
  <c r="D6063" i="6"/>
  <c r="D6059" i="6"/>
  <c r="D6047" i="6"/>
  <c r="F6039" i="6"/>
  <c r="F6035" i="6"/>
  <c r="F6007" i="6"/>
  <c r="D5999" i="6"/>
  <c r="E5987" i="6"/>
  <c r="F5975" i="6"/>
  <c r="F5963" i="6"/>
  <c r="F5959" i="6"/>
  <c r="F5955" i="6"/>
  <c r="E5947" i="6"/>
  <c r="F5943" i="6"/>
  <c r="E5939" i="6"/>
  <c r="D5931" i="6"/>
  <c r="D5919" i="6"/>
  <c r="D5915" i="6"/>
  <c r="F5911" i="6"/>
  <c r="E5907" i="6"/>
  <c r="D5903" i="6"/>
  <c r="D5887" i="6"/>
  <c r="F5879" i="6"/>
  <c r="E5875" i="6"/>
  <c r="E5867" i="6"/>
  <c r="F5859" i="6"/>
  <c r="F5847" i="6"/>
  <c r="F5839" i="6"/>
  <c r="E5835" i="6"/>
  <c r="F5831" i="6"/>
  <c r="F5815" i="6"/>
  <c r="D5807" i="6"/>
  <c r="F5795" i="6"/>
  <c r="F5791" i="6"/>
  <c r="F5787" i="6"/>
  <c r="F5775" i="6"/>
  <c r="F5771" i="6"/>
  <c r="F5767" i="6"/>
  <c r="D5759" i="6"/>
  <c r="F5719" i="6"/>
  <c r="D6240" i="6"/>
  <c r="F6420" i="6"/>
  <c r="F8768" i="5"/>
  <c r="E8768" i="5"/>
  <c r="F8760" i="5"/>
  <c r="E8760" i="5"/>
  <c r="F8752" i="5"/>
  <c r="E8752" i="5"/>
  <c r="D8680" i="6"/>
  <c r="E8632" i="6"/>
  <c r="D8676" i="6"/>
  <c r="E8268" i="6"/>
  <c r="F8652" i="6"/>
  <c r="F8692" i="6"/>
  <c r="D8256" i="6"/>
  <c r="D7936" i="6"/>
  <c r="F7756" i="6"/>
  <c r="D8048" i="6"/>
  <c r="E6604" i="6"/>
  <c r="E6540" i="6"/>
  <c r="E6476" i="6"/>
  <c r="E6412" i="6"/>
  <c r="D6632" i="6"/>
  <c r="E8036" i="6"/>
  <c r="F6504" i="6"/>
  <c r="F8720" i="6"/>
  <c r="E8244" i="6"/>
  <c r="E8008" i="6"/>
  <c r="E7880" i="6"/>
  <c r="D7832" i="6"/>
  <c r="D8040" i="6"/>
  <c r="F7708" i="6"/>
  <c r="D7808" i="6"/>
  <c r="E6600" i="6"/>
  <c r="F6520" i="6"/>
  <c r="D6500" i="6"/>
  <c r="F6452" i="6"/>
  <c r="D6680" i="6"/>
  <c r="F6552" i="6"/>
  <c r="E6536" i="6"/>
  <c r="F6456" i="6"/>
  <c r="E8308" i="6"/>
  <c r="D8188" i="6"/>
  <c r="E7956" i="6"/>
  <c r="E8240" i="6"/>
  <c r="E7940" i="6"/>
  <c r="F6648" i="6"/>
  <c r="E6524" i="6"/>
  <c r="D6564" i="6"/>
  <c r="E6692" i="6"/>
  <c r="D6476" i="6"/>
  <c r="E6380" i="6"/>
  <c r="E5440" i="6"/>
  <c r="F5336" i="6"/>
  <c r="D5304" i="6"/>
  <c r="E8604" i="6"/>
  <c r="E8580" i="6"/>
  <c r="D8292" i="6"/>
  <c r="D8288" i="6"/>
  <c r="D8096" i="6"/>
  <c r="F6540" i="6"/>
  <c r="E8252" i="6"/>
  <c r="F8744" i="6"/>
  <c r="E8232" i="6"/>
  <c r="D8120" i="6"/>
  <c r="E7996" i="6"/>
  <c r="D7928" i="6"/>
  <c r="E7868" i="6"/>
  <c r="F7692" i="6"/>
  <c r="F6688" i="6"/>
  <c r="F6600" i="6"/>
  <c r="D6520" i="6"/>
  <c r="F6492" i="6"/>
  <c r="F6460" i="6"/>
  <c r="F6444" i="6"/>
  <c r="F6680" i="6"/>
  <c r="D6636" i="6"/>
  <c r="D6484" i="6"/>
  <c r="D8184" i="6"/>
  <c r="E8100" i="6"/>
  <c r="E6700" i="6"/>
  <c r="E8112" i="6"/>
  <c r="D6648" i="6"/>
  <c r="E6472" i="6"/>
  <c r="F6428" i="6"/>
  <c r="E5272" i="6"/>
  <c r="D5264" i="6"/>
  <c r="E5140" i="6"/>
  <c r="E5320" i="6"/>
  <c r="F6556" i="6"/>
  <c r="F6516" i="6"/>
  <c r="E6516" i="6"/>
  <c r="E2579" i="6"/>
  <c r="E2575" i="6"/>
  <c r="E2571" i="6"/>
  <c r="E2567" i="6"/>
  <c r="E2563" i="6"/>
  <c r="E2555" i="6"/>
  <c r="E2551" i="6"/>
  <c r="E2547" i="6"/>
  <c r="E2543" i="6"/>
  <c r="E2539" i="6"/>
  <c r="E2535" i="6"/>
  <c r="E2531" i="6"/>
  <c r="E2527" i="6"/>
  <c r="E2523" i="6"/>
  <c r="E2519" i="6"/>
  <c r="E2515" i="6"/>
  <c r="E2511" i="6"/>
  <c r="E2507" i="6"/>
  <c r="E2503" i="6"/>
  <c r="E2499" i="6"/>
  <c r="E2495" i="6"/>
  <c r="E2491" i="6"/>
  <c r="E2487" i="6"/>
  <c r="E2483" i="6"/>
  <c r="E2479" i="6"/>
  <c r="E2475" i="6"/>
  <c r="E2471" i="6"/>
  <c r="E2467" i="6"/>
  <c r="E2463" i="6"/>
  <c r="E2459" i="6"/>
  <c r="E2455" i="6"/>
  <c r="E2451" i="6"/>
  <c r="E2447" i="6"/>
  <c r="E2443" i="6"/>
  <c r="E2439" i="6"/>
  <c r="E2435" i="6"/>
  <c r="E2431" i="6"/>
  <c r="E2427" i="6"/>
  <c r="E2423" i="6"/>
  <c r="E2419" i="6"/>
  <c r="E2415" i="6"/>
  <c r="E2411" i="6"/>
  <c r="E2407" i="6"/>
  <c r="E2403" i="6"/>
  <c r="E2399" i="6"/>
  <c r="E2395" i="6"/>
  <c r="E2391" i="6"/>
  <c r="E2387" i="6"/>
  <c r="E2383" i="6"/>
  <c r="E2379" i="6"/>
  <c r="E2375" i="6"/>
  <c r="E2371" i="6"/>
  <c r="E2367" i="6"/>
  <c r="E2363" i="6"/>
  <c r="E2359" i="6"/>
  <c r="E2355" i="6"/>
  <c r="E2351" i="6"/>
  <c r="E2347" i="6"/>
  <c r="E2343" i="6"/>
  <c r="E2339" i="6"/>
  <c r="E2331" i="6"/>
  <c r="E2327" i="6"/>
  <c r="E2323" i="6"/>
  <c r="E2319" i="6"/>
  <c r="E2315" i="6"/>
  <c r="E2311" i="6"/>
  <c r="E2307" i="6"/>
  <c r="D2303" i="6"/>
  <c r="E2299" i="6"/>
  <c r="E2295" i="6"/>
  <c r="E2291" i="6"/>
  <c r="E2287" i="6"/>
  <c r="E2283" i="6"/>
  <c r="E2279" i="6"/>
  <c r="E2275" i="6"/>
  <c r="D2271" i="6"/>
  <c r="E2267" i="6"/>
  <c r="D2263" i="6"/>
  <c r="E2259" i="6"/>
  <c r="E2255" i="6"/>
  <c r="E2251" i="6"/>
  <c r="E2247" i="6"/>
  <c r="E2243" i="6"/>
  <c r="E2239" i="6"/>
  <c r="F8092" i="6"/>
  <c r="F6424" i="6"/>
  <c r="D5328" i="6"/>
  <c r="F5440" i="6"/>
  <c r="D5256" i="6"/>
  <c r="E5392" i="6"/>
  <c r="D7190" i="6"/>
  <c r="F7166" i="6"/>
  <c r="E7158" i="6"/>
  <c r="D7142" i="6"/>
  <c r="D7118" i="6"/>
  <c r="D7114" i="6"/>
  <c r="D7090" i="6"/>
  <c r="D7074" i="6"/>
  <c r="D7058" i="6"/>
  <c r="D7034" i="6"/>
  <c r="E7030" i="6"/>
  <c r="E7006" i="6"/>
  <c r="D7002" i="6"/>
  <c r="D6994" i="6"/>
  <c r="D6970" i="6"/>
  <c r="D6954" i="6"/>
  <c r="F6942" i="6"/>
  <c r="D6938" i="6"/>
  <c r="D6922" i="6"/>
  <c r="D6914" i="6"/>
  <c r="D6882" i="6"/>
  <c r="D6874" i="6"/>
  <c r="D6858" i="6"/>
  <c r="D6846" i="6"/>
  <c r="E6838" i="6"/>
  <c r="D6826" i="6"/>
  <c r="D6818" i="6"/>
  <c r="D6794" i="6"/>
  <c r="F6790" i="6"/>
  <c r="D6778" i="6"/>
  <c r="D6770" i="6"/>
  <c r="D6762" i="6"/>
  <c r="F6734" i="6"/>
  <c r="D6730" i="6"/>
  <c r="D6682" i="6"/>
  <c r="D6666" i="6"/>
  <c r="F6634" i="6"/>
  <c r="E6614" i="6"/>
  <c r="D6598" i="6"/>
  <c r="E6582" i="6"/>
  <c r="F6578" i="6"/>
  <c r="F6546" i="6"/>
  <c r="E6534" i="6"/>
  <c r="F6514" i="6"/>
  <c r="F6490" i="6"/>
  <c r="F6482" i="6"/>
  <c r="D6454" i="6"/>
  <c r="F6450" i="6"/>
  <c r="E6406" i="6"/>
  <c r="F6402" i="6"/>
  <c r="F6386" i="6"/>
  <c r="F6362" i="6"/>
  <c r="F6354" i="6"/>
  <c r="E6322" i="6"/>
  <c r="D6314" i="6"/>
  <c r="E6274" i="6"/>
  <c r="E6266" i="6"/>
  <c r="E6206" i="6"/>
  <c r="F6178" i="6"/>
  <c r="E6170" i="6"/>
  <c r="E6154" i="6"/>
  <c r="F6098" i="6"/>
  <c r="F6066" i="6"/>
  <c r="E6042" i="6"/>
  <c r="D6014" i="6"/>
  <c r="F5986" i="6"/>
  <c r="E5962" i="6"/>
  <c r="E5902" i="6"/>
  <c r="F5858" i="6"/>
  <c r="E5822" i="6"/>
  <c r="E5790" i="6"/>
  <c r="E5766" i="6"/>
  <c r="E5742" i="6"/>
  <c r="F5714" i="6"/>
  <c r="E5694" i="6"/>
  <c r="E5670" i="6"/>
  <c r="E5638" i="6"/>
  <c r="E5614" i="6"/>
  <c r="E5590" i="6"/>
  <c r="E5566" i="6"/>
  <c r="E5534" i="6"/>
  <c r="E5510" i="6"/>
  <c r="E5490" i="6"/>
  <c r="E5442" i="6"/>
  <c r="F5426" i="6"/>
  <c r="F8740" i="6"/>
  <c r="D8740" i="6"/>
  <c r="E8684" i="6"/>
  <c r="D8684" i="6"/>
  <c r="E8668" i="6"/>
  <c r="D8668" i="6"/>
  <c r="D8660" i="6"/>
  <c r="F8660" i="6"/>
  <c r="F8644" i="6"/>
  <c r="E8644" i="6"/>
  <c r="E8600" i="6"/>
  <c r="F8600" i="6"/>
  <c r="D8596" i="6"/>
  <c r="E8596" i="6"/>
  <c r="F6684" i="6"/>
  <c r="F6612" i="6"/>
  <c r="E8456" i="6"/>
  <c r="E6580" i="6"/>
  <c r="E7964" i="6"/>
  <c r="F7724" i="6"/>
  <c r="D8220" i="6"/>
  <c r="E8208" i="6"/>
  <c r="D7984" i="6"/>
  <c r="D7816" i="6"/>
  <c r="D7792" i="6"/>
  <c r="D8024" i="6"/>
  <c r="E8004" i="6"/>
  <c r="D7824" i="6"/>
  <c r="F6616" i="6"/>
  <c r="D6628" i="6"/>
  <c r="E6620" i="6"/>
  <c r="E6588" i="6"/>
  <c r="F6704" i="6"/>
  <c r="E6644" i="6"/>
  <c r="F6656" i="6"/>
  <c r="D7736" i="6"/>
  <c r="E6668" i="6"/>
  <c r="D6616" i="6"/>
  <c r="D6088" i="6"/>
  <c r="E6212" i="6"/>
  <c r="D6108" i="6"/>
  <c r="D6704" i="6"/>
  <c r="F8444" i="6"/>
  <c r="F6584" i="6"/>
  <c r="D6688" i="6"/>
  <c r="D6620" i="6"/>
  <c r="D6588" i="6"/>
  <c r="F6636" i="6"/>
  <c r="D6584" i="6"/>
  <c r="E6672" i="6"/>
  <c r="D8173" i="6"/>
  <c r="E7941" i="6"/>
  <c r="F7393" i="6"/>
  <c r="F7113" i="6"/>
  <c r="F6993" i="6"/>
  <c r="E6741" i="6"/>
  <c r="E6613" i="6"/>
  <c r="F6333" i="6"/>
  <c r="E5693" i="6"/>
  <c r="E5493" i="6"/>
  <c r="E6660" i="6"/>
  <c r="F5556" i="6"/>
  <c r="D5076" i="6"/>
  <c r="F6672" i="6"/>
  <c r="F5352" i="6"/>
  <c r="D4992" i="6"/>
  <c r="D5668" i="6"/>
  <c r="E5360" i="6"/>
  <c r="F7680" i="6"/>
  <c r="F6212" i="6"/>
  <c r="D6428" i="6"/>
  <c r="D5272" i="6"/>
  <c r="D6424" i="6"/>
  <c r="F6248" i="6"/>
  <c r="F5392" i="6"/>
  <c r="F4848" i="6"/>
  <c r="F3924" i="6"/>
  <c r="E4124" i="6"/>
  <c r="F4124" i="6"/>
  <c r="F3852" i="6"/>
  <c r="D3852" i="6"/>
  <c r="D3692" i="6"/>
  <c r="F3692" i="6"/>
  <c r="F3300" i="6"/>
  <c r="D3300" i="6"/>
  <c r="D1912" i="6"/>
  <c r="F1912" i="6"/>
  <c r="D1868" i="6"/>
  <c r="F1868" i="6"/>
  <c r="D1772" i="6"/>
  <c r="F1772" i="6"/>
  <c r="F1744" i="6"/>
  <c r="D1744" i="6"/>
  <c r="D1740" i="6"/>
  <c r="F1740" i="6"/>
  <c r="D1596" i="6"/>
  <c r="F1596" i="6"/>
  <c r="F1376" i="6"/>
  <c r="D1376" i="6"/>
  <c r="D1344" i="6"/>
  <c r="F1344" i="6"/>
  <c r="F1248" i="6"/>
  <c r="D1248" i="6"/>
  <c r="D1088" i="6"/>
  <c r="F1088" i="6"/>
  <c r="D820" i="6"/>
  <c r="F820" i="6"/>
  <c r="D728" i="6"/>
  <c r="F728" i="6"/>
  <c r="D684" i="6"/>
  <c r="F684" i="6"/>
  <c r="F680" i="6"/>
  <c r="D680" i="6"/>
  <c r="D536" i="6"/>
  <c r="F536" i="6"/>
  <c r="D356" i="6"/>
  <c r="F356" i="6"/>
  <c r="D292" i="6"/>
  <c r="F292" i="6"/>
  <c r="F276" i="6"/>
  <c r="D276" i="6"/>
  <c r="D244" i="6"/>
  <c r="F244" i="6"/>
  <c r="F212" i="6"/>
  <c r="D212" i="6"/>
  <c r="F180" i="6"/>
  <c r="D180" i="6"/>
  <c r="F60" i="6"/>
  <c r="D60" i="6"/>
  <c r="E6436" i="6"/>
  <c r="E2204" i="6"/>
  <c r="D7622" i="6"/>
  <c r="F8218" i="6"/>
  <c r="E2180" i="6"/>
  <c r="F2180" i="6"/>
  <c r="D2148" i="6"/>
  <c r="E2148" i="6"/>
  <c r="D2636" i="6"/>
  <c r="E2632" i="6"/>
  <c r="E2624" i="6"/>
  <c r="D2620" i="6"/>
  <c r="E2608" i="6"/>
  <c r="E2600" i="6"/>
  <c r="D2596" i="6"/>
  <c r="E2592" i="6"/>
  <c r="E2576" i="6"/>
  <c r="E2568" i="6"/>
  <c r="D2564" i="6"/>
  <c r="E2560" i="6"/>
  <c r="E2552" i="6"/>
  <c r="E2544" i="6"/>
  <c r="D2540" i="6"/>
  <c r="E2536" i="6"/>
  <c r="E2528" i="6"/>
  <c r="D2524" i="6"/>
  <c r="E2520" i="6"/>
  <c r="E2512" i="6"/>
  <c r="D2508" i="6"/>
  <c r="D2500" i="6"/>
  <c r="E2496" i="6"/>
  <c r="E2488" i="6"/>
  <c r="E2480" i="6"/>
  <c r="E2472" i="6"/>
  <c r="E2464" i="6"/>
  <c r="D2460" i="6"/>
  <c r="E2456" i="6"/>
  <c r="E2440" i="6"/>
  <c r="E2432" i="6"/>
  <c r="D2428" i="6"/>
  <c r="E2424" i="6"/>
  <c r="D1375" i="6"/>
  <c r="E1375" i="6"/>
  <c r="E1267" i="6"/>
  <c r="D1267" i="6"/>
  <c r="F1247" i="6"/>
  <c r="D1247" i="6"/>
  <c r="E1247" i="6"/>
  <c r="E1199" i="6"/>
  <c r="D1199" i="6"/>
  <c r="D1179" i="6"/>
  <c r="F1179" i="6"/>
  <c r="F1175" i="6"/>
  <c r="E1175" i="6"/>
  <c r="F1151" i="6"/>
  <c r="D1151" i="6"/>
  <c r="E1135" i="6"/>
  <c r="D1135" i="6"/>
  <c r="E1127" i="6"/>
  <c r="D1127" i="6"/>
  <c r="F1123" i="6"/>
  <c r="E1123" i="6"/>
  <c r="D1115" i="6"/>
  <c r="F1115" i="6"/>
  <c r="F1087" i="6"/>
  <c r="D1087" i="6"/>
  <c r="E1087" i="6"/>
  <c r="D1063" i="6"/>
  <c r="E1063" i="6"/>
  <c r="D1055" i="6"/>
  <c r="E1055" i="6"/>
  <c r="F1055" i="6"/>
  <c r="D1007" i="6"/>
  <c r="E1007" i="6"/>
  <c r="F943" i="6"/>
  <c r="E943" i="6"/>
  <c r="E939" i="6"/>
  <c r="F939" i="6"/>
  <c r="D931" i="6"/>
  <c r="E931" i="6"/>
  <c r="F931" i="6"/>
  <c r="E923" i="6"/>
  <c r="D923" i="6"/>
  <c r="E919" i="6"/>
  <c r="F919" i="6"/>
  <c r="D895" i="6"/>
  <c r="E895" i="6"/>
  <c r="F895" i="6"/>
  <c r="D815" i="6"/>
  <c r="E815" i="6"/>
  <c r="F751" i="6"/>
  <c r="D751" i="6"/>
  <c r="E747" i="6"/>
  <c r="F747" i="6"/>
  <c r="F667" i="6"/>
  <c r="D667" i="6"/>
  <c r="E663" i="6"/>
  <c r="D663" i="6"/>
  <c r="F663" i="6"/>
  <c r="E655" i="6"/>
  <c r="F655" i="6"/>
  <c r="F639" i="6"/>
  <c r="E639" i="6"/>
  <c r="F623" i="6"/>
  <c r="D623" i="6"/>
  <c r="F611" i="6"/>
  <c r="E611" i="6"/>
  <c r="D599" i="6"/>
  <c r="E599" i="6"/>
  <c r="F595" i="6"/>
  <c r="D595" i="6"/>
  <c r="E551" i="6"/>
  <c r="F551" i="6"/>
  <c r="D507" i="6"/>
  <c r="E507" i="6"/>
  <c r="E443" i="6"/>
  <c r="F443" i="6"/>
  <c r="E435" i="6"/>
  <c r="F435" i="6"/>
  <c r="F427" i="6"/>
  <c r="D427" i="6"/>
  <c r="F419" i="6"/>
  <c r="E419" i="6"/>
  <c r="E395" i="6"/>
  <c r="D395" i="6"/>
  <c r="E387" i="6"/>
  <c r="F387" i="6"/>
  <c r="D387" i="6"/>
  <c r="D371" i="6"/>
  <c r="E371" i="6"/>
  <c r="F355" i="6"/>
  <c r="E355" i="6"/>
  <c r="D355" i="6"/>
  <c r="E315" i="6"/>
  <c r="F315" i="6"/>
  <c r="E299" i="6"/>
  <c r="D299" i="6"/>
  <c r="E291" i="6"/>
  <c r="F291" i="6"/>
  <c r="F283" i="6"/>
  <c r="E283" i="6"/>
  <c r="D275" i="6"/>
  <c r="F275" i="6"/>
  <c r="E275" i="6"/>
  <c r="D267" i="6"/>
  <c r="E267" i="6"/>
  <c r="E235" i="6"/>
  <c r="F235" i="6"/>
  <c r="E219" i="6"/>
  <c r="D219" i="6"/>
  <c r="E211" i="6"/>
  <c r="F211" i="6"/>
  <c r="F203" i="6"/>
  <c r="E203" i="6"/>
  <c r="D163" i="6"/>
  <c r="E163" i="6"/>
  <c r="E123" i="6"/>
  <c r="F123" i="6"/>
  <c r="F7124" i="6"/>
  <c r="E7124" i="6"/>
  <c r="D5204" i="6"/>
  <c r="E5204" i="6"/>
  <c r="E5056" i="6"/>
  <c r="D5056" i="6"/>
  <c r="D4928" i="6"/>
  <c r="E4928" i="6"/>
  <c r="D4200" i="6"/>
  <c r="E4200" i="6"/>
  <c r="E4072" i="6"/>
  <c r="F4072" i="6"/>
  <c r="D3996" i="6"/>
  <c r="F3996" i="6"/>
  <c r="E3996" i="6"/>
  <c r="E3980" i="6"/>
  <c r="F3980" i="6"/>
  <c r="E3944" i="6"/>
  <c r="D3944" i="6"/>
  <c r="F3944" i="6"/>
  <c r="E3928" i="6"/>
  <c r="D3928" i="6"/>
  <c r="D3912" i="6"/>
  <c r="F3912" i="6"/>
  <c r="D3868" i="6"/>
  <c r="F3868" i="6"/>
  <c r="F3800" i="6"/>
  <c r="D3800" i="6"/>
  <c r="F3708" i="6"/>
  <c r="D3708" i="6"/>
  <c r="D3560" i="6"/>
  <c r="F3560" i="6"/>
  <c r="D3340" i="6"/>
  <c r="F3340" i="6"/>
  <c r="D3216" i="6"/>
  <c r="E3216" i="6"/>
  <c r="D3196" i="6"/>
  <c r="F3196" i="6"/>
  <c r="D1343" i="6"/>
  <c r="D7241" i="5"/>
  <c r="D7185" i="5"/>
  <c r="D7169" i="5"/>
  <c r="D7157" i="5"/>
  <c r="F3140" i="6"/>
  <c r="F3136" i="6"/>
  <c r="D3036" i="6"/>
  <c r="E3032" i="6"/>
  <c r="E3024" i="6"/>
  <c r="D3012" i="6"/>
  <c r="E3008" i="6"/>
  <c r="D3004" i="6"/>
  <c r="E3000" i="6"/>
  <c r="F2988" i="6"/>
  <c r="E2984" i="6"/>
  <c r="D2980" i="6"/>
  <c r="E2976" i="6"/>
  <c r="D2972" i="6"/>
  <c r="E2952" i="6"/>
  <c r="D2948" i="6"/>
  <c r="E2944" i="6"/>
  <c r="D2940" i="6"/>
  <c r="E2928" i="6"/>
  <c r="D2924" i="6"/>
  <c r="E2920" i="6"/>
  <c r="D2916" i="6"/>
  <c r="D2908" i="6"/>
  <c r="E2904" i="6"/>
  <c r="D2892" i="6"/>
  <c r="E2888" i="6"/>
  <c r="D2884" i="6"/>
  <c r="D2876" i="6"/>
  <c r="E2872" i="6"/>
  <c r="E2864" i="6"/>
  <c r="F2860" i="6"/>
  <c r="D2852" i="6"/>
  <c r="E2848" i="6"/>
  <c r="D2844" i="6"/>
  <c r="E2840" i="6"/>
  <c r="D2828" i="6"/>
  <c r="E2824" i="6"/>
  <c r="D2820" i="6"/>
  <c r="E2816" i="6"/>
  <c r="D2812" i="6"/>
  <c r="E2800" i="6"/>
  <c r="D2796" i="6"/>
  <c r="D2788" i="6"/>
  <c r="E2784" i="6"/>
  <c r="D2780" i="6"/>
  <c r="E2776" i="6"/>
  <c r="D2764" i="6"/>
  <c r="E2760" i="6"/>
  <c r="D2756" i="6"/>
  <c r="E2752" i="6"/>
  <c r="D2748" i="6"/>
  <c r="E2232" i="6"/>
  <c r="F2228" i="6"/>
  <c r="E2224" i="6"/>
  <c r="F2220" i="6"/>
  <c r="E2208" i="6"/>
  <c r="E2200" i="6"/>
  <c r="E2192" i="6"/>
  <c r="E2188" i="6"/>
  <c r="E2184" i="6"/>
  <c r="E2176" i="6"/>
  <c r="D2172" i="6"/>
  <c r="E2168" i="6"/>
  <c r="F2164" i="6"/>
  <c r="E2144" i="6"/>
  <c r="D2140" i="6"/>
  <c r="E2136" i="6"/>
  <c r="D2132" i="6"/>
  <c r="E2128" i="6"/>
  <c r="E2112" i="6"/>
  <c r="E2108" i="6"/>
  <c r="F2100" i="6"/>
  <c r="E2096" i="6"/>
  <c r="E2088" i="6"/>
  <c r="F2084" i="6"/>
  <c r="E2080" i="6"/>
  <c r="E2076" i="6"/>
  <c r="F2068" i="6"/>
  <c r="E2064" i="6"/>
  <c r="F2060" i="6"/>
  <c r="E2056" i="6"/>
  <c r="F2052" i="6"/>
  <c r="E2032" i="6"/>
  <c r="D2028" i="6"/>
  <c r="E2024" i="6"/>
  <c r="E2696" i="6"/>
  <c r="D1516" i="6"/>
  <c r="D1504" i="6"/>
  <c r="D1492" i="6"/>
  <c r="D1488" i="6"/>
  <c r="F1468" i="6"/>
  <c r="D1460" i="6"/>
  <c r="D1456" i="6"/>
  <c r="F1452" i="6"/>
  <c r="F1448" i="6"/>
  <c r="F1420" i="6"/>
  <c r="D1412" i="6"/>
  <c r="F1400" i="6"/>
  <c r="F1392" i="6"/>
  <c r="F1384" i="6"/>
  <c r="D2801" i="5"/>
  <c r="D2769" i="5"/>
  <c r="D2609" i="5"/>
  <c r="D5530" i="5"/>
  <c r="E2352" i="6"/>
  <c r="E2328" i="6"/>
  <c r="E2236" i="6"/>
  <c r="E535" i="6"/>
  <c r="F535" i="6"/>
  <c r="E403" i="6"/>
  <c r="D403" i="6"/>
  <c r="D6986" i="5"/>
  <c r="D6982" i="5"/>
  <c r="D5790" i="5"/>
  <c r="D5786" i="5"/>
  <c r="D5534" i="5"/>
  <c r="D2372" i="6"/>
  <c r="E2368" i="6"/>
  <c r="D2364" i="6"/>
  <c r="E2360" i="6"/>
  <c r="E2344" i="6"/>
  <c r="D2340" i="6"/>
  <c r="E2336" i="6"/>
  <c r="E2332" i="6"/>
  <c r="D2324" i="6"/>
  <c r="E2320" i="6"/>
  <c r="E2312" i="6"/>
  <c r="E2300" i="6"/>
  <c r="E2296" i="6"/>
  <c r="D2284" i="6"/>
  <c r="E2280" i="6"/>
  <c r="D2276" i="6"/>
  <c r="E2272" i="6"/>
  <c r="D2260" i="6"/>
  <c r="E2256" i="6"/>
  <c r="E2248" i="6"/>
  <c r="E2240" i="6"/>
  <c r="D10" i="5"/>
  <c r="D8146" i="5"/>
  <c r="D8142" i="5"/>
  <c r="D8018" i="5"/>
  <c r="D4598" i="5"/>
  <c r="D4586" i="5"/>
  <c r="D4154" i="5"/>
  <c r="D4150" i="5"/>
  <c r="E2012" i="6"/>
  <c r="E2004" i="6"/>
  <c r="E2000" i="6"/>
  <c r="F1996" i="6"/>
  <c r="E1976" i="6"/>
  <c r="F596" i="6"/>
  <c r="D7398" i="5"/>
  <c r="E2416" i="6"/>
  <c r="E2392" i="6"/>
  <c r="F2388" i="6"/>
  <c r="F3128" i="6"/>
  <c r="F3124" i="6"/>
  <c r="F3120" i="6"/>
  <c r="F3096" i="6"/>
  <c r="F3092" i="6"/>
  <c r="F3088" i="6"/>
  <c r="F3080" i="6"/>
  <c r="F3072" i="6"/>
  <c r="F3064" i="6"/>
  <c r="F3060" i="6"/>
  <c r="F3056" i="6"/>
  <c r="F3048" i="6"/>
  <c r="E3040" i="6"/>
  <c r="E2736" i="6"/>
  <c r="E2728" i="6"/>
  <c r="E2712" i="6"/>
  <c r="E2704" i="6"/>
  <c r="D2692" i="6"/>
  <c r="E2688" i="6"/>
  <c r="D2684" i="6"/>
  <c r="E2680" i="6"/>
  <c r="E2664" i="6"/>
  <c r="D2660" i="6"/>
  <c r="E2656" i="6"/>
  <c r="D2652" i="6"/>
  <c r="E2648" i="6"/>
  <c r="D7879" i="5"/>
  <c r="D7875" i="5"/>
  <c r="D7871" i="5"/>
  <c r="F7867" i="5"/>
  <c r="D7863" i="5"/>
  <c r="D7859" i="5"/>
  <c r="D7855" i="5"/>
  <c r="F7851" i="5"/>
  <c r="D7847" i="5"/>
  <c r="D7843" i="5"/>
  <c r="D7839" i="5"/>
  <c r="F7835" i="5"/>
  <c r="D7831" i="5"/>
  <c r="D7827" i="5"/>
  <c r="D7823" i="5"/>
  <c r="F7819" i="5"/>
  <c r="D7815" i="5"/>
  <c r="D7811" i="5"/>
  <c r="D7807" i="5"/>
  <c r="F7803" i="5"/>
  <c r="D7799" i="5"/>
  <c r="D7795" i="5"/>
  <c r="D7791" i="5"/>
  <c r="F7787" i="5"/>
  <c r="D7783" i="5"/>
  <c r="D7779" i="5"/>
  <c r="D7775" i="5"/>
  <c r="F7771" i="5"/>
  <c r="D7767" i="5"/>
  <c r="D7763" i="5"/>
  <c r="D7759" i="5"/>
  <c r="F7755" i="5"/>
  <c r="D7751" i="5"/>
  <c r="D7747" i="5"/>
  <c r="D7743" i="5"/>
  <c r="F7739" i="5"/>
  <c r="D7735" i="5"/>
  <c r="D7731" i="5"/>
  <c r="D7727" i="5"/>
  <c r="F7723" i="5"/>
  <c r="D7719" i="5"/>
  <c r="D7715" i="5"/>
  <c r="D7711" i="5"/>
  <c r="F7707" i="5"/>
  <c r="D7703" i="5"/>
  <c r="D7699" i="5"/>
  <c r="D7695" i="5"/>
  <c r="F7691" i="5"/>
  <c r="D7687" i="5"/>
  <c r="D7683" i="5"/>
  <c r="D7679" i="5"/>
  <c r="F7675" i="5"/>
  <c r="D7671" i="5"/>
  <c r="D7667" i="5"/>
  <c r="D7663" i="5"/>
  <c r="F7659" i="5"/>
  <c r="D7655" i="5"/>
  <c r="D7651" i="5"/>
  <c r="D7647" i="5"/>
  <c r="F7643" i="5"/>
  <c r="D7639" i="5"/>
  <c r="D7635" i="5"/>
  <c r="D7631" i="5"/>
  <c r="F7627" i="5"/>
  <c r="D7619" i="5"/>
  <c r="F7531" i="5"/>
  <c r="E703" i="6"/>
  <c r="D703" i="6"/>
  <c r="F139" i="6"/>
  <c r="E139" i="6"/>
  <c r="D2572" i="6"/>
  <c r="F2572" i="6"/>
  <c r="D2420" i="6"/>
  <c r="F2420" i="6"/>
  <c r="E2408" i="6"/>
  <c r="D2404" i="6"/>
  <c r="E2400" i="6"/>
  <c r="D2396" i="6"/>
  <c r="E2384" i="6"/>
  <c r="E2016" i="6"/>
  <c r="E2008" i="6"/>
  <c r="E1992" i="6"/>
  <c r="E1984" i="6"/>
  <c r="E1980" i="6"/>
  <c r="F1972" i="6"/>
  <c r="F1900" i="6"/>
  <c r="D1900" i="6"/>
  <c r="D1512" i="6"/>
  <c r="D1508" i="6"/>
  <c r="F1488" i="6"/>
  <c r="F1480" i="6"/>
  <c r="D1476" i="6"/>
  <c r="F1472" i="6"/>
  <c r="D1440" i="6"/>
  <c r="D1428" i="6"/>
  <c r="F1424" i="6"/>
  <c r="F1416" i="6"/>
  <c r="D1408" i="6"/>
  <c r="F1404" i="6"/>
  <c r="D1396" i="6"/>
  <c r="D1392" i="6"/>
  <c r="F1388" i="6"/>
  <c r="D1340" i="6"/>
  <c r="F1340" i="6"/>
  <c r="F1272" i="6"/>
  <c r="D1272" i="6"/>
  <c r="F832" i="6"/>
  <c r="D832" i="6"/>
  <c r="F752" i="6"/>
  <c r="D752" i="6"/>
  <c r="F744" i="6"/>
  <c r="D744" i="6"/>
  <c r="F628" i="6"/>
  <c r="F624" i="6"/>
  <c r="F620" i="6"/>
  <c r="F612" i="6"/>
  <c r="D612" i="6"/>
  <c r="F608" i="6"/>
  <c r="D604" i="6"/>
  <c r="F600" i="6"/>
  <c r="F592" i="6"/>
  <c r="D588" i="6"/>
  <c r="F500" i="6"/>
  <c r="D500" i="6"/>
  <c r="F388" i="6"/>
  <c r="D388" i="6"/>
  <c r="F92" i="6"/>
  <c r="D76" i="6"/>
  <c r="F76" i="6"/>
  <c r="F72" i="6"/>
  <c r="F68" i="6"/>
  <c r="E6471" i="6"/>
  <c r="F6975" i="6"/>
  <c r="E1941" i="6"/>
  <c r="E1591" i="6"/>
  <c r="D2463" i="6"/>
  <c r="D4631" i="6"/>
  <c r="F1579" i="6"/>
  <c r="D123" i="6"/>
  <c r="E751" i="6"/>
  <c r="E131" i="6"/>
  <c r="D655" i="6"/>
  <c r="E179" i="6"/>
  <c r="F103" i="6"/>
  <c r="D2333" i="6"/>
  <c r="F7007" i="6"/>
  <c r="F7071" i="6"/>
  <c r="D2388" i="6"/>
  <c r="E195" i="6"/>
  <c r="F163" i="6"/>
  <c r="F675" i="6"/>
  <c r="D719" i="6"/>
  <c r="E1575" i="6"/>
  <c r="D2431" i="6"/>
  <c r="D2885" i="5"/>
  <c r="D2385" i="5"/>
  <c r="D7229" i="5"/>
  <c r="D7209" i="5"/>
  <c r="D7197" i="5"/>
  <c r="D7178" i="5"/>
  <c r="D7121" i="5"/>
  <c r="D2545" i="5"/>
  <c r="D2513" i="5"/>
  <c r="D2481" i="5"/>
  <c r="D2449" i="5"/>
  <c r="F8764" i="6"/>
  <c r="F8760" i="6"/>
  <c r="F8752" i="6"/>
  <c r="F8732" i="6"/>
  <c r="F8724" i="6"/>
  <c r="D8688" i="6"/>
  <c r="F8672" i="6"/>
  <c r="F8656" i="6"/>
  <c r="F8648" i="6"/>
  <c r="F8636" i="6"/>
  <c r="F8592" i="6"/>
  <c r="D8584" i="6"/>
  <c r="E8576" i="6"/>
  <c r="E8560" i="6"/>
  <c r="E8556" i="6"/>
  <c r="E8544" i="6"/>
  <c r="E8528" i="6"/>
  <c r="E8508" i="6"/>
  <c r="E8504" i="6"/>
  <c r="F8480" i="6"/>
  <c r="F8460" i="6"/>
  <c r="E8452" i="6"/>
  <c r="E8440" i="6"/>
  <c r="E8424" i="6"/>
  <c r="E8392" i="6"/>
  <c r="E8380" i="6"/>
  <c r="E8376" i="6"/>
  <c r="F8372" i="6"/>
  <c r="F8368" i="6"/>
  <c r="F8356" i="6"/>
  <c r="F8352" i="6"/>
  <c r="F8348" i="6"/>
  <c r="F8312" i="6"/>
  <c r="E8284" i="6"/>
  <c r="E8260" i="6"/>
  <c r="E8248" i="6"/>
  <c r="D8236" i="6"/>
  <c r="E8200" i="6"/>
  <c r="D2628" i="6"/>
  <c r="E8172" i="6"/>
  <c r="D8144" i="6"/>
  <c r="E8140" i="6"/>
  <c r="E8124" i="6"/>
  <c r="E8116" i="6"/>
  <c r="D8088" i="6"/>
  <c r="F8084" i="6"/>
  <c r="D8056" i="6"/>
  <c r="D8044" i="6"/>
  <c r="D8028" i="6"/>
  <c r="E8000" i="6"/>
  <c r="E7992" i="6"/>
  <c r="E7968" i="6"/>
  <c r="D7924" i="6"/>
  <c r="E7912" i="6"/>
  <c r="F7888" i="6"/>
  <c r="D7876" i="6"/>
  <c r="D7860" i="6"/>
  <c r="F7856" i="6"/>
  <c r="E7852" i="6"/>
  <c r="D7844" i="6"/>
  <c r="E7828" i="6"/>
  <c r="E7768" i="6"/>
  <c r="F6664" i="6"/>
  <c r="D6604" i="6"/>
  <c r="E6556" i="6"/>
  <c r="D6488" i="6"/>
  <c r="F6480" i="6"/>
  <c r="F6472" i="6"/>
  <c r="D6412" i="6"/>
  <c r="F6384" i="6"/>
  <c r="E6240" i="6"/>
  <c r="D6164" i="6"/>
  <c r="F6116" i="6"/>
  <c r="D5892" i="6"/>
  <c r="D5852" i="6"/>
  <c r="D5748" i="6"/>
  <c r="D5636" i="6"/>
  <c r="F5572" i="6"/>
  <c r="D5560" i="6"/>
  <c r="D5508" i="6"/>
  <c r="D5492" i="6"/>
  <c r="E5416" i="6"/>
  <c r="F5400" i="6"/>
  <c r="E5336" i="6"/>
  <c r="E5324" i="6"/>
  <c r="E5300" i="6"/>
  <c r="D5296" i="6"/>
  <c r="E5260" i="6"/>
  <c r="E5252" i="6"/>
  <c r="D5240" i="6"/>
  <c r="D5220" i="6"/>
  <c r="E5184" i="6"/>
  <c r="E5180" i="6"/>
  <c r="D5144" i="6"/>
  <c r="D5140" i="6"/>
  <c r="D5120" i="6"/>
  <c r="F5080" i="6"/>
  <c r="E5076" i="6"/>
  <c r="F5048" i="6"/>
  <c r="F5016" i="6"/>
  <c r="D5008" i="6"/>
  <c r="F5004" i="6"/>
  <c r="F4992" i="6"/>
  <c r="D4988" i="6"/>
  <c r="D4968" i="6"/>
  <c r="D4964" i="6"/>
  <c r="F4952" i="6"/>
  <c r="E4948" i="6"/>
  <c r="F4908" i="6"/>
  <c r="D4892" i="6"/>
  <c r="F4864" i="6"/>
  <c r="F4856" i="6"/>
  <c r="F4840" i="6"/>
  <c r="F4824" i="6"/>
  <c r="D4804" i="6"/>
  <c r="F4792" i="6"/>
  <c r="F4776" i="6"/>
  <c r="E4764" i="6"/>
  <c r="D4756" i="6"/>
  <c r="F4744" i="6"/>
  <c r="E4728" i="6"/>
  <c r="E4712" i="6"/>
  <c r="E4680" i="6"/>
  <c r="E4644" i="6"/>
  <c r="E4616" i="6"/>
  <c r="E4580" i="6"/>
  <c r="D4548" i="6"/>
  <c r="E4536" i="6"/>
  <c r="F4520" i="6"/>
  <c r="E4516" i="6"/>
  <c r="E4488" i="6"/>
  <c r="E4464" i="6"/>
  <c r="E4376" i="6"/>
  <c r="E4356" i="6"/>
  <c r="D4312" i="6"/>
  <c r="E4308" i="6"/>
  <c r="D4304" i="6"/>
  <c r="E4292" i="6"/>
  <c r="E4244" i="6"/>
  <c r="F4236" i="6"/>
  <c r="D4232" i="6"/>
  <c r="E4220" i="6"/>
  <c r="E4216" i="6"/>
  <c r="E4184" i="6"/>
  <c r="D4168" i="6"/>
  <c r="D4164" i="6"/>
  <c r="E4140" i="6"/>
  <c r="F4112" i="6"/>
  <c r="F4108" i="6"/>
  <c r="F4104" i="6"/>
  <c r="E4096" i="6"/>
  <c r="E4084" i="6"/>
  <c r="E4076" i="6"/>
  <c r="E4064" i="6"/>
  <c r="E4056" i="6"/>
  <c r="F4048" i="6"/>
  <c r="E4040" i="6"/>
  <c r="D4024" i="6"/>
  <c r="E4020" i="6"/>
  <c r="D4016" i="6"/>
  <c r="E4012" i="6"/>
  <c r="D4008" i="6"/>
  <c r="F4004" i="6"/>
  <c r="F3992" i="6"/>
  <c r="F3976" i="6"/>
  <c r="D3972" i="6"/>
  <c r="E3968" i="6"/>
  <c r="E3964" i="6"/>
  <c r="D3960" i="6"/>
  <c r="E3956" i="6"/>
  <c r="D3952" i="6"/>
  <c r="E3948" i="6"/>
  <c r="E3936" i="6"/>
  <c r="D3932" i="6"/>
  <c r="D3924" i="6"/>
  <c r="D3920" i="6"/>
  <c r="F3916" i="6"/>
  <c r="F3908" i="6"/>
  <c r="D3904" i="6"/>
  <c r="D3900" i="6"/>
  <c r="D3892" i="6"/>
  <c r="F3888" i="6"/>
  <c r="D3884" i="6"/>
  <c r="F3880" i="6"/>
  <c r="D3876" i="6"/>
  <c r="D3864" i="6"/>
  <c r="F3860" i="6"/>
  <c r="D3856" i="6"/>
  <c r="D3836" i="6"/>
  <c r="F3832" i="6"/>
  <c r="D3828" i="6"/>
  <c r="F3824" i="6"/>
  <c r="D3820" i="6"/>
  <c r="D3816" i="6"/>
  <c r="D3812" i="6"/>
  <c r="F3804" i="6"/>
  <c r="D3792" i="6"/>
  <c r="F3780" i="6"/>
  <c r="D3776" i="6"/>
  <c r="D3772" i="6"/>
  <c r="D3764" i="6"/>
  <c r="F3760" i="6"/>
  <c r="D3756" i="6"/>
  <c r="F3752" i="6"/>
  <c r="D3744" i="6"/>
  <c r="F3740" i="6"/>
  <c r="F3732" i="6"/>
  <c r="E2584" i="6"/>
  <c r="F3112" i="6"/>
  <c r="F3104" i="6"/>
  <c r="E2216" i="6"/>
  <c r="D1780" i="6"/>
  <c r="F1036" i="6"/>
  <c r="F1032" i="6"/>
  <c r="D1028" i="6"/>
  <c r="D3020" i="6"/>
  <c r="E2448" i="6"/>
  <c r="E2960" i="6"/>
  <c r="F2956" i="6"/>
  <c r="D2724" i="6"/>
  <c r="E2720" i="6"/>
  <c r="D2716" i="6"/>
  <c r="D2356" i="6"/>
  <c r="E2160" i="6"/>
  <c r="D2156" i="6"/>
  <c r="E1944" i="6"/>
  <c r="F1688" i="6"/>
  <c r="D1684" i="6"/>
  <c r="F1324" i="6"/>
  <c r="D1320" i="6"/>
  <c r="F952" i="6"/>
  <c r="F548" i="6"/>
  <c r="F544" i="6"/>
  <c r="D288" i="6"/>
  <c r="D284" i="6"/>
  <c r="D32" i="6"/>
  <c r="D3728" i="6"/>
  <c r="D3724" i="6"/>
  <c r="F3716" i="6"/>
  <c r="D3712" i="6"/>
  <c r="D3700" i="6"/>
  <c r="F3696" i="6"/>
  <c r="F3688" i="6"/>
  <c r="D3684" i="6"/>
  <c r="D3672" i="6"/>
  <c r="F3652" i="6"/>
  <c r="F3632" i="6"/>
  <c r="F3612" i="6"/>
  <c r="D3600" i="6"/>
  <c r="D3596" i="6"/>
  <c r="F3592" i="6"/>
  <c r="D3584" i="6"/>
  <c r="D3580" i="6"/>
  <c r="D3572" i="6"/>
  <c r="D3564" i="6"/>
  <c r="D3552" i="6"/>
  <c r="F3544" i="6"/>
  <c r="D3536" i="6"/>
  <c r="D3528" i="6"/>
  <c r="F3524" i="6"/>
  <c r="D3512" i="6"/>
  <c r="D3496" i="6"/>
  <c r="D3492" i="6"/>
  <c r="D3484" i="6"/>
  <c r="F3476" i="6"/>
  <c r="D3472" i="6"/>
  <c r="D3464" i="6"/>
  <c r="F3424" i="6"/>
  <c r="D3400" i="6"/>
  <c r="D3396" i="6"/>
  <c r="F3388" i="6"/>
  <c r="D3384" i="6"/>
  <c r="F3380" i="6"/>
  <c r="D3372" i="6"/>
  <c r="D3356" i="6"/>
  <c r="D3352" i="6"/>
  <c r="D3344" i="6"/>
  <c r="D3324" i="6"/>
  <c r="D3320" i="6"/>
  <c r="D3316" i="6"/>
  <c r="F3312" i="6"/>
  <c r="F3304" i="6"/>
  <c r="D3296" i="6"/>
  <c r="F3292" i="6"/>
  <c r="D3288" i="6"/>
  <c r="D3284" i="6"/>
  <c r="D3276" i="6"/>
  <c r="D3272" i="6"/>
  <c r="D3264" i="6"/>
  <c r="D3260" i="6"/>
  <c r="D3256" i="6"/>
  <c r="D3244" i="6"/>
  <c r="F3240" i="6"/>
  <c r="D3232" i="6"/>
  <c r="D3228" i="6"/>
  <c r="F3184" i="6"/>
  <c r="E2896" i="6"/>
  <c r="E2672" i="6"/>
  <c r="D2492" i="6"/>
  <c r="F2308" i="6"/>
  <c r="E2304" i="6"/>
  <c r="E2104" i="6"/>
  <c r="F1640" i="6"/>
  <c r="D1636" i="6"/>
  <c r="F1624" i="6"/>
  <c r="D1220" i="6"/>
  <c r="D1216" i="6"/>
  <c r="F1212" i="6"/>
  <c r="D856" i="6"/>
  <c r="F844" i="6"/>
  <c r="E2264" i="6"/>
  <c r="E2048" i="6"/>
  <c r="E2044" i="6"/>
  <c r="D1832" i="6"/>
  <c r="F1824" i="6"/>
  <c r="F1560" i="6"/>
  <c r="F1128" i="6"/>
  <c r="D1124" i="6"/>
  <c r="D1120" i="6"/>
  <c r="D1092" i="6"/>
  <c r="F720" i="6"/>
  <c r="F716" i="6"/>
  <c r="F712" i="6"/>
  <c r="D416" i="6"/>
  <c r="D412" i="6"/>
  <c r="D160" i="6"/>
  <c r="D156" i="6"/>
  <c r="D7089" i="5"/>
  <c r="D7049" i="5"/>
  <c r="D2641" i="5"/>
  <c r="D2129" i="5"/>
  <c r="D2065" i="5"/>
  <c r="D2833" i="5"/>
  <c r="D2353" i="5"/>
  <c r="F8283" i="5"/>
  <c r="D8275" i="5"/>
  <c r="F8267" i="5"/>
  <c r="D8259" i="5"/>
  <c r="F8251" i="5"/>
  <c r="D8243" i="5"/>
  <c r="F8235" i="5"/>
  <c r="D8227" i="5"/>
  <c r="D8211" i="5"/>
  <c r="F8203" i="5"/>
  <c r="D8195" i="5"/>
  <c r="F8187" i="5"/>
  <c r="D8179" i="5"/>
  <c r="F8171" i="5"/>
  <c r="D8163" i="5"/>
  <c r="F8155" i="5"/>
  <c r="D8147" i="5"/>
  <c r="F8139" i="5"/>
  <c r="D8131" i="5"/>
  <c r="F8123" i="5"/>
  <c r="D8115" i="5"/>
  <c r="F8107" i="5"/>
  <c r="D8099" i="5"/>
  <c r="F8091" i="5"/>
  <c r="D8083" i="5"/>
  <c r="F8075" i="5"/>
  <c r="D8067" i="5"/>
  <c r="F8059" i="5"/>
  <c r="D8051" i="5"/>
  <c r="F8043" i="5"/>
  <c r="D8035" i="5"/>
  <c r="F8027" i="5"/>
  <c r="D8019" i="5"/>
  <c r="F8011" i="5"/>
  <c r="D8003" i="5"/>
  <c r="F7995" i="5"/>
  <c r="D7987" i="5"/>
  <c r="F7979" i="5"/>
  <c r="D7971" i="5"/>
  <c r="F7963" i="5"/>
  <c r="D7955" i="5"/>
  <c r="F7947" i="5"/>
  <c r="D7939" i="5"/>
  <c r="F7931" i="5"/>
  <c r="D7923" i="5"/>
  <c r="F7915" i="5"/>
  <c r="D7907" i="5"/>
  <c r="F7899" i="5"/>
  <c r="D7891" i="5"/>
  <c r="F7883" i="5"/>
  <c r="D7623" i="5"/>
  <c r="D7615" i="5"/>
  <c r="D7607" i="5"/>
  <c r="D7599" i="5"/>
  <c r="D7591" i="5"/>
  <c r="D7583" i="5"/>
  <c r="D7575" i="5"/>
  <c r="D7567" i="5"/>
  <c r="D7559" i="5"/>
  <c r="D7551" i="5"/>
  <c r="D7543" i="5"/>
  <c r="D7535" i="5"/>
  <c r="D7527" i="5"/>
  <c r="D7519" i="5"/>
  <c r="D7511" i="5"/>
  <c r="D7503" i="5"/>
  <c r="D7495" i="5"/>
  <c r="D7487" i="5"/>
  <c r="D7479" i="5"/>
  <c r="D7471" i="5"/>
  <c r="D7463" i="5"/>
  <c r="D7455" i="5"/>
  <c r="D7439" i="5"/>
  <c r="D7431" i="5"/>
  <c r="D7423" i="5"/>
  <c r="D7415" i="5"/>
  <c r="D7407" i="5"/>
  <c r="D7399" i="5"/>
  <c r="D7391" i="5"/>
  <c r="D7383" i="5"/>
  <c r="D7375" i="5"/>
  <c r="D7367" i="5"/>
  <c r="D7359" i="5"/>
  <c r="D7351" i="5"/>
  <c r="D7343" i="5"/>
  <c r="D7335" i="5"/>
  <c r="D7327" i="5"/>
  <c r="D7319" i="5"/>
  <c r="F7307" i="5"/>
  <c r="F7291" i="5"/>
  <c r="F7275" i="5"/>
  <c r="F7259" i="5"/>
  <c r="F7243" i="5"/>
  <c r="D7235" i="5"/>
  <c r="D7215" i="5"/>
  <c r="D7203" i="5"/>
  <c r="D7195" i="5"/>
  <c r="F7187" i="5"/>
  <c r="D7179" i="5"/>
  <c r="D7171" i="5"/>
  <c r="D7167" i="5"/>
  <c r="D7159" i="5"/>
  <c r="D7155" i="5"/>
  <c r="D7151" i="5"/>
  <c r="D7147" i="5"/>
  <c r="D7139" i="5"/>
  <c r="D7127" i="5"/>
  <c r="D7119" i="5"/>
  <c r="D7111" i="5"/>
  <c r="D7107" i="5"/>
  <c r="D7099" i="5"/>
  <c r="D7087" i="5"/>
  <c r="D7083" i="5"/>
  <c r="F7079" i="5"/>
  <c r="D7075" i="5"/>
  <c r="D7071" i="5"/>
  <c r="D7063" i="5"/>
  <c r="D7059" i="5"/>
  <c r="D7055" i="5"/>
  <c r="D7051" i="5"/>
  <c r="D7043" i="5"/>
  <c r="D7035" i="5"/>
  <c r="D7031" i="5"/>
  <c r="D7027" i="5"/>
  <c r="D7023" i="5"/>
  <c r="D7019" i="5"/>
  <c r="D7015" i="5"/>
  <c r="D7007" i="5"/>
  <c r="D6999" i="5"/>
  <c r="D6991" i="5"/>
  <c r="D6975" i="5"/>
  <c r="D6959" i="5"/>
  <c r="D6943" i="5"/>
  <c r="D6927" i="5"/>
  <c r="D6911" i="5"/>
  <c r="D6903" i="5"/>
  <c r="D6895" i="5"/>
  <c r="D6879" i="5"/>
  <c r="D6871" i="5"/>
  <c r="D6863" i="5"/>
  <c r="D6847" i="5"/>
  <c r="D6831" i="5"/>
  <c r="D6815" i="5"/>
  <c r="D6799" i="5"/>
  <c r="D6783" i="5"/>
  <c r="D6775" i="5"/>
  <c r="D6767" i="5"/>
  <c r="D6763" i="5"/>
  <c r="D6755" i="5"/>
  <c r="D6751" i="5"/>
  <c r="D6747" i="5"/>
  <c r="D6743" i="5"/>
  <c r="D6735" i="5"/>
  <c r="D6731" i="5"/>
  <c r="D6723" i="5"/>
  <c r="D6719" i="5"/>
  <c r="D6715" i="5"/>
  <c r="D6711" i="5"/>
  <c r="D6699" i="5"/>
  <c r="D6687" i="5"/>
  <c r="D6683" i="5"/>
  <c r="D6671" i="5"/>
  <c r="D6667" i="5"/>
  <c r="D6659" i="5"/>
  <c r="D6655" i="5"/>
  <c r="D6639" i="5"/>
  <c r="D6635" i="5"/>
  <c r="D6627" i="5"/>
  <c r="D6623" i="5"/>
  <c r="D6615" i="5"/>
  <c r="D6607" i="5"/>
  <c r="D6603" i="5"/>
  <c r="D6595" i="5"/>
  <c r="D6591" i="5"/>
  <c r="D6587" i="5"/>
  <c r="D6583" i="5"/>
  <c r="D6571" i="5"/>
  <c r="D6563" i="5"/>
  <c r="D6547" i="5"/>
  <c r="D6535" i="5"/>
  <c r="D6519" i="5"/>
  <c r="D6515" i="5"/>
  <c r="D6503" i="5"/>
  <c r="D6495" i="5"/>
  <c r="D6487" i="5"/>
  <c r="D6483" i="5"/>
  <c r="D6475" i="5"/>
  <c r="D6471" i="5"/>
  <c r="D6467" i="5"/>
  <c r="D6463" i="5"/>
  <c r="D6451" i="5"/>
  <c r="D6439" i="5"/>
  <c r="D6435" i="5"/>
  <c r="D6419" i="5"/>
  <c r="D6407" i="5"/>
  <c r="D6391" i="5"/>
  <c r="D6387" i="5"/>
  <c r="D6375" i="5"/>
  <c r="D6367" i="5"/>
  <c r="D6359" i="5"/>
  <c r="D6355" i="5"/>
  <c r="D6347" i="5"/>
  <c r="D6343" i="5"/>
  <c r="D6331" i="5"/>
  <c r="D6315" i="5"/>
  <c r="D6299" i="5"/>
  <c r="D2225" i="5"/>
  <c r="D2193" i="5"/>
  <c r="D8286" i="5"/>
  <c r="D8278" i="5"/>
  <c r="D8270" i="5"/>
  <c r="D8262" i="5"/>
  <c r="D8254" i="5"/>
  <c r="D8246" i="5"/>
  <c r="D8238" i="5"/>
  <c r="D8230" i="5"/>
  <c r="D8222" i="5"/>
  <c r="D8214" i="5"/>
  <c r="D8206" i="5"/>
  <c r="D8198" i="5"/>
  <c r="D8190" i="5"/>
  <c r="D8182" i="5"/>
  <c r="D8174" i="5"/>
  <c r="D8166" i="5"/>
  <c r="D8158" i="5"/>
  <c r="D8150" i="5"/>
  <c r="D8134" i="5"/>
  <c r="D8126" i="5"/>
  <c r="D8118" i="5"/>
  <c r="D8110" i="5"/>
  <c r="D8102" i="5"/>
  <c r="D8094" i="5"/>
  <c r="D8086" i="5"/>
  <c r="D8078" i="5"/>
  <c r="D8070" i="5"/>
  <c r="D8062" i="5"/>
  <c r="D8054" i="5"/>
  <c r="D8046" i="5"/>
  <c r="D8038" i="5"/>
  <c r="D8030" i="5"/>
  <c r="D8022" i="5"/>
  <c r="D8006" i="5"/>
  <c r="D7998" i="5"/>
  <c r="D7990" i="5"/>
  <c r="D7982" i="5"/>
  <c r="D7974" i="5"/>
  <c r="D7966" i="5"/>
  <c r="D7958" i="5"/>
  <c r="D7950" i="5"/>
  <c r="D7942" i="5"/>
  <c r="D7934" i="5"/>
  <c r="D7926" i="5"/>
  <c r="D7918" i="5"/>
  <c r="D7910" i="5"/>
  <c r="D7902" i="5"/>
  <c r="D7894" i="5"/>
  <c r="D7886" i="5"/>
  <c r="D7618" i="5"/>
  <c r="D7610" i="5"/>
  <c r="D7602" i="5"/>
  <c r="D7594" i="5"/>
  <c r="D7586" i="5"/>
  <c r="D7578" i="5"/>
  <c r="D7570" i="5"/>
  <c r="D7562" i="5"/>
  <c r="D7554" i="5"/>
  <c r="D7546" i="5"/>
  <c r="D7538" i="5"/>
  <c r="D7530" i="5"/>
  <c r="D7522" i="5"/>
  <c r="D7514" i="5"/>
  <c r="D7506" i="5"/>
  <c r="D7498" i="5"/>
  <c r="D7490" i="5"/>
  <c r="D7482" i="5"/>
  <c r="D7474" i="5"/>
  <c r="D7466" i="5"/>
  <c r="D7458" i="5"/>
  <c r="D7450" i="5"/>
  <c r="D7442" i="5"/>
  <c r="D7434" i="5"/>
  <c r="D7426" i="5"/>
  <c r="D7418" i="5"/>
  <c r="D7410" i="5"/>
  <c r="D7402" i="5"/>
  <c r="D7386" i="5"/>
  <c r="D7378" i="5"/>
  <c r="D7370" i="5"/>
  <c r="D7362" i="5"/>
  <c r="D7354" i="5"/>
  <c r="D7346" i="5"/>
  <c r="D7338" i="5"/>
  <c r="D7330" i="5"/>
  <c r="D7322" i="5"/>
  <c r="D7310" i="5"/>
  <c r="D7294" i="5"/>
  <c r="D7278" i="5"/>
  <c r="D7262" i="5"/>
  <c r="D7246" i="5"/>
  <c r="D7238" i="5"/>
  <c r="D7230" i="5"/>
  <c r="D7218" i="5"/>
  <c r="D7210" i="5"/>
  <c r="D7206" i="5"/>
  <c r="D7198" i="5"/>
  <c r="D7194" i="5"/>
  <c r="D7190" i="5"/>
  <c r="D7182" i="5"/>
  <c r="D7162" i="5"/>
  <c r="D7154" i="5"/>
  <c r="D7150" i="5"/>
  <c r="D7146" i="5"/>
  <c r="D7142" i="5"/>
  <c r="D7138" i="5"/>
  <c r="D7130" i="5"/>
  <c r="D7118" i="5"/>
  <c r="D7114" i="5"/>
  <c r="D7110" i="5"/>
  <c r="D7106" i="5"/>
  <c r="D2943" i="5"/>
  <c r="D1971" i="5"/>
  <c r="D1843" i="5"/>
  <c r="D1651" i="5"/>
  <c r="D1587" i="5"/>
  <c r="D1331" i="5"/>
  <c r="D1139" i="5"/>
  <c r="D1075" i="5"/>
  <c r="D947" i="5"/>
  <c r="D819" i="5"/>
  <c r="D691" i="5"/>
  <c r="D627" i="5"/>
  <c r="D563" i="5"/>
  <c r="F7102" i="5"/>
  <c r="D7086" i="5"/>
  <c r="D7082" i="5"/>
  <c r="D7078" i="5"/>
  <c r="D7074" i="5"/>
  <c r="D7066" i="5"/>
  <c r="D7062" i="5"/>
  <c r="D7058" i="5"/>
  <c r="D7054" i="5"/>
  <c r="D7050" i="5"/>
  <c r="D7046" i="5"/>
  <c r="D7038" i="5"/>
  <c r="D7030" i="5"/>
  <c r="D7026" i="5"/>
  <c r="D7022" i="5"/>
  <c r="D7018" i="5"/>
  <c r="D7014" i="5"/>
  <c r="D7010" i="5"/>
  <c r="D7002" i="5"/>
  <c r="D6994" i="5"/>
  <c r="D6978" i="5"/>
  <c r="D6962" i="5"/>
  <c r="D6950" i="5"/>
  <c r="D6946" i="5"/>
  <c r="D6930" i="5"/>
  <c r="D6918" i="5"/>
  <c r="D6914" i="5"/>
  <c r="D6906" i="5"/>
  <c r="D6898" i="5"/>
  <c r="D6886" i="5"/>
  <c r="D6882" i="5"/>
  <c r="D6874" i="5"/>
  <c r="D6866" i="5"/>
  <c r="D6854" i="5"/>
  <c r="D6850" i="5"/>
  <c r="D6834" i="5"/>
  <c r="D6822" i="5"/>
  <c r="D6818" i="5"/>
  <c r="D6802" i="5"/>
  <c r="D6790" i="5"/>
  <c r="D6786" i="5"/>
  <c r="D6778" i="5"/>
  <c r="D6766" i="5"/>
  <c r="D6758" i="5"/>
  <c r="D6750" i="5"/>
  <c r="D6734" i="5"/>
  <c r="D6726" i="5"/>
  <c r="D6718" i="5"/>
  <c r="D6702" i="5"/>
  <c r="D6686" i="5"/>
  <c r="D6670" i="5"/>
  <c r="D6662" i="5"/>
  <c r="D6638" i="5"/>
  <c r="D6630" i="5"/>
  <c r="D6606" i="5"/>
  <c r="D6598" i="5"/>
  <c r="D6590" i="5"/>
  <c r="D6574" i="5"/>
  <c r="D6550" i="5"/>
  <c r="D6518" i="5"/>
  <c r="D6510" i="5"/>
  <c r="D6486" i="5"/>
  <c r="D6478" i="5"/>
  <c r="D6470" i="5"/>
  <c r="D6454" i="5"/>
  <c r="D6438" i="5"/>
  <c r="D6422" i="5"/>
  <c r="D6390" i="5"/>
  <c r="D6382" i="5"/>
  <c r="D6358" i="5"/>
  <c r="D6350" i="5"/>
  <c r="D6334" i="5"/>
  <c r="D6318" i="5"/>
  <c r="D6302" i="5"/>
  <c r="D6282" i="5"/>
  <c r="D6270" i="5"/>
  <c r="D6262" i="5"/>
  <c r="D6254" i="5"/>
  <c r="D6250" i="5"/>
  <c r="D6234" i="5"/>
  <c r="D6230" i="5"/>
  <c r="D6206" i="5"/>
  <c r="D6198" i="5"/>
  <c r="D6186" i="5"/>
  <c r="D6174" i="5"/>
  <c r="D6170" i="5"/>
  <c r="D6166" i="5"/>
  <c r="D6154" i="5"/>
  <c r="D6150" i="5"/>
  <c r="D6142" i="5"/>
  <c r="D6122" i="5"/>
  <c r="D6110" i="5"/>
  <c r="D6102" i="5"/>
  <c r="D6090" i="5"/>
  <c r="D6086" i="5"/>
  <c r="D6078" i="5"/>
  <c r="D6062" i="5"/>
  <c r="D6058" i="5"/>
  <c r="D6038" i="5"/>
  <c r="D6026" i="5"/>
  <c r="D6014" i="5"/>
  <c r="D6006" i="5"/>
  <c r="D5998" i="5"/>
  <c r="D5994" i="5"/>
  <c r="D5982" i="5"/>
  <c r="D5978" i="5"/>
  <c r="D5974" i="5"/>
  <c r="D5958" i="5"/>
  <c r="D5950" i="5"/>
  <c r="D5934" i="5"/>
  <c r="D5930" i="5"/>
  <c r="D5926" i="5"/>
  <c r="D5910" i="5"/>
  <c r="D5902" i="5"/>
  <c r="D5894" i="5"/>
  <c r="D5882" i="5"/>
  <c r="D5870" i="5"/>
  <c r="D5866" i="5"/>
  <c r="D5862" i="5"/>
  <c r="D5846" i="5"/>
  <c r="D5838" i="5"/>
  <c r="D5818" i="5"/>
  <c r="D5806" i="5"/>
  <c r="D5798" i="5"/>
  <c r="D5782" i="5"/>
  <c r="D5774" i="5"/>
  <c r="D5766" i="5"/>
  <c r="D5758" i="5"/>
  <c r="D5754" i="5"/>
  <c r="D5738" i="5"/>
  <c r="D5734" i="5"/>
  <c r="D5722" i="5"/>
  <c r="D5710" i="5"/>
  <c r="D5702" i="5"/>
  <c r="D5694" i="5"/>
  <c r="D5690" i="5"/>
  <c r="D5674" i="5"/>
  <c r="D5670" i="5"/>
  <c r="D5646" i="5"/>
  <c r="D5638" i="5"/>
  <c r="D5626" i="5"/>
  <c r="D5614" i="5"/>
  <c r="D5610" i="5"/>
  <c r="D5606" i="5"/>
  <c r="D5594" i="5"/>
  <c r="D5590" i="5"/>
  <c r="D5582" i="5"/>
  <c r="D5566" i="5"/>
  <c r="D5562" i="5"/>
  <c r="D5550" i="5"/>
  <c r="D5542" i="5"/>
  <c r="D5526" i="5"/>
  <c r="D5518" i="5"/>
  <c r="D5502" i="5"/>
  <c r="D5498" i="5"/>
  <c r="D5478" i="5"/>
  <c r="D5466" i="5"/>
  <c r="D5454" i="5"/>
  <c r="D5446" i="5"/>
  <c r="D5438" i="5"/>
  <c r="D5434" i="5"/>
  <c r="D5418" i="5"/>
  <c r="D5414" i="5"/>
  <c r="D5398" i="5"/>
  <c r="D5390" i="5"/>
  <c r="D5382" i="5"/>
  <c r="D5370" i="5"/>
  <c r="D5358" i="5"/>
  <c r="D5354" i="5"/>
  <c r="D5350" i="5"/>
  <c r="F7208" i="5"/>
  <c r="F7144" i="5"/>
  <c r="D435" i="5"/>
  <c r="D371" i="5"/>
  <c r="D307" i="5"/>
  <c r="D5334" i="5"/>
  <c r="D5326" i="5"/>
  <c r="D5306" i="5"/>
  <c r="D5294" i="5"/>
  <c r="D5286" i="5"/>
  <c r="D5274" i="5"/>
  <c r="D5270" i="5"/>
  <c r="D5262" i="5"/>
  <c r="D5246" i="5"/>
  <c r="D5242" i="5"/>
  <c r="D5226" i="5"/>
  <c r="D5222" i="5"/>
  <c r="D5210" i="5"/>
  <c r="D5198" i="5"/>
  <c r="D5190" i="5"/>
  <c r="D5182" i="5"/>
  <c r="D5178" i="5"/>
  <c r="D5162" i="5"/>
  <c r="D5158" i="5"/>
  <c r="D5134" i="5"/>
  <c r="D5126" i="5"/>
  <c r="D5114" i="5"/>
  <c r="D5102" i="5"/>
  <c r="D5098" i="5"/>
  <c r="D5094" i="5"/>
  <c r="D5078" i="5"/>
  <c r="D5070" i="5"/>
  <c r="D5050" i="5"/>
  <c r="D5038" i="5"/>
  <c r="D5030" i="5"/>
  <c r="D5014" i="5"/>
  <c r="D5006" i="5"/>
  <c r="D4998" i="5"/>
  <c r="D4986" i="5"/>
  <c r="D4970" i="5"/>
  <c r="D4966" i="5"/>
  <c r="D4954" i="5"/>
  <c r="D4942" i="5"/>
  <c r="D4934" i="5"/>
  <c r="D4926" i="5"/>
  <c r="D4922" i="5"/>
  <c r="D4906" i="5"/>
  <c r="D4902" i="5"/>
  <c r="D4878" i="5"/>
  <c r="D4870" i="5"/>
  <c r="D4858" i="5"/>
  <c r="D4842" i="5"/>
  <c r="D4838" i="5"/>
  <c r="D4826" i="5"/>
  <c r="D4814" i="5"/>
  <c r="D4798" i="5"/>
  <c r="D4794" i="5"/>
  <c r="D4782" i="5"/>
  <c r="D4774" i="5"/>
  <c r="D4758" i="5"/>
  <c r="D4750" i="5"/>
  <c r="D4746" i="5"/>
  <c r="D4726" i="5"/>
  <c r="D4714" i="5"/>
  <c r="D4682" i="5"/>
  <c r="D4666" i="5"/>
  <c r="D4650" i="5"/>
  <c r="D4630" i="5"/>
  <c r="D4618" i="5"/>
  <c r="D4602" i="5"/>
  <c r="D4566" i="5"/>
  <c r="D4554" i="5"/>
  <c r="D4538" i="5"/>
  <c r="D4522" i="5"/>
  <c r="D4506" i="5"/>
  <c r="D4502" i="5"/>
  <c r="D4490" i="5"/>
  <c r="D4474" i="5"/>
  <c r="D4470" i="5"/>
  <c r="D4458" i="5"/>
  <c r="D4430" i="5"/>
  <c r="D4422" i="5"/>
  <c r="D4406" i="5"/>
  <c r="D4378" i="5"/>
  <c r="D4374" i="5"/>
  <c r="D4358" i="5"/>
  <c r="D4342" i="5"/>
  <c r="D4314" i="5"/>
  <c r="D4310" i="5"/>
  <c r="F8757" i="6"/>
  <c r="F8733" i="6"/>
  <c r="F8717" i="6"/>
  <c r="F8669" i="6"/>
  <c r="F8661" i="6"/>
  <c r="F8589" i="6"/>
  <c r="E8385" i="6"/>
  <c r="D8301" i="6"/>
  <c r="F8229" i="6"/>
  <c r="F8213" i="6"/>
  <c r="D8105" i="6"/>
  <c r="F8009" i="6"/>
  <c r="F8005" i="6"/>
  <c r="D7925" i="6"/>
  <c r="F7713" i="6"/>
  <c r="F7697" i="6"/>
  <c r="D7577" i="6"/>
  <c r="F7505" i="6"/>
  <c r="D51" i="5"/>
  <c r="D4294" i="5"/>
  <c r="D4278" i="5"/>
  <c r="D4262" i="5"/>
  <c r="D4250" i="5"/>
  <c r="D4246" i="5"/>
  <c r="D4218" i="5"/>
  <c r="D4214" i="5"/>
  <c r="D4182" i="5"/>
  <c r="D4166" i="5"/>
  <c r="D4122" i="5"/>
  <c r="D4118" i="5"/>
  <c r="D4102" i="5"/>
  <c r="D4086" i="5"/>
  <c r="D4058" i="5"/>
  <c r="D4054" i="5"/>
  <c r="D4038" i="5"/>
  <c r="D4022" i="5"/>
  <c r="D4006" i="5"/>
  <c r="D3994" i="5"/>
  <c r="D3990" i="5"/>
  <c r="D3978" i="5"/>
  <c r="D3958" i="5"/>
  <c r="D3946" i="5"/>
  <c r="D3914" i="5"/>
  <c r="D3898" i="5"/>
  <c r="D3882" i="5"/>
  <c r="D3862" i="5"/>
  <c r="D3850" i="5"/>
  <c r="D3834" i="5"/>
  <c r="D3818" i="5"/>
  <c r="D3798" i="5"/>
  <c r="D3786" i="5"/>
  <c r="D3770" i="5"/>
  <c r="D3754" i="5"/>
  <c r="D3738" i="5"/>
  <c r="D3734" i="5"/>
  <c r="D3722" i="5"/>
  <c r="D3706" i="5"/>
  <c r="D3702" i="5"/>
  <c r="D3690" i="5"/>
  <c r="D3658" i="5"/>
  <c r="D3642" i="5"/>
  <c r="D3626" i="5"/>
  <c r="D3606" i="5"/>
  <c r="D3594" i="5"/>
  <c r="D3578" i="5"/>
  <c r="D3562" i="5"/>
  <c r="D3542" i="5"/>
  <c r="D3530" i="5"/>
  <c r="D3514" i="5"/>
  <c r="D3498" i="5"/>
  <c r="D3482" i="5"/>
  <c r="D3478" i="5"/>
  <c r="D3466" i="5"/>
  <c r="D3450" i="5"/>
  <c r="D3446" i="5"/>
  <c r="D3434" i="5"/>
  <c r="D3406" i="5"/>
  <c r="D3398" i="5"/>
  <c r="D3382" i="5"/>
  <c r="D3354" i="5"/>
  <c r="D3350" i="5"/>
  <c r="D3334" i="5"/>
  <c r="D3318" i="5"/>
  <c r="D3290" i="5"/>
  <c r="D3286" i="5"/>
  <c r="D3270" i="5"/>
  <c r="D3254" i="5"/>
  <c r="D3238" i="5"/>
  <c r="D3226" i="5"/>
  <c r="D3222" i="5"/>
  <c r="D3194" i="5"/>
  <c r="D3190" i="5"/>
  <c r="D3158" i="5"/>
  <c r="D3142" i="5"/>
  <c r="D3126" i="5"/>
  <c r="D3098" i="5"/>
  <c r="D3094" i="5"/>
  <c r="D3078" i="5"/>
  <c r="D3062" i="5"/>
  <c r="D3034" i="5"/>
  <c r="D3030" i="5"/>
  <c r="D3014" i="5"/>
  <c r="D2998" i="5"/>
  <c r="D2938" i="5"/>
  <c r="D2874" i="5"/>
  <c r="F7596" i="6"/>
  <c r="F7564" i="6"/>
  <c r="D2209" i="6"/>
  <c r="D2193" i="6"/>
  <c r="D2097" i="6"/>
  <c r="D1985" i="6"/>
  <c r="F1025" i="6"/>
  <c r="F665" i="6"/>
  <c r="F373" i="6"/>
  <c r="D4052" i="6"/>
  <c r="F4052" i="6"/>
  <c r="D3548" i="6"/>
  <c r="F3548" i="6"/>
  <c r="F3540" i="6"/>
  <c r="D3540" i="6"/>
  <c r="D3368" i="6"/>
  <c r="F3368" i="6"/>
  <c r="D8234" i="5"/>
  <c r="D7890" i="5"/>
  <c r="D6266" i="5"/>
  <c r="D3718" i="5"/>
  <c r="D7502" i="5"/>
  <c r="D4950" i="5"/>
  <c r="D8266" i="5"/>
  <c r="D8178" i="5"/>
  <c r="D8050" i="5"/>
  <c r="D7922" i="5"/>
  <c r="D7534" i="5"/>
  <c r="D7430" i="5"/>
  <c r="D7290" i="5"/>
  <c r="D7286" i="5"/>
  <c r="D7282" i="5"/>
  <c r="D7134" i="5"/>
  <c r="D7098" i="5"/>
  <c r="D7094" i="5"/>
  <c r="D7090" i="5"/>
  <c r="D6842" i="5"/>
  <c r="D6838" i="5"/>
  <c r="D6106" i="5"/>
  <c r="D5598" i="5"/>
  <c r="D5022" i="5"/>
  <c r="D5018" i="5"/>
  <c r="D4282" i="5"/>
  <c r="D3386" i="5"/>
  <c r="D8114" i="5"/>
  <c r="D7986" i="5"/>
  <c r="D7598" i="5"/>
  <c r="D7470" i="5"/>
  <c r="D7366" i="5"/>
  <c r="D7226" i="5"/>
  <c r="D7222" i="5"/>
  <c r="D6938" i="5"/>
  <c r="D6934" i="5"/>
  <c r="D6446" i="5"/>
  <c r="D6222" i="5"/>
  <c r="D6218" i="5"/>
  <c r="D6214" i="5"/>
  <c r="D5750" i="5"/>
  <c r="D5742" i="5"/>
  <c r="D5450" i="5"/>
  <c r="D4874" i="5"/>
  <c r="D4486" i="5"/>
  <c r="D4042" i="5"/>
  <c r="D3178" i="5"/>
  <c r="D3174" i="5"/>
  <c r="D3162" i="5"/>
  <c r="D8210" i="5"/>
  <c r="D8082" i="5"/>
  <c r="D7954" i="5"/>
  <c r="D7566" i="5"/>
  <c r="D7334" i="5"/>
  <c r="F7166" i="5"/>
  <c r="D5946" i="5"/>
  <c r="D5942" i="5"/>
  <c r="D5110" i="5"/>
  <c r="D4790" i="5"/>
  <c r="D3942" i="5"/>
  <c r="D3930" i="5"/>
  <c r="D3926" i="5"/>
  <c r="D3050" i="5"/>
  <c r="D3046" i="5"/>
  <c r="D8250" i="5"/>
  <c r="D8194" i="5"/>
  <c r="D8130" i="5"/>
  <c r="D8066" i="5"/>
  <c r="D8002" i="5"/>
  <c r="D7938" i="5"/>
  <c r="D7614" i="5"/>
  <c r="D7550" i="5"/>
  <c r="D7486" i="5"/>
  <c r="D7446" i="5"/>
  <c r="D7382" i="5"/>
  <c r="D7318" i="5"/>
  <c r="D7314" i="5"/>
  <c r="D7186" i="5"/>
  <c r="D6954" i="5"/>
  <c r="D6870" i="5"/>
  <c r="D6622" i="5"/>
  <c r="D6614" i="5"/>
  <c r="D6374" i="5"/>
  <c r="D6366" i="5"/>
  <c r="D6022" i="5"/>
  <c r="D5630" i="5"/>
  <c r="D5214" i="5"/>
  <c r="D4918" i="5"/>
  <c r="D4910" i="5"/>
  <c r="D4762" i="5"/>
  <c r="D4534" i="5"/>
  <c r="D4106" i="5"/>
  <c r="D3654" i="5"/>
  <c r="D2986" i="5"/>
  <c r="D8766" i="5"/>
  <c r="D8762" i="5"/>
  <c r="D8758" i="5"/>
  <c r="D8754" i="5"/>
  <c r="D8750" i="5"/>
  <c r="D8746" i="5"/>
  <c r="D8742" i="5"/>
  <c r="D8738" i="5"/>
  <c r="D8734" i="5"/>
  <c r="D8730" i="5"/>
  <c r="D8726" i="5"/>
  <c r="D8722" i="5"/>
  <c r="D8282" i="5"/>
  <c r="D8162" i="5"/>
  <c r="D8098" i="5"/>
  <c r="D8034" i="5"/>
  <c r="D7970" i="5"/>
  <c r="D7906" i="5"/>
  <c r="D7582" i="5"/>
  <c r="D7518" i="5"/>
  <c r="D7454" i="5"/>
  <c r="D7414" i="5"/>
  <c r="D7350" i="5"/>
  <c r="D7258" i="5"/>
  <c r="D7254" i="5"/>
  <c r="D7250" i="5"/>
  <c r="D6810" i="5"/>
  <c r="D6806" i="5"/>
  <c r="D6710" i="5"/>
  <c r="D6542" i="5"/>
  <c r="D6534" i="5"/>
  <c r="D6526" i="5"/>
  <c r="D6414" i="5"/>
  <c r="D6406" i="5"/>
  <c r="D6398" i="5"/>
  <c r="D6310" i="5"/>
  <c r="D6182" i="5"/>
  <c r="D5706" i="5"/>
  <c r="D5278" i="5"/>
  <c r="D5130" i="5"/>
  <c r="D4990" i="5"/>
  <c r="D4830" i="5"/>
  <c r="D4646" i="5"/>
  <c r="D4634" i="5"/>
  <c r="D4454" i="5"/>
  <c r="D4442" i="5"/>
  <c r="D4438" i="5"/>
  <c r="D4234" i="5"/>
  <c r="D4230" i="5"/>
  <c r="D3766" i="5"/>
  <c r="D3322" i="5"/>
  <c r="D3114" i="5"/>
  <c r="D3110" i="5"/>
  <c r="D8718" i="5"/>
  <c r="D8714" i="5"/>
  <c r="D8710" i="5"/>
  <c r="D8706" i="5"/>
  <c r="D8702" i="5"/>
  <c r="D8698" i="5"/>
  <c r="D8694" i="5"/>
  <c r="D8690" i="5"/>
  <c r="D8686" i="5"/>
  <c r="D8682" i="5"/>
  <c r="D8678" i="5"/>
  <c r="D8674" i="5"/>
  <c r="D8670" i="5"/>
  <c r="D8666" i="5"/>
  <c r="D8662" i="5"/>
  <c r="D8658" i="5"/>
  <c r="D8654" i="5"/>
  <c r="D8650" i="5"/>
  <c r="D8646" i="5"/>
  <c r="D8642" i="5"/>
  <c r="D8638" i="5"/>
  <c r="D8634" i="5"/>
  <c r="D8630" i="5"/>
  <c r="D8626" i="5"/>
  <c r="D8622" i="5"/>
  <c r="D8618" i="5"/>
  <c r="D8614" i="5"/>
  <c r="D8610" i="5"/>
  <c r="D8606" i="5"/>
  <c r="D8602" i="5"/>
  <c r="D8598" i="5"/>
  <c r="D8594" i="5"/>
  <c r="D8590" i="5"/>
  <c r="D8586" i="5"/>
  <c r="D8582" i="5"/>
  <c r="D8578" i="5"/>
  <c r="D8574" i="5"/>
  <c r="D8570" i="5"/>
  <c r="D8566" i="5"/>
  <c r="D8562" i="5"/>
  <c r="D8558" i="5"/>
  <c r="D8554" i="5"/>
  <c r="D8550" i="5"/>
  <c r="D8546" i="5"/>
  <c r="D8542" i="5"/>
  <c r="D8538" i="5"/>
  <c r="D8534" i="5"/>
  <c r="D8530" i="5"/>
  <c r="D8526" i="5"/>
  <c r="D8522" i="5"/>
  <c r="D8518" i="5"/>
  <c r="D8514" i="5"/>
  <c r="D8510" i="5"/>
  <c r="D8506" i="5"/>
  <c r="D8502" i="5"/>
  <c r="D8498" i="5"/>
  <c r="D8494" i="5"/>
  <c r="D8490" i="5"/>
  <c r="D8486" i="5"/>
  <c r="D8482" i="5"/>
  <c r="D8478" i="5"/>
  <c r="D8474" i="5"/>
  <c r="D8470" i="5"/>
  <c r="D8466" i="5"/>
  <c r="D8462" i="5"/>
  <c r="D8458" i="5"/>
  <c r="D8454" i="5"/>
  <c r="D8450" i="5"/>
  <c r="D8446" i="5"/>
  <c r="D8442" i="5"/>
  <c r="D8438" i="5"/>
  <c r="D8434" i="5"/>
  <c r="D8430" i="5"/>
  <c r="D8426" i="5"/>
  <c r="D8422" i="5"/>
  <c r="D8418" i="5"/>
  <c r="D8414" i="5"/>
  <c r="D8410" i="5"/>
  <c r="D8406" i="5"/>
  <c r="D8402" i="5"/>
  <c r="D8398" i="5"/>
  <c r="D8394" i="5"/>
  <c r="D8390" i="5"/>
  <c r="D8386" i="5"/>
  <c r="D8382" i="5"/>
  <c r="D8378" i="5"/>
  <c r="D8374" i="5"/>
  <c r="D8370" i="5"/>
  <c r="D8366" i="5"/>
  <c r="D8362" i="5"/>
  <c r="D8358" i="5"/>
  <c r="D8354" i="5"/>
  <c r="D8350" i="5"/>
  <c r="D8346" i="5"/>
  <c r="D8342" i="5"/>
  <c r="D8338" i="5"/>
  <c r="D8334" i="5"/>
  <c r="D8330" i="5"/>
  <c r="D8326" i="5"/>
  <c r="D8322" i="5"/>
  <c r="D8318" i="5"/>
  <c r="D8314" i="5"/>
  <c r="D8310" i="5"/>
  <c r="D8306" i="5"/>
  <c r="D8302" i="5"/>
  <c r="D8298" i="5"/>
  <c r="D8294" i="5"/>
  <c r="D8290" i="5"/>
  <c r="D8258" i="5"/>
  <c r="D8226" i="5"/>
  <c r="D8202" i="5"/>
  <c r="D8170" i="5"/>
  <c r="D8138" i="5"/>
  <c r="D8106" i="5"/>
  <c r="D8074" i="5"/>
  <c r="D8042" i="5"/>
  <c r="D8010" i="5"/>
  <c r="D7978" i="5"/>
  <c r="D7946" i="5"/>
  <c r="D7914" i="5"/>
  <c r="D7882" i="5"/>
  <c r="D7878" i="5"/>
  <c r="D7874" i="5"/>
  <c r="D7870" i="5"/>
  <c r="D7866" i="5"/>
  <c r="D7862" i="5"/>
  <c r="D7858" i="5"/>
  <c r="D7854" i="5"/>
  <c r="D7850" i="5"/>
  <c r="D7846" i="5"/>
  <c r="D7842" i="5"/>
  <c r="D7838" i="5"/>
  <c r="D7834" i="5"/>
  <c r="D7830" i="5"/>
  <c r="D7826" i="5"/>
  <c r="D7822" i="5"/>
  <c r="D7818" i="5"/>
  <c r="D7814" i="5"/>
  <c r="D7810" i="5"/>
  <c r="D7806" i="5"/>
  <c r="D7802" i="5"/>
  <c r="D7798" i="5"/>
  <c r="D7794" i="5"/>
  <c r="D7790" i="5"/>
  <c r="D7786" i="5"/>
  <c r="D7782" i="5"/>
  <c r="D7778" i="5"/>
  <c r="D7774" i="5"/>
  <c r="D7770" i="5"/>
  <c r="D7766" i="5"/>
  <c r="D7762" i="5"/>
  <c r="D7758" i="5"/>
  <c r="D7754" i="5"/>
  <c r="D7750" i="5"/>
  <c r="D7746" i="5"/>
  <c r="D7742" i="5"/>
  <c r="D7738" i="5"/>
  <c r="D7734" i="5"/>
  <c r="D7730" i="5"/>
  <c r="D7726" i="5"/>
  <c r="D7722" i="5"/>
  <c r="D7718" i="5"/>
  <c r="D7714" i="5"/>
  <c r="D7710" i="5"/>
  <c r="D7706" i="5"/>
  <c r="D7702" i="5"/>
  <c r="D7698" i="5"/>
  <c r="D7694" i="5"/>
  <c r="D7690" i="5"/>
  <c r="D7686" i="5"/>
  <c r="D7682" i="5"/>
  <c r="D7678" i="5"/>
  <c r="D7674" i="5"/>
  <c r="D7670" i="5"/>
  <c r="D7666" i="5"/>
  <c r="D7662" i="5"/>
  <c r="D7658" i="5"/>
  <c r="D7654" i="5"/>
  <c r="D7650" i="5"/>
  <c r="D7646" i="5"/>
  <c r="D7642" i="5"/>
  <c r="D7638" i="5"/>
  <c r="D7634" i="5"/>
  <c r="D7630" i="5"/>
  <c r="D7626" i="5"/>
  <c r="D7622" i="5"/>
  <c r="D7590" i="5"/>
  <c r="D7558" i="5"/>
  <c r="D7526" i="5"/>
  <c r="D7494" i="5"/>
  <c r="D7462" i="5"/>
  <c r="D7438" i="5"/>
  <c r="D7406" i="5"/>
  <c r="D7374" i="5"/>
  <c r="D7342" i="5"/>
  <c r="D7306" i="5"/>
  <c r="D7302" i="5"/>
  <c r="D7298" i="5"/>
  <c r="D7242" i="5"/>
  <c r="D7214" i="5"/>
  <c r="D7170" i="5"/>
  <c r="D7034" i="5"/>
  <c r="D6826" i="5"/>
  <c r="D6774" i="5"/>
  <c r="D6654" i="5"/>
  <c r="D6646" i="5"/>
  <c r="D6566" i="5"/>
  <c r="D6558" i="5"/>
  <c r="D6502" i="5"/>
  <c r="D6494" i="5"/>
  <c r="D6430" i="5"/>
  <c r="D6342" i="5"/>
  <c r="D6294" i="5"/>
  <c r="D6286" i="5"/>
  <c r="D6138" i="5"/>
  <c r="D6134" i="5"/>
  <c r="D6126" i="5"/>
  <c r="D6074" i="5"/>
  <c r="D6070" i="5"/>
  <c r="D6010" i="5"/>
  <c r="D5898" i="5"/>
  <c r="D5814" i="5"/>
  <c r="D5558" i="5"/>
  <c r="D5494" i="5"/>
  <c r="D5486" i="5"/>
  <c r="D5482" i="5"/>
  <c r="D5406" i="5"/>
  <c r="D5402" i="5"/>
  <c r="D5342" i="5"/>
  <c r="D5338" i="5"/>
  <c r="D5194" i="5"/>
  <c r="D5118" i="5"/>
  <c r="D5046" i="5"/>
  <c r="D4958" i="5"/>
  <c r="D4822" i="5"/>
  <c r="D4742" i="5"/>
  <c r="D4730" i="5"/>
  <c r="D4614" i="5"/>
  <c r="D4518" i="5"/>
  <c r="D4410" i="5"/>
  <c r="D4298" i="5"/>
  <c r="D4202" i="5"/>
  <c r="D4198" i="5"/>
  <c r="D4186" i="5"/>
  <c r="D3974" i="5"/>
  <c r="D3962" i="5"/>
  <c r="D3846" i="5"/>
  <c r="D3622" i="5"/>
  <c r="D3610" i="5"/>
  <c r="D3526" i="5"/>
  <c r="D3430" i="5"/>
  <c r="D3418" i="5"/>
  <c r="D3414" i="5"/>
  <c r="D3306" i="5"/>
  <c r="D3302" i="5"/>
  <c r="D3210" i="5"/>
  <c r="D3206" i="5"/>
  <c r="D3066" i="5"/>
  <c r="D8274" i="5"/>
  <c r="D8242" i="5"/>
  <c r="D8218" i="5"/>
  <c r="D8186" i="5"/>
  <c r="D8154" i="5"/>
  <c r="D8122" i="5"/>
  <c r="D8090" i="5"/>
  <c r="D8058" i="5"/>
  <c r="D8026" i="5"/>
  <c r="D7994" i="5"/>
  <c r="D7962" i="5"/>
  <c r="D7930" i="5"/>
  <c r="D7898" i="5"/>
  <c r="D7606" i="5"/>
  <c r="D7574" i="5"/>
  <c r="D7542" i="5"/>
  <c r="D7510" i="5"/>
  <c r="D7478" i="5"/>
  <c r="D7422" i="5"/>
  <c r="D7390" i="5"/>
  <c r="D7358" i="5"/>
  <c r="D7326" i="5"/>
  <c r="D7274" i="5"/>
  <c r="D7270" i="5"/>
  <c r="D7266" i="5"/>
  <c r="D7234" i="5"/>
  <c r="D7202" i="5"/>
  <c r="D7158" i="5"/>
  <c r="D7126" i="5"/>
  <c r="D7122" i="5"/>
  <c r="D7070" i="5"/>
  <c r="D6998" i="5"/>
  <c r="D6902" i="5"/>
  <c r="D6794" i="5"/>
  <c r="D6678" i="5"/>
  <c r="D6202" i="5"/>
  <c r="D6094" i="5"/>
  <c r="D6054" i="5"/>
  <c r="D6046" i="5"/>
  <c r="D6042" i="5"/>
  <c r="D5990" i="5"/>
  <c r="D5918" i="5"/>
  <c r="D5914" i="5"/>
  <c r="D5718" i="5"/>
  <c r="D5642" i="5"/>
  <c r="D5374" i="5"/>
  <c r="D5290" i="5"/>
  <c r="D5238" i="5"/>
  <c r="D5230" i="5"/>
  <c r="D5174" i="5"/>
  <c r="D5166" i="5"/>
  <c r="D5086" i="5"/>
  <c r="D5082" i="5"/>
  <c r="D5002" i="5"/>
  <c r="D4938" i="5"/>
  <c r="D4854" i="5"/>
  <c r="D4846" i="5"/>
  <c r="D4778" i="5"/>
  <c r="D4678" i="5"/>
  <c r="D4550" i="5"/>
  <c r="D4362" i="5"/>
  <c r="D4026" i="5"/>
  <c r="D3894" i="5"/>
  <c r="D3782" i="5"/>
  <c r="D3558" i="5"/>
  <c r="D3546" i="5"/>
  <c r="D3370" i="5"/>
  <c r="D3366" i="5"/>
  <c r="D3242" i="5"/>
  <c r="D3130" i="5"/>
  <c r="D5878" i="5"/>
  <c r="D5834" i="5"/>
  <c r="D5830" i="5"/>
  <c r="D5822" i="5"/>
  <c r="D5726" i="5"/>
  <c r="D5686" i="5"/>
  <c r="D5678" i="5"/>
  <c r="D5622" i="5"/>
  <c r="D5578" i="5"/>
  <c r="D5574" i="5"/>
  <c r="D5470" i="5"/>
  <c r="D5366" i="5"/>
  <c r="D5322" i="5"/>
  <c r="D5318" i="5"/>
  <c r="D5310" i="5"/>
  <c r="D5258" i="5"/>
  <c r="D5254" i="5"/>
  <c r="D5206" i="5"/>
  <c r="D5034" i="5"/>
  <c r="D4982" i="5"/>
  <c r="D4974" i="5"/>
  <c r="D4862" i="5"/>
  <c r="D4810" i="5"/>
  <c r="D4806" i="5"/>
  <c r="D4662" i="5"/>
  <c r="D4582" i="5"/>
  <c r="D4570" i="5"/>
  <c r="D4426" i="5"/>
  <c r="D4346" i="5"/>
  <c r="D4170" i="5"/>
  <c r="D4090" i="5"/>
  <c r="D3910" i="5"/>
  <c r="D3830" i="5"/>
  <c r="D3686" i="5"/>
  <c r="D3674" i="5"/>
  <c r="D3670" i="5"/>
  <c r="D3590" i="5"/>
  <c r="D3494" i="5"/>
  <c r="D3258" i="5"/>
  <c r="D3002" i="5"/>
  <c r="D7042" i="5"/>
  <c r="D7006" i="5"/>
  <c r="D6970" i="5"/>
  <c r="D6966" i="5"/>
  <c r="D6922" i="5"/>
  <c r="D6890" i="5"/>
  <c r="D6858" i="5"/>
  <c r="D6742" i="5"/>
  <c r="D6694" i="5"/>
  <c r="D6582" i="5"/>
  <c r="D6462" i="5"/>
  <c r="D6326" i="5"/>
  <c r="D6278" i="5"/>
  <c r="D6246" i="5"/>
  <c r="D6238" i="5"/>
  <c r="D6190" i="5"/>
  <c r="D6158" i="5"/>
  <c r="D6118" i="5"/>
  <c r="D6030" i="5"/>
  <c r="D5966" i="5"/>
  <c r="D5962" i="5"/>
  <c r="D5886" i="5"/>
  <c r="D5854" i="5"/>
  <c r="D5850" i="5"/>
  <c r="D5802" i="5"/>
  <c r="D5770" i="5"/>
  <c r="D5662" i="5"/>
  <c r="D5658" i="5"/>
  <c r="D5654" i="5"/>
  <c r="D5546" i="5"/>
  <c r="D5514" i="5"/>
  <c r="D5510" i="5"/>
  <c r="D5462" i="5"/>
  <c r="D5430" i="5"/>
  <c r="D5422" i="5"/>
  <c r="D5386" i="5"/>
  <c r="D5302" i="5"/>
  <c r="D5150" i="5"/>
  <c r="D5146" i="5"/>
  <c r="D5142" i="5"/>
  <c r="D5066" i="5"/>
  <c r="D5062" i="5"/>
  <c r="D5054" i="5"/>
  <c r="D4894" i="5"/>
  <c r="D4890" i="5"/>
  <c r="D4886" i="5"/>
  <c r="D4710" i="5"/>
  <c r="D4698" i="5"/>
  <c r="D4694" i="5"/>
  <c r="D4394" i="5"/>
  <c r="D4390" i="5"/>
  <c r="D4330" i="5"/>
  <c r="D4326" i="5"/>
  <c r="D4266" i="5"/>
  <c r="D4138" i="5"/>
  <c r="D4134" i="5"/>
  <c r="D4074" i="5"/>
  <c r="D4070" i="5"/>
  <c r="D4010" i="5"/>
  <c r="D3878" i="5"/>
  <c r="D3866" i="5"/>
  <c r="D3814" i="5"/>
  <c r="D3802" i="5"/>
  <c r="D3750" i="5"/>
  <c r="D3638" i="5"/>
  <c r="D3574" i="5"/>
  <c r="D3510" i="5"/>
  <c r="D3462" i="5"/>
  <c r="D3402" i="5"/>
  <c r="D3338" i="5"/>
  <c r="D3274" i="5"/>
  <c r="D3146" i="5"/>
  <c r="D3082" i="5"/>
  <c r="D3018" i="5"/>
  <c r="D2922" i="5"/>
  <c r="E8168" i="6"/>
  <c r="D8168" i="6"/>
  <c r="E8160" i="6"/>
  <c r="D8160" i="6"/>
  <c r="D8076" i="6"/>
  <c r="F8076" i="6"/>
  <c r="F8064" i="6"/>
  <c r="E8064" i="6"/>
  <c r="D8012" i="6"/>
  <c r="E8012" i="6"/>
  <c r="E7988" i="6"/>
  <c r="D7988" i="6"/>
  <c r="E7932" i="6"/>
  <c r="D7932" i="6"/>
  <c r="E7916" i="6"/>
  <c r="D7916" i="6"/>
  <c r="D7904" i="6"/>
  <c r="E7904" i="6"/>
  <c r="D7884" i="6"/>
  <c r="E7884" i="6"/>
  <c r="E7812" i="6"/>
  <c r="D7812" i="6"/>
  <c r="D7788" i="6"/>
  <c r="E7788" i="6"/>
  <c r="D7776" i="6"/>
  <c r="E7776" i="6"/>
  <c r="E7760" i="6"/>
  <c r="D7363" i="5"/>
  <c r="D6971" i="5"/>
  <c r="D6967" i="5"/>
  <c r="D8199" i="5"/>
  <c r="D8111" i="5"/>
  <c r="D7943" i="5"/>
  <c r="F7595" i="5"/>
  <c r="D7427" i="5"/>
  <c r="F7339" i="5"/>
  <c r="F7227" i="5"/>
  <c r="D7223" i="5"/>
  <c r="D7219" i="5"/>
  <c r="D7143" i="5"/>
  <c r="D8239" i="5"/>
  <c r="D8071" i="5"/>
  <c r="D7983" i="5"/>
  <c r="D7555" i="5"/>
  <c r="F7467" i="5"/>
  <c r="D7287" i="5"/>
  <c r="D7283" i="5"/>
  <c r="D7279" i="5"/>
  <c r="D7207" i="5"/>
  <c r="D6531" i="5"/>
  <c r="D6527" i="5"/>
  <c r="D6523" i="5"/>
  <c r="D6403" i="5"/>
  <c r="D6399" i="5"/>
  <c r="D6395" i="5"/>
  <c r="D8767" i="5"/>
  <c r="F8763" i="5"/>
  <c r="D8759" i="5"/>
  <c r="D8755" i="5"/>
  <c r="D8751" i="5"/>
  <c r="F8747" i="5"/>
  <c r="D8743" i="5"/>
  <c r="D8739" i="5"/>
  <c r="D8735" i="5"/>
  <c r="F8731" i="5"/>
  <c r="D8727" i="5"/>
  <c r="D8723" i="5"/>
  <c r="D8719" i="5"/>
  <c r="F8715" i="5"/>
  <c r="D8711" i="5"/>
  <c r="D8707" i="5"/>
  <c r="D8703" i="5"/>
  <c r="F8699" i="5"/>
  <c r="D8695" i="5"/>
  <c r="D8691" i="5"/>
  <c r="D8687" i="5"/>
  <c r="F8683" i="5"/>
  <c r="D8679" i="5"/>
  <c r="D8675" i="5"/>
  <c r="D8671" i="5"/>
  <c r="F8667" i="5"/>
  <c r="D8663" i="5"/>
  <c r="D8659" i="5"/>
  <c r="D8655" i="5"/>
  <c r="F8651" i="5"/>
  <c r="D8647" i="5"/>
  <c r="D8643" i="5"/>
  <c r="D8639" i="5"/>
  <c r="F8635" i="5"/>
  <c r="D8631" i="5"/>
  <c r="D8627" i="5"/>
  <c r="D8623" i="5"/>
  <c r="F8619" i="5"/>
  <c r="D8615" i="5"/>
  <c r="D8611" i="5"/>
  <c r="D8607" i="5"/>
  <c r="F8603" i="5"/>
  <c r="D8599" i="5"/>
  <c r="D8595" i="5"/>
  <c r="D8591" i="5"/>
  <c r="F8587" i="5"/>
  <c r="D8583" i="5"/>
  <c r="D8579" i="5"/>
  <c r="D8575" i="5"/>
  <c r="F8571" i="5"/>
  <c r="D8567" i="5"/>
  <c r="D8563" i="5"/>
  <c r="D8559" i="5"/>
  <c r="F8555" i="5"/>
  <c r="D8551" i="5"/>
  <c r="D8547" i="5"/>
  <c r="D8543" i="5"/>
  <c r="F8539" i="5"/>
  <c r="D8535" i="5"/>
  <c r="D8531" i="5"/>
  <c r="D8527" i="5"/>
  <c r="F8523" i="5"/>
  <c r="D8519" i="5"/>
  <c r="D8515" i="5"/>
  <c r="D8511" i="5"/>
  <c r="F8507" i="5"/>
  <c r="D8503" i="5"/>
  <c r="D8499" i="5"/>
  <c r="D8495" i="5"/>
  <c r="F8491" i="5"/>
  <c r="D8487" i="5"/>
  <c r="D8483" i="5"/>
  <c r="D8479" i="5"/>
  <c r="F8475" i="5"/>
  <c r="D8471" i="5"/>
  <c r="D8467" i="5"/>
  <c r="D8463" i="5"/>
  <c r="F8459" i="5"/>
  <c r="D8455" i="5"/>
  <c r="D8451" i="5"/>
  <c r="D8447" i="5"/>
  <c r="F8443" i="5"/>
  <c r="D8439" i="5"/>
  <c r="D8435" i="5"/>
  <c r="D8431" i="5"/>
  <c r="F8427" i="5"/>
  <c r="D8423" i="5"/>
  <c r="D8419" i="5"/>
  <c r="D8415" i="5"/>
  <c r="F8411" i="5"/>
  <c r="D8407" i="5"/>
  <c r="D8403" i="5"/>
  <c r="D8399" i="5"/>
  <c r="F8395" i="5"/>
  <c r="D8391" i="5"/>
  <c r="D8387" i="5"/>
  <c r="D8383" i="5"/>
  <c r="F8379" i="5"/>
  <c r="D8375" i="5"/>
  <c r="D8371" i="5"/>
  <c r="D8367" i="5"/>
  <c r="F8363" i="5"/>
  <c r="D8359" i="5"/>
  <c r="D8355" i="5"/>
  <c r="D8351" i="5"/>
  <c r="F8347" i="5"/>
  <c r="D8343" i="5"/>
  <c r="D8339" i="5"/>
  <c r="D8335" i="5"/>
  <c r="F8331" i="5"/>
  <c r="D8327" i="5"/>
  <c r="D8323" i="5"/>
  <c r="D8319" i="5"/>
  <c r="D8263" i="5"/>
  <c r="D8175" i="5"/>
  <c r="D8007" i="5"/>
  <c r="D7919" i="5"/>
  <c r="D7491" i="5"/>
  <c r="F7403" i="5"/>
  <c r="D7163" i="5"/>
  <c r="D7135" i="5"/>
  <c r="D7131" i="5"/>
  <c r="D6907" i="5"/>
  <c r="D6663" i="5"/>
  <c r="D6611" i="5"/>
  <c r="F8315" i="5"/>
  <c r="D8311" i="5"/>
  <c r="D8307" i="5"/>
  <c r="D8303" i="5"/>
  <c r="F8299" i="5"/>
  <c r="D8295" i="5"/>
  <c r="D8291" i="5"/>
  <c r="D8287" i="5"/>
  <c r="D8247" i="5"/>
  <c r="D8223" i="5"/>
  <c r="D8183" i="5"/>
  <c r="D8159" i="5"/>
  <c r="D8119" i="5"/>
  <c r="D8095" i="5"/>
  <c r="D8055" i="5"/>
  <c r="D8031" i="5"/>
  <c r="D7991" i="5"/>
  <c r="D7967" i="5"/>
  <c r="D7927" i="5"/>
  <c r="D7903" i="5"/>
  <c r="D7603" i="5"/>
  <c r="F7579" i="5"/>
  <c r="D7539" i="5"/>
  <c r="F7515" i="5"/>
  <c r="D7475" i="5"/>
  <c r="F7451" i="5"/>
  <c r="D7411" i="5"/>
  <c r="F7387" i="5"/>
  <c r="D7347" i="5"/>
  <c r="F7323" i="5"/>
  <c r="D7255" i="5"/>
  <c r="D7251" i="5"/>
  <c r="D7247" i="5"/>
  <c r="D7183" i="5"/>
  <c r="D7011" i="5"/>
  <c r="D6891" i="5"/>
  <c r="D6887" i="5"/>
  <c r="D6795" i="5"/>
  <c r="D6791" i="5"/>
  <c r="D6771" i="5"/>
  <c r="D6695" i="5"/>
  <c r="D6691" i="5"/>
  <c r="D6619" i="5"/>
  <c r="D6599" i="5"/>
  <c r="D6447" i="5"/>
  <c r="D6443" i="5"/>
  <c r="D6311" i="5"/>
  <c r="D6307" i="5"/>
  <c r="D6303" i="5"/>
  <c r="D883" i="5"/>
  <c r="D243" i="5"/>
  <c r="D179" i="5"/>
  <c r="D115" i="5"/>
  <c r="D8279" i="5"/>
  <c r="D8255" i="5"/>
  <c r="D8215" i="5"/>
  <c r="D8191" i="5"/>
  <c r="D8151" i="5"/>
  <c r="D8127" i="5"/>
  <c r="D8087" i="5"/>
  <c r="D8063" i="5"/>
  <c r="D8023" i="5"/>
  <c r="D7999" i="5"/>
  <c r="D7959" i="5"/>
  <c r="D7935" i="5"/>
  <c r="D7895" i="5"/>
  <c r="F7611" i="5"/>
  <c r="D7571" i="5"/>
  <c r="F7547" i="5"/>
  <c r="D7507" i="5"/>
  <c r="F7483" i="5"/>
  <c r="D7443" i="5"/>
  <c r="F7419" i="5"/>
  <c r="D7379" i="5"/>
  <c r="F7355" i="5"/>
  <c r="D7315" i="5"/>
  <c r="D7311" i="5"/>
  <c r="D7271" i="5"/>
  <c r="D7267" i="5"/>
  <c r="D7263" i="5"/>
  <c r="D7239" i="5"/>
  <c r="D7175" i="5"/>
  <c r="D7095" i="5"/>
  <c r="D7091" i="5"/>
  <c r="D7047" i="5"/>
  <c r="D6955" i="5"/>
  <c r="D6951" i="5"/>
  <c r="D6843" i="5"/>
  <c r="D6839" i="5"/>
  <c r="D6779" i="5"/>
  <c r="D6727" i="5"/>
  <c r="D6707" i="5"/>
  <c r="D6703" i="5"/>
  <c r="D6631" i="5"/>
  <c r="D6479" i="5"/>
  <c r="D6459" i="5"/>
  <c r="D6455" i="5"/>
  <c r="D6351" i="5"/>
  <c r="D1523" i="5"/>
  <c r="D1459" i="5"/>
  <c r="D1395" i="5"/>
  <c r="D8271" i="5"/>
  <c r="D8231" i="5"/>
  <c r="D8207" i="5"/>
  <c r="D8167" i="5"/>
  <c r="D8143" i="5"/>
  <c r="D8103" i="5"/>
  <c r="D8079" i="5"/>
  <c r="D8039" i="5"/>
  <c r="D8015" i="5"/>
  <c r="D7975" i="5"/>
  <c r="D7951" i="5"/>
  <c r="D7911" i="5"/>
  <c r="D7887" i="5"/>
  <c r="D7587" i="5"/>
  <c r="F7563" i="5"/>
  <c r="D7523" i="5"/>
  <c r="F7499" i="5"/>
  <c r="D7459" i="5"/>
  <c r="F7435" i="5"/>
  <c r="D7395" i="5"/>
  <c r="F7371" i="5"/>
  <c r="D7331" i="5"/>
  <c r="D7303" i="5"/>
  <c r="D7299" i="5"/>
  <c r="D7295" i="5"/>
  <c r="D7211" i="5"/>
  <c r="D7199" i="5"/>
  <c r="F7123" i="5"/>
  <c r="D7067" i="5"/>
  <c r="D7039" i="5"/>
  <c r="D6923" i="5"/>
  <c r="D6919" i="5"/>
  <c r="D6827" i="5"/>
  <c r="D6823" i="5"/>
  <c r="D6759" i="5"/>
  <c r="D6679" i="5"/>
  <c r="D6675" i="5"/>
  <c r="D6567" i="5"/>
  <c r="D6559" i="5"/>
  <c r="D6555" i="5"/>
  <c r="D6551" i="5"/>
  <c r="D6499" i="5"/>
  <c r="D6431" i="5"/>
  <c r="D6427" i="5"/>
  <c r="D6423" i="5"/>
  <c r="D6371" i="5"/>
  <c r="D6339" i="5"/>
  <c r="D6335" i="5"/>
  <c r="D2879" i="5"/>
  <c r="D943" i="6"/>
  <c r="D7231" i="5"/>
  <c r="D7141" i="5"/>
  <c r="D7103" i="5"/>
  <c r="D7065" i="5"/>
  <c r="D7003" i="5"/>
  <c r="D6987" i="5"/>
  <c r="D6983" i="5"/>
  <c r="D6939" i="5"/>
  <c r="D6935" i="5"/>
  <c r="D6875" i="5"/>
  <c r="D6859" i="5"/>
  <c r="D6855" i="5"/>
  <c r="D6811" i="5"/>
  <c r="D6807" i="5"/>
  <c r="D6739" i="5"/>
  <c r="D6651" i="5"/>
  <c r="D6647" i="5"/>
  <c r="D6643" i="5"/>
  <c r="D6579" i="5"/>
  <c r="D6575" i="5"/>
  <c r="D6543" i="5"/>
  <c r="D6539" i="5"/>
  <c r="D6511" i="5"/>
  <c r="D6491" i="5"/>
  <c r="D6415" i="5"/>
  <c r="D6411" i="5"/>
  <c r="D6383" i="5"/>
  <c r="D6363" i="5"/>
  <c r="D6295" i="5"/>
  <c r="D6291" i="5"/>
  <c r="D2737" i="5"/>
  <c r="D2705" i="5"/>
  <c r="D2673" i="5"/>
  <c r="D1779" i="5"/>
  <c r="D1715" i="5"/>
  <c r="D1011" i="5"/>
  <c r="D499" i="5"/>
  <c r="D2097" i="5"/>
  <c r="D1907" i="5"/>
  <c r="D1267" i="5"/>
  <c r="D1203" i="5"/>
  <c r="D755" i="5"/>
  <c r="AN189" i="3" l="1"/>
  <c r="AN190" i="3" s="1"/>
  <c r="AN105" i="3"/>
  <c r="J93" i="3"/>
  <c r="AN76" i="3"/>
  <c r="AK95" i="3"/>
  <c r="AH114" i="3"/>
  <c r="AP76" i="3"/>
  <c r="AP95" i="3" s="1"/>
  <c r="AP114" i="3" s="1"/>
  <c r="AQ57" i="3"/>
  <c r="AN38" i="3"/>
  <c r="AX76" i="3"/>
  <c r="AX95" i="3" s="1"/>
  <c r="AX114" i="3" s="1"/>
  <c r="W93" i="3"/>
  <c r="Y74" i="3"/>
  <c r="AC93" i="3"/>
  <c r="AE74" i="3"/>
  <c r="Q93" i="3"/>
  <c r="S74" i="3"/>
  <c r="AF93" i="3"/>
  <c r="AH74" i="3"/>
  <c r="AR93" i="3"/>
  <c r="AT74" i="3"/>
  <c r="AS23" i="3"/>
  <c r="AS38" i="3" s="1"/>
  <c r="AS57" i="3" s="1"/>
  <c r="AQ23" i="3"/>
  <c r="L11" i="6"/>
  <c r="L16" i="6" s="1"/>
  <c r="M13" i="5"/>
  <c r="C10" i="3" s="1"/>
  <c r="L13" i="6"/>
  <c r="L17" i="6" s="1"/>
  <c r="L13" i="5"/>
  <c r="M12" i="6"/>
  <c r="M11" i="5"/>
  <c r="M16" i="5" s="1"/>
  <c r="L12" i="5"/>
  <c r="M13" i="6"/>
  <c r="M17" i="6" s="1"/>
  <c r="L11" i="5"/>
  <c r="L16" i="5" s="1"/>
  <c r="L12" i="6"/>
  <c r="M12" i="5"/>
  <c r="M11" i="6"/>
  <c r="M16" i="6" s="1"/>
  <c r="G74" i="3"/>
  <c r="E93" i="3"/>
  <c r="D74" i="3"/>
  <c r="AN74" i="3"/>
  <c r="AL93" i="3"/>
  <c r="P74" i="3"/>
  <c r="O93" i="3"/>
  <c r="AB74" i="3"/>
  <c r="Z93" i="3"/>
  <c r="AQ74" i="3"/>
  <c r="AP93" i="3"/>
  <c r="M74" i="3"/>
  <c r="L93" i="3"/>
  <c r="AK74" i="3"/>
  <c r="AJ93" i="3"/>
  <c r="AU19" i="3"/>
  <c r="E8771" i="5"/>
  <c r="N12" i="5" s="1"/>
  <c r="C6" i="3"/>
  <c r="B7" i="3"/>
  <c r="E7" i="3" s="1"/>
  <c r="C7" i="3"/>
  <c r="B6" i="3"/>
  <c r="E6" i="3" s="1"/>
  <c r="AQ22" i="3"/>
  <c r="AQ17" i="3"/>
  <c r="BA23" i="3"/>
  <c r="BA38" i="3" s="1"/>
  <c r="BA57" i="3" s="1"/>
  <c r="AU17" i="3"/>
  <c r="AS19" i="3"/>
  <c r="AS17" i="3"/>
  <c r="F8771" i="6"/>
  <c r="N13" i="6" s="1"/>
  <c r="N17" i="6" s="1"/>
  <c r="D8771" i="5"/>
  <c r="N11" i="5" s="1"/>
  <c r="N16" i="5" s="1"/>
  <c r="E37" i="1" s="1"/>
  <c r="D8771" i="6"/>
  <c r="N11" i="6" s="1"/>
  <c r="N16" i="6" s="1"/>
  <c r="E38" i="1" s="1"/>
  <c r="E8771" i="6"/>
  <c r="N12" i="6" s="1"/>
  <c r="F8771" i="5"/>
  <c r="L14" i="6" l="1"/>
  <c r="AQ189" i="3"/>
  <c r="AQ190" i="3" s="1"/>
  <c r="AQ105" i="3"/>
  <c r="L17" i="5"/>
  <c r="B10" i="3"/>
  <c r="D7" i="3"/>
  <c r="D188" i="3" s="1"/>
  <c r="AK114" i="3"/>
  <c r="AN95" i="3"/>
  <c r="AQ76" i="3"/>
  <c r="AQ38" i="3"/>
  <c r="AS76" i="3"/>
  <c r="AS95" i="3" s="1"/>
  <c r="AS114" i="3" s="1"/>
  <c r="AT57" i="3"/>
  <c r="BA76" i="3"/>
  <c r="BA95" i="3" s="1"/>
  <c r="BA114" i="3" s="1"/>
  <c r="AF112" i="3"/>
  <c r="AH112" i="3" s="1"/>
  <c r="AH93" i="3"/>
  <c r="AC112" i="3"/>
  <c r="AE112" i="3" s="1"/>
  <c r="AE93" i="3"/>
  <c r="AR112" i="3"/>
  <c r="AT112" i="3" s="1"/>
  <c r="AT93" i="3"/>
  <c r="Q112" i="3"/>
  <c r="S112" i="3" s="1"/>
  <c r="S93" i="3"/>
  <c r="W112" i="3"/>
  <c r="Y112" i="3" s="1"/>
  <c r="Y93" i="3"/>
  <c r="L14" i="5"/>
  <c r="AV23" i="3"/>
  <c r="AV38" i="3" s="1"/>
  <c r="AV57" i="3" s="1"/>
  <c r="B9" i="3"/>
  <c r="B107" i="3" s="1"/>
  <c r="M14" i="6"/>
  <c r="AT23" i="3"/>
  <c r="N14" i="6"/>
  <c r="N13" i="5"/>
  <c r="M14" i="5"/>
  <c r="M17" i="5"/>
  <c r="AK93" i="3"/>
  <c r="AJ112" i="3"/>
  <c r="M93" i="3"/>
  <c r="L112" i="3"/>
  <c r="AB93" i="3"/>
  <c r="Z112" i="3"/>
  <c r="AN93" i="3"/>
  <c r="AL112" i="3"/>
  <c r="G93" i="3"/>
  <c r="E112" i="3"/>
  <c r="AQ93" i="3"/>
  <c r="AP112" i="3"/>
  <c r="P93" i="3"/>
  <c r="O112" i="3"/>
  <c r="D93" i="3"/>
  <c r="B112" i="3"/>
  <c r="F6" i="3"/>
  <c r="AX19" i="3"/>
  <c r="D9" i="3"/>
  <c r="C9" i="3"/>
  <c r="D6" i="3"/>
  <c r="AC7" i="3"/>
  <c r="BP7" i="3"/>
  <c r="BY7" i="3"/>
  <c r="W7" i="3"/>
  <c r="BS7" i="3"/>
  <c r="AF7" i="3"/>
  <c r="Z7" i="3"/>
  <c r="AL7" i="3"/>
  <c r="CE7" i="3"/>
  <c r="CK7" i="3"/>
  <c r="CH7" i="3"/>
  <c r="BJ7" i="3"/>
  <c r="T7" i="3"/>
  <c r="AU7" i="3"/>
  <c r="H7" i="3"/>
  <c r="BD7" i="3"/>
  <c r="N7" i="3"/>
  <c r="AR7" i="3"/>
  <c r="K7" i="3"/>
  <c r="BG7" i="3"/>
  <c r="Q7" i="3"/>
  <c r="BM7" i="3"/>
  <c r="CB7" i="3"/>
  <c r="AX7" i="3"/>
  <c r="BV7" i="3"/>
  <c r="AI7" i="3"/>
  <c r="AO7" i="3"/>
  <c r="BA7" i="3"/>
  <c r="AA7" i="3"/>
  <c r="X7" i="3"/>
  <c r="BZ7" i="3"/>
  <c r="BE7" i="3"/>
  <c r="I7" i="3"/>
  <c r="BH7" i="3"/>
  <c r="CL7" i="3"/>
  <c r="BB7" i="3"/>
  <c r="U7" i="3"/>
  <c r="CC7" i="3"/>
  <c r="BN7" i="3"/>
  <c r="AY7" i="3"/>
  <c r="CF7" i="3"/>
  <c r="O7" i="3"/>
  <c r="BW7" i="3"/>
  <c r="L7" i="3"/>
  <c r="AS7" i="3"/>
  <c r="AM7" i="3"/>
  <c r="BQ7" i="3"/>
  <c r="AP7" i="3"/>
  <c r="F7" i="3"/>
  <c r="AV7" i="3"/>
  <c r="CI7" i="3"/>
  <c r="AD7" i="3"/>
  <c r="BT7" i="3"/>
  <c r="BK7" i="3"/>
  <c r="AJ7" i="3"/>
  <c r="AG7" i="3"/>
  <c r="R7" i="3"/>
  <c r="C8" i="3"/>
  <c r="D8" i="3"/>
  <c r="B8" i="3"/>
  <c r="B106" i="3" s="1"/>
  <c r="AT22" i="3"/>
  <c r="AT17" i="3"/>
  <c r="BD23" i="3"/>
  <c r="BD38" i="3" s="1"/>
  <c r="BD57" i="3" s="1"/>
  <c r="BD76" i="3" s="1"/>
  <c r="BD95" i="3" s="1"/>
  <c r="BD114" i="3" s="1"/>
  <c r="AV17" i="3"/>
  <c r="AV19" i="3"/>
  <c r="AX17" i="3"/>
  <c r="B32" i="3" l="1"/>
  <c r="AT189" i="3"/>
  <c r="AT190" i="3" s="1"/>
  <c r="B191" i="3" s="1"/>
  <c r="AT105" i="3"/>
  <c r="E10" i="3"/>
  <c r="N17" i="5"/>
  <c r="D10" i="3"/>
  <c r="E9" i="3"/>
  <c r="G7" i="3"/>
  <c r="G188" i="3" s="1"/>
  <c r="AQ95" i="3"/>
  <c r="AN114" i="3"/>
  <c r="AT76" i="3"/>
  <c r="AT38" i="3"/>
  <c r="C32" i="3"/>
  <c r="AV76" i="3"/>
  <c r="AV95" i="3" s="1"/>
  <c r="AV114" i="3" s="1"/>
  <c r="AW57" i="3"/>
  <c r="AY23" i="3"/>
  <c r="AY38" i="3" s="1"/>
  <c r="AY57" i="3" s="1"/>
  <c r="D57" i="3"/>
  <c r="AW23" i="3"/>
  <c r="AW38" i="3" s="1"/>
  <c r="N14" i="5"/>
  <c r="P112" i="3"/>
  <c r="G112" i="3"/>
  <c r="AB112" i="3"/>
  <c r="AK112" i="3"/>
  <c r="D112" i="3"/>
  <c r="AQ112" i="3"/>
  <c r="AN112" i="3"/>
  <c r="M112" i="3"/>
  <c r="BA19" i="3"/>
  <c r="I6" i="3"/>
  <c r="AG8" i="3"/>
  <c r="AG9" i="3"/>
  <c r="AY9" i="3"/>
  <c r="AY8" i="3"/>
  <c r="E8" i="3"/>
  <c r="H8" i="3"/>
  <c r="H9" i="3"/>
  <c r="J7" i="3"/>
  <c r="J188" i="3" s="1"/>
  <c r="AB7" i="3"/>
  <c r="AB188" i="3" s="1"/>
  <c r="Z9" i="3"/>
  <c r="Z8" i="3"/>
  <c r="AJ9" i="3"/>
  <c r="AJ8" i="3"/>
  <c r="CI8" i="3"/>
  <c r="CI9" i="3"/>
  <c r="BQ9" i="3"/>
  <c r="BQ8" i="3"/>
  <c r="BW9" i="3"/>
  <c r="BW8" i="3"/>
  <c r="BN9" i="3"/>
  <c r="BN8" i="3"/>
  <c r="CL9" i="3"/>
  <c r="CL8" i="3"/>
  <c r="BZ9" i="3"/>
  <c r="BZ8" i="3"/>
  <c r="BA9" i="3"/>
  <c r="BC7" i="3"/>
  <c r="BA8" i="3"/>
  <c r="AX9" i="3"/>
  <c r="AX8" i="3"/>
  <c r="AZ7" i="3"/>
  <c r="BI7" i="3"/>
  <c r="BG8" i="3"/>
  <c r="BG9" i="3"/>
  <c r="AR8" i="3"/>
  <c r="AT7" i="3"/>
  <c r="AT188" i="3" s="1"/>
  <c r="AR9" i="3"/>
  <c r="AU8" i="3"/>
  <c r="AU9" i="3"/>
  <c r="AW7" i="3"/>
  <c r="CK8" i="3"/>
  <c r="CK9" i="3"/>
  <c r="CM7" i="3"/>
  <c r="AH7" i="3"/>
  <c r="AH188" i="3" s="1"/>
  <c r="AF8" i="3"/>
  <c r="AF9" i="3"/>
  <c r="BP9" i="3"/>
  <c r="BP8" i="3"/>
  <c r="BR7" i="3"/>
  <c r="AD9" i="3"/>
  <c r="AD8" i="3"/>
  <c r="L8" i="3"/>
  <c r="L9" i="3"/>
  <c r="BE9" i="3"/>
  <c r="BE8" i="3"/>
  <c r="Q8" i="3"/>
  <c r="Q9" i="3"/>
  <c r="S7" i="3"/>
  <c r="S188" i="3" s="1"/>
  <c r="CH9" i="3"/>
  <c r="CJ7" i="3"/>
  <c r="CH8" i="3"/>
  <c r="H6" i="3"/>
  <c r="G6" i="3"/>
  <c r="BK8" i="3"/>
  <c r="BK9" i="3"/>
  <c r="AV8" i="3"/>
  <c r="AV9" i="3"/>
  <c r="AV32" i="3" s="1"/>
  <c r="AM8" i="3"/>
  <c r="AM9" i="3"/>
  <c r="O8" i="3"/>
  <c r="O9" i="3"/>
  <c r="CC8" i="3"/>
  <c r="CC9" i="3"/>
  <c r="BH8" i="3"/>
  <c r="BH9" i="3"/>
  <c r="X8" i="3"/>
  <c r="X9" i="3"/>
  <c r="AO8" i="3"/>
  <c r="AO9" i="3"/>
  <c r="AQ7" i="3"/>
  <c r="AQ188" i="3" s="1"/>
  <c r="CD7" i="3"/>
  <c r="CB9" i="3"/>
  <c r="CB8" i="3"/>
  <c r="M7" i="3"/>
  <c r="M188" i="3" s="1"/>
  <c r="K8" i="3"/>
  <c r="K9" i="3"/>
  <c r="N9" i="3"/>
  <c r="N8" i="3"/>
  <c r="P7" i="3"/>
  <c r="P188" i="3" s="1"/>
  <c r="T8" i="3"/>
  <c r="T9" i="3"/>
  <c r="V7" i="3"/>
  <c r="V188" i="3" s="1"/>
  <c r="CG7" i="3"/>
  <c r="CE8" i="3"/>
  <c r="CE9" i="3"/>
  <c r="BS8" i="3"/>
  <c r="BU7" i="3"/>
  <c r="BS9" i="3"/>
  <c r="AC9" i="3"/>
  <c r="AC8" i="3"/>
  <c r="AE7" i="3"/>
  <c r="AE188" i="3" s="1"/>
  <c r="AP8" i="3"/>
  <c r="AP9" i="3"/>
  <c r="BB8" i="3"/>
  <c r="BB9" i="3"/>
  <c r="BV8" i="3"/>
  <c r="BV9" i="3"/>
  <c r="BX7" i="3"/>
  <c r="BY9" i="3"/>
  <c r="CA7" i="3"/>
  <c r="BY8" i="3"/>
  <c r="R8" i="3"/>
  <c r="R9" i="3"/>
  <c r="BT9" i="3"/>
  <c r="BT8" i="3"/>
  <c r="F8" i="3"/>
  <c r="F9" i="3"/>
  <c r="AS9" i="3"/>
  <c r="AS8" i="3"/>
  <c r="CF9" i="3"/>
  <c r="CF8" i="3"/>
  <c r="U9" i="3"/>
  <c r="U8" i="3"/>
  <c r="I9" i="3"/>
  <c r="I8" i="3"/>
  <c r="AA8" i="3"/>
  <c r="AA9" i="3"/>
  <c r="AK7" i="3"/>
  <c r="AK188" i="3" s="1"/>
  <c r="AI8" i="3"/>
  <c r="AI9" i="3"/>
  <c r="BM8" i="3"/>
  <c r="BM9" i="3"/>
  <c r="BO7" i="3"/>
  <c r="BD9" i="3"/>
  <c r="BD8" i="3"/>
  <c r="BF7" i="3"/>
  <c r="BJ8" i="3"/>
  <c r="BL7" i="3"/>
  <c r="BJ9" i="3"/>
  <c r="AL8" i="3"/>
  <c r="AL9" i="3"/>
  <c r="AN7" i="3"/>
  <c r="AN188" i="3" s="1"/>
  <c r="Y7" i="3"/>
  <c r="Y188" i="3" s="1"/>
  <c r="W9" i="3"/>
  <c r="W8" i="3"/>
  <c r="AW22" i="3"/>
  <c r="AZ22" i="3" s="1"/>
  <c r="BC22" i="3" s="1"/>
  <c r="BF22" i="3" s="1"/>
  <c r="BI22" i="3" s="1"/>
  <c r="BL22" i="3" s="1"/>
  <c r="BO22" i="3" s="1"/>
  <c r="BR22" i="3" s="1"/>
  <c r="BU22" i="3" s="1"/>
  <c r="BX22" i="3" s="1"/>
  <c r="CA22" i="3" s="1"/>
  <c r="CD22" i="3" s="1"/>
  <c r="CG22" i="3" s="1"/>
  <c r="CJ22" i="3" s="1"/>
  <c r="CM22" i="3" s="1"/>
  <c r="AW17" i="3"/>
  <c r="AY17" i="3"/>
  <c r="AY19" i="3"/>
  <c r="BG23" i="3"/>
  <c r="BG38" i="3" s="1"/>
  <c r="BG57" i="3" s="1"/>
  <c r="BA17" i="3"/>
  <c r="AA32" i="3" l="1"/>
  <c r="AP32" i="3"/>
  <c r="T32" i="3"/>
  <c r="U32" i="3"/>
  <c r="AS32" i="3"/>
  <c r="AD32" i="3"/>
  <c r="Z32" i="3"/>
  <c r="AG32" i="3"/>
  <c r="E32" i="3"/>
  <c r="F32" i="3"/>
  <c r="G32" i="3" s="1"/>
  <c r="AM32" i="3"/>
  <c r="Q32" i="3"/>
  <c r="L32" i="3"/>
  <c r="AR32" i="3"/>
  <c r="AT29" i="3" s="1"/>
  <c r="R32" i="3"/>
  <c r="S32" i="3" s="1"/>
  <c r="X32" i="3"/>
  <c r="I32" i="3"/>
  <c r="AJ32" i="3"/>
  <c r="D32" i="3"/>
  <c r="AO32" i="3"/>
  <c r="AQ29" i="3" s="1"/>
  <c r="O32" i="3"/>
  <c r="H32" i="3"/>
  <c r="J32" i="3" s="1"/>
  <c r="B192" i="3"/>
  <c r="B193" i="3" s="1"/>
  <c r="D29" i="3"/>
  <c r="D34" i="3" s="1"/>
  <c r="AQ114" i="3"/>
  <c r="BT51" i="3"/>
  <c r="BT32" i="3"/>
  <c r="BB51" i="3"/>
  <c r="BB32" i="3"/>
  <c r="BS51" i="3"/>
  <c r="BS32" i="3"/>
  <c r="BG32" i="3"/>
  <c r="BG51" i="3"/>
  <c r="BN51" i="3"/>
  <c r="BN32" i="3"/>
  <c r="BV32" i="3"/>
  <c r="BV51" i="3"/>
  <c r="CE51" i="3"/>
  <c r="CE32" i="3"/>
  <c r="K32" i="3"/>
  <c r="CB51" i="3"/>
  <c r="CB32" i="3"/>
  <c r="BE51" i="3"/>
  <c r="BE32" i="3"/>
  <c r="AF32" i="3"/>
  <c r="AU51" i="3"/>
  <c r="AU32" i="3"/>
  <c r="AW32" i="3" s="1"/>
  <c r="CL32" i="3"/>
  <c r="CL51" i="3"/>
  <c r="BJ51" i="3"/>
  <c r="BJ32" i="3"/>
  <c r="AI32" i="3"/>
  <c r="W32" i="3"/>
  <c r="BM51" i="3"/>
  <c r="BM32" i="3"/>
  <c r="N32" i="3"/>
  <c r="CC51" i="3"/>
  <c r="CC32" i="3"/>
  <c r="BK51" i="3"/>
  <c r="BK32" i="3"/>
  <c r="CH51" i="3"/>
  <c r="CH32" i="3"/>
  <c r="CK51" i="3"/>
  <c r="CK32" i="3"/>
  <c r="BA51" i="3"/>
  <c r="BA32" i="3"/>
  <c r="BZ51" i="3"/>
  <c r="BZ32" i="3"/>
  <c r="BW51" i="3"/>
  <c r="BW32" i="3"/>
  <c r="BQ51" i="3"/>
  <c r="BQ32" i="3"/>
  <c r="AY51" i="3"/>
  <c r="AY32" i="3"/>
  <c r="AW76" i="3"/>
  <c r="AL32" i="3"/>
  <c r="BD51" i="3"/>
  <c r="BD32" i="3"/>
  <c r="CF51" i="3"/>
  <c r="CF32" i="3"/>
  <c r="BY51" i="3"/>
  <c r="BY32" i="3"/>
  <c r="AC32" i="3"/>
  <c r="BH51" i="3"/>
  <c r="BH32" i="3"/>
  <c r="BP51" i="3"/>
  <c r="BP32" i="3"/>
  <c r="AX51" i="3"/>
  <c r="AX32" i="3"/>
  <c r="CI51" i="3"/>
  <c r="CI32" i="3"/>
  <c r="AT95" i="3"/>
  <c r="BG76" i="3"/>
  <c r="BG95" i="3" s="1"/>
  <c r="BG114" i="3" s="1"/>
  <c r="AY76" i="3"/>
  <c r="AY95" i="3" s="1"/>
  <c r="AY114" i="3" s="1"/>
  <c r="AZ57" i="3"/>
  <c r="D76" i="3"/>
  <c r="BB23" i="3"/>
  <c r="BB38" i="3" s="1"/>
  <c r="BB57" i="3" s="1"/>
  <c r="AV51" i="3"/>
  <c r="D110" i="3"/>
  <c r="AZ23" i="3"/>
  <c r="AZ38" i="3" s="1"/>
  <c r="AZ17" i="3"/>
  <c r="L6" i="3"/>
  <c r="BD19" i="3"/>
  <c r="BR8" i="3"/>
  <c r="CD8" i="3"/>
  <c r="BO8" i="3"/>
  <c r="CJ9" i="3"/>
  <c r="BF8" i="3"/>
  <c r="CM8" i="3"/>
  <c r="BX8" i="3"/>
  <c r="BX9" i="3"/>
  <c r="AE9" i="3"/>
  <c r="AQ8" i="3"/>
  <c r="AH9" i="3"/>
  <c r="AW9" i="3"/>
  <c r="J9" i="3"/>
  <c r="G8" i="3"/>
  <c r="Y9" i="3"/>
  <c r="AN9" i="3"/>
  <c r="BL8" i="3"/>
  <c r="BO9" i="3"/>
  <c r="AK8" i="3"/>
  <c r="BU9" i="3"/>
  <c r="CJ8" i="3"/>
  <c r="AH8" i="3"/>
  <c r="CM9" i="3"/>
  <c r="BI8" i="3"/>
  <c r="BC9" i="3"/>
  <c r="BR9" i="3"/>
  <c r="J8" i="3"/>
  <c r="G9" i="3"/>
  <c r="AN8" i="3"/>
  <c r="BF9" i="3"/>
  <c r="V8" i="3"/>
  <c r="CA9" i="3"/>
  <c r="CG9" i="3"/>
  <c r="V9" i="3"/>
  <c r="P8" i="3"/>
  <c r="M9" i="3"/>
  <c r="CD9" i="3"/>
  <c r="AQ9" i="3"/>
  <c r="S9" i="3"/>
  <c r="AE8" i="3"/>
  <c r="AW8" i="3"/>
  <c r="AT8" i="3"/>
  <c r="AB8" i="3"/>
  <c r="AZ8" i="3"/>
  <c r="Y8" i="3"/>
  <c r="BL9" i="3"/>
  <c r="AK9" i="3"/>
  <c r="CA8" i="3"/>
  <c r="BU8" i="3"/>
  <c r="CG8" i="3"/>
  <c r="P9" i="3"/>
  <c r="M8" i="3"/>
  <c r="K6" i="3"/>
  <c r="J6" i="3"/>
  <c r="S8" i="3"/>
  <c r="AT9" i="3"/>
  <c r="BI9" i="3"/>
  <c r="BC8" i="3"/>
  <c r="AB9" i="3"/>
  <c r="AZ9" i="3"/>
  <c r="BD17" i="3"/>
  <c r="BB17" i="3"/>
  <c r="BB19" i="3"/>
  <c r="BJ23" i="3"/>
  <c r="BJ38" i="3" s="1"/>
  <c r="BJ57" i="3" s="1"/>
  <c r="AB32" i="3" l="1"/>
  <c r="AT32" i="3"/>
  <c r="V29" i="3"/>
  <c r="J29" i="3"/>
  <c r="AB29" i="3"/>
  <c r="BI32" i="3"/>
  <c r="AN29" i="3"/>
  <c r="AH29" i="3"/>
  <c r="G29" i="3"/>
  <c r="BF51" i="3"/>
  <c r="V32" i="3"/>
  <c r="CJ32" i="3"/>
  <c r="AK29" i="3"/>
  <c r="S29" i="3"/>
  <c r="AQ32" i="3"/>
  <c r="BC51" i="3"/>
  <c r="AW48" i="3"/>
  <c r="AW53" i="3" s="1"/>
  <c r="AW59" i="3" s="1"/>
  <c r="AZ32" i="3"/>
  <c r="CA32" i="3"/>
  <c r="CM51" i="3"/>
  <c r="P194" i="3"/>
  <c r="AB194" i="3"/>
  <c r="AN194" i="3"/>
  <c r="J194" i="3"/>
  <c r="AH194" i="3"/>
  <c r="AT194" i="3"/>
  <c r="M194" i="3"/>
  <c r="D194" i="3"/>
  <c r="G194" i="3"/>
  <c r="S194" i="3"/>
  <c r="AE194" i="3"/>
  <c r="AQ194" i="3"/>
  <c r="V194" i="3"/>
  <c r="Y194" i="3"/>
  <c r="AK194" i="3"/>
  <c r="AE32" i="3"/>
  <c r="AE29" i="3"/>
  <c r="Y32" i="3"/>
  <c r="Y29" i="3"/>
  <c r="AH32" i="3"/>
  <c r="P32" i="3"/>
  <c r="P29" i="3"/>
  <c r="AK32" i="3"/>
  <c r="M32" i="3"/>
  <c r="M29" i="3"/>
  <c r="AN32" i="3"/>
  <c r="D40" i="3"/>
  <c r="AZ51" i="3"/>
  <c r="BR32" i="3"/>
  <c r="BX32" i="3"/>
  <c r="BF32" i="3"/>
  <c r="BO51" i="3"/>
  <c r="BO32" i="3"/>
  <c r="BU32" i="3"/>
  <c r="BR51" i="3"/>
  <c r="CA51" i="3"/>
  <c r="CM32" i="3"/>
  <c r="AW51" i="3"/>
  <c r="CD51" i="3"/>
  <c r="CG32" i="3"/>
  <c r="BX51" i="3"/>
  <c r="AW95" i="3"/>
  <c r="CJ51" i="3"/>
  <c r="BL32" i="3"/>
  <c r="CG51" i="3"/>
  <c r="BC32" i="3"/>
  <c r="BU51" i="3"/>
  <c r="BL51" i="3"/>
  <c r="BI51" i="3"/>
  <c r="AZ76" i="3"/>
  <c r="AT114" i="3"/>
  <c r="CD32" i="3"/>
  <c r="BJ76" i="3"/>
  <c r="BJ95" i="3" s="1"/>
  <c r="BJ114" i="3" s="1"/>
  <c r="BB76" i="3"/>
  <c r="BB95" i="3" s="1"/>
  <c r="BB114" i="3" s="1"/>
  <c r="BC57" i="3"/>
  <c r="D95" i="3"/>
  <c r="BE23" i="3"/>
  <c r="BE38" i="3" s="1"/>
  <c r="BE57" i="3" s="1"/>
  <c r="AW29" i="3"/>
  <c r="AZ29" i="3"/>
  <c r="P110" i="3"/>
  <c r="P116" i="3" s="1"/>
  <c r="AQ110" i="3"/>
  <c r="AQ116" i="3" s="1"/>
  <c r="AN110" i="3"/>
  <c r="AN116" i="3" s="1"/>
  <c r="AZ48" i="3"/>
  <c r="AZ53" i="3" s="1"/>
  <c r="BC23" i="3"/>
  <c r="BC17" i="3"/>
  <c r="O6" i="3"/>
  <c r="BG19" i="3"/>
  <c r="N6" i="3"/>
  <c r="M6" i="3"/>
  <c r="BM23" i="3"/>
  <c r="BM38" i="3" s="1"/>
  <c r="BM57" i="3" s="1"/>
  <c r="BE17" i="3"/>
  <c r="BE19" i="3"/>
  <c r="BG17" i="3"/>
  <c r="D41" i="3" l="1"/>
  <c r="AZ59" i="3"/>
  <c r="AW114" i="3"/>
  <c r="D114" i="3"/>
  <c r="D116" i="3" s="1"/>
  <c r="BC76" i="3"/>
  <c r="AZ95" i="3"/>
  <c r="BM76" i="3"/>
  <c r="BM95" i="3" s="1"/>
  <c r="BM114" i="3" s="1"/>
  <c r="BF57" i="3"/>
  <c r="BE76" i="3"/>
  <c r="BE95" i="3" s="1"/>
  <c r="BE114" i="3" s="1"/>
  <c r="BC29" i="3"/>
  <c r="BC34" i="3" s="1"/>
  <c r="BC38" i="3"/>
  <c r="BH23" i="3"/>
  <c r="BH38" i="3" s="1"/>
  <c r="BH57" i="3" s="1"/>
  <c r="AK110" i="3"/>
  <c r="AK116" i="3" s="1"/>
  <c r="V110" i="3"/>
  <c r="V116" i="3" s="1"/>
  <c r="BC105" i="3"/>
  <c r="BC110" i="3" s="1"/>
  <c r="Y110" i="3"/>
  <c r="Y116" i="3" s="1"/>
  <c r="BC48" i="3"/>
  <c r="BC53" i="3" s="1"/>
  <c r="AZ105" i="3"/>
  <c r="AZ110" i="3" s="1"/>
  <c r="J110" i="3"/>
  <c r="J116" i="3" s="1"/>
  <c r="AW105" i="3"/>
  <c r="AW110" i="3" s="1"/>
  <c r="AT110" i="3"/>
  <c r="M110" i="3"/>
  <c r="M116" i="3" s="1"/>
  <c r="G110" i="3"/>
  <c r="G116" i="3" s="1"/>
  <c r="AH110" i="3"/>
  <c r="AH116" i="3" s="1"/>
  <c r="AB110" i="3"/>
  <c r="AB116" i="3" s="1"/>
  <c r="AE110" i="3"/>
  <c r="AE116" i="3" s="1"/>
  <c r="S110" i="3"/>
  <c r="S116" i="3" s="1"/>
  <c r="AZ34" i="3"/>
  <c r="AZ40" i="3" s="1"/>
  <c r="BF23" i="3"/>
  <c r="BF17" i="3"/>
  <c r="R6" i="3"/>
  <c r="BJ19" i="3"/>
  <c r="P6" i="3"/>
  <c r="Q6" i="3"/>
  <c r="BP23" i="3"/>
  <c r="BP38" i="3" s="1"/>
  <c r="BP57" i="3" s="1"/>
  <c r="BH17" i="3"/>
  <c r="BJ17" i="3"/>
  <c r="BH19" i="3"/>
  <c r="BC40" i="3" l="1"/>
  <c r="BC41" i="3" s="1"/>
  <c r="AW116" i="3"/>
  <c r="BC59" i="3"/>
  <c r="AT116" i="3"/>
  <c r="BF76" i="3"/>
  <c r="BC95" i="3"/>
  <c r="AZ41" i="3"/>
  <c r="AZ114" i="3"/>
  <c r="AZ116" i="3" s="1"/>
  <c r="BF105" i="3"/>
  <c r="BF110" i="3" s="1"/>
  <c r="BF38" i="3"/>
  <c r="BP76" i="3"/>
  <c r="BP95" i="3" s="1"/>
  <c r="BP114" i="3" s="1"/>
  <c r="BH76" i="3"/>
  <c r="BH95" i="3" s="1"/>
  <c r="BH114" i="3" s="1"/>
  <c r="BI57" i="3"/>
  <c r="BK23" i="3"/>
  <c r="BK38" i="3" s="1"/>
  <c r="BK57" i="3" s="1"/>
  <c r="BF29" i="3"/>
  <c r="BF34" i="3" s="1"/>
  <c r="BF48" i="3"/>
  <c r="BF53" i="3" s="1"/>
  <c r="BI23" i="3"/>
  <c r="BI38" i="3" s="1"/>
  <c r="BI17" i="3"/>
  <c r="BM19" i="3"/>
  <c r="U6" i="3"/>
  <c r="S6" i="3"/>
  <c r="T6" i="3"/>
  <c r="BK19" i="3"/>
  <c r="BK17" i="3"/>
  <c r="BS23" i="3"/>
  <c r="BS38" i="3" s="1"/>
  <c r="BS57" i="3" s="1"/>
  <c r="BM17" i="3"/>
  <c r="AC149" i="3"/>
  <c r="AD149" i="3"/>
  <c r="BF40" i="3" l="1"/>
  <c r="BF41" i="3" s="1"/>
  <c r="BF59" i="3"/>
  <c r="BC114" i="3"/>
  <c r="BC116" i="3" s="1"/>
  <c r="BI76" i="3"/>
  <c r="BF95" i="3"/>
  <c r="BS76" i="3"/>
  <c r="BS95" i="3" s="1"/>
  <c r="BS114" i="3" s="1"/>
  <c r="BK76" i="3"/>
  <c r="BK95" i="3" s="1"/>
  <c r="BK114" i="3" s="1"/>
  <c r="BL57" i="3"/>
  <c r="BN23" i="3"/>
  <c r="BN38" i="3" s="1"/>
  <c r="BN57" i="3" s="1"/>
  <c r="BI29" i="3"/>
  <c r="BI34" i="3" s="1"/>
  <c r="BI48" i="3"/>
  <c r="BI53" i="3" s="1"/>
  <c r="BI105" i="3"/>
  <c r="BI110" i="3" s="1"/>
  <c r="BL23" i="3"/>
  <c r="BL38" i="3" s="1"/>
  <c r="BL17" i="3"/>
  <c r="BP19" i="3"/>
  <c r="X6" i="3"/>
  <c r="V6" i="3"/>
  <c r="W6" i="3"/>
  <c r="BN19" i="3"/>
  <c r="BV23" i="3"/>
  <c r="BV38" i="3" s="1"/>
  <c r="BV57" i="3" s="1"/>
  <c r="BN17" i="3"/>
  <c r="BP17" i="3"/>
  <c r="AE149" i="3"/>
  <c r="BI59" i="3" l="1"/>
  <c r="BI40" i="3"/>
  <c r="BI41" i="3" s="1"/>
  <c r="BF114" i="3"/>
  <c r="BF116" i="3" s="1"/>
  <c r="BL76" i="3"/>
  <c r="BI95" i="3"/>
  <c r="BN76" i="3"/>
  <c r="BN95" i="3" s="1"/>
  <c r="BN114" i="3" s="1"/>
  <c r="BO57" i="3"/>
  <c r="BV76" i="3"/>
  <c r="BV95" i="3" s="1"/>
  <c r="BV114" i="3" s="1"/>
  <c r="BQ23" i="3"/>
  <c r="BQ38" i="3" s="1"/>
  <c r="BQ57" i="3" s="1"/>
  <c r="BL48" i="3"/>
  <c r="BL53" i="3" s="1"/>
  <c r="BL29" i="3"/>
  <c r="BL34" i="3" s="1"/>
  <c r="BL105" i="3"/>
  <c r="BL110" i="3" s="1"/>
  <c r="BO23" i="3"/>
  <c r="BO38" i="3" s="1"/>
  <c r="BO17" i="3"/>
  <c r="BS19" i="3"/>
  <c r="AA6" i="3"/>
  <c r="Z6" i="3"/>
  <c r="Y6" i="3"/>
  <c r="BS17" i="3"/>
  <c r="BQ19" i="3"/>
  <c r="BY23" i="3"/>
  <c r="BY38" i="3" s="1"/>
  <c r="BY57" i="3" s="1"/>
  <c r="BQ17" i="3"/>
  <c r="AF149" i="3"/>
  <c r="BL40" i="3" l="1"/>
  <c r="BL41" i="3" s="1"/>
  <c r="BL59" i="3"/>
  <c r="BL95" i="3"/>
  <c r="BO76" i="3"/>
  <c r="BI114" i="3"/>
  <c r="BI116" i="3" s="1"/>
  <c r="BQ76" i="3"/>
  <c r="BQ95" i="3" s="1"/>
  <c r="BQ114" i="3" s="1"/>
  <c r="BR57" i="3"/>
  <c r="BY76" i="3"/>
  <c r="BY95" i="3" s="1"/>
  <c r="BY114" i="3" s="1"/>
  <c r="G117" i="3"/>
  <c r="M117" i="3"/>
  <c r="BT23" i="3"/>
  <c r="BT38" i="3" s="1"/>
  <c r="BT57" i="3" s="1"/>
  <c r="BO48" i="3"/>
  <c r="BO53" i="3" s="1"/>
  <c r="BO29" i="3"/>
  <c r="BO34" i="3" s="1"/>
  <c r="BO105" i="3"/>
  <c r="BO110" i="3" s="1"/>
  <c r="BR23" i="3"/>
  <c r="BR38" i="3" s="1"/>
  <c r="BR17" i="3"/>
  <c r="AD6" i="3"/>
  <c r="BV19" i="3"/>
  <c r="AC6" i="3"/>
  <c r="AB6" i="3"/>
  <c r="BT17" i="3"/>
  <c r="BT19" i="3"/>
  <c r="BV17" i="3"/>
  <c r="CB23" i="3"/>
  <c r="CB38" i="3" s="1"/>
  <c r="CB57" i="3" s="1"/>
  <c r="CB76" i="3" s="1"/>
  <c r="CB95" i="3" s="1"/>
  <c r="CB114" i="3" s="1"/>
  <c r="AG149" i="3"/>
  <c r="BO40" i="3" l="1"/>
  <c r="BO41" i="3" s="1"/>
  <c r="BO59" i="3"/>
  <c r="BO95" i="3"/>
  <c r="BR76" i="3"/>
  <c r="BL114" i="3"/>
  <c r="BL116" i="3" s="1"/>
  <c r="BT76" i="3"/>
  <c r="BT95" i="3" s="1"/>
  <c r="BT114" i="3" s="1"/>
  <c r="BU57" i="3"/>
  <c r="J117" i="3"/>
  <c r="BW23" i="3"/>
  <c r="BW38" i="3" s="1"/>
  <c r="BW57" i="3" s="1"/>
  <c r="BR48" i="3"/>
  <c r="BR53" i="3" s="1"/>
  <c r="BR29" i="3"/>
  <c r="BR34" i="3" s="1"/>
  <c r="BR105" i="3"/>
  <c r="BR110" i="3" s="1"/>
  <c r="BU23" i="3"/>
  <c r="BU38" i="3" s="1"/>
  <c r="BU17" i="3"/>
  <c r="BY19" i="3"/>
  <c r="AG6" i="3"/>
  <c r="AE6" i="3"/>
  <c r="AF6" i="3"/>
  <c r="CE23" i="3"/>
  <c r="CE38" i="3" s="1"/>
  <c r="CE57" i="3" s="1"/>
  <c r="BW17" i="3"/>
  <c r="BY17" i="3"/>
  <c r="BW19" i="3"/>
  <c r="AH149" i="3"/>
  <c r="BR40" i="3" l="1"/>
  <c r="BR41" i="3" s="1"/>
  <c r="BR59" i="3"/>
  <c r="BR95" i="3"/>
  <c r="BO114" i="3"/>
  <c r="BO116" i="3" s="1"/>
  <c r="BU76" i="3"/>
  <c r="BW76" i="3"/>
  <c r="BW95" i="3" s="1"/>
  <c r="BW114" i="3" s="1"/>
  <c r="BX57" i="3"/>
  <c r="CE76" i="3"/>
  <c r="CE95" i="3" s="1"/>
  <c r="CE114" i="3" s="1"/>
  <c r="D117" i="3"/>
  <c r="BZ23" i="3"/>
  <c r="BZ38" i="3" s="1"/>
  <c r="BZ57" i="3" s="1"/>
  <c r="BU48" i="3"/>
  <c r="BU53" i="3" s="1"/>
  <c r="BU59" i="3" s="1"/>
  <c r="BU29" i="3"/>
  <c r="BU34" i="3" s="1"/>
  <c r="BU105" i="3"/>
  <c r="BU110" i="3" s="1"/>
  <c r="BX23" i="3"/>
  <c r="BX38" i="3" s="1"/>
  <c r="BX17" i="3"/>
  <c r="AJ6" i="3"/>
  <c r="CB19" i="3"/>
  <c r="AI6" i="3"/>
  <c r="AH6" i="3"/>
  <c r="BZ19" i="3"/>
  <c r="CB17" i="3"/>
  <c r="BZ17" i="3"/>
  <c r="CH23" i="3"/>
  <c r="CH38" i="3" s="1"/>
  <c r="CH57" i="3" s="1"/>
  <c r="AI149" i="3"/>
  <c r="BU40" i="3" l="1"/>
  <c r="BU41" i="3" s="1"/>
  <c r="BU95" i="3"/>
  <c r="BR114" i="3"/>
  <c r="BR116" i="3" s="1"/>
  <c r="BX76" i="3"/>
  <c r="CH76" i="3"/>
  <c r="CH95" i="3" s="1"/>
  <c r="CH114" i="3" s="1"/>
  <c r="BZ76" i="3"/>
  <c r="BZ95" i="3" s="1"/>
  <c r="BZ114" i="3" s="1"/>
  <c r="CA57" i="3"/>
  <c r="CC23" i="3"/>
  <c r="CC38" i="3" s="1"/>
  <c r="CC57" i="3" s="1"/>
  <c r="BX48" i="3"/>
  <c r="BX53" i="3" s="1"/>
  <c r="BX29" i="3"/>
  <c r="BX34" i="3" s="1"/>
  <c r="BX105" i="3"/>
  <c r="BX110" i="3" s="1"/>
  <c r="CA23" i="3"/>
  <c r="CA38" i="3" s="1"/>
  <c r="CA17" i="3"/>
  <c r="CE19" i="3"/>
  <c r="AM6" i="3"/>
  <c r="AL6" i="3"/>
  <c r="AK6" i="3"/>
  <c r="CC17" i="3"/>
  <c r="CK23" i="3"/>
  <c r="CK38" i="3" s="1"/>
  <c r="CK57" i="3" s="1"/>
  <c r="CC19" i="3"/>
  <c r="CE17" i="3"/>
  <c r="AJ149" i="3"/>
  <c r="BX59" i="3" l="1"/>
  <c r="BX40" i="3"/>
  <c r="BX95" i="3"/>
  <c r="CA76" i="3"/>
  <c r="BU114" i="3"/>
  <c r="BU116" i="3" s="1"/>
  <c r="CK76" i="3"/>
  <c r="CK95" i="3" s="1"/>
  <c r="CK114" i="3" s="1"/>
  <c r="CD57" i="3"/>
  <c r="CC76" i="3"/>
  <c r="CC95" i="3" s="1"/>
  <c r="CC114" i="3" s="1"/>
  <c r="P117" i="3"/>
  <c r="CF23" i="3"/>
  <c r="CF38" i="3" s="1"/>
  <c r="CF57" i="3" s="1"/>
  <c r="CA48" i="3"/>
  <c r="CA53" i="3" s="1"/>
  <c r="CA29" i="3"/>
  <c r="CA34" i="3" s="1"/>
  <c r="CA105" i="3"/>
  <c r="CA110" i="3" s="1"/>
  <c r="BX41" i="3"/>
  <c r="CD23" i="3"/>
  <c r="CD38" i="3" s="1"/>
  <c r="CD17" i="3"/>
  <c r="AP6" i="3"/>
  <c r="CH19" i="3"/>
  <c r="AN6" i="3"/>
  <c r="AO6" i="3"/>
  <c r="CH17" i="3"/>
  <c r="CF17" i="3"/>
  <c r="CF19" i="3"/>
  <c r="AK149" i="3"/>
  <c r="CA59" i="3" l="1"/>
  <c r="CA40" i="3"/>
  <c r="CA41" i="3" s="1"/>
  <c r="CA95" i="3"/>
  <c r="CD76" i="3"/>
  <c r="BX114" i="3"/>
  <c r="BX116" i="3" s="1"/>
  <c r="CF76" i="3"/>
  <c r="CF95" i="3" s="1"/>
  <c r="CF114" i="3" s="1"/>
  <c r="CG57" i="3"/>
  <c r="S117" i="3"/>
  <c r="CI23" i="3"/>
  <c r="CI38" i="3" s="1"/>
  <c r="CI57" i="3" s="1"/>
  <c r="CD29" i="3"/>
  <c r="CD34" i="3" s="1"/>
  <c r="CD48" i="3"/>
  <c r="CD53" i="3" s="1"/>
  <c r="CD105" i="3"/>
  <c r="CD110" i="3" s="1"/>
  <c r="CG23" i="3"/>
  <c r="CG38" i="3" s="1"/>
  <c r="CG17" i="3"/>
  <c r="CK19" i="3"/>
  <c r="AS6" i="3"/>
  <c r="AR6" i="3"/>
  <c r="AQ6" i="3"/>
  <c r="CK17" i="3"/>
  <c r="CI19" i="3"/>
  <c r="CI17" i="3"/>
  <c r="AL149" i="3"/>
  <c r="CD40" i="3" l="1"/>
  <c r="CD41" i="3" s="1"/>
  <c r="CD59" i="3"/>
  <c r="CG76" i="3"/>
  <c r="CD95" i="3"/>
  <c r="CA114" i="3"/>
  <c r="CA116" i="3" s="1"/>
  <c r="CI76" i="3"/>
  <c r="CI95" i="3" s="1"/>
  <c r="CI114" i="3" s="1"/>
  <c r="CJ57" i="3"/>
  <c r="V117" i="3"/>
  <c r="Y117" i="3"/>
  <c r="CL23" i="3"/>
  <c r="CL38" i="3" s="1"/>
  <c r="CL57" i="3" s="1"/>
  <c r="CG29" i="3"/>
  <c r="CG34" i="3" s="1"/>
  <c r="CG48" i="3"/>
  <c r="CG53" i="3" s="1"/>
  <c r="CG105" i="3"/>
  <c r="CG110" i="3" s="1"/>
  <c r="CJ23" i="3"/>
  <c r="CJ38" i="3" s="1"/>
  <c r="CJ17" i="3"/>
  <c r="AV6" i="3"/>
  <c r="AU6" i="3"/>
  <c r="AT6" i="3"/>
  <c r="CL17" i="3"/>
  <c r="CL19" i="3"/>
  <c r="AM149" i="3"/>
  <c r="CG59" i="3" l="1"/>
  <c r="CG40" i="3"/>
  <c r="CG41" i="3" s="1"/>
  <c r="CG95" i="3"/>
  <c r="CJ76" i="3"/>
  <c r="CD114" i="3"/>
  <c r="CD116" i="3" s="1"/>
  <c r="CL76" i="3"/>
  <c r="CL95" i="3" s="1"/>
  <c r="CL114" i="3" s="1"/>
  <c r="CM57" i="3"/>
  <c r="CJ48" i="3"/>
  <c r="CJ53" i="3" s="1"/>
  <c r="CJ59" i="3" s="1"/>
  <c r="CJ29" i="3"/>
  <c r="CJ34" i="3" s="1"/>
  <c r="CJ105" i="3"/>
  <c r="CJ110" i="3" s="1"/>
  <c r="CM23" i="3"/>
  <c r="CM17" i="3"/>
  <c r="AY6" i="3"/>
  <c r="AW6" i="3"/>
  <c r="AX6" i="3"/>
  <c r="AN149" i="3"/>
  <c r="CJ40" i="3" l="1"/>
  <c r="CJ41" i="3" s="1"/>
  <c r="CM76" i="3"/>
  <c r="CM38" i="3"/>
  <c r="CM29" i="3"/>
  <c r="CM34" i="3" s="1"/>
  <c r="CG114" i="3"/>
  <c r="CG116" i="3" s="1"/>
  <c r="CJ95" i="3"/>
  <c r="AB117" i="3"/>
  <c r="AW60" i="3"/>
  <c r="CM48" i="3"/>
  <c r="CM53" i="3" s="1"/>
  <c r="CM105" i="3"/>
  <c r="CM110" i="3" s="1"/>
  <c r="BB6" i="3"/>
  <c r="AZ6" i="3"/>
  <c r="BA6" i="3"/>
  <c r="AO149" i="3"/>
  <c r="CM59" i="3" l="1"/>
  <c r="CM40" i="3"/>
  <c r="CM41" i="3" s="1"/>
  <c r="CM95" i="3"/>
  <c r="CJ114" i="3"/>
  <c r="CJ116" i="3" s="1"/>
  <c r="AE117" i="3"/>
  <c r="AZ60" i="3"/>
  <c r="BE6" i="3"/>
  <c r="BC6" i="3"/>
  <c r="BD6" i="3"/>
  <c r="AP149" i="3"/>
  <c r="CM114" i="3" l="1"/>
  <c r="CM116" i="3" s="1"/>
  <c r="AH117" i="3"/>
  <c r="AK117" i="3"/>
  <c r="BC60" i="3"/>
  <c r="BH6" i="3"/>
  <c r="BG6" i="3"/>
  <c r="BF6" i="3"/>
  <c r="BF60" i="3" l="1"/>
  <c r="BK6" i="3"/>
  <c r="BI6" i="3"/>
  <c r="BJ6" i="3"/>
  <c r="AN117" i="3" l="1"/>
  <c r="BI60" i="3"/>
  <c r="BN6" i="3"/>
  <c r="BL6" i="3"/>
  <c r="BM6" i="3"/>
  <c r="AQ117" i="3" l="1"/>
  <c r="BL60" i="3"/>
  <c r="BQ6" i="3"/>
  <c r="BO6" i="3"/>
  <c r="BP6" i="3"/>
  <c r="AT117" i="3" l="1"/>
  <c r="AW117" i="3"/>
  <c r="BO60" i="3"/>
  <c r="BT6" i="3"/>
  <c r="BS6" i="3"/>
  <c r="BR6" i="3"/>
  <c r="BR60" i="3" l="1"/>
  <c r="BW6" i="3"/>
  <c r="BU6" i="3"/>
  <c r="BV6" i="3"/>
  <c r="AZ117" i="3" l="1"/>
  <c r="BU60" i="3"/>
  <c r="BZ6" i="3"/>
  <c r="BX6" i="3"/>
  <c r="BY6" i="3"/>
  <c r="BC117" i="3" l="1"/>
  <c r="BI117" i="3"/>
  <c r="BX60" i="3"/>
  <c r="CC6" i="3"/>
  <c r="CB6" i="3"/>
  <c r="CA6" i="3"/>
  <c r="BF117" i="3" l="1"/>
  <c r="CA60" i="3"/>
  <c r="CF6" i="3"/>
  <c r="CE6" i="3"/>
  <c r="CD6" i="3"/>
  <c r="CD60" i="3" l="1"/>
  <c r="CI6" i="3"/>
  <c r="CH6" i="3"/>
  <c r="CG6" i="3"/>
  <c r="BL117" i="3" l="1"/>
  <c r="CG60" i="3"/>
  <c r="CL6" i="3"/>
  <c r="CK6" i="3"/>
  <c r="CJ6" i="3"/>
  <c r="BO117" i="3" l="1"/>
  <c r="BU117" i="3"/>
  <c r="CJ60" i="3"/>
  <c r="CM6" i="3"/>
  <c r="BR117" i="3" l="1"/>
  <c r="CM60" i="3"/>
  <c r="BX117" i="3" l="1"/>
  <c r="CA117" i="3" l="1"/>
  <c r="CD117" i="3" l="1"/>
  <c r="CG117" i="3"/>
  <c r="M149" i="3"/>
  <c r="CJ117" i="3" l="1"/>
  <c r="CM117" i="3" l="1"/>
  <c r="S34" i="3"/>
  <c r="S40" i="3" s="1"/>
  <c r="P34" i="3"/>
  <c r="P40" i="3" s="1"/>
  <c r="AH34" i="3"/>
  <c r="AH40" i="3" s="1"/>
  <c r="AB34" i="3"/>
  <c r="AB40" i="3" s="1"/>
  <c r="G34" i="3"/>
  <c r="G40" i="3" s="1"/>
  <c r="AT34" i="3"/>
  <c r="AT40" i="3" s="1"/>
  <c r="AE34" i="3"/>
  <c r="AE40" i="3" s="1"/>
  <c r="AW34" i="3"/>
  <c r="AW40" i="3" s="1"/>
  <c r="AK34" i="3"/>
  <c r="AK40" i="3" s="1"/>
  <c r="M34" i="3"/>
  <c r="M40" i="3" s="1"/>
  <c r="AN34" i="3"/>
  <c r="AN40" i="3" s="1"/>
  <c r="Y34" i="3"/>
  <c r="Y40" i="3" s="1"/>
  <c r="J34" i="3"/>
  <c r="J40" i="3" s="1"/>
  <c r="V34" i="3"/>
  <c r="V40" i="3" s="1"/>
  <c r="AQ34" i="3"/>
  <c r="AQ40" i="3" s="1"/>
  <c r="G41" i="3" l="1"/>
  <c r="AE41" i="3"/>
  <c r="AH41" i="3"/>
  <c r="V41" i="3"/>
  <c r="AK41" i="3"/>
  <c r="AT41" i="3"/>
  <c r="P41" i="3"/>
  <c r="M41" i="3"/>
  <c r="S41" i="3"/>
  <c r="J41" i="3"/>
  <c r="Y41" i="3"/>
  <c r="AQ41" i="3"/>
  <c r="AN41" i="3"/>
  <c r="AW41" i="3"/>
  <c r="AB41" i="3"/>
  <c r="AA149" i="3"/>
  <c r="W149" i="3"/>
  <c r="N149" i="3"/>
  <c r="X149" i="3"/>
  <c r="S149" i="3"/>
  <c r="Z149" i="3"/>
  <c r="O149" i="3"/>
  <c r="U149" i="3"/>
  <c r="AB149" i="3"/>
  <c r="Q149" i="3"/>
  <c r="R149" i="3"/>
  <c r="P149" i="3"/>
  <c r="Y149" i="3"/>
  <c r="V149" i="3"/>
  <c r="T149" i="3"/>
  <c r="I21" i="3" l="1"/>
  <c r="O21" i="3"/>
  <c r="X21" i="3"/>
  <c r="AA21" i="3"/>
  <c r="AY21" i="3"/>
  <c r="AY49" i="3" s="1"/>
  <c r="AY52" i="3" s="1"/>
  <c r="AJ21" i="3"/>
  <c r="U21" i="3"/>
  <c r="BN21" i="3"/>
  <c r="BN106" i="3" s="1"/>
  <c r="BN109" i="3" s="1"/>
  <c r="R21" i="3"/>
  <c r="AM21" i="3"/>
  <c r="BK21" i="3"/>
  <c r="BK49" i="3" s="1"/>
  <c r="BK52" i="3" s="1"/>
  <c r="BQ21" i="3"/>
  <c r="BQ68" i="3" s="1"/>
  <c r="L21" i="3"/>
  <c r="C21" i="3"/>
  <c r="BH21" i="3"/>
  <c r="BH68" i="3" s="1"/>
  <c r="AV21" i="3"/>
  <c r="AD21" i="3"/>
  <c r="AS21" i="3"/>
  <c r="F21" i="3"/>
  <c r="M21" i="3"/>
  <c r="J21" i="3"/>
  <c r="BW21" i="3"/>
  <c r="BW49" i="3" s="1"/>
  <c r="BW52" i="3" s="1"/>
  <c r="CI21" i="3"/>
  <c r="CI87" i="3" s="1"/>
  <c r="BT21" i="3"/>
  <c r="BT87" i="3" s="1"/>
  <c r="AG21" i="3"/>
  <c r="D21" i="3"/>
  <c r="D62" i="3" s="1"/>
  <c r="AP21" i="3"/>
  <c r="AW21" i="3"/>
  <c r="BE21" i="3"/>
  <c r="BE68" i="3" s="1"/>
  <c r="AB21" i="3"/>
  <c r="AB43" i="3" s="1"/>
  <c r="D14" i="2" s="1"/>
  <c r="V21" i="3"/>
  <c r="CC21" i="3"/>
  <c r="CC49" i="3" s="1"/>
  <c r="CC52" i="3" s="1"/>
  <c r="BZ21" i="3"/>
  <c r="BZ68" i="3" s="1"/>
  <c r="BI21" i="3"/>
  <c r="AH21" i="3"/>
  <c r="CD21" i="3"/>
  <c r="G21" i="3"/>
  <c r="G43" i="3" s="1"/>
  <c r="D7" i="2" s="1"/>
  <c r="P21" i="3"/>
  <c r="P43" i="3" s="1"/>
  <c r="D10" i="2" s="1"/>
  <c r="AE21" i="3"/>
  <c r="AE43" i="3" s="1"/>
  <c r="D15" i="2" s="1"/>
  <c r="BR21" i="3"/>
  <c r="BR43" i="3" s="1"/>
  <c r="D28" i="2" s="1"/>
  <c r="CA21" i="3"/>
  <c r="BF21" i="3"/>
  <c r="BF43" i="3" s="1"/>
  <c r="D24" i="2" s="1"/>
  <c r="BC21" i="3"/>
  <c r="AK21" i="3"/>
  <c r="AK43" i="3" s="1"/>
  <c r="D17" i="2" s="1"/>
  <c r="CL21" i="3"/>
  <c r="AN21" i="3"/>
  <c r="CM21" i="3"/>
  <c r="BL21" i="3"/>
  <c r="BX21" i="3"/>
  <c r="CF21" i="3"/>
  <c r="BO21" i="3"/>
  <c r="BU21" i="3"/>
  <c r="AT21" i="3"/>
  <c r="CG21" i="3"/>
  <c r="CJ21" i="3"/>
  <c r="CJ43" i="3" s="1"/>
  <c r="D34" i="2" s="1"/>
  <c r="BB21" i="3"/>
  <c r="BB87" i="3" s="1"/>
  <c r="Y21" i="3"/>
  <c r="Y43" i="3" s="1"/>
  <c r="D13" i="2" s="1"/>
  <c r="S21" i="3"/>
  <c r="AQ21" i="3"/>
  <c r="AZ21" i="3"/>
  <c r="AZ43" i="3" s="1"/>
  <c r="D22" i="2" s="1"/>
  <c r="AA68" i="3" l="1"/>
  <c r="AP87" i="3"/>
  <c r="U68" i="3"/>
  <c r="X68" i="3"/>
  <c r="C56" i="3"/>
  <c r="C107" i="3"/>
  <c r="AM68" i="3"/>
  <c r="AG68" i="3"/>
  <c r="AD49" i="3"/>
  <c r="L68" i="3"/>
  <c r="R68" i="3"/>
  <c r="H17" i="2"/>
  <c r="L17" i="2" s="1"/>
  <c r="P17" i="2" s="1"/>
  <c r="T17" i="2" s="1"/>
  <c r="D52" i="2"/>
  <c r="H52" i="2" s="1"/>
  <c r="L52" i="2" s="1"/>
  <c r="P52" i="2" s="1"/>
  <c r="T52" i="2" s="1"/>
  <c r="H10" i="2"/>
  <c r="L10" i="2" s="1"/>
  <c r="P10" i="2" s="1"/>
  <c r="T10" i="2" s="1"/>
  <c r="D45" i="2"/>
  <c r="H45" i="2" s="1"/>
  <c r="L45" i="2" s="1"/>
  <c r="P45" i="2" s="1"/>
  <c r="T45" i="2" s="1"/>
  <c r="H14" i="2"/>
  <c r="L14" i="2" s="1"/>
  <c r="P14" i="2" s="1"/>
  <c r="T14" i="2" s="1"/>
  <c r="D49" i="2"/>
  <c r="H49" i="2" s="1"/>
  <c r="L49" i="2" s="1"/>
  <c r="P49" i="2" s="1"/>
  <c r="T49" i="2" s="1"/>
  <c r="H7" i="2"/>
  <c r="L7" i="2" s="1"/>
  <c r="P7" i="2" s="1"/>
  <c r="T7" i="2" s="1"/>
  <c r="D42" i="2"/>
  <c r="H42" i="2" s="1"/>
  <c r="L42" i="2" s="1"/>
  <c r="P42" i="2" s="1"/>
  <c r="T42" i="2" s="1"/>
  <c r="H34" i="2"/>
  <c r="L34" i="2" s="1"/>
  <c r="P34" i="2" s="1"/>
  <c r="T34" i="2" s="1"/>
  <c r="D69" i="2"/>
  <c r="H28" i="2"/>
  <c r="L28" i="2" s="1"/>
  <c r="P28" i="2" s="1"/>
  <c r="T28" i="2" s="1"/>
  <c r="D63" i="2"/>
  <c r="H63" i="2" s="1"/>
  <c r="L63" i="2" s="1"/>
  <c r="P63" i="2" s="1"/>
  <c r="T63" i="2" s="1"/>
  <c r="H22" i="2"/>
  <c r="L22" i="2" s="1"/>
  <c r="P22" i="2" s="1"/>
  <c r="T22" i="2" s="1"/>
  <c r="D57" i="2"/>
  <c r="H13" i="2"/>
  <c r="L13" i="2" s="1"/>
  <c r="P13" i="2" s="1"/>
  <c r="T13" i="2" s="1"/>
  <c r="D48" i="2"/>
  <c r="H48" i="2" s="1"/>
  <c r="L48" i="2" s="1"/>
  <c r="P48" i="2" s="1"/>
  <c r="T48" i="2" s="1"/>
  <c r="H24" i="2"/>
  <c r="L24" i="2" s="1"/>
  <c r="P24" i="2" s="1"/>
  <c r="T24" i="2" s="1"/>
  <c r="D59" i="2"/>
  <c r="H59" i="2" s="1"/>
  <c r="L59" i="2" s="1"/>
  <c r="P59" i="2" s="1"/>
  <c r="T59" i="2" s="1"/>
  <c r="H15" i="2"/>
  <c r="L15" i="2" s="1"/>
  <c r="P15" i="2" s="1"/>
  <c r="T15" i="2" s="1"/>
  <c r="D50" i="2"/>
  <c r="CD43" i="3"/>
  <c r="D32" i="2" s="1"/>
  <c r="X106" i="3"/>
  <c r="AW43" i="3"/>
  <c r="D21" i="2" s="1"/>
  <c r="F30" i="3"/>
  <c r="C106" i="3"/>
  <c r="I68" i="3"/>
  <c r="AN43" i="3"/>
  <c r="D18" i="2" s="1"/>
  <c r="D43" i="3"/>
  <c r="D6" i="2" s="1"/>
  <c r="CI68" i="3"/>
  <c r="F68" i="3"/>
  <c r="AT119" i="3"/>
  <c r="AT62" i="3"/>
  <c r="AT81" i="3"/>
  <c r="AT87" i="3"/>
  <c r="AT100" i="3"/>
  <c r="CF30" i="3"/>
  <c r="CF68" i="3"/>
  <c r="CF106" i="3"/>
  <c r="CF109" i="3" s="1"/>
  <c r="CF49" i="3"/>
  <c r="CF52" i="3" s="1"/>
  <c r="CM62" i="3"/>
  <c r="CM119" i="3"/>
  <c r="CM100" i="3"/>
  <c r="CM87" i="3"/>
  <c r="CM81" i="3"/>
  <c r="CM43" i="3"/>
  <c r="D35" i="2" s="1"/>
  <c r="CG43" i="3"/>
  <c r="D33" i="2" s="1"/>
  <c r="CL30" i="3"/>
  <c r="CL49" i="3"/>
  <c r="CL52" i="3" s="1"/>
  <c r="CL87" i="3"/>
  <c r="CL68" i="3"/>
  <c r="BC87" i="3"/>
  <c r="BC119" i="3"/>
  <c r="BC62" i="3"/>
  <c r="BC100" i="3"/>
  <c r="BC81" i="3"/>
  <c r="BI100" i="3"/>
  <c r="BI119" i="3"/>
  <c r="BI62" i="3"/>
  <c r="BI81" i="3"/>
  <c r="BI87" i="3"/>
  <c r="AQ62" i="3"/>
  <c r="AQ87" i="3"/>
  <c r="AQ100" i="3"/>
  <c r="AQ119" i="3"/>
  <c r="AQ81" i="3"/>
  <c r="AQ43" i="3"/>
  <c r="D19" i="2" s="1"/>
  <c r="BB30" i="3"/>
  <c r="BB68" i="3"/>
  <c r="BB106" i="3"/>
  <c r="BB109" i="3" s="1"/>
  <c r="BB49" i="3"/>
  <c r="BB52" i="3" s="1"/>
  <c r="CJ119" i="3"/>
  <c r="CJ87" i="3"/>
  <c r="CJ100" i="3"/>
  <c r="CJ62" i="3"/>
  <c r="CJ81" i="3"/>
  <c r="BU87" i="3"/>
  <c r="BU119" i="3"/>
  <c r="BU100" i="3"/>
  <c r="BU62" i="3"/>
  <c r="BU81" i="3"/>
  <c r="BU43" i="3"/>
  <c r="D29" i="2" s="1"/>
  <c r="BO119" i="3"/>
  <c r="BO62" i="3"/>
  <c r="BO100" i="3"/>
  <c r="BO81" i="3"/>
  <c r="BO87" i="3"/>
  <c r="BO43" i="3"/>
  <c r="D27" i="2" s="1"/>
  <c r="BX81" i="3"/>
  <c r="BX119" i="3"/>
  <c r="BX100" i="3"/>
  <c r="BX62" i="3"/>
  <c r="BX87" i="3"/>
  <c r="BX43" i="3"/>
  <c r="D30" i="2" s="1"/>
  <c r="AN100" i="3"/>
  <c r="AN81" i="3"/>
  <c r="AN87" i="3"/>
  <c r="AN119" i="3"/>
  <c r="AN62" i="3"/>
  <c r="AT43" i="3"/>
  <c r="D20" i="2" s="1"/>
  <c r="G62" i="3"/>
  <c r="G81" i="3"/>
  <c r="G119" i="3"/>
  <c r="G87" i="3"/>
  <c r="G100" i="3"/>
  <c r="BC43" i="3"/>
  <c r="D23" i="2" s="1"/>
  <c r="AH100" i="3"/>
  <c r="AH81" i="3"/>
  <c r="AH119" i="3"/>
  <c r="AH87" i="3"/>
  <c r="AH62" i="3"/>
  <c r="AH43" i="3"/>
  <c r="D16" i="2" s="1"/>
  <c r="S87" i="3"/>
  <c r="S62" i="3"/>
  <c r="S119" i="3"/>
  <c r="S81" i="3"/>
  <c r="S100" i="3"/>
  <c r="S43" i="3"/>
  <c r="D11" i="2" s="1"/>
  <c r="Y119" i="3"/>
  <c r="Y100" i="3"/>
  <c r="Y81" i="3"/>
  <c r="Y62" i="3"/>
  <c r="Y87" i="3"/>
  <c r="CG81" i="3"/>
  <c r="CG100" i="3"/>
  <c r="CG87" i="3"/>
  <c r="CG62" i="3"/>
  <c r="CG119" i="3"/>
  <c r="BL119" i="3"/>
  <c r="BL62" i="3"/>
  <c r="BL87" i="3"/>
  <c r="BL81" i="3"/>
  <c r="BL100" i="3"/>
  <c r="BL43" i="3"/>
  <c r="D26" i="2" s="1"/>
  <c r="BF119" i="3"/>
  <c r="BF62" i="3"/>
  <c r="BF81" i="3"/>
  <c r="BF100" i="3"/>
  <c r="BF87" i="3"/>
  <c r="CA100" i="3"/>
  <c r="CA87" i="3"/>
  <c r="CA62" i="3"/>
  <c r="CA119" i="3"/>
  <c r="CA81" i="3"/>
  <c r="CA43" i="3"/>
  <c r="D31" i="2" s="1"/>
  <c r="BR87" i="3"/>
  <c r="BR100" i="3"/>
  <c r="BR81" i="3"/>
  <c r="BR62" i="3"/>
  <c r="BR119" i="3"/>
  <c r="AE87" i="3"/>
  <c r="AE100" i="3"/>
  <c r="AE81" i="3"/>
  <c r="AE119" i="3"/>
  <c r="AE62" i="3"/>
  <c r="P87" i="3"/>
  <c r="P100" i="3"/>
  <c r="P119" i="3"/>
  <c r="P81" i="3"/>
  <c r="P62" i="3"/>
  <c r="AZ62" i="3"/>
  <c r="AZ81" i="3"/>
  <c r="AZ100" i="3"/>
  <c r="AZ87" i="3"/>
  <c r="AZ119" i="3"/>
  <c r="CF87" i="3"/>
  <c r="CL106" i="3"/>
  <c r="CL109" i="3" s="1"/>
  <c r="AK81" i="3"/>
  <c r="AK100" i="3"/>
  <c r="AK87" i="3"/>
  <c r="AK119" i="3"/>
  <c r="AK62" i="3"/>
  <c r="CD119" i="3"/>
  <c r="CD87" i="3"/>
  <c r="CD100" i="3"/>
  <c r="CD81" i="3"/>
  <c r="CD62" i="3"/>
  <c r="BI43" i="3"/>
  <c r="D25" i="2" s="1"/>
  <c r="BZ30" i="3"/>
  <c r="BZ49" i="3"/>
  <c r="BZ52" i="3" s="1"/>
  <c r="BZ87" i="3"/>
  <c r="BZ106" i="3"/>
  <c r="BZ109" i="3" s="1"/>
  <c r="AB100" i="3"/>
  <c r="AB81" i="3"/>
  <c r="AB62" i="3"/>
  <c r="AB119" i="3"/>
  <c r="AB87" i="3"/>
  <c r="CC30" i="3"/>
  <c r="CC106" i="3"/>
  <c r="CC109" i="3" s="1"/>
  <c r="CC87" i="3"/>
  <c r="CC68" i="3"/>
  <c r="BE30" i="3"/>
  <c r="BE49" i="3"/>
  <c r="BE52" i="3" s="1"/>
  <c r="BE87" i="3"/>
  <c r="BE106" i="3"/>
  <c r="BE109" i="3" s="1"/>
  <c r="AW119" i="3"/>
  <c r="AW87" i="3"/>
  <c r="AW81" i="3"/>
  <c r="AW100" i="3"/>
  <c r="AW62" i="3"/>
  <c r="D119" i="3"/>
  <c r="D87" i="3"/>
  <c r="D100" i="3"/>
  <c r="D81" i="3"/>
  <c r="AG30" i="3"/>
  <c r="AG106" i="3"/>
  <c r="AG87" i="3"/>
  <c r="AG49" i="3"/>
  <c r="V81" i="3"/>
  <c r="V87" i="3"/>
  <c r="V62" i="3"/>
  <c r="V100" i="3"/>
  <c r="V119" i="3"/>
  <c r="V43" i="3"/>
  <c r="D12" i="2" s="1"/>
  <c r="AP30" i="3"/>
  <c r="AP68" i="3"/>
  <c r="AP106" i="3"/>
  <c r="AP49" i="3"/>
  <c r="M43" i="3"/>
  <c r="D9" i="2" s="1"/>
  <c r="AS30" i="3"/>
  <c r="AS49" i="3"/>
  <c r="AS87" i="3"/>
  <c r="AS68" i="3"/>
  <c r="AV30" i="3"/>
  <c r="AV106" i="3"/>
  <c r="AV109" i="3" s="1"/>
  <c r="AV68" i="3"/>
  <c r="AV87" i="3"/>
  <c r="CI49" i="3"/>
  <c r="CI52" i="3" s="1"/>
  <c r="BW30" i="3"/>
  <c r="BW68" i="3"/>
  <c r="BW106" i="3"/>
  <c r="BW109" i="3" s="1"/>
  <c r="F49" i="3"/>
  <c r="F87" i="3"/>
  <c r="F106" i="3"/>
  <c r="BW87" i="3"/>
  <c r="AD30" i="3"/>
  <c r="AD68" i="3"/>
  <c r="AD106" i="3"/>
  <c r="AD87" i="3"/>
  <c r="BH30" i="3"/>
  <c r="BH106" i="3"/>
  <c r="BH109" i="3" s="1"/>
  <c r="BH49" i="3"/>
  <c r="BH52" i="3" s="1"/>
  <c r="M87" i="3"/>
  <c r="M100" i="3"/>
  <c r="M119" i="3"/>
  <c r="M81" i="3"/>
  <c r="M62" i="3"/>
  <c r="C87" i="3"/>
  <c r="C49" i="3"/>
  <c r="C30" i="3"/>
  <c r="C68" i="3"/>
  <c r="BT30" i="3"/>
  <c r="BT106" i="3"/>
  <c r="BT109" i="3" s="1"/>
  <c r="BT68" i="3"/>
  <c r="BT49" i="3"/>
  <c r="BT52" i="3" s="1"/>
  <c r="CI30" i="3"/>
  <c r="J87" i="3"/>
  <c r="J100" i="3"/>
  <c r="J119" i="3"/>
  <c r="J62" i="3"/>
  <c r="J81" i="3"/>
  <c r="J43" i="3"/>
  <c r="D8" i="2" s="1"/>
  <c r="AS106" i="3"/>
  <c r="CI106" i="3"/>
  <c r="CI109" i="3" s="1"/>
  <c r="AV49" i="3"/>
  <c r="AV52" i="3" s="1"/>
  <c r="BH87" i="3"/>
  <c r="AJ30" i="3"/>
  <c r="AJ68" i="3"/>
  <c r="AJ87" i="3"/>
  <c r="R106" i="3"/>
  <c r="AJ106" i="3"/>
  <c r="L30" i="3"/>
  <c r="L87" i="3"/>
  <c r="L49" i="3"/>
  <c r="L106" i="3"/>
  <c r="BQ30" i="3"/>
  <c r="BQ106" i="3"/>
  <c r="BQ109" i="3" s="1"/>
  <c r="BQ87" i="3"/>
  <c r="BQ49" i="3"/>
  <c r="BQ52" i="3" s="1"/>
  <c r="U30" i="3"/>
  <c r="U106" i="3"/>
  <c r="U49" i="3"/>
  <c r="U87" i="3"/>
  <c r="BK106" i="3"/>
  <c r="BK109" i="3" s="1"/>
  <c r="BK30" i="3"/>
  <c r="BK68" i="3"/>
  <c r="BK87" i="3"/>
  <c r="AM30" i="3"/>
  <c r="AM49" i="3"/>
  <c r="AM106" i="3"/>
  <c r="AM87" i="3"/>
  <c r="R30" i="3"/>
  <c r="R49" i="3"/>
  <c r="R87" i="3"/>
  <c r="AY30" i="3"/>
  <c r="AY87" i="3"/>
  <c r="AY68" i="3"/>
  <c r="AY106" i="3"/>
  <c r="AY109" i="3" s="1"/>
  <c r="BN68" i="3"/>
  <c r="BN87" i="3"/>
  <c r="BN49" i="3"/>
  <c r="BN52" i="3" s="1"/>
  <c r="BN30" i="3"/>
  <c r="AJ49" i="3"/>
  <c r="AA87" i="3"/>
  <c r="O30" i="3"/>
  <c r="I87" i="3"/>
  <c r="AA106" i="3"/>
  <c r="AA30" i="3"/>
  <c r="I30" i="3"/>
  <c r="I49" i="3"/>
  <c r="X30" i="3"/>
  <c r="O68" i="3"/>
  <c r="X87" i="3"/>
  <c r="X49" i="3"/>
  <c r="AA49" i="3"/>
  <c r="O49" i="3"/>
  <c r="O87" i="3"/>
  <c r="O106" i="3"/>
  <c r="I106" i="3"/>
  <c r="H25" i="2" l="1"/>
  <c r="L25" i="2" s="1"/>
  <c r="P25" i="2" s="1"/>
  <c r="T25" i="2" s="1"/>
  <c r="D60" i="2"/>
  <c r="H60" i="2" s="1"/>
  <c r="L60" i="2" s="1"/>
  <c r="P60" i="2" s="1"/>
  <c r="T60" i="2" s="1"/>
  <c r="H31" i="2"/>
  <c r="L31" i="2" s="1"/>
  <c r="P31" i="2" s="1"/>
  <c r="T31" i="2" s="1"/>
  <c r="D66" i="2"/>
  <c r="H20" i="2"/>
  <c r="L20" i="2" s="1"/>
  <c r="P20" i="2" s="1"/>
  <c r="T20" i="2" s="1"/>
  <c r="D55" i="2"/>
  <c r="H55" i="2" s="1"/>
  <c r="L55" i="2" s="1"/>
  <c r="P55" i="2" s="1"/>
  <c r="T55" i="2" s="1"/>
  <c r="H35" i="2"/>
  <c r="L35" i="2" s="1"/>
  <c r="P35" i="2" s="1"/>
  <c r="T35" i="2" s="1"/>
  <c r="D70" i="2"/>
  <c r="H70" i="2" s="1"/>
  <c r="L70" i="2" s="1"/>
  <c r="P70" i="2" s="1"/>
  <c r="T70" i="2" s="1"/>
  <c r="H50" i="2"/>
  <c r="L50" i="2" s="1"/>
  <c r="P50" i="2" s="1"/>
  <c r="T50" i="2" s="1"/>
  <c r="H8" i="2"/>
  <c r="L8" i="2" s="1"/>
  <c r="P8" i="2" s="1"/>
  <c r="T8" i="2" s="1"/>
  <c r="D43" i="2"/>
  <c r="H43" i="2" s="1"/>
  <c r="L43" i="2" s="1"/>
  <c r="P43" i="2" s="1"/>
  <c r="T43" i="2" s="1"/>
  <c r="H29" i="2"/>
  <c r="L29" i="2" s="1"/>
  <c r="P29" i="2" s="1"/>
  <c r="T29" i="2" s="1"/>
  <c r="D64" i="2"/>
  <c r="H64" i="2" s="1"/>
  <c r="L64" i="2" s="1"/>
  <c r="P64" i="2" s="1"/>
  <c r="T64" i="2" s="1"/>
  <c r="H19" i="2"/>
  <c r="L19" i="2" s="1"/>
  <c r="P19" i="2" s="1"/>
  <c r="T19" i="2" s="1"/>
  <c r="D54" i="2"/>
  <c r="H54" i="2" s="1"/>
  <c r="L54" i="2" s="1"/>
  <c r="P54" i="2" s="1"/>
  <c r="T54" i="2" s="1"/>
  <c r="H6" i="2"/>
  <c r="L6" i="2" s="1"/>
  <c r="P6" i="2" s="1"/>
  <c r="T6" i="2" s="1"/>
  <c r="D41" i="2"/>
  <c r="H21" i="2"/>
  <c r="L21" i="2" s="1"/>
  <c r="P21" i="2" s="1"/>
  <c r="T21" i="2" s="1"/>
  <c r="D56" i="2"/>
  <c r="H56" i="2" s="1"/>
  <c r="L56" i="2" s="1"/>
  <c r="P56" i="2" s="1"/>
  <c r="T56" i="2" s="1"/>
  <c r="H9" i="2"/>
  <c r="L9" i="2" s="1"/>
  <c r="P9" i="2" s="1"/>
  <c r="T9" i="2" s="1"/>
  <c r="D44" i="2"/>
  <c r="H44" i="2" s="1"/>
  <c r="L44" i="2" s="1"/>
  <c r="P44" i="2" s="1"/>
  <c r="T44" i="2" s="1"/>
  <c r="H12" i="2"/>
  <c r="L12" i="2" s="1"/>
  <c r="P12" i="2" s="1"/>
  <c r="T12" i="2" s="1"/>
  <c r="D47" i="2"/>
  <c r="H47" i="2" s="1"/>
  <c r="L47" i="2" s="1"/>
  <c r="P47" i="2" s="1"/>
  <c r="T47" i="2" s="1"/>
  <c r="H11" i="2"/>
  <c r="L11" i="2" s="1"/>
  <c r="P11" i="2" s="1"/>
  <c r="T11" i="2" s="1"/>
  <c r="D46" i="2"/>
  <c r="H46" i="2" s="1"/>
  <c r="L46" i="2" s="1"/>
  <c r="P46" i="2" s="1"/>
  <c r="T46" i="2" s="1"/>
  <c r="H16" i="2"/>
  <c r="L16" i="2" s="1"/>
  <c r="P16" i="2" s="1"/>
  <c r="T16" i="2" s="1"/>
  <c r="D51" i="2"/>
  <c r="H51" i="2" s="1"/>
  <c r="L51" i="2" s="1"/>
  <c r="P51" i="2" s="1"/>
  <c r="T51" i="2" s="1"/>
  <c r="H27" i="2"/>
  <c r="L27" i="2" s="1"/>
  <c r="P27" i="2" s="1"/>
  <c r="T27" i="2" s="1"/>
  <c r="D62" i="2"/>
  <c r="H18" i="2"/>
  <c r="L18" i="2" s="1"/>
  <c r="P18" i="2" s="1"/>
  <c r="T18" i="2" s="1"/>
  <c r="D53" i="2"/>
  <c r="H53" i="2" s="1"/>
  <c r="L53" i="2" s="1"/>
  <c r="P53" i="2" s="1"/>
  <c r="T53" i="2" s="1"/>
  <c r="H57" i="2"/>
  <c r="L57" i="2" s="1"/>
  <c r="P57" i="2" s="1"/>
  <c r="T57" i="2" s="1"/>
  <c r="H69" i="2"/>
  <c r="L69" i="2" s="1"/>
  <c r="P69" i="2" s="1"/>
  <c r="T69" i="2" s="1"/>
  <c r="H26" i="2"/>
  <c r="L26" i="2" s="1"/>
  <c r="P26" i="2" s="1"/>
  <c r="T26" i="2" s="1"/>
  <c r="D61" i="2"/>
  <c r="H23" i="2"/>
  <c r="L23" i="2" s="1"/>
  <c r="P23" i="2" s="1"/>
  <c r="T23" i="2" s="1"/>
  <c r="D58" i="2"/>
  <c r="H30" i="2"/>
  <c r="L30" i="2" s="1"/>
  <c r="P30" i="2" s="1"/>
  <c r="T30" i="2" s="1"/>
  <c r="D65" i="2"/>
  <c r="H33" i="2"/>
  <c r="L33" i="2" s="1"/>
  <c r="P33" i="2" s="1"/>
  <c r="T33" i="2" s="1"/>
  <c r="D68" i="2"/>
  <c r="H68" i="2" s="1"/>
  <c r="L68" i="2" s="1"/>
  <c r="P68" i="2" s="1"/>
  <c r="T68" i="2" s="1"/>
  <c r="H32" i="2"/>
  <c r="L32" i="2" s="1"/>
  <c r="P32" i="2" s="1"/>
  <c r="T32" i="2" s="1"/>
  <c r="D67" i="2"/>
  <c r="H67" i="2" s="1"/>
  <c r="L67" i="2" s="1"/>
  <c r="P67" i="2" s="1"/>
  <c r="T67" i="2" s="1"/>
  <c r="H58" i="2" l="1"/>
  <c r="L58" i="2" s="1"/>
  <c r="P58" i="2" s="1"/>
  <c r="T58" i="2" s="1"/>
  <c r="H41" i="2"/>
  <c r="L41" i="2" s="1"/>
  <c r="P41" i="2" s="1"/>
  <c r="T41" i="2" s="1"/>
  <c r="H62" i="2"/>
  <c r="L62" i="2" s="1"/>
  <c r="P62" i="2" s="1"/>
  <c r="H65" i="2"/>
  <c r="L65" i="2" s="1"/>
  <c r="P65" i="2" s="1"/>
  <c r="T65" i="2" s="1"/>
  <c r="H61" i="2"/>
  <c r="L61" i="2" s="1"/>
  <c r="P61" i="2" s="1"/>
  <c r="H66" i="2"/>
  <c r="L66" i="2" s="1"/>
  <c r="P66" i="2" s="1"/>
  <c r="BA21" i="3"/>
  <c r="BA30" i="3" s="1"/>
  <c r="BC30" i="3" s="1"/>
  <c r="T61" i="2" l="1"/>
  <c r="T62" i="2"/>
  <c r="T66" i="2"/>
  <c r="BC33" i="3"/>
  <c r="BC35" i="3" s="1"/>
  <c r="BA87" i="3"/>
  <c r="BA106" i="3"/>
  <c r="BA49" i="3"/>
  <c r="BA68" i="3"/>
  <c r="AD150" i="3"/>
  <c r="AD152" i="3" l="1"/>
  <c r="BC68" i="3"/>
  <c r="BC49" i="3"/>
  <c r="BA52" i="3"/>
  <c r="BC52" i="3" s="1"/>
  <c r="BC54" i="3" s="1"/>
  <c r="BC106" i="3"/>
  <c r="BA109" i="3"/>
  <c r="BC109" i="3" s="1"/>
  <c r="BC111" i="3" s="1"/>
  <c r="AD155" i="3"/>
  <c r="AD168" i="3"/>
  <c r="AD169" i="3" l="1"/>
  <c r="AD156" i="3"/>
  <c r="BD21" i="3"/>
  <c r="BD106" i="3" l="1"/>
  <c r="BD68" i="3"/>
  <c r="BD30" i="3"/>
  <c r="BF30" i="3" s="1"/>
  <c r="BD87" i="3"/>
  <c r="BD49" i="3"/>
  <c r="BF33" i="3" l="1"/>
  <c r="BF35" i="3" s="1"/>
  <c r="BF68" i="3"/>
  <c r="BF49" i="3"/>
  <c r="BD52" i="3"/>
  <c r="BF52" i="3" s="1"/>
  <c r="BF54" i="3" s="1"/>
  <c r="BF106" i="3"/>
  <c r="BD109" i="3"/>
  <c r="BF109" i="3" s="1"/>
  <c r="BF111" i="3" s="1"/>
  <c r="AE168" i="3"/>
  <c r="AE155" i="3"/>
  <c r="AE150" i="3"/>
  <c r="AE152" i="3" l="1"/>
  <c r="AE169" i="3"/>
  <c r="AE156" i="3"/>
  <c r="AX21" i="3"/>
  <c r="AX49" i="3" s="1"/>
  <c r="AZ49" i="3" s="1"/>
  <c r="AX52" i="3" l="1"/>
  <c r="AZ52" i="3" s="1"/>
  <c r="AZ54" i="3" s="1"/>
  <c r="AX68" i="3"/>
  <c r="AX106" i="3"/>
  <c r="AX87" i="3"/>
  <c r="AX30" i="3"/>
  <c r="AZ30" i="3" s="1"/>
  <c r="AC155" i="3"/>
  <c r="AC156" i="3" l="1"/>
  <c r="AZ33" i="3"/>
  <c r="AZ35" i="3" s="1"/>
  <c r="AZ106" i="3"/>
  <c r="AX109" i="3"/>
  <c r="AZ109" i="3" s="1"/>
  <c r="AZ111" i="3" s="1"/>
  <c r="AZ68" i="3"/>
  <c r="AC150" i="3"/>
  <c r="AC168" i="3"/>
  <c r="AC152" i="3" l="1"/>
  <c r="AC169" i="3"/>
  <c r="BJ21" i="3"/>
  <c r="BJ30" i="3" s="1"/>
  <c r="BL30" i="3" s="1"/>
  <c r="BL33" i="3" l="1"/>
  <c r="BL35" i="3" s="1"/>
  <c r="BJ49" i="3"/>
  <c r="BJ87" i="3"/>
  <c r="BJ106" i="3"/>
  <c r="BJ68" i="3"/>
  <c r="AG150" i="3"/>
  <c r="AG152" i="3" l="1"/>
  <c r="BL49" i="3"/>
  <c r="BJ52" i="3"/>
  <c r="BL52" i="3" s="1"/>
  <c r="BL54" i="3" s="1"/>
  <c r="BL68" i="3"/>
  <c r="BL106" i="3"/>
  <c r="BJ109" i="3"/>
  <c r="BL109" i="3" s="1"/>
  <c r="BL111" i="3" s="1"/>
  <c r="AG155" i="3"/>
  <c r="AG168" i="3"/>
  <c r="AG156" i="3" l="1"/>
  <c r="AG169" i="3"/>
  <c r="BY21" i="3"/>
  <c r="BY87" i="3" s="1"/>
  <c r="BY30" i="3" l="1"/>
  <c r="CA30" i="3" s="1"/>
  <c r="BY49" i="3"/>
  <c r="BY68" i="3"/>
  <c r="BY106" i="3"/>
  <c r="CA106" i="3" l="1"/>
  <c r="BY109" i="3"/>
  <c r="CA109" i="3" s="1"/>
  <c r="CA111" i="3" s="1"/>
  <c r="CA49" i="3"/>
  <c r="BY52" i="3"/>
  <c r="CA52" i="3" s="1"/>
  <c r="CA54" i="3" s="1"/>
  <c r="CA33" i="3"/>
  <c r="CA35" i="3" s="1"/>
  <c r="CA68" i="3"/>
  <c r="AL155" i="3"/>
  <c r="AL168" i="3"/>
  <c r="AL150" i="3"/>
  <c r="AL156" i="3" l="1"/>
  <c r="AL152" i="3"/>
  <c r="AL169" i="3"/>
  <c r="BG21" i="3"/>
  <c r="BG68" i="3" s="1"/>
  <c r="BI68" i="3" s="1"/>
  <c r="BG106" i="3" l="1"/>
  <c r="BG87" i="3"/>
  <c r="BG49" i="3"/>
  <c r="BG30" i="3"/>
  <c r="BI30" i="3" s="1"/>
  <c r="BI106" i="3" l="1"/>
  <c r="BG109" i="3"/>
  <c r="BI109" i="3" s="1"/>
  <c r="BI111" i="3" s="1"/>
  <c r="BI33" i="3"/>
  <c r="BI35" i="3" s="1"/>
  <c r="BI49" i="3"/>
  <c r="BG52" i="3"/>
  <c r="BI52" i="3" s="1"/>
  <c r="BI54" i="3" s="1"/>
  <c r="BP21" i="3"/>
  <c r="AF150" i="3"/>
  <c r="AF155" i="3"/>
  <c r="AF168" i="3"/>
  <c r="AF152" i="3" l="1"/>
  <c r="AF169" i="3"/>
  <c r="AF156" i="3"/>
  <c r="BP68" i="3"/>
  <c r="BP87" i="3"/>
  <c r="BP30" i="3"/>
  <c r="BR30" i="3" s="1"/>
  <c r="BP49" i="3"/>
  <c r="BP106" i="3"/>
  <c r="BS21" i="3"/>
  <c r="BS49" i="3" s="1"/>
  <c r="BU49" i="3" s="1"/>
  <c r="BS52" i="3" l="1"/>
  <c r="BU52" i="3" s="1"/>
  <c r="BU54" i="3" s="1"/>
  <c r="BR49" i="3"/>
  <c r="BP52" i="3"/>
  <c r="BR52" i="3" s="1"/>
  <c r="BR54" i="3" s="1"/>
  <c r="BR33" i="3"/>
  <c r="BR35" i="3" s="1"/>
  <c r="BS30" i="3"/>
  <c r="BU30" i="3" s="1"/>
  <c r="BS106" i="3"/>
  <c r="BS68" i="3"/>
  <c r="BS87" i="3"/>
  <c r="BR106" i="3"/>
  <c r="BP109" i="3"/>
  <c r="BR109" i="3" s="1"/>
  <c r="BR111" i="3" s="1"/>
  <c r="BR68" i="3"/>
  <c r="AI168" i="3"/>
  <c r="AI155" i="3"/>
  <c r="AI150" i="3"/>
  <c r="AJ155" i="3"/>
  <c r="AJ156" i="3" l="1"/>
  <c r="AI152" i="3"/>
  <c r="AI156" i="3"/>
  <c r="AI169" i="3"/>
  <c r="BU33" i="3"/>
  <c r="BU35" i="3" s="1"/>
  <c r="BU68" i="3"/>
  <c r="BU106" i="3"/>
  <c r="BS109" i="3"/>
  <c r="BU109" i="3" s="1"/>
  <c r="BU111" i="3" s="1"/>
  <c r="AJ150" i="3"/>
  <c r="AJ168" i="3"/>
  <c r="AJ169" i="3" l="1"/>
  <c r="AJ152" i="3"/>
  <c r="T21" i="3"/>
  <c r="T30" i="3" l="1"/>
  <c r="V30" i="3" s="1"/>
  <c r="V33" i="3" s="1"/>
  <c r="V35" i="3" s="1"/>
  <c r="T68" i="3"/>
  <c r="T106" i="3"/>
  <c r="T87" i="3"/>
  <c r="T49" i="3"/>
  <c r="B30" i="3"/>
  <c r="D30" i="3" s="1"/>
  <c r="D33" i="3" s="1"/>
  <c r="E40" i="3" s="1"/>
  <c r="S150" i="3"/>
  <c r="D35" i="3" l="1"/>
  <c r="S152" i="3"/>
  <c r="V49" i="3"/>
  <c r="V106" i="3"/>
  <c r="V68" i="3"/>
  <c r="M150" i="3"/>
  <c r="M152" i="3" l="1"/>
  <c r="M153" i="3" s="1"/>
  <c r="Z21" i="3" l="1"/>
  <c r="Z49" i="3"/>
  <c r="AB49" i="3" s="1"/>
  <c r="Z87" i="3" l="1"/>
  <c r="Z106" i="3"/>
  <c r="Z68" i="3"/>
  <c r="Z30" i="3"/>
  <c r="AB30" i="3" s="1"/>
  <c r="AB106" i="3" l="1"/>
  <c r="AB33" i="3"/>
  <c r="AB35" i="3" s="1"/>
  <c r="AB68" i="3"/>
  <c r="AC21" i="3"/>
  <c r="U150" i="3"/>
  <c r="AC87" i="3" l="1"/>
  <c r="U152" i="3"/>
  <c r="AC68" i="3"/>
  <c r="AC30" i="3"/>
  <c r="AE30" i="3" s="1"/>
  <c r="AC106" i="3"/>
  <c r="AC49" i="3"/>
  <c r="AO21" i="3"/>
  <c r="AO30" i="3"/>
  <c r="AQ30" i="3" s="1"/>
  <c r="AQ33" i="3" l="1"/>
  <c r="AQ35" i="3" s="1"/>
  <c r="AE106" i="3"/>
  <c r="AE33" i="3"/>
  <c r="AE35" i="3" s="1"/>
  <c r="AO68" i="3"/>
  <c r="AO87" i="3"/>
  <c r="AO49" i="3"/>
  <c r="AO106" i="3"/>
  <c r="AE68" i="3"/>
  <c r="AE49" i="3"/>
  <c r="B87" i="3"/>
  <c r="Z150" i="3"/>
  <c r="V150" i="3"/>
  <c r="V152" i="3" l="1"/>
  <c r="Z152" i="3"/>
  <c r="AQ68" i="3"/>
  <c r="AQ106" i="3"/>
  <c r="AQ49" i="3"/>
  <c r="BV21" i="3" l="1"/>
  <c r="BV87" i="3" s="1"/>
  <c r="BV49" i="3" l="1"/>
  <c r="BV30" i="3"/>
  <c r="BX30" i="3" s="1"/>
  <c r="BV68" i="3"/>
  <c r="BV106" i="3"/>
  <c r="CB21" i="3"/>
  <c r="CB87" i="3" s="1"/>
  <c r="BX106" i="3" l="1"/>
  <c r="BV109" i="3"/>
  <c r="BX109" i="3" s="1"/>
  <c r="BX111" i="3" s="1"/>
  <c r="BX33" i="3"/>
  <c r="BX35" i="3" s="1"/>
  <c r="CB106" i="3"/>
  <c r="CB30" i="3"/>
  <c r="CD30" i="3" s="1"/>
  <c r="CB49" i="3"/>
  <c r="CB68" i="3"/>
  <c r="BX49" i="3"/>
  <c r="BV52" i="3"/>
  <c r="BX52" i="3" s="1"/>
  <c r="BX54" i="3" s="1"/>
  <c r="BX68" i="3"/>
  <c r="CE21" i="3"/>
  <c r="CE106" i="3" s="1"/>
  <c r="CG106" i="3" s="1"/>
  <c r="AK168" i="3"/>
  <c r="AK150" i="3"/>
  <c r="AK155" i="3"/>
  <c r="CE109" i="3" l="1"/>
  <c r="CG109" i="3" s="1"/>
  <c r="CG111" i="3" s="1"/>
  <c r="AK156" i="3"/>
  <c r="AK169" i="3"/>
  <c r="AK152" i="3"/>
  <c r="CD33" i="3"/>
  <c r="CD35" i="3" s="1"/>
  <c r="CE68" i="3"/>
  <c r="CE87" i="3"/>
  <c r="CE49" i="3"/>
  <c r="CE30" i="3"/>
  <c r="CG30" i="3" s="1"/>
  <c r="CD106" i="3"/>
  <c r="CB109" i="3"/>
  <c r="CD109" i="3" s="1"/>
  <c r="CD111" i="3" s="1"/>
  <c r="CD68" i="3"/>
  <c r="CD49" i="3"/>
  <c r="CB52" i="3"/>
  <c r="CD52" i="3" s="1"/>
  <c r="CD54" i="3" s="1"/>
  <c r="CK21" i="3"/>
  <c r="CK87" i="3" s="1"/>
  <c r="AM150" i="3"/>
  <c r="AM168" i="3"/>
  <c r="AM155" i="3"/>
  <c r="AN168" i="3"/>
  <c r="AN169" i="3" l="1"/>
  <c r="AM156" i="3"/>
  <c r="AM152" i="3"/>
  <c r="AM169" i="3"/>
  <c r="CG33" i="3"/>
  <c r="CG35" i="3" s="1"/>
  <c r="CK68" i="3"/>
  <c r="CK30" i="3"/>
  <c r="CM30" i="3" s="1"/>
  <c r="CK106" i="3"/>
  <c r="CK49" i="3"/>
  <c r="CG49" i="3"/>
  <c r="CE52" i="3"/>
  <c r="CG52" i="3" s="1"/>
  <c r="CG54" i="3" s="1"/>
  <c r="CG68" i="3"/>
  <c r="W21" i="3"/>
  <c r="AN150" i="3"/>
  <c r="AN155" i="3"/>
  <c r="W30" i="3" l="1"/>
  <c r="Y30" i="3" s="1"/>
  <c r="AN152" i="3"/>
  <c r="AN156" i="3"/>
  <c r="Y33" i="3"/>
  <c r="Y35" i="3" s="1"/>
  <c r="CM68" i="3"/>
  <c r="CM49" i="3"/>
  <c r="CK52" i="3"/>
  <c r="CM52" i="3" s="1"/>
  <c r="CM54" i="3" s="1"/>
  <c r="W49" i="3"/>
  <c r="W87" i="3"/>
  <c r="W68" i="3"/>
  <c r="W106" i="3"/>
  <c r="CM106" i="3"/>
  <c r="CK109" i="3"/>
  <c r="CM109" i="3" s="1"/>
  <c r="CM111" i="3" s="1"/>
  <c r="CM33" i="3"/>
  <c r="CM35" i="3" s="1"/>
  <c r="AP150" i="3"/>
  <c r="T150" i="3"/>
  <c r="AP168" i="3"/>
  <c r="AP155" i="3"/>
  <c r="AP152" i="3" l="1"/>
  <c r="AP169" i="3"/>
  <c r="AP156" i="3"/>
  <c r="T152" i="3"/>
  <c r="Y106" i="3"/>
  <c r="Y68" i="3"/>
  <c r="Y49" i="3"/>
  <c r="AI21" i="3"/>
  <c r="AI30" i="3" l="1"/>
  <c r="AK30" i="3" s="1"/>
  <c r="AK33" i="3" s="1"/>
  <c r="AK35" i="3" s="1"/>
  <c r="AI87" i="3"/>
  <c r="AI106" i="3"/>
  <c r="AI49" i="3"/>
  <c r="AI68" i="3"/>
  <c r="B49" i="3"/>
  <c r="D49" i="3" s="1"/>
  <c r="X150" i="3"/>
  <c r="X152" i="3" l="1"/>
  <c r="AK106" i="3"/>
  <c r="AK68" i="3"/>
  <c r="AK49" i="3"/>
  <c r="D106" i="3"/>
  <c r="CH21" i="3" l="1"/>
  <c r="CH30" i="3" s="1"/>
  <c r="CJ30" i="3" s="1"/>
  <c r="CJ33" i="3" l="1"/>
  <c r="CJ35" i="3" s="1"/>
  <c r="CH106" i="3"/>
  <c r="CH68" i="3"/>
  <c r="CH49" i="3"/>
  <c r="CH87" i="3"/>
  <c r="N21" i="3"/>
  <c r="N49" i="3"/>
  <c r="P49" i="3" s="1"/>
  <c r="AO150" i="3"/>
  <c r="AO152" i="3" l="1"/>
  <c r="N106" i="3"/>
  <c r="N30" i="3"/>
  <c r="P30" i="3" s="1"/>
  <c r="N87" i="3"/>
  <c r="N68" i="3"/>
  <c r="CJ68" i="3"/>
  <c r="CJ49" i="3"/>
  <c r="CH52" i="3"/>
  <c r="CJ52" i="3" s="1"/>
  <c r="CJ54" i="3" s="1"/>
  <c r="CJ106" i="3"/>
  <c r="CH109" i="3"/>
  <c r="CJ109" i="3" s="1"/>
  <c r="CJ111" i="3" s="1"/>
  <c r="AR21" i="3"/>
  <c r="AO155" i="3"/>
  <c r="AO168" i="3"/>
  <c r="AO156" i="3" l="1"/>
  <c r="AO169" i="3"/>
  <c r="AR87" i="3"/>
  <c r="AR106" i="3"/>
  <c r="AR49" i="3"/>
  <c r="AR30" i="3"/>
  <c r="AT30" i="3" s="1"/>
  <c r="P68" i="3"/>
  <c r="P33" i="3"/>
  <c r="P35" i="3" s="1"/>
  <c r="AR68" i="3"/>
  <c r="P106" i="3"/>
  <c r="Q150" i="3"/>
  <c r="Q152" i="3" l="1"/>
  <c r="AT106" i="3"/>
  <c r="AT68" i="3"/>
  <c r="AT33" i="3"/>
  <c r="AT35" i="3" s="1"/>
  <c r="AT49" i="3"/>
  <c r="E21" i="3"/>
  <c r="AA150" i="3"/>
  <c r="E106" i="3" l="1"/>
  <c r="G106" i="3" s="1"/>
  <c r="E107" i="3"/>
  <c r="E30" i="3"/>
  <c r="G30" i="3" s="1"/>
  <c r="G33" i="3" s="1"/>
  <c r="AA152" i="3"/>
  <c r="E68" i="3"/>
  <c r="E87" i="3"/>
  <c r="E49" i="3"/>
  <c r="K21" i="3"/>
  <c r="K87" i="3" l="1"/>
  <c r="G35" i="3"/>
  <c r="H40" i="3"/>
  <c r="K49" i="3"/>
  <c r="K106" i="3"/>
  <c r="K68" i="3"/>
  <c r="K30" i="3"/>
  <c r="M30" i="3" s="1"/>
  <c r="G68" i="3"/>
  <c r="G49" i="3"/>
  <c r="AF21" i="3"/>
  <c r="N150" i="3"/>
  <c r="AF49" i="3" l="1"/>
  <c r="AH49" i="3" s="1"/>
  <c r="N152" i="3"/>
  <c r="N153" i="3" s="1"/>
  <c r="M68" i="3"/>
  <c r="M106" i="3"/>
  <c r="AF87" i="3"/>
  <c r="AF68" i="3"/>
  <c r="AF30" i="3"/>
  <c r="AH30" i="3" s="1"/>
  <c r="AF106" i="3"/>
  <c r="M49" i="3"/>
  <c r="M33" i="3"/>
  <c r="M35" i="3" s="1"/>
  <c r="Q21" i="3"/>
  <c r="P150" i="3"/>
  <c r="Q68" i="3" l="1"/>
  <c r="S68" i="3" s="1"/>
  <c r="P152" i="3"/>
  <c r="AH106" i="3"/>
  <c r="AH33" i="3"/>
  <c r="AH35" i="3" s="1"/>
  <c r="Q106" i="3"/>
  <c r="Q30" i="3"/>
  <c r="S30" i="3" s="1"/>
  <c r="Q49" i="3"/>
  <c r="Q87" i="3"/>
  <c r="AH68" i="3"/>
  <c r="H21" i="3"/>
  <c r="W150" i="3"/>
  <c r="H30" i="3" l="1"/>
  <c r="J30" i="3" s="1"/>
  <c r="W152" i="3"/>
  <c r="S33" i="3"/>
  <c r="S35" i="3" s="1"/>
  <c r="H106" i="3"/>
  <c r="H87" i="3"/>
  <c r="H49" i="3"/>
  <c r="H68" i="3"/>
  <c r="S106" i="3"/>
  <c r="J33" i="3"/>
  <c r="J35" i="3" s="1"/>
  <c r="S49" i="3"/>
  <c r="AL21" i="3"/>
  <c r="AL30" i="3"/>
  <c r="AN30" i="3" s="1"/>
  <c r="R150" i="3"/>
  <c r="O150" i="3"/>
  <c r="O152" i="3" l="1"/>
  <c r="R152" i="3"/>
  <c r="AL49" i="3"/>
  <c r="AL106" i="3"/>
  <c r="AL68" i="3"/>
  <c r="AL87" i="3"/>
  <c r="J68" i="3"/>
  <c r="AN33" i="3"/>
  <c r="AN35" i="3" s="1"/>
  <c r="J49" i="3"/>
  <c r="J106" i="3"/>
  <c r="AU21" i="3"/>
  <c r="AU30" i="3" s="1"/>
  <c r="AW30" i="3" s="1"/>
  <c r="Y150" i="3"/>
  <c r="O153" i="3" l="1"/>
  <c r="P153" i="3" s="1"/>
  <c r="AW33" i="3"/>
  <c r="AW35" i="3" s="1"/>
  <c r="Y152" i="3"/>
  <c r="AU106" i="3"/>
  <c r="AU87" i="3"/>
  <c r="AU68" i="3"/>
  <c r="AU49" i="3"/>
  <c r="AN106" i="3"/>
  <c r="AN49" i="3"/>
  <c r="AN68" i="3"/>
  <c r="B68" i="3"/>
  <c r="D68" i="3" s="1"/>
  <c r="AB150" i="3"/>
  <c r="Q153" i="3" l="1"/>
  <c r="R153" i="3" s="1"/>
  <c r="S153" i="3" s="1"/>
  <c r="AB152" i="3"/>
  <c r="AW68" i="3"/>
  <c r="AW106" i="3"/>
  <c r="AU109" i="3"/>
  <c r="AW109" i="3" s="1"/>
  <c r="AW111" i="3" s="1"/>
  <c r="AW49" i="3"/>
  <c r="AU52" i="3"/>
  <c r="AW52" i="3" s="1"/>
  <c r="AW54" i="3" s="1"/>
  <c r="BM21" i="3"/>
  <c r="BM87" i="3" s="1"/>
  <c r="AB168" i="3"/>
  <c r="AB155" i="3"/>
  <c r="T153" i="3" l="1"/>
  <c r="U153" i="3" s="1"/>
  <c r="V153" i="3" s="1"/>
  <c r="AB156" i="3"/>
  <c r="AB169" i="3"/>
  <c r="BM106" i="3"/>
  <c r="BM30" i="3"/>
  <c r="BO30" i="3" s="1"/>
  <c r="BM49" i="3"/>
  <c r="BM68" i="3"/>
  <c r="W153" i="3" l="1"/>
  <c r="X153" i="3" s="1"/>
  <c r="Y153" i="3" s="1"/>
  <c r="BO68" i="3"/>
  <c r="BO49" i="3"/>
  <c r="BM52" i="3"/>
  <c r="BO52" i="3" s="1"/>
  <c r="BO54" i="3" s="1"/>
  <c r="BO33" i="3"/>
  <c r="BO35" i="3" s="1"/>
  <c r="BO106" i="3"/>
  <c r="BM109" i="3"/>
  <c r="BO109" i="3" s="1"/>
  <c r="BO111" i="3" s="1"/>
  <c r="AH168" i="3"/>
  <c r="AH155" i="3"/>
  <c r="AH150" i="3"/>
  <c r="Z153" i="3" l="1"/>
  <c r="AA153" i="3" s="1"/>
  <c r="AB153" i="3" s="1"/>
  <c r="AH156" i="3"/>
  <c r="AH169" i="3"/>
  <c r="AH152" i="3"/>
  <c r="AC153" i="3" l="1"/>
  <c r="AD153" i="3" s="1"/>
  <c r="AE153" i="3" s="1"/>
  <c r="AF153" i="3" l="1"/>
  <c r="AG153" i="3" s="1"/>
  <c r="AH153" i="3" s="1"/>
  <c r="AI153" i="3" l="1"/>
  <c r="AJ153" i="3" l="1"/>
  <c r="AK153" i="3" s="1"/>
  <c r="AL153" i="3" l="1"/>
  <c r="AM153" i="3" s="1"/>
  <c r="AN153" i="3" l="1"/>
  <c r="AO153" i="3" s="1"/>
  <c r="AP153" i="3" s="1"/>
  <c r="N173" i="3" l="1"/>
  <c r="N26" i="1" s="1"/>
  <c r="B75" i="3"/>
  <c r="B113" i="3"/>
  <c r="B94" i="3"/>
  <c r="C37" i="3"/>
  <c r="C113" i="3"/>
  <c r="C94" i="3"/>
  <c r="C75" i="3"/>
  <c r="C11" i="3"/>
  <c r="C70" i="3" s="1"/>
  <c r="D94" i="3"/>
  <c r="D75" i="3"/>
  <c r="D11" i="3"/>
  <c r="B56" i="3"/>
  <c r="D56" i="3" s="1"/>
  <c r="C50" i="3"/>
  <c r="BH10" i="3"/>
  <c r="BH88" i="3" s="1"/>
  <c r="CF10" i="3"/>
  <c r="CF88" i="3" s="1"/>
  <c r="X10" i="3"/>
  <c r="X107" i="3" s="1"/>
  <c r="BT10" i="3"/>
  <c r="BT69" i="3" s="1"/>
  <c r="C109" i="3"/>
  <c r="C69" i="3"/>
  <c r="C88" i="3"/>
  <c r="AY10" i="3"/>
  <c r="BK10" i="3"/>
  <c r="BK88" i="3" s="1"/>
  <c r="AV10" i="3"/>
  <c r="AV69" i="3" s="1"/>
  <c r="BB10" i="3"/>
  <c r="CI10" i="3"/>
  <c r="CI88" i="3" s="1"/>
  <c r="BQ10" i="3"/>
  <c r="AD10" i="3"/>
  <c r="AD107" i="3" s="1"/>
  <c r="BZ10" i="3"/>
  <c r="BZ88" i="3" s="1"/>
  <c r="BE10" i="3"/>
  <c r="AA10" i="3"/>
  <c r="AA107" i="3" s="1"/>
  <c r="BN10" i="3"/>
  <c r="BN88" i="3" s="1"/>
  <c r="L10" i="3"/>
  <c r="L107" i="3" s="1"/>
  <c r="U10" i="3"/>
  <c r="U107" i="3" s="1"/>
  <c r="R10" i="3"/>
  <c r="R107" i="3" s="1"/>
  <c r="AS10" i="3"/>
  <c r="AS107" i="3" s="1"/>
  <c r="I10" i="3"/>
  <c r="I107" i="3" s="1"/>
  <c r="CC10" i="3"/>
  <c r="AP10" i="3"/>
  <c r="AP107" i="3" s="1"/>
  <c r="CL10" i="3"/>
  <c r="CL69" i="3" s="1"/>
  <c r="AJ10" i="3"/>
  <c r="AJ107" i="3" s="1"/>
  <c r="BW10" i="3"/>
  <c r="BW88" i="3" s="1"/>
  <c r="F10" i="3"/>
  <c r="F107" i="3" s="1"/>
  <c r="G107" i="3" s="1"/>
  <c r="AM10" i="3"/>
  <c r="AM107" i="3" s="1"/>
  <c r="O10" i="3"/>
  <c r="O107" i="3" s="1"/>
  <c r="AG10" i="3"/>
  <c r="AG107" i="3" s="1"/>
  <c r="B37" i="3"/>
  <c r="AJ69" i="3" l="1"/>
  <c r="AM88" i="3"/>
  <c r="AS88" i="3"/>
  <c r="AD50" i="3"/>
  <c r="AD109" i="3"/>
  <c r="R50" i="3"/>
  <c r="R109" i="3"/>
  <c r="AA88" i="3"/>
  <c r="O109" i="3"/>
  <c r="I50" i="3"/>
  <c r="I109" i="3"/>
  <c r="L50" i="3"/>
  <c r="X50" i="3"/>
  <c r="X109" i="3"/>
  <c r="D37" i="3"/>
  <c r="D42" i="3" s="1"/>
  <c r="D44" i="3" s="1"/>
  <c r="D45" i="3" s="1"/>
  <c r="C71" i="3"/>
  <c r="CL88" i="3"/>
  <c r="R88" i="3"/>
  <c r="AP94" i="3"/>
  <c r="AP37" i="3"/>
  <c r="AP56" i="3"/>
  <c r="AP113" i="3"/>
  <c r="AP75" i="3"/>
  <c r="AP11" i="3"/>
  <c r="AP109" i="3"/>
  <c r="AP88" i="3"/>
  <c r="AP50" i="3"/>
  <c r="AP69" i="3"/>
  <c r="U37" i="3"/>
  <c r="U11" i="3"/>
  <c r="U94" i="3"/>
  <c r="U113" i="3"/>
  <c r="U56" i="3"/>
  <c r="U75" i="3"/>
  <c r="U69" i="3"/>
  <c r="U109" i="3"/>
  <c r="U88" i="3"/>
  <c r="U50" i="3"/>
  <c r="E6" i="2"/>
  <c r="AG113" i="3"/>
  <c r="AG94" i="3"/>
  <c r="AG56" i="3"/>
  <c r="AG37" i="3"/>
  <c r="AG11" i="3"/>
  <c r="AG75" i="3"/>
  <c r="AG69" i="3"/>
  <c r="AG88" i="3"/>
  <c r="AG50" i="3"/>
  <c r="AG109" i="3"/>
  <c r="BW56" i="3"/>
  <c r="BW113" i="3"/>
  <c r="BW11" i="3"/>
  <c r="BW94" i="3"/>
  <c r="BW75" i="3"/>
  <c r="BW37" i="3"/>
  <c r="BW69" i="3"/>
  <c r="AJ113" i="3"/>
  <c r="AJ56" i="3"/>
  <c r="AJ94" i="3"/>
  <c r="AJ75" i="3"/>
  <c r="AJ37" i="3"/>
  <c r="AJ11" i="3"/>
  <c r="AJ50" i="3"/>
  <c r="AJ88" i="3"/>
  <c r="AJ109" i="3"/>
  <c r="CC75" i="3"/>
  <c r="CC113" i="3"/>
  <c r="CC37" i="3"/>
  <c r="CC94" i="3"/>
  <c r="CC56" i="3"/>
  <c r="CC11" i="3"/>
  <c r="CC88" i="3"/>
  <c r="CC69" i="3"/>
  <c r="F113" i="3"/>
  <c r="F37" i="3"/>
  <c r="F56" i="3"/>
  <c r="F11" i="3"/>
  <c r="F75" i="3"/>
  <c r="F94" i="3"/>
  <c r="F69" i="3"/>
  <c r="F50" i="3"/>
  <c r="O94" i="3"/>
  <c r="O75" i="3"/>
  <c r="O113" i="3"/>
  <c r="O37" i="3"/>
  <c r="O56" i="3"/>
  <c r="O11" i="3"/>
  <c r="O69" i="3"/>
  <c r="O88" i="3"/>
  <c r="O50" i="3"/>
  <c r="AM94" i="3"/>
  <c r="AM11" i="3"/>
  <c r="AM56" i="3"/>
  <c r="AM75" i="3"/>
  <c r="AM113" i="3"/>
  <c r="AM37" i="3"/>
  <c r="AM109" i="3"/>
  <c r="AM69" i="3"/>
  <c r="AM50" i="3"/>
  <c r="F88" i="3"/>
  <c r="BE94" i="3"/>
  <c r="BE11" i="3"/>
  <c r="BE56" i="3"/>
  <c r="BE75" i="3"/>
  <c r="BE113" i="3"/>
  <c r="BE37" i="3"/>
  <c r="BE69" i="3"/>
  <c r="BE88" i="3"/>
  <c r="BQ113" i="3"/>
  <c r="BQ75" i="3"/>
  <c r="BQ94" i="3"/>
  <c r="BQ56" i="3"/>
  <c r="BQ11" i="3"/>
  <c r="BQ37" i="3"/>
  <c r="BQ88" i="3"/>
  <c r="BQ69" i="3"/>
  <c r="I56" i="3"/>
  <c r="I37" i="3"/>
  <c r="I113" i="3"/>
  <c r="I75" i="3"/>
  <c r="I94" i="3"/>
  <c r="I11" i="3"/>
  <c r="I69" i="3"/>
  <c r="I88" i="3"/>
  <c r="AS37" i="3"/>
  <c r="AS113" i="3"/>
  <c r="AS56" i="3"/>
  <c r="AS94" i="3"/>
  <c r="AS75" i="3"/>
  <c r="AS11" i="3"/>
  <c r="AS109" i="3"/>
  <c r="AS50" i="3"/>
  <c r="AS69" i="3"/>
  <c r="BN113" i="3"/>
  <c r="BN56" i="3"/>
  <c r="BN75" i="3"/>
  <c r="BN37" i="3"/>
  <c r="BN94" i="3"/>
  <c r="BN11" i="3"/>
  <c r="BN69" i="3"/>
  <c r="BZ113" i="3"/>
  <c r="BZ37" i="3"/>
  <c r="BZ75" i="3"/>
  <c r="BZ56" i="3"/>
  <c r="BZ94" i="3"/>
  <c r="BZ11" i="3"/>
  <c r="BZ69" i="3"/>
  <c r="BB56" i="3"/>
  <c r="BB37" i="3"/>
  <c r="BB75" i="3"/>
  <c r="BB94" i="3"/>
  <c r="BB113" i="3"/>
  <c r="BB11" i="3"/>
  <c r="BB69" i="3"/>
  <c r="L113" i="3"/>
  <c r="L75" i="3"/>
  <c r="L56" i="3"/>
  <c r="L37" i="3"/>
  <c r="L11" i="3"/>
  <c r="L94" i="3"/>
  <c r="L69" i="3"/>
  <c r="L88" i="3"/>
  <c r="L109" i="3"/>
  <c r="CL113" i="3"/>
  <c r="CL37" i="3"/>
  <c r="CL11" i="3"/>
  <c r="CL56" i="3"/>
  <c r="CL75" i="3"/>
  <c r="CL94" i="3"/>
  <c r="R94" i="3"/>
  <c r="R113" i="3"/>
  <c r="R75" i="3"/>
  <c r="R56" i="3"/>
  <c r="R11" i="3"/>
  <c r="R37" i="3"/>
  <c r="R69" i="3"/>
  <c r="AA56" i="3"/>
  <c r="AA75" i="3"/>
  <c r="AA37" i="3"/>
  <c r="AA94" i="3"/>
  <c r="AA113" i="3"/>
  <c r="AA11" i="3"/>
  <c r="AA69" i="3"/>
  <c r="AA50" i="3"/>
  <c r="AA109" i="3"/>
  <c r="AD94" i="3"/>
  <c r="AD11" i="3"/>
  <c r="AD37" i="3"/>
  <c r="AD113" i="3"/>
  <c r="AD75" i="3"/>
  <c r="AD56" i="3"/>
  <c r="AD88" i="3"/>
  <c r="AD69" i="3"/>
  <c r="CI56" i="3"/>
  <c r="CI11" i="3"/>
  <c r="CI37" i="3"/>
  <c r="CI75" i="3"/>
  <c r="CI113" i="3"/>
  <c r="CI94" i="3"/>
  <c r="CI69" i="3"/>
  <c r="BB88" i="3"/>
  <c r="AY37" i="3"/>
  <c r="AY56" i="3"/>
  <c r="AY113" i="3"/>
  <c r="AY75" i="3"/>
  <c r="AY11" i="3"/>
  <c r="AY94" i="3"/>
  <c r="BT113" i="3"/>
  <c r="BT37" i="3"/>
  <c r="BT75" i="3"/>
  <c r="BT94" i="3"/>
  <c r="BT56" i="3"/>
  <c r="BT11" i="3"/>
  <c r="BT88" i="3"/>
  <c r="BK69" i="3"/>
  <c r="AY88" i="3"/>
  <c r="AV56" i="3"/>
  <c r="AV37" i="3"/>
  <c r="AV113" i="3"/>
  <c r="AV75" i="3"/>
  <c r="AV94" i="3"/>
  <c r="AV11" i="3"/>
  <c r="X88" i="3"/>
  <c r="CF69" i="3"/>
  <c r="AV88" i="3"/>
  <c r="BK37" i="3"/>
  <c r="BK94" i="3"/>
  <c r="BK56" i="3"/>
  <c r="BK75" i="3"/>
  <c r="BK113" i="3"/>
  <c r="BK11" i="3"/>
  <c r="AY69" i="3"/>
  <c r="X56" i="3"/>
  <c r="X37" i="3"/>
  <c r="X113" i="3"/>
  <c r="X94" i="3"/>
  <c r="X11" i="3"/>
  <c r="X75" i="3"/>
  <c r="CF75" i="3"/>
  <c r="CF94" i="3"/>
  <c r="CF37" i="3"/>
  <c r="CF56" i="3"/>
  <c r="CF113" i="3"/>
  <c r="CF11" i="3"/>
  <c r="BH37" i="3"/>
  <c r="BH94" i="3"/>
  <c r="BH113" i="3"/>
  <c r="BH56" i="3"/>
  <c r="BH75" i="3"/>
  <c r="BH11" i="3"/>
  <c r="BH69" i="3"/>
  <c r="X69" i="3"/>
  <c r="C89" i="3"/>
  <c r="C90" i="3" s="1"/>
  <c r="C51" i="3"/>
  <c r="C52" i="3" s="1"/>
  <c r="D113" i="3"/>
  <c r="F109" i="3" l="1"/>
  <c r="BH70" i="3"/>
  <c r="BH89" i="3"/>
  <c r="BH90" i="3" s="1"/>
  <c r="AA89" i="3"/>
  <c r="AA90" i="3" s="1"/>
  <c r="AA51" i="3"/>
  <c r="AA52" i="3" s="1"/>
  <c r="AA70" i="3"/>
  <c r="R51" i="3"/>
  <c r="R52" i="3" s="1"/>
  <c r="R89" i="3"/>
  <c r="R90" i="3" s="1"/>
  <c r="R70" i="3"/>
  <c r="R71" i="3" s="1"/>
  <c r="CL70" i="3"/>
  <c r="CL71" i="3" s="1"/>
  <c r="CL89" i="3"/>
  <c r="CL90" i="3" s="1"/>
  <c r="AJ70" i="3"/>
  <c r="AJ71" i="3" s="1"/>
  <c r="AJ51" i="3"/>
  <c r="AJ52" i="3" s="1"/>
  <c r="AJ89" i="3"/>
  <c r="X51" i="3"/>
  <c r="X52" i="3" s="1"/>
  <c r="X89" i="3"/>
  <c r="X90" i="3" s="1"/>
  <c r="X70" i="3"/>
  <c r="X71" i="3" s="1"/>
  <c r="AV89" i="3"/>
  <c r="AV90" i="3" s="1"/>
  <c r="AV70" i="3"/>
  <c r="AV71" i="3" s="1"/>
  <c r="AY70" i="3"/>
  <c r="AY89" i="3"/>
  <c r="AY90" i="3" s="1"/>
  <c r="BN70" i="3"/>
  <c r="BN71" i="3" s="1"/>
  <c r="BN89" i="3"/>
  <c r="BN90" i="3" s="1"/>
  <c r="BE89" i="3"/>
  <c r="BE90" i="3" s="1"/>
  <c r="BE70" i="3"/>
  <c r="BE71" i="3" s="1"/>
  <c r="AM51" i="3"/>
  <c r="AM89" i="3"/>
  <c r="AM90" i="3" s="1"/>
  <c r="AM70" i="3"/>
  <c r="AM71" i="3" s="1"/>
  <c r="F89" i="3"/>
  <c r="F90" i="3" s="1"/>
  <c r="F70" i="3"/>
  <c r="F51" i="3"/>
  <c r="F52" i="3" s="1"/>
  <c r="U51" i="3"/>
  <c r="U52" i="3" s="1"/>
  <c r="U89" i="3"/>
  <c r="U90" i="3" s="1"/>
  <c r="U70" i="3"/>
  <c r="U71" i="3" s="1"/>
  <c r="AP89" i="3"/>
  <c r="AP90" i="3" s="1"/>
  <c r="AP51" i="3"/>
  <c r="AP52" i="3" s="1"/>
  <c r="AP70" i="3"/>
  <c r="AP71" i="3" s="1"/>
  <c r="CF70" i="3"/>
  <c r="CF89" i="3"/>
  <c r="CF90" i="3" s="1"/>
  <c r="AY71" i="3"/>
  <c r="BT89" i="3"/>
  <c r="BT90" i="3" s="1"/>
  <c r="BT70" i="3"/>
  <c r="BT71" i="3" s="1"/>
  <c r="CI70" i="3"/>
  <c r="CI71" i="3" s="1"/>
  <c r="CI89" i="3"/>
  <c r="CI90" i="3" s="1"/>
  <c r="BZ70" i="3"/>
  <c r="BZ71" i="3" s="1"/>
  <c r="BZ89" i="3"/>
  <c r="BZ90" i="3" s="1"/>
  <c r="BQ89" i="3"/>
  <c r="BQ90" i="3" s="1"/>
  <c r="BQ70" i="3"/>
  <c r="BQ71" i="3" s="1"/>
  <c r="AM52" i="3"/>
  <c r="O70" i="3"/>
  <c r="O71" i="3" s="1"/>
  <c r="O51" i="3"/>
  <c r="O89" i="3"/>
  <c r="O90" i="3" s="1"/>
  <c r="F71" i="3"/>
  <c r="AJ90" i="3"/>
  <c r="BW89" i="3"/>
  <c r="BW90" i="3" s="1"/>
  <c r="BW70" i="3"/>
  <c r="BW71" i="3" s="1"/>
  <c r="AG89" i="3"/>
  <c r="AG90" i="3" s="1"/>
  <c r="AG70" i="3"/>
  <c r="AG71" i="3" s="1"/>
  <c r="AG51" i="3"/>
  <c r="AG52" i="3" s="1"/>
  <c r="BH71" i="3"/>
  <c r="BK89" i="3"/>
  <c r="BK90" i="3" s="1"/>
  <c r="BK70" i="3"/>
  <c r="BK71" i="3" s="1"/>
  <c r="CF71" i="3"/>
  <c r="AD89" i="3"/>
  <c r="AD90" i="3" s="1"/>
  <c r="AD51" i="3"/>
  <c r="AD52" i="3" s="1"/>
  <c r="AD70" i="3"/>
  <c r="AD71" i="3" s="1"/>
  <c r="AA71" i="3"/>
  <c r="L51" i="3"/>
  <c r="L52" i="3" s="1"/>
  <c r="L89" i="3"/>
  <c r="L90" i="3" s="1"/>
  <c r="L70" i="3"/>
  <c r="L71" i="3" s="1"/>
  <c r="BB70" i="3"/>
  <c r="BB71" i="3" s="1"/>
  <c r="BB89" i="3"/>
  <c r="BB90" i="3" s="1"/>
  <c r="AS51" i="3"/>
  <c r="AS52" i="3" s="1"/>
  <c r="AS70" i="3"/>
  <c r="AS71" i="3" s="1"/>
  <c r="AS89" i="3"/>
  <c r="AS90" i="3" s="1"/>
  <c r="I70" i="3"/>
  <c r="I71" i="3" s="1"/>
  <c r="I89" i="3"/>
  <c r="I90" i="3" s="1"/>
  <c r="I51" i="3"/>
  <c r="I52" i="3" s="1"/>
  <c r="O52" i="3"/>
  <c r="CC89" i="3"/>
  <c r="CC90" i="3" s="1"/>
  <c r="CC70" i="3"/>
  <c r="CC71" i="3" s="1"/>
  <c r="F6" i="2"/>
  <c r="E41" i="2"/>
  <c r="F41" i="2" s="1"/>
  <c r="BA10" i="3"/>
  <c r="BA37" i="3" s="1"/>
  <c r="BC37" i="3" s="1"/>
  <c r="BC42" i="3" s="1"/>
  <c r="G6" i="2" l="1"/>
  <c r="BC44" i="3"/>
  <c r="BC45" i="3" s="1"/>
  <c r="E23" i="2"/>
  <c r="G41" i="2"/>
  <c r="BA75" i="3"/>
  <c r="BA113" i="3"/>
  <c r="BA94" i="3"/>
  <c r="BA11" i="3"/>
  <c r="BC10" i="3"/>
  <c r="BA88" i="3"/>
  <c r="BA56" i="3"/>
  <c r="BC56" i="3" s="1"/>
  <c r="BC61" i="3" s="1"/>
  <c r="BA69" i="3"/>
  <c r="BC88" i="3" l="1"/>
  <c r="BC94" i="3"/>
  <c r="BC11" i="3"/>
  <c r="BC75" i="3"/>
  <c r="BC113" i="3"/>
  <c r="BC118" i="3" s="1"/>
  <c r="BC69" i="3"/>
  <c r="BA89" i="3"/>
  <c r="BA90" i="3" s="1"/>
  <c r="BC90" i="3" s="1"/>
  <c r="BC92" i="3" s="1"/>
  <c r="BA70" i="3"/>
  <c r="BA71" i="3" s="1"/>
  <c r="BC71" i="3" s="1"/>
  <c r="BC73" i="3" s="1"/>
  <c r="F23" i="2"/>
  <c r="G23" i="2" s="1"/>
  <c r="E58" i="2"/>
  <c r="F58" i="2" s="1"/>
  <c r="G58" i="2" s="1"/>
  <c r="BC63" i="3"/>
  <c r="BC64" i="3" s="1"/>
  <c r="I23" i="2"/>
  <c r="BD10" i="3"/>
  <c r="BD37" i="3" s="1"/>
  <c r="BF37" i="3" s="1"/>
  <c r="BF42" i="3" s="1"/>
  <c r="AD164" i="3"/>
  <c r="AD160" i="3"/>
  <c r="AD161" i="3" l="1"/>
  <c r="AD165" i="3"/>
  <c r="BF44" i="3"/>
  <c r="BF45" i="3" s="1"/>
  <c r="E24" i="2"/>
  <c r="BD113" i="3"/>
  <c r="BD94" i="3"/>
  <c r="BD75" i="3"/>
  <c r="BF10" i="3"/>
  <c r="BD11" i="3"/>
  <c r="BD88" i="3"/>
  <c r="BD69" i="3"/>
  <c r="BD56" i="3"/>
  <c r="BF56" i="3" s="1"/>
  <c r="BF61" i="3" s="1"/>
  <c r="J23" i="2"/>
  <c r="K23" i="2" s="1"/>
  <c r="I58" i="2"/>
  <c r="J58" i="2" s="1"/>
  <c r="K58" i="2" s="1"/>
  <c r="BC67" i="3"/>
  <c r="BC72" i="3" s="1"/>
  <c r="BC78" i="3" s="1"/>
  <c r="BC79" i="3" s="1"/>
  <c r="BC70" i="3"/>
  <c r="BC120" i="3"/>
  <c r="BC121" i="3" s="1"/>
  <c r="U23" i="2"/>
  <c r="BC86" i="3"/>
  <c r="BC91" i="3" s="1"/>
  <c r="BC97" i="3" s="1"/>
  <c r="BC98" i="3" s="1"/>
  <c r="BC89" i="3"/>
  <c r="BC99" i="3" l="1"/>
  <c r="BC80" i="3"/>
  <c r="BF63" i="3"/>
  <c r="BF64" i="3" s="1"/>
  <c r="I24" i="2"/>
  <c r="BF94" i="3"/>
  <c r="BF75" i="3"/>
  <c r="BF11" i="3"/>
  <c r="BF113" i="3"/>
  <c r="BF118" i="3" s="1"/>
  <c r="F24" i="2"/>
  <c r="G24" i="2" s="1"/>
  <c r="E59" i="2"/>
  <c r="F59" i="2" s="1"/>
  <c r="G59" i="2" s="1"/>
  <c r="BF69" i="3"/>
  <c r="V23" i="2"/>
  <c r="W23" i="2" s="1"/>
  <c r="U58" i="2"/>
  <c r="V58" i="2" s="1"/>
  <c r="W58" i="2" s="1"/>
  <c r="BF88" i="3"/>
  <c r="BD70" i="3"/>
  <c r="BD71" i="3" s="1"/>
  <c r="BF71" i="3" s="1"/>
  <c r="BF73" i="3" s="1"/>
  <c r="BD89" i="3"/>
  <c r="BD90" i="3" s="1"/>
  <c r="BF90" i="3" s="1"/>
  <c r="BF92" i="3" s="1"/>
  <c r="AX10" i="3"/>
  <c r="AX37" i="3" s="1"/>
  <c r="AZ37" i="3" s="1"/>
  <c r="AZ42" i="3" s="1"/>
  <c r="AE160" i="3"/>
  <c r="AE164" i="3"/>
  <c r="AE165" i="3" l="1"/>
  <c r="AE161" i="3"/>
  <c r="AZ44" i="3"/>
  <c r="AZ45" i="3" s="1"/>
  <c r="E22" i="2"/>
  <c r="BF120" i="3"/>
  <c r="BF121" i="3" s="1"/>
  <c r="U24" i="2"/>
  <c r="J24" i="2"/>
  <c r="K24" i="2" s="1"/>
  <c r="I59" i="2"/>
  <c r="J59" i="2" s="1"/>
  <c r="K59" i="2" s="1"/>
  <c r="AX113" i="3"/>
  <c r="AX94" i="3"/>
  <c r="AX75" i="3"/>
  <c r="AZ10" i="3"/>
  <c r="AX11" i="3"/>
  <c r="AX88" i="3"/>
  <c r="AX56" i="3"/>
  <c r="AZ56" i="3" s="1"/>
  <c r="AZ61" i="3" s="1"/>
  <c r="AX69" i="3"/>
  <c r="BC82" i="3"/>
  <c r="BC83" i="3" s="1"/>
  <c r="M23" i="2"/>
  <c r="BF86" i="3"/>
  <c r="BF91" i="3" s="1"/>
  <c r="BF97" i="3" s="1"/>
  <c r="BF98" i="3" s="1"/>
  <c r="BF89" i="3"/>
  <c r="BF67" i="3"/>
  <c r="BF72" i="3" s="1"/>
  <c r="BF78" i="3" s="1"/>
  <c r="BF79" i="3" s="1"/>
  <c r="BF70" i="3"/>
  <c r="BC101" i="3"/>
  <c r="BC102" i="3" s="1"/>
  <c r="Q23" i="2"/>
  <c r="BJ10" i="3"/>
  <c r="BJ37" i="3" s="1"/>
  <c r="BL37" i="3" s="1"/>
  <c r="BL42" i="3" s="1"/>
  <c r="BJ69" i="3" l="1"/>
  <c r="BL69" i="3" s="1"/>
  <c r="BF80" i="3"/>
  <c r="BF82" i="3" s="1"/>
  <c r="BF83" i="3" s="1"/>
  <c r="BL44" i="3"/>
  <c r="BL45" i="3" s="1"/>
  <c r="E26" i="2"/>
  <c r="BJ94" i="3"/>
  <c r="BJ113" i="3"/>
  <c r="BJ75" i="3"/>
  <c r="BL10" i="3"/>
  <c r="BJ11" i="3"/>
  <c r="BJ88" i="3"/>
  <c r="Q58" i="2"/>
  <c r="R58" i="2" s="1"/>
  <c r="S58" i="2" s="1"/>
  <c r="R23" i="2"/>
  <c r="S23" i="2" s="1"/>
  <c r="BF99" i="3"/>
  <c r="AZ69" i="3"/>
  <c r="AZ94" i="3"/>
  <c r="AZ11" i="3"/>
  <c r="AZ75" i="3"/>
  <c r="AZ113" i="3"/>
  <c r="AZ118" i="3" s="1"/>
  <c r="F22" i="2"/>
  <c r="G22" i="2" s="1"/>
  <c r="E57" i="2"/>
  <c r="F57" i="2" s="1"/>
  <c r="G57" i="2" s="1"/>
  <c r="AZ63" i="3"/>
  <c r="AZ64" i="3" s="1"/>
  <c r="I22" i="2"/>
  <c r="BJ56" i="3"/>
  <c r="BL56" i="3" s="1"/>
  <c r="BL61" i="3" s="1"/>
  <c r="M24" i="2"/>
  <c r="N23" i="2"/>
  <c r="O23" i="2" s="1"/>
  <c r="M58" i="2"/>
  <c r="N58" i="2" s="1"/>
  <c r="O58" i="2" s="1"/>
  <c r="AZ88" i="3"/>
  <c r="V24" i="2"/>
  <c r="W24" i="2" s="1"/>
  <c r="U59" i="2"/>
  <c r="V59" i="2" s="1"/>
  <c r="W59" i="2" s="1"/>
  <c r="AX70" i="3"/>
  <c r="AX89" i="3"/>
  <c r="AZ67" i="3" l="1"/>
  <c r="AZ72" i="3" s="1"/>
  <c r="AZ78" i="3" s="1"/>
  <c r="AZ79" i="3" s="1"/>
  <c r="AZ70" i="3"/>
  <c r="BL88" i="3"/>
  <c r="BL63" i="3"/>
  <c r="BL64" i="3" s="1"/>
  <c r="I26" i="2"/>
  <c r="BF101" i="3"/>
  <c r="BF102" i="3" s="1"/>
  <c r="Q24" i="2"/>
  <c r="BJ89" i="3"/>
  <c r="BJ90" i="3" s="1"/>
  <c r="BL90" i="3" s="1"/>
  <c r="BL92" i="3" s="1"/>
  <c r="BJ70" i="3"/>
  <c r="BL75" i="3"/>
  <c r="BL94" i="3"/>
  <c r="BL11" i="3"/>
  <c r="BL113" i="3"/>
  <c r="BL118" i="3" s="1"/>
  <c r="F26" i="2"/>
  <c r="G26" i="2" s="1"/>
  <c r="E61" i="2"/>
  <c r="F61" i="2" s="1"/>
  <c r="G61" i="2" s="1"/>
  <c r="AZ86" i="3"/>
  <c r="AZ91" i="3" s="1"/>
  <c r="AZ97" i="3" s="1"/>
  <c r="AZ98" i="3" s="1"/>
  <c r="AZ89" i="3"/>
  <c r="AX90" i="3"/>
  <c r="AZ90" i="3" s="1"/>
  <c r="AZ92" i="3" s="1"/>
  <c r="M59" i="2"/>
  <c r="N59" i="2" s="1"/>
  <c r="O59" i="2" s="1"/>
  <c r="N24" i="2"/>
  <c r="O24" i="2" s="1"/>
  <c r="J22" i="2"/>
  <c r="K22" i="2" s="1"/>
  <c r="I57" i="2"/>
  <c r="J57" i="2" s="1"/>
  <c r="K57" i="2" s="1"/>
  <c r="AZ120" i="3"/>
  <c r="AZ121" i="3" s="1"/>
  <c r="U22" i="2"/>
  <c r="AX71" i="3"/>
  <c r="AZ71" i="3" s="1"/>
  <c r="AZ73" i="3" s="1"/>
  <c r="AC164" i="3"/>
  <c r="AG164" i="3"/>
  <c r="AC160" i="3"/>
  <c r="AZ80" i="3" l="1"/>
  <c r="AZ99" i="3"/>
  <c r="Q22" i="2" s="1"/>
  <c r="AG165" i="3"/>
  <c r="AC165" i="3"/>
  <c r="AC161" i="3"/>
  <c r="R24" i="2"/>
  <c r="S24" i="2" s="1"/>
  <c r="Q59" i="2"/>
  <c r="R59" i="2" s="1"/>
  <c r="S59" i="2" s="1"/>
  <c r="BL120" i="3"/>
  <c r="BL121" i="3" s="1"/>
  <c r="U26" i="2"/>
  <c r="BL67" i="3"/>
  <c r="BL72" i="3" s="1"/>
  <c r="BL78" i="3" s="1"/>
  <c r="BL79" i="3" s="1"/>
  <c r="BL70" i="3"/>
  <c r="BJ71" i="3"/>
  <c r="BL71" i="3" s="1"/>
  <c r="BL73" i="3" s="1"/>
  <c r="J26" i="2"/>
  <c r="K26" i="2" s="1"/>
  <c r="I61" i="2"/>
  <c r="J61" i="2" s="1"/>
  <c r="K61" i="2" s="1"/>
  <c r="AZ82" i="3"/>
  <c r="AZ83" i="3" s="1"/>
  <c r="M22" i="2"/>
  <c r="U57" i="2"/>
  <c r="V57" i="2" s="1"/>
  <c r="W57" i="2" s="1"/>
  <c r="V22" i="2"/>
  <c r="W22" i="2" s="1"/>
  <c r="BL86" i="3"/>
  <c r="BL91" i="3" s="1"/>
  <c r="BL97" i="3" s="1"/>
  <c r="BL98" i="3" s="1"/>
  <c r="BL89" i="3"/>
  <c r="BY10" i="3"/>
  <c r="BY37" i="3"/>
  <c r="CA37" i="3" s="1"/>
  <c r="CA42" i="3" s="1"/>
  <c r="AG160" i="3"/>
  <c r="AZ101" i="3" l="1"/>
  <c r="AZ102" i="3" s="1"/>
  <c r="AG161" i="3"/>
  <c r="CA44" i="3"/>
  <c r="CA45" i="3" s="1"/>
  <c r="E31" i="2"/>
  <c r="BL99" i="3"/>
  <c r="N22" i="2"/>
  <c r="O22" i="2" s="1"/>
  <c r="M57" i="2"/>
  <c r="N57" i="2" s="1"/>
  <c r="O57" i="2" s="1"/>
  <c r="BL80" i="3"/>
  <c r="R22" i="2"/>
  <c r="S22" i="2" s="1"/>
  <c r="Q57" i="2"/>
  <c r="R57" i="2" s="1"/>
  <c r="S57" i="2" s="1"/>
  <c r="BY94" i="3"/>
  <c r="BY75" i="3"/>
  <c r="BY113" i="3"/>
  <c r="BY11" i="3"/>
  <c r="CA10" i="3"/>
  <c r="BY88" i="3"/>
  <c r="BY69" i="3"/>
  <c r="BY56" i="3"/>
  <c r="CA56" i="3" s="1"/>
  <c r="CA61" i="3" s="1"/>
  <c r="V26" i="2"/>
  <c r="W26" i="2" s="1"/>
  <c r="U61" i="2"/>
  <c r="V61" i="2" s="1"/>
  <c r="W61" i="2" s="1"/>
  <c r="CA69" i="3" l="1"/>
  <c r="BL101" i="3"/>
  <c r="BL102" i="3" s="1"/>
  <c r="Q26" i="2"/>
  <c r="CA88" i="3"/>
  <c r="BL82" i="3"/>
  <c r="BL83" i="3" s="1"/>
  <c r="M26" i="2"/>
  <c r="E66" i="2"/>
  <c r="F66" i="2" s="1"/>
  <c r="G66" i="2" s="1"/>
  <c r="F31" i="2"/>
  <c r="G31" i="2" s="1"/>
  <c r="CA94" i="3"/>
  <c r="CA11" i="3"/>
  <c r="CA75" i="3"/>
  <c r="CA113" i="3"/>
  <c r="CA118" i="3" s="1"/>
  <c r="I31" i="2"/>
  <c r="CA63" i="3"/>
  <c r="CA64" i="3" s="1"/>
  <c r="BY70" i="3"/>
  <c r="BY71" i="3" s="1"/>
  <c r="CA71" i="3" s="1"/>
  <c r="CA73" i="3" s="1"/>
  <c r="BY89" i="3"/>
  <c r="BG10" i="3"/>
  <c r="AL160" i="3"/>
  <c r="AL161" i="3" l="1"/>
  <c r="BG113" i="3"/>
  <c r="BG94" i="3"/>
  <c r="BG75" i="3"/>
  <c r="BI10" i="3"/>
  <c r="BG11" i="3"/>
  <c r="BG69" i="3"/>
  <c r="BG88" i="3"/>
  <c r="BG37" i="3"/>
  <c r="BI37" i="3" s="1"/>
  <c r="BI42" i="3" s="1"/>
  <c r="N26" i="2"/>
  <c r="O26" i="2" s="1"/>
  <c r="M61" i="2"/>
  <c r="N61" i="2" s="1"/>
  <c r="O61" i="2" s="1"/>
  <c r="R26" i="2"/>
  <c r="S26" i="2" s="1"/>
  <c r="Q61" i="2"/>
  <c r="R61" i="2" s="1"/>
  <c r="S61" i="2" s="1"/>
  <c r="J31" i="2"/>
  <c r="K31" i="2" s="1"/>
  <c r="I66" i="2"/>
  <c r="J66" i="2" s="1"/>
  <c r="K66" i="2" s="1"/>
  <c r="CA86" i="3"/>
  <c r="CA91" i="3" s="1"/>
  <c r="CA97" i="3" s="1"/>
  <c r="CA98" i="3" s="1"/>
  <c r="CA89" i="3"/>
  <c r="CA120" i="3"/>
  <c r="CA121" i="3" s="1"/>
  <c r="U31" i="2"/>
  <c r="BY90" i="3"/>
  <c r="CA90" i="3" s="1"/>
  <c r="CA92" i="3" s="1"/>
  <c r="BG56" i="3"/>
  <c r="BI56" i="3" s="1"/>
  <c r="BI61" i="3" s="1"/>
  <c r="CA67" i="3"/>
  <c r="CA72" i="3" s="1"/>
  <c r="CA78" i="3" s="1"/>
  <c r="CA79" i="3" s="1"/>
  <c r="CA70" i="3"/>
  <c r="AL164" i="3"/>
  <c r="AL165" i="3" l="1"/>
  <c r="BI88" i="3"/>
  <c r="CA80" i="3"/>
  <c r="V31" i="2"/>
  <c r="W31" i="2" s="1"/>
  <c r="U66" i="2"/>
  <c r="V66" i="2" s="1"/>
  <c r="W66" i="2" s="1"/>
  <c r="BI69" i="3"/>
  <c r="BG70" i="3"/>
  <c r="BG71" i="3" s="1"/>
  <c r="BI71" i="3" s="1"/>
  <c r="BI73" i="3" s="1"/>
  <c r="BG89" i="3"/>
  <c r="BG90" i="3" s="1"/>
  <c r="BI90" i="3" s="1"/>
  <c r="BI92" i="3" s="1"/>
  <c r="BI63" i="3"/>
  <c r="BI64" i="3" s="1"/>
  <c r="I25" i="2"/>
  <c r="CA99" i="3"/>
  <c r="BI44" i="3"/>
  <c r="BI45" i="3" s="1"/>
  <c r="E25" i="2"/>
  <c r="BI75" i="3"/>
  <c r="BI94" i="3"/>
  <c r="BI11" i="3"/>
  <c r="BI113" i="3"/>
  <c r="BI118" i="3" s="1"/>
  <c r="BP10" i="3"/>
  <c r="BP37" i="3" s="1"/>
  <c r="BR37" i="3" s="1"/>
  <c r="BR42" i="3" s="1"/>
  <c r="AF160" i="3"/>
  <c r="AF164" i="3"/>
  <c r="AF165" i="3" l="1"/>
  <c r="AF161" i="3"/>
  <c r="BR44" i="3"/>
  <c r="BR45" i="3" s="1"/>
  <c r="E28" i="2"/>
  <c r="BP69" i="3"/>
  <c r="I60" i="2"/>
  <c r="J60" i="2" s="1"/>
  <c r="K60" i="2" s="1"/>
  <c r="J25" i="2"/>
  <c r="K25" i="2" s="1"/>
  <c r="CA82" i="3"/>
  <c r="CA83" i="3" s="1"/>
  <c r="M31" i="2"/>
  <c r="BI120" i="3"/>
  <c r="BI121" i="3" s="1"/>
  <c r="U25" i="2"/>
  <c r="F25" i="2"/>
  <c r="G25" i="2" s="1"/>
  <c r="E60" i="2"/>
  <c r="F60" i="2" s="1"/>
  <c r="G60" i="2" s="1"/>
  <c r="BP75" i="3"/>
  <c r="BP113" i="3"/>
  <c r="BP94" i="3"/>
  <c r="BP11" i="3"/>
  <c r="BR10" i="3"/>
  <c r="BP88" i="3"/>
  <c r="BP56" i="3"/>
  <c r="BR56" i="3" s="1"/>
  <c r="BR61" i="3" s="1"/>
  <c r="BI86" i="3"/>
  <c r="BI91" i="3" s="1"/>
  <c r="BI97" i="3" s="1"/>
  <c r="BI98" i="3" s="1"/>
  <c r="BI89" i="3"/>
  <c r="CA101" i="3"/>
  <c r="CA102" i="3" s="1"/>
  <c r="Q31" i="2"/>
  <c r="BI67" i="3"/>
  <c r="BI72" i="3" s="1"/>
  <c r="BI78" i="3" s="1"/>
  <c r="BI79" i="3" s="1"/>
  <c r="BI70" i="3"/>
  <c r="BI99" i="3" l="1"/>
  <c r="BI80" i="3"/>
  <c r="R31" i="2"/>
  <c r="S31" i="2" s="1"/>
  <c r="Q66" i="2"/>
  <c r="R66" i="2" s="1"/>
  <c r="S66" i="2" s="1"/>
  <c r="BR63" i="3"/>
  <c r="BR64" i="3" s="1"/>
  <c r="I28" i="2"/>
  <c r="F28" i="2"/>
  <c r="G28" i="2" s="1"/>
  <c r="E63" i="2"/>
  <c r="F63" i="2" s="1"/>
  <c r="G63" i="2" s="1"/>
  <c r="BR88" i="3"/>
  <c r="V25" i="2"/>
  <c r="W25" i="2" s="1"/>
  <c r="U60" i="2"/>
  <c r="V60" i="2" s="1"/>
  <c r="W60" i="2" s="1"/>
  <c r="BI82" i="3"/>
  <c r="BI83" i="3" s="1"/>
  <c r="M25" i="2"/>
  <c r="BI101" i="3"/>
  <c r="BI102" i="3" s="1"/>
  <c r="Q25" i="2"/>
  <c r="BR94" i="3"/>
  <c r="BR75" i="3"/>
  <c r="BR11" i="3"/>
  <c r="BR113" i="3"/>
  <c r="BR118" i="3" s="1"/>
  <c r="BP70" i="3"/>
  <c r="BP71" i="3" s="1"/>
  <c r="BR71" i="3" s="1"/>
  <c r="BR73" i="3" s="1"/>
  <c r="BP89" i="3"/>
  <c r="N31" i="2"/>
  <c r="O31" i="2" s="1"/>
  <c r="M66" i="2"/>
  <c r="N66" i="2" s="1"/>
  <c r="O66" i="2" s="1"/>
  <c r="BR69" i="3"/>
  <c r="BS10" i="3"/>
  <c r="BS37" i="3" s="1"/>
  <c r="BU37" i="3" s="1"/>
  <c r="BU42" i="3" s="1"/>
  <c r="AI160" i="3"/>
  <c r="AI161" i="3" l="1"/>
  <c r="BU44" i="3"/>
  <c r="BU45" i="3" s="1"/>
  <c r="E29" i="2"/>
  <c r="BR86" i="3"/>
  <c r="BR91" i="3" s="1"/>
  <c r="BR97" i="3" s="1"/>
  <c r="BR98" i="3" s="1"/>
  <c r="BR89" i="3"/>
  <c r="N25" i="2"/>
  <c r="O25" i="2" s="1"/>
  <c r="M60" i="2"/>
  <c r="N60" i="2" s="1"/>
  <c r="O60" i="2" s="1"/>
  <c r="BP90" i="3"/>
  <c r="BR90" i="3" s="1"/>
  <c r="BR92" i="3" s="1"/>
  <c r="I63" i="2"/>
  <c r="J63" i="2" s="1"/>
  <c r="K63" i="2" s="1"/>
  <c r="J28" i="2"/>
  <c r="K28" i="2" s="1"/>
  <c r="BS113" i="3"/>
  <c r="BS75" i="3"/>
  <c r="BS94" i="3"/>
  <c r="BU10" i="3"/>
  <c r="BS11" i="3"/>
  <c r="BS88" i="3"/>
  <c r="BS56" i="3"/>
  <c r="BU56" i="3" s="1"/>
  <c r="BU61" i="3" s="1"/>
  <c r="BS69" i="3"/>
  <c r="BR67" i="3"/>
  <c r="BR72" i="3" s="1"/>
  <c r="BR78" i="3" s="1"/>
  <c r="BR79" i="3" s="1"/>
  <c r="BR70" i="3"/>
  <c r="BR80" i="3" s="1"/>
  <c r="BR120" i="3"/>
  <c r="BR121" i="3" s="1"/>
  <c r="U28" i="2"/>
  <c r="R25" i="2"/>
  <c r="S25" i="2" s="1"/>
  <c r="Q60" i="2"/>
  <c r="R60" i="2" s="1"/>
  <c r="S60" i="2" s="1"/>
  <c r="AI164" i="3"/>
  <c r="AI165" i="3" l="1"/>
  <c r="BR82" i="3"/>
  <c r="BR83" i="3" s="1"/>
  <c r="M28" i="2"/>
  <c r="BU88" i="3"/>
  <c r="BS89" i="3"/>
  <c r="BS70" i="3"/>
  <c r="F29" i="2"/>
  <c r="G29" i="2" s="1"/>
  <c r="E64" i="2"/>
  <c r="F64" i="2" s="1"/>
  <c r="G64" i="2" s="1"/>
  <c r="V28" i="2"/>
  <c r="W28" i="2" s="1"/>
  <c r="U63" i="2"/>
  <c r="V63" i="2" s="1"/>
  <c r="W63" i="2" s="1"/>
  <c r="BU69" i="3"/>
  <c r="BU75" i="3"/>
  <c r="BU94" i="3"/>
  <c r="BU11" i="3"/>
  <c r="BU113" i="3"/>
  <c r="BU118" i="3" s="1"/>
  <c r="BU63" i="3"/>
  <c r="BU64" i="3" s="1"/>
  <c r="I29" i="2"/>
  <c r="BR99" i="3"/>
  <c r="BR101" i="3" l="1"/>
  <c r="BR102" i="3" s="1"/>
  <c r="Q28" i="2"/>
  <c r="J29" i="2"/>
  <c r="K29" i="2" s="1"/>
  <c r="I64" i="2"/>
  <c r="J64" i="2" s="1"/>
  <c r="K64" i="2" s="1"/>
  <c r="BU67" i="3"/>
  <c r="BU72" i="3" s="1"/>
  <c r="BU78" i="3" s="1"/>
  <c r="BU79" i="3" s="1"/>
  <c r="BU70" i="3"/>
  <c r="N28" i="2"/>
  <c r="O28" i="2" s="1"/>
  <c r="M63" i="2"/>
  <c r="N63" i="2" s="1"/>
  <c r="O63" i="2" s="1"/>
  <c r="BU86" i="3"/>
  <c r="BU91" i="3" s="1"/>
  <c r="BU97" i="3" s="1"/>
  <c r="BU98" i="3" s="1"/>
  <c r="BU89" i="3"/>
  <c r="BU120" i="3"/>
  <c r="BU121" i="3" s="1"/>
  <c r="U29" i="2"/>
  <c r="BS71" i="3"/>
  <c r="BU71" i="3" s="1"/>
  <c r="BU73" i="3" s="1"/>
  <c r="BS90" i="3"/>
  <c r="BU90" i="3" s="1"/>
  <c r="BU92" i="3" s="1"/>
  <c r="AJ160" i="3"/>
  <c r="AJ164" i="3"/>
  <c r="BU80" i="3" l="1"/>
  <c r="M29" i="2" s="1"/>
  <c r="AJ161" i="3"/>
  <c r="AJ165" i="3"/>
  <c r="V29" i="2"/>
  <c r="W29" i="2" s="1"/>
  <c r="U64" i="2"/>
  <c r="V64" i="2" s="1"/>
  <c r="W64" i="2" s="1"/>
  <c r="BU99" i="3"/>
  <c r="BU82" i="3"/>
  <c r="BU83" i="3" s="1"/>
  <c r="Q63" i="2"/>
  <c r="R63" i="2" s="1"/>
  <c r="S63" i="2" s="1"/>
  <c r="R28" i="2"/>
  <c r="S28" i="2" s="1"/>
  <c r="M64" i="2" l="1"/>
  <c r="N64" i="2" s="1"/>
  <c r="O64" i="2" s="1"/>
  <c r="N29" i="2"/>
  <c r="O29" i="2" s="1"/>
  <c r="BU101" i="3"/>
  <c r="BU102" i="3" s="1"/>
  <c r="Q29" i="2"/>
  <c r="R29" i="2" l="1"/>
  <c r="S29" i="2" s="1"/>
  <c r="Q64" i="2"/>
  <c r="R64" i="2" s="1"/>
  <c r="S64" i="2" s="1"/>
  <c r="AO10" i="3"/>
  <c r="AO107" i="3" s="1"/>
  <c r="AQ107" i="3" s="1"/>
  <c r="AO94" i="3" l="1"/>
  <c r="AO56" i="3"/>
  <c r="AQ56" i="3" s="1"/>
  <c r="AO113" i="3"/>
  <c r="AO75" i="3"/>
  <c r="AQ10" i="3"/>
  <c r="AO88" i="3"/>
  <c r="AO37" i="3"/>
  <c r="AQ37" i="3" s="1"/>
  <c r="AQ42" i="3" s="1"/>
  <c r="AO50" i="3"/>
  <c r="AO69" i="3"/>
  <c r="AO11" i="3"/>
  <c r="AQ50" i="3" l="1"/>
  <c r="AO89" i="3"/>
  <c r="AQ86" i="3" s="1"/>
  <c r="AO70" i="3"/>
  <c r="AO51" i="3"/>
  <c r="AQ44" i="3"/>
  <c r="AQ45" i="3" s="1"/>
  <c r="E19" i="2"/>
  <c r="AQ88" i="3"/>
  <c r="AO109" i="3"/>
  <c r="AQ109" i="3" s="1"/>
  <c r="AQ111" i="3" s="1"/>
  <c r="AQ69" i="3"/>
  <c r="AQ94" i="3"/>
  <c r="AQ11" i="3"/>
  <c r="AQ75" i="3"/>
  <c r="AQ113" i="3"/>
  <c r="Z168" i="3"/>
  <c r="AQ118" i="3" l="1"/>
  <c r="AQ120" i="3" s="1"/>
  <c r="AQ121" i="3" s="1"/>
  <c r="AO52" i="3"/>
  <c r="AQ52" i="3" s="1"/>
  <c r="AQ54" i="3" s="1"/>
  <c r="AQ48" i="3"/>
  <c r="AQ53" i="3" s="1"/>
  <c r="AQ59" i="3" s="1"/>
  <c r="AQ60" i="3" s="1"/>
  <c r="AO71" i="3"/>
  <c r="AQ71" i="3" s="1"/>
  <c r="AQ73" i="3" s="1"/>
  <c r="AQ67" i="3"/>
  <c r="AQ72" i="3" s="1"/>
  <c r="AQ78" i="3" s="1"/>
  <c r="AQ79" i="3" s="1"/>
  <c r="Z169" i="3"/>
  <c r="AQ70" i="3"/>
  <c r="E54" i="2"/>
  <c r="F54" i="2" s="1"/>
  <c r="G54" i="2" s="1"/>
  <c r="F19" i="2"/>
  <c r="G19" i="2" s="1"/>
  <c r="AQ91" i="3"/>
  <c r="AQ97" i="3" s="1"/>
  <c r="AQ98" i="3" s="1"/>
  <c r="AQ89" i="3"/>
  <c r="U19" i="2"/>
  <c r="AO90" i="3"/>
  <c r="AQ90" i="3" s="1"/>
  <c r="AQ92" i="3" s="1"/>
  <c r="AQ51" i="3"/>
  <c r="BV10" i="3"/>
  <c r="Z160" i="3"/>
  <c r="Z164" i="3"/>
  <c r="Z155" i="3"/>
  <c r="Z161" i="3" l="1"/>
  <c r="Z156" i="3"/>
  <c r="Z165" i="3"/>
  <c r="BV113" i="3"/>
  <c r="BV94" i="3"/>
  <c r="BV75" i="3"/>
  <c r="BV11" i="3"/>
  <c r="BX10" i="3"/>
  <c r="BV88" i="3"/>
  <c r="BV37" i="3"/>
  <c r="BX37" i="3" s="1"/>
  <c r="BX42" i="3" s="1"/>
  <c r="BV69" i="3"/>
  <c r="U54" i="2"/>
  <c r="V54" i="2" s="1"/>
  <c r="W54" i="2" s="1"/>
  <c r="V19" i="2"/>
  <c r="W19" i="2" s="1"/>
  <c r="AQ61" i="3"/>
  <c r="BV56" i="3"/>
  <c r="BX56" i="3" s="1"/>
  <c r="BX61" i="3" s="1"/>
  <c r="AQ99" i="3"/>
  <c r="AQ80" i="3"/>
  <c r="CB10" i="3"/>
  <c r="CB56" i="3" s="1"/>
  <c r="CD56" i="3" s="1"/>
  <c r="CD61" i="3" s="1"/>
  <c r="CD63" i="3" l="1"/>
  <c r="CD64" i="3" s="1"/>
  <c r="I32" i="2"/>
  <c r="AQ63" i="3"/>
  <c r="AQ64" i="3" s="1"/>
  <c r="I19" i="2"/>
  <c r="BX44" i="3"/>
  <c r="BX45" i="3" s="1"/>
  <c r="E30" i="2"/>
  <c r="AQ82" i="3"/>
  <c r="AQ83" i="3" s="1"/>
  <c r="M19" i="2"/>
  <c r="BX88" i="3"/>
  <c r="AQ101" i="3"/>
  <c r="AQ102" i="3" s="1"/>
  <c r="Q19" i="2"/>
  <c r="BX94" i="3"/>
  <c r="BX11" i="3"/>
  <c r="BX75" i="3"/>
  <c r="BX113" i="3"/>
  <c r="BX118" i="3" s="1"/>
  <c r="CB113" i="3"/>
  <c r="CB94" i="3"/>
  <c r="CB75" i="3"/>
  <c r="CB11" i="3"/>
  <c r="CD10" i="3"/>
  <c r="CB88" i="3"/>
  <c r="CB69" i="3"/>
  <c r="CB37" i="3"/>
  <c r="CD37" i="3" s="1"/>
  <c r="CD42" i="3" s="1"/>
  <c r="BX63" i="3"/>
  <c r="BX64" i="3" s="1"/>
  <c r="I30" i="2"/>
  <c r="BX69" i="3"/>
  <c r="BV70" i="3"/>
  <c r="BV71" i="3" s="1"/>
  <c r="BX71" i="3" s="1"/>
  <c r="BX73" i="3" s="1"/>
  <c r="BV89" i="3"/>
  <c r="AK160" i="3"/>
  <c r="AK161" i="3" l="1"/>
  <c r="CD44" i="3"/>
  <c r="CD45" i="3" s="1"/>
  <c r="E32" i="2"/>
  <c r="CB89" i="3"/>
  <c r="CB90" i="3" s="1"/>
  <c r="CD90" i="3" s="1"/>
  <c r="CD92" i="3" s="1"/>
  <c r="CB70" i="3"/>
  <c r="BX120" i="3"/>
  <c r="BX121" i="3" s="1"/>
  <c r="U30" i="2"/>
  <c r="Q54" i="2"/>
  <c r="R54" i="2" s="1"/>
  <c r="S54" i="2" s="1"/>
  <c r="R19" i="2"/>
  <c r="S19" i="2" s="1"/>
  <c r="M54" i="2"/>
  <c r="N54" i="2" s="1"/>
  <c r="O54" i="2" s="1"/>
  <c r="N19" i="2"/>
  <c r="O19" i="2" s="1"/>
  <c r="I54" i="2"/>
  <c r="J54" i="2" s="1"/>
  <c r="K54" i="2" s="1"/>
  <c r="J19" i="2"/>
  <c r="K19" i="2" s="1"/>
  <c r="BX86" i="3"/>
  <c r="BX91" i="3" s="1"/>
  <c r="BX97" i="3" s="1"/>
  <c r="BX98" i="3" s="1"/>
  <c r="BX89" i="3"/>
  <c r="I65" i="2"/>
  <c r="J65" i="2" s="1"/>
  <c r="K65" i="2" s="1"/>
  <c r="J30" i="2"/>
  <c r="K30" i="2" s="1"/>
  <c r="CD88" i="3"/>
  <c r="BV90" i="3"/>
  <c r="BX90" i="3" s="1"/>
  <c r="BX92" i="3" s="1"/>
  <c r="F30" i="2"/>
  <c r="G30" i="2" s="1"/>
  <c r="E65" i="2"/>
  <c r="F65" i="2" s="1"/>
  <c r="G65" i="2" s="1"/>
  <c r="I67" i="2"/>
  <c r="J67" i="2" s="1"/>
  <c r="K67" i="2" s="1"/>
  <c r="J32" i="2"/>
  <c r="K32" i="2" s="1"/>
  <c r="CD69" i="3"/>
  <c r="CB71" i="3"/>
  <c r="CD71" i="3" s="1"/>
  <c r="CD73" i="3" s="1"/>
  <c r="BX67" i="3"/>
  <c r="BX72" i="3" s="1"/>
  <c r="BX78" i="3" s="1"/>
  <c r="BX79" i="3" s="1"/>
  <c r="BX70" i="3"/>
  <c r="CD75" i="3"/>
  <c r="CD11" i="3"/>
  <c r="CD94" i="3"/>
  <c r="CD113" i="3"/>
  <c r="CD118" i="3" s="1"/>
  <c r="AM160" i="3"/>
  <c r="AM164" i="3"/>
  <c r="AK164" i="3"/>
  <c r="BX80" i="3" l="1"/>
  <c r="BX82" i="3" s="1"/>
  <c r="BX83" i="3" s="1"/>
  <c r="AK165" i="3"/>
  <c r="AM165" i="3"/>
  <c r="AM161" i="3"/>
  <c r="CD120" i="3"/>
  <c r="CD121" i="3" s="1"/>
  <c r="U32" i="2"/>
  <c r="CD86" i="3"/>
  <c r="CD91" i="3" s="1"/>
  <c r="CD97" i="3" s="1"/>
  <c r="CD98" i="3" s="1"/>
  <c r="CD89" i="3"/>
  <c r="BX99" i="3"/>
  <c r="V30" i="2"/>
  <c r="W30" i="2" s="1"/>
  <c r="U65" i="2"/>
  <c r="V65" i="2" s="1"/>
  <c r="W65" i="2" s="1"/>
  <c r="E67" i="2"/>
  <c r="F67" i="2" s="1"/>
  <c r="G67" i="2" s="1"/>
  <c r="F32" i="2"/>
  <c r="G32" i="2" s="1"/>
  <c r="CD67" i="3"/>
  <c r="CD72" i="3" s="1"/>
  <c r="CD78" i="3" s="1"/>
  <c r="CD79" i="3" s="1"/>
  <c r="CD70" i="3"/>
  <c r="CE10" i="3"/>
  <c r="CE56" i="3" s="1"/>
  <c r="CG56" i="3" s="1"/>
  <c r="CG61" i="3" s="1"/>
  <c r="CK10" i="3"/>
  <c r="CK69" i="3" s="1"/>
  <c r="M30" i="2" l="1"/>
  <c r="CD80" i="3"/>
  <c r="M32" i="2" s="1"/>
  <c r="CM69" i="3"/>
  <c r="CG63" i="3"/>
  <c r="CG64" i="3" s="1"/>
  <c r="I33" i="2"/>
  <c r="CD82" i="3"/>
  <c r="CD83" i="3" s="1"/>
  <c r="CK37" i="3"/>
  <c r="CM37" i="3" s="1"/>
  <c r="CM42" i="3" s="1"/>
  <c r="M65" i="2"/>
  <c r="N65" i="2" s="1"/>
  <c r="O65" i="2" s="1"/>
  <c r="N30" i="2"/>
  <c r="O30" i="2" s="1"/>
  <c r="CK75" i="3"/>
  <c r="CK113" i="3"/>
  <c r="CK94" i="3"/>
  <c r="CM10" i="3"/>
  <c r="CK11" i="3"/>
  <c r="CK88" i="3"/>
  <c r="CE113" i="3"/>
  <c r="CE75" i="3"/>
  <c r="CE94" i="3"/>
  <c r="CG10" i="3"/>
  <c r="CE11" i="3"/>
  <c r="CE88" i="3"/>
  <c r="CE69" i="3"/>
  <c r="CE37" i="3"/>
  <c r="CG37" i="3" s="1"/>
  <c r="CG42" i="3" s="1"/>
  <c r="BX101" i="3"/>
  <c r="BX102" i="3" s="1"/>
  <c r="Q30" i="2"/>
  <c r="CK56" i="3"/>
  <c r="CM56" i="3" s="1"/>
  <c r="CM61" i="3" s="1"/>
  <c r="CD99" i="3"/>
  <c r="V32" i="2"/>
  <c r="W32" i="2" s="1"/>
  <c r="U67" i="2"/>
  <c r="V67" i="2" s="1"/>
  <c r="W67" i="2" s="1"/>
  <c r="CE70" i="3" l="1"/>
  <c r="CE89" i="3"/>
  <c r="J33" i="2"/>
  <c r="K33" i="2" s="1"/>
  <c r="I68" i="2"/>
  <c r="J68" i="2" s="1"/>
  <c r="K68" i="2" s="1"/>
  <c r="CG44" i="3"/>
  <c r="CG45" i="3" s="1"/>
  <c r="E33" i="2"/>
  <c r="CG11" i="3"/>
  <c r="CG94" i="3"/>
  <c r="CG75" i="3"/>
  <c r="CG113" i="3"/>
  <c r="CG118" i="3" s="1"/>
  <c r="CM88" i="3"/>
  <c r="CM44" i="3"/>
  <c r="CM45" i="3" s="1"/>
  <c r="E35" i="2"/>
  <c r="CM63" i="3"/>
  <c r="CM64" i="3" s="1"/>
  <c r="I35" i="2"/>
  <c r="CG69" i="3"/>
  <c r="CE71" i="3"/>
  <c r="CG71" i="3" s="1"/>
  <c r="CG73" i="3" s="1"/>
  <c r="CK70" i="3"/>
  <c r="CK89" i="3"/>
  <c r="M67" i="2"/>
  <c r="N67" i="2" s="1"/>
  <c r="O67" i="2" s="1"/>
  <c r="N32" i="2"/>
  <c r="O32" i="2" s="1"/>
  <c r="CD101" i="3"/>
  <c r="CD102" i="3" s="1"/>
  <c r="Q32" i="2"/>
  <c r="R30" i="2"/>
  <c r="S30" i="2" s="1"/>
  <c r="Q65" i="2"/>
  <c r="R65" i="2" s="1"/>
  <c r="S65" i="2" s="1"/>
  <c r="CG88" i="3"/>
  <c r="CE90" i="3"/>
  <c r="CG90" i="3" s="1"/>
  <c r="CG92" i="3" s="1"/>
  <c r="CM94" i="3"/>
  <c r="CM11" i="3"/>
  <c r="CM75" i="3"/>
  <c r="CM113" i="3"/>
  <c r="CM118" i="3" s="1"/>
  <c r="AN164" i="3"/>
  <c r="AN160" i="3"/>
  <c r="AN165" i="3" l="1"/>
  <c r="AN161" i="3"/>
  <c r="U35" i="2"/>
  <c r="CM120" i="3"/>
  <c r="CM121" i="3" s="1"/>
  <c r="R32" i="2"/>
  <c r="S32" i="2" s="1"/>
  <c r="Q67" i="2"/>
  <c r="R67" i="2" s="1"/>
  <c r="S67" i="2" s="1"/>
  <c r="CM86" i="3"/>
  <c r="CM91" i="3" s="1"/>
  <c r="CM97" i="3" s="1"/>
  <c r="CM98" i="3" s="1"/>
  <c r="CM89" i="3"/>
  <c r="CM99" i="3" s="1"/>
  <c r="I70" i="2"/>
  <c r="J70" i="2" s="1"/>
  <c r="K70" i="2" s="1"/>
  <c r="J35" i="2"/>
  <c r="K35" i="2" s="1"/>
  <c r="CK90" i="3"/>
  <c r="CM90" i="3" s="1"/>
  <c r="CM92" i="3" s="1"/>
  <c r="CM67" i="3"/>
  <c r="CM72" i="3" s="1"/>
  <c r="CM78" i="3" s="1"/>
  <c r="CM79" i="3" s="1"/>
  <c r="CM70" i="3"/>
  <c r="CK71" i="3"/>
  <c r="CM71" i="3" s="1"/>
  <c r="CM73" i="3" s="1"/>
  <c r="F35" i="2"/>
  <c r="G35" i="2" s="1"/>
  <c r="E70" i="2"/>
  <c r="F70" i="2" s="1"/>
  <c r="G70" i="2" s="1"/>
  <c r="CG120" i="3"/>
  <c r="CG121" i="3" s="1"/>
  <c r="U33" i="2"/>
  <c r="F33" i="2"/>
  <c r="G33" i="2" s="1"/>
  <c r="E68" i="2"/>
  <c r="F68" i="2" s="1"/>
  <c r="G68" i="2" s="1"/>
  <c r="CG86" i="3"/>
  <c r="CG91" i="3" s="1"/>
  <c r="CG97" i="3" s="1"/>
  <c r="CG98" i="3" s="1"/>
  <c r="CG89" i="3"/>
  <c r="CG67" i="3"/>
  <c r="CG72" i="3" s="1"/>
  <c r="CG78" i="3" s="1"/>
  <c r="CG79" i="3" s="1"/>
  <c r="CG70" i="3"/>
  <c r="CG80" i="3" s="1"/>
  <c r="AP164" i="3"/>
  <c r="AP160" i="3"/>
  <c r="CG99" i="3" l="1"/>
  <c r="CG101" i="3" s="1"/>
  <c r="CG102" i="3" s="1"/>
  <c r="AP165" i="3"/>
  <c r="AP161" i="3"/>
  <c r="CG82" i="3"/>
  <c r="CG83" i="3" s="1"/>
  <c r="M33" i="2"/>
  <c r="CM101" i="3"/>
  <c r="CM102" i="3" s="1"/>
  <c r="Q35" i="2"/>
  <c r="U70" i="2"/>
  <c r="V70" i="2" s="1"/>
  <c r="W70" i="2" s="1"/>
  <c r="V35" i="2"/>
  <c r="W35" i="2" s="1"/>
  <c r="Q33" i="2"/>
  <c r="V33" i="2"/>
  <c r="W33" i="2" s="1"/>
  <c r="U68" i="2"/>
  <c r="V68" i="2" s="1"/>
  <c r="W68" i="2" s="1"/>
  <c r="CM80" i="3"/>
  <c r="N33" i="2" l="1"/>
  <c r="O33" i="2" s="1"/>
  <c r="M68" i="2"/>
  <c r="N68" i="2" s="1"/>
  <c r="O68" i="2" s="1"/>
  <c r="R33" i="2"/>
  <c r="S33" i="2" s="1"/>
  <c r="Q68" i="2"/>
  <c r="R68" i="2" s="1"/>
  <c r="S68" i="2" s="1"/>
  <c r="R35" i="2"/>
  <c r="S35" i="2" s="1"/>
  <c r="Q70" i="2"/>
  <c r="R70" i="2" s="1"/>
  <c r="S70" i="2" s="1"/>
  <c r="CM82" i="3"/>
  <c r="CM83" i="3" s="1"/>
  <c r="M35" i="2"/>
  <c r="N35" i="2" l="1"/>
  <c r="O35" i="2" s="1"/>
  <c r="M70" i="2"/>
  <c r="N70" i="2" s="1"/>
  <c r="O70" i="2" s="1"/>
  <c r="CH10" i="3"/>
  <c r="CH94" i="3" l="1"/>
  <c r="CH113" i="3"/>
  <c r="CH75" i="3"/>
  <c r="CJ10" i="3"/>
  <c r="CH11" i="3"/>
  <c r="CH88" i="3"/>
  <c r="CH37" i="3"/>
  <c r="CJ37" i="3" s="1"/>
  <c r="CJ42" i="3" s="1"/>
  <c r="CH56" i="3"/>
  <c r="CJ56" i="3" s="1"/>
  <c r="CJ61" i="3" s="1"/>
  <c r="CH69" i="3"/>
  <c r="I34" i="2" l="1"/>
  <c r="CJ63" i="3"/>
  <c r="CJ64" i="3" s="1"/>
  <c r="CJ94" i="3"/>
  <c r="CJ11" i="3"/>
  <c r="CJ75" i="3"/>
  <c r="CJ113" i="3"/>
  <c r="CJ118" i="3" s="1"/>
  <c r="CJ44" i="3"/>
  <c r="CJ45" i="3" s="1"/>
  <c r="E34" i="2"/>
  <c r="CJ88" i="3"/>
  <c r="CJ69" i="3"/>
  <c r="CH70" i="3"/>
  <c r="CH71" i="3" s="1"/>
  <c r="CJ71" i="3" s="1"/>
  <c r="CJ73" i="3" s="1"/>
  <c r="CH89" i="3"/>
  <c r="AO160" i="3"/>
  <c r="AO161" i="3" l="1"/>
  <c r="F34" i="2"/>
  <c r="G34" i="2" s="1"/>
  <c r="E69" i="2"/>
  <c r="F69" i="2" s="1"/>
  <c r="G69" i="2" s="1"/>
  <c r="CJ86" i="3"/>
  <c r="CJ91" i="3" s="1"/>
  <c r="CJ97" i="3" s="1"/>
  <c r="CJ98" i="3" s="1"/>
  <c r="CJ89" i="3"/>
  <c r="CH90" i="3"/>
  <c r="CJ90" i="3" s="1"/>
  <c r="CJ92" i="3" s="1"/>
  <c r="CJ120" i="3"/>
  <c r="CJ121" i="3" s="1"/>
  <c r="U34" i="2"/>
  <c r="CJ67" i="3"/>
  <c r="CJ72" i="3" s="1"/>
  <c r="CJ78" i="3" s="1"/>
  <c r="CJ79" i="3" s="1"/>
  <c r="CJ70" i="3"/>
  <c r="CJ80" i="3" s="1"/>
  <c r="I69" i="2"/>
  <c r="J69" i="2" s="1"/>
  <c r="K69" i="2" s="1"/>
  <c r="J34" i="2"/>
  <c r="K34" i="2" s="1"/>
  <c r="AO164" i="3"/>
  <c r="AO165" i="3" l="1"/>
  <c r="V34" i="2"/>
  <c r="W34" i="2" s="1"/>
  <c r="U69" i="2"/>
  <c r="V69" i="2" s="1"/>
  <c r="W69" i="2" s="1"/>
  <c r="M34" i="2"/>
  <c r="CJ82" i="3"/>
  <c r="CJ83" i="3" s="1"/>
  <c r="CJ99" i="3"/>
  <c r="M69" i="2" l="1"/>
  <c r="N69" i="2" s="1"/>
  <c r="O69" i="2" s="1"/>
  <c r="N34" i="2"/>
  <c r="O34" i="2" s="1"/>
  <c r="CJ101" i="3"/>
  <c r="CJ102" i="3" s="1"/>
  <c r="Q34" i="2"/>
  <c r="R34" i="2" l="1"/>
  <c r="S34" i="2" s="1"/>
  <c r="Q69" i="2"/>
  <c r="R69" i="2" s="1"/>
  <c r="S69" i="2" s="1"/>
  <c r="AR10" i="3"/>
  <c r="AR107" i="3" s="1"/>
  <c r="AT107" i="3" s="1"/>
  <c r="AR69" i="3" l="1"/>
  <c r="AT69" i="3" s="1"/>
  <c r="AR56" i="3"/>
  <c r="AT56" i="3" s="1"/>
  <c r="AR75" i="3"/>
  <c r="AR94" i="3"/>
  <c r="AR113" i="3"/>
  <c r="AT10" i="3"/>
  <c r="AR88" i="3"/>
  <c r="AR50" i="3"/>
  <c r="AR37" i="3"/>
  <c r="AT37" i="3" s="1"/>
  <c r="AT42" i="3" s="1"/>
  <c r="AR11" i="3"/>
  <c r="AT50" i="3" l="1"/>
  <c r="AR70" i="3"/>
  <c r="AT67" i="3" s="1"/>
  <c r="AR89" i="3"/>
  <c r="AT86" i="3" s="1"/>
  <c r="AR51" i="3"/>
  <c r="AT88" i="3"/>
  <c r="AR109" i="3"/>
  <c r="AT109" i="3" s="1"/>
  <c r="AT111" i="3" s="1"/>
  <c r="AT94" i="3"/>
  <c r="AT11" i="3"/>
  <c r="AT75" i="3"/>
  <c r="AT113" i="3"/>
  <c r="AT44" i="3"/>
  <c r="AT45" i="3" s="1"/>
  <c r="E20" i="2"/>
  <c r="AA168" i="3"/>
  <c r="AT118" i="3" l="1"/>
  <c r="U20" i="2" s="1"/>
  <c r="AR90" i="3"/>
  <c r="AT90" i="3" s="1"/>
  <c r="AT92" i="3" s="1"/>
  <c r="AR52" i="3"/>
  <c r="AT52" i="3" s="1"/>
  <c r="AT54" i="3" s="1"/>
  <c r="AT48" i="3"/>
  <c r="AT53" i="3" s="1"/>
  <c r="AT59" i="3" s="1"/>
  <c r="AT60" i="3" s="1"/>
  <c r="AA169" i="3"/>
  <c r="AT91" i="3"/>
  <c r="AT97" i="3" s="1"/>
  <c r="AT98" i="3" s="1"/>
  <c r="AT89" i="3"/>
  <c r="E55" i="2"/>
  <c r="F55" i="2" s="1"/>
  <c r="G55" i="2" s="1"/>
  <c r="F20" i="2"/>
  <c r="G20" i="2" s="1"/>
  <c r="AT72" i="3"/>
  <c r="AT78" i="3" s="1"/>
  <c r="AT79" i="3" s="1"/>
  <c r="AT70" i="3"/>
  <c r="AR71" i="3"/>
  <c r="AT71" i="3" s="1"/>
  <c r="AT73" i="3" s="1"/>
  <c r="AT51" i="3"/>
  <c r="AA155" i="3"/>
  <c r="AA160" i="3"/>
  <c r="AA164" i="3"/>
  <c r="AT120" i="3" l="1"/>
  <c r="AT121" i="3" s="1"/>
  <c r="AA165" i="3"/>
  <c r="AA156" i="3"/>
  <c r="AA161" i="3"/>
  <c r="V20" i="2"/>
  <c r="W20" i="2" s="1"/>
  <c r="U55" i="2"/>
  <c r="V55" i="2" s="1"/>
  <c r="W55" i="2" s="1"/>
  <c r="AT61" i="3"/>
  <c r="AT80" i="3"/>
  <c r="AT99" i="3"/>
  <c r="AT63" i="3" l="1"/>
  <c r="AT64" i="3" s="1"/>
  <c r="I20" i="2"/>
  <c r="AT101" i="3"/>
  <c r="AT102" i="3" s="1"/>
  <c r="Q20" i="2"/>
  <c r="AT82" i="3"/>
  <c r="AT83" i="3" s="1"/>
  <c r="M20" i="2"/>
  <c r="Q55" i="2" l="1"/>
  <c r="R55" i="2" s="1"/>
  <c r="S55" i="2" s="1"/>
  <c r="R20" i="2"/>
  <c r="S20" i="2" s="1"/>
  <c r="N20" i="2"/>
  <c r="O20" i="2" s="1"/>
  <c r="M55" i="2"/>
  <c r="N55" i="2" s="1"/>
  <c r="O55" i="2" s="1"/>
  <c r="J20" i="2"/>
  <c r="K20" i="2" s="1"/>
  <c r="I55" i="2"/>
  <c r="J55" i="2" s="1"/>
  <c r="K55" i="2" s="1"/>
  <c r="E37" i="3"/>
  <c r="G37" i="3" s="1"/>
  <c r="G42" i="3" s="1"/>
  <c r="G44" i="3" l="1"/>
  <c r="G45" i="3" s="1"/>
  <c r="E7" i="2"/>
  <c r="E75" i="3"/>
  <c r="E56" i="3"/>
  <c r="G56" i="3" s="1"/>
  <c r="E94" i="3"/>
  <c r="E113" i="3"/>
  <c r="G10" i="3"/>
  <c r="E88" i="3"/>
  <c r="E50" i="3"/>
  <c r="E69" i="3"/>
  <c r="E11" i="3"/>
  <c r="E70" i="3" l="1"/>
  <c r="E71" i="3" s="1"/>
  <c r="G71" i="3" s="1"/>
  <c r="G73" i="3" s="1"/>
  <c r="E89" i="3"/>
  <c r="E51" i="3"/>
  <c r="E52" i="3" s="1"/>
  <c r="G52" i="3" s="1"/>
  <c r="G54" i="3" s="1"/>
  <c r="E109" i="3"/>
  <c r="G109" i="3" s="1"/>
  <c r="G111" i="3" s="1"/>
  <c r="G69" i="3"/>
  <c r="G94" i="3"/>
  <c r="G11" i="3"/>
  <c r="G75" i="3"/>
  <c r="G113" i="3"/>
  <c r="G50" i="3"/>
  <c r="F7" i="2"/>
  <c r="E42" i="2"/>
  <c r="F42" i="2" s="1"/>
  <c r="G88" i="3"/>
  <c r="E90" i="3"/>
  <c r="G90" i="3" s="1"/>
  <c r="G92" i="3" s="1"/>
  <c r="K10" i="3"/>
  <c r="K107" i="3" s="1"/>
  <c r="M107" i="3" s="1"/>
  <c r="N160" i="3"/>
  <c r="N164" i="3"/>
  <c r="N155" i="3"/>
  <c r="N168" i="3"/>
  <c r="G7" i="2" l="1"/>
  <c r="G118" i="3"/>
  <c r="G120" i="3" s="1"/>
  <c r="G121" i="3" s="1"/>
  <c r="N156" i="3"/>
  <c r="N161" i="3"/>
  <c r="N165" i="3"/>
  <c r="N169" i="3"/>
  <c r="K56" i="3"/>
  <c r="M56" i="3" s="1"/>
  <c r="K75" i="3"/>
  <c r="K94" i="3"/>
  <c r="K113" i="3"/>
  <c r="M10" i="3"/>
  <c r="K88" i="3"/>
  <c r="K69" i="3"/>
  <c r="K37" i="3"/>
  <c r="M37" i="3" s="1"/>
  <c r="M42" i="3" s="1"/>
  <c r="K11" i="3"/>
  <c r="K50" i="3"/>
  <c r="G48" i="3"/>
  <c r="G53" i="3" s="1"/>
  <c r="G59" i="3" s="1"/>
  <c r="G60" i="3" s="1"/>
  <c r="G51" i="3"/>
  <c r="G42" i="2"/>
  <c r="G86" i="3"/>
  <c r="G91" i="3" s="1"/>
  <c r="G97" i="3" s="1"/>
  <c r="G98" i="3" s="1"/>
  <c r="G89" i="3"/>
  <c r="G67" i="3"/>
  <c r="G72" i="3" s="1"/>
  <c r="G78" i="3" s="1"/>
  <c r="G79" i="3" s="1"/>
  <c r="G70" i="3"/>
  <c r="U7" i="2" l="1"/>
  <c r="V7" i="2" s="1"/>
  <c r="W7" i="2" s="1"/>
  <c r="M69" i="3"/>
  <c r="G80" i="3"/>
  <c r="G61" i="3"/>
  <c r="M50" i="3"/>
  <c r="K109" i="3"/>
  <c r="M109" i="3" s="1"/>
  <c r="M111" i="3" s="1"/>
  <c r="K89" i="3"/>
  <c r="K90" i="3" s="1"/>
  <c r="M90" i="3" s="1"/>
  <c r="M92" i="3" s="1"/>
  <c r="K70" i="3"/>
  <c r="K51" i="3"/>
  <c r="K52" i="3" s="1"/>
  <c r="M52" i="3" s="1"/>
  <c r="M54" i="3" s="1"/>
  <c r="M88" i="3"/>
  <c r="G99" i="3"/>
  <c r="M44" i="3"/>
  <c r="M45" i="3" s="1"/>
  <c r="E9" i="2"/>
  <c r="M75" i="3"/>
  <c r="M11" i="3"/>
  <c r="M94" i="3"/>
  <c r="M113" i="3"/>
  <c r="P155" i="3"/>
  <c r="P168" i="3"/>
  <c r="P164" i="3"/>
  <c r="U42" i="2" l="1"/>
  <c r="V42" i="2" s="1"/>
  <c r="W42" i="2" s="1"/>
  <c r="M118" i="3"/>
  <c r="M120" i="3" s="1"/>
  <c r="M121" i="3" s="1"/>
  <c r="P156" i="3"/>
  <c r="P165" i="3"/>
  <c r="P169" i="3"/>
  <c r="Q7" i="2"/>
  <c r="G101" i="3"/>
  <c r="G102" i="3" s="1"/>
  <c r="M67" i="3"/>
  <c r="M72" i="3" s="1"/>
  <c r="M78" i="3" s="1"/>
  <c r="M79" i="3" s="1"/>
  <c r="M70" i="3"/>
  <c r="K71" i="3"/>
  <c r="M71" i="3" s="1"/>
  <c r="M73" i="3" s="1"/>
  <c r="M86" i="3"/>
  <c r="M91" i="3" s="1"/>
  <c r="M97" i="3" s="1"/>
  <c r="M98" i="3" s="1"/>
  <c r="M89" i="3"/>
  <c r="E44" i="2"/>
  <c r="F44" i="2" s="1"/>
  <c r="G44" i="2" s="1"/>
  <c r="F9" i="2"/>
  <c r="G9" i="2" s="1"/>
  <c r="G63" i="3"/>
  <c r="G64" i="3" s="1"/>
  <c r="I7" i="2"/>
  <c r="M48" i="3"/>
  <c r="M53" i="3" s="1"/>
  <c r="M59" i="3" s="1"/>
  <c r="M60" i="3" s="1"/>
  <c r="M51" i="3"/>
  <c r="G82" i="3"/>
  <c r="G83" i="3" s="1"/>
  <c r="M7" i="2"/>
  <c r="P160" i="3"/>
  <c r="U9" i="2" l="1"/>
  <c r="M99" i="3"/>
  <c r="M101" i="3" s="1"/>
  <c r="M102" i="3" s="1"/>
  <c r="M61" i="3"/>
  <c r="I9" i="2" s="1"/>
  <c r="P161" i="3"/>
  <c r="N7" i="2"/>
  <c r="O7" i="2" s="1"/>
  <c r="M42" i="2"/>
  <c r="N42" i="2" s="1"/>
  <c r="O42" i="2" s="1"/>
  <c r="J7" i="2"/>
  <c r="K7" i="2" s="1"/>
  <c r="I42" i="2"/>
  <c r="J42" i="2" s="1"/>
  <c r="K42" i="2" s="1"/>
  <c r="V9" i="2"/>
  <c r="W9" i="2" s="1"/>
  <c r="U44" i="2"/>
  <c r="V44" i="2" s="1"/>
  <c r="W44" i="2" s="1"/>
  <c r="Q42" i="2"/>
  <c r="R42" i="2" s="1"/>
  <c r="S42" i="2" s="1"/>
  <c r="R7" i="2"/>
  <c r="S7" i="2" s="1"/>
  <c r="M80" i="3"/>
  <c r="Q9" i="2"/>
  <c r="M63" i="3" l="1"/>
  <c r="M64" i="3" s="1"/>
  <c r="M82" i="3"/>
  <c r="M83" i="3" s="1"/>
  <c r="M9" i="2"/>
  <c r="I44" i="2"/>
  <c r="J44" i="2" s="1"/>
  <c r="K44" i="2" s="1"/>
  <c r="J9" i="2"/>
  <c r="K9" i="2" s="1"/>
  <c r="Q44" i="2"/>
  <c r="R44" i="2" s="1"/>
  <c r="S44" i="2" s="1"/>
  <c r="R9" i="2"/>
  <c r="S9" i="2" s="1"/>
  <c r="M44" i="2" l="1"/>
  <c r="N44" i="2" s="1"/>
  <c r="O44" i="2" s="1"/>
  <c r="N9" i="2"/>
  <c r="O9" i="2" s="1"/>
  <c r="N10" i="3"/>
  <c r="N107" i="3" s="1"/>
  <c r="P107" i="3" s="1"/>
  <c r="P10" i="3" l="1"/>
  <c r="P11" i="3"/>
  <c r="P94" i="3"/>
  <c r="P75" i="3"/>
  <c r="P113" i="3"/>
  <c r="N94" i="3"/>
  <c r="N75" i="3"/>
  <c r="N56" i="3"/>
  <c r="P56" i="3" s="1"/>
  <c r="N113" i="3"/>
  <c r="N50" i="3"/>
  <c r="N88" i="3"/>
  <c r="N11" i="3"/>
  <c r="N37" i="3"/>
  <c r="P37" i="3" s="1"/>
  <c r="P42" i="3" s="1"/>
  <c r="N69" i="3"/>
  <c r="H10" i="3"/>
  <c r="H107" i="3" s="1"/>
  <c r="J107" i="3" s="1"/>
  <c r="H37" i="3" l="1"/>
  <c r="J37" i="3" s="1"/>
  <c r="J42" i="3" s="1"/>
  <c r="J44" i="3" s="1"/>
  <c r="J45" i="3" s="1"/>
  <c r="N89" i="3"/>
  <c r="N70" i="3"/>
  <c r="N71" i="3" s="1"/>
  <c r="P71" i="3" s="1"/>
  <c r="P73" i="3" s="1"/>
  <c r="N51" i="3"/>
  <c r="N52" i="3" s="1"/>
  <c r="P52" i="3" s="1"/>
  <c r="P54" i="3" s="1"/>
  <c r="P118" i="3"/>
  <c r="N109" i="3"/>
  <c r="P109" i="3" s="1"/>
  <c r="P111" i="3" s="1"/>
  <c r="H75" i="3"/>
  <c r="H56" i="3"/>
  <c r="J56" i="3" s="1"/>
  <c r="H94" i="3"/>
  <c r="H113" i="3"/>
  <c r="J10" i="3"/>
  <c r="H88" i="3"/>
  <c r="H50" i="3"/>
  <c r="H69" i="3"/>
  <c r="H11" i="3"/>
  <c r="P69" i="3"/>
  <c r="P88" i="3"/>
  <c r="N90" i="3"/>
  <c r="P90" i="3" s="1"/>
  <c r="P92" i="3" s="1"/>
  <c r="P44" i="3"/>
  <c r="P45" i="3" s="1"/>
  <c r="E10" i="2"/>
  <c r="P50" i="3"/>
  <c r="B11" i="3"/>
  <c r="B51" i="3" s="1"/>
  <c r="D48" i="3" s="1"/>
  <c r="D53" i="3" s="1"/>
  <c r="D59" i="3" s="1"/>
  <c r="D60" i="3" s="1"/>
  <c r="Q10" i="3"/>
  <c r="Q107" i="3" s="1"/>
  <c r="S107" i="3" s="1"/>
  <c r="Q155" i="3"/>
  <c r="Q160" i="3"/>
  <c r="Q168" i="3"/>
  <c r="Q164" i="3"/>
  <c r="E8" i="2" l="1"/>
  <c r="S10" i="3"/>
  <c r="Q161" i="3"/>
  <c r="Q169" i="3"/>
  <c r="Q156" i="3"/>
  <c r="Q165" i="3"/>
  <c r="E45" i="2"/>
  <c r="F45" i="2" s="1"/>
  <c r="G45" i="2" s="1"/>
  <c r="F10" i="2"/>
  <c r="G10" i="2" s="1"/>
  <c r="J69" i="3"/>
  <c r="P67" i="3"/>
  <c r="P72" i="3" s="1"/>
  <c r="P78" i="3" s="1"/>
  <c r="P79" i="3" s="1"/>
  <c r="P70" i="3"/>
  <c r="S11" i="3"/>
  <c r="S94" i="3"/>
  <c r="S75" i="3"/>
  <c r="Q75" i="3"/>
  <c r="Q56" i="3"/>
  <c r="S56" i="3" s="1"/>
  <c r="Q94" i="3"/>
  <c r="Q113" i="3"/>
  <c r="Q69" i="3"/>
  <c r="Q88" i="3"/>
  <c r="Q37" i="3"/>
  <c r="S37" i="3" s="1"/>
  <c r="S42" i="3" s="1"/>
  <c r="Q11" i="3"/>
  <c r="Q50" i="3"/>
  <c r="B89" i="3"/>
  <c r="B70" i="3"/>
  <c r="J50" i="3"/>
  <c r="P86" i="3"/>
  <c r="P91" i="3" s="1"/>
  <c r="P97" i="3" s="1"/>
  <c r="P98" i="3" s="1"/>
  <c r="P89" i="3"/>
  <c r="H89" i="3"/>
  <c r="H90" i="3" s="1"/>
  <c r="J90" i="3" s="1"/>
  <c r="J92" i="3" s="1"/>
  <c r="H70" i="3"/>
  <c r="H71" i="3" s="1"/>
  <c r="J71" i="3" s="1"/>
  <c r="J73" i="3" s="1"/>
  <c r="H51" i="3"/>
  <c r="J88" i="3"/>
  <c r="P120" i="3"/>
  <c r="P121" i="3" s="1"/>
  <c r="U10" i="2"/>
  <c r="F8" i="2"/>
  <c r="E43" i="2"/>
  <c r="F43" i="2" s="1"/>
  <c r="S113" i="3"/>
  <c r="D51" i="3"/>
  <c r="H109" i="3"/>
  <c r="J109" i="3" s="1"/>
  <c r="J111" i="3" s="1"/>
  <c r="J94" i="3"/>
  <c r="J75" i="3"/>
  <c r="J11" i="3"/>
  <c r="J113" i="3"/>
  <c r="P48" i="3"/>
  <c r="P53" i="3" s="1"/>
  <c r="P59" i="3" s="1"/>
  <c r="P60" i="3" s="1"/>
  <c r="P51" i="3"/>
  <c r="AU10" i="3"/>
  <c r="AU69" i="3" s="1"/>
  <c r="AW69" i="3" s="1"/>
  <c r="O164" i="3"/>
  <c r="O160" i="3"/>
  <c r="O168" i="3"/>
  <c r="G8" i="2" l="1"/>
  <c r="P99" i="3"/>
  <c r="P101" i="3" s="1"/>
  <c r="P102" i="3" s="1"/>
  <c r="O161" i="3"/>
  <c r="O169" i="3"/>
  <c r="O165" i="3"/>
  <c r="P61" i="3"/>
  <c r="V10" i="2"/>
  <c r="W10" i="2" s="1"/>
  <c r="U45" i="2"/>
  <c r="V45" i="2" s="1"/>
  <c r="W45" i="2" s="1"/>
  <c r="J48" i="3"/>
  <c r="J53" i="3" s="1"/>
  <c r="J59" i="3" s="1"/>
  <c r="J60" i="3" s="1"/>
  <c r="J51" i="3"/>
  <c r="D86" i="3"/>
  <c r="D91" i="3" s="1"/>
  <c r="D97" i="3" s="1"/>
  <c r="D98" i="3" s="1"/>
  <c r="D89" i="3"/>
  <c r="Q109" i="3"/>
  <c r="S109" i="3" s="1"/>
  <c r="S111" i="3" s="1"/>
  <c r="S118" i="3"/>
  <c r="J67" i="3"/>
  <c r="J72" i="3" s="1"/>
  <c r="J78" i="3" s="1"/>
  <c r="J79" i="3" s="1"/>
  <c r="J70" i="3"/>
  <c r="H52" i="3"/>
  <c r="J52" i="3" s="1"/>
  <c r="J54" i="3" s="1"/>
  <c r="S50" i="3"/>
  <c r="S88" i="3"/>
  <c r="AU94" i="3"/>
  <c r="AU75" i="3"/>
  <c r="AU113" i="3"/>
  <c r="AW10" i="3"/>
  <c r="AU11" i="3"/>
  <c r="AU88" i="3"/>
  <c r="AU37" i="3"/>
  <c r="AW37" i="3" s="1"/>
  <c r="AW42" i="3" s="1"/>
  <c r="AU56" i="3"/>
  <c r="AW56" i="3" s="1"/>
  <c r="AW61" i="3" s="1"/>
  <c r="J118" i="3"/>
  <c r="G43" i="2"/>
  <c r="J86" i="3"/>
  <c r="J91" i="3" s="1"/>
  <c r="J97" i="3" s="1"/>
  <c r="J98" i="3" s="1"/>
  <c r="J89" i="3"/>
  <c r="Q89" i="3"/>
  <c r="Q70" i="3"/>
  <c r="Q71" i="3" s="1"/>
  <c r="S71" i="3" s="1"/>
  <c r="S73" i="3" s="1"/>
  <c r="Q51" i="3"/>
  <c r="S69" i="3"/>
  <c r="P80" i="3"/>
  <c r="D67" i="3"/>
  <c r="D72" i="3" s="1"/>
  <c r="D78" i="3" s="1"/>
  <c r="D79" i="3" s="1"/>
  <c r="D70" i="3"/>
  <c r="S44" i="3"/>
  <c r="S45" i="3" s="1"/>
  <c r="E11" i="2"/>
  <c r="T10" i="3"/>
  <c r="T107" i="3" s="1"/>
  <c r="V107" i="3" s="1"/>
  <c r="B88" i="3"/>
  <c r="D88" i="3" s="1"/>
  <c r="R160" i="3"/>
  <c r="R168" i="3"/>
  <c r="O155" i="3"/>
  <c r="Q10" i="2" l="1"/>
  <c r="V10" i="3"/>
  <c r="V75" i="3" s="1"/>
  <c r="J80" i="3"/>
  <c r="J82" i="3" s="1"/>
  <c r="J83" i="3" s="1"/>
  <c r="J99" i="3"/>
  <c r="Q8" i="2" s="1"/>
  <c r="R161" i="3"/>
  <c r="O156" i="3"/>
  <c r="R169" i="3"/>
  <c r="V94" i="3"/>
  <c r="V11" i="3"/>
  <c r="V113" i="3"/>
  <c r="R10" i="2"/>
  <c r="S10" i="2" s="1"/>
  <c r="Q45" i="2"/>
  <c r="R45" i="2" s="1"/>
  <c r="S45" i="2" s="1"/>
  <c r="S48" i="3"/>
  <c r="S53" i="3" s="1"/>
  <c r="S59" i="3" s="1"/>
  <c r="S60" i="3" s="1"/>
  <c r="S51" i="3"/>
  <c r="AW88" i="3"/>
  <c r="Q52" i="3"/>
  <c r="S52" i="3" s="1"/>
  <c r="S54" i="3" s="1"/>
  <c r="D99" i="3"/>
  <c r="B90" i="3"/>
  <c r="D90" i="3" s="1"/>
  <c r="D92" i="3" s="1"/>
  <c r="P82" i="3"/>
  <c r="P83" i="3" s="1"/>
  <c r="M10" i="2"/>
  <c r="S67" i="3"/>
  <c r="S72" i="3" s="1"/>
  <c r="S78" i="3" s="1"/>
  <c r="S79" i="3" s="1"/>
  <c r="S70" i="3"/>
  <c r="J120" i="3"/>
  <c r="J121" i="3" s="1"/>
  <c r="U8" i="2"/>
  <c r="AU89" i="3"/>
  <c r="AU70" i="3"/>
  <c r="S120" i="3"/>
  <c r="S121" i="3" s="1"/>
  <c r="U11" i="2"/>
  <c r="T94" i="3"/>
  <c r="T75" i="3"/>
  <c r="T113" i="3"/>
  <c r="T56" i="3"/>
  <c r="V56" i="3" s="1"/>
  <c r="T88" i="3"/>
  <c r="T69" i="3"/>
  <c r="T37" i="3"/>
  <c r="V37" i="3" s="1"/>
  <c r="V42" i="3" s="1"/>
  <c r="T11" i="3"/>
  <c r="T50" i="3"/>
  <c r="S86" i="3"/>
  <c r="S91" i="3" s="1"/>
  <c r="S97" i="3" s="1"/>
  <c r="S98" i="3" s="1"/>
  <c r="S89" i="3"/>
  <c r="AW63" i="3"/>
  <c r="AW64" i="3" s="1"/>
  <c r="I21" i="2"/>
  <c r="AW75" i="3"/>
  <c r="AW11" i="3"/>
  <c r="AW94" i="3"/>
  <c r="AW113" i="3"/>
  <c r="AW118" i="3" s="1"/>
  <c r="Q90" i="3"/>
  <c r="S90" i="3" s="1"/>
  <c r="S92" i="3" s="1"/>
  <c r="J61" i="3"/>
  <c r="F11" i="2"/>
  <c r="E46" i="2"/>
  <c r="F46" i="2" s="1"/>
  <c r="AW44" i="3"/>
  <c r="AW45" i="3" s="1"/>
  <c r="E21" i="2"/>
  <c r="P63" i="3"/>
  <c r="P64" i="3" s="1"/>
  <c r="I10" i="2"/>
  <c r="W10" i="3"/>
  <c r="W107" i="3" s="1"/>
  <c r="Y107" i="3" s="1"/>
  <c r="M164" i="3"/>
  <c r="R155" i="3"/>
  <c r="R164" i="3"/>
  <c r="J101" i="3" l="1"/>
  <c r="J102" i="3" s="1"/>
  <c r="Y10" i="3"/>
  <c r="Y75" i="3" s="1"/>
  <c r="M8" i="2"/>
  <c r="N8" i="2" s="1"/>
  <c r="O8" i="2" s="1"/>
  <c r="G11" i="2"/>
  <c r="M165" i="3"/>
  <c r="M166" i="3" s="1"/>
  <c r="N166" i="3" s="1"/>
  <c r="O166" i="3" s="1"/>
  <c r="P166" i="3" s="1"/>
  <c r="Q166" i="3" s="1"/>
  <c r="R165" i="3"/>
  <c r="R156" i="3"/>
  <c r="Y11" i="3"/>
  <c r="Y94" i="3"/>
  <c r="Y113" i="3"/>
  <c r="T70" i="3"/>
  <c r="T89" i="3"/>
  <c r="T90" i="3" s="1"/>
  <c r="V90" i="3" s="1"/>
  <c r="V92" i="3" s="1"/>
  <c r="T51" i="3"/>
  <c r="T52" i="3" s="1"/>
  <c r="V52" i="3" s="1"/>
  <c r="V54" i="3" s="1"/>
  <c r="V88" i="3"/>
  <c r="AW86" i="3"/>
  <c r="AW91" i="3" s="1"/>
  <c r="AW97" i="3" s="1"/>
  <c r="AW98" i="3" s="1"/>
  <c r="AW89" i="3"/>
  <c r="Q43" i="2"/>
  <c r="R43" i="2" s="1"/>
  <c r="S43" i="2" s="1"/>
  <c r="R8" i="2"/>
  <c r="S8" i="2" s="1"/>
  <c r="J63" i="3"/>
  <c r="J64" i="3" s="1"/>
  <c r="I8" i="2"/>
  <c r="S99" i="3"/>
  <c r="V118" i="3"/>
  <c r="T109" i="3"/>
  <c r="V109" i="3" s="1"/>
  <c r="V111" i="3" s="1"/>
  <c r="V11" i="2"/>
  <c r="W11" i="2" s="1"/>
  <c r="U46" i="2"/>
  <c r="V46" i="2" s="1"/>
  <c r="W46" i="2" s="1"/>
  <c r="V8" i="2"/>
  <c r="W8" i="2" s="1"/>
  <c r="U43" i="2"/>
  <c r="V43" i="2" s="1"/>
  <c r="W43" i="2" s="1"/>
  <c r="M45" i="2"/>
  <c r="N45" i="2" s="1"/>
  <c r="O45" i="2" s="1"/>
  <c r="N10" i="2"/>
  <c r="O10" i="2" s="1"/>
  <c r="D101" i="3"/>
  <c r="D102" i="3" s="1"/>
  <c r="Q6" i="2"/>
  <c r="S61" i="3"/>
  <c r="W94" i="3"/>
  <c r="W75" i="3"/>
  <c r="W113" i="3"/>
  <c r="W56" i="3"/>
  <c r="Y56" i="3" s="1"/>
  <c r="W88" i="3"/>
  <c r="W11" i="3"/>
  <c r="W50" i="3"/>
  <c r="W37" i="3"/>
  <c r="Y37" i="3" s="1"/>
  <c r="Y42" i="3" s="1"/>
  <c r="W69" i="3"/>
  <c r="V44" i="3"/>
  <c r="V45" i="3" s="1"/>
  <c r="E12" i="2"/>
  <c r="J10" i="2"/>
  <c r="K10" i="2" s="1"/>
  <c r="I45" i="2"/>
  <c r="J45" i="2" s="1"/>
  <c r="K45" i="2" s="1"/>
  <c r="F21" i="2"/>
  <c r="G21" i="2" s="1"/>
  <c r="E56" i="2"/>
  <c r="F56" i="2" s="1"/>
  <c r="G56" i="2" s="1"/>
  <c r="G46" i="2"/>
  <c r="AW120" i="3"/>
  <c r="AW121" i="3" s="1"/>
  <c r="U21" i="2"/>
  <c r="I56" i="2"/>
  <c r="J56" i="2" s="1"/>
  <c r="K56" i="2" s="1"/>
  <c r="J21" i="2"/>
  <c r="K21" i="2" s="1"/>
  <c r="V50" i="3"/>
  <c r="V69" i="3"/>
  <c r="T71" i="3"/>
  <c r="V71" i="3" s="1"/>
  <c r="V73" i="3" s="1"/>
  <c r="AW67" i="3"/>
  <c r="AW72" i="3" s="1"/>
  <c r="AW78" i="3" s="1"/>
  <c r="AW79" i="3" s="1"/>
  <c r="AW70" i="3"/>
  <c r="AU71" i="3"/>
  <c r="AW71" i="3" s="1"/>
  <c r="AW73" i="3" s="1"/>
  <c r="S80" i="3"/>
  <c r="AU90" i="3"/>
  <c r="AW90" i="3" s="1"/>
  <c r="AW92" i="3" s="1"/>
  <c r="BM10" i="3"/>
  <c r="BM56" i="3" s="1"/>
  <c r="BO56" i="3" s="1"/>
  <c r="BO61" i="3" s="1"/>
  <c r="AC10" i="3"/>
  <c r="AC107" i="3" s="1"/>
  <c r="AE107" i="3" s="1"/>
  <c r="D107" i="3"/>
  <c r="D118" i="3" s="1"/>
  <c r="S164" i="3"/>
  <c r="S168" i="3"/>
  <c r="S155" i="3"/>
  <c r="AB160" i="3"/>
  <c r="AB164" i="3"/>
  <c r="S160" i="3"/>
  <c r="M43" i="2" l="1"/>
  <c r="N43" i="2" s="1"/>
  <c r="O43" i="2" s="1"/>
  <c r="AW80" i="3"/>
  <c r="AW82" i="3" s="1"/>
  <c r="AW83" i="3" s="1"/>
  <c r="AB161" i="3"/>
  <c r="S165" i="3"/>
  <c r="S156" i="3"/>
  <c r="S169" i="3"/>
  <c r="AB165" i="3"/>
  <c r="S161" i="3"/>
  <c r="BO63" i="3"/>
  <c r="BO64" i="3" s="1"/>
  <c r="I27" i="2"/>
  <c r="B109" i="3"/>
  <c r="D109" i="3" s="1"/>
  <c r="D111" i="3" s="1"/>
  <c r="AC113" i="3"/>
  <c r="AC94" i="3"/>
  <c r="AC75" i="3"/>
  <c r="AC56" i="3"/>
  <c r="AE56" i="3" s="1"/>
  <c r="AC88" i="3"/>
  <c r="AC11" i="3"/>
  <c r="AC50" i="3"/>
  <c r="AC37" i="3"/>
  <c r="AE37" i="3" s="1"/>
  <c r="AE42" i="3" s="1"/>
  <c r="AC69" i="3"/>
  <c r="BM37" i="3"/>
  <c r="BO37" i="3" s="1"/>
  <c r="BO42" i="3" s="1"/>
  <c r="W89" i="3"/>
  <c r="W90" i="3" s="1"/>
  <c r="Y90" i="3" s="1"/>
  <c r="Y92" i="3" s="1"/>
  <c r="W70" i="3"/>
  <c r="W71" i="3" s="1"/>
  <c r="Y71" i="3" s="1"/>
  <c r="Y73" i="3" s="1"/>
  <c r="W51" i="3"/>
  <c r="W52" i="3" s="1"/>
  <c r="Y52" i="3" s="1"/>
  <c r="Y54" i="3" s="1"/>
  <c r="S63" i="3"/>
  <c r="S64" i="3" s="1"/>
  <c r="I11" i="2"/>
  <c r="J8" i="2"/>
  <c r="K8" i="2" s="1"/>
  <c r="I43" i="2"/>
  <c r="J43" i="2" s="1"/>
  <c r="K43" i="2" s="1"/>
  <c r="V67" i="3"/>
  <c r="V72" i="3" s="1"/>
  <c r="V78" i="3" s="1"/>
  <c r="V79" i="3" s="1"/>
  <c r="V70" i="3"/>
  <c r="BM94" i="3"/>
  <c r="BM113" i="3"/>
  <c r="BM75" i="3"/>
  <c r="BM11" i="3"/>
  <c r="BO10" i="3"/>
  <c r="BM88" i="3"/>
  <c r="BM69" i="3"/>
  <c r="V21" i="2"/>
  <c r="W21" i="2" s="1"/>
  <c r="U56" i="2"/>
  <c r="V56" i="2" s="1"/>
  <c r="W56" i="2" s="1"/>
  <c r="Y69" i="3"/>
  <c r="W109" i="3"/>
  <c r="Y109" i="3" s="1"/>
  <c r="Y111" i="3" s="1"/>
  <c r="R6" i="2"/>
  <c r="Q41" i="2"/>
  <c r="R41" i="2" s="1"/>
  <c r="Y118" i="3"/>
  <c r="D120" i="3"/>
  <c r="D121" i="3" s="1"/>
  <c r="U6" i="2"/>
  <c r="Y44" i="3"/>
  <c r="Y45" i="3" s="1"/>
  <c r="E13" i="2"/>
  <c r="Y88" i="3"/>
  <c r="AW99" i="3"/>
  <c r="V48" i="3"/>
  <c r="V53" i="3" s="1"/>
  <c r="V59" i="3" s="1"/>
  <c r="V60" i="3" s="1"/>
  <c r="V51" i="3"/>
  <c r="AE10" i="3"/>
  <c r="S82" i="3"/>
  <c r="S83" i="3" s="1"/>
  <c r="M11" i="2"/>
  <c r="E47" i="2"/>
  <c r="F47" i="2" s="1"/>
  <c r="F12" i="2"/>
  <c r="Y50" i="3"/>
  <c r="V120" i="3"/>
  <c r="V121" i="3" s="1"/>
  <c r="U12" i="2"/>
  <c r="S101" i="3"/>
  <c r="S102" i="3" s="1"/>
  <c r="Q11" i="2"/>
  <c r="V86" i="3"/>
  <c r="V91" i="3" s="1"/>
  <c r="V97" i="3" s="1"/>
  <c r="V98" i="3" s="1"/>
  <c r="V89" i="3"/>
  <c r="R166" i="3"/>
  <c r="Z10" i="3"/>
  <c r="Z107" i="3" s="1"/>
  <c r="AB107" i="3" s="1"/>
  <c r="B50" i="3"/>
  <c r="D50" i="3" s="1"/>
  <c r="D61" i="3" s="1"/>
  <c r="T160" i="3"/>
  <c r="T164" i="3"/>
  <c r="T155" i="3"/>
  <c r="M168" i="3"/>
  <c r="T168" i="3"/>
  <c r="AB10" i="3" l="1"/>
  <c r="M21" i="2"/>
  <c r="N21" i="2" s="1"/>
  <c r="O21" i="2" s="1"/>
  <c r="S166" i="3"/>
  <c r="B52" i="3"/>
  <c r="D52" i="3" s="1"/>
  <c r="D54" i="3" s="1"/>
  <c r="G12" i="2"/>
  <c r="S6" i="2"/>
  <c r="V61" i="3"/>
  <c r="V63" i="3" s="1"/>
  <c r="V64" i="3" s="1"/>
  <c r="T169" i="3"/>
  <c r="T156" i="3"/>
  <c r="T161" i="3"/>
  <c r="T165" i="3"/>
  <c r="T166" i="3" s="1"/>
  <c r="M169" i="3"/>
  <c r="M170" i="3" s="1"/>
  <c r="N170" i="3" s="1"/>
  <c r="O170" i="3" s="1"/>
  <c r="P170" i="3" s="1"/>
  <c r="Q170" i="3" s="1"/>
  <c r="R170" i="3" s="1"/>
  <c r="S170" i="3" s="1"/>
  <c r="G47" i="2"/>
  <c r="BO69" i="3"/>
  <c r="BO44" i="3"/>
  <c r="BO45" i="3" s="1"/>
  <c r="E27" i="2"/>
  <c r="AE50" i="3"/>
  <c r="I62" i="2"/>
  <c r="J62" i="2" s="1"/>
  <c r="K62" i="2" s="1"/>
  <c r="J27" i="2"/>
  <c r="K27" i="2" s="1"/>
  <c r="D63" i="3"/>
  <c r="D64" i="3" s="1"/>
  <c r="I6" i="2"/>
  <c r="Z56" i="3"/>
  <c r="AB56" i="3" s="1"/>
  <c r="Z75" i="3"/>
  <c r="Z94" i="3"/>
  <c r="Z113" i="3"/>
  <c r="Z88" i="3"/>
  <c r="Z50" i="3"/>
  <c r="Z11" i="3"/>
  <c r="Z37" i="3"/>
  <c r="AB37" i="3" s="1"/>
  <c r="AB42" i="3" s="1"/>
  <c r="Z69" i="3"/>
  <c r="R11" i="2"/>
  <c r="S11" i="2" s="1"/>
  <c r="Q46" i="2"/>
  <c r="R46" i="2" s="1"/>
  <c r="S46" i="2" s="1"/>
  <c r="N11" i="2"/>
  <c r="O11" i="2" s="1"/>
  <c r="M46" i="2"/>
  <c r="N46" i="2" s="1"/>
  <c r="O46" i="2" s="1"/>
  <c r="E48" i="2"/>
  <c r="F48" i="2" s="1"/>
  <c r="G48" i="2" s="1"/>
  <c r="F13" i="2"/>
  <c r="G13" i="2" s="1"/>
  <c r="Y120" i="3"/>
  <c r="Y121" i="3" s="1"/>
  <c r="U13" i="2"/>
  <c r="BO88" i="3"/>
  <c r="Y48" i="3"/>
  <c r="Y53" i="3" s="1"/>
  <c r="Y59" i="3" s="1"/>
  <c r="Y60" i="3" s="1"/>
  <c r="Y51" i="3"/>
  <c r="AE69" i="3"/>
  <c r="AC70" i="3"/>
  <c r="AC89" i="3"/>
  <c r="AC90" i="3" s="1"/>
  <c r="AE90" i="3" s="1"/>
  <c r="AE92" i="3" s="1"/>
  <c r="AC51" i="3"/>
  <c r="AB94" i="3"/>
  <c r="AB75" i="3"/>
  <c r="AB11" i="3"/>
  <c r="AW101" i="3"/>
  <c r="AW102" i="3" s="1"/>
  <c r="Q21" i="2"/>
  <c r="S41" i="2"/>
  <c r="BO75" i="3"/>
  <c r="BO94" i="3"/>
  <c r="BO11" i="3"/>
  <c r="BO113" i="3"/>
  <c r="BO118" i="3" s="1"/>
  <c r="Y67" i="3"/>
  <c r="Y72" i="3" s="1"/>
  <c r="Y78" i="3" s="1"/>
  <c r="Y79" i="3" s="1"/>
  <c r="Y70" i="3"/>
  <c r="AC109" i="3"/>
  <c r="AE109" i="3" s="1"/>
  <c r="AE111" i="3" s="1"/>
  <c r="AE88" i="3"/>
  <c r="AB113" i="3"/>
  <c r="V99" i="3"/>
  <c r="V12" i="2"/>
  <c r="W12" i="2" s="1"/>
  <c r="U47" i="2"/>
  <c r="V47" i="2" s="1"/>
  <c r="W47" i="2" s="1"/>
  <c r="AE94" i="3"/>
  <c r="AE11" i="3"/>
  <c r="AE75" i="3"/>
  <c r="AE113" i="3"/>
  <c r="V6" i="2"/>
  <c r="U41" i="2"/>
  <c r="V41" i="2" s="1"/>
  <c r="BM89" i="3"/>
  <c r="BM70" i="3"/>
  <c r="V80" i="3"/>
  <c r="J11" i="2"/>
  <c r="K11" i="2" s="1"/>
  <c r="I46" i="2"/>
  <c r="J46" i="2" s="1"/>
  <c r="K46" i="2" s="1"/>
  <c r="Y86" i="3"/>
  <c r="Y91" i="3" s="1"/>
  <c r="Y97" i="3" s="1"/>
  <c r="Y98" i="3" s="1"/>
  <c r="Y89" i="3"/>
  <c r="AE44" i="3"/>
  <c r="AE45" i="3" s="1"/>
  <c r="E15" i="2"/>
  <c r="AL10" i="3"/>
  <c r="AL107" i="3" s="1"/>
  <c r="AN107" i="3" s="1"/>
  <c r="B69" i="3"/>
  <c r="D69" i="3" s="1"/>
  <c r="D80" i="3" s="1"/>
  <c r="M155" i="3"/>
  <c r="V168" i="3"/>
  <c r="V164" i="3"/>
  <c r="M56" i="2" l="1"/>
  <c r="N56" i="2" s="1"/>
  <c r="O56" i="2" s="1"/>
  <c r="AE118" i="3"/>
  <c r="AE120" i="3" s="1"/>
  <c r="AE121" i="3" s="1"/>
  <c r="I12" i="2"/>
  <c r="J12" i="2" s="1"/>
  <c r="K12" i="2" s="1"/>
  <c r="M156" i="3"/>
  <c r="M157" i="3" s="1"/>
  <c r="N157" i="3" s="1"/>
  <c r="O157" i="3" s="1"/>
  <c r="P157" i="3" s="1"/>
  <c r="Q157" i="3" s="1"/>
  <c r="R157" i="3" s="1"/>
  <c r="S157" i="3" s="1"/>
  <c r="T157" i="3" s="1"/>
  <c r="W6" i="2"/>
  <c r="V165" i="3"/>
  <c r="V169" i="3"/>
  <c r="D82" i="3"/>
  <c r="D83" i="3" s="1"/>
  <c r="M6" i="2"/>
  <c r="AL75" i="3"/>
  <c r="AL56" i="3"/>
  <c r="AN56" i="3" s="1"/>
  <c r="AL94" i="3"/>
  <c r="AL113" i="3"/>
  <c r="AL88" i="3"/>
  <c r="AL11" i="3"/>
  <c r="AL37" i="3"/>
  <c r="AN37" i="3" s="1"/>
  <c r="AN42" i="3" s="1"/>
  <c r="AL69" i="3"/>
  <c r="AL50" i="3"/>
  <c r="Y99" i="3"/>
  <c r="V82" i="3"/>
  <c r="V83" i="3" s="1"/>
  <c r="M12" i="2"/>
  <c r="AE48" i="3"/>
  <c r="AE53" i="3" s="1"/>
  <c r="AE59" i="3" s="1"/>
  <c r="AE60" i="3" s="1"/>
  <c r="AE51" i="3"/>
  <c r="Z89" i="3"/>
  <c r="Z90" i="3" s="1"/>
  <c r="AB90" i="3" s="1"/>
  <c r="AB92" i="3" s="1"/>
  <c r="Z70" i="3"/>
  <c r="Z71" i="3" s="1"/>
  <c r="AB71" i="3" s="1"/>
  <c r="AB73" i="3" s="1"/>
  <c r="Z51" i="3"/>
  <c r="Z52" i="3" s="1"/>
  <c r="AB52" i="3" s="1"/>
  <c r="AB54" i="3" s="1"/>
  <c r="BO67" i="3"/>
  <c r="BO72" i="3" s="1"/>
  <c r="BO78" i="3" s="1"/>
  <c r="BO79" i="3" s="1"/>
  <c r="BO70" i="3"/>
  <c r="Y80" i="3"/>
  <c r="R21" i="2"/>
  <c r="S21" i="2" s="1"/>
  <c r="Q56" i="2"/>
  <c r="R56" i="2" s="1"/>
  <c r="S56" i="2" s="1"/>
  <c r="AE86" i="3"/>
  <c r="AE91" i="3" s="1"/>
  <c r="AE97" i="3" s="1"/>
  <c r="AE98" i="3" s="1"/>
  <c r="AE89" i="3"/>
  <c r="Y61" i="3"/>
  <c r="V13" i="2"/>
  <c r="W13" i="2" s="1"/>
  <c r="U48" i="2"/>
  <c r="V48" i="2" s="1"/>
  <c r="W48" i="2" s="1"/>
  <c r="AB69" i="3"/>
  <c r="AB50" i="3"/>
  <c r="E62" i="2"/>
  <c r="F62" i="2" s="1"/>
  <c r="G62" i="2" s="1"/>
  <c r="F27" i="2"/>
  <c r="G27" i="2" s="1"/>
  <c r="F15" i="2"/>
  <c r="G15" i="2" s="1"/>
  <c r="E50" i="2"/>
  <c r="F50" i="2" s="1"/>
  <c r="G50" i="2" s="1"/>
  <c r="BO86" i="3"/>
  <c r="BO91" i="3" s="1"/>
  <c r="BO97" i="3" s="1"/>
  <c r="BO98" i="3" s="1"/>
  <c r="BO89" i="3"/>
  <c r="AE67" i="3"/>
  <c r="AE72" i="3" s="1"/>
  <c r="AE78" i="3" s="1"/>
  <c r="AE79" i="3" s="1"/>
  <c r="AE70" i="3"/>
  <c r="AB118" i="3"/>
  <c r="Z109" i="3"/>
  <c r="AB109" i="3" s="1"/>
  <c r="AB111" i="3" s="1"/>
  <c r="AB88" i="3"/>
  <c r="B71" i="3"/>
  <c r="D71" i="3" s="1"/>
  <c r="D73" i="3" s="1"/>
  <c r="AN10" i="3"/>
  <c r="W41" i="2"/>
  <c r="V101" i="3"/>
  <c r="V102" i="3" s="1"/>
  <c r="Q12" i="2"/>
  <c r="BO120" i="3"/>
  <c r="BO121" i="3" s="1"/>
  <c r="U27" i="2"/>
  <c r="AC71" i="3"/>
  <c r="AE71" i="3" s="1"/>
  <c r="AE73" i="3" s="1"/>
  <c r="BM90" i="3"/>
  <c r="BO90" i="3" s="1"/>
  <c r="BO92" i="3" s="1"/>
  <c r="E14" i="2"/>
  <c r="AB44" i="3"/>
  <c r="AB45" i="3" s="1"/>
  <c r="J6" i="2"/>
  <c r="I41" i="2"/>
  <c r="J41" i="2" s="1"/>
  <c r="AC52" i="3"/>
  <c r="AE52" i="3" s="1"/>
  <c r="AE54" i="3" s="1"/>
  <c r="BM71" i="3"/>
  <c r="BO71" i="3" s="1"/>
  <c r="BO73" i="3" s="1"/>
  <c r="T170" i="3"/>
  <c r="AF10" i="3"/>
  <c r="AF107" i="3" s="1"/>
  <c r="AH107" i="3" s="1"/>
  <c r="AI10" i="3"/>
  <c r="AI107" i="3" s="1"/>
  <c r="AK107" i="3" s="1"/>
  <c r="V155" i="3"/>
  <c r="U160" i="3"/>
  <c r="U164" i="3"/>
  <c r="M160" i="3"/>
  <c r="U155" i="3"/>
  <c r="AH160" i="3"/>
  <c r="U168" i="3"/>
  <c r="V160" i="3"/>
  <c r="AH164" i="3"/>
  <c r="U15" i="2" l="1"/>
  <c r="I47" i="2"/>
  <c r="J47" i="2" s="1"/>
  <c r="K47" i="2" s="1"/>
  <c r="AH10" i="3"/>
  <c r="AK10" i="3"/>
  <c r="AK75" i="3" s="1"/>
  <c r="BO99" i="3"/>
  <c r="K6" i="2"/>
  <c r="AH165" i="3"/>
  <c r="M161" i="3"/>
  <c r="M162" i="3" s="1"/>
  <c r="N162" i="3" s="1"/>
  <c r="V161" i="3"/>
  <c r="U165" i="3"/>
  <c r="U166" i="3" s="1"/>
  <c r="V166" i="3" s="1"/>
  <c r="U161" i="3"/>
  <c r="AH161" i="3"/>
  <c r="V156" i="3"/>
  <c r="U169" i="3"/>
  <c r="U170" i="3" s="1"/>
  <c r="V170" i="3" s="1"/>
  <c r="U156" i="3"/>
  <c r="U157" i="3" s="1"/>
  <c r="AK94" i="3"/>
  <c r="AB120" i="3"/>
  <c r="AB121" i="3" s="1"/>
  <c r="U14" i="2"/>
  <c r="AH94" i="3"/>
  <c r="AH11" i="3"/>
  <c r="AH75" i="3"/>
  <c r="AF75" i="3"/>
  <c r="AF113" i="3"/>
  <c r="AF56" i="3"/>
  <c r="AH56" i="3" s="1"/>
  <c r="AF94" i="3"/>
  <c r="AF88" i="3"/>
  <c r="AF50" i="3"/>
  <c r="AF37" i="3"/>
  <c r="AH37" i="3" s="1"/>
  <c r="AH42" i="3" s="1"/>
  <c r="AF11" i="3"/>
  <c r="AF69" i="3"/>
  <c r="K41" i="2"/>
  <c r="AB67" i="3"/>
  <c r="AB72" i="3" s="1"/>
  <c r="AB78" i="3" s="1"/>
  <c r="AB79" i="3" s="1"/>
  <c r="AB70" i="3"/>
  <c r="AN50" i="3"/>
  <c r="AL70" i="3"/>
  <c r="AN67" i="3" s="1"/>
  <c r="AL89" i="3"/>
  <c r="AN86" i="3" s="1"/>
  <c r="AL51" i="3"/>
  <c r="AN48" i="3" s="1"/>
  <c r="AI113" i="3"/>
  <c r="AI75" i="3"/>
  <c r="AI94" i="3"/>
  <c r="AI56" i="3"/>
  <c r="AK56" i="3" s="1"/>
  <c r="AI88" i="3"/>
  <c r="AI37" i="3"/>
  <c r="AK37" i="3" s="1"/>
  <c r="AK42" i="3" s="1"/>
  <c r="AI50" i="3"/>
  <c r="AI11" i="3"/>
  <c r="AI69" i="3"/>
  <c r="Q47" i="2"/>
  <c r="R47" i="2" s="1"/>
  <c r="R12" i="2"/>
  <c r="AE80" i="3"/>
  <c r="Y63" i="3"/>
  <c r="Y64" i="3" s="1"/>
  <c r="I13" i="2"/>
  <c r="BO80" i="3"/>
  <c r="AB86" i="3"/>
  <c r="AB91" i="3" s="1"/>
  <c r="AB97" i="3" s="1"/>
  <c r="AB98" i="3" s="1"/>
  <c r="AB89" i="3"/>
  <c r="N12" i="2"/>
  <c r="O12" i="2" s="1"/>
  <c r="M47" i="2"/>
  <c r="N47" i="2" s="1"/>
  <c r="O47" i="2" s="1"/>
  <c r="AN69" i="3"/>
  <c r="AN88" i="3"/>
  <c r="AH113" i="3"/>
  <c r="AE99" i="3"/>
  <c r="Y82" i="3"/>
  <c r="Y83" i="3" s="1"/>
  <c r="M13" i="2"/>
  <c r="AE61" i="3"/>
  <c r="AN44" i="3"/>
  <c r="AN45" i="3" s="1"/>
  <c r="E18" i="2"/>
  <c r="N6" i="2"/>
  <c r="M41" i="2"/>
  <c r="N41" i="2" s="1"/>
  <c r="E49" i="2"/>
  <c r="F49" i="2" s="1"/>
  <c r="G49" i="2" s="1"/>
  <c r="F14" i="2"/>
  <c r="G14" i="2" s="1"/>
  <c r="V27" i="2"/>
  <c r="W27" i="2" s="1"/>
  <c r="U62" i="2"/>
  <c r="V62" i="2" s="1"/>
  <c r="W62" i="2" s="1"/>
  <c r="AN11" i="3"/>
  <c r="AN94" i="3"/>
  <c r="AN75" i="3"/>
  <c r="AN113" i="3"/>
  <c r="BO101" i="3"/>
  <c r="BO102" i="3" s="1"/>
  <c r="Q27" i="2"/>
  <c r="V15" i="2"/>
  <c r="W15" i="2" s="1"/>
  <c r="U50" i="2"/>
  <c r="V50" i="2" s="1"/>
  <c r="W50" i="2" s="1"/>
  <c r="AB48" i="3"/>
  <c r="AB53" i="3" s="1"/>
  <c r="AB59" i="3" s="1"/>
  <c r="AB60" i="3" s="1"/>
  <c r="AB51" i="3"/>
  <c r="Y101" i="3"/>
  <c r="Y102" i="3" s="1"/>
  <c r="Q13" i="2"/>
  <c r="AL109" i="3"/>
  <c r="AN109" i="3" s="1"/>
  <c r="AN111" i="3" s="1"/>
  <c r="Y168" i="3"/>
  <c r="AK113" i="3" l="1"/>
  <c r="AK11" i="3"/>
  <c r="AL71" i="3"/>
  <c r="AN71" i="3" s="1"/>
  <c r="AN73" i="3" s="1"/>
  <c r="AL90" i="3"/>
  <c r="AN90" i="3" s="1"/>
  <c r="AN92" i="3" s="1"/>
  <c r="O6" i="2"/>
  <c r="S12" i="2"/>
  <c r="V157" i="3"/>
  <c r="Y169" i="3"/>
  <c r="AN118" i="3"/>
  <c r="O41" i="2"/>
  <c r="AB61" i="3"/>
  <c r="Q62" i="2"/>
  <c r="R62" i="2" s="1"/>
  <c r="S62" i="2" s="1"/>
  <c r="R27" i="2"/>
  <c r="S27" i="2" s="1"/>
  <c r="E53" i="2"/>
  <c r="F53" i="2" s="1"/>
  <c r="F18" i="2"/>
  <c r="I48" i="2"/>
  <c r="J48" i="2" s="1"/>
  <c r="J13" i="2"/>
  <c r="S47" i="2"/>
  <c r="AK50" i="3"/>
  <c r="AN53" i="3"/>
  <c r="AN59" i="3" s="1"/>
  <c r="AN60" i="3" s="1"/>
  <c r="AN51" i="3"/>
  <c r="AH118" i="3"/>
  <c r="AF109" i="3"/>
  <c r="AH109" i="3" s="1"/>
  <c r="AH111" i="3" s="1"/>
  <c r="AH50" i="3"/>
  <c r="AE101" i="3"/>
  <c r="AE102" i="3" s="1"/>
  <c r="Q15" i="2"/>
  <c r="AB99" i="3"/>
  <c r="AK118" i="3"/>
  <c r="AI109" i="3"/>
  <c r="AK109" i="3" s="1"/>
  <c r="AK111" i="3" s="1"/>
  <c r="AK44" i="3"/>
  <c r="AK45" i="3" s="1"/>
  <c r="E17" i="2"/>
  <c r="AN91" i="3"/>
  <c r="AN97" i="3" s="1"/>
  <c r="AN98" i="3" s="1"/>
  <c r="AN89" i="3"/>
  <c r="AB80" i="3"/>
  <c r="AH69" i="3"/>
  <c r="AH88" i="3"/>
  <c r="V14" i="2"/>
  <c r="U49" i="2"/>
  <c r="V49" i="2" s="1"/>
  <c r="AE63" i="3"/>
  <c r="AE64" i="3" s="1"/>
  <c r="I15" i="2"/>
  <c r="AE82" i="3"/>
  <c r="AE83" i="3" s="1"/>
  <c r="M15" i="2"/>
  <c r="AK69" i="3"/>
  <c r="AK88" i="3"/>
  <c r="AN72" i="3"/>
  <c r="AN78" i="3" s="1"/>
  <c r="AN79" i="3" s="1"/>
  <c r="AN70" i="3"/>
  <c r="AF70" i="3"/>
  <c r="AF89" i="3"/>
  <c r="AF51" i="3"/>
  <c r="O162" i="3"/>
  <c r="P162" i="3" s="1"/>
  <c r="Q162" i="3" s="1"/>
  <c r="R162" i="3" s="1"/>
  <c r="S162" i="3" s="1"/>
  <c r="T162" i="3" s="1"/>
  <c r="U162" i="3" s="1"/>
  <c r="V162" i="3" s="1"/>
  <c r="R13" i="2"/>
  <c r="S13" i="2" s="1"/>
  <c r="Q48" i="2"/>
  <c r="R48" i="2" s="1"/>
  <c r="S48" i="2" s="1"/>
  <c r="M48" i="2"/>
  <c r="N48" i="2" s="1"/>
  <c r="O48" i="2" s="1"/>
  <c r="N13" i="2"/>
  <c r="O13" i="2" s="1"/>
  <c r="BO82" i="3"/>
  <c r="BO83" i="3" s="1"/>
  <c r="M27" i="2"/>
  <c r="AI70" i="3"/>
  <c r="AK67" i="3" s="1"/>
  <c r="AI89" i="3"/>
  <c r="AK86" i="3" s="1"/>
  <c r="AI51" i="3"/>
  <c r="AK48" i="3" s="1"/>
  <c r="AL52" i="3"/>
  <c r="AN52" i="3" s="1"/>
  <c r="AN54" i="3" s="1"/>
  <c r="AH44" i="3"/>
  <c r="AH45" i="3" s="1"/>
  <c r="E16" i="2"/>
  <c r="Y160" i="3"/>
  <c r="Y155" i="3"/>
  <c r="X168" i="3"/>
  <c r="Y164" i="3"/>
  <c r="W168" i="3"/>
  <c r="Y161" i="3" l="1"/>
  <c r="Y165" i="3"/>
  <c r="AF90" i="3"/>
  <c r="AH90" i="3" s="1"/>
  <c r="AH92" i="3" s="1"/>
  <c r="AH86" i="3"/>
  <c r="AH91" i="3" s="1"/>
  <c r="AH97" i="3" s="1"/>
  <c r="AH98" i="3" s="1"/>
  <c r="AF71" i="3"/>
  <c r="AH71" i="3" s="1"/>
  <c r="AH73" i="3" s="1"/>
  <c r="AH67" i="3"/>
  <c r="AH72" i="3" s="1"/>
  <c r="AH78" i="3" s="1"/>
  <c r="AH79" i="3" s="1"/>
  <c r="G18" i="2"/>
  <c r="AF52" i="3"/>
  <c r="AH52" i="3" s="1"/>
  <c r="AH54" i="3" s="1"/>
  <c r="AH48" i="3"/>
  <c r="AH53" i="3" s="1"/>
  <c r="AH59" i="3" s="1"/>
  <c r="AH60" i="3" s="1"/>
  <c r="W14" i="2"/>
  <c r="K13" i="2"/>
  <c r="AN80" i="3"/>
  <c r="AN82" i="3" s="1"/>
  <c r="AN83" i="3" s="1"/>
  <c r="Y156" i="3"/>
  <c r="X169" i="3"/>
  <c r="W169" i="3"/>
  <c r="W170" i="3" s="1"/>
  <c r="F16" i="2"/>
  <c r="G16" i="2" s="1"/>
  <c r="E51" i="2"/>
  <c r="F51" i="2" s="1"/>
  <c r="G51" i="2" s="1"/>
  <c r="N27" i="2"/>
  <c r="O27" i="2" s="1"/>
  <c r="M62" i="2"/>
  <c r="N62" i="2" s="1"/>
  <c r="O62" i="2" s="1"/>
  <c r="AH120" i="3"/>
  <c r="AH121" i="3" s="1"/>
  <c r="U16" i="2"/>
  <c r="AK53" i="3"/>
  <c r="AK59" i="3" s="1"/>
  <c r="AK60" i="3" s="1"/>
  <c r="AK51" i="3"/>
  <c r="AK91" i="3"/>
  <c r="AK97" i="3" s="1"/>
  <c r="AK98" i="3" s="1"/>
  <c r="AK89" i="3"/>
  <c r="AH89" i="3"/>
  <c r="AI90" i="3"/>
  <c r="AK90" i="3" s="1"/>
  <c r="AK92" i="3" s="1"/>
  <c r="M50" i="2"/>
  <c r="N50" i="2" s="1"/>
  <c r="O50" i="2" s="1"/>
  <c r="N15" i="2"/>
  <c r="O15" i="2" s="1"/>
  <c r="W49" i="2"/>
  <c r="G53" i="2"/>
  <c r="AN120" i="3"/>
  <c r="AN121" i="3" s="1"/>
  <c r="U18" i="2"/>
  <c r="AK120" i="3"/>
  <c r="AK121" i="3" s="1"/>
  <c r="U17" i="2"/>
  <c r="AK72" i="3"/>
  <c r="AK78" i="3" s="1"/>
  <c r="AK79" i="3" s="1"/>
  <c r="AK70" i="3"/>
  <c r="AH70" i="3"/>
  <c r="F17" i="2"/>
  <c r="G17" i="2" s="1"/>
  <c r="E52" i="2"/>
  <c r="F52" i="2" s="1"/>
  <c r="G52" i="2" s="1"/>
  <c r="AB101" i="3"/>
  <c r="AB102" i="3" s="1"/>
  <c r="Q14" i="2"/>
  <c r="AN61" i="3"/>
  <c r="AI71" i="3"/>
  <c r="AK71" i="3" s="1"/>
  <c r="AK73" i="3" s="1"/>
  <c r="J15" i="2"/>
  <c r="K15" i="2" s="1"/>
  <c r="I50" i="2"/>
  <c r="J50" i="2" s="1"/>
  <c r="K50" i="2" s="1"/>
  <c r="AB82" i="3"/>
  <c r="AB83" i="3" s="1"/>
  <c r="M14" i="2"/>
  <c r="Q50" i="2"/>
  <c r="R50" i="2" s="1"/>
  <c r="S50" i="2" s="1"/>
  <c r="R15" i="2"/>
  <c r="S15" i="2" s="1"/>
  <c r="K48" i="2"/>
  <c r="AH51" i="3"/>
  <c r="AN99" i="3"/>
  <c r="AI52" i="3"/>
  <c r="AK52" i="3" s="1"/>
  <c r="AK54" i="3" s="1"/>
  <c r="AB63" i="3"/>
  <c r="AB64" i="3" s="1"/>
  <c r="I14" i="2"/>
  <c r="X155" i="3"/>
  <c r="W160" i="3"/>
  <c r="X160" i="3"/>
  <c r="W155" i="3"/>
  <c r="W164" i="3"/>
  <c r="X164" i="3"/>
  <c r="Z26" i="1" l="1"/>
  <c r="M18" i="2"/>
  <c r="M53" i="2" s="1"/>
  <c r="N53" i="2" s="1"/>
  <c r="O53" i="2" s="1"/>
  <c r="F74" i="2"/>
  <c r="W156" i="3"/>
  <c r="W157" i="3" s="1"/>
  <c r="W161" i="3"/>
  <c r="W162" i="3" s="1"/>
  <c r="W165" i="3"/>
  <c r="W166" i="3" s="1"/>
  <c r="F76" i="2"/>
  <c r="AH61" i="3"/>
  <c r="I16" i="2" s="1"/>
  <c r="F75" i="2"/>
  <c r="X170" i="3"/>
  <c r="Y170" i="3" s="1"/>
  <c r="Z170" i="3" s="1"/>
  <c r="AA170" i="3" s="1"/>
  <c r="AB170" i="3" s="1"/>
  <c r="AC170" i="3" s="1"/>
  <c r="AD170" i="3" s="1"/>
  <c r="AE170" i="3" s="1"/>
  <c r="AF170" i="3" s="1"/>
  <c r="AG170" i="3" s="1"/>
  <c r="AH170" i="3" s="1"/>
  <c r="AI170" i="3" s="1"/>
  <c r="AJ170" i="3" s="1"/>
  <c r="AK170" i="3" s="1"/>
  <c r="AL170" i="3" s="1"/>
  <c r="AM170" i="3" s="1"/>
  <c r="AN170" i="3" s="1"/>
  <c r="AO170" i="3" s="1"/>
  <c r="AP170" i="3" s="1"/>
  <c r="AK61" i="3"/>
  <c r="I17" i="2" s="1"/>
  <c r="AH80" i="3"/>
  <c r="M16" i="2" s="1"/>
  <c r="X156" i="3"/>
  <c r="X165" i="3"/>
  <c r="X166" i="3" s="1"/>
  <c r="Y166" i="3" s="1"/>
  <c r="Z166" i="3" s="1"/>
  <c r="AA166" i="3" s="1"/>
  <c r="X161" i="3"/>
  <c r="J14" i="2"/>
  <c r="I49" i="2"/>
  <c r="J49" i="2" s="1"/>
  <c r="AN101" i="3"/>
  <c r="AN102" i="3" s="1"/>
  <c r="Q18" i="2"/>
  <c r="AN63" i="3"/>
  <c r="AN64" i="3" s="1"/>
  <c r="I18" i="2"/>
  <c r="AK80" i="3"/>
  <c r="V18" i="2"/>
  <c r="W18" i="2" s="1"/>
  <c r="U53" i="2"/>
  <c r="V53" i="2" s="1"/>
  <c r="W53" i="2" s="1"/>
  <c r="AK99" i="3"/>
  <c r="V16" i="2"/>
  <c r="U51" i="2"/>
  <c r="V51" i="2" s="1"/>
  <c r="R14" i="2"/>
  <c r="Q49" i="2"/>
  <c r="R49" i="2" s="1"/>
  <c r="V17" i="2"/>
  <c r="W17" i="2" s="1"/>
  <c r="U52" i="2"/>
  <c r="V52" i="2" s="1"/>
  <c r="W52" i="2" s="1"/>
  <c r="AH99" i="3"/>
  <c r="N14" i="2"/>
  <c r="M49" i="2"/>
  <c r="N49" i="2" s="1"/>
  <c r="AH82" i="3" l="1"/>
  <c r="AH83" i="3" s="1"/>
  <c r="N18" i="2"/>
  <c r="O18" i="2" s="1"/>
  <c r="AK63" i="3"/>
  <c r="AK64" i="3" s="1"/>
  <c r="AH63" i="3"/>
  <c r="AH64" i="3" s="1"/>
  <c r="X157" i="3"/>
  <c r="Y157" i="3" s="1"/>
  <c r="Z157" i="3" s="1"/>
  <c r="AA157" i="3" s="1"/>
  <c r="AB157" i="3" s="1"/>
  <c r="AC157" i="3" s="1"/>
  <c r="AD157" i="3" s="1"/>
  <c r="AE157" i="3" s="1"/>
  <c r="AF157" i="3" s="1"/>
  <c r="AG157" i="3" s="1"/>
  <c r="AH157" i="3" s="1"/>
  <c r="AI157" i="3" s="1"/>
  <c r="AJ157" i="3" s="1"/>
  <c r="AK157" i="3" s="1"/>
  <c r="AL157" i="3" s="1"/>
  <c r="AM157" i="3" s="1"/>
  <c r="AN157" i="3" s="1"/>
  <c r="AO157" i="3" s="1"/>
  <c r="AP157" i="3" s="1"/>
  <c r="X162" i="3"/>
  <c r="Y162" i="3" s="1"/>
  <c r="Z162" i="3" s="1"/>
  <c r="AA162" i="3" s="1"/>
  <c r="AB162" i="3" s="1"/>
  <c r="AC162" i="3" s="1"/>
  <c r="AD162" i="3" s="1"/>
  <c r="AE162" i="3" s="1"/>
  <c r="AF162" i="3" s="1"/>
  <c r="AG162" i="3" s="1"/>
  <c r="AH162" i="3" s="1"/>
  <c r="AI162" i="3" s="1"/>
  <c r="AJ162" i="3" s="1"/>
  <c r="AK162" i="3" s="1"/>
  <c r="AL162" i="3" s="1"/>
  <c r="AM162" i="3" s="1"/>
  <c r="AN162" i="3" s="1"/>
  <c r="AO162" i="3" s="1"/>
  <c r="AP162" i="3" s="1"/>
  <c r="S14" i="2"/>
  <c r="W16" i="2"/>
  <c r="Z30" i="1" s="1"/>
  <c r="V75" i="2"/>
  <c r="V74" i="2"/>
  <c r="V76" i="2"/>
  <c r="K14" i="2"/>
  <c r="O14" i="2"/>
  <c r="AK101" i="3"/>
  <c r="AK102" i="3" s="1"/>
  <c r="Q17" i="2"/>
  <c r="AK82" i="3"/>
  <c r="AK83" i="3" s="1"/>
  <c r="M17" i="2"/>
  <c r="O49" i="2"/>
  <c r="I52" i="2"/>
  <c r="J52" i="2" s="1"/>
  <c r="K52" i="2" s="1"/>
  <c r="J17" i="2"/>
  <c r="K17" i="2" s="1"/>
  <c r="S49" i="2"/>
  <c r="AB166" i="3"/>
  <c r="AC166" i="3" s="1"/>
  <c r="AD166" i="3" s="1"/>
  <c r="AE166" i="3" s="1"/>
  <c r="AF166" i="3" s="1"/>
  <c r="AG166" i="3" s="1"/>
  <c r="AH166" i="3" s="1"/>
  <c r="AI166" i="3" s="1"/>
  <c r="AJ166" i="3" s="1"/>
  <c r="AK166" i="3" s="1"/>
  <c r="AL166" i="3" s="1"/>
  <c r="AM166" i="3" s="1"/>
  <c r="AN166" i="3" s="1"/>
  <c r="AO166" i="3" s="1"/>
  <c r="AP166" i="3" s="1"/>
  <c r="J18" i="2"/>
  <c r="K18" i="2" s="1"/>
  <c r="I53" i="2"/>
  <c r="J53" i="2" s="1"/>
  <c r="K53" i="2" s="1"/>
  <c r="Q53" i="2"/>
  <c r="R53" i="2" s="1"/>
  <c r="S53" i="2" s="1"/>
  <c r="R18" i="2"/>
  <c r="S18" i="2" s="1"/>
  <c r="W51" i="2"/>
  <c r="S176" i="3"/>
  <c r="S29" i="1" s="1"/>
  <c r="AH101" i="3"/>
  <c r="AH102" i="3" s="1"/>
  <c r="Q16" i="2"/>
  <c r="N16" i="2"/>
  <c r="O16" i="2" s="1"/>
  <c r="M51" i="2"/>
  <c r="N51" i="2" s="1"/>
  <c r="O51" i="2" s="1"/>
  <c r="J16" i="2"/>
  <c r="K16" i="2" s="1"/>
  <c r="I51" i="2"/>
  <c r="J51" i="2" s="1"/>
  <c r="K51" i="2" s="1"/>
  <c r="K49" i="2"/>
  <c r="Z27" i="1" l="1"/>
  <c r="J74" i="2"/>
  <c r="J76" i="2"/>
  <c r="J75" i="2"/>
  <c r="N179" i="3"/>
  <c r="N32" i="1" s="1"/>
  <c r="M52" i="2"/>
  <c r="N52" i="2" s="1"/>
  <c r="O52" i="2" s="1"/>
  <c r="N17" i="2"/>
  <c r="N75" i="2" s="1"/>
  <c r="R16" i="2"/>
  <c r="S16" i="2" s="1"/>
  <c r="Q51" i="2"/>
  <c r="R51" i="2" s="1"/>
  <c r="S173" i="3"/>
  <c r="S26" i="1" s="1"/>
  <c r="N176" i="3"/>
  <c r="N29" i="1" s="1"/>
  <c r="Q52" i="2"/>
  <c r="R52" i="2" s="1"/>
  <c r="S52" i="2" s="1"/>
  <c r="R17" i="2"/>
  <c r="S17" i="2" s="1"/>
  <c r="Z29" i="1" l="1"/>
  <c r="O17" i="2"/>
  <c r="Z28" i="1" s="1"/>
  <c r="N74" i="2"/>
  <c r="R76" i="2"/>
  <c r="R74" i="2"/>
  <c r="R75" i="2"/>
  <c r="N76" i="2"/>
  <c r="S51" i="2"/>
</calcChain>
</file>

<file path=xl/comments1.xml><?xml version="1.0" encoding="utf-8"?>
<comments xmlns="http://schemas.openxmlformats.org/spreadsheetml/2006/main">
  <authors>
    <author>Tobiasz Adamczewski</author>
    <author>user</author>
  </authors>
  <commentList>
    <comment ref="A2" authorId="0">
      <text>
        <r>
          <rPr>
            <sz val="9"/>
            <color indexed="81"/>
            <rFont val="Tahoma"/>
            <family val="2"/>
            <charset val="238"/>
          </rPr>
          <t xml:space="preserve">1.1 
- W zakładce "Dodatkowe założenia" dodano wartość Akcyzy i Opłaty OZE, które zostały wprowadzone przy "Akcyza i opłata OZE" w zakładce "Założenia i wyniki".
- Wartość opłaty OZE została zmieniona z 0,0251 PLN/kWh na 0,00251 PLN/kWh (2,51 PLN/MWh)
- W zakładce "Bilans" zmieniono formułę przy liczeniu "Pełny Net Metering* współczynnik", żeby w "Oszczędność z tytułu bilansowania energii (*współczynnik przez 15 lat)" uwzględnić brak opłaty za akcyzę w ramach bilansowanej części energii (opustu) - wg. znowelizowanego art. 4 ust. 10 UOZE.
- W zakładce "Założenia i wyniki" zmieniono próg różnicy wartości współczynnikza "Pełny net-met * współczynnik" z 7kW do 10kW.
</t>
        </r>
      </text>
    </comment>
    <comment ref="B3" authorId="1">
      <text>
        <r>
          <rPr>
            <b/>
            <sz val="9"/>
            <color indexed="81"/>
            <rFont val="Tahoma"/>
            <family val="2"/>
            <charset val="238"/>
          </rPr>
          <t>user:</t>
        </r>
        <r>
          <rPr>
            <sz val="9"/>
            <color indexed="81"/>
            <rFont val="Tahoma"/>
            <family val="2"/>
            <charset val="238"/>
          </rPr>
          <t xml:space="preserve">
Projekt oryginalny, zawierający m.in. dane wejściowe, znormalizowane profile, działanie faktycznego systemu i wykres.</t>
        </r>
      </text>
    </comment>
    <comment ref="B4" authorId="1">
      <text>
        <r>
          <rPr>
            <b/>
            <sz val="9"/>
            <color indexed="81"/>
            <rFont val="Tahoma"/>
            <family val="2"/>
            <charset val="238"/>
          </rPr>
          <t>user:</t>
        </r>
        <r>
          <rPr>
            <sz val="9"/>
            <color indexed="81"/>
            <rFont val="Tahoma"/>
            <family val="2"/>
            <charset val="238"/>
          </rPr>
          <t xml:space="preserve">
Dane dotyczące kosztu kapitału oraz kosztów zaspokojenia potrzeb w zakresie energii elektrycznej.</t>
        </r>
      </text>
    </comment>
    <comment ref="B5" authorId="1">
      <text>
        <r>
          <rPr>
            <b/>
            <sz val="9"/>
            <color indexed="81"/>
            <rFont val="Tahoma"/>
            <charset val="1"/>
          </rPr>
          <t>user:</t>
        </r>
        <r>
          <rPr>
            <sz val="9"/>
            <color indexed="81"/>
            <rFont val="Tahoma"/>
            <charset val="1"/>
          </rPr>
          <t xml:space="preserve">
Weryfikacja merytoryczna.</t>
        </r>
      </text>
    </comment>
    <comment ref="B6" authorId="1">
      <text>
        <r>
          <rPr>
            <sz val="9"/>
            <color indexed="81"/>
            <rFont val="Tahoma"/>
            <charset val="1"/>
          </rPr>
          <t>Maksymalnie 40 kW, zgodnie z definicją mikroinstalacji z ustawy o odnawialnych źródłach energii.</t>
        </r>
      </text>
    </comment>
    <comment ref="B7" authorId="1">
      <text>
        <r>
          <rPr>
            <sz val="9"/>
            <color indexed="81"/>
            <rFont val="Tahoma"/>
            <charset val="1"/>
          </rPr>
          <t xml:space="preserve">Wybierz, czy chcesz zwykłą instalację ustawioną na południe, wschód-zachód, czy na trackerze. Przyjęte są optymalne ustawienia. Każde odejście od optymalnych ustawień powoduje wydłużenie okresu zwrotu.
</t>
        </r>
      </text>
    </comment>
    <comment ref="B8" authorId="1">
      <text>
        <r>
          <rPr>
            <sz val="9"/>
            <color indexed="81"/>
            <rFont val="Tahoma"/>
            <charset val="1"/>
          </rPr>
          <t>Średnia arytmetyczna dla gospodarstw domowych, w tym gospodarstw prowadzących działalność rolniczą w roku 2012 to 2770kWh/rok. Źródło: GUS, Zużycie energii w gospodarstwach domowych w 2012 r. (http://stat.gov.pl/obszary-tematyczne/srodowisko-energia/energia/zuzycie-energii-w-gospodarstwach-domowych-w-2012-r-,2,2.html).</t>
        </r>
      </text>
    </comment>
    <comment ref="B9" authorId="1">
      <text>
        <r>
          <rPr>
            <sz val="9"/>
            <color indexed="81"/>
            <rFont val="Tahoma"/>
            <charset val="1"/>
          </rPr>
          <t>Z roku na rok moduły tracą na swojej efektywności. Przyjęta średnia została określona na podstawie źródła: Dirk C. Jordan and Sarah R. Kurtz, Photovoltaic Degradation Rates — An Analytical Review, Journal Article NREL/JA-5200-51664, June 2012 (http://www.nrel.gov/docs/fy12osti/51664.pdf).
Wszystkie wskaźniki procentowe (degradacja modułów, wzrost cen energii, inflacja, stopa dyskonta, etc.) stosowane są od roku 1, gdyż jest to średnia za cały rok działania instalacji.</t>
        </r>
      </text>
    </comment>
    <comment ref="B10" authorId="1">
      <text>
        <r>
          <rPr>
            <sz val="9"/>
            <color indexed="81"/>
            <rFont val="Tahoma"/>
            <charset val="1"/>
          </rPr>
          <t>Np. dla planujących powiększenie rodziny lub zakup większych/bardziej energochłonnych urządzeń AGD/RTV w przyszłości. Można również podać wartość ujemną, czyli zaplanować zmniejszenie zużycia energii.</t>
        </r>
      </text>
    </comment>
    <comment ref="B11" authorId="1">
      <text>
        <r>
          <rPr>
            <sz val="9"/>
            <color indexed="81"/>
            <rFont val="Tahoma"/>
            <charset val="1"/>
          </rPr>
          <t xml:space="preserve">Zanim wpiszesz kwotę pamiętaj, że: 1) wyniki dot. efektywności dotyczą systemu o sprawności pierwotnej, tj. 1kWp=1095kWh/rok; 2) podana jest ceną netto; 3) instalacja jest nowa. </t>
        </r>
      </text>
    </comment>
    <comment ref="B12" authorId="1">
      <text>
        <r>
          <rPr>
            <sz val="9"/>
            <color indexed="81"/>
            <rFont val="Tahoma"/>
            <charset val="1"/>
          </rPr>
          <t>Podana jest cena brutto, czyli cena netto powiększona o podatek VAT, którego stawka różni się w zależności od umiejscowienia instalacji i wynosi: 1) albo 8% (instalacja na budynku mieszkalnym); 2) albo 23% (pozostałe przypadki). Źródło: Odpowiedź Ministerstwa Finansów na interpelację nr 33336 posła Artura Bramory (http://orka2.sejm.gov.pl/INT7.nsf/klucz/088552EF/%24FILE/i33336-o1.pdf).</t>
        </r>
      </text>
    </comment>
    <comment ref="B13" authorId="1">
      <text>
        <r>
          <rPr>
            <sz val="9"/>
            <color indexed="81"/>
            <rFont val="Tahoma"/>
            <charset val="1"/>
          </rPr>
          <t>Oferta PGE (http://www.gkpge.pl/oferta/dla-domu/krajowa/prad-jak-prad). Można wpisać dane z własnego rachunku za energię.</t>
        </r>
      </text>
    </comment>
    <comment ref="B14" authorId="1">
      <text>
        <r>
          <rPr>
            <sz val="9"/>
            <color indexed="81"/>
            <rFont val="Tahoma"/>
            <charset val="1"/>
          </rPr>
          <t>Składnik zmienny stawki sieciowej (całodobowe) + stawka jakościowa w Białymstoku, oferta PGE (http://www.pgedystrybucja.pl/dystrybucja/dla-klienta/taryfy-i-cenniki). Można wpisać dane z własnego rachunku za energię.</t>
        </r>
      </text>
    </comment>
    <comment ref="B15" authorId="1">
      <text>
        <r>
          <rPr>
            <sz val="9"/>
            <color indexed="81"/>
            <rFont val="Tahoma"/>
            <charset val="1"/>
          </rPr>
          <t>Składnik stały stawki sieciowej (układ 3-fazowy) + stawka opłaty abonamentowej (rozliczenie półroczne), oferta PGE (http://www.pgedystrybucja.pl/dystrybucja/dla-klienta/taryfy-i-cenniki). Można wpisać dane z własnego rachunku za energię.</t>
        </r>
        <r>
          <rPr>
            <sz val="9"/>
            <color indexed="81"/>
            <rFont val="Tahoma"/>
            <charset val="1"/>
          </rPr>
          <t xml:space="preserve">
</t>
        </r>
      </text>
    </comment>
    <comment ref="B16" authorId="0">
      <text>
        <r>
          <rPr>
            <sz val="9"/>
            <color indexed="81"/>
            <rFont val="Tahoma"/>
            <charset val="1"/>
          </rPr>
          <t xml:space="preserve">Zgodnie z projektem nowelizacji UOZE = 6,50PLN netto, 8,00PLN brutto
</t>
        </r>
      </text>
    </comment>
    <comment ref="B17" authorId="1">
      <text>
        <r>
          <rPr>
            <sz val="9"/>
            <color indexed="81"/>
            <rFont val="Tahoma"/>
            <charset val="1"/>
          </rPr>
          <t xml:space="preserve">Akcyza -  Ministerstwo Finansów (http://www.finanse.mf.gov.pl/akcyza/stawki-akcyzy).
Opłata OZE - Ustawa o OZE z dn. 20.02.2015
(art. 185 http://isap.sejm.gov.pl/DetailsServlet?id=WDU20150000478)
</t>
        </r>
      </text>
    </comment>
    <comment ref="B18" authorId="1">
      <text>
        <r>
          <rPr>
            <sz val="9"/>
            <color indexed="81"/>
            <rFont val="Tahoma"/>
            <charset val="1"/>
          </rPr>
          <t>Źródło: Informacja Prezesa Urzędu Regulacji Energetyki nr 13/2016 w sprawie średniej ceny sprzedaży energii elektrycznej na rynku konkurencyjnym za rok 2015  (http://www.ure.gov.pl/pl/stanowiska/6469,Informacja-nr-132016.html).</t>
        </r>
      </text>
    </comment>
    <comment ref="B19" authorId="1">
      <text>
        <r>
          <rPr>
            <sz val="9"/>
            <color indexed="81"/>
            <rFont val="Tahoma"/>
            <charset val="1"/>
          </rPr>
          <t xml:space="preserve">Podczas eksploatacji urządzenia pamiętaj, że po okresie gwarancji zwiększa się ryzyko konieczności wymiany, np. falownika. Koszty operacyjne mogą też zawierać usługi serwisowe oraz ubezpieczenie. Pamiętaj, że koszty operacyjne są kosztem uzyskania przychodu, więc muszą być udokumentowane.  
Możesz też wpisać inną wartość niż 300 PLN: np. podziel spodziewany koszt wymiany falownika w okresie 30-letnim (może wyminisz 2 razy?). Możesz też dodać koszty utrzymania instalacji jeśli zakłądasz np. profesjonalne czyszczenie. </t>
        </r>
      </text>
    </comment>
    <comment ref="B20" authorId="1">
      <text>
        <r>
          <rPr>
            <sz val="9"/>
            <color indexed="81"/>
            <rFont val="Tahoma"/>
            <charset val="1"/>
          </rPr>
          <t>Jak będzie kształtowała się cena energii na rachunku/fakturze? Masz do wyboru: 1) albo wartość zgodną z poziomem inflacji (2,37%/rok); 2) albo zgodną z obecnymi trendami (3,04%/rok, za cenapradu.strefa.pl). Możesz też wybrać 0 jeśli uważasz, że ceny energii nie będą rosły.
Wszystkie wskaźniki procentowe (degradacja modułów, wzrost cen energii, inflacja, stopa dyskonta, etc.) stosowane są od roku 1, gdyż jest to średnia za cały rok działania instalacji.</t>
        </r>
      </text>
    </comment>
    <comment ref="B21" authorId="1">
      <text>
        <r>
          <rPr>
            <sz val="9"/>
            <color indexed="81"/>
            <rFont val="Tahoma"/>
            <charset val="1"/>
          </rPr>
          <t>Przyjęty wzrost cen wynika z zakładanego poziomu inflacji. Historycznie ceny hurtowe zmieniały się bardzo dynamicznie (za tge.pl). Najbliższa dekada powinna charakteryzowac się wzrostem cen uprawnień do emisji CO2 (co wpłynie na wzrost cen energii wytwarzanej z węgla) oraz presją tańszej energii z OZE w Polsce i zagranicą (co może spowodwać spadek cen, w zależności od struktury miksu energetycznego i potencjału przesyłowego). Ostateczną decyzję co do tego założenia zostawiamy zatem użytkownikowi.
Wszystkie wskaźniki procentowe (degradacja modułów, wzrost cen energii, inflacja, stopa dyskonta, etc.) stosowane są od roku 1, gdyż jest to średnia za cały rok działania instalacji.</t>
        </r>
      </text>
    </comment>
    <comment ref="B22" authorId="1">
      <text>
        <r>
          <rPr>
            <sz val="9"/>
            <color indexed="81"/>
            <rFont val="Tahoma"/>
            <charset val="1"/>
          </rPr>
          <t>Źródło: GUS, Wskaźniki cen towarów i usług konsumpcyjnych, średnia z lat 2001-2015 (http://stat.gov.pl/obszary-tematyczne/ceny-handel/wskazniki-cen/wskazniki-cen-towarow-i-uslug-konsumpcyjnych-pot-inflacja-/roczne-wskazniki-cen-towarow-i-uslug-konsumpcyjnych-w-latach-1950-2014/).
Wszystkie wskaźniki procentowe (degradacja modułów, wzrost cen energii, inflacja, stopa dyskonta, etc.) stosowane są od roku 1, gdyż jest to średnia za cały rok działania instalacji.</t>
        </r>
      </text>
    </comment>
    <comment ref="B23" authorId="1">
      <text>
        <r>
          <rPr>
            <sz val="9"/>
            <color indexed="81"/>
            <rFont val="Tahoma"/>
            <charset val="1"/>
          </rPr>
          <t xml:space="preserve">Użytkownik może wybrać jedną z zaproponowanych stawek podatku dochodowego, według swoich potrzeb. W odpowiedzi Ministerstwa Finansów na ww. interpelację nr 33336 posła Artura Bramora moża przeczytać, że "Opodatkowaniu podatkiem dochodowym będzie podlegał wyłącznie dochód uzyskany ze sprzedaży nadwyżki energii elektrycznej niewykorzystanej na własne potrzeby podatnika. Dla obliczenia powyższego dochodu, przepisy ustawy PIT nie przewidują szczególnych uregulowań w zakresie kosztów uzyskania przychodów. Zastosowanie znajdzie tu generalna zasada wyrażona w art. 22 ust. 1 ustawy PIT, w myśl której, kosztami uzyskania przychodów są koszty poniesione w celu osiągnięcia przychodów lub zachowania albo zabezpieczenia źródła przychodów, z wyjątkiem kosztów niestanowiących kosztów podatkowych, wymienionych w art. 23 ustawy PIT." Koszty uzyskania przychodu zostały dodane do analizy finansowej.  </t>
        </r>
        <r>
          <rPr>
            <sz val="9"/>
            <color indexed="81"/>
            <rFont val="Tahoma"/>
            <charset val="1"/>
          </rPr>
          <t xml:space="preserve">
</t>
        </r>
      </text>
    </comment>
    <comment ref="B24" authorId="1">
      <text>
        <r>
          <rPr>
            <sz val="9"/>
            <color indexed="81"/>
            <rFont val="Tahoma"/>
            <charset val="1"/>
          </rPr>
          <t>Podana jest skumulowana wartosć kosztu kapitału obcego (skumulowana wartość odsetek pożyczki bankowej).</t>
        </r>
      </text>
    </comment>
    <comment ref="V24" authorId="0">
      <text>
        <r>
          <rPr>
            <sz val="9"/>
            <color indexed="81"/>
            <rFont val="Tahoma"/>
            <charset val="1"/>
          </rPr>
          <t>Porównanie przed i po inwestycji. Jeśli przy pożyczce na 100% ("wkład własny 0%") wynik jest dodatni, to inwestycja jest opłacalna i przynosi zysk. Jeśli wynik jest negatywny, to inwestycja jest nieopłacalna i przynosi straty w stosunku do stanu sprzed inwestycji. Nie uwzględniono stopy dyskonta dla uproszczenia.</t>
        </r>
      </text>
    </comment>
    <comment ref="B25" authorId="1">
      <text>
        <r>
          <rPr>
            <sz val="9"/>
            <color indexed="81"/>
            <rFont val="Tahoma"/>
            <charset val="1"/>
          </rPr>
          <t>Jeżeli instalacja ustawiona jest na budynku mieszkalnym, to przyjmujemy stawkę 8%. Jeśli natomiast, np. na budynku, w którym nie mieszkamy lub na gruncie, to stawka wynosi 23%. Źródło: odpowiedź Ministerstwa Finansów na ww. interpelację nr 33336 posła Artura Bramory.</t>
        </r>
        <r>
          <rPr>
            <sz val="9"/>
            <color indexed="81"/>
            <rFont val="Tahoma"/>
            <charset val="1"/>
          </rPr>
          <t xml:space="preserve">
</t>
        </r>
      </text>
    </comment>
    <comment ref="B26" authorId="1">
      <text>
        <r>
          <rPr>
            <sz val="9"/>
            <color indexed="81"/>
            <rFont val="Tahoma"/>
            <charset val="1"/>
          </rPr>
          <t>Stawka podstawowa podatku od towarów i usług wynosi obecnie 23%. Źródło: Ministerstwo Finansów (http://www.finanse.mf.gov.pl/vat/stawki-podatkowe).</t>
        </r>
      </text>
    </comment>
    <comment ref="L26" authorId="1">
      <text>
        <r>
          <rPr>
            <sz val="9"/>
            <color indexed="81"/>
            <rFont val="Tahoma"/>
            <family val="2"/>
            <charset val="238"/>
          </rPr>
          <t xml:space="preserve">FiT (Feed-in tariff = stała taryfa = taryfa gwarantowana): Za każdą wprowadzoną do sieci kWh energii wytwórca otrzymuje zapłatę w wysokości taryfy gwarantowanej. Okres obowiązywania systemu wsparcia: 15 lat. Nie ogranicza się możliwości autokonsumpcji. Za autokonsumpcję nie przysługuje taryfa gwarantowana. Wartości taryf gwarantowanych w ustawie o odnawialnych źródłach energii: 0,75 PLN/kWh dla instalacji =&lt;3kW; 0,65 PLN/kWh dla instalacji &gt;3kW.  Możliwa jest zmiana wartości FiT dla nowych instalacji. </t>
        </r>
      </text>
    </comment>
    <comment ref="Q26" authorId="1">
      <text>
        <r>
          <rPr>
            <sz val="9"/>
            <color indexed="81"/>
            <rFont val="Tahoma"/>
            <family val="2"/>
            <charset val="238"/>
          </rPr>
          <t xml:space="preserve">Za każdą  wprowadzoną do sieci kWh energii wytwórca otrzymuje w zamian 1 kWh energii elektrycznej oraz nie jest obowiązany zapłacić opłaty za usługę dystrybucji energii elektrycznej. Bilansowaniu ulega zatem wartości części zmiennej rachunku: „detaliczna cena energii” oraz „zmienne koszty przesyłowe”. Za ewentualną, zbilansowaną nadwyżkę energii wprowadzonej do sieci nad energią pobraną z tej sieci wytwórca otrzymywałby równowartość 100% ceny energii elektrycznej na rynku konkurencyjnym. Okres obowiązywania systemu: bezterminowo. </t>
        </r>
      </text>
    </comment>
    <comment ref="B27" authorId="1">
      <text>
        <r>
          <rPr>
            <sz val="9"/>
            <color indexed="81"/>
            <rFont val="Tahoma"/>
            <charset val="1"/>
          </rPr>
          <t>Przyjęta została stawka taryfy FiT z ustawy o odnawialnych źródłach energii (z dnia 20 lutego 2015 roku). Użytkownik może wpisać dowolną stawkę, w celu analizy wyników, dla instalacji do 3kW.</t>
        </r>
      </text>
    </comment>
    <comment ref="B28" authorId="1">
      <text>
        <r>
          <rPr>
            <sz val="9"/>
            <color indexed="81"/>
            <rFont val="Tahoma"/>
            <charset val="1"/>
          </rPr>
          <t xml:space="preserve">Przyjęta została stawka taryfy FiTdo 10kW z ustawy o odnawialnych źródłach energii (z dnia 20 lutego 2015 roku). Użytkownik może wpisać dowolną stawkę, w celu analizy wyników, dla instalacji do 40kW.
</t>
        </r>
      </text>
    </comment>
    <comment ref="B29" authorId="1">
      <text>
        <r>
          <rPr>
            <sz val="9"/>
            <color indexed="81"/>
            <rFont val="Tahoma"/>
            <charset val="1"/>
          </rPr>
          <t>Stopa referencyjna to rentowność bonów pieniężnych NBP (tj. stawka, za którą NBP pożycza pieniądze instytucjom finansowym). Dana wejściowa to średnia stopa referencyjna z ostatnich 3 lat. Zakładamy, że wartość pieniędzy użytkownika to przynajmniej stopa referencyjna. Jeżeli zatem użytkownik odkłada pieniądze, żeby te pieniądze nie deprecjonowały w czasie, konto musi być oprocentowane przynajmniej stawką stopy referencyjnej. Użytkownik może wybrać też "0%" w celu zbadania prostego okresu zwrotu. Konieczne jest wówczas ustawienie jednocześnie rubryk: "wkład własny" na 100% oraz "stopa ryzyka od kapitału włąsnego" na 0%. Źródło: NBP (http://www.nbp.pl/home.aspx?f=/dzienne/stopy_archiwum.htm).</t>
        </r>
      </text>
    </comment>
    <comment ref="L29" authorId="1">
      <text>
        <r>
          <rPr>
            <sz val="9"/>
            <color indexed="81"/>
            <rFont val="Tahoma"/>
            <family val="2"/>
            <charset val="238"/>
          </rPr>
          <t xml:space="preserve">Za każdą wprowadzoną do sieci kWh energii wytwórca otrzymuje w zamian 1 kWh energii elektrycznej, ale musi on zapłacić opłatę dystrybucyjną za każdą kWh energii pobranej z sieci.  Bilansowaniu ulega wartość części zmiennej rachunku za energię: „detaliczna cena energii”. W przypadku, gdy ilość energii wprowadzonej do sieci jest mniejsza od ilości energii pobranej z tej sieci, wytwórca jest obowiązany zapłacić przedsiębiorstwu obrotu za powstałą różnicę. Za ewentualną, zbilansowaną nadwyżkę energii wprowadzonej do sieci nad energią pobraną z tej sieci wytwórca otrzymywałby nie równowartość 100% ceny energii elektrycznej na rynku konkurencyjnym, ale wartość taryfy FiT. Okres obowiązywania systemu: 15 lat. </t>
        </r>
      </text>
    </comment>
    <comment ref="Q29" authorId="1">
      <text>
        <r>
          <rPr>
            <sz val="9"/>
            <color indexed="81"/>
            <rFont val="Tahoma"/>
            <family val="2"/>
            <charset val="238"/>
          </rPr>
          <t xml:space="preserve">Za każdą kWh energii wprowadzonej do sieci, która jest bilansowana z ilością energii pobranej z tej sieci w danym okresie rozliczeniowym (0,5 roku), wytwórca otrzymuje w zamian wartość sumy 1kWh energii elektrycznej oraz usługi przesyłowej zmiennej, skorygowanej współczynnikiem (np. 0,7). Za ewentualną, zbilansowaną nadwyżkę energii wprowadzonej do sieci nad energią pobraną z tej sieci wytwórca nie otrzymywałby równowartość 100% ceny energii elektrycznej na rynku konkurencyjnym. Okres obowiązywania systemu: 15 lat, zgodnie z propozycją poprawki do nowelizacji ustawy o OZE. </t>
        </r>
      </text>
    </comment>
    <comment ref="B30" authorId="1">
      <text>
        <r>
          <rPr>
            <sz val="9"/>
            <color indexed="81"/>
            <rFont val="Tahoma"/>
            <charset val="1"/>
          </rPr>
          <t>WIBOR 3M to średnie oprocentowanie pożyczek międzybankowych na okres 3 miesiecy. Jest podstawowa wartość przyjmowana przy oprocentowaniu kredytu. Kredyt składa się z WIBOR oraz marży (a niekiedy również prowizji, którą w kalkulatorze pomijamy). Wpisana dana wynika ze średniej wartości WIBOR 3M z ostatnich 3 lat. Wybranie opcji: "0%" umożliwia sprawdzenie okresu zwrotu, np. przy kredytach 1-procentowych (przy czym wartość 1% należy wówczas wpisać w rybryce: "Marża na kapitale obcym"). Źródło: http://wyborcza.biz/Waluty/0,111977,9257479,,Statystyki,WIBOR,2015-10-13,THREE_YEARS.html</t>
        </r>
      </text>
    </comment>
    <comment ref="B31" authorId="1">
      <text>
        <r>
          <rPr>
            <sz val="9"/>
            <color indexed="81"/>
            <rFont val="Tahoma"/>
            <charset val="1"/>
          </rPr>
          <t xml:space="preserve">Zastanów się, ile masz wolnej gotówki i wpisz odpowiedni udział w inwestycji. Jeżeli jesteś gotów sfinansować całosć inwestycji ze środków własnych, wpisz 100%. Jeśli chcesz uzyskać wynik prostego okresu zwrotu (czyli bez kosztu kapitału), wpisz tutaj 100%, wybierając jednocześnie w rubrykach: "Stopa referencyjna" oraz "Stopa ryzyka od kapitału włąsnego" wartość 0%. </t>
        </r>
      </text>
    </comment>
    <comment ref="B32" authorId="1">
      <text>
        <r>
          <rPr>
            <sz val="9"/>
            <color indexed="81"/>
            <rFont val="Tahoma"/>
            <charset val="1"/>
          </rPr>
          <t>Marża to ta część kredytu, która jest zarobkiem banku. Im wyższa zdolność kredytowa, tym mniejsze ryzyko i mniejsza marża. Średnie raty kredytów można spradzić na stronie NBP (http://www.nbp.pl/home.aspx?f=/statystyka/pieniezna_i_bankowa/oprocentowanie_n.html). Jeżeli użytkownik chce sprawdzić okres zwrotu przy zastosowaniu kredytu niskooprocentowanego, należy wpisać tutaj wartość kredytu i zmienić wartość "WIBOR 3M (kapitał obcy)" na 0%.</t>
        </r>
      </text>
    </comment>
    <comment ref="L32" authorId="1">
      <text>
        <r>
          <rPr>
            <sz val="9"/>
            <color indexed="81"/>
            <rFont val="Tahoma"/>
            <family val="2"/>
            <charset val="238"/>
          </rPr>
          <t>Za każdą wprowadzoną do sieci kWh energii wytwórca otrzymuje w zamian 1 kWh energii elektrycznej oraz nie jest obowiązany zapłacić opłaty za usługę dystrybucji energii elektrycznej. Bilansowaniu ulega zatem wartości części zmiennej rachunku: „detaliczna cena energii” oraz „zmienne koszty przesyłowe”. Za ewentualną, zbilansowaną nadwyżkę energii wprowadzonej do sieci nad energią pobraną z tej sieci wytwórca otrzymywałby wartość taryfy FiT. Okres obowiązywania pełnego net-meteringu: bezterminowo. Okres obowiązywania FiT: 15 lat</t>
        </r>
      </text>
    </comment>
    <comment ref="B33" authorId="1">
      <text>
        <r>
          <rPr>
            <sz val="9"/>
            <color indexed="81"/>
            <rFont val="Tahoma"/>
            <charset val="1"/>
          </rPr>
          <t>Kapitał "zwykłych Kowalskich" również ma pewną wartosć, która jest wyższa niż wartośc stopy referencyjnej. Pomimo że gospodarstwo domowe nie jest przedsiębiorstwem, to także inwestuje ono pieniądze i też ma prawo oczekiwać zwrotu poniesionych inwestycji (jeżeli nie jest to zwykły wydatek na dobro luksusowe). Jest to szczególnie ważne, gdy przyjmujemy znaczny lub całościowy udział wkładu własnego w inwestycję. Inwestując w PV ryzykujesz własnym kapitałem, który należy wycenić. Jeżeli użytkownik chce obliczyć prosty okres zwrotu, należy wpisać wartość wartość "0".
Wszystkie wskaźniki procentowe (degradacja modułów, wzrost cen energii, inflacja, stopa dyskonta, etc.) stosowane są od roku 1, gdyż jest to średnia za cały rok działania instalacji.</t>
        </r>
      </text>
    </comment>
    <comment ref="B34" authorId="1">
      <text>
        <r>
          <rPr>
            <sz val="9"/>
            <color indexed="81"/>
            <rFont val="Tahoma"/>
            <charset val="1"/>
          </rPr>
          <t xml:space="preserve">Tutaj można wpisać propozycję Ministerstwa Energii dotyczącą wprowadzenia współczynnika (mnożnika) korygującego w zakresie możliwości pobierania określonej ilości energii elektrycznej z sieci w zamian za energię wprowadzoną do sieci, dla instalacj o mocy nie większej niż 7kW. </t>
        </r>
      </text>
    </comment>
    <comment ref="B35" authorId="1">
      <text>
        <r>
          <rPr>
            <sz val="9"/>
            <color indexed="81"/>
            <rFont val="Tahoma"/>
            <charset val="1"/>
          </rPr>
          <t>Tutaj można wpisać propozycję Ministerstwa Energii dotyczącą wprowadzenia współczynnika (mnożnika) korygującego w zakresie możliwości pobierania określonej ilości energii elektrycznej z sieci w zamian za energię wprowadzoną do sieci, dla instalacj o mocy większej niż 7kW.</t>
        </r>
      </text>
    </comment>
    <comment ref="B36" authorId="1">
      <text>
        <r>
          <rPr>
            <sz val="9"/>
            <color indexed="81"/>
            <rFont val="Tahoma"/>
            <charset val="1"/>
          </rPr>
          <t>Na ile lat zaciągniesz kredyt, żeby spłacić inwestycję w mikroinstalację? Pamiętaj, że im krótszy okres, tym większe koszty kapitału własnego. Jeżeli jednak koszty kapitału własnego są mniejsze od kosztów kapitału obcego (banku), wówczas kredyt warto spłacić szybciej.</t>
        </r>
      </text>
    </comment>
    <comment ref="B37" authorId="1">
      <text>
        <r>
          <rPr>
            <sz val="9"/>
            <color indexed="81"/>
            <rFont val="Tahoma"/>
            <family val="2"/>
            <charset val="238"/>
          </rPr>
          <t xml:space="preserve">Procent energii wytwarzanej we własnej mikroinstalacji, która jest zużywana na własne potrzeby.
</t>
        </r>
      </text>
    </comment>
    <comment ref="B38" authorId="1">
      <text>
        <r>
          <rPr>
            <sz val="9"/>
            <color indexed="81"/>
            <rFont val="Tahoma"/>
            <family val="2"/>
            <charset val="238"/>
          </rPr>
          <t>Procent energii wytwarzanej we własnej mikroinstalacji, która jest zużywana na własne potrzeby.</t>
        </r>
      </text>
    </comment>
    <comment ref="B39" authorId="1">
      <text>
        <r>
          <rPr>
            <sz val="9"/>
            <color indexed="81"/>
            <rFont val="Tahoma"/>
            <charset val="1"/>
          </rPr>
          <t>Amortyzacja jest potrzebna do obliczenia kosztów uzyskania przychodu. Okres amortyzacji przyjęty jest dala instalacji dachowej, którą w całości można uznać za "urządzenie" (pozycja 06, stawka 10%: Ustawa o podatku dochodowym od osób fizycznych). http://isap.sejm.gov.pl/Download;jsessionid=CB966CD1F9533FC4E343F75769205910?id=WDU19910800350&amp;type=3
UWAGA: Dla instalacji naziemnej inna jest stopa amortyzacji dla części budowlanej a inna dla reszty "urządzenia". Nie jest też jasne czy amortyzacji podlega całość urządzenia gdy następuje autokonsumpcja (czy procentowo tylko liczy sie od części wprowadzonej do sieci).</t>
        </r>
      </text>
    </comment>
  </commentList>
</comments>
</file>

<file path=xl/comments2.xml><?xml version="1.0" encoding="utf-8"?>
<comments xmlns="http://schemas.openxmlformats.org/spreadsheetml/2006/main">
  <authors>
    <author>user</author>
    <author>Magdalena</author>
  </authors>
  <commentList>
    <comment ref="D4" authorId="0">
      <text>
        <r>
          <rPr>
            <sz val="9"/>
            <color indexed="81"/>
            <rFont val="Tahoma"/>
            <family val="2"/>
            <charset val="238"/>
          </rPr>
          <t xml:space="preserve">Tyle będziesz płacił za energię elektryczną, żeby zaspokoić swoje potrzeby, jeżeli </t>
        </r>
        <r>
          <rPr>
            <b/>
            <sz val="9"/>
            <color indexed="81"/>
            <rFont val="Tahoma"/>
            <family val="2"/>
            <charset val="238"/>
          </rPr>
          <t>nie</t>
        </r>
        <r>
          <rPr>
            <sz val="9"/>
            <color indexed="81"/>
            <rFont val="Tahoma"/>
            <family val="2"/>
            <charset val="238"/>
          </rPr>
          <t xml:space="preserve"> zainwestujesz w PV.</t>
        </r>
      </text>
    </comment>
    <comment ref="E4" authorId="0">
      <text>
        <r>
          <rPr>
            <sz val="9"/>
            <color indexed="81"/>
            <rFont val="Tahoma"/>
            <family val="2"/>
            <charset val="238"/>
          </rPr>
          <t xml:space="preserve">Tyle będziesz płacił za zaspokojenie swoich potrzeb na energię elketryczną, jeżeli </t>
        </r>
        <r>
          <rPr>
            <b/>
            <sz val="9"/>
            <color indexed="81"/>
            <rFont val="Tahoma"/>
            <family val="2"/>
            <charset val="238"/>
          </rPr>
          <t>zainwestujesz</t>
        </r>
        <r>
          <rPr>
            <sz val="9"/>
            <color indexed="81"/>
            <rFont val="Tahoma"/>
            <family val="2"/>
            <charset val="238"/>
          </rPr>
          <t xml:space="preserve"> w PV (uwzględniając wszystkie koszty, oszczędności, opłaty, raty kredytu).
</t>
        </r>
      </text>
    </comment>
    <comment ref="F4" authorId="0">
      <text>
        <r>
          <rPr>
            <sz val="9"/>
            <color indexed="81"/>
            <rFont val="Tahoma"/>
            <family val="2"/>
            <charset val="238"/>
          </rPr>
          <t xml:space="preserve">Jeżeli jest wartość ujemna, to o tyle większy jest </t>
        </r>
        <r>
          <rPr>
            <b/>
            <sz val="9"/>
            <color indexed="81"/>
            <rFont val="Tahoma"/>
            <family val="2"/>
            <charset val="238"/>
          </rPr>
          <t>roczny</t>
        </r>
        <r>
          <rPr>
            <sz val="9"/>
            <color indexed="81"/>
            <rFont val="Tahoma"/>
            <family val="2"/>
            <charset val="238"/>
          </rPr>
          <t xml:space="preserve"> koszt zaspokojenia potrzeb na energię elektryczną. Jeżeli jest wartość dodatnia, to o tyle </t>
        </r>
        <r>
          <rPr>
            <b/>
            <sz val="9"/>
            <color indexed="81"/>
            <rFont val="Tahoma"/>
            <family val="2"/>
            <charset val="238"/>
          </rPr>
          <t>co roku</t>
        </r>
        <r>
          <rPr>
            <sz val="9"/>
            <color indexed="81"/>
            <rFont val="Tahoma"/>
            <family val="2"/>
            <charset val="238"/>
          </rPr>
          <t xml:space="preserve"> masz mniejsze koszty zaspokojena potrzeb na energię elektryczną niż gdybyś nie zdecydował sie na inwestycję.</t>
        </r>
      </text>
    </comment>
    <comment ref="G4" authorId="0">
      <text>
        <r>
          <rPr>
            <sz val="9"/>
            <color indexed="81"/>
            <rFont val="Tahoma"/>
            <family val="2"/>
            <charset val="238"/>
          </rPr>
          <t xml:space="preserve">Jeśli jest wartość ujemna, to o tyle większy jest </t>
        </r>
        <r>
          <rPr>
            <b/>
            <sz val="9"/>
            <color indexed="81"/>
            <rFont val="Tahoma"/>
            <family val="2"/>
            <charset val="238"/>
          </rPr>
          <t>miesięczny</t>
        </r>
        <r>
          <rPr>
            <sz val="9"/>
            <color indexed="81"/>
            <rFont val="Tahoma"/>
            <family val="2"/>
            <charset val="238"/>
          </rPr>
          <t xml:space="preserve"> koszt zaspokojenia potrzeb na energię elektryczną. Jeśli jest wartość dodatnia, to o tyle </t>
        </r>
        <r>
          <rPr>
            <b/>
            <sz val="9"/>
            <color indexed="81"/>
            <rFont val="Tahoma"/>
            <family val="2"/>
            <charset val="238"/>
          </rPr>
          <t>co miesiąc</t>
        </r>
        <r>
          <rPr>
            <sz val="9"/>
            <color indexed="81"/>
            <rFont val="Tahoma"/>
            <family val="2"/>
            <charset val="238"/>
          </rPr>
          <t xml:space="preserve"> masz mniejsze koszty zaspokojena potrzeb na energię elektryczną niż gdybyś nie zdecydował sie na inwestycję.</t>
        </r>
      </text>
    </comment>
    <comment ref="D39" authorId="0">
      <text>
        <r>
          <rPr>
            <sz val="9"/>
            <color indexed="81"/>
            <rFont val="Tahoma"/>
            <family val="2"/>
            <charset val="238"/>
          </rPr>
          <t xml:space="preserve">Tyle będziesz płacił za energię elektryczną, żeby zaspokoić swoje potrzeby, jeżeli </t>
        </r>
        <r>
          <rPr>
            <b/>
            <sz val="9"/>
            <color indexed="81"/>
            <rFont val="Tahoma"/>
            <family val="2"/>
            <charset val="238"/>
          </rPr>
          <t>nie</t>
        </r>
        <r>
          <rPr>
            <sz val="9"/>
            <color indexed="81"/>
            <rFont val="Tahoma"/>
            <family val="2"/>
            <charset val="238"/>
          </rPr>
          <t xml:space="preserve"> zainwestujesz w PV.</t>
        </r>
      </text>
    </comment>
    <comment ref="E39" authorId="0">
      <text>
        <r>
          <rPr>
            <sz val="9"/>
            <color indexed="81"/>
            <rFont val="Tahoma"/>
            <family val="2"/>
            <charset val="238"/>
          </rPr>
          <t xml:space="preserve">Tyle będziesz płacił za zaspokojenie swoich potrzeb na energię elketryczną, jeżeli </t>
        </r>
        <r>
          <rPr>
            <b/>
            <sz val="9"/>
            <color indexed="81"/>
            <rFont val="Tahoma"/>
            <family val="2"/>
            <charset val="238"/>
          </rPr>
          <t>zainwestujesz</t>
        </r>
        <r>
          <rPr>
            <sz val="9"/>
            <color indexed="81"/>
            <rFont val="Tahoma"/>
            <family val="2"/>
            <charset val="238"/>
          </rPr>
          <t xml:space="preserve"> w PV (uwzględniając wszystkie koszty, oszczędności, opłaty, raty kredytu oraz koszt kapitału własnego).
</t>
        </r>
      </text>
    </comment>
    <comment ref="F39" authorId="0">
      <text>
        <r>
          <rPr>
            <sz val="9"/>
            <color indexed="81"/>
            <rFont val="Tahoma"/>
            <family val="2"/>
            <charset val="238"/>
          </rPr>
          <t xml:space="preserve">Jeżeli jest wartość ujemna, to o tyle większy jest </t>
        </r>
        <r>
          <rPr>
            <b/>
            <sz val="9"/>
            <color indexed="81"/>
            <rFont val="Tahoma"/>
            <family val="2"/>
            <charset val="238"/>
          </rPr>
          <t>roczny</t>
        </r>
        <r>
          <rPr>
            <sz val="9"/>
            <color indexed="81"/>
            <rFont val="Tahoma"/>
            <family val="2"/>
            <charset val="238"/>
          </rPr>
          <t xml:space="preserve"> koszt zaspokojenia potrzeb na energię elektryczną. Jeżeli jest wartość dodatnia, to o tyle </t>
        </r>
        <r>
          <rPr>
            <b/>
            <sz val="9"/>
            <color indexed="81"/>
            <rFont val="Tahoma"/>
            <family val="2"/>
            <charset val="238"/>
          </rPr>
          <t>co roku</t>
        </r>
        <r>
          <rPr>
            <sz val="9"/>
            <color indexed="81"/>
            <rFont val="Tahoma"/>
            <family val="2"/>
            <charset val="238"/>
          </rPr>
          <t xml:space="preserve"> masz mniejsze koszty zaspokojena potrzeb na energię elektryczną niż gdybyś nie zdecydował sie na inwestycję.</t>
        </r>
      </text>
    </comment>
    <comment ref="G39" authorId="0">
      <text>
        <r>
          <rPr>
            <sz val="9"/>
            <color indexed="81"/>
            <rFont val="Tahoma"/>
            <family val="2"/>
            <charset val="238"/>
          </rPr>
          <t xml:space="preserve">Jeśli jest wartość ujemna, to o tyle większy jest </t>
        </r>
        <r>
          <rPr>
            <b/>
            <sz val="9"/>
            <color indexed="81"/>
            <rFont val="Tahoma"/>
            <family val="2"/>
            <charset val="238"/>
          </rPr>
          <t>miesięczny</t>
        </r>
        <r>
          <rPr>
            <sz val="9"/>
            <color indexed="81"/>
            <rFont val="Tahoma"/>
            <family val="2"/>
            <charset val="238"/>
          </rPr>
          <t xml:space="preserve"> koszt zaspokojenia potrzeb na energię elektryczną. Jeśli jest wartość dodatnia, to o tyle </t>
        </r>
        <r>
          <rPr>
            <b/>
            <sz val="9"/>
            <color indexed="81"/>
            <rFont val="Tahoma"/>
            <family val="2"/>
            <charset val="238"/>
          </rPr>
          <t>co miesiąc</t>
        </r>
        <r>
          <rPr>
            <sz val="9"/>
            <color indexed="81"/>
            <rFont val="Tahoma"/>
            <family val="2"/>
            <charset val="238"/>
          </rPr>
          <t xml:space="preserve"> masz mniejsze koszty zaspokojena potrzeb na energię elektryczną niż gdybyś nie zdecydował sie na inwestycję.</t>
        </r>
      </text>
    </comment>
    <comment ref="B74" authorId="1">
      <text>
        <r>
          <rPr>
            <b/>
            <sz val="9"/>
            <color indexed="81"/>
            <rFont val="Tahoma"/>
            <family val="2"/>
            <charset val="238"/>
          </rPr>
          <t>Magdalena:</t>
        </r>
        <r>
          <rPr>
            <sz val="9"/>
            <color indexed="81"/>
            <rFont val="Tahoma"/>
            <family val="2"/>
            <charset val="238"/>
          </rPr>
          <t xml:space="preserve">
wartość bieżąca netto projektu, pokazuje generowany wpływ gotówki netto projektu w całym okresie życia. Jeżeli NPV&gt;0 projekt jest opłacalny. Kryterium UNIWERSALNE I PODSTAWOWE do oceny opłacalności projektów inwestycyjnych, również nietypowych.</t>
        </r>
      </text>
    </comment>
    <comment ref="B75" authorId="1">
      <text>
        <r>
          <rPr>
            <b/>
            <sz val="9"/>
            <color indexed="81"/>
            <rFont val="Tahoma"/>
            <family val="2"/>
            <charset val="238"/>
          </rPr>
          <t>Magdalena:</t>
        </r>
        <r>
          <rPr>
            <sz val="9"/>
            <color indexed="81"/>
            <rFont val="Tahoma"/>
            <family val="2"/>
            <charset val="238"/>
          </rPr>
          <t xml:space="preserve">
wewnętrzna stopa zwrotu, potencjalna rentowność projektu. Jeżeli IRR&gt;kosztu kapitału to projekt opłacalny. Liczymy i interpretujemy tylko dla projektów typowych.</t>
        </r>
      </text>
    </comment>
    <comment ref="B76" authorId="1">
      <text>
        <r>
          <rPr>
            <b/>
            <sz val="9"/>
            <color indexed="81"/>
            <rFont val="Tahoma"/>
            <family val="2"/>
            <charset val="238"/>
          </rPr>
          <t>Magdalena:</t>
        </r>
        <r>
          <rPr>
            <sz val="9"/>
            <color indexed="81"/>
            <rFont val="Tahoma"/>
            <family val="2"/>
            <charset val="238"/>
          </rPr>
          <t xml:space="preserve">
zmodyfikowana wewnętrzna stopa zwrotu, interpretacja jak IRR, można stosować do wszystkich projektów w tym nietypowych. Modyfikacja polega na reinwestowaniu przepływów dodatnich wybraną prawdopodobną stopą reinwestycji (często przyjmuje się koszt kapitału), a nie stopą IRR. Powoduje to, że MIRR daje bliższe rzeczywistości wyniki.</t>
        </r>
      </text>
    </comment>
  </commentList>
</comments>
</file>

<file path=xl/comments3.xml><?xml version="1.0" encoding="utf-8"?>
<comments xmlns="http://schemas.openxmlformats.org/spreadsheetml/2006/main">
  <authors>
    <author>user</author>
  </authors>
  <commentList>
    <comment ref="L152" authorId="0">
      <text>
        <r>
          <rPr>
            <sz val="9"/>
            <color indexed="81"/>
            <rFont val="Tahoma"/>
            <family val="2"/>
            <charset val="238"/>
          </rPr>
          <t>różnicowe zdyskontowane wolne przepływy pieniężne dla inwestora (Free Cash Flow to Equity - FCFE)</t>
        </r>
      </text>
    </comment>
    <comment ref="L153" authorId="0">
      <text>
        <r>
          <rPr>
            <sz val="9"/>
            <color indexed="81"/>
            <rFont val="Tahoma"/>
            <family val="2"/>
            <charset val="238"/>
          </rPr>
          <t>skumulowane zdyskontowane przepływy różnicowe</t>
        </r>
      </text>
    </comment>
    <comment ref="L156" authorId="0">
      <text>
        <r>
          <rPr>
            <sz val="9"/>
            <color indexed="81"/>
            <rFont val="Tahoma"/>
            <family val="2"/>
            <charset val="238"/>
          </rPr>
          <t>różnicowe zdyskontowane wolne przepływy pieniężne dla inwestora (Free Cash Flow to Equity - FCFE)</t>
        </r>
      </text>
    </comment>
    <comment ref="L157" authorId="0">
      <text>
        <r>
          <rPr>
            <b/>
            <sz val="9"/>
            <color indexed="81"/>
            <rFont val="Tahoma"/>
            <family val="2"/>
            <charset val="238"/>
          </rPr>
          <t>user:</t>
        </r>
        <r>
          <rPr>
            <sz val="9"/>
            <color indexed="81"/>
            <rFont val="Tahoma"/>
            <family val="2"/>
            <charset val="238"/>
          </rPr>
          <t xml:space="preserve">
skumulowane zdyskontowane przepływy różnicowe</t>
        </r>
      </text>
    </comment>
    <comment ref="L161" authorId="0">
      <text>
        <r>
          <rPr>
            <sz val="9"/>
            <color indexed="81"/>
            <rFont val="Tahoma"/>
            <family val="2"/>
            <charset val="238"/>
          </rPr>
          <t>różnicowe zdyskontowane wolne przepływy pieniężne dla inwestora (Free Cash Flow to Equity - FCFE)</t>
        </r>
      </text>
    </comment>
    <comment ref="L162" authorId="0">
      <text>
        <r>
          <rPr>
            <sz val="9"/>
            <color indexed="81"/>
            <rFont val="Tahoma"/>
            <family val="2"/>
            <charset val="238"/>
          </rPr>
          <t>skumulowane zdyskontowane przepływy różnicowe</t>
        </r>
      </text>
    </comment>
    <comment ref="L165" authorId="0">
      <text>
        <r>
          <rPr>
            <sz val="9"/>
            <color indexed="81"/>
            <rFont val="Tahoma"/>
            <family val="2"/>
            <charset val="238"/>
          </rPr>
          <t>różnicowe zdyskontowane wolne przepływy pieniężne dla inwestora (Free Cash Flow to Equity - FCFE)</t>
        </r>
      </text>
    </comment>
    <comment ref="L169" authorId="0">
      <text>
        <r>
          <rPr>
            <sz val="9"/>
            <color indexed="81"/>
            <rFont val="Tahoma"/>
            <family val="2"/>
            <charset val="238"/>
          </rPr>
          <t>różnicowe zdyskontowane wolne przepływy pieniężne dla inwestora (Free Cash Flow to Equity - FCFE)</t>
        </r>
      </text>
    </comment>
    <comment ref="L170" authorId="0">
      <text>
        <r>
          <rPr>
            <sz val="9"/>
            <color indexed="81"/>
            <rFont val="Tahoma"/>
            <family val="2"/>
            <charset val="238"/>
          </rPr>
          <t>skumulowane zdyskontowane przepływy różnicowe</t>
        </r>
      </text>
    </comment>
    <comment ref="A187" authorId="0">
      <text>
        <r>
          <rPr>
            <sz val="9"/>
            <color indexed="81"/>
            <rFont val="Tahoma"/>
            <charset val="1"/>
          </rPr>
          <t>LCOE (ang. Levelized Cost of Energy) – jednostkowy uśredniony koszt produkcji energii w cyklu życia [zł/kWh]
W tym arkuszu jest to wyliczenie pomocnicze.  W krajach, gdzie nie osiągnięto tzw. grid-parity czy retail-parity (tak jak w Polsce) i jednocześnie nastepuje autokonsumpcja, a tryfy gwarantowane przysługują tylko dla energii wprowadzonej do sieci (a nie wytworzonej), wskaźnik FiT powienien być większy od LCOE.</t>
        </r>
      </text>
    </comment>
  </commentList>
</comments>
</file>

<file path=xl/comments4.xml><?xml version="1.0" encoding="utf-8"?>
<comments xmlns="http://schemas.openxmlformats.org/spreadsheetml/2006/main">
  <authors>
    <author>user</author>
  </authors>
  <commentList>
    <comment ref="A2" authorId="0">
      <text>
        <r>
          <rPr>
            <sz val="9"/>
            <color indexed="81"/>
            <rFont val="Tahoma"/>
            <charset val="1"/>
          </rPr>
          <t>Na potrzeby analizy produkcji oraz przepływów energii między instalacją fotowoltaiczną, odbiornikami energii elektrycznej w gospodarstwie domowym oraz publiczną siecią elektroenergetyczną zbudowano model takiej instalacji w programie PVSYST v6.39 (www.pvsyst.com). Użyto 12 szt.  poliksystalicznych modułów Jinko Solar JKM265P-60 (http://www.jinkosolar.com/ftp/AU-JKM-265P-60-4BB.pdf) połączonych w jeden szereg podpięty do falownika SMA Sunny Boy 3000 TLST-21 (http://files.sma.de/dl/17201/SB3000TLST-21-DEN1439W.pdf) . Dane pogodowe pozyskano z serwisu SoDa – Helioclim (http://www.soda-is.com/eng/services/service_invoke/gui.php?xml_descript=hc3v5_invoke_hour_demo.xml&amp;Submit=HC3v5hour) . Z w/w serwisu pobrano dane dla Warszawy za rok 2005, w którym całoroczna wartość nasłonecznienia dla tej lokalizacji wyniosła 1095 kWh/m2. Przyjęto, że moduły PV zintegrowane są z dachem budynku, z pozostawieniem za nimi kanału wentylacyjnego, co powoduje nieco niższą temperaturę ich pracy. Po przeprowadzeniu symulacji, wyniki znormalizowano do poziomu instalacji o mocy 1 kWp i w kalkulatorze użyto ich z mnożnikiem odpowiadającym mocy rozpatrywanej instalacji.  W analizie użyto standardowych profili zużycia energii w grupie taryfowej G11 na rok 2015 pobranych ze strony ENEA Operator (http://www.operator.enea.pl/operator/dla-firmy/iriesd/profile_standardowe_do_iriesd_na_2015.xlsx?t=1465141153).</t>
        </r>
      </text>
    </comment>
  </commentList>
</comments>
</file>

<file path=xl/comments5.xml><?xml version="1.0" encoding="utf-8"?>
<comments xmlns="http://schemas.openxmlformats.org/spreadsheetml/2006/main">
  <authors>
    <author>user</author>
  </authors>
  <commentList>
    <comment ref="A3" authorId="0">
      <text>
        <r>
          <rPr>
            <sz val="9"/>
            <color indexed="81"/>
            <rFont val="Tahoma"/>
            <charset val="1"/>
          </rPr>
          <t>Na potrzeby analizy produkcji oraz przepływów energii między instalacją fotowoltaiczną, odbiornikami energii elektrycznej w gospodarstwie domowym oraz publiczną siecią elektroenergetyczną zbudowano model takiej instalacji w programie PVSYST v6.39 (www.pvsyst.com). Użyto 12 szt.  poliksystalicznych modułów Jinko Solar JKM265P-60 (http://www.jinkosolar.com/ftp/AU-JKM-265P-60-4BB.pdf) połączonych w jeden szereg podpięty do falownika SMA Sunny Boy 3000 TLST-21 (http://files.sma.de/dl/17201/SB3000TLST-21-DEN1439W.pdf) . Dane pogodowe pozyskano z serwisu SoDa – Helioclim (http://www.soda-is.com/eng/services/service_invoke/gui.php?xml_descript=hc3v5_invoke_hour_demo.xml&amp;Submit=HC3v5hour) . Z w/w serwisu pobrano dane dla Warszawy za rok 2005, w którym całoroczna wartość nasłonecznienia dla tej lokalizacji wyniosła 1095 kWh/m2. Przyjęto, że moduły PV zintegrowane są z dachem budynku, z pozostawieniem za nimi kanału wentylacyjnego, co powoduje nieco niższą temperaturę ich pracy. Po przeprowadzeniu symulacji, wyniki znormalizowano do poziomu instalacji o mocy 1 kWp i w kalkulatorze użyto ich z mnożnikiem odpowiadającym mocy rozpatrywanej instalacji.  W analizie użyto standardowych profili zużycia energii w grupie taryfowej G11 na rok 2015 pobranych ze strony ENEA Operator (http://www.operator.enea.pl/operator/dla-firmy/iriesd/profile_standardowe_do_iriesd_na_2015.xlsx?t=1465141153).</t>
        </r>
      </text>
    </comment>
  </commentList>
</comments>
</file>

<file path=xl/comments6.xml><?xml version="1.0" encoding="utf-8"?>
<comments xmlns="http://schemas.openxmlformats.org/spreadsheetml/2006/main">
  <authors>
    <author>user</author>
  </authors>
  <commentList>
    <comment ref="A3" authorId="0">
      <text>
        <r>
          <rPr>
            <sz val="9"/>
            <color indexed="81"/>
            <rFont val="Tahoma"/>
            <charset val="1"/>
          </rPr>
          <t>Na potrzeby analizy produkcji oraz przepływów energii między instalacją fotowoltaiczną, odbiornikami energii elektrycznej w gospodarstwie domowym oraz publiczną siecią elektroenergetyczną zbudowano model takiej instalacji w programie PVSYST v6.39 (www.pvsyst.com). Użyto 12 szt.  poliksystalicznych modułów Jinko Solar JKM265P-60 (http://www.jinkosolar.com/ftp/AU-JKM-265P-60-4BB.pdf) połączonych w jeden szereg podpięty do falownika SMA Sunny Boy 3000 TLST-21 (http://files.sma.de/dl/17201/SB3000TLST-21-DEN1439W.pdf) . Dane pogodowe pozyskano z serwisu SoDa – Helioclim (http://www.soda-is.com/eng/services/service_invoke/gui.php?xml_descript=hc3v5_invoke_hour_demo.xml&amp;Submit=HC3v5hour) . Z w/w serwisu pobrano dane dla Warszawy za rok 2005, w którym całoroczna wartość nasłonecznienia dla tej lokalizacji wyniosła 1095 kWh/m2. Przyjęto, że moduły PV zintegrowane są z dachem budynku, z pozostawieniem za nimi kanału wentylacyjnego, co powoduje nieco niższą temperaturę ich pracy. Po przeprowadzeniu symulacji, wyniki znormalizowano do poziomu instalacji o mocy 1 kWp i w kalkulatorze użyto ich z mnożnikiem odpowiadającym mocy rozpatrywanej instalacji.  W analizie użyto standardowych profili zużycia energii w grupie taryfowej G11 na rok 2015 pobranych ze strony ENEA Operator (http://www.operator.enea.pl/operator/dla-firmy/iriesd/profile_standardowe_do_iriesd_na_2015.xlsx?t=1465141153).</t>
        </r>
      </text>
    </comment>
  </commentList>
</comments>
</file>

<file path=xl/sharedStrings.xml><?xml version="1.0" encoding="utf-8"?>
<sst xmlns="http://schemas.openxmlformats.org/spreadsheetml/2006/main" count="687" uniqueCount="281">
  <si>
    <t>Moc systemu PV</t>
  </si>
  <si>
    <t>[kWp]</t>
  </si>
  <si>
    <t>Zapotrzebowanie domu na energię</t>
  </si>
  <si>
    <t>[kWh/rok]</t>
  </si>
  <si>
    <t>Degradacja modułów PV</t>
  </si>
  <si>
    <t>[%/rok]</t>
  </si>
  <si>
    <t>Jednostkowy koszt systemu PV</t>
  </si>
  <si>
    <t>Całkowity koszt inwestycji</t>
  </si>
  <si>
    <t>Detaliczna cena energii</t>
  </si>
  <si>
    <t>Rok</t>
  </si>
  <si>
    <t>Zmienne koszty przesyłowe</t>
  </si>
  <si>
    <t>Koszty</t>
  </si>
  <si>
    <t>Zyski FIT</t>
  </si>
  <si>
    <t>[PLN/kWh]</t>
  </si>
  <si>
    <t xml:space="preserve">Suma </t>
  </si>
  <si>
    <t>[PLN/kWh netto]</t>
  </si>
  <si>
    <t>Koszty operacyjne instalacji</t>
  </si>
  <si>
    <t>[PLN/rok brutto]</t>
  </si>
  <si>
    <t>Zyski net-met + FiT</t>
  </si>
  <si>
    <t>Suma</t>
  </si>
  <si>
    <t>Inflacja</t>
  </si>
  <si>
    <t>[%]</t>
  </si>
  <si>
    <t>Okres zwrotu inwestycji [lata]</t>
  </si>
  <si>
    <t>Przepływy energii w pierwszym roku</t>
  </si>
  <si>
    <t>I półrocze</t>
  </si>
  <si>
    <t>II półrocze</t>
  </si>
  <si>
    <t>cały rok</t>
  </si>
  <si>
    <t>Potrzeby domu</t>
  </si>
  <si>
    <t>[kWh]</t>
  </si>
  <si>
    <t>Energia wyprodukowana z PV</t>
  </si>
  <si>
    <t>Energia zużyta od razu w domu</t>
  </si>
  <si>
    <t>Energia oddana do sieci</t>
  </si>
  <si>
    <t>Energia pobrana z sieci</t>
  </si>
  <si>
    <t>Bilans (minus oznacza więcej energii pobranej z sieci)</t>
  </si>
  <si>
    <t>Przepływy energii w 25-tym roku</t>
  </si>
  <si>
    <t>dopuszczlna skala podatkowa [%]</t>
  </si>
  <si>
    <t>Kolejny rok</t>
  </si>
  <si>
    <t>II półorocze</t>
  </si>
  <si>
    <t xml:space="preserve"> cały rok</t>
  </si>
  <si>
    <t>Energia z PV</t>
  </si>
  <si>
    <t>Oddana do sieci</t>
  </si>
  <si>
    <t>Pobrana z sieci</t>
  </si>
  <si>
    <t>Oszczędność energii (zużycie własne)</t>
  </si>
  <si>
    <t>Oszczędność z tytułu bilansu energii</t>
  </si>
  <si>
    <t>Net metering + FiT</t>
  </si>
  <si>
    <t>Znormalizowane profile godzinowe</t>
  </si>
  <si>
    <t>Produkcja z 1 kWp PV</t>
  </si>
  <si>
    <t>Profil ENEA G11</t>
  </si>
  <si>
    <t>Godzina roku</t>
  </si>
  <si>
    <t>znromalizowane zużycie 1kWh/rok</t>
  </si>
  <si>
    <t>Sumy</t>
  </si>
  <si>
    <t>Faktyczna produkcja energii w rozważanym systemie i zużycie energii w gospodarstwie domowym</t>
  </si>
  <si>
    <t>Analiza dla pierwszego roku działania instalacji</t>
  </si>
  <si>
    <t>Oddanie do sieci</t>
  </si>
  <si>
    <t>Pobranie z sieci</t>
  </si>
  <si>
    <t>Analiza dla 25-go roku działania instalacji</t>
  </si>
  <si>
    <t>Koszty eksploatacyjne instalacji</t>
  </si>
  <si>
    <t>Instalacja na dwuosiowych trackerach</t>
  </si>
  <si>
    <t>Instalacja symetryczna w układzie wschód-zachód</t>
  </si>
  <si>
    <t>A=0, E=35</t>
  </si>
  <si>
    <t>A1= -90, A2= +90, E=35</t>
  </si>
  <si>
    <t>Ruch w dwóch osiach wg. zegara</t>
  </si>
  <si>
    <t>Profil używany do obliczeń</t>
  </si>
  <si>
    <t>Profile do wyboru</t>
  </si>
  <si>
    <t>KAPITAŁ OBCY</t>
  </si>
  <si>
    <t>[%/miesiąc]</t>
  </si>
  <si>
    <t>marża</t>
  </si>
  <si>
    <t>[lat]</t>
  </si>
  <si>
    <t>[PLN]</t>
  </si>
  <si>
    <t>Koszt kapitału obcego (marża)</t>
  </si>
  <si>
    <t>Wkład własny (kapitał własny)</t>
  </si>
  <si>
    <t>miesiąc</t>
  </si>
  <si>
    <t>rata</t>
  </si>
  <si>
    <t>kapitał w racie</t>
  </si>
  <si>
    <t>odsetki</t>
  </si>
  <si>
    <t>[PLN/rok]</t>
  </si>
  <si>
    <t>Rata miesięczna (kapitał obcy)</t>
  </si>
  <si>
    <t>[PLN/miesiąc]</t>
  </si>
  <si>
    <t>Rata roczna (kapitał obcy)</t>
  </si>
  <si>
    <t>Bez inwestycji</t>
  </si>
  <si>
    <t>Z inwestycją</t>
  </si>
  <si>
    <t>FiT</t>
  </si>
  <si>
    <t>rok</t>
  </si>
  <si>
    <t>Różnica</t>
  </si>
  <si>
    <t>Stawka jakościowa</t>
  </si>
  <si>
    <t>PLN/kWh brutto</t>
  </si>
  <si>
    <t>źródło</t>
  </si>
  <si>
    <t>http://www.gkpge.pl/oferta/dla-domu/krajowa/prad-jak-prad</t>
  </si>
  <si>
    <t>http://www.pgedystrybucja.pl/dystrybucja/dla-klienta/taryfy-i-cenniki</t>
  </si>
  <si>
    <t>PLN/kWh netto</t>
  </si>
  <si>
    <t>PLN/miesiąc netto</t>
  </si>
  <si>
    <t>http://www.cenapradu.strefa.pl/</t>
  </si>
  <si>
    <t>http://stat.gov.pl/obszary-tematyczne/ceny-handel/wskazniki-cen/wskazniki-cen-towarow-i-uslug-konsumpcyjnych-pot-inflacja-/roczne-wskazniki-cen-towarow-i-uslug-konsumpcyjnych-w-latach-1950-2014/</t>
  </si>
  <si>
    <t>2005 </t>
  </si>
  <si>
    <t> 2010</t>
  </si>
  <si>
    <t>Roczne wskaźniki cen towarów i usług konsumpcyjnych od 1950 roku</t>
  </si>
  <si>
    <t>Wskaźnik cen przy podstawie rok poprzedni  = 100</t>
  </si>
  <si>
    <t>Średni poziom wzrostu inflacji [%]</t>
  </si>
  <si>
    <t>http://www.nbp.pl/home.aspx?f=/dzienne/stopy_archiwum.htm</t>
  </si>
  <si>
    <t>stopa referencyjna</t>
  </si>
  <si>
    <t>koszt</t>
  </si>
  <si>
    <t>jednostka</t>
  </si>
  <si>
    <t>Wkład własny</t>
  </si>
  <si>
    <t>wartość</t>
  </si>
  <si>
    <t xml:space="preserve">Okres kredytowania </t>
  </si>
  <si>
    <t>http://wyborcza.biz/Waluty/0,111977,9257479,,Statystyki,WIBOR,2015-10-13,THREE_YEARS.html</t>
  </si>
  <si>
    <t>Marża na kapitale obcym</t>
  </si>
  <si>
    <t>Stopa ryzyka od kapitału własnego</t>
  </si>
  <si>
    <t>Marża na kapitale obcym [%]</t>
  </si>
  <si>
    <t>Stopa ryzyka od kapitału własnego [%]</t>
  </si>
  <si>
    <t>Okres kredytowania [lata]</t>
  </si>
  <si>
    <t>Stawka VAT (pozostałe)</t>
  </si>
  <si>
    <t>Stawka VAT (instalacja)</t>
  </si>
  <si>
    <t>Stawka VAT dla instalacji [%]</t>
  </si>
  <si>
    <t xml:space="preserve">Detaliczna cena energii (Taryfa G11) </t>
  </si>
  <si>
    <t>Składnik stały stawki sieciowej (układ 3-fazowy)</t>
  </si>
  <si>
    <t xml:space="preserve">Opłata przejściowa (zużycie &gt; 1200kWh rocznie) </t>
  </si>
  <si>
    <t>Składnik zmienny stawki sieciowej (całodobowe)</t>
  </si>
  <si>
    <t>Net-Metering + FiT</t>
  </si>
  <si>
    <t>Pełny Net metering + FiT</t>
  </si>
  <si>
    <t>Zyski Pełny net-met (+ FiT)</t>
  </si>
  <si>
    <t>Zyski Pełny net-met (+100%)</t>
  </si>
  <si>
    <t>Pełny Net-Metering + FiT</t>
  </si>
  <si>
    <t>Ułamek net-metering (rabat)</t>
  </si>
  <si>
    <t>Stopa referencyjna (kapitał własny)</t>
  </si>
  <si>
    <t>WIBOR (kapitał obcy)</t>
  </si>
  <si>
    <t xml:space="preserve">Stopa referencyjna </t>
  </si>
  <si>
    <t xml:space="preserve">WIBOR </t>
  </si>
  <si>
    <t>Różnica/rok</t>
  </si>
  <si>
    <t>Różnica/msc</t>
  </si>
  <si>
    <t>Net metering (+FiT)</t>
  </si>
  <si>
    <t>Pełny Net metering (+FiT)</t>
  </si>
  <si>
    <t>Pełny Net metering (+100%)</t>
  </si>
  <si>
    <t xml:space="preserve">Rodzaj instalacji </t>
  </si>
  <si>
    <t xml:space="preserve">Zwiększenie zapotrzebowania na energię </t>
  </si>
  <si>
    <t>Wzrost cen energii</t>
  </si>
  <si>
    <t>WIBOR 3M (kapitał obcy)</t>
  </si>
  <si>
    <t xml:space="preserve">Tutaj wpisz dane </t>
  </si>
  <si>
    <t xml:space="preserve"> FiT</t>
  </si>
  <si>
    <t>Koszt kapitału własnego (stopa ryzyka)</t>
  </si>
  <si>
    <t>Detaliczna cena energii (taryfa G11)</t>
  </si>
  <si>
    <t>Zmienne koszty sieciowe</t>
  </si>
  <si>
    <t>Cena energii na rynku konkurencyjnym</t>
  </si>
  <si>
    <t>Stawka podatku PIT</t>
  </si>
  <si>
    <t>FiT =&lt;3kW</t>
  </si>
  <si>
    <t>FiT &gt;3kW</t>
  </si>
  <si>
    <t>Współczynnik autokonsumpcji (rok 1)</t>
  </si>
  <si>
    <t>[PLN/kWp netto]</t>
  </si>
  <si>
    <t>[PLN/kWp brutto]</t>
  </si>
  <si>
    <t>[PLN/kWh  brutto]</t>
  </si>
  <si>
    <t>[PLN/ kWh brutto]</t>
  </si>
  <si>
    <t>[PLN/miesiąc brutto]</t>
  </si>
  <si>
    <t>Oszczędność z tytułu bilansowania energii</t>
  </si>
  <si>
    <t>Sprzedaż nadwyżek energii do sieci po stawce FiT (100% ceny hurtowej po 15 latach)</t>
  </si>
  <si>
    <t>Rata kredytu</t>
  </si>
  <si>
    <t>Koszt zaspokojenia potrzeb z PV</t>
  </si>
  <si>
    <t>Koszt zaspokojenia potrzeb bez PV</t>
  </si>
  <si>
    <t>Oszczędność z tytułu bilansowania energii (pełny n-m, również po 15 roku)</t>
  </si>
  <si>
    <t>Oszczędność z tytułu bilansowania energii (pełny n-m)</t>
  </si>
  <si>
    <t>Sprzedaż zbilansowanych nadwyżek do sieci za 100% ceny hurtowej (po 15 latach tak samo)</t>
  </si>
  <si>
    <t xml:space="preserve">Od tego roku nie ma już FiT czy pełnego net-metering. Zakłada się kompensatę e wysokości 100% ceny hurtowej za każdą wprowadzoną kWh. </t>
  </si>
  <si>
    <t>Zużycie w domu</t>
  </si>
  <si>
    <t>Produkcja z PV</t>
  </si>
  <si>
    <t>Współczynnik autokonsumpcji</t>
  </si>
  <si>
    <t>Współczynnik pobierania energii z sieci</t>
  </si>
  <si>
    <t>Okres spłaty kredytu</t>
  </si>
  <si>
    <t>Wartość kredytu (kapitał obcy)</t>
  </si>
  <si>
    <t>Koszty kapitału</t>
  </si>
  <si>
    <t>Miesięczna rata</t>
  </si>
  <si>
    <t>Oprocentowanie miesięczne</t>
  </si>
  <si>
    <t>Oprocentowanie roczne</t>
  </si>
  <si>
    <t>Suma kosztu kapitału obcego</t>
  </si>
  <si>
    <t>Całkowity koszt inwestycji (z kosztem kapitału obcego)</t>
  </si>
  <si>
    <t>Ilość rat</t>
  </si>
  <si>
    <t>Marża</t>
  </si>
  <si>
    <t>Stopa referencyjna</t>
  </si>
  <si>
    <t xml:space="preserve">Suma kosztu kapitału </t>
  </si>
  <si>
    <t>Suma rat w roku</t>
  </si>
  <si>
    <t>CENY ENERGII ELEKTRYCZNEJ W POLSCE (średnia cena za 1 kWh – lata 2001-2016)</t>
  </si>
  <si>
    <t>Cena</t>
  </si>
  <si>
    <t>Różnica [PLN/kWh]</t>
  </si>
  <si>
    <t>Różnica [mnożnik r/r]</t>
  </si>
  <si>
    <t>Średnia [% r/r]</t>
  </si>
  <si>
    <t>Źródło</t>
  </si>
  <si>
    <t>Stopa referencyjna [%]</t>
  </si>
  <si>
    <t>Średnia ost. 3 lata [%]</t>
  </si>
  <si>
    <t>Stawka opłaty abonamentowej (rozliczenie półroczne)</t>
  </si>
  <si>
    <t>Podstawowe stopy procentowe NBP w latach 1998-2015</t>
  </si>
  <si>
    <t>WIBOR 3M średnia z 3 lat (od dnia 12.02.2016)</t>
  </si>
  <si>
    <t>TARYFY ZA ENERGIĘ ELEKTRYCZNĄ (Białystok)</t>
  </si>
  <si>
    <t>Koszt kapitału obcego (marża + stopa referencyjna)</t>
  </si>
  <si>
    <t>Koszt kapitału własnego (stopa ryzyka + stopa referencyjna)</t>
  </si>
  <si>
    <t>Ilość rat w roku</t>
  </si>
  <si>
    <t>[ilość/rok]</t>
  </si>
  <si>
    <t>Amortyzacja</t>
  </si>
  <si>
    <t>Podatek</t>
  </si>
  <si>
    <t>NPV</t>
  </si>
  <si>
    <t>IRR</t>
  </si>
  <si>
    <t>MIRR</t>
  </si>
  <si>
    <t>Miesięczne wydatki (kapitał + koszt kapitału)</t>
  </si>
  <si>
    <t>Roczne wydatki (kapitał + koszt kapitału)</t>
  </si>
  <si>
    <t>Przychody minus koszty uzyskania przychodu</t>
  </si>
  <si>
    <t xml:space="preserve">FiT </t>
  </si>
  <si>
    <t>Współczynnik dyskonta (koszt kapitału własnego)</t>
  </si>
  <si>
    <t>Koszty OPEX</t>
  </si>
  <si>
    <t xml:space="preserve">Koszt zakupu energii </t>
  </si>
  <si>
    <t>Zdyskontowane koszty</t>
  </si>
  <si>
    <t xml:space="preserve">Skumulowane zdyskontowane wolne przepływy pieniężne   </t>
  </si>
  <si>
    <t>Dr inż. Janusz Teneta  (dane techniczne)</t>
  </si>
  <si>
    <t>Tobiasz Adamczewski (ekonomika)</t>
  </si>
  <si>
    <t>Kapitał własny</t>
  </si>
  <si>
    <t>Koszt kapitału obcego</t>
  </si>
  <si>
    <t>Współczynnik autokonsumpcji (rok 25)</t>
  </si>
  <si>
    <t>Stałe koszty przesyłowe (bez opłaty przejściowej)</t>
  </si>
  <si>
    <t>Opłata przejściowa</t>
  </si>
  <si>
    <t>Stałe koszty sieciowe (bez OP)</t>
  </si>
  <si>
    <t>http://sejm.gov.pl/Sejm8.nsf/druk.xsp?nr=476</t>
  </si>
  <si>
    <t>Zużyta z PV</t>
  </si>
  <si>
    <t xml:space="preserve">Koszty PV razem </t>
  </si>
  <si>
    <t>Pełny Net metering* współczynnik</t>
  </si>
  <si>
    <t>Wrost ceny hurtowej energii elektrycznej</t>
  </si>
  <si>
    <t>Bilans energetyczny</t>
  </si>
  <si>
    <t>STAWKI OPŁAT ZA ENERGIĘ, KOSZTY OPERACYJNE I KOSZT KAPITAŁU WŁASNEGO [PLN]</t>
  </si>
  <si>
    <t>BILANS ENERGEWTYCZNY GOSPODARSTWA DOMOWEGO</t>
  </si>
  <si>
    <t>PRZEPŁYWY PIIENIĘŻNE DLA INWESTORA WG. SYSTEMU WSPARCIA [PLN]</t>
  </si>
  <si>
    <t>Suma oszczędnosci i przychodów</t>
  </si>
  <si>
    <t>Różnica kosztów zaspokojenia potrzeb przed i po inwestycji (wynik ujemny jest stratą po inwestycji)</t>
  </si>
  <si>
    <t>Zdyskontowana różnica kosztów zaspokojenia potrzeb przed i po inwestycji (wynik ujemny jest stratą po inwestycji)</t>
  </si>
  <si>
    <t>Dr Magdalena Ligus (weryfikacja)</t>
  </si>
  <si>
    <t>Akcyza i opłata OZE</t>
  </si>
  <si>
    <t>Kryteria oceny opłacalności dla okresu życia 15 lat:</t>
  </si>
  <si>
    <t>Suma zdyskontowanych oszczędności i przychodów</t>
  </si>
  <si>
    <t>Pełny Net metering + 100% ceny hurtowej energii</t>
  </si>
  <si>
    <t>Sprzedaż zbilansowanych nadwyżek energii do sieci po stawce FiT (100% ceny hurtowej po 15 latach)</t>
  </si>
  <si>
    <t xml:space="preserve">Pełny Net-Metering* współczynnik </t>
  </si>
  <si>
    <t>Pełny Net-Metering + 100% ceny hurtowej</t>
  </si>
  <si>
    <t>LCOE dla okresu życia 15 lat:</t>
  </si>
  <si>
    <t>produkcja energii (zdyskontowana i z korektą o inflację)</t>
  </si>
  <si>
    <t>Opodatkowane koszty</t>
  </si>
  <si>
    <t>Zdyskontowane opodatkowane koszty</t>
  </si>
  <si>
    <t>SUMA Zdyskontowanych opodatkowanych kosztów dla 15-letniego okresu życia</t>
  </si>
  <si>
    <t>SUMA produkcji energii dla 15-letniego okresu życia</t>
  </si>
  <si>
    <t>Cena energii równa LCOE dla 15-letniego okresu życia [zł/kWh]</t>
  </si>
  <si>
    <t>Oszczędność z tytułu bilansowania energii (*współczynnik przez 15 lat)</t>
  </si>
  <si>
    <t>BRAK WSPARCIA PO 15 LATACH</t>
  </si>
  <si>
    <r>
      <t xml:space="preserve">Koszt zaspokojenia potrzeb na energię elektryczną </t>
    </r>
    <r>
      <rPr>
        <b/>
        <sz val="11"/>
        <color theme="1"/>
        <rFont val="Calibri"/>
        <family val="2"/>
        <charset val="238"/>
        <scheme val="minor"/>
      </rPr>
      <t>UWGLĘDNIAJĄC</t>
    </r>
    <r>
      <rPr>
        <sz val="11"/>
        <color theme="1"/>
        <rFont val="Calibri"/>
        <family val="2"/>
        <charset val="238"/>
        <scheme val="minor"/>
      </rPr>
      <t xml:space="preserve"> stopę dyskonta (kosztu kapitału własnego)</t>
    </r>
  </si>
  <si>
    <r>
      <t xml:space="preserve">Koszt zaspokojenia potrzeb na energię elektryczną </t>
    </r>
    <r>
      <rPr>
        <b/>
        <sz val="11"/>
        <color theme="1"/>
        <rFont val="Calibri"/>
        <family val="2"/>
        <charset val="238"/>
        <scheme val="minor"/>
      </rPr>
      <t>BEZ</t>
    </r>
    <r>
      <rPr>
        <sz val="11"/>
        <color theme="1"/>
        <rFont val="Calibri"/>
        <family val="2"/>
        <charset val="238"/>
        <scheme val="minor"/>
      </rPr>
      <t xml:space="preserve"> stopy dyskonta (kosztu kapitału własnego)</t>
    </r>
  </si>
  <si>
    <t>wsp.  dyskonta</t>
  </si>
  <si>
    <t>rok 2</t>
  </si>
  <si>
    <t>rok 1</t>
  </si>
  <si>
    <t>rok 0</t>
  </si>
  <si>
    <t>rok 3</t>
  </si>
  <si>
    <t>rok 4</t>
  </si>
  <si>
    <t>rok 5</t>
  </si>
  <si>
    <t>rok 6</t>
  </si>
  <si>
    <t>rok 7</t>
  </si>
  <si>
    <t>rok 8</t>
  </si>
  <si>
    <t>rok 9</t>
  </si>
  <si>
    <t>rok 10</t>
  </si>
  <si>
    <t>rok 11</t>
  </si>
  <si>
    <t>rok 12</t>
  </si>
  <si>
    <t>rok 13</t>
  </si>
  <si>
    <t>rok 14</t>
  </si>
  <si>
    <t>rok 15</t>
  </si>
  <si>
    <t>Różnica w miesięcznych kosztach zaspokojenia potrzeb na energię elektryczną (średnia z 15 lat)</t>
  </si>
  <si>
    <t>Instalacja ustawiona optymalnie na południe</t>
  </si>
  <si>
    <t>Opłata przejściowa (OP)</t>
  </si>
  <si>
    <t>Wzrost ceny detalicznej en. elektrycznej</t>
  </si>
  <si>
    <t>Źródła danych (w komentarzu)</t>
  </si>
  <si>
    <t>Arkusz do liczenia opłacalności mikro systemu fotowoltaicznego (PV)</t>
  </si>
  <si>
    <t>Autorzy: *</t>
  </si>
  <si>
    <t xml:space="preserve">* Pomimo, że autorzy dołożyli wszelkich starań, by kalkulator jak najlepiej odzwierciedlał rzeczywistą opłacalność inwestycji, to użytkownik bierze pełną odpowiedzialność za decyzje inwestycyjne podjęte na jego podstawie.     </t>
  </si>
  <si>
    <t>Analiza przepływów finansowych i energii w okresie 30 lat</t>
  </si>
  <si>
    <t xml:space="preserve">Pełny Net metering * współczynnik </t>
  </si>
  <si>
    <t>AKCYZA</t>
  </si>
  <si>
    <t>OPŁATA OZE</t>
  </si>
  <si>
    <t>stawa o OZE z dn. 20.02.2015, (art. 185 http://isap.sejm.gov.pl/DetailsServlet?id=WDU20150000478)</t>
  </si>
  <si>
    <t>Ministerstwo Finansów (http://www.finanse.mf.gov.pl/akcyza/stawki-akcyzy)</t>
  </si>
  <si>
    <t>ver.1.1</t>
  </si>
  <si>
    <t>Pełny net-met * współczynnik =&lt;10kW</t>
  </si>
  <si>
    <t>Pełny net-met * współczynnik &gt;10kW</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</si>
</sst>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0.00\ &quot;zł&quot;;[Red]\-#,##0.00\ &quot;zł&quot;"/>
    <numFmt numFmtId="164" formatCode="0.00000"/>
    <numFmt numFmtId="165" formatCode="0.0"/>
    <numFmt numFmtId="166" formatCode="#,##0.00\ &quot;zł&quot;"/>
  </numFmts>
  <fonts count="17" x14ac:knownFonts="1">
    <font>
      <sz val="11"/>
      <color theme="1"/>
      <name val="Calibri"/>
      <family val="2"/>
      <charset val="238"/>
      <scheme val="minor"/>
    </font>
    <font>
      <b/>
      <sz val="11"/>
      <color theme="1"/>
      <name val="Calibri"/>
      <family val="2"/>
      <charset val="238"/>
      <scheme val="minor"/>
    </font>
    <font>
      <b/>
      <sz val="16"/>
      <color theme="1"/>
      <name val="Calibri"/>
      <family val="2"/>
      <charset val="238"/>
      <scheme val="minor"/>
    </font>
    <font>
      <b/>
      <sz val="36"/>
      <color theme="1"/>
      <name val="Calibri"/>
      <family val="2"/>
      <charset val="238"/>
      <scheme val="minor"/>
    </font>
    <font>
      <sz val="11"/>
      <color theme="1"/>
      <name val="Calibri"/>
      <family val="2"/>
      <charset val="238"/>
      <scheme val="minor"/>
    </font>
    <font>
      <u/>
      <sz val="11"/>
      <color theme="10"/>
      <name val="Calibri"/>
      <family val="2"/>
      <charset val="238"/>
      <scheme val="minor"/>
    </font>
    <font>
      <sz val="9"/>
      <color indexed="81"/>
      <name val="Tahoma"/>
      <charset val="1"/>
    </font>
    <font>
      <b/>
      <sz val="9"/>
      <color indexed="81"/>
      <name val="Tahoma"/>
      <charset val="1"/>
    </font>
    <font>
      <sz val="11"/>
      <name val="Calibri"/>
      <family val="2"/>
      <charset val="238"/>
      <scheme val="minor"/>
    </font>
    <font>
      <b/>
      <sz val="14"/>
      <color theme="1"/>
      <name val="Calibri"/>
      <family val="2"/>
      <charset val="238"/>
      <scheme val="minor"/>
    </font>
    <font>
      <b/>
      <sz val="18"/>
      <color theme="1"/>
      <name val="Calibri"/>
      <family val="2"/>
      <charset val="238"/>
      <scheme val="minor"/>
    </font>
    <font>
      <b/>
      <sz val="12"/>
      <color theme="1"/>
      <name val="Calibri"/>
      <family val="2"/>
      <charset val="238"/>
      <scheme val="minor"/>
    </font>
    <font>
      <b/>
      <sz val="10"/>
      <color theme="1"/>
      <name val="Calibri"/>
      <family val="2"/>
      <charset val="238"/>
      <scheme val="minor"/>
    </font>
    <font>
      <sz val="9"/>
      <color indexed="81"/>
      <name val="Tahoma"/>
      <family val="2"/>
      <charset val="238"/>
    </font>
    <font>
      <b/>
      <sz val="9"/>
      <color indexed="81"/>
      <name val="Tahoma"/>
      <family val="2"/>
      <charset val="238"/>
    </font>
    <font>
      <b/>
      <sz val="11"/>
      <name val="Calibri"/>
      <family val="2"/>
      <charset val="238"/>
      <scheme val="minor"/>
    </font>
    <font>
      <u/>
      <sz val="11"/>
      <color theme="1"/>
      <name val="Calibri"/>
      <family val="2"/>
      <charset val="238"/>
      <scheme val="minor"/>
    </font>
  </fonts>
  <fills count="16">
    <fill>
      <patternFill patternType="none"/>
    </fill>
    <fill>
      <patternFill patternType="gray125"/>
    </fill>
    <fill>
      <patternFill patternType="solid">
        <fgColor theme="7" tint="0.59996337778862885"/>
        <bgColor indexed="64"/>
      </patternFill>
    </fill>
    <fill>
      <patternFill patternType="solid">
        <fgColor theme="4" tint="0.39994506668294322"/>
        <bgColor indexed="64"/>
      </patternFill>
    </fill>
    <fill>
      <patternFill patternType="solid">
        <fgColor theme="9"/>
        <bgColor indexed="64"/>
      </patternFill>
    </fill>
    <fill>
      <patternFill patternType="solid">
        <fgColor rgb="FFFF0000"/>
        <bgColor indexed="64"/>
      </patternFill>
    </fill>
    <fill>
      <patternFill patternType="solid">
        <fgColor rgb="FFFFFF00"/>
        <bgColor indexed="64"/>
      </patternFill>
    </fill>
    <fill>
      <patternFill patternType="solid">
        <fgColor theme="6" tint="0.599963377788628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indexed="64"/>
      </patternFill>
    </fill>
  </fills>
  <borders count="81">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auto="1"/>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auto="1"/>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indexed="64"/>
      </left>
      <right style="thin">
        <color indexed="64"/>
      </right>
      <top/>
      <bottom style="thin">
        <color indexed="64"/>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style="medium">
        <color indexed="64"/>
      </right>
      <top style="medium">
        <color indexed="64"/>
      </top>
      <bottom style="medium">
        <color indexed="64"/>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right/>
      <top style="thin">
        <color indexed="64"/>
      </top>
      <bottom/>
      <diagonal/>
    </border>
  </borders>
  <cellStyleXfs count="3">
    <xf numFmtId="0" fontId="0" fillId="0" borderId="0"/>
    <xf numFmtId="9" fontId="4" fillId="0" borderId="0" applyFont="0" applyFill="0" applyBorder="0" applyAlignment="0" applyProtection="0"/>
    <xf numFmtId="0" fontId="5" fillId="0" borderId="0" applyNumberFormat="0" applyFill="0" applyBorder="0" applyAlignment="0" applyProtection="0"/>
  </cellStyleXfs>
  <cellXfs count="383">
    <xf numFmtId="0" fontId="0" fillId="0" borderId="0" xfId="0"/>
    <xf numFmtId="2" fontId="0" fillId="0" borderId="0" xfId="0" applyNumberFormat="1"/>
    <xf numFmtId="0" fontId="0" fillId="0" borderId="0" xfId="0" applyAlignment="1">
      <alignment horizontal="left"/>
    </xf>
    <xf numFmtId="2" fontId="0" fillId="0" borderId="0" xfId="0" applyNumberFormat="1" applyAlignment="1">
      <alignment horizontal="right"/>
    </xf>
    <xf numFmtId="2" fontId="0" fillId="0" borderId="0" xfId="0" applyNumberFormat="1" applyAlignment="1">
      <alignment horizontal="left"/>
    </xf>
    <xf numFmtId="164" fontId="0" fillId="0" borderId="0" xfId="0" applyNumberFormat="1"/>
    <xf numFmtId="0" fontId="0" fillId="2" borderId="3" xfId="0" applyFill="1" applyBorder="1"/>
    <xf numFmtId="0" fontId="0" fillId="2" borderId="4" xfId="0" applyFill="1" applyBorder="1"/>
    <xf numFmtId="2" fontId="0" fillId="2" borderId="3" xfId="0" applyNumberFormat="1" applyFill="1" applyBorder="1"/>
    <xf numFmtId="0" fontId="0" fillId="4" borderId="3" xfId="0" applyFill="1" applyBorder="1"/>
    <xf numFmtId="0" fontId="0" fillId="4" borderId="4" xfId="0" applyFill="1" applyBorder="1"/>
    <xf numFmtId="2" fontId="0" fillId="5" borderId="6" xfId="0" applyNumberFormat="1" applyFill="1" applyBorder="1"/>
    <xf numFmtId="2" fontId="0" fillId="5" borderId="7" xfId="0" applyNumberFormat="1" applyFill="1" applyBorder="1"/>
    <xf numFmtId="2" fontId="0" fillId="6" borderId="3" xfId="0" applyNumberFormat="1" applyFill="1" applyBorder="1"/>
    <xf numFmtId="0" fontId="0" fillId="8" borderId="14" xfId="0" applyFill="1" applyBorder="1"/>
    <xf numFmtId="0" fontId="0" fillId="8" borderId="15" xfId="0" applyFill="1" applyBorder="1"/>
    <xf numFmtId="2" fontId="0" fillId="8" borderId="3" xfId="0" applyNumberFormat="1" applyFill="1" applyBorder="1"/>
    <xf numFmtId="0" fontId="0" fillId="8" borderId="16" xfId="0" applyFill="1" applyBorder="1"/>
    <xf numFmtId="2" fontId="0" fillId="8" borderId="17" xfId="0" applyNumberFormat="1" applyFill="1" applyBorder="1"/>
    <xf numFmtId="0" fontId="0" fillId="8" borderId="18" xfId="0" applyFill="1" applyBorder="1"/>
    <xf numFmtId="0" fontId="0" fillId="0" borderId="0" xfId="0" applyProtection="1">
      <protection hidden="1"/>
    </xf>
    <xf numFmtId="0" fontId="0" fillId="0" borderId="0" xfId="0" applyAlignment="1">
      <alignment wrapText="1"/>
    </xf>
    <xf numFmtId="11" fontId="0" fillId="0" borderId="0" xfId="0" applyNumberFormat="1"/>
    <xf numFmtId="0" fontId="0" fillId="0" borderId="0" xfId="0" applyAlignment="1">
      <alignment horizontal="center"/>
    </xf>
    <xf numFmtId="9" fontId="0" fillId="0" borderId="0" xfId="0" applyNumberFormat="1" applyFill="1"/>
    <xf numFmtId="0" fontId="0" fillId="0" borderId="0" xfId="0" applyFill="1"/>
    <xf numFmtId="1" fontId="0" fillId="0" borderId="0" xfId="0" applyNumberFormat="1"/>
    <xf numFmtId="10" fontId="0" fillId="0" borderId="0" xfId="1" applyNumberFormat="1" applyFont="1"/>
    <xf numFmtId="165" fontId="0" fillId="0" borderId="0" xfId="0" applyNumberFormat="1"/>
    <xf numFmtId="0" fontId="1" fillId="0" borderId="0" xfId="0" applyFont="1"/>
    <xf numFmtId="0" fontId="0" fillId="0" borderId="0" xfId="0" applyAlignment="1"/>
    <xf numFmtId="1" fontId="1" fillId="0" borderId="0" xfId="0" applyNumberFormat="1" applyFont="1"/>
    <xf numFmtId="1" fontId="0" fillId="6" borderId="0" xfId="0" applyNumberFormat="1" applyFill="1"/>
    <xf numFmtId="1" fontId="0" fillId="0" borderId="0" xfId="0" applyNumberFormat="1" applyFill="1"/>
    <xf numFmtId="0" fontId="0" fillId="0" borderId="0" xfId="0" applyFill="1" applyBorder="1"/>
    <xf numFmtId="1" fontId="0" fillId="0" borderId="21" xfId="0" applyNumberFormat="1" applyFill="1" applyBorder="1"/>
    <xf numFmtId="0" fontId="0" fillId="0" borderId="24" xfId="0" applyFill="1" applyBorder="1"/>
    <xf numFmtId="0" fontId="0" fillId="0" borderId="29" xfId="0" applyFill="1" applyBorder="1"/>
    <xf numFmtId="0" fontId="0" fillId="0" borderId="30" xfId="0" applyFill="1" applyBorder="1"/>
    <xf numFmtId="0" fontId="0" fillId="0" borderId="30" xfId="0" applyFill="1" applyBorder="1" applyAlignment="1">
      <alignment horizontal="right"/>
    </xf>
    <xf numFmtId="0" fontId="0" fillId="0" borderId="33" xfId="0" applyFill="1" applyBorder="1"/>
    <xf numFmtId="0" fontId="0" fillId="0" borderId="37" xfId="0" applyFill="1" applyBorder="1"/>
    <xf numFmtId="0" fontId="0" fillId="0" borderId="36" xfId="0" applyFill="1" applyBorder="1"/>
    <xf numFmtId="0" fontId="0" fillId="5" borderId="0" xfId="0" applyFill="1"/>
    <xf numFmtId="2" fontId="0" fillId="0" borderId="0" xfId="0" applyNumberFormat="1" applyProtection="1"/>
    <xf numFmtId="0" fontId="8" fillId="0" borderId="0" xfId="0" applyFont="1" applyFill="1" applyBorder="1"/>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wrapText="1" readingOrder="1"/>
    </xf>
    <xf numFmtId="165" fontId="8" fillId="0" borderId="0" xfId="0" applyNumberFormat="1" applyFont="1" applyFill="1" applyBorder="1"/>
    <xf numFmtId="14" fontId="8"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0" fontId="0" fillId="3" borderId="32" xfId="0" applyFill="1" applyBorder="1" applyAlignment="1">
      <alignment horizontal="center" wrapText="1"/>
    </xf>
    <xf numFmtId="0" fontId="0" fillId="3" borderId="40" xfId="0" applyFill="1" applyBorder="1" applyAlignment="1">
      <alignment horizontal="center" wrapText="1"/>
    </xf>
    <xf numFmtId="0" fontId="0" fillId="3" borderId="41" xfId="0" applyFill="1" applyBorder="1" applyAlignment="1">
      <alignment horizontal="center" wrapText="1"/>
    </xf>
    <xf numFmtId="0" fontId="0" fillId="6" borderId="3" xfId="0" applyFill="1" applyBorder="1" applyProtection="1">
      <protection locked="0"/>
    </xf>
    <xf numFmtId="2" fontId="0" fillId="6" borderId="3" xfId="0" applyNumberFormat="1" applyFill="1" applyBorder="1" applyProtection="1">
      <protection locked="0"/>
    </xf>
    <xf numFmtId="1" fontId="0" fillId="6" borderId="3" xfId="0" applyNumberFormat="1" applyFill="1" applyBorder="1" applyProtection="1">
      <protection locked="0"/>
    </xf>
    <xf numFmtId="1" fontId="0" fillId="6" borderId="39" xfId="0" applyNumberFormat="1" applyFill="1" applyBorder="1" applyProtection="1">
      <protection locked="0"/>
    </xf>
    <xf numFmtId="0" fontId="0" fillId="0" borderId="0" xfId="0" applyAlignment="1" applyProtection="1">
      <alignment wrapText="1"/>
      <protection hidden="1"/>
    </xf>
    <xf numFmtId="0" fontId="0" fillId="3" borderId="42" xfId="0" applyFill="1" applyBorder="1"/>
    <xf numFmtId="0" fontId="0" fillId="4" borderId="2" xfId="0" applyFill="1" applyBorder="1"/>
    <xf numFmtId="0" fontId="0" fillId="2" borderId="2" xfId="0" applyFill="1" applyBorder="1"/>
    <xf numFmtId="2" fontId="0" fillId="2" borderId="4" xfId="0" applyNumberFormat="1" applyFill="1" applyBorder="1"/>
    <xf numFmtId="0" fontId="0" fillId="6" borderId="2" xfId="0" applyFill="1" applyBorder="1"/>
    <xf numFmtId="0" fontId="0" fillId="5" borderId="5" xfId="0" applyFill="1" applyBorder="1"/>
    <xf numFmtId="0" fontId="0" fillId="4" borderId="5" xfId="0" applyFill="1" applyBorder="1"/>
    <xf numFmtId="0" fontId="0" fillId="4" borderId="6" xfId="0" applyFill="1" applyBorder="1"/>
    <xf numFmtId="0" fontId="0" fillId="4" borderId="7" xfId="0" applyFill="1" applyBorder="1"/>
    <xf numFmtId="1" fontId="0" fillId="0" borderId="3" xfId="0" applyNumberFormat="1" applyFill="1" applyBorder="1"/>
    <xf numFmtId="1" fontId="0" fillId="0" borderId="0" xfId="0" applyNumberFormat="1" applyFill="1" applyBorder="1"/>
    <xf numFmtId="1" fontId="0" fillId="0" borderId="2" xfId="0" applyNumberFormat="1" applyFill="1" applyBorder="1"/>
    <xf numFmtId="0" fontId="0" fillId="11" borderId="5" xfId="0" applyFill="1" applyBorder="1"/>
    <xf numFmtId="2" fontId="0" fillId="11" borderId="6" xfId="0" applyNumberFormat="1" applyFill="1" applyBorder="1"/>
    <xf numFmtId="2" fontId="0" fillId="11" borderId="7" xfId="0" applyNumberFormat="1" applyFill="1" applyBorder="1"/>
    <xf numFmtId="1" fontId="0" fillId="0" borderId="1" xfId="0" applyNumberFormat="1" applyFill="1" applyBorder="1"/>
    <xf numFmtId="0" fontId="0" fillId="6" borderId="3" xfId="1" applyNumberFormat="1" applyFont="1" applyFill="1" applyBorder="1" applyProtection="1">
      <protection locked="0"/>
    </xf>
    <xf numFmtId="0" fontId="5" fillId="0" borderId="0" xfId="2" applyFill="1" applyBorder="1"/>
    <xf numFmtId="0" fontId="0" fillId="12" borderId="5" xfId="0" applyFill="1" applyBorder="1"/>
    <xf numFmtId="2" fontId="0" fillId="12" borderId="6" xfId="0" applyNumberFormat="1" applyFill="1" applyBorder="1"/>
    <xf numFmtId="0" fontId="0" fillId="13" borderId="5" xfId="0" applyFill="1" applyBorder="1"/>
    <xf numFmtId="2" fontId="0" fillId="13" borderId="6" xfId="0" applyNumberFormat="1" applyFill="1" applyBorder="1"/>
    <xf numFmtId="2" fontId="0" fillId="13" borderId="7" xfId="0" applyNumberFormat="1" applyFill="1" applyBorder="1"/>
    <xf numFmtId="2" fontId="0" fillId="0" borderId="0" xfId="0" applyNumberFormat="1" applyBorder="1"/>
    <xf numFmtId="1" fontId="1" fillId="0" borderId="0" xfId="0" applyNumberFormat="1" applyFont="1" applyFill="1" applyBorder="1"/>
    <xf numFmtId="0" fontId="0" fillId="0" borderId="44" xfId="0" applyFill="1" applyBorder="1"/>
    <xf numFmtId="1" fontId="1" fillId="0" borderId="3" xfId="0" applyNumberFormat="1" applyFont="1" applyFill="1" applyBorder="1"/>
    <xf numFmtId="1" fontId="1" fillId="0" borderId="47" xfId="0" applyNumberFormat="1" applyFont="1" applyFill="1" applyBorder="1"/>
    <xf numFmtId="1" fontId="1" fillId="0" borderId="4" xfId="0" applyNumberFormat="1" applyFont="1" applyFill="1" applyBorder="1"/>
    <xf numFmtId="1" fontId="0" fillId="0" borderId="22" xfId="0" applyNumberFormat="1" applyFill="1" applyBorder="1"/>
    <xf numFmtId="1" fontId="1" fillId="0" borderId="22" xfId="0" applyNumberFormat="1" applyFont="1" applyFill="1" applyBorder="1"/>
    <xf numFmtId="1" fontId="0" fillId="0" borderId="38" xfId="0" applyNumberFormat="1" applyFill="1" applyBorder="1"/>
    <xf numFmtId="1" fontId="1" fillId="0" borderId="8" xfId="0" applyNumberFormat="1" applyFont="1" applyFill="1" applyBorder="1"/>
    <xf numFmtId="1" fontId="1" fillId="0" borderId="11" xfId="0" applyNumberFormat="1" applyFont="1" applyFill="1" applyBorder="1"/>
    <xf numFmtId="0" fontId="0" fillId="0" borderId="2" xfId="0" applyFill="1" applyBorder="1"/>
    <xf numFmtId="0" fontId="0" fillId="10" borderId="30" xfId="0" applyFill="1" applyBorder="1"/>
    <xf numFmtId="1" fontId="0" fillId="10" borderId="2" xfId="0" applyNumberFormat="1" applyFill="1" applyBorder="1"/>
    <xf numFmtId="1" fontId="0" fillId="10" borderId="3" xfId="0" applyNumberFormat="1" applyFill="1" applyBorder="1"/>
    <xf numFmtId="1" fontId="1" fillId="10" borderId="3" xfId="0" applyNumberFormat="1" applyFont="1" applyFill="1" applyBorder="1"/>
    <xf numFmtId="1" fontId="1" fillId="10" borderId="11" xfId="0" applyNumberFormat="1" applyFont="1" applyFill="1" applyBorder="1"/>
    <xf numFmtId="1" fontId="1" fillId="10" borderId="4" xfId="0" applyNumberFormat="1" applyFont="1" applyFill="1" applyBorder="1"/>
    <xf numFmtId="1" fontId="0" fillId="10" borderId="21" xfId="0" applyNumberFormat="1" applyFill="1" applyBorder="1"/>
    <xf numFmtId="0" fontId="0" fillId="10" borderId="31" xfId="0" applyFill="1" applyBorder="1"/>
    <xf numFmtId="1" fontId="0" fillId="10" borderId="5" xfId="0" applyNumberFormat="1" applyFill="1" applyBorder="1"/>
    <xf numFmtId="1" fontId="0" fillId="10" borderId="6" xfId="0" applyNumberFormat="1" applyFill="1" applyBorder="1"/>
    <xf numFmtId="1" fontId="1" fillId="10" borderId="6" xfId="0" applyNumberFormat="1" applyFont="1" applyFill="1" applyBorder="1"/>
    <xf numFmtId="1" fontId="1" fillId="10" borderId="34" xfId="0" applyNumberFormat="1" applyFont="1" applyFill="1" applyBorder="1"/>
    <xf numFmtId="1" fontId="1" fillId="10" borderId="7" xfId="0" applyNumberFormat="1" applyFont="1" applyFill="1" applyBorder="1"/>
    <xf numFmtId="1" fontId="0" fillId="10" borderId="35" xfId="0" applyNumberFormat="1" applyFill="1" applyBorder="1"/>
    <xf numFmtId="0" fontId="0" fillId="3" borderId="8" xfId="0" applyFill="1" applyBorder="1" applyAlignment="1">
      <alignment horizontal="center" wrapText="1"/>
    </xf>
    <xf numFmtId="0" fontId="0" fillId="3" borderId="9" xfId="0" applyFill="1" applyBorder="1" applyAlignment="1">
      <alignment horizontal="center" wrapText="1"/>
    </xf>
    <xf numFmtId="0" fontId="0" fillId="3" borderId="10" xfId="0" applyFill="1" applyBorder="1" applyAlignment="1">
      <alignment horizontal="center" wrapText="1"/>
    </xf>
    <xf numFmtId="0" fontId="0" fillId="3" borderId="12" xfId="0" applyFill="1" applyBorder="1" applyAlignment="1">
      <alignment horizontal="left"/>
    </xf>
    <xf numFmtId="0" fontId="0" fillId="3" borderId="13" xfId="0" applyFill="1" applyBorder="1" applyAlignment="1">
      <alignment horizontal="left"/>
    </xf>
    <xf numFmtId="0" fontId="0" fillId="6" borderId="51" xfId="0" applyFill="1" applyBorder="1" applyAlignment="1" applyProtection="1">
      <alignment horizontal="center" vertical="center" wrapText="1"/>
      <protection locked="0"/>
    </xf>
    <xf numFmtId="0" fontId="0" fillId="6" borderId="22" xfId="0" applyFont="1" applyFill="1" applyBorder="1" applyProtection="1">
      <protection locked="0"/>
    </xf>
    <xf numFmtId="2" fontId="0" fillId="10" borderId="3" xfId="0" applyNumberFormat="1" applyFill="1" applyBorder="1" applyProtection="1">
      <protection locked="0"/>
    </xf>
    <xf numFmtId="1" fontId="0" fillId="10" borderId="3" xfId="0" applyNumberFormat="1" applyFill="1" applyBorder="1" applyProtection="1">
      <protection locked="0"/>
    </xf>
    <xf numFmtId="0" fontId="0" fillId="6" borderId="39" xfId="0" applyFill="1" applyBorder="1" applyProtection="1">
      <protection locked="0"/>
    </xf>
    <xf numFmtId="2" fontId="0" fillId="6" borderId="51" xfId="0" applyNumberFormat="1" applyFill="1" applyBorder="1" applyProtection="1">
      <protection locked="0"/>
    </xf>
    <xf numFmtId="0" fontId="1" fillId="14" borderId="24" xfId="0" applyFont="1" applyFill="1" applyBorder="1" applyProtection="1">
      <protection locked="0"/>
    </xf>
    <xf numFmtId="0" fontId="1" fillId="3" borderId="1" xfId="0" applyFont="1" applyFill="1" applyBorder="1"/>
    <xf numFmtId="0" fontId="1" fillId="3" borderId="2" xfId="0" applyFont="1" applyFill="1" applyBorder="1" applyAlignment="1">
      <alignment wrapText="1"/>
    </xf>
    <xf numFmtId="2" fontId="1" fillId="3" borderId="11" xfId="0" applyNumberFormat="1" applyFont="1" applyFill="1" applyBorder="1" applyAlignment="1">
      <alignment horizontal="center"/>
    </xf>
    <xf numFmtId="2" fontId="1" fillId="3" borderId="21" xfId="0" applyNumberFormat="1" applyFont="1" applyFill="1" applyBorder="1" applyAlignment="1">
      <alignment horizontal="center"/>
    </xf>
    <xf numFmtId="0" fontId="1" fillId="3" borderId="11" xfId="0" applyFont="1" applyFill="1" applyBorder="1" applyAlignment="1">
      <alignment horizontal="left"/>
    </xf>
    <xf numFmtId="1" fontId="0" fillId="10" borderId="6" xfId="0" applyNumberFormat="1" applyFill="1" applyBorder="1" applyProtection="1">
      <protection locked="0"/>
    </xf>
    <xf numFmtId="0" fontId="15" fillId="0" borderId="0" xfId="0" applyFont="1" applyFill="1" applyBorder="1"/>
    <xf numFmtId="2" fontId="1" fillId="0" borderId="0" xfId="0" applyNumberFormat="1" applyFont="1" applyFill="1" applyBorder="1" applyAlignment="1"/>
    <xf numFmtId="2" fontId="0" fillId="0" borderId="0" xfId="0" applyNumberFormat="1" applyFill="1" applyBorder="1" applyAlignment="1">
      <alignment horizontal="left"/>
    </xf>
    <xf numFmtId="0" fontId="1" fillId="0" borderId="0" xfId="0" applyFont="1" applyFill="1" applyBorder="1"/>
    <xf numFmtId="2" fontId="0" fillId="0" borderId="0" xfId="0" applyNumberFormat="1" applyFill="1" applyBorder="1"/>
    <xf numFmtId="2" fontId="5" fillId="0" borderId="0" xfId="2" applyNumberFormat="1" applyFill="1" applyBorder="1" applyAlignment="1">
      <alignment horizontal="left"/>
    </xf>
    <xf numFmtId="0" fontId="0" fillId="0" borderId="0" xfId="0" applyFont="1" applyFill="1" applyBorder="1" applyAlignment="1"/>
    <xf numFmtId="0" fontId="0" fillId="0" borderId="0" xfId="0" applyFill="1" applyBorder="1" applyAlignment="1"/>
    <xf numFmtId="0" fontId="0" fillId="0" borderId="0" xfId="0" applyFill="1" applyBorder="1" applyAlignment="1">
      <alignment wrapText="1"/>
    </xf>
    <xf numFmtId="0" fontId="8" fillId="10" borderId="24" xfId="0" applyFont="1" applyFill="1" applyBorder="1"/>
    <xf numFmtId="2" fontId="0" fillId="10" borderId="25" xfId="0" applyNumberFormat="1" applyFill="1" applyBorder="1"/>
    <xf numFmtId="2" fontId="0" fillId="10" borderId="26" xfId="0" applyNumberFormat="1" applyFill="1" applyBorder="1"/>
    <xf numFmtId="2" fontId="0" fillId="10" borderId="27" xfId="0" applyNumberFormat="1" applyFill="1" applyBorder="1"/>
    <xf numFmtId="2" fontId="8" fillId="10" borderId="24" xfId="0" applyNumberFormat="1" applyFont="1" applyFill="1" applyBorder="1"/>
    <xf numFmtId="0" fontId="0" fillId="0" borderId="3" xfId="0" applyBorder="1"/>
    <xf numFmtId="2" fontId="0" fillId="0" borderId="3" xfId="0" applyNumberFormat="1" applyBorder="1"/>
    <xf numFmtId="1" fontId="0" fillId="0" borderId="3" xfId="0" applyNumberFormat="1" applyBorder="1"/>
    <xf numFmtId="0" fontId="1" fillId="0" borderId="33" xfId="0" applyFont="1" applyBorder="1"/>
    <xf numFmtId="0" fontId="1" fillId="0" borderId="54" xfId="0" applyFont="1" applyBorder="1"/>
    <xf numFmtId="0" fontId="0" fillId="0" borderId="1" xfId="0" applyBorder="1"/>
    <xf numFmtId="0" fontId="0" fillId="0" borderId="47" xfId="0" applyBorder="1"/>
    <xf numFmtId="0" fontId="0" fillId="0" borderId="2" xfId="0" applyBorder="1"/>
    <xf numFmtId="0" fontId="0" fillId="0" borderId="4" xfId="0" applyBorder="1"/>
    <xf numFmtId="0" fontId="1" fillId="0" borderId="2" xfId="0" applyFont="1" applyBorder="1"/>
    <xf numFmtId="0" fontId="0" fillId="0" borderId="4" xfId="0" applyFill="1" applyBorder="1"/>
    <xf numFmtId="0" fontId="0" fillId="0" borderId="5" xfId="0" applyBorder="1"/>
    <xf numFmtId="1" fontId="0" fillId="0" borderId="6" xfId="0" applyNumberFormat="1" applyBorder="1"/>
    <xf numFmtId="0" fontId="0" fillId="0" borderId="7" xfId="0" applyBorder="1"/>
    <xf numFmtId="0" fontId="0" fillId="10" borderId="2" xfId="0" applyFont="1" applyFill="1" applyBorder="1"/>
    <xf numFmtId="1" fontId="0" fillId="10" borderId="3" xfId="0" applyNumberFormat="1" applyFont="1" applyFill="1" applyBorder="1"/>
    <xf numFmtId="0" fontId="0" fillId="10" borderId="4" xfId="0" applyFont="1" applyFill="1" applyBorder="1"/>
    <xf numFmtId="2" fontId="0" fillId="0" borderId="0" xfId="0" applyNumberFormat="1" applyFill="1"/>
    <xf numFmtId="1" fontId="0" fillId="10" borderId="39" xfId="0" applyNumberFormat="1" applyFill="1" applyBorder="1" applyProtection="1">
      <protection locked="0"/>
    </xf>
    <xf numFmtId="0" fontId="0" fillId="15" borderId="33" xfId="0" applyFill="1" applyBorder="1"/>
    <xf numFmtId="0" fontId="0" fillId="15" borderId="58" xfId="0" applyFill="1" applyBorder="1"/>
    <xf numFmtId="0" fontId="0" fillId="15" borderId="54" xfId="0" applyFill="1" applyBorder="1"/>
    <xf numFmtId="1" fontId="1" fillId="0" borderId="0" xfId="0" applyNumberFormat="1" applyFont="1" applyFill="1"/>
    <xf numFmtId="2" fontId="1" fillId="0" borderId="0" xfId="0" applyNumberFormat="1" applyFont="1"/>
    <xf numFmtId="164" fontId="1" fillId="0" borderId="0" xfId="0" applyNumberFormat="1" applyFont="1"/>
    <xf numFmtId="2" fontId="16" fillId="0" borderId="0" xfId="0" applyNumberFormat="1" applyFont="1"/>
    <xf numFmtId="166" fontId="0" fillId="0" borderId="0" xfId="0" applyNumberFormat="1"/>
    <xf numFmtId="2" fontId="1" fillId="6" borderId="24" xfId="0" applyNumberFormat="1" applyFont="1" applyFill="1" applyBorder="1" applyProtection="1">
      <protection locked="0"/>
    </xf>
    <xf numFmtId="2" fontId="0" fillId="6" borderId="51" xfId="0" applyNumberFormat="1" applyFont="1" applyFill="1" applyBorder="1" applyProtection="1">
      <protection locked="0"/>
    </xf>
    <xf numFmtId="0" fontId="0" fillId="12" borderId="0" xfId="0" applyFill="1"/>
    <xf numFmtId="0" fontId="0" fillId="0" borderId="59" xfId="0" applyFill="1" applyBorder="1"/>
    <xf numFmtId="0" fontId="0" fillId="0" borderId="43" xfId="0" applyFill="1" applyBorder="1"/>
    <xf numFmtId="0" fontId="0" fillId="0" borderId="28" xfId="0" applyFill="1" applyBorder="1"/>
    <xf numFmtId="0" fontId="0" fillId="0" borderId="77" xfId="0" applyFill="1" applyBorder="1"/>
    <xf numFmtId="1" fontId="0" fillId="0" borderId="61" xfId="0" applyNumberFormat="1" applyFill="1" applyBorder="1"/>
    <xf numFmtId="10" fontId="0" fillId="0" borderId="0" xfId="0" applyNumberFormat="1" applyFill="1" applyBorder="1"/>
    <xf numFmtId="10" fontId="0" fillId="0" borderId="0" xfId="0" applyNumberFormat="1"/>
    <xf numFmtId="8" fontId="0" fillId="0" borderId="0" xfId="0" applyNumberFormat="1"/>
    <xf numFmtId="8" fontId="1" fillId="0" borderId="0" xfId="0" applyNumberFormat="1" applyFont="1" applyFill="1" applyBorder="1"/>
    <xf numFmtId="2" fontId="0" fillId="9" borderId="0" xfId="0" applyNumberFormat="1" applyFill="1"/>
    <xf numFmtId="164" fontId="0" fillId="0" borderId="0" xfId="0" applyNumberFormat="1" applyFill="1"/>
    <xf numFmtId="1" fontId="1" fillId="0" borderId="21" xfId="0" applyNumberFormat="1" applyFont="1" applyFill="1" applyBorder="1"/>
    <xf numFmtId="1" fontId="1" fillId="10" borderId="21" xfId="0" applyNumberFormat="1" applyFont="1" applyFill="1" applyBorder="1"/>
    <xf numFmtId="1" fontId="1" fillId="10" borderId="35" xfId="0" applyNumberFormat="1" applyFont="1" applyFill="1" applyBorder="1"/>
    <xf numFmtId="1" fontId="0" fillId="0" borderId="51" xfId="0" applyNumberFormat="1" applyFill="1" applyBorder="1"/>
    <xf numFmtId="1" fontId="1" fillId="0" borderId="53" xfId="0" applyNumberFormat="1" applyFont="1" applyFill="1" applyBorder="1"/>
    <xf numFmtId="1" fontId="0" fillId="0" borderId="37" xfId="0" applyNumberFormat="1" applyFill="1" applyBorder="1"/>
    <xf numFmtId="1" fontId="1" fillId="0" borderId="58" xfId="0" applyNumberFormat="1" applyFont="1" applyFill="1" applyBorder="1"/>
    <xf numFmtId="0" fontId="0" fillId="0" borderId="46" xfId="0" applyFill="1" applyBorder="1"/>
    <xf numFmtId="0" fontId="0" fillId="0" borderId="61" xfId="0" applyFill="1" applyBorder="1"/>
    <xf numFmtId="0" fontId="0" fillId="0" borderId="25" xfId="0" applyFill="1" applyBorder="1"/>
    <xf numFmtId="0" fontId="0" fillId="0" borderId="76" xfId="0" applyFill="1" applyBorder="1"/>
    <xf numFmtId="1" fontId="0" fillId="0" borderId="42" xfId="0" applyNumberFormat="1" applyFill="1" applyBorder="1"/>
    <xf numFmtId="1" fontId="1" fillId="0" borderId="78" xfId="0" applyNumberFormat="1" applyFont="1" applyFill="1" applyBorder="1"/>
    <xf numFmtId="1" fontId="0" fillId="0" borderId="58" xfId="0" applyNumberFormat="1" applyFill="1" applyBorder="1"/>
    <xf numFmtId="1" fontId="1" fillId="0" borderId="36" xfId="0" applyNumberFormat="1" applyFont="1" applyFill="1" applyBorder="1"/>
    <xf numFmtId="1" fontId="1" fillId="0" borderId="60" xfId="0" applyNumberFormat="1" applyFont="1" applyFill="1" applyBorder="1"/>
    <xf numFmtId="1" fontId="1" fillId="0" borderId="79" xfId="0" applyNumberFormat="1" applyFont="1" applyFill="1" applyBorder="1"/>
    <xf numFmtId="0" fontId="1" fillId="0" borderId="0" xfId="0" applyFont="1" applyFill="1" applyBorder="1" applyAlignment="1">
      <alignment wrapText="1"/>
    </xf>
    <xf numFmtId="0" fontId="1" fillId="0" borderId="0" xfId="0" applyFont="1" applyFill="1" applyBorder="1" applyAlignment="1"/>
    <xf numFmtId="1" fontId="1" fillId="6" borderId="47" xfId="0" applyNumberFormat="1" applyFont="1" applyFill="1" applyBorder="1" applyAlignment="1"/>
    <xf numFmtId="1" fontId="1" fillId="5" borderId="4" xfId="0" applyNumberFormat="1" applyFont="1" applyFill="1" applyBorder="1" applyAlignment="1"/>
    <xf numFmtId="1" fontId="1" fillId="11" borderId="4" xfId="0" applyNumberFormat="1" applyFont="1" applyFill="1" applyBorder="1" applyAlignment="1"/>
    <xf numFmtId="1" fontId="1" fillId="13" borderId="4" xfId="0" applyNumberFormat="1" applyFont="1" applyFill="1" applyBorder="1" applyAlignment="1"/>
    <xf numFmtId="1" fontId="1" fillId="12" borderId="7" xfId="0" applyNumberFormat="1" applyFont="1" applyFill="1" applyBorder="1" applyAlignment="1"/>
    <xf numFmtId="0" fontId="0" fillId="0" borderId="80" xfId="0" applyBorder="1" applyAlignment="1">
      <alignment horizontal="center"/>
    </xf>
    <xf numFmtId="0" fontId="5" fillId="0" borderId="0" xfId="2"/>
    <xf numFmtId="0" fontId="8" fillId="0" borderId="0" xfId="0" applyFont="1" applyFill="1" applyBorder="1" applyAlignment="1">
      <alignment wrapText="1"/>
    </xf>
    <xf numFmtId="0" fontId="0" fillId="0" borderId="0" xfId="0" applyAlignment="1">
      <alignment horizontal="left" wrapText="1"/>
    </xf>
    <xf numFmtId="0" fontId="3" fillId="6" borderId="1" xfId="0" applyFont="1" applyFill="1" applyBorder="1" applyAlignment="1">
      <alignment horizontal="center" vertical="center"/>
    </xf>
    <xf numFmtId="0" fontId="3" fillId="6" borderId="22" xfId="0" applyFont="1" applyFill="1" applyBorder="1" applyAlignment="1">
      <alignment horizontal="center" vertical="center"/>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2" fillId="5" borderId="2" xfId="0" applyFont="1" applyFill="1" applyBorder="1" applyAlignment="1">
      <alignment horizontal="center" wrapText="1"/>
    </xf>
    <xf numFmtId="0" fontId="2" fillId="5" borderId="3" xfId="0" applyFont="1" applyFill="1" applyBorder="1" applyAlignment="1">
      <alignment horizontal="center" wrapText="1"/>
    </xf>
    <xf numFmtId="0" fontId="9" fillId="11" borderId="2" xfId="0" applyFont="1" applyFill="1" applyBorder="1" applyAlignment="1">
      <alignment horizontal="center" wrapText="1"/>
    </xf>
    <xf numFmtId="0" fontId="9" fillId="11" borderId="3" xfId="0" applyFont="1" applyFill="1" applyBorder="1" applyAlignment="1">
      <alignment horizontal="center" wrapText="1"/>
    </xf>
    <xf numFmtId="0" fontId="9" fillId="11" borderId="5" xfId="0" applyFont="1" applyFill="1" applyBorder="1" applyAlignment="1">
      <alignment horizontal="center" wrapText="1"/>
    </xf>
    <xf numFmtId="0" fontId="9" fillId="11" borderId="6" xfId="0" applyFont="1" applyFill="1" applyBorder="1" applyAlignment="1">
      <alignment horizontal="center" wrapText="1"/>
    </xf>
    <xf numFmtId="0" fontId="10" fillId="14" borderId="1" xfId="0" applyFont="1" applyFill="1" applyBorder="1" applyAlignment="1">
      <alignment horizontal="center" vertical="center"/>
    </xf>
    <xf numFmtId="0" fontId="10" fillId="14" borderId="22" xfId="0" applyFont="1" applyFill="1" applyBorder="1" applyAlignment="1">
      <alignment horizontal="center" vertical="center"/>
    </xf>
    <xf numFmtId="0" fontId="10" fillId="14" borderId="47" xfId="0" applyFont="1" applyFill="1" applyBorder="1" applyAlignment="1">
      <alignment horizontal="center" vertical="center"/>
    </xf>
    <xf numFmtId="0" fontId="10" fillId="14" borderId="5" xfId="0" applyFont="1" applyFill="1" applyBorder="1" applyAlignment="1">
      <alignment horizontal="center" vertical="center"/>
    </xf>
    <xf numFmtId="0" fontId="10" fillId="14" borderId="6" xfId="0" applyFont="1" applyFill="1" applyBorder="1" applyAlignment="1">
      <alignment horizontal="center" vertical="center"/>
    </xf>
    <xf numFmtId="0" fontId="10" fillId="14" borderId="7" xfId="0" applyFont="1" applyFill="1" applyBorder="1" applyAlignment="1">
      <alignment horizontal="center" vertical="center"/>
    </xf>
    <xf numFmtId="0" fontId="11" fillId="9" borderId="1" xfId="0" applyFont="1" applyFill="1" applyBorder="1" applyAlignment="1">
      <alignment horizontal="center" vertical="center" wrapText="1"/>
    </xf>
    <xf numFmtId="0" fontId="11" fillId="9" borderId="22"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12" borderId="5" xfId="0" applyFont="1" applyFill="1" applyBorder="1" applyAlignment="1">
      <alignment horizontal="center" vertical="center" wrapText="1"/>
    </xf>
    <xf numFmtId="0" fontId="12" fillId="12" borderId="6" xfId="0" applyFont="1" applyFill="1" applyBorder="1" applyAlignment="1">
      <alignment horizontal="center" vertical="center" wrapText="1"/>
    </xf>
    <xf numFmtId="0" fontId="3" fillId="11" borderId="64" xfId="0" applyFont="1" applyFill="1" applyBorder="1" applyAlignment="1">
      <alignment horizontal="center"/>
    </xf>
    <xf numFmtId="0" fontId="3" fillId="11" borderId="65" xfId="0" applyFont="1" applyFill="1" applyBorder="1" applyAlignment="1">
      <alignment horizontal="center"/>
    </xf>
    <xf numFmtId="0" fontId="3" fillId="11" borderId="66" xfId="0" applyFont="1" applyFill="1" applyBorder="1" applyAlignment="1">
      <alignment horizontal="center"/>
    </xf>
    <xf numFmtId="0" fontId="3" fillId="11" borderId="67" xfId="0" applyFont="1" applyFill="1" applyBorder="1" applyAlignment="1">
      <alignment horizontal="center"/>
    </xf>
    <xf numFmtId="0" fontId="3" fillId="11" borderId="68" xfId="0" applyFont="1" applyFill="1" applyBorder="1" applyAlignment="1">
      <alignment horizontal="center"/>
    </xf>
    <xf numFmtId="0" fontId="3" fillId="11" borderId="69" xfId="0" applyFont="1" applyFill="1" applyBorder="1" applyAlignment="1">
      <alignment horizontal="center"/>
    </xf>
    <xf numFmtId="0" fontId="3" fillId="9" borderId="22" xfId="0" applyFont="1" applyFill="1" applyBorder="1" applyAlignment="1">
      <alignment horizontal="center"/>
    </xf>
    <xf numFmtId="0" fontId="3" fillId="9" borderId="47" xfId="0" applyFont="1" applyFill="1" applyBorder="1" applyAlignment="1">
      <alignment horizontal="center"/>
    </xf>
    <xf numFmtId="0" fontId="3" fillId="9" borderId="3" xfId="0" applyFont="1" applyFill="1" applyBorder="1" applyAlignment="1">
      <alignment horizontal="center"/>
    </xf>
    <xf numFmtId="0" fontId="3" fillId="9" borderId="4" xfId="0" applyFont="1" applyFill="1" applyBorder="1" applyAlignment="1">
      <alignment horizontal="center"/>
    </xf>
    <xf numFmtId="0" fontId="3" fillId="5" borderId="64" xfId="0" applyFont="1" applyFill="1" applyBorder="1" applyAlignment="1">
      <alignment horizontal="center"/>
    </xf>
    <xf numFmtId="0" fontId="3" fillId="5" borderId="65" xfId="0" applyFont="1" applyFill="1" applyBorder="1" applyAlignment="1">
      <alignment horizontal="center"/>
    </xf>
    <xf numFmtId="0" fontId="3" fillId="5" borderId="66" xfId="0" applyFont="1" applyFill="1" applyBorder="1" applyAlignment="1">
      <alignment horizontal="center"/>
    </xf>
    <xf numFmtId="0" fontId="3" fillId="5" borderId="67" xfId="0" applyFont="1" applyFill="1" applyBorder="1" applyAlignment="1">
      <alignment horizontal="center"/>
    </xf>
    <xf numFmtId="0" fontId="3" fillId="5" borderId="32" xfId="0" applyFont="1" applyFill="1" applyBorder="1" applyAlignment="1">
      <alignment horizontal="center"/>
    </xf>
    <xf numFmtId="0" fontId="3" fillId="5" borderId="41" xfId="0" applyFont="1" applyFill="1" applyBorder="1" applyAlignment="1">
      <alignment horizontal="center"/>
    </xf>
    <xf numFmtId="0" fontId="3" fillId="6" borderId="22" xfId="0" applyFont="1" applyFill="1" applyBorder="1" applyAlignment="1">
      <alignment horizontal="center"/>
    </xf>
    <xf numFmtId="0" fontId="3" fillId="6" borderId="47" xfId="0" applyFont="1" applyFill="1" applyBorder="1" applyAlignment="1">
      <alignment horizontal="center"/>
    </xf>
    <xf numFmtId="0" fontId="3" fillId="6" borderId="3" xfId="0" applyFont="1" applyFill="1" applyBorder="1" applyAlignment="1">
      <alignment horizontal="center"/>
    </xf>
    <xf numFmtId="0" fontId="3" fillId="6" borderId="4" xfId="0" applyFont="1" applyFill="1" applyBorder="1" applyAlignment="1">
      <alignment horizontal="center"/>
    </xf>
    <xf numFmtId="0" fontId="3" fillId="12" borderId="3" xfId="0" applyFont="1" applyFill="1" applyBorder="1" applyAlignment="1">
      <alignment horizontal="center"/>
    </xf>
    <xf numFmtId="0" fontId="3" fillId="12" borderId="4" xfId="0" applyFont="1" applyFill="1" applyBorder="1" applyAlignment="1">
      <alignment horizontal="center"/>
    </xf>
    <xf numFmtId="0" fontId="3" fillId="12" borderId="6" xfId="0" applyFont="1" applyFill="1" applyBorder="1" applyAlignment="1">
      <alignment horizontal="center"/>
    </xf>
    <xf numFmtId="0" fontId="3" fillId="12" borderId="7" xfId="0" applyFont="1" applyFill="1" applyBorder="1" applyAlignment="1">
      <alignment horizontal="center"/>
    </xf>
    <xf numFmtId="0" fontId="1" fillId="14" borderId="1" xfId="0" applyFont="1" applyFill="1" applyBorder="1" applyAlignment="1">
      <alignment horizontal="center" wrapText="1"/>
    </xf>
    <xf numFmtId="0" fontId="1" fillId="14" borderId="22" xfId="0" applyFont="1" applyFill="1" applyBorder="1" applyAlignment="1">
      <alignment horizontal="center" wrapText="1"/>
    </xf>
    <xf numFmtId="0" fontId="1" fillId="14" borderId="47" xfId="0" applyFont="1" applyFill="1" applyBorder="1" applyAlignment="1">
      <alignment horizontal="center" wrapText="1"/>
    </xf>
    <xf numFmtId="0" fontId="1" fillId="14" borderId="2" xfId="0" applyFont="1" applyFill="1" applyBorder="1" applyAlignment="1">
      <alignment horizontal="center" wrapText="1"/>
    </xf>
    <xf numFmtId="0" fontId="1" fillId="14" borderId="3" xfId="0" applyFont="1" applyFill="1" applyBorder="1" applyAlignment="1">
      <alignment horizontal="center" wrapText="1"/>
    </xf>
    <xf numFmtId="0" fontId="1" fillId="14" borderId="4" xfId="0" applyFont="1" applyFill="1" applyBorder="1" applyAlignment="1">
      <alignment horizontal="center" wrapText="1"/>
    </xf>
    <xf numFmtId="0" fontId="1" fillId="12" borderId="5" xfId="0" applyFont="1" applyFill="1" applyBorder="1" applyAlignment="1">
      <alignment horizontal="left"/>
    </xf>
    <xf numFmtId="0" fontId="1" fillId="12" borderId="6" xfId="0" applyFont="1" applyFill="1" applyBorder="1" applyAlignment="1">
      <alignment horizontal="left"/>
    </xf>
    <xf numFmtId="0" fontId="1" fillId="6" borderId="1" xfId="0" applyFont="1" applyFill="1" applyBorder="1" applyAlignment="1">
      <alignment horizontal="left"/>
    </xf>
    <xf numFmtId="0" fontId="1" fillId="6" borderId="22" xfId="0" applyFont="1" applyFill="1" applyBorder="1" applyAlignment="1">
      <alignment horizontal="left"/>
    </xf>
    <xf numFmtId="0" fontId="1" fillId="5" borderId="2" xfId="0" applyFont="1" applyFill="1" applyBorder="1" applyAlignment="1">
      <alignment horizontal="left"/>
    </xf>
    <xf numFmtId="0" fontId="1" fillId="5" borderId="3" xfId="0" applyFont="1" applyFill="1" applyBorder="1" applyAlignment="1">
      <alignment horizontal="left"/>
    </xf>
    <xf numFmtId="0" fontId="0" fillId="7" borderId="39" xfId="0" applyFill="1" applyBorder="1" applyAlignment="1">
      <alignment horizontal="left"/>
    </xf>
    <xf numFmtId="0" fontId="0" fillId="7" borderId="63" xfId="0" applyFill="1" applyBorder="1" applyAlignment="1">
      <alignment horizontal="left"/>
    </xf>
    <xf numFmtId="0" fontId="0" fillId="7" borderId="2" xfId="0" applyFill="1" applyBorder="1" applyAlignment="1">
      <alignment horizontal="left"/>
    </xf>
    <xf numFmtId="0" fontId="0" fillId="7" borderId="3" xfId="0" applyFill="1" applyBorder="1" applyAlignment="1">
      <alignment horizontal="left"/>
    </xf>
    <xf numFmtId="0" fontId="0" fillId="7" borderId="4" xfId="0" applyFill="1" applyBorder="1" applyAlignment="1">
      <alignment horizontal="left"/>
    </xf>
    <xf numFmtId="0" fontId="0" fillId="7" borderId="11" xfId="0" applyFill="1" applyBorder="1" applyAlignment="1">
      <alignment horizontal="left"/>
    </xf>
    <xf numFmtId="0" fontId="1" fillId="6" borderId="25" xfId="0" applyFont="1" applyFill="1" applyBorder="1" applyAlignment="1">
      <alignment horizontal="center" wrapText="1"/>
    </xf>
    <xf numFmtId="0" fontId="1" fillId="6" borderId="27" xfId="0" applyFont="1" applyFill="1" applyBorder="1" applyAlignment="1">
      <alignment horizontal="center" wrapText="1"/>
    </xf>
    <xf numFmtId="0" fontId="0" fillId="7" borderId="22" xfId="0" applyFill="1" applyBorder="1" applyAlignment="1">
      <alignment horizontal="left"/>
    </xf>
    <xf numFmtId="0" fontId="0" fillId="7" borderId="47" xfId="0" applyFill="1" applyBorder="1" applyAlignment="1">
      <alignment horizontal="left"/>
    </xf>
    <xf numFmtId="0" fontId="0" fillId="7" borderId="32" xfId="0" applyFill="1" applyBorder="1" applyAlignment="1">
      <alignment horizontal="center" vertical="center" wrapText="1"/>
    </xf>
    <xf numFmtId="0" fontId="0" fillId="7" borderId="41" xfId="0" applyFill="1" applyBorder="1" applyAlignment="1">
      <alignment horizontal="center" vertical="center" wrapText="1"/>
    </xf>
    <xf numFmtId="0" fontId="0" fillId="7" borderId="23" xfId="0" applyFill="1" applyBorder="1" applyAlignment="1">
      <alignment horizontal="left"/>
    </xf>
    <xf numFmtId="0" fontId="0" fillId="7" borderId="12" xfId="0" applyFill="1" applyBorder="1" applyAlignment="1">
      <alignment horizontal="left"/>
    </xf>
    <xf numFmtId="0" fontId="0" fillId="7" borderId="21" xfId="0" applyFill="1" applyBorder="1" applyAlignment="1">
      <alignment horizontal="left"/>
    </xf>
    <xf numFmtId="0" fontId="0" fillId="7" borderId="1" xfId="0" applyFill="1" applyBorder="1" applyAlignment="1">
      <alignment horizontal="left"/>
    </xf>
    <xf numFmtId="0" fontId="0" fillId="7" borderId="52" xfId="0" applyFill="1" applyBorder="1" applyAlignment="1">
      <alignment horizontal="left"/>
    </xf>
    <xf numFmtId="0" fontId="0" fillId="7" borderId="40" xfId="0" applyFill="1" applyBorder="1" applyAlignment="1">
      <alignment horizontal="left"/>
    </xf>
    <xf numFmtId="0" fontId="0" fillId="7" borderId="53" xfId="0" applyFill="1" applyBorder="1" applyAlignment="1">
      <alignment horizontal="left"/>
    </xf>
    <xf numFmtId="0" fontId="0" fillId="7" borderId="23" xfId="0" applyFill="1" applyBorder="1" applyAlignment="1">
      <alignment horizontal="left" vertical="top" wrapText="1"/>
    </xf>
    <xf numFmtId="0" fontId="0" fillId="7" borderId="12" xfId="0" applyFill="1" applyBorder="1" applyAlignment="1">
      <alignment horizontal="left" vertical="top" wrapText="1"/>
    </xf>
    <xf numFmtId="0" fontId="0" fillId="7" borderId="21" xfId="0" applyFill="1" applyBorder="1" applyAlignment="1">
      <alignment horizontal="left" vertical="top" wrapText="1"/>
    </xf>
    <xf numFmtId="0" fontId="0" fillId="7" borderId="13" xfId="0" applyFill="1" applyBorder="1" applyAlignment="1">
      <alignment horizontal="left"/>
    </xf>
    <xf numFmtId="0" fontId="1" fillId="11" borderId="2" xfId="0" applyFont="1" applyFill="1" applyBorder="1" applyAlignment="1">
      <alignment horizontal="left"/>
    </xf>
    <xf numFmtId="0" fontId="1" fillId="11" borderId="3" xfId="0" applyFont="1" applyFill="1" applyBorder="1" applyAlignment="1">
      <alignment horizontal="left"/>
    </xf>
    <xf numFmtId="0" fontId="1" fillId="13" borderId="2" xfId="0" applyFont="1" applyFill="1" applyBorder="1" applyAlignment="1">
      <alignment horizontal="left"/>
    </xf>
    <xf numFmtId="0" fontId="1" fillId="13" borderId="3" xfId="0" applyFont="1" applyFill="1" applyBorder="1" applyAlignment="1">
      <alignment horizontal="left"/>
    </xf>
    <xf numFmtId="0" fontId="0" fillId="7" borderId="5" xfId="0" applyFill="1" applyBorder="1" applyAlignment="1">
      <alignment horizontal="left"/>
    </xf>
    <xf numFmtId="0" fontId="0" fillId="7" borderId="6" xfId="0" applyFill="1" applyBorder="1" applyAlignment="1">
      <alignment horizontal="left"/>
    </xf>
    <xf numFmtId="0" fontId="0" fillId="7" borderId="7" xfId="0" applyFill="1" applyBorder="1" applyAlignment="1">
      <alignment horizontal="left"/>
    </xf>
    <xf numFmtId="0" fontId="0" fillId="7" borderId="62" xfId="0" applyFill="1" applyBorder="1" applyAlignment="1">
      <alignment horizontal="left"/>
    </xf>
    <xf numFmtId="0" fontId="0" fillId="0" borderId="45" xfId="0" applyFill="1" applyBorder="1" applyAlignment="1">
      <alignment horizontal="center"/>
    </xf>
    <xf numFmtId="0" fontId="0" fillId="0" borderId="46" xfId="0" applyFill="1" applyBorder="1" applyAlignment="1">
      <alignment horizontal="center"/>
    </xf>
    <xf numFmtId="0" fontId="0" fillId="0" borderId="44" xfId="0" applyFill="1" applyBorder="1" applyAlignment="1">
      <alignment horizontal="center"/>
    </xf>
    <xf numFmtId="0" fontId="0" fillId="0" borderId="76" xfId="0" applyFill="1" applyBorder="1" applyAlignment="1">
      <alignment horizontal="center"/>
    </xf>
    <xf numFmtId="0" fontId="0" fillId="0" borderId="28" xfId="0" applyFill="1" applyBorder="1" applyAlignment="1">
      <alignment horizontal="center"/>
    </xf>
    <xf numFmtId="0" fontId="0" fillId="0" borderId="73" xfId="0" applyFill="1" applyBorder="1" applyAlignment="1">
      <alignment horizontal="center"/>
    </xf>
    <xf numFmtId="0" fontId="0" fillId="0" borderId="67" xfId="0" applyFill="1" applyBorder="1" applyAlignment="1">
      <alignment horizontal="center"/>
    </xf>
    <xf numFmtId="0" fontId="0" fillId="0" borderId="74" xfId="0" applyFill="1" applyBorder="1" applyAlignment="1">
      <alignment horizontal="center"/>
    </xf>
    <xf numFmtId="0" fontId="0" fillId="0" borderId="69" xfId="0" applyFill="1" applyBorder="1" applyAlignment="1">
      <alignment horizontal="center"/>
    </xf>
    <xf numFmtId="0" fontId="0" fillId="0" borderId="0" xfId="0" applyAlignment="1">
      <alignment horizontal="center"/>
    </xf>
    <xf numFmtId="0" fontId="0" fillId="0" borderId="40" xfId="0" applyBorder="1" applyAlignment="1">
      <alignment horizontal="center"/>
    </xf>
    <xf numFmtId="0" fontId="8" fillId="5" borderId="0" xfId="0" applyFont="1" applyFill="1" applyAlignment="1">
      <alignment horizontal="center"/>
    </xf>
    <xf numFmtId="0" fontId="3" fillId="9" borderId="61" xfId="0" applyFont="1" applyFill="1" applyBorder="1" applyAlignment="1">
      <alignment horizontal="center"/>
    </xf>
    <xf numFmtId="0" fontId="3" fillId="9" borderId="28" xfId="0" applyFont="1" applyFill="1" applyBorder="1" applyAlignment="1">
      <alignment horizontal="center"/>
    </xf>
    <xf numFmtId="0" fontId="3" fillId="9" borderId="66" xfId="0" applyFont="1" applyFill="1" applyBorder="1" applyAlignment="1">
      <alignment horizontal="center"/>
    </xf>
    <xf numFmtId="0" fontId="3" fillId="9" borderId="67" xfId="0" applyFont="1" applyFill="1" applyBorder="1" applyAlignment="1">
      <alignment horizontal="center"/>
    </xf>
    <xf numFmtId="0" fontId="3" fillId="9" borderId="32" xfId="0" applyFont="1" applyFill="1" applyBorder="1" applyAlignment="1">
      <alignment horizontal="center"/>
    </xf>
    <xf numFmtId="0" fontId="3" fillId="9" borderId="41" xfId="0" applyFont="1" applyFill="1" applyBorder="1" applyAlignment="1">
      <alignment horizontal="center"/>
    </xf>
    <xf numFmtId="0" fontId="3" fillId="11" borderId="70" xfId="0" applyFont="1" applyFill="1" applyBorder="1" applyAlignment="1">
      <alignment horizontal="center"/>
    </xf>
    <xf numFmtId="0" fontId="3" fillId="11" borderId="71" xfId="0" applyFont="1" applyFill="1" applyBorder="1" applyAlignment="1">
      <alignment horizontal="center"/>
    </xf>
    <xf numFmtId="0" fontId="3" fillId="11" borderId="32" xfId="0" applyFont="1" applyFill="1" applyBorder="1" applyAlignment="1">
      <alignment horizontal="center"/>
    </xf>
    <xf numFmtId="0" fontId="3" fillId="11" borderId="53" xfId="0" applyFont="1" applyFill="1" applyBorder="1" applyAlignment="1">
      <alignment horizontal="center"/>
    </xf>
    <xf numFmtId="0" fontId="3" fillId="12" borderId="64" xfId="0" applyFont="1" applyFill="1" applyBorder="1" applyAlignment="1">
      <alignment horizontal="center"/>
    </xf>
    <xf numFmtId="0" fontId="3" fillId="12" borderId="65" xfId="0" applyFont="1" applyFill="1" applyBorder="1" applyAlignment="1">
      <alignment horizontal="center"/>
    </xf>
    <xf numFmtId="0" fontId="3" fillId="12" borderId="66" xfId="0" applyFont="1" applyFill="1" applyBorder="1" applyAlignment="1">
      <alignment horizontal="center"/>
    </xf>
    <xf numFmtId="0" fontId="3" fillId="12" borderId="67" xfId="0" applyFont="1" applyFill="1" applyBorder="1" applyAlignment="1">
      <alignment horizontal="center"/>
    </xf>
    <xf numFmtId="0" fontId="3" fillId="12" borderId="68" xfId="0" applyFont="1" applyFill="1" applyBorder="1" applyAlignment="1">
      <alignment horizontal="center"/>
    </xf>
    <xf numFmtId="0" fontId="3" fillId="12" borderId="69" xfId="0" applyFont="1" applyFill="1" applyBorder="1" applyAlignment="1">
      <alignment horizontal="center"/>
    </xf>
    <xf numFmtId="0" fontId="3" fillId="6" borderId="76" xfId="0" applyFont="1" applyFill="1" applyBorder="1" applyAlignment="1">
      <alignment horizontal="center" vertical="center"/>
    </xf>
    <xf numFmtId="0" fontId="3" fillId="6" borderId="77" xfId="0" applyFont="1" applyFill="1" applyBorder="1" applyAlignment="1">
      <alignment horizontal="center" vertical="center"/>
    </xf>
    <xf numFmtId="0" fontId="3" fillId="6" borderId="73" xfId="0" applyFont="1" applyFill="1" applyBorder="1" applyAlignment="1">
      <alignment horizontal="center" vertical="center"/>
    </xf>
    <xf numFmtId="0" fontId="3" fillId="6" borderId="71" xfId="0" applyFont="1" applyFill="1" applyBorder="1" applyAlignment="1">
      <alignment horizontal="center" vertical="center"/>
    </xf>
    <xf numFmtId="0" fontId="3" fillId="6" borderId="52" xfId="0" applyFont="1" applyFill="1" applyBorder="1" applyAlignment="1">
      <alignment horizontal="center" vertical="center"/>
    </xf>
    <xf numFmtId="0" fontId="3" fillId="6" borderId="53" xfId="0" applyFont="1" applyFill="1" applyBorder="1" applyAlignment="1">
      <alignment horizontal="center" vertical="center"/>
    </xf>
    <xf numFmtId="0" fontId="2" fillId="5" borderId="72" xfId="0" applyFont="1" applyFill="1" applyBorder="1" applyAlignment="1">
      <alignment horizontal="center" wrapText="1"/>
    </xf>
    <xf numFmtId="0" fontId="2" fillId="5" borderId="70" xfId="0" applyFont="1" applyFill="1" applyBorder="1" applyAlignment="1">
      <alignment horizontal="center" wrapText="1"/>
    </xf>
    <xf numFmtId="0" fontId="2" fillId="5" borderId="73" xfId="0" applyFont="1" applyFill="1" applyBorder="1" applyAlignment="1">
      <alignment horizontal="center" wrapText="1"/>
    </xf>
    <xf numFmtId="0" fontId="2" fillId="5" borderId="71" xfId="0" applyFont="1" applyFill="1" applyBorder="1" applyAlignment="1">
      <alignment horizontal="center" wrapText="1"/>
    </xf>
    <xf numFmtId="0" fontId="2" fillId="5" borderId="52" xfId="0" applyFont="1" applyFill="1" applyBorder="1" applyAlignment="1">
      <alignment horizontal="center" wrapText="1"/>
    </xf>
    <xf numFmtId="0" fontId="2" fillId="5" borderId="53" xfId="0" applyFont="1" applyFill="1" applyBorder="1" applyAlignment="1">
      <alignment horizontal="center" wrapText="1"/>
    </xf>
    <xf numFmtId="0" fontId="9" fillId="11" borderId="72" xfId="0" applyFont="1" applyFill="1" applyBorder="1" applyAlignment="1">
      <alignment horizontal="center" wrapText="1"/>
    </xf>
    <xf numFmtId="0" fontId="9" fillId="11" borderId="70" xfId="0" applyFont="1" applyFill="1" applyBorder="1" applyAlignment="1">
      <alignment horizontal="center" wrapText="1"/>
    </xf>
    <xf numFmtId="0" fontId="9" fillId="11" borderId="73" xfId="0" applyFont="1" applyFill="1" applyBorder="1" applyAlignment="1">
      <alignment horizontal="center" wrapText="1"/>
    </xf>
    <xf numFmtId="0" fontId="9" fillId="11" borderId="71" xfId="0" applyFont="1" applyFill="1" applyBorder="1" applyAlignment="1">
      <alignment horizontal="center" wrapText="1"/>
    </xf>
    <xf numFmtId="0" fontId="9" fillId="11" borderId="74" xfId="0" applyFont="1" applyFill="1" applyBorder="1" applyAlignment="1">
      <alignment horizontal="center" wrapText="1"/>
    </xf>
    <xf numFmtId="0" fontId="9" fillId="11" borderId="75" xfId="0" applyFont="1" applyFill="1" applyBorder="1" applyAlignment="1">
      <alignment horizontal="center" wrapText="1"/>
    </xf>
    <xf numFmtId="0" fontId="11" fillId="9" borderId="76" xfId="0" applyFont="1" applyFill="1" applyBorder="1" applyAlignment="1">
      <alignment horizontal="center" vertical="center" wrapText="1"/>
    </xf>
    <xf numFmtId="0" fontId="11" fillId="9" borderId="77" xfId="0" applyFont="1" applyFill="1" applyBorder="1" applyAlignment="1">
      <alignment horizontal="center" vertical="center" wrapText="1"/>
    </xf>
    <xf numFmtId="0" fontId="11" fillId="9" borderId="73" xfId="0" applyFont="1" applyFill="1" applyBorder="1" applyAlignment="1">
      <alignment horizontal="center" vertical="center" wrapText="1"/>
    </xf>
    <xf numFmtId="0" fontId="11" fillId="9" borderId="71" xfId="0" applyFont="1" applyFill="1" applyBorder="1" applyAlignment="1">
      <alignment horizontal="center" vertical="center" wrapText="1"/>
    </xf>
    <xf numFmtId="0" fontId="11" fillId="9" borderId="52" xfId="0" applyFont="1" applyFill="1" applyBorder="1" applyAlignment="1">
      <alignment horizontal="center" vertical="center" wrapText="1"/>
    </xf>
    <xf numFmtId="0" fontId="11" fillId="9" borderId="53" xfId="0" applyFont="1" applyFill="1" applyBorder="1" applyAlignment="1">
      <alignment horizontal="center" vertical="center" wrapText="1"/>
    </xf>
    <xf numFmtId="0" fontId="12" fillId="12" borderId="72" xfId="0" applyFont="1" applyFill="1" applyBorder="1" applyAlignment="1">
      <alignment horizontal="center" vertical="center" wrapText="1"/>
    </xf>
    <xf numFmtId="0" fontId="12" fillId="12" borderId="70" xfId="0" applyFont="1" applyFill="1" applyBorder="1" applyAlignment="1">
      <alignment horizontal="center" vertical="center" wrapText="1"/>
    </xf>
    <xf numFmtId="0" fontId="12" fillId="12" borderId="73" xfId="0" applyFont="1" applyFill="1" applyBorder="1" applyAlignment="1">
      <alignment horizontal="center" vertical="center" wrapText="1"/>
    </xf>
    <xf numFmtId="0" fontId="12" fillId="12" borderId="71" xfId="0" applyFont="1" applyFill="1" applyBorder="1" applyAlignment="1">
      <alignment horizontal="center" vertical="center" wrapText="1"/>
    </xf>
    <xf numFmtId="0" fontId="12" fillId="12" borderId="74" xfId="0" applyFont="1" applyFill="1" applyBorder="1" applyAlignment="1">
      <alignment horizontal="center" vertical="center" wrapText="1"/>
    </xf>
    <xf numFmtId="0" fontId="12" fillId="12" borderId="75" xfId="0" applyFont="1" applyFill="1" applyBorder="1" applyAlignment="1">
      <alignment horizontal="center" vertical="center" wrapText="1"/>
    </xf>
    <xf numFmtId="0" fontId="3" fillId="6" borderId="61" xfId="0" applyFont="1" applyFill="1" applyBorder="1" applyAlignment="1">
      <alignment horizontal="center"/>
    </xf>
    <xf numFmtId="0" fontId="3" fillId="6" borderId="28" xfId="0" applyFont="1" applyFill="1" applyBorder="1" applyAlignment="1">
      <alignment horizontal="center"/>
    </xf>
    <xf numFmtId="0" fontId="3" fillId="6" borderId="66" xfId="0" applyFont="1" applyFill="1" applyBorder="1" applyAlignment="1">
      <alignment horizontal="center"/>
    </xf>
    <xf numFmtId="0" fontId="3" fillId="6" borderId="67" xfId="0" applyFont="1" applyFill="1" applyBorder="1" applyAlignment="1">
      <alignment horizontal="center"/>
    </xf>
    <xf numFmtId="0" fontId="3" fillId="6" borderId="32" xfId="0" applyFont="1" applyFill="1" applyBorder="1" applyAlignment="1">
      <alignment horizontal="center"/>
    </xf>
    <xf numFmtId="0" fontId="3" fillId="6" borderId="41" xfId="0" applyFont="1" applyFill="1" applyBorder="1" applyAlignment="1">
      <alignment horizontal="center"/>
    </xf>
    <xf numFmtId="0" fontId="0" fillId="8" borderId="48" xfId="0" applyFill="1" applyBorder="1" applyAlignment="1">
      <alignment horizontal="left"/>
    </xf>
    <xf numFmtId="0" fontId="0" fillId="8" borderId="49" xfId="0" applyFill="1" applyBorder="1" applyAlignment="1">
      <alignment horizontal="left"/>
    </xf>
    <xf numFmtId="0" fontId="0" fillId="8" borderId="50" xfId="0" applyFill="1" applyBorder="1" applyAlignment="1">
      <alignment horizontal="left"/>
    </xf>
    <xf numFmtId="0" fontId="1" fillId="8" borderId="55" xfId="0" applyFont="1" applyFill="1" applyBorder="1" applyAlignment="1">
      <alignment horizontal="left"/>
    </xf>
    <xf numFmtId="0" fontId="1" fillId="8" borderId="56" xfId="0" applyFont="1" applyFill="1" applyBorder="1" applyAlignment="1">
      <alignment horizontal="left"/>
    </xf>
    <xf numFmtId="0" fontId="1" fillId="8" borderId="57" xfId="0" applyFont="1" applyFill="1" applyBorder="1" applyAlignment="1">
      <alignment horizontal="left"/>
    </xf>
    <xf numFmtId="0" fontId="0" fillId="8" borderId="19" xfId="0" applyFill="1" applyBorder="1" applyAlignment="1">
      <alignment horizontal="left"/>
    </xf>
    <xf numFmtId="0" fontId="0" fillId="8" borderId="12" xfId="0" applyFill="1" applyBorder="1" applyAlignment="1">
      <alignment horizontal="left"/>
    </xf>
    <xf numFmtId="0" fontId="0" fillId="8" borderId="21" xfId="0" applyFill="1" applyBorder="1" applyAlignment="1">
      <alignment horizontal="left"/>
    </xf>
    <xf numFmtId="0" fontId="0" fillId="8" borderId="19" xfId="0" applyFont="1" applyFill="1" applyBorder="1" applyAlignment="1">
      <alignment horizontal="left"/>
    </xf>
    <xf numFmtId="0" fontId="0" fillId="8" borderId="12" xfId="0" applyFont="1" applyFill="1" applyBorder="1" applyAlignment="1">
      <alignment horizontal="left"/>
    </xf>
    <xf numFmtId="0" fontId="0" fillId="8" borderId="21" xfId="0" applyFont="1" applyFill="1" applyBorder="1" applyAlignment="1">
      <alignment horizontal="left"/>
    </xf>
    <xf numFmtId="0" fontId="0" fillId="8" borderId="20" xfId="0" applyFill="1" applyBorder="1" applyAlignment="1">
      <alignment horizontal="left"/>
    </xf>
    <xf numFmtId="0" fontId="0" fillId="8" borderId="19" xfId="0" applyFill="1" applyBorder="1" applyAlignment="1">
      <alignment horizontal="left" wrapText="1"/>
    </xf>
    <xf numFmtId="0" fontId="0" fillId="8" borderId="12" xfId="0" applyFill="1" applyBorder="1" applyAlignment="1">
      <alignment horizontal="left" wrapText="1"/>
    </xf>
    <xf numFmtId="0" fontId="0" fillId="8" borderId="21" xfId="0" applyFill="1" applyBorder="1" applyAlignment="1">
      <alignment horizontal="left" wrapText="1"/>
    </xf>
    <xf numFmtId="0" fontId="0" fillId="9" borderId="0" xfId="0" applyFill="1" applyAlignment="1">
      <alignment horizontal="center"/>
    </xf>
    <xf numFmtId="0" fontId="1" fillId="0" borderId="0" xfId="0" applyFont="1" applyFill="1" applyBorder="1" applyAlignment="1">
      <alignment horizontal="left"/>
    </xf>
  </cellXfs>
  <cellStyles count="3">
    <cellStyle name="Hiperłącze" xfId="2" builtinId="8"/>
    <cellStyle name="Normalny" xfId="0" builtinId="0"/>
    <cellStyle name="Procentowy" xfId="1" builtinId="5"/>
  </cellStyles>
  <dxfs count="0"/>
  <tableStyles count="0" defaultTableStyle="TableStyleMedium2" defaultPivotStyle="PivotStyleLight16"/>
  <colors>
    <mruColors>
      <color rgb="FFFF33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'Założenia i wyniki'!$L$2</c:f>
          <c:strCache>
            <c:ptCount val="1"/>
            <c:pt idx="0">
              <c:v>Instalacja PV o mocy 3.0 kWp 
Koszt jednostkowy  5940 PLN/kWp 
Zapotrzebowanie domu 3500 kWh/rok</c:v>
            </c:pt>
          </c:strCache>
        </c:strRef>
      </c:tx>
      <c:layout>
        <c:manualLayout>
          <c:xMode val="edge"/>
          <c:yMode val="edge"/>
          <c:x val="8.2308905244809855E-2"/>
          <c:y val="0.10462776659959758"/>
        </c:manualLayout>
      </c:layout>
      <c:overlay val="0"/>
      <c:spPr>
        <a:solidFill>
          <a:schemeClr val="bg1"/>
        </a:solidFill>
        <a:ln w="15875">
          <a:solidFill>
            <a:schemeClr val="tx1"/>
          </a:solidFill>
        </a:ln>
        <a:effectLst/>
      </c:spPr>
      <c:txPr>
        <a:bodyPr rot="0" spcFirstLastPara="1" vertOverflow="ellipsis" vert="horz" wrap="square" anchor="ctr" anchorCtr="0"/>
        <a:lstStyle/>
        <a:p>
          <a:pPr algn="l">
            <a:defRPr sz="1400" b="1"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manualLayout>
          <c:layoutTarget val="inner"/>
          <c:xMode val="edge"/>
          <c:yMode val="edge"/>
          <c:x val="7.7835732961125517E-2"/>
          <c:y val="6.6934949457848378E-2"/>
          <c:w val="0.88605370326780508"/>
          <c:h val="0.91696847753185784"/>
        </c:manualLayout>
      </c:layout>
      <c:barChart>
        <c:barDir val="col"/>
        <c:grouping val="clustered"/>
        <c:varyColors val="0"/>
        <c:ser>
          <c:idx val="4"/>
          <c:order val="0"/>
          <c:tx>
            <c:strRef>
              <c:f>Bilans!$L$153</c:f>
              <c:strCache>
                <c:ptCount val="1"/>
                <c:pt idx="0">
                  <c:v> FiT</c:v>
                </c:pt>
              </c:strCache>
            </c:strRef>
          </c:tx>
          <c:spPr>
            <a:solidFill>
              <a:srgbClr val="FFFF00"/>
            </a:solidFill>
            <a:ln>
              <a:solidFill>
                <a:schemeClr val="tx1"/>
              </a:solidFill>
            </a:ln>
            <a:effectLst/>
          </c:spPr>
          <c:invertIfNegative val="0"/>
          <c:val>
            <c:numRef>
              <c:f>Bilans!$M$153:$AP$153</c:f>
              <c:numCache>
                <c:formatCode>0.00</c:formatCode>
                <c:ptCount val="30"/>
                <c:pt idx="0">
                  <c:v>-15871.104849179965</c:v>
                </c:pt>
                <c:pt idx="1">
                  <c:v>-13974.212969971451</c:v>
                </c:pt>
                <c:pt idx="2">
                  <c:v>-12127.789513062929</c:v>
                </c:pt>
                <c:pt idx="3">
                  <c:v>-10330.347797997634</c:v>
                </c:pt>
                <c:pt idx="4">
                  <c:v>-8580.4479492608662</c:v>
                </c:pt>
                <c:pt idx="5">
                  <c:v>-6876.6955701320521</c:v>
                </c:pt>
                <c:pt idx="6">
                  <c:v>-5217.7404532816636</c:v>
                </c:pt>
                <c:pt idx="7">
                  <c:v>-3602.275327120115</c:v>
                </c:pt>
                <c:pt idx="8">
                  <c:v>-2029.0346369320475</c:v>
                </c:pt>
                <c:pt idx="9">
                  <c:v>-496.79335985503189</c:v>
                </c:pt>
                <c:pt idx="10">
                  <c:v>857.6475366413074</c:v>
                </c:pt>
                <c:pt idx="11">
                  <c:v>2180.1485922866668</c:v>
                </c:pt>
                <c:pt idx="12">
                  <c:v>3471.607648600876</c:v>
                </c:pt>
                <c:pt idx="13">
                  <c:v>4732.8928455416681</c:v>
                </c:pt>
                <c:pt idx="14">
                  <c:v>5964.843465247598</c:v>
                </c:pt>
                <c:pt idx="15">
                  <c:v>6673.1161185549399</c:v>
                </c:pt>
                <c:pt idx="16">
                  <c:v>7375.7500431598146</c:v>
                </c:pt>
                <c:pt idx="17">
                  <c:v>8072.6859374391743</c:v>
                </c:pt>
                <c:pt idx="18">
                  <c:v>8763.8640740256815</c:v>
                </c:pt>
                <c:pt idx="19">
                  <c:v>9449.2242999516093</c:v>
                </c:pt>
                <c:pt idx="20">
                  <c:v>10128.706036863845</c:v>
                </c:pt>
                <c:pt idx="21">
                  <c:v>10802.24828130587</c:v>
                </c:pt>
                <c:pt idx="22">
                  <c:v>11469.789605062751</c:v>
                </c:pt>
                <c:pt idx="23">
                  <c:v>12131.268155565282</c:v>
                </c:pt>
                <c:pt idx="24">
                  <c:v>12786.621656349647</c:v>
                </c:pt>
                <c:pt idx="25">
                  <c:v>13435.787407569045</c:v>
                </c:pt>
                <c:pt idx="26">
                  <c:v>14078.702286553886</c:v>
                </c:pt>
                <c:pt idx="27">
                  <c:v>14715.302748417304</c:v>
                </c:pt>
                <c:pt idx="28">
                  <c:v>15345.524826702866</c:v>
                </c:pt>
                <c:pt idx="29">
                  <c:v>15969.304134071452</c:v>
                </c:pt>
              </c:numCache>
            </c:numRef>
          </c:val>
          <c:extLst xmlns:c16r2="http://schemas.microsoft.com/office/drawing/2015/06/chart">
            <c:ext xmlns:c16="http://schemas.microsoft.com/office/drawing/2014/chart" uri="{C3380CC4-5D6E-409C-BE32-E72D297353CC}">
              <c16:uniqueId val="{00000000-4274-4A69-B1C4-A7D90E904AFE}"/>
            </c:ext>
          </c:extLst>
        </c:ser>
        <c:ser>
          <c:idx val="8"/>
          <c:order val="1"/>
          <c:tx>
            <c:strRef>
              <c:f>Bilans!$L$157</c:f>
              <c:strCache>
                <c:ptCount val="1"/>
                <c:pt idx="0">
                  <c:v>Net metering (+FiT)</c:v>
                </c:pt>
              </c:strCache>
            </c:strRef>
          </c:tx>
          <c:spPr>
            <a:solidFill>
              <a:srgbClr val="FF0000">
                <a:alpha val="91000"/>
              </a:srgbClr>
            </a:solidFill>
            <a:ln>
              <a:solidFill>
                <a:schemeClr val="tx1"/>
              </a:solidFill>
            </a:ln>
            <a:effectLst/>
          </c:spPr>
          <c:invertIfNegative val="0"/>
          <c:val>
            <c:numRef>
              <c:f>Bilans!$M$157:$AP$157</c:f>
              <c:numCache>
                <c:formatCode>0.00</c:formatCode>
                <c:ptCount val="30"/>
                <c:pt idx="0">
                  <c:v>-16750.785045085788</c:v>
                </c:pt>
                <c:pt idx="1">
                  <c:v>-15693.673893542882</c:v>
                </c:pt>
                <c:pt idx="2">
                  <c:v>-14644.397919259805</c:v>
                </c:pt>
                <c:pt idx="3">
                  <c:v>-13603.000692176201</c:v>
                </c:pt>
                <c:pt idx="4">
                  <c:v>-12569.526143506608</c:v>
                </c:pt>
                <c:pt idx="5">
                  <c:v>-11544.018566962721</c:v>
                </c:pt>
                <c:pt idx="6">
                  <c:v>-10526.522619826248</c:v>
                </c:pt>
                <c:pt idx="7">
                  <c:v>-9517.0833238793693</c:v>
                </c:pt>
                <c:pt idx="8">
                  <c:v>-8515.7460661995538</c:v>
                </c:pt>
                <c:pt idx="9">
                  <c:v>-7522.5565998252423</c:v>
                </c:pt>
                <c:pt idx="10">
                  <c:v>-6675.5476548707074</c:v>
                </c:pt>
                <c:pt idx="11">
                  <c:v>-5830.0525614769176</c:v>
                </c:pt>
                <c:pt idx="12">
                  <c:v>-4986.3305444233656</c:v>
                </c:pt>
                <c:pt idx="13">
                  <c:v>-4144.6347852539593</c:v>
                </c:pt>
                <c:pt idx="14">
                  <c:v>-3305.2126077067442</c:v>
                </c:pt>
                <c:pt idx="15">
                  <c:v>-2596.9399543994018</c:v>
                </c:pt>
                <c:pt idx="16">
                  <c:v>-1894.3060297945271</c:v>
                </c:pt>
                <c:pt idx="17">
                  <c:v>-1197.3701355151679</c:v>
                </c:pt>
                <c:pt idx="18">
                  <c:v>-506.19199892866015</c:v>
                </c:pt>
                <c:pt idx="19">
                  <c:v>179.16822699726754</c:v>
                </c:pt>
                <c:pt idx="20">
                  <c:v>858.64996390950228</c:v>
                </c:pt>
                <c:pt idx="21">
                  <c:v>1532.1922083515287</c:v>
                </c:pt>
                <c:pt idx="22">
                  <c:v>2199.7335321084092</c:v>
                </c:pt>
                <c:pt idx="23">
                  <c:v>2861.2120826109399</c:v>
                </c:pt>
                <c:pt idx="24">
                  <c:v>3516.5655833953056</c:v>
                </c:pt>
                <c:pt idx="25">
                  <c:v>4165.7313346147039</c:v>
                </c:pt>
                <c:pt idx="26">
                  <c:v>4808.6462135995444</c:v>
                </c:pt>
                <c:pt idx="27">
                  <c:v>5445.2466754629622</c:v>
                </c:pt>
                <c:pt idx="28">
                  <c:v>6075.4687537485243</c:v>
                </c:pt>
                <c:pt idx="29">
                  <c:v>6699.2480611171104</c:v>
                </c:pt>
              </c:numCache>
            </c:numRef>
          </c:val>
          <c:extLst xmlns:c16r2="http://schemas.microsoft.com/office/drawing/2015/06/chart">
            <c:ext xmlns:c16="http://schemas.microsoft.com/office/drawing/2014/chart" uri="{C3380CC4-5D6E-409C-BE32-E72D297353CC}">
              <c16:uniqueId val="{00000001-4274-4A69-B1C4-A7D90E904AFE}"/>
            </c:ext>
          </c:extLst>
        </c:ser>
        <c:ser>
          <c:idx val="0"/>
          <c:order val="2"/>
          <c:tx>
            <c:strRef>
              <c:f>Bilans!$L$162</c:f>
              <c:strCache>
                <c:ptCount val="1"/>
                <c:pt idx="0">
                  <c:v>Pełny Net metering (+FiT)</c:v>
                </c:pt>
              </c:strCache>
            </c:strRef>
          </c:tx>
          <c:spPr>
            <a:ln>
              <a:solidFill>
                <a:schemeClr val="tx1"/>
              </a:solidFill>
            </a:ln>
          </c:spPr>
          <c:invertIfNegative val="0"/>
          <c:val>
            <c:numRef>
              <c:f>Bilans!$M$162:$AP$162</c:f>
              <c:numCache>
                <c:formatCode>0.00</c:formatCode>
                <c:ptCount val="30"/>
                <c:pt idx="0">
                  <c:v>-16197.759438126341</c:v>
                </c:pt>
                <c:pt idx="1">
                  <c:v>-14590.874026729352</c:v>
                </c:pt>
                <c:pt idx="2">
                  <c:v>-12997.766415401909</c:v>
                </c:pt>
                <c:pt idx="3">
                  <c:v>-11418.460630360652</c:v>
                </c:pt>
                <c:pt idx="4">
                  <c:v>-9852.9809469551274</c:v>
                </c:pt>
                <c:pt idx="5">
                  <c:v>-8301.3518905584824</c:v>
                </c:pt>
                <c:pt idx="6">
                  <c:v>-6763.5982373079923</c:v>
                </c:pt>
                <c:pt idx="7">
                  <c:v>-5239.745014702401</c:v>
                </c:pt>
                <c:pt idx="8">
                  <c:v>-3729.8175020628469</c:v>
                </c:pt>
                <c:pt idx="9">
                  <c:v>-2233.8412308638763</c:v>
                </c:pt>
                <c:pt idx="10">
                  <c:v>-889.82859551284014</c:v>
                </c:pt>
                <c:pt idx="11">
                  <c:v>446.90752403547708</c:v>
                </c:pt>
                <c:pt idx="12">
                  <c:v>1776.1284680040587</c:v>
                </c:pt>
                <c:pt idx="13">
                  <c:v>3097.6017350055763</c:v>
                </c:pt>
                <c:pt idx="14">
                  <c:v>4411.1007969512721</c:v>
                </c:pt>
                <c:pt idx="15">
                  <c:v>5822.8193261564375</c:v>
                </c:pt>
                <c:pt idx="16">
                  <c:v>7220.4008299848829</c:v>
                </c:pt>
                <c:pt idx="17">
                  <c:v>8603.817761439579</c:v>
                </c:pt>
                <c:pt idx="18">
                  <c:v>9973.0423232738631</c:v>
                </c:pt>
                <c:pt idx="19">
                  <c:v>11328.046468649816</c:v>
                </c:pt>
                <c:pt idx="20">
                  <c:v>12668.801901868956</c:v>
                </c:pt>
                <c:pt idx="21">
                  <c:v>13995.280079171098</c:v>
                </c:pt>
                <c:pt idx="22">
                  <c:v>15307.452209597428</c:v>
                </c:pt>
                <c:pt idx="23">
                  <c:v>16605.289255913958</c:v>
                </c:pt>
                <c:pt idx="24">
                  <c:v>17888.76193559168</c:v>
                </c:pt>
                <c:pt idx="25">
                  <c:v>19157.840721839919</c:v>
                </c:pt>
                <c:pt idx="26">
                  <c:v>20412.495844689456</c:v>
                </c:pt>
                <c:pt idx="27">
                  <c:v>21652.697292122204</c:v>
                </c:pt>
                <c:pt idx="28">
                  <c:v>22878.414811244271</c:v>
                </c:pt>
                <c:pt idx="29">
                  <c:v>24089.617909499448</c:v>
                </c:pt>
              </c:numCache>
            </c:numRef>
          </c:val>
          <c:extLst xmlns:c16r2="http://schemas.microsoft.com/office/drawing/2015/06/chart">
            <c:ext xmlns:c16="http://schemas.microsoft.com/office/drawing/2014/chart" uri="{C3380CC4-5D6E-409C-BE32-E72D297353CC}">
              <c16:uniqueId val="{00000000-BDFD-499F-B01F-E2F38A080DDF}"/>
            </c:ext>
          </c:extLst>
        </c:ser>
        <c:ser>
          <c:idx val="1"/>
          <c:order val="3"/>
          <c:tx>
            <c:strRef>
              <c:f>Bilans!$L$166</c:f>
              <c:strCache>
                <c:ptCount val="1"/>
                <c:pt idx="0">
                  <c:v>Pełny Net metering (+100%)</c:v>
                </c:pt>
              </c:strCache>
            </c:strRef>
          </c:tx>
          <c:spPr>
            <a:solidFill>
              <a:schemeClr val="accent2">
                <a:lumMod val="40000"/>
                <a:lumOff val="60000"/>
              </a:schemeClr>
            </a:solidFill>
            <a:ln>
              <a:solidFill>
                <a:schemeClr val="tx1"/>
              </a:solidFill>
            </a:ln>
          </c:spPr>
          <c:invertIfNegative val="0"/>
          <c:dPt>
            <c:idx val="18"/>
            <c:invertIfNegative val="0"/>
            <c:bubble3D val="0"/>
            <c:spPr>
              <a:solidFill>
                <a:schemeClr val="accent2">
                  <a:lumMod val="40000"/>
                  <a:lumOff val="60000"/>
                </a:schemeClr>
              </a:solidFill>
              <a:ln w="3175">
                <a:solidFill>
                  <a:schemeClr val="tx1"/>
                </a:solidFill>
              </a:ln>
            </c:spPr>
            <c:extLst xmlns:c16r2="http://schemas.microsoft.com/office/drawing/2015/06/chart">
              <c:ext xmlns:c16="http://schemas.microsoft.com/office/drawing/2014/chart" uri="{C3380CC4-5D6E-409C-BE32-E72D297353CC}">
                <c16:uniqueId val="{00000002-BDFD-499F-B01F-E2F38A080DDF}"/>
              </c:ext>
            </c:extLst>
          </c:dPt>
          <c:val>
            <c:numRef>
              <c:f>Bilans!$M$166:$AP$166</c:f>
              <c:numCache>
                <c:formatCode>0.00</c:formatCode>
                <c:ptCount val="30"/>
                <c:pt idx="0">
                  <c:v>-16203.431547887085</c:v>
                </c:pt>
                <c:pt idx="1">
                  <c:v>-14596.546136490097</c:v>
                </c:pt>
                <c:pt idx="2">
                  <c:v>-13003.438525162654</c:v>
                </c:pt>
                <c:pt idx="3">
                  <c:v>-11424.132740121397</c:v>
                </c:pt>
                <c:pt idx="4">
                  <c:v>-9858.6530567158716</c:v>
                </c:pt>
                <c:pt idx="5">
                  <c:v>-8307.0240003192266</c:v>
                </c:pt>
                <c:pt idx="6">
                  <c:v>-6769.2703470687366</c:v>
                </c:pt>
                <c:pt idx="7">
                  <c:v>-5245.4171244631452</c:v>
                </c:pt>
                <c:pt idx="8">
                  <c:v>-3735.4896118235911</c:v>
                </c:pt>
                <c:pt idx="9">
                  <c:v>-2239.5133406246205</c:v>
                </c:pt>
                <c:pt idx="10">
                  <c:v>-895.50070527358434</c:v>
                </c:pt>
                <c:pt idx="11">
                  <c:v>441.23541427473288</c:v>
                </c:pt>
                <c:pt idx="12">
                  <c:v>1770.4563582433145</c:v>
                </c:pt>
                <c:pt idx="13">
                  <c:v>3091.9296252448321</c:v>
                </c:pt>
                <c:pt idx="14">
                  <c:v>4405.4286871905279</c:v>
                </c:pt>
                <c:pt idx="15">
                  <c:v>5817.1472163956932</c:v>
                </c:pt>
                <c:pt idx="16">
                  <c:v>7214.7287202241387</c:v>
                </c:pt>
                <c:pt idx="17">
                  <c:v>8598.1456516788348</c:v>
                </c:pt>
                <c:pt idx="18">
                  <c:v>9967.3702135131189</c:v>
                </c:pt>
                <c:pt idx="19">
                  <c:v>11322.374358889072</c:v>
                </c:pt>
                <c:pt idx="20">
                  <c:v>12663.129792108211</c:v>
                </c:pt>
                <c:pt idx="21">
                  <c:v>13989.607969410354</c:v>
                </c:pt>
                <c:pt idx="22">
                  <c:v>15301.780099836684</c:v>
                </c:pt>
                <c:pt idx="23">
                  <c:v>16599.617146153214</c:v>
                </c:pt>
                <c:pt idx="24">
                  <c:v>17883.089825830935</c:v>
                </c:pt>
                <c:pt idx="25">
                  <c:v>19152.168612079175</c:v>
                </c:pt>
                <c:pt idx="26">
                  <c:v>20406.823734928712</c:v>
                </c:pt>
                <c:pt idx="27">
                  <c:v>21647.02518236146</c:v>
                </c:pt>
                <c:pt idx="28">
                  <c:v>22872.742701483527</c:v>
                </c:pt>
                <c:pt idx="29">
                  <c:v>24083.945799738703</c:v>
                </c:pt>
              </c:numCache>
            </c:numRef>
          </c:val>
          <c:extLst xmlns:c16r2="http://schemas.microsoft.com/office/drawing/2015/06/chart">
            <c:ext xmlns:c16="http://schemas.microsoft.com/office/drawing/2014/chart" uri="{C3380CC4-5D6E-409C-BE32-E72D297353CC}">
              <c16:uniqueId val="{00000003-BDFD-499F-B01F-E2F38A080DDF}"/>
            </c:ext>
          </c:extLst>
        </c:ser>
        <c:ser>
          <c:idx val="2"/>
          <c:order val="4"/>
          <c:tx>
            <c:strRef>
              <c:f>Bilans!$L$170</c:f>
              <c:strCache>
                <c:ptCount val="1"/>
                <c:pt idx="0">
                  <c:v>Pełny Net metering* współczynnik</c:v>
                </c:pt>
              </c:strCache>
            </c:strRef>
          </c:tx>
          <c:spPr>
            <a:solidFill>
              <a:schemeClr val="accent2">
                <a:lumMod val="75000"/>
              </a:schemeClr>
            </a:solidFill>
            <a:ln>
              <a:solidFill>
                <a:schemeClr val="tx1"/>
              </a:solidFill>
            </a:ln>
          </c:spPr>
          <c:invertIfNegative val="0"/>
          <c:val>
            <c:numRef>
              <c:f>Bilans!$M$170:$AP$170</c:f>
              <c:numCache>
                <c:formatCode>0.00</c:formatCode>
                <c:ptCount val="30"/>
                <c:pt idx="0">
                  <c:v>-16428.824797061985</c:v>
                </c:pt>
                <c:pt idx="1">
                  <c:v>-15044.58857510861</c:v>
                </c:pt>
                <c:pt idx="2">
                  <c:v>-13671.998643520221</c:v>
                </c:pt>
                <c:pt idx="3">
                  <c:v>-12311.074640449518</c:v>
                </c:pt>
                <c:pt idx="4">
                  <c:v>-10961.836880830459</c:v>
                </c:pt>
                <c:pt idx="5">
                  <c:v>-9624.3063465232372</c:v>
                </c:pt>
                <c:pt idx="6">
                  <c:v>-8298.5046766119267</c:v>
                </c:pt>
                <c:pt idx="7">
                  <c:v>-6984.4541578536027</c:v>
                </c:pt>
                <c:pt idx="8">
                  <c:v>-5682.1777152777167</c:v>
                </c:pt>
                <c:pt idx="9">
                  <c:v>-4391.6989029344531</c:v>
                </c:pt>
                <c:pt idx="10">
                  <c:v>-3251.0285053628199</c:v>
                </c:pt>
                <c:pt idx="11">
                  <c:v>-2115.4781511579395</c:v>
                </c:pt>
                <c:pt idx="12">
                  <c:v>-985.28559845533505</c:v>
                </c:pt>
                <c:pt idx="13">
                  <c:v>139.31721182167144</c:v>
                </c:pt>
                <c:pt idx="14">
                  <c:v>1258.1039791684677</c:v>
                </c:pt>
                <c:pt idx="15">
                  <c:v>1670.246657750705</c:v>
                </c:pt>
                <c:pt idx="16">
                  <c:v>2080.3281399831108</c:v>
                </c:pt>
                <c:pt idx="17">
                  <c:v>2488.275756481275</c:v>
                </c:pt>
                <c:pt idx="18">
                  <c:v>2894.0163382384235</c:v>
                </c:pt>
                <c:pt idx="19">
                  <c:v>3297.4762165527318</c:v>
                </c:pt>
                <c:pt idx="20">
                  <c:v>3698.5812230252473</c:v>
                </c:pt>
                <c:pt idx="21">
                  <c:v>4097.2566896242779</c:v>
                </c:pt>
                <c:pt idx="22">
                  <c:v>4493.4274488122701</c:v>
                </c:pt>
                <c:pt idx="23">
                  <c:v>4887.0178337313591</c:v>
                </c:pt>
                <c:pt idx="24">
                  <c:v>5277.9516784439038</c:v>
                </c:pt>
                <c:pt idx="25">
                  <c:v>5666.1523182244828</c:v>
                </c:pt>
                <c:pt idx="26">
                  <c:v>6051.5425898999538</c:v>
                </c:pt>
                <c:pt idx="27">
                  <c:v>6434.0448322343163</c:v>
                </c:pt>
                <c:pt idx="28">
                  <c:v>6813.5808863552511</c:v>
                </c:pt>
                <c:pt idx="29">
                  <c:v>7190.07209621932</c:v>
                </c:pt>
              </c:numCache>
            </c:numRef>
          </c:val>
          <c:extLst xmlns:c16r2="http://schemas.microsoft.com/office/drawing/2015/06/chart">
            <c:ext xmlns:c16="http://schemas.microsoft.com/office/drawing/2014/chart" uri="{C3380CC4-5D6E-409C-BE32-E72D297353CC}">
              <c16:uniqueId val="{00000004-BDFD-499F-B01F-E2F38A080DDF}"/>
            </c:ext>
          </c:extLst>
        </c:ser>
        <c:dLbls>
          <c:showLegendKey val="0"/>
          <c:showVal val="0"/>
          <c:showCatName val="0"/>
          <c:showSerName val="0"/>
          <c:showPercent val="0"/>
          <c:showBubbleSize val="0"/>
        </c:dLbls>
        <c:gapWidth val="219"/>
        <c:overlap val="-27"/>
        <c:axId val="230012416"/>
        <c:axId val="230014336"/>
        <c:extLst xmlns:c16r2="http://schemas.microsoft.com/office/drawing/2015/06/chart">
          <c:ext xmlns:c15="http://schemas.microsoft.com/office/drawing/2012/chart" uri="{02D57815-91ED-43cb-92C2-25804820EDAC}">
            <c15:filteredBarSeries>
              <c15:ser>
                <c:idx val="3"/>
                <c:order val="0"/>
                <c:tx>
                  <c:strRef>
                    <c:extLst>
                      <c:ext uri="{02D57815-91ED-43cb-92C2-25804820EDAC}">
                        <c15:formulaRef>
                          <c15:sqref>Bilans!$L$148</c15:sqref>
                        </c15:formulaRef>
                      </c:ext>
                    </c:extLst>
                    <c:strCache>
                      <c:ptCount val="1"/>
                      <c:pt idx="0">
                        <c:v>Rok</c:v>
                      </c:pt>
                    </c:strCache>
                  </c:strRef>
                </c:tx>
                <c:spPr>
                  <a:solidFill>
                    <a:schemeClr val="accent1"/>
                  </a:solidFill>
                  <a:ln>
                    <a:noFill/>
                  </a:ln>
                  <a:effectLst/>
                </c:spPr>
                <c:invertIfNegative val="0"/>
                <c:val>
                  <c:numRef>
                    <c:extLst>
                      <c:ext uri="{02D57815-91ED-43cb-92C2-25804820EDAC}">
                        <c15:formulaRef>
                          <c15:sqref>Bilans!$M$148:$AP$148</c15:sqref>
                        </c15:formulaRef>
                      </c:ext>
                    </c:extLst>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val>
                <c:extLst>
                  <c:ext xmlns:c16="http://schemas.microsoft.com/office/drawing/2014/chart" uri="{C3380CC4-5D6E-409C-BE32-E72D297353CC}">
                    <c16:uniqueId val="{00000002-4274-4A69-B1C4-A7D90E904AFE}"/>
                  </c:ext>
                </c:extLst>
              </c15:ser>
            </c15:filteredBarSeries>
            <c15:filteredBarSeries>
              <c15:ser>
                <c:idx val="5"/>
                <c:order val="1"/>
                <c:tx>
                  <c:strRef>
                    <c:extLst xmlns:c15="http://schemas.microsoft.com/office/drawing/2012/chart">
                      <c:ext xmlns:c15="http://schemas.microsoft.com/office/drawing/2012/chart" uri="{02D57815-91ED-43cb-92C2-25804820EDAC}">
                        <c15:formulaRef>
                          <c15:sqref>Bilans!$L$149</c15:sqref>
                        </c15:formulaRef>
                      </c:ext>
                    </c:extLst>
                    <c:strCache>
                      <c:ptCount val="1"/>
                      <c:pt idx="0">
                        <c:v>Koszty</c:v>
                      </c:pt>
                    </c:strCache>
                  </c:strRef>
                </c:tx>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Bilans!$M$149:$AP$149</c15:sqref>
                        </c15:formulaRef>
                      </c:ext>
                    </c:extLst>
                    <c:numCache>
                      <c:formatCode>0.00</c:formatCode>
                      <c:ptCount val="30"/>
                      <c:pt idx="0">
                        <c:v>1814.7759914859721</c:v>
                      </c:pt>
                      <c:pt idx="1">
                        <c:v>1769.3951978009616</c:v>
                      </c:pt>
                      <c:pt idx="2">
                        <c:v>1720.0511987391747</c:v>
                      </c:pt>
                      <c:pt idx="3">
                        <c:v>1666.4313366107604</c:v>
                      </c:pt>
                      <c:pt idx="4">
                        <c:v>1608.1989693757891</c:v>
                      </c:pt>
                      <c:pt idx="5">
                        <c:v>1544.991645763454</c:v>
                      </c:pt>
                      <c:pt idx="6">
                        <c:v>1476.4191418547514</c:v>
                      </c:pt>
                      <c:pt idx="7">
                        <c:v>1402.0613486160687</c:v>
                      </c:pt>
                      <c:pt idx="8">
                        <c:v>1321.4659990732946</c:v>
                      </c:pt>
                      <c:pt idx="9">
                        <c:v>1234.1462229576516</c:v>
                      </c:pt>
                      <c:pt idx="10">
                        <c:v>1139.5779157309028</c:v>
                      </c:pt>
                      <c:pt idx="11">
                        <c:v>1037.196907903897</c:v>
                      </c:pt>
                      <c:pt idx="12">
                        <c:v>926.39591949329088</c:v>
                      </c:pt>
                      <c:pt idx="13">
                        <c:v>806.52128331101676</c:v>
                      </c:pt>
                      <c:pt idx="14">
                        <c:v>676.86941954340364</c:v>
                      </c:pt>
                      <c:pt idx="15">
                        <c:v>609.27575125935653</c:v>
                      </c:pt>
                      <c:pt idx="16">
                        <c:v>623.73589575591177</c:v>
                      </c:pt>
                      <c:pt idx="17">
                        <c:v>638.53922768185203</c:v>
                      </c:pt>
                      <c:pt idx="18">
                        <c:v>653.6938920188345</c:v>
                      </c:pt>
                      <c:pt idx="19">
                        <c:v>669.20822705608134</c:v>
                      </c:pt>
                      <c:pt idx="20">
                        <c:v>685.09076897821228</c:v>
                      </c:pt>
                      <c:pt idx="21">
                        <c:v>701.35025656196171</c:v>
                      </c:pt>
                      <c:pt idx="22">
                        <c:v>717.99563598436544</c:v>
                      </c:pt>
                      <c:pt idx="23">
                        <c:v>735.03606574506091</c:v>
                      </c:pt>
                      <c:pt idx="24">
                        <c:v>752.48092170541031</c:v>
                      </c:pt>
                      <c:pt idx="25">
                        <c:v>770.33980224721859</c:v>
                      </c:pt>
                      <c:pt idx="26">
                        <c:v>788.62253355388577</c:v>
                      </c:pt>
                      <c:pt idx="27">
                        <c:v>807.3391750168978</c:v>
                      </c:pt>
                      <c:pt idx="28">
                        <c:v>826.50002477063208</c:v>
                      </c:pt>
                      <c:pt idx="29">
                        <c:v>846.1156253585217</c:v>
                      </c:pt>
                    </c:numCache>
                  </c:numRef>
                </c:val>
                <c:extLst xmlns:c15="http://schemas.microsoft.com/office/drawing/2012/chart">
                  <c:ext xmlns:c16="http://schemas.microsoft.com/office/drawing/2014/chart" uri="{C3380CC4-5D6E-409C-BE32-E72D297353CC}">
                    <c16:uniqueId val="{00000003-4274-4A69-B1C4-A7D90E904AFE}"/>
                  </c:ext>
                </c:extLst>
              </c15:ser>
            </c15:filteredBarSeries>
            <c15:filteredBarSeries>
              <c15:ser>
                <c:idx val="6"/>
                <c:order val="2"/>
                <c:tx>
                  <c:strRef>
                    <c:extLst xmlns:c15="http://schemas.microsoft.com/office/drawing/2012/chart">
                      <c:ext xmlns:c15="http://schemas.microsoft.com/office/drawing/2012/chart" uri="{02D57815-91ED-43cb-92C2-25804820EDAC}">
                        <c15:formulaRef>
                          <c15:sqref>Bilans!$L$150</c15:sqref>
                        </c15:formulaRef>
                      </c:ext>
                    </c:extLst>
                    <c:strCache>
                      <c:ptCount val="1"/>
                      <c:pt idx="0">
                        <c:v>Zyski FIT</c:v>
                      </c:pt>
                    </c:strCache>
                  </c:strRef>
                </c:tx>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Bilans!$M$150:$AP$150</c15:sqref>
                        </c15:formulaRef>
                      </c:ext>
                    </c:extLst>
                    <c:numCache>
                      <c:formatCode>0.00</c:formatCode>
                      <c:ptCount val="30"/>
                      <c:pt idx="0">
                        <c:v>1954.0068751305157</c:v>
                      </c:pt>
                      <c:pt idx="1">
                        <c:v>1952.7605846185616</c:v>
                      </c:pt>
                      <c:pt idx="2">
                        <c:v>1951.8391325865039</c:v>
                      </c:pt>
                      <c:pt idx="3">
                        <c:v>1951.244514029129</c:v>
                      </c:pt>
                      <c:pt idx="4">
                        <c:v>1950.9786379824816</c:v>
                      </c:pt>
                      <c:pt idx="5">
                        <c:v>1951.0433213368526</c:v>
                      </c:pt>
                      <c:pt idx="6">
                        <c:v>1951.4402823811672</c:v>
                      </c:pt>
                      <c:pt idx="7">
                        <c:v>1952.1711340689694</c:v>
                      </c:pt>
                      <c:pt idx="8">
                        <c:v>1953.2373769958467</c:v>
                      </c:pt>
                      <c:pt idx="9">
                        <c:v>1954.6403920778193</c:v>
                      </c:pt>
                      <c:pt idx="10">
                        <c:v>1956.3814329198551</c:v>
                      </c:pt>
                      <c:pt idx="11">
                        <c:v>1958.461617863316</c:v>
                      </c:pt>
                      <c:pt idx="12">
                        <c:v>1960.881921700784</c:v>
                      </c:pt>
                      <c:pt idx="13">
                        <c:v>1963.6431670462998</c:v>
                      </c:pt>
                      <c:pt idx="14">
                        <c:v>1966.7460153486938</c:v>
                      </c:pt>
                      <c:pt idx="15">
                        <c:v>1286.9715817771876</c:v>
                      </c:pt>
                      <c:pt idx="16">
                        <c:v>1309.821302541269</c:v>
                      </c:pt>
                      <c:pt idx="17">
                        <c:v>1332.9447853487304</c:v>
                      </c:pt>
                      <c:pt idx="18">
                        <c:v>1356.3403254667091</c:v>
                      </c:pt>
                      <c:pt idx="19">
                        <c:v>1380.0059429754781</c:v>
                      </c:pt>
                      <c:pt idx="20">
                        <c:v>1403.9393696828547</c:v>
                      </c:pt>
                      <c:pt idx="21">
                        <c:v>1428.1380355491476</c:v>
                      </c:pt>
                      <c:pt idx="22">
                        <c:v>1452.5990546062117</c:v>
                      </c:pt>
                      <c:pt idx="23">
                        <c:v>1477.3192103536887</c:v>
                      </c:pt>
                      <c:pt idx="24">
                        <c:v>1502.2949406149601</c:v>
                      </c:pt>
                      <c:pt idx="25">
                        <c:v>1527.5223218348017</c:v>
                      </c:pt>
                      <c:pt idx="26">
                        <c:v>1552.9970528001625</c:v>
                      </c:pt>
                      <c:pt idx="27">
                        <c:v>1578.7144377649024</c:v>
                      </c:pt>
                      <c:pt idx="28">
                        <c:v>1604.6693689587319</c:v>
                      </c:pt>
                      <c:pt idx="29">
                        <c:v>1630.8563084599782</c:v>
                      </c:pt>
                    </c:numCache>
                  </c:numRef>
                </c:val>
                <c:extLst xmlns:c15="http://schemas.microsoft.com/office/drawing/2012/chart">
                  <c:ext xmlns:c16="http://schemas.microsoft.com/office/drawing/2014/chart" uri="{C3380CC4-5D6E-409C-BE32-E72D297353CC}">
                    <c16:uniqueId val="{00000004-4274-4A69-B1C4-A7D90E904AFE}"/>
                  </c:ext>
                </c:extLst>
              </c15:ser>
            </c15:filteredBarSeries>
            <c15:filteredBarSeries>
              <c15:ser>
                <c:idx val="7"/>
                <c:order val="3"/>
                <c:tx>
                  <c:strRef>
                    <c:extLst xmlns:c15="http://schemas.microsoft.com/office/drawing/2012/chart">
                      <c:ext xmlns:c15="http://schemas.microsoft.com/office/drawing/2012/chart" uri="{02D57815-91ED-43cb-92C2-25804820EDAC}">
                        <c15:formulaRef>
                          <c15:sqref>Bilans!$L$152</c15:sqref>
                        </c15:formulaRef>
                      </c:ext>
                    </c:extLst>
                    <c:strCache>
                      <c:ptCount val="1"/>
                      <c:pt idx="0">
                        <c:v>Suma </c:v>
                      </c:pt>
                    </c:strCache>
                  </c:strRef>
                </c:tx>
                <c:spPr>
                  <a:solidFill>
                    <a:schemeClr val="accent4"/>
                  </a:solidFill>
                  <a:ln>
                    <a:noFill/>
                  </a:ln>
                  <a:effectLst/>
                </c:spPr>
                <c:invertIfNegative val="0"/>
                <c:val>
                  <c:numRef>
                    <c:extLst xmlns:c15="http://schemas.microsoft.com/office/drawing/2012/chart">
                      <c:ext xmlns:c15="http://schemas.microsoft.com/office/drawing/2012/chart" uri="{02D57815-91ED-43cb-92C2-25804820EDAC}">
                        <c15:formulaRef>
                          <c15:sqref>Bilans!$M$152:$AP$152</c15:sqref>
                        </c15:formulaRef>
                      </c:ext>
                    </c:extLst>
                    <c:numCache>
                      <c:formatCode>0.00</c:formatCode>
                      <c:ptCount val="30"/>
                      <c:pt idx="0">
                        <c:v>139.23088364454361</c:v>
                      </c:pt>
                      <c:pt idx="1">
                        <c:v>183.36538681759998</c:v>
                      </c:pt>
                      <c:pt idx="2">
                        <c:v>231.78793384732921</c:v>
                      </c:pt>
                      <c:pt idx="3">
                        <c:v>284.8131774183687</c:v>
                      </c:pt>
                      <c:pt idx="4">
                        <c:v>342.77966860669244</c:v>
                      </c:pt>
                      <c:pt idx="5">
                        <c:v>406.0516755733986</c:v>
                      </c:pt>
                      <c:pt idx="6">
                        <c:v>475.02114052641582</c:v>
                      </c:pt>
                      <c:pt idx="7">
                        <c:v>550.10978545290072</c:v>
                      </c:pt>
                      <c:pt idx="8">
                        <c:v>631.77137792255212</c:v>
                      </c:pt>
                      <c:pt idx="9">
                        <c:v>720.49416912016773</c:v>
                      </c:pt>
                      <c:pt idx="10">
                        <c:v>816.80351718895236</c:v>
                      </c:pt>
                      <c:pt idx="11">
                        <c:v>921.26470995941895</c:v>
                      </c:pt>
                      <c:pt idx="12">
                        <c:v>1034.4860022074931</c:v>
                      </c:pt>
                      <c:pt idx="13">
                        <c:v>1157.1218837352831</c:v>
                      </c:pt>
                      <c:pt idx="14">
                        <c:v>1289.8765958052902</c:v>
                      </c:pt>
                      <c:pt idx="15">
                        <c:v>677.69583051783104</c:v>
                      </c:pt>
                      <c:pt idx="16">
                        <c:v>686.08540678535724</c:v>
                      </c:pt>
                      <c:pt idx="17">
                        <c:v>694.40555766687839</c:v>
                      </c:pt>
                      <c:pt idx="18">
                        <c:v>702.64643344787464</c:v>
                      </c:pt>
                      <c:pt idx="19">
                        <c:v>710.79771591939675</c:v>
                      </c:pt>
                      <c:pt idx="20">
                        <c:v>718.84860070464242</c:v>
                      </c:pt>
                      <c:pt idx="21">
                        <c:v>726.7877789871859</c:v>
                      </c:pt>
                      <c:pt idx="22">
                        <c:v>734.60341862184623</c:v>
                      </c:pt>
                      <c:pt idx="23">
                        <c:v>742.28314460862782</c:v>
                      </c:pt>
                      <c:pt idx="24">
                        <c:v>749.81401890954976</c:v>
                      </c:pt>
                      <c:pt idx="25">
                        <c:v>757.1825195875831</c:v>
                      </c:pt>
                      <c:pt idx="26">
                        <c:v>764.37451924627669</c:v>
                      </c:pt>
                      <c:pt idx="27">
                        <c:v>771.37526274800462</c:v>
                      </c:pt>
                      <c:pt idx="28">
                        <c:v>778.16934418809979</c:v>
                      </c:pt>
                      <c:pt idx="29">
                        <c:v>784.74068310145651</c:v>
                      </c:pt>
                    </c:numCache>
                  </c:numRef>
                </c:val>
                <c:extLst xmlns:c15="http://schemas.microsoft.com/office/drawing/2012/chart">
                  <c:ext xmlns:c16="http://schemas.microsoft.com/office/drawing/2014/chart" uri="{C3380CC4-5D6E-409C-BE32-E72D297353CC}">
                    <c16:uniqueId val="{00000005-4274-4A69-B1C4-A7D90E904AFE}"/>
                  </c:ext>
                </c:extLst>
              </c15:ser>
            </c15:filteredBarSeries>
            <c15:filteredBarSeries>
              <c15:ser>
                <c:idx val="9"/>
                <c:order val="5"/>
                <c:tx>
                  <c:strRef>
                    <c:extLst xmlns:c15="http://schemas.microsoft.com/office/drawing/2012/chart">
                      <c:ext xmlns:c15="http://schemas.microsoft.com/office/drawing/2012/chart" uri="{02D57815-91ED-43cb-92C2-25804820EDAC}">
                        <c15:formulaRef>
                          <c15:sqref>Bilans!$L$154</c15:sqref>
                        </c15:formulaRef>
                      </c:ext>
                    </c:extLst>
                    <c:strCache>
                      <c:ptCount val="1"/>
                    </c:strCache>
                  </c:strRef>
                </c:tx>
                <c:spPr>
                  <a:solidFill>
                    <a:schemeClr val="accent6"/>
                  </a:solidFill>
                  <a:ln>
                    <a:noFill/>
                  </a:ln>
                  <a:effectLst/>
                </c:spPr>
                <c:invertIfNegative val="0"/>
                <c:val>
                  <c:numRef>
                    <c:extLst xmlns:c15="http://schemas.microsoft.com/office/drawing/2012/chart">
                      <c:ext xmlns:c15="http://schemas.microsoft.com/office/drawing/2012/chart" uri="{02D57815-91ED-43cb-92C2-25804820EDAC}">
                        <c15:formulaRef>
                          <c15:sqref>Bilans!$M$154:$AP$154</c15:sqref>
                        </c15:formulaRef>
                      </c:ext>
                    </c:extLst>
                    <c:numCache>
                      <c:formatCode>General</c:formatCode>
                      <c:ptCount val="30"/>
                    </c:numCache>
                  </c:numRef>
                </c:val>
                <c:extLst xmlns:c15="http://schemas.microsoft.com/office/drawing/2012/chart">
                  <c:ext xmlns:c16="http://schemas.microsoft.com/office/drawing/2014/chart" uri="{C3380CC4-5D6E-409C-BE32-E72D297353CC}">
                    <c16:uniqueId val="{00000006-4274-4A69-B1C4-A7D90E904AFE}"/>
                  </c:ext>
                </c:extLst>
              </c15:ser>
            </c15:filteredBarSeries>
            <c15:filteredBarSeries>
              <c15:ser>
                <c:idx val="10"/>
                <c:order val="6"/>
                <c:tx>
                  <c:strRef>
                    <c:extLst xmlns:c15="http://schemas.microsoft.com/office/drawing/2012/chart">
                      <c:ext xmlns:c15="http://schemas.microsoft.com/office/drawing/2012/chart" uri="{02D57815-91ED-43cb-92C2-25804820EDAC}">
                        <c15:formulaRef>
                          <c15:sqref>Bilans!$L$155</c15:sqref>
                        </c15:formulaRef>
                      </c:ext>
                    </c:extLst>
                    <c:strCache>
                      <c:ptCount val="1"/>
                      <c:pt idx="0">
                        <c:v>Zyski net-met + FiT</c:v>
                      </c:pt>
                    </c:strCache>
                  </c:strRef>
                </c:tx>
                <c:spPr>
                  <a:solidFill>
                    <a:schemeClr val="accent1">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Bilans!$M$155:$AP$155</c15:sqref>
                        </c15:formulaRef>
                      </c:ext>
                    </c:extLst>
                    <c:numCache>
                      <c:formatCode>0.00</c:formatCode>
                      <c:ptCount val="30"/>
                      <c:pt idx="0">
                        <c:v>1362.2448326321191</c:v>
                      </c:pt>
                      <c:pt idx="1">
                        <c:v>1372.8054059727251</c:v>
                      </c:pt>
                      <c:pt idx="2">
                        <c:v>1384.5571559640939</c:v>
                      </c:pt>
                      <c:pt idx="3">
                        <c:v>1401.045667446936</c:v>
                      </c:pt>
                      <c:pt idx="4">
                        <c:v>1418.1040668160813</c:v>
                      </c:pt>
                      <c:pt idx="5">
                        <c:v>1435.7348537869429</c:v>
                      </c:pt>
                      <c:pt idx="6">
                        <c:v>1453.9403437854523</c:v>
                      </c:pt>
                      <c:pt idx="7">
                        <c:v>1472.7226562589253</c:v>
                      </c:pt>
                      <c:pt idx="8">
                        <c:v>1492.0837024994939</c:v>
                      </c:pt>
                      <c:pt idx="9">
                        <c:v>1512.0251729626834</c:v>
                      </c:pt>
                      <c:pt idx="10">
                        <c:v>1532.5485240631542</c:v>
                      </c:pt>
                      <c:pt idx="11">
                        <c:v>1553.6549644290185</c:v>
                      </c:pt>
                      <c:pt idx="12">
                        <c:v>1575.3454405955533</c:v>
                      </c:pt>
                      <c:pt idx="13">
                        <c:v>1597.620622118483</c:v>
                      </c:pt>
                      <c:pt idx="14">
                        <c:v>1620.4808860863782</c:v>
                      </c:pt>
                      <c:pt idx="15">
                        <c:v>1286.9715817771876</c:v>
                      </c:pt>
                      <c:pt idx="16">
                        <c:v>1309.8213025412692</c:v>
                      </c:pt>
                      <c:pt idx="17">
                        <c:v>1332.9447853487304</c:v>
                      </c:pt>
                      <c:pt idx="18">
                        <c:v>1356.3403254667091</c:v>
                      </c:pt>
                      <c:pt idx="19">
                        <c:v>1380.0059429754779</c:v>
                      </c:pt>
                      <c:pt idx="20">
                        <c:v>1403.9393696828547</c:v>
                      </c:pt>
                      <c:pt idx="21">
                        <c:v>1428.1380355491476</c:v>
                      </c:pt>
                      <c:pt idx="22">
                        <c:v>1452.5990546062117</c:v>
                      </c:pt>
                      <c:pt idx="23">
                        <c:v>1477.3192103536885</c:v>
                      </c:pt>
                      <c:pt idx="24">
                        <c:v>1502.2949406149601</c:v>
                      </c:pt>
                      <c:pt idx="25">
                        <c:v>1527.5223218348015</c:v>
                      </c:pt>
                      <c:pt idx="26">
                        <c:v>1552.9970528001627</c:v>
                      </c:pt>
                      <c:pt idx="27">
                        <c:v>1578.7144377649024</c:v>
                      </c:pt>
                      <c:pt idx="28">
                        <c:v>1604.6693689587319</c:v>
                      </c:pt>
                      <c:pt idx="29">
                        <c:v>1630.8563084599784</c:v>
                      </c:pt>
                    </c:numCache>
                  </c:numRef>
                </c:val>
                <c:extLst xmlns:c15="http://schemas.microsoft.com/office/drawing/2012/chart">
                  <c:ext xmlns:c16="http://schemas.microsoft.com/office/drawing/2014/chart" uri="{C3380CC4-5D6E-409C-BE32-E72D297353CC}">
                    <c16:uniqueId val="{00000007-4274-4A69-B1C4-A7D90E904AFE}"/>
                  </c:ext>
                </c:extLst>
              </c15:ser>
            </c15:filteredBarSeries>
            <c15:filteredBarSeries>
              <c15:ser>
                <c:idx val="11"/>
                <c:order val="7"/>
                <c:tx>
                  <c:strRef>
                    <c:extLst xmlns:c15="http://schemas.microsoft.com/office/drawing/2012/chart">
                      <c:ext xmlns:c15="http://schemas.microsoft.com/office/drawing/2012/chart" uri="{02D57815-91ED-43cb-92C2-25804820EDAC}">
                        <c15:formulaRef>
                          <c15:sqref>Bilans!$L$156</c15:sqref>
                        </c15:formulaRef>
                      </c:ext>
                    </c:extLst>
                    <c:strCache>
                      <c:ptCount val="1"/>
                      <c:pt idx="0">
                        <c:v>Suma</c:v>
                      </c:pt>
                    </c:strCache>
                  </c:strRef>
                </c:tx>
                <c:spPr>
                  <a:solidFill>
                    <a:schemeClr val="accent2">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Bilans!$M$156:$AP$156</c15:sqref>
                        </c15:formulaRef>
                      </c:ext>
                    </c:extLst>
                    <c:numCache>
                      <c:formatCode>0.00</c:formatCode>
                      <c:ptCount val="30"/>
                      <c:pt idx="0">
                        <c:v>-452.53115885385296</c:v>
                      </c:pt>
                      <c:pt idx="1">
                        <c:v>-396.58979182823646</c:v>
                      </c:pt>
                      <c:pt idx="2">
                        <c:v>-335.49404277508074</c:v>
                      </c:pt>
                      <c:pt idx="3">
                        <c:v>-265.38566916382433</c:v>
                      </c:pt>
                      <c:pt idx="4">
                        <c:v>-190.09490255970786</c:v>
                      </c:pt>
                      <c:pt idx="5">
                        <c:v>-109.25679197651107</c:v>
                      </c:pt>
                      <c:pt idx="6">
                        <c:v>-22.478798069299046</c:v>
                      </c:pt>
                      <c:pt idx="7">
                        <c:v>70.661307642856627</c:v>
                      </c:pt>
                      <c:pt idx="8">
                        <c:v>170.61770342619934</c:v>
                      </c:pt>
                      <c:pt idx="9">
                        <c:v>277.87895000503181</c:v>
                      </c:pt>
                      <c:pt idx="10">
                        <c:v>392.97060833225146</c:v>
                      </c:pt>
                      <c:pt idx="11">
                        <c:v>516.45805652512149</c:v>
                      </c:pt>
                      <c:pt idx="12">
                        <c:v>648.94952110226245</c:v>
                      </c:pt>
                      <c:pt idx="13">
                        <c:v>791.09933880746621</c:v>
                      </c:pt>
                      <c:pt idx="14">
                        <c:v>943.61146654297454</c:v>
                      </c:pt>
                      <c:pt idx="15">
                        <c:v>677.69583051783104</c:v>
                      </c:pt>
                      <c:pt idx="16">
                        <c:v>686.08540678535746</c:v>
                      </c:pt>
                      <c:pt idx="17">
                        <c:v>694.40555766687839</c:v>
                      </c:pt>
                      <c:pt idx="18">
                        <c:v>702.64643344787464</c:v>
                      </c:pt>
                      <c:pt idx="19">
                        <c:v>710.79771591939652</c:v>
                      </c:pt>
                      <c:pt idx="20">
                        <c:v>718.84860070464242</c:v>
                      </c:pt>
                      <c:pt idx="21">
                        <c:v>726.7877789871859</c:v>
                      </c:pt>
                      <c:pt idx="22">
                        <c:v>734.60341862184623</c:v>
                      </c:pt>
                      <c:pt idx="23">
                        <c:v>742.28314460862759</c:v>
                      </c:pt>
                      <c:pt idx="24">
                        <c:v>749.81401890954976</c:v>
                      </c:pt>
                      <c:pt idx="25">
                        <c:v>757.18251958758287</c:v>
                      </c:pt>
                      <c:pt idx="26">
                        <c:v>764.37451924627692</c:v>
                      </c:pt>
                      <c:pt idx="27">
                        <c:v>771.37526274800462</c:v>
                      </c:pt>
                      <c:pt idx="28">
                        <c:v>778.16934418809979</c:v>
                      </c:pt>
                      <c:pt idx="29">
                        <c:v>784.74068310145674</c:v>
                      </c:pt>
                    </c:numCache>
                  </c:numRef>
                </c:val>
                <c:extLst xmlns:c15="http://schemas.microsoft.com/office/drawing/2012/chart">
                  <c:ext xmlns:c16="http://schemas.microsoft.com/office/drawing/2014/chart" uri="{C3380CC4-5D6E-409C-BE32-E72D297353CC}">
                    <c16:uniqueId val="{00000008-4274-4A69-B1C4-A7D90E904AFE}"/>
                  </c:ext>
                </c:extLst>
              </c15:ser>
            </c15:filteredBarSeries>
          </c:ext>
        </c:extLst>
      </c:barChart>
      <c:catAx>
        <c:axId val="230012416"/>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pl-PL" sz="1400" b="1">
                    <a:solidFill>
                      <a:schemeClr val="tx1"/>
                    </a:solidFill>
                  </a:rPr>
                  <a:t>Kolejne</a:t>
                </a:r>
                <a:r>
                  <a:rPr lang="pl-PL" sz="1400" b="1" baseline="0">
                    <a:solidFill>
                      <a:schemeClr val="tx1"/>
                    </a:solidFill>
                  </a:rPr>
                  <a:t> lata analizy</a:t>
                </a:r>
                <a:endParaRPr lang="pl-PL" sz="1400" b="1">
                  <a:solidFill>
                    <a:schemeClr val="tx1"/>
                  </a:solidFill>
                </a:endParaRPr>
              </a:p>
            </c:rich>
          </c:tx>
          <c:layout>
            <c:manualLayout>
              <c:xMode val="edge"/>
              <c:yMode val="edge"/>
              <c:x val="0.71786585752207188"/>
              <c:y val="0.74220374533527644"/>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solidFill>
                <a:latin typeface="+mn-lt"/>
                <a:ea typeface="+mn-ea"/>
                <a:cs typeface="+mn-cs"/>
              </a:defRPr>
            </a:pPr>
            <a:endParaRPr lang="pl-PL"/>
          </a:p>
        </c:txPr>
        <c:crossAx val="230014336"/>
        <c:crosses val="autoZero"/>
        <c:auto val="1"/>
        <c:lblAlgn val="ctr"/>
        <c:lblOffset val="100"/>
        <c:tickLblSkip val="1"/>
        <c:tickMarkSkip val="1"/>
        <c:noMultiLvlLbl val="0"/>
      </c:catAx>
      <c:valAx>
        <c:axId val="230014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pl-PL" sz="1100" b="1">
                    <a:solidFill>
                      <a:schemeClr val="tx1"/>
                    </a:solidFill>
                  </a:rPr>
                  <a:t>Skumulowane zdyskontowane wolne przepływy pieniężne   [PLN]</a:t>
                </a:r>
              </a:p>
            </c:rich>
          </c:tx>
          <c:layout>
            <c:manualLayout>
              <c:xMode val="edge"/>
              <c:yMode val="edge"/>
              <c:x val="2.2390148334732718E-3"/>
              <c:y val="0.12993883179856755"/>
            </c:manualLayout>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pl-PL"/>
          </a:p>
        </c:txPr>
        <c:crossAx val="230012416"/>
        <c:crosses val="autoZero"/>
        <c:crossBetween val="between"/>
      </c:valAx>
      <c:spPr>
        <a:noFill/>
        <a:ln>
          <a:noFill/>
        </a:ln>
        <a:effectLst/>
      </c:spPr>
    </c:plotArea>
    <c:legend>
      <c:legendPos val="r"/>
      <c:legendEntry>
        <c:idx val="0"/>
        <c:txPr>
          <a:bodyPr rot="0" vert="horz"/>
          <a:lstStyle/>
          <a:p>
            <a:pPr>
              <a:defRPr sz="1050"/>
            </a:pPr>
            <a:endParaRPr lang="pl-PL"/>
          </a:p>
        </c:txPr>
      </c:legendEntry>
      <c:legendEntry>
        <c:idx val="1"/>
        <c:txPr>
          <a:bodyPr rot="0" vert="horz"/>
          <a:lstStyle/>
          <a:p>
            <a:pPr>
              <a:defRPr sz="1050"/>
            </a:pPr>
            <a:endParaRPr lang="pl-PL"/>
          </a:p>
        </c:txPr>
      </c:legendEntry>
      <c:layout>
        <c:manualLayout>
          <c:xMode val="edge"/>
          <c:yMode val="edge"/>
          <c:x val="0.38571467786034919"/>
          <c:y val="2.2089153316120616E-2"/>
          <c:w val="0.27965940417034463"/>
          <c:h val="0.25184854948121305"/>
        </c:manualLayout>
      </c:layout>
      <c:overlay val="0"/>
      <c:spPr>
        <a:ln>
          <a:solidFill>
            <a:schemeClr val="tx1"/>
          </a:solidFill>
        </a:ln>
      </c:spPr>
      <c:txPr>
        <a:bodyPr rot="0" vert="horz"/>
        <a:lstStyle/>
        <a:p>
          <a:pPr>
            <a:defRPr sz="1050"/>
          </a:pPr>
          <a:endParaRPr lang="pl-PL"/>
        </a:p>
      </c:txPr>
    </c:legend>
    <c:plotVisOnly val="1"/>
    <c:dispBlanksAs val="gap"/>
    <c:showDLblsOverMax val="0"/>
  </c:chart>
  <c:spPr>
    <a:solidFill>
      <a:schemeClr val="bg1"/>
    </a:solidFill>
    <a:ln w="222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600075</xdr:colOff>
      <xdr:row>0</xdr:row>
      <xdr:rowOff>133350</xdr:rowOff>
    </xdr:from>
    <xdr:to>
      <xdr:col>26</xdr:col>
      <xdr:colOff>180975</xdr:colOff>
      <xdr:row>22</xdr:row>
      <xdr:rowOff>0</xdr:rowOff>
    </xdr:to>
    <xdr:graphicFrame macro="">
      <xdr:nvGraphicFramePr>
        <xdr:cNvPr id="2" name="Wykres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514350</xdr:colOff>
      <xdr:row>33</xdr:row>
      <xdr:rowOff>142875</xdr:rowOff>
    </xdr:from>
    <xdr:to>
      <xdr:col>26</xdr:col>
      <xdr:colOff>295275</xdr:colOff>
      <xdr:row>37</xdr:row>
      <xdr:rowOff>161925</xdr:rowOff>
    </xdr:to>
    <xdr:pic>
      <xdr:nvPicPr>
        <xdr:cNvPr id="4" name="Obraz 3" descr="C:\Users\Sony\Desktop\PZS_ALL\Wiecej_niz_energia\Grafika_WNE\Grafika_WNE\WNE_logo_niebieskie.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59075" y="6686550"/>
          <a:ext cx="221932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333376</xdr:colOff>
      <xdr:row>22</xdr:row>
      <xdr:rowOff>142875</xdr:rowOff>
    </xdr:from>
    <xdr:to>
      <xdr:col>10</xdr:col>
      <xdr:colOff>546736</xdr:colOff>
      <xdr:row>26</xdr:row>
      <xdr:rowOff>9525</xdr:rowOff>
    </xdr:to>
    <xdr:pic>
      <xdr:nvPicPr>
        <xdr:cNvPr id="5" name="Obraz 4" descr="C:\Users\Sony\Desktop\PZS_ALL\Wiecej_niz_energia\Grafika_WNE\Grafika_WNE\WNE_logo_niebieskie.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19826" y="4552950"/>
          <a:ext cx="177546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Nowe%20JT/Rentowno&#347;&#263;%20PV%20ver1.5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we"/>
      <sheetName val="Wykresy"/>
      <sheetName val="Analiza_latami"/>
      <sheetName val="Znorm.Profile"/>
      <sheetName val="Faktyczny_system_I_rok"/>
      <sheetName val="Faktyczny_system_25_rok"/>
    </sheetNames>
    <sheetDataSet>
      <sheetData sheetId="0"/>
      <sheetData sheetId="1"/>
      <sheetData sheetId="2">
        <row r="48">
          <cell r="A48" t="str">
            <v>Sam Net metering</v>
          </cell>
        </row>
      </sheetData>
      <sheetData sheetId="3"/>
      <sheetData sheetId="4"/>
      <sheetData sheetId="5"/>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wwf.pl/o_nas/kontakt_wwf_polska/ochrona_przyrody/" TargetMode="External"/><Relationship Id="rId7" Type="http://schemas.openxmlformats.org/officeDocument/2006/relationships/vmlDrawing" Target="../drawings/vmlDrawing1.vml"/><Relationship Id="rId2" Type="http://schemas.openxmlformats.org/officeDocument/2006/relationships/hyperlink" Target="https://skos.agh.edu.pl/osoba/janusz-teneta-4273.html"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ue.wroc.pl/pracownicy/magdalena_ligus.html"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yborcza.biz/Waluty/0,111977,9257479,,Statystyki,WIBOR,2015-10-13,THREE_YEARS.html" TargetMode="External"/><Relationship Id="rId7" Type="http://schemas.openxmlformats.org/officeDocument/2006/relationships/hyperlink" Target="http://www.gkpge.pl/oferta/dla-domu/krajowa/prad-jak-prad" TargetMode="External"/><Relationship Id="rId2" Type="http://schemas.openxmlformats.org/officeDocument/2006/relationships/hyperlink" Target="http://www.nbp.pl/home.aspx?f=/dzienne/stopy_archiwum.htm" TargetMode="External"/><Relationship Id="rId1" Type="http://schemas.openxmlformats.org/officeDocument/2006/relationships/printerSettings" Target="../printerSettings/printerSettings9.bin"/><Relationship Id="rId6" Type="http://schemas.openxmlformats.org/officeDocument/2006/relationships/hyperlink" Target="http://www.pgedystrybucja.pl/dystrybucja/dla-klienta/taryfy-i-cenniki" TargetMode="External"/><Relationship Id="rId5" Type="http://schemas.openxmlformats.org/officeDocument/2006/relationships/hyperlink" Target="http://www.cenapradu.strefa.pl/" TargetMode="External"/><Relationship Id="rId4" Type="http://schemas.openxmlformats.org/officeDocument/2006/relationships/hyperlink" Target="http://stat.gov.pl/obszary-tematyczne/ceny-handel/wskazniki-cen/wskazniki-cen-towarow-i-uslug-konsumpcyjnych-pot-inflacja-/roczne-wskazniki-cen-towarow-i-uslug-konsumpcyjnych-w-latach-1950-201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2"/>
  <sheetViews>
    <sheetView tabSelected="1" zoomScaleNormal="100" workbookViewId="0">
      <selection activeCell="E10" sqref="E10"/>
    </sheetView>
  </sheetViews>
  <sheetFormatPr defaultRowHeight="15" x14ac:dyDescent="0.25"/>
  <cols>
    <col min="1" max="1" width="9.140625" customWidth="1"/>
    <col min="2" max="2" width="10.5703125" customWidth="1"/>
    <col min="3" max="3" width="10.85546875" customWidth="1"/>
    <col min="4" max="4" width="17" customWidth="1"/>
    <col min="5" max="5" width="21.140625" customWidth="1"/>
    <col min="6" max="6" width="10" customWidth="1"/>
    <col min="7" max="7" width="9.5703125" customWidth="1"/>
    <col min="8" max="8" width="5.140625" customWidth="1"/>
    <col min="11" max="11" width="9.140625" customWidth="1"/>
    <col min="15" max="15" width="11.85546875" customWidth="1"/>
  </cols>
  <sheetData>
    <row r="1" spans="1:12" ht="13.5" customHeight="1" thickBot="1" x14ac:dyDescent="0.3">
      <c r="A1" t="s">
        <v>269</v>
      </c>
    </row>
    <row r="2" spans="1:12" ht="12" customHeight="1" thickBot="1" x14ac:dyDescent="0.3">
      <c r="A2" t="s">
        <v>278</v>
      </c>
      <c r="E2" s="160" t="s">
        <v>210</v>
      </c>
      <c r="F2" s="161">
        <f>E6*E12*E31%</f>
        <v>17820</v>
      </c>
      <c r="G2" s="162" t="s">
        <v>68</v>
      </c>
      <c r="L2" t="str">
        <f>"Instalacja PV o mocy "&amp;TEXT('Założenia i wyniki'!E6*10,"0.0")&amp;" kWp "&amp;CHAR(10)&amp;"Koszt jednostkowy  "&amp;TEXT('Założenia i wyniki'!E12,"0")&amp;" PLN/kWp "&amp;CHAR(10)&amp;"Zapotrzebowanie domu "&amp;TEXT('Założenia i wyniki'!E8,"0")&amp;" kWh/rok"</f>
        <v>Instalacja PV o mocy 3.0 kWp 
Koszt jednostkowy  5940 PLN/kWp 
Zapotrzebowanie domu 3500 kWh/rok</v>
      </c>
    </row>
    <row r="3" spans="1:12" ht="12.75" customHeight="1" thickBot="1" x14ac:dyDescent="0.3">
      <c r="A3" t="s">
        <v>270</v>
      </c>
      <c r="B3" s="207" t="s">
        <v>208</v>
      </c>
    </row>
    <row r="4" spans="1:12" ht="12.75" customHeight="1" x14ac:dyDescent="0.25">
      <c r="B4" s="207" t="s">
        <v>209</v>
      </c>
      <c r="E4" s="276" t="s">
        <v>137</v>
      </c>
    </row>
    <row r="5" spans="1:12" ht="13.5" customHeight="1" thickBot="1" x14ac:dyDescent="0.3">
      <c r="B5" s="207" t="s">
        <v>228</v>
      </c>
      <c r="E5" s="277"/>
    </row>
    <row r="6" spans="1:12" x14ac:dyDescent="0.25">
      <c r="B6" s="285" t="s">
        <v>0</v>
      </c>
      <c r="C6" s="278"/>
      <c r="D6" s="278"/>
      <c r="E6" s="115">
        <v>3</v>
      </c>
      <c r="F6" s="278" t="s">
        <v>1</v>
      </c>
      <c r="G6" s="279"/>
    </row>
    <row r="7" spans="1:12" ht="41.25" customHeight="1" x14ac:dyDescent="0.25">
      <c r="B7" s="286" t="s">
        <v>133</v>
      </c>
      <c r="C7" s="287"/>
      <c r="D7" s="288"/>
      <c r="E7" s="114" t="s">
        <v>265</v>
      </c>
      <c r="F7" s="280" t="str">
        <f>Znorm.Profile!B8</f>
        <v>A=0, E=35</v>
      </c>
      <c r="G7" s="281"/>
    </row>
    <row r="8" spans="1:12" x14ac:dyDescent="0.25">
      <c r="B8" s="282" t="s">
        <v>2</v>
      </c>
      <c r="C8" s="283"/>
      <c r="D8" s="284"/>
      <c r="E8" s="55">
        <v>3500</v>
      </c>
      <c r="F8" s="273" t="s">
        <v>3</v>
      </c>
      <c r="G8" s="274"/>
    </row>
    <row r="9" spans="1:12" x14ac:dyDescent="0.25">
      <c r="B9" s="282" t="s">
        <v>4</v>
      </c>
      <c r="C9" s="283"/>
      <c r="D9" s="284"/>
      <c r="E9" s="55">
        <v>0.8</v>
      </c>
      <c r="F9" s="273" t="s">
        <v>5</v>
      </c>
      <c r="G9" s="274"/>
    </row>
    <row r="10" spans="1:12" x14ac:dyDescent="0.25">
      <c r="B10" s="289" t="s">
        <v>134</v>
      </c>
      <c r="C10" s="290"/>
      <c r="D10" s="291"/>
      <c r="E10" s="55">
        <v>0</v>
      </c>
      <c r="F10" s="273" t="s">
        <v>5</v>
      </c>
      <c r="G10" s="274"/>
    </row>
    <row r="11" spans="1:12" ht="15.75" thickBot="1" x14ac:dyDescent="0.3">
      <c r="B11" s="272" t="s">
        <v>6</v>
      </c>
      <c r="C11" s="273"/>
      <c r="D11" s="273"/>
      <c r="E11" s="118">
        <v>5500</v>
      </c>
      <c r="F11" s="273" t="s">
        <v>147</v>
      </c>
      <c r="G11" s="274"/>
    </row>
    <row r="12" spans="1:12" ht="15.75" thickBot="1" x14ac:dyDescent="0.3">
      <c r="B12" s="272" t="s">
        <v>6</v>
      </c>
      <c r="C12" s="273"/>
      <c r="D12" s="275"/>
      <c r="E12" s="120">
        <f>E11+E11*E25%</f>
        <v>5940</v>
      </c>
      <c r="F12" s="284" t="s">
        <v>148</v>
      </c>
      <c r="G12" s="274"/>
    </row>
    <row r="13" spans="1:12" x14ac:dyDescent="0.25">
      <c r="B13" s="272" t="s">
        <v>140</v>
      </c>
      <c r="C13" s="273"/>
      <c r="D13" s="273"/>
      <c r="E13" s="119">
        <f>'Dodatkowe założenia'!C65+'Dodatkowe założenia'!C65*E26%</f>
        <v>0.30491699999999999</v>
      </c>
      <c r="F13" s="273" t="s">
        <v>149</v>
      </c>
      <c r="G13" s="274"/>
    </row>
    <row r="14" spans="1:12" x14ac:dyDescent="0.25">
      <c r="B14" s="272" t="s">
        <v>141</v>
      </c>
      <c r="C14" s="273"/>
      <c r="D14" s="273"/>
      <c r="E14" s="56">
        <f>SUM('Dodatkowe założenia'!C68:C69)+SUM('Dodatkowe założenia'!C68:C69)*E26%</f>
        <v>0.26887800000000001</v>
      </c>
      <c r="F14" s="273" t="s">
        <v>150</v>
      </c>
      <c r="G14" s="274"/>
    </row>
    <row r="15" spans="1:12" x14ac:dyDescent="0.25">
      <c r="B15" s="272" t="s">
        <v>215</v>
      </c>
      <c r="C15" s="273"/>
      <c r="D15" s="273"/>
      <c r="E15" s="56">
        <f>SUM('Dodatkowe założenia'!C66,'Dodatkowe założenia'!C70)+SUM('Dodatkowe założenia'!C66,'Dodatkowe założenia'!C70)*E26%</f>
        <v>6.8387999999999991</v>
      </c>
      <c r="F15" s="273" t="s">
        <v>151</v>
      </c>
      <c r="G15" s="274"/>
    </row>
    <row r="16" spans="1:12" x14ac:dyDescent="0.25">
      <c r="B16" s="272" t="s">
        <v>266</v>
      </c>
      <c r="C16" s="273"/>
      <c r="D16" s="273"/>
      <c r="E16" s="56">
        <f>'Dodatkowe założenia'!C67+'Dodatkowe założenia'!C67*'Założenia i wyniki'!E26%</f>
        <v>7.9950000000000001</v>
      </c>
      <c r="F16" s="273" t="s">
        <v>151</v>
      </c>
      <c r="G16" s="274"/>
    </row>
    <row r="17" spans="2:27" x14ac:dyDescent="0.25">
      <c r="B17" s="272" t="s">
        <v>229</v>
      </c>
      <c r="C17" s="273"/>
      <c r="D17" s="273"/>
      <c r="E17" s="116">
        <f>'Dodatkowe założenia'!C75+'Dodatkowe założenia'!C78+('Dodatkowe założenia'!C75+'Dodatkowe założenia'!C78)*E26%</f>
        <v>2.7687300000000005E-2</v>
      </c>
      <c r="F17" s="273" t="s">
        <v>13</v>
      </c>
      <c r="G17" s="274"/>
    </row>
    <row r="18" spans="2:27" x14ac:dyDescent="0.25">
      <c r="B18" s="272" t="s">
        <v>142</v>
      </c>
      <c r="C18" s="273"/>
      <c r="D18" s="273"/>
      <c r="E18" s="116">
        <v>0.16999</v>
      </c>
      <c r="F18" s="273" t="s">
        <v>15</v>
      </c>
      <c r="G18" s="274"/>
    </row>
    <row r="19" spans="2:27" x14ac:dyDescent="0.25">
      <c r="B19" s="272" t="s">
        <v>56</v>
      </c>
      <c r="C19" s="273"/>
      <c r="D19" s="273"/>
      <c r="E19" s="55">
        <v>300</v>
      </c>
      <c r="F19" s="273" t="s">
        <v>17</v>
      </c>
      <c r="G19" s="274"/>
    </row>
    <row r="20" spans="2:27" x14ac:dyDescent="0.25">
      <c r="B20" s="272" t="s">
        <v>267</v>
      </c>
      <c r="C20" s="273"/>
      <c r="D20" s="273"/>
      <c r="E20" s="56">
        <v>2.3733333333333206</v>
      </c>
      <c r="F20" s="273" t="s">
        <v>5</v>
      </c>
      <c r="G20" s="274"/>
    </row>
    <row r="21" spans="2:27" x14ac:dyDescent="0.25">
      <c r="B21" s="272" t="s">
        <v>220</v>
      </c>
      <c r="C21" s="273"/>
      <c r="D21" s="273"/>
      <c r="E21" s="56">
        <f>E22</f>
        <v>2.3733333333333206</v>
      </c>
      <c r="F21" s="273" t="s">
        <v>5</v>
      </c>
      <c r="G21" s="274"/>
    </row>
    <row r="22" spans="2:27" x14ac:dyDescent="0.25">
      <c r="B22" s="272" t="s">
        <v>20</v>
      </c>
      <c r="C22" s="273"/>
      <c r="D22" s="273"/>
      <c r="E22" s="116">
        <f>'Dodatkowe założenia'!C19</f>
        <v>2.3733333333333206</v>
      </c>
      <c r="F22" s="273" t="s">
        <v>5</v>
      </c>
      <c r="G22" s="274"/>
    </row>
    <row r="23" spans="2:27" ht="15.75" thickBot="1" x14ac:dyDescent="0.3">
      <c r="B23" s="272" t="s">
        <v>143</v>
      </c>
      <c r="C23" s="273"/>
      <c r="D23" s="273"/>
      <c r="E23" s="55">
        <v>18</v>
      </c>
      <c r="F23" s="273" t="s">
        <v>21</v>
      </c>
      <c r="G23" s="274"/>
    </row>
    <row r="24" spans="2:27" ht="15" customHeight="1" x14ac:dyDescent="0.25">
      <c r="B24" s="272" t="s">
        <v>211</v>
      </c>
      <c r="C24" s="273"/>
      <c r="D24" s="273"/>
      <c r="E24" s="117">
        <v>0</v>
      </c>
      <c r="F24" s="273" t="s">
        <v>68</v>
      </c>
      <c r="G24" s="274"/>
      <c r="L24" s="220" t="s">
        <v>22</v>
      </c>
      <c r="M24" s="221"/>
      <c r="N24" s="221"/>
      <c r="O24" s="221"/>
      <c r="P24" s="221"/>
      <c r="Q24" s="221"/>
      <c r="R24" s="221"/>
      <c r="S24" s="221"/>
      <c r="T24" s="222"/>
      <c r="V24" s="258" t="s">
        <v>264</v>
      </c>
      <c r="W24" s="259"/>
      <c r="X24" s="259"/>
      <c r="Y24" s="259"/>
      <c r="Z24" s="260"/>
      <c r="AA24" s="199"/>
    </row>
    <row r="25" spans="2:27" ht="15.75" thickBot="1" x14ac:dyDescent="0.3">
      <c r="B25" s="272" t="s">
        <v>112</v>
      </c>
      <c r="C25" s="273"/>
      <c r="D25" s="273"/>
      <c r="E25" s="57">
        <v>8</v>
      </c>
      <c r="F25" s="273" t="s">
        <v>21</v>
      </c>
      <c r="G25" s="274"/>
      <c r="L25" s="223"/>
      <c r="M25" s="224"/>
      <c r="N25" s="224"/>
      <c r="O25" s="224"/>
      <c r="P25" s="224"/>
      <c r="Q25" s="224"/>
      <c r="R25" s="224"/>
      <c r="S25" s="224"/>
      <c r="T25" s="225"/>
      <c r="V25" s="261"/>
      <c r="W25" s="262"/>
      <c r="X25" s="262"/>
      <c r="Y25" s="262"/>
      <c r="Z25" s="263"/>
      <c r="AA25" s="199"/>
    </row>
    <row r="26" spans="2:27" ht="15" customHeight="1" thickBot="1" x14ac:dyDescent="0.3">
      <c r="B26" s="272" t="s">
        <v>111</v>
      </c>
      <c r="C26" s="273"/>
      <c r="D26" s="273"/>
      <c r="E26" s="58">
        <v>23</v>
      </c>
      <c r="F26" s="273" t="s">
        <v>21</v>
      </c>
      <c r="G26" s="274"/>
      <c r="L26" s="210" t="str">
        <f>Bilans!L153</f>
        <v xml:space="preserve"> FiT</v>
      </c>
      <c r="M26" s="211"/>
      <c r="N26" s="250">
        <f ca="1">IF(Bilans!AP153&gt;0,Bilans!N173,"BRAK!")</f>
        <v>10</v>
      </c>
      <c r="O26" s="251"/>
      <c r="Q26" s="226" t="str">
        <f>Bilans!L166</f>
        <v>Pełny Net metering (+100%)</v>
      </c>
      <c r="R26" s="227"/>
      <c r="S26" s="240">
        <f ca="1">IF(Bilans!AP166&gt;0,Bilans!S173,"BRAK!")</f>
        <v>11</v>
      </c>
      <c r="T26" s="241"/>
      <c r="V26" s="266" t="str">
        <f>L26</f>
        <v xml:space="preserve"> FiT</v>
      </c>
      <c r="W26" s="267"/>
      <c r="X26" s="267"/>
      <c r="Y26" s="267"/>
      <c r="Z26" s="201">
        <f>AVERAGE('Koszty zasp.'!G6:G20)</f>
        <v>154.45948171895742</v>
      </c>
      <c r="AA26" s="200"/>
    </row>
    <row r="27" spans="2:27" ht="15" customHeight="1" thickBot="1" x14ac:dyDescent="0.3">
      <c r="B27" s="272" t="s">
        <v>144</v>
      </c>
      <c r="C27" s="273"/>
      <c r="D27" s="275"/>
      <c r="E27" s="168">
        <v>0.75</v>
      </c>
      <c r="F27" s="284" t="s">
        <v>13</v>
      </c>
      <c r="G27" s="274"/>
      <c r="I27" s="30"/>
      <c r="L27" s="212"/>
      <c r="M27" s="213"/>
      <c r="N27" s="252"/>
      <c r="O27" s="253"/>
      <c r="Q27" s="228"/>
      <c r="R27" s="229"/>
      <c r="S27" s="242"/>
      <c r="T27" s="243"/>
      <c r="V27" s="268" t="str">
        <f>L29</f>
        <v>Net metering (+FiT)</v>
      </c>
      <c r="W27" s="269"/>
      <c r="X27" s="269"/>
      <c r="Y27" s="269"/>
      <c r="Z27" s="202">
        <f>AVERAGE('Koszty zasp.'!K6:K20)</f>
        <v>98.762168430403122</v>
      </c>
      <c r="AA27" s="200"/>
    </row>
    <row r="28" spans="2:27" ht="15.75" customHeight="1" x14ac:dyDescent="0.25">
      <c r="B28" s="272" t="s">
        <v>145</v>
      </c>
      <c r="C28" s="273"/>
      <c r="D28" s="275"/>
      <c r="E28" s="169">
        <v>0.65</v>
      </c>
      <c r="F28" s="284" t="s">
        <v>13</v>
      </c>
      <c r="G28" s="274"/>
      <c r="I28" s="30"/>
      <c r="L28" s="212"/>
      <c r="M28" s="213"/>
      <c r="N28" s="252"/>
      <c r="O28" s="253"/>
      <c r="Q28" s="228"/>
      <c r="R28" s="229"/>
      <c r="S28" s="242"/>
      <c r="T28" s="243"/>
      <c r="V28" s="293" t="str">
        <f>L32</f>
        <v>Pełny Net metering (+FiT)</v>
      </c>
      <c r="W28" s="294"/>
      <c r="X28" s="294"/>
      <c r="Y28" s="294"/>
      <c r="Z28" s="203">
        <f>AVERAGE('Koszty zasp.'!O6:O20)</f>
        <v>149.92348502048884</v>
      </c>
      <c r="AA28" s="200"/>
    </row>
    <row r="29" spans="2:27" ht="15" customHeight="1" x14ac:dyDescent="0.25">
      <c r="B29" s="272" t="s">
        <v>124</v>
      </c>
      <c r="C29" s="273"/>
      <c r="D29" s="273"/>
      <c r="E29" s="119">
        <v>2.2361111111111112</v>
      </c>
      <c r="F29" s="273" t="s">
        <v>21</v>
      </c>
      <c r="G29" s="274"/>
      <c r="I29" s="30"/>
      <c r="J29" s="30"/>
      <c r="K29" s="30"/>
      <c r="L29" s="214" t="str">
        <f>Bilans!L157</f>
        <v>Net metering (+FiT)</v>
      </c>
      <c r="M29" s="215"/>
      <c r="N29" s="244">
        <f ca="1">IF(Bilans!AP157&gt;0,Bilans!N176,"BRAK!")</f>
        <v>19</v>
      </c>
      <c r="O29" s="245"/>
      <c r="Q29" s="230" t="str">
        <f>Bilans!L170</f>
        <v>Pełny Net metering* współczynnik</v>
      </c>
      <c r="R29" s="231"/>
      <c r="S29" s="254">
        <f ca="1">IF(Bilans!AP170&gt;0,Bilans!S176,"BRAK!")</f>
        <v>13</v>
      </c>
      <c r="T29" s="255"/>
      <c r="V29" s="295" t="str">
        <f>Q26</f>
        <v>Pełny Net metering (+100%)</v>
      </c>
      <c r="W29" s="296"/>
      <c r="X29" s="296"/>
      <c r="Y29" s="296"/>
      <c r="Z29" s="204">
        <f>AVERAGE('Koszty zasp.'!S6:S20)</f>
        <v>149.89126866250362</v>
      </c>
      <c r="AA29" s="200"/>
    </row>
    <row r="30" spans="2:27" ht="15" customHeight="1" thickBot="1" x14ac:dyDescent="0.3">
      <c r="B30" s="272" t="s">
        <v>136</v>
      </c>
      <c r="C30" s="273"/>
      <c r="D30" s="273"/>
      <c r="E30" s="56">
        <v>2.65</v>
      </c>
      <c r="F30" s="275" t="s">
        <v>21</v>
      </c>
      <c r="G30" s="292"/>
      <c r="I30" s="30"/>
      <c r="J30" s="30"/>
      <c r="K30" s="30"/>
      <c r="L30" s="214"/>
      <c r="M30" s="215"/>
      <c r="N30" s="246"/>
      <c r="O30" s="247"/>
      <c r="Q30" s="230"/>
      <c r="R30" s="231"/>
      <c r="S30" s="254"/>
      <c r="T30" s="255"/>
      <c r="V30" s="264" t="str">
        <f>Q29</f>
        <v>Pełny Net metering* współczynnik</v>
      </c>
      <c r="W30" s="265"/>
      <c r="X30" s="265"/>
      <c r="Y30" s="265"/>
      <c r="Z30" s="205">
        <f>AVERAGE('Koszty zasp.'!W6:W20)</f>
        <v>129.01584891258105</v>
      </c>
      <c r="AA30" s="200"/>
    </row>
    <row r="31" spans="2:27" ht="15.75" customHeight="1" thickBot="1" x14ac:dyDescent="0.3">
      <c r="B31" s="272" t="s">
        <v>102</v>
      </c>
      <c r="C31" s="273"/>
      <c r="D31" s="273"/>
      <c r="E31" s="55">
        <v>100</v>
      </c>
      <c r="F31" s="273" t="s">
        <v>21</v>
      </c>
      <c r="G31" s="274"/>
      <c r="I31" s="30"/>
      <c r="J31" s="30"/>
      <c r="K31" s="30"/>
      <c r="L31" s="214"/>
      <c r="M31" s="215"/>
      <c r="N31" s="248"/>
      <c r="O31" s="249"/>
      <c r="Q31" s="232"/>
      <c r="R31" s="233"/>
      <c r="S31" s="256"/>
      <c r="T31" s="257"/>
    </row>
    <row r="32" spans="2:27" ht="15" customHeight="1" x14ac:dyDescent="0.25">
      <c r="B32" s="282" t="s">
        <v>106</v>
      </c>
      <c r="C32" s="283"/>
      <c r="D32" s="284"/>
      <c r="E32" s="57">
        <v>0</v>
      </c>
      <c r="F32" s="275" t="s">
        <v>21</v>
      </c>
      <c r="G32" s="292"/>
      <c r="I32" s="30"/>
      <c r="J32" s="30"/>
      <c r="K32" s="30"/>
      <c r="L32" s="216" t="str">
        <f>Bilans!L162</f>
        <v>Pełny Net metering (+FiT)</v>
      </c>
      <c r="M32" s="217"/>
      <c r="N32" s="234">
        <f ca="1">IF(Bilans!AP162&gt;0,Bilans!N179,"BRAK!")</f>
        <v>11</v>
      </c>
      <c r="O32" s="235"/>
    </row>
    <row r="33" spans="2:26" ht="15" customHeight="1" x14ac:dyDescent="0.25">
      <c r="B33" s="282" t="s">
        <v>107</v>
      </c>
      <c r="C33" s="283"/>
      <c r="D33" s="284"/>
      <c r="E33" s="58">
        <v>0</v>
      </c>
      <c r="F33" s="275" t="s">
        <v>21</v>
      </c>
      <c r="G33" s="292"/>
      <c r="I33" s="30"/>
      <c r="J33" s="30"/>
      <c r="K33" s="30"/>
      <c r="L33" s="216"/>
      <c r="M33" s="217"/>
      <c r="N33" s="236"/>
      <c r="O33" s="237"/>
    </row>
    <row r="34" spans="2:26" ht="15.75" customHeight="1" thickBot="1" x14ac:dyDescent="0.3">
      <c r="B34" s="282" t="s">
        <v>279</v>
      </c>
      <c r="C34" s="283"/>
      <c r="D34" s="284"/>
      <c r="E34" s="76">
        <v>80</v>
      </c>
      <c r="F34" s="275" t="s">
        <v>21</v>
      </c>
      <c r="G34" s="292"/>
      <c r="I34" s="30"/>
      <c r="J34" s="30"/>
      <c r="K34" s="30"/>
      <c r="L34" s="218"/>
      <c r="M34" s="219"/>
      <c r="N34" s="238"/>
      <c r="O34" s="239"/>
    </row>
    <row r="35" spans="2:26" ht="15" customHeight="1" x14ac:dyDescent="0.25">
      <c r="B35" s="272" t="s">
        <v>280</v>
      </c>
      <c r="C35" s="273"/>
      <c r="D35" s="273"/>
      <c r="E35" s="76">
        <v>70</v>
      </c>
      <c r="F35" s="273" t="s">
        <v>21</v>
      </c>
      <c r="G35" s="274"/>
      <c r="I35" s="30"/>
      <c r="J35" s="30"/>
      <c r="K35" s="30"/>
    </row>
    <row r="36" spans="2:26" ht="15.75" customHeight="1" x14ac:dyDescent="0.25">
      <c r="B36" s="272" t="s">
        <v>104</v>
      </c>
      <c r="C36" s="273"/>
      <c r="D36" s="273"/>
      <c r="E36" s="57">
        <v>1</v>
      </c>
      <c r="F36" s="273" t="s">
        <v>67</v>
      </c>
      <c r="G36" s="274"/>
      <c r="L36" s="30"/>
      <c r="M36" s="30"/>
      <c r="N36" s="30"/>
      <c r="O36" s="30"/>
      <c r="P36" s="30"/>
      <c r="Q36" s="30"/>
      <c r="R36" s="30"/>
      <c r="S36" s="30"/>
      <c r="T36" s="30"/>
    </row>
    <row r="37" spans="2:26" ht="15.75" customHeight="1" x14ac:dyDescent="0.25">
      <c r="B37" s="300" t="s">
        <v>146</v>
      </c>
      <c r="C37" s="270"/>
      <c r="D37" s="270"/>
      <c r="E37" s="159">
        <f>Faktyczny_system_I_rok!N16</f>
        <v>37.182763130653527</v>
      </c>
      <c r="F37" s="270" t="s">
        <v>21</v>
      </c>
      <c r="G37" s="271"/>
      <c r="L37" s="30"/>
      <c r="M37" s="30"/>
      <c r="N37" s="30"/>
      <c r="O37" s="30"/>
      <c r="P37" s="30"/>
      <c r="Q37" s="30"/>
      <c r="R37" s="30"/>
      <c r="S37" s="30"/>
      <c r="T37" s="30"/>
    </row>
    <row r="38" spans="2:26" ht="15" customHeight="1" x14ac:dyDescent="0.25">
      <c r="B38" s="272" t="s">
        <v>212</v>
      </c>
      <c r="C38" s="273"/>
      <c r="D38" s="273"/>
      <c r="E38" s="117">
        <f>Faktyczny_system_25_rok!N16</f>
        <v>43.344279250147551</v>
      </c>
      <c r="F38" s="273" t="s">
        <v>21</v>
      </c>
      <c r="G38" s="274"/>
      <c r="L38" s="30"/>
      <c r="M38" s="30"/>
      <c r="N38" s="30"/>
      <c r="O38" s="30"/>
      <c r="Q38" s="30"/>
      <c r="R38" s="30"/>
      <c r="S38" s="30"/>
      <c r="T38" s="30"/>
    </row>
    <row r="39" spans="2:26" ht="15.75" customHeight="1" thickBot="1" x14ac:dyDescent="0.3">
      <c r="B39" s="297" t="s">
        <v>194</v>
      </c>
      <c r="C39" s="298"/>
      <c r="D39" s="298"/>
      <c r="E39" s="126">
        <v>10</v>
      </c>
      <c r="F39" s="298" t="s">
        <v>67</v>
      </c>
      <c r="G39" s="299"/>
      <c r="J39" s="209" t="s">
        <v>271</v>
      </c>
      <c r="K39" s="209"/>
      <c r="L39" s="209"/>
      <c r="M39" s="209"/>
      <c r="N39" s="209"/>
      <c r="O39" s="209"/>
      <c r="P39" s="209"/>
      <c r="Q39" s="209"/>
      <c r="R39" s="209"/>
      <c r="S39" s="209"/>
      <c r="T39" s="209"/>
      <c r="U39" s="209"/>
      <c r="V39" s="209"/>
      <c r="W39" s="209"/>
      <c r="X39" s="209"/>
      <c r="Y39" s="209"/>
      <c r="Z39" s="209"/>
    </row>
    <row r="40" spans="2:26" ht="15" customHeight="1" x14ac:dyDescent="0.25">
      <c r="J40" s="209"/>
      <c r="K40" s="209"/>
      <c r="L40" s="209"/>
      <c r="M40" s="209"/>
      <c r="N40" s="209"/>
      <c r="O40" s="209"/>
      <c r="P40" s="209"/>
      <c r="Q40" s="209"/>
      <c r="R40" s="209"/>
      <c r="S40" s="209"/>
      <c r="T40" s="209"/>
      <c r="U40" s="209"/>
      <c r="V40" s="209"/>
      <c r="W40" s="209"/>
      <c r="X40" s="209"/>
      <c r="Y40" s="209"/>
      <c r="Z40" s="209"/>
    </row>
    <row r="41" spans="2:26" ht="15" customHeight="1" x14ac:dyDescent="0.25">
      <c r="L41" s="30"/>
      <c r="M41" s="30"/>
      <c r="N41" s="30"/>
      <c r="O41" s="30"/>
      <c r="P41" s="30"/>
      <c r="Q41" s="30"/>
      <c r="R41" s="30"/>
      <c r="S41" s="30"/>
      <c r="T41" s="30"/>
    </row>
    <row r="42" spans="2:26" ht="15" customHeight="1" x14ac:dyDescent="0.25">
      <c r="L42" s="30"/>
      <c r="M42" s="30"/>
      <c r="N42" s="30"/>
      <c r="O42" s="30"/>
      <c r="P42" s="30"/>
      <c r="Q42" s="30"/>
      <c r="R42" s="30"/>
      <c r="S42" s="30"/>
      <c r="T42" s="30"/>
    </row>
    <row r="43" spans="2:26" ht="15.75" customHeight="1" x14ac:dyDescent="0.25">
      <c r="L43" s="30"/>
      <c r="M43" s="30"/>
      <c r="N43" s="30"/>
      <c r="O43" s="30"/>
      <c r="P43" s="30"/>
      <c r="Q43" s="30"/>
      <c r="R43" s="30"/>
      <c r="S43" s="30"/>
      <c r="T43" s="30"/>
    </row>
    <row r="44" spans="2:26" ht="15" customHeight="1" x14ac:dyDescent="0.25">
      <c r="L44" s="30"/>
      <c r="M44" s="30"/>
      <c r="N44" s="30"/>
      <c r="O44" s="30"/>
      <c r="P44" s="30"/>
      <c r="Q44" s="30"/>
      <c r="R44" s="30"/>
      <c r="S44" s="30"/>
      <c r="T44" s="30"/>
    </row>
    <row r="45" spans="2:26" ht="75" hidden="1" customHeight="1" x14ac:dyDescent="0.25">
      <c r="B45" s="59" t="s">
        <v>35</v>
      </c>
      <c r="C45" s="59" t="s">
        <v>108</v>
      </c>
      <c r="D45" s="21" t="s">
        <v>109</v>
      </c>
      <c r="E45" s="21" t="s">
        <v>110</v>
      </c>
      <c r="F45" s="21" t="s">
        <v>113</v>
      </c>
      <c r="G45" s="21" t="s">
        <v>123</v>
      </c>
      <c r="H45" s="21" t="s">
        <v>126</v>
      </c>
      <c r="I45" s="21" t="s">
        <v>127</v>
      </c>
      <c r="J45" s="21" t="s">
        <v>135</v>
      </c>
      <c r="L45" s="30"/>
      <c r="M45" s="30"/>
      <c r="N45" s="30"/>
      <c r="O45" s="30"/>
      <c r="P45" s="30"/>
      <c r="Q45" s="30"/>
      <c r="R45" s="30"/>
      <c r="S45" s="30"/>
      <c r="T45" s="30"/>
    </row>
    <row r="46" spans="2:26" ht="15.75" hidden="1" customHeight="1" thickBot="1" x14ac:dyDescent="0.25">
      <c r="B46" s="20">
        <v>18</v>
      </c>
      <c r="C46">
        <v>0</v>
      </c>
      <c r="D46">
        <v>0</v>
      </c>
      <c r="E46">
        <v>1</v>
      </c>
      <c r="F46">
        <v>8</v>
      </c>
      <c r="G46">
        <v>10</v>
      </c>
      <c r="H46">
        <v>0</v>
      </c>
      <c r="I46">
        <v>0</v>
      </c>
      <c r="J46">
        <v>0</v>
      </c>
      <c r="L46" s="30"/>
      <c r="M46" s="30"/>
      <c r="N46" s="30"/>
      <c r="O46" s="30"/>
      <c r="P46" s="30"/>
      <c r="Q46" s="30"/>
      <c r="R46" s="30"/>
      <c r="S46" s="30"/>
      <c r="T46" s="30"/>
    </row>
    <row r="47" spans="2:26" ht="15" hidden="1" customHeight="1" x14ac:dyDescent="0.25">
      <c r="B47" s="20">
        <v>19</v>
      </c>
      <c r="C47">
        <v>1</v>
      </c>
      <c r="D47">
        <v>1</v>
      </c>
      <c r="E47">
        <v>2</v>
      </c>
      <c r="F47">
        <v>23</v>
      </c>
      <c r="G47">
        <v>20</v>
      </c>
      <c r="H47" s="1">
        <f>'Dodatkowe założenia'!C27</f>
        <v>2.2361111111111112</v>
      </c>
      <c r="I47">
        <f>'Dodatkowe założenia'!C61</f>
        <v>2.65</v>
      </c>
      <c r="J47" s="1">
        <f>'Dodatkowe założenia'!C19</f>
        <v>2.3733333333333206</v>
      </c>
      <c r="L47" s="30"/>
      <c r="M47" s="30"/>
      <c r="N47" s="30"/>
      <c r="O47" s="30"/>
      <c r="P47" s="30"/>
      <c r="Q47" s="30"/>
      <c r="R47" s="30"/>
      <c r="S47" s="30"/>
      <c r="T47" s="30"/>
    </row>
    <row r="48" spans="2:26" ht="15" hidden="1" customHeight="1" x14ac:dyDescent="0.25">
      <c r="B48" s="20">
        <v>32</v>
      </c>
      <c r="C48">
        <v>2</v>
      </c>
      <c r="D48">
        <v>2</v>
      </c>
      <c r="E48">
        <v>3</v>
      </c>
      <c r="G48">
        <v>30</v>
      </c>
      <c r="J48" s="1">
        <f>'Dodatkowe założenia'!C11</f>
        <v>3.0412266946320843</v>
      </c>
      <c r="L48" s="30"/>
      <c r="M48" s="30"/>
      <c r="N48" s="30"/>
      <c r="O48" s="30"/>
      <c r="P48" s="30"/>
      <c r="Q48" s="30"/>
      <c r="R48" s="30"/>
      <c r="S48" s="30"/>
      <c r="T48" s="30"/>
    </row>
    <row r="49" spans="3:20" ht="15" hidden="1" customHeight="1" x14ac:dyDescent="0.25">
      <c r="C49">
        <v>3</v>
      </c>
      <c r="D49">
        <v>3</v>
      </c>
      <c r="E49">
        <v>4</v>
      </c>
      <c r="G49">
        <v>40</v>
      </c>
      <c r="L49" s="30"/>
      <c r="M49" s="30"/>
      <c r="N49" s="30"/>
      <c r="O49" s="30"/>
      <c r="P49" s="30"/>
      <c r="Q49" s="30"/>
      <c r="R49" s="30"/>
      <c r="S49" s="30"/>
      <c r="T49" s="30"/>
    </row>
    <row r="50" spans="3:20" ht="15" hidden="1" customHeight="1" x14ac:dyDescent="0.25">
      <c r="C50">
        <v>4</v>
      </c>
      <c r="D50">
        <v>4</v>
      </c>
      <c r="E50">
        <v>5</v>
      </c>
      <c r="G50">
        <v>50</v>
      </c>
      <c r="L50" s="30"/>
      <c r="M50" s="30"/>
      <c r="N50" s="30"/>
      <c r="O50" s="30"/>
      <c r="P50" s="30"/>
      <c r="Q50" s="30"/>
      <c r="R50" s="30"/>
      <c r="S50" s="30"/>
      <c r="T50" s="30"/>
    </row>
    <row r="51" spans="3:20" ht="15" hidden="1" customHeight="1" x14ac:dyDescent="0.25">
      <c r="C51">
        <v>5</v>
      </c>
      <c r="D51">
        <v>5</v>
      </c>
      <c r="E51">
        <v>6</v>
      </c>
      <c r="G51">
        <v>60</v>
      </c>
      <c r="L51" s="30"/>
      <c r="M51" s="30"/>
      <c r="N51" s="30"/>
      <c r="O51" s="30"/>
      <c r="P51" s="30"/>
      <c r="Q51" s="30"/>
      <c r="R51" s="30"/>
      <c r="S51" s="30"/>
      <c r="T51" s="30"/>
    </row>
    <row r="52" spans="3:20" ht="15" hidden="1" customHeight="1" x14ac:dyDescent="0.25">
      <c r="C52">
        <v>6</v>
      </c>
      <c r="D52">
        <v>6</v>
      </c>
      <c r="E52">
        <v>7</v>
      </c>
      <c r="G52">
        <v>70</v>
      </c>
      <c r="L52" s="30"/>
      <c r="M52" s="30"/>
      <c r="N52" s="30"/>
      <c r="O52" s="30"/>
      <c r="P52" s="30"/>
      <c r="Q52" s="30"/>
      <c r="R52" s="30"/>
      <c r="S52" s="30"/>
      <c r="T52" s="30"/>
    </row>
    <row r="53" spans="3:20" ht="15" hidden="1" customHeight="1" x14ac:dyDescent="0.25">
      <c r="C53">
        <v>7</v>
      </c>
      <c r="D53">
        <v>7</v>
      </c>
      <c r="E53">
        <v>8</v>
      </c>
      <c r="G53">
        <v>80</v>
      </c>
      <c r="L53" s="30"/>
      <c r="M53" s="30"/>
      <c r="N53" s="30"/>
      <c r="O53" s="30"/>
      <c r="P53" s="30"/>
      <c r="Q53" s="30"/>
      <c r="R53" s="30"/>
      <c r="S53" s="30"/>
      <c r="T53" s="30"/>
    </row>
    <row r="54" spans="3:20" ht="15" hidden="1" customHeight="1" x14ac:dyDescent="0.25">
      <c r="C54">
        <v>8</v>
      </c>
      <c r="D54">
        <v>8</v>
      </c>
      <c r="E54">
        <v>9</v>
      </c>
      <c r="G54">
        <v>90</v>
      </c>
      <c r="L54" s="30"/>
      <c r="M54" s="30"/>
      <c r="N54" s="30"/>
      <c r="O54" s="30"/>
      <c r="P54" s="30"/>
      <c r="Q54" s="30"/>
      <c r="R54" s="30"/>
      <c r="S54" s="30"/>
      <c r="T54" s="30"/>
    </row>
    <row r="55" spans="3:20" ht="15" hidden="1" customHeight="1" x14ac:dyDescent="0.25">
      <c r="C55">
        <v>9</v>
      </c>
      <c r="D55">
        <v>9</v>
      </c>
      <c r="E55">
        <v>10</v>
      </c>
      <c r="G55">
        <v>100</v>
      </c>
      <c r="L55" s="30"/>
      <c r="M55" s="30"/>
      <c r="N55" s="30"/>
      <c r="O55" s="30"/>
      <c r="P55" s="30"/>
      <c r="Q55" s="30"/>
      <c r="R55" s="30"/>
      <c r="S55" s="30"/>
      <c r="T55" s="30"/>
    </row>
    <row r="56" spans="3:20" ht="15" hidden="1" customHeight="1" x14ac:dyDescent="0.25">
      <c r="E56">
        <v>11</v>
      </c>
      <c r="L56" s="30"/>
      <c r="M56" s="30"/>
      <c r="N56" s="30"/>
      <c r="O56" s="30"/>
      <c r="P56" s="30"/>
      <c r="Q56" s="30"/>
      <c r="R56" s="30"/>
      <c r="S56" s="30"/>
      <c r="T56" s="30"/>
    </row>
    <row r="57" spans="3:20" ht="15" hidden="1" customHeight="1" x14ac:dyDescent="0.25">
      <c r="E57">
        <v>12</v>
      </c>
      <c r="L57" s="30"/>
      <c r="M57" s="30"/>
      <c r="N57" s="30"/>
      <c r="O57" s="30"/>
      <c r="P57" s="30"/>
      <c r="Q57" s="30"/>
      <c r="R57" s="30"/>
      <c r="S57" s="30"/>
      <c r="T57" s="30"/>
    </row>
    <row r="58" spans="3:20" ht="15" hidden="1" customHeight="1" x14ac:dyDescent="0.25">
      <c r="E58">
        <v>13</v>
      </c>
      <c r="L58" s="30"/>
      <c r="M58" s="30"/>
      <c r="N58" s="30"/>
      <c r="O58" s="30"/>
      <c r="P58" s="30"/>
      <c r="Q58" s="30"/>
      <c r="R58" s="30"/>
      <c r="S58" s="30"/>
      <c r="T58" s="30"/>
    </row>
    <row r="59" spans="3:20" ht="15" hidden="1" customHeight="1" x14ac:dyDescent="0.25">
      <c r="E59">
        <v>14</v>
      </c>
      <c r="L59" s="30"/>
      <c r="M59" s="30"/>
      <c r="N59" s="30"/>
      <c r="O59" s="30"/>
      <c r="P59" s="30"/>
      <c r="Q59" s="30"/>
      <c r="R59" s="30"/>
      <c r="S59" s="30"/>
      <c r="T59" s="30"/>
    </row>
    <row r="60" spans="3:20" ht="15" hidden="1" customHeight="1" x14ac:dyDescent="0.25">
      <c r="E60">
        <v>15</v>
      </c>
      <c r="L60" s="30"/>
      <c r="M60" s="30"/>
      <c r="N60" s="30"/>
      <c r="O60" s="30"/>
      <c r="P60" s="30"/>
      <c r="Q60" s="30"/>
      <c r="R60" s="30"/>
      <c r="S60" s="30"/>
      <c r="T60" s="30"/>
    </row>
    <row r="61" spans="3:20" x14ac:dyDescent="0.25">
      <c r="L61" s="30"/>
      <c r="M61" s="30"/>
      <c r="N61" s="30"/>
      <c r="O61" s="30"/>
      <c r="P61" s="30"/>
      <c r="Q61" s="30"/>
      <c r="R61" s="30"/>
      <c r="S61" s="30"/>
      <c r="T61" s="30"/>
    </row>
    <row r="62" spans="3:20" x14ac:dyDescent="0.25">
      <c r="L62" s="30"/>
      <c r="M62" s="30"/>
      <c r="N62" s="30"/>
      <c r="O62" s="30"/>
      <c r="P62" s="30"/>
      <c r="Q62" s="30"/>
      <c r="R62" s="30"/>
      <c r="S62" s="30"/>
      <c r="T62" s="30"/>
    </row>
  </sheetData>
  <sheetProtection password="CB8A" sheet="1" objects="1" scenarios="1"/>
  <protectedRanges>
    <protectedRange sqref="E6:E11 E13:E16 E19:E21 E23 E25:E36" name="Rozstęp1"/>
  </protectedRanges>
  <customSheetViews>
    <customSheetView guid="{6256A2A8-6BA2-48DB-A44D-4FB14B6A9D71}" hiddenRows="1">
      <selection activeCell="B9" sqref="B9:D9"/>
      <pageMargins left="0.7" right="0.7" top="0.75" bottom="0.75" header="0.3" footer="0.3"/>
      <pageSetup paperSize="9" orientation="portrait" horizontalDpi="360" verticalDpi="360" r:id="rId1"/>
    </customSheetView>
  </customSheetViews>
  <mergeCells count="87">
    <mergeCell ref="V28:Y28"/>
    <mergeCell ref="V29:Y29"/>
    <mergeCell ref="B39:D39"/>
    <mergeCell ref="F39:G39"/>
    <mergeCell ref="B25:D25"/>
    <mergeCell ref="B31:D31"/>
    <mergeCell ref="F31:G31"/>
    <mergeCell ref="B35:D35"/>
    <mergeCell ref="F35:G35"/>
    <mergeCell ref="F32:G32"/>
    <mergeCell ref="F33:G33"/>
    <mergeCell ref="B32:D32"/>
    <mergeCell ref="B33:D33"/>
    <mergeCell ref="B34:D34"/>
    <mergeCell ref="F34:G34"/>
    <mergeCell ref="B37:D37"/>
    <mergeCell ref="B30:D30"/>
    <mergeCell ref="F30:G30"/>
    <mergeCell ref="F25:G25"/>
    <mergeCell ref="B24:D24"/>
    <mergeCell ref="F26:G26"/>
    <mergeCell ref="B26:D26"/>
    <mergeCell ref="F29:G29"/>
    <mergeCell ref="B29:D29"/>
    <mergeCell ref="F27:G27"/>
    <mergeCell ref="B27:D27"/>
    <mergeCell ref="B28:D28"/>
    <mergeCell ref="F28:G28"/>
    <mergeCell ref="B10:D10"/>
    <mergeCell ref="B19:D19"/>
    <mergeCell ref="F12:G12"/>
    <mergeCell ref="F13:G13"/>
    <mergeCell ref="F14:G14"/>
    <mergeCell ref="B17:D17"/>
    <mergeCell ref="F18:G18"/>
    <mergeCell ref="F19:G19"/>
    <mergeCell ref="F11:G11"/>
    <mergeCell ref="F15:G15"/>
    <mergeCell ref="B8:D8"/>
    <mergeCell ref="B6:D6"/>
    <mergeCell ref="B9:D9"/>
    <mergeCell ref="B7:D7"/>
    <mergeCell ref="F9:G9"/>
    <mergeCell ref="E4:E5"/>
    <mergeCell ref="F23:G23"/>
    <mergeCell ref="F6:G6"/>
    <mergeCell ref="F8:G8"/>
    <mergeCell ref="F7:G7"/>
    <mergeCell ref="F10:G10"/>
    <mergeCell ref="F22:G22"/>
    <mergeCell ref="F20:G20"/>
    <mergeCell ref="F21:G21"/>
    <mergeCell ref="F16:G16"/>
    <mergeCell ref="F17:G17"/>
    <mergeCell ref="B20:D20"/>
    <mergeCell ref="B21:D21"/>
    <mergeCell ref="F24:G24"/>
    <mergeCell ref="B11:D11"/>
    <mergeCell ref="B18:D18"/>
    <mergeCell ref="B22:D22"/>
    <mergeCell ref="B12:D12"/>
    <mergeCell ref="B13:D13"/>
    <mergeCell ref="B14:D14"/>
    <mergeCell ref="B15:D15"/>
    <mergeCell ref="B16:D16"/>
    <mergeCell ref="B23:D23"/>
    <mergeCell ref="F37:G37"/>
    <mergeCell ref="B38:D38"/>
    <mergeCell ref="F38:G38"/>
    <mergeCell ref="B36:D36"/>
    <mergeCell ref="F36:G36"/>
    <mergeCell ref="J39:Z40"/>
    <mergeCell ref="L26:M28"/>
    <mergeCell ref="L29:M31"/>
    <mergeCell ref="L32:M34"/>
    <mergeCell ref="L24:T25"/>
    <mergeCell ref="Q26:R28"/>
    <mergeCell ref="Q29:R31"/>
    <mergeCell ref="N32:O34"/>
    <mergeCell ref="S26:T28"/>
    <mergeCell ref="N29:O31"/>
    <mergeCell ref="N26:O28"/>
    <mergeCell ref="S29:T31"/>
    <mergeCell ref="V24:Z25"/>
    <mergeCell ref="V30:Y30"/>
    <mergeCell ref="V26:Y26"/>
    <mergeCell ref="V27:Y27"/>
  </mergeCells>
  <dataValidations count="13">
    <dataValidation type="decimal" allowBlank="1" showInputMessage="1" showErrorMessage="1" sqref="E31">
      <formula1>0</formula1>
      <formula2>100</formula2>
    </dataValidation>
    <dataValidation type="decimal" allowBlank="1" showInputMessage="1" showErrorMessage="1" errorTitle="Nieprawidłowe dane" error="Dopuszczalny zakres danych wejściowych to &lt;-10..+10&gt; %/rok" sqref="E10">
      <formula1>-10</formula1>
      <formula2>10</formula2>
    </dataValidation>
    <dataValidation type="decimal" allowBlank="1" showInputMessage="1" showErrorMessage="1" errorTitle="Niewłaściwe dane" error="Dopuszczalny zakres to &lt;0...2&gt; %/rok" sqref="E9">
      <formula1>0</formula1>
      <formula2>2</formula2>
    </dataValidation>
    <dataValidation type="whole" allowBlank="1" showInputMessage="1" showErrorMessage="1" errorTitle="Nieprawidłowe dane" error="Dopuszczalny zakrs danych wejściowych to &lt;500..20000&gt; kWh" sqref="E8">
      <formula1>500</formula1>
      <formula2>100000</formula2>
    </dataValidation>
    <dataValidation type="decimal" allowBlank="1" showInputMessage="1" showErrorMessage="1" errorTitle="dopuszczalny zakres &lt;1..10&gt;" error="Dopuszczalny zakres mocy to &lt;1..10&gt; kWp" sqref="E6">
      <formula1>0</formula1>
      <formula2>40</formula2>
    </dataValidation>
    <dataValidation type="list" allowBlank="1" showInputMessage="1" showErrorMessage="1" sqref="E36">
      <formula1>$E$46:$E$60</formula1>
    </dataValidation>
    <dataValidation type="list" allowBlank="1" showInputMessage="1" showErrorMessage="1" sqref="E30">
      <formula1>$I$46:$I$47</formula1>
    </dataValidation>
    <dataValidation type="list" allowBlank="1" showInputMessage="1" showErrorMessage="1" sqref="E33">
      <formula1>$D$46:$D$55</formula1>
    </dataValidation>
    <dataValidation type="list" allowBlank="1" showInputMessage="1" showErrorMessage="1" sqref="E29">
      <formula1>$H$46:$H$47</formula1>
    </dataValidation>
    <dataValidation type="list" allowBlank="1" showInputMessage="1" showErrorMessage="1" sqref="E25">
      <formula1>$F$46:$F$47</formula1>
    </dataValidation>
    <dataValidation type="list" allowBlank="1" showInputMessage="1" showErrorMessage="1" sqref="E32">
      <formula1>$C$46:$C$55</formula1>
    </dataValidation>
    <dataValidation type="list" allowBlank="1" showInputMessage="1" showErrorMessage="1" sqref="E20">
      <formula1>$J$46:$J$48</formula1>
    </dataValidation>
    <dataValidation type="list" allowBlank="1" showInputMessage="1" showErrorMessage="1" sqref="E23">
      <formula1>$B$46:$B$48</formula1>
    </dataValidation>
  </dataValidations>
  <hyperlinks>
    <hyperlink ref="B3" r:id="rId2"/>
    <hyperlink ref="B4" r:id="rId3"/>
    <hyperlink ref="B5" r:id="rId4"/>
  </hyperlinks>
  <pageMargins left="0.7" right="0.7" top="0.75" bottom="0.75" header="0.3" footer="0.3"/>
  <pageSetup paperSize="9" orientation="portrait" horizontalDpi="360" verticalDpi="360"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errorTitle="dopuszczalny zakres &lt;1..10&gt;" error="Dopuszczalny zakres mocy to &lt;1..10&gt; kWp">
          <x14:formula1>
            <xm:f>Znorm.Profile!$E$6:$G$6</xm:f>
          </x14:formula1>
          <xm:sqref>E7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02"/>
  <sheetViews>
    <sheetView workbookViewId="0">
      <selection activeCell="F31" sqref="F31"/>
    </sheetView>
  </sheetViews>
  <sheetFormatPr defaultRowHeight="15" x14ac:dyDescent="0.25"/>
  <cols>
    <col min="3" max="3" width="3.85546875" bestFit="1" customWidth="1"/>
    <col min="4" max="4" width="13.7109375" bestFit="1" customWidth="1"/>
    <col min="5" max="5" width="11.85546875" bestFit="1" customWidth="1"/>
    <col min="6" max="6" width="11.42578125" bestFit="1" customWidth="1"/>
    <col min="7" max="7" width="12" bestFit="1" customWidth="1"/>
    <col min="8" max="9" width="13.7109375" bestFit="1" customWidth="1"/>
    <col min="10" max="10" width="11.85546875" bestFit="1" customWidth="1"/>
    <col min="11" max="11" width="12" bestFit="1" customWidth="1"/>
    <col min="12" max="12" width="13.7109375" bestFit="1" customWidth="1"/>
    <col min="13" max="13" width="12" bestFit="1" customWidth="1"/>
    <col min="14" max="14" width="13.7109375" bestFit="1" customWidth="1"/>
    <col min="15" max="15" width="12" bestFit="1" customWidth="1"/>
    <col min="16" max="16" width="13.7109375" bestFit="1" customWidth="1"/>
    <col min="17" max="17" width="11.85546875" bestFit="1" customWidth="1"/>
    <col min="18" max="18" width="12" bestFit="1" customWidth="1"/>
    <col min="19" max="20" width="13.7109375" bestFit="1" customWidth="1"/>
    <col min="21" max="21" width="11.85546875" bestFit="1" customWidth="1"/>
    <col min="22" max="22" width="11.42578125" bestFit="1" customWidth="1"/>
    <col min="23" max="23" width="12" bestFit="1" customWidth="1"/>
    <col min="24" max="24" width="13.7109375" bestFit="1" customWidth="1"/>
    <col min="25" max="25" width="11.85546875" bestFit="1" customWidth="1"/>
    <col min="27" max="27" width="11.42578125" bestFit="1" customWidth="1"/>
    <col min="28" max="28" width="12" bestFit="1" customWidth="1"/>
  </cols>
  <sheetData>
    <row r="1" spans="1:23" ht="15.75" thickBot="1" x14ac:dyDescent="0.3"/>
    <row r="2" spans="1:23" ht="15.75" thickBot="1" x14ac:dyDescent="0.3">
      <c r="C2" s="37"/>
      <c r="D2" s="301" t="s">
        <v>246</v>
      </c>
      <c r="E2" s="301"/>
      <c r="F2" s="301"/>
      <c r="G2" s="301"/>
      <c r="H2" s="301"/>
      <c r="I2" s="301"/>
      <c r="J2" s="301"/>
      <c r="K2" s="301"/>
      <c r="L2" s="301"/>
      <c r="M2" s="301"/>
      <c r="N2" s="301"/>
      <c r="O2" s="301"/>
      <c r="P2" s="301"/>
      <c r="Q2" s="301"/>
      <c r="R2" s="301"/>
      <c r="S2" s="301"/>
      <c r="T2" s="301"/>
      <c r="U2" s="301"/>
      <c r="V2" s="301"/>
      <c r="W2" s="302"/>
    </row>
    <row r="3" spans="1:23" ht="15.75" thickBot="1" x14ac:dyDescent="0.3">
      <c r="C3" s="38"/>
      <c r="D3" s="303" t="s">
        <v>81</v>
      </c>
      <c r="E3" s="301"/>
      <c r="F3" s="301"/>
      <c r="G3" s="301"/>
      <c r="H3" s="303" t="s">
        <v>118</v>
      </c>
      <c r="I3" s="301"/>
      <c r="J3" s="301"/>
      <c r="K3" s="302"/>
      <c r="L3" s="303" t="s">
        <v>122</v>
      </c>
      <c r="M3" s="301"/>
      <c r="N3" s="301"/>
      <c r="O3" s="302"/>
      <c r="P3" s="303" t="s">
        <v>235</v>
      </c>
      <c r="Q3" s="301"/>
      <c r="R3" s="301"/>
      <c r="S3" s="302"/>
      <c r="T3" s="301" t="s">
        <v>234</v>
      </c>
      <c r="U3" s="301"/>
      <c r="V3" s="301"/>
      <c r="W3" s="302"/>
    </row>
    <row r="4" spans="1:23" ht="15.75" thickBot="1" x14ac:dyDescent="0.3">
      <c r="A4" s="1"/>
      <c r="C4" s="39" t="s">
        <v>82</v>
      </c>
      <c r="D4" s="40" t="s">
        <v>79</v>
      </c>
      <c r="E4" s="41" t="s">
        <v>80</v>
      </c>
      <c r="F4" s="36" t="s">
        <v>128</v>
      </c>
      <c r="G4" s="85" t="s">
        <v>129</v>
      </c>
      <c r="H4" s="40" t="s">
        <v>79</v>
      </c>
      <c r="I4" s="41" t="s">
        <v>80</v>
      </c>
      <c r="J4" s="36" t="s">
        <v>83</v>
      </c>
      <c r="K4" s="36" t="s">
        <v>129</v>
      </c>
      <c r="L4" s="40" t="s">
        <v>79</v>
      </c>
      <c r="M4" s="41" t="s">
        <v>80</v>
      </c>
      <c r="N4" s="36" t="s">
        <v>83</v>
      </c>
      <c r="O4" s="36" t="s">
        <v>129</v>
      </c>
      <c r="P4" s="40" t="s">
        <v>79</v>
      </c>
      <c r="Q4" s="41" t="s">
        <v>80</v>
      </c>
      <c r="R4" s="36" t="s">
        <v>83</v>
      </c>
      <c r="S4" s="36" t="s">
        <v>129</v>
      </c>
      <c r="T4" s="42" t="s">
        <v>79</v>
      </c>
      <c r="U4" s="41" t="s">
        <v>80</v>
      </c>
      <c r="V4" s="36" t="s">
        <v>83</v>
      </c>
      <c r="W4" s="36" t="s">
        <v>129</v>
      </c>
    </row>
    <row r="5" spans="1:23" ht="15.75" thickBot="1" x14ac:dyDescent="0.3">
      <c r="A5" s="1"/>
      <c r="C5" s="39">
        <v>0</v>
      </c>
      <c r="D5" s="171"/>
      <c r="E5" s="175">
        <f>-'Koszt kapitału'!D10</f>
        <v>-17820</v>
      </c>
      <c r="F5" s="90">
        <f>E5-D5</f>
        <v>-17820</v>
      </c>
      <c r="G5" s="172"/>
      <c r="H5" s="171"/>
      <c r="I5" s="175">
        <f>E5</f>
        <v>-17820</v>
      </c>
      <c r="J5" s="90">
        <f t="shared" ref="J5:J20" si="0">I5-H5</f>
        <v>-17820</v>
      </c>
      <c r="K5" s="173"/>
      <c r="L5" s="171"/>
      <c r="M5" s="175">
        <f>I5</f>
        <v>-17820</v>
      </c>
      <c r="N5" s="90">
        <f t="shared" ref="N5:N20" si="1">M5-L5</f>
        <v>-17820</v>
      </c>
      <c r="O5" s="173"/>
      <c r="P5" s="171"/>
      <c r="Q5" s="175">
        <f>M5</f>
        <v>-17820</v>
      </c>
      <c r="R5" s="90">
        <f t="shared" ref="R5:R20" si="2">Q5-P5</f>
        <v>-17820</v>
      </c>
      <c r="S5" s="173"/>
      <c r="T5" s="174"/>
      <c r="U5" s="175">
        <f>Q5</f>
        <v>-17820</v>
      </c>
      <c r="V5" s="90">
        <f t="shared" ref="V5:V20" si="3">U5-T5</f>
        <v>-17820</v>
      </c>
      <c r="W5" s="173"/>
    </row>
    <row r="6" spans="1:23" x14ac:dyDescent="0.25">
      <c r="A6" s="1"/>
      <c r="C6" s="38">
        <v>1</v>
      </c>
      <c r="D6" s="75">
        <f>Bilans!D43</f>
        <v>-2332.8045782400004</v>
      </c>
      <c r="E6" s="89">
        <f>Bilans!D42</f>
        <v>-340.32996640857209</v>
      </c>
      <c r="F6" s="90">
        <f t="shared" ref="F6:F20" si="4">E6-D6</f>
        <v>1992.4746118314283</v>
      </c>
      <c r="G6" s="92">
        <f>F6/12</f>
        <v>166.03955098595236</v>
      </c>
      <c r="H6" s="75">
        <f t="shared" ref="H6:H20" si="5">D6</f>
        <v>-2332.8045782400004</v>
      </c>
      <c r="I6" s="89">
        <f>Bilans!D61</f>
        <v>-1239.6807889172883</v>
      </c>
      <c r="J6" s="90">
        <f t="shared" si="0"/>
        <v>1093.1237893227121</v>
      </c>
      <c r="K6" s="87">
        <f>J6/12</f>
        <v>91.093649110226011</v>
      </c>
      <c r="L6" s="75">
        <f t="shared" ref="L6:L20" si="6">H6</f>
        <v>-2332.8045782400004</v>
      </c>
      <c r="M6" s="89">
        <f>Bilans!D80</f>
        <v>-674.28891491333297</v>
      </c>
      <c r="N6" s="90">
        <f t="shared" si="1"/>
        <v>1658.5156633266674</v>
      </c>
      <c r="O6" s="87">
        <f>N6/12</f>
        <v>138.20963861055563</v>
      </c>
      <c r="P6" s="75">
        <f t="shared" ref="P6:P20" si="7">L6</f>
        <v>-2332.8045782400004</v>
      </c>
      <c r="Q6" s="89">
        <f>Bilans!D99</f>
        <v>-680.08785935066999</v>
      </c>
      <c r="R6" s="90">
        <f t="shared" si="2"/>
        <v>1652.7167188893304</v>
      </c>
      <c r="S6" s="87">
        <f>R6/12</f>
        <v>137.72639324077753</v>
      </c>
      <c r="T6" s="91">
        <f t="shared" ref="T6:T20" si="8">P6</f>
        <v>-2332.8045782400004</v>
      </c>
      <c r="U6" s="89">
        <f>Bilans!D118</f>
        <v>-910.52115201406332</v>
      </c>
      <c r="V6" s="90">
        <f t="shared" si="3"/>
        <v>1422.2834262259371</v>
      </c>
      <c r="W6" s="87">
        <f>V6/12</f>
        <v>118.52361885216142</v>
      </c>
    </row>
    <row r="7" spans="1:23" x14ac:dyDescent="0.25">
      <c r="A7" s="1"/>
      <c r="C7" s="38">
        <v>2</v>
      </c>
      <c r="D7" s="71">
        <f>Bilans!G43</f>
        <v>-2383.5929391768955</v>
      </c>
      <c r="E7" s="69">
        <f>Bilans!G42</f>
        <v>-404.930276244075</v>
      </c>
      <c r="F7" s="86">
        <f t="shared" si="4"/>
        <v>1978.6626629328205</v>
      </c>
      <c r="G7" s="93">
        <f t="shared" ref="G7:G35" si="9">F7/12</f>
        <v>164.88855524440172</v>
      </c>
      <c r="H7" s="71">
        <f t="shared" si="5"/>
        <v>-2383.5929391768955</v>
      </c>
      <c r="I7" s="69">
        <f>Bilans!G61</f>
        <v>-1282.687770793591</v>
      </c>
      <c r="J7" s="86">
        <f t="shared" si="0"/>
        <v>1100.9051683833045</v>
      </c>
      <c r="K7" s="88">
        <f t="shared" ref="K7:K35" si="10">J7/12</f>
        <v>91.74209736527537</v>
      </c>
      <c r="L7" s="71">
        <f t="shared" si="6"/>
        <v>-2383.5929391768955</v>
      </c>
      <c r="M7" s="69">
        <f>Bilans!G80</f>
        <v>-708.05148658311577</v>
      </c>
      <c r="N7" s="86">
        <f t="shared" si="1"/>
        <v>1675.5414525937797</v>
      </c>
      <c r="O7" s="88">
        <f t="shared" ref="O7:O35" si="11">N7/12</f>
        <v>139.62845438281497</v>
      </c>
      <c r="P7" s="71">
        <f t="shared" si="7"/>
        <v>-2383.5929391768955</v>
      </c>
      <c r="Q7" s="69">
        <f>Bilans!G99</f>
        <v>-708.05148658311577</v>
      </c>
      <c r="R7" s="86">
        <f t="shared" si="2"/>
        <v>1675.5414525937797</v>
      </c>
      <c r="S7" s="88">
        <f t="shared" ref="S7:S35" si="12">R7/12</f>
        <v>139.62845438281497</v>
      </c>
      <c r="T7" s="35">
        <f t="shared" si="8"/>
        <v>-2383.5929391768955</v>
      </c>
      <c r="U7" s="69">
        <f>Bilans!G118</f>
        <v>-940.76937144427632</v>
      </c>
      <c r="V7" s="86">
        <f t="shared" si="3"/>
        <v>1442.8235677326193</v>
      </c>
      <c r="W7" s="88">
        <f t="shared" ref="W7:W35" si="13">V7/12</f>
        <v>120.23529731105161</v>
      </c>
    </row>
    <row r="8" spans="1:23" x14ac:dyDescent="0.25">
      <c r="A8" s="1"/>
      <c r="C8" s="38">
        <v>3</v>
      </c>
      <c r="D8" s="71">
        <f>Bilans!J43</f>
        <v>-2435.5866772133604</v>
      </c>
      <c r="E8" s="69">
        <f>Bilans!J42</f>
        <v>-470.35574743631196</v>
      </c>
      <c r="F8" s="86">
        <f t="shared" si="4"/>
        <v>1965.2309297770485</v>
      </c>
      <c r="G8" s="93">
        <f t="shared" si="9"/>
        <v>163.76924414808738</v>
      </c>
      <c r="H8" s="71">
        <f t="shared" si="5"/>
        <v>-2435.5866772133604</v>
      </c>
      <c r="I8" s="69">
        <f>Bilans!J61</f>
        <v>-1322.1832206052704</v>
      </c>
      <c r="J8" s="86">
        <f t="shared" si="0"/>
        <v>1113.40345660809</v>
      </c>
      <c r="K8" s="88">
        <f t="shared" si="10"/>
        <v>92.783621384007503</v>
      </c>
      <c r="L8" s="71">
        <f t="shared" si="6"/>
        <v>-2435.5866772133604</v>
      </c>
      <c r="M8" s="69">
        <f>Bilans!J80</f>
        <v>-741.047685074127</v>
      </c>
      <c r="N8" s="86">
        <f t="shared" si="1"/>
        <v>1694.5389921392334</v>
      </c>
      <c r="O8" s="88">
        <f t="shared" si="11"/>
        <v>141.21158267826945</v>
      </c>
      <c r="P8" s="71">
        <f t="shared" si="7"/>
        <v>-2435.5866772133604</v>
      </c>
      <c r="Q8" s="69">
        <f>Bilans!J99</f>
        <v>-741.047685074127</v>
      </c>
      <c r="R8" s="86">
        <f t="shared" si="2"/>
        <v>1694.5389921392334</v>
      </c>
      <c r="S8" s="88">
        <f t="shared" si="12"/>
        <v>141.21158267826945</v>
      </c>
      <c r="T8" s="35">
        <f t="shared" si="8"/>
        <v>-2435.5866772133604</v>
      </c>
      <c r="U8" s="69">
        <f>Bilans!J118</f>
        <v>-976.69168071534682</v>
      </c>
      <c r="V8" s="86">
        <f t="shared" si="3"/>
        <v>1458.8949964980136</v>
      </c>
      <c r="W8" s="88">
        <f t="shared" si="13"/>
        <v>121.57458304150113</v>
      </c>
    </row>
    <row r="9" spans="1:23" x14ac:dyDescent="0.25">
      <c r="A9" s="1"/>
      <c r="C9" s="38">
        <v>4</v>
      </c>
      <c r="D9" s="71">
        <f>Bilans!M43</f>
        <v>-2488.814399965891</v>
      </c>
      <c r="E9" s="69">
        <f>Bilans!M42</f>
        <v>-536.61902000746272</v>
      </c>
      <c r="F9" s="86">
        <f t="shared" si="4"/>
        <v>1952.1953799584282</v>
      </c>
      <c r="G9" s="93">
        <f t="shared" si="9"/>
        <v>162.68294832986902</v>
      </c>
      <c r="H9" s="71">
        <f t="shared" si="5"/>
        <v>-2488.814399965891</v>
      </c>
      <c r="I9" s="69">
        <f>Bilans!M61</f>
        <v>-1362.5897104808369</v>
      </c>
      <c r="J9" s="86">
        <f t="shared" si="0"/>
        <v>1126.2246894850541</v>
      </c>
      <c r="K9" s="88">
        <f t="shared" si="10"/>
        <v>93.852057457087838</v>
      </c>
      <c r="L9" s="71">
        <f t="shared" si="6"/>
        <v>-2488.814399965891</v>
      </c>
      <c r="M9" s="69">
        <f>Bilans!M80</f>
        <v>-774.93024058125843</v>
      </c>
      <c r="N9" s="86">
        <f t="shared" si="1"/>
        <v>1713.8841593846325</v>
      </c>
      <c r="O9" s="88">
        <f t="shared" si="11"/>
        <v>142.82367994871939</v>
      </c>
      <c r="P9" s="71">
        <f t="shared" si="7"/>
        <v>-2488.814399965891</v>
      </c>
      <c r="Q9" s="69">
        <f>Bilans!M99</f>
        <v>-774.93024058125843</v>
      </c>
      <c r="R9" s="86">
        <f t="shared" si="2"/>
        <v>1713.8841593846325</v>
      </c>
      <c r="S9" s="88">
        <f t="shared" si="12"/>
        <v>142.82367994871939</v>
      </c>
      <c r="T9" s="35">
        <f t="shared" si="8"/>
        <v>-2488.814399965891</v>
      </c>
      <c r="U9" s="69">
        <f>Bilans!M118</f>
        <v>-1013.5100518335719</v>
      </c>
      <c r="V9" s="86">
        <f t="shared" si="3"/>
        <v>1475.3043481323191</v>
      </c>
      <c r="W9" s="88">
        <f t="shared" si="13"/>
        <v>122.94202901102659</v>
      </c>
    </row>
    <row r="10" spans="1:23" x14ac:dyDescent="0.25">
      <c r="A10" s="1"/>
      <c r="C10" s="38">
        <v>5</v>
      </c>
      <c r="D10" s="71">
        <f>Bilans!P43</f>
        <v>-2543.3053940050809</v>
      </c>
      <c r="E10" s="69">
        <f>Bilans!P42</f>
        <v>-603.73266014636215</v>
      </c>
      <c r="F10" s="86">
        <f t="shared" si="4"/>
        <v>1939.5727338587187</v>
      </c>
      <c r="G10" s="93">
        <f t="shared" si="9"/>
        <v>161.63106115489322</v>
      </c>
      <c r="H10" s="71">
        <f t="shared" si="5"/>
        <v>-2543.3053940050809</v>
      </c>
      <c r="I10" s="69">
        <f>Bilans!P61</f>
        <v>-1403.9215566262924</v>
      </c>
      <c r="J10" s="86">
        <f t="shared" si="0"/>
        <v>1139.3838373787885</v>
      </c>
      <c r="K10" s="88">
        <f t="shared" si="10"/>
        <v>94.948653114899045</v>
      </c>
      <c r="L10" s="71">
        <f t="shared" si="6"/>
        <v>-2543.3053940050809</v>
      </c>
      <c r="M10" s="69">
        <f>Bilans!P80</f>
        <v>-809.71501248821346</v>
      </c>
      <c r="N10" s="86">
        <f t="shared" si="1"/>
        <v>1733.5903815168674</v>
      </c>
      <c r="O10" s="88">
        <f t="shared" si="11"/>
        <v>144.46586512640562</v>
      </c>
      <c r="P10" s="71">
        <f t="shared" si="7"/>
        <v>-2543.3053940050809</v>
      </c>
      <c r="Q10" s="69">
        <f>Bilans!P99</f>
        <v>-809.71501248821346</v>
      </c>
      <c r="R10" s="86">
        <f t="shared" si="2"/>
        <v>1733.5903815168674</v>
      </c>
      <c r="S10" s="88">
        <f t="shared" si="12"/>
        <v>144.46586512640562</v>
      </c>
      <c r="T10" s="35">
        <f t="shared" si="8"/>
        <v>-2543.3053940050809</v>
      </c>
      <c r="U10" s="69">
        <f>Bilans!P118</f>
        <v>-1051.2396855436807</v>
      </c>
      <c r="V10" s="86">
        <f t="shared" si="3"/>
        <v>1492.0657084614002</v>
      </c>
      <c r="W10" s="88">
        <f t="shared" si="13"/>
        <v>124.33880903845001</v>
      </c>
    </row>
    <row r="11" spans="1:23" x14ac:dyDescent="0.25">
      <c r="A11" s="1"/>
      <c r="C11" s="38">
        <v>6</v>
      </c>
      <c r="D11" s="71">
        <f>Bilans!S43</f>
        <v>-2599.0896409694674</v>
      </c>
      <c r="E11" s="69">
        <f>Bilans!S42</f>
        <v>-671.70914613183027</v>
      </c>
      <c r="F11" s="86">
        <f t="shared" si="4"/>
        <v>1927.3804948376371</v>
      </c>
      <c r="G11" s="93">
        <f t="shared" si="9"/>
        <v>160.61504123646975</v>
      </c>
      <c r="H11" s="71">
        <f t="shared" si="5"/>
        <v>-2599.0896409694674</v>
      </c>
      <c r="I11" s="69">
        <f>Bilans!S61</f>
        <v>-1446.1930607097258</v>
      </c>
      <c r="J11" s="86">
        <f t="shared" si="0"/>
        <v>1152.8965802597415</v>
      </c>
      <c r="K11" s="88">
        <f t="shared" si="10"/>
        <v>96.074715021645133</v>
      </c>
      <c r="L11" s="71">
        <f t="shared" si="6"/>
        <v>-2599.0896409694674</v>
      </c>
      <c r="M11" s="69">
        <f>Bilans!S80</f>
        <v>-845.41791034083417</v>
      </c>
      <c r="N11" s="86">
        <f t="shared" si="1"/>
        <v>1753.6717306286332</v>
      </c>
      <c r="O11" s="88">
        <f t="shared" si="11"/>
        <v>146.13931088571942</v>
      </c>
      <c r="P11" s="71">
        <f t="shared" si="7"/>
        <v>-2599.0896409694674</v>
      </c>
      <c r="Q11" s="69">
        <f>Bilans!S99</f>
        <v>-845.41791034083417</v>
      </c>
      <c r="R11" s="86">
        <f t="shared" si="2"/>
        <v>1753.6717306286332</v>
      </c>
      <c r="S11" s="88">
        <f t="shared" si="12"/>
        <v>146.13931088571942</v>
      </c>
      <c r="T11" s="35">
        <f t="shared" si="8"/>
        <v>-2599.0896409694674</v>
      </c>
      <c r="U11" s="69">
        <f>Bilans!S118</f>
        <v>-1089.8958051381117</v>
      </c>
      <c r="V11" s="86">
        <f t="shared" si="3"/>
        <v>1509.1938358313557</v>
      </c>
      <c r="W11" s="88">
        <f t="shared" si="13"/>
        <v>125.76615298594631</v>
      </c>
    </row>
    <row r="12" spans="1:23" x14ac:dyDescent="0.25">
      <c r="A12" s="1"/>
      <c r="C12" s="38">
        <v>7</v>
      </c>
      <c r="D12" s="71">
        <f>Bilans!V43</f>
        <v>-2656.1978340618093</v>
      </c>
      <c r="E12" s="69">
        <f>Bilans!V42</f>
        <v>-740.56085354748575</v>
      </c>
      <c r="F12" s="86">
        <f t="shared" si="4"/>
        <v>1915.6369805143236</v>
      </c>
      <c r="G12" s="93">
        <f t="shared" si="9"/>
        <v>159.63641504286031</v>
      </c>
      <c r="H12" s="71">
        <f t="shared" si="5"/>
        <v>-2656.1978340618093</v>
      </c>
      <c r="I12" s="69">
        <f>Bilans!V61</f>
        <v>-1489.4184969688231</v>
      </c>
      <c r="J12" s="86">
        <f t="shared" si="0"/>
        <v>1166.7793370929862</v>
      </c>
      <c r="K12" s="88">
        <f t="shared" si="10"/>
        <v>97.231611424415519</v>
      </c>
      <c r="L12" s="71">
        <f t="shared" si="6"/>
        <v>-2656.1978340618093</v>
      </c>
      <c r="M12" s="69">
        <f>Bilans!V80</f>
        <v>-882.05488262359404</v>
      </c>
      <c r="N12" s="86">
        <f t="shared" si="1"/>
        <v>1774.1429514382153</v>
      </c>
      <c r="O12" s="88">
        <f t="shared" si="11"/>
        <v>147.84524595318462</v>
      </c>
      <c r="P12" s="71">
        <f t="shared" si="7"/>
        <v>-2656.1978340618093</v>
      </c>
      <c r="Q12" s="69">
        <f>Bilans!V99</f>
        <v>-882.05488262359404</v>
      </c>
      <c r="R12" s="86">
        <f t="shared" si="2"/>
        <v>1774.1429514382153</v>
      </c>
      <c r="S12" s="88">
        <f t="shared" si="12"/>
        <v>147.84524595318462</v>
      </c>
      <c r="T12" s="35">
        <f t="shared" si="8"/>
        <v>-2656.1978340618093</v>
      </c>
      <c r="U12" s="69">
        <f>Bilans!V118</f>
        <v>-1129.4936445211665</v>
      </c>
      <c r="V12" s="86">
        <f t="shared" si="3"/>
        <v>1526.7041895406428</v>
      </c>
      <c r="W12" s="88">
        <f t="shared" si="13"/>
        <v>127.2253491283869</v>
      </c>
    </row>
    <row r="13" spans="1:23" x14ac:dyDescent="0.25">
      <c r="A13" s="1"/>
      <c r="C13" s="38">
        <v>8</v>
      </c>
      <c r="D13" s="71">
        <f>Bilans!Y43</f>
        <v>-2714.6613949368757</v>
      </c>
      <c r="E13" s="69">
        <f>Bilans!Y42</f>
        <v>-810.30003976039643</v>
      </c>
      <c r="F13" s="86">
        <f t="shared" si="4"/>
        <v>1904.3613551764793</v>
      </c>
      <c r="G13" s="93">
        <f t="shared" si="9"/>
        <v>158.69677959803994</v>
      </c>
      <c r="H13" s="71">
        <f t="shared" si="5"/>
        <v>-2714.6613949368757</v>
      </c>
      <c r="I13" s="69">
        <f>Bilans!Y61</f>
        <v>-1533.6120986163787</v>
      </c>
      <c r="J13" s="86">
        <f t="shared" si="0"/>
        <v>1181.049296320497</v>
      </c>
      <c r="K13" s="88">
        <f t="shared" si="10"/>
        <v>98.420774693374753</v>
      </c>
      <c r="L13" s="71">
        <f t="shared" si="6"/>
        <v>-2714.6613949368757</v>
      </c>
      <c r="M13" s="69">
        <f>Bilans!Y80</f>
        <v>-919.64190486423604</v>
      </c>
      <c r="N13" s="86">
        <f t="shared" si="1"/>
        <v>1795.0194900726397</v>
      </c>
      <c r="O13" s="88">
        <f t="shared" si="11"/>
        <v>149.58495750605331</v>
      </c>
      <c r="P13" s="71">
        <f t="shared" si="7"/>
        <v>-2714.6613949368757</v>
      </c>
      <c r="Q13" s="69">
        <f>Bilans!Y99</f>
        <v>-919.64190486423604</v>
      </c>
      <c r="R13" s="86">
        <f t="shared" si="2"/>
        <v>1795.0194900726397</v>
      </c>
      <c r="S13" s="88">
        <f t="shared" si="12"/>
        <v>149.58495750605331</v>
      </c>
      <c r="T13" s="35">
        <f t="shared" si="8"/>
        <v>-2714.6613949368757</v>
      </c>
      <c r="U13" s="69">
        <f>Bilans!Y118</f>
        <v>-1170.0484355884539</v>
      </c>
      <c r="V13" s="86">
        <f t="shared" si="3"/>
        <v>1544.6129593484218</v>
      </c>
      <c r="W13" s="88">
        <f t="shared" si="13"/>
        <v>128.71774661236847</v>
      </c>
    </row>
    <row r="14" spans="1:23" x14ac:dyDescent="0.25">
      <c r="A14" s="1"/>
      <c r="C14" s="38">
        <v>9</v>
      </c>
      <c r="D14" s="71">
        <f>Bilans!AB43</f>
        <v>-2774.5124909900437</v>
      </c>
      <c r="E14" s="69">
        <f>Bilans!AB42</f>
        <v>-880.93882763495048</v>
      </c>
      <c r="F14" s="86">
        <f t="shared" si="4"/>
        <v>1893.5736633550932</v>
      </c>
      <c r="G14" s="93">
        <f t="shared" si="9"/>
        <v>157.7978052795911</v>
      </c>
      <c r="H14" s="71">
        <f t="shared" si="5"/>
        <v>-2774.5124909900437</v>
      </c>
      <c r="I14" s="69">
        <f>Bilans!AB61</f>
        <v>-1578.7880435154143</v>
      </c>
      <c r="J14" s="86">
        <f t="shared" si="0"/>
        <v>1195.7244474746294</v>
      </c>
      <c r="K14" s="88">
        <f t="shared" si="10"/>
        <v>99.643703956219113</v>
      </c>
      <c r="L14" s="71">
        <f t="shared" si="6"/>
        <v>-2774.5124909900437</v>
      </c>
      <c r="M14" s="69">
        <f>Bilans!AB80</f>
        <v>-958.19496703833306</v>
      </c>
      <c r="N14" s="86">
        <f t="shared" si="1"/>
        <v>1816.3175239517107</v>
      </c>
      <c r="O14" s="88">
        <f t="shared" si="11"/>
        <v>151.35979366264255</v>
      </c>
      <c r="P14" s="71">
        <f t="shared" si="7"/>
        <v>-2774.5124909900437</v>
      </c>
      <c r="Q14" s="69">
        <f>Bilans!AB99</f>
        <v>-958.19496703833306</v>
      </c>
      <c r="R14" s="86">
        <f t="shared" si="2"/>
        <v>1816.3175239517107</v>
      </c>
      <c r="S14" s="88">
        <f t="shared" si="12"/>
        <v>151.35979366264255</v>
      </c>
      <c r="T14" s="35">
        <f t="shared" si="8"/>
        <v>-2774.5124909900437</v>
      </c>
      <c r="U14" s="69">
        <f>Bilans!AB118</f>
        <v>-1211.5753948933093</v>
      </c>
      <c r="V14" s="86">
        <f t="shared" si="3"/>
        <v>1562.9370960967344</v>
      </c>
      <c r="W14" s="88">
        <f t="shared" si="13"/>
        <v>130.24475800806121</v>
      </c>
    </row>
    <row r="15" spans="1:23" x14ac:dyDescent="0.25">
      <c r="A15" s="1"/>
      <c r="C15" s="38">
        <v>10</v>
      </c>
      <c r="D15" s="71">
        <f>Bilans!AE43</f>
        <v>-2835.7840530562066</v>
      </c>
      <c r="E15" s="69">
        <f>Bilans!AE42</f>
        <v>-952.48918845237131</v>
      </c>
      <c r="F15" s="86">
        <f t="shared" si="4"/>
        <v>1883.2948646038353</v>
      </c>
      <c r="G15" s="93">
        <f t="shared" si="9"/>
        <v>156.94123871698628</v>
      </c>
      <c r="H15" s="71">
        <f t="shared" si="5"/>
        <v>-2835.7840530562066</v>
      </c>
      <c r="I15" s="69">
        <f>Bilans!AE61</f>
        <v>-1624.9604390945249</v>
      </c>
      <c r="J15" s="86">
        <f t="shared" si="0"/>
        <v>1210.8236139616818</v>
      </c>
      <c r="K15" s="88">
        <f t="shared" si="10"/>
        <v>100.90196783014015</v>
      </c>
      <c r="L15" s="71">
        <f t="shared" si="6"/>
        <v>-2835.7840530562066</v>
      </c>
      <c r="M15" s="69">
        <f>Bilans!AE80</f>
        <v>-997.73006024457072</v>
      </c>
      <c r="N15" s="86">
        <f t="shared" si="1"/>
        <v>1838.0539928116359</v>
      </c>
      <c r="O15" s="88">
        <f t="shared" si="11"/>
        <v>153.17116606763634</v>
      </c>
      <c r="P15" s="71">
        <f t="shared" si="7"/>
        <v>-2835.7840530562066</v>
      </c>
      <c r="Q15" s="69">
        <f>Bilans!AE99</f>
        <v>-997.73006024457072</v>
      </c>
      <c r="R15" s="86">
        <f t="shared" si="2"/>
        <v>1838.0539928116359</v>
      </c>
      <c r="S15" s="88">
        <f t="shared" si="12"/>
        <v>153.17116606763634</v>
      </c>
      <c r="T15" s="35">
        <f t="shared" si="8"/>
        <v>-2835.7840530562066</v>
      </c>
      <c r="U15" s="69">
        <f>Bilans!AE118</f>
        <v>-1254.0897095709261</v>
      </c>
      <c r="V15" s="86">
        <f t="shared" si="3"/>
        <v>1581.6943434852806</v>
      </c>
      <c r="W15" s="88">
        <f t="shared" si="13"/>
        <v>131.80786195710672</v>
      </c>
    </row>
    <row r="16" spans="1:23" x14ac:dyDescent="0.25">
      <c r="A16" s="1"/>
      <c r="C16" s="38">
        <v>11</v>
      </c>
      <c r="D16" s="71">
        <f>Bilans!AH43</f>
        <v>-2898.5097935287399</v>
      </c>
      <c r="E16" s="69">
        <f>Bilans!AH42</f>
        <v>-1200.9515016541059</v>
      </c>
      <c r="F16" s="86">
        <f t="shared" si="4"/>
        <v>1697.5582918746341</v>
      </c>
      <c r="G16" s="93">
        <f t="shared" si="9"/>
        <v>141.46319098955283</v>
      </c>
      <c r="H16" s="71">
        <f t="shared" si="5"/>
        <v>-2898.5097935287399</v>
      </c>
      <c r="I16" s="69">
        <f>Bilans!AH61</f>
        <v>-1672.1433064729918</v>
      </c>
      <c r="J16" s="86">
        <f t="shared" si="0"/>
        <v>1226.3664870557482</v>
      </c>
      <c r="K16" s="88">
        <f t="shared" si="10"/>
        <v>102.19720725464568</v>
      </c>
      <c r="L16" s="71">
        <f t="shared" si="6"/>
        <v>-2898.5097935287399</v>
      </c>
      <c r="M16" s="69">
        <f>Bilans!AH80</f>
        <v>-1038.2631626204527</v>
      </c>
      <c r="N16" s="86">
        <f t="shared" si="1"/>
        <v>1860.2466309082872</v>
      </c>
      <c r="O16" s="88">
        <f t="shared" si="11"/>
        <v>155.0205525756906</v>
      </c>
      <c r="P16" s="71">
        <f t="shared" si="7"/>
        <v>-2898.5097935287399</v>
      </c>
      <c r="Q16" s="69">
        <f>Bilans!AH99</f>
        <v>-1038.2631626204527</v>
      </c>
      <c r="R16" s="86">
        <f t="shared" si="2"/>
        <v>1860.2466309082872</v>
      </c>
      <c r="S16" s="88">
        <f t="shared" si="12"/>
        <v>155.0205525756906</v>
      </c>
      <c r="T16" s="35">
        <f t="shared" si="8"/>
        <v>-2898.5097935287399</v>
      </c>
      <c r="U16" s="69">
        <f>Bilans!AH118</f>
        <v>-1297.606522489823</v>
      </c>
      <c r="V16" s="86">
        <f t="shared" si="3"/>
        <v>1600.903271038917</v>
      </c>
      <c r="W16" s="88">
        <f t="shared" si="13"/>
        <v>133.40860591990975</v>
      </c>
    </row>
    <row r="17" spans="1:23" x14ac:dyDescent="0.25">
      <c r="A17" s="1"/>
      <c r="C17" s="38">
        <v>12</v>
      </c>
      <c r="D17" s="71">
        <f>Bilans!AK43</f>
        <v>-2962.7242249084888</v>
      </c>
      <c r="E17" s="69">
        <f>Bilans!AK42</f>
        <v>-1269.5246297220669</v>
      </c>
      <c r="F17" s="86">
        <f t="shared" si="4"/>
        <v>1693.1995951864219</v>
      </c>
      <c r="G17" s="93">
        <f t="shared" si="9"/>
        <v>141.09996626553516</v>
      </c>
      <c r="H17" s="71">
        <f t="shared" si="5"/>
        <v>-2962.7242249084888</v>
      </c>
      <c r="I17" s="69">
        <f>Bilans!AK61</f>
        <v>-1720.3505637641649</v>
      </c>
      <c r="J17" s="86">
        <f t="shared" si="0"/>
        <v>1242.3736611443239</v>
      </c>
      <c r="K17" s="88">
        <f t="shared" si="10"/>
        <v>103.53113842869367</v>
      </c>
      <c r="L17" s="71">
        <f t="shared" si="6"/>
        <v>-2962.7242249084888</v>
      </c>
      <c r="M17" s="69">
        <f>Bilans!AK80</f>
        <v>-1079.8102244670736</v>
      </c>
      <c r="N17" s="86">
        <f t="shared" si="1"/>
        <v>1882.9140004414153</v>
      </c>
      <c r="O17" s="88">
        <f t="shared" si="11"/>
        <v>156.90950003678461</v>
      </c>
      <c r="P17" s="71">
        <f t="shared" si="7"/>
        <v>-2962.7242249084888</v>
      </c>
      <c r="Q17" s="69">
        <f>Bilans!AK99</f>
        <v>-1079.8102244670736</v>
      </c>
      <c r="R17" s="86">
        <f t="shared" si="2"/>
        <v>1882.9140004414153</v>
      </c>
      <c r="S17" s="88">
        <f t="shared" si="12"/>
        <v>156.90950003678461</v>
      </c>
      <c r="T17" s="35">
        <f t="shared" si="8"/>
        <v>-2962.7242249084888</v>
      </c>
      <c r="U17" s="69">
        <f>Bilans!AK118</f>
        <v>-1342.1409165992343</v>
      </c>
      <c r="V17" s="86">
        <f t="shared" si="3"/>
        <v>1620.5833083092546</v>
      </c>
      <c r="W17" s="88">
        <f t="shared" si="13"/>
        <v>135.04860902577121</v>
      </c>
    </row>
    <row r="18" spans="1:23" x14ac:dyDescent="0.25">
      <c r="A18" s="1"/>
      <c r="C18" s="38">
        <v>13</v>
      </c>
      <c r="D18" s="71">
        <f>Bilans!AN43</f>
        <v>-3028.4626787929828</v>
      </c>
      <c r="E18" s="69">
        <f>Bilans!AN42</f>
        <v>-1339.0230030274631</v>
      </c>
      <c r="F18" s="86">
        <f t="shared" si="4"/>
        <v>1689.4396757655197</v>
      </c>
      <c r="G18" s="93">
        <f t="shared" si="9"/>
        <v>140.78663964712663</v>
      </c>
      <c r="H18" s="71">
        <f t="shared" si="5"/>
        <v>-3028.4626787929828</v>
      </c>
      <c r="I18" s="69">
        <f>Bilans!AN61</f>
        <v>-1769.5960085244826</v>
      </c>
      <c r="J18" s="86">
        <f t="shared" si="0"/>
        <v>1258.8666702685002</v>
      </c>
      <c r="K18" s="88">
        <f t="shared" si="10"/>
        <v>104.90555585570836</v>
      </c>
      <c r="L18" s="71">
        <f t="shared" si="6"/>
        <v>-3028.4626787929828</v>
      </c>
      <c r="M18" s="69">
        <f>Bilans!AN80</f>
        <v>-1122.3871525504433</v>
      </c>
      <c r="N18" s="86">
        <f t="shared" si="1"/>
        <v>1906.0755262425396</v>
      </c>
      <c r="O18" s="88">
        <f t="shared" si="11"/>
        <v>158.83962718687829</v>
      </c>
      <c r="P18" s="71">
        <f t="shared" si="7"/>
        <v>-3028.4626787929828</v>
      </c>
      <c r="Q18" s="69">
        <f>Bilans!AN99</f>
        <v>-1122.3871525504433</v>
      </c>
      <c r="R18" s="86">
        <f t="shared" si="2"/>
        <v>1906.0755262425396</v>
      </c>
      <c r="S18" s="88">
        <f t="shared" si="12"/>
        <v>158.83962718687829</v>
      </c>
      <c r="T18" s="35">
        <f t="shared" si="8"/>
        <v>-3028.4626787929828</v>
      </c>
      <c r="U18" s="69">
        <f>Bilans!AN118</f>
        <v>-1387.7078984398586</v>
      </c>
      <c r="V18" s="86">
        <f t="shared" si="3"/>
        <v>1640.7547803531243</v>
      </c>
      <c r="W18" s="88">
        <f t="shared" si="13"/>
        <v>136.72956502942702</v>
      </c>
    </row>
    <row r="19" spans="1:23" x14ac:dyDescent="0.25">
      <c r="A19" s="1"/>
      <c r="C19" s="38">
        <v>14</v>
      </c>
      <c r="D19" s="71">
        <f>Bilans!AQ43</f>
        <v>-3095.7613253163358</v>
      </c>
      <c r="E19" s="69">
        <f>Bilans!AQ42</f>
        <v>-1409.4568643488008</v>
      </c>
      <c r="F19" s="86">
        <f t="shared" si="4"/>
        <v>1686.3044609675351</v>
      </c>
      <c r="G19" s="93">
        <f t="shared" si="9"/>
        <v>140.5253717472946</v>
      </c>
      <c r="H19" s="71">
        <f t="shared" si="5"/>
        <v>-3095.7613253163358</v>
      </c>
      <c r="I19" s="69">
        <f>Bilans!AQ61</f>
        <v>-1819.8932993143565</v>
      </c>
      <c r="J19" s="86">
        <f t="shared" si="0"/>
        <v>1275.8680260019794</v>
      </c>
      <c r="K19" s="88">
        <f t="shared" si="10"/>
        <v>106.32233550016495</v>
      </c>
      <c r="L19" s="71">
        <f t="shared" si="6"/>
        <v>-3095.7613253163358</v>
      </c>
      <c r="M19" s="69">
        <f>Bilans!AQ80</f>
        <v>-1166.0097935457086</v>
      </c>
      <c r="N19" s="86">
        <f t="shared" si="1"/>
        <v>1929.7515317706273</v>
      </c>
      <c r="O19" s="88">
        <f t="shared" si="11"/>
        <v>160.81262764755226</v>
      </c>
      <c r="P19" s="71">
        <f t="shared" si="7"/>
        <v>-3095.7613253163358</v>
      </c>
      <c r="Q19" s="69">
        <f>Bilans!AQ99</f>
        <v>-1166.0097935457086</v>
      </c>
      <c r="R19" s="86">
        <f t="shared" si="2"/>
        <v>1929.7515317706273</v>
      </c>
      <c r="S19" s="88">
        <f t="shared" si="12"/>
        <v>160.81262764755226</v>
      </c>
      <c r="T19" s="35">
        <f t="shared" si="8"/>
        <v>-3095.7613253163358</v>
      </c>
      <c r="U19" s="69">
        <f>Bilans!AQ118</f>
        <v>-1434.3223807842598</v>
      </c>
      <c r="V19" s="86">
        <f t="shared" si="3"/>
        <v>1661.438944532076</v>
      </c>
      <c r="W19" s="88">
        <f t="shared" si="13"/>
        <v>138.453245377673</v>
      </c>
    </row>
    <row r="20" spans="1:23" x14ac:dyDescent="0.25">
      <c r="A20" s="1"/>
      <c r="C20" s="38">
        <v>15</v>
      </c>
      <c r="D20" s="71">
        <f>Bilans!AT43</f>
        <v>-3164.6571930505092</v>
      </c>
      <c r="E20" s="69">
        <f>Bilans!AT42</f>
        <v>-1480.8361842780942</v>
      </c>
      <c r="F20" s="86">
        <f t="shared" si="4"/>
        <v>1683.8210087724151</v>
      </c>
      <c r="G20" s="93">
        <f t="shared" si="9"/>
        <v>140.31841739770127</v>
      </c>
      <c r="H20" s="71">
        <f t="shared" si="5"/>
        <v>-3164.6571930505092</v>
      </c>
      <c r="I20" s="69">
        <f>Bilans!AT61</f>
        <v>-1871.2559363359835</v>
      </c>
      <c r="J20" s="86">
        <f t="shared" si="0"/>
        <v>1293.4012567145257</v>
      </c>
      <c r="K20" s="88">
        <f t="shared" si="10"/>
        <v>107.78343805954381</v>
      </c>
      <c r="L20" s="71">
        <f t="shared" si="6"/>
        <v>-3164.6571930505092</v>
      </c>
      <c r="M20" s="69">
        <f>Bilans!AT80</f>
        <v>-1210.6939165894012</v>
      </c>
      <c r="N20" s="86">
        <f t="shared" si="1"/>
        <v>1953.9632764611081</v>
      </c>
      <c r="O20" s="88">
        <f t="shared" si="11"/>
        <v>162.83027303842567</v>
      </c>
      <c r="P20" s="71">
        <f t="shared" si="7"/>
        <v>-3164.6571930505092</v>
      </c>
      <c r="Q20" s="69">
        <f>Bilans!AT99</f>
        <v>-1210.6939165894012</v>
      </c>
      <c r="R20" s="86">
        <f t="shared" si="2"/>
        <v>1953.9632764611081</v>
      </c>
      <c r="S20" s="88">
        <f t="shared" si="12"/>
        <v>162.83027303842567</v>
      </c>
      <c r="T20" s="35">
        <f t="shared" si="8"/>
        <v>-3164.6571930505092</v>
      </c>
      <c r="U20" s="69">
        <f>Bilans!AT118</f>
        <v>-1481.9991643720182</v>
      </c>
      <c r="V20" s="86">
        <f t="shared" si="3"/>
        <v>1682.6580286784911</v>
      </c>
      <c r="W20" s="88">
        <f t="shared" si="13"/>
        <v>140.22150238987425</v>
      </c>
    </row>
    <row r="21" spans="1:23" x14ac:dyDescent="0.25">
      <c r="A21" s="1"/>
      <c r="C21" s="95">
        <v>16</v>
      </c>
      <c r="D21" s="96">
        <f>Bilans!AW43</f>
        <v>-3235.1881893789082</v>
      </c>
      <c r="E21" s="97">
        <f>Bilans!AW42</f>
        <v>-2258.5292748548723</v>
      </c>
      <c r="F21" s="98">
        <f t="shared" ref="F21:F35" si="14">E21-D21</f>
        <v>976.65891452403594</v>
      </c>
      <c r="G21" s="99">
        <f t="shared" si="9"/>
        <v>81.388242877002995</v>
      </c>
      <c r="H21" s="96">
        <f t="shared" ref="H21:H35" si="15">D21</f>
        <v>-3235.1881893789082</v>
      </c>
      <c r="I21" s="97">
        <f>Bilans!AW61</f>
        <v>-2258.5292748548723</v>
      </c>
      <c r="J21" s="98">
        <f t="shared" ref="J21:J35" si="16">I21-H21</f>
        <v>976.65891452403594</v>
      </c>
      <c r="K21" s="100">
        <f t="shared" si="10"/>
        <v>81.388242877002995</v>
      </c>
      <c r="L21" s="96">
        <f t="shared" ref="L21:L35" si="17">H21</f>
        <v>-3235.1881893789082</v>
      </c>
      <c r="M21" s="97">
        <f>Bilans!AW80</f>
        <v>-1256.4551949035845</v>
      </c>
      <c r="N21" s="98">
        <f t="shared" ref="N21:N35" si="18">M21-L21</f>
        <v>1978.7329944753237</v>
      </c>
      <c r="O21" s="100">
        <f t="shared" si="11"/>
        <v>164.89441620627699</v>
      </c>
      <c r="P21" s="96">
        <f t="shared" ref="P21:P35" si="19">L21</f>
        <v>-3235.1881893789082</v>
      </c>
      <c r="Q21" s="97">
        <f>Bilans!AW99</f>
        <v>-1256.4551949035845</v>
      </c>
      <c r="R21" s="98">
        <f t="shared" ref="R21:R35" si="20">Q21-P21</f>
        <v>1978.7329944753237</v>
      </c>
      <c r="S21" s="100">
        <f t="shared" si="12"/>
        <v>164.89441620627699</v>
      </c>
      <c r="T21" s="101">
        <f t="shared" ref="T21:T35" si="21">P21</f>
        <v>-3235.1881893789082</v>
      </c>
      <c r="U21" s="97">
        <f>Bilans!AW118</f>
        <v>-2680.3729193142512</v>
      </c>
      <c r="V21" s="98">
        <f t="shared" ref="V21:V35" si="22">U21-T21</f>
        <v>554.81527006465694</v>
      </c>
      <c r="W21" s="100">
        <f t="shared" si="13"/>
        <v>46.234605838721414</v>
      </c>
    </row>
    <row r="22" spans="1:23" x14ac:dyDescent="0.25">
      <c r="A22" s="1"/>
      <c r="C22" s="95">
        <v>17</v>
      </c>
      <c r="D22" s="96">
        <f>Bilans!AZ43</f>
        <v>-3307.3931213535002</v>
      </c>
      <c r="E22" s="97">
        <f>Bilans!AZ42</f>
        <v>-2315.4140423956551</v>
      </c>
      <c r="F22" s="98">
        <f t="shared" si="14"/>
        <v>991.9790789578451</v>
      </c>
      <c r="G22" s="99">
        <f t="shared" si="9"/>
        <v>82.664923246487092</v>
      </c>
      <c r="H22" s="96">
        <f t="shared" si="15"/>
        <v>-3307.3931213535002</v>
      </c>
      <c r="I22" s="97">
        <f>Bilans!AZ61</f>
        <v>-2315.4140423956551</v>
      </c>
      <c r="J22" s="98">
        <f t="shared" si="16"/>
        <v>991.9790789578451</v>
      </c>
      <c r="K22" s="100">
        <f t="shared" si="10"/>
        <v>82.664923246487092</v>
      </c>
      <c r="L22" s="96">
        <f t="shared" si="17"/>
        <v>-3307.3931213535002</v>
      </c>
      <c r="M22" s="97">
        <f>Bilans!AZ80</f>
        <v>-1303.3091864545218</v>
      </c>
      <c r="N22" s="98">
        <f t="shared" si="18"/>
        <v>2004.0839348989784</v>
      </c>
      <c r="O22" s="100">
        <f t="shared" si="11"/>
        <v>167.00699457491487</v>
      </c>
      <c r="P22" s="96">
        <f t="shared" si="19"/>
        <v>-3307.3931213535002</v>
      </c>
      <c r="Q22" s="97">
        <f>Bilans!AZ99</f>
        <v>-1303.3091864545218</v>
      </c>
      <c r="R22" s="98">
        <f t="shared" si="20"/>
        <v>2004.0839348989784</v>
      </c>
      <c r="S22" s="100">
        <f t="shared" si="12"/>
        <v>167.00699457491487</v>
      </c>
      <c r="T22" s="101">
        <f t="shared" si="21"/>
        <v>-3307.3931213535002</v>
      </c>
      <c r="U22" s="97">
        <f>Bilans!AZ118</f>
        <v>-2741.4803478188992</v>
      </c>
      <c r="V22" s="98">
        <f t="shared" si="22"/>
        <v>565.912773534601</v>
      </c>
      <c r="W22" s="100">
        <f t="shared" si="13"/>
        <v>47.159397794550081</v>
      </c>
    </row>
    <row r="23" spans="1:23" x14ac:dyDescent="0.25">
      <c r="A23" s="1"/>
      <c r="C23" s="95">
        <v>18</v>
      </c>
      <c r="D23" s="96">
        <f>Bilans!BC43</f>
        <v>-3381.3117170469559</v>
      </c>
      <c r="E23" s="97">
        <f>Bilans!BC42</f>
        <v>-2373.4017685575409</v>
      </c>
      <c r="F23" s="98">
        <f t="shared" si="14"/>
        <v>1007.909948489415</v>
      </c>
      <c r="G23" s="99">
        <f t="shared" si="9"/>
        <v>83.992495707451255</v>
      </c>
      <c r="H23" s="96">
        <f t="shared" si="15"/>
        <v>-3381.3117170469559</v>
      </c>
      <c r="I23" s="97">
        <f>Bilans!BC61</f>
        <v>-2373.4017685575409</v>
      </c>
      <c r="J23" s="98">
        <f t="shared" si="16"/>
        <v>1007.909948489415</v>
      </c>
      <c r="K23" s="100">
        <f t="shared" si="10"/>
        <v>83.992495707451255</v>
      </c>
      <c r="L23" s="96">
        <f t="shared" si="17"/>
        <v>-3381.3117170469559</v>
      </c>
      <c r="M23" s="97">
        <f>Bilans!BC80</f>
        <v>-1351.2713136071177</v>
      </c>
      <c r="N23" s="98">
        <f t="shared" si="18"/>
        <v>2030.0404034398382</v>
      </c>
      <c r="O23" s="100">
        <f t="shared" si="11"/>
        <v>169.17003361998653</v>
      </c>
      <c r="P23" s="96">
        <f t="shared" si="19"/>
        <v>-3381.3117170469559</v>
      </c>
      <c r="Q23" s="97">
        <f>Bilans!BC99</f>
        <v>-1351.2713136071177</v>
      </c>
      <c r="R23" s="98">
        <f t="shared" si="20"/>
        <v>2030.0404034398382</v>
      </c>
      <c r="S23" s="100">
        <f t="shared" si="12"/>
        <v>169.17003361998653</v>
      </c>
      <c r="T23" s="101">
        <f t="shared" si="21"/>
        <v>-3381.3117170469559</v>
      </c>
      <c r="U23" s="97">
        <f>Bilans!BC118</f>
        <v>-2803.6885555884655</v>
      </c>
      <c r="V23" s="98">
        <f t="shared" si="22"/>
        <v>577.62316145849036</v>
      </c>
      <c r="W23" s="100">
        <f t="shared" si="13"/>
        <v>48.135263454874199</v>
      </c>
    </row>
    <row r="24" spans="1:23" x14ac:dyDescent="0.25">
      <c r="A24" s="1"/>
      <c r="C24" s="95">
        <v>19</v>
      </c>
      <c r="D24" s="96">
        <f>Bilans!BF43</f>
        <v>-3456.9846474115366</v>
      </c>
      <c r="E24" s="97">
        <f>Bilans!BF42</f>
        <v>-2432.5037960021305</v>
      </c>
      <c r="F24" s="98">
        <f t="shared" si="14"/>
        <v>1024.4808514094061</v>
      </c>
      <c r="G24" s="99">
        <f t="shared" si="9"/>
        <v>85.373404284117171</v>
      </c>
      <c r="H24" s="96">
        <f t="shared" si="15"/>
        <v>-3456.9846474115366</v>
      </c>
      <c r="I24" s="97">
        <f>Bilans!BF61</f>
        <v>-2432.5037960021305</v>
      </c>
      <c r="J24" s="98">
        <f t="shared" si="16"/>
        <v>1024.4808514094061</v>
      </c>
      <c r="K24" s="100">
        <f t="shared" si="10"/>
        <v>85.373404284117171</v>
      </c>
      <c r="L24" s="96">
        <f t="shared" si="17"/>
        <v>-3456.9846474115366</v>
      </c>
      <c r="M24" s="97">
        <f>Bilans!BF80</f>
        <v>-1400.3568417350357</v>
      </c>
      <c r="N24" s="98">
        <f t="shared" si="18"/>
        <v>2056.6278056765009</v>
      </c>
      <c r="O24" s="100">
        <f t="shared" si="11"/>
        <v>171.38565047304175</v>
      </c>
      <c r="P24" s="96">
        <f t="shared" si="19"/>
        <v>-3456.9846474115366</v>
      </c>
      <c r="Q24" s="97">
        <f>Bilans!BF99</f>
        <v>-1400.3568417350357</v>
      </c>
      <c r="R24" s="98">
        <f t="shared" si="20"/>
        <v>2056.6278056765009</v>
      </c>
      <c r="S24" s="100">
        <f t="shared" si="12"/>
        <v>171.38565047304175</v>
      </c>
      <c r="T24" s="101">
        <f t="shared" si="21"/>
        <v>-3456.9846474115366</v>
      </c>
      <c r="U24" s="97">
        <f>Bilans!BF118</f>
        <v>-2867.0072339384201</v>
      </c>
      <c r="V24" s="98">
        <f t="shared" si="22"/>
        <v>589.97741347311648</v>
      </c>
      <c r="W24" s="100">
        <f t="shared" si="13"/>
        <v>49.164784456093038</v>
      </c>
    </row>
    <row r="25" spans="1:23" x14ac:dyDescent="0.25">
      <c r="A25" s="1"/>
      <c r="C25" s="95">
        <v>20</v>
      </c>
      <c r="D25" s="96">
        <f>Bilans!BI43</f>
        <v>-3534.4535486567702</v>
      </c>
      <c r="E25" s="97">
        <f>Bilans!BI42</f>
        <v>-2492.7311514695448</v>
      </c>
      <c r="F25" s="98">
        <f t="shared" si="14"/>
        <v>1041.7223971872254</v>
      </c>
      <c r="G25" s="99">
        <f t="shared" si="9"/>
        <v>86.810199765602121</v>
      </c>
      <c r="H25" s="96">
        <f t="shared" si="15"/>
        <v>-3534.4535486567702</v>
      </c>
      <c r="I25" s="97">
        <f>Bilans!BI61</f>
        <v>-2492.7311514695448</v>
      </c>
      <c r="J25" s="98">
        <f t="shared" si="16"/>
        <v>1041.7223971872254</v>
      </c>
      <c r="K25" s="100">
        <f t="shared" si="10"/>
        <v>86.810199765602121</v>
      </c>
      <c r="L25" s="96">
        <f t="shared" si="17"/>
        <v>-3534.4535486567702</v>
      </c>
      <c r="M25" s="97">
        <f>Bilans!BI80</f>
        <v>-1450.5808567449981</v>
      </c>
      <c r="N25" s="98">
        <f t="shared" si="18"/>
        <v>2083.8726919117721</v>
      </c>
      <c r="O25" s="100">
        <f t="shared" si="11"/>
        <v>173.65605765931434</v>
      </c>
      <c r="P25" s="96">
        <f t="shared" si="19"/>
        <v>-3534.4535486567702</v>
      </c>
      <c r="Q25" s="97">
        <f>Bilans!BI99</f>
        <v>-1450.5808567449981</v>
      </c>
      <c r="R25" s="98">
        <f t="shared" si="20"/>
        <v>2083.8726919117721</v>
      </c>
      <c r="S25" s="100">
        <f t="shared" si="12"/>
        <v>173.65605765931434</v>
      </c>
      <c r="T25" s="101">
        <f t="shared" si="21"/>
        <v>-3534.4535486567702</v>
      </c>
      <c r="U25" s="97">
        <f>Bilans!BI118</f>
        <v>-2931.445700819419</v>
      </c>
      <c r="V25" s="98">
        <f t="shared" si="22"/>
        <v>603.00784783735116</v>
      </c>
      <c r="W25" s="100">
        <f t="shared" si="13"/>
        <v>50.250653986445933</v>
      </c>
    </row>
    <row r="26" spans="1:23" x14ac:dyDescent="0.25">
      <c r="A26" s="1"/>
      <c r="C26" s="95">
        <v>21</v>
      </c>
      <c r="D26" s="96">
        <f>Bilans!BL43</f>
        <v>-3613.7610451582236</v>
      </c>
      <c r="E26" s="97">
        <f>Bilans!BL42</f>
        <v>-2554.0945190177763</v>
      </c>
      <c r="F26" s="98">
        <f t="shared" si="14"/>
        <v>1059.6665261404473</v>
      </c>
      <c r="G26" s="99">
        <f t="shared" si="9"/>
        <v>88.305543845037278</v>
      </c>
      <c r="H26" s="96">
        <f t="shared" si="15"/>
        <v>-3613.7610451582236</v>
      </c>
      <c r="I26" s="97">
        <f>Bilans!BL61</f>
        <v>-2554.0945190177763</v>
      </c>
      <c r="J26" s="98">
        <f t="shared" si="16"/>
        <v>1059.6665261404473</v>
      </c>
      <c r="K26" s="100">
        <f t="shared" si="10"/>
        <v>88.305543845037278</v>
      </c>
      <c r="L26" s="96">
        <f t="shared" si="17"/>
        <v>-3613.7610451582236</v>
      </c>
      <c r="M26" s="97">
        <f>Bilans!BL80</f>
        <v>-1501.9582414722495</v>
      </c>
      <c r="N26" s="98">
        <f t="shared" si="18"/>
        <v>2111.8028036859741</v>
      </c>
      <c r="O26" s="100">
        <f t="shared" si="11"/>
        <v>175.98356697383119</v>
      </c>
      <c r="P26" s="96">
        <f t="shared" si="19"/>
        <v>-3613.7610451582236</v>
      </c>
      <c r="Q26" s="97">
        <f>Bilans!BL99</f>
        <v>-1501.9582414722495</v>
      </c>
      <c r="R26" s="98">
        <f t="shared" si="20"/>
        <v>2111.8028036859741</v>
      </c>
      <c r="S26" s="100">
        <f t="shared" si="12"/>
        <v>175.98356697383119</v>
      </c>
      <c r="T26" s="101">
        <f t="shared" si="21"/>
        <v>-3613.7610451582236</v>
      </c>
      <c r="U26" s="97">
        <f>Bilans!BL118</f>
        <v>-2997.012872728018</v>
      </c>
      <c r="V26" s="98">
        <f t="shared" si="22"/>
        <v>616.74817243020561</v>
      </c>
      <c r="W26" s="100">
        <f t="shared" si="13"/>
        <v>51.395681035850465</v>
      </c>
    </row>
    <row r="27" spans="1:23" x14ac:dyDescent="0.25">
      <c r="A27" s="1"/>
      <c r="C27" s="95">
        <v>22</v>
      </c>
      <c r="D27" s="96">
        <f>Bilans!BO43</f>
        <v>-3694.9507729099778</v>
      </c>
      <c r="E27" s="97">
        <f>Bilans!BO42</f>
        <v>-2616.6042120421744</v>
      </c>
      <c r="F27" s="98">
        <f t="shared" si="14"/>
        <v>1078.3465608678034</v>
      </c>
      <c r="G27" s="99">
        <f t="shared" si="9"/>
        <v>89.86221340565028</v>
      </c>
      <c r="H27" s="96">
        <f t="shared" si="15"/>
        <v>-3694.9507729099778</v>
      </c>
      <c r="I27" s="97">
        <f>Bilans!BO61</f>
        <v>-2616.6042120421744</v>
      </c>
      <c r="J27" s="98">
        <f t="shared" si="16"/>
        <v>1078.3465608678034</v>
      </c>
      <c r="K27" s="100">
        <f t="shared" si="10"/>
        <v>89.86221340565028</v>
      </c>
      <c r="L27" s="96">
        <f t="shared" si="17"/>
        <v>-3694.9507729099778</v>
      </c>
      <c r="M27" s="97">
        <f>Bilans!BO80</f>
        <v>-1554.5036509027418</v>
      </c>
      <c r="N27" s="98">
        <f t="shared" si="18"/>
        <v>2140.447122007236</v>
      </c>
      <c r="O27" s="100">
        <f t="shared" si="11"/>
        <v>178.37059350060301</v>
      </c>
      <c r="P27" s="96">
        <f t="shared" si="19"/>
        <v>-3694.9507729099778</v>
      </c>
      <c r="Q27" s="97">
        <f>Bilans!BO99</f>
        <v>-1554.5036509027418</v>
      </c>
      <c r="R27" s="98">
        <f t="shared" si="20"/>
        <v>2140.447122007236</v>
      </c>
      <c r="S27" s="100">
        <f t="shared" si="12"/>
        <v>178.37059350060301</v>
      </c>
      <c r="T27" s="101">
        <f t="shared" si="21"/>
        <v>-3694.9507729099778</v>
      </c>
      <c r="U27" s="97">
        <f>Bilans!BO118</f>
        <v>-3063.7172353779233</v>
      </c>
      <c r="V27" s="98">
        <f t="shared" si="22"/>
        <v>631.23353753205447</v>
      </c>
      <c r="W27" s="100">
        <f t="shared" si="13"/>
        <v>52.602794794337875</v>
      </c>
    </row>
    <row r="28" spans="1:23" x14ac:dyDescent="0.25">
      <c r="A28" s="1"/>
      <c r="C28" s="95">
        <v>23</v>
      </c>
      <c r="D28" s="96">
        <f>Bilans!BR43</f>
        <v>-3778.0674035337074</v>
      </c>
      <c r="E28" s="97">
        <f>Bilans!BR42</f>
        <v>-2680.2701440291812</v>
      </c>
      <c r="F28" s="98">
        <f t="shared" si="14"/>
        <v>1097.7972595045262</v>
      </c>
      <c r="G28" s="99">
        <f t="shared" si="9"/>
        <v>91.483104958710513</v>
      </c>
      <c r="H28" s="96">
        <f t="shared" si="15"/>
        <v>-3778.0674035337074</v>
      </c>
      <c r="I28" s="97">
        <f>Bilans!BR61</f>
        <v>-2680.2701440291812</v>
      </c>
      <c r="J28" s="98">
        <f t="shared" si="16"/>
        <v>1097.7972595045262</v>
      </c>
      <c r="K28" s="100">
        <f t="shared" si="10"/>
        <v>91.483104958710513</v>
      </c>
      <c r="L28" s="96">
        <f t="shared" si="17"/>
        <v>-3778.0674035337074</v>
      </c>
      <c r="M28" s="97">
        <f>Bilans!BR80</f>
        <v>-1608.231486175936</v>
      </c>
      <c r="N28" s="98">
        <f t="shared" si="18"/>
        <v>2169.8359173577715</v>
      </c>
      <c r="O28" s="100">
        <f t="shared" si="11"/>
        <v>180.81965977981429</v>
      </c>
      <c r="P28" s="96">
        <f t="shared" si="19"/>
        <v>-3778.0674035337074</v>
      </c>
      <c r="Q28" s="97">
        <f>Bilans!BR99</f>
        <v>-1608.231486175936</v>
      </c>
      <c r="R28" s="98">
        <f t="shared" si="20"/>
        <v>2169.8359173577715</v>
      </c>
      <c r="S28" s="100">
        <f t="shared" si="12"/>
        <v>180.81965977981429</v>
      </c>
      <c r="T28" s="101">
        <f t="shared" si="21"/>
        <v>-3778.0674035337074</v>
      </c>
      <c r="U28" s="97">
        <f>Bilans!BR118</f>
        <v>-3131.5668130859622</v>
      </c>
      <c r="V28" s="98">
        <f t="shared" si="22"/>
        <v>646.50059044774525</v>
      </c>
      <c r="W28" s="100">
        <f t="shared" si="13"/>
        <v>53.875049203978769</v>
      </c>
    </row>
    <row r="29" spans="1:23" x14ac:dyDescent="0.25">
      <c r="A29" s="1"/>
      <c r="C29" s="95">
        <v>24</v>
      </c>
      <c r="D29" s="96">
        <f>Bilans!BU43</f>
        <v>-3863.1566688575735</v>
      </c>
      <c r="E29" s="97">
        <f>Bilans!BU42</f>
        <v>-2745.1017979969274</v>
      </c>
      <c r="F29" s="98">
        <f t="shared" si="14"/>
        <v>1118.0548708606461</v>
      </c>
      <c r="G29" s="99">
        <f t="shared" si="9"/>
        <v>93.171239238387173</v>
      </c>
      <c r="H29" s="96">
        <f t="shared" si="15"/>
        <v>-3863.1566688575735</v>
      </c>
      <c r="I29" s="97">
        <f>Bilans!BU61</f>
        <v>-2745.1017979969274</v>
      </c>
      <c r="J29" s="98">
        <f t="shared" si="16"/>
        <v>1118.0548708606461</v>
      </c>
      <c r="K29" s="100">
        <f t="shared" si="10"/>
        <v>93.171239238387173</v>
      </c>
      <c r="L29" s="96">
        <f t="shared" si="17"/>
        <v>-3863.1566688575735</v>
      </c>
      <c r="M29" s="97">
        <f>Bilans!BU80</f>
        <v>-1663.1558673206082</v>
      </c>
      <c r="N29" s="98">
        <f t="shared" si="18"/>
        <v>2200.0008015369654</v>
      </c>
      <c r="O29" s="100">
        <f t="shared" si="11"/>
        <v>183.33340012808046</v>
      </c>
      <c r="P29" s="96">
        <f t="shared" si="19"/>
        <v>-3863.1566688575735</v>
      </c>
      <c r="Q29" s="97">
        <f>Bilans!BU99</f>
        <v>-1663.1558673206082</v>
      </c>
      <c r="R29" s="98">
        <f t="shared" si="20"/>
        <v>2200.0008015369654</v>
      </c>
      <c r="S29" s="100">
        <f t="shared" si="12"/>
        <v>183.33340012808046</v>
      </c>
      <c r="T29" s="101">
        <f t="shared" si="21"/>
        <v>-3863.1566688575735</v>
      </c>
      <c r="U29" s="97">
        <f>Bilans!BU118</f>
        <v>-3200.5691368254897</v>
      </c>
      <c r="V29" s="98">
        <f t="shared" si="22"/>
        <v>662.5875320320838</v>
      </c>
      <c r="W29" s="100">
        <f t="shared" si="13"/>
        <v>55.215627669340314</v>
      </c>
    </row>
    <row r="30" spans="1:23" x14ac:dyDescent="0.25">
      <c r="A30" s="1"/>
      <c r="C30" s="95">
        <v>25</v>
      </c>
      <c r="D30" s="96">
        <f>Bilans!BX43</f>
        <v>-3950.2653860784594</v>
      </c>
      <c r="E30" s="97">
        <f>Bilans!BX42</f>
        <v>-2811.1081945736282</v>
      </c>
      <c r="F30" s="98">
        <f t="shared" si="14"/>
        <v>1139.1571915048312</v>
      </c>
      <c r="G30" s="99">
        <f t="shared" si="9"/>
        <v>94.929765958735928</v>
      </c>
      <c r="H30" s="96">
        <f t="shared" si="15"/>
        <v>-3950.2653860784594</v>
      </c>
      <c r="I30" s="97">
        <f>Bilans!BX61</f>
        <v>-2811.1081945736282</v>
      </c>
      <c r="J30" s="98">
        <f t="shared" si="16"/>
        <v>1139.1571915048312</v>
      </c>
      <c r="K30" s="100">
        <f t="shared" si="10"/>
        <v>94.929765958735928</v>
      </c>
      <c r="L30" s="96">
        <f t="shared" si="17"/>
        <v>-3950.2653860784594</v>
      </c>
      <c r="M30" s="97">
        <f>Bilans!BX80</f>
        <v>-1719.2906046742974</v>
      </c>
      <c r="N30" s="98">
        <f t="shared" si="18"/>
        <v>2230.9747814041621</v>
      </c>
      <c r="O30" s="100">
        <f t="shared" si="11"/>
        <v>185.9145651170135</v>
      </c>
      <c r="P30" s="96">
        <f t="shared" si="19"/>
        <v>-3950.2653860784594</v>
      </c>
      <c r="Q30" s="97">
        <f>Bilans!BX99</f>
        <v>-1719.2906046742974</v>
      </c>
      <c r="R30" s="98">
        <f t="shared" si="20"/>
        <v>2230.9747814041621</v>
      </c>
      <c r="S30" s="100">
        <f t="shared" si="12"/>
        <v>185.9145651170135</v>
      </c>
      <c r="T30" s="101">
        <f t="shared" si="21"/>
        <v>-3950.2653860784594</v>
      </c>
      <c r="U30" s="97">
        <f>Bilans!BX118</f>
        <v>-3270.7312108983078</v>
      </c>
      <c r="V30" s="98">
        <f t="shared" si="22"/>
        <v>679.53417518015158</v>
      </c>
      <c r="W30" s="100">
        <f t="shared" si="13"/>
        <v>56.627847931679298</v>
      </c>
    </row>
    <row r="31" spans="1:23" x14ac:dyDescent="0.25">
      <c r="A31" s="1"/>
      <c r="C31" s="95">
        <v>26</v>
      </c>
      <c r="D31" s="96">
        <f>Bilans!CA43</f>
        <v>-4039.4414835213879</v>
      </c>
      <c r="E31" s="97">
        <f>Bilans!CA42</f>
        <v>-2878.2978586631102</v>
      </c>
      <c r="F31" s="98">
        <f t="shared" si="14"/>
        <v>1161.1436248582777</v>
      </c>
      <c r="G31" s="99">
        <f t="shared" si="9"/>
        <v>96.761968738189807</v>
      </c>
      <c r="H31" s="96">
        <f t="shared" si="15"/>
        <v>-4039.4414835213879</v>
      </c>
      <c r="I31" s="97">
        <f>Bilans!CA61</f>
        <v>-2878.2978586631102</v>
      </c>
      <c r="J31" s="98">
        <f t="shared" si="16"/>
        <v>1161.1436248582777</v>
      </c>
      <c r="K31" s="100">
        <f t="shared" si="10"/>
        <v>96.761968738189807</v>
      </c>
      <c r="L31" s="96">
        <f t="shared" si="17"/>
        <v>-4039.4414835213879</v>
      </c>
      <c r="M31" s="97">
        <f>Bilans!CA80</f>
        <v>-1776.6491689353657</v>
      </c>
      <c r="N31" s="98">
        <f t="shared" si="18"/>
        <v>2262.7923145860223</v>
      </c>
      <c r="O31" s="100">
        <f t="shared" si="11"/>
        <v>188.56602621550186</v>
      </c>
      <c r="P31" s="96">
        <f t="shared" si="19"/>
        <v>-4039.4414835213879</v>
      </c>
      <c r="Q31" s="97">
        <f>Bilans!CA99</f>
        <v>-1776.6491689353657</v>
      </c>
      <c r="R31" s="98">
        <f t="shared" si="20"/>
        <v>2262.7923145860223</v>
      </c>
      <c r="S31" s="100">
        <f t="shared" si="12"/>
        <v>188.56602621550186</v>
      </c>
      <c r="T31" s="101">
        <f t="shared" si="21"/>
        <v>-4039.4414835213879</v>
      </c>
      <c r="U31" s="97">
        <f>Bilans!CA118</f>
        <v>-3342.0594781745558</v>
      </c>
      <c r="V31" s="98">
        <f t="shared" si="22"/>
        <v>697.3820053468321</v>
      </c>
      <c r="W31" s="100">
        <f t="shared" si="13"/>
        <v>58.115167112236009</v>
      </c>
    </row>
    <row r="32" spans="1:23" x14ac:dyDescent="0.25">
      <c r="A32" s="1"/>
      <c r="C32" s="95">
        <v>27</v>
      </c>
      <c r="D32" s="96">
        <f>Bilans!CD43</f>
        <v>-4130.7340270102941</v>
      </c>
      <c r="E32" s="97">
        <f>Bilans!CD42</f>
        <v>-2946.6787846450379</v>
      </c>
      <c r="F32" s="98">
        <f t="shared" si="14"/>
        <v>1184.0552423652562</v>
      </c>
      <c r="G32" s="99">
        <f t="shared" si="9"/>
        <v>98.671270197104676</v>
      </c>
      <c r="H32" s="96">
        <f t="shared" si="15"/>
        <v>-4130.7340270102941</v>
      </c>
      <c r="I32" s="97">
        <f>Bilans!CD61</f>
        <v>-2946.6787846450379</v>
      </c>
      <c r="J32" s="98">
        <f t="shared" si="16"/>
        <v>1184.0552423652562</v>
      </c>
      <c r="K32" s="100">
        <f t="shared" si="10"/>
        <v>98.671270197104676</v>
      </c>
      <c r="L32" s="96">
        <f t="shared" si="17"/>
        <v>-4130.7340270102941</v>
      </c>
      <c r="M32" s="97">
        <f>Bilans!CD80</f>
        <v>-1835.2446597948442</v>
      </c>
      <c r="N32" s="98">
        <f t="shared" si="18"/>
        <v>2295.4893672154499</v>
      </c>
      <c r="O32" s="100">
        <f t="shared" si="11"/>
        <v>191.29078060128748</v>
      </c>
      <c r="P32" s="96">
        <f t="shared" si="19"/>
        <v>-4130.7340270102941</v>
      </c>
      <c r="Q32" s="97">
        <f>Bilans!CD99</f>
        <v>-1835.2446597948442</v>
      </c>
      <c r="R32" s="98">
        <f t="shared" si="20"/>
        <v>2295.4893672154499</v>
      </c>
      <c r="S32" s="100">
        <f t="shared" si="12"/>
        <v>191.29078060128748</v>
      </c>
      <c r="T32" s="101">
        <f t="shared" si="21"/>
        <v>-4130.7340270102941</v>
      </c>
      <c r="U32" s="97">
        <f>Bilans!CD118</f>
        <v>-3414.5597838483282</v>
      </c>
      <c r="V32" s="98">
        <f t="shared" si="22"/>
        <v>716.17424316196593</v>
      </c>
      <c r="W32" s="100">
        <f t="shared" si="13"/>
        <v>59.681186930163825</v>
      </c>
    </row>
    <row r="33" spans="1:23" x14ac:dyDescent="0.25">
      <c r="A33" s="1"/>
      <c r="C33" s="95">
        <v>28</v>
      </c>
      <c r="D33" s="96">
        <f>Bilans!CG43</f>
        <v>-4224.193246864671</v>
      </c>
      <c r="E33" s="97">
        <f>Bilans!CG42</f>
        <v>-3016.2584000556812</v>
      </c>
      <c r="F33" s="98">
        <f t="shared" si="14"/>
        <v>1207.9348468089897</v>
      </c>
      <c r="G33" s="99">
        <f t="shared" si="9"/>
        <v>100.66123723408248</v>
      </c>
      <c r="H33" s="96">
        <f t="shared" si="15"/>
        <v>-4224.193246864671</v>
      </c>
      <c r="I33" s="97">
        <f>Bilans!CG61</f>
        <v>-3016.2584000556812</v>
      </c>
      <c r="J33" s="98">
        <f t="shared" si="16"/>
        <v>1207.9348468089897</v>
      </c>
      <c r="K33" s="100">
        <f t="shared" si="10"/>
        <v>100.66123723408248</v>
      </c>
      <c r="L33" s="96">
        <f t="shared" si="17"/>
        <v>-4224.193246864671</v>
      </c>
      <c r="M33" s="97">
        <f>Bilans!CG80</f>
        <v>-1895.0897730934189</v>
      </c>
      <c r="N33" s="98">
        <f t="shared" si="18"/>
        <v>2329.1034737712521</v>
      </c>
      <c r="O33" s="100">
        <f t="shared" si="11"/>
        <v>194.09195614760435</v>
      </c>
      <c r="P33" s="96">
        <f t="shared" si="19"/>
        <v>-4224.193246864671</v>
      </c>
      <c r="Q33" s="97">
        <f>Bilans!CG99</f>
        <v>-1895.0897730934189</v>
      </c>
      <c r="R33" s="98">
        <f t="shared" si="20"/>
        <v>2329.1034737712521</v>
      </c>
      <c r="S33" s="100">
        <f t="shared" si="12"/>
        <v>194.09195614760435</v>
      </c>
      <c r="T33" s="101">
        <f t="shared" si="21"/>
        <v>-4224.193246864671</v>
      </c>
      <c r="U33" s="97">
        <f>Bilans!CG118</f>
        <v>-3488.2373376550549</v>
      </c>
      <c r="V33" s="98">
        <f t="shared" si="22"/>
        <v>735.95590920961604</v>
      </c>
      <c r="W33" s="100">
        <f t="shared" si="13"/>
        <v>61.329659100801337</v>
      </c>
    </row>
    <row r="34" spans="1:23" x14ac:dyDescent="0.25">
      <c r="A34" s="1"/>
      <c r="C34" s="95">
        <v>29</v>
      </c>
      <c r="D34" s="96">
        <f>Bilans!CJ43</f>
        <v>-4319.8705655369249</v>
      </c>
      <c r="E34" s="97">
        <f>Bilans!CJ42</f>
        <v>-3087.043527693188</v>
      </c>
      <c r="F34" s="98">
        <f t="shared" si="14"/>
        <v>1232.8270378437369</v>
      </c>
      <c r="G34" s="99">
        <f t="shared" si="9"/>
        <v>102.73558648697808</v>
      </c>
      <c r="H34" s="96">
        <f t="shared" si="15"/>
        <v>-4319.8705655369249</v>
      </c>
      <c r="I34" s="97">
        <f>Bilans!CJ61</f>
        <v>-3087.043527693188</v>
      </c>
      <c r="J34" s="98">
        <f t="shared" si="16"/>
        <v>1232.8270378437369</v>
      </c>
      <c r="K34" s="100">
        <f t="shared" si="10"/>
        <v>102.73558648697808</v>
      </c>
      <c r="L34" s="96">
        <f t="shared" si="17"/>
        <v>-4319.8705655369249</v>
      </c>
      <c r="M34" s="97">
        <f>Bilans!CJ80</f>
        <v>-1956.196766446998</v>
      </c>
      <c r="N34" s="98">
        <f t="shared" si="18"/>
        <v>2363.6737990899269</v>
      </c>
      <c r="O34" s="100">
        <f t="shared" si="11"/>
        <v>196.97281659082725</v>
      </c>
      <c r="P34" s="96">
        <f t="shared" si="19"/>
        <v>-4319.8705655369249</v>
      </c>
      <c r="Q34" s="97">
        <f>Bilans!CJ99</f>
        <v>-1956.196766446998</v>
      </c>
      <c r="R34" s="98">
        <f t="shared" si="20"/>
        <v>2363.6737990899269</v>
      </c>
      <c r="S34" s="100">
        <f t="shared" si="12"/>
        <v>196.97281659082725</v>
      </c>
      <c r="T34" s="101">
        <f t="shared" si="21"/>
        <v>-4319.8705655369249</v>
      </c>
      <c r="U34" s="97">
        <f>Bilans!CJ118</f>
        <v>-3563.0966744948382</v>
      </c>
      <c r="V34" s="98">
        <f t="shared" si="22"/>
        <v>756.77389104208669</v>
      </c>
      <c r="W34" s="100">
        <f t="shared" si="13"/>
        <v>63.064490920173888</v>
      </c>
    </row>
    <row r="35" spans="1:23" ht="15.75" thickBot="1" x14ac:dyDescent="0.3">
      <c r="A35" s="1"/>
      <c r="C35" s="102">
        <v>30</v>
      </c>
      <c r="D35" s="103">
        <f>Bilans!CM43</f>
        <v>-4417.8186259056683</v>
      </c>
      <c r="E35" s="104">
        <f>Bilans!CM42</f>
        <v>-3159.0403460894991</v>
      </c>
      <c r="F35" s="105">
        <f t="shared" si="14"/>
        <v>1258.7782798161693</v>
      </c>
      <c r="G35" s="106">
        <f t="shared" si="9"/>
        <v>104.89818998468077</v>
      </c>
      <c r="H35" s="103">
        <f t="shared" si="15"/>
        <v>-4417.8186259056683</v>
      </c>
      <c r="I35" s="104">
        <f>Bilans!CM61</f>
        <v>-3159.0403460894991</v>
      </c>
      <c r="J35" s="105">
        <f t="shared" si="16"/>
        <v>1258.7782798161693</v>
      </c>
      <c r="K35" s="107">
        <f t="shared" si="10"/>
        <v>104.89818998468077</v>
      </c>
      <c r="L35" s="103">
        <f t="shared" si="17"/>
        <v>-4417.8186259056683</v>
      </c>
      <c r="M35" s="104">
        <f>Bilans!CM80</f>
        <v>-2018.5774232823831</v>
      </c>
      <c r="N35" s="105">
        <f t="shared" si="18"/>
        <v>2399.2412026232851</v>
      </c>
      <c r="O35" s="107">
        <f t="shared" si="11"/>
        <v>199.93676688527376</v>
      </c>
      <c r="P35" s="103">
        <f t="shared" si="19"/>
        <v>-4417.8186259056683</v>
      </c>
      <c r="Q35" s="104">
        <f>Bilans!CM99</f>
        <v>-2018.5774232823831</v>
      </c>
      <c r="R35" s="105">
        <f t="shared" si="20"/>
        <v>2399.2412026232851</v>
      </c>
      <c r="S35" s="107">
        <f t="shared" si="12"/>
        <v>199.93676688527376</v>
      </c>
      <c r="T35" s="108">
        <f t="shared" si="21"/>
        <v>-4417.8186259056683</v>
      </c>
      <c r="U35" s="104">
        <f>Bilans!CM118</f>
        <v>-3639.1416134041233</v>
      </c>
      <c r="V35" s="105">
        <f t="shared" si="22"/>
        <v>778.67701250154505</v>
      </c>
      <c r="W35" s="107">
        <f t="shared" si="13"/>
        <v>64.889751041795421</v>
      </c>
    </row>
    <row r="36" spans="1:23" s="34" customFormat="1" ht="15.75" thickBot="1" x14ac:dyDescent="0.3">
      <c r="A36" s="131"/>
      <c r="D36" s="70"/>
      <c r="E36" s="70"/>
      <c r="F36" s="84"/>
      <c r="G36" s="84"/>
      <c r="H36" s="70"/>
      <c r="I36" s="70"/>
      <c r="J36" s="84"/>
      <c r="K36" s="84"/>
      <c r="L36" s="70"/>
      <c r="M36" s="70"/>
      <c r="N36" s="84"/>
      <c r="O36" s="84"/>
      <c r="P36" s="70"/>
      <c r="Q36" s="70"/>
      <c r="R36" s="84"/>
      <c r="S36" s="84"/>
      <c r="T36" s="70"/>
      <c r="U36" s="70"/>
      <c r="V36" s="84"/>
      <c r="W36" s="84"/>
    </row>
    <row r="37" spans="1:23" s="34" customFormat="1" ht="15.75" thickBot="1" x14ac:dyDescent="0.3">
      <c r="A37" s="131"/>
      <c r="C37" s="37"/>
      <c r="D37" s="301" t="s">
        <v>245</v>
      </c>
      <c r="E37" s="301"/>
      <c r="F37" s="301"/>
      <c r="G37" s="301"/>
      <c r="H37" s="301"/>
      <c r="I37" s="301"/>
      <c r="J37" s="301"/>
      <c r="K37" s="301"/>
      <c r="L37" s="301"/>
      <c r="M37" s="301"/>
      <c r="N37" s="301"/>
      <c r="O37" s="301"/>
      <c r="P37" s="301"/>
      <c r="Q37" s="301"/>
      <c r="R37" s="301"/>
      <c r="S37" s="301"/>
      <c r="T37" s="301"/>
      <c r="U37" s="301"/>
      <c r="V37" s="301"/>
      <c r="W37" s="302"/>
    </row>
    <row r="38" spans="1:23" s="34" customFormat="1" ht="15.75" thickBot="1" x14ac:dyDescent="0.3">
      <c r="A38" s="131"/>
      <c r="C38" s="38"/>
      <c r="D38" s="301" t="s">
        <v>81</v>
      </c>
      <c r="E38" s="301"/>
      <c r="F38" s="301"/>
      <c r="G38" s="301"/>
      <c r="H38" s="303" t="s">
        <v>118</v>
      </c>
      <c r="I38" s="301"/>
      <c r="J38" s="301"/>
      <c r="K38" s="302"/>
      <c r="L38" s="303" t="s">
        <v>122</v>
      </c>
      <c r="M38" s="301"/>
      <c r="N38" s="301"/>
      <c r="O38" s="302"/>
      <c r="P38" s="303" t="s">
        <v>235</v>
      </c>
      <c r="Q38" s="301"/>
      <c r="R38" s="301"/>
      <c r="S38" s="302"/>
      <c r="T38" s="301" t="s">
        <v>234</v>
      </c>
      <c r="U38" s="301"/>
      <c r="V38" s="301"/>
      <c r="W38" s="302"/>
    </row>
    <row r="39" spans="1:23" s="34" customFormat="1" ht="15.75" thickBot="1" x14ac:dyDescent="0.3">
      <c r="A39" s="303" t="s">
        <v>247</v>
      </c>
      <c r="B39" s="302"/>
      <c r="C39" s="39" t="s">
        <v>82</v>
      </c>
      <c r="D39" s="174" t="s">
        <v>79</v>
      </c>
      <c r="E39" s="190" t="s">
        <v>80</v>
      </c>
      <c r="F39" s="191" t="s">
        <v>128</v>
      </c>
      <c r="G39" s="192" t="s">
        <v>129</v>
      </c>
      <c r="H39" s="40" t="s">
        <v>79</v>
      </c>
      <c r="I39" s="41" t="s">
        <v>80</v>
      </c>
      <c r="J39" s="36" t="s">
        <v>83</v>
      </c>
      <c r="K39" s="36" t="s">
        <v>129</v>
      </c>
      <c r="L39" s="40" t="s">
        <v>79</v>
      </c>
      <c r="M39" s="41" t="s">
        <v>80</v>
      </c>
      <c r="N39" s="36" t="s">
        <v>83</v>
      </c>
      <c r="O39" s="36" t="s">
        <v>129</v>
      </c>
      <c r="P39" s="171" t="s">
        <v>79</v>
      </c>
      <c r="Q39" s="190" t="s">
        <v>80</v>
      </c>
      <c r="R39" s="191" t="s">
        <v>83</v>
      </c>
      <c r="S39" s="191" t="s">
        <v>129</v>
      </c>
      <c r="T39" s="174" t="s">
        <v>79</v>
      </c>
      <c r="U39" s="190" t="s">
        <v>80</v>
      </c>
      <c r="V39" s="191" t="s">
        <v>83</v>
      </c>
      <c r="W39" s="191" t="s">
        <v>129</v>
      </c>
    </row>
    <row r="40" spans="1:23" s="34" customFormat="1" ht="15.75" thickBot="1" x14ac:dyDescent="0.3">
      <c r="A40" s="304"/>
      <c r="B40" s="305"/>
      <c r="C40" s="39">
        <v>0</v>
      </c>
      <c r="D40" s="40"/>
      <c r="E40" s="195">
        <f>E5</f>
        <v>-17820</v>
      </c>
      <c r="F40" s="196">
        <f>E40-D40</f>
        <v>-17820</v>
      </c>
      <c r="G40" s="189"/>
      <c r="H40" s="171"/>
      <c r="I40" s="175">
        <f>E40</f>
        <v>-17820</v>
      </c>
      <c r="J40" s="198">
        <f t="shared" ref="J40:J70" si="23">I40-H40</f>
        <v>-17820</v>
      </c>
      <c r="K40" s="173"/>
      <c r="L40" s="171"/>
      <c r="M40" s="175">
        <f>I40</f>
        <v>-17820</v>
      </c>
      <c r="N40" s="197">
        <f t="shared" ref="N40:N70" si="24">M40-L40</f>
        <v>-17820</v>
      </c>
      <c r="O40" s="173"/>
      <c r="P40" s="40"/>
      <c r="Q40" s="187">
        <f>M40</f>
        <v>-17820</v>
      </c>
      <c r="R40" s="188">
        <f t="shared" ref="R40:R70" si="25">Q40-P40</f>
        <v>-17820</v>
      </c>
      <c r="S40" s="189"/>
      <c r="T40" s="40"/>
      <c r="U40" s="187">
        <f>Q40</f>
        <v>-17820</v>
      </c>
      <c r="V40" s="188">
        <f t="shared" ref="V40:V70" si="26">U40-T40</f>
        <v>-17820</v>
      </c>
      <c r="W40" s="189"/>
    </row>
    <row r="41" spans="1:23" s="34" customFormat="1" x14ac:dyDescent="0.25">
      <c r="A41" s="306">
        <f>1/(1+'Koszt kapitału'!$D$14%)^C41</f>
        <v>0.97812797174296973</v>
      </c>
      <c r="B41" s="307"/>
      <c r="C41" s="38">
        <v>1</v>
      </c>
      <c r="D41" s="193">
        <f t="shared" ref="D41:D70" si="27">D6*A41</f>
        <v>-2281.7814105866055</v>
      </c>
      <c r="E41" s="185">
        <f t="shared" ref="E41:E70" si="28">E6*$A41</f>
        <v>-332.88625976656965</v>
      </c>
      <c r="F41" s="186">
        <f t="shared" ref="F41:F70" si="29">E41-D41</f>
        <v>1948.8951508200357</v>
      </c>
      <c r="G41" s="194">
        <f>F41/12</f>
        <v>162.40792923500297</v>
      </c>
      <c r="H41" s="75">
        <f>D41</f>
        <v>-2281.7814105866055</v>
      </c>
      <c r="I41" s="89">
        <f t="shared" ref="I41:I70" si="30">I6*$A41</f>
        <v>-1212.5664556723918</v>
      </c>
      <c r="J41" s="90">
        <f t="shared" si="23"/>
        <v>1069.2149549142136</v>
      </c>
      <c r="K41" s="87">
        <f>J41/12</f>
        <v>89.101246242851133</v>
      </c>
      <c r="L41" s="75">
        <f t="shared" ref="L41:L70" si="31">H41</f>
        <v>-2281.7814105866055</v>
      </c>
      <c r="M41" s="89">
        <f t="shared" ref="M41:M70" si="32">M6*$A41</f>
        <v>-659.54084871294629</v>
      </c>
      <c r="N41" s="90">
        <f t="shared" si="24"/>
        <v>1622.2405618736593</v>
      </c>
      <c r="O41" s="87">
        <f>N41/12</f>
        <v>135.1867134894716</v>
      </c>
      <c r="P41" s="75">
        <f t="shared" ref="P41:P70" si="33">L41</f>
        <v>-2281.7814105866055</v>
      </c>
      <c r="Q41" s="89">
        <f t="shared" ref="Q41:Q70" si="34">Q6*$A41</f>
        <v>-665.2129584736889</v>
      </c>
      <c r="R41" s="90">
        <f t="shared" si="25"/>
        <v>1616.5684521129165</v>
      </c>
      <c r="S41" s="87">
        <f>R41/12</f>
        <v>134.71403767607637</v>
      </c>
      <c r="T41" s="75">
        <f t="shared" ref="T41:T70" si="35">P41</f>
        <v>-2281.7814105866055</v>
      </c>
      <c r="U41" s="89">
        <f t="shared" ref="U41:U70" si="36">U6*$A41</f>
        <v>-890.606207648588</v>
      </c>
      <c r="V41" s="90">
        <f t="shared" si="26"/>
        <v>1391.1752029380175</v>
      </c>
      <c r="W41" s="87">
        <f>V41/12</f>
        <v>115.93126691150145</v>
      </c>
    </row>
    <row r="42" spans="1:23" s="34" customFormat="1" x14ac:dyDescent="0.25">
      <c r="A42" s="306">
        <f>1/(1+'Koszt kapitału'!$D$14%)^C42</f>
        <v>0.95673432910601586</v>
      </c>
      <c r="B42" s="307"/>
      <c r="C42" s="38">
        <v>2</v>
      </c>
      <c r="D42" s="71">
        <f t="shared" si="27"/>
        <v>-2280.4651915252434</v>
      </c>
      <c r="E42" s="69">
        <f t="shared" si="28"/>
        <v>-387.41069617708877</v>
      </c>
      <c r="F42" s="182">
        <f t="shared" si="29"/>
        <v>1893.0544953481547</v>
      </c>
      <c r="G42" s="88">
        <f t="shared" ref="G42:G70" si="37">F42/12</f>
        <v>157.7545412790129</v>
      </c>
      <c r="H42" s="71">
        <f t="shared" ref="H42:H70" si="38">D42</f>
        <v>-2280.4651915252434</v>
      </c>
      <c r="I42" s="69">
        <f t="shared" si="30"/>
        <v>-1227.1914238426973</v>
      </c>
      <c r="J42" s="86">
        <f t="shared" si="23"/>
        <v>1053.2737676825461</v>
      </c>
      <c r="K42" s="88">
        <f t="shared" ref="K42:K70" si="39">J42/12</f>
        <v>87.77281397354551</v>
      </c>
      <c r="L42" s="71">
        <f t="shared" si="31"/>
        <v>-2280.4651915252434</v>
      </c>
      <c r="M42" s="69">
        <f t="shared" si="32"/>
        <v>-677.41716398861445</v>
      </c>
      <c r="N42" s="86">
        <f t="shared" si="24"/>
        <v>1603.048027536629</v>
      </c>
      <c r="O42" s="88">
        <f t="shared" ref="O42:O70" si="40">N42/12</f>
        <v>133.58733562805241</v>
      </c>
      <c r="P42" s="71">
        <f t="shared" si="33"/>
        <v>-2280.4651915252434</v>
      </c>
      <c r="Q42" s="69">
        <f t="shared" si="34"/>
        <v>-677.41716398861445</v>
      </c>
      <c r="R42" s="86">
        <f t="shared" si="25"/>
        <v>1603.048027536629</v>
      </c>
      <c r="S42" s="88">
        <f t="shared" ref="S42:S70" si="41">R42/12</f>
        <v>133.58733562805241</v>
      </c>
      <c r="T42" s="71">
        <f t="shared" si="35"/>
        <v>-2280.4651915252434</v>
      </c>
      <c r="U42" s="69">
        <f t="shared" si="36"/>
        <v>-900.06635343222797</v>
      </c>
      <c r="V42" s="86">
        <f t="shared" si="26"/>
        <v>1380.3988380930155</v>
      </c>
      <c r="W42" s="88">
        <f t="shared" ref="W42:W70" si="42">V42/12</f>
        <v>115.03323650775128</v>
      </c>
    </row>
    <row r="43" spans="1:23" s="34" customFormat="1" x14ac:dyDescent="0.25">
      <c r="A43" s="306">
        <f>1/(1+'Koszt kapitału'!$D$14%)^C43</f>
        <v>0.93580860882533823</v>
      </c>
      <c r="B43" s="307"/>
      <c r="C43" s="38">
        <v>3</v>
      </c>
      <c r="D43" s="71">
        <f t="shared" si="27"/>
        <v>-2279.2429800765631</v>
      </c>
      <c r="E43" s="69">
        <f t="shared" si="28"/>
        <v>-440.16295766137722</v>
      </c>
      <c r="F43" s="182">
        <f t="shared" si="29"/>
        <v>1839.0800224151858</v>
      </c>
      <c r="G43" s="88">
        <f t="shared" si="37"/>
        <v>153.25666853459882</v>
      </c>
      <c r="H43" s="71">
        <f t="shared" si="38"/>
        <v>-2279.2429800765631</v>
      </c>
      <c r="I43" s="69">
        <f t="shared" si="30"/>
        <v>-1237.3104402868235</v>
      </c>
      <c r="J43" s="86">
        <f t="shared" si="23"/>
        <v>1041.9325397897396</v>
      </c>
      <c r="K43" s="88">
        <f t="shared" si="39"/>
        <v>86.827711649144973</v>
      </c>
      <c r="L43" s="71">
        <f t="shared" si="31"/>
        <v>-2279.2429800765631</v>
      </c>
      <c r="M43" s="69">
        <f t="shared" si="32"/>
        <v>-693.47880324245614</v>
      </c>
      <c r="N43" s="86">
        <f t="shared" si="24"/>
        <v>1585.7641768341068</v>
      </c>
      <c r="O43" s="88">
        <f t="shared" si="40"/>
        <v>132.14701473617558</v>
      </c>
      <c r="P43" s="71">
        <f t="shared" si="33"/>
        <v>-2279.2429800765631</v>
      </c>
      <c r="Q43" s="69">
        <f t="shared" si="34"/>
        <v>-693.47880324245614</v>
      </c>
      <c r="R43" s="86">
        <f t="shared" si="25"/>
        <v>1585.7641768341068</v>
      </c>
      <c r="S43" s="88">
        <f t="shared" si="41"/>
        <v>132.14701473617558</v>
      </c>
      <c r="T43" s="71">
        <f t="shared" si="35"/>
        <v>-2279.2429800765631</v>
      </c>
      <c r="U43" s="69">
        <f t="shared" si="36"/>
        <v>-913.9964829815101</v>
      </c>
      <c r="V43" s="86">
        <f t="shared" si="26"/>
        <v>1365.246497095053</v>
      </c>
      <c r="W43" s="88">
        <f t="shared" si="42"/>
        <v>113.77054142458775</v>
      </c>
    </row>
    <row r="44" spans="1:23" s="34" customFormat="1" x14ac:dyDescent="0.25">
      <c r="A44" s="306">
        <f>1/(1+'Koszt kapitału'!$D$14%)^C44</f>
        <v>0.91534057648993838</v>
      </c>
      <c r="B44" s="307"/>
      <c r="C44" s="38">
        <v>4</v>
      </c>
      <c r="D44" s="71">
        <f t="shared" si="27"/>
        <v>-2278.1128076412388</v>
      </c>
      <c r="E44" s="69">
        <f t="shared" si="28"/>
        <v>-491.1891631290967</v>
      </c>
      <c r="F44" s="182">
        <f t="shared" si="29"/>
        <v>1786.9236445121421</v>
      </c>
      <c r="G44" s="88">
        <f t="shared" si="37"/>
        <v>148.91030370934519</v>
      </c>
      <c r="H44" s="71">
        <f t="shared" si="38"/>
        <v>-2278.1128076412388</v>
      </c>
      <c r="I44" s="69">
        <f t="shared" si="30"/>
        <v>-1247.2336511107874</v>
      </c>
      <c r="J44" s="86">
        <f t="shared" si="23"/>
        <v>1030.8791565304514</v>
      </c>
      <c r="K44" s="88">
        <f t="shared" si="39"/>
        <v>85.90659637753761</v>
      </c>
      <c r="L44" s="71">
        <f t="shared" si="31"/>
        <v>-2278.1128076412388</v>
      </c>
      <c r="M44" s="69">
        <f t="shared" si="32"/>
        <v>-709.32509315313575</v>
      </c>
      <c r="N44" s="86">
        <f t="shared" si="24"/>
        <v>1568.7877144881031</v>
      </c>
      <c r="O44" s="88">
        <f t="shared" si="40"/>
        <v>130.73230954067526</v>
      </c>
      <c r="P44" s="71">
        <f t="shared" si="33"/>
        <v>-2278.1128076412388</v>
      </c>
      <c r="Q44" s="69">
        <f t="shared" si="34"/>
        <v>-709.32509315313575</v>
      </c>
      <c r="R44" s="86">
        <f t="shared" si="25"/>
        <v>1568.7877144881031</v>
      </c>
      <c r="S44" s="88">
        <f t="shared" si="41"/>
        <v>130.73230954067526</v>
      </c>
      <c r="T44" s="71">
        <f t="shared" si="35"/>
        <v>-2278.1128076412388</v>
      </c>
      <c r="U44" s="69">
        <f t="shared" si="36"/>
        <v>-927.70687512368897</v>
      </c>
      <c r="V44" s="86">
        <f t="shared" si="26"/>
        <v>1350.4059325175499</v>
      </c>
      <c r="W44" s="88">
        <f t="shared" si="42"/>
        <v>112.53382770979583</v>
      </c>
    </row>
    <row r="45" spans="1:23" s="34" customFormat="1" x14ac:dyDescent="0.25">
      <c r="A45" s="306">
        <f>1/(1+'Koszt kapitału'!$D$14%)^C45</f>
        <v>0.89532022153614399</v>
      </c>
      <c r="B45" s="307"/>
      <c r="C45" s="38">
        <v>5</v>
      </c>
      <c r="D45" s="71">
        <f t="shared" si="27"/>
        <v>-2277.0727487946988</v>
      </c>
      <c r="E45" s="69">
        <f t="shared" si="28"/>
        <v>-540.53405903084649</v>
      </c>
      <c r="F45" s="182">
        <f t="shared" si="29"/>
        <v>1736.5386897638523</v>
      </c>
      <c r="G45" s="88">
        <f t="shared" si="37"/>
        <v>144.71155748032103</v>
      </c>
      <c r="H45" s="71">
        <f t="shared" si="38"/>
        <v>-2277.0727487946988</v>
      </c>
      <c r="I45" s="69">
        <f t="shared" si="30"/>
        <v>-1256.9593590980203</v>
      </c>
      <c r="J45" s="86">
        <f t="shared" si="23"/>
        <v>1020.1133896966785</v>
      </c>
      <c r="K45" s="88">
        <f t="shared" si="39"/>
        <v>85.009449141389879</v>
      </c>
      <c r="L45" s="71">
        <f t="shared" si="31"/>
        <v>-2277.0727487946988</v>
      </c>
      <c r="M45" s="69">
        <f t="shared" si="32"/>
        <v>-724.95422436208889</v>
      </c>
      <c r="N45" s="86">
        <f t="shared" si="24"/>
        <v>1552.1185244326098</v>
      </c>
      <c r="O45" s="88">
        <f t="shared" si="40"/>
        <v>129.34321036938414</v>
      </c>
      <c r="P45" s="71">
        <f t="shared" si="33"/>
        <v>-2277.0727487946988</v>
      </c>
      <c r="Q45" s="69">
        <f t="shared" si="34"/>
        <v>-724.95422436208889</v>
      </c>
      <c r="R45" s="86">
        <f t="shared" si="25"/>
        <v>1552.1185244326098</v>
      </c>
      <c r="S45" s="88">
        <f t="shared" si="41"/>
        <v>129.34321036938414</v>
      </c>
      <c r="T45" s="71">
        <f t="shared" si="35"/>
        <v>-2277.0727487946988</v>
      </c>
      <c r="U45" s="69">
        <f t="shared" si="36"/>
        <v>-941.19614814855458</v>
      </c>
      <c r="V45" s="86">
        <f t="shared" si="26"/>
        <v>1335.8766006461442</v>
      </c>
      <c r="W45" s="88">
        <f t="shared" si="42"/>
        <v>111.32305005384535</v>
      </c>
    </row>
    <row r="46" spans="1:23" s="34" customFormat="1" x14ac:dyDescent="0.25">
      <c r="A46" s="306">
        <f>1/(1+'Koszt kapitału'!$D$14%)^C46</f>
        <v>0.87573775235161488</v>
      </c>
      <c r="B46" s="307"/>
      <c r="C46" s="38">
        <v>6</v>
      </c>
      <c r="D46" s="71">
        <f t="shared" si="27"/>
        <v>-2276.1209203429671</v>
      </c>
      <c r="E46" s="69">
        <f t="shared" si="28"/>
        <v>-588.24105786751147</v>
      </c>
      <c r="F46" s="182">
        <f t="shared" si="29"/>
        <v>1687.8798624754556</v>
      </c>
      <c r="G46" s="88">
        <f t="shared" si="37"/>
        <v>140.65665520628798</v>
      </c>
      <c r="H46" s="71">
        <f t="shared" si="38"/>
        <v>-2276.1209203429671</v>
      </c>
      <c r="I46" s="69">
        <f t="shared" si="30"/>
        <v>-1266.4858604524379</v>
      </c>
      <c r="J46" s="86">
        <f t="shared" si="23"/>
        <v>1009.6350598905292</v>
      </c>
      <c r="K46" s="88">
        <f t="shared" si="39"/>
        <v>84.136254990877433</v>
      </c>
      <c r="L46" s="71">
        <f t="shared" si="31"/>
        <v>-2276.1209203429671</v>
      </c>
      <c r="M46" s="69">
        <f t="shared" si="32"/>
        <v>-740.36438059968123</v>
      </c>
      <c r="N46" s="86">
        <f t="shared" si="24"/>
        <v>1535.7565397432859</v>
      </c>
      <c r="O46" s="88">
        <f t="shared" si="40"/>
        <v>127.97971164527382</v>
      </c>
      <c r="P46" s="71">
        <f t="shared" si="33"/>
        <v>-2276.1209203429671</v>
      </c>
      <c r="Q46" s="69">
        <f t="shared" si="34"/>
        <v>-740.36438059968123</v>
      </c>
      <c r="R46" s="86">
        <f t="shared" si="25"/>
        <v>1535.7565397432859</v>
      </c>
      <c r="S46" s="88">
        <f t="shared" si="41"/>
        <v>127.97971164527382</v>
      </c>
      <c r="T46" s="71">
        <f t="shared" si="35"/>
        <v>-2276.1209203429671</v>
      </c>
      <c r="U46" s="69">
        <f t="shared" si="36"/>
        <v>-954.46290268910354</v>
      </c>
      <c r="V46" s="86">
        <f t="shared" si="26"/>
        <v>1321.6580176538637</v>
      </c>
      <c r="W46" s="88">
        <f t="shared" si="42"/>
        <v>110.13816813782198</v>
      </c>
    </row>
    <row r="47" spans="1:23" s="34" customFormat="1" x14ac:dyDescent="0.25">
      <c r="A47" s="306">
        <f>1/(1+'Koszt kapitału'!$D$14%)^C47</f>
        <v>0.85658359148643237</v>
      </c>
      <c r="B47" s="307"/>
      <c r="C47" s="38">
        <v>7</v>
      </c>
      <c r="D47" s="71">
        <f t="shared" si="27"/>
        <v>-2275.2554803991475</v>
      </c>
      <c r="E47" s="69">
        <f t="shared" si="28"/>
        <v>-634.35227564596323</v>
      </c>
      <c r="F47" s="182">
        <f t="shared" si="29"/>
        <v>1640.9032047531841</v>
      </c>
      <c r="G47" s="88">
        <f t="shared" si="37"/>
        <v>136.74193372943202</v>
      </c>
      <c r="H47" s="71">
        <f t="shared" si="38"/>
        <v>-2275.2554803991475</v>
      </c>
      <c r="I47" s="69">
        <f t="shared" si="30"/>
        <v>-1275.8114453598785</v>
      </c>
      <c r="J47" s="86">
        <f t="shared" si="23"/>
        <v>999.44403503926901</v>
      </c>
      <c r="K47" s="88">
        <f t="shared" si="39"/>
        <v>83.287002919939084</v>
      </c>
      <c r="L47" s="71">
        <f t="shared" si="31"/>
        <v>-2275.2554803991475</v>
      </c>
      <c r="M47" s="69">
        <f t="shared" si="32"/>
        <v>-755.55373924586172</v>
      </c>
      <c r="N47" s="86">
        <f t="shared" si="24"/>
        <v>1519.7017411532856</v>
      </c>
      <c r="O47" s="88">
        <f t="shared" si="40"/>
        <v>126.6418117627738</v>
      </c>
      <c r="P47" s="71">
        <f t="shared" si="33"/>
        <v>-2275.2554803991475</v>
      </c>
      <c r="Q47" s="69">
        <f t="shared" si="34"/>
        <v>-755.55373924586172</v>
      </c>
      <c r="R47" s="86">
        <f t="shared" si="25"/>
        <v>1519.7017411532856</v>
      </c>
      <c r="S47" s="88">
        <f t="shared" si="41"/>
        <v>126.6418117627738</v>
      </c>
      <c r="T47" s="71">
        <f t="shared" si="35"/>
        <v>-2275.2554803991475</v>
      </c>
      <c r="U47" s="69">
        <f t="shared" si="36"/>
        <v>-967.50572258504053</v>
      </c>
      <c r="V47" s="86">
        <f t="shared" si="26"/>
        <v>1307.7497578141069</v>
      </c>
      <c r="W47" s="88">
        <f t="shared" si="42"/>
        <v>108.97914648450892</v>
      </c>
    </row>
    <row r="48" spans="1:23" s="34" customFormat="1" x14ac:dyDescent="0.25">
      <c r="A48" s="306">
        <f>1/(1+'Koszt kapitału'!$D$14%)^C48</f>
        <v>0.83784837096893272</v>
      </c>
      <c r="B48" s="307"/>
      <c r="C48" s="38">
        <v>8</v>
      </c>
      <c r="D48" s="71">
        <f t="shared" si="27"/>
        <v>-2274.4746274801118</v>
      </c>
      <c r="E48" s="69">
        <f t="shared" si="28"/>
        <v>-678.90856830930954</v>
      </c>
      <c r="F48" s="182">
        <f t="shared" si="29"/>
        <v>1595.5660591708024</v>
      </c>
      <c r="G48" s="88">
        <f t="shared" si="37"/>
        <v>132.96383826423354</v>
      </c>
      <c r="H48" s="71">
        <f t="shared" si="38"/>
        <v>-2274.4746274801118</v>
      </c>
      <c r="I48" s="69">
        <f t="shared" si="30"/>
        <v>-1284.9343985239791</v>
      </c>
      <c r="J48" s="86">
        <f t="shared" si="23"/>
        <v>989.54022895613275</v>
      </c>
      <c r="K48" s="88">
        <f t="shared" si="39"/>
        <v>82.461685746344401</v>
      </c>
      <c r="L48" s="71">
        <f t="shared" si="31"/>
        <v>-2274.4746274801118</v>
      </c>
      <c r="M48" s="69">
        <f t="shared" si="32"/>
        <v>-770.52047186526636</v>
      </c>
      <c r="N48" s="86">
        <f t="shared" si="24"/>
        <v>1503.9541556148456</v>
      </c>
      <c r="O48" s="88">
        <f t="shared" si="40"/>
        <v>125.3295129679038</v>
      </c>
      <c r="P48" s="71">
        <f t="shared" si="33"/>
        <v>-2274.4746274801118</v>
      </c>
      <c r="Q48" s="69">
        <f t="shared" si="34"/>
        <v>-770.52047186526636</v>
      </c>
      <c r="R48" s="86">
        <f t="shared" si="25"/>
        <v>1503.9541556148456</v>
      </c>
      <c r="S48" s="88">
        <f t="shared" si="41"/>
        <v>125.3295129679038</v>
      </c>
      <c r="T48" s="71">
        <f t="shared" si="35"/>
        <v>-2274.4746274801118</v>
      </c>
      <c r="U48" s="69">
        <f t="shared" si="36"/>
        <v>-980.32317571253429</v>
      </c>
      <c r="V48" s="86">
        <f t="shared" si="26"/>
        <v>1294.1514517675776</v>
      </c>
      <c r="W48" s="88">
        <f t="shared" si="42"/>
        <v>107.8459543139648</v>
      </c>
    </row>
    <row r="49" spans="1:23" s="34" customFormat="1" x14ac:dyDescent="0.25">
      <c r="A49" s="306">
        <f>1/(1+'Koszt kapitału'!$D$14%)^C49</f>
        <v>0.81952292772399338</v>
      </c>
      <c r="B49" s="307"/>
      <c r="C49" s="38">
        <v>9</v>
      </c>
      <c r="D49" s="71">
        <f t="shared" si="27"/>
        <v>-2273.7765996229505</v>
      </c>
      <c r="E49" s="69">
        <f t="shared" si="28"/>
        <v>-721.94956716913703</v>
      </c>
      <c r="F49" s="182">
        <f t="shared" si="29"/>
        <v>1551.8270324538134</v>
      </c>
      <c r="G49" s="88">
        <f t="shared" si="37"/>
        <v>129.31891937115111</v>
      </c>
      <c r="H49" s="71">
        <f t="shared" si="38"/>
        <v>-2273.7765996229505</v>
      </c>
      <c r="I49" s="69">
        <f t="shared" si="30"/>
        <v>-1293.8529996773877</v>
      </c>
      <c r="J49" s="86">
        <f t="shared" si="23"/>
        <v>979.92359994556273</v>
      </c>
      <c r="K49" s="88">
        <f t="shared" si="39"/>
        <v>81.660299995463561</v>
      </c>
      <c r="L49" s="71">
        <f t="shared" si="31"/>
        <v>-2273.7765996229505</v>
      </c>
      <c r="M49" s="69">
        <f t="shared" si="32"/>
        <v>-785.26274471765009</v>
      </c>
      <c r="N49" s="86">
        <f t="shared" si="24"/>
        <v>1488.5138549053004</v>
      </c>
      <c r="O49" s="88">
        <f t="shared" si="40"/>
        <v>124.04282124210836</v>
      </c>
      <c r="P49" s="71">
        <f t="shared" si="33"/>
        <v>-2273.7765996229505</v>
      </c>
      <c r="Q49" s="69">
        <f t="shared" si="34"/>
        <v>-785.26274471765009</v>
      </c>
      <c r="R49" s="86">
        <f t="shared" si="25"/>
        <v>1488.5138549053004</v>
      </c>
      <c r="S49" s="88">
        <f t="shared" si="41"/>
        <v>124.04282124210836</v>
      </c>
      <c r="T49" s="71">
        <f t="shared" si="35"/>
        <v>-2273.7765996229505</v>
      </c>
      <c r="U49" s="69">
        <f t="shared" si="36"/>
        <v>-992.91381478131825</v>
      </c>
      <c r="V49" s="86">
        <f t="shared" si="26"/>
        <v>1280.8627848416322</v>
      </c>
      <c r="W49" s="88">
        <f t="shared" si="42"/>
        <v>106.73856540346935</v>
      </c>
    </row>
    <row r="50" spans="1:23" s="34" customFormat="1" x14ac:dyDescent="0.25">
      <c r="A50" s="306">
        <f>1/(1+'Koszt kapitału'!$D$14%)^C50</f>
        <v>0.80159829909153013</v>
      </c>
      <c r="B50" s="307"/>
      <c r="C50" s="38">
        <v>10</v>
      </c>
      <c r="D50" s="71">
        <f t="shared" si="27"/>
        <v>-2273.1596735207409</v>
      </c>
      <c r="E50" s="69">
        <f t="shared" si="28"/>
        <v>-763.51371336649277</v>
      </c>
      <c r="F50" s="182">
        <f t="shared" si="29"/>
        <v>1509.6459601542481</v>
      </c>
      <c r="G50" s="88">
        <f t="shared" si="37"/>
        <v>125.80383001285401</v>
      </c>
      <c r="H50" s="71">
        <f t="shared" si="38"/>
        <v>-2273.1596735207409</v>
      </c>
      <c r="I50" s="69">
        <f t="shared" si="30"/>
        <v>-1302.5655240691972</v>
      </c>
      <c r="J50" s="86">
        <f t="shared" si="23"/>
        <v>970.59414945154367</v>
      </c>
      <c r="K50" s="88">
        <f t="shared" si="39"/>
        <v>80.882845787628639</v>
      </c>
      <c r="L50" s="71">
        <f t="shared" si="31"/>
        <v>-2273.1596735207409</v>
      </c>
      <c r="M50" s="69">
        <f t="shared" si="32"/>
        <v>-799.7787192445378</v>
      </c>
      <c r="N50" s="86">
        <f t="shared" si="24"/>
        <v>1473.3809542762031</v>
      </c>
      <c r="O50" s="88">
        <f t="shared" si="40"/>
        <v>122.78174618968359</v>
      </c>
      <c r="P50" s="71">
        <f t="shared" si="33"/>
        <v>-2273.1596735207409</v>
      </c>
      <c r="Q50" s="69">
        <f t="shared" si="34"/>
        <v>-799.7787192445378</v>
      </c>
      <c r="R50" s="86">
        <f t="shared" si="25"/>
        <v>1473.3809542762031</v>
      </c>
      <c r="S50" s="88">
        <f t="shared" si="41"/>
        <v>122.78174618968359</v>
      </c>
      <c r="T50" s="71">
        <f t="shared" si="35"/>
        <v>-2273.1596735207409</v>
      </c>
      <c r="U50" s="69">
        <f t="shared" si="36"/>
        <v>-1005.2761781002454</v>
      </c>
      <c r="V50" s="86">
        <f t="shared" si="26"/>
        <v>1267.8834954204954</v>
      </c>
      <c r="W50" s="88">
        <f t="shared" si="42"/>
        <v>105.65695795170795</v>
      </c>
    </row>
    <row r="51" spans="1:23" s="34" customFormat="1" x14ac:dyDescent="0.25">
      <c r="A51" s="306">
        <f>1/(1+'Koszt kapitału'!$D$14%)^C51</f>
        <v>0.78406571844301276</v>
      </c>
      <c r="B51" s="307"/>
      <c r="C51" s="38">
        <v>11</v>
      </c>
      <c r="D51" s="71">
        <f t="shared" si="27"/>
        <v>-2272.6221636772202</v>
      </c>
      <c r="E51" s="69">
        <f t="shared" si="28"/>
        <v>-941.62490195964153</v>
      </c>
      <c r="F51" s="182">
        <f t="shared" si="29"/>
        <v>1330.9972617175786</v>
      </c>
      <c r="G51" s="88">
        <f t="shared" si="37"/>
        <v>110.91643847646488</v>
      </c>
      <c r="H51" s="71">
        <f t="shared" si="38"/>
        <v>-2272.6221636772202</v>
      </c>
      <c r="I51" s="69">
        <f t="shared" si="30"/>
        <v>-1311.0702429294211</v>
      </c>
      <c r="J51" s="86">
        <f t="shared" si="23"/>
        <v>961.55192074779916</v>
      </c>
      <c r="K51" s="88">
        <f t="shared" si="39"/>
        <v>80.129326728983258</v>
      </c>
      <c r="L51" s="71">
        <f t="shared" si="31"/>
        <v>-2272.6221636772202</v>
      </c>
      <c r="M51" s="69">
        <f t="shared" si="32"/>
        <v>-814.06655253291979</v>
      </c>
      <c r="N51" s="86">
        <f t="shared" si="24"/>
        <v>1458.5556111443004</v>
      </c>
      <c r="O51" s="88">
        <f t="shared" si="40"/>
        <v>121.54630092869171</v>
      </c>
      <c r="P51" s="71">
        <f t="shared" si="33"/>
        <v>-2272.6221636772202</v>
      </c>
      <c r="Q51" s="69">
        <f t="shared" si="34"/>
        <v>-814.06655253291979</v>
      </c>
      <c r="R51" s="86">
        <f t="shared" si="25"/>
        <v>1458.5556111443004</v>
      </c>
      <c r="S51" s="88">
        <f t="shared" si="41"/>
        <v>121.54630092869171</v>
      </c>
      <c r="T51" s="71">
        <f t="shared" si="35"/>
        <v>-2272.6221636772202</v>
      </c>
      <c r="U51" s="69">
        <f t="shared" si="36"/>
        <v>-1017.4087903123225</v>
      </c>
      <c r="V51" s="86">
        <f t="shared" si="26"/>
        <v>1255.2133733648977</v>
      </c>
      <c r="W51" s="88">
        <f t="shared" si="42"/>
        <v>104.60111444707481</v>
      </c>
    </row>
    <row r="52" spans="1:23" s="34" customFormat="1" x14ac:dyDescent="0.25">
      <c r="A52" s="306">
        <f>1/(1+'Koszt kapitału'!$D$14%)^C52</f>
        <v>0.76691661089385854</v>
      </c>
      <c r="B52" s="307"/>
      <c r="C52" s="38">
        <v>12</v>
      </c>
      <c r="D52" s="71">
        <f t="shared" si="27"/>
        <v>-2272.162421579952</v>
      </c>
      <c r="E52" s="69">
        <f t="shared" si="28"/>
        <v>-973.61952647272824</v>
      </c>
      <c r="F52" s="182">
        <f t="shared" si="29"/>
        <v>1298.5428951072238</v>
      </c>
      <c r="G52" s="88">
        <f t="shared" si="37"/>
        <v>108.21190792560198</v>
      </c>
      <c r="H52" s="71">
        <f t="shared" si="38"/>
        <v>-2272.162421579952</v>
      </c>
      <c r="I52" s="69">
        <f t="shared" si="30"/>
        <v>-1319.3654239113523</v>
      </c>
      <c r="J52" s="86">
        <f t="shared" si="23"/>
        <v>952.79699766859972</v>
      </c>
      <c r="K52" s="88">
        <f t="shared" si="39"/>
        <v>79.399749805716638</v>
      </c>
      <c r="L52" s="71">
        <f t="shared" si="31"/>
        <v>-2272.162421579952</v>
      </c>
      <c r="M52" s="69">
        <f t="shared" si="32"/>
        <v>-828.12439775682469</v>
      </c>
      <c r="N52" s="86">
        <f t="shared" si="24"/>
        <v>1444.0380238231273</v>
      </c>
      <c r="O52" s="88">
        <f t="shared" si="40"/>
        <v>120.33650198526061</v>
      </c>
      <c r="P52" s="71">
        <f t="shared" si="33"/>
        <v>-2272.162421579952</v>
      </c>
      <c r="Q52" s="69">
        <f t="shared" si="34"/>
        <v>-828.12439775682469</v>
      </c>
      <c r="R52" s="86">
        <f t="shared" si="25"/>
        <v>1444.0380238231273</v>
      </c>
      <c r="S52" s="88">
        <f t="shared" si="41"/>
        <v>120.33650198526061</v>
      </c>
      <c r="T52" s="71">
        <f t="shared" si="35"/>
        <v>-2272.162421579952</v>
      </c>
      <c r="U52" s="69">
        <f t="shared" si="36"/>
        <v>-1029.3101631002617</v>
      </c>
      <c r="V52" s="86">
        <f t="shared" si="26"/>
        <v>1242.8522584796904</v>
      </c>
      <c r="W52" s="88">
        <f t="shared" si="42"/>
        <v>103.5710215399742</v>
      </c>
    </row>
    <row r="53" spans="1:23" s="34" customFormat="1" x14ac:dyDescent="0.25">
      <c r="A53" s="306">
        <f>1/(1+'Koszt kapitału'!$D$14%)^C53</f>
        <v>0.75014258910960219</v>
      </c>
      <c r="B53" s="307"/>
      <c r="C53" s="38">
        <v>13</v>
      </c>
      <c r="D53" s="71">
        <f t="shared" si="27"/>
        <v>-2271.7788348915697</v>
      </c>
      <c r="E53" s="69">
        <f t="shared" si="28"/>
        <v>-1004.4581823683359</v>
      </c>
      <c r="F53" s="182">
        <f t="shared" si="29"/>
        <v>1267.3206525232338</v>
      </c>
      <c r="G53" s="88">
        <f t="shared" si="37"/>
        <v>105.61005437693615</v>
      </c>
      <c r="H53" s="71">
        <f t="shared" si="38"/>
        <v>-2271.7788348915697</v>
      </c>
      <c r="I53" s="69">
        <f t="shared" si="30"/>
        <v>-1327.4493315125731</v>
      </c>
      <c r="J53" s="86">
        <f t="shared" si="23"/>
        <v>944.32950337899661</v>
      </c>
      <c r="K53" s="88">
        <f t="shared" si="39"/>
        <v>78.694125281583055</v>
      </c>
      <c r="L53" s="71">
        <f t="shared" si="31"/>
        <v>-2271.7788348915697</v>
      </c>
      <c r="M53" s="69">
        <f t="shared" si="32"/>
        <v>-841.95040459754352</v>
      </c>
      <c r="N53" s="86">
        <f t="shared" si="24"/>
        <v>1429.828430294026</v>
      </c>
      <c r="O53" s="88">
        <f t="shared" si="40"/>
        <v>119.15236919116883</v>
      </c>
      <c r="P53" s="71">
        <f t="shared" si="33"/>
        <v>-2271.7788348915697</v>
      </c>
      <c r="Q53" s="69">
        <f t="shared" si="34"/>
        <v>-841.95040459754352</v>
      </c>
      <c r="R53" s="86">
        <f t="shared" si="25"/>
        <v>1429.828430294026</v>
      </c>
      <c r="S53" s="88">
        <f t="shared" si="41"/>
        <v>119.15236919116883</v>
      </c>
      <c r="T53" s="71">
        <f t="shared" si="35"/>
        <v>-2271.7788348915697</v>
      </c>
      <c r="U53" s="69">
        <f t="shared" si="36"/>
        <v>-1040.9787958635204</v>
      </c>
      <c r="V53" s="86">
        <f t="shared" si="26"/>
        <v>1230.8000390280492</v>
      </c>
      <c r="W53" s="88">
        <f t="shared" si="42"/>
        <v>102.5666699190041</v>
      </c>
    </row>
    <row r="54" spans="1:23" s="34" customFormat="1" x14ac:dyDescent="0.25">
      <c r="A54" s="306">
        <f>1/(1+'Koszt kapitału'!$D$14%)^C54</f>
        <v>0.73373544920379508</v>
      </c>
      <c r="B54" s="307"/>
      <c r="C54" s="38">
        <v>14</v>
      </c>
      <c r="D54" s="71">
        <f t="shared" si="27"/>
        <v>-2271.4698266587175</v>
      </c>
      <c r="E54" s="69">
        <f t="shared" si="28"/>
        <v>-1034.1684654963399</v>
      </c>
      <c r="F54" s="182">
        <f t="shared" si="29"/>
        <v>1237.3013611623776</v>
      </c>
      <c r="G54" s="88">
        <f t="shared" si="37"/>
        <v>103.10844676353146</v>
      </c>
      <c r="H54" s="71">
        <f t="shared" si="38"/>
        <v>-2271.4698266587175</v>
      </c>
      <c r="I54" s="69">
        <f t="shared" si="30"/>
        <v>-1335.320227475396</v>
      </c>
      <c r="J54" s="86">
        <f t="shared" si="23"/>
        <v>936.14959918332147</v>
      </c>
      <c r="K54" s="88">
        <f t="shared" si="39"/>
        <v>78.012466598610118</v>
      </c>
      <c r="L54" s="71">
        <f t="shared" si="31"/>
        <v>-2271.4698266587175</v>
      </c>
      <c r="M54" s="69">
        <f t="shared" si="32"/>
        <v>-855.54271964328484</v>
      </c>
      <c r="N54" s="86">
        <f t="shared" si="24"/>
        <v>1415.9271070154327</v>
      </c>
      <c r="O54" s="88">
        <f t="shared" si="40"/>
        <v>117.99392558461939</v>
      </c>
      <c r="P54" s="71">
        <f t="shared" si="33"/>
        <v>-2271.4698266587175</v>
      </c>
      <c r="Q54" s="69">
        <f t="shared" si="34"/>
        <v>-855.54271964328484</v>
      </c>
      <c r="R54" s="86">
        <f t="shared" si="25"/>
        <v>1415.9271070154327</v>
      </c>
      <c r="S54" s="88">
        <f t="shared" si="41"/>
        <v>117.99392558461939</v>
      </c>
      <c r="T54" s="71">
        <f t="shared" si="35"/>
        <v>-2271.4698266587175</v>
      </c>
      <c r="U54" s="69">
        <f t="shared" si="36"/>
        <v>-1052.4131763677958</v>
      </c>
      <c r="V54" s="86">
        <f t="shared" si="26"/>
        <v>1219.0566502909217</v>
      </c>
      <c r="W54" s="88">
        <f t="shared" si="42"/>
        <v>101.58805419091014</v>
      </c>
    </row>
    <row r="55" spans="1:23" s="34" customFormat="1" x14ac:dyDescent="0.25">
      <c r="A55" s="306">
        <f>1/(1+'Koszt kapitału'!$D$14%)^C55</f>
        <v>0.71768716672562505</v>
      </c>
      <c r="B55" s="307"/>
      <c r="C55" s="38">
        <v>15</v>
      </c>
      <c r="D55" s="71">
        <f t="shared" si="27"/>
        <v>-2271.2338545382895</v>
      </c>
      <c r="E55" s="69">
        <f t="shared" si="28"/>
        <v>-1062.7771254793311</v>
      </c>
      <c r="F55" s="182">
        <f t="shared" si="29"/>
        <v>1208.4567290589584</v>
      </c>
      <c r="G55" s="88">
        <f t="shared" si="37"/>
        <v>100.70472742157988</v>
      </c>
      <c r="H55" s="71">
        <f t="shared" si="38"/>
        <v>-2271.2338545382895</v>
      </c>
      <c r="I55" s="69">
        <f t="shared" si="30"/>
        <v>-1342.9763711674786</v>
      </c>
      <c r="J55" s="86">
        <f t="shared" si="23"/>
        <v>928.25748337081086</v>
      </c>
      <c r="K55" s="88">
        <f t="shared" si="39"/>
        <v>77.3547902809009</v>
      </c>
      <c r="L55" s="71">
        <f t="shared" si="31"/>
        <v>-2271.2338545382895</v>
      </c>
      <c r="M55" s="69">
        <f t="shared" si="32"/>
        <v>-868.89948676899758</v>
      </c>
      <c r="N55" s="86">
        <f t="shared" si="24"/>
        <v>1402.3343677692919</v>
      </c>
      <c r="O55" s="88">
        <f t="shared" si="40"/>
        <v>116.86119731410766</v>
      </c>
      <c r="P55" s="71">
        <f t="shared" si="33"/>
        <v>-2271.2338545382895</v>
      </c>
      <c r="Q55" s="69">
        <f t="shared" si="34"/>
        <v>-868.89948676899758</v>
      </c>
      <c r="R55" s="86">
        <f t="shared" si="25"/>
        <v>1402.3343677692919</v>
      </c>
      <c r="S55" s="88">
        <f t="shared" si="41"/>
        <v>116.86119731410766</v>
      </c>
      <c r="T55" s="71">
        <f t="shared" si="35"/>
        <v>-2271.2338545382895</v>
      </c>
      <c r="U55" s="69">
        <f t="shared" si="36"/>
        <v>-1063.6117813678977</v>
      </c>
      <c r="V55" s="86">
        <f t="shared" si="26"/>
        <v>1207.6220731703918</v>
      </c>
      <c r="W55" s="88">
        <f t="shared" si="42"/>
        <v>100.63517276419931</v>
      </c>
    </row>
    <row r="56" spans="1:23" s="34" customFormat="1" x14ac:dyDescent="0.25">
      <c r="A56" s="306">
        <f>1/(1+'Koszt kapitału'!$D$14%)^C56</f>
        <v>0.70198989273529422</v>
      </c>
      <c r="B56" s="307"/>
      <c r="C56" s="95">
        <v>16</v>
      </c>
      <c r="D56" s="96">
        <f t="shared" si="27"/>
        <v>-2271.0694100405904</v>
      </c>
      <c r="E56" s="97">
        <f t="shared" si="28"/>
        <v>-1585.4647233948936</v>
      </c>
      <c r="F56" s="183">
        <f t="shared" si="29"/>
        <v>685.6046866456968</v>
      </c>
      <c r="G56" s="100">
        <f t="shared" si="37"/>
        <v>57.1337238871414</v>
      </c>
      <c r="H56" s="96">
        <f t="shared" si="38"/>
        <v>-2271.0694100405904</v>
      </c>
      <c r="I56" s="97">
        <f t="shared" si="30"/>
        <v>-1585.4647233948936</v>
      </c>
      <c r="J56" s="98">
        <f t="shared" si="23"/>
        <v>685.6046866456968</v>
      </c>
      <c r="K56" s="100">
        <f t="shared" si="39"/>
        <v>57.1337238871414</v>
      </c>
      <c r="L56" s="96">
        <f t="shared" si="31"/>
        <v>-2271.0694100405904</v>
      </c>
      <c r="M56" s="97">
        <f t="shared" si="32"/>
        <v>-882.01884749707051</v>
      </c>
      <c r="N56" s="98">
        <f t="shared" si="24"/>
        <v>1389.0505625435198</v>
      </c>
      <c r="O56" s="100">
        <f t="shared" si="40"/>
        <v>115.75421354529333</v>
      </c>
      <c r="P56" s="96">
        <f t="shared" si="33"/>
        <v>-2271.0694100405904</v>
      </c>
      <c r="Q56" s="97">
        <f t="shared" si="34"/>
        <v>-882.01884749707051</v>
      </c>
      <c r="R56" s="98">
        <f t="shared" si="25"/>
        <v>1389.0505625435198</v>
      </c>
      <c r="S56" s="100">
        <f t="shared" si="41"/>
        <v>115.75421354529333</v>
      </c>
      <c r="T56" s="96">
        <f t="shared" si="35"/>
        <v>-2271.0694100405904</v>
      </c>
      <c r="U56" s="97">
        <f t="shared" si="36"/>
        <v>-1881.5946981199986</v>
      </c>
      <c r="V56" s="98">
        <f t="shared" si="26"/>
        <v>389.47471192059174</v>
      </c>
      <c r="W56" s="100">
        <f t="shared" si="42"/>
        <v>32.456225993382645</v>
      </c>
    </row>
    <row r="57" spans="1:23" s="34" customFormat="1" x14ac:dyDescent="0.25">
      <c r="A57" s="306">
        <f>1/(1+'Koszt kapitału'!$D$14%)^C57</f>
        <v>0.68663594996523836</v>
      </c>
      <c r="B57" s="307"/>
      <c r="C57" s="95">
        <v>17</v>
      </c>
      <c r="D57" s="96">
        <f t="shared" si="27"/>
        <v>-2270.9750177890555</v>
      </c>
      <c r="E57" s="97">
        <f t="shared" si="28"/>
        <v>-1589.8465205631933</v>
      </c>
      <c r="F57" s="183">
        <f t="shared" si="29"/>
        <v>681.12849722586225</v>
      </c>
      <c r="G57" s="100">
        <f t="shared" si="37"/>
        <v>56.760708102155185</v>
      </c>
      <c r="H57" s="96">
        <f t="shared" si="38"/>
        <v>-2270.9750177890555</v>
      </c>
      <c r="I57" s="97">
        <f t="shared" si="30"/>
        <v>-1589.8465205631933</v>
      </c>
      <c r="J57" s="98">
        <f t="shared" si="23"/>
        <v>681.12849722586225</v>
      </c>
      <c r="K57" s="100">
        <f t="shared" si="39"/>
        <v>56.760708102155185</v>
      </c>
      <c r="L57" s="96">
        <f t="shared" si="31"/>
        <v>-2270.9750177890555</v>
      </c>
      <c r="M57" s="97">
        <f t="shared" si="32"/>
        <v>-894.89894133962252</v>
      </c>
      <c r="N57" s="98">
        <f t="shared" si="24"/>
        <v>1376.076076449433</v>
      </c>
      <c r="O57" s="100">
        <f t="shared" si="40"/>
        <v>114.67300637078608</v>
      </c>
      <c r="P57" s="96">
        <f t="shared" si="33"/>
        <v>-2270.9750177890555</v>
      </c>
      <c r="Q57" s="97">
        <f t="shared" si="34"/>
        <v>-894.89894133962252</v>
      </c>
      <c r="R57" s="98">
        <f t="shared" si="25"/>
        <v>1376.076076449433</v>
      </c>
      <c r="S57" s="100">
        <f t="shared" si="41"/>
        <v>114.67300637078608</v>
      </c>
      <c r="T57" s="96">
        <f t="shared" si="35"/>
        <v>-2270.9750177890555</v>
      </c>
      <c r="U57" s="97">
        <f t="shared" si="36"/>
        <v>-1882.398962935662</v>
      </c>
      <c r="V57" s="98">
        <f t="shared" si="26"/>
        <v>388.57605485339354</v>
      </c>
      <c r="W57" s="100">
        <f t="shared" si="42"/>
        <v>32.38133790444946</v>
      </c>
    </row>
    <row r="58" spans="1:23" s="34" customFormat="1" x14ac:dyDescent="0.25">
      <c r="A58" s="306">
        <f>1/(1+'Koszt kapitału'!$D$14%)^C58</f>
        <v>0.67161782906530576</v>
      </c>
      <c r="B58" s="307"/>
      <c r="C58" s="95">
        <v>18</v>
      </c>
      <c r="D58" s="96">
        <f t="shared" si="27"/>
        <v>-2270.9492347961577</v>
      </c>
      <c r="E58" s="97">
        <f t="shared" si="28"/>
        <v>-1594.018943298373</v>
      </c>
      <c r="F58" s="183">
        <f t="shared" si="29"/>
        <v>676.93029149778476</v>
      </c>
      <c r="G58" s="100">
        <f t="shared" si="37"/>
        <v>56.410857624815399</v>
      </c>
      <c r="H58" s="96">
        <f t="shared" si="38"/>
        <v>-2270.9492347961577</v>
      </c>
      <c r="I58" s="97">
        <f t="shared" si="30"/>
        <v>-1594.018943298373</v>
      </c>
      <c r="J58" s="98">
        <f t="shared" si="23"/>
        <v>676.93029149778476</v>
      </c>
      <c r="K58" s="100">
        <f t="shared" si="39"/>
        <v>56.410857624815399</v>
      </c>
      <c r="L58" s="96">
        <f t="shared" si="31"/>
        <v>-2270.9492347961577</v>
      </c>
      <c r="M58" s="97">
        <f t="shared" si="32"/>
        <v>-907.53790612303635</v>
      </c>
      <c r="N58" s="98">
        <f t="shared" si="24"/>
        <v>1363.4113286731213</v>
      </c>
      <c r="O58" s="100">
        <f t="shared" si="40"/>
        <v>113.61761072276011</v>
      </c>
      <c r="P58" s="96">
        <f t="shared" si="33"/>
        <v>-2270.9492347961577</v>
      </c>
      <c r="Q58" s="97">
        <f t="shared" si="34"/>
        <v>-907.53790612303635</v>
      </c>
      <c r="R58" s="98">
        <f t="shared" si="25"/>
        <v>1363.4113286731213</v>
      </c>
      <c r="S58" s="100">
        <f t="shared" si="41"/>
        <v>113.61761072276011</v>
      </c>
      <c r="T58" s="96">
        <f t="shared" si="35"/>
        <v>-2270.9492347961577</v>
      </c>
      <c r="U58" s="97">
        <f t="shared" si="36"/>
        <v>-1883.0072210795681</v>
      </c>
      <c r="V58" s="98">
        <f t="shared" si="26"/>
        <v>387.9420137165896</v>
      </c>
      <c r="W58" s="100">
        <f t="shared" si="42"/>
        <v>32.328501143049131</v>
      </c>
    </row>
    <row r="59" spans="1:23" s="34" customFormat="1" x14ac:dyDescent="0.25">
      <c r="A59" s="306">
        <f>1/(1+'Koszt kapitału'!$D$14%)^C59</f>
        <v>0.65692818493006422</v>
      </c>
      <c r="B59" s="307"/>
      <c r="C59" s="95">
        <v>19</v>
      </c>
      <c r="D59" s="96">
        <f t="shared" si="27"/>
        <v>-2270.9906497551588</v>
      </c>
      <c r="E59" s="97">
        <f t="shared" si="28"/>
        <v>-1597.9803035431707</v>
      </c>
      <c r="F59" s="183">
        <f t="shared" si="29"/>
        <v>673.01034621198801</v>
      </c>
      <c r="G59" s="100">
        <f t="shared" si="37"/>
        <v>56.08419551766567</v>
      </c>
      <c r="H59" s="96">
        <f t="shared" si="38"/>
        <v>-2270.9906497551588</v>
      </c>
      <c r="I59" s="97">
        <f t="shared" si="30"/>
        <v>-1597.9803035431707</v>
      </c>
      <c r="J59" s="98">
        <f t="shared" si="23"/>
        <v>673.01034621198801</v>
      </c>
      <c r="K59" s="100">
        <f t="shared" si="39"/>
        <v>56.08419551766567</v>
      </c>
      <c r="L59" s="96">
        <f t="shared" si="31"/>
        <v>-2270.9906497551588</v>
      </c>
      <c r="M59" s="97">
        <f t="shared" si="32"/>
        <v>-919.93387829539415</v>
      </c>
      <c r="N59" s="98">
        <f t="shared" si="24"/>
        <v>1351.0567714597646</v>
      </c>
      <c r="O59" s="100">
        <f t="shared" si="40"/>
        <v>112.58806428831372</v>
      </c>
      <c r="P59" s="96">
        <f t="shared" si="33"/>
        <v>-2270.9906497551588</v>
      </c>
      <c r="Q59" s="97">
        <f t="shared" si="34"/>
        <v>-919.93387829539415</v>
      </c>
      <c r="R59" s="98">
        <f t="shared" si="25"/>
        <v>1351.0567714597646</v>
      </c>
      <c r="S59" s="100">
        <f t="shared" si="41"/>
        <v>112.58806428831372</v>
      </c>
      <c r="T59" s="96">
        <f t="shared" si="35"/>
        <v>-2270.9906497551588</v>
      </c>
      <c r="U59" s="97">
        <f t="shared" si="36"/>
        <v>-1883.4178583725304</v>
      </c>
      <c r="V59" s="98">
        <f t="shared" si="26"/>
        <v>387.57279138262834</v>
      </c>
      <c r="W59" s="100">
        <f t="shared" si="42"/>
        <v>32.297732615219026</v>
      </c>
    </row>
    <row r="60" spans="1:23" s="34" customFormat="1" x14ac:dyDescent="0.25">
      <c r="A60" s="306">
        <f>1/(1+'Koszt kapitału'!$D$14%)^C60</f>
        <v>0.64255983310643427</v>
      </c>
      <c r="B60" s="307"/>
      <c r="C60" s="95">
        <v>20</v>
      </c>
      <c r="D60" s="96">
        <f t="shared" si="27"/>
        <v>-2271.0978823473388</v>
      </c>
      <c r="E60" s="97">
        <f t="shared" si="28"/>
        <v>-1601.7289126674805</v>
      </c>
      <c r="F60" s="183">
        <f t="shared" si="29"/>
        <v>669.36896967985831</v>
      </c>
      <c r="G60" s="100">
        <f t="shared" si="37"/>
        <v>55.780747473321526</v>
      </c>
      <c r="H60" s="96">
        <f t="shared" si="38"/>
        <v>-2271.0978823473388</v>
      </c>
      <c r="I60" s="97">
        <f t="shared" si="30"/>
        <v>-1601.7289126674805</v>
      </c>
      <c r="J60" s="98">
        <f t="shared" si="23"/>
        <v>669.36896967985831</v>
      </c>
      <c r="K60" s="100">
        <f t="shared" si="39"/>
        <v>55.780747473321526</v>
      </c>
      <c r="L60" s="96">
        <f t="shared" si="31"/>
        <v>-2271.0978823473388</v>
      </c>
      <c r="M60" s="97">
        <f t="shared" si="32"/>
        <v>-932.08499321745444</v>
      </c>
      <c r="N60" s="98">
        <f t="shared" si="24"/>
        <v>1339.0128891298843</v>
      </c>
      <c r="O60" s="100">
        <f t="shared" si="40"/>
        <v>111.58440742749036</v>
      </c>
      <c r="P60" s="96">
        <f t="shared" si="33"/>
        <v>-2271.0978823473388</v>
      </c>
      <c r="Q60" s="97">
        <f t="shared" si="34"/>
        <v>-932.08499321745444</v>
      </c>
      <c r="R60" s="98">
        <f t="shared" si="25"/>
        <v>1339.0128891298843</v>
      </c>
      <c r="S60" s="100">
        <f t="shared" si="41"/>
        <v>111.58440742749036</v>
      </c>
      <c r="T60" s="96">
        <f t="shared" si="35"/>
        <v>-2271.0978823473388</v>
      </c>
      <c r="U60" s="97">
        <f t="shared" si="36"/>
        <v>-1883.6292602791002</v>
      </c>
      <c r="V60" s="98">
        <f t="shared" si="26"/>
        <v>387.46862206823857</v>
      </c>
      <c r="W60" s="100">
        <f t="shared" si="42"/>
        <v>32.289051839019884</v>
      </c>
    </row>
    <row r="61" spans="1:23" s="34" customFormat="1" x14ac:dyDescent="0.25">
      <c r="A61" s="306">
        <f>1/(1+'Koszt kapitału'!$D$14%)^C61</f>
        <v>0.62850574627989764</v>
      </c>
      <c r="B61" s="307"/>
      <c r="C61" s="95">
        <v>21</v>
      </c>
      <c r="D61" s="96">
        <f t="shared" si="27"/>
        <v>-2271.2695825643923</v>
      </c>
      <c r="E61" s="97">
        <f t="shared" si="28"/>
        <v>-1605.2630817446636</v>
      </c>
      <c r="F61" s="183">
        <f t="shared" si="29"/>
        <v>666.00650081972867</v>
      </c>
      <c r="G61" s="100">
        <f t="shared" si="37"/>
        <v>55.500541734977389</v>
      </c>
      <c r="H61" s="96">
        <f t="shared" si="38"/>
        <v>-2271.2695825643923</v>
      </c>
      <c r="I61" s="97">
        <f t="shared" si="30"/>
        <v>-1605.2630817446636</v>
      </c>
      <c r="J61" s="98">
        <f t="shared" si="23"/>
        <v>666.00650081972867</v>
      </c>
      <c r="K61" s="100">
        <f t="shared" si="39"/>
        <v>55.500541734977389</v>
      </c>
      <c r="L61" s="96">
        <f t="shared" si="31"/>
        <v>-2271.2695825643923</v>
      </c>
      <c r="M61" s="97">
        <f t="shared" si="32"/>
        <v>-943.98938543775887</v>
      </c>
      <c r="N61" s="98">
        <f t="shared" si="24"/>
        <v>1327.2801971266335</v>
      </c>
      <c r="O61" s="100">
        <f t="shared" si="40"/>
        <v>110.60668309388613</v>
      </c>
      <c r="P61" s="96">
        <f t="shared" si="33"/>
        <v>-2271.2695825643923</v>
      </c>
      <c r="Q61" s="97">
        <f t="shared" si="34"/>
        <v>-943.98938543775887</v>
      </c>
      <c r="R61" s="98">
        <f t="shared" si="25"/>
        <v>1327.2801971266335</v>
      </c>
      <c r="S61" s="100">
        <f t="shared" si="41"/>
        <v>110.60668309388613</v>
      </c>
      <c r="T61" s="96">
        <f t="shared" si="35"/>
        <v>-2271.2695825643923</v>
      </c>
      <c r="U61" s="97">
        <f t="shared" si="36"/>
        <v>-1883.6398121843829</v>
      </c>
      <c r="V61" s="98">
        <f t="shared" si="26"/>
        <v>387.6297703800094</v>
      </c>
      <c r="W61" s="100">
        <f t="shared" si="42"/>
        <v>32.302480865000781</v>
      </c>
    </row>
    <row r="62" spans="1:23" s="34" customFormat="1" x14ac:dyDescent="0.25">
      <c r="A62" s="306">
        <f>1/(1+'Koszt kapitału'!$D$14%)^C62</f>
        <v>0.61475905083755789</v>
      </c>
      <c r="B62" s="307"/>
      <c r="C62" s="95">
        <v>22</v>
      </c>
      <c r="D62" s="96">
        <f t="shared" si="27"/>
        <v>-2271.5044300456389</v>
      </c>
      <c r="E62" s="97">
        <f t="shared" si="28"/>
        <v>-1608.5811218126032</v>
      </c>
      <c r="F62" s="183">
        <f t="shared" si="29"/>
        <v>662.92330823303564</v>
      </c>
      <c r="G62" s="100">
        <f t="shared" si="37"/>
        <v>55.243609019419637</v>
      </c>
      <c r="H62" s="96">
        <f t="shared" si="38"/>
        <v>-2271.5044300456389</v>
      </c>
      <c r="I62" s="97">
        <f t="shared" si="30"/>
        <v>-1608.5811218126032</v>
      </c>
      <c r="J62" s="98">
        <f t="shared" si="23"/>
        <v>662.92330823303564</v>
      </c>
      <c r="K62" s="100">
        <f t="shared" si="39"/>
        <v>55.243609019419637</v>
      </c>
      <c r="L62" s="96">
        <f t="shared" si="31"/>
        <v>-2271.5044300456389</v>
      </c>
      <c r="M62" s="97">
        <f t="shared" si="32"/>
        <v>-955.64518895248796</v>
      </c>
      <c r="N62" s="98">
        <f t="shared" si="24"/>
        <v>1315.859241093151</v>
      </c>
      <c r="O62" s="100">
        <f t="shared" si="40"/>
        <v>109.65493675776258</v>
      </c>
      <c r="P62" s="96">
        <f t="shared" si="33"/>
        <v>-2271.5044300456389</v>
      </c>
      <c r="Q62" s="97">
        <f t="shared" si="34"/>
        <v>-955.64518895248796</v>
      </c>
      <c r="R62" s="98">
        <f t="shared" si="25"/>
        <v>1315.859241093151</v>
      </c>
      <c r="S62" s="100">
        <f t="shared" si="41"/>
        <v>109.65493675776258</v>
      </c>
      <c r="T62" s="96">
        <f t="shared" si="35"/>
        <v>-2271.5044300456389</v>
      </c>
      <c r="U62" s="97">
        <f t="shared" si="36"/>
        <v>-1883.447899655599</v>
      </c>
      <c r="V62" s="98">
        <f t="shared" si="26"/>
        <v>388.05653039003982</v>
      </c>
      <c r="W62" s="100">
        <f t="shared" si="42"/>
        <v>32.338044199169985</v>
      </c>
    </row>
    <row r="63" spans="1:23" s="34" customFormat="1" x14ac:dyDescent="0.25">
      <c r="A63" s="306">
        <f>1/(1+'Koszt kapitału'!$D$14%)^C63</f>
        <v>0.60131302350637383</v>
      </c>
      <c r="B63" s="307"/>
      <c r="C63" s="95">
        <v>23</v>
      </c>
      <c r="D63" s="96">
        <f t="shared" si="27"/>
        <v>-2271.8011334297289</v>
      </c>
      <c r="E63" s="97">
        <f t="shared" si="28"/>
        <v>-1611.6813441200511</v>
      </c>
      <c r="F63" s="183">
        <f t="shared" si="29"/>
        <v>660.1197893096778</v>
      </c>
      <c r="G63" s="100">
        <f t="shared" si="37"/>
        <v>55.009982442473152</v>
      </c>
      <c r="H63" s="96">
        <f t="shared" si="38"/>
        <v>-2271.8011334297289</v>
      </c>
      <c r="I63" s="97">
        <f t="shared" si="30"/>
        <v>-1611.6813441200511</v>
      </c>
      <c r="J63" s="98">
        <f t="shared" si="23"/>
        <v>660.1197893096778</v>
      </c>
      <c r="K63" s="100">
        <f t="shared" si="39"/>
        <v>55.009982442473152</v>
      </c>
      <c r="L63" s="96">
        <f t="shared" si="31"/>
        <v>-2271.8011334297289</v>
      </c>
      <c r="M63" s="97">
        <f t="shared" si="32"/>
        <v>-967.05053745060115</v>
      </c>
      <c r="N63" s="98">
        <f t="shared" si="24"/>
        <v>1304.7505959791279</v>
      </c>
      <c r="O63" s="100">
        <f t="shared" si="40"/>
        <v>108.72921633159399</v>
      </c>
      <c r="P63" s="96">
        <f t="shared" si="33"/>
        <v>-2271.8011334297289</v>
      </c>
      <c r="Q63" s="97">
        <f t="shared" si="34"/>
        <v>-967.05053745060115</v>
      </c>
      <c r="R63" s="98">
        <f t="shared" si="25"/>
        <v>1304.7505959791279</v>
      </c>
      <c r="S63" s="100">
        <f t="shared" si="41"/>
        <v>108.72921633159399</v>
      </c>
      <c r="T63" s="96">
        <f t="shared" si="35"/>
        <v>-2271.8011334297289</v>
      </c>
      <c r="U63" s="97">
        <f t="shared" si="36"/>
        <v>-1883.0519086889394</v>
      </c>
      <c r="V63" s="98">
        <f t="shared" si="26"/>
        <v>388.74922474078949</v>
      </c>
      <c r="W63" s="100">
        <f t="shared" si="42"/>
        <v>32.395768728399126</v>
      </c>
    </row>
    <row r="64" spans="1:23" s="34" customFormat="1" x14ac:dyDescent="0.25">
      <c r="A64" s="306">
        <f>1/(1+'Koszt kapitału'!$D$14%)^C64</f>
        <v>0.58816108806492207</v>
      </c>
      <c r="B64" s="307"/>
      <c r="C64" s="95">
        <v>24</v>
      </c>
      <c r="D64" s="96">
        <f t="shared" si="27"/>
        <v>-2272.1584297205304</v>
      </c>
      <c r="E64" s="97">
        <f t="shared" si="28"/>
        <v>-1614.5620603588468</v>
      </c>
      <c r="F64" s="183">
        <f t="shared" si="29"/>
        <v>657.59636936168363</v>
      </c>
      <c r="G64" s="100">
        <f t="shared" si="37"/>
        <v>54.799697446806967</v>
      </c>
      <c r="H64" s="96">
        <f t="shared" si="38"/>
        <v>-2272.1584297205304</v>
      </c>
      <c r="I64" s="97">
        <f t="shared" si="30"/>
        <v>-1614.5620603588468</v>
      </c>
      <c r="J64" s="98">
        <f t="shared" si="23"/>
        <v>657.59636936168363</v>
      </c>
      <c r="K64" s="100">
        <f t="shared" si="39"/>
        <v>54.799697446806967</v>
      </c>
      <c r="L64" s="96">
        <f t="shared" si="31"/>
        <v>-2272.1584297205304</v>
      </c>
      <c r="M64" s="97">
        <f t="shared" si="32"/>
        <v>-978.20356454484806</v>
      </c>
      <c r="N64" s="98">
        <f t="shared" si="24"/>
        <v>1293.9548651756822</v>
      </c>
      <c r="O64" s="100">
        <f t="shared" si="40"/>
        <v>107.82957209797353</v>
      </c>
      <c r="P64" s="96">
        <f t="shared" si="33"/>
        <v>-2272.1584297205304</v>
      </c>
      <c r="Q64" s="97">
        <f t="shared" si="34"/>
        <v>-978.20356454484806</v>
      </c>
      <c r="R64" s="98">
        <f t="shared" si="25"/>
        <v>1293.9548651756822</v>
      </c>
      <c r="S64" s="100">
        <f t="shared" si="41"/>
        <v>107.82957209797353</v>
      </c>
      <c r="T64" s="96">
        <f t="shared" si="35"/>
        <v>-2272.1584297205304</v>
      </c>
      <c r="U64" s="97">
        <f t="shared" si="36"/>
        <v>-1882.4502259422884</v>
      </c>
      <c r="V64" s="98">
        <f t="shared" si="26"/>
        <v>389.70820377824202</v>
      </c>
      <c r="W64" s="100">
        <f t="shared" si="42"/>
        <v>32.475683648186838</v>
      </c>
    </row>
    <row r="65" spans="1:27" s="34" customFormat="1" x14ac:dyDescent="0.25">
      <c r="A65" s="306">
        <f>1/(1+'Koszt kapitału'!$D$14%)^C65</f>
        <v>0.57529681212708039</v>
      </c>
      <c r="B65" s="307"/>
      <c r="C65" s="95">
        <v>25</v>
      </c>
      <c r="D65" s="96">
        <f t="shared" si="27"/>
        <v>-2272.5750836668881</v>
      </c>
      <c r="E65" s="97">
        <f t="shared" si="28"/>
        <v>-1617.2215828825208</v>
      </c>
      <c r="F65" s="183">
        <f t="shared" si="29"/>
        <v>655.35350078436727</v>
      </c>
      <c r="G65" s="100">
        <f t="shared" si="37"/>
        <v>54.612791732030608</v>
      </c>
      <c r="H65" s="96">
        <f t="shared" si="38"/>
        <v>-2272.5750836668881</v>
      </c>
      <c r="I65" s="97">
        <f t="shared" si="30"/>
        <v>-1617.2215828825208</v>
      </c>
      <c r="J65" s="98">
        <f t="shared" si="23"/>
        <v>655.35350078436727</v>
      </c>
      <c r="K65" s="100">
        <f t="shared" si="39"/>
        <v>54.612791732030608</v>
      </c>
      <c r="L65" s="96">
        <f t="shared" si="31"/>
        <v>-2272.5750836668881</v>
      </c>
      <c r="M65" s="97">
        <f t="shared" si="32"/>
        <v>-989.10240398916369</v>
      </c>
      <c r="N65" s="98">
        <f t="shared" si="24"/>
        <v>1283.4726796777245</v>
      </c>
      <c r="O65" s="100">
        <f t="shared" si="40"/>
        <v>106.95605663981037</v>
      </c>
      <c r="P65" s="96">
        <f t="shared" si="33"/>
        <v>-2272.5750836668881</v>
      </c>
      <c r="Q65" s="97">
        <f t="shared" si="34"/>
        <v>-989.10240398916369</v>
      </c>
      <c r="R65" s="98">
        <f t="shared" si="25"/>
        <v>1283.4726796777245</v>
      </c>
      <c r="S65" s="100">
        <f t="shared" si="41"/>
        <v>106.95605663981037</v>
      </c>
      <c r="T65" s="96">
        <f t="shared" si="35"/>
        <v>-2272.5750836668881</v>
      </c>
      <c r="U65" s="97">
        <f t="shared" si="36"/>
        <v>-1881.641238954342</v>
      </c>
      <c r="V65" s="98">
        <f t="shared" si="26"/>
        <v>390.93384471254603</v>
      </c>
      <c r="W65" s="100">
        <f t="shared" si="42"/>
        <v>32.577820392712169</v>
      </c>
    </row>
    <row r="66" spans="1:27" s="34" customFormat="1" x14ac:dyDescent="0.25">
      <c r="A66" s="306">
        <f>1/(1+'Koszt kapitału'!$D$14%)^C66</f>
        <v>0.56271390399605759</v>
      </c>
      <c r="B66" s="307"/>
      <c r="C66" s="95">
        <v>26</v>
      </c>
      <c r="D66" s="96">
        <f t="shared" si="27"/>
        <v>-2273.0498871559466</v>
      </c>
      <c r="E66" s="97">
        <f t="shared" si="28"/>
        <v>-1619.6582249118114</v>
      </c>
      <c r="F66" s="183">
        <f t="shared" si="29"/>
        <v>653.3916622441352</v>
      </c>
      <c r="G66" s="100">
        <f t="shared" si="37"/>
        <v>54.449305187011269</v>
      </c>
      <c r="H66" s="96">
        <f t="shared" si="38"/>
        <v>-2273.0498871559466</v>
      </c>
      <c r="I66" s="97">
        <f t="shared" si="30"/>
        <v>-1619.6582249118114</v>
      </c>
      <c r="J66" s="98">
        <f t="shared" si="23"/>
        <v>653.3916622441352</v>
      </c>
      <c r="K66" s="100">
        <f t="shared" si="39"/>
        <v>54.449305187011269</v>
      </c>
      <c r="L66" s="96">
        <f t="shared" si="31"/>
        <v>-2273.0498871559466</v>
      </c>
      <c r="M66" s="97">
        <f t="shared" si="32"/>
        <v>-999.74518988297086</v>
      </c>
      <c r="N66" s="98">
        <f t="shared" si="24"/>
        <v>1273.3046972729758</v>
      </c>
      <c r="O66" s="100">
        <f t="shared" si="40"/>
        <v>106.10872477274798</v>
      </c>
      <c r="P66" s="96">
        <f t="shared" si="33"/>
        <v>-2273.0498871559466</v>
      </c>
      <c r="Q66" s="97">
        <f t="shared" si="34"/>
        <v>-999.74518988297086</v>
      </c>
      <c r="R66" s="98">
        <f t="shared" si="25"/>
        <v>1273.3046972729758</v>
      </c>
      <c r="S66" s="100">
        <f t="shared" si="41"/>
        <v>106.10872477274798</v>
      </c>
      <c r="T66" s="96">
        <f t="shared" si="35"/>
        <v>-2273.0498871559466</v>
      </c>
      <c r="U66" s="97">
        <f t="shared" si="36"/>
        <v>-1880.6233363506312</v>
      </c>
      <c r="V66" s="98">
        <f t="shared" si="26"/>
        <v>392.4265508053154</v>
      </c>
      <c r="W66" s="100">
        <f t="shared" si="42"/>
        <v>32.702212567109619</v>
      </c>
    </row>
    <row r="67" spans="1:27" s="34" customFormat="1" x14ac:dyDescent="0.25">
      <c r="A67" s="306">
        <f>1/(1+'Koszt kapitału'!$D$14%)^C67</f>
        <v>0.55040620958723196</v>
      </c>
      <c r="B67" s="307"/>
      <c r="C67" s="95">
        <v>27</v>
      </c>
      <c r="D67" s="96">
        <f t="shared" si="27"/>
        <v>-2273.5816586197388</v>
      </c>
      <c r="E67" s="97">
        <f t="shared" si="28"/>
        <v>-1621.8703007275867</v>
      </c>
      <c r="F67" s="183">
        <f t="shared" si="29"/>
        <v>651.71135789215214</v>
      </c>
      <c r="G67" s="100">
        <f t="shared" si="37"/>
        <v>54.309279824346014</v>
      </c>
      <c r="H67" s="96">
        <f t="shared" si="38"/>
        <v>-2273.5816586197388</v>
      </c>
      <c r="I67" s="97">
        <f t="shared" si="30"/>
        <v>-1621.8703007275867</v>
      </c>
      <c r="J67" s="98">
        <f t="shared" si="23"/>
        <v>651.71135789215214</v>
      </c>
      <c r="K67" s="100">
        <f t="shared" si="39"/>
        <v>54.309279824346014</v>
      </c>
      <c r="L67" s="96">
        <f t="shared" si="31"/>
        <v>-2273.5816586197388</v>
      </c>
      <c r="M67" s="97">
        <f t="shared" si="32"/>
        <v>-1010.1300568628892</v>
      </c>
      <c r="N67" s="98">
        <f t="shared" si="24"/>
        <v>1263.4516017568496</v>
      </c>
      <c r="O67" s="100">
        <f t="shared" si="40"/>
        <v>105.28763347973747</v>
      </c>
      <c r="P67" s="96">
        <f t="shared" si="33"/>
        <v>-2273.5816586197388</v>
      </c>
      <c r="Q67" s="97">
        <f t="shared" si="34"/>
        <v>-1010.1300568628892</v>
      </c>
      <c r="R67" s="98">
        <f t="shared" si="25"/>
        <v>1263.4516017568496</v>
      </c>
      <c r="S67" s="100">
        <f t="shared" si="41"/>
        <v>105.28763347973747</v>
      </c>
      <c r="T67" s="96">
        <f t="shared" si="35"/>
        <v>-2273.5816586197388</v>
      </c>
      <c r="U67" s="97">
        <f t="shared" si="36"/>
        <v>-1879.3949080369564</v>
      </c>
      <c r="V67" s="98">
        <f t="shared" si="26"/>
        <v>394.18675058278245</v>
      </c>
      <c r="W67" s="100">
        <f t="shared" si="42"/>
        <v>32.848895881898535</v>
      </c>
    </row>
    <row r="68" spans="1:27" s="34" customFormat="1" x14ac:dyDescent="0.25">
      <c r="A68" s="306">
        <f>1/(1+'Koszt kapitału'!$D$14%)^C68</f>
        <v>0.53836770941829515</v>
      </c>
      <c r="B68" s="307"/>
      <c r="C68" s="95">
        <v>28</v>
      </c>
      <c r="D68" s="96">
        <f t="shared" si="27"/>
        <v>-2274.1692424547641</v>
      </c>
      <c r="E68" s="97">
        <f t="shared" si="28"/>
        <v>-1623.8561258516688</v>
      </c>
      <c r="F68" s="183">
        <f t="shared" si="29"/>
        <v>650.3131166030953</v>
      </c>
      <c r="G68" s="100">
        <f t="shared" si="37"/>
        <v>54.192759716924606</v>
      </c>
      <c r="H68" s="96">
        <f t="shared" si="38"/>
        <v>-2274.1692424547641</v>
      </c>
      <c r="I68" s="97">
        <f t="shared" si="30"/>
        <v>-1623.8561258516688</v>
      </c>
      <c r="J68" s="98">
        <f t="shared" si="23"/>
        <v>650.3131166030953</v>
      </c>
      <c r="K68" s="100">
        <f t="shared" si="39"/>
        <v>54.192759716924606</v>
      </c>
      <c r="L68" s="96">
        <f t="shared" si="31"/>
        <v>-2274.1692424547641</v>
      </c>
      <c r="M68" s="97">
        <f t="shared" si="32"/>
        <v>-1020.2551402823407</v>
      </c>
      <c r="N68" s="98">
        <f t="shared" si="24"/>
        <v>1253.9141021724236</v>
      </c>
      <c r="O68" s="100">
        <f t="shared" si="40"/>
        <v>104.49284184770197</v>
      </c>
      <c r="P68" s="96">
        <f t="shared" si="33"/>
        <v>-2274.1692424547641</v>
      </c>
      <c r="Q68" s="97">
        <f t="shared" si="34"/>
        <v>-1020.2551402823407</v>
      </c>
      <c r="R68" s="98">
        <f t="shared" si="25"/>
        <v>1253.9141021724236</v>
      </c>
      <c r="S68" s="100">
        <f t="shared" si="41"/>
        <v>104.49284184770197</v>
      </c>
      <c r="T68" s="96">
        <f t="shared" si="35"/>
        <v>-2274.1692424547641</v>
      </c>
      <c r="U68" s="97">
        <f t="shared" si="36"/>
        <v>-1877.9543453807241</v>
      </c>
      <c r="V68" s="98">
        <f t="shared" si="26"/>
        <v>396.21489707403998</v>
      </c>
      <c r="W68" s="100">
        <f t="shared" si="42"/>
        <v>33.017908089503329</v>
      </c>
    </row>
    <row r="69" spans="1:27" s="34" customFormat="1" x14ac:dyDescent="0.25">
      <c r="A69" s="306">
        <f>1/(1+'Koszt kapitału'!$D$14%)^C69</f>
        <v>0.52659251566522558</v>
      </c>
      <c r="B69" s="307"/>
      <c r="C69" s="95">
        <v>29</v>
      </c>
      <c r="D69" s="96">
        <f t="shared" si="27"/>
        <v>-2274.8115084542501</v>
      </c>
      <c r="E69" s="97">
        <f t="shared" si="28"/>
        <v>-1625.6140172160083</v>
      </c>
      <c r="F69" s="183">
        <f t="shared" si="29"/>
        <v>649.19749123824181</v>
      </c>
      <c r="G69" s="100">
        <f t="shared" si="37"/>
        <v>54.099790936520151</v>
      </c>
      <c r="H69" s="96">
        <f t="shared" si="38"/>
        <v>-2274.8115084542501</v>
      </c>
      <c r="I69" s="97">
        <f t="shared" si="30"/>
        <v>-1625.6140172160083</v>
      </c>
      <c r="J69" s="98">
        <f t="shared" si="23"/>
        <v>649.19749123824181</v>
      </c>
      <c r="K69" s="100">
        <f t="shared" si="39"/>
        <v>54.099790936520151</v>
      </c>
      <c r="L69" s="96">
        <f t="shared" si="31"/>
        <v>-2274.8115084542501</v>
      </c>
      <c r="M69" s="97">
        <f t="shared" si="32"/>
        <v>-1030.1185763795045</v>
      </c>
      <c r="N69" s="98">
        <f t="shared" si="24"/>
        <v>1244.6929320747456</v>
      </c>
      <c r="O69" s="100">
        <f t="shared" si="40"/>
        <v>103.72441100622881</v>
      </c>
      <c r="P69" s="96">
        <f t="shared" si="33"/>
        <v>-2274.8115084542501</v>
      </c>
      <c r="Q69" s="97">
        <f t="shared" si="34"/>
        <v>-1030.1185763795045</v>
      </c>
      <c r="R69" s="98">
        <f t="shared" si="25"/>
        <v>1244.6929320747456</v>
      </c>
      <c r="S69" s="100">
        <f t="shared" si="41"/>
        <v>103.72441100622881</v>
      </c>
      <c r="T69" s="96">
        <f t="shared" si="35"/>
        <v>-2274.8115084542501</v>
      </c>
      <c r="U69" s="97">
        <f t="shared" si="36"/>
        <v>-1876.3000413806362</v>
      </c>
      <c r="V69" s="98">
        <f t="shared" si="26"/>
        <v>398.51146707361386</v>
      </c>
      <c r="W69" s="100">
        <f t="shared" si="42"/>
        <v>33.209288922801157</v>
      </c>
    </row>
    <row r="70" spans="1:27" s="34" customFormat="1" ht="15.75" thickBot="1" x14ac:dyDescent="0.3">
      <c r="A70" s="308">
        <f>1/(1+'Koszt kapitału'!$D$14%)^C70</f>
        <v>0.515074869282655</v>
      </c>
      <c r="B70" s="309"/>
      <c r="C70" s="102">
        <v>30</v>
      </c>
      <c r="D70" s="103">
        <f t="shared" si="27"/>
        <v>-2275.5073512528406</v>
      </c>
      <c r="E70" s="104">
        <f t="shared" si="28"/>
        <v>-1627.142293320682</v>
      </c>
      <c r="F70" s="184">
        <f t="shared" si="29"/>
        <v>648.36505793215861</v>
      </c>
      <c r="G70" s="107">
        <f t="shared" si="37"/>
        <v>54.030421494346548</v>
      </c>
      <c r="H70" s="103">
        <f t="shared" si="38"/>
        <v>-2275.5073512528406</v>
      </c>
      <c r="I70" s="104">
        <f t="shared" si="30"/>
        <v>-1627.142293320682</v>
      </c>
      <c r="J70" s="105">
        <f t="shared" si="23"/>
        <v>648.36505793215861</v>
      </c>
      <c r="K70" s="107">
        <f t="shared" si="39"/>
        <v>54.030421494346548</v>
      </c>
      <c r="L70" s="103">
        <f t="shared" si="31"/>
        <v>-2275.5073512528406</v>
      </c>
      <c r="M70" s="104">
        <f t="shared" si="32"/>
        <v>-1039.718502434092</v>
      </c>
      <c r="N70" s="105">
        <f t="shared" si="24"/>
        <v>1235.7888488187486</v>
      </c>
      <c r="O70" s="107">
        <f t="shared" si="40"/>
        <v>102.98240406822906</v>
      </c>
      <c r="P70" s="103">
        <f t="shared" si="33"/>
        <v>-2275.5073512528406</v>
      </c>
      <c r="Q70" s="104">
        <f t="shared" si="34"/>
        <v>-1039.718502434092</v>
      </c>
      <c r="R70" s="105">
        <f t="shared" si="25"/>
        <v>1235.7888488187486</v>
      </c>
      <c r="S70" s="107">
        <f t="shared" si="41"/>
        <v>102.98240406822906</v>
      </c>
      <c r="T70" s="103">
        <f t="shared" si="35"/>
        <v>-2275.5073512528406</v>
      </c>
      <c r="U70" s="104">
        <f t="shared" si="36"/>
        <v>-1874.4303908251991</v>
      </c>
      <c r="V70" s="105">
        <f t="shared" si="26"/>
        <v>401.07696042764155</v>
      </c>
      <c r="W70" s="107">
        <f t="shared" si="42"/>
        <v>33.423080035636794</v>
      </c>
    </row>
    <row r="71" spans="1:27" s="34" customFormat="1" x14ac:dyDescent="0.25">
      <c r="A71" s="131"/>
      <c r="D71" s="70"/>
      <c r="E71" s="70"/>
      <c r="F71" s="84"/>
      <c r="G71" s="84"/>
      <c r="H71" s="70"/>
      <c r="I71" s="70"/>
      <c r="J71" s="84"/>
      <c r="K71" s="84"/>
      <c r="L71" s="70"/>
      <c r="M71" s="70"/>
      <c r="N71" s="84"/>
      <c r="O71" s="84"/>
      <c r="P71" s="70"/>
      <c r="Q71" s="70"/>
      <c r="R71" s="84"/>
      <c r="S71" s="84"/>
      <c r="T71" s="70"/>
      <c r="U71" s="70"/>
      <c r="V71" s="84"/>
      <c r="W71" s="84"/>
    </row>
    <row r="72" spans="1:27" s="34" customFormat="1" x14ac:dyDescent="0.25">
      <c r="A72" s="131"/>
      <c r="D72" s="70"/>
      <c r="E72" s="70"/>
      <c r="F72" s="84"/>
      <c r="G72" s="84"/>
      <c r="H72" s="70"/>
      <c r="I72" s="70"/>
      <c r="J72" s="84"/>
      <c r="K72" s="84"/>
      <c r="L72" s="70"/>
      <c r="M72" s="70"/>
      <c r="N72" s="84"/>
      <c r="O72" s="84"/>
      <c r="P72" s="70"/>
      <c r="Q72" s="70"/>
      <c r="R72" s="84"/>
      <c r="S72" s="84"/>
      <c r="T72" s="70"/>
      <c r="U72" s="70"/>
      <c r="V72" s="84"/>
      <c r="W72" s="84"/>
    </row>
    <row r="73" spans="1:27" x14ac:dyDescent="0.25">
      <c r="B73" t="s">
        <v>230</v>
      </c>
      <c r="C73" s="34"/>
      <c r="D73" s="70"/>
      <c r="E73" s="70"/>
      <c r="F73" s="84"/>
      <c r="G73" s="84"/>
    </row>
    <row r="74" spans="1:27" x14ac:dyDescent="0.25">
      <c r="B74" t="s">
        <v>196</v>
      </c>
      <c r="C74" s="34"/>
      <c r="D74" s="70"/>
      <c r="E74" s="70"/>
      <c r="F74" s="179">
        <f>NPV('Koszt kapitału'!$D$14/100,F6:F20)+F5</f>
        <v>5712.9330214362381</v>
      </c>
      <c r="G74" s="179"/>
      <c r="H74" s="179"/>
      <c r="I74" s="179"/>
      <c r="J74" s="179">
        <f>NPV('Koszt kapitału'!$D$14/100,J6:J20)+J5</f>
        <v>-2932.3636137538069</v>
      </c>
      <c r="K74" s="179"/>
      <c r="L74" s="179"/>
      <c r="M74" s="179"/>
      <c r="N74" s="179">
        <f>NPV('Koszt kapitału'!$D$14/100,N6:N20)+N5</f>
        <v>4783.9497909042075</v>
      </c>
      <c r="O74" s="179"/>
      <c r="P74" s="179"/>
      <c r="Q74" s="179"/>
      <c r="R74" s="179">
        <f>NPV('Koszt kapitału'!$D$14/100,R6:R20)+R5</f>
        <v>4778.2776811434633</v>
      </c>
      <c r="S74" s="179"/>
      <c r="T74" s="179"/>
      <c r="U74" s="179"/>
      <c r="V74" s="179">
        <f>NPV('Koszt kapitału'!$D$14/100,V6:V20)+V5</f>
        <v>1630.9529731214061</v>
      </c>
      <c r="W74" s="178"/>
    </row>
    <row r="75" spans="1:27" x14ac:dyDescent="0.25">
      <c r="B75" t="s">
        <v>197</v>
      </c>
      <c r="C75" s="34"/>
      <c r="D75" s="34"/>
      <c r="E75" s="34"/>
      <c r="F75" s="176">
        <f>IRR(F5:F20)</f>
        <v>6.3911986145279265E-2</v>
      </c>
      <c r="G75" s="176"/>
      <c r="H75" s="176"/>
      <c r="I75" s="176"/>
      <c r="J75" s="176">
        <f>IRR(J5:J20)</f>
        <v>-2.9219052803053369E-4</v>
      </c>
      <c r="K75" s="176"/>
      <c r="L75" s="176"/>
      <c r="M75" s="176"/>
      <c r="N75" s="176">
        <f>IRR(N5:N20)</f>
        <v>5.5241854960216719E-2</v>
      </c>
      <c r="O75" s="176"/>
      <c r="P75" s="176"/>
      <c r="Q75" s="176"/>
      <c r="R75" s="176">
        <f>IRR(R5:R20)</f>
        <v>5.5196792050936416E-2</v>
      </c>
      <c r="S75" s="176"/>
      <c r="T75" s="176"/>
      <c r="U75" s="176"/>
      <c r="V75" s="176">
        <f>IRR(V5:V20)</f>
        <v>3.4051766899568792E-2</v>
      </c>
      <c r="W75" s="177"/>
    </row>
    <row r="76" spans="1:27" x14ac:dyDescent="0.25">
      <c r="B76" t="s">
        <v>198</v>
      </c>
      <c r="C76" s="34"/>
      <c r="D76" s="34"/>
      <c r="E76" s="34"/>
      <c r="F76" s="176">
        <f>MIRR(F5:F20,'Koszt kapitału'!$D$14/100,'Koszt kapitału'!$D$14/100)</f>
        <v>4.1491057251289876E-2</v>
      </c>
      <c r="G76" s="176"/>
      <c r="H76" s="176"/>
      <c r="I76" s="176"/>
      <c r="J76" s="176">
        <f>MIRR(J5:J20,'Koszt kapitału'!$D$14/100,'Koszt kapitału'!$D$14/100)</f>
        <v>1.0180214669968102E-2</v>
      </c>
      <c r="K76" s="176"/>
      <c r="L76" s="176"/>
      <c r="M76" s="176"/>
      <c r="N76" s="176">
        <f>MIRR(N5:N20,'Koszt kapitału'!$D$14/100,'Koszt kapitału'!$D$14/100)</f>
        <v>3.8698322536735219E-2</v>
      </c>
      <c r="O76" s="176"/>
      <c r="P76" s="176"/>
      <c r="Q76" s="176"/>
      <c r="R76" s="176">
        <f>MIRR(R4:R19,'Koszt kapitału'!$D$14/100,'Koszt kapitału'!$D$14/100)</f>
        <v>3.5109061692496057E-2</v>
      </c>
      <c r="S76" s="176"/>
      <c r="T76" s="176"/>
      <c r="U76" s="176"/>
      <c r="V76" s="176">
        <f>MIRR(V5:V20,'Koszt kapitału'!$D$14/100,'Koszt kapitału'!$D$14/100)</f>
        <v>2.834742971007409E-2</v>
      </c>
      <c r="W76" s="177"/>
    </row>
    <row r="78" spans="1:27" x14ac:dyDescent="0.25">
      <c r="C78" s="34"/>
      <c r="D78" s="70"/>
      <c r="E78" s="70"/>
      <c r="F78" s="83"/>
      <c r="G78" s="83"/>
      <c r="H78" s="84"/>
      <c r="I78" s="70"/>
      <c r="J78" s="70"/>
      <c r="K78" s="70"/>
      <c r="L78" s="83"/>
      <c r="M78" s="84"/>
      <c r="N78" s="70"/>
      <c r="O78" s="70"/>
      <c r="P78" s="70"/>
      <c r="Q78" s="83"/>
      <c r="R78" s="84"/>
      <c r="S78" s="84"/>
      <c r="T78" s="70"/>
      <c r="U78" s="70"/>
      <c r="V78" s="83"/>
      <c r="W78" s="84"/>
      <c r="X78" s="70"/>
      <c r="Y78" s="70"/>
      <c r="Z78" s="83"/>
      <c r="AA78" s="84"/>
    </row>
    <row r="79" spans="1:27" x14ac:dyDescent="0.25">
      <c r="C79" s="34"/>
      <c r="D79" s="70"/>
      <c r="E79" s="70"/>
      <c r="F79" s="83"/>
      <c r="G79" s="83"/>
      <c r="H79" s="84"/>
      <c r="I79" s="70"/>
      <c r="J79" s="70"/>
      <c r="K79" s="70"/>
      <c r="L79" s="83"/>
      <c r="M79" s="84"/>
      <c r="N79" s="70"/>
      <c r="O79" s="70"/>
      <c r="P79" s="70"/>
      <c r="Q79" s="83"/>
      <c r="R79" s="84"/>
      <c r="S79" s="84"/>
      <c r="T79" s="70"/>
      <c r="U79" s="70"/>
      <c r="V79" s="83"/>
      <c r="W79" s="84"/>
      <c r="X79" s="70"/>
      <c r="Y79" s="70"/>
      <c r="Z79" s="83"/>
      <c r="AA79" s="84"/>
    </row>
    <row r="80" spans="1:27" x14ac:dyDescent="0.25">
      <c r="C80" s="34"/>
      <c r="D80" s="70"/>
      <c r="E80" s="70"/>
      <c r="F80" s="83"/>
      <c r="G80" s="83"/>
      <c r="H80" s="84"/>
      <c r="I80" s="70"/>
      <c r="J80" s="70"/>
      <c r="K80" s="70"/>
      <c r="L80" s="83"/>
      <c r="M80" s="84"/>
      <c r="N80" s="70"/>
      <c r="O80" s="70"/>
      <c r="P80" s="70"/>
      <c r="Q80" s="83"/>
      <c r="R80" s="84"/>
      <c r="S80" s="84"/>
      <c r="T80" s="70"/>
      <c r="U80" s="70"/>
      <c r="V80" s="83"/>
      <c r="W80" s="84"/>
      <c r="X80" s="70"/>
      <c r="Y80" s="70"/>
      <c r="Z80" s="83"/>
      <c r="AA80" s="84"/>
    </row>
    <row r="81" spans="3:27" x14ac:dyDescent="0.25">
      <c r="C81" s="34"/>
      <c r="D81" s="70"/>
      <c r="E81" s="70"/>
      <c r="F81" s="83"/>
      <c r="G81" s="83"/>
      <c r="H81" s="84"/>
      <c r="I81" s="70"/>
      <c r="J81" s="70"/>
      <c r="K81" s="70"/>
      <c r="L81" s="83"/>
      <c r="M81" s="84"/>
      <c r="N81" s="70"/>
      <c r="O81" s="70"/>
      <c r="P81" s="70"/>
      <c r="Q81" s="83"/>
      <c r="R81" s="84"/>
      <c r="S81" s="84"/>
      <c r="T81" s="70"/>
      <c r="U81" s="70"/>
      <c r="V81" s="83"/>
      <c r="W81" s="84"/>
      <c r="X81" s="70"/>
      <c r="Y81" s="70"/>
      <c r="Z81" s="83"/>
      <c r="AA81" s="84"/>
    </row>
    <row r="82" spans="3:27" x14ac:dyDescent="0.25">
      <c r="C82" s="34"/>
      <c r="D82" s="70"/>
      <c r="E82" s="70"/>
      <c r="F82" s="83"/>
      <c r="G82" s="83"/>
      <c r="H82" s="84"/>
      <c r="I82" s="70"/>
      <c r="J82" s="70"/>
      <c r="K82" s="70"/>
      <c r="L82" s="83"/>
      <c r="M82" s="84"/>
      <c r="N82" s="70"/>
      <c r="O82" s="70"/>
      <c r="P82" s="70"/>
      <c r="Q82" s="83"/>
      <c r="R82" s="84"/>
      <c r="S82" s="84"/>
      <c r="T82" s="70"/>
      <c r="U82" s="70"/>
      <c r="V82" s="83"/>
      <c r="W82" s="84"/>
      <c r="X82" s="70"/>
      <c r="Y82" s="70"/>
      <c r="Z82" s="83"/>
      <c r="AA82" s="84"/>
    </row>
    <row r="83" spans="3:27" x14ac:dyDescent="0.25">
      <c r="C83" s="34"/>
      <c r="D83" s="70"/>
      <c r="E83" s="70"/>
      <c r="F83" s="83"/>
      <c r="G83" s="83"/>
      <c r="H83" s="84"/>
      <c r="I83" s="70"/>
      <c r="J83" s="70"/>
      <c r="K83" s="70"/>
      <c r="L83" s="83"/>
      <c r="M83" s="84"/>
      <c r="N83" s="70"/>
      <c r="O83" s="70"/>
      <c r="P83" s="70"/>
      <c r="Q83" s="83"/>
      <c r="R83" s="84"/>
      <c r="S83" s="84"/>
      <c r="T83" s="70"/>
      <c r="U83" s="70"/>
      <c r="V83" s="83"/>
      <c r="W83" s="84"/>
      <c r="X83" s="70"/>
      <c r="Y83" s="70"/>
      <c r="Z83" s="83"/>
      <c r="AA83" s="84"/>
    </row>
    <row r="84" spans="3:27" x14ac:dyDescent="0.25">
      <c r="C84" s="34"/>
      <c r="D84" s="70"/>
      <c r="E84" s="70"/>
      <c r="F84" s="83"/>
      <c r="G84" s="83"/>
      <c r="H84" s="84"/>
      <c r="I84" s="70"/>
      <c r="J84" s="70"/>
      <c r="K84" s="70"/>
      <c r="L84" s="83"/>
      <c r="M84" s="84"/>
      <c r="N84" s="70"/>
      <c r="O84" s="70"/>
      <c r="P84" s="70"/>
      <c r="Q84" s="83"/>
      <c r="R84" s="84"/>
      <c r="S84" s="84"/>
      <c r="T84" s="70"/>
      <c r="U84" s="70"/>
      <c r="V84" s="83"/>
      <c r="W84" s="84"/>
      <c r="X84" s="70"/>
      <c r="Y84" s="70"/>
      <c r="Z84" s="83"/>
      <c r="AA84" s="84"/>
    </row>
    <row r="85" spans="3:27" x14ac:dyDescent="0.25">
      <c r="C85" s="34"/>
      <c r="D85" s="70"/>
      <c r="E85" s="70"/>
      <c r="F85" s="83"/>
      <c r="G85" s="83"/>
      <c r="H85" s="84"/>
      <c r="I85" s="70"/>
      <c r="J85" s="70"/>
      <c r="K85" s="70"/>
      <c r="L85" s="83"/>
      <c r="M85" s="84"/>
      <c r="N85" s="70"/>
      <c r="O85" s="70"/>
      <c r="P85" s="70"/>
      <c r="Q85" s="83"/>
      <c r="R85" s="84"/>
      <c r="S85" s="84"/>
      <c r="T85" s="70"/>
      <c r="U85" s="70"/>
      <c r="V85" s="83"/>
      <c r="W85" s="84"/>
      <c r="X85" s="70"/>
      <c r="Y85" s="70"/>
      <c r="Z85" s="83"/>
      <c r="AA85" s="84"/>
    </row>
    <row r="86" spans="3:27" x14ac:dyDescent="0.25">
      <c r="C86" s="34"/>
      <c r="D86" s="70"/>
      <c r="E86" s="70"/>
      <c r="F86" s="83"/>
      <c r="G86" s="83"/>
      <c r="H86" s="84"/>
      <c r="I86" s="70"/>
      <c r="J86" s="70"/>
      <c r="K86" s="70"/>
      <c r="L86" s="83"/>
      <c r="M86" s="84"/>
      <c r="N86" s="70"/>
      <c r="O86" s="70"/>
      <c r="P86" s="70"/>
      <c r="Q86" s="83"/>
      <c r="R86" s="84"/>
      <c r="S86" s="84"/>
      <c r="T86" s="70"/>
      <c r="U86" s="70"/>
      <c r="V86" s="83"/>
      <c r="W86" s="84"/>
      <c r="X86" s="70"/>
      <c r="Y86" s="70"/>
      <c r="Z86" s="83"/>
      <c r="AA86" s="84"/>
    </row>
    <row r="87" spans="3:27" x14ac:dyDescent="0.25">
      <c r="C87" s="34"/>
      <c r="D87" s="70"/>
      <c r="E87" s="70"/>
      <c r="F87" s="83"/>
      <c r="G87" s="83"/>
      <c r="H87" s="84"/>
      <c r="I87" s="70"/>
      <c r="J87" s="70"/>
      <c r="K87" s="70"/>
      <c r="L87" s="83"/>
      <c r="M87" s="84"/>
      <c r="N87" s="70"/>
      <c r="O87" s="70"/>
      <c r="P87" s="70"/>
      <c r="Q87" s="83"/>
      <c r="R87" s="84"/>
      <c r="S87" s="84"/>
      <c r="T87" s="70"/>
      <c r="U87" s="70"/>
      <c r="V87" s="83"/>
      <c r="W87" s="84"/>
      <c r="X87" s="70"/>
      <c r="Y87" s="70"/>
      <c r="Z87" s="83"/>
      <c r="AA87" s="84"/>
    </row>
    <row r="88" spans="3:27" x14ac:dyDescent="0.25">
      <c r="C88" s="34"/>
      <c r="D88" s="70"/>
      <c r="E88" s="70"/>
      <c r="F88" s="83"/>
      <c r="G88" s="83"/>
      <c r="H88" s="84"/>
      <c r="I88" s="70"/>
      <c r="J88" s="70"/>
      <c r="K88" s="70"/>
      <c r="L88" s="83"/>
      <c r="M88" s="84"/>
      <c r="N88" s="70"/>
      <c r="O88" s="70"/>
      <c r="P88" s="70"/>
      <c r="Q88" s="83"/>
      <c r="R88" s="84"/>
      <c r="S88" s="84"/>
      <c r="T88" s="70"/>
      <c r="U88" s="70"/>
      <c r="V88" s="83"/>
      <c r="W88" s="84"/>
      <c r="X88" s="70"/>
      <c r="Y88" s="70"/>
      <c r="Z88" s="83"/>
      <c r="AA88" s="84"/>
    </row>
    <row r="89" spans="3:27" x14ac:dyDescent="0.25">
      <c r="C89" s="34"/>
      <c r="D89" s="70"/>
      <c r="E89" s="70"/>
      <c r="F89" s="83"/>
      <c r="G89" s="83"/>
      <c r="H89" s="84"/>
      <c r="I89" s="70"/>
      <c r="J89" s="70"/>
      <c r="K89" s="70"/>
      <c r="L89" s="83"/>
      <c r="M89" s="84"/>
      <c r="N89" s="70"/>
      <c r="O89" s="70"/>
      <c r="P89" s="70"/>
      <c r="Q89" s="83"/>
      <c r="R89" s="84"/>
      <c r="S89" s="84"/>
      <c r="T89" s="70"/>
      <c r="U89" s="70"/>
      <c r="V89" s="83"/>
      <c r="W89" s="84"/>
      <c r="X89" s="70"/>
      <c r="Y89" s="70"/>
      <c r="Z89" s="83"/>
      <c r="AA89" s="84"/>
    </row>
    <row r="90" spans="3:27" x14ac:dyDescent="0.25">
      <c r="C90" s="34"/>
      <c r="D90" s="70"/>
      <c r="E90" s="70"/>
      <c r="F90" s="83"/>
      <c r="G90" s="83"/>
      <c r="H90" s="84"/>
      <c r="I90" s="70"/>
      <c r="J90" s="70"/>
      <c r="K90" s="70"/>
      <c r="L90" s="83"/>
      <c r="M90" s="84"/>
      <c r="N90" s="70"/>
      <c r="O90" s="70"/>
      <c r="P90" s="70"/>
      <c r="Q90" s="83"/>
      <c r="R90" s="84"/>
      <c r="S90" s="84"/>
      <c r="T90" s="70"/>
      <c r="U90" s="70"/>
      <c r="V90" s="83"/>
      <c r="W90" s="84"/>
      <c r="X90" s="70"/>
      <c r="Y90" s="70"/>
      <c r="Z90" s="83"/>
      <c r="AA90" s="84"/>
    </row>
    <row r="91" spans="3:27" x14ac:dyDescent="0.25">
      <c r="C91" s="34"/>
      <c r="D91" s="70"/>
      <c r="E91" s="70"/>
      <c r="F91" s="83"/>
      <c r="G91" s="83"/>
      <c r="H91" s="84"/>
      <c r="I91" s="70"/>
      <c r="J91" s="70"/>
      <c r="K91" s="70"/>
      <c r="L91" s="83"/>
      <c r="M91" s="84"/>
      <c r="N91" s="70"/>
      <c r="O91" s="70"/>
      <c r="P91" s="70"/>
      <c r="Q91" s="83"/>
      <c r="R91" s="84"/>
      <c r="S91" s="84"/>
      <c r="T91" s="70"/>
      <c r="U91" s="70"/>
      <c r="V91" s="83"/>
      <c r="W91" s="84"/>
      <c r="X91" s="70"/>
      <c r="Y91" s="70"/>
      <c r="Z91" s="83"/>
      <c r="AA91" s="84"/>
    </row>
    <row r="92" spans="3:27" x14ac:dyDescent="0.25">
      <c r="C92" s="34"/>
      <c r="D92" s="70"/>
      <c r="E92" s="70"/>
      <c r="F92" s="83"/>
      <c r="G92" s="83"/>
      <c r="H92" s="84"/>
      <c r="I92" s="70"/>
      <c r="J92" s="70"/>
      <c r="K92" s="70"/>
      <c r="L92" s="83"/>
      <c r="M92" s="84"/>
      <c r="N92" s="70"/>
      <c r="O92" s="70"/>
      <c r="P92" s="70"/>
      <c r="Q92" s="83"/>
      <c r="R92" s="84"/>
      <c r="S92" s="84"/>
      <c r="T92" s="70"/>
      <c r="U92" s="70"/>
      <c r="V92" s="83"/>
      <c r="W92" s="84"/>
      <c r="X92" s="70"/>
      <c r="Y92" s="70"/>
      <c r="Z92" s="83"/>
      <c r="AA92" s="84"/>
    </row>
    <row r="93" spans="3:27" x14ac:dyDescent="0.25">
      <c r="C93" s="34"/>
      <c r="D93" s="70"/>
      <c r="E93" s="70"/>
      <c r="F93" s="83"/>
      <c r="G93" s="83"/>
      <c r="H93" s="84"/>
      <c r="I93" s="70"/>
      <c r="J93" s="70"/>
      <c r="K93" s="70"/>
      <c r="L93" s="83"/>
      <c r="M93" s="84"/>
      <c r="N93" s="70"/>
      <c r="O93" s="70"/>
      <c r="P93" s="70"/>
      <c r="Q93" s="83"/>
      <c r="R93" s="84"/>
      <c r="S93" s="84"/>
      <c r="T93" s="70"/>
      <c r="U93" s="70"/>
      <c r="V93" s="83"/>
      <c r="W93" s="84"/>
      <c r="X93" s="70"/>
      <c r="Y93" s="70"/>
      <c r="Z93" s="83"/>
      <c r="AA93" s="84"/>
    </row>
    <row r="94" spans="3:27" x14ac:dyDescent="0.25">
      <c r="C94" s="34"/>
      <c r="D94" s="70"/>
      <c r="E94" s="70"/>
      <c r="F94" s="83"/>
      <c r="G94" s="83"/>
      <c r="H94" s="84"/>
      <c r="I94" s="70"/>
      <c r="J94" s="70"/>
      <c r="K94" s="70"/>
      <c r="L94" s="83"/>
      <c r="M94" s="84"/>
      <c r="N94" s="70"/>
      <c r="O94" s="70"/>
      <c r="P94" s="70"/>
      <c r="Q94" s="83"/>
      <c r="R94" s="84"/>
      <c r="S94" s="84"/>
      <c r="T94" s="70"/>
      <c r="U94" s="70"/>
      <c r="V94" s="83"/>
      <c r="W94" s="84"/>
      <c r="X94" s="70"/>
      <c r="Y94" s="70"/>
      <c r="Z94" s="83"/>
      <c r="AA94" s="84"/>
    </row>
    <row r="95" spans="3:27" x14ac:dyDescent="0.25">
      <c r="C95" s="34"/>
      <c r="D95" s="70"/>
      <c r="E95" s="70"/>
      <c r="F95" s="83"/>
      <c r="G95" s="83"/>
      <c r="H95" s="84"/>
      <c r="I95" s="70"/>
      <c r="J95" s="70"/>
      <c r="K95" s="70"/>
      <c r="L95" s="83"/>
      <c r="M95" s="84"/>
      <c r="N95" s="70"/>
      <c r="O95" s="70"/>
      <c r="P95" s="70"/>
      <c r="Q95" s="83"/>
      <c r="R95" s="84"/>
      <c r="S95" s="84"/>
      <c r="T95" s="70"/>
      <c r="U95" s="70"/>
      <c r="V95" s="83"/>
      <c r="W95" s="84"/>
      <c r="X95" s="70"/>
      <c r="Y95" s="70"/>
      <c r="Z95" s="83"/>
      <c r="AA95" s="84"/>
    </row>
    <row r="96" spans="3:27" x14ac:dyDescent="0.25">
      <c r="C96" s="34"/>
      <c r="D96" s="70"/>
      <c r="E96" s="70"/>
      <c r="F96" s="83"/>
      <c r="G96" s="83"/>
      <c r="H96" s="84"/>
      <c r="I96" s="70"/>
      <c r="J96" s="70"/>
      <c r="K96" s="70"/>
      <c r="L96" s="83"/>
      <c r="M96" s="84"/>
      <c r="N96" s="70"/>
      <c r="O96" s="70"/>
      <c r="P96" s="70"/>
      <c r="Q96" s="83"/>
      <c r="R96" s="84"/>
      <c r="S96" s="84"/>
      <c r="T96" s="70"/>
      <c r="U96" s="70"/>
      <c r="V96" s="83"/>
      <c r="W96" s="84"/>
      <c r="X96" s="70"/>
      <c r="Y96" s="70"/>
      <c r="Z96" s="83"/>
      <c r="AA96" s="84"/>
    </row>
    <row r="97" spans="3:27" x14ac:dyDescent="0.25">
      <c r="C97" s="34"/>
      <c r="D97" s="70"/>
      <c r="E97" s="70"/>
      <c r="F97" s="83"/>
      <c r="G97" s="83"/>
      <c r="H97" s="84"/>
      <c r="I97" s="70"/>
      <c r="J97" s="70"/>
      <c r="K97" s="70"/>
      <c r="L97" s="83"/>
      <c r="M97" s="84"/>
      <c r="N97" s="70"/>
      <c r="O97" s="70"/>
      <c r="P97" s="70"/>
      <c r="Q97" s="83"/>
      <c r="R97" s="84"/>
      <c r="S97" s="84"/>
      <c r="T97" s="70"/>
      <c r="U97" s="70"/>
      <c r="V97" s="83"/>
      <c r="W97" s="84"/>
      <c r="X97" s="70"/>
      <c r="Y97" s="70"/>
      <c r="Z97" s="83"/>
      <c r="AA97" s="84"/>
    </row>
    <row r="98" spans="3:27" x14ac:dyDescent="0.25">
      <c r="C98" s="34"/>
      <c r="D98" s="70"/>
      <c r="E98" s="70"/>
      <c r="F98" s="83"/>
      <c r="G98" s="83"/>
      <c r="H98" s="84"/>
      <c r="I98" s="70"/>
      <c r="J98" s="70"/>
      <c r="K98" s="70"/>
      <c r="L98" s="83"/>
      <c r="M98" s="84"/>
      <c r="N98" s="70"/>
      <c r="O98" s="70"/>
      <c r="P98" s="70"/>
      <c r="Q98" s="83"/>
      <c r="R98" s="84"/>
      <c r="S98" s="84"/>
      <c r="T98" s="70"/>
      <c r="U98" s="70"/>
      <c r="V98" s="83"/>
      <c r="W98" s="84"/>
      <c r="X98" s="70"/>
      <c r="Y98" s="70"/>
      <c r="Z98" s="83"/>
      <c r="AA98" s="84"/>
    </row>
    <row r="99" spans="3:27" x14ac:dyDescent="0.25">
      <c r="C99" s="34"/>
      <c r="D99" s="70"/>
      <c r="E99" s="70"/>
      <c r="F99" s="83"/>
      <c r="G99" s="83"/>
      <c r="H99" s="84"/>
      <c r="I99" s="70"/>
      <c r="J99" s="70"/>
      <c r="K99" s="70"/>
      <c r="L99" s="83"/>
      <c r="M99" s="84"/>
      <c r="N99" s="70"/>
      <c r="O99" s="70"/>
      <c r="P99" s="70"/>
      <c r="Q99" s="83"/>
      <c r="R99" s="84"/>
      <c r="S99" s="84"/>
      <c r="T99" s="70"/>
      <c r="U99" s="70"/>
      <c r="V99" s="83"/>
      <c r="W99" s="84"/>
      <c r="X99" s="70"/>
      <c r="Y99" s="70"/>
      <c r="Z99" s="83"/>
      <c r="AA99" s="84"/>
    </row>
    <row r="100" spans="3:27" x14ac:dyDescent="0.25">
      <c r="C100" s="34"/>
      <c r="D100" s="70"/>
      <c r="E100" s="70"/>
      <c r="F100" s="83"/>
      <c r="G100" s="83"/>
      <c r="H100" s="84"/>
      <c r="I100" s="70"/>
      <c r="J100" s="70"/>
      <c r="K100" s="70"/>
      <c r="L100" s="83"/>
      <c r="M100" s="84"/>
      <c r="N100" s="70"/>
      <c r="O100" s="70"/>
      <c r="P100" s="70"/>
      <c r="Q100" s="83"/>
      <c r="R100" s="84"/>
      <c r="S100" s="84"/>
      <c r="T100" s="70"/>
      <c r="U100" s="70"/>
      <c r="V100" s="83"/>
      <c r="W100" s="84"/>
      <c r="X100" s="70"/>
      <c r="Y100" s="70"/>
      <c r="Z100" s="83"/>
      <c r="AA100" s="84"/>
    </row>
    <row r="101" spans="3:27" x14ac:dyDescent="0.25">
      <c r="C101" s="34"/>
      <c r="D101" s="70"/>
      <c r="E101" s="70"/>
      <c r="F101" s="83"/>
      <c r="G101" s="83"/>
      <c r="H101" s="84"/>
      <c r="I101" s="70"/>
      <c r="J101" s="70"/>
      <c r="K101" s="70"/>
      <c r="L101" s="83"/>
      <c r="M101" s="84"/>
      <c r="N101" s="70"/>
      <c r="O101" s="70"/>
      <c r="P101" s="70"/>
      <c r="Q101" s="83"/>
      <c r="R101" s="84"/>
      <c r="S101" s="84"/>
      <c r="T101" s="70"/>
      <c r="U101" s="70"/>
      <c r="V101" s="83"/>
      <c r="W101" s="84"/>
      <c r="X101" s="70"/>
      <c r="Y101" s="70"/>
      <c r="Z101" s="83"/>
      <c r="AA101" s="84"/>
    </row>
    <row r="102" spans="3:27" x14ac:dyDescent="0.25">
      <c r="C102" s="34"/>
      <c r="D102" s="34"/>
      <c r="E102" s="34"/>
      <c r="F102" s="34"/>
      <c r="G102" s="34"/>
      <c r="H102" s="34"/>
      <c r="I102" s="34"/>
      <c r="J102" s="34"/>
      <c r="K102" s="34"/>
      <c r="L102" s="34"/>
      <c r="M102" s="34"/>
      <c r="N102" s="34"/>
      <c r="O102" s="34"/>
      <c r="P102" s="34"/>
    </row>
  </sheetData>
  <sheetProtection password="CB8A" sheet="1" objects="1" scenarios="1"/>
  <customSheetViews>
    <customSheetView guid="{6256A2A8-6BA2-48DB-A44D-4FB14B6A9D71}">
      <selection activeCell="D38" sqref="D38"/>
      <pageMargins left="0.7" right="0.7" top="0.75" bottom="0.75" header="0.3" footer="0.3"/>
      <pageSetup paperSize="9" orientation="portrait" r:id="rId1"/>
    </customSheetView>
  </customSheetViews>
  <mergeCells count="44">
    <mergeCell ref="A69:B69"/>
    <mergeCell ref="A70:B70"/>
    <mergeCell ref="A64:B64"/>
    <mergeCell ref="A65:B65"/>
    <mergeCell ref="A66:B66"/>
    <mergeCell ref="A67:B67"/>
    <mergeCell ref="A68:B68"/>
    <mergeCell ref="A59:B59"/>
    <mergeCell ref="A60:B60"/>
    <mergeCell ref="A61:B61"/>
    <mergeCell ref="A62:B62"/>
    <mergeCell ref="A63:B63"/>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D37:W37"/>
    <mergeCell ref="D38:G38"/>
    <mergeCell ref="H38:K38"/>
    <mergeCell ref="L38:O38"/>
    <mergeCell ref="P38:S38"/>
    <mergeCell ref="T38:W38"/>
    <mergeCell ref="D2:W2"/>
    <mergeCell ref="D3:G3"/>
    <mergeCell ref="H3:K3"/>
    <mergeCell ref="L3:O3"/>
    <mergeCell ref="P3:S3"/>
    <mergeCell ref="T3:W3"/>
  </mergeCell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M194"/>
  <sheetViews>
    <sheetView workbookViewId="0">
      <pane xSplit="1" ySplit="4" topLeftCell="B5" activePane="bottomRight" state="frozen"/>
      <selection pane="topRight" activeCell="B1" sqref="B1"/>
      <selection pane="bottomLeft" activeCell="A5" sqref="A5"/>
      <selection pane="bottomRight" activeCell="D13" sqref="D13"/>
    </sheetView>
  </sheetViews>
  <sheetFormatPr defaultColWidth="10.7109375" defaultRowHeight="15" x14ac:dyDescent="0.25"/>
  <cols>
    <col min="1" max="1" width="84" customWidth="1"/>
    <col min="2" max="2" width="14" customWidth="1"/>
    <col min="3" max="3" width="12" customWidth="1"/>
    <col min="4" max="4" width="12.140625" customWidth="1"/>
    <col min="5" max="5" width="13.5703125" customWidth="1"/>
    <col min="6" max="6" width="12.140625" customWidth="1"/>
    <col min="7" max="7" width="13.42578125" bestFit="1" customWidth="1"/>
    <col min="8" max="8" width="10.7109375" customWidth="1"/>
    <col min="9" max="9" width="9.7109375" customWidth="1"/>
    <col min="10" max="10" width="10.7109375" customWidth="1"/>
    <col min="12" max="12" width="12.42578125" customWidth="1"/>
    <col min="15" max="15" width="11.5703125" customWidth="1"/>
    <col min="16" max="17" width="11.7109375" bestFit="1" customWidth="1"/>
    <col min="18" max="18" width="12.85546875" customWidth="1"/>
    <col min="19" max="19" width="11.7109375" bestFit="1" customWidth="1"/>
    <col min="20" max="20" width="13.140625" customWidth="1"/>
    <col min="21" max="21" width="12.85546875" customWidth="1"/>
    <col min="22" max="22" width="13" customWidth="1"/>
    <col min="23" max="23" width="13.5703125" customWidth="1"/>
    <col min="24" max="24" width="13" customWidth="1"/>
    <col min="91" max="91" width="11.5703125" bestFit="1" customWidth="1"/>
  </cols>
  <sheetData>
    <row r="1" spans="1:91" x14ac:dyDescent="0.25">
      <c r="A1" t="s">
        <v>272</v>
      </c>
    </row>
    <row r="2" spans="1:91" x14ac:dyDescent="0.25">
      <c r="G2" s="167"/>
    </row>
    <row r="3" spans="1:91" x14ac:dyDescent="0.25">
      <c r="A3" s="170" t="s">
        <v>223</v>
      </c>
      <c r="AU3" s="43" t="s">
        <v>160</v>
      </c>
      <c r="AV3" s="43"/>
      <c r="AW3" s="43"/>
      <c r="AX3" s="43"/>
      <c r="AY3" s="43"/>
      <c r="AZ3" s="43"/>
      <c r="BA3" s="43"/>
      <c r="BB3" s="43"/>
      <c r="BC3" s="43"/>
      <c r="BD3" s="43"/>
      <c r="BE3" s="43"/>
      <c r="BF3" s="43"/>
    </row>
    <row r="4" spans="1:91" s="23" customFormat="1" x14ac:dyDescent="0.25">
      <c r="A4" s="23" t="s">
        <v>36</v>
      </c>
      <c r="B4" s="311">
        <v>1</v>
      </c>
      <c r="C4" s="311"/>
      <c r="D4" s="311"/>
      <c r="E4" s="311">
        <v>2</v>
      </c>
      <c r="F4" s="311"/>
      <c r="G4" s="311"/>
      <c r="H4" s="310">
        <v>3</v>
      </c>
      <c r="I4" s="310"/>
      <c r="J4" s="310"/>
      <c r="K4" s="310">
        <v>4</v>
      </c>
      <c r="L4" s="310"/>
      <c r="M4" s="310"/>
      <c r="N4" s="310">
        <v>5</v>
      </c>
      <c r="O4" s="310"/>
      <c r="P4" s="310"/>
      <c r="Q4" s="310">
        <v>6</v>
      </c>
      <c r="R4" s="310"/>
      <c r="S4" s="310"/>
      <c r="T4" s="310">
        <v>7</v>
      </c>
      <c r="U4" s="310"/>
      <c r="V4" s="310"/>
      <c r="W4" s="310">
        <v>8</v>
      </c>
      <c r="X4" s="310"/>
      <c r="Y4" s="310"/>
      <c r="Z4" s="310">
        <v>9</v>
      </c>
      <c r="AA4" s="310"/>
      <c r="AB4" s="310"/>
      <c r="AC4" s="310">
        <v>10</v>
      </c>
      <c r="AD4" s="310"/>
      <c r="AE4" s="310"/>
      <c r="AF4" s="310">
        <v>11</v>
      </c>
      <c r="AG4" s="310"/>
      <c r="AH4" s="310"/>
      <c r="AI4" s="310">
        <v>12</v>
      </c>
      <c r="AJ4" s="310"/>
      <c r="AK4" s="310"/>
      <c r="AL4" s="310">
        <v>13</v>
      </c>
      <c r="AM4" s="310"/>
      <c r="AN4" s="310"/>
      <c r="AO4" s="310">
        <v>14</v>
      </c>
      <c r="AP4" s="310"/>
      <c r="AQ4" s="310"/>
      <c r="AR4" s="310">
        <v>15</v>
      </c>
      <c r="AS4" s="310"/>
      <c r="AT4" s="310"/>
      <c r="AU4" s="312">
        <v>16</v>
      </c>
      <c r="AV4" s="312"/>
      <c r="AW4" s="312"/>
      <c r="AX4" s="310">
        <v>17</v>
      </c>
      <c r="AY4" s="310"/>
      <c r="AZ4" s="310"/>
      <c r="BA4" s="310">
        <v>18</v>
      </c>
      <c r="BB4" s="310"/>
      <c r="BC4" s="310"/>
      <c r="BD4" s="310">
        <v>19</v>
      </c>
      <c r="BE4" s="310"/>
      <c r="BF4" s="310"/>
      <c r="BG4" s="310">
        <v>20</v>
      </c>
      <c r="BH4" s="310"/>
      <c r="BI4" s="310"/>
      <c r="BJ4" s="310">
        <v>21</v>
      </c>
      <c r="BK4" s="310"/>
      <c r="BL4" s="310"/>
      <c r="BM4" s="310">
        <v>22</v>
      </c>
      <c r="BN4" s="310"/>
      <c r="BO4" s="310"/>
      <c r="BP4" s="310">
        <v>23</v>
      </c>
      <c r="BQ4" s="310"/>
      <c r="BR4" s="310"/>
      <c r="BS4" s="310">
        <v>24</v>
      </c>
      <c r="BT4" s="310"/>
      <c r="BU4" s="310"/>
      <c r="BV4" s="310">
        <v>25</v>
      </c>
      <c r="BW4" s="310"/>
      <c r="BX4" s="310"/>
      <c r="BY4" s="310">
        <v>26</v>
      </c>
      <c r="BZ4" s="310"/>
      <c r="CA4" s="310"/>
      <c r="CB4" s="310">
        <v>27</v>
      </c>
      <c r="CC4" s="310"/>
      <c r="CD4" s="310"/>
      <c r="CE4" s="310">
        <v>28</v>
      </c>
      <c r="CF4" s="310"/>
      <c r="CG4" s="310"/>
      <c r="CH4" s="310">
        <v>29</v>
      </c>
      <c r="CI4" s="310"/>
      <c r="CJ4" s="310"/>
      <c r="CK4" s="310">
        <v>30</v>
      </c>
      <c r="CL4" s="310"/>
      <c r="CM4" s="310"/>
    </row>
    <row r="5" spans="1:91" s="23" customFormat="1" x14ac:dyDescent="0.25">
      <c r="B5" s="23" t="s">
        <v>24</v>
      </c>
      <c r="C5" s="23" t="s">
        <v>25</v>
      </c>
      <c r="D5" s="23" t="s">
        <v>38</v>
      </c>
      <c r="E5" s="206" t="s">
        <v>24</v>
      </c>
      <c r="F5" s="206" t="s">
        <v>37</v>
      </c>
      <c r="G5" s="23" t="s">
        <v>38</v>
      </c>
      <c r="H5" s="23" t="s">
        <v>24</v>
      </c>
      <c r="I5" s="23" t="s">
        <v>37</v>
      </c>
      <c r="J5" s="23" t="s">
        <v>38</v>
      </c>
      <c r="K5" s="23" t="s">
        <v>24</v>
      </c>
      <c r="L5" s="23" t="s">
        <v>37</v>
      </c>
      <c r="M5" s="23" t="s">
        <v>38</v>
      </c>
      <c r="N5" s="23" t="s">
        <v>24</v>
      </c>
      <c r="O5" s="23" t="s">
        <v>37</v>
      </c>
      <c r="P5" s="23" t="s">
        <v>38</v>
      </c>
      <c r="Q5" s="23" t="s">
        <v>24</v>
      </c>
      <c r="R5" s="23" t="s">
        <v>37</v>
      </c>
      <c r="S5" s="23" t="s">
        <v>38</v>
      </c>
      <c r="T5" s="23" t="s">
        <v>24</v>
      </c>
      <c r="U5" s="23" t="s">
        <v>37</v>
      </c>
      <c r="V5" s="23" t="s">
        <v>38</v>
      </c>
      <c r="W5" s="23" t="s">
        <v>24</v>
      </c>
      <c r="X5" s="23" t="s">
        <v>37</v>
      </c>
      <c r="Y5" s="23" t="s">
        <v>38</v>
      </c>
      <c r="Z5" s="23" t="s">
        <v>24</v>
      </c>
      <c r="AA5" s="23" t="s">
        <v>37</v>
      </c>
      <c r="AB5" s="23" t="s">
        <v>38</v>
      </c>
      <c r="AC5" s="23" t="s">
        <v>24</v>
      </c>
      <c r="AD5" s="23" t="s">
        <v>37</v>
      </c>
      <c r="AE5" s="23" t="s">
        <v>38</v>
      </c>
      <c r="AF5" s="23" t="s">
        <v>24</v>
      </c>
      <c r="AG5" s="23" t="s">
        <v>37</v>
      </c>
      <c r="AH5" s="23" t="s">
        <v>38</v>
      </c>
      <c r="AI5" s="23" t="s">
        <v>24</v>
      </c>
      <c r="AJ5" s="23" t="s">
        <v>37</v>
      </c>
      <c r="AK5" s="23" t="s">
        <v>38</v>
      </c>
      <c r="AL5" s="23" t="s">
        <v>24</v>
      </c>
      <c r="AM5" s="23" t="s">
        <v>37</v>
      </c>
      <c r="AN5" s="23" t="s">
        <v>38</v>
      </c>
      <c r="AO5" s="23" t="s">
        <v>24</v>
      </c>
      <c r="AP5" s="23" t="s">
        <v>37</v>
      </c>
      <c r="AQ5" s="23" t="s">
        <v>38</v>
      </c>
      <c r="AR5" s="23" t="s">
        <v>24</v>
      </c>
      <c r="AS5" s="23" t="s">
        <v>37</v>
      </c>
      <c r="AT5" s="23" t="s">
        <v>38</v>
      </c>
      <c r="AU5" s="23" t="s">
        <v>24</v>
      </c>
      <c r="AV5" s="23" t="s">
        <v>37</v>
      </c>
      <c r="AW5" s="23" t="s">
        <v>38</v>
      </c>
      <c r="AX5" s="23" t="s">
        <v>24</v>
      </c>
      <c r="AY5" s="23" t="s">
        <v>37</v>
      </c>
      <c r="AZ5" s="23" t="s">
        <v>38</v>
      </c>
      <c r="BA5" s="23" t="s">
        <v>24</v>
      </c>
      <c r="BB5" s="23" t="s">
        <v>37</v>
      </c>
      <c r="BC5" s="23" t="s">
        <v>38</v>
      </c>
      <c r="BD5" s="23" t="s">
        <v>24</v>
      </c>
      <c r="BE5" s="23" t="s">
        <v>37</v>
      </c>
      <c r="BF5" s="23" t="s">
        <v>38</v>
      </c>
      <c r="BG5" s="23" t="s">
        <v>24</v>
      </c>
      <c r="BH5" s="23" t="s">
        <v>37</v>
      </c>
      <c r="BI5" s="23" t="s">
        <v>38</v>
      </c>
      <c r="BJ5" s="23" t="s">
        <v>24</v>
      </c>
      <c r="BK5" s="23" t="s">
        <v>37</v>
      </c>
      <c r="BL5" s="23" t="s">
        <v>38</v>
      </c>
      <c r="BM5" s="23" t="s">
        <v>24</v>
      </c>
      <c r="BN5" s="23" t="s">
        <v>37</v>
      </c>
      <c r="BO5" s="23" t="s">
        <v>38</v>
      </c>
      <c r="BP5" s="23" t="s">
        <v>24</v>
      </c>
      <c r="BQ5" s="23" t="s">
        <v>37</v>
      </c>
      <c r="BR5" s="23" t="s">
        <v>38</v>
      </c>
      <c r="BS5" s="23" t="s">
        <v>24</v>
      </c>
      <c r="BT5" s="23" t="s">
        <v>37</v>
      </c>
      <c r="BU5" s="23" t="s">
        <v>38</v>
      </c>
      <c r="BV5" s="23" t="s">
        <v>24</v>
      </c>
      <c r="BW5" s="23" t="s">
        <v>37</v>
      </c>
      <c r="BX5" s="23" t="s">
        <v>38</v>
      </c>
      <c r="BY5" s="23" t="s">
        <v>24</v>
      </c>
      <c r="BZ5" s="23" t="s">
        <v>37</v>
      </c>
      <c r="CA5" s="23" t="s">
        <v>38</v>
      </c>
      <c r="CB5" s="23" t="s">
        <v>24</v>
      </c>
      <c r="CC5" s="23" t="s">
        <v>37</v>
      </c>
      <c r="CD5" s="23" t="s">
        <v>38</v>
      </c>
      <c r="CE5" s="23" t="s">
        <v>24</v>
      </c>
      <c r="CF5" s="23" t="s">
        <v>37</v>
      </c>
      <c r="CG5" s="23" t="s">
        <v>38</v>
      </c>
      <c r="CH5" s="23" t="s">
        <v>24</v>
      </c>
      <c r="CI5" s="23" t="s">
        <v>37</v>
      </c>
      <c r="CJ5" s="23" t="s">
        <v>38</v>
      </c>
      <c r="CK5" s="23" t="s">
        <v>24</v>
      </c>
      <c r="CL5" s="23" t="s">
        <v>37</v>
      </c>
      <c r="CM5" s="23" t="s">
        <v>38</v>
      </c>
    </row>
    <row r="6" spans="1:91" s="3" customFormat="1" x14ac:dyDescent="0.25">
      <c r="A6" s="4" t="s">
        <v>27</v>
      </c>
      <c r="B6" s="3">
        <f>Faktyczny_system_I_rok!$L$9</f>
        <v>1728.306517349999</v>
      </c>
      <c r="C6" s="3">
        <f>Faktyczny_system_I_rok!$M$9</f>
        <v>1771.6934826500017</v>
      </c>
      <c r="D6" s="3">
        <f>B6+C6</f>
        <v>3500.0000000000009</v>
      </c>
      <c r="E6" s="3">
        <f>B6*(1+'Założenia i wyniki'!$E$10/100)</f>
        <v>1728.306517349999</v>
      </c>
      <c r="F6" s="3">
        <f>C6*(1+'Założenia i wyniki'!$E$10/100)</f>
        <v>1771.6934826500017</v>
      </c>
      <c r="G6" s="3">
        <f>E6+F6</f>
        <v>3500.0000000000009</v>
      </c>
      <c r="H6" s="3">
        <f>E6*(1+'Założenia i wyniki'!$E$10/100)</f>
        <v>1728.306517349999</v>
      </c>
      <c r="I6" s="3">
        <f>F6*(1+'Założenia i wyniki'!$E$10/100)</f>
        <v>1771.6934826500017</v>
      </c>
      <c r="J6" s="3">
        <f>H6+I6</f>
        <v>3500.0000000000009</v>
      </c>
      <c r="K6" s="3">
        <f>H6*(1+'Założenia i wyniki'!$E$10/100)</f>
        <v>1728.306517349999</v>
      </c>
      <c r="L6" s="3">
        <f>I6*(1+'Założenia i wyniki'!$E$10/100)</f>
        <v>1771.6934826500017</v>
      </c>
      <c r="M6" s="3">
        <f>K6+L6</f>
        <v>3500.0000000000009</v>
      </c>
      <c r="N6" s="3">
        <f>K6*(1+'Założenia i wyniki'!$E$10/100)</f>
        <v>1728.306517349999</v>
      </c>
      <c r="O6" s="3">
        <f>L6*(1+'Założenia i wyniki'!$E$10/100)</f>
        <v>1771.6934826500017</v>
      </c>
      <c r="P6" s="3">
        <f>N6+O6</f>
        <v>3500.0000000000009</v>
      </c>
      <c r="Q6" s="3">
        <f>N6*(1+'Założenia i wyniki'!$E$10/100)</f>
        <v>1728.306517349999</v>
      </c>
      <c r="R6" s="3">
        <f>O6*(1+'Założenia i wyniki'!$E$10/100)</f>
        <v>1771.6934826500017</v>
      </c>
      <c r="S6" s="3">
        <f>Q6+R6</f>
        <v>3500.0000000000009</v>
      </c>
      <c r="T6" s="3">
        <f>Q6*(1+'Założenia i wyniki'!$E$10/100)</f>
        <v>1728.306517349999</v>
      </c>
      <c r="U6" s="3">
        <f>R6*(1+'Założenia i wyniki'!$E$10/100)</f>
        <v>1771.6934826500017</v>
      </c>
      <c r="V6" s="3">
        <f>T6+U6</f>
        <v>3500.0000000000009</v>
      </c>
      <c r="W6" s="3">
        <f>T6*(1+'Założenia i wyniki'!$E$10/100)</f>
        <v>1728.306517349999</v>
      </c>
      <c r="X6" s="3">
        <f>U6*(1+'Założenia i wyniki'!$E$10/100)</f>
        <v>1771.6934826500017</v>
      </c>
      <c r="Y6" s="3">
        <f>W6+X6</f>
        <v>3500.0000000000009</v>
      </c>
      <c r="Z6" s="3">
        <f>W6*(1+'Założenia i wyniki'!$E$10/100)</f>
        <v>1728.306517349999</v>
      </c>
      <c r="AA6" s="3">
        <f>X6*(1+'Założenia i wyniki'!$E$10/100)</f>
        <v>1771.6934826500017</v>
      </c>
      <c r="AB6" s="3">
        <f>Z6+AA6</f>
        <v>3500.0000000000009</v>
      </c>
      <c r="AC6" s="3">
        <f>Z6*(1+'Założenia i wyniki'!$E$10/100)</f>
        <v>1728.306517349999</v>
      </c>
      <c r="AD6" s="3">
        <f>AA6*(1+'Założenia i wyniki'!$E$10/100)</f>
        <v>1771.6934826500017</v>
      </c>
      <c r="AE6" s="3">
        <f>AC6+AD6</f>
        <v>3500.0000000000009</v>
      </c>
      <c r="AF6" s="3">
        <f>AC6*(1+'Założenia i wyniki'!$E$10/100)</f>
        <v>1728.306517349999</v>
      </c>
      <c r="AG6" s="3">
        <f>AD6*(1+'Założenia i wyniki'!$E$10/100)</f>
        <v>1771.6934826500017</v>
      </c>
      <c r="AH6" s="3">
        <f>AF6+AG6</f>
        <v>3500.0000000000009</v>
      </c>
      <c r="AI6" s="3">
        <f>AF6*(1+'Założenia i wyniki'!$E$10/100)</f>
        <v>1728.306517349999</v>
      </c>
      <c r="AJ6" s="3">
        <f>AG6*(1+'Założenia i wyniki'!$E$10/100)</f>
        <v>1771.6934826500017</v>
      </c>
      <c r="AK6" s="3">
        <f>AI6+AJ6</f>
        <v>3500.0000000000009</v>
      </c>
      <c r="AL6" s="3">
        <f>AI6*(1+'Założenia i wyniki'!$E$10/100)</f>
        <v>1728.306517349999</v>
      </c>
      <c r="AM6" s="3">
        <f>AJ6*(1+'Założenia i wyniki'!$E$10/100)</f>
        <v>1771.6934826500017</v>
      </c>
      <c r="AN6" s="3">
        <f>AL6+AM6</f>
        <v>3500.0000000000009</v>
      </c>
      <c r="AO6" s="3">
        <f>AL6*(1+'Założenia i wyniki'!$E$10/100)</f>
        <v>1728.306517349999</v>
      </c>
      <c r="AP6" s="3">
        <f>AM6*(1+'Założenia i wyniki'!$E$10/100)</f>
        <v>1771.6934826500017</v>
      </c>
      <c r="AQ6" s="3">
        <f>AO6+AP6</f>
        <v>3500.0000000000009</v>
      </c>
      <c r="AR6" s="3">
        <f>AO6*(1+'Założenia i wyniki'!$E$10/100)</f>
        <v>1728.306517349999</v>
      </c>
      <c r="AS6" s="3">
        <f>AP6*(1+'Założenia i wyniki'!$E$10/100)</f>
        <v>1771.6934826500017</v>
      </c>
      <c r="AT6" s="3">
        <f>AR6+AS6</f>
        <v>3500.0000000000009</v>
      </c>
      <c r="AU6" s="3">
        <f>AR6*(1+'Założenia i wyniki'!$E$10/100)</f>
        <v>1728.306517349999</v>
      </c>
      <c r="AV6" s="3">
        <f>AS6*(1+'Założenia i wyniki'!$E$10/100)</f>
        <v>1771.6934826500017</v>
      </c>
      <c r="AW6" s="3">
        <f>AU6+AV6</f>
        <v>3500.0000000000009</v>
      </c>
      <c r="AX6" s="3">
        <f>AU6*(1+'Założenia i wyniki'!$E$10/100)</f>
        <v>1728.306517349999</v>
      </c>
      <c r="AY6" s="3">
        <f>AV6*(1+'Założenia i wyniki'!$E$10/100)</f>
        <v>1771.6934826500017</v>
      </c>
      <c r="AZ6" s="3">
        <f>AX6+AY6</f>
        <v>3500.0000000000009</v>
      </c>
      <c r="BA6" s="3">
        <f>AX6*(1+'Założenia i wyniki'!$E$10/100)</f>
        <v>1728.306517349999</v>
      </c>
      <c r="BB6" s="3">
        <f>AY6*(1+'Założenia i wyniki'!$E$10/100)</f>
        <v>1771.6934826500017</v>
      </c>
      <c r="BC6" s="3">
        <f>BA6+BB6</f>
        <v>3500.0000000000009</v>
      </c>
      <c r="BD6" s="3">
        <f>BA6*(1+'Założenia i wyniki'!$E$10/100)</f>
        <v>1728.306517349999</v>
      </c>
      <c r="BE6" s="3">
        <f>BB6*(1+'Założenia i wyniki'!$E$10/100)</f>
        <v>1771.6934826500017</v>
      </c>
      <c r="BF6" s="3">
        <f>BD6+BE6</f>
        <v>3500.0000000000009</v>
      </c>
      <c r="BG6" s="3">
        <f>BD6*(1+'Założenia i wyniki'!$E$10/100)</f>
        <v>1728.306517349999</v>
      </c>
      <c r="BH6" s="3">
        <f>BE6*(1+'Założenia i wyniki'!$E$10/100)</f>
        <v>1771.6934826500017</v>
      </c>
      <c r="BI6" s="3">
        <f>BG6+BH6</f>
        <v>3500.0000000000009</v>
      </c>
      <c r="BJ6" s="3">
        <f>BG6*(1+'Założenia i wyniki'!$E$10/100)</f>
        <v>1728.306517349999</v>
      </c>
      <c r="BK6" s="3">
        <f>BH6*(1+'Założenia i wyniki'!$E$10/100)</f>
        <v>1771.6934826500017</v>
      </c>
      <c r="BL6" s="3">
        <f>BJ6+BK6</f>
        <v>3500.0000000000009</v>
      </c>
      <c r="BM6" s="3">
        <f>BJ6*(1+'Założenia i wyniki'!$E$10/100)</f>
        <v>1728.306517349999</v>
      </c>
      <c r="BN6" s="3">
        <f>BK6*(1+'Założenia i wyniki'!$E$10/100)</f>
        <v>1771.6934826500017</v>
      </c>
      <c r="BO6" s="3">
        <f>BM6+BN6</f>
        <v>3500.0000000000009</v>
      </c>
      <c r="BP6" s="3">
        <f>BM6*(1+'Założenia i wyniki'!$E$10/100)</f>
        <v>1728.306517349999</v>
      </c>
      <c r="BQ6" s="3">
        <f>BN6*(1+'Założenia i wyniki'!$E$10/100)</f>
        <v>1771.6934826500017</v>
      </c>
      <c r="BR6" s="3">
        <f>BP6+BQ6</f>
        <v>3500.0000000000009</v>
      </c>
      <c r="BS6" s="3">
        <f>BP6*(1+'Założenia i wyniki'!$E$10/100)</f>
        <v>1728.306517349999</v>
      </c>
      <c r="BT6" s="3">
        <f>BQ6*(1+'Założenia i wyniki'!$E$10/100)</f>
        <v>1771.6934826500017</v>
      </c>
      <c r="BU6" s="3">
        <f>BS6+BT6</f>
        <v>3500.0000000000009</v>
      </c>
      <c r="BV6" s="3">
        <f>BS6*(1+'Założenia i wyniki'!$E$10/100)</f>
        <v>1728.306517349999</v>
      </c>
      <c r="BW6" s="3">
        <f>BT6*(1+'Założenia i wyniki'!$E$10/100)</f>
        <v>1771.6934826500017</v>
      </c>
      <c r="BX6" s="3">
        <f>BV6+BW6</f>
        <v>3500.0000000000009</v>
      </c>
      <c r="BY6" s="3">
        <f>BV6*(1+'Założenia i wyniki'!$E$10/100)</f>
        <v>1728.306517349999</v>
      </c>
      <c r="BZ6" s="3">
        <f>BW6*(1+'Założenia i wyniki'!$E$10/100)</f>
        <v>1771.6934826500017</v>
      </c>
      <c r="CA6" s="3">
        <f>BY6+BZ6</f>
        <v>3500.0000000000009</v>
      </c>
      <c r="CB6" s="3">
        <f>BY6*(1+'Założenia i wyniki'!$E$10/100)</f>
        <v>1728.306517349999</v>
      </c>
      <c r="CC6" s="3">
        <f>BZ6*(1+'Założenia i wyniki'!$E$10/100)</f>
        <v>1771.6934826500017</v>
      </c>
      <c r="CD6" s="3">
        <f>CB6+CC6</f>
        <v>3500.0000000000009</v>
      </c>
      <c r="CE6" s="3">
        <f>CB6*(1+'Założenia i wyniki'!$E$10/100)</f>
        <v>1728.306517349999</v>
      </c>
      <c r="CF6" s="3">
        <f>CC6*(1+'Założenia i wyniki'!$E$10/100)</f>
        <v>1771.6934826500017</v>
      </c>
      <c r="CG6" s="3">
        <f>CE6+CF6</f>
        <v>3500.0000000000009</v>
      </c>
      <c r="CH6" s="3">
        <f>CE6*(1+'Założenia i wyniki'!$E$10/100)</f>
        <v>1728.306517349999</v>
      </c>
      <c r="CI6" s="3">
        <f>CF6*(1+'Założenia i wyniki'!$E$10/100)</f>
        <v>1771.6934826500017</v>
      </c>
      <c r="CJ6" s="3">
        <f>CH6+CI6</f>
        <v>3500.0000000000009</v>
      </c>
      <c r="CK6" s="3">
        <f>CH6*(1+'Założenia i wyniki'!$E$10/100)</f>
        <v>1728.306517349999</v>
      </c>
      <c r="CL6" s="3">
        <f>CI6*(1+'Założenia i wyniki'!$E$10/100)</f>
        <v>1771.6934826500017</v>
      </c>
      <c r="CM6" s="3">
        <f>CK6+CL6</f>
        <v>3500.0000000000009</v>
      </c>
    </row>
    <row r="7" spans="1:91" x14ac:dyDescent="0.25">
      <c r="A7" t="s">
        <v>39</v>
      </c>
      <c r="B7" s="1">
        <f>Faktyczny_system_I_rok!$L$10</f>
        <v>1738.3745562264162</v>
      </c>
      <c r="C7" s="1">
        <f>Faktyczny_system_I_rok!$M$10</f>
        <v>1547.5088960377391</v>
      </c>
      <c r="D7" s="1">
        <f>SUM(B7:C7)</f>
        <v>3285.8834522641555</v>
      </c>
      <c r="E7" s="1">
        <f>$B$7*(1-(E4-1)*'Założenia i wyniki'!$E$9/100)</f>
        <v>1724.467559776605</v>
      </c>
      <c r="F7" s="1">
        <f>$C$7*(1-(E4-1)*'Założenia i wyniki'!$E$9/100)</f>
        <v>1535.1288248694373</v>
      </c>
      <c r="G7" s="3">
        <f>E7+F7</f>
        <v>3259.5963846460422</v>
      </c>
      <c r="H7" s="1">
        <f>$B$7*(1-(H4-1)*'Założenia i wyniki'!$E$9/100)</f>
        <v>1710.5605633267935</v>
      </c>
      <c r="I7" s="1">
        <f>$C$7*(1-(H4-1)*'Założenia i wyniki'!$E$9/100)</f>
        <v>1522.7487537011352</v>
      </c>
      <c r="J7" s="3">
        <f>H7+I7</f>
        <v>3233.309317027929</v>
      </c>
      <c r="K7" s="1">
        <f>$B$7*(1-(K4-1)*'Założenia i wyniki'!$E$9/100)</f>
        <v>1696.6535668769823</v>
      </c>
      <c r="L7" s="1">
        <f>$C$7*(1-(K4-1)*'Założenia i wyniki'!$E$9/100)</f>
        <v>1510.3686825328334</v>
      </c>
      <c r="M7" s="3">
        <f>K7+L7</f>
        <v>3207.0222494098157</v>
      </c>
      <c r="N7" s="1">
        <f>$B$7*(1-(N4-1)*'Założenia i wyniki'!$E$9/100)</f>
        <v>1682.7465704271708</v>
      </c>
      <c r="O7" s="1">
        <f>$C$7*(1-(N4-1)*'Założenia i wyniki'!$E$9/100)</f>
        <v>1497.9886113645314</v>
      </c>
      <c r="P7" s="3">
        <f>N7+O7</f>
        <v>3180.7351817917024</v>
      </c>
      <c r="Q7" s="1">
        <f>$B$7*(1-(Q4-1)*'Założenia i wyniki'!$E$9/100)</f>
        <v>1668.8395739773596</v>
      </c>
      <c r="R7" s="1">
        <f>$C$7*(1-(Q4-1)*'Założenia i wyniki'!$E$9/100)</f>
        <v>1485.6085401962296</v>
      </c>
      <c r="S7" s="3">
        <f>Q7+R7</f>
        <v>3154.4481141735891</v>
      </c>
      <c r="T7" s="1">
        <f>$B$7*(1-(T4-1)*'Założenia i wyniki'!$E$9/100)</f>
        <v>1654.9325775275481</v>
      </c>
      <c r="U7" s="1">
        <f>$C$7*(1-(T4-1)*'Założenia i wyniki'!$E$9/100)</f>
        <v>1473.2284690279275</v>
      </c>
      <c r="V7" s="3">
        <f>T7+U7</f>
        <v>3128.1610465554759</v>
      </c>
      <c r="W7" s="1">
        <f>$B$7*(1-(W4-1)*'Założenia i wyniki'!$E$9/100)</f>
        <v>1641.0255810777369</v>
      </c>
      <c r="X7" s="1">
        <f>$C$7*(1-(W4-1)*'Założenia i wyniki'!$E$9/100)</f>
        <v>1460.8483978596257</v>
      </c>
      <c r="Y7" s="3">
        <f>W7+X7</f>
        <v>3101.8739789373626</v>
      </c>
      <c r="Z7" s="1">
        <f>$B$7*(1-(Z4-1)*'Założenia i wyniki'!$E$9/100)</f>
        <v>1627.1185846279254</v>
      </c>
      <c r="AA7" s="1">
        <f>$C$7*(1-(Z4-1)*'Założenia i wyniki'!$E$9/100)</f>
        <v>1448.4683266913237</v>
      </c>
      <c r="AB7" s="3">
        <f>Z7+AA7</f>
        <v>3075.5869113192493</v>
      </c>
      <c r="AC7" s="1">
        <f>$B$7*(1-(AC4-1)*'Założenia i wyniki'!$E$9/100)</f>
        <v>1613.2115881781142</v>
      </c>
      <c r="AD7" s="1">
        <f>$C$7*(1-(AC4-1)*'Założenia i wyniki'!$E$9/100)</f>
        <v>1436.0882555230219</v>
      </c>
      <c r="AE7" s="3">
        <f>AC7+AD7</f>
        <v>3049.2998437011361</v>
      </c>
      <c r="AF7" s="1">
        <f>$B$7*(1-(AF4-1)*'Założenia i wyniki'!$E$9/100)</f>
        <v>1599.304591728303</v>
      </c>
      <c r="AG7" s="1">
        <f>$C$7*(1-(AF4-1)*'Założenia i wyniki'!$E$9/100)</f>
        <v>1423.7081843547201</v>
      </c>
      <c r="AH7" s="3">
        <f>AF7+AG7</f>
        <v>3023.0127760830228</v>
      </c>
      <c r="AI7" s="1">
        <f>$B$7*(1-(AI4-1)*'Założenia i wyniki'!$E$9/100)</f>
        <v>1585.3975952784915</v>
      </c>
      <c r="AJ7" s="1">
        <f>$C$7*(1-(AI4-1)*'Założenia i wyniki'!$E$9/100)</f>
        <v>1411.328113186418</v>
      </c>
      <c r="AK7" s="3">
        <f>AI7+AJ7</f>
        <v>2996.7257084649095</v>
      </c>
      <c r="AL7" s="1">
        <f>$B$7*(1-(AL4-1)*'Założenia i wyniki'!$E$9/100)</f>
        <v>1571.4905988286803</v>
      </c>
      <c r="AM7" s="1">
        <f>$C$7*(1-(AL4-1)*'Założenia i wyniki'!$E$9/100)</f>
        <v>1398.9480420181162</v>
      </c>
      <c r="AN7" s="3">
        <f>AL7+AM7</f>
        <v>2970.4386408467963</v>
      </c>
      <c r="AO7" s="1">
        <f>$B$7*(1-(AO4-1)*'Założenia i wyniki'!$E$9/100)</f>
        <v>1557.583602378869</v>
      </c>
      <c r="AP7" s="1">
        <f>$C$7*(1-(AO4-1)*'Założenia i wyniki'!$E$9/100)</f>
        <v>1386.5679708498142</v>
      </c>
      <c r="AQ7" s="3">
        <f>AO7+AP7</f>
        <v>2944.1515732286834</v>
      </c>
      <c r="AR7" s="1">
        <f>$B$7*(1-(AR4-1)*'Założenia i wyniki'!$E$9/100)</f>
        <v>1543.6766059290576</v>
      </c>
      <c r="AS7" s="1">
        <f>$C$7*(1-(AR4-1)*'Założenia i wyniki'!$E$9/100)</f>
        <v>1374.1878996815124</v>
      </c>
      <c r="AT7" s="3">
        <f>AR7+AS7</f>
        <v>2917.8645056105697</v>
      </c>
      <c r="AU7" s="1">
        <f>$B$7*(1-(AU4-1)*'Założenia i wyniki'!$E$9/100)</f>
        <v>1529.7696094792464</v>
      </c>
      <c r="AV7" s="1">
        <f>$C$7*(1-(AU4-1)*'Założenia i wyniki'!$E$9/100)</f>
        <v>1361.8078285132103</v>
      </c>
      <c r="AW7" s="3">
        <f>AU7+AV7</f>
        <v>2891.5774379924569</v>
      </c>
      <c r="AX7" s="1">
        <f>$B$7*(1-(AX4-1)*'Założenia i wyniki'!$E$9/100)</f>
        <v>1515.8626130294349</v>
      </c>
      <c r="AY7" s="1">
        <f>$C$7*(1-(AX4-1)*'Założenia i wyniki'!$E$9/100)</f>
        <v>1349.4277573449085</v>
      </c>
      <c r="AZ7" s="3">
        <f>AX7+AY7</f>
        <v>2865.2903703743432</v>
      </c>
      <c r="BA7" s="1">
        <f>$B$7*(1-(BA4-1)*'Założenia i wyniki'!$E$9/100)</f>
        <v>1501.9556165796237</v>
      </c>
      <c r="BB7" s="1">
        <f>$C$7*(1-(BA4-1)*'Założenia i wyniki'!$E$9/100)</f>
        <v>1337.0476861766065</v>
      </c>
      <c r="BC7" s="3">
        <f>BA7+BB7</f>
        <v>2839.0033027562304</v>
      </c>
      <c r="BD7" s="1">
        <f>$B$7*(1-(BD4-1)*'Założenia i wyniki'!$E$9/100)</f>
        <v>1488.0486201298122</v>
      </c>
      <c r="BE7" s="1">
        <f>$C$7*(1-(BD4-1)*'Założenia i wyniki'!$E$9/100)</f>
        <v>1324.6676150083047</v>
      </c>
      <c r="BF7" s="3">
        <f>BD7+BE7</f>
        <v>2812.7162351381166</v>
      </c>
      <c r="BG7" s="1">
        <f>$B$7*(1-(BG4-1)*'Założenia i wyniki'!$E$9/100)</f>
        <v>1474.141623680001</v>
      </c>
      <c r="BH7" s="1">
        <f>$C$7*(1-(BG4-1)*'Założenia i wyniki'!$E$9/100)</f>
        <v>1312.2875438400026</v>
      </c>
      <c r="BI7" s="3">
        <f>BG7+BH7</f>
        <v>2786.4291675200038</v>
      </c>
      <c r="BJ7" s="1">
        <f>$B$7*(1-(BJ4-1)*'Założenia i wyniki'!$E$9/100)</f>
        <v>1460.2346272301895</v>
      </c>
      <c r="BK7" s="1">
        <f>$C$7*(1-(BJ4-1)*'Założenia i wyniki'!$E$9/100)</f>
        <v>1299.9074726717008</v>
      </c>
      <c r="BL7" s="3">
        <f>BJ7+BK7</f>
        <v>2760.1420999018901</v>
      </c>
      <c r="BM7" s="1">
        <f>$B$7*(1-(BM4-1)*'Założenia i wyniki'!$E$9/100)</f>
        <v>1446.3276307803783</v>
      </c>
      <c r="BN7" s="1">
        <f>$C$7*(1-(BM4-1)*'Założenia i wyniki'!$E$9/100)</f>
        <v>1287.5274015033988</v>
      </c>
      <c r="BO7" s="3">
        <f>BM7+BN7</f>
        <v>2733.8550322837773</v>
      </c>
      <c r="BP7" s="1">
        <f>$B$7*(1-(BP4-1)*'Założenia i wyniki'!$E$9/100)</f>
        <v>1432.4206343305668</v>
      </c>
      <c r="BQ7" s="1">
        <f>$C$7*(1-(BP4-1)*'Założenia i wyniki'!$E$9/100)</f>
        <v>1275.147330335097</v>
      </c>
      <c r="BR7" s="3">
        <f>BP7+BQ7</f>
        <v>2707.5679646656636</v>
      </c>
      <c r="BS7" s="1">
        <f>$B$7*(1-(BS4-1)*'Założenia i wyniki'!$E$9/100)</f>
        <v>1418.5136378807556</v>
      </c>
      <c r="BT7" s="1">
        <f>$C$7*(1-(BS4-1)*'Założenia i wyniki'!$E$9/100)</f>
        <v>1262.7672591667949</v>
      </c>
      <c r="BU7" s="3">
        <f>BS7+BT7</f>
        <v>2681.2808970475508</v>
      </c>
      <c r="BV7" s="1">
        <f>$B$7*(1-(BV4-1)*'Założenia i wyniki'!$E$9/100)</f>
        <v>1404.6066414309441</v>
      </c>
      <c r="BW7" s="1">
        <f>$C$7*(1-(BV4-1)*'Założenia i wyniki'!$E$9/100)</f>
        <v>1250.3871879984931</v>
      </c>
      <c r="BX7" s="3">
        <f>BV7+BW7</f>
        <v>2654.993829429437</v>
      </c>
      <c r="BY7" s="1">
        <f>$B$7*(1-(BY4-1)*'Założenia i wyniki'!$E$9/100)</f>
        <v>1390.6996449811331</v>
      </c>
      <c r="BZ7" s="1">
        <f>$C$7*(1-(BY4-1)*'Założenia i wyniki'!$E$9/100)</f>
        <v>1238.0071168301913</v>
      </c>
      <c r="CA7" s="3">
        <f>BY7+BZ7</f>
        <v>2628.7067618113242</v>
      </c>
      <c r="CB7" s="1">
        <f>$B$7*(1-(CB4-1)*'Założenia i wyniki'!$E$9/100)</f>
        <v>1376.7926485313217</v>
      </c>
      <c r="CC7" s="1">
        <f>$C$7*(1-(CB4-1)*'Założenia i wyniki'!$E$9/100)</f>
        <v>1225.6270456618895</v>
      </c>
      <c r="CD7" s="3">
        <f>CB7+CC7</f>
        <v>2602.4196941932114</v>
      </c>
      <c r="CE7" s="1">
        <f>$B$7*(1-(CE4-1)*'Założenia i wyniki'!$E$9/100)</f>
        <v>1362.8856520815104</v>
      </c>
      <c r="CF7" s="1">
        <f>$C$7*(1-(CE4-1)*'Założenia i wyniki'!$E$9/100)</f>
        <v>1213.2469744935875</v>
      </c>
      <c r="CG7" s="3">
        <f>CE7+CF7</f>
        <v>2576.1326265750977</v>
      </c>
      <c r="CH7" s="1">
        <f>$B$7*(1-(CH4-1)*'Założenia i wyniki'!$E$9/100)</f>
        <v>1348.978655631699</v>
      </c>
      <c r="CI7" s="1">
        <f>$C$7*(1-(CH4-1)*'Założenia i wyniki'!$E$9/100)</f>
        <v>1200.8669033252856</v>
      </c>
      <c r="CJ7" s="3">
        <f>CH7+CI7</f>
        <v>2549.8455589569849</v>
      </c>
      <c r="CK7" s="1">
        <f>$B$7*(1-(CK4-1)*'Założenia i wyniki'!$E$9/100)</f>
        <v>1335.0716591818878</v>
      </c>
      <c r="CL7" s="1">
        <f>$C$7*(1-(CK4-1)*'Założenia i wyniki'!$E$9/100)</f>
        <v>1188.4868321569836</v>
      </c>
      <c r="CM7" s="3">
        <f>CK7+CL7</f>
        <v>2523.5584913388711</v>
      </c>
    </row>
    <row r="8" spans="1:91" x14ac:dyDescent="0.25">
      <c r="A8" t="s">
        <v>217</v>
      </c>
      <c r="B8" s="1">
        <f>Faktyczny_system_I_rok!$L$11</f>
        <v>655.90212007924583</v>
      </c>
      <c r="C8" s="1">
        <f>Faktyczny_system_I_rok!$M$11</f>
        <v>565.88014072547151</v>
      </c>
      <c r="D8" s="1">
        <f>Faktyczny_system_I_rok!$N$11</f>
        <v>1221.7822608047197</v>
      </c>
      <c r="E8" s="1">
        <f>E7*(($B$8/$B$7)+((E4-1)*((Faktyczny_system_25_rok!$L$16-Faktyczny_system_I_rok!$L$16)/2400)))</f>
        <v>655.04395083627378</v>
      </c>
      <c r="F8" s="1">
        <f>F7*(($C$8/$C$7)+((E4-1)*((Faktyczny_system_25_rok!$M$16-Faktyczny_system_I_rok!$M$16)/2400)))</f>
        <v>565.33240840993972</v>
      </c>
      <c r="G8" s="3">
        <f>E8+F8</f>
        <v>1220.3763592462135</v>
      </c>
      <c r="H8" s="1">
        <f>H7*(($B$8/$B$7)+((H4-1)*((Faktyczny_system_25_rok!$L$16-Faktyczny_system_I_rok!$L$16)/2400)))</f>
        <v>654.11499050108125</v>
      </c>
      <c r="I8" s="1">
        <f>I7*(($C$8/$C$7)+((H4-1)*((Faktyczny_system_25_rok!$M$16-Faktyczny_system_I_rok!$M$16)/2400)))</f>
        <v>564.72049369424201</v>
      </c>
      <c r="J8" s="3">
        <f>H8+I8</f>
        <v>1218.8354841953233</v>
      </c>
      <c r="K8" s="1">
        <f>K7*(($B$8/$B$7)+((K4-1)*((Faktyczny_system_25_rok!$L$16-Faktyczny_system_I_rok!$L$16)/2400)))</f>
        <v>653.11523907366825</v>
      </c>
      <c r="L8" s="1">
        <f>L7*(($C$8/$C$7)+((K4-1)*((Faktyczny_system_25_rok!$M$16-Faktyczny_system_I_rok!$M$16)/2400)))</f>
        <v>564.04439657837895</v>
      </c>
      <c r="M8" s="3">
        <f>K8+L8</f>
        <v>1217.1596356520472</v>
      </c>
      <c r="N8" s="1">
        <f>N7*(($B$8/$B$7)+((N4-1)*((Faktyczny_system_25_rok!$L$16-Faktyczny_system_I_rok!$L$16)/2400)))</f>
        <v>652.044696554035</v>
      </c>
      <c r="O8" s="1">
        <f>O7*(($C$8/$C$7)+((N4-1)*((Faktyczny_system_25_rok!$M$16-Faktyczny_system_I_rok!$M$16)/2400)))</f>
        <v>563.30411706234997</v>
      </c>
      <c r="P8" s="3">
        <f>N8+O8</f>
        <v>1215.3488136163851</v>
      </c>
      <c r="Q8" s="1">
        <f>Q7*(($B$8/$B$7)+((Q4-1)*((Faktyczny_system_25_rok!$L$16-Faktyczny_system_I_rok!$L$16)/2400)))</f>
        <v>650.9033629421815</v>
      </c>
      <c r="R8" s="1">
        <f>R7*(($C$8/$C$7)+((Q4-1)*((Faktyczny_system_25_rok!$M$16-Faktyczny_system_I_rok!$M$16)/2400)))</f>
        <v>562.49965514615542</v>
      </c>
      <c r="S8" s="3">
        <f>Q8+R8</f>
        <v>1213.4030180883369</v>
      </c>
      <c r="T8" s="1">
        <f>T7*(($B$8/$B$7)+((T4-1)*((Faktyczny_system_25_rok!$L$16-Faktyczny_system_I_rok!$L$16)/2400)))</f>
        <v>649.69123823810753</v>
      </c>
      <c r="U8" s="1">
        <f>U7*(($C$8/$C$7)+((T4-1)*((Faktyczny_system_25_rok!$M$16-Faktyczny_system_I_rok!$M$16)/2400)))</f>
        <v>561.63101082979517</v>
      </c>
      <c r="V8" s="3">
        <f>T8+U8</f>
        <v>1211.3222490679027</v>
      </c>
      <c r="W8" s="1">
        <f>W7*(($B$8/$B$7)+((W4-1)*((Faktyczny_system_25_rok!$L$16-Faktyczny_system_I_rok!$L$16)/2400)))</f>
        <v>648.40832244181331</v>
      </c>
      <c r="X8" s="1">
        <f>X7*(($C$8/$C$7)+((W4-1)*((Faktyczny_system_25_rok!$M$16-Faktyczny_system_I_rok!$M$16)/2400)))</f>
        <v>560.69818411326935</v>
      </c>
      <c r="Y8" s="3">
        <f>W8+X8</f>
        <v>1209.1065065550827</v>
      </c>
      <c r="Z8" s="1">
        <f>Z7*(($B$8/$B$7)+((Z4-1)*((Faktyczny_system_25_rok!$L$16-Faktyczny_system_I_rok!$L$16)/2400)))</f>
        <v>647.0546155532985</v>
      </c>
      <c r="AA8" s="1">
        <f>AA7*(($C$8/$C$7)+((Z4-1)*((Faktyczny_system_25_rok!$M$16-Faktyczny_system_I_rok!$M$16)/2400)))</f>
        <v>559.70117499657772</v>
      </c>
      <c r="AB8" s="3">
        <f>Z8+AA8</f>
        <v>1206.7557905498761</v>
      </c>
      <c r="AC8" s="1">
        <f>AC7*(($B$8/$B$7)+((AC4-1)*((Faktyczny_system_25_rok!$L$16-Faktyczny_system_I_rok!$L$16)/2400)))</f>
        <v>645.63011757256356</v>
      </c>
      <c r="AD8" s="1">
        <f>AD7*(($C$8/$C$7)+((AC4-1)*((Faktyczny_system_25_rok!$M$16-Faktyczny_system_I_rok!$M$16)/2400)))</f>
        <v>558.6399834797204</v>
      </c>
      <c r="AE8" s="3">
        <f>AC8+AD8</f>
        <v>1204.270101052284</v>
      </c>
      <c r="AF8" s="1">
        <f>AF7*(($B$8/$B$7)+((AF4-1)*((Faktyczny_system_25_rok!$L$16-Faktyczny_system_I_rok!$L$16)/2400)))</f>
        <v>644.13482849960837</v>
      </c>
      <c r="AG8" s="1">
        <f>AG7*(($C$8/$C$7)+((AF4-1)*((Faktyczny_system_25_rok!$M$16-Faktyczny_system_I_rok!$M$16)/2400)))</f>
        <v>557.5146095626975</v>
      </c>
      <c r="AH8" s="3">
        <f>AF8+AG8</f>
        <v>1201.6494380623058</v>
      </c>
      <c r="AI8" s="1">
        <f>AI7*(($B$8/$B$7)+((AI4-1)*((Faktyczny_system_25_rok!$L$16-Faktyczny_system_I_rok!$L$16)/2400)))</f>
        <v>642.5687483344326</v>
      </c>
      <c r="AJ8" s="1">
        <f>AJ7*(($C$8/$C$7)+((AI4-1)*((Faktyczny_system_25_rok!$M$16-Faktyczny_system_I_rok!$M$16)/2400)))</f>
        <v>556.32505324550891</v>
      </c>
      <c r="AK8" s="3">
        <f>AI8+AJ8</f>
        <v>1198.8938015799415</v>
      </c>
      <c r="AL8" s="1">
        <f>AL7*(($B$8/$B$7)+((AL4-1)*((Faktyczny_system_25_rok!$L$16-Faktyczny_system_I_rok!$L$16)/2400)))</f>
        <v>640.93187707703657</v>
      </c>
      <c r="AM8" s="1">
        <f>AM7*(($C$8/$C$7)+((AL4-1)*((Faktyczny_system_25_rok!$M$16-Faktyczny_system_I_rok!$M$16)/2400)))</f>
        <v>555.07131452815452</v>
      </c>
      <c r="AN8" s="3">
        <f>AL8+AM8</f>
        <v>1196.0031916051912</v>
      </c>
      <c r="AO8" s="1">
        <f>AO7*(($B$8/$B$7)+((AO4-1)*((Faktyczny_system_25_rok!$L$16-Faktyczny_system_I_rok!$L$16)/2400)))</f>
        <v>639.22421472742019</v>
      </c>
      <c r="AP8" s="1">
        <f>AP7*(($C$8/$C$7)+((AO4-1)*((Faktyczny_system_25_rok!$M$16-Faktyczny_system_I_rok!$M$16)/2400)))</f>
        <v>553.75339341063454</v>
      </c>
      <c r="AQ8" s="3">
        <f>AO8+AP8</f>
        <v>1192.9776081380546</v>
      </c>
      <c r="AR8" s="1">
        <f>AR7*(($B$8/$B$7)+((AR4-1)*((Faktyczny_system_25_rok!$L$16-Faktyczny_system_I_rok!$L$16)/2400)))</f>
        <v>637.44576128558344</v>
      </c>
      <c r="AS8" s="1">
        <f>AS7*(($C$8/$C$7)+((AR4-1)*((Faktyczny_system_25_rok!$M$16-Faktyczny_system_I_rok!$M$16)/2400)))</f>
        <v>552.37128989294899</v>
      </c>
      <c r="AT8" s="3">
        <f>AR8+AS8</f>
        <v>1189.8170511785324</v>
      </c>
      <c r="AU8" s="1">
        <f>AU7*(($B$8/$B$7)+((AU4-1)*((Faktyczny_system_25_rok!$L$16-Faktyczny_system_I_rok!$L$16)/2400)))</f>
        <v>635.59651675152634</v>
      </c>
      <c r="AV8" s="1">
        <f>AV7*(($C$8/$C$7)+((AU4-1)*((Faktyczny_system_25_rok!$M$16-Faktyczny_system_I_rok!$M$16)/2400)))</f>
        <v>550.92500397509764</v>
      </c>
      <c r="AW8" s="3">
        <f>AU8+AV8</f>
        <v>1186.521520726624</v>
      </c>
      <c r="AX8" s="1">
        <f>AX7*(($B$8/$B$7)+((AX4-1)*((Faktyczny_system_25_rok!$L$16-Faktyczny_system_I_rok!$L$16)/2400)))</f>
        <v>633.67648112524887</v>
      </c>
      <c r="AY8" s="1">
        <f>AY7*(($C$8/$C$7)+((AX4-1)*((Faktyczny_system_25_rok!$M$16-Faktyczny_system_I_rok!$M$16)/2400)))</f>
        <v>549.41453565708059</v>
      </c>
      <c r="AZ8" s="3">
        <f>AX8+AY8</f>
        <v>1183.0910167823295</v>
      </c>
      <c r="BA8" s="1">
        <f>BA7*(($B$8/$B$7)+((BA4-1)*((Faktyczny_system_25_rok!$L$16-Faktyczny_system_I_rok!$L$16)/2400)))</f>
        <v>631.68565440675104</v>
      </c>
      <c r="BB8" s="1">
        <f>BB7*(($C$8/$C$7)+((BA4-1)*((Faktyczny_system_25_rok!$M$16-Faktyczny_system_I_rok!$M$16)/2400)))</f>
        <v>547.83988493889797</v>
      </c>
      <c r="BC8" s="3">
        <f>BA8+BB8</f>
        <v>1179.5255393456491</v>
      </c>
      <c r="BD8" s="1">
        <f>BD7*(($B$8/$B$7)+((BD4-1)*((Faktyczny_system_25_rok!$L$16-Faktyczny_system_I_rok!$L$16)/2400)))</f>
        <v>629.62403659603285</v>
      </c>
      <c r="BE8" s="1">
        <f>BE7*(($C$8/$C$7)+((BD4-1)*((Faktyczny_system_25_rok!$M$16-Faktyczny_system_I_rok!$M$16)/2400)))</f>
        <v>546.20105182054965</v>
      </c>
      <c r="BF8" s="3">
        <f>BD8+BE8</f>
        <v>1175.8250884165825</v>
      </c>
      <c r="BG8" s="1">
        <f>BG7*(($B$8/$B$7)+((BG4-1)*((Faktyczny_system_25_rok!$L$16-Faktyczny_system_I_rok!$L$16)/2400)))</f>
        <v>627.49162769309442</v>
      </c>
      <c r="BH8" s="1">
        <f>BH7*(($C$8/$C$7)+((BG4-1)*((Faktyczny_system_25_rok!$M$16-Faktyczny_system_I_rok!$M$16)/2400)))</f>
        <v>544.49803630203553</v>
      </c>
      <c r="BI8" s="3">
        <f>BG8+BH8</f>
        <v>1171.9896639951298</v>
      </c>
      <c r="BJ8" s="1">
        <f>BJ7*(($B$8/$B$7)+((BJ4-1)*((Faktyczny_system_25_rok!$L$16-Faktyczny_system_I_rok!$L$16)/2400)))</f>
        <v>625.2884276979355</v>
      </c>
      <c r="BK8" s="1">
        <f>BK7*(($C$8/$C$7)+((BJ4-1)*((Faktyczny_system_25_rok!$M$16-Faktyczny_system_I_rok!$M$16)/2400)))</f>
        <v>542.73083838335583</v>
      </c>
      <c r="BL8" s="3">
        <f>BJ8+BK8</f>
        <v>1168.0192660812913</v>
      </c>
      <c r="BM8" s="1">
        <f>BM7*(($B$8/$B$7)+((BM4-1)*((Faktyczny_system_25_rok!$L$16-Faktyczny_system_I_rok!$L$16)/2400)))</f>
        <v>623.01443661055646</v>
      </c>
      <c r="BN8" s="1">
        <f>BN7*(($C$8/$C$7)+((BM4-1)*((Faktyczny_system_25_rok!$M$16-Faktyczny_system_I_rok!$M$16)/2400)))</f>
        <v>540.89945806451044</v>
      </c>
      <c r="BO8" s="3">
        <f>BM8+BN8</f>
        <v>1163.9138946750668</v>
      </c>
      <c r="BP8" s="1">
        <f>BP7*(($B$8/$B$7)+((BP4-1)*((Faktyczny_system_25_rok!$L$16-Faktyczny_system_I_rok!$L$16)/2400)))</f>
        <v>620.66965443095671</v>
      </c>
      <c r="BQ8" s="1">
        <f>BQ7*(($C$8/$C$7)+((BP4-1)*((Faktyczny_system_25_rok!$M$16-Faktyczny_system_I_rok!$M$16)/2400)))</f>
        <v>539.00389534549947</v>
      </c>
      <c r="BR8" s="3">
        <f>BP8+BQ8</f>
        <v>1159.6735497764562</v>
      </c>
      <c r="BS8" s="1">
        <f>BS7*(($B$8/$B$7)+((BS4-1)*((Faktyczny_system_25_rok!$L$16-Faktyczny_system_I_rok!$L$16)/2400)))</f>
        <v>618.25408115913683</v>
      </c>
      <c r="BT8" s="1">
        <f>BT7*(($C$8/$C$7)+((BS4-1)*((Faktyczny_system_25_rok!$M$16-Faktyczny_system_I_rok!$M$16)/2400)))</f>
        <v>537.04415022632259</v>
      </c>
      <c r="BU8" s="3">
        <f>BS8+BT8</f>
        <v>1155.2982313854595</v>
      </c>
      <c r="BV8" s="1">
        <f>BV7*(($B$8/$B$7)+((BV4-1)*((Faktyczny_system_25_rok!$L$16-Faktyczny_system_I_rok!$L$16)/2400)))</f>
        <v>615.76771679509659</v>
      </c>
      <c r="BW8" s="1">
        <f>BW7*(($C$8/$C$7)+((BV4-1)*((Faktyczny_system_25_rok!$M$16-Faktyczny_system_I_rok!$M$16)/2400)))</f>
        <v>535.02022270698023</v>
      </c>
      <c r="BX8" s="3">
        <f>BV8+BW8</f>
        <v>1150.7879395020768</v>
      </c>
      <c r="BY8" s="1">
        <f>BY7*(($B$8/$B$7)+((BY4-1)*((Faktyczny_system_25_rok!$L$16-Faktyczny_system_I_rok!$L$16)/2400)))</f>
        <v>613.2105613388361</v>
      </c>
      <c r="BZ8" s="1">
        <f>BZ7*(($C$8/$C$7)+((BY4-1)*((Faktyczny_system_25_rok!$M$16-Faktyczny_system_I_rok!$M$16)/2400)))</f>
        <v>532.93211278747219</v>
      </c>
      <c r="CA8" s="3">
        <f>BY8+BZ8</f>
        <v>1146.1426741263083</v>
      </c>
      <c r="CB8" s="1">
        <f>CB7*(($B$8/$B$7)+((CB4-1)*((Faktyczny_system_25_rok!$L$16-Faktyczny_system_I_rok!$L$16)/2400)))</f>
        <v>610.58261479035514</v>
      </c>
      <c r="CC8" s="1">
        <f>CC7*(($C$8/$C$7)+((CB4-1)*((Faktyczny_system_25_rok!$M$16-Faktyczny_system_I_rok!$M$16)/2400)))</f>
        <v>530.77982046779846</v>
      </c>
      <c r="CD8" s="3">
        <f>CB8+CC8</f>
        <v>1141.3624352581537</v>
      </c>
      <c r="CE8" s="1">
        <f>CE7*(($B$8/$B$7)+((CE4-1)*((Faktyczny_system_25_rok!$L$16-Faktyczny_system_I_rok!$L$16)/2400)))</f>
        <v>607.88387714965381</v>
      </c>
      <c r="CF8" s="1">
        <f>CF7*(($C$8/$C$7)+((CE4-1)*((Faktyczny_system_25_rok!$M$16-Faktyczny_system_I_rok!$M$16)/2400)))</f>
        <v>528.56334574795903</v>
      </c>
      <c r="CG8" s="3">
        <f>CE8+CF8</f>
        <v>1136.4472228976128</v>
      </c>
      <c r="CH8" s="1">
        <f>CH7*(($B$8/$B$7)+((CH4-1)*((Faktyczny_system_25_rok!$L$16-Faktyczny_system_I_rok!$L$16)/2400)))</f>
        <v>605.11434841673213</v>
      </c>
      <c r="CI8" s="1">
        <f>CI7*(($C$8/$C$7)+((CH4-1)*((Faktyczny_system_25_rok!$M$16-Faktyczny_system_I_rok!$M$16)/2400)))</f>
        <v>526.28268862795403</v>
      </c>
      <c r="CJ8" s="3">
        <f>CH8+CI8</f>
        <v>1131.3970370446862</v>
      </c>
      <c r="CK8" s="1">
        <f>CK7*(($B$8/$B$7)+((CK4-1)*((Faktyczny_system_25_rok!$L$16-Faktyczny_system_I_rok!$L$16)/2400)))</f>
        <v>602.27402859159008</v>
      </c>
      <c r="CL8" s="1">
        <f>CL7*(($C$8/$C$7)+((CK4-1)*((Faktyczny_system_25_rok!$M$16-Faktyczny_system_I_rok!$M$16)/2400)))</f>
        <v>523.93784910778311</v>
      </c>
      <c r="CM8" s="3">
        <f>CK8+CL8</f>
        <v>1126.2118776993732</v>
      </c>
    </row>
    <row r="9" spans="1:91" x14ac:dyDescent="0.25">
      <c r="A9" t="s">
        <v>40</v>
      </c>
      <c r="B9" s="1">
        <f>Faktyczny_system_I_rok!$L$12</f>
        <v>1082.4724361471697</v>
      </c>
      <c r="C9" s="1">
        <f>Faktyczny_system_I_rok!$M$12</f>
        <v>981.62875531226302</v>
      </c>
      <c r="D9" s="1">
        <f>Faktyczny_system_I_rok!$N$12</f>
        <v>2064.1011914594378</v>
      </c>
      <c r="E9" s="1">
        <f>E7*(($B$9/$B$7)-((E4-1)*((Faktyczny_system_25_rok!$L$16-Faktyczny_system_I_rok!$L$16)/2400)))</f>
        <v>1069.4236089403307</v>
      </c>
      <c r="F9" s="1">
        <f>F7*(($C$9/$C$7)-((E4-1)*((Faktyczny_system_25_rok!$M$16-Faktyczny_system_I_rok!$M$16)/2400)))</f>
        <v>969.796416459493</v>
      </c>
      <c r="G9" s="3">
        <f>E9+F9</f>
        <v>2039.2200253998237</v>
      </c>
      <c r="H9" s="1">
        <f>H7*(($B$9/$B$7)-((H4-1)*((Faktyczny_system_25_rok!$L$16-Faktyczny_system_I_rok!$L$16)/2400)))</f>
        <v>1056.4455728257117</v>
      </c>
      <c r="I9" s="1">
        <f>I7*(($C$9/$C$7)-((H4-1)*((Faktyczny_system_25_rok!$M$16-Faktyczny_system_I_rok!$M$16)/2400)))</f>
        <v>958.02826000688856</v>
      </c>
      <c r="J9" s="3">
        <f>H9+I9</f>
        <v>2014.4738328326002</v>
      </c>
      <c r="K9" s="1">
        <f>K7*(($B$9/$B$7)-((K4-1)*((Faktyczny_system_25_rok!$L$16-Faktyczny_system_I_rok!$L$16)/2400)))</f>
        <v>1043.5383278033132</v>
      </c>
      <c r="L9" s="1">
        <f>L7*(($C$9/$C$7)-((K4-1)*((Faktyczny_system_25_rok!$M$16-Faktyczny_system_I_rok!$M$16)/2400)))</f>
        <v>946.32428595444992</v>
      </c>
      <c r="M9" s="3">
        <f>K9+L9</f>
        <v>1989.862613757763</v>
      </c>
      <c r="N9" s="1">
        <f>N7*(($B$9/$B$7)-((N4-1)*((Faktyczny_system_25_rok!$L$16-Faktyczny_system_I_rok!$L$16)/2400)))</f>
        <v>1030.7018738731351</v>
      </c>
      <c r="O9" s="1">
        <f>O7*(($C$9/$C$7)-((N4-1)*((Faktyczny_system_25_rok!$M$16-Faktyczny_system_I_rok!$M$16)/2400)))</f>
        <v>934.68449430217697</v>
      </c>
      <c r="P9" s="3">
        <f>N9+O9</f>
        <v>1965.3863681753121</v>
      </c>
      <c r="Q9" s="1">
        <f>Q7*(($B$9/$B$7)-((Q4-1)*((Faktyczny_system_25_rok!$L$16-Faktyczny_system_I_rok!$L$16)/2400)))</f>
        <v>1017.9362110351774</v>
      </c>
      <c r="R9" s="1">
        <f>R7*(($C$9/$C$7)-((Q4-1)*((Faktyczny_system_25_rok!$M$16-Faktyczny_system_I_rok!$M$16)/2400)))</f>
        <v>923.10888505006972</v>
      </c>
      <c r="S9" s="3">
        <f>Q9+R9</f>
        <v>1941.0450960852472</v>
      </c>
      <c r="T9" s="1">
        <f>T7*(($B$9/$B$7)-((T4-1)*((Faktyczny_system_25_rok!$L$16-Faktyczny_system_I_rok!$L$16)/2400)))</f>
        <v>1005.24133928944</v>
      </c>
      <c r="U9" s="1">
        <f>U7*(($C$9/$C$7)-((T4-1)*((Faktyczny_system_25_rok!$M$16-Faktyczny_system_I_rok!$M$16)/2400)))</f>
        <v>911.59745819812792</v>
      </c>
      <c r="V9" s="3">
        <f>T9+U9</f>
        <v>1916.8387974875679</v>
      </c>
      <c r="W9" s="1">
        <f>W7*(($B$9/$B$7)-((W4-1)*((Faktyczny_system_25_rok!$L$16-Faktyczny_system_I_rok!$L$16)/2400)))</f>
        <v>992.61725863592289</v>
      </c>
      <c r="X9" s="1">
        <f>X7*(($C$9/$C$7)-((W4-1)*((Faktyczny_system_25_rok!$M$16-Faktyczny_system_I_rok!$M$16)/2400)))</f>
        <v>900.15021374635205</v>
      </c>
      <c r="Y9" s="3">
        <f>W9+X9</f>
        <v>1892.7674723822749</v>
      </c>
      <c r="Z9" s="1">
        <f>Z7*(($B$9/$B$7)-((Z4-1)*((Faktyczny_system_25_rok!$L$16-Faktyczny_system_I_rok!$L$16)/2400)))</f>
        <v>980.06396907462624</v>
      </c>
      <c r="AA9" s="1">
        <f>AA7*(($C$9/$C$7)-((Z4-1)*((Faktyczny_system_25_rok!$M$16-Faktyczny_system_I_rok!$M$16)/2400)))</f>
        <v>888.76715169474164</v>
      </c>
      <c r="AB9" s="3">
        <f>Z9+AA9</f>
        <v>1868.8311207693678</v>
      </c>
      <c r="AC9" s="1">
        <f>AC7*(($B$9/$B$7)-((AC4-1)*((Faktyczny_system_25_rok!$L$16-Faktyczny_system_I_rok!$L$16)/2400)))</f>
        <v>967.58147060554984</v>
      </c>
      <c r="AD9" s="1">
        <f>AD7*(($C$9/$C$7)-((AC4-1)*((Faktyczny_system_25_rok!$M$16-Faktyczny_system_I_rok!$M$16)/2400)))</f>
        <v>877.44827204329704</v>
      </c>
      <c r="AE9" s="3">
        <f>AC9+AD9</f>
        <v>1845.0297426488469</v>
      </c>
      <c r="AF9" s="1">
        <f>AF7*(($B$9/$B$7)-((AF4-1)*((Faktyczny_system_25_rok!$L$16-Faktyczny_system_I_rok!$L$16)/2400)))</f>
        <v>955.16976322869402</v>
      </c>
      <c r="AG9" s="1">
        <f>AG7*(($C$9/$C$7)-((AF4-1)*((Faktyczny_system_25_rok!$M$16-Faktyczny_system_I_rok!$M$16)/2400)))</f>
        <v>866.19357479201835</v>
      </c>
      <c r="AH9" s="3">
        <f>AF9+AG9</f>
        <v>1821.3633380207125</v>
      </c>
      <c r="AI9" s="1">
        <f>AI7*(($B$9/$B$7)-((AI4-1)*((Faktyczny_system_25_rok!$L$16-Faktyczny_system_I_rok!$L$16)/2400)))</f>
        <v>942.82884694405834</v>
      </c>
      <c r="AJ9" s="1">
        <f>AJ7*(($C$9/$C$7)-((AI4-1)*((Faktyczny_system_25_rok!$M$16-Faktyczny_system_I_rok!$M$16)/2400)))</f>
        <v>855.00305994090502</v>
      </c>
      <c r="AK9" s="3">
        <f>AI9+AJ9</f>
        <v>1797.8319068849632</v>
      </c>
      <c r="AL9" s="1">
        <f>AL7*(($B$9/$B$7)-((AL4-1)*((Faktyczny_system_25_rok!$L$16-Faktyczny_system_I_rok!$L$16)/2400)))</f>
        <v>930.55872175164302</v>
      </c>
      <c r="AM9" s="1">
        <f>AM7*(($C$9/$C$7)-((AL4-1)*((Faktyczny_system_25_rok!$M$16-Faktyczny_system_I_rok!$M$16)/2400)))</f>
        <v>843.87672748995749</v>
      </c>
      <c r="AN9" s="3">
        <f>AL9+AM9</f>
        <v>1774.4354492416005</v>
      </c>
      <c r="AO9" s="1">
        <f>AO7*(($B$9/$B$7)-((AO4-1)*((Faktyczny_system_25_rok!$L$16-Faktyczny_system_I_rok!$L$16)/2400)))</f>
        <v>918.35938765144829</v>
      </c>
      <c r="AP9" s="1">
        <f>AP7*(($C$9/$C$7)-((AO4-1)*((Faktyczny_system_25_rok!$M$16-Faktyczny_system_I_rok!$M$16)/2400)))</f>
        <v>832.81457743917542</v>
      </c>
      <c r="AQ9" s="3">
        <f>AO9+AP9</f>
        <v>1751.1739650906238</v>
      </c>
      <c r="AR9" s="1">
        <f>AR7*(($B$9/$B$7)-((AR4-1)*((Faktyczny_system_25_rok!$L$16-Faktyczny_system_I_rok!$L$16)/2400)))</f>
        <v>906.23084464347346</v>
      </c>
      <c r="AS9" s="1">
        <f>AS7*(($C$9/$C$7)-((AR4-1)*((Faktyczny_system_25_rok!$M$16-Faktyczny_system_I_rok!$M$16)/2400)))</f>
        <v>821.81660978855928</v>
      </c>
      <c r="AT9" s="3">
        <f>AR9+AS9</f>
        <v>1728.0474544320327</v>
      </c>
      <c r="AU9" s="1">
        <f>AU7*(($B$9/$B$7)-((AU4-1)*((Faktyczny_system_25_rok!$L$16-Faktyczny_system_I_rok!$L$16)/2400)))</f>
        <v>894.17309272771934</v>
      </c>
      <c r="AV9" s="1">
        <f>AV7*(($C$9/$C$7)-((AU4-1)*((Faktyczny_system_25_rok!$M$16-Faktyczny_system_I_rok!$M$16)/2400)))</f>
        <v>810.88282453810859</v>
      </c>
      <c r="AW9" s="3">
        <f>AU9+AV9</f>
        <v>1705.0559172658279</v>
      </c>
      <c r="AX9" s="1">
        <f>AX7*(($B$9/$B$7)-((AX4-1)*((Faktyczny_system_25_rok!$L$16-Faktyczny_system_I_rok!$L$16)/2400)))</f>
        <v>882.18613190418546</v>
      </c>
      <c r="AY9" s="1">
        <f>AY7*(($C$9/$C$7)-((AX4-1)*((Faktyczny_system_25_rok!$M$16-Faktyczny_system_I_rok!$M$16)/2400)))</f>
        <v>800.01322168782372</v>
      </c>
      <c r="AZ9" s="3">
        <f>AX9+AY9</f>
        <v>1682.1993535920092</v>
      </c>
      <c r="BA9" s="1">
        <f>BA7*(($B$9/$B$7)-((BA4-1)*((Faktyczny_system_25_rok!$L$16-Faktyczny_system_I_rok!$L$16)/2400)))</f>
        <v>870.26996217287194</v>
      </c>
      <c r="BB9" s="1">
        <f>BB7*(($C$9/$C$7)-((BA4-1)*((Faktyczny_system_25_rok!$M$16-Faktyczny_system_I_rok!$M$16)/2400)))</f>
        <v>789.20780123770464</v>
      </c>
      <c r="BC9" s="3">
        <f>BA9+BB9</f>
        <v>1659.4777634105767</v>
      </c>
      <c r="BD9" s="1">
        <f>BD7*(($B$9/$B$7)-((BD4-1)*((Faktyczny_system_25_rok!$L$16-Faktyczny_system_I_rok!$L$16)/2400)))</f>
        <v>858.42458353377879</v>
      </c>
      <c r="BE9" s="1">
        <f>BE7*(($C$9/$C$7)-((BD4-1)*((Faktyczny_system_25_rok!$M$16-Faktyczny_system_I_rok!$M$16)/2400)))</f>
        <v>778.46656318775115</v>
      </c>
      <c r="BF9" s="3">
        <f>BD9+BE9</f>
        <v>1636.8911467215298</v>
      </c>
      <c r="BG9" s="1">
        <f>BG7*(($B$9/$B$7)-((BG4-1)*((Faktyczny_system_25_rok!$L$16-Faktyczny_system_I_rok!$L$16)/2400)))</f>
        <v>846.64999598690588</v>
      </c>
      <c r="BH9" s="1">
        <f>BH7*(($C$9/$C$7)-((BG4-1)*((Faktyczny_system_25_rok!$M$16-Faktyczny_system_I_rok!$M$16)/2400)))</f>
        <v>767.78950753796323</v>
      </c>
      <c r="BI9" s="3">
        <f>BG9+BH9</f>
        <v>1614.439503524869</v>
      </c>
      <c r="BJ9" s="1">
        <f>BJ7*(($B$9/$B$7)-((BJ4-1)*((Faktyczny_system_25_rok!$L$16-Faktyczny_system_I_rok!$L$16)/2400)))</f>
        <v>834.94619953225344</v>
      </c>
      <c r="BK9" s="1">
        <f>BK7*(($C$9/$C$7)-((BJ4-1)*((Faktyczny_system_25_rok!$M$16-Faktyczny_system_I_rok!$M$16)/2400)))</f>
        <v>757.17663428834101</v>
      </c>
      <c r="BL9" s="3">
        <f>BJ9+BK9</f>
        <v>1592.1228338205945</v>
      </c>
      <c r="BM9" s="1">
        <f>BM7*(($B$9/$B$7)-((BM4-1)*((Faktyczny_system_25_rok!$L$16-Faktyczny_system_I_rok!$L$16)/2400)))</f>
        <v>823.31319416982137</v>
      </c>
      <c r="BN9" s="1">
        <f>BN7*(($C$9/$C$7)-((BM4-1)*((Faktyczny_system_25_rok!$M$16-Faktyczny_system_I_rok!$M$16)/2400)))</f>
        <v>746.62794343888447</v>
      </c>
      <c r="BO9" s="3">
        <f>BM9+BN9</f>
        <v>1569.941137608706</v>
      </c>
      <c r="BP9" s="1">
        <f>BP7*(($B$9/$B$7)-((BP4-1)*((Faktyczny_system_25_rok!$L$16-Faktyczny_system_I_rok!$L$16)/2400)))</f>
        <v>811.75097989960943</v>
      </c>
      <c r="BQ9" s="1">
        <f>BQ7*(($C$9/$C$7)-((BP4-1)*((Faktyczny_system_25_rok!$M$16-Faktyczny_system_I_rok!$M$16)/2400)))</f>
        <v>736.14343498959374</v>
      </c>
      <c r="BR9" s="3">
        <f>BP9+BQ9</f>
        <v>1547.8944148892033</v>
      </c>
      <c r="BS9" s="1">
        <f>BS7*(($B$9/$B$7)-((BS4-1)*((Faktyczny_system_25_rok!$L$16-Faktyczny_system_I_rok!$L$16)/2400)))</f>
        <v>800.2595567216182</v>
      </c>
      <c r="BT9" s="1">
        <f>BT7*(($C$9/$C$7)-((BS4-1)*((Faktyczny_system_25_rok!$M$16-Faktyczny_system_I_rok!$M$16)/2400)))</f>
        <v>725.72310894046848</v>
      </c>
      <c r="BU9" s="3">
        <f>BS9+BT9</f>
        <v>1525.9826656620867</v>
      </c>
      <c r="BV9" s="1">
        <f>BV7*(($B$9/$B$7)-((BV4-1)*((Faktyczny_system_25_rok!$L$16-Faktyczny_system_I_rok!$L$16)/2400)))</f>
        <v>788.83892463584698</v>
      </c>
      <c r="BW9" s="1">
        <f>BW7*(($C$9/$C$7)-((BV4-1)*((Faktyczny_system_25_rok!$M$16-Faktyczny_system_I_rok!$M$16)/2400)))</f>
        <v>715.36696529150913</v>
      </c>
      <c r="BX9" s="3">
        <f>BV9+BW9</f>
        <v>1504.2058899273561</v>
      </c>
      <c r="BY9" s="1">
        <f>BY7*(($B$9/$B$7)-((BY4-1)*((Faktyczny_system_25_rok!$L$16-Faktyczny_system_I_rok!$L$16)/2400)))</f>
        <v>777.48908364229646</v>
      </c>
      <c r="BZ9" s="1">
        <f>BZ7*(($C$9/$C$7)-((BY4-1)*((Faktyczny_system_25_rok!$M$16-Faktyczny_system_I_rok!$M$16)/2400)))</f>
        <v>705.07500404271536</v>
      </c>
      <c r="CA9" s="3">
        <f>BY9+BZ9</f>
        <v>1482.5640876850118</v>
      </c>
      <c r="CB9" s="1">
        <f>CB7*(($B$9/$B$7)-((CB4-1)*((Faktyczny_system_25_rok!$L$16-Faktyczny_system_I_rok!$L$16)/2400)))</f>
        <v>766.21003374096608</v>
      </c>
      <c r="CC9" s="1">
        <f>CC7*(($C$9/$C$7)-((CB4-1)*((Faktyczny_system_25_rok!$M$16-Faktyczny_system_I_rok!$M$16)/2400)))</f>
        <v>694.84722519408729</v>
      </c>
      <c r="CD9" s="3">
        <f>CB9+CC9</f>
        <v>1461.0572589350534</v>
      </c>
      <c r="CE9" s="1">
        <f>CE7*(($B$9/$B$7)-((CE4-1)*((Faktyczny_system_25_rok!$L$16-Faktyczny_system_I_rok!$L$16)/2400)))</f>
        <v>755.00177493185606</v>
      </c>
      <c r="CF9" s="1">
        <f>CF7*(($C$9/$C$7)-((CE4-1)*((Faktyczny_system_25_rok!$M$16-Faktyczny_system_I_rok!$M$16)/2400)))</f>
        <v>684.68362874562479</v>
      </c>
      <c r="CG9" s="3">
        <f>CE9+CF9</f>
        <v>1439.6854036774807</v>
      </c>
      <c r="CH9" s="1">
        <f>CH7*(($B$9/$B$7)-((CH4-1)*((Faktyczny_system_25_rok!$L$16-Faktyczny_system_I_rok!$L$16)/2400)))</f>
        <v>743.8643072149664</v>
      </c>
      <c r="CI9" s="1">
        <f>CI7*(($C$9/$C$7)-((CH4-1)*((Faktyczny_system_25_rok!$M$16-Faktyczny_system_I_rok!$M$16)/2400)))</f>
        <v>674.58421469732809</v>
      </c>
      <c r="CJ9" s="3">
        <f>CH9+CI9</f>
        <v>1418.4485219122944</v>
      </c>
      <c r="CK9" s="1">
        <f>CK7*(($B$9/$B$7)-((CK4-1)*((Faktyczny_system_25_rok!$L$16-Faktyczny_system_I_rok!$L$16)/2400)))</f>
        <v>732.79763059029722</v>
      </c>
      <c r="CL9" s="1">
        <f>CL7*(($C$9/$C$7)-((CK4-1)*((Faktyczny_system_25_rok!$M$16-Faktyczny_system_I_rok!$M$16)/2400)))</f>
        <v>664.54898304919686</v>
      </c>
      <c r="CM9" s="3">
        <f>CK9+CL9</f>
        <v>1397.3466136394941</v>
      </c>
    </row>
    <row r="10" spans="1:91" x14ac:dyDescent="0.25">
      <c r="A10" t="s">
        <v>41</v>
      </c>
      <c r="B10" s="1">
        <f>Faktyczny_system_I_rok!$L$13</f>
        <v>1072.404397270755</v>
      </c>
      <c r="C10" s="1">
        <f>Faktyczny_system_I_rok!$M$13</f>
        <v>1205.8133419245285</v>
      </c>
      <c r="D10" s="1">
        <f>Faktyczny_system_I_rok!$N$13</f>
        <v>2278.2177391952828</v>
      </c>
      <c r="E10" s="1">
        <f>E7*(($B$10/$B$7)+((E4-1)*((Faktyczny_system_25_rok!$L$17-Faktyczny_system_I_rok!$L$17)/2400)))</f>
        <v>1076.4111645255332</v>
      </c>
      <c r="F10" s="1">
        <f>F7*(($C$10/$C$7)+((E4-1)*((Faktyczny_system_25_rok!$M$17-Faktyczny_system_I_rok!$M$17)/2400)))</f>
        <v>1209.5887138520166</v>
      </c>
      <c r="G10" s="3">
        <f>E10+F10</f>
        <v>2285.99987837755</v>
      </c>
      <c r="H10" s="1">
        <f>H7*(($B$10/$B$7)+((H4-1)*((Faktyczny_system_25_rok!$L$17-Faktyczny_system_I_rok!$L$17)/2400)))</f>
        <v>1080.2149317410704</v>
      </c>
      <c r="I10" s="1">
        <f>I7*(($C$10/$C$7)+((H4-1)*((Faktyczny_system_25_rok!$M$17-Faktyczny_system_I_rok!$M$17)/2400)))</f>
        <v>1213.1476038655874</v>
      </c>
      <c r="J10" s="3">
        <f>H10+I10</f>
        <v>2293.3625356066577</v>
      </c>
      <c r="K10" s="1">
        <f>K7*(($B$10/$B$7)+((K4-1)*((Faktyczny_system_25_rok!$L$17-Faktyczny_system_I_rok!$L$17)/2400)))</f>
        <v>1083.8156989173663</v>
      </c>
      <c r="L10" s="1">
        <f>L7*(($C$10/$C$7)+((K4-1)*((Faktyczny_system_25_rok!$M$17-Faktyczny_system_I_rok!$M$17)/2400)))</f>
        <v>1216.4900119652405</v>
      </c>
      <c r="M10" s="3">
        <f>K10+L10</f>
        <v>2300.3057108826069</v>
      </c>
      <c r="N10" s="1">
        <f>N7*(($B$10/$B$7)+((N4-1)*((Faktyczny_system_25_rok!$L$17-Faktyczny_system_I_rok!$L$17)/2400)))</f>
        <v>1087.2134660544214</v>
      </c>
      <c r="O10" s="1">
        <f>O7*(($C$10/$C$7)+((N4-1)*((Faktyczny_system_25_rok!$M$17-Faktyczny_system_I_rok!$M$17)/2400)))</f>
        <v>1219.6159381509763</v>
      </c>
      <c r="P10" s="3">
        <f>N10+O10</f>
        <v>2306.8294042053976</v>
      </c>
      <c r="Q10" s="1">
        <f>Q7*(($B$10/$B$7)+((Q4-1)*((Faktyczny_system_25_rok!$L$17-Faktyczny_system_I_rok!$L$17)/2400)))</f>
        <v>1090.4082331522352</v>
      </c>
      <c r="R10" s="1">
        <f>R7*(($C$10/$C$7)+((Q4-1)*((Faktyczny_system_25_rok!$M$17-Faktyczny_system_I_rok!$M$17)/2400)))</f>
        <v>1222.5253824227943</v>
      </c>
      <c r="S10" s="3">
        <f>Q10+R10</f>
        <v>2312.9336155750298</v>
      </c>
      <c r="T10" s="1">
        <f>T7*(($B$10/$B$7)+((T4-1)*((Faktyczny_system_25_rok!$L$17-Faktyczny_system_I_rok!$L$17)/2400)))</f>
        <v>1093.4000002108082</v>
      </c>
      <c r="U10" s="1">
        <f>U7*(($C$10/$C$7)+((T4-1)*((Faktyczny_system_25_rok!$M$17-Faktyczny_system_I_rok!$M$17)/2400)))</f>
        <v>1225.2183447806949</v>
      </c>
      <c r="V10" s="3">
        <f>T10+U10</f>
        <v>2318.6183449915034</v>
      </c>
      <c r="W10" s="1">
        <f>W7*(($B$10/$B$7)+((W4-1)*((Faktyczny_system_25_rok!$L$17-Faktyczny_system_I_rok!$L$17)/2400)))</f>
        <v>1096.1887672301402</v>
      </c>
      <c r="X10" s="1">
        <f>X7*(($C$10/$C$7)+((W4-1)*((Faktyczny_system_25_rok!$M$17-Faktyczny_system_I_rok!$M$17)/2400)))</f>
        <v>1227.6948252246784</v>
      </c>
      <c r="Y10" s="3">
        <f>W10+X10</f>
        <v>2323.8835924548184</v>
      </c>
      <c r="Z10" s="1">
        <f>Z7*(($B$10/$B$7)+((Z4-1)*((Faktyczny_system_25_rok!$L$17-Faktyczny_system_I_rok!$L$17)/2400)))</f>
        <v>1098.774534210231</v>
      </c>
      <c r="AA10" s="1">
        <f>AA7*(($C$10/$C$7)+((Z4-1)*((Faktyczny_system_25_rok!$M$17-Faktyczny_system_I_rok!$M$17)/2400)))</f>
        <v>1229.954823754744</v>
      </c>
      <c r="AB10" s="3">
        <f>Z10+AA10</f>
        <v>2328.729357964975</v>
      </c>
      <c r="AC10" s="1">
        <f>AC7*(($B$10/$B$7)+((AC4-1)*((Faktyczny_system_25_rok!$L$17-Faktyczny_system_I_rok!$L$17)/2400)))</f>
        <v>1101.1573011510809</v>
      </c>
      <c r="AD10" s="1">
        <f>AD7*(($C$10/$C$7)+((AC4-1)*((Faktyczny_system_25_rok!$M$17-Faktyczny_system_I_rok!$M$17)/2400)))</f>
        <v>1231.9983403708923</v>
      </c>
      <c r="AE10" s="3">
        <f>AC10+AD10</f>
        <v>2333.1556415219729</v>
      </c>
      <c r="AF10" s="1">
        <f>AF7*(($B$10/$B$7)+((AF4-1)*((Faktyczny_system_25_rok!$L$17-Faktyczny_system_I_rok!$L$17)/2400)))</f>
        <v>1103.3370680526898</v>
      </c>
      <c r="AG10" s="1">
        <f>AG7*(($C$10/$C$7)+((AF4-1)*((Faktyczny_system_25_rok!$M$17-Faktyczny_system_I_rok!$M$17)/2400)))</f>
        <v>1233.825375073123</v>
      </c>
      <c r="AH10" s="3">
        <f>AF10+AG10</f>
        <v>2337.1624431258128</v>
      </c>
      <c r="AI10" s="1">
        <f>AI7*(($B$10/$B$7)+((AI4-1)*((Faktyczny_system_25_rok!$L$17-Faktyczny_system_I_rok!$L$17)/2400)))</f>
        <v>1105.3138349150574</v>
      </c>
      <c r="AJ10" s="1">
        <f>AJ7*(($C$10/$C$7)+((AI4-1)*((Faktyczny_system_25_rok!$M$17-Faktyczny_system_I_rok!$M$17)/2400)))</f>
        <v>1235.4359278614361</v>
      </c>
      <c r="AK10" s="3">
        <f>AI10+AJ10</f>
        <v>2340.7497627764933</v>
      </c>
      <c r="AL10" s="1">
        <f>AL7*(($B$10/$B$7)+((AL4-1)*((Faktyczny_system_25_rok!$L$17-Faktyczny_system_I_rok!$L$17)/2400)))</f>
        <v>1107.087601738184</v>
      </c>
      <c r="AM10" s="1">
        <f>AM7*(($C$10/$C$7)+((AL4-1)*((Faktyczny_system_25_rok!$M$17-Faktyczny_system_I_rok!$M$17)/2400)))</f>
        <v>1236.8299987358321</v>
      </c>
      <c r="AN10" s="3">
        <f>AL10+AM10</f>
        <v>2343.9176004740161</v>
      </c>
      <c r="AO10" s="1">
        <f>AO7*(($B$10/$B$7)+((AO4-1)*((Faktyczny_system_25_rok!$L$17-Faktyczny_system_I_rok!$L$17)/2400)))</f>
        <v>1108.6583685220698</v>
      </c>
      <c r="AP10" s="1">
        <f>AP7*(($C$10/$C$7)+((AO4-1)*((Faktyczny_system_25_rok!$M$17-Faktyczny_system_I_rok!$M$17)/2400)))</f>
        <v>1238.0075876963101</v>
      </c>
      <c r="AQ10" s="3">
        <f>AO10+AP10</f>
        <v>2346.66595621838</v>
      </c>
      <c r="AR10" s="1">
        <f>AR7*(($B$10/$B$7)+((AR4-1)*((Faktyczny_system_25_rok!$L$17-Faktyczny_system_I_rok!$L$17)/2400)))</f>
        <v>1110.0261352667144</v>
      </c>
      <c r="AS10" s="1">
        <f>AS7*(($C$10/$C$7)+((AR4-1)*((Faktyczny_system_25_rok!$M$17-Faktyczny_system_I_rok!$M$17)/2400)))</f>
        <v>1238.9686947428711</v>
      </c>
      <c r="AT10" s="3">
        <f>AR10+AS10</f>
        <v>2348.9948300095857</v>
      </c>
      <c r="AU10" s="1">
        <f>AU7*(($B$10/$B$7)+((AU4-1)*((Faktyczny_system_25_rok!$L$17-Faktyczny_system_I_rok!$L$17)/2400)))</f>
        <v>1111.1909019721184</v>
      </c>
      <c r="AV10" s="1">
        <f>AV7*(($C$10/$C$7)+((AU4-1)*((Faktyczny_system_25_rok!$M$17-Faktyczny_system_I_rok!$M$17)/2400)))</f>
        <v>1239.7133198755143</v>
      </c>
      <c r="AW10" s="3">
        <f>AU10+AV10</f>
        <v>2350.9042218476325</v>
      </c>
      <c r="AX10" s="1">
        <f>AX7*(($B$10/$B$7)+((AX4-1)*((Faktyczny_system_25_rok!$L$17-Faktyczny_system_I_rok!$L$17)/2400)))</f>
        <v>1112.1526686382806</v>
      </c>
      <c r="AY10" s="1">
        <f>AY7*(($C$10/$C$7)+((AX4-1)*((Faktyczny_system_25_rok!$M$17-Faktyczny_system_I_rok!$M$17)/2400)))</f>
        <v>1240.2414630942403</v>
      </c>
      <c r="AZ10" s="3">
        <f>AX10+AY10</f>
        <v>2352.3941317325207</v>
      </c>
      <c r="BA10" s="1">
        <f>BA7*(($B$10/$B$7)+((BA4-1)*((Faktyczny_system_25_rok!$L$17-Faktyczny_system_I_rok!$L$17)/2400)))</f>
        <v>1112.9114352652025</v>
      </c>
      <c r="BB10" s="1">
        <f>BB7*(($C$10/$C$7)+((BA4-1)*((Faktyczny_system_25_rok!$M$17-Faktyczny_system_I_rok!$M$17)/2400)))</f>
        <v>1240.5531243990483</v>
      </c>
      <c r="BC10" s="3">
        <f>BA10+BB10</f>
        <v>2353.4645596642508</v>
      </c>
      <c r="BD10" s="1">
        <f>BD7*(($B$10/$B$7)+((BD4-1)*((Faktyczny_system_25_rok!$L$17-Faktyczny_system_I_rok!$L$17)/2400)))</f>
        <v>1113.4672018528827</v>
      </c>
      <c r="BE10" s="1">
        <f>BE7*(($C$10/$C$7)+((BD4-1)*((Faktyczny_system_25_rok!$M$17-Faktyczny_system_I_rok!$M$17)/2400)))</f>
        <v>1240.6483037899393</v>
      </c>
      <c r="BF10" s="3">
        <f>BD10+BE10</f>
        <v>2354.115505642822</v>
      </c>
      <c r="BG10" s="1">
        <f>BG7*(($B$10/$B$7)+((BG4-1)*((Faktyczny_system_25_rok!$L$17-Faktyczny_system_I_rok!$L$17)/2400)))</f>
        <v>1113.8199684013223</v>
      </c>
      <c r="BH10" s="1">
        <f>BH7*(($C$10/$C$7)+((BG4-1)*((Faktyczny_system_25_rok!$M$17-Faktyczny_system_I_rok!$M$17)/2400)))</f>
        <v>1240.5270012669125</v>
      </c>
      <c r="BI10" s="3">
        <f>BG10+BH10</f>
        <v>2354.346969668235</v>
      </c>
      <c r="BJ10" s="1">
        <f>BJ7*(($B$10/$B$7)+((BJ4-1)*((Faktyczny_system_25_rok!$L$17-Faktyczny_system_I_rok!$L$17)/2400)))</f>
        <v>1113.9697349105206</v>
      </c>
      <c r="BK10" s="1">
        <f>BK7*(($C$10/$C$7)+((BJ4-1)*((Faktyczny_system_25_rok!$M$17-Faktyczny_system_I_rok!$M$17)/2400)))</f>
        <v>1240.1892168299685</v>
      </c>
      <c r="BL10" s="3">
        <f>BJ10+BK10</f>
        <v>2354.1589517404891</v>
      </c>
      <c r="BM10" s="1">
        <f>BM7*(($B$10/$B$7)+((BM4-1)*((Faktyczny_system_25_rok!$L$17-Faktyczny_system_I_rok!$L$17)/2400)))</f>
        <v>1113.9165013804782</v>
      </c>
      <c r="BN10" s="1">
        <f>BN7*(($C$10/$C$7)+((BM4-1)*((Faktyczny_system_25_rok!$M$17-Faktyczny_system_I_rok!$M$17)/2400)))</f>
        <v>1239.6349504791067</v>
      </c>
      <c r="BO10" s="3">
        <f>BM10+BN10</f>
        <v>2353.5514518595846</v>
      </c>
      <c r="BP10" s="1">
        <f>BP7*(($B$10/$B$7)+((BP4-1)*((Faktyczny_system_25_rok!$L$17-Faktyczny_system_I_rok!$L$17)/2400)))</f>
        <v>1113.6602678111944</v>
      </c>
      <c r="BQ10" s="1">
        <f>BQ7*(($C$10/$C$7)+((BP4-1)*((Faktyczny_system_25_rok!$M$17-Faktyczny_system_I_rok!$M$17)/2400)))</f>
        <v>1238.8642022143276</v>
      </c>
      <c r="BR10" s="3">
        <f>BP10+BQ10</f>
        <v>2352.5244700255221</v>
      </c>
      <c r="BS10" s="1">
        <f>BS7*(($B$10/$B$7)+((BS4-1)*((Faktyczny_system_25_rok!$L$17-Faktyczny_system_I_rok!$L$17)/2400)))</f>
        <v>1113.2010342026699</v>
      </c>
      <c r="BT10" s="1">
        <f>BT7*(($C$10/$C$7)+((BS4-1)*((Faktyczny_system_25_rok!$M$17-Faktyczny_system_I_rok!$M$17)/2400)))</f>
        <v>1237.8769720356308</v>
      </c>
      <c r="BU10" s="3">
        <f>BS10+BT10</f>
        <v>2351.078006238301</v>
      </c>
      <c r="BV10" s="1">
        <f>BV7*(($B$10/$B$7)+((BV4-1)*((Faktyczny_system_25_rok!$L$17-Faktyczny_system_I_rok!$L$17)/2400)))</f>
        <v>1112.5388005549041</v>
      </c>
      <c r="BW10" s="1">
        <f>BW7*(($C$10/$C$7)+((BV4-1)*((Faktyczny_system_25_rok!$M$17-Faktyczny_system_I_rok!$M$17)/2400)))</f>
        <v>1236.673259943017</v>
      </c>
      <c r="BX10" s="3">
        <f>BV10+BW10</f>
        <v>2349.2120604979209</v>
      </c>
      <c r="BY10" s="1">
        <f>BY7*(($B$10/$B$7)+((BY4-1)*((Faktyczny_system_25_rok!$L$17-Faktyczny_system_I_rok!$L$17)/2400)))</f>
        <v>1111.6735668678975</v>
      </c>
      <c r="BZ10" s="1">
        <f>BZ7*(($C$10/$C$7)+((BY4-1)*((Faktyczny_system_25_rok!$M$17-Faktyczny_system_I_rok!$M$17)/2400)))</f>
        <v>1235.2530659364854</v>
      </c>
      <c r="CA10" s="3">
        <f>BY10+BZ10</f>
        <v>2346.9266328043832</v>
      </c>
      <c r="CB10" s="1">
        <f>CB7*(($B$10/$B$7)+((CB4-1)*((Faktyczny_system_25_rok!$L$17-Faktyczny_system_I_rok!$L$17)/2400)))</f>
        <v>1110.6053331416499</v>
      </c>
      <c r="CC10" s="1">
        <f>CC7*(($C$10/$C$7)+((CB4-1)*((Faktyczny_system_25_rok!$M$17-Faktyczny_system_I_rok!$M$17)/2400)))</f>
        <v>1233.6163900160366</v>
      </c>
      <c r="CD10" s="3">
        <f>CB10+CC10</f>
        <v>2344.2217231576865</v>
      </c>
      <c r="CE10" s="1">
        <f>CE7*(($B$10/$B$7)+((CE4-1)*((Faktyczny_system_25_rok!$L$17-Faktyczny_system_I_rok!$L$17)/2400)))</f>
        <v>1109.334099376161</v>
      </c>
      <c r="CF10" s="1">
        <f>CF7*(($C$10/$C$7)+((CE4-1)*((Faktyczny_system_25_rok!$M$17-Faktyczny_system_I_rok!$M$17)/2400)))</f>
        <v>1231.76323218167</v>
      </c>
      <c r="CG10" s="3">
        <f>CE10+CF10</f>
        <v>2341.0973315578312</v>
      </c>
      <c r="CH10" s="1">
        <f>CH7*(($B$10/$B$7)+((CH4-1)*((Faktyczny_system_25_rok!$L$17-Faktyczny_system_I_rok!$L$17)/2400)))</f>
        <v>1107.8598655714311</v>
      </c>
      <c r="CI10" s="1">
        <f>CI7*(($C$10/$C$7)+((CH4-1)*((Faktyczny_system_25_rok!$M$17-Faktyczny_system_I_rok!$M$17)/2400)))</f>
        <v>1229.6935924333857</v>
      </c>
      <c r="CJ10" s="3">
        <f>CH10+CI10</f>
        <v>2337.553458004817</v>
      </c>
      <c r="CK10" s="1">
        <f>CK7*(($B$10/$B$7)+((CK4-1)*((Faktyczny_system_25_rok!$L$17-Faktyczny_system_I_rok!$L$17)/2400)))</f>
        <v>1106.1826317274604</v>
      </c>
      <c r="CL10" s="1">
        <f>CL7*(($C$10/$C$7)+((CK4-1)*((Faktyczny_system_25_rok!$M$17-Faktyczny_system_I_rok!$M$17)/2400)))</f>
        <v>1227.4074707711841</v>
      </c>
      <c r="CM10" s="3">
        <f>CK10+CL10</f>
        <v>2333.5901024986442</v>
      </c>
    </row>
    <row r="11" spans="1:91" x14ac:dyDescent="0.25">
      <c r="A11" t="s">
        <v>221</v>
      </c>
      <c r="B11" s="1">
        <f t="shared" ref="B11:AG11" si="0">B9-B10</f>
        <v>10.068038876414676</v>
      </c>
      <c r="C11" s="1">
        <f t="shared" si="0"/>
        <v>-224.18458661226543</v>
      </c>
      <c r="D11" s="1">
        <f t="shared" si="0"/>
        <v>-214.11654773584496</v>
      </c>
      <c r="E11" s="1">
        <f t="shared" si="0"/>
        <v>-6.9875555852024718</v>
      </c>
      <c r="F11" s="1">
        <f t="shared" si="0"/>
        <v>-239.79229739252355</v>
      </c>
      <c r="G11" s="1">
        <f t="shared" si="0"/>
        <v>-246.77985297772625</v>
      </c>
      <c r="H11" s="1">
        <f t="shared" si="0"/>
        <v>-23.76935891535868</v>
      </c>
      <c r="I11" s="1">
        <f t="shared" si="0"/>
        <v>-255.11934385869881</v>
      </c>
      <c r="J11" s="1">
        <f t="shared" si="0"/>
        <v>-278.88870277405749</v>
      </c>
      <c r="K11" s="1">
        <f t="shared" si="0"/>
        <v>-40.277371114053039</v>
      </c>
      <c r="L11" s="1">
        <f t="shared" si="0"/>
        <v>-270.16572601079054</v>
      </c>
      <c r="M11" s="1">
        <f t="shared" si="0"/>
        <v>-310.44309712484392</v>
      </c>
      <c r="N11" s="1">
        <f t="shared" si="0"/>
        <v>-56.511592181286233</v>
      </c>
      <c r="O11" s="1">
        <f t="shared" si="0"/>
        <v>-284.93144384879929</v>
      </c>
      <c r="P11" s="1">
        <f t="shared" si="0"/>
        <v>-341.44303603008552</v>
      </c>
      <c r="Q11" s="1">
        <f t="shared" si="0"/>
        <v>-72.472022117057804</v>
      </c>
      <c r="R11" s="1">
        <f t="shared" si="0"/>
        <v>-299.41649737272462</v>
      </c>
      <c r="S11" s="1">
        <f t="shared" si="0"/>
        <v>-371.88851948978254</v>
      </c>
      <c r="T11" s="1">
        <f t="shared" si="0"/>
        <v>-88.15866092136821</v>
      </c>
      <c r="U11" s="1">
        <f t="shared" si="0"/>
        <v>-313.62088658256698</v>
      </c>
      <c r="V11" s="1">
        <f t="shared" si="0"/>
        <v>-401.77954750393542</v>
      </c>
      <c r="W11" s="1">
        <f t="shared" si="0"/>
        <v>-103.57150859421733</v>
      </c>
      <c r="X11" s="1">
        <f t="shared" si="0"/>
        <v>-327.54461147832637</v>
      </c>
      <c r="Y11" s="1">
        <f t="shared" si="0"/>
        <v>-431.11612007254348</v>
      </c>
      <c r="Z11" s="1">
        <f t="shared" si="0"/>
        <v>-118.71056513560472</v>
      </c>
      <c r="AA11" s="1">
        <f t="shared" si="0"/>
        <v>-341.18767206000234</v>
      </c>
      <c r="AB11" s="1">
        <f t="shared" si="0"/>
        <v>-459.89823719560718</v>
      </c>
      <c r="AC11" s="1">
        <f t="shared" si="0"/>
        <v>-133.57583054553106</v>
      </c>
      <c r="AD11" s="1">
        <f t="shared" si="0"/>
        <v>-354.55006832759523</v>
      </c>
      <c r="AE11" s="1">
        <f t="shared" si="0"/>
        <v>-488.12589887312606</v>
      </c>
      <c r="AF11" s="1">
        <f t="shared" si="0"/>
        <v>-148.16730482399578</v>
      </c>
      <c r="AG11" s="1">
        <f t="shared" si="0"/>
        <v>-367.63180028110469</v>
      </c>
      <c r="AH11" s="1">
        <f t="shared" ref="AH11:BM11" si="1">AH9-AH10</f>
        <v>-515.79910510510035</v>
      </c>
      <c r="AI11" s="1">
        <f t="shared" si="1"/>
        <v>-162.4849879709991</v>
      </c>
      <c r="AJ11" s="1">
        <f t="shared" si="1"/>
        <v>-380.43286792053107</v>
      </c>
      <c r="AK11" s="1">
        <f t="shared" si="1"/>
        <v>-542.91785589153005</v>
      </c>
      <c r="AL11" s="1">
        <f t="shared" si="1"/>
        <v>-176.52887998654103</v>
      </c>
      <c r="AM11" s="1">
        <f t="shared" si="1"/>
        <v>-392.95327124587459</v>
      </c>
      <c r="AN11" s="1">
        <f t="shared" si="1"/>
        <v>-569.48215123241562</v>
      </c>
      <c r="AO11" s="1">
        <f t="shared" si="1"/>
        <v>-190.29898087062156</v>
      </c>
      <c r="AP11" s="1">
        <f t="shared" si="1"/>
        <v>-405.19301025713469</v>
      </c>
      <c r="AQ11" s="1">
        <f t="shared" si="1"/>
        <v>-595.49199112775614</v>
      </c>
      <c r="AR11" s="1">
        <f t="shared" si="1"/>
        <v>-203.79529062324093</v>
      </c>
      <c r="AS11" s="1">
        <f t="shared" si="1"/>
        <v>-417.15208495431182</v>
      </c>
      <c r="AT11" s="1">
        <f t="shared" si="1"/>
        <v>-620.94737557755298</v>
      </c>
      <c r="AU11" s="1">
        <f t="shared" si="1"/>
        <v>-217.01780924439902</v>
      </c>
      <c r="AV11" s="1">
        <f t="shared" si="1"/>
        <v>-428.83049533740575</v>
      </c>
      <c r="AW11" s="1">
        <f t="shared" si="1"/>
        <v>-645.84830458180454</v>
      </c>
      <c r="AX11" s="1">
        <f t="shared" si="1"/>
        <v>-229.96653673409514</v>
      </c>
      <c r="AY11" s="1">
        <f t="shared" si="1"/>
        <v>-440.2282414064166</v>
      </c>
      <c r="AZ11" s="1">
        <f t="shared" si="1"/>
        <v>-670.19477814051152</v>
      </c>
      <c r="BA11" s="1">
        <f t="shared" si="1"/>
        <v>-242.64147309233056</v>
      </c>
      <c r="BB11" s="1">
        <f t="shared" si="1"/>
        <v>-451.34532316134369</v>
      </c>
      <c r="BC11" s="1">
        <f t="shared" si="1"/>
        <v>-693.98679625367413</v>
      </c>
      <c r="BD11" s="1">
        <f t="shared" si="1"/>
        <v>-255.04261831910389</v>
      </c>
      <c r="BE11" s="1">
        <f t="shared" si="1"/>
        <v>-462.18174060218814</v>
      </c>
      <c r="BF11" s="1">
        <f t="shared" si="1"/>
        <v>-717.22435892129215</v>
      </c>
      <c r="BG11" s="1">
        <f t="shared" si="1"/>
        <v>-267.16997241441641</v>
      </c>
      <c r="BH11" s="1">
        <f t="shared" si="1"/>
        <v>-472.73749372894929</v>
      </c>
      <c r="BI11" s="1">
        <f t="shared" si="1"/>
        <v>-739.90746614336604</v>
      </c>
      <c r="BJ11" s="1">
        <f t="shared" si="1"/>
        <v>-279.02353537826718</v>
      </c>
      <c r="BK11" s="1">
        <f t="shared" si="1"/>
        <v>-483.01258254162747</v>
      </c>
      <c r="BL11" s="1">
        <f t="shared" si="1"/>
        <v>-762.03611791989465</v>
      </c>
      <c r="BM11" s="1">
        <f t="shared" si="1"/>
        <v>-290.60330721065679</v>
      </c>
      <c r="BN11" s="1">
        <f t="shared" ref="BN11:CM11" si="2">BN9-BN10</f>
        <v>-493.00700704022222</v>
      </c>
      <c r="BO11" s="1">
        <f t="shared" si="2"/>
        <v>-783.61031425087867</v>
      </c>
      <c r="BP11" s="1">
        <f t="shared" si="2"/>
        <v>-301.90928791158501</v>
      </c>
      <c r="BQ11" s="1">
        <f t="shared" si="2"/>
        <v>-502.72076722473389</v>
      </c>
      <c r="BR11" s="1">
        <f t="shared" si="2"/>
        <v>-804.63005513631879</v>
      </c>
      <c r="BS11" s="1">
        <f t="shared" si="2"/>
        <v>-312.94147748105172</v>
      </c>
      <c r="BT11" s="1">
        <f t="shared" si="2"/>
        <v>-512.15386309516236</v>
      </c>
      <c r="BU11" s="1">
        <f t="shared" si="2"/>
        <v>-825.09534057621431</v>
      </c>
      <c r="BV11" s="1">
        <f t="shared" si="2"/>
        <v>-323.69987591905715</v>
      </c>
      <c r="BW11" s="1">
        <f t="shared" si="2"/>
        <v>-521.30629465150787</v>
      </c>
      <c r="BX11" s="1">
        <f t="shared" si="2"/>
        <v>-845.00617057056479</v>
      </c>
      <c r="BY11" s="1">
        <f t="shared" si="2"/>
        <v>-334.18448322560107</v>
      </c>
      <c r="BZ11" s="1">
        <f t="shared" si="2"/>
        <v>-530.17806189377006</v>
      </c>
      <c r="CA11" s="1">
        <f t="shared" si="2"/>
        <v>-864.36254511937136</v>
      </c>
      <c r="CB11" s="1">
        <f t="shared" si="2"/>
        <v>-344.39529940068383</v>
      </c>
      <c r="CC11" s="1">
        <f t="shared" si="2"/>
        <v>-538.76916482194929</v>
      </c>
      <c r="CD11" s="1">
        <f t="shared" si="2"/>
        <v>-883.16446422263311</v>
      </c>
      <c r="CE11" s="1">
        <f t="shared" si="2"/>
        <v>-354.33232444430496</v>
      </c>
      <c r="CF11" s="1">
        <f t="shared" si="2"/>
        <v>-547.0796034360452</v>
      </c>
      <c r="CG11" s="1">
        <f t="shared" si="2"/>
        <v>-901.4119278803505</v>
      </c>
      <c r="CH11" s="1">
        <f t="shared" si="2"/>
        <v>-363.9955583564647</v>
      </c>
      <c r="CI11" s="1">
        <f t="shared" si="2"/>
        <v>-555.10937773605758</v>
      </c>
      <c r="CJ11" s="1">
        <f t="shared" si="2"/>
        <v>-919.10493609252262</v>
      </c>
      <c r="CK11" s="1">
        <f t="shared" si="2"/>
        <v>-373.38500113716316</v>
      </c>
      <c r="CL11" s="1">
        <f t="shared" si="2"/>
        <v>-562.85848772198722</v>
      </c>
      <c r="CM11" s="1">
        <f t="shared" si="2"/>
        <v>-936.24348885915015</v>
      </c>
    </row>
    <row r="14" spans="1:91" x14ac:dyDescent="0.25">
      <c r="A14" s="170" t="s">
        <v>222</v>
      </c>
    </row>
    <row r="15" spans="1:91" s="23" customFormat="1" x14ac:dyDescent="0.25">
      <c r="A15" s="23" t="s">
        <v>36</v>
      </c>
      <c r="B15" s="310">
        <v>1</v>
      </c>
      <c r="C15" s="310"/>
      <c r="D15" s="310"/>
      <c r="E15" s="310">
        <v>2</v>
      </c>
      <c r="F15" s="310"/>
      <c r="G15" s="310"/>
      <c r="H15" s="310">
        <v>3</v>
      </c>
      <c r="I15" s="310"/>
      <c r="J15" s="310"/>
      <c r="K15" s="310">
        <v>4</v>
      </c>
      <c r="L15" s="310"/>
      <c r="M15" s="310"/>
      <c r="N15" s="310">
        <v>5</v>
      </c>
      <c r="O15" s="310"/>
      <c r="P15" s="310"/>
      <c r="Q15" s="310">
        <v>6</v>
      </c>
      <c r="R15" s="310"/>
      <c r="S15" s="310"/>
      <c r="T15" s="310">
        <v>7</v>
      </c>
      <c r="U15" s="310"/>
      <c r="V15" s="310"/>
      <c r="W15" s="310">
        <v>8</v>
      </c>
      <c r="X15" s="310"/>
      <c r="Y15" s="310"/>
      <c r="Z15" s="310">
        <v>9</v>
      </c>
      <c r="AA15" s="310"/>
      <c r="AB15" s="310"/>
      <c r="AC15" s="310">
        <v>10</v>
      </c>
      <c r="AD15" s="310"/>
      <c r="AE15" s="310"/>
      <c r="AF15" s="310">
        <v>11</v>
      </c>
      <c r="AG15" s="310"/>
      <c r="AH15" s="310"/>
      <c r="AI15" s="310">
        <v>12</v>
      </c>
      <c r="AJ15" s="310"/>
      <c r="AK15" s="310"/>
      <c r="AL15" s="310">
        <v>13</v>
      </c>
      <c r="AM15" s="310"/>
      <c r="AN15" s="310"/>
      <c r="AO15" s="310">
        <v>14</v>
      </c>
      <c r="AP15" s="310"/>
      <c r="AQ15" s="310"/>
      <c r="AR15" s="310">
        <v>15</v>
      </c>
      <c r="AS15" s="310"/>
      <c r="AT15" s="310"/>
      <c r="AU15" s="310">
        <v>16</v>
      </c>
      <c r="AV15" s="310"/>
      <c r="AW15" s="310"/>
      <c r="AX15" s="310">
        <v>17</v>
      </c>
      <c r="AY15" s="310"/>
      <c r="AZ15" s="310"/>
      <c r="BA15" s="310">
        <v>18</v>
      </c>
      <c r="BB15" s="310"/>
      <c r="BC15" s="310"/>
      <c r="BD15" s="310">
        <v>19</v>
      </c>
      <c r="BE15" s="310"/>
      <c r="BF15" s="310"/>
      <c r="BG15" s="310">
        <v>20</v>
      </c>
      <c r="BH15" s="310"/>
      <c r="BI15" s="310"/>
      <c r="BJ15" s="310">
        <v>21</v>
      </c>
      <c r="BK15" s="310"/>
      <c r="BL15" s="310"/>
      <c r="BM15" s="310">
        <v>22</v>
      </c>
      <c r="BN15" s="310"/>
      <c r="BO15" s="310"/>
      <c r="BP15" s="310">
        <v>23</v>
      </c>
      <c r="BQ15" s="310"/>
      <c r="BR15" s="310"/>
      <c r="BS15" s="310">
        <v>24</v>
      </c>
      <c r="BT15" s="310"/>
      <c r="BU15" s="310"/>
      <c r="BV15" s="310">
        <v>25</v>
      </c>
      <c r="BW15" s="310"/>
      <c r="BX15" s="310"/>
      <c r="BY15" s="310">
        <v>26</v>
      </c>
      <c r="BZ15" s="310"/>
      <c r="CA15" s="310"/>
      <c r="CB15" s="310">
        <v>27</v>
      </c>
      <c r="CC15" s="310"/>
      <c r="CD15" s="310"/>
      <c r="CE15" s="310">
        <v>28</v>
      </c>
      <c r="CF15" s="310"/>
      <c r="CG15" s="310"/>
      <c r="CH15" s="310">
        <v>29</v>
      </c>
      <c r="CI15" s="310"/>
      <c r="CJ15" s="310"/>
      <c r="CK15" s="310">
        <v>30</v>
      </c>
      <c r="CL15" s="310"/>
      <c r="CM15" s="310"/>
    </row>
    <row r="16" spans="1:91" s="23" customFormat="1" x14ac:dyDescent="0.25">
      <c r="B16" s="23" t="s">
        <v>24</v>
      </c>
      <c r="C16" s="23" t="s">
        <v>37</v>
      </c>
      <c r="D16" s="23" t="s">
        <v>38</v>
      </c>
      <c r="E16" s="23" t="s">
        <v>24</v>
      </c>
      <c r="F16" s="23" t="s">
        <v>37</v>
      </c>
      <c r="G16" s="23" t="s">
        <v>38</v>
      </c>
      <c r="H16" s="23" t="s">
        <v>24</v>
      </c>
      <c r="I16" s="23" t="s">
        <v>37</v>
      </c>
      <c r="J16" s="23" t="s">
        <v>38</v>
      </c>
      <c r="K16" s="23" t="s">
        <v>24</v>
      </c>
      <c r="L16" s="23" t="s">
        <v>37</v>
      </c>
      <c r="M16" s="23" t="s">
        <v>38</v>
      </c>
      <c r="N16" s="23" t="s">
        <v>24</v>
      </c>
      <c r="O16" s="23" t="s">
        <v>37</v>
      </c>
      <c r="P16" s="23" t="s">
        <v>38</v>
      </c>
      <c r="Q16" s="23" t="s">
        <v>24</v>
      </c>
      <c r="R16" s="23" t="s">
        <v>37</v>
      </c>
      <c r="S16" s="23" t="s">
        <v>38</v>
      </c>
      <c r="T16" s="23" t="s">
        <v>24</v>
      </c>
      <c r="U16" s="23" t="s">
        <v>37</v>
      </c>
      <c r="V16" s="23" t="s">
        <v>38</v>
      </c>
      <c r="W16" s="23" t="s">
        <v>24</v>
      </c>
      <c r="X16" s="23" t="s">
        <v>37</v>
      </c>
      <c r="Y16" s="23" t="s">
        <v>38</v>
      </c>
      <c r="Z16" s="23" t="s">
        <v>24</v>
      </c>
      <c r="AA16" s="23" t="s">
        <v>37</v>
      </c>
      <c r="AB16" s="23" t="s">
        <v>38</v>
      </c>
      <c r="AC16" s="23" t="s">
        <v>24</v>
      </c>
      <c r="AD16" s="23" t="s">
        <v>37</v>
      </c>
      <c r="AE16" s="23" t="s">
        <v>38</v>
      </c>
      <c r="AF16" s="23" t="s">
        <v>24</v>
      </c>
      <c r="AG16" s="23" t="s">
        <v>37</v>
      </c>
      <c r="AH16" s="23" t="s">
        <v>38</v>
      </c>
      <c r="AI16" s="23" t="s">
        <v>24</v>
      </c>
      <c r="AJ16" s="23" t="s">
        <v>37</v>
      </c>
      <c r="AK16" s="23" t="s">
        <v>38</v>
      </c>
      <c r="AL16" s="23" t="s">
        <v>24</v>
      </c>
      <c r="AM16" s="23" t="s">
        <v>37</v>
      </c>
      <c r="AN16" s="23" t="s">
        <v>38</v>
      </c>
      <c r="AO16" s="23" t="s">
        <v>24</v>
      </c>
      <c r="AP16" s="23" t="s">
        <v>37</v>
      </c>
      <c r="AQ16" s="23" t="s">
        <v>38</v>
      </c>
      <c r="AR16" s="23" t="s">
        <v>24</v>
      </c>
      <c r="AS16" s="23" t="s">
        <v>37</v>
      </c>
      <c r="AT16" s="23" t="s">
        <v>38</v>
      </c>
      <c r="AU16" s="23" t="s">
        <v>24</v>
      </c>
      <c r="AV16" s="23" t="s">
        <v>37</v>
      </c>
      <c r="AW16" s="23" t="s">
        <v>38</v>
      </c>
      <c r="AX16" s="23" t="s">
        <v>24</v>
      </c>
      <c r="AY16" s="23" t="s">
        <v>37</v>
      </c>
      <c r="AZ16" s="23" t="s">
        <v>38</v>
      </c>
      <c r="BA16" s="23" t="s">
        <v>24</v>
      </c>
      <c r="BB16" s="23" t="s">
        <v>37</v>
      </c>
      <c r="BC16" s="23" t="s">
        <v>38</v>
      </c>
      <c r="BD16" s="23" t="s">
        <v>24</v>
      </c>
      <c r="BE16" s="23" t="s">
        <v>37</v>
      </c>
      <c r="BF16" s="23" t="s">
        <v>38</v>
      </c>
      <c r="BG16" s="23" t="s">
        <v>24</v>
      </c>
      <c r="BH16" s="23" t="s">
        <v>37</v>
      </c>
      <c r="BI16" s="23" t="s">
        <v>38</v>
      </c>
      <c r="BJ16" s="23" t="s">
        <v>24</v>
      </c>
      <c r="BK16" s="23" t="s">
        <v>37</v>
      </c>
      <c r="BL16" s="23" t="s">
        <v>38</v>
      </c>
      <c r="BM16" s="23" t="s">
        <v>24</v>
      </c>
      <c r="BN16" s="23" t="s">
        <v>37</v>
      </c>
      <c r="BO16" s="23" t="s">
        <v>38</v>
      </c>
      <c r="BP16" s="23" t="s">
        <v>24</v>
      </c>
      <c r="BQ16" s="23" t="s">
        <v>37</v>
      </c>
      <c r="BR16" s="23" t="s">
        <v>38</v>
      </c>
      <c r="BS16" s="23" t="s">
        <v>24</v>
      </c>
      <c r="BT16" s="23" t="s">
        <v>37</v>
      </c>
      <c r="BU16" s="23" t="s">
        <v>38</v>
      </c>
      <c r="BV16" s="23" t="s">
        <v>24</v>
      </c>
      <c r="BW16" s="23" t="s">
        <v>37</v>
      </c>
      <c r="BX16" s="23" t="s">
        <v>38</v>
      </c>
      <c r="BY16" s="23" t="s">
        <v>24</v>
      </c>
      <c r="BZ16" s="23" t="s">
        <v>37</v>
      </c>
      <c r="CA16" s="23" t="s">
        <v>38</v>
      </c>
      <c r="CB16" s="23" t="s">
        <v>24</v>
      </c>
      <c r="CC16" s="23" t="s">
        <v>37</v>
      </c>
      <c r="CD16" s="23" t="s">
        <v>38</v>
      </c>
      <c r="CE16" s="23" t="s">
        <v>24</v>
      </c>
      <c r="CF16" s="23" t="s">
        <v>37</v>
      </c>
      <c r="CG16" s="23" t="s">
        <v>38</v>
      </c>
      <c r="CH16" s="23" t="s">
        <v>24</v>
      </c>
      <c r="CI16" s="23" t="s">
        <v>37</v>
      </c>
      <c r="CJ16" s="23" t="s">
        <v>38</v>
      </c>
      <c r="CK16" s="23" t="s">
        <v>24</v>
      </c>
      <c r="CL16" s="23" t="s">
        <v>37</v>
      </c>
      <c r="CM16" s="23" t="s">
        <v>38</v>
      </c>
    </row>
    <row r="17" spans="1:91" s="5" customFormat="1" x14ac:dyDescent="0.25">
      <c r="A17" s="5" t="s">
        <v>8</v>
      </c>
      <c r="B17" s="5">
        <f>'Założenia i wyniki'!E13*(1+'Założenia i wyniki'!$E$20/100)</f>
        <v>0.31215369679999994</v>
      </c>
      <c r="C17" s="5">
        <f>B17</f>
        <v>0.31215369679999994</v>
      </c>
      <c r="D17" s="5">
        <f>C17</f>
        <v>0.31215369679999994</v>
      </c>
      <c r="E17" s="5">
        <f>B17*(1+'Założenia i wyniki'!$E$20/100)</f>
        <v>0.31956214453738657</v>
      </c>
      <c r="F17" s="5">
        <f>C17*(1+'Założenia i wyniki'!$E$20/100)</f>
        <v>0.31956214453738657</v>
      </c>
      <c r="G17" s="5">
        <f>D17*(1+'Założenia i wyniki'!$E$20/100)</f>
        <v>0.31956214453738657</v>
      </c>
      <c r="H17" s="5">
        <f>E17*(1+'Założenia i wyniki'!$E$20/100)</f>
        <v>0.32714641943440714</v>
      </c>
      <c r="I17" s="5">
        <f>F17*(1+'Założenia i wyniki'!$E$20/100)</f>
        <v>0.32714641943440714</v>
      </c>
      <c r="J17" s="5">
        <f>G17*(1+'Założenia i wyniki'!$E$20/100)</f>
        <v>0.32714641943440714</v>
      </c>
      <c r="K17" s="5">
        <f>H17*(1+'Założenia i wyniki'!$E$20/100)</f>
        <v>0.33491069445565036</v>
      </c>
      <c r="L17" s="5">
        <f>I17*(1+'Założenia i wyniki'!$E$20/100)</f>
        <v>0.33491069445565036</v>
      </c>
      <c r="M17" s="5">
        <f>J17*(1+'Założenia i wyniki'!$E$20/100)</f>
        <v>0.33491069445565036</v>
      </c>
      <c r="N17" s="5">
        <f>K17*(1+'Założenia i wyniki'!$E$20/100)</f>
        <v>0.34285924160406439</v>
      </c>
      <c r="O17" s="5">
        <f>L17*(1+'Założenia i wyniki'!$E$20/100)</f>
        <v>0.34285924160406439</v>
      </c>
      <c r="P17" s="5">
        <f>M17*(1+'Założenia i wyniki'!$E$20/100)</f>
        <v>0.34285924160406439</v>
      </c>
      <c r="Q17" s="5">
        <f>N17*(1+'Założenia i wyniki'!$E$20/100)</f>
        <v>0.35099643427146748</v>
      </c>
      <c r="R17" s="5">
        <f>O17*(1+'Założenia i wyniki'!$E$20/100)</f>
        <v>0.35099643427146748</v>
      </c>
      <c r="S17" s="5">
        <f>P17*(1+'Założenia i wyniki'!$E$20/100)</f>
        <v>0.35099643427146748</v>
      </c>
      <c r="T17" s="5">
        <f>Q17*(1+'Założenia i wyniki'!$E$20/100)</f>
        <v>0.35932674964484357</v>
      </c>
      <c r="U17" s="5">
        <f>R17*(1+'Założenia i wyniki'!$E$20/100)</f>
        <v>0.35932674964484357</v>
      </c>
      <c r="V17" s="5">
        <f>S17*(1+'Założenia i wyniki'!$E$20/100)</f>
        <v>0.35932674964484357</v>
      </c>
      <c r="W17" s="5">
        <f>T17*(1+'Założenia i wyniki'!$E$20/100)</f>
        <v>0.3678547711697478</v>
      </c>
      <c r="X17" s="5">
        <f>U17*(1+'Założenia i wyniki'!$E$20/100)</f>
        <v>0.3678547711697478</v>
      </c>
      <c r="Y17" s="5">
        <f>V17*(1+'Założenia i wyniki'!$E$20/100)</f>
        <v>0.3678547711697478</v>
      </c>
      <c r="Z17" s="5">
        <f>W17*(1+'Założenia i wyniki'!$E$20/100)</f>
        <v>0.37658519107217642</v>
      </c>
      <c r="AA17" s="5">
        <f>X17*(1+'Założenia i wyniki'!$E$20/100)</f>
        <v>0.37658519107217642</v>
      </c>
      <c r="AB17" s="5">
        <f>Y17*(1+'Założenia i wyniki'!$E$20/100)</f>
        <v>0.37658519107217642</v>
      </c>
      <c r="AC17" s="5">
        <f>Z17*(1+'Założenia i wyniki'!$E$20/100)</f>
        <v>0.38552281294028934</v>
      </c>
      <c r="AD17" s="5">
        <f>AA17*(1+'Założenia i wyniki'!$E$20/100)</f>
        <v>0.38552281294028934</v>
      </c>
      <c r="AE17" s="5">
        <f>AB17*(1+'Założenia i wyniki'!$E$20/100)</f>
        <v>0.38552281294028934</v>
      </c>
      <c r="AF17" s="5">
        <f>AC17*(1+'Założenia i wyniki'!$E$20/100)</f>
        <v>0.39467255436740545</v>
      </c>
      <c r="AG17" s="5">
        <f>AD17*(1+'Założenia i wyniki'!$E$20/100)</f>
        <v>0.39467255436740545</v>
      </c>
      <c r="AH17" s="5">
        <f>AE17*(1+'Założenia i wyniki'!$E$20/100)</f>
        <v>0.39467255436740545</v>
      </c>
      <c r="AI17" s="5">
        <f>AF17*(1+'Założenia i wyniki'!$E$20/100)</f>
        <v>0.40403944965772515</v>
      </c>
      <c r="AJ17" s="5">
        <f>AG17*(1+'Założenia i wyniki'!$E$20/100)</f>
        <v>0.40403944965772515</v>
      </c>
      <c r="AK17" s="5">
        <f>AH17*(1+'Założenia i wyniki'!$E$20/100)</f>
        <v>0.40403944965772515</v>
      </c>
      <c r="AL17" s="5">
        <f>AI17*(1+'Założenia i wyniki'!$E$20/100)</f>
        <v>0.41362865259626841</v>
      </c>
      <c r="AM17" s="5">
        <f>AJ17*(1+'Założenia i wyniki'!$E$20/100)</f>
        <v>0.41362865259626841</v>
      </c>
      <c r="AN17" s="5">
        <f>AK17*(1+'Założenia i wyniki'!$E$20/100)</f>
        <v>0.41362865259626841</v>
      </c>
      <c r="AO17" s="5">
        <f>AL17*(1+'Założenia i wyniki'!$E$20/100)</f>
        <v>0.42344543928455308</v>
      </c>
      <c r="AP17" s="5">
        <f>AM17*(1+'Założenia i wyniki'!$E$20/100)</f>
        <v>0.42344543928455308</v>
      </c>
      <c r="AQ17" s="5">
        <f>AN17*(1+'Założenia i wyniki'!$E$20/100)</f>
        <v>0.42344543928455308</v>
      </c>
      <c r="AR17" s="5">
        <f>AO17*(1+'Założenia i wyniki'!$E$20/100)</f>
        <v>0.43349521104357308</v>
      </c>
      <c r="AS17" s="5">
        <f>AP17*(1+'Założenia i wyniki'!$E$20/100)</f>
        <v>0.43349521104357308</v>
      </c>
      <c r="AT17" s="5">
        <f>AQ17*(1+'Założenia i wyniki'!$E$20/100)</f>
        <v>0.43349521104357308</v>
      </c>
      <c r="AU17" s="5">
        <f>AR17*(1+'Założenia i wyniki'!$E$20/100)</f>
        <v>0.4437834973856738</v>
      </c>
      <c r="AV17" s="5">
        <f>AS17*(1+'Założenia i wyniki'!$E$20/100)</f>
        <v>0.4437834973856738</v>
      </c>
      <c r="AW17" s="5">
        <f>AT17*(1+'Założenia i wyniki'!$E$20/100)</f>
        <v>0.4437834973856738</v>
      </c>
      <c r="AX17" s="5">
        <f>AU17*(1+'Założenia i wyniki'!$E$20/100)</f>
        <v>0.45431595905696037</v>
      </c>
      <c r="AY17" s="5">
        <f>AV17*(1+'Założenia i wyniki'!$E$20/100)</f>
        <v>0.45431595905696037</v>
      </c>
      <c r="AZ17" s="5">
        <f>AW17*(1+'Założenia i wyniki'!$E$20/100)</f>
        <v>0.45431595905696037</v>
      </c>
      <c r="BA17" s="5">
        <f>AX17*(1+'Założenia i wyniki'!$E$20/100)</f>
        <v>0.46509839115191215</v>
      </c>
      <c r="BB17" s="5">
        <f>AY17*(1+'Założenia i wyniki'!$E$20/100)</f>
        <v>0.46509839115191215</v>
      </c>
      <c r="BC17" s="5">
        <f>AZ17*(1+'Założenia i wyniki'!$E$20/100)</f>
        <v>0.46509839115191215</v>
      </c>
      <c r="BD17" s="5">
        <f>BA17*(1+'Założenia i wyniki'!$E$20/100)</f>
        <v>0.47613672630191745</v>
      </c>
      <c r="BE17" s="5">
        <f>BB17*(1+'Założenia i wyniki'!$E$20/100)</f>
        <v>0.47613672630191745</v>
      </c>
      <c r="BF17" s="5">
        <f>BC17*(1+'Założenia i wyniki'!$E$20/100)</f>
        <v>0.47613672630191745</v>
      </c>
      <c r="BG17" s="5">
        <f>BD17*(1+'Założenia i wyniki'!$E$20/100)</f>
        <v>0.4874370379394829</v>
      </c>
      <c r="BH17" s="5">
        <f>BE17*(1+'Założenia i wyniki'!$E$20/100)</f>
        <v>0.4874370379394829</v>
      </c>
      <c r="BI17" s="5">
        <f>BF17*(1+'Założenia i wyniki'!$E$20/100)</f>
        <v>0.4874370379394829</v>
      </c>
      <c r="BJ17" s="5">
        <f>BG17*(1+'Założenia i wyniki'!$E$20/100)</f>
        <v>0.49900554363991323</v>
      </c>
      <c r="BK17" s="5">
        <f>BH17*(1+'Założenia i wyniki'!$E$20/100)</f>
        <v>0.49900554363991323</v>
      </c>
      <c r="BL17" s="5">
        <f>BI17*(1+'Założenia i wyniki'!$E$20/100)</f>
        <v>0.49900554363991323</v>
      </c>
      <c r="BM17" s="5">
        <f>BJ17*(1+'Założenia i wyniki'!$E$20/100)</f>
        <v>0.51084860854230041</v>
      </c>
      <c r="BN17" s="5">
        <f>BK17*(1+'Założenia i wyniki'!$E$20/100)</f>
        <v>0.51084860854230041</v>
      </c>
      <c r="BO17" s="5">
        <f>BL17*(1+'Założenia i wyniki'!$E$20/100)</f>
        <v>0.51084860854230041</v>
      </c>
      <c r="BP17" s="5">
        <f>BM17*(1+'Założenia i wyniki'!$E$20/100)</f>
        <v>0.52297274885170431</v>
      </c>
      <c r="BQ17" s="5">
        <f>BN17*(1+'Założenia i wyniki'!$E$20/100)</f>
        <v>0.52297274885170431</v>
      </c>
      <c r="BR17" s="5">
        <f>BO17*(1+'Założenia i wyniki'!$E$20/100)</f>
        <v>0.52297274885170431</v>
      </c>
      <c r="BS17" s="5">
        <f>BP17*(1+'Założenia i wyniki'!$E$20/100)</f>
        <v>0.53538463542445136</v>
      </c>
      <c r="BT17" s="5">
        <f>BQ17*(1+'Założenia i wyniki'!$E$20/100)</f>
        <v>0.53538463542445136</v>
      </c>
      <c r="BU17" s="5">
        <f>BR17*(1+'Założenia i wyniki'!$E$20/100)</f>
        <v>0.53538463542445136</v>
      </c>
      <c r="BV17" s="5">
        <f>BS17*(1+'Założenia i wyniki'!$E$20/100)</f>
        <v>0.54809109743852491</v>
      </c>
      <c r="BW17" s="5">
        <f>BT17*(1+'Założenia i wyniki'!$E$20/100)</f>
        <v>0.54809109743852491</v>
      </c>
      <c r="BX17" s="5">
        <f>BU17*(1+'Założenia i wyniki'!$E$20/100)</f>
        <v>0.54809109743852491</v>
      </c>
      <c r="BY17" s="5">
        <f>BV17*(1+'Założenia i wyniki'!$E$20/100)</f>
        <v>0.56109912615106583</v>
      </c>
      <c r="BZ17" s="5">
        <f>BW17*(1+'Założenia i wyniki'!$E$20/100)</f>
        <v>0.56109912615106583</v>
      </c>
      <c r="CA17" s="5">
        <f>BX17*(1+'Założenia i wyniki'!$E$20/100)</f>
        <v>0.56109912615106583</v>
      </c>
      <c r="CB17" s="5">
        <f>BY17*(1+'Założenia i wyniki'!$E$20/100)</f>
        <v>0.57441587874505107</v>
      </c>
      <c r="CC17" s="5">
        <f>BZ17*(1+'Założenia i wyniki'!$E$20/100)</f>
        <v>0.57441587874505107</v>
      </c>
      <c r="CD17" s="5">
        <f>CA17*(1+'Założenia i wyniki'!$E$20/100)</f>
        <v>0.57441587874505107</v>
      </c>
      <c r="CE17" s="5">
        <f>CB17*(1+'Założenia i wyniki'!$E$20/100)</f>
        <v>0.58804868226726681</v>
      </c>
      <c r="CF17" s="5">
        <f>CC17*(1+'Założenia i wyniki'!$E$20/100)</f>
        <v>0.58804868226726681</v>
      </c>
      <c r="CG17" s="5">
        <f>CD17*(1+'Założenia i wyniki'!$E$20/100)</f>
        <v>0.58804868226726681</v>
      </c>
      <c r="CH17" s="5">
        <f>CE17*(1+'Założenia i wyniki'!$E$20/100)</f>
        <v>0.60200503765974323</v>
      </c>
      <c r="CI17" s="5">
        <f>CF17*(1+'Założenia i wyniki'!$E$20/100)</f>
        <v>0.60200503765974323</v>
      </c>
      <c r="CJ17" s="5">
        <f>CG17*(1+'Założenia i wyniki'!$E$20/100)</f>
        <v>0.60200503765974323</v>
      </c>
      <c r="CK17" s="5">
        <f>CH17*(1+'Założenia i wyniki'!$E$20/100)</f>
        <v>0.61629262388686767</v>
      </c>
      <c r="CL17" s="5">
        <f>CI17*(1+'Założenia i wyniki'!$E$20/100)</f>
        <v>0.61629262388686767</v>
      </c>
      <c r="CM17" s="5">
        <f>CJ17*(1+'Założenia i wyniki'!$E$20/100)</f>
        <v>0.61629262388686767</v>
      </c>
    </row>
    <row r="18" spans="1:91" s="5" customFormat="1" x14ac:dyDescent="0.25">
      <c r="A18" s="5" t="s">
        <v>10</v>
      </c>
      <c r="B18" s="5">
        <f>'Założenia i wyniki'!E14*(1+'Założenia i wyniki'!$E$20/100)</f>
        <v>0.27525937119999994</v>
      </c>
      <c r="C18" s="5">
        <f>B18</f>
        <v>0.27525937119999994</v>
      </c>
      <c r="D18" s="5">
        <f>C18</f>
        <v>0.27525937119999994</v>
      </c>
      <c r="E18" s="5">
        <f>B18*(1+'Założenia i wyniki'!$E$20/100)</f>
        <v>0.28179219360981322</v>
      </c>
      <c r="F18" s="5">
        <f>C18*(1+'Założenia i wyniki'!$E$20/100)</f>
        <v>0.28179219360981322</v>
      </c>
      <c r="G18" s="5">
        <f>D18*(1+'Założenia i wyniki'!$E$20/100)</f>
        <v>0.28179219360981322</v>
      </c>
      <c r="H18" s="5">
        <f>E18*(1+'Założenia i wyniki'!$E$20/100)</f>
        <v>0.2884800616714861</v>
      </c>
      <c r="I18" s="5">
        <f>F18*(1+'Założenia i wyniki'!$E$20/100)</f>
        <v>0.2884800616714861</v>
      </c>
      <c r="J18" s="5">
        <f>G18*(1+'Założenia i wyniki'!$E$20/100)</f>
        <v>0.2884800616714861</v>
      </c>
      <c r="K18" s="5">
        <f>H18*(1+'Założenia i wyniki'!$E$20/100)</f>
        <v>0.29532665513515599</v>
      </c>
      <c r="L18" s="5">
        <f>I18*(1+'Założenia i wyniki'!$E$20/100)</f>
        <v>0.29532665513515599</v>
      </c>
      <c r="M18" s="5">
        <f>J18*(1+'Założenia i wyniki'!$E$20/100)</f>
        <v>0.29532665513515599</v>
      </c>
      <c r="N18" s="5">
        <f>K18*(1+'Założenia i wyniki'!$E$20/100)</f>
        <v>0.30233574108369698</v>
      </c>
      <c r="O18" s="5">
        <f>L18*(1+'Założenia i wyniki'!$E$20/100)</f>
        <v>0.30233574108369698</v>
      </c>
      <c r="P18" s="5">
        <f>M18*(1+'Założenia i wyniki'!$E$20/100)</f>
        <v>0.30233574108369698</v>
      </c>
      <c r="Q18" s="5">
        <f>N18*(1+'Założenia i wyniki'!$E$20/100)</f>
        <v>0.30951117600541667</v>
      </c>
      <c r="R18" s="5">
        <f>O18*(1+'Założenia i wyniki'!$E$20/100)</f>
        <v>0.30951117600541667</v>
      </c>
      <c r="S18" s="5">
        <f>P18*(1+'Założenia i wyniki'!$E$20/100)</f>
        <v>0.30951117600541667</v>
      </c>
      <c r="T18" s="5">
        <f>Q18*(1+'Założenia i wyniki'!$E$20/100)</f>
        <v>0.31685690791594517</v>
      </c>
      <c r="U18" s="5">
        <f>R18*(1+'Założenia i wyniki'!$E$20/100)</f>
        <v>0.31685690791594517</v>
      </c>
      <c r="V18" s="5">
        <f>S18*(1+'Założenia i wyniki'!$E$20/100)</f>
        <v>0.31685690791594517</v>
      </c>
      <c r="W18" s="5">
        <f>T18*(1+'Założenia i wyniki'!$E$20/100)</f>
        <v>0.32437697853048353</v>
      </c>
      <c r="X18" s="5">
        <f>U18*(1+'Założenia i wyniki'!$E$20/100)</f>
        <v>0.32437697853048353</v>
      </c>
      <c r="Y18" s="5">
        <f>V18*(1+'Założenia i wyniki'!$E$20/100)</f>
        <v>0.32437697853048353</v>
      </c>
      <c r="Z18" s="5">
        <f>W18*(1+'Założenia i wyniki'!$E$20/100)</f>
        <v>0.33207552548760694</v>
      </c>
      <c r="AA18" s="5">
        <f>X18*(1+'Założenia i wyniki'!$E$20/100)</f>
        <v>0.33207552548760694</v>
      </c>
      <c r="AB18" s="5">
        <f>Y18*(1+'Założenia i wyniki'!$E$20/100)</f>
        <v>0.33207552548760694</v>
      </c>
      <c r="AC18" s="5">
        <f>Z18*(1+'Założenia i wyniki'!$E$20/100)</f>
        <v>0.33995678462584611</v>
      </c>
      <c r="AD18" s="5">
        <f>AA18*(1+'Założenia i wyniki'!$E$20/100)</f>
        <v>0.33995678462584611</v>
      </c>
      <c r="AE18" s="5">
        <f>AB18*(1+'Założenia i wyniki'!$E$20/100)</f>
        <v>0.33995678462584611</v>
      </c>
      <c r="AF18" s="5">
        <f>AC18*(1+'Założenia i wyniki'!$E$20/100)</f>
        <v>0.34802509231429946</v>
      </c>
      <c r="AG18" s="5">
        <f>AD18*(1+'Założenia i wyniki'!$E$20/100)</f>
        <v>0.34802509231429946</v>
      </c>
      <c r="AH18" s="5">
        <f>AE18*(1+'Założenia i wyniki'!$E$20/100)</f>
        <v>0.34802509231429946</v>
      </c>
      <c r="AI18" s="5">
        <f>AF18*(1+'Założenia i wyniki'!$E$20/100)</f>
        <v>0.35628488783855877</v>
      </c>
      <c r="AJ18" s="5">
        <f>AG18*(1+'Założenia i wyniki'!$E$20/100)</f>
        <v>0.35628488783855877</v>
      </c>
      <c r="AK18" s="5">
        <f>AH18*(1+'Założenia i wyniki'!$E$20/100)</f>
        <v>0.35628488783855877</v>
      </c>
      <c r="AL18" s="5">
        <f>AI18*(1+'Założenia i wyniki'!$E$20/100)</f>
        <v>0.36474071584326051</v>
      </c>
      <c r="AM18" s="5">
        <f>AJ18*(1+'Założenia i wyniki'!$E$20/100)</f>
        <v>0.36474071584326051</v>
      </c>
      <c r="AN18" s="5">
        <f>AK18*(1+'Założenia i wyniki'!$E$20/100)</f>
        <v>0.36474071584326051</v>
      </c>
      <c r="AO18" s="5">
        <f>AL18*(1+'Założenia i wyniki'!$E$20/100)</f>
        <v>0.37339722883260718</v>
      </c>
      <c r="AP18" s="5">
        <f>AM18*(1+'Założenia i wyniki'!$E$20/100)</f>
        <v>0.37339722883260718</v>
      </c>
      <c r="AQ18" s="5">
        <f>AN18*(1+'Założenia i wyniki'!$E$20/100)</f>
        <v>0.37339722883260718</v>
      </c>
      <c r="AR18" s="5">
        <f>AO18*(1+'Założenia i wyniki'!$E$20/100)</f>
        <v>0.38225918973023432</v>
      </c>
      <c r="AS18" s="5">
        <f>AP18*(1+'Założenia i wyniki'!$E$20/100)</f>
        <v>0.38225918973023432</v>
      </c>
      <c r="AT18" s="5">
        <f>AQ18*(1+'Założenia i wyniki'!$E$20/100)</f>
        <v>0.38225918973023432</v>
      </c>
      <c r="AU18" s="5">
        <f>AR18*(1+'Założenia i wyniki'!$E$20/100)</f>
        <v>0.3913314744998318</v>
      </c>
      <c r="AV18" s="5">
        <f>AS18*(1+'Założenia i wyniki'!$E$20/100)</f>
        <v>0.3913314744998318</v>
      </c>
      <c r="AW18" s="5">
        <f>AT18*(1+'Założenia i wyniki'!$E$20/100)</f>
        <v>0.3913314744998318</v>
      </c>
      <c r="AX18" s="5">
        <f>AU18*(1+'Założenia i wyniki'!$E$20/100)</f>
        <v>0.40061907482796105</v>
      </c>
      <c r="AY18" s="5">
        <f>AV18*(1+'Założenia i wyniki'!$E$20/100)</f>
        <v>0.40061907482796105</v>
      </c>
      <c r="AZ18" s="5">
        <f>AW18*(1+'Założenia i wyniki'!$E$20/100)</f>
        <v>0.40061907482796105</v>
      </c>
      <c r="BA18" s="5">
        <f>AX18*(1+'Założenia i wyniki'!$E$20/100)</f>
        <v>0.4101271008705446</v>
      </c>
      <c r="BB18" s="5">
        <f>AY18*(1+'Założenia i wyniki'!$E$20/100)</f>
        <v>0.4101271008705446</v>
      </c>
      <c r="BC18" s="5">
        <f>AZ18*(1+'Założenia i wyniki'!$E$20/100)</f>
        <v>0.4101271008705446</v>
      </c>
      <c r="BD18" s="5">
        <f>BA18*(1+'Założenia i wyniki'!$E$20/100)</f>
        <v>0.41986078406453881</v>
      </c>
      <c r="BE18" s="5">
        <f>BB18*(1+'Założenia i wyniki'!$E$20/100)</f>
        <v>0.41986078406453881</v>
      </c>
      <c r="BF18" s="5">
        <f>BC18*(1+'Założenia i wyniki'!$E$20/100)</f>
        <v>0.41986078406453881</v>
      </c>
      <c r="BG18" s="5">
        <f>BD18*(1+'Założenia i wyniki'!$E$20/100)</f>
        <v>0.42982548000633714</v>
      </c>
      <c r="BH18" s="5">
        <f>BE18*(1+'Założenia i wyniki'!$E$20/100)</f>
        <v>0.42982548000633714</v>
      </c>
      <c r="BI18" s="5">
        <f>BF18*(1+'Założenia i wyniki'!$E$20/100)</f>
        <v>0.42982548000633714</v>
      </c>
      <c r="BJ18" s="5">
        <f>BG18*(1+'Założenia i wyniki'!$E$20/100)</f>
        <v>0.44002667139848745</v>
      </c>
      <c r="BK18" s="5">
        <f>BH18*(1+'Założenia i wyniki'!$E$20/100)</f>
        <v>0.44002667139848745</v>
      </c>
      <c r="BL18" s="5">
        <f>BI18*(1+'Założenia i wyniki'!$E$20/100)</f>
        <v>0.44002667139848745</v>
      </c>
      <c r="BM18" s="5">
        <f>BJ18*(1+'Założenia i wyniki'!$E$20/100)</f>
        <v>0.45046997106634479</v>
      </c>
      <c r="BN18" s="5">
        <f>BK18*(1+'Założenia i wyniki'!$E$20/100)</f>
        <v>0.45046997106634479</v>
      </c>
      <c r="BO18" s="5">
        <f>BL18*(1+'Założenia i wyniki'!$E$20/100)</f>
        <v>0.45046997106634479</v>
      </c>
      <c r="BP18" s="5">
        <f>BM18*(1+'Założenia i wyniki'!$E$20/100)</f>
        <v>0.46116112504631929</v>
      </c>
      <c r="BQ18" s="5">
        <f>BN18*(1+'Założenia i wyniki'!$E$20/100)</f>
        <v>0.46116112504631929</v>
      </c>
      <c r="BR18" s="5">
        <f>BO18*(1+'Założenia i wyniki'!$E$20/100)</f>
        <v>0.46116112504631929</v>
      </c>
      <c r="BS18" s="5">
        <f>BP18*(1+'Założenia i wyniki'!$E$20/100)</f>
        <v>0.47210601574741851</v>
      </c>
      <c r="BT18" s="5">
        <f>BQ18*(1+'Założenia i wyniki'!$E$20/100)</f>
        <v>0.47210601574741851</v>
      </c>
      <c r="BU18" s="5">
        <f>BR18*(1+'Założenia i wyniki'!$E$20/100)</f>
        <v>0.47210601574741851</v>
      </c>
      <c r="BV18" s="5">
        <f>BS18*(1+'Założenia i wyniki'!$E$20/100)</f>
        <v>0.48331066518782384</v>
      </c>
      <c r="BW18" s="5">
        <f>BT18*(1+'Założenia i wyniki'!$E$20/100)</f>
        <v>0.48331066518782384</v>
      </c>
      <c r="BX18" s="5">
        <f>BU18*(1+'Założenia i wyniki'!$E$20/100)</f>
        <v>0.48331066518782384</v>
      </c>
      <c r="BY18" s="5">
        <f>BV18*(1+'Założenia i wyniki'!$E$20/100)</f>
        <v>0.49478123830828147</v>
      </c>
      <c r="BZ18" s="5">
        <f>BW18*(1+'Założenia i wyniki'!$E$20/100)</f>
        <v>0.49478123830828147</v>
      </c>
      <c r="CA18" s="5">
        <f>BX18*(1+'Założenia i wyniki'!$E$20/100)</f>
        <v>0.49478123830828147</v>
      </c>
      <c r="CB18" s="5">
        <f>BY18*(1+'Założenia i wyniki'!$E$20/100)</f>
        <v>0.50652404636413129</v>
      </c>
      <c r="CC18" s="5">
        <f>BZ18*(1+'Założenia i wyniki'!$E$20/100)</f>
        <v>0.50652404636413129</v>
      </c>
      <c r="CD18" s="5">
        <f>CA18*(1+'Założenia i wyniki'!$E$20/100)</f>
        <v>0.50652404636413129</v>
      </c>
      <c r="CE18" s="5">
        <f>CB18*(1+'Założenia i wyniki'!$E$20/100)</f>
        <v>0.51854555039783989</v>
      </c>
      <c r="CF18" s="5">
        <f>CC18*(1+'Założenia i wyniki'!$E$20/100)</f>
        <v>0.51854555039783989</v>
      </c>
      <c r="CG18" s="5">
        <f>CD18*(1+'Założenia i wyniki'!$E$20/100)</f>
        <v>0.51854555039783989</v>
      </c>
      <c r="CH18" s="5">
        <f>CE18*(1+'Założenia i wyniki'!$E$20/100)</f>
        <v>0.53085236479394848</v>
      </c>
      <c r="CI18" s="5">
        <f>CF18*(1+'Założenia i wyniki'!$E$20/100)</f>
        <v>0.53085236479394848</v>
      </c>
      <c r="CJ18" s="5">
        <f>CG18*(1+'Założenia i wyniki'!$E$20/100)</f>
        <v>0.53085236479394848</v>
      </c>
      <c r="CK18" s="5">
        <f>CH18*(1+'Założenia i wyniki'!$E$20/100)</f>
        <v>0.54345126091839147</v>
      </c>
      <c r="CL18" s="5">
        <f>CI18*(1+'Założenia i wyniki'!$E$20/100)</f>
        <v>0.54345126091839147</v>
      </c>
      <c r="CM18" s="5">
        <f>CJ18*(1+'Założenia i wyniki'!$E$20/100)</f>
        <v>0.54345126091839147</v>
      </c>
    </row>
    <row r="19" spans="1:91" s="5" customFormat="1" x14ac:dyDescent="0.25">
      <c r="A19" s="5" t="s">
        <v>213</v>
      </c>
      <c r="B19" s="5">
        <f>'Założenia i wyniki'!E15*6*(1+'Założenia i wyniki'!$E$20/100)</f>
        <v>42.006645119999988</v>
      </c>
      <c r="C19" s="5">
        <f>B19</f>
        <v>42.006645119999988</v>
      </c>
      <c r="D19" s="5">
        <f>C19+B19</f>
        <v>84.013290239999975</v>
      </c>
      <c r="E19" s="5">
        <f>B19*(1+'Założenia i wyniki'!$E$20/100)</f>
        <v>43.003602830847981</v>
      </c>
      <c r="F19" s="5">
        <f>C19*(1+'Założenia i wyniki'!$E$20/100)</f>
        <v>43.003602830847981</v>
      </c>
      <c r="G19" s="5">
        <f>D19*(1+'Założenia i wyniki'!$E$20/100)</f>
        <v>86.007205661695963</v>
      </c>
      <c r="H19" s="5">
        <f>E19*(1+'Założenia i wyniki'!$E$20/100)</f>
        <v>44.024221671366767</v>
      </c>
      <c r="I19" s="5">
        <f>F19*(1+'Założenia i wyniki'!$E$20/100)</f>
        <v>44.024221671366767</v>
      </c>
      <c r="J19" s="5">
        <f>G19*(1+'Założenia i wyniki'!$E$20/100)</f>
        <v>88.048443342733535</v>
      </c>
      <c r="K19" s="5">
        <f>H19*(1+'Założenia i wyniki'!$E$20/100)</f>
        <v>45.069063199033863</v>
      </c>
      <c r="L19" s="5">
        <f>I19*(1+'Założenia i wyniki'!$E$20/100)</f>
        <v>45.069063199033863</v>
      </c>
      <c r="M19" s="5">
        <f>J19*(1+'Założenia i wyniki'!$E$20/100)</f>
        <v>90.138126398067726</v>
      </c>
      <c r="N19" s="5">
        <f>K19*(1+'Założenia i wyniki'!$E$20/100)</f>
        <v>46.13870229895759</v>
      </c>
      <c r="O19" s="5">
        <f>L19*(1+'Założenia i wyniki'!$E$20/100)</f>
        <v>46.13870229895759</v>
      </c>
      <c r="P19" s="5">
        <f>M19*(1+'Założenia i wyniki'!$E$20/100)</f>
        <v>92.277404597915179</v>
      </c>
      <c r="Q19" s="5">
        <f>N19*(1+'Założenia i wyniki'!$E$20/100)</f>
        <v>47.233727500186177</v>
      </c>
      <c r="R19" s="5">
        <f>O19*(1+'Założenia i wyniki'!$E$20/100)</f>
        <v>47.233727500186177</v>
      </c>
      <c r="S19" s="5">
        <f>P19*(1+'Założenia i wyniki'!$E$20/100)</f>
        <v>94.467455000372354</v>
      </c>
      <c r="T19" s="5">
        <f>Q19*(1+'Założenia i wyniki'!$E$20/100)</f>
        <v>48.354741299523923</v>
      </c>
      <c r="U19" s="5">
        <f>R19*(1+'Założenia i wyniki'!$E$20/100)</f>
        <v>48.354741299523923</v>
      </c>
      <c r="V19" s="5">
        <f>S19*(1+'Założenia i wyniki'!$E$20/100)</f>
        <v>96.709482599047845</v>
      </c>
      <c r="W19" s="5">
        <f>T19*(1+'Założenia i wyniki'!$E$20/100)</f>
        <v>49.502360493032619</v>
      </c>
      <c r="X19" s="5">
        <f>U19*(1+'Założenia i wyniki'!$E$20/100)</f>
        <v>49.502360493032619</v>
      </c>
      <c r="Y19" s="5">
        <f>V19*(1+'Założenia i wyniki'!$E$20/100)</f>
        <v>99.004720986065237</v>
      </c>
      <c r="Z19" s="5">
        <f>W19*(1+'Założenia i wyniki'!$E$20/100)</f>
        <v>50.677216515400588</v>
      </c>
      <c r="AA19" s="5">
        <f>X19*(1+'Założenia i wyniki'!$E$20/100)</f>
        <v>50.677216515400588</v>
      </c>
      <c r="AB19" s="5">
        <f>Y19*(1+'Założenia i wyniki'!$E$20/100)</f>
        <v>101.35443303080118</v>
      </c>
      <c r="AC19" s="5">
        <f>Z19*(1+'Założenia i wyniki'!$E$20/100)</f>
        <v>51.879955787366086</v>
      </c>
      <c r="AD19" s="5">
        <f>AA19*(1+'Założenia i wyniki'!$E$20/100)</f>
        <v>51.879955787366086</v>
      </c>
      <c r="AE19" s="5">
        <f>AB19*(1+'Założenia i wyniki'!$E$20/100)</f>
        <v>103.75991157473217</v>
      </c>
      <c r="AF19" s="5">
        <f>AC19*(1+'Założenia i wyniki'!$E$20/100)</f>
        <v>53.111240071386234</v>
      </c>
      <c r="AG19" s="5">
        <f>AD19*(1+'Założenia i wyniki'!$E$20/100)</f>
        <v>53.111240071386234</v>
      </c>
      <c r="AH19" s="5">
        <f>AE19*(1+'Założenia i wyniki'!$E$20/100)</f>
        <v>106.22248014277247</v>
      </c>
      <c r="AI19" s="5">
        <f>AF19*(1+'Założenia i wyniki'!$E$20/100)</f>
        <v>54.371746835747125</v>
      </c>
      <c r="AJ19" s="5">
        <f>AG19*(1+'Założenia i wyniki'!$E$20/100)</f>
        <v>54.371746835747125</v>
      </c>
      <c r="AK19" s="5">
        <f>AH19*(1+'Założenia i wyniki'!$E$20/100)</f>
        <v>108.74349367149425</v>
      </c>
      <c r="AL19" s="5">
        <f>AI19*(1+'Założenia i wyniki'!$E$20/100)</f>
        <v>55.662169627315514</v>
      </c>
      <c r="AM19" s="5">
        <f>AJ19*(1+'Założenia i wyniki'!$E$20/100)</f>
        <v>55.662169627315514</v>
      </c>
      <c r="AN19" s="5">
        <f>AK19*(1+'Założenia i wyniki'!$E$20/100)</f>
        <v>111.32433925463103</v>
      </c>
      <c r="AO19" s="5">
        <f>AL19*(1+'Założenia i wyniki'!$E$20/100)</f>
        <v>56.983218453137127</v>
      </c>
      <c r="AP19" s="5">
        <f>AM19*(1+'Założenia i wyniki'!$E$20/100)</f>
        <v>56.983218453137127</v>
      </c>
      <c r="AQ19" s="5">
        <f>AN19*(1+'Założenia i wyniki'!$E$20/100)</f>
        <v>113.96643690627425</v>
      </c>
      <c r="AR19" s="5">
        <f>AO19*(1+'Założenia i wyniki'!$E$20/100)</f>
        <v>58.33562017109157</v>
      </c>
      <c r="AS19" s="5">
        <f>AP19*(1+'Założenia i wyniki'!$E$20/100)</f>
        <v>58.33562017109157</v>
      </c>
      <c r="AT19" s="5">
        <f>AQ19*(1+'Założenia i wyniki'!$E$20/100)</f>
        <v>116.67124034218314</v>
      </c>
      <c r="AU19" s="5">
        <f>AR19*(1+'Założenia i wyniki'!$E$20/100)</f>
        <v>59.720118889818799</v>
      </c>
      <c r="AV19" s="5">
        <f>AS19*(1+'Założenia i wyniki'!$E$20/100)</f>
        <v>59.720118889818799</v>
      </c>
      <c r="AW19" s="5">
        <f>AT19*(1+'Założenia i wyniki'!$E$20/100)</f>
        <v>119.4402377796376</v>
      </c>
      <c r="AX19" s="5">
        <f>AU19*(1+'Założenia i wyniki'!$E$20/100)</f>
        <v>61.137476378137158</v>
      </c>
      <c r="AY19" s="5">
        <f>AV19*(1+'Założenia i wyniki'!$E$20/100)</f>
        <v>61.137476378137158</v>
      </c>
      <c r="AZ19" s="5">
        <f>AW19*(1+'Założenia i wyniki'!$E$20/100)</f>
        <v>122.27495275627432</v>
      </c>
      <c r="BA19" s="5">
        <f>AX19*(1+'Założenia i wyniki'!$E$20/100)</f>
        <v>62.588472484178268</v>
      </c>
      <c r="BB19" s="5">
        <f>AY19*(1+'Założenia i wyniki'!$E$20/100)</f>
        <v>62.588472484178268</v>
      </c>
      <c r="BC19" s="5">
        <f>AZ19*(1+'Założenia i wyniki'!$E$20/100)</f>
        <v>125.17694496835654</v>
      </c>
      <c r="BD19" s="5">
        <f>BA19*(1+'Założenia i wyniki'!$E$20/100)</f>
        <v>64.073905564469428</v>
      </c>
      <c r="BE19" s="5">
        <f>BB19*(1+'Założenia i wyniki'!$E$20/100)</f>
        <v>64.073905564469428</v>
      </c>
      <c r="BF19" s="5">
        <f>BC19*(1+'Założenia i wyniki'!$E$20/100)</f>
        <v>128.14781112893886</v>
      </c>
      <c r="BG19" s="5">
        <f>BD19*(1+'Założenia i wyniki'!$E$20/100)</f>
        <v>65.594592923199485</v>
      </c>
      <c r="BH19" s="5">
        <f>BE19*(1+'Założenia i wyniki'!$E$20/100)</f>
        <v>65.594592923199485</v>
      </c>
      <c r="BI19" s="5">
        <f>BF19*(1+'Założenia i wyniki'!$E$20/100)</f>
        <v>131.18918584639897</v>
      </c>
      <c r="BJ19" s="5">
        <f>BG19*(1+'Założenia i wyniki'!$E$20/100)</f>
        <v>67.151371261910072</v>
      </c>
      <c r="BK19" s="5">
        <f>BH19*(1+'Założenia i wyniki'!$E$20/100)</f>
        <v>67.151371261910072</v>
      </c>
      <c r="BL19" s="5">
        <f>BI19*(1+'Założenia i wyniki'!$E$20/100)</f>
        <v>134.30274252382014</v>
      </c>
      <c r="BM19" s="5">
        <f>BJ19*(1+'Założenia i wyniki'!$E$20/100)</f>
        <v>68.745097139859396</v>
      </c>
      <c r="BN19" s="5">
        <f>BK19*(1+'Założenia i wyniki'!$E$20/100)</f>
        <v>68.745097139859396</v>
      </c>
      <c r="BO19" s="5">
        <f>BL19*(1+'Założenia i wyniki'!$E$20/100)</f>
        <v>137.49019427971879</v>
      </c>
      <c r="BP19" s="5">
        <f>BM19*(1+'Założenia i wyniki'!$E$20/100)</f>
        <v>70.376647445312045</v>
      </c>
      <c r="BQ19" s="5">
        <f>BN19*(1+'Założenia i wyniki'!$E$20/100)</f>
        <v>70.376647445312045</v>
      </c>
      <c r="BR19" s="5">
        <f>BO19*(1+'Założenia i wyniki'!$E$20/100)</f>
        <v>140.75329489062409</v>
      </c>
      <c r="BS19" s="5">
        <f>BP19*(1+'Założenia i wyniki'!$E$20/100)</f>
        <v>72.046919878014108</v>
      </c>
      <c r="BT19" s="5">
        <f>BQ19*(1+'Założenia i wyniki'!$E$20/100)</f>
        <v>72.046919878014108</v>
      </c>
      <c r="BU19" s="5">
        <f>BR19*(1+'Założenia i wyniki'!$E$20/100)</f>
        <v>144.09383975602822</v>
      </c>
      <c r="BV19" s="5">
        <f>BS19*(1+'Założenia i wyniki'!$E$20/100)</f>
        <v>73.756833443118964</v>
      </c>
      <c r="BW19" s="5">
        <f>BT19*(1+'Założenia i wyniki'!$E$20/100)</f>
        <v>73.756833443118964</v>
      </c>
      <c r="BX19" s="5">
        <f>BU19*(1+'Założenia i wyniki'!$E$20/100)</f>
        <v>147.51366688623793</v>
      </c>
      <c r="BY19" s="5">
        <f>BV19*(1+'Założenia i wyniki'!$E$20/100)</f>
        <v>75.507328956835636</v>
      </c>
      <c r="BZ19" s="5">
        <f>BW19*(1+'Założenia i wyniki'!$E$20/100)</f>
        <v>75.507328956835636</v>
      </c>
      <c r="CA19" s="5">
        <f>BX19*(1+'Założenia i wyniki'!$E$20/100)</f>
        <v>151.01465791367127</v>
      </c>
      <c r="CB19" s="5">
        <f>BY19*(1+'Założenia i wyniki'!$E$20/100)</f>
        <v>77.29936956407785</v>
      </c>
      <c r="CC19" s="5">
        <f>BZ19*(1+'Założenia i wyniki'!$E$20/100)</f>
        <v>77.29936956407785</v>
      </c>
      <c r="CD19" s="5">
        <f>CA19*(1+'Założenia i wyniki'!$E$20/100)</f>
        <v>154.5987391281557</v>
      </c>
      <c r="CE19" s="5">
        <f>CB19*(1+'Założenia i wyniki'!$E$20/100)</f>
        <v>79.133941268398615</v>
      </c>
      <c r="CF19" s="5">
        <f>CC19*(1+'Założenia i wyniki'!$E$20/100)</f>
        <v>79.133941268398615</v>
      </c>
      <c r="CG19" s="5">
        <f>CD19*(1+'Założenia i wyniki'!$E$20/100)</f>
        <v>158.26788253679723</v>
      </c>
      <c r="CH19" s="5">
        <f>CE19*(1+'Założenia i wyniki'!$E$20/100)</f>
        <v>81.012053474501926</v>
      </c>
      <c r="CI19" s="5">
        <f>CF19*(1+'Założenia i wyniki'!$E$20/100)</f>
        <v>81.012053474501926</v>
      </c>
      <c r="CJ19" s="5">
        <f>CG19*(1+'Założenia i wyniki'!$E$20/100)</f>
        <v>162.02410694900385</v>
      </c>
      <c r="CK19" s="5">
        <f>CH19*(1+'Założenia i wyniki'!$E$20/100)</f>
        <v>82.934739543630087</v>
      </c>
      <c r="CL19" s="5">
        <f>CI19*(1+'Założenia i wyniki'!$E$20/100)</f>
        <v>82.934739543630087</v>
      </c>
      <c r="CM19" s="5">
        <f>CJ19*(1+'Założenia i wyniki'!$E$20/100)</f>
        <v>165.86947908726017</v>
      </c>
    </row>
    <row r="20" spans="1:91" s="5" customFormat="1" x14ac:dyDescent="0.25">
      <c r="A20" s="5" t="s">
        <v>214</v>
      </c>
      <c r="B20" s="5">
        <f>'Założenia i wyniki'!$E$16*6</f>
        <v>47.97</v>
      </c>
      <c r="C20" s="5">
        <f>'Założenia i wyniki'!$E$16*6</f>
        <v>47.97</v>
      </c>
      <c r="D20" s="5">
        <f>C20+B20</f>
        <v>95.94</v>
      </c>
      <c r="E20" s="5">
        <f>'Założenia i wyniki'!$E$16*6</f>
        <v>47.97</v>
      </c>
      <c r="F20" s="5">
        <f>'Założenia i wyniki'!$E$16*6</f>
        <v>47.97</v>
      </c>
      <c r="G20" s="5">
        <f>F20+E20</f>
        <v>95.94</v>
      </c>
      <c r="H20" s="5">
        <f>'Założenia i wyniki'!$E$16*6</f>
        <v>47.97</v>
      </c>
      <c r="I20" s="5">
        <f>'Założenia i wyniki'!$E$16*6</f>
        <v>47.97</v>
      </c>
      <c r="J20" s="5">
        <f t="shared" ref="J20" si="3">I20+H20</f>
        <v>95.94</v>
      </c>
      <c r="K20" s="5">
        <f>'Założenia i wyniki'!$E$16*6</f>
        <v>47.97</v>
      </c>
      <c r="L20" s="5">
        <f>'Założenia i wyniki'!$E$16*6</f>
        <v>47.97</v>
      </c>
      <c r="M20" s="5">
        <f t="shared" ref="M20" si="4">L20+K20</f>
        <v>95.94</v>
      </c>
      <c r="N20" s="5">
        <f>'Założenia i wyniki'!$E$16*6</f>
        <v>47.97</v>
      </c>
      <c r="O20" s="5">
        <f>'Założenia i wyniki'!$E$16*6</f>
        <v>47.97</v>
      </c>
      <c r="P20" s="5">
        <f t="shared" ref="P20" si="5">O20+N20</f>
        <v>95.94</v>
      </c>
      <c r="Q20" s="5">
        <f>'Założenia i wyniki'!$E$16*6</f>
        <v>47.97</v>
      </c>
      <c r="R20" s="5">
        <f>'Założenia i wyniki'!$E$16*6</f>
        <v>47.97</v>
      </c>
      <c r="S20" s="5">
        <f t="shared" ref="S20" si="6">R20+Q20</f>
        <v>95.94</v>
      </c>
      <c r="T20" s="5">
        <f>'Założenia i wyniki'!$E$16*6</f>
        <v>47.97</v>
      </c>
      <c r="U20" s="5">
        <f>'Założenia i wyniki'!$E$16*6</f>
        <v>47.97</v>
      </c>
      <c r="V20" s="5">
        <f t="shared" ref="V20" si="7">U20+T20</f>
        <v>95.94</v>
      </c>
      <c r="W20" s="5">
        <f>'Założenia i wyniki'!$E$16*6</f>
        <v>47.97</v>
      </c>
      <c r="X20" s="5">
        <f>'Założenia i wyniki'!$E$16*6</f>
        <v>47.97</v>
      </c>
      <c r="Y20" s="5">
        <f t="shared" ref="Y20" si="8">X20+W20</f>
        <v>95.94</v>
      </c>
      <c r="Z20" s="5">
        <f>'Założenia i wyniki'!$E$16*6</f>
        <v>47.97</v>
      </c>
      <c r="AA20" s="5">
        <f>'Założenia i wyniki'!$E$16*6</f>
        <v>47.97</v>
      </c>
      <c r="AB20" s="5">
        <f t="shared" ref="AB20" si="9">AA20+Z20</f>
        <v>95.94</v>
      </c>
      <c r="AC20" s="5">
        <f>'Założenia i wyniki'!$E$16*6</f>
        <v>47.97</v>
      </c>
      <c r="AD20" s="5">
        <f>'Założenia i wyniki'!$E$16*6</f>
        <v>47.97</v>
      </c>
      <c r="AE20" s="5">
        <f t="shared" ref="AE20" si="10">AD20+AC20</f>
        <v>95.94</v>
      </c>
      <c r="AF20" s="5">
        <f>'Założenia i wyniki'!$E$16*6</f>
        <v>47.97</v>
      </c>
      <c r="AG20" s="5">
        <f>'Założenia i wyniki'!$E$16*6</f>
        <v>47.97</v>
      </c>
      <c r="AH20" s="5">
        <f t="shared" ref="AH20" si="11">AG20+AF20</f>
        <v>95.94</v>
      </c>
      <c r="AI20" s="5">
        <f>'Założenia i wyniki'!$E$16*6</f>
        <v>47.97</v>
      </c>
      <c r="AJ20" s="5">
        <f>'Założenia i wyniki'!$E$16*6</f>
        <v>47.97</v>
      </c>
      <c r="AK20" s="5">
        <f t="shared" ref="AK20" si="12">AJ20+AI20</f>
        <v>95.94</v>
      </c>
      <c r="AL20" s="5">
        <f>'Założenia i wyniki'!$E$16*6</f>
        <v>47.97</v>
      </c>
      <c r="AM20" s="5">
        <f>'Założenia i wyniki'!$E$16*6</f>
        <v>47.97</v>
      </c>
      <c r="AN20" s="5">
        <f t="shared" ref="AN20" si="13">AM20+AL20</f>
        <v>95.94</v>
      </c>
      <c r="AO20" s="5">
        <f>'Założenia i wyniki'!$E$16*6</f>
        <v>47.97</v>
      </c>
      <c r="AP20" s="5">
        <f>'Założenia i wyniki'!$E$16*6</f>
        <v>47.97</v>
      </c>
      <c r="AQ20" s="5">
        <f t="shared" ref="AQ20" si="14">AP20+AO20</f>
        <v>95.94</v>
      </c>
      <c r="AR20" s="5">
        <f>'Założenia i wyniki'!$E$16*6</f>
        <v>47.97</v>
      </c>
      <c r="AS20" s="5">
        <f>'Założenia i wyniki'!$E$16*6</f>
        <v>47.97</v>
      </c>
      <c r="AT20" s="5">
        <f t="shared" ref="AT20" si="15">AS20+AR20</f>
        <v>95.94</v>
      </c>
      <c r="AU20" s="5">
        <f>'Założenia i wyniki'!$E$16*6</f>
        <v>47.97</v>
      </c>
      <c r="AV20" s="5">
        <f>'Założenia i wyniki'!$E$16*6</f>
        <v>47.97</v>
      </c>
      <c r="AW20" s="5">
        <f t="shared" ref="AW20" si="16">AV20+AU20</f>
        <v>95.94</v>
      </c>
      <c r="AX20" s="5">
        <f>'Założenia i wyniki'!$E$16*6</f>
        <v>47.97</v>
      </c>
      <c r="AY20" s="5">
        <f>'Założenia i wyniki'!$E$16*6</f>
        <v>47.97</v>
      </c>
      <c r="AZ20" s="5">
        <f t="shared" ref="AZ20" si="17">AY20+AX20</f>
        <v>95.94</v>
      </c>
      <c r="BA20" s="5">
        <f>'Założenia i wyniki'!$E$16*6</f>
        <v>47.97</v>
      </c>
      <c r="BB20" s="5">
        <f>'Założenia i wyniki'!$E$16*6</f>
        <v>47.97</v>
      </c>
      <c r="BC20" s="5">
        <f t="shared" ref="BC20" si="18">BB20+BA20</f>
        <v>95.94</v>
      </c>
      <c r="BD20" s="5">
        <f>'Założenia i wyniki'!$E$16*6</f>
        <v>47.97</v>
      </c>
      <c r="BE20" s="5">
        <f>'Założenia i wyniki'!$E$16*6</f>
        <v>47.97</v>
      </c>
      <c r="BF20" s="5">
        <f t="shared" ref="BF20" si="19">BE20+BD20</f>
        <v>95.94</v>
      </c>
      <c r="BG20" s="5">
        <f>'Założenia i wyniki'!$E$16*6</f>
        <v>47.97</v>
      </c>
      <c r="BH20" s="5">
        <f>'Założenia i wyniki'!$E$16*6</f>
        <v>47.97</v>
      </c>
      <c r="BI20" s="5">
        <f t="shared" ref="BI20" si="20">BH20+BG20</f>
        <v>95.94</v>
      </c>
      <c r="BJ20" s="5">
        <f>'Założenia i wyniki'!$E$16*6</f>
        <v>47.97</v>
      </c>
      <c r="BK20" s="5">
        <f>'Założenia i wyniki'!$E$16*6</f>
        <v>47.97</v>
      </c>
      <c r="BL20" s="5">
        <f t="shared" ref="BL20" si="21">BK20+BJ20</f>
        <v>95.94</v>
      </c>
      <c r="BM20" s="5">
        <f>'Założenia i wyniki'!$E$16*6</f>
        <v>47.97</v>
      </c>
      <c r="BN20" s="5">
        <f>'Założenia i wyniki'!$E$16*6</f>
        <v>47.97</v>
      </c>
      <c r="BO20" s="5">
        <f t="shared" ref="BO20" si="22">BN20+BM20</f>
        <v>95.94</v>
      </c>
      <c r="BP20" s="5">
        <f>'Założenia i wyniki'!$E$16*6</f>
        <v>47.97</v>
      </c>
      <c r="BQ20" s="5">
        <f>'Założenia i wyniki'!$E$16*6</f>
        <v>47.97</v>
      </c>
      <c r="BR20" s="5">
        <f t="shared" ref="BR20" si="23">BQ20+BP20</f>
        <v>95.94</v>
      </c>
      <c r="BS20" s="5">
        <f>'Założenia i wyniki'!$E$16*6</f>
        <v>47.97</v>
      </c>
      <c r="BT20" s="5">
        <f>'Założenia i wyniki'!$E$16*6</f>
        <v>47.97</v>
      </c>
      <c r="BU20" s="5">
        <f t="shared" ref="BU20" si="24">BT20+BS20</f>
        <v>95.94</v>
      </c>
      <c r="BV20" s="5">
        <f>'Założenia i wyniki'!$E$16*6</f>
        <v>47.97</v>
      </c>
      <c r="BW20" s="5">
        <f>'Założenia i wyniki'!$E$16*6</f>
        <v>47.97</v>
      </c>
      <c r="BX20" s="5">
        <f t="shared" ref="BX20" si="25">BW20+BV20</f>
        <v>95.94</v>
      </c>
      <c r="BY20" s="5">
        <f>'Założenia i wyniki'!$E$16*6</f>
        <v>47.97</v>
      </c>
      <c r="BZ20" s="5">
        <f>'Założenia i wyniki'!$E$16*6</f>
        <v>47.97</v>
      </c>
      <c r="CA20" s="5">
        <f t="shared" ref="CA20" si="26">BZ20+BY20</f>
        <v>95.94</v>
      </c>
      <c r="CB20" s="5">
        <f>'Założenia i wyniki'!$E$16*6</f>
        <v>47.97</v>
      </c>
      <c r="CC20" s="5">
        <f>'Założenia i wyniki'!$E$16*6</f>
        <v>47.97</v>
      </c>
      <c r="CD20" s="5">
        <f t="shared" ref="CD20" si="27">CC20+CB20</f>
        <v>95.94</v>
      </c>
      <c r="CE20" s="5">
        <f>'Założenia i wyniki'!$E$16*6</f>
        <v>47.97</v>
      </c>
      <c r="CF20" s="5">
        <f>'Założenia i wyniki'!$E$16*6</f>
        <v>47.97</v>
      </c>
      <c r="CG20" s="5">
        <f t="shared" ref="CG20" si="28">CF20+CE20</f>
        <v>95.94</v>
      </c>
      <c r="CH20" s="5">
        <f>'Założenia i wyniki'!$E$16*6</f>
        <v>47.97</v>
      </c>
      <c r="CI20" s="5">
        <f>'Założenia i wyniki'!$E$16*6</f>
        <v>47.97</v>
      </c>
      <c r="CJ20" s="5">
        <f t="shared" ref="CJ20" si="29">CI20+CH20</f>
        <v>95.94</v>
      </c>
      <c r="CK20" s="5">
        <f>'Założenia i wyniki'!$E$16*6</f>
        <v>47.97</v>
      </c>
      <c r="CL20" s="5">
        <f>'Założenia i wyniki'!$E$16*6</f>
        <v>47.97</v>
      </c>
      <c r="CM20" s="5">
        <f t="shared" ref="CM20" si="30">CL20+CK20</f>
        <v>95.94</v>
      </c>
    </row>
    <row r="21" spans="1:91" s="5" customFormat="1" x14ac:dyDescent="0.25">
      <c r="A21" s="181" t="s">
        <v>229</v>
      </c>
      <c r="B21" s="5">
        <f>'Założenia i wyniki'!$E$17</f>
        <v>2.7687300000000005E-2</v>
      </c>
      <c r="C21" s="5">
        <f t="shared" ref="C21:D21" si="31">$B$21</f>
        <v>2.7687300000000005E-2</v>
      </c>
      <c r="D21" s="5">
        <f t="shared" si="31"/>
        <v>2.7687300000000005E-2</v>
      </c>
      <c r="E21" s="5">
        <f t="shared" ref="E21:AJ21" si="32">$B$21</f>
        <v>2.7687300000000005E-2</v>
      </c>
      <c r="F21" s="5">
        <f t="shared" si="32"/>
        <v>2.7687300000000005E-2</v>
      </c>
      <c r="G21" s="5">
        <f t="shared" si="32"/>
        <v>2.7687300000000005E-2</v>
      </c>
      <c r="H21" s="5">
        <f t="shared" si="32"/>
        <v>2.7687300000000005E-2</v>
      </c>
      <c r="I21" s="5">
        <f t="shared" si="32"/>
        <v>2.7687300000000005E-2</v>
      </c>
      <c r="J21" s="5">
        <f t="shared" si="32"/>
        <v>2.7687300000000005E-2</v>
      </c>
      <c r="K21" s="5">
        <f t="shared" si="32"/>
        <v>2.7687300000000005E-2</v>
      </c>
      <c r="L21" s="5">
        <f t="shared" si="32"/>
        <v>2.7687300000000005E-2</v>
      </c>
      <c r="M21" s="5">
        <f t="shared" si="32"/>
        <v>2.7687300000000005E-2</v>
      </c>
      <c r="N21" s="5">
        <f t="shared" si="32"/>
        <v>2.7687300000000005E-2</v>
      </c>
      <c r="O21" s="5">
        <f t="shared" si="32"/>
        <v>2.7687300000000005E-2</v>
      </c>
      <c r="P21" s="5">
        <f t="shared" si="32"/>
        <v>2.7687300000000005E-2</v>
      </c>
      <c r="Q21" s="5">
        <f t="shared" si="32"/>
        <v>2.7687300000000005E-2</v>
      </c>
      <c r="R21" s="5">
        <f t="shared" si="32"/>
        <v>2.7687300000000005E-2</v>
      </c>
      <c r="S21" s="5">
        <f t="shared" si="32"/>
        <v>2.7687300000000005E-2</v>
      </c>
      <c r="T21" s="5">
        <f t="shared" si="32"/>
        <v>2.7687300000000005E-2</v>
      </c>
      <c r="U21" s="5">
        <f t="shared" si="32"/>
        <v>2.7687300000000005E-2</v>
      </c>
      <c r="V21" s="5">
        <f t="shared" si="32"/>
        <v>2.7687300000000005E-2</v>
      </c>
      <c r="W21" s="5">
        <f t="shared" si="32"/>
        <v>2.7687300000000005E-2</v>
      </c>
      <c r="X21" s="5">
        <f t="shared" si="32"/>
        <v>2.7687300000000005E-2</v>
      </c>
      <c r="Y21" s="5">
        <f t="shared" si="32"/>
        <v>2.7687300000000005E-2</v>
      </c>
      <c r="Z21" s="5">
        <f t="shared" si="32"/>
        <v>2.7687300000000005E-2</v>
      </c>
      <c r="AA21" s="5">
        <f t="shared" si="32"/>
        <v>2.7687300000000005E-2</v>
      </c>
      <c r="AB21" s="5">
        <f t="shared" si="32"/>
        <v>2.7687300000000005E-2</v>
      </c>
      <c r="AC21" s="5">
        <f t="shared" si="32"/>
        <v>2.7687300000000005E-2</v>
      </c>
      <c r="AD21" s="5">
        <f t="shared" si="32"/>
        <v>2.7687300000000005E-2</v>
      </c>
      <c r="AE21" s="5">
        <f t="shared" si="32"/>
        <v>2.7687300000000005E-2</v>
      </c>
      <c r="AF21" s="5">
        <f t="shared" si="32"/>
        <v>2.7687300000000005E-2</v>
      </c>
      <c r="AG21" s="5">
        <f t="shared" si="32"/>
        <v>2.7687300000000005E-2</v>
      </c>
      <c r="AH21" s="5">
        <f t="shared" si="32"/>
        <v>2.7687300000000005E-2</v>
      </c>
      <c r="AI21" s="5">
        <f t="shared" si="32"/>
        <v>2.7687300000000005E-2</v>
      </c>
      <c r="AJ21" s="5">
        <f t="shared" si="32"/>
        <v>2.7687300000000005E-2</v>
      </c>
      <c r="AK21" s="5">
        <f t="shared" ref="AK21:BP21" si="33">$B$21</f>
        <v>2.7687300000000005E-2</v>
      </c>
      <c r="AL21" s="5">
        <f t="shared" si="33"/>
        <v>2.7687300000000005E-2</v>
      </c>
      <c r="AM21" s="5">
        <f t="shared" si="33"/>
        <v>2.7687300000000005E-2</v>
      </c>
      <c r="AN21" s="5">
        <f t="shared" si="33"/>
        <v>2.7687300000000005E-2</v>
      </c>
      <c r="AO21" s="5">
        <f t="shared" si="33"/>
        <v>2.7687300000000005E-2</v>
      </c>
      <c r="AP21" s="5">
        <f t="shared" si="33"/>
        <v>2.7687300000000005E-2</v>
      </c>
      <c r="AQ21" s="5">
        <f t="shared" si="33"/>
        <v>2.7687300000000005E-2</v>
      </c>
      <c r="AR21" s="5">
        <f t="shared" si="33"/>
        <v>2.7687300000000005E-2</v>
      </c>
      <c r="AS21" s="5">
        <f t="shared" si="33"/>
        <v>2.7687300000000005E-2</v>
      </c>
      <c r="AT21" s="5">
        <f t="shared" si="33"/>
        <v>2.7687300000000005E-2</v>
      </c>
      <c r="AU21" s="5">
        <f t="shared" si="33"/>
        <v>2.7687300000000005E-2</v>
      </c>
      <c r="AV21" s="5">
        <f t="shared" si="33"/>
        <v>2.7687300000000005E-2</v>
      </c>
      <c r="AW21" s="5">
        <f t="shared" si="33"/>
        <v>2.7687300000000005E-2</v>
      </c>
      <c r="AX21" s="5">
        <f t="shared" si="33"/>
        <v>2.7687300000000005E-2</v>
      </c>
      <c r="AY21" s="5">
        <f t="shared" si="33"/>
        <v>2.7687300000000005E-2</v>
      </c>
      <c r="AZ21" s="5">
        <f t="shared" si="33"/>
        <v>2.7687300000000005E-2</v>
      </c>
      <c r="BA21" s="5">
        <f t="shared" si="33"/>
        <v>2.7687300000000005E-2</v>
      </c>
      <c r="BB21" s="5">
        <f t="shared" si="33"/>
        <v>2.7687300000000005E-2</v>
      </c>
      <c r="BC21" s="5">
        <f t="shared" si="33"/>
        <v>2.7687300000000005E-2</v>
      </c>
      <c r="BD21" s="5">
        <f t="shared" si="33"/>
        <v>2.7687300000000005E-2</v>
      </c>
      <c r="BE21" s="5">
        <f t="shared" si="33"/>
        <v>2.7687300000000005E-2</v>
      </c>
      <c r="BF21" s="5">
        <f t="shared" si="33"/>
        <v>2.7687300000000005E-2</v>
      </c>
      <c r="BG21" s="5">
        <f t="shared" si="33"/>
        <v>2.7687300000000005E-2</v>
      </c>
      <c r="BH21" s="5">
        <f t="shared" si="33"/>
        <v>2.7687300000000005E-2</v>
      </c>
      <c r="BI21" s="5">
        <f t="shared" si="33"/>
        <v>2.7687300000000005E-2</v>
      </c>
      <c r="BJ21" s="5">
        <f t="shared" si="33"/>
        <v>2.7687300000000005E-2</v>
      </c>
      <c r="BK21" s="5">
        <f t="shared" si="33"/>
        <v>2.7687300000000005E-2</v>
      </c>
      <c r="BL21" s="5">
        <f t="shared" si="33"/>
        <v>2.7687300000000005E-2</v>
      </c>
      <c r="BM21" s="5">
        <f t="shared" si="33"/>
        <v>2.7687300000000005E-2</v>
      </c>
      <c r="BN21" s="5">
        <f t="shared" si="33"/>
        <v>2.7687300000000005E-2</v>
      </c>
      <c r="BO21" s="5">
        <f t="shared" si="33"/>
        <v>2.7687300000000005E-2</v>
      </c>
      <c r="BP21" s="5">
        <f t="shared" si="33"/>
        <v>2.7687300000000005E-2</v>
      </c>
      <c r="BQ21" s="5">
        <f t="shared" ref="BQ21:CM21" si="34">$B$21</f>
        <v>2.7687300000000005E-2</v>
      </c>
      <c r="BR21" s="5">
        <f t="shared" si="34"/>
        <v>2.7687300000000005E-2</v>
      </c>
      <c r="BS21" s="5">
        <f t="shared" si="34"/>
        <v>2.7687300000000005E-2</v>
      </c>
      <c r="BT21" s="5">
        <f t="shared" si="34"/>
        <v>2.7687300000000005E-2</v>
      </c>
      <c r="BU21" s="5">
        <f t="shared" si="34"/>
        <v>2.7687300000000005E-2</v>
      </c>
      <c r="BV21" s="5">
        <f t="shared" si="34"/>
        <v>2.7687300000000005E-2</v>
      </c>
      <c r="BW21" s="5">
        <f t="shared" si="34"/>
        <v>2.7687300000000005E-2</v>
      </c>
      <c r="BX21" s="5">
        <f t="shared" si="34"/>
        <v>2.7687300000000005E-2</v>
      </c>
      <c r="BY21" s="5">
        <f t="shared" si="34"/>
        <v>2.7687300000000005E-2</v>
      </c>
      <c r="BZ21" s="5">
        <f t="shared" si="34"/>
        <v>2.7687300000000005E-2</v>
      </c>
      <c r="CA21" s="5">
        <f t="shared" si="34"/>
        <v>2.7687300000000005E-2</v>
      </c>
      <c r="CB21" s="5">
        <f t="shared" si="34"/>
        <v>2.7687300000000005E-2</v>
      </c>
      <c r="CC21" s="5">
        <f t="shared" si="34"/>
        <v>2.7687300000000005E-2</v>
      </c>
      <c r="CD21" s="5">
        <f t="shared" si="34"/>
        <v>2.7687300000000005E-2</v>
      </c>
      <c r="CE21" s="5">
        <f t="shared" si="34"/>
        <v>2.7687300000000005E-2</v>
      </c>
      <c r="CF21" s="5">
        <f t="shared" si="34"/>
        <v>2.7687300000000005E-2</v>
      </c>
      <c r="CG21" s="5">
        <f t="shared" si="34"/>
        <v>2.7687300000000005E-2</v>
      </c>
      <c r="CH21" s="5">
        <f t="shared" si="34"/>
        <v>2.7687300000000005E-2</v>
      </c>
      <c r="CI21" s="5">
        <f t="shared" si="34"/>
        <v>2.7687300000000005E-2</v>
      </c>
      <c r="CJ21" s="5">
        <f t="shared" si="34"/>
        <v>2.7687300000000005E-2</v>
      </c>
      <c r="CK21" s="5">
        <f t="shared" si="34"/>
        <v>2.7687300000000005E-2</v>
      </c>
      <c r="CL21" s="5">
        <f t="shared" si="34"/>
        <v>2.7687300000000005E-2</v>
      </c>
      <c r="CM21" s="5">
        <f t="shared" si="34"/>
        <v>2.7687300000000005E-2</v>
      </c>
    </row>
    <row r="22" spans="1:91" s="5" customFormat="1" x14ac:dyDescent="0.25">
      <c r="A22" s="5" t="s">
        <v>142</v>
      </c>
      <c r="B22" s="5">
        <f>'Założenia i wyniki'!$E$18*(1+'Założenia i wyniki'!$E$21/100)</f>
        <v>0.17402442933333331</v>
      </c>
      <c r="C22" s="5">
        <f>'Założenia i wyniki'!$E$18*(1+'Założenia i wyniki'!$E$21/100)</f>
        <v>0.17402442933333331</v>
      </c>
      <c r="D22" s="5">
        <f>'Założenia i wyniki'!$E$18*(1+'Założenia i wyniki'!$E$21/100)</f>
        <v>0.17402442933333331</v>
      </c>
      <c r="E22" s="5">
        <f>B22*(1+'Założenia i wyniki'!$E$21/100)</f>
        <v>0.17815460912284439</v>
      </c>
      <c r="F22" s="5">
        <f>C22*(1+'Założenia i wyniki'!$E$21/100)</f>
        <v>0.17815460912284439</v>
      </c>
      <c r="G22" s="5">
        <f>D22*(1+'Założenia i wyniki'!$E$21/100)</f>
        <v>0.17815460912284439</v>
      </c>
      <c r="H22" s="5">
        <f>E22*(1+'Założenia i wyniki'!$E$21/100)</f>
        <v>0.18238281184602653</v>
      </c>
      <c r="I22" s="5">
        <f>F22*(1+'Założenia i wyniki'!$E$21/100)</f>
        <v>0.18238281184602653</v>
      </c>
      <c r="J22" s="5">
        <f>G22*(1+'Założenia i wyniki'!$E$21/100)</f>
        <v>0.18238281184602653</v>
      </c>
      <c r="K22" s="5">
        <f>H22*(1+'Założenia i wyniki'!$E$21/100)</f>
        <v>0.18671136391383886</v>
      </c>
      <c r="L22" s="5">
        <f>I22*(1+'Założenia i wyniki'!$E$21/100)</f>
        <v>0.18671136391383886</v>
      </c>
      <c r="M22" s="5">
        <f>J22*(1+'Założenia i wyniki'!$E$21/100)</f>
        <v>0.18671136391383886</v>
      </c>
      <c r="N22" s="5">
        <f>K22*(1+'Założenia i wyniki'!$E$21/100)</f>
        <v>0.19114264695072727</v>
      </c>
      <c r="O22" s="5">
        <f>L22*(1+'Założenia i wyniki'!$E$21/100)</f>
        <v>0.19114264695072727</v>
      </c>
      <c r="P22" s="5">
        <f>M22*(1+'Założenia i wyniki'!$E$21/100)</f>
        <v>0.19114264695072727</v>
      </c>
      <c r="Q22" s="5">
        <f>N22*(1+'Założenia i wyniki'!$E$21/100)</f>
        <v>0.19567909910502451</v>
      </c>
      <c r="R22" s="5">
        <f>O22*(1+'Założenia i wyniki'!$E$21/100)</f>
        <v>0.19567909910502451</v>
      </c>
      <c r="S22" s="5">
        <f>P22*(1+'Założenia i wyniki'!$E$21/100)</f>
        <v>0.19567909910502451</v>
      </c>
      <c r="T22" s="5">
        <f>Q22*(1+'Założenia i wyniki'!$E$21/100)</f>
        <v>0.20032321639045039</v>
      </c>
      <c r="U22" s="5">
        <f>R22*(1+'Założenia i wyniki'!$E$21/100)</f>
        <v>0.20032321639045039</v>
      </c>
      <c r="V22" s="5">
        <f>S22*(1+'Założenia i wyniki'!$E$21/100)</f>
        <v>0.20032321639045039</v>
      </c>
      <c r="W22" s="5">
        <f>T22*(1+'Założenia i wyniki'!$E$21/100)</f>
        <v>0.20507755405945038</v>
      </c>
      <c r="X22" s="5">
        <f>U22*(1+'Założenia i wyniki'!$E$21/100)</f>
        <v>0.20507755405945038</v>
      </c>
      <c r="Y22" s="5">
        <f>V22*(1+'Założenia i wyniki'!$E$21/100)</f>
        <v>0.20507755405945038</v>
      </c>
      <c r="Z22" s="5">
        <f>W22*(1+'Założenia i wyniki'!$E$21/100)</f>
        <v>0.20994472800912797</v>
      </c>
      <c r="AA22" s="5">
        <f>X22*(1+'Założenia i wyniki'!$E$21/100)</f>
        <v>0.20994472800912797</v>
      </c>
      <c r="AB22" s="5">
        <f>Y22*(1+'Założenia i wyniki'!$E$21/100)</f>
        <v>0.20994472800912797</v>
      </c>
      <c r="AC22" s="5">
        <f>Z22*(1+'Założenia i wyniki'!$E$21/100)</f>
        <v>0.21492741622054456</v>
      </c>
      <c r="AD22" s="5">
        <f>AA22*(1+'Założenia i wyniki'!$E$21/100)</f>
        <v>0.21492741622054456</v>
      </c>
      <c r="AE22" s="5">
        <f>AB22*(1+'Założenia i wyniki'!$E$21/100)</f>
        <v>0.21492741622054456</v>
      </c>
      <c r="AF22" s="5">
        <f>AC22*(1+'Założenia i wyniki'!$E$21/100)</f>
        <v>0.22002836023217878</v>
      </c>
      <c r="AG22" s="5">
        <f>AD22*(1+'Założenia i wyniki'!$E$21/100)</f>
        <v>0.22002836023217878</v>
      </c>
      <c r="AH22" s="5">
        <f>AE22*(1+'Założenia i wyniki'!$E$21/100)</f>
        <v>0.22002836023217878</v>
      </c>
      <c r="AI22" s="5">
        <f>AF22*(1+'Założenia i wyniki'!$E$21/100)</f>
        <v>0.22525036664835579</v>
      </c>
      <c r="AJ22" s="5">
        <f>AG22*(1+'Założenia i wyniki'!$E$21/100)</f>
        <v>0.22525036664835579</v>
      </c>
      <c r="AK22" s="5">
        <f>AH22*(1+'Założenia i wyniki'!$E$21/100)</f>
        <v>0.22525036664835579</v>
      </c>
      <c r="AL22" s="5">
        <f>AI22*(1+'Założenia i wyniki'!$E$21/100)</f>
        <v>0.23059630868347672</v>
      </c>
      <c r="AM22" s="5">
        <f>AJ22*(1+'Założenia i wyniki'!$E$21/100)</f>
        <v>0.23059630868347672</v>
      </c>
      <c r="AN22" s="5">
        <f>AK22*(1+'Założenia i wyniki'!$E$21/100)</f>
        <v>0.23059630868347672</v>
      </c>
      <c r="AO22" s="5">
        <f>AL22*(1+'Założenia i wyniki'!$E$21/100)</f>
        <v>0.23606912774289787</v>
      </c>
      <c r="AP22" s="5">
        <f>AM22*(1+'Założenia i wyniki'!$E$21/100)</f>
        <v>0.23606912774289787</v>
      </c>
      <c r="AQ22" s="5">
        <f>AN22*(1+'Założenia i wyniki'!$E$21/100)</f>
        <v>0.23606912774289787</v>
      </c>
      <c r="AR22" s="5">
        <f>AO22*(1+'Założenia i wyniki'!$E$21/100)</f>
        <v>0.24167183504132927</v>
      </c>
      <c r="AS22" s="5">
        <f>AP22*(1+'Założenia i wyniki'!$E$21/100)</f>
        <v>0.24167183504132927</v>
      </c>
      <c r="AT22" s="5">
        <f>AQ22*(1+'Założenia i wyniki'!$E$21/100)</f>
        <v>0.24167183504132927</v>
      </c>
      <c r="AU22" s="5">
        <f>AR22*(1+'Założenia i wyniki'!$E$21/100)</f>
        <v>0.24740751325964344</v>
      </c>
      <c r="AV22" s="5">
        <f>AS22*(1+'Założenia i wyniki'!$E$21/100)</f>
        <v>0.24740751325964344</v>
      </c>
      <c r="AW22" s="5">
        <f>AT22*(1+'Założenia i wyniki'!$E$21/100)</f>
        <v>0.24740751325964344</v>
      </c>
      <c r="AX22" s="5">
        <f>AU22*(1+'Założenia i wyniki'!$E$21/100)</f>
        <v>0.25327931824100558</v>
      </c>
      <c r="AY22" s="5">
        <f>AV22*(1+'Założenia i wyniki'!$E$21/100)</f>
        <v>0.25327931824100558</v>
      </c>
      <c r="AZ22" s="5">
        <f>AW22*(1+'Założenia i wyniki'!$E$21/100)</f>
        <v>0.25327931824100558</v>
      </c>
      <c r="BA22" s="5">
        <f>AX22*(1+'Założenia i wyniki'!$E$21/100)</f>
        <v>0.25929048072725874</v>
      </c>
      <c r="BB22" s="5">
        <f>AY22*(1+'Założenia i wyniki'!$E$21/100)</f>
        <v>0.25929048072725874</v>
      </c>
      <c r="BC22" s="5">
        <f>AZ22*(1+'Założenia i wyniki'!$E$21/100)</f>
        <v>0.25929048072725874</v>
      </c>
      <c r="BD22" s="5">
        <f>BA22*(1+'Założenia i wyniki'!$E$21/100)</f>
        <v>0.26544430813651898</v>
      </c>
      <c r="BE22" s="5">
        <f>BB22*(1+'Założenia i wyniki'!$E$21/100)</f>
        <v>0.26544430813651898</v>
      </c>
      <c r="BF22" s="5">
        <f>BC22*(1+'Założenia i wyniki'!$E$21/100)</f>
        <v>0.26544430813651898</v>
      </c>
      <c r="BG22" s="5">
        <f>BD22*(1+'Założenia i wyniki'!$E$21/100)</f>
        <v>0.271744186382959</v>
      </c>
      <c r="BH22" s="5">
        <f>BE22*(1+'Założenia i wyniki'!$E$21/100)</f>
        <v>0.271744186382959</v>
      </c>
      <c r="BI22" s="5">
        <f>BF22*(1+'Założenia i wyniki'!$E$21/100)</f>
        <v>0.271744186382959</v>
      </c>
      <c r="BJ22" s="5">
        <f>BG22*(1+'Założenia i wyniki'!$E$21/100)</f>
        <v>0.2781935817397812</v>
      </c>
      <c r="BK22" s="5">
        <f>BH22*(1+'Założenia i wyniki'!$E$21/100)</f>
        <v>0.2781935817397812</v>
      </c>
      <c r="BL22" s="5">
        <f>BI22*(1+'Założenia i wyniki'!$E$21/100)</f>
        <v>0.2781935817397812</v>
      </c>
      <c r="BM22" s="5">
        <f>BJ22*(1+'Założenia i wyniki'!$E$21/100)</f>
        <v>0.2847960427464053</v>
      </c>
      <c r="BN22" s="5">
        <f>BK22*(1+'Założenia i wyniki'!$E$21/100)</f>
        <v>0.2847960427464053</v>
      </c>
      <c r="BO22" s="5">
        <f>BL22*(1+'Założenia i wyniki'!$E$21/100)</f>
        <v>0.2847960427464053</v>
      </c>
      <c r="BP22" s="5">
        <f>BM22*(1+'Założenia i wyniki'!$E$21/100)</f>
        <v>0.29155520216091996</v>
      </c>
      <c r="BQ22" s="5">
        <f>BN22*(1+'Założenia i wyniki'!$E$21/100)</f>
        <v>0.29155520216091996</v>
      </c>
      <c r="BR22" s="5">
        <f>BO22*(1+'Założenia i wyniki'!$E$21/100)</f>
        <v>0.29155520216091996</v>
      </c>
      <c r="BS22" s="5">
        <f>BP22*(1+'Założenia i wyniki'!$E$21/100)</f>
        <v>0.29847477895887242</v>
      </c>
      <c r="BT22" s="5">
        <f>BQ22*(1+'Założenia i wyniki'!$E$21/100)</f>
        <v>0.29847477895887242</v>
      </c>
      <c r="BU22" s="5">
        <f>BR22*(1+'Założenia i wyniki'!$E$21/100)</f>
        <v>0.29847477895887242</v>
      </c>
      <c r="BV22" s="5">
        <f>BS22*(1+'Założenia i wyniki'!$E$21/100)</f>
        <v>0.30555858037949629</v>
      </c>
      <c r="BW22" s="5">
        <f>BT22*(1+'Założenia i wyniki'!$E$21/100)</f>
        <v>0.30555858037949629</v>
      </c>
      <c r="BX22" s="5">
        <f>BU22*(1+'Założenia i wyniki'!$E$21/100)</f>
        <v>0.30555858037949629</v>
      </c>
      <c r="BY22" s="5">
        <f>BV22*(1+'Założenia i wyniki'!$E$21/100)</f>
        <v>0.31281050402050298</v>
      </c>
      <c r="BZ22" s="5">
        <f>BW22*(1+'Założenia i wyniki'!$E$21/100)</f>
        <v>0.31281050402050298</v>
      </c>
      <c r="CA22" s="5">
        <f>BX22*(1+'Założenia i wyniki'!$E$21/100)</f>
        <v>0.31281050402050298</v>
      </c>
      <c r="CB22" s="5">
        <f>BY22*(1+'Założenia i wyniki'!$E$21/100)</f>
        <v>0.32023453998258955</v>
      </c>
      <c r="CC22" s="5">
        <f>BZ22*(1+'Założenia i wyniki'!$E$21/100)</f>
        <v>0.32023453998258955</v>
      </c>
      <c r="CD22" s="5">
        <f>CA22*(1+'Założenia i wyniki'!$E$21/100)</f>
        <v>0.32023453998258955</v>
      </c>
      <c r="CE22" s="5">
        <f>CB22*(1+'Założenia i wyniki'!$E$21/100)</f>
        <v>0.32783477306484293</v>
      </c>
      <c r="CF22" s="5">
        <f>CC22*(1+'Założenia i wyniki'!$E$21/100)</f>
        <v>0.32783477306484293</v>
      </c>
      <c r="CG22" s="5">
        <f>CD22*(1+'Założenia i wyniki'!$E$21/100)</f>
        <v>0.32783477306484293</v>
      </c>
      <c r="CH22" s="5">
        <f>CE22*(1+'Założenia i wyniki'!$E$21/100)</f>
        <v>0.33561538501224847</v>
      </c>
      <c r="CI22" s="5">
        <f>CF22*(1+'Założenia i wyniki'!$E$21/100)</f>
        <v>0.33561538501224847</v>
      </c>
      <c r="CJ22" s="5">
        <f>CG22*(1+'Założenia i wyniki'!$E$21/100)</f>
        <v>0.33561538501224847</v>
      </c>
      <c r="CK22" s="5">
        <f>CH22*(1+'Założenia i wyniki'!$E$21/100)</f>
        <v>0.3435806568165391</v>
      </c>
      <c r="CL22" s="5">
        <f>CI22*(1+'Założenia i wyniki'!$E$21/100)</f>
        <v>0.3435806568165391</v>
      </c>
      <c r="CM22" s="5">
        <f>CJ22*(1+'Założenia i wyniki'!$E$21/100)</f>
        <v>0.3435806568165391</v>
      </c>
    </row>
    <row r="23" spans="1:91" s="5" customFormat="1" x14ac:dyDescent="0.25">
      <c r="A23" s="5" t="s">
        <v>16</v>
      </c>
      <c r="B23" s="5">
        <f>'Założenia i wyniki'!$E$19/2*(1+'Założenia i wyniki'!$E$22/100)</f>
        <v>153.55999999999997</v>
      </c>
      <c r="C23" s="5">
        <f>'Założenia i wyniki'!$E$19/2*(1+'Założenia i wyniki'!$E$22/100)</f>
        <v>153.55999999999997</v>
      </c>
      <c r="D23" s="5">
        <f>B23+C23</f>
        <v>307.11999999999995</v>
      </c>
      <c r="E23" s="5">
        <f>B23*(1+'Założenia i wyniki'!$E$22/100)</f>
        <v>157.2044906666666</v>
      </c>
      <c r="F23" s="5">
        <f>C23*(1+'Założenia i wyniki'!$E$22/100)</f>
        <v>157.2044906666666</v>
      </c>
      <c r="G23" s="5">
        <f>D23*(1+'Założenia i wyniki'!$E$22/100)</f>
        <v>314.4089813333332</v>
      </c>
      <c r="H23" s="5">
        <f>E23*(1+'Założenia i wyniki'!$E$22/100)</f>
        <v>160.93547724515545</v>
      </c>
      <c r="I23" s="5">
        <f>F23*(1+'Założenia i wyniki'!$E$22/100)</f>
        <v>160.93547724515545</v>
      </c>
      <c r="J23" s="5">
        <f>G23*(1+'Założenia i wyniki'!$E$22/100)</f>
        <v>321.87095449031091</v>
      </c>
      <c r="K23" s="5">
        <f>H23*(1+'Założenia i wyniki'!$E$22/100)</f>
        <v>164.75501257177379</v>
      </c>
      <c r="L23" s="5">
        <f>I23*(1+'Założenia i wyniki'!$E$22/100)</f>
        <v>164.75501257177379</v>
      </c>
      <c r="M23" s="5">
        <f>J23*(1+'Założenia i wyniki'!$E$22/100)</f>
        <v>329.51002514354758</v>
      </c>
      <c r="N23" s="5">
        <f>K23*(1+'Założenia i wyniki'!$E$22/100)</f>
        <v>168.66519820347719</v>
      </c>
      <c r="O23" s="5">
        <f>L23*(1+'Założenia i wyniki'!$E$22/100)</f>
        <v>168.66519820347719</v>
      </c>
      <c r="P23" s="5">
        <f>M23*(1+'Założenia i wyniki'!$E$22/100)</f>
        <v>337.33039640695438</v>
      </c>
      <c r="Q23" s="5">
        <f>N23*(1+'Założenia i wyniki'!$E$22/100)</f>
        <v>172.66818557417301</v>
      </c>
      <c r="R23" s="5">
        <f>O23*(1+'Założenia i wyniki'!$E$22/100)</f>
        <v>172.66818557417301</v>
      </c>
      <c r="S23" s="5">
        <f>P23*(1+'Założenia i wyniki'!$E$22/100)</f>
        <v>345.33637114834602</v>
      </c>
      <c r="T23" s="5">
        <f>Q23*(1+'Założenia i wyniki'!$E$22/100)</f>
        <v>176.76617717846668</v>
      </c>
      <c r="U23" s="5">
        <f>R23*(1+'Założenia i wyniki'!$E$22/100)</f>
        <v>176.76617717846668</v>
      </c>
      <c r="V23" s="5">
        <f>S23*(1+'Założenia i wyniki'!$E$22/100)</f>
        <v>353.53235435693335</v>
      </c>
      <c r="W23" s="5">
        <f>T23*(1+'Założenia i wyniki'!$E$22/100)</f>
        <v>180.96142778350224</v>
      </c>
      <c r="X23" s="5">
        <f>U23*(1+'Założenia i wyniki'!$E$22/100)</f>
        <v>180.96142778350224</v>
      </c>
      <c r="Y23" s="5">
        <f>V23*(1+'Założenia i wyniki'!$E$22/100)</f>
        <v>361.92285556700449</v>
      </c>
      <c r="Z23" s="5">
        <f>W23*(1+'Założenia i wyniki'!$E$22/100)</f>
        <v>185.25624566956401</v>
      </c>
      <c r="AA23" s="5">
        <f>X23*(1+'Założenia i wyniki'!$E$22/100)</f>
        <v>185.25624566956401</v>
      </c>
      <c r="AB23" s="5">
        <f>Y23*(1+'Założenia i wyniki'!$E$22/100)</f>
        <v>370.51249133912802</v>
      </c>
      <c r="AC23" s="5">
        <f>Z23*(1+'Założenia i wyniki'!$E$22/100)</f>
        <v>189.65299390012163</v>
      </c>
      <c r="AD23" s="5">
        <f>AA23*(1+'Założenia i wyniki'!$E$22/100)</f>
        <v>189.65299390012163</v>
      </c>
      <c r="AE23" s="5">
        <f>AB23*(1+'Założenia i wyniki'!$E$22/100)</f>
        <v>379.30598780024326</v>
      </c>
      <c r="AF23" s="5">
        <f>AC23*(1+'Założenia i wyniki'!$E$22/100)</f>
        <v>194.15409162201783</v>
      </c>
      <c r="AG23" s="5">
        <f>AD23*(1+'Założenia i wyniki'!$E$22/100)</f>
        <v>194.15409162201783</v>
      </c>
      <c r="AH23" s="5">
        <f>AE23*(1+'Założenia i wyniki'!$E$22/100)</f>
        <v>388.30818324403566</v>
      </c>
      <c r="AI23" s="5">
        <f>AF23*(1+'Założenia i wyniki'!$E$22/100)</f>
        <v>198.76201539651368</v>
      </c>
      <c r="AJ23" s="5">
        <f>AG23*(1+'Założenia i wyniki'!$E$22/100)</f>
        <v>198.76201539651368</v>
      </c>
      <c r="AK23" s="5">
        <f>AH23*(1+'Założenia i wyniki'!$E$22/100)</f>
        <v>397.52403079302735</v>
      </c>
      <c r="AL23" s="5">
        <f>AI23*(1+'Założenia i wyniki'!$E$22/100)</f>
        <v>203.47930056192422</v>
      </c>
      <c r="AM23" s="5">
        <f>AJ23*(1+'Założenia i wyniki'!$E$22/100)</f>
        <v>203.47930056192422</v>
      </c>
      <c r="AN23" s="5">
        <f>AK23*(1+'Założenia i wyniki'!$E$22/100)</f>
        <v>406.95860112384844</v>
      </c>
      <c r="AO23" s="5">
        <f>AL23*(1+'Założenia i wyniki'!$E$22/100)</f>
        <v>208.30854262859384</v>
      </c>
      <c r="AP23" s="5">
        <f>AM23*(1+'Założenia i wyniki'!$E$22/100)</f>
        <v>208.30854262859384</v>
      </c>
      <c r="AQ23" s="5">
        <f>AN23*(1+'Założenia i wyniki'!$E$22/100)</f>
        <v>416.61708525718768</v>
      </c>
      <c r="AR23" s="5">
        <f>AO23*(1+'Założenia i wyniki'!$E$22/100)</f>
        <v>213.25239870697911</v>
      </c>
      <c r="AS23" s="5">
        <f>AP23*(1+'Założenia i wyniki'!$E$22/100)</f>
        <v>213.25239870697911</v>
      </c>
      <c r="AT23" s="5">
        <f>AQ23*(1+'Założenia i wyniki'!$E$22/100)</f>
        <v>426.50479741395822</v>
      </c>
      <c r="AU23" s="5">
        <f>AR23*(1+'Założenia i wyniki'!$E$22/100)</f>
        <v>218.3135889696247</v>
      </c>
      <c r="AV23" s="5">
        <f>AS23*(1+'Założenia i wyniki'!$E$22/100)</f>
        <v>218.3135889696247</v>
      </c>
      <c r="AW23" s="5">
        <f>AT23*(1+'Założenia i wyniki'!$E$22/100)</f>
        <v>436.62717793924941</v>
      </c>
      <c r="AX23" s="5">
        <f>AU23*(1+'Założenia i wyniki'!$E$22/100)</f>
        <v>223.49489814783709</v>
      </c>
      <c r="AY23" s="5">
        <f>AV23*(1+'Założenia i wyniki'!$E$22/100)</f>
        <v>223.49489814783709</v>
      </c>
      <c r="AZ23" s="5">
        <f>AW23*(1+'Założenia i wyniki'!$E$22/100)</f>
        <v>446.98979629567418</v>
      </c>
      <c r="BA23" s="5">
        <f>AX23*(1+'Założenia i wyniki'!$E$22/100)</f>
        <v>228.79917706387906</v>
      </c>
      <c r="BB23" s="5">
        <f>AY23*(1+'Założenia i wyniki'!$E$22/100)</f>
        <v>228.79917706387906</v>
      </c>
      <c r="BC23" s="5">
        <f>AZ23*(1+'Założenia i wyniki'!$E$22/100)</f>
        <v>457.59835412775811</v>
      </c>
      <c r="BD23" s="5">
        <f>BA23*(1+'Założenia i wyniki'!$E$22/100)</f>
        <v>234.22934419952841</v>
      </c>
      <c r="BE23" s="5">
        <f>BB23*(1+'Założenia i wyniki'!$E$22/100)</f>
        <v>234.22934419952841</v>
      </c>
      <c r="BF23" s="5">
        <f>BC23*(1+'Założenia i wyniki'!$E$22/100)</f>
        <v>468.45868839905683</v>
      </c>
      <c r="BG23" s="5">
        <f>BD23*(1+'Założenia i wyniki'!$E$22/100)</f>
        <v>239.78838730186385</v>
      </c>
      <c r="BH23" s="5">
        <f>BE23*(1+'Założenia i wyniki'!$E$22/100)</f>
        <v>239.78838730186385</v>
      </c>
      <c r="BI23" s="5">
        <f>BF23*(1+'Założenia i wyniki'!$E$22/100)</f>
        <v>479.5767746037277</v>
      </c>
      <c r="BJ23" s="5">
        <f>BG23*(1+'Założenia i wyniki'!$E$22/100)</f>
        <v>245.47936502716138</v>
      </c>
      <c r="BK23" s="5">
        <f>BH23*(1+'Założenia i wyniki'!$E$22/100)</f>
        <v>245.47936502716138</v>
      </c>
      <c r="BL23" s="5">
        <f>BI23*(1+'Założenia i wyniki'!$E$22/100)</f>
        <v>490.95873005432276</v>
      </c>
      <c r="BM23" s="5">
        <f>BJ23*(1+'Założenia i wyniki'!$E$22/100)</f>
        <v>251.30540862380596</v>
      </c>
      <c r="BN23" s="5">
        <f>BK23*(1+'Założenia i wyniki'!$E$22/100)</f>
        <v>251.30540862380596</v>
      </c>
      <c r="BO23" s="5">
        <f>BL23*(1+'Założenia i wyniki'!$E$22/100)</f>
        <v>502.61081724761192</v>
      </c>
      <c r="BP23" s="5">
        <f>BM23*(1+'Założenia i wyniki'!$E$22/100)</f>
        <v>257.26972365514422</v>
      </c>
      <c r="BQ23" s="5">
        <f>BN23*(1+'Założenia i wyniki'!$E$22/100)</f>
        <v>257.26972365514422</v>
      </c>
      <c r="BR23" s="5">
        <f>BO23*(1+'Założenia i wyniki'!$E$22/100)</f>
        <v>514.53944731028844</v>
      </c>
      <c r="BS23" s="5">
        <f>BP23*(1+'Założenia i wyniki'!$E$22/100)</f>
        <v>263.37559176322628</v>
      </c>
      <c r="BT23" s="5">
        <f>BQ23*(1+'Założenia i wyniki'!$E$22/100)</f>
        <v>263.37559176322628</v>
      </c>
      <c r="BU23" s="5">
        <f>BR23*(1+'Założenia i wyniki'!$E$22/100)</f>
        <v>526.75118352645256</v>
      </c>
      <c r="BV23" s="5">
        <f>BS23*(1+'Założenia i wyniki'!$E$22/100)</f>
        <v>269.62637247440682</v>
      </c>
      <c r="BW23" s="5">
        <f>BT23*(1+'Założenia i wyniki'!$E$22/100)</f>
        <v>269.62637247440682</v>
      </c>
      <c r="BX23" s="5">
        <f>BU23*(1+'Założenia i wyniki'!$E$22/100)</f>
        <v>539.25274494881364</v>
      </c>
      <c r="BY23" s="5">
        <f>BV23*(1+'Założenia i wyniki'!$E$22/100)</f>
        <v>276.02550504779936</v>
      </c>
      <c r="BZ23" s="5">
        <f>BW23*(1+'Założenia i wyniki'!$E$22/100)</f>
        <v>276.02550504779936</v>
      </c>
      <c r="CA23" s="5">
        <f>BX23*(1+'Założenia i wyniki'!$E$22/100)</f>
        <v>552.05101009559871</v>
      </c>
      <c r="CB23" s="5">
        <f>BY23*(1+'Założenia i wyniki'!$E$22/100)</f>
        <v>282.57651036760041</v>
      </c>
      <c r="CC23" s="5">
        <f>BZ23*(1+'Założenia i wyniki'!$E$22/100)</f>
        <v>282.57651036760041</v>
      </c>
      <c r="CD23" s="5">
        <f>CA23*(1+'Założenia i wyniki'!$E$22/100)</f>
        <v>565.15302073520081</v>
      </c>
      <c r="CE23" s="5">
        <f>CB23*(1+'Założenia i wyniki'!$E$22/100)</f>
        <v>289.28299288032474</v>
      </c>
      <c r="CF23" s="5">
        <f>CC23*(1+'Założenia i wyniki'!$E$22/100)</f>
        <v>289.28299288032474</v>
      </c>
      <c r="CG23" s="5">
        <f>CD23*(1+'Założenia i wyniki'!$E$22/100)</f>
        <v>578.56598576064948</v>
      </c>
      <c r="CH23" s="5">
        <f>CE23*(1+'Założenia i wyniki'!$E$22/100)</f>
        <v>296.14864257801776</v>
      </c>
      <c r="CI23" s="5">
        <f>CF23*(1+'Założenia i wyniki'!$E$22/100)</f>
        <v>296.14864257801776</v>
      </c>
      <c r="CJ23" s="5">
        <f>CG23*(1+'Założenia i wyniki'!$E$22/100)</f>
        <v>592.29728515603551</v>
      </c>
      <c r="CK23" s="5">
        <f>CH23*(1+'Założenia i wyniki'!$E$22/100)</f>
        <v>303.17723702853601</v>
      </c>
      <c r="CL23" s="5">
        <f>CI23*(1+'Założenia i wyniki'!$E$22/100)</f>
        <v>303.17723702853601</v>
      </c>
      <c r="CM23" s="5">
        <f>CJ23*(1+'Założenia i wyniki'!$E$22/100)</f>
        <v>606.35447405707203</v>
      </c>
    </row>
    <row r="24" spans="1:91" x14ac:dyDescent="0.25">
      <c r="A24" s="5" t="s">
        <v>203</v>
      </c>
      <c r="C24" s="5"/>
      <c r="D24" s="5">
        <f>1/(1+'Koszt kapitału'!$D$14%)^B4</f>
        <v>0.97812797174296973</v>
      </c>
      <c r="F24" s="5"/>
      <c r="G24" s="5">
        <f>1/(1+'Koszt kapitału'!$D$14%)^E4</f>
        <v>0.95673432910601586</v>
      </c>
      <c r="I24" s="5"/>
      <c r="J24" s="5">
        <f>1/(1+'Koszt kapitału'!$D$14%)^H4</f>
        <v>0.93580860882533823</v>
      </c>
      <c r="L24" s="5"/>
      <c r="M24" s="5">
        <f>1/(1+'Koszt kapitału'!$D$14%)^K4</f>
        <v>0.91534057648993838</v>
      </c>
      <c r="O24" s="5"/>
      <c r="P24" s="5">
        <f>1/(1+'Koszt kapitału'!$D$14%)^N4</f>
        <v>0.89532022153614399</v>
      </c>
      <c r="R24" s="5"/>
      <c r="S24" s="5">
        <f>1/(1+'Koszt kapitału'!$D$14%)^Q4</f>
        <v>0.87573775235161488</v>
      </c>
      <c r="U24" s="5"/>
      <c r="V24" s="5">
        <f>1/(1+'Koszt kapitału'!$D$14%)^T4</f>
        <v>0.85658359148643237</v>
      </c>
      <c r="X24" s="5"/>
      <c r="Y24" s="5">
        <f>1/(1+'Koszt kapitału'!$D$14%)^W4</f>
        <v>0.83784837096893272</v>
      </c>
      <c r="AA24" s="5"/>
      <c r="AB24" s="5">
        <f>1/(1+'Koszt kapitału'!$D$14%)^Z4</f>
        <v>0.81952292772399338</v>
      </c>
      <c r="AD24" s="5"/>
      <c r="AE24" s="5">
        <f>1/(1+'Koszt kapitału'!$D$14%)^AC4</f>
        <v>0.80159829909153013</v>
      </c>
      <c r="AG24" s="5"/>
      <c r="AH24" s="5">
        <f>1/(1+'Koszt kapitału'!$D$14%)^AF4</f>
        <v>0.78406571844301276</v>
      </c>
      <c r="AJ24" s="5"/>
      <c r="AK24" s="5">
        <f>1/(1+'Koszt kapitału'!$D$14%)^AI4</f>
        <v>0.76691661089385854</v>
      </c>
      <c r="AM24" s="5"/>
      <c r="AN24" s="5">
        <f>1/(1+'Koszt kapitału'!$D$14%)^AL4</f>
        <v>0.75014258910960219</v>
      </c>
      <c r="AP24" s="5"/>
      <c r="AQ24" s="5">
        <f>1/(1+'Koszt kapitału'!$D$14%)^AO4</f>
        <v>0.73373544920379508</v>
      </c>
      <c r="AS24" s="5"/>
      <c r="AT24" s="5">
        <f>1/(1+'Koszt kapitału'!$D$14%)^AR4</f>
        <v>0.71768716672562505</v>
      </c>
      <c r="AV24" s="5"/>
      <c r="AW24" s="5">
        <f>1/(1+'Koszt kapitału'!$D$14%)^AU4</f>
        <v>0.70198989273529422</v>
      </c>
      <c r="AY24" s="5"/>
      <c r="AZ24" s="5">
        <f>1/(1+'Koszt kapitału'!$D$14%)^AX4</f>
        <v>0.68663594996523836</v>
      </c>
      <c r="BB24" s="5"/>
      <c r="BC24" s="5">
        <f>1/(1+'Koszt kapitału'!$D$14%)^BA4</f>
        <v>0.67161782906530576</v>
      </c>
      <c r="BE24" s="5"/>
      <c r="BF24" s="5">
        <f>1/(1+'Koszt kapitału'!$D$14%)^BD4</f>
        <v>0.65692818493006422</v>
      </c>
      <c r="BH24" s="5"/>
      <c r="BI24" s="5">
        <f>1/(1+'Koszt kapitału'!$D$14%)^BG4</f>
        <v>0.64255983310643427</v>
      </c>
      <c r="BK24" s="5"/>
      <c r="BL24" s="5">
        <f>1/(1+'Koszt kapitału'!$D$14%)^BJ4</f>
        <v>0.62850574627989764</v>
      </c>
      <c r="BN24" s="5"/>
      <c r="BO24" s="5">
        <f>1/(1+'Koszt kapitału'!$D$14%)^BM4</f>
        <v>0.61475905083755789</v>
      </c>
      <c r="BQ24" s="5"/>
      <c r="BR24" s="5">
        <f>1/(1+'Koszt kapitału'!$D$14%)^BP4</f>
        <v>0.60131302350637383</v>
      </c>
      <c r="BT24" s="5"/>
      <c r="BU24" s="5">
        <f>1/(1+'Koszt kapitału'!$D$14%)^BS4</f>
        <v>0.58816108806492207</v>
      </c>
      <c r="BW24" s="5"/>
      <c r="BX24" s="5">
        <f>1/(1+'Koszt kapitału'!$D$14%)^BV4</f>
        <v>0.57529681212708039</v>
      </c>
      <c r="BZ24" s="5"/>
      <c r="CA24" s="5">
        <f>1/(1+'Koszt kapitału'!$D$14%)^BY4</f>
        <v>0.56271390399605759</v>
      </c>
      <c r="CC24" s="5"/>
      <c r="CD24" s="5">
        <f>1/(1+'Koszt kapitału'!$D$14%)^CB4</f>
        <v>0.55040620958723196</v>
      </c>
      <c r="CF24" s="5"/>
      <c r="CG24" s="5">
        <f>1/(1+'Koszt kapitału'!$D$14%)^CE4</f>
        <v>0.53836770941829515</v>
      </c>
      <c r="CI24" s="5"/>
      <c r="CJ24" s="5">
        <f>1/(1+'Koszt kapitału'!$D$14%)^CH4</f>
        <v>0.52659251566522558</v>
      </c>
      <c r="CL24" s="5"/>
      <c r="CM24" s="5">
        <f>1/(1+'Koszt kapitału'!$D$14%)^CK4</f>
        <v>0.515074869282655</v>
      </c>
    </row>
    <row r="25" spans="1:91" x14ac:dyDescent="0.25">
      <c r="A25" s="5"/>
      <c r="C25" s="5"/>
      <c r="D25" s="5"/>
      <c r="F25" s="5"/>
      <c r="G25" s="5"/>
      <c r="I25" s="5"/>
      <c r="J25" s="5"/>
      <c r="L25" s="5"/>
      <c r="M25" s="5"/>
      <c r="O25" s="5"/>
      <c r="P25" s="5"/>
      <c r="R25" s="5"/>
      <c r="S25" s="5"/>
      <c r="U25" s="5"/>
      <c r="V25" s="5"/>
      <c r="X25" s="5"/>
      <c r="Y25" s="5"/>
      <c r="AA25" s="5"/>
      <c r="AB25" s="5"/>
      <c r="AD25" s="5"/>
      <c r="AE25" s="5"/>
      <c r="AG25" s="5"/>
      <c r="AH25" s="5"/>
      <c r="AJ25" s="5"/>
      <c r="AK25" s="5"/>
      <c r="AM25" s="5"/>
      <c r="AN25" s="5"/>
      <c r="AP25" s="5"/>
      <c r="AQ25" s="5"/>
      <c r="AS25" s="5"/>
      <c r="AT25" s="5"/>
      <c r="AV25" s="5"/>
      <c r="AW25" s="5"/>
      <c r="AY25" s="5"/>
      <c r="AZ25" s="5"/>
      <c r="BB25" s="5"/>
      <c r="BC25" s="5"/>
      <c r="BE25" s="5"/>
      <c r="BF25" s="5"/>
      <c r="BH25" s="5"/>
      <c r="BI25" s="5"/>
      <c r="BK25" s="5"/>
      <c r="BL25" s="5"/>
      <c r="BN25" s="5"/>
      <c r="BO25" s="5"/>
      <c r="BQ25" s="5"/>
      <c r="BR25" s="5"/>
      <c r="BT25" s="5"/>
      <c r="BU25" s="5"/>
      <c r="BW25" s="5"/>
      <c r="BX25" s="5"/>
      <c r="BZ25" s="5"/>
      <c r="CA25" s="5"/>
      <c r="CC25" s="5"/>
      <c r="CD25" s="5"/>
      <c r="CF25" s="5"/>
      <c r="CG25" s="5"/>
      <c r="CI25" s="5"/>
      <c r="CJ25" s="5"/>
      <c r="CL25" s="5"/>
      <c r="CM25" s="5"/>
    </row>
    <row r="26" spans="1:91" x14ac:dyDescent="0.25">
      <c r="A26" s="170" t="s">
        <v>224</v>
      </c>
      <c r="C26" s="5"/>
      <c r="D26" s="5"/>
      <c r="F26" s="5"/>
      <c r="G26" s="5"/>
      <c r="I26" s="5"/>
      <c r="J26" s="5"/>
      <c r="L26" s="5"/>
      <c r="M26" s="5"/>
      <c r="O26" s="5"/>
      <c r="P26" s="5"/>
      <c r="R26" s="5"/>
      <c r="S26" s="5"/>
      <c r="U26" s="5"/>
      <c r="V26" s="5"/>
      <c r="X26" s="5"/>
      <c r="Y26" s="5"/>
      <c r="AA26" s="5"/>
      <c r="AB26" s="5"/>
      <c r="AD26" s="5"/>
      <c r="AE26" s="5"/>
      <c r="AG26" s="5"/>
      <c r="AH26" s="5"/>
      <c r="AJ26" s="5"/>
      <c r="AK26" s="5"/>
      <c r="AM26" s="5"/>
      <c r="AN26" s="5"/>
      <c r="AP26" s="5"/>
      <c r="AQ26" s="5"/>
      <c r="AS26" s="5"/>
      <c r="AT26" s="5"/>
      <c r="AV26" s="5"/>
      <c r="AW26" s="5"/>
      <c r="AY26" s="5"/>
      <c r="AZ26" s="5"/>
      <c r="BB26" s="5"/>
      <c r="BC26" s="5"/>
      <c r="BE26" s="5"/>
      <c r="BF26" s="5"/>
      <c r="BH26" s="5"/>
      <c r="BI26" s="5"/>
      <c r="BK26" s="5"/>
      <c r="BL26" s="5"/>
      <c r="BN26" s="5"/>
      <c r="BO26" s="5"/>
      <c r="BQ26" s="5"/>
      <c r="BR26" s="5"/>
      <c r="BT26" s="5"/>
      <c r="BU26" s="5"/>
      <c r="BW26" s="5"/>
      <c r="BX26" s="5"/>
      <c r="BZ26" s="5"/>
      <c r="CA26" s="5"/>
      <c r="CC26" s="5"/>
      <c r="CD26" s="5"/>
      <c r="CF26" s="5"/>
      <c r="CG26" s="5"/>
      <c r="CI26" s="5"/>
      <c r="CJ26" s="5"/>
      <c r="CL26" s="5"/>
      <c r="CM26" s="5"/>
    </row>
    <row r="27" spans="1:91" x14ac:dyDescent="0.25">
      <c r="A27" s="5"/>
      <c r="C27" s="5"/>
      <c r="D27" s="5"/>
      <c r="F27" s="5"/>
      <c r="G27" s="5"/>
      <c r="I27" s="5"/>
      <c r="J27" s="5"/>
      <c r="L27" s="5"/>
      <c r="M27" s="5"/>
      <c r="O27" s="5"/>
      <c r="P27" s="5"/>
      <c r="R27" s="5"/>
      <c r="S27" s="5"/>
      <c r="U27" s="5"/>
      <c r="V27" s="5"/>
      <c r="X27" s="5"/>
      <c r="Y27" s="5"/>
      <c r="AA27" s="5"/>
      <c r="AB27" s="5"/>
      <c r="AD27" s="5"/>
      <c r="AE27" s="5"/>
      <c r="AG27" s="5"/>
      <c r="AH27" s="5"/>
      <c r="AJ27" s="5"/>
      <c r="AK27" s="5"/>
      <c r="AM27" s="5"/>
      <c r="AN27" s="5"/>
      <c r="AP27" s="5"/>
      <c r="AQ27" s="5"/>
      <c r="AS27" s="5"/>
      <c r="AT27" s="5"/>
      <c r="AV27" s="5"/>
      <c r="AW27" s="5"/>
      <c r="AY27" s="5"/>
      <c r="AZ27" s="5"/>
      <c r="BB27" s="5"/>
      <c r="BC27" s="5"/>
      <c r="BE27" s="5"/>
      <c r="BF27" s="5"/>
      <c r="BH27" s="5"/>
      <c r="BI27" s="5"/>
      <c r="BK27" s="5"/>
      <c r="BL27" s="5"/>
      <c r="BN27" s="5"/>
      <c r="BO27" s="5"/>
      <c r="BQ27" s="5"/>
      <c r="BR27" s="5"/>
      <c r="BT27" s="5"/>
      <c r="BU27" s="5"/>
      <c r="BW27" s="5"/>
      <c r="BX27" s="5"/>
      <c r="BZ27" s="5"/>
      <c r="CA27" s="5"/>
      <c r="CC27" s="5"/>
      <c r="CD27" s="5"/>
      <c r="CF27" s="5"/>
      <c r="CG27" s="5"/>
      <c r="CI27" s="5"/>
      <c r="CJ27" s="5"/>
      <c r="CL27" s="5"/>
      <c r="CM27" s="5"/>
    </row>
    <row r="28" spans="1:91" x14ac:dyDescent="0.25">
      <c r="A28" s="165" t="s">
        <v>202</v>
      </c>
      <c r="CM28" s="1"/>
    </row>
    <row r="29" spans="1:91" x14ac:dyDescent="0.25">
      <c r="A29" s="1" t="s">
        <v>201</v>
      </c>
      <c r="D29" s="1">
        <f>SUM(B32:C32)-SUM('Koszt kapitału'!K$10:K$21)-D$23-'Założenia i wyniki'!$E$12*'Założenia i wyniki'!$E$6/'Założenia i wyniki'!$E$39</f>
        <v>-541.04410640542528</v>
      </c>
      <c r="G29" s="1">
        <f>SUM(E32:F32)-SUM('Koszt kapitału'!K$22:K$33)-G$23-'Założenia i wyniki'!$E$12*'Założenia i wyniki'!$E$6/'Założenia i wyniki'!$E$39</f>
        <v>-566.99396228346563</v>
      </c>
      <c r="H29" s="1"/>
      <c r="I29" s="1"/>
      <c r="J29" s="1">
        <f>SUM(H32:I32)-SUM('Koszt kapitału'!K$34:K$45)-J$23-'Założenia i wyniki'!$E$12*'Założenia i wyniki'!$E$6/'Założenia i wyniki'!$E$39</f>
        <v>-593.01557986586067</v>
      </c>
      <c r="K29" s="1"/>
      <c r="L29" s="1"/>
      <c r="M29" s="158">
        <f>SUM(K32:L32)-SUM('Koszt kapitału'!K$46:K$57)-M$23-'Założenia i wyniki'!$E$12*'Założenia i wyniki'!$E$6/'Założenia i wyniki'!$E$39</f>
        <v>-619.11306482522536</v>
      </c>
      <c r="N29" s="1"/>
      <c r="O29" s="1"/>
      <c r="P29" s="1">
        <f>SUM(N32:O32)-SUM('Koszt kapitału'!K$58:K$69)-P$23-'Założenia i wyniki'!$E$12*'Założenia i wyniki'!$E$6/'Założenia i wyniki'!$E$39</f>
        <v>-645.29062027547025</v>
      </c>
      <c r="Q29" s="1"/>
      <c r="R29" s="1"/>
      <c r="S29" s="1">
        <f>SUM(Q32:R32)-SUM('Koszt kapitału'!K$70:K$81)-S$23-'Założenia i wyniki'!$E$12*'Założenia i wyniki'!$E$6/'Założenia i wyniki'!$E$39</f>
        <v>-671.55254908441066</v>
      </c>
      <c r="T29" s="1"/>
      <c r="U29" s="1"/>
      <c r="V29" s="1">
        <f>SUM(T32:U32)-SUM('Koszt kapitału'!K$82:K$93)-V$23-'Założenia i wyniki'!$E$12*'Założenia i wyniki'!$E$6/'Założenia i wyniki'!$E$39</f>
        <v>-697.90325624125762</v>
      </c>
      <c r="W29" s="1"/>
      <c r="X29" s="1"/>
      <c r="Y29" s="1">
        <f>SUM(W32:X32)-SUM('Koszt kapitału'!K$94:K$105)-Y$23-'Założenia i wyniki'!$E$12*'Założenia i wyniki'!$E$6/'Założenia i wyniki'!$E$39</f>
        <v>-724.34725128029845</v>
      </c>
      <c r="Z29" s="1"/>
      <c r="AA29" s="1"/>
      <c r="AB29" s="1">
        <f>SUM(Z32:AA32)-SUM('Koszt kapitału'!K$106:K$117)-AB$23-'Założenia i wyniki'!$E$12*'Założenia i wyniki'!$E$6/'Założenia i wyniki'!$E$39</f>
        <v>-750.88915076210219</v>
      </c>
      <c r="AC29" s="1"/>
      <c r="AD29" s="1"/>
      <c r="AE29" s="1">
        <f>SUM(AC32:AD32)-SUM('Koszt kapitału'!K$118:K$129)-AE$23-'Założenia i wyniki'!$E$12*'Założenia i wyniki'!$E$6/'Założenia i wyniki'!$E$39</f>
        <v>-777.53368081360804</v>
      </c>
      <c r="AF29" s="1"/>
      <c r="AG29" s="1"/>
      <c r="AH29" s="1">
        <f>SUM(AF32:AG32)-SUM('Koszt kapitału'!K$130:K$141)-AH$23</f>
        <v>977.71432027149854</v>
      </c>
      <c r="AI29" s="1"/>
      <c r="AJ29" s="1"/>
      <c r="AK29" s="1">
        <f>SUM(AI32:AJ32)-SUM('Koszt kapitału'!K$142:K$153)-AK$23</f>
        <v>950.84989937069508</v>
      </c>
      <c r="AL29" s="1"/>
      <c r="AM29" s="1"/>
      <c r="AN29" s="1">
        <f>SUM(AL32:AM32)-SUM('Koszt kapitału'!K$154:K$165)-AN$23</f>
        <v>923.86798580735194</v>
      </c>
      <c r="AO29" s="1"/>
      <c r="AP29" s="1"/>
      <c r="AQ29" s="1">
        <f>SUM(AO32:AP32)-SUM('Koszt kapitału'!K$166:K$177)-AQ$23</f>
        <v>896.76338856078019</v>
      </c>
      <c r="AR29" s="1"/>
      <c r="AS29" s="1"/>
      <c r="AT29" s="1">
        <f>SUM(AR32:AS32)-SUM('Koszt kapitału'!K$178:K$189)-AT$23</f>
        <v>869.53079341006628</v>
      </c>
      <c r="AU29" s="1"/>
      <c r="AV29" s="1"/>
      <c r="AW29" s="1">
        <f>SUM(AU32:AV32)-AW$23</f>
        <v>-14.783533479870528</v>
      </c>
      <c r="AX29" s="1"/>
      <c r="AY29" s="1"/>
      <c r="AZ29" s="1">
        <f>SUM(AX32:AY32)-AZ$23</f>
        <v>-20.923490872429852</v>
      </c>
      <c r="BA29" s="1"/>
      <c r="BB29" s="1"/>
      <c r="BC29" s="1">
        <f>SUM(BA32:BB32)-BC$23</f>
        <v>-27.311567096833585</v>
      </c>
      <c r="BD29" s="1"/>
      <c r="BE29" s="1"/>
      <c r="BF29" s="1">
        <f>SUM(BD32:BE32)-BF$23</f>
        <v>-33.955250462767083</v>
      </c>
      <c r="BG29" s="1"/>
      <c r="BH29" s="1"/>
      <c r="BI29" s="1">
        <f>SUM(BG32:BH32)-BI$23</f>
        <v>-40.862225253853865</v>
      </c>
      <c r="BJ29" s="1"/>
      <c r="BK29" s="1"/>
      <c r="BL29" s="1">
        <f>SUM(BJ32:BK32)-BL$23</f>
        <v>-48.040376344081153</v>
      </c>
      <c r="BM29" s="1"/>
      <c r="BN29" s="1"/>
      <c r="BO29" s="1">
        <f>SUM(BM32:BN32)-BO$23</f>
        <v>-55.497793911862743</v>
      </c>
      <c r="BP29" s="1"/>
      <c r="BQ29" s="1"/>
      <c r="BR29" s="1">
        <f>SUM(BP32:BQ32)-BR$23</f>
        <v>-63.242778253507879</v>
      </c>
      <c r="BS29" s="1"/>
      <c r="BT29" s="1"/>
      <c r="BU29" s="1">
        <f>SUM(BS32:BT32)-BU$23</f>
        <v>-71.283844697890345</v>
      </c>
      <c r="BV29" s="1"/>
      <c r="BW29" s="1"/>
      <c r="BX29" s="1">
        <f>SUM(BV32:BW32)-BX$23</f>
        <v>-79.629728624133861</v>
      </c>
      <c r="BY29" s="1"/>
      <c r="BZ29" s="1"/>
      <c r="CA29" s="1">
        <f>SUM(BY32:BZ32)-CA$23</f>
        <v>-88.289390584153011</v>
      </c>
      <c r="CB29" s="1"/>
      <c r="CC29" s="1"/>
      <c r="CD29" s="1">
        <f>SUM(CB32:CC32)-CD$23</f>
        <v>-97.272021531910809</v>
      </c>
      <c r="CE29" s="1"/>
      <c r="CF29" s="1"/>
      <c r="CG29" s="1">
        <f>SUM(CE32:CF32)-CG$23</f>
        <v>-106.58704816127579</v>
      </c>
      <c r="CH29" s="1"/>
      <c r="CI29" s="1"/>
      <c r="CJ29" s="1">
        <f>SUM(CH32:CI32)-CJ$23</f>
        <v>-116.24413835438605</v>
      </c>
      <c r="CK29" s="1"/>
      <c r="CL29" s="1"/>
      <c r="CM29" s="1">
        <f>SUM(CK32:CL32)-CM$23</f>
        <v>-126.25320674244796</v>
      </c>
    </row>
    <row r="30" spans="1:91" s="1" customFormat="1" x14ac:dyDescent="0.25">
      <c r="A30" s="1" t="s">
        <v>42</v>
      </c>
      <c r="B30" s="1">
        <f>B8*(B17+B18+B21)</f>
        <v>403.44563543272415</v>
      </c>
      <c r="C30" s="1">
        <f>C8*(C17+C18+C21)</f>
        <v>348.07308280412917</v>
      </c>
      <c r="D30" s="1">
        <f>B30+C30</f>
        <v>751.51871823685337</v>
      </c>
      <c r="E30" s="1">
        <f>E8*(E17+E18+E21)</f>
        <v>412.04991989246344</v>
      </c>
      <c r="F30" s="1">
        <f>F8*(F17+F18+F21)</f>
        <v>355.61762428389022</v>
      </c>
      <c r="G30" s="1">
        <f>E30+F30</f>
        <v>767.66754417635366</v>
      </c>
      <c r="H30" s="1">
        <f t="shared" ref="H30:I30" si="35">H8*(H17+H18+H21)</f>
        <v>420.80118781729601</v>
      </c>
      <c r="I30" s="1">
        <f t="shared" si="35"/>
        <v>363.29247606642957</v>
      </c>
      <c r="J30" s="1">
        <f t="shared" ref="J30" si="36">H30+I30</f>
        <v>784.09366388372564</v>
      </c>
      <c r="K30" s="1">
        <f t="shared" ref="K30:L30" si="37">K8*(K17+K18+K21)</f>
        <v>429.70061480995889</v>
      </c>
      <c r="L30" s="1">
        <f t="shared" si="37"/>
        <v>371.09871197248776</v>
      </c>
      <c r="M30" s="1">
        <f t="shared" ref="M30" si="38">K30+L30</f>
        <v>800.79932678244666</v>
      </c>
      <c r="N30" s="1">
        <f t="shared" ref="N30:O30" si="39">N8*(N17+N18+N21)</f>
        <v>438.74932383172779</v>
      </c>
      <c r="O30" s="1">
        <f t="shared" si="39"/>
        <v>379.037360136328</v>
      </c>
      <c r="P30" s="1">
        <f t="shared" ref="P30" si="40">N30+O30</f>
        <v>817.78668396805574</v>
      </c>
      <c r="Q30" s="1">
        <f t="shared" ref="Q30:BZ30" si="41">Q8*(Q17+Q18+Q21)</f>
        <v>447.94838145891669</v>
      </c>
      <c r="R30" s="1">
        <f t="shared" si="41"/>
        <v>387.10939970408668</v>
      </c>
      <c r="S30" s="1">
        <f t="shared" ref="S30" si="42">Q30+R30</f>
        <v>835.05778116300337</v>
      </c>
      <c r="T30" s="1">
        <f t="shared" ref="T30:CC30" si="43">T8*(T17+T18+T21)</f>
        <v>457.2987939775112</v>
      </c>
      <c r="U30" s="1">
        <f t="shared" si="43"/>
        <v>395.31575738860158</v>
      </c>
      <c r="V30" s="1">
        <f t="shared" ref="V30" si="44">T30+U30</f>
        <v>852.61455136611278</v>
      </c>
      <c r="W30" s="1">
        <f t="shared" ref="W30:CF30" si="45">W8*(W17+W18+W21)</f>
        <v>466.80150331003136</v>
      </c>
      <c r="X30" s="1">
        <f t="shared" si="45"/>
        <v>403.65730387547018</v>
      </c>
      <c r="Y30" s="1">
        <f t="shared" ref="Y30" si="46">W30+X30</f>
        <v>870.45880718550154</v>
      </c>
      <c r="Z30" s="1">
        <f t="shared" ref="Z30:AA30" si="47">Z8*(Z17+Z18+Z21)</f>
        <v>476.4573827685245</v>
      </c>
      <c r="AA30" s="1">
        <f t="shared" si="47"/>
        <v>412.13485007491022</v>
      </c>
      <c r="AB30" s="1">
        <f t="shared" ref="AB30" si="48">Z30+AA30</f>
        <v>888.59223284343466</v>
      </c>
      <c r="AC30" s="1">
        <f t="shared" si="41"/>
        <v>486.26723262738693</v>
      </c>
      <c r="AD30" s="1">
        <f t="shared" si="41"/>
        <v>420.74914321381817</v>
      </c>
      <c r="AE30" s="1">
        <f t="shared" ref="AE30" si="49">AC30+AD30</f>
        <v>907.0163758412051</v>
      </c>
      <c r="AF30" s="1">
        <f t="shared" si="43"/>
        <v>496.23177550949993</v>
      </c>
      <c r="AG30" s="1">
        <f t="shared" si="43"/>
        <v>429.50086276223021</v>
      </c>
      <c r="AH30" s="1">
        <f t="shared" ref="AH30" si="50">AF30+AG30</f>
        <v>925.73263827173014</v>
      </c>
      <c r="AI30" s="1">
        <f t="shared" si="45"/>
        <v>506.35165157895375</v>
      </c>
      <c r="AJ30" s="1">
        <f t="shared" si="45"/>
        <v>438.3906161882008</v>
      </c>
      <c r="AK30" s="1">
        <f t="shared" ref="AK30" si="51">AI30+AJ30</f>
        <v>944.74226776715454</v>
      </c>
      <c r="AL30" s="1">
        <f t="shared" ref="AL30:AM30" si="52">AL8*(AL17+AL18+AL21)</f>
        <v>516.62741353340982</v>
      </c>
      <c r="AM30" s="1">
        <f t="shared" si="52"/>
        <v>447.41893453491411</v>
      </c>
      <c r="AN30" s="1">
        <f t="shared" ref="AN30" si="53">AL30+AM30</f>
        <v>964.04634806832394</v>
      </c>
      <c r="AO30" s="1">
        <f t="shared" si="41"/>
        <v>527.05952138891655</v>
      </c>
      <c r="AP30" s="1">
        <f t="shared" si="41"/>
        <v>456.58626781363984</v>
      </c>
      <c r="AQ30" s="1">
        <f t="shared" ref="AQ30" si="54">AO30+AP30</f>
        <v>983.64578920255644</v>
      </c>
      <c r="AR30" s="1">
        <f t="shared" si="43"/>
        <v>537.64833704976684</v>
      </c>
      <c r="AS30" s="1">
        <f t="shared" si="43"/>
        <v>465.89298020593066</v>
      </c>
      <c r="AT30" s="1">
        <f t="shared" ref="AT30" si="55">AR30+AS30</f>
        <v>1003.5413172556975</v>
      </c>
      <c r="AU30" s="1">
        <f t="shared" si="45"/>
        <v>548.39411865573072</v>
      </c>
      <c r="AV30" s="1">
        <f t="shared" si="45"/>
        <v>475.33934506824539</v>
      </c>
      <c r="AW30" s="1">
        <f t="shared" ref="AW30" si="56">AU30+AV30</f>
        <v>1023.7334637239761</v>
      </c>
      <c r="AX30" s="1">
        <f t="shared" ref="AX30:AY30" si="57">AX8*(AX17+AX18+AX21)</f>
        <v>559.29701469875147</v>
      </c>
      <c r="AY30" s="1">
        <f t="shared" si="57"/>
        <v>484.92553973195282</v>
      </c>
      <c r="AZ30" s="1">
        <f t="shared" ref="AZ30" si="58">AX30+AY30</f>
        <v>1044.2225544307043</v>
      </c>
      <c r="BA30" s="1">
        <f t="shared" si="41"/>
        <v>570.3570579009322</v>
      </c>
      <c r="BB30" s="1">
        <f t="shared" si="41"/>
        <v>494.65164009144178</v>
      </c>
      <c r="BC30" s="1">
        <f t="shared" ref="BC30" si="59">BA30+BB30</f>
        <v>1065.008697992374</v>
      </c>
      <c r="BD30" s="1">
        <f t="shared" si="43"/>
        <v>581.57415884536931</v>
      </c>
      <c r="BE30" s="1">
        <f t="shared" si="43"/>
        <v>504.51761497282331</v>
      </c>
      <c r="BF30" s="1">
        <f t="shared" ref="BF30" si="60">BD30+BE30</f>
        <v>1086.0917738181927</v>
      </c>
      <c r="BG30" s="1">
        <f t="shared" si="45"/>
        <v>592.94809935111584</v>
      </c>
      <c r="BH30" s="1">
        <f t="shared" si="45"/>
        <v>514.52332027546493</v>
      </c>
      <c r="BI30" s="1">
        <f t="shared" ref="BI30" si="61">BG30+BH30</f>
        <v>1107.4714196265809</v>
      </c>
      <c r="BJ30" s="1">
        <f t="shared" ref="BJ30:BK30" si="62">BJ8*(BJ17+BJ18+BJ21)</f>
        <v>604.47852558327224</v>
      </c>
      <c r="BK30" s="1">
        <f t="shared" si="62"/>
        <v>524.66849287834236</v>
      </c>
      <c r="BL30" s="1">
        <f t="shared" ref="BL30" si="63">BJ30+BK30</f>
        <v>1129.1470184616146</v>
      </c>
      <c r="BM30" s="1">
        <f t="shared" si="41"/>
        <v>616.16494088890795</v>
      </c>
      <c r="BN30" s="1">
        <f t="shared" si="41"/>
        <v>534.95274430293068</v>
      </c>
      <c r="BO30" s="1">
        <f t="shared" ref="BO30" si="64">BM30+BN30</f>
        <v>1151.1176851918385</v>
      </c>
      <c r="BP30" s="1">
        <f t="shared" si="43"/>
        <v>628.00669834921132</v>
      </c>
      <c r="BQ30" s="1">
        <f t="shared" si="43"/>
        <v>545.37555412409074</v>
      </c>
      <c r="BR30" s="1">
        <f t="shared" ref="BR30" si="65">BP30+BQ30</f>
        <v>1173.3822524733021</v>
      </c>
      <c r="BS30" s="1">
        <f t="shared" si="45"/>
        <v>640.00299303796226</v>
      </c>
      <c r="BT30" s="1">
        <f t="shared" si="45"/>
        <v>555.93626312012259</v>
      </c>
      <c r="BU30" s="1">
        <f t="shared" ref="BU30" si="66">BS30+BT30</f>
        <v>1195.9392561580848</v>
      </c>
      <c r="BV30" s="1">
        <f t="shared" ref="BV30:BW30" si="67">BV8*(BV17+BV18+BV21)</f>
        <v>652.15285397608579</v>
      </c>
      <c r="BW30" s="1">
        <f t="shared" si="67"/>
        <v>566.63406615287602</v>
      </c>
      <c r="BX30" s="1">
        <f t="shared" ref="BX30" si="68">BV30+BW30</f>
        <v>1218.7869201289618</v>
      </c>
      <c r="BY30" s="1">
        <f t="shared" si="41"/>
        <v>664.4551357717279</v>
      </c>
      <c r="BZ30" s="1">
        <f t="shared" si="41"/>
        <v>577.46800476850672</v>
      </c>
      <c r="CA30" s="1">
        <f t="shared" ref="CA30" si="69">BY30+BZ30</f>
        <v>1241.9231405402347</v>
      </c>
      <c r="CB30" s="1">
        <f t="shared" si="43"/>
        <v>676.9085099349403</v>
      </c>
      <c r="CC30" s="1">
        <f t="shared" si="43"/>
        <v>588.43695950916549</v>
      </c>
      <c r="CD30" s="1">
        <f t="shared" ref="CD30" si="70">CB30+CC30</f>
        <v>1265.3454694441057</v>
      </c>
      <c r="CE30" s="1">
        <f t="shared" si="45"/>
        <v>689.51145585571669</v>
      </c>
      <c r="CF30" s="1">
        <f t="shared" si="45"/>
        <v>599.53964192559158</v>
      </c>
      <c r="CG30" s="1">
        <f t="shared" ref="CG30" si="71">CE30+CF30</f>
        <v>1289.0510977813083</v>
      </c>
      <c r="CH30" s="1">
        <f t="shared" ref="CH30:CI30" si="72">CH8*(CH17+CH18+CH21)</f>
        <v>702.26225143375586</v>
      </c>
      <c r="CI30" s="1">
        <f t="shared" si="72"/>
        <v>610.77458628025772</v>
      </c>
      <c r="CJ30" s="1">
        <f t="shared" ref="CJ30" si="73">CH30+CI30</f>
        <v>1313.0368377140135</v>
      </c>
      <c r="CK30" s="1">
        <f t="shared" ref="CK30:CL30" si="74">CK8*(CK17+CK18+CK21)</f>
        <v>715.1589633479482</v>
      </c>
      <c r="CL30" s="1">
        <f t="shared" si="74"/>
        <v>622.14014093037395</v>
      </c>
      <c r="CM30" s="1">
        <f t="shared" ref="CM30" si="75">CK30+CL30</f>
        <v>1337.2991042783221</v>
      </c>
    </row>
    <row r="31" spans="1:91" s="1" customFormat="1" x14ac:dyDescent="0.25">
      <c r="A31" s="1" t="s">
        <v>152</v>
      </c>
      <c r="B31" s="1">
        <v>0</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c r="AW31" s="1">
        <v>0</v>
      </c>
      <c r="AX31" s="1">
        <v>0</v>
      </c>
      <c r="AY31" s="1">
        <v>0</v>
      </c>
      <c r="AZ31" s="1">
        <v>0</v>
      </c>
      <c r="BA31" s="1">
        <v>0</v>
      </c>
      <c r="BB31" s="1">
        <v>0</v>
      </c>
      <c r="BC31" s="1">
        <v>0</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row>
    <row r="32" spans="1:91" s="1" customFormat="1" x14ac:dyDescent="0.25">
      <c r="A32" s="1" t="s">
        <v>153</v>
      </c>
      <c r="B32" s="1">
        <f>B9*(IF('Założenia i wyniki'!$E$6&gt;3,'Założenia i wyniki'!$E$28,'Założenia i wyniki'!$E$27))</f>
        <v>811.8543271103772</v>
      </c>
      <c r="C32" s="1">
        <f>C9*(IF('Założenia i wyniki'!$E$6&gt;3,'Założenia i wyniki'!$E$28,'Założenia i wyniki'!$E$27))</f>
        <v>736.2215664841973</v>
      </c>
      <c r="D32" s="1">
        <f>B32+C32</f>
        <v>1548.0758935945746</v>
      </c>
      <c r="E32" s="1">
        <f>E9*(IF('Założenia i wyniki'!$E$6&gt;3,'Założenia i wyniki'!$E$28,'Założenia i wyniki'!$E$27))</f>
        <v>802.06770670524804</v>
      </c>
      <c r="F32" s="1">
        <f>F9*(IF('Założenia i wyniki'!$E$6&gt;3,'Założenia i wyniki'!$E$28,'Założenia i wyniki'!$E$27))</f>
        <v>727.3473123446197</v>
      </c>
      <c r="G32" s="1">
        <f>E32+F32</f>
        <v>1529.4150190498676</v>
      </c>
      <c r="H32" s="1">
        <f>H9*(IF('Założenia i wyniki'!$E$6&gt;3,'Założenia i wyniki'!$E$28,'Założenia i wyniki'!$E$27))</f>
        <v>792.33417961928376</v>
      </c>
      <c r="I32" s="1">
        <f>I9*(IF('Założenia i wyniki'!$E$6&gt;3,'Założenia i wyniki'!$E$28,'Założenia i wyniki'!$E$27))</f>
        <v>718.52119500516642</v>
      </c>
      <c r="J32" s="1">
        <f t="shared" ref="J32" si="76">H32+I32</f>
        <v>1510.8553746244502</v>
      </c>
      <c r="K32" s="1">
        <f>K9*(IF('Założenia i wyniki'!$E$6&gt;3,'Założenia i wyniki'!$E$28,'Założenia i wyniki'!$E$27))</f>
        <v>782.65374585248492</v>
      </c>
      <c r="L32" s="1">
        <f>L9*(IF('Założenia i wyniki'!$E$6&gt;3,'Założenia i wyniki'!$E$28,'Założenia i wyniki'!$E$27))</f>
        <v>709.74321446583747</v>
      </c>
      <c r="M32" s="1">
        <f t="shared" ref="M32" si="77">K32+L32</f>
        <v>1492.3969603183223</v>
      </c>
      <c r="N32" s="1">
        <f>N9*(IF('Założenia i wyniki'!$E$6&gt;3,'Założenia i wyniki'!$E$28,'Założenia i wyniki'!$E$27))</f>
        <v>773.0264054048514</v>
      </c>
      <c r="O32" s="1">
        <f>O9*(IF('Założenia i wyniki'!$E$6&gt;3,'Założenia i wyniki'!$E$28,'Założenia i wyniki'!$E$27))</f>
        <v>701.01337072663273</v>
      </c>
      <c r="P32" s="1">
        <f t="shared" ref="P32" si="78">N32+O32</f>
        <v>1474.0397761314841</v>
      </c>
      <c r="Q32" s="1">
        <f>Q9*(IF('Założenia i wyniki'!$E$6&gt;3,'Założenia i wyniki'!$E$28,'Założenia i wyniki'!$E$27))</f>
        <v>763.45215827638299</v>
      </c>
      <c r="R32" s="1">
        <f>R9*(IF('Założenia i wyniki'!$E$6&gt;3,'Założenia i wyniki'!$E$28,'Założenia i wyniki'!$E$27))</f>
        <v>692.33166378755232</v>
      </c>
      <c r="S32" s="1">
        <f t="shared" ref="S32" si="79">Q32+R32</f>
        <v>1455.7838220639353</v>
      </c>
      <c r="T32" s="1">
        <f>T9*(IF('Założenia i wyniki'!$E$6&gt;3,'Założenia i wyniki'!$E$28,'Założenia i wyniki'!$E$27))</f>
        <v>753.93100446708002</v>
      </c>
      <c r="U32" s="1">
        <f>U9*(IF('Założenia i wyniki'!$E$6&gt;3,'Założenia i wyniki'!$E$28,'Założenia i wyniki'!$E$27))</f>
        <v>683.69809364859589</v>
      </c>
      <c r="V32" s="1">
        <f t="shared" ref="V32" si="80">T32+U32</f>
        <v>1437.6290981156758</v>
      </c>
      <c r="W32" s="1">
        <f>W9*(IF('Założenia i wyniki'!$E$6&gt;3,'Założenia i wyniki'!$E$28,'Założenia i wyniki'!$E$27))</f>
        <v>744.46294397694214</v>
      </c>
      <c r="X32" s="1">
        <f>X9*(IF('Założenia i wyniki'!$E$6&gt;3,'Założenia i wyniki'!$E$28,'Założenia i wyniki'!$E$27))</f>
        <v>675.11266030976401</v>
      </c>
      <c r="Y32" s="1">
        <f t="shared" ref="Y32" si="81">W32+X32</f>
        <v>1419.575604286706</v>
      </c>
      <c r="Z32" s="1">
        <f>Z9*(IF('Założenia i wyniki'!$E$6&gt;3,'Założenia i wyniki'!$E$28,'Założenia i wyniki'!$E$27))</f>
        <v>735.04797680596971</v>
      </c>
      <c r="AA32" s="1">
        <f>AA9*(IF('Założenia i wyniki'!$E$6&gt;3,'Założenia i wyniki'!$E$28,'Założenia i wyniki'!$E$27))</f>
        <v>666.57536377105623</v>
      </c>
      <c r="AB32" s="1">
        <f t="shared" ref="AB32" si="82">Z32+AA32</f>
        <v>1401.6233405770258</v>
      </c>
      <c r="AC32" s="1">
        <f>AC9*(IF('Założenia i wyniki'!$E$6&gt;3,'Założenia i wyniki'!$E$28,'Założenia i wyniki'!$E$27))</f>
        <v>725.68610295416238</v>
      </c>
      <c r="AD32" s="1">
        <f>AD9*(IF('Założenia i wyniki'!$E$6&gt;3,'Założenia i wyniki'!$E$28,'Założenia i wyniki'!$E$27))</f>
        <v>658.08620403247278</v>
      </c>
      <c r="AE32" s="1">
        <f t="shared" ref="AE32" si="83">AC32+AD32</f>
        <v>1383.7723069866352</v>
      </c>
      <c r="AF32" s="1">
        <f>AF9*(IF('Założenia i wyniki'!$E$6&gt;3,'Założenia i wyniki'!$E$28,'Założenia i wyniki'!$E$27))</f>
        <v>716.37732242152049</v>
      </c>
      <c r="AG32" s="1">
        <f>AG9*(IF('Założenia i wyniki'!$E$6&gt;3,'Założenia i wyniki'!$E$28,'Założenia i wyniki'!$E$27))</f>
        <v>649.64518109401376</v>
      </c>
      <c r="AH32" s="1">
        <f t="shared" ref="AH32" si="84">AF32+AG32</f>
        <v>1366.0225035155343</v>
      </c>
      <c r="AI32" s="1">
        <f>AI9*(IF('Założenia i wyniki'!$E$6&gt;3,'Założenia i wyniki'!$E$28,'Założenia i wyniki'!$E$27))</f>
        <v>707.1216352080437</v>
      </c>
      <c r="AJ32" s="1">
        <f>AJ9*(IF('Założenia i wyniki'!$E$6&gt;3,'Założenia i wyniki'!$E$28,'Założenia i wyniki'!$E$27))</f>
        <v>641.25229495567874</v>
      </c>
      <c r="AK32" s="1">
        <f t="shared" ref="AK32" si="85">AI32+AJ32</f>
        <v>1348.3739301637224</v>
      </c>
      <c r="AL32" s="1">
        <f>AL9*(IF('Założenia i wyniki'!$E$6&gt;3,'Założenia i wyniki'!$E$28,'Założenia i wyniki'!$E$27))</f>
        <v>697.91904131373224</v>
      </c>
      <c r="AM32" s="1">
        <f>AM9*(IF('Założenia i wyniki'!$E$6&gt;3,'Założenia i wyniki'!$E$28,'Założenia i wyniki'!$E$27))</f>
        <v>632.90754561746814</v>
      </c>
      <c r="AN32" s="1">
        <f t="shared" ref="AN32" si="86">AL32+AM32</f>
        <v>1330.8265869312004</v>
      </c>
      <c r="AO32" s="1">
        <f>AO9*(IF('Założenia i wyniki'!$E$6&gt;3,'Założenia i wyniki'!$E$28,'Założenia i wyniki'!$E$27))</f>
        <v>688.76954073858622</v>
      </c>
      <c r="AP32" s="1">
        <f>AP9*(IF('Założenia i wyniki'!$E$6&gt;3,'Założenia i wyniki'!$E$28,'Założenia i wyniki'!$E$27))</f>
        <v>624.61093307938154</v>
      </c>
      <c r="AQ32" s="1">
        <f t="shared" ref="AQ32" si="87">AO32+AP32</f>
        <v>1313.3804738179679</v>
      </c>
      <c r="AR32" s="1">
        <f>AR9*(IF('Założenia i wyniki'!$E$6&gt;3,'Założenia i wyniki'!$E$28,'Założenia i wyniki'!$E$27))</f>
        <v>679.67313348260507</v>
      </c>
      <c r="AS32" s="1">
        <f>AS9*(IF('Założenia i wyniki'!$E$6&gt;3,'Założenia i wyniki'!$E$28,'Założenia i wyniki'!$E$27))</f>
        <v>616.36245734141949</v>
      </c>
      <c r="AT32" s="1">
        <f t="shared" ref="AT32" si="88">AR32+AS32</f>
        <v>1296.0355908240244</v>
      </c>
      <c r="AU32" s="1">
        <f>AU9*AU22</f>
        <v>221.22514129544962</v>
      </c>
      <c r="AV32" s="1">
        <f>AV9*AV22</f>
        <v>200.61850316392923</v>
      </c>
      <c r="AW32" s="1">
        <f>AU32+AV32</f>
        <v>421.84364445937888</v>
      </c>
      <c r="AX32" s="1">
        <f t="shared" ref="AX32:AY32" si="89">AX9*AX22</f>
        <v>223.43950205036191</v>
      </c>
      <c r="AY32" s="1">
        <f t="shared" si="89"/>
        <v>202.62680337288245</v>
      </c>
      <c r="AZ32" s="1">
        <f t="shared" ref="AZ32" si="90">AX32+AY32</f>
        <v>426.06630542324433</v>
      </c>
      <c r="BA32" s="1">
        <f t="shared" ref="BA32:BB32" si="91">BA9*BA22</f>
        <v>225.65271685429724</v>
      </c>
      <c r="BB32" s="1">
        <f t="shared" si="91"/>
        <v>204.63407017662732</v>
      </c>
      <c r="BC32" s="1">
        <f t="shared" ref="BC32" si="92">BA32+BB32</f>
        <v>430.28678703092453</v>
      </c>
      <c r="BD32" s="1">
        <f t="shared" ref="BD32:BE32" si="93">BD9*BD22</f>
        <v>227.86391966350337</v>
      </c>
      <c r="BE32" s="1">
        <f t="shared" si="93"/>
        <v>206.63951827278635</v>
      </c>
      <c r="BF32" s="1">
        <f t="shared" ref="BF32" si="94">BD32+BE32</f>
        <v>434.50343793628974</v>
      </c>
      <c r="BG32" s="1">
        <f t="shared" ref="BG32:CI32" si="95">BG9*BG22</f>
        <v>230.07221431059725</v>
      </c>
      <c r="BH32" s="1">
        <f t="shared" si="95"/>
        <v>208.64233503927659</v>
      </c>
      <c r="BI32" s="1">
        <f t="shared" ref="BI32" si="96">BG32+BH32</f>
        <v>438.71454934987383</v>
      </c>
      <c r="BJ32" s="1">
        <f t="shared" ref="BJ32:CL32" si="97">BJ9*BJ22</f>
        <v>232.27667380789561</v>
      </c>
      <c r="BK32" s="1">
        <f t="shared" si="97"/>
        <v>210.64167990234603</v>
      </c>
      <c r="BL32" s="1">
        <f t="shared" ref="BL32" si="98">BJ32+BK32</f>
        <v>442.9183537102416</v>
      </c>
      <c r="BM32" s="1">
        <f t="shared" ref="BM32:BN32" si="99">BM9*BM22</f>
        <v>234.47633964046793</v>
      </c>
      <c r="BN32" s="1">
        <f t="shared" si="99"/>
        <v>212.63668369528122</v>
      </c>
      <c r="BO32" s="1">
        <f t="shared" ref="BO32" si="100">BM32+BN32</f>
        <v>447.11302333574918</v>
      </c>
      <c r="BP32" s="1">
        <f t="shared" si="95"/>
        <v>236.67022104895551</v>
      </c>
      <c r="BQ32" s="1">
        <f t="shared" si="95"/>
        <v>214.62644800782505</v>
      </c>
      <c r="BR32" s="1">
        <f t="shared" ref="BR32" si="101">BP32+BQ32</f>
        <v>451.29666905678056</v>
      </c>
      <c r="BS32" s="1">
        <f t="shared" si="97"/>
        <v>238.85729430221022</v>
      </c>
      <c r="BT32" s="1">
        <f t="shared" si="97"/>
        <v>216.61004452635203</v>
      </c>
      <c r="BU32" s="1">
        <f t="shared" ref="BU32" si="102">BS32+BT32</f>
        <v>455.46733882856222</v>
      </c>
      <c r="BV32" s="1">
        <f t="shared" ref="BV32:BW32" si="103">BV9*BV22</f>
        <v>241.03650195981785</v>
      </c>
      <c r="BW32" s="1">
        <f t="shared" si="103"/>
        <v>218.58651436486193</v>
      </c>
      <c r="BX32" s="1">
        <f t="shared" ref="BX32" si="104">BV32+BW32</f>
        <v>459.62301632467978</v>
      </c>
      <c r="BY32" s="1">
        <f t="shared" si="95"/>
        <v>243.20675212458576</v>
      </c>
      <c r="BZ32" s="1">
        <f t="shared" si="95"/>
        <v>220.55486738685997</v>
      </c>
      <c r="CA32" s="1">
        <f t="shared" ref="CA32" si="105">BY32+BZ32</f>
        <v>463.7616195114457</v>
      </c>
      <c r="CB32" s="1">
        <f t="shared" si="97"/>
        <v>245.36691768508268</v>
      </c>
      <c r="CC32" s="1">
        <f t="shared" si="97"/>
        <v>222.51408151820735</v>
      </c>
      <c r="CD32" s="1">
        <f t="shared" ref="CD32" si="106">CB32+CC32</f>
        <v>467.88099920329</v>
      </c>
      <c r="CE32" s="1">
        <f t="shared" ref="CE32:CF32" si="107">CE9*CE22</f>
        <v>247.51583554833866</v>
      </c>
      <c r="CF32" s="1">
        <f t="shared" si="107"/>
        <v>224.46310205103507</v>
      </c>
      <c r="CG32" s="1">
        <f t="shared" ref="CG32" si="108">CE32+CF32</f>
        <v>471.97893759937369</v>
      </c>
      <c r="CH32" s="1">
        <f t="shared" si="95"/>
        <v>249.65230586282041</v>
      </c>
      <c r="CI32" s="1">
        <f t="shared" si="95"/>
        <v>226.40084093882905</v>
      </c>
      <c r="CJ32" s="1">
        <f t="shared" ref="CJ32" si="109">CH32+CI32</f>
        <v>476.05314680164946</v>
      </c>
      <c r="CK32" s="1">
        <f t="shared" si="97"/>
        <v>251.7750912318179</v>
      </c>
      <c r="CL32" s="1">
        <f t="shared" si="97"/>
        <v>228.32617608280617</v>
      </c>
      <c r="CM32" s="1">
        <f t="shared" ref="CM32" si="110">CK32+CL32</f>
        <v>480.10126731462407</v>
      </c>
    </row>
    <row r="33" spans="1:91" s="1" customFormat="1" x14ac:dyDescent="0.25">
      <c r="A33" s="1" t="s">
        <v>225</v>
      </c>
      <c r="D33" s="1">
        <f>SUM(D30:D32)</f>
        <v>2299.5946118314278</v>
      </c>
      <c r="G33" s="1">
        <f>SUM(G30:G32)</f>
        <v>2297.0825632262213</v>
      </c>
      <c r="J33" s="1">
        <f t="shared" ref="J33" si="111">SUM(J30:J32)</f>
        <v>2294.9490385081758</v>
      </c>
      <c r="M33" s="1">
        <f t="shared" ref="M33" si="112">SUM(M30:M32)</f>
        <v>2293.196287100769</v>
      </c>
      <c r="P33" s="1">
        <f t="shared" ref="P33" si="113">SUM(P30:P32)</f>
        <v>2291.8264600995399</v>
      </c>
      <c r="S33" s="1">
        <f t="shared" ref="S33" si="114">SUM(S30:S32)</f>
        <v>2290.8416032269388</v>
      </c>
      <c r="V33" s="1">
        <f t="shared" ref="V33" si="115">SUM(V30:V32)</f>
        <v>2290.2436494817885</v>
      </c>
      <c r="Y33" s="1">
        <f t="shared" ref="Y33" si="116">SUM(Y30:Y32)</f>
        <v>2290.0344114722075</v>
      </c>
      <c r="AB33" s="1">
        <f t="shared" ref="AB33" si="117">SUM(AB30:AB32)</f>
        <v>2290.2155734204607</v>
      </c>
      <c r="AE33" s="1">
        <f t="shared" ref="AE33" si="118">SUM(AE30:AE32)</f>
        <v>2290.7886828278401</v>
      </c>
      <c r="AH33" s="1">
        <f t="shared" ref="AH33" si="119">SUM(AH30:AH32)</f>
        <v>2291.7551417872646</v>
      </c>
      <c r="AK33" s="1">
        <f t="shared" ref="AK33" si="120">SUM(AK30:AK32)</f>
        <v>2293.1161979308772</v>
      </c>
      <c r="AN33" s="1">
        <f t="shared" ref="AN33" si="121">SUM(AN30:AN32)</f>
        <v>2294.8729349995242</v>
      </c>
      <c r="AQ33" s="1">
        <f t="shared" ref="AQ33" si="122">SUM(AQ30:AQ32)</f>
        <v>2297.0262630205243</v>
      </c>
      <c r="AT33" s="1">
        <f t="shared" ref="AT33" si="123">SUM(AT30:AT32)</f>
        <v>2299.5769080797218</v>
      </c>
      <c r="AW33" s="1">
        <f t="shared" ref="AW33" si="124">SUM(AW30:AW32)</f>
        <v>1445.577108183355</v>
      </c>
      <c r="AZ33" s="1">
        <f t="shared" ref="AZ33" si="125">SUM(AZ30:AZ32)</f>
        <v>1470.2888598539487</v>
      </c>
      <c r="BC33" s="1">
        <f t="shared" ref="BC33" si="126">SUM(BC30:BC32)</f>
        <v>1495.2954850232986</v>
      </c>
      <c r="BF33" s="1">
        <f t="shared" ref="BF33" si="127">SUM(BF30:BF32)</f>
        <v>1520.5952117544825</v>
      </c>
      <c r="BI33" s="1">
        <f t="shared" ref="BI33" si="128">SUM(BI30:BI32)</f>
        <v>1546.1859689764547</v>
      </c>
      <c r="BL33" s="1">
        <f t="shared" ref="BL33" si="129">SUM(BL30:BL32)</f>
        <v>1572.0653721718563</v>
      </c>
      <c r="BO33" s="1">
        <f t="shared" ref="BO33" si="130">SUM(BO30:BO32)</f>
        <v>1598.2307085275877</v>
      </c>
      <c r="BR33" s="1">
        <f t="shared" ref="BR33" si="131">SUM(BR30:BR32)</f>
        <v>1624.6789215300826</v>
      </c>
      <c r="BU33" s="1">
        <f t="shared" ref="BU33" si="132">SUM(BU30:BU32)</f>
        <v>1651.4065949866472</v>
      </c>
      <c r="BX33" s="1">
        <f t="shared" ref="BX33" si="133">SUM(BX30:BX32)</f>
        <v>1678.4099364536416</v>
      </c>
      <c r="CA33" s="1">
        <f t="shared" ref="CA33" si="134">SUM(CA30:CA32)</f>
        <v>1705.6847600516803</v>
      </c>
      <c r="CD33" s="1">
        <f t="shared" ref="CD33" si="135">SUM(CD30:CD32)</f>
        <v>1733.2264686473957</v>
      </c>
      <c r="CG33" s="1">
        <f t="shared" ref="CG33" si="136">SUM(CG30:CG32)</f>
        <v>1761.030035380682</v>
      </c>
      <c r="CJ33" s="1">
        <f t="shared" ref="CJ33" si="137">SUM(CJ30:CJ32)</f>
        <v>1789.089984515663</v>
      </c>
      <c r="CM33" s="1">
        <f t="shared" ref="CM33" si="138">SUM(CM30:CM32)</f>
        <v>1817.4003715929462</v>
      </c>
    </row>
    <row r="34" spans="1:91" s="1" customFormat="1" x14ac:dyDescent="0.25">
      <c r="A34" s="1" t="s">
        <v>195</v>
      </c>
      <c r="D34" s="1">
        <f>IF(D29&gt;0,D29*'Założenia i wyniki'!$E$23%,0)</f>
        <v>0</v>
      </c>
      <c r="G34" s="1">
        <f>IF(G29&gt;0,G29*'Założenia i wyniki'!$E$23%,0)</f>
        <v>0</v>
      </c>
      <c r="J34" s="1">
        <f>IF(J29&gt;0,J29*'Założenia i wyniki'!$E$23%,0)</f>
        <v>0</v>
      </c>
      <c r="M34" s="1">
        <f>IF(M29&gt;0,M29*'Założenia i wyniki'!$E$23%,0)</f>
        <v>0</v>
      </c>
      <c r="P34" s="1">
        <f>IF(P29&gt;0,P29*'Założenia i wyniki'!$E$23%,0)</f>
        <v>0</v>
      </c>
      <c r="S34" s="1">
        <f>IF(S29&gt;0,S29*'Założenia i wyniki'!$E$23%,0)</f>
        <v>0</v>
      </c>
      <c r="V34" s="1">
        <f>IF(V29&gt;0,V29*'Założenia i wyniki'!$E$23%,0)</f>
        <v>0</v>
      </c>
      <c r="Y34" s="1">
        <f>IF(Y29&gt;0,Y29*'Założenia i wyniki'!$E$23%,0)</f>
        <v>0</v>
      </c>
      <c r="AB34" s="1">
        <f>IF(AB29&gt;0,AB29*'Założenia i wyniki'!$E$23%,0)</f>
        <v>0</v>
      </c>
      <c r="AE34" s="1">
        <f>IF(AE29&gt;0,AE29*'Założenia i wyniki'!$E$23%,0)</f>
        <v>0</v>
      </c>
      <c r="AH34" s="1">
        <f>IF(AH29&gt;0,AH29*'Założenia i wyniki'!$E$23%,0)</f>
        <v>175.98857764886972</v>
      </c>
      <c r="AK34" s="1">
        <f>IF(AK29&gt;0,AK29*'Założenia i wyniki'!$E$23%,0)</f>
        <v>171.15298188672512</v>
      </c>
      <c r="AN34" s="1">
        <f>IF(AN29&gt;0,AN29*'Założenia i wyniki'!$E$23%,0)</f>
        <v>166.29623744532336</v>
      </c>
      <c r="AQ34" s="1">
        <f>IF(AQ29&gt;0,AQ29*'Założenia i wyniki'!$E$23%,0)</f>
        <v>161.41740994094042</v>
      </c>
      <c r="AT34" s="1">
        <f>IF(AT29&gt;0,AT29*'Założenia i wyniki'!$E$23%,0)</f>
        <v>156.51554281381192</v>
      </c>
      <c r="AW34" s="1">
        <f>IF(AW29&gt;0,AW29*'Założenia i wyniki'!$E$23%,0)</f>
        <v>0</v>
      </c>
      <c r="AZ34" s="1">
        <f>IF(AZ29&gt;0,AZ29*'Założenia i wyniki'!$E$23%,0)</f>
        <v>0</v>
      </c>
      <c r="BC34" s="1">
        <f>IF(BC29&gt;0,BC29*'Założenia i wyniki'!$E$23%,0)</f>
        <v>0</v>
      </c>
      <c r="BF34" s="1">
        <f>IF(BF29&gt;0,BF29*'Założenia i wyniki'!$E$23%,0)</f>
        <v>0</v>
      </c>
      <c r="BI34" s="1">
        <f>IF(BI29&gt;0,BI29*'Założenia i wyniki'!$E$23%,0)</f>
        <v>0</v>
      </c>
      <c r="BL34" s="1">
        <f>IF(BL29&gt;0,BL29*'Założenia i wyniki'!$E$23%,0)</f>
        <v>0</v>
      </c>
      <c r="BO34" s="1">
        <f>IF(BO29&gt;0,BO29*'Założenia i wyniki'!$E$23%,0)</f>
        <v>0</v>
      </c>
      <c r="BR34" s="1">
        <f>IF(BR29&gt;0,BR29*'Założenia i wyniki'!$E$23%,0)</f>
        <v>0</v>
      </c>
      <c r="BU34" s="1">
        <f>IF(BU29&gt;0,BU29*'Założenia i wyniki'!$E$23%,0)</f>
        <v>0</v>
      </c>
      <c r="BX34" s="1">
        <f>IF(BX29&gt;0,BX29*'Założenia i wyniki'!$E$23%,0)</f>
        <v>0</v>
      </c>
      <c r="CA34" s="1">
        <f>IF(CA29&gt;0,CA29*'Założenia i wyniki'!$E$23%,0)</f>
        <v>0</v>
      </c>
      <c r="CD34" s="1">
        <f>IF(CD29&gt;0,CD29*'Założenia i wyniki'!$E$23%,0)</f>
        <v>0</v>
      </c>
      <c r="CG34" s="1">
        <f>IF(CG29&gt;0,CG29*'Założenia i wyniki'!$E$23%,0)</f>
        <v>0</v>
      </c>
      <c r="CJ34" s="1">
        <f>IF(CJ29&gt;0,CJ29*'Założenia i wyniki'!$E$23%,0)</f>
        <v>0</v>
      </c>
      <c r="CM34" s="1">
        <f>IF(CM29&gt;0,CM29*'Założenia i wyniki'!$E$23%,0)</f>
        <v>0</v>
      </c>
    </row>
    <row r="35" spans="1:91" s="1" customFormat="1" x14ac:dyDescent="0.25">
      <c r="A35" s="166" t="s">
        <v>231</v>
      </c>
      <c r="D35" s="1">
        <f>D33*D$24</f>
        <v>2249.2978135017361</v>
      </c>
      <c r="G35" s="1">
        <f>G33*G$24</f>
        <v>2197.6977450293662</v>
      </c>
      <c r="J35" s="1">
        <f t="shared" ref="J35" si="139">J33*J$24</f>
        <v>2147.6330670513835</v>
      </c>
      <c r="M35" s="1">
        <f t="shared" ref="M35" si="140">M33*M$24</f>
        <v>2099.0556114394044</v>
      </c>
      <c r="P35" s="1">
        <f t="shared" ref="P35" si="141">P33*P$24</f>
        <v>2051.9185739787167</v>
      </c>
      <c r="S35" s="1">
        <f t="shared" ref="S35" si="142">S33*S$24</f>
        <v>2006.1764766035294</v>
      </c>
      <c r="V35" s="1">
        <f t="shared" ref="V35" si="143">V33*V$24</f>
        <v>1961.7851306521043</v>
      </c>
      <c r="Y35" s="1">
        <f t="shared" ref="Y35" si="144">Y33*Y$24</f>
        <v>1918.7016011147875</v>
      </c>
      <c r="AB35" s="1">
        <f t="shared" ref="AB35" si="145">AB33*AB$24</f>
        <v>1876.8841718486203</v>
      </c>
      <c r="AE35" s="1">
        <f t="shared" ref="AE35" si="146">AE33*AE$24</f>
        <v>1836.2923117329233</v>
      </c>
      <c r="AH35" s="1">
        <f t="shared" ref="AH35" si="147">AH33*AH$24</f>
        <v>1796.8866417409001</v>
      </c>
      <c r="AK35" s="1">
        <f t="shared" ref="AK35" si="148">AK33*AK$24</f>
        <v>1758.6289029029588</v>
      </c>
      <c r="AN35" s="1">
        <f t="shared" ref="AN35" si="149">AN33*AN$24</f>
        <v>1721.481925138095</v>
      </c>
      <c r="AQ35" s="1">
        <f t="shared" ref="AQ35" si="150">AQ33*AQ$24</f>
        <v>1685.4095969302791</v>
      </c>
      <c r="AT35" s="1">
        <f t="shared" ref="AT35" si="151">AT33*AT$24</f>
        <v>1650.3768358274085</v>
      </c>
      <c r="AW35" s="1">
        <f t="shared" ref="AW35" si="152">AW33*AW$24</f>
        <v>1014.7805191142302</v>
      </c>
      <c r="AZ35" s="1">
        <f t="shared" ref="AZ35" si="153">AZ33*AZ$24</f>
        <v>1009.5531880091232</v>
      </c>
      <c r="BC35" s="1">
        <f t="shared" ref="BC35" si="154">BC33*BC$24</f>
        <v>1004.2671074625013</v>
      </c>
      <c r="BF35" s="1">
        <f t="shared" ref="BF35" si="155">BF33*BF$24</f>
        <v>998.92185247121881</v>
      </c>
      <c r="BI35" s="1">
        <f t="shared" ref="BI35" si="156">BI33*BI$24</f>
        <v>993.51699817702104</v>
      </c>
      <c r="BL35" s="1">
        <f t="shared" ref="BL35" si="157">BL33*BL$24</f>
        <v>988.05211993765761</v>
      </c>
      <c r="BO35" s="1">
        <f t="shared" ref="BO35" si="158">BO33*BO$24</f>
        <v>982.52679339385747</v>
      </c>
      <c r="BR35" s="1">
        <f t="shared" ref="BR35" si="159">BR33*BR$24</f>
        <v>976.94059453232865</v>
      </c>
      <c r="BU35" s="1">
        <f t="shared" ref="BU35" si="160">BU33*BU$24</f>
        <v>971.29309974493447</v>
      </c>
      <c r="BX35" s="1">
        <f t="shared" ref="BX35" si="161">BX33*BX$24</f>
        <v>965.58388588419564</v>
      </c>
      <c r="CA35" s="1">
        <f t="shared" ref="CA35" si="162">CA33*CA$24</f>
        <v>959.81253031525978</v>
      </c>
      <c r="CD35" s="1">
        <f t="shared" ref="CD35" si="163">CD33*CD$24</f>
        <v>953.97861096447639</v>
      </c>
      <c r="CG35" s="1">
        <f t="shared" ref="CG35" si="164">CG33*CG$24</f>
        <v>948.08170636471698</v>
      </c>
      <c r="CJ35" s="1">
        <f t="shared" ref="CJ35" si="165">CJ33*CJ$24</f>
        <v>942.12139569756243</v>
      </c>
      <c r="CM35" s="1">
        <f t="shared" ref="CM35" si="166">CM33*CM$24</f>
        <v>936.09725883248541</v>
      </c>
    </row>
    <row r="36" spans="1:91" s="1" customFormat="1" x14ac:dyDescent="0.25">
      <c r="A36" s="44" t="s">
        <v>154</v>
      </c>
      <c r="B36" s="26">
        <f>SUM('Koszt kapitału'!I10:I15)</f>
        <v>0</v>
      </c>
      <c r="C36" s="26">
        <f>SUM('Koszt kapitału'!I16:I21)</f>
        <v>0</v>
      </c>
      <c r="D36" s="1">
        <f>B36+C36</f>
        <v>0</v>
      </c>
      <c r="E36" s="26">
        <f>SUM('Koszt kapitału'!I22:I27)</f>
        <v>0</v>
      </c>
      <c r="F36" s="26">
        <f>SUM('Koszt kapitału'!I28:I33)</f>
        <v>0</v>
      </c>
      <c r="G36" s="1">
        <f>E36+F36</f>
        <v>0</v>
      </c>
      <c r="H36" s="26">
        <f>SUM('Koszt kapitału'!I34:I39)</f>
        <v>0</v>
      </c>
      <c r="I36" s="26">
        <f>SUM('Koszt kapitału'!I40:I45)</f>
        <v>0</v>
      </c>
      <c r="J36" s="1">
        <f>H36+I36</f>
        <v>0</v>
      </c>
      <c r="K36" s="26">
        <f>SUM('Koszt kapitału'!I46:I51)</f>
        <v>0</v>
      </c>
      <c r="L36" s="26">
        <f>SUM('Koszt kapitału'!I52:I57)</f>
        <v>0</v>
      </c>
      <c r="M36" s="1">
        <f>K36+L36</f>
        <v>0</v>
      </c>
      <c r="N36" s="26">
        <f>SUM('Koszt kapitału'!I58:I63)</f>
        <v>0</v>
      </c>
      <c r="O36" s="26">
        <f>SUM('Koszt kapitału'!I64:I69)</f>
        <v>0</v>
      </c>
      <c r="P36" s="1">
        <f>N36+O36</f>
        <v>0</v>
      </c>
      <c r="Q36" s="26">
        <f>SUM('Koszt kapitału'!I70:I75)</f>
        <v>0</v>
      </c>
      <c r="R36" s="26">
        <f>SUM('Koszt kapitału'!I76:I81)</f>
        <v>0</v>
      </c>
      <c r="S36" s="1">
        <f>Q36+R36</f>
        <v>0</v>
      </c>
      <c r="T36" s="26">
        <f>SUM('Koszt kapitału'!I82:I87)</f>
        <v>0</v>
      </c>
      <c r="U36" s="26">
        <f>SUM('Koszt kapitału'!I88:I93)</f>
        <v>0</v>
      </c>
      <c r="V36" s="1">
        <f>T36+U36</f>
        <v>0</v>
      </c>
      <c r="W36" s="26">
        <f>SUM('Koszt kapitału'!I94:I99)</f>
        <v>0</v>
      </c>
      <c r="X36" s="26">
        <f>SUM('Koszt kapitału'!I100:I105)</f>
        <v>0</v>
      </c>
      <c r="Y36" s="1">
        <f>W36+X36</f>
        <v>0</v>
      </c>
      <c r="Z36" s="26">
        <f>SUM('Koszt kapitału'!I106:I111)</f>
        <v>0</v>
      </c>
      <c r="AA36" s="26">
        <f>SUM('Koszt kapitału'!I112:I117)</f>
        <v>0</v>
      </c>
      <c r="AB36" s="1">
        <f>Z36+AA36</f>
        <v>0</v>
      </c>
      <c r="AC36" s="26">
        <f>SUM('Koszt kapitału'!I118:I123)</f>
        <v>0</v>
      </c>
      <c r="AD36" s="26">
        <f>SUM('Koszt kapitału'!I124:I129)</f>
        <v>0</v>
      </c>
      <c r="AE36" s="1">
        <f>AC36+AD36</f>
        <v>0</v>
      </c>
      <c r="AF36" s="26">
        <f>SUM('Koszt kapitału'!I130:I135)</f>
        <v>0</v>
      </c>
      <c r="AG36" s="26">
        <f>SUM('Koszt kapitału'!I136:I141)</f>
        <v>0</v>
      </c>
      <c r="AH36" s="1">
        <f>AF36+AG36</f>
        <v>0</v>
      </c>
      <c r="AI36" s="26">
        <f>SUM('Koszt kapitału'!I142:I147)</f>
        <v>0</v>
      </c>
      <c r="AJ36" s="26">
        <f>SUM('Koszt kapitału'!I148:I153)</f>
        <v>0</v>
      </c>
      <c r="AK36" s="1">
        <f>AI36+AJ36</f>
        <v>0</v>
      </c>
      <c r="AL36" s="26">
        <f>SUM('Koszt kapitału'!I154:I159)</f>
        <v>0</v>
      </c>
      <c r="AM36" s="26">
        <f>SUM('Koszt kapitału'!I160:I165)</f>
        <v>0</v>
      </c>
      <c r="AN36" s="1">
        <f>AL36+AM36</f>
        <v>0</v>
      </c>
      <c r="AO36" s="26">
        <f>SUM('Koszt kapitału'!I166:I171)</f>
        <v>0</v>
      </c>
      <c r="AP36" s="26">
        <f>SUM('Koszt kapitału'!I172:I177)</f>
        <v>0</v>
      </c>
      <c r="AQ36" s="1">
        <f>AO36+AP36</f>
        <v>0</v>
      </c>
      <c r="AR36" s="26">
        <f>SUM('Koszt kapitału'!I178:I183)</f>
        <v>0</v>
      </c>
      <c r="AS36" s="26">
        <f>SUM('Koszt kapitału'!I184:I189)</f>
        <v>0</v>
      </c>
      <c r="AT36" s="1">
        <f>AR36+AS36</f>
        <v>0</v>
      </c>
    </row>
    <row r="37" spans="1:91" s="1" customFormat="1" x14ac:dyDescent="0.25">
      <c r="A37" s="1" t="s">
        <v>205</v>
      </c>
      <c r="B37" s="1">
        <f>B$10*B$17+B$10*B$18+B$10*B$21+B19+B20</f>
        <v>749.61298452605956</v>
      </c>
      <c r="C37" s="1">
        <f>C$10*C$17+C$10*C$18+C$10*C$21+C19+C20</f>
        <v>831.67287547708725</v>
      </c>
      <c r="D37" s="1">
        <f>B37+C37</f>
        <v>1581.2858600031468</v>
      </c>
      <c r="E37" s="1">
        <f>E$10*E$17+E$10*E$18+E$10*E$21+E19+E20</f>
        <v>768.08104508392432</v>
      </c>
      <c r="F37" s="1">
        <f>F$10*F$17+F$10*F$18+F$10*F$21+F19+F20</f>
        <v>851.85526887668505</v>
      </c>
      <c r="G37" s="1">
        <f>E37+F37</f>
        <v>1619.9363139606094</v>
      </c>
      <c r="H37" s="1">
        <f t="shared" ref="H37:I37" si="167">H$10*H$17+H$10*H$18+H$10*H$21+H19+H20</f>
        <v>786.91137381675912</v>
      </c>
      <c r="I37" s="1">
        <f t="shared" si="167"/>
        <v>872.42879375369216</v>
      </c>
      <c r="J37" s="1">
        <f t="shared" ref="J37" si="168">H37+I37</f>
        <v>1659.3401675704513</v>
      </c>
      <c r="K37" s="1">
        <f t="shared" ref="K37:L37" si="169">K$10*K$17+K$10*K$18+K$10*K$21+K19+K20</f>
        <v>806.10812713025689</v>
      </c>
      <c r="L37" s="1">
        <f t="shared" si="169"/>
        <v>893.39782805198047</v>
      </c>
      <c r="M37" s="1">
        <f t="shared" ref="M37" si="170">K37+L37</f>
        <v>1699.5059551822374</v>
      </c>
      <c r="N37" s="1">
        <f t="shared" ref="N37:O37" si="171">N$10*N$17+N$10*N$18+N$10*N$21+N19+N20</f>
        <v>825.67538110652958</v>
      </c>
      <c r="O37" s="1">
        <f t="shared" si="171"/>
        <v>914.76665876436221</v>
      </c>
      <c r="P37" s="1">
        <f t="shared" ref="P37" si="172">N37+O37</f>
        <v>1740.4420398708917</v>
      </c>
      <c r="Q37" s="1">
        <f t="shared" ref="Q37:R37" si="173">Q$10*Q$17+Q$10*Q$18+Q$10*Q$21+Q19+Q20</f>
        <v>845.61712367956454</v>
      </c>
      <c r="R37" s="1">
        <f t="shared" si="173"/>
        <v>936.53947336785473</v>
      </c>
      <c r="S37" s="1">
        <f t="shared" ref="S37" si="174">Q37+R37</f>
        <v>1782.1565970474194</v>
      </c>
      <c r="T37" s="1">
        <f t="shared" ref="T37:U37" si="175">T$10*T$17+T$10*T$18+T$10*T$21+T19+T20</f>
        <v>865.93724644487213</v>
      </c>
      <c r="U37" s="1">
        <f t="shared" si="175"/>
        <v>958.72035086135622</v>
      </c>
      <c r="V37" s="1">
        <f t="shared" ref="V37" si="176">T37+U37</f>
        <v>1824.6575973062284</v>
      </c>
      <c r="W37" s="1">
        <f t="shared" ref="W37:X37" si="177">W$10*W$17+W$10*W$18+W$10*W$21+W19+W20</f>
        <v>886.63953608942313</v>
      </c>
      <c r="X37" s="1">
        <f t="shared" si="177"/>
        <v>981.31325239067462</v>
      </c>
      <c r="Y37" s="1">
        <f t="shared" ref="Y37" si="178">W37+X37</f>
        <v>1867.9527884800978</v>
      </c>
      <c r="Z37" s="1">
        <f t="shared" ref="Z37:AA37" si="179">Z$10*Z$17+Z$10*Z$18+Z$10*Z$21+Z19+Z20</f>
        <v>907.72766542750401</v>
      </c>
      <c r="AA37" s="1">
        <f t="shared" si="179"/>
        <v>1004.3220114453443</v>
      </c>
      <c r="AB37" s="1">
        <f t="shared" ref="AB37" si="180">Z37+AA37</f>
        <v>1912.0496768728483</v>
      </c>
      <c r="AC37" s="1">
        <f t="shared" ref="AC37:AD37" si="181">AC$10*AC$17+AC$10*AC$18+AC$10*AC$21+AC19+AC20</f>
        <v>929.20518402762434</v>
      </c>
      <c r="AD37" s="1">
        <f t="shared" si="181"/>
        <v>1027.7503236111388</v>
      </c>
      <c r="AE37" s="1">
        <f t="shared" ref="AE37" si="182">AC37+AD37</f>
        <v>1956.9555076387633</v>
      </c>
      <c r="AF37" s="1">
        <f t="shared" ref="AF37:AG37" si="183">AF$10*AF$17+AF$10*AF$18+AF$10*AF$21+AF19+AF20</f>
        <v>951.07550841510624</v>
      </c>
      <c r="AG37" s="1">
        <f t="shared" si="183"/>
        <v>1051.6017358616286</v>
      </c>
      <c r="AH37" s="1">
        <f t="shared" ref="AH37" si="184">AF37+AG37</f>
        <v>2002.6772442767349</v>
      </c>
      <c r="AI37" s="1">
        <f t="shared" ref="AI37:AJ37" si="185">AI$10*AI$17+AI$10*AI$18+AI$10*AI$21+AI19+AI20</f>
        <v>973.34191183445864</v>
      </c>
      <c r="AJ37" s="1">
        <f t="shared" si="185"/>
        <v>1075.8796353715784</v>
      </c>
      <c r="AK37" s="1">
        <f t="shared" ref="AK37" si="186">AI37+AJ37</f>
        <v>2049.221547206037</v>
      </c>
      <c r="AL37" s="1">
        <f t="shared" ref="AL37:AM37" si="187">AL$10*AL$17+AL$10*AL$18+AL$10*AL$21+AL19+AL20</f>
        <v>996.0075135551042</v>
      </c>
      <c r="AM37" s="1">
        <f t="shared" si="187"/>
        <v>1100.5872378343872</v>
      </c>
      <c r="AN37" s="1">
        <f t="shared" ref="AN37" si="188">AL37+AM37</f>
        <v>2096.5947513894916</v>
      </c>
      <c r="AO37" s="1">
        <f t="shared" ref="AO37:AP37" si="189">AO$10*AO$17+AO$10*AO$18+AO$10*AO$21+AO19+AO20</f>
        <v>1019.0752677034624</v>
      </c>
      <c r="AP37" s="1">
        <f t="shared" si="189"/>
        <v>1125.7275752651783</v>
      </c>
      <c r="AQ37" s="1">
        <f t="shared" ref="AQ37" si="190">AO37+AP37</f>
        <v>2144.8028429686406</v>
      </c>
      <c r="AR37" s="1">
        <f t="shared" ref="AR37:AS37" si="191">AR$10*AR$17+AR$10*AR$18+AR$10*AR$21+AR19+AR20</f>
        <v>1042.5479516038256</v>
      </c>
      <c r="AS37" s="1">
        <f t="shared" si="191"/>
        <v>1151.303483270523</v>
      </c>
      <c r="AT37" s="1">
        <f t="shared" ref="AT37" si="192">AR37+AS37</f>
        <v>2193.8514348743483</v>
      </c>
      <c r="AU37" s="1">
        <f t="shared" ref="AU37:AV37" si="193">AU$10*AU$17+AU$10*AU$18+AU$10*AU$21+AU19+AU20</f>
        <v>1066.4281536098665</v>
      </c>
      <c r="AV37" s="1">
        <f t="shared" si="193"/>
        <v>1177.3175877651352</v>
      </c>
      <c r="AW37" s="1">
        <f t="shared" ref="AW37" si="194">AU37+AV37</f>
        <v>2243.7457413750017</v>
      </c>
      <c r="AX37" s="1">
        <f t="shared" ref="AX37:AY37" si="195">AX$10*AX$17+AX$10*AX$18+AX$10*AX$21+AX19+AX20</f>
        <v>1090.7182604080001</v>
      </c>
      <c r="AY37" s="1">
        <f t="shared" si="195"/>
        <v>1203.7722911152252</v>
      </c>
      <c r="AZ37" s="1">
        <f t="shared" ref="AZ37" si="196">AX37+AY37</f>
        <v>2294.4905515232253</v>
      </c>
      <c r="BA37" s="1">
        <f t="shared" ref="BA37:BB37" si="197">BA$10*BA$17+BA$10*BA$18+BA$10*BA$21+BA19+BA20</f>
        <v>1115.4204437732019</v>
      </c>
      <c r="BB37" s="1">
        <f t="shared" si="197"/>
        <v>1230.6697576875051</v>
      </c>
      <c r="BC37" s="1">
        <f t="shared" ref="BC37" si="198">BA37+BB37</f>
        <v>2346.0902014607072</v>
      </c>
      <c r="BD37" s="1">
        <f t="shared" ref="BD37:BE37" si="199">BD$10*BD$17+BD$10*BD$18+BD$10*BD$21+BD19+BD20</f>
        <v>1140.5366467572183</v>
      </c>
      <c r="BE37" s="1">
        <f t="shared" si="199"/>
        <v>1258.011898782145</v>
      </c>
      <c r="BF37" s="1">
        <f t="shared" ref="BF37" si="200">BD37+BE37</f>
        <v>2398.5485455393632</v>
      </c>
      <c r="BG37" s="1">
        <f t="shared" ref="BG37:BH37" si="201">BG$10*BG$17+BG$10*BG$18+BG$10*BG$21+BG19+BG20</f>
        <v>1166.0685692884481</v>
      </c>
      <c r="BH37" s="1">
        <f t="shared" si="201"/>
        <v>1285.8003569272428</v>
      </c>
      <c r="BI37" s="1">
        <f t="shared" ref="BI37" si="202">BG37+BH37</f>
        <v>2451.8689262156909</v>
      </c>
      <c r="BJ37" s="1">
        <f t="shared" ref="BJ37:BK37" si="203">BJ$10*BJ$17+BJ$10*BJ$18+BJ$10*BJ$21+BJ19+BJ20</f>
        <v>1192.0176531620646</v>
      </c>
      <c r="BK37" s="1">
        <f t="shared" si="203"/>
        <v>1314.0364895116311</v>
      </c>
      <c r="BL37" s="1">
        <f t="shared" ref="BL37" si="204">BJ37+BK37</f>
        <v>2506.0541426736954</v>
      </c>
      <c r="BM37" s="1">
        <f t="shared" ref="BM37:BN37" si="205">BM$10*BM$17+BM$10*BM$18+BM$10*BM$21+BM19+BM20</f>
        <v>1218.3850663982439</v>
      </c>
      <c r="BN37" s="1">
        <f t="shared" si="205"/>
        <v>1342.7213517320679</v>
      </c>
      <c r="BO37" s="1">
        <f t="shared" ref="BO37" si="206">BM37+BN37</f>
        <v>2561.1064181303118</v>
      </c>
      <c r="BP37" s="1">
        <f t="shared" ref="BP37:BQ37" si="207">BP$10*BP$17+BP$10*BP$18+BP$10*BP$21+BP19+BP20</f>
        <v>1245.1716869456222</v>
      </c>
      <c r="BQ37" s="1">
        <f t="shared" si="207"/>
        <v>1371.8556788300514</v>
      </c>
      <c r="BR37" s="1">
        <f t="shared" ref="BR37" si="208">BP37+BQ37</f>
        <v>2617.0273657756734</v>
      </c>
      <c r="BS37" s="1">
        <f t="shared" ref="BS37:BT37" si="209">BS$10*BS$17+BS$10*BS$18+BS$10*BS$21+BS19+BS20</f>
        <v>1272.3780857063405</v>
      </c>
      <c r="BT37" s="1">
        <f t="shared" si="209"/>
        <v>1401.4398675926964</v>
      </c>
      <c r="BU37" s="1">
        <f t="shared" ref="BU37" si="210">BS37+BT37</f>
        <v>2673.8179532990371</v>
      </c>
      <c r="BV37" s="1">
        <f t="shared" ref="BV37:BW37" si="211">BV$10*BV$17+BV$10*BV$18+BV$10*BV$21+BV19+BV20</f>
        <v>1300.0045088582547</v>
      </c>
      <c r="BW37" s="1">
        <f t="shared" si="211"/>
        <v>1431.4739570912398</v>
      </c>
      <c r="BX37" s="1">
        <f t="shared" ref="BX37" si="212">BV37+BW37</f>
        <v>2731.4784659494944</v>
      </c>
      <c r="BY37" s="1">
        <f t="shared" ref="BY37:BZ37" si="213">BY$10*BY$17+BY$10*BY$18+BY$10*BY$21+BY19+BY20</f>
        <v>1328.0508594490755</v>
      </c>
      <c r="BZ37" s="1">
        <f t="shared" si="213"/>
        <v>1461.9576086298812</v>
      </c>
      <c r="CA37" s="1">
        <f t="shared" ref="CA37" si="214">BY37+BZ37</f>
        <v>2790.0084680789569</v>
      </c>
      <c r="CB37" s="1">
        <f t="shared" ref="CB37:CC37" si="215">CB$10*CB$17+CB$10*CB$18+CB$10*CB$21+CB19+CB20</f>
        <v>1356.5166782363642</v>
      </c>
      <c r="CC37" s="1">
        <f t="shared" si="215"/>
        <v>1492.8900848767635</v>
      </c>
      <c r="CD37" s="1">
        <f t="shared" ref="CD37" si="216">CB37+CC37</f>
        <v>2849.4067631131275</v>
      </c>
      <c r="CE37" s="1">
        <f t="shared" ref="CE37:CF37" si="217">CE$10*CE$17+CE$10*CE$18+CE$10*CE$21+CE19+CE20</f>
        <v>1385.4011237464563</v>
      </c>
      <c r="CF37" s="1">
        <f t="shared" si="217"/>
        <v>1524.270228147949</v>
      </c>
      <c r="CG37" s="1">
        <f t="shared" ref="CG37" si="218">CE37+CF37</f>
        <v>2909.6713518944052</v>
      </c>
      <c r="CH37" s="1">
        <f t="shared" ref="CH37:CI37" si="219">CH$10*CH$17+CH$10*CH$18+CH$10*CH$21+CH19+CH20</f>
        <v>1414.7029515244853</v>
      </c>
      <c r="CI37" s="1">
        <f t="shared" si="219"/>
        <v>1556.0964378143167</v>
      </c>
      <c r="CJ37" s="1">
        <f t="shared" ref="CJ37" si="220">CH37+CI37</f>
        <v>2970.799389338802</v>
      </c>
      <c r="CK37" s="1">
        <f t="shared" ref="CK37:CL37" si="221">CK$10*CK$17+CK$10*CK$18+CK$10*CK$21+CK19+CK20</f>
        <v>1444.4204925467679</v>
      </c>
      <c r="CL37" s="1">
        <f t="shared" si="221"/>
        <v>1588.3666468002837</v>
      </c>
      <c r="CM37" s="1">
        <f t="shared" ref="CM37" si="222">CK37+CL37</f>
        <v>3032.7871393470514</v>
      </c>
    </row>
    <row r="38" spans="1:91" s="1" customFormat="1" x14ac:dyDescent="0.25">
      <c r="A38" s="1" t="s">
        <v>204</v>
      </c>
      <c r="B38" s="1">
        <f>B23</f>
        <v>153.55999999999997</v>
      </c>
      <c r="C38" s="1">
        <f t="shared" ref="C38:BN38" si="223">C23</f>
        <v>153.55999999999997</v>
      </c>
      <c r="D38" s="1">
        <f t="shared" si="223"/>
        <v>307.11999999999995</v>
      </c>
      <c r="E38" s="1">
        <f>E23</f>
        <v>157.2044906666666</v>
      </c>
      <c r="F38" s="1">
        <f t="shared" ref="F38" si="224">F23</f>
        <v>157.2044906666666</v>
      </c>
      <c r="G38" s="1">
        <f>G23</f>
        <v>314.4089813333332</v>
      </c>
      <c r="H38" s="1">
        <f t="shared" si="223"/>
        <v>160.93547724515545</v>
      </c>
      <c r="I38" s="1">
        <f t="shared" si="223"/>
        <v>160.93547724515545</v>
      </c>
      <c r="J38" s="1">
        <f t="shared" si="223"/>
        <v>321.87095449031091</v>
      </c>
      <c r="K38" s="1">
        <f t="shared" si="223"/>
        <v>164.75501257177379</v>
      </c>
      <c r="L38" s="1">
        <f t="shared" si="223"/>
        <v>164.75501257177379</v>
      </c>
      <c r="M38" s="1">
        <f t="shared" si="223"/>
        <v>329.51002514354758</v>
      </c>
      <c r="N38" s="1">
        <f t="shared" si="223"/>
        <v>168.66519820347719</v>
      </c>
      <c r="O38" s="1">
        <f t="shared" si="223"/>
        <v>168.66519820347719</v>
      </c>
      <c r="P38" s="1">
        <f t="shared" si="223"/>
        <v>337.33039640695438</v>
      </c>
      <c r="Q38" s="1">
        <f t="shared" si="223"/>
        <v>172.66818557417301</v>
      </c>
      <c r="R38" s="1">
        <f t="shared" si="223"/>
        <v>172.66818557417301</v>
      </c>
      <c r="S38" s="1">
        <f t="shared" si="223"/>
        <v>345.33637114834602</v>
      </c>
      <c r="T38" s="1">
        <f t="shared" si="223"/>
        <v>176.76617717846668</v>
      </c>
      <c r="U38" s="1">
        <f t="shared" si="223"/>
        <v>176.76617717846668</v>
      </c>
      <c r="V38" s="1">
        <f t="shared" si="223"/>
        <v>353.53235435693335</v>
      </c>
      <c r="W38" s="1">
        <f t="shared" si="223"/>
        <v>180.96142778350224</v>
      </c>
      <c r="X38" s="1">
        <f t="shared" si="223"/>
        <v>180.96142778350224</v>
      </c>
      <c r="Y38" s="1">
        <f t="shared" si="223"/>
        <v>361.92285556700449</v>
      </c>
      <c r="Z38" s="1">
        <f t="shared" si="223"/>
        <v>185.25624566956401</v>
      </c>
      <c r="AA38" s="1">
        <f t="shared" si="223"/>
        <v>185.25624566956401</v>
      </c>
      <c r="AB38" s="1">
        <f t="shared" si="223"/>
        <v>370.51249133912802</v>
      </c>
      <c r="AC38" s="1">
        <f t="shared" si="223"/>
        <v>189.65299390012163</v>
      </c>
      <c r="AD38" s="1">
        <f t="shared" si="223"/>
        <v>189.65299390012163</v>
      </c>
      <c r="AE38" s="1">
        <f t="shared" si="223"/>
        <v>379.30598780024326</v>
      </c>
      <c r="AF38" s="1">
        <f t="shared" si="223"/>
        <v>194.15409162201783</v>
      </c>
      <c r="AG38" s="1">
        <f t="shared" si="223"/>
        <v>194.15409162201783</v>
      </c>
      <c r="AH38" s="1">
        <f t="shared" si="223"/>
        <v>388.30818324403566</v>
      </c>
      <c r="AI38" s="1">
        <f t="shared" si="223"/>
        <v>198.76201539651368</v>
      </c>
      <c r="AJ38" s="1">
        <f t="shared" si="223"/>
        <v>198.76201539651368</v>
      </c>
      <c r="AK38" s="1">
        <f t="shared" si="223"/>
        <v>397.52403079302735</v>
      </c>
      <c r="AL38" s="1">
        <f t="shared" si="223"/>
        <v>203.47930056192422</v>
      </c>
      <c r="AM38" s="1">
        <f t="shared" si="223"/>
        <v>203.47930056192422</v>
      </c>
      <c r="AN38" s="1">
        <f t="shared" si="223"/>
        <v>406.95860112384844</v>
      </c>
      <c r="AO38" s="1">
        <f t="shared" si="223"/>
        <v>208.30854262859384</v>
      </c>
      <c r="AP38" s="1">
        <f t="shared" si="223"/>
        <v>208.30854262859384</v>
      </c>
      <c r="AQ38" s="1">
        <f t="shared" si="223"/>
        <v>416.61708525718768</v>
      </c>
      <c r="AR38" s="1">
        <f t="shared" si="223"/>
        <v>213.25239870697911</v>
      </c>
      <c r="AS38" s="1">
        <f t="shared" si="223"/>
        <v>213.25239870697911</v>
      </c>
      <c r="AT38" s="1">
        <f t="shared" si="223"/>
        <v>426.50479741395822</v>
      </c>
      <c r="AU38" s="1">
        <f t="shared" si="223"/>
        <v>218.3135889696247</v>
      </c>
      <c r="AV38" s="1">
        <f t="shared" si="223"/>
        <v>218.3135889696247</v>
      </c>
      <c r="AW38" s="1">
        <f t="shared" si="223"/>
        <v>436.62717793924941</v>
      </c>
      <c r="AX38" s="1">
        <f t="shared" si="223"/>
        <v>223.49489814783709</v>
      </c>
      <c r="AY38" s="1">
        <f t="shared" si="223"/>
        <v>223.49489814783709</v>
      </c>
      <c r="AZ38" s="1">
        <f t="shared" si="223"/>
        <v>446.98979629567418</v>
      </c>
      <c r="BA38" s="1">
        <f t="shared" si="223"/>
        <v>228.79917706387906</v>
      </c>
      <c r="BB38" s="1">
        <f t="shared" si="223"/>
        <v>228.79917706387906</v>
      </c>
      <c r="BC38" s="1">
        <f t="shared" si="223"/>
        <v>457.59835412775811</v>
      </c>
      <c r="BD38" s="1">
        <f t="shared" si="223"/>
        <v>234.22934419952841</v>
      </c>
      <c r="BE38" s="1">
        <f t="shared" si="223"/>
        <v>234.22934419952841</v>
      </c>
      <c r="BF38" s="1">
        <f t="shared" si="223"/>
        <v>468.45868839905683</v>
      </c>
      <c r="BG38" s="1">
        <f t="shared" si="223"/>
        <v>239.78838730186385</v>
      </c>
      <c r="BH38" s="1">
        <f t="shared" si="223"/>
        <v>239.78838730186385</v>
      </c>
      <c r="BI38" s="1">
        <f t="shared" si="223"/>
        <v>479.5767746037277</v>
      </c>
      <c r="BJ38" s="1">
        <f t="shared" si="223"/>
        <v>245.47936502716138</v>
      </c>
      <c r="BK38" s="1">
        <f t="shared" si="223"/>
        <v>245.47936502716138</v>
      </c>
      <c r="BL38" s="1">
        <f t="shared" si="223"/>
        <v>490.95873005432276</v>
      </c>
      <c r="BM38" s="1">
        <f t="shared" si="223"/>
        <v>251.30540862380596</v>
      </c>
      <c r="BN38" s="1">
        <f t="shared" si="223"/>
        <v>251.30540862380596</v>
      </c>
      <c r="BO38" s="1">
        <f t="shared" ref="BO38:CM38" si="225">BO23</f>
        <v>502.61081724761192</v>
      </c>
      <c r="BP38" s="1">
        <f t="shared" si="225"/>
        <v>257.26972365514422</v>
      </c>
      <c r="BQ38" s="1">
        <f t="shared" si="225"/>
        <v>257.26972365514422</v>
      </c>
      <c r="BR38" s="1">
        <f t="shared" si="225"/>
        <v>514.53944731028844</v>
      </c>
      <c r="BS38" s="1">
        <f t="shared" si="225"/>
        <v>263.37559176322628</v>
      </c>
      <c r="BT38" s="1">
        <f t="shared" si="225"/>
        <v>263.37559176322628</v>
      </c>
      <c r="BU38" s="1">
        <f t="shared" si="225"/>
        <v>526.75118352645256</v>
      </c>
      <c r="BV38" s="1">
        <f t="shared" si="225"/>
        <v>269.62637247440682</v>
      </c>
      <c r="BW38" s="1">
        <f t="shared" si="225"/>
        <v>269.62637247440682</v>
      </c>
      <c r="BX38" s="1">
        <f t="shared" si="225"/>
        <v>539.25274494881364</v>
      </c>
      <c r="BY38" s="1">
        <f t="shared" si="225"/>
        <v>276.02550504779936</v>
      </c>
      <c r="BZ38" s="1">
        <f t="shared" si="225"/>
        <v>276.02550504779936</v>
      </c>
      <c r="CA38" s="1">
        <f t="shared" si="225"/>
        <v>552.05101009559871</v>
      </c>
      <c r="CB38" s="1">
        <f t="shared" si="225"/>
        <v>282.57651036760041</v>
      </c>
      <c r="CC38" s="1">
        <f t="shared" si="225"/>
        <v>282.57651036760041</v>
      </c>
      <c r="CD38" s="1">
        <f t="shared" si="225"/>
        <v>565.15302073520081</v>
      </c>
      <c r="CE38" s="1">
        <f t="shared" si="225"/>
        <v>289.28299288032474</v>
      </c>
      <c r="CF38" s="1">
        <f t="shared" si="225"/>
        <v>289.28299288032474</v>
      </c>
      <c r="CG38" s="1">
        <f t="shared" si="225"/>
        <v>578.56598576064948</v>
      </c>
      <c r="CH38" s="1">
        <f t="shared" si="225"/>
        <v>296.14864257801776</v>
      </c>
      <c r="CI38" s="1">
        <f t="shared" si="225"/>
        <v>296.14864257801776</v>
      </c>
      <c r="CJ38" s="1">
        <f t="shared" si="225"/>
        <v>592.29728515603551</v>
      </c>
      <c r="CK38" s="1">
        <f t="shared" si="225"/>
        <v>303.17723702853601</v>
      </c>
      <c r="CL38" s="1">
        <f t="shared" si="225"/>
        <v>303.17723702853601</v>
      </c>
      <c r="CM38" s="1">
        <f t="shared" si="225"/>
        <v>606.35447405707203</v>
      </c>
    </row>
    <row r="39" spans="1:91" s="1" customFormat="1" x14ac:dyDescent="0.25">
      <c r="B39" s="26"/>
      <c r="C39" s="26"/>
      <c r="E39" s="26"/>
      <c r="F39" s="26"/>
      <c r="H39" s="26"/>
      <c r="I39" s="26"/>
      <c r="K39" s="26"/>
      <c r="L39" s="26"/>
      <c r="N39" s="26"/>
      <c r="O39" s="26"/>
      <c r="Q39" s="26"/>
      <c r="R39" s="26"/>
      <c r="T39" s="26"/>
      <c r="U39" s="26"/>
      <c r="W39" s="26"/>
      <c r="X39" s="26"/>
      <c r="Z39" s="26"/>
      <c r="AA39" s="26"/>
      <c r="AC39" s="26"/>
      <c r="AD39" s="26"/>
      <c r="AF39" s="26"/>
      <c r="AG39" s="26"/>
      <c r="AI39" s="26"/>
      <c r="AJ39" s="26"/>
      <c r="AL39" s="26"/>
      <c r="AM39" s="26"/>
      <c r="AO39" s="26"/>
      <c r="AP39" s="26"/>
      <c r="AR39" s="26"/>
      <c r="AS39" s="26"/>
    </row>
    <row r="40" spans="1:91" s="1" customFormat="1" x14ac:dyDescent="0.25">
      <c r="A40" s="1" t="s">
        <v>218</v>
      </c>
      <c r="B40" s="26"/>
      <c r="C40" s="26"/>
      <c r="D40" s="1">
        <f>D36+D38+D34</f>
        <v>307.11999999999995</v>
      </c>
      <c r="E40" s="26">
        <f>D40*D24-D33*D24</f>
        <v>-1948.8951508200353</v>
      </c>
      <c r="F40" s="26"/>
      <c r="G40" s="1">
        <f>G36+G38+G34</f>
        <v>314.4089813333332</v>
      </c>
      <c r="H40" s="26">
        <f>G40*G24-G33*G24</f>
        <v>-1896.8918792085137</v>
      </c>
      <c r="I40" s="26"/>
      <c r="J40" s="1">
        <f t="shared" ref="J40" si="226">J36+J38+J34</f>
        <v>321.87095449031091</v>
      </c>
      <c r="K40" s="26"/>
      <c r="L40" s="26"/>
      <c r="M40" s="1">
        <f t="shared" ref="M40" si="227">M36+M38+M34</f>
        <v>329.51002514354758</v>
      </c>
      <c r="N40" s="26"/>
      <c r="O40" s="26"/>
      <c r="P40" s="1">
        <f t="shared" ref="P40" si="228">P36+P38+P34</f>
        <v>337.33039640695438</v>
      </c>
      <c r="Q40" s="26"/>
      <c r="R40" s="26"/>
      <c r="S40" s="1">
        <f t="shared" ref="S40" si="229">S36+S38+S34</f>
        <v>345.33637114834602</v>
      </c>
      <c r="T40" s="26"/>
      <c r="U40" s="26"/>
      <c r="V40" s="1">
        <f t="shared" ref="V40" si="230">V36+V38+V34</f>
        <v>353.53235435693335</v>
      </c>
      <c r="W40" s="26"/>
      <c r="X40" s="26"/>
      <c r="Y40" s="1">
        <f t="shared" ref="Y40" si="231">Y36+Y38+Y34</f>
        <v>361.92285556700449</v>
      </c>
      <c r="Z40" s="26"/>
      <c r="AA40" s="26"/>
      <c r="AB40" s="1">
        <f t="shared" ref="AB40" si="232">AB36+AB38+AB34</f>
        <v>370.51249133912802</v>
      </c>
      <c r="AC40" s="26"/>
      <c r="AD40" s="26"/>
      <c r="AE40" s="1">
        <f t="shared" ref="AE40" si="233">AE36+AE38+AE34</f>
        <v>379.30598780024326</v>
      </c>
      <c r="AF40" s="26"/>
      <c r="AG40" s="26"/>
      <c r="AH40" s="1">
        <f t="shared" ref="AH40" si="234">AH36+AH38+AH34</f>
        <v>564.29676089290535</v>
      </c>
      <c r="AI40" s="26"/>
      <c r="AJ40" s="26"/>
      <c r="AK40" s="1">
        <f t="shared" ref="AK40" si="235">AK36+AK38+AK34</f>
        <v>568.67701267975247</v>
      </c>
      <c r="AL40" s="26"/>
      <c r="AM40" s="26"/>
      <c r="AN40" s="1">
        <f t="shared" ref="AN40" si="236">AN36+AN38+AN34</f>
        <v>573.25483856917185</v>
      </c>
      <c r="AO40" s="26"/>
      <c r="AP40" s="26"/>
      <c r="AQ40" s="1">
        <f t="shared" ref="AQ40" si="237">AQ36+AQ38+AQ34</f>
        <v>578.03449519812807</v>
      </c>
      <c r="AR40" s="26"/>
      <c r="AS40" s="26"/>
      <c r="AT40" s="1">
        <f t="shared" ref="AT40" si="238">AT36+AT38+AT34</f>
        <v>583.02034022777013</v>
      </c>
      <c r="AU40" s="26"/>
      <c r="AV40" s="26"/>
      <c r="AW40" s="1">
        <f t="shared" ref="AW40" si="239">AW36+AW38+AW34</f>
        <v>436.62717793924941</v>
      </c>
      <c r="AX40" s="26"/>
      <c r="AY40" s="26"/>
      <c r="AZ40" s="1">
        <f t="shared" ref="AZ40" si="240">AZ36+AZ38+AZ34</f>
        <v>446.98979629567418</v>
      </c>
      <c r="BA40" s="26"/>
      <c r="BB40" s="26"/>
      <c r="BC40" s="1">
        <f t="shared" ref="BC40" si="241">BC36+BC38+BC34</f>
        <v>457.59835412775811</v>
      </c>
      <c r="BD40" s="26"/>
      <c r="BE40" s="26"/>
      <c r="BF40" s="1">
        <f t="shared" ref="BF40" si="242">BF36+BF38+BF34</f>
        <v>468.45868839905683</v>
      </c>
      <c r="BG40" s="26"/>
      <c r="BH40" s="26"/>
      <c r="BI40" s="1">
        <f t="shared" ref="BI40" si="243">BI36+BI38+BI34</f>
        <v>479.5767746037277</v>
      </c>
      <c r="BJ40" s="26"/>
      <c r="BK40" s="26"/>
      <c r="BL40" s="1">
        <f t="shared" ref="BL40" si="244">BL36+BL38+BL34</f>
        <v>490.95873005432276</v>
      </c>
      <c r="BM40" s="26"/>
      <c r="BN40" s="26"/>
      <c r="BO40" s="1">
        <f t="shared" ref="BO40" si="245">BO36+BO38+BO34</f>
        <v>502.61081724761192</v>
      </c>
      <c r="BP40" s="26"/>
      <c r="BQ40" s="26"/>
      <c r="BR40" s="1">
        <f t="shared" ref="BR40" si="246">BR36+BR38+BR34</f>
        <v>514.53944731028844</v>
      </c>
      <c r="BS40" s="26"/>
      <c r="BT40" s="26"/>
      <c r="BU40" s="1">
        <f t="shared" ref="BU40" si="247">BU36+BU38+BU34</f>
        <v>526.75118352645256</v>
      </c>
      <c r="BV40" s="26"/>
      <c r="BW40" s="26"/>
      <c r="BX40" s="1">
        <f t="shared" ref="BX40" si="248">BX36+BX38+BX34</f>
        <v>539.25274494881364</v>
      </c>
      <c r="BY40" s="26"/>
      <c r="BZ40" s="26"/>
      <c r="CA40" s="1">
        <f t="shared" ref="CA40" si="249">CA36+CA38+CA34</f>
        <v>552.05101009559871</v>
      </c>
      <c r="CB40" s="26"/>
      <c r="CC40" s="26"/>
      <c r="CD40" s="1">
        <f t="shared" ref="CD40" si="250">CD36+CD38+CD34</f>
        <v>565.15302073520081</v>
      </c>
      <c r="CE40" s="26"/>
      <c r="CF40" s="26"/>
      <c r="CG40" s="1">
        <f t="shared" ref="CG40" si="251">CG36+CG38+CG34</f>
        <v>578.56598576064948</v>
      </c>
      <c r="CH40" s="26"/>
      <c r="CI40" s="26"/>
      <c r="CJ40" s="1">
        <f t="shared" ref="CJ40" si="252">CJ36+CJ38+CJ34</f>
        <v>592.29728515603551</v>
      </c>
      <c r="CK40" s="26"/>
      <c r="CL40" s="26"/>
      <c r="CM40" s="1">
        <f t="shared" ref="CM40" si="253">CM36+CM38+CM34</f>
        <v>606.35447405707203</v>
      </c>
    </row>
    <row r="41" spans="1:91" s="1" customFormat="1" x14ac:dyDescent="0.25">
      <c r="A41" s="166" t="s">
        <v>206</v>
      </c>
      <c r="B41" s="26"/>
      <c r="C41" s="26"/>
      <c r="D41" s="1">
        <f>D40*D$24</f>
        <v>300.4026626817008</v>
      </c>
      <c r="E41" s="26"/>
      <c r="F41" s="26"/>
      <c r="G41" s="1">
        <f>G40*G$24</f>
        <v>300.80586582085243</v>
      </c>
      <c r="H41" s="26"/>
      <c r="I41" s="26"/>
      <c r="J41" s="1">
        <f t="shared" ref="J41" si="254">J40*J$24</f>
        <v>301.20961014286161</v>
      </c>
      <c r="K41" s="26"/>
      <c r="L41" s="26"/>
      <c r="M41" s="1">
        <f t="shared" ref="M41" si="255">M40*M$24</f>
        <v>301.61389637410895</v>
      </c>
      <c r="N41" s="26"/>
      <c r="O41" s="26"/>
      <c r="P41" s="1">
        <f t="shared" ref="P41" si="256">P40*P$24</f>
        <v>302.01872524194965</v>
      </c>
      <c r="Q41" s="26"/>
      <c r="R41" s="26"/>
      <c r="S41" s="1">
        <f t="shared" ref="S41" si="257">S40*S$24</f>
        <v>302.42409747471561</v>
      </c>
      <c r="T41" s="26"/>
      <c r="U41" s="26"/>
      <c r="V41" s="1">
        <f t="shared" ref="V41" si="258">V40*V$24</f>
        <v>302.83001380171606</v>
      </c>
      <c r="W41" s="26"/>
      <c r="X41" s="26"/>
      <c r="Y41" s="1">
        <f t="shared" ref="Y41" si="259">Y40*Y$24</f>
        <v>303.23647495323905</v>
      </c>
      <c r="Z41" s="26"/>
      <c r="AA41" s="26"/>
      <c r="AB41" s="1">
        <f t="shared" ref="AB41" si="260">AB40*AB$24</f>
        <v>303.64348166055294</v>
      </c>
      <c r="AC41" s="26"/>
      <c r="AD41" s="26"/>
      <c r="AE41" s="1">
        <f t="shared" ref="AE41" si="261">AE40*AE$24</f>
        <v>304.0510346559077</v>
      </c>
      <c r="AF41" s="26"/>
      <c r="AG41" s="26"/>
      <c r="AH41" s="1">
        <f t="shared" ref="AH41" si="262">AH40*AH$24</f>
        <v>442.44574524456084</v>
      </c>
      <c r="AI41" s="26"/>
      <c r="AJ41" s="26"/>
      <c r="AK41" s="1">
        <f t="shared" ref="AK41" si="263">AK40*AK$24</f>
        <v>436.12784725759957</v>
      </c>
      <c r="AL41" s="26"/>
      <c r="AM41" s="26"/>
      <c r="AN41" s="1">
        <f t="shared" ref="AN41" si="264">AN40*AN$24</f>
        <v>430.02286882388563</v>
      </c>
      <c r="AO41" s="26"/>
      <c r="AP41" s="26"/>
      <c r="AQ41" s="1">
        <f t="shared" ref="AQ41" si="265">AQ40*AQ$24</f>
        <v>424.12439998948742</v>
      </c>
      <c r="AR41" s="26"/>
      <c r="AS41" s="26"/>
      <c r="AT41" s="1">
        <f t="shared" ref="AT41" si="266">AT40*AT$24</f>
        <v>418.42621612147832</v>
      </c>
      <c r="AU41" s="26"/>
      <c r="AV41" s="26"/>
      <c r="AW41" s="1">
        <f t="shared" ref="AW41" si="267">AW40*AW$24</f>
        <v>306.50786580688793</v>
      </c>
      <c r="AX41" s="26"/>
      <c r="AY41" s="26"/>
      <c r="AZ41" s="1">
        <f t="shared" ref="AZ41" si="268">AZ40*AZ$24</f>
        <v>306.91926340424862</v>
      </c>
      <c r="BA41" s="26"/>
      <c r="BB41" s="26"/>
      <c r="BC41" s="1">
        <f t="shared" ref="BC41" si="269">BC40*BC$24</f>
        <v>307.33121318314193</v>
      </c>
      <c r="BD41" s="26"/>
      <c r="BE41" s="26"/>
      <c r="BF41" s="1">
        <f t="shared" ref="BF41" si="270">BF40*BF$24</f>
        <v>307.74371588471092</v>
      </c>
      <c r="BG41" s="26"/>
      <c r="BH41" s="26"/>
      <c r="BI41" s="1">
        <f t="shared" ref="BI41" si="271">BI40*BI$24</f>
        <v>308.15677225109334</v>
      </c>
      <c r="BJ41" s="26"/>
      <c r="BK41" s="26"/>
      <c r="BL41" s="1">
        <f t="shared" ref="BL41" si="272">BL40*BL$24</f>
        <v>308.57038302542293</v>
      </c>
      <c r="BM41" s="26"/>
      <c r="BN41" s="26"/>
      <c r="BO41" s="1">
        <f t="shared" ref="BO41" si="273">BO40*BO$24</f>
        <v>308.98454895183119</v>
      </c>
      <c r="BP41" s="26"/>
      <c r="BQ41" s="26"/>
      <c r="BR41" s="1">
        <f t="shared" ref="BR41" si="274">BR40*BR$24</f>
        <v>309.39927077544809</v>
      </c>
      <c r="BS41" s="26"/>
      <c r="BT41" s="26"/>
      <c r="BU41" s="1">
        <f t="shared" ref="BU41" si="275">BU40*BU$24</f>
        <v>309.81454924240381</v>
      </c>
      <c r="BV41" s="26"/>
      <c r="BW41" s="26"/>
      <c r="BX41" s="1">
        <f t="shared" ref="BX41" si="276">BX40*BX$24</f>
        <v>310.23038509983002</v>
      </c>
      <c r="BY41" s="26"/>
      <c r="BZ41" s="26"/>
      <c r="CA41" s="1">
        <f t="shared" ref="CA41" si="277">CA40*CA$24</f>
        <v>310.64677909586135</v>
      </c>
      <c r="CB41" s="26"/>
      <c r="CC41" s="26"/>
      <c r="CD41" s="1">
        <f t="shared" ref="CD41" si="278">CD40*CD$24</f>
        <v>311.0637319796362</v>
      </c>
      <c r="CE41" s="26"/>
      <c r="CF41" s="26"/>
      <c r="CG41" s="1">
        <f t="shared" ref="CG41" si="279">CG40*CG$24</f>
        <v>311.48124450129882</v>
      </c>
      <c r="CH41" s="26"/>
      <c r="CI41" s="26"/>
      <c r="CJ41" s="1">
        <f t="shared" ref="CJ41" si="280">CJ40*CJ$24</f>
        <v>311.89931741200019</v>
      </c>
      <c r="CK41" s="26"/>
      <c r="CL41" s="26"/>
      <c r="CM41" s="1">
        <f t="shared" ref="CM41" si="281">CM40*CM$24</f>
        <v>312.31795146389942</v>
      </c>
    </row>
    <row r="42" spans="1:91" s="32" customFormat="1" x14ac:dyDescent="0.25">
      <c r="A42" s="32" t="s">
        <v>155</v>
      </c>
      <c r="D42" s="32">
        <f>D32-SUM(D36:D38)+D31-D34</f>
        <v>-340.32996640857209</v>
      </c>
      <c r="G42" s="32">
        <f>G32-SUM(G36:G38)+G31-G34</f>
        <v>-404.930276244075</v>
      </c>
      <c r="J42" s="32">
        <f t="shared" ref="J42" si="282">J32-SUM(J36:J38)+J31-J34</f>
        <v>-470.35574743631196</v>
      </c>
      <c r="M42" s="32">
        <f t="shared" ref="M42" si="283">M32-SUM(M36:M38)+M31-M34</f>
        <v>-536.61902000746272</v>
      </c>
      <c r="P42" s="32">
        <f t="shared" ref="P42" si="284">P32-SUM(P36:P38)+P31-P34</f>
        <v>-603.73266014636215</v>
      </c>
      <c r="S42" s="32">
        <f t="shared" ref="S42" si="285">S32-SUM(S36:S38)+S31-S34</f>
        <v>-671.70914613183027</v>
      </c>
      <c r="V42" s="32">
        <f t="shared" ref="V42" si="286">V32-SUM(V36:V38)+V31-V34</f>
        <v>-740.56085354748575</v>
      </c>
      <c r="Y42" s="32">
        <f t="shared" ref="Y42" si="287">Y32-SUM(Y36:Y38)+Y31-Y34</f>
        <v>-810.30003976039643</v>
      </c>
      <c r="AB42" s="32">
        <f t="shared" ref="AB42" si="288">AB32-SUM(AB36:AB38)+AB31-AB34</f>
        <v>-880.93882763495048</v>
      </c>
      <c r="AE42" s="32">
        <f t="shared" ref="AE42" si="289">AE32-SUM(AE36:AE38)+AE31-AE34</f>
        <v>-952.48918845237131</v>
      </c>
      <c r="AH42" s="32">
        <f t="shared" ref="AH42" si="290">AH32-SUM(AH36:AH38)+AH31-AH34</f>
        <v>-1200.9515016541059</v>
      </c>
      <c r="AK42" s="32">
        <f t="shared" ref="AK42" si="291">AK32-SUM(AK36:AK38)+AK31-AK34</f>
        <v>-1269.5246297220669</v>
      </c>
      <c r="AN42" s="32">
        <f t="shared" ref="AN42" si="292">AN32-SUM(AN36:AN38)+AN31-AN34</f>
        <v>-1339.0230030274631</v>
      </c>
      <c r="AQ42" s="32">
        <f t="shared" ref="AQ42" si="293">AQ32-SUM(AQ36:AQ38)+AQ31-AQ34</f>
        <v>-1409.4568643488008</v>
      </c>
      <c r="AT42" s="32">
        <f t="shared" ref="AT42" si="294">AT32-SUM(AT36:AT38)+AT31-AT34</f>
        <v>-1480.8361842780942</v>
      </c>
      <c r="AW42" s="32">
        <f>AW32-SUM(AW36:AW38)+AW31-AW34</f>
        <v>-2258.5292748548723</v>
      </c>
      <c r="AZ42" s="32">
        <f t="shared" ref="AZ42" si="295">AZ32-SUM(AZ36:AZ38)+AZ31-AZ34</f>
        <v>-2315.4140423956551</v>
      </c>
      <c r="BC42" s="32">
        <f>BC32-SUM(BC36:BC38)+BC31-BC34</f>
        <v>-2373.4017685575409</v>
      </c>
      <c r="BF42" s="32">
        <f t="shared" ref="BF42" si="296">BF32-SUM(BF36:BF38)+BF31-BF34</f>
        <v>-2432.5037960021305</v>
      </c>
      <c r="BI42" s="32">
        <f t="shared" ref="BI42" si="297">BI32-SUM(BI36:BI38)+BI31-BI34</f>
        <v>-2492.7311514695448</v>
      </c>
      <c r="BL42" s="32">
        <f>BL32-SUM(BL36:BL38)+BL31-BL34</f>
        <v>-2554.0945190177763</v>
      </c>
      <c r="BO42" s="32">
        <f t="shared" ref="BO42" si="298">BO32-SUM(BO36:BO38)+BO31-BO34</f>
        <v>-2616.6042120421744</v>
      </c>
      <c r="BR42" s="32">
        <f t="shared" ref="BR42" si="299">BR32-SUM(BR36:BR38)+BR31-BR34</f>
        <v>-2680.2701440291812</v>
      </c>
      <c r="BU42" s="32">
        <f t="shared" ref="BU42" si="300">BU32-SUM(BU36:BU38)+BU31-BU34</f>
        <v>-2745.1017979969274</v>
      </c>
      <c r="BX42" s="32">
        <f t="shared" ref="BX42" si="301">BX32-SUM(BX36:BX38)+BX31-BX34</f>
        <v>-2811.1081945736282</v>
      </c>
      <c r="CA42" s="32">
        <f t="shared" ref="CA42" si="302">CA32-SUM(CA36:CA38)+CA31-CA34</f>
        <v>-2878.2978586631102</v>
      </c>
      <c r="CD42" s="32">
        <f t="shared" ref="CD42" si="303">CD32-SUM(CD36:CD38)+CD31-CD34</f>
        <v>-2946.6787846450379</v>
      </c>
      <c r="CG42" s="32">
        <f t="shared" ref="CG42" si="304">CG32-SUM(CG36:CG38)+CG31-CG34</f>
        <v>-3016.2584000556812</v>
      </c>
      <c r="CJ42" s="32">
        <f t="shared" ref="CJ42" si="305">CJ32-SUM(CJ36:CJ38)+CJ31-CJ34</f>
        <v>-3087.043527693188</v>
      </c>
      <c r="CM42" s="32">
        <f t="shared" ref="CM42" si="306">CM32-SUM(CM36:CM38)+CM31-CM34</f>
        <v>-3159.0403460894991</v>
      </c>
    </row>
    <row r="43" spans="1:91" s="32" customFormat="1" x14ac:dyDescent="0.25">
      <c r="A43" s="32" t="s">
        <v>156</v>
      </c>
      <c r="D43" s="32">
        <f>-(D$6*D$17+D$6*D$18+D$6*D$21+D$19+D$20)</f>
        <v>-2332.8045782400004</v>
      </c>
      <c r="G43" s="32">
        <f>-(G$6*G$17+G$6*G$18+G$6*G$21+G$19+G$20)</f>
        <v>-2383.5929391768955</v>
      </c>
      <c r="J43" s="32">
        <f t="shared" ref="J43" si="307">-(J$6*J$17+J$6*J$18+J$6*J$21+J$19+J$20)</f>
        <v>-2435.5866772133604</v>
      </c>
      <c r="M43" s="32">
        <f t="shared" ref="M43" si="308">-(M$6*M$17+M$6*M$18+M$6*M$21+M$19+M$20)</f>
        <v>-2488.814399965891</v>
      </c>
      <c r="P43" s="32">
        <f t="shared" ref="P43" si="309">-(P$6*P$17+P$6*P$18+P$6*P$21+P$19+P$20)</f>
        <v>-2543.3053940050809</v>
      </c>
      <c r="S43" s="32">
        <f t="shared" ref="S43" si="310">-(S$6*S$17+S$6*S$18+S$6*S$21+S$19+S$20)</f>
        <v>-2599.0896409694674</v>
      </c>
      <c r="V43" s="32">
        <f t="shared" ref="V43" si="311">-(V$6*V$17+V$6*V$18+V$6*V$21+V$19+V$20)</f>
        <v>-2656.1978340618093</v>
      </c>
      <c r="Y43" s="32">
        <f t="shared" ref="Y43" si="312">-(Y$6*Y$17+Y$6*Y$18+Y$6*Y$21+Y$19+Y$20)</f>
        <v>-2714.6613949368757</v>
      </c>
      <c r="AB43" s="32">
        <f t="shared" ref="AB43" si="313">-(AB$6*AB$17+AB$6*AB$18+AB$6*AB$21+AB$19+AB$20)</f>
        <v>-2774.5124909900437</v>
      </c>
      <c r="AE43" s="32">
        <f t="shared" ref="AE43" si="314">-(AE$6*AE$17+AE$6*AE$18+AE$6*AE$21+AE$19+AE$20)</f>
        <v>-2835.7840530562066</v>
      </c>
      <c r="AH43" s="32">
        <f t="shared" ref="AH43" si="315">-(AH$6*AH$17+AH$6*AH$18+AH$6*AH$21+AH$19+AH$20)</f>
        <v>-2898.5097935287399</v>
      </c>
      <c r="AK43" s="32">
        <f t="shared" ref="AK43" si="316">-(AK$6*AK$17+AK$6*AK$18+AK$6*AK$21+AK$19+AK$20)</f>
        <v>-2962.7242249084888</v>
      </c>
      <c r="AN43" s="32">
        <f t="shared" ref="AN43" si="317">-(AN$6*AN$17+AN$6*AN$18+AN$6*AN$21+AN$19+AN$20)</f>
        <v>-3028.4626787929828</v>
      </c>
      <c r="AQ43" s="32">
        <f t="shared" ref="AQ43" si="318">-(AQ$6*AQ$17+AQ$6*AQ$18+AQ$6*AQ$21+AQ$19+AQ$20)</f>
        <v>-3095.7613253163358</v>
      </c>
      <c r="AT43" s="32">
        <f t="shared" ref="AT43" si="319">-(AT$6*AT$17+AT$6*AT$18+AT$6*AT$21+AT$19+AT$20)</f>
        <v>-3164.6571930505092</v>
      </c>
      <c r="AW43" s="32">
        <f t="shared" ref="AW43" si="320">-(AW$6*AW$17+AW$6*AW$18+AW$6*AW$21+AW$19+AW$20)</f>
        <v>-3235.1881893789082</v>
      </c>
      <c r="AZ43" s="32">
        <f t="shared" ref="AZ43" si="321">-(AZ$6*AZ$17+AZ$6*AZ$18+AZ$6*AZ$21+AZ$19+AZ$20)</f>
        <v>-3307.3931213535002</v>
      </c>
      <c r="BC43" s="32">
        <f t="shared" ref="BC43" si="322">-(BC$6*BC$17+BC$6*BC$18+BC$6*BC$21+BC$19+BC$20)</f>
        <v>-3381.3117170469559</v>
      </c>
      <c r="BF43" s="32">
        <f t="shared" ref="BF43" si="323">-(BF$6*BF$17+BF$6*BF$18+BF$6*BF$21+BF$19+BF$20)</f>
        <v>-3456.9846474115366</v>
      </c>
      <c r="BI43" s="32">
        <f t="shared" ref="BI43" si="324">-(BI$6*BI$17+BI$6*BI$18+BI$6*BI$21+BI$19+BI$20)</f>
        <v>-3534.4535486567702</v>
      </c>
      <c r="BL43" s="32">
        <f t="shared" ref="BL43" si="325">-(BL$6*BL$17+BL$6*BL$18+BL$6*BL$21+BL$19+BL$20)</f>
        <v>-3613.7610451582236</v>
      </c>
      <c r="BO43" s="32">
        <f t="shared" ref="BO43" si="326">-(BO$6*BO$17+BO$6*BO$18+BO$6*BO$21+BO$19+BO$20)</f>
        <v>-3694.9507729099778</v>
      </c>
      <c r="BR43" s="32">
        <f t="shared" ref="BR43" si="327">-(BR$6*BR$17+BR$6*BR$18+BR$6*BR$21+BR$19+BR$20)</f>
        <v>-3778.0674035337074</v>
      </c>
      <c r="BU43" s="32">
        <f t="shared" ref="BU43" si="328">-(BU$6*BU$17+BU$6*BU$18+BU$6*BU$21+BU$19+BU$20)</f>
        <v>-3863.1566688575735</v>
      </c>
      <c r="BX43" s="32">
        <f t="shared" ref="BX43" si="329">-(BX$6*BX$17+BX$6*BX$18+BX$6*BX$21+BX$19+BX$20)</f>
        <v>-3950.2653860784594</v>
      </c>
      <c r="CA43" s="32">
        <f t="shared" ref="CA43" si="330">-(CA$6*CA$17+CA$6*CA$18+CA$6*CA$21+CA$19+CA$20)</f>
        <v>-4039.4414835213879</v>
      </c>
      <c r="CD43" s="32">
        <f t="shared" ref="CD43" si="331">-(CD$6*CD$17+CD$6*CD$18+CD$6*CD$21+CD$19+CD$20)</f>
        <v>-4130.7340270102941</v>
      </c>
      <c r="CG43" s="32">
        <f t="shared" ref="CG43" si="332">-(CG$6*CG$17+CG$6*CG$18+CG$6*CG$21+CG$19+CG$20)</f>
        <v>-4224.193246864671</v>
      </c>
      <c r="CJ43" s="32">
        <f t="shared" ref="CJ43" si="333">-(CJ$6*CJ$17+CJ$6*CJ$18+CJ$6*CJ$21+CJ$19+CJ$20)</f>
        <v>-4319.8705655369249</v>
      </c>
      <c r="CM43" s="32">
        <f t="shared" ref="CM43" si="334">-(CM$6*CM$17+CM$6*CM$18+CM$6*CM$21+CM$19+CM$20)</f>
        <v>-4417.8186259056683</v>
      </c>
    </row>
    <row r="44" spans="1:91" x14ac:dyDescent="0.25">
      <c r="A44" t="s">
        <v>226</v>
      </c>
      <c r="D44" s="33">
        <f>D42-D43</f>
        <v>1992.4746118314283</v>
      </c>
      <c r="G44" s="33">
        <f>G42-G43</f>
        <v>1978.6626629328205</v>
      </c>
      <c r="J44" s="33">
        <f>J42-J43</f>
        <v>1965.2309297770485</v>
      </c>
      <c r="M44" s="33">
        <f t="shared" ref="M44" si="335">M42-M43</f>
        <v>1952.1953799584282</v>
      </c>
      <c r="P44" s="33">
        <f t="shared" ref="P44" si="336">P42-P43</f>
        <v>1939.5727338587187</v>
      </c>
      <c r="S44" s="33">
        <f t="shared" ref="S44" si="337">S42-S43</f>
        <v>1927.3804948376371</v>
      </c>
      <c r="V44" s="33">
        <f t="shared" ref="V44" si="338">V42-V43</f>
        <v>1915.6369805143236</v>
      </c>
      <c r="Y44" s="33">
        <f t="shared" ref="Y44" si="339">Y42-Y43</f>
        <v>1904.3613551764793</v>
      </c>
      <c r="AB44" s="33">
        <f t="shared" ref="AB44" si="340">AB42-AB43</f>
        <v>1893.5736633550932</v>
      </c>
      <c r="AE44" s="33">
        <f t="shared" ref="AE44" si="341">AE42-AE43</f>
        <v>1883.2948646038353</v>
      </c>
      <c r="AH44" s="33">
        <f t="shared" ref="AH44" si="342">AH42-AH43</f>
        <v>1697.5582918746341</v>
      </c>
      <c r="AK44" s="33">
        <f t="shared" ref="AK44" si="343">AK42-AK43</f>
        <v>1693.1995951864219</v>
      </c>
      <c r="AN44" s="33">
        <f t="shared" ref="AN44" si="344">AN42-AN43</f>
        <v>1689.4396757655197</v>
      </c>
      <c r="AQ44" s="33">
        <f t="shared" ref="AQ44" si="345">AQ42-AQ43</f>
        <v>1686.3044609675351</v>
      </c>
      <c r="AT44" s="33">
        <f t="shared" ref="AT44" si="346">AT42-AT43</f>
        <v>1683.8210087724151</v>
      </c>
      <c r="AW44" s="33">
        <f t="shared" ref="AW44" si="347">AW42-AW43</f>
        <v>976.65891452403594</v>
      </c>
      <c r="AZ44" s="33">
        <f t="shared" ref="AZ44" si="348">AZ42-AZ43</f>
        <v>991.9790789578451</v>
      </c>
      <c r="BC44" s="33">
        <f t="shared" ref="BC44" si="349">BC42-BC43</f>
        <v>1007.909948489415</v>
      </c>
      <c r="BF44" s="33">
        <f t="shared" ref="BF44" si="350">BF42-BF43</f>
        <v>1024.4808514094061</v>
      </c>
      <c r="BI44" s="33">
        <f t="shared" ref="BI44" si="351">BI42-BI43</f>
        <v>1041.7223971872254</v>
      </c>
      <c r="BL44" s="33">
        <f t="shared" ref="BL44" si="352">BL42-BL43</f>
        <v>1059.6665261404473</v>
      </c>
      <c r="BO44" s="33">
        <f t="shared" ref="BO44" si="353">BO42-BO43</f>
        <v>1078.3465608678034</v>
      </c>
      <c r="BR44" s="33">
        <f t="shared" ref="BR44" si="354">BR42-BR43</f>
        <v>1097.7972595045262</v>
      </c>
      <c r="BU44" s="33">
        <f t="shared" ref="BU44" si="355">BU42-BU43</f>
        <v>1118.0548708606461</v>
      </c>
      <c r="BX44" s="33">
        <f t="shared" ref="BX44" si="356">BX42-BX43</f>
        <v>1139.1571915048312</v>
      </c>
      <c r="CA44" s="33">
        <f t="shared" ref="CA44" si="357">CA42-CA43</f>
        <v>1161.1436248582777</v>
      </c>
      <c r="CD44" s="33">
        <f t="shared" ref="CD44" si="358">CD42-CD43</f>
        <v>1184.0552423652562</v>
      </c>
      <c r="CG44" s="33">
        <f t="shared" ref="CG44" si="359">CG42-CG43</f>
        <v>1207.9348468089897</v>
      </c>
      <c r="CJ44" s="33">
        <f t="shared" ref="CJ44" si="360">CJ42-CJ43</f>
        <v>1232.8270378437369</v>
      </c>
      <c r="CM44" s="33">
        <f t="shared" ref="CM44" si="361">CM42-CM43</f>
        <v>1258.7782798161693</v>
      </c>
    </row>
    <row r="45" spans="1:91" x14ac:dyDescent="0.25">
      <c r="A45" t="s">
        <v>227</v>
      </c>
      <c r="B45" s="33"/>
      <c r="C45" s="33"/>
      <c r="D45" s="33">
        <f>D44*D24</f>
        <v>1948.895150820036</v>
      </c>
      <c r="E45" s="33"/>
      <c r="F45" s="33"/>
      <c r="G45" s="33">
        <f>G44*G24</f>
        <v>1893.0544953481549</v>
      </c>
      <c r="H45" s="33"/>
      <c r="I45" s="33"/>
      <c r="J45" s="33">
        <f>J44*J24</f>
        <v>1839.0800224151858</v>
      </c>
      <c r="K45" s="33"/>
      <c r="L45" s="33"/>
      <c r="M45" s="33">
        <f>M44/(1+'Koszt kapitału'!$D$14/100)^Bilans!K$4</f>
        <v>1786.9236445121419</v>
      </c>
      <c r="N45" s="33"/>
      <c r="O45" s="33"/>
      <c r="P45" s="33">
        <f>P44/(1+'Koszt kapitału'!$D$14/100)^Bilans!N$4</f>
        <v>1736.5386897638525</v>
      </c>
      <c r="Q45" s="33"/>
      <c r="R45" s="33"/>
      <c r="S45" s="33">
        <f>S44/(1+'Koszt kapitału'!$D$14/100)^Bilans!Q$4</f>
        <v>1687.8798624754556</v>
      </c>
      <c r="T45" s="33"/>
      <c r="U45" s="33"/>
      <c r="V45" s="33">
        <f>V44/(1+'Koszt kapitału'!$D$14/100)^Bilans!T$4</f>
        <v>1640.9032047531841</v>
      </c>
      <c r="W45" s="33"/>
      <c r="X45" s="33"/>
      <c r="Y45" s="33">
        <f>Y44/(1+'Koszt kapitału'!$D$14/100)^Bilans!W$4</f>
        <v>1595.5660591708022</v>
      </c>
      <c r="Z45" s="33"/>
      <c r="AA45" s="33"/>
      <c r="AB45" s="33">
        <f>AB44/(1+'Koszt kapitału'!$D$14/100)^Bilans!Z$4</f>
        <v>1551.8270324538134</v>
      </c>
      <c r="AC45" s="33"/>
      <c r="AD45" s="33"/>
      <c r="AE45" s="33">
        <f>AE44/(1+'Koszt kapitału'!$D$14/100)^Bilans!AC$4</f>
        <v>1509.6459601542479</v>
      </c>
      <c r="AF45" s="33"/>
      <c r="AG45" s="33"/>
      <c r="AH45" s="33">
        <f>AH44/(1+'Koszt kapitału'!$D$14/100)^Bilans!AF$4</f>
        <v>1330.9972617175786</v>
      </c>
      <c r="AI45" s="33"/>
      <c r="AJ45" s="33"/>
      <c r="AK45" s="33">
        <f>AK44/(1+'Koszt kapitału'!$D$14/100)^Bilans!AI$4</f>
        <v>1298.542895107224</v>
      </c>
      <c r="AL45" s="33"/>
      <c r="AM45" s="33"/>
      <c r="AN45" s="33">
        <f>AN44/(1+'Koszt kapitału'!$D$14/100)^Bilans!AL$4</f>
        <v>1267.3206525232338</v>
      </c>
      <c r="AO45" s="33"/>
      <c r="AP45" s="33"/>
      <c r="AQ45" s="33">
        <f>AQ44/(1+'Koszt kapitału'!$D$14/100)^Bilans!AO$4</f>
        <v>1237.301361162378</v>
      </c>
      <c r="AR45" s="33"/>
      <c r="AS45" s="33"/>
      <c r="AT45" s="33">
        <f>AT44/(1+'Koszt kapitału'!$D$14/100)^Bilans!AR$4</f>
        <v>1208.4567290589584</v>
      </c>
      <c r="AU45" s="33"/>
      <c r="AV45" s="33"/>
      <c r="AW45" s="33">
        <f>AW44/(1+'Koszt kapitału'!$D$14/100)^Bilans!AU$4</f>
        <v>685.60468664569692</v>
      </c>
      <c r="AX45" s="33"/>
      <c r="AY45" s="33"/>
      <c r="AZ45" s="33">
        <f>AZ44/(1+'Koszt kapitału'!$D$14/100)^Bilans!AX$4</f>
        <v>681.12849722586213</v>
      </c>
      <c r="BA45" s="33"/>
      <c r="BB45" s="33"/>
      <c r="BC45" s="33">
        <f>BC44/(1+'Koszt kapitału'!$D$14/100)^Bilans!BA$4</f>
        <v>676.93029149778511</v>
      </c>
      <c r="BD45" s="33"/>
      <c r="BE45" s="33"/>
      <c r="BF45" s="33">
        <f>BF44/(1+'Koszt kapitału'!$D$14/100)^Bilans!BD$4</f>
        <v>673.01034621198789</v>
      </c>
      <c r="BG45" s="33"/>
      <c r="BH45" s="33"/>
      <c r="BI45" s="33">
        <f>BI44/(1+'Koszt kapitału'!$D$14/100)^Bilans!BG$4</f>
        <v>669.3689696798582</v>
      </c>
      <c r="BJ45" s="33"/>
      <c r="BK45" s="33"/>
      <c r="BL45" s="33">
        <f>BL44/(1+'Koszt kapitału'!$D$14/100)^Bilans!BJ$4</f>
        <v>666.00650081972856</v>
      </c>
      <c r="BM45" s="33"/>
      <c r="BN45" s="33"/>
      <c r="BO45" s="33">
        <f>BO44/(1+'Koszt kapitału'!$D$14/100)^Bilans!BM$4</f>
        <v>662.92330823303564</v>
      </c>
      <c r="BP45" s="33"/>
      <c r="BQ45" s="33"/>
      <c r="BR45" s="33">
        <f>BR44/(1+'Koszt kapitału'!$D$14/100)^Bilans!BP$4</f>
        <v>660.11978930967791</v>
      </c>
      <c r="BS45" s="33"/>
      <c r="BT45" s="33"/>
      <c r="BU45" s="33">
        <f>BU44/(1+'Koszt kapitału'!$D$14/100)^Bilans!BS$4</f>
        <v>657.59636936168351</v>
      </c>
      <c r="BV45" s="33"/>
      <c r="BW45" s="33"/>
      <c r="BX45" s="33">
        <f>BX44/(1+'Koszt kapitału'!$D$14/100)^Bilans!BV$4</f>
        <v>655.35350078436738</v>
      </c>
      <c r="BY45" s="33"/>
      <c r="BZ45" s="33"/>
      <c r="CA45" s="33">
        <f>CA44/(1+'Koszt kapitału'!$D$14/100)^Bilans!BY$4</f>
        <v>653.3916622441352</v>
      </c>
      <c r="CB45" s="33"/>
      <c r="CC45" s="33"/>
      <c r="CD45" s="33">
        <f>CD44/(1+'Koszt kapitału'!$D$14/100)^Bilans!CB$4</f>
        <v>651.71135789215191</v>
      </c>
      <c r="CE45" s="33"/>
      <c r="CF45" s="33"/>
      <c r="CG45" s="33">
        <f>CG44/(1+'Koszt kapitału'!$D$14/100)^Bilans!CE$4</f>
        <v>650.31311660309507</v>
      </c>
      <c r="CH45" s="33"/>
      <c r="CI45" s="33"/>
      <c r="CJ45" s="33">
        <f>CJ44/(1+'Koszt kapitału'!$D$14/100)^Bilans!CH$4</f>
        <v>649.19749123824158</v>
      </c>
      <c r="CK45" s="33"/>
      <c r="CL45" s="33"/>
      <c r="CM45" s="33">
        <f>CM44/(1+'Koszt kapitału'!$D$14/100)^Bilans!CK$4</f>
        <v>648.36505793215883</v>
      </c>
    </row>
    <row r="46" spans="1:91" x14ac:dyDescent="0.25">
      <c r="D46" s="25"/>
      <c r="E46" s="25"/>
    </row>
    <row r="47" spans="1:91" x14ac:dyDescent="0.25">
      <c r="A47" s="164" t="s">
        <v>44</v>
      </c>
    </row>
    <row r="48" spans="1:91" x14ac:dyDescent="0.25">
      <c r="A48" s="1" t="s">
        <v>201</v>
      </c>
      <c r="D48" s="1">
        <f>SUM(B51:C51)-SUM('Koszt kapitału'!K$10:K$21)-D$23-'Założenia i wyniki'!$E$12*'Założenia i wyniki'!$E$6/'Założenia i wyniki'!$E$39</f>
        <v>-2081.5689708426889</v>
      </c>
      <c r="G48" s="1">
        <f>SUM(E51:F51)-SUM('Koszt kapitału'!K$22:K$33)-G$23-'Założenia i wyniki'!$E$12*'Założenia i wyniki'!$E$6/'Założenia i wyniki'!$E$39</f>
        <v>-2096.408981333333</v>
      </c>
      <c r="H48" s="1"/>
      <c r="I48" s="1"/>
      <c r="J48" s="1">
        <f>SUM(H51:I51)-SUM('Koszt kapitału'!K$34:K$45)-J$23-'Założenia i wyniki'!$E$12*'Założenia i wyniki'!$E$6/'Założenia i wyniki'!$E$39</f>
        <v>-2103.8709544903109</v>
      </c>
      <c r="K48" s="1"/>
      <c r="L48" s="1"/>
      <c r="M48" s="158">
        <f>SUM(K51:L51)-SUM('Koszt kapitału'!K$46:K$57)-M$23-'Założenia i wyniki'!$E$12*'Założenia i wyniki'!$E$6/'Założenia i wyniki'!$E$39</f>
        <v>-2111.5100251435474</v>
      </c>
      <c r="N48" s="1"/>
      <c r="O48" s="1"/>
      <c r="P48" s="1">
        <f>SUM(N51:O51)-SUM('Koszt kapitału'!K$58:K$69)-P$23-'Założenia i wyniki'!$E$12*'Założenia i wyniki'!$E$6/'Założenia i wyniki'!$E$39</f>
        <v>-2119.3303964069546</v>
      </c>
      <c r="Q48" s="1"/>
      <c r="R48" s="1"/>
      <c r="S48" s="1">
        <f>SUM(Q51:R51)-SUM('Koszt kapitału'!K$70:K$81)-S$23-'Założenia i wyniki'!$E$12*'Założenia i wyniki'!$E$6/'Założenia i wyniki'!$E$39</f>
        <v>-2127.3363711483462</v>
      </c>
      <c r="T48" s="1"/>
      <c r="U48" s="1"/>
      <c r="V48" s="1">
        <f>SUM(T51:U51)-SUM('Koszt kapitału'!K$82:K$93)-V$23-'Założenia i wyniki'!$E$12*'Założenia i wyniki'!$E$6/'Założenia i wyniki'!$E$39</f>
        <v>-2135.5323543569334</v>
      </c>
      <c r="W48" s="1"/>
      <c r="X48" s="1"/>
      <c r="Y48" s="1">
        <f>SUM(W51:X51)-SUM('Koszt kapitału'!K$94:K$105)-Y$23-'Założenia i wyniki'!$E$12*'Założenia i wyniki'!$E$6/'Założenia i wyniki'!$E$39</f>
        <v>-2143.9228555670043</v>
      </c>
      <c r="Z48" s="1"/>
      <c r="AA48" s="1"/>
      <c r="AB48" s="1">
        <f>SUM(Z51:AA51)-SUM('Koszt kapitału'!K$106:K$117)-AB$23-'Założenia i wyniki'!$E$12*'Założenia i wyniki'!$E$6/'Założenia i wyniki'!$E$39</f>
        <v>-2152.5124913391282</v>
      </c>
      <c r="AC48" s="1"/>
      <c r="AD48" s="1"/>
      <c r="AE48" s="1">
        <f>SUM(AC51:AD51)-SUM('Koszt kapitału'!K$118:K$129)-AE$23-'Założenia i wyniki'!$E$12*'Założenia i wyniki'!$E$6/'Założenia i wyniki'!$E$39</f>
        <v>-2161.3059878002432</v>
      </c>
      <c r="AF48" s="1"/>
      <c r="AG48" s="1"/>
      <c r="AH48" s="1">
        <f>SUM(AF51:AG51)-SUM('Koszt kapitału'!K$130:K$141)-AH$23</f>
        <v>-388.30818324403566</v>
      </c>
      <c r="AI48" s="1"/>
      <c r="AJ48" s="1"/>
      <c r="AK48" s="1">
        <f>SUM(AI51:AJ51)-SUM('Koszt kapitału'!K$142:K$153)-AK$23</f>
        <v>-397.52403079302735</v>
      </c>
      <c r="AL48" s="1"/>
      <c r="AM48" s="1"/>
      <c r="AN48" s="1">
        <f>SUM(AL51:AM51)-SUM('Koszt kapitału'!K$154:K$165)-AN$23</f>
        <v>-406.95860112384844</v>
      </c>
      <c r="AO48" s="1"/>
      <c r="AP48" s="1"/>
      <c r="AQ48" s="1">
        <f>SUM(AO51:AP51)-SUM('Koszt kapitału'!K$166:K$177)-AQ$23</f>
        <v>-416.61708525718768</v>
      </c>
      <c r="AR48" s="1"/>
      <c r="AS48" s="1"/>
      <c r="AT48" s="1">
        <f>SUM(AR51:AS51)-SUM('Koszt kapitału'!K$178:K$189)-AT$23</f>
        <v>-426.50479741395822</v>
      </c>
      <c r="AU48" s="1"/>
      <c r="AV48" s="1"/>
      <c r="AW48" s="1">
        <f>SUM(AU51:AV51)-AW$23</f>
        <v>-14.783533479870528</v>
      </c>
      <c r="AX48" s="1"/>
      <c r="AY48" s="1"/>
      <c r="AZ48" s="1">
        <f>SUM(AX51:AY51)-AZ$23</f>
        <v>-20.923490872429852</v>
      </c>
      <c r="BA48" s="1"/>
      <c r="BB48" s="1"/>
      <c r="BC48" s="1">
        <f>SUM(BA51:BB51)-BC$23</f>
        <v>-27.311567096833585</v>
      </c>
      <c r="BD48" s="1"/>
      <c r="BE48" s="1"/>
      <c r="BF48" s="1">
        <f>SUM(BD51:BE51)-BF$23</f>
        <v>-33.955250462767083</v>
      </c>
      <c r="BG48" s="1"/>
      <c r="BH48" s="1"/>
      <c r="BI48" s="1">
        <f>SUM(BG51:BH51)-BI$23</f>
        <v>-40.862225253853865</v>
      </c>
      <c r="BJ48" s="1"/>
      <c r="BK48" s="1"/>
      <c r="BL48" s="1">
        <f>SUM(BJ51:BK51)-BL$23</f>
        <v>-48.040376344081153</v>
      </c>
      <c r="BM48" s="1"/>
      <c r="BN48" s="1"/>
      <c r="BO48" s="1">
        <f>SUM(BM51:BN51)-BO$23</f>
        <v>-55.497793911862743</v>
      </c>
      <c r="BP48" s="1"/>
      <c r="BQ48" s="1"/>
      <c r="BR48" s="1">
        <f>SUM(BP51:BQ51)-BR$23</f>
        <v>-63.242778253507879</v>
      </c>
      <c r="BS48" s="1"/>
      <c r="BT48" s="1"/>
      <c r="BU48" s="1">
        <f>SUM(BS51:BT51)-BU$23</f>
        <v>-71.283844697890345</v>
      </c>
      <c r="BV48" s="1"/>
      <c r="BW48" s="1"/>
      <c r="BX48" s="1">
        <f>SUM(BV51:BW51)-BX$23</f>
        <v>-79.629728624133861</v>
      </c>
      <c r="BY48" s="1"/>
      <c r="BZ48" s="1"/>
      <c r="CA48" s="1">
        <f>SUM(BY51:BZ51)-CA$23</f>
        <v>-88.289390584153011</v>
      </c>
      <c r="CB48" s="1"/>
      <c r="CC48" s="1"/>
      <c r="CD48" s="1">
        <f>SUM(CB51:CC51)-CD$23</f>
        <v>-97.272021531910809</v>
      </c>
      <c r="CE48" s="1"/>
      <c r="CF48" s="1"/>
      <c r="CG48" s="1">
        <f>SUM(CE51:CF51)-CG$23</f>
        <v>-106.58704816127579</v>
      </c>
      <c r="CH48" s="1"/>
      <c r="CI48" s="1"/>
      <c r="CJ48" s="1">
        <f>SUM(CH51:CI51)-CJ$23</f>
        <v>-116.24413835438605</v>
      </c>
      <c r="CK48" s="1"/>
      <c r="CL48" s="1"/>
      <c r="CM48" s="1">
        <f>SUM(CK51:CL51)-CM$23</f>
        <v>-126.25320674244796</v>
      </c>
    </row>
    <row r="49" spans="1:91" s="1" customFormat="1" x14ac:dyDescent="0.25">
      <c r="A49" s="1" t="s">
        <v>42</v>
      </c>
      <c r="B49" s="158">
        <f>B8*(B17+B18+B21)</f>
        <v>403.44563543272415</v>
      </c>
      <c r="C49" s="158">
        <f>C8*(C17+C18+C21)</f>
        <v>348.07308280412917</v>
      </c>
      <c r="D49" s="1">
        <f>B49+C49</f>
        <v>751.51871823685337</v>
      </c>
      <c r="E49" s="158">
        <f t="shared" ref="E49:F49" si="362">E8*(E17+E18+E21)</f>
        <v>412.04991989246344</v>
      </c>
      <c r="F49" s="158">
        <f t="shared" si="362"/>
        <v>355.61762428389022</v>
      </c>
      <c r="G49" s="1">
        <f t="shared" ref="G49" si="363">E49+F49</f>
        <v>767.66754417635366</v>
      </c>
      <c r="H49" s="158">
        <f t="shared" ref="H49:I49" si="364">H8*(H17+H18+H21)</f>
        <v>420.80118781729601</v>
      </c>
      <c r="I49" s="158">
        <f t="shared" si="364"/>
        <v>363.29247606642957</v>
      </c>
      <c r="J49" s="1">
        <f t="shared" ref="J49" si="365">H49+I49</f>
        <v>784.09366388372564</v>
      </c>
      <c r="K49" s="158">
        <f t="shared" ref="K49:L49" si="366">K8*(K17+K18+K21)</f>
        <v>429.70061480995889</v>
      </c>
      <c r="L49" s="158">
        <f t="shared" si="366"/>
        <v>371.09871197248776</v>
      </c>
      <c r="M49" s="1">
        <f t="shared" ref="M49" si="367">K49+L49</f>
        <v>800.79932678244666</v>
      </c>
      <c r="N49" s="158">
        <f t="shared" ref="N49:O49" si="368">N8*(N17+N18+N21)</f>
        <v>438.74932383172779</v>
      </c>
      <c r="O49" s="158">
        <f t="shared" si="368"/>
        <v>379.037360136328</v>
      </c>
      <c r="P49" s="1">
        <f t="shared" ref="P49" si="369">N49+O49</f>
        <v>817.78668396805574</v>
      </c>
      <c r="Q49" s="158">
        <f t="shared" ref="Q49:R49" si="370">Q8*(Q17+Q18+Q21)</f>
        <v>447.94838145891669</v>
      </c>
      <c r="R49" s="158">
        <f t="shared" si="370"/>
        <v>387.10939970408668</v>
      </c>
      <c r="S49" s="1">
        <f t="shared" ref="S49" si="371">Q49+R49</f>
        <v>835.05778116300337</v>
      </c>
      <c r="T49" s="158">
        <f t="shared" ref="T49:U49" si="372">T8*(T17+T18+T21)</f>
        <v>457.2987939775112</v>
      </c>
      <c r="U49" s="158">
        <f t="shared" si="372"/>
        <v>395.31575738860158</v>
      </c>
      <c r="V49" s="1">
        <f t="shared" ref="V49" si="373">T49+U49</f>
        <v>852.61455136611278</v>
      </c>
      <c r="W49" s="158">
        <f t="shared" ref="W49:X49" si="374">W8*(W17+W18+W21)</f>
        <v>466.80150331003136</v>
      </c>
      <c r="X49" s="158">
        <f t="shared" si="374"/>
        <v>403.65730387547018</v>
      </c>
      <c r="Y49" s="1">
        <f t="shared" ref="Y49" si="375">W49+X49</f>
        <v>870.45880718550154</v>
      </c>
      <c r="Z49" s="158">
        <f t="shared" ref="Z49:AA49" si="376">Z8*(Z17+Z18+Z21)</f>
        <v>476.4573827685245</v>
      </c>
      <c r="AA49" s="158">
        <f t="shared" si="376"/>
        <v>412.13485007491022</v>
      </c>
      <c r="AB49" s="1">
        <f t="shared" ref="AB49" si="377">Z49+AA49</f>
        <v>888.59223284343466</v>
      </c>
      <c r="AC49" s="158">
        <f t="shared" ref="AC49:AD49" si="378">AC8*(AC17+AC18+AC21)</f>
        <v>486.26723262738693</v>
      </c>
      <c r="AD49" s="158">
        <f t="shared" si="378"/>
        <v>420.74914321381817</v>
      </c>
      <c r="AE49" s="1">
        <f t="shared" ref="AE49" si="379">AC49+AD49</f>
        <v>907.0163758412051</v>
      </c>
      <c r="AF49" s="158">
        <f t="shared" ref="AF49:AG49" si="380">AF8*(AF17+AF18+AF21)</f>
        <v>496.23177550949993</v>
      </c>
      <c r="AG49" s="158">
        <f t="shared" si="380"/>
        <v>429.50086276223021</v>
      </c>
      <c r="AH49" s="1">
        <f t="shared" ref="AH49" si="381">AF49+AG49</f>
        <v>925.73263827173014</v>
      </c>
      <c r="AI49" s="158">
        <f t="shared" ref="AI49:AJ49" si="382">AI8*(AI17+AI18+AI21)</f>
        <v>506.35165157895375</v>
      </c>
      <c r="AJ49" s="158">
        <f t="shared" si="382"/>
        <v>438.3906161882008</v>
      </c>
      <c r="AK49" s="1">
        <f t="shared" ref="AK49" si="383">AI49+AJ49</f>
        <v>944.74226776715454</v>
      </c>
      <c r="AL49" s="158">
        <f t="shared" ref="AL49:AM49" si="384">AL8*(AL17+AL18+AL21)</f>
        <v>516.62741353340982</v>
      </c>
      <c r="AM49" s="158">
        <f t="shared" si="384"/>
        <v>447.41893453491411</v>
      </c>
      <c r="AN49" s="1">
        <f t="shared" ref="AN49" si="385">AL49+AM49</f>
        <v>964.04634806832394</v>
      </c>
      <c r="AO49" s="158">
        <f t="shared" ref="AO49:AP49" si="386">AO8*(AO17+AO18+AO21)</f>
        <v>527.05952138891655</v>
      </c>
      <c r="AP49" s="158">
        <f t="shared" si="386"/>
        <v>456.58626781363984</v>
      </c>
      <c r="AQ49" s="1">
        <f t="shared" ref="AQ49" si="387">AO49+AP49</f>
        <v>983.64578920255644</v>
      </c>
      <c r="AR49" s="158">
        <f t="shared" ref="AR49:AS49" si="388">AR8*(AR17+AR18+AR21)</f>
        <v>537.64833704976684</v>
      </c>
      <c r="AS49" s="158">
        <f t="shared" si="388"/>
        <v>465.89298020593066</v>
      </c>
      <c r="AT49" s="1">
        <f t="shared" ref="AT49" si="389">AR49+AS49</f>
        <v>1003.5413172556975</v>
      </c>
      <c r="AU49" s="158">
        <f t="shared" ref="AU49:AV49" si="390">AU8*(AU17+AU18+AU21)</f>
        <v>548.39411865573072</v>
      </c>
      <c r="AV49" s="158">
        <f t="shared" si="390"/>
        <v>475.33934506824539</v>
      </c>
      <c r="AW49" s="1">
        <f t="shared" ref="AW49" si="391">AU49+AV49</f>
        <v>1023.7334637239761</v>
      </c>
      <c r="AX49" s="158">
        <f t="shared" ref="AX49:AY49" si="392">AX8*(AX17+AX18+AX21)</f>
        <v>559.29701469875147</v>
      </c>
      <c r="AY49" s="158">
        <f t="shared" si="392"/>
        <v>484.92553973195282</v>
      </c>
      <c r="AZ49" s="1">
        <f t="shared" ref="AZ49" si="393">AX49+AY49</f>
        <v>1044.2225544307043</v>
      </c>
      <c r="BA49" s="158">
        <f t="shared" ref="BA49:BB49" si="394">BA8*(BA17+BA18+BA21)</f>
        <v>570.3570579009322</v>
      </c>
      <c r="BB49" s="158">
        <f t="shared" si="394"/>
        <v>494.65164009144178</v>
      </c>
      <c r="BC49" s="1">
        <f t="shared" ref="BC49" si="395">BA49+BB49</f>
        <v>1065.008697992374</v>
      </c>
      <c r="BD49" s="158">
        <f t="shared" ref="BD49:BE49" si="396">BD8*(BD17+BD18+BD21)</f>
        <v>581.57415884536931</v>
      </c>
      <c r="BE49" s="158">
        <f t="shared" si="396"/>
        <v>504.51761497282331</v>
      </c>
      <c r="BF49" s="1">
        <f t="shared" ref="BF49" si="397">BD49+BE49</f>
        <v>1086.0917738181927</v>
      </c>
      <c r="BG49" s="158">
        <f t="shared" ref="BG49:BH49" si="398">BG8*(BG17+BG18+BG21)</f>
        <v>592.94809935111584</v>
      </c>
      <c r="BH49" s="158">
        <f t="shared" si="398"/>
        <v>514.52332027546493</v>
      </c>
      <c r="BI49" s="1">
        <f t="shared" ref="BI49" si="399">BG49+BH49</f>
        <v>1107.4714196265809</v>
      </c>
      <c r="BJ49" s="158">
        <f t="shared" ref="BJ49:BK49" si="400">BJ8*(BJ17+BJ18+BJ21)</f>
        <v>604.47852558327224</v>
      </c>
      <c r="BK49" s="158">
        <f t="shared" si="400"/>
        <v>524.66849287834236</v>
      </c>
      <c r="BL49" s="1">
        <f t="shared" ref="BL49" si="401">BJ49+BK49</f>
        <v>1129.1470184616146</v>
      </c>
      <c r="BM49" s="158">
        <f t="shared" ref="BM49:BN49" si="402">BM8*(BM17+BM18+BM21)</f>
        <v>616.16494088890795</v>
      </c>
      <c r="BN49" s="158">
        <f t="shared" si="402"/>
        <v>534.95274430293068</v>
      </c>
      <c r="BO49" s="1">
        <f t="shared" ref="BO49" si="403">BM49+BN49</f>
        <v>1151.1176851918385</v>
      </c>
      <c r="BP49" s="158">
        <f t="shared" ref="BP49:BQ49" si="404">BP8*(BP17+BP18+BP21)</f>
        <v>628.00669834921132</v>
      </c>
      <c r="BQ49" s="158">
        <f t="shared" si="404"/>
        <v>545.37555412409074</v>
      </c>
      <c r="BR49" s="1">
        <f t="shared" ref="BR49" si="405">BP49+BQ49</f>
        <v>1173.3822524733021</v>
      </c>
      <c r="BS49" s="158">
        <f t="shared" ref="BS49:BT49" si="406">BS8*(BS17+BS18+BS21)</f>
        <v>640.00299303796226</v>
      </c>
      <c r="BT49" s="158">
        <f t="shared" si="406"/>
        <v>555.93626312012259</v>
      </c>
      <c r="BU49" s="1">
        <f t="shared" ref="BU49" si="407">BS49+BT49</f>
        <v>1195.9392561580848</v>
      </c>
      <c r="BV49" s="158">
        <f t="shared" ref="BV49:BW49" si="408">BV8*(BV17+BV18+BV21)</f>
        <v>652.15285397608579</v>
      </c>
      <c r="BW49" s="158">
        <f t="shared" si="408"/>
        <v>566.63406615287602</v>
      </c>
      <c r="BX49" s="1">
        <f t="shared" ref="BX49" si="409">BV49+BW49</f>
        <v>1218.7869201289618</v>
      </c>
      <c r="BY49" s="158">
        <f t="shared" ref="BY49:BZ49" si="410">BY8*(BY17+BY18+BY21)</f>
        <v>664.4551357717279</v>
      </c>
      <c r="BZ49" s="158">
        <f t="shared" si="410"/>
        <v>577.46800476850672</v>
      </c>
      <c r="CA49" s="1">
        <f t="shared" ref="CA49" si="411">BY49+BZ49</f>
        <v>1241.9231405402347</v>
      </c>
      <c r="CB49" s="158">
        <f t="shared" ref="CB49:CC49" si="412">CB8*(CB17+CB18+CB21)</f>
        <v>676.9085099349403</v>
      </c>
      <c r="CC49" s="158">
        <f t="shared" si="412"/>
        <v>588.43695950916549</v>
      </c>
      <c r="CD49" s="1">
        <f t="shared" ref="CD49" si="413">CB49+CC49</f>
        <v>1265.3454694441057</v>
      </c>
      <c r="CE49" s="158">
        <f t="shared" ref="CE49:CF49" si="414">CE8*(CE17+CE18+CE21)</f>
        <v>689.51145585571669</v>
      </c>
      <c r="CF49" s="158">
        <f t="shared" si="414"/>
        <v>599.53964192559158</v>
      </c>
      <c r="CG49" s="1">
        <f t="shared" ref="CG49" si="415">CE49+CF49</f>
        <v>1289.0510977813083</v>
      </c>
      <c r="CH49" s="158">
        <f t="shared" ref="CH49:CI49" si="416">CH8*(CH17+CH18+CH21)</f>
        <v>702.26225143375586</v>
      </c>
      <c r="CI49" s="158">
        <f t="shared" si="416"/>
        <v>610.77458628025772</v>
      </c>
      <c r="CJ49" s="1">
        <f t="shared" ref="CJ49" si="417">CH49+CI49</f>
        <v>1313.0368377140135</v>
      </c>
      <c r="CK49" s="158">
        <f t="shared" ref="CK49:CL49" si="418">CK8*(CK17+CK18+CK21)</f>
        <v>715.1589633479482</v>
      </c>
      <c r="CL49" s="158">
        <f t="shared" si="418"/>
        <v>622.14014093037395</v>
      </c>
      <c r="CM49" s="1">
        <f t="shared" ref="CM49" si="419">CK49+CL49</f>
        <v>1337.2991042783221</v>
      </c>
    </row>
    <row r="50" spans="1:91" s="1" customFormat="1" x14ac:dyDescent="0.25">
      <c r="A50" s="1" t="s">
        <v>43</v>
      </c>
      <c r="B50" s="158">
        <f>B17*IF(B9&gt;=B10,B10,B9)</f>
        <v>334.75499707264191</v>
      </c>
      <c r="C50" s="1">
        <f>C17*IF(C9&gt;=C10,C10,C9)</f>
        <v>306.4190448559055</v>
      </c>
      <c r="D50" s="1">
        <f>B50+C50</f>
        <v>641.17404192854747</v>
      </c>
      <c r="E50" s="1">
        <f>E17*IF(E9&gt;=E10,E10,E9)</f>
        <v>341.74730189188352</v>
      </c>
      <c r="F50" s="1">
        <f>F17*IF(F9&gt;=F10,F10,F9)</f>
        <v>309.91022260846802</v>
      </c>
      <c r="G50" s="1">
        <f>E50+F50</f>
        <v>651.65752450035154</v>
      </c>
      <c r="H50" s="1">
        <f>H17*IF(H9&gt;=H10,H10,H9)</f>
        <v>345.61238647726282</v>
      </c>
      <c r="I50" s="1">
        <f>I17*IF(I9&gt;=I10,I10,I9)</f>
        <v>313.41551497822883</v>
      </c>
      <c r="J50" s="1">
        <f>H50+I50</f>
        <v>659.0279014554917</v>
      </c>
      <c r="K50" s="1">
        <f>K17*IF(K9&gt;=K10,K10,K9)</f>
        <v>349.49214605569574</v>
      </c>
      <c r="L50" s="1">
        <f>L17*IF(L9&gt;=L10,L10,L9)</f>
        <v>316.93412378925228</v>
      </c>
      <c r="M50" s="1">
        <f>K50+L50</f>
        <v>666.42626984494802</v>
      </c>
      <c r="N50" s="1">
        <f>N17*IF(N9&gt;=N10,N10,N9)</f>
        <v>353.38566279603111</v>
      </c>
      <c r="O50" s="1">
        <f>O17*IF(O9&gt;=O10,O10,O9)</f>
        <v>320.46521685552284</v>
      </c>
      <c r="P50" s="1">
        <f>N50+O50</f>
        <v>673.8508796515539</v>
      </c>
      <c r="Q50" s="1">
        <f>Q17*IF(Q9&gt;=Q10,Q10,Q9)</f>
        <v>357.2919803891553</v>
      </c>
      <c r="R50" s="1">
        <f>R17*IF(R9&gt;=R10,R10,R9)</f>
        <v>324.00792709688443</v>
      </c>
      <c r="S50" s="1">
        <f>Q50+R50</f>
        <v>681.29990748603973</v>
      </c>
      <c r="T50" s="1">
        <f>T17*IF(T9&gt;=T10,T10,T9)</f>
        <v>361.21010305550385</v>
      </c>
      <c r="U50" s="1">
        <f>U17*IF(U9&gt;=U10,U10,U9)</f>
        <v>327.56135163883448</v>
      </c>
      <c r="V50" s="1">
        <f>T50+U50</f>
        <v>688.77145469433833</v>
      </c>
      <c r="W50" s="1">
        <f>W17*IF(W9&gt;=W10,W10,W9)</f>
        <v>365.13899453465979</v>
      </c>
      <c r="X50" s="1">
        <f>X17*IF(X9&gt;=X10,X10,X9)</f>
        <v>331.12455089606391</v>
      </c>
      <c r="Y50" s="1">
        <f>W50+X50</f>
        <v>696.26354543072375</v>
      </c>
      <c r="Z50" s="1">
        <f>Z17*IF(Z9&gt;=Z10,Z10,Z9)</f>
        <v>369.0775770569237</v>
      </c>
      <c r="AA50" s="1">
        <f>AA17*IF(AA9&gt;=AA10,AA10,AA9)</f>
        <v>334.69654763963831</v>
      </c>
      <c r="AB50" s="1">
        <f>Z50+AA50</f>
        <v>703.77412469656201</v>
      </c>
      <c r="AC50" s="1">
        <f>AC17*IF(AC9&gt;=AC10,AC10,AC9)</f>
        <v>373.02473029675343</v>
      </c>
      <c r="AD50" s="1">
        <f>AD17*IF(AD9&gt;=AD10,AD10,AD9)</f>
        <v>338.27632604772811</v>
      </c>
      <c r="AE50" s="1">
        <f>AC50+AD50</f>
        <v>711.30105634448159</v>
      </c>
      <c r="AF50" s="1">
        <f>AF17*IF(AF9&gt;=AF10,AF10,AF9)</f>
        <v>376.97929030797854</v>
      </c>
      <c r="AG50" s="1">
        <f>AG17*IF(AG9&gt;=AG10,AG10,AG9)</f>
        <v>341.86283073980013</v>
      </c>
      <c r="AH50" s="1">
        <f>AF50+AG50</f>
        <v>718.84212104777862</v>
      </c>
      <c r="AI50" s="1">
        <f>AI17*IF(AI9&gt;=AI10,AI10,AI9)</f>
        <v>380.94004844070491</v>
      </c>
      <c r="AJ50" s="1">
        <f>AJ17*IF(AJ9&gt;=AJ10,AJ10,AJ9)</f>
        <v>345.45496579419427</v>
      </c>
      <c r="AK50" s="1">
        <f>AI50+AJ50</f>
        <v>726.39501423489924</v>
      </c>
      <c r="AL50" s="1">
        <f>AL17*IF(AL9&gt;=AL10,AL10,AL9)</f>
        <v>384.90575023983797</v>
      </c>
      <c r="AM50" s="1">
        <f>AM17*IF(AM9&gt;=AM10,AM10,AM9)</f>
        <v>349.0515937490195</v>
      </c>
      <c r="AN50" s="1">
        <f>AL50+AM50</f>
        <v>733.95734398885747</v>
      </c>
      <c r="AO50" s="1">
        <f>AO17*IF(AO9&gt;=AO10,AO10,AO9)</f>
        <v>388.87509432516072</v>
      </c>
      <c r="AP50" s="1">
        <f>AP17*IF(AP9&gt;=AP10,AP10,AP9)</f>
        <v>352.65153458631107</v>
      </c>
      <c r="AQ50" s="1">
        <f>AO50+AP50</f>
        <v>741.52662891147179</v>
      </c>
      <c r="AR50" s="1">
        <f>AR17*IF(AR9&gt;=AR10,AR10,AR9)</f>
        <v>392.846731252918</v>
      </c>
      <c r="AS50" s="1">
        <f>AS17*IF(AS9&gt;=AS10,AS10,AS9)</f>
        <v>356.25356469940527</v>
      </c>
      <c r="AT50" s="1">
        <f>AR50+AS50</f>
        <v>749.10029595232322</v>
      </c>
      <c r="AU50" s="1">
        <v>0</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row>
    <row r="51" spans="1:91" s="1" customFormat="1" x14ac:dyDescent="0.25">
      <c r="A51" s="1" t="s">
        <v>233</v>
      </c>
      <c r="B51" s="1">
        <f>IF(B11&gt;0,B11,0)*(IF('Założenia i wyniki'!$E$6&gt;3,'Założenia i wyniki'!$E$28,'Założenia i wyniki'!$E$27))</f>
        <v>7.5510291573110067</v>
      </c>
      <c r="C51" s="1">
        <f>IF(C11&gt;0,C11,0)*(IF('Założenia i wyniki'!$E$6&gt;3,'Założenia i wyniki'!$E$28,'Założenia i wyniki'!$E$27))</f>
        <v>0</v>
      </c>
      <c r="D51" s="1">
        <f>B51+C51</f>
        <v>7.5510291573110067</v>
      </c>
      <c r="E51" s="1">
        <f>IF(E11&gt;0,E11,0)*(IF('Założenia i wyniki'!$E$6&gt;3,'Założenia i wyniki'!$E$28,'Założenia i wyniki'!$E$27))</f>
        <v>0</v>
      </c>
      <c r="F51" s="1">
        <f>IF(F11&gt;0,F11,0)*(IF('Założenia i wyniki'!$E$6&gt;3,'Założenia i wyniki'!$E$28,'Założenia i wyniki'!$E$27))</f>
        <v>0</v>
      </c>
      <c r="G51" s="1">
        <f>E51+F51</f>
        <v>0</v>
      </c>
      <c r="H51" s="1">
        <f>IF(H11&gt;0,H11,0)*(IF('Założenia i wyniki'!$E$6&gt;3,'Założenia i wyniki'!$E$28,'Założenia i wyniki'!$E$27))</f>
        <v>0</v>
      </c>
      <c r="I51" s="1">
        <f>IF(I11&gt;0,I11,0)*(IF('Założenia i wyniki'!$E$6&gt;3,'Założenia i wyniki'!$E$28,'Założenia i wyniki'!$E$27))</f>
        <v>0</v>
      </c>
      <c r="J51" s="1">
        <f>H51+I51</f>
        <v>0</v>
      </c>
      <c r="K51" s="1">
        <f>IF(K11&gt;0,K11,0)*(IF('Założenia i wyniki'!$E$6&gt;3,'Założenia i wyniki'!$E$28,'Założenia i wyniki'!$E$27))</f>
        <v>0</v>
      </c>
      <c r="L51" s="1">
        <f>IF(L11&gt;0,L11,0)*(IF('Założenia i wyniki'!$E$6&gt;3,'Założenia i wyniki'!$E$28,'Założenia i wyniki'!$E$27))</f>
        <v>0</v>
      </c>
      <c r="M51" s="1">
        <f>K51+L51</f>
        <v>0</v>
      </c>
      <c r="N51" s="1">
        <f>IF(N11&gt;0,N11,0)*(IF('Założenia i wyniki'!$E$6&gt;3,'Założenia i wyniki'!$E$28,'Założenia i wyniki'!$E$27))</f>
        <v>0</v>
      </c>
      <c r="O51" s="1">
        <f>IF(O11&gt;0,O11,0)*(IF('Założenia i wyniki'!$E$6&gt;3,'Założenia i wyniki'!$E$28,'Założenia i wyniki'!$E$27))</f>
        <v>0</v>
      </c>
      <c r="P51" s="1">
        <f>N51+O51</f>
        <v>0</v>
      </c>
      <c r="Q51" s="1">
        <f>IF(Q11&gt;0,Q11,0)*(IF('Założenia i wyniki'!$E$6&gt;3,'Założenia i wyniki'!$E$28,'Założenia i wyniki'!$E$27))</f>
        <v>0</v>
      </c>
      <c r="R51" s="1">
        <f>IF(R11&gt;0,R11,0)*(IF('Założenia i wyniki'!$E$6&gt;3,'Założenia i wyniki'!$E$28,'Założenia i wyniki'!$E$27))</f>
        <v>0</v>
      </c>
      <c r="S51" s="1">
        <f>Q51+R51</f>
        <v>0</v>
      </c>
      <c r="T51" s="1">
        <f>IF(T11&gt;0,T11,0)*(IF('Założenia i wyniki'!$E$6&gt;3,'Założenia i wyniki'!$E$28,'Założenia i wyniki'!$E$27))</f>
        <v>0</v>
      </c>
      <c r="U51" s="1">
        <f>IF(U11&gt;0,U11,0)*(IF('Założenia i wyniki'!$E$6&gt;3,'Założenia i wyniki'!$E$28,'Założenia i wyniki'!$E$27))</f>
        <v>0</v>
      </c>
      <c r="V51" s="1">
        <f>T51+U51</f>
        <v>0</v>
      </c>
      <c r="W51" s="1">
        <f>IF(W11&gt;0,W11,0)*(IF('Założenia i wyniki'!$E$6&gt;3,'Założenia i wyniki'!$E$28,'Założenia i wyniki'!$E$27))</f>
        <v>0</v>
      </c>
      <c r="X51" s="1">
        <f>IF(X11&gt;0,X11,0)*(IF('Założenia i wyniki'!$E$6&gt;3,'Założenia i wyniki'!$E$28,'Założenia i wyniki'!$E$27))</f>
        <v>0</v>
      </c>
      <c r="Y51" s="1">
        <f>W51+X51</f>
        <v>0</v>
      </c>
      <c r="Z51" s="1">
        <f>IF(Z11&gt;0,Z11,0)*(IF('Założenia i wyniki'!$E$6&gt;3,'Założenia i wyniki'!$E$28,'Założenia i wyniki'!$E$27))</f>
        <v>0</v>
      </c>
      <c r="AA51" s="1">
        <f>IF(AA11&gt;0,AA11,0)*(IF('Założenia i wyniki'!$E$6&gt;3,'Założenia i wyniki'!$E$28,'Założenia i wyniki'!$E$27))</f>
        <v>0</v>
      </c>
      <c r="AB51" s="1">
        <f>Z51+AA51</f>
        <v>0</v>
      </c>
      <c r="AC51" s="1">
        <f>IF(AC11&gt;0,AC11,0)*(IF('Założenia i wyniki'!$E$6&gt;3,'Założenia i wyniki'!$E$28,'Założenia i wyniki'!$E$27))</f>
        <v>0</v>
      </c>
      <c r="AD51" s="1">
        <f>IF(AD11&gt;0,AD11,0)*(IF('Założenia i wyniki'!$E$6&gt;3,'Założenia i wyniki'!$E$28,'Założenia i wyniki'!$E$27))</f>
        <v>0</v>
      </c>
      <c r="AE51" s="1">
        <f>AC51+AD51</f>
        <v>0</v>
      </c>
      <c r="AF51" s="1">
        <f>IF(AF11&gt;0,AF11,0)*(IF('Założenia i wyniki'!$E$6&gt;3,'Założenia i wyniki'!$E$28,'Założenia i wyniki'!$E$27))</f>
        <v>0</v>
      </c>
      <c r="AG51" s="1">
        <f>IF(AG11&gt;0,AG11,0)*(IF('Założenia i wyniki'!$E$6&gt;3,'Założenia i wyniki'!$E$28,'Założenia i wyniki'!$E$27))</f>
        <v>0</v>
      </c>
      <c r="AH51" s="1">
        <f>AF51+AG51</f>
        <v>0</v>
      </c>
      <c r="AI51" s="1">
        <f>IF(AI11&gt;0,AI11,0)*(IF('Założenia i wyniki'!$E$6&gt;3,'Założenia i wyniki'!$E$28,'Założenia i wyniki'!$E$27))</f>
        <v>0</v>
      </c>
      <c r="AJ51" s="1">
        <f>IF(AJ11&gt;0,AJ11,0)*(IF('Założenia i wyniki'!$E$6&gt;3,'Założenia i wyniki'!$E$28,'Założenia i wyniki'!$E$27))</f>
        <v>0</v>
      </c>
      <c r="AK51" s="1">
        <f>AI51+AJ51</f>
        <v>0</v>
      </c>
      <c r="AL51" s="1">
        <f>IF(AL11&gt;0,AL11,0)*(IF('Założenia i wyniki'!$E$6&gt;3,'Założenia i wyniki'!$E$28,'Założenia i wyniki'!$E$27))</f>
        <v>0</v>
      </c>
      <c r="AM51" s="1">
        <f>IF(AM11&gt;0,AM11,0)*(IF('Założenia i wyniki'!$E$6&gt;3,'Założenia i wyniki'!$E$28,'Założenia i wyniki'!$E$27))</f>
        <v>0</v>
      </c>
      <c r="AN51" s="1">
        <f>AL51+AM51</f>
        <v>0</v>
      </c>
      <c r="AO51" s="1">
        <f>IF(AO11&gt;0,AO11,0)*(IF('Założenia i wyniki'!$E$6&gt;3,'Założenia i wyniki'!$E$28,'Założenia i wyniki'!$E$27))</f>
        <v>0</v>
      </c>
      <c r="AP51" s="1">
        <f>IF(AP11&gt;0,AP11,0)*(IF('Założenia i wyniki'!$E$6&gt;3,'Założenia i wyniki'!$E$28,'Założenia i wyniki'!$E$27))</f>
        <v>0</v>
      </c>
      <c r="AQ51" s="1">
        <f>AO51+AP51</f>
        <v>0</v>
      </c>
      <c r="AR51" s="1">
        <f>IF(AR11&gt;0,AR11,0)*(IF('Założenia i wyniki'!$E$6&gt;3,'Założenia i wyniki'!$E$28,'Założenia i wyniki'!$E$27))</f>
        <v>0</v>
      </c>
      <c r="AS51" s="1">
        <f>IF(AS11&gt;0,AS11,0)*(IF('Założenia i wyniki'!$E$6&gt;3,'Założenia i wyniki'!$E$28,'Założenia i wyniki'!$E$27))</f>
        <v>0</v>
      </c>
      <c r="AT51" s="1">
        <f>AR51+AS51</f>
        <v>0</v>
      </c>
      <c r="AU51" s="1">
        <f>AU9*AU22</f>
        <v>221.22514129544962</v>
      </c>
      <c r="AV51" s="1">
        <f>AV9*AV22</f>
        <v>200.61850316392923</v>
      </c>
      <c r="AW51" s="1">
        <f>AU51+AV51</f>
        <v>421.84364445937888</v>
      </c>
      <c r="AX51" s="1">
        <f t="shared" ref="AX51:AY51" si="420">AX9*AX22</f>
        <v>223.43950205036191</v>
      </c>
      <c r="AY51" s="1">
        <f t="shared" si="420"/>
        <v>202.62680337288245</v>
      </c>
      <c r="AZ51" s="1">
        <f t="shared" ref="AZ51" si="421">AX51+AY51</f>
        <v>426.06630542324433</v>
      </c>
      <c r="BA51" s="1">
        <f t="shared" ref="BA51:BB51" si="422">BA9*BA22</f>
        <v>225.65271685429724</v>
      </c>
      <c r="BB51" s="1">
        <f t="shared" si="422"/>
        <v>204.63407017662732</v>
      </c>
      <c r="BC51" s="1">
        <f t="shared" ref="BC51" si="423">BA51+BB51</f>
        <v>430.28678703092453</v>
      </c>
      <c r="BD51" s="1">
        <f t="shared" ref="BD51:BE51" si="424">BD9*BD22</f>
        <v>227.86391966350337</v>
      </c>
      <c r="BE51" s="1">
        <f t="shared" si="424"/>
        <v>206.63951827278635</v>
      </c>
      <c r="BF51" s="1">
        <f t="shared" ref="BF51" si="425">BD51+BE51</f>
        <v>434.50343793628974</v>
      </c>
      <c r="BG51" s="1">
        <f t="shared" ref="BG51:BH51" si="426">BG9*BG22</f>
        <v>230.07221431059725</v>
      </c>
      <c r="BH51" s="1">
        <f t="shared" si="426"/>
        <v>208.64233503927659</v>
      </c>
      <c r="BI51" s="1">
        <f t="shared" ref="BI51" si="427">BG51+BH51</f>
        <v>438.71454934987383</v>
      </c>
      <c r="BJ51" s="1">
        <f t="shared" ref="BJ51:BK51" si="428">BJ9*BJ22</f>
        <v>232.27667380789561</v>
      </c>
      <c r="BK51" s="1">
        <f t="shared" si="428"/>
        <v>210.64167990234603</v>
      </c>
      <c r="BL51" s="1">
        <f t="shared" ref="BL51" si="429">BJ51+BK51</f>
        <v>442.9183537102416</v>
      </c>
      <c r="BM51" s="1">
        <f t="shared" ref="BM51:BN51" si="430">BM9*BM22</f>
        <v>234.47633964046793</v>
      </c>
      <c r="BN51" s="1">
        <f t="shared" si="430"/>
        <v>212.63668369528122</v>
      </c>
      <c r="BO51" s="1">
        <f t="shared" ref="BO51" si="431">BM51+BN51</f>
        <v>447.11302333574918</v>
      </c>
      <c r="BP51" s="1">
        <f t="shared" ref="BP51:BQ51" si="432">BP9*BP22</f>
        <v>236.67022104895551</v>
      </c>
      <c r="BQ51" s="1">
        <f t="shared" si="432"/>
        <v>214.62644800782505</v>
      </c>
      <c r="BR51" s="1">
        <f t="shared" ref="BR51" si="433">BP51+BQ51</f>
        <v>451.29666905678056</v>
      </c>
      <c r="BS51" s="1">
        <f t="shared" ref="BS51:BT51" si="434">BS9*BS22</f>
        <v>238.85729430221022</v>
      </c>
      <c r="BT51" s="1">
        <f t="shared" si="434"/>
        <v>216.61004452635203</v>
      </c>
      <c r="BU51" s="1">
        <f t="shared" ref="BU51" si="435">BS51+BT51</f>
        <v>455.46733882856222</v>
      </c>
      <c r="BV51" s="1">
        <f t="shared" ref="BV51:BW51" si="436">BV9*BV22</f>
        <v>241.03650195981785</v>
      </c>
      <c r="BW51" s="1">
        <f t="shared" si="436"/>
        <v>218.58651436486193</v>
      </c>
      <c r="BX51" s="1">
        <f t="shared" ref="BX51" si="437">BV51+BW51</f>
        <v>459.62301632467978</v>
      </c>
      <c r="BY51" s="1">
        <f t="shared" ref="BY51:BZ51" si="438">BY9*BY22</f>
        <v>243.20675212458576</v>
      </c>
      <c r="BZ51" s="1">
        <f t="shared" si="438"/>
        <v>220.55486738685997</v>
      </c>
      <c r="CA51" s="1">
        <f t="shared" ref="CA51" si="439">BY51+BZ51</f>
        <v>463.7616195114457</v>
      </c>
      <c r="CB51" s="1">
        <f t="shared" ref="CB51:CC51" si="440">CB9*CB22</f>
        <v>245.36691768508268</v>
      </c>
      <c r="CC51" s="1">
        <f t="shared" si="440"/>
        <v>222.51408151820735</v>
      </c>
      <c r="CD51" s="1">
        <f t="shared" ref="CD51" si="441">CB51+CC51</f>
        <v>467.88099920329</v>
      </c>
      <c r="CE51" s="1">
        <f t="shared" ref="CE51:CF51" si="442">CE9*CE22</f>
        <v>247.51583554833866</v>
      </c>
      <c r="CF51" s="1">
        <f t="shared" si="442"/>
        <v>224.46310205103507</v>
      </c>
      <c r="CG51" s="1">
        <f t="shared" ref="CG51" si="443">CE51+CF51</f>
        <v>471.97893759937369</v>
      </c>
      <c r="CH51" s="1">
        <f t="shared" ref="CH51:CI51" si="444">CH9*CH22</f>
        <v>249.65230586282041</v>
      </c>
      <c r="CI51" s="1">
        <f t="shared" si="444"/>
        <v>226.40084093882905</v>
      </c>
      <c r="CJ51" s="1">
        <f t="shared" ref="CJ51" si="445">CH51+CI51</f>
        <v>476.05314680164946</v>
      </c>
      <c r="CK51" s="1">
        <f t="shared" ref="CK51:CL51" si="446">CK9*CK22</f>
        <v>251.7750912318179</v>
      </c>
      <c r="CL51" s="1">
        <f t="shared" si="446"/>
        <v>228.32617608280617</v>
      </c>
      <c r="CM51" s="1">
        <f t="shared" ref="CM51" si="447">CK51+CL51</f>
        <v>480.10126731462407</v>
      </c>
    </row>
    <row r="52" spans="1:91" s="1" customFormat="1" x14ac:dyDescent="0.25">
      <c r="A52" s="1" t="s">
        <v>225</v>
      </c>
      <c r="B52" s="1">
        <f>SUM(B49:B51)</f>
        <v>745.75166166267695</v>
      </c>
      <c r="C52" s="1">
        <f>SUM(C49:C51)</f>
        <v>654.49212766003461</v>
      </c>
      <c r="D52" s="1">
        <f>B52+C52</f>
        <v>1400.2437893227116</v>
      </c>
      <c r="E52" s="1">
        <f>SUM(E49:E51)</f>
        <v>753.7972217843469</v>
      </c>
      <c r="F52" s="1">
        <f>SUM(F49:F51)</f>
        <v>665.52784689235818</v>
      </c>
      <c r="G52" s="1">
        <f>E52+F52</f>
        <v>1419.3250686767051</v>
      </c>
      <c r="H52" s="1">
        <f>SUM(H49:H51)</f>
        <v>766.41357429455888</v>
      </c>
      <c r="I52" s="1">
        <f>SUM(I49:I51)</f>
        <v>676.70799104465846</v>
      </c>
      <c r="J52" s="1">
        <f>H52+I52</f>
        <v>1443.1215653392173</v>
      </c>
      <c r="K52" s="1">
        <f>SUM(K49:K51)</f>
        <v>779.19276086565469</v>
      </c>
      <c r="L52" s="1">
        <f>SUM(L49:L51)</f>
        <v>688.03283576173999</v>
      </c>
      <c r="M52" s="1">
        <f>K52+L52</f>
        <v>1467.2255966273947</v>
      </c>
      <c r="N52" s="1">
        <f>SUM(N49:N51)</f>
        <v>792.13498662775896</v>
      </c>
      <c r="O52" s="1">
        <f>SUM(O49:O51)</f>
        <v>699.5025769918509</v>
      </c>
      <c r="P52" s="1">
        <f>N52+O52</f>
        <v>1491.6375636196099</v>
      </c>
      <c r="Q52" s="1">
        <f>SUM(Q49:Q51)</f>
        <v>805.24036184807198</v>
      </c>
      <c r="R52" s="1">
        <f>SUM(R49:R51)</f>
        <v>711.11732680097111</v>
      </c>
      <c r="S52" s="1">
        <f>Q52+R52</f>
        <v>1516.3576886490432</v>
      </c>
      <c r="T52" s="1">
        <f>SUM(T49:T51)</f>
        <v>818.50889703301505</v>
      </c>
      <c r="U52" s="1">
        <f>SUM(U49:U51)</f>
        <v>722.87710902743606</v>
      </c>
      <c r="V52" s="1">
        <f>T52+U52</f>
        <v>1541.3860060604511</v>
      </c>
      <c r="W52" s="1">
        <f>SUM(W49:W51)</f>
        <v>831.94049784469121</v>
      </c>
      <c r="X52" s="1">
        <f>SUM(X49:X51)</f>
        <v>734.78185477153409</v>
      </c>
      <c r="Y52" s="1">
        <f>W52+X52</f>
        <v>1566.7223526162252</v>
      </c>
      <c r="Z52" s="1">
        <f>SUM(Z49:Z51)</f>
        <v>845.53495982544814</v>
      </c>
      <c r="AA52" s="1">
        <f>SUM(AA49:AA51)</f>
        <v>746.83139771454853</v>
      </c>
      <c r="AB52" s="1">
        <f>Z52+AA52</f>
        <v>1592.3663575399967</v>
      </c>
      <c r="AC52" s="1">
        <f>SUM(AC49:AC51)</f>
        <v>859.29196292414031</v>
      </c>
      <c r="AD52" s="1">
        <f>SUM(AD49:AD51)</f>
        <v>759.02546926154628</v>
      </c>
      <c r="AE52" s="1">
        <f>AC52+AD52</f>
        <v>1618.3174321856866</v>
      </c>
      <c r="AF52" s="1">
        <f>SUM(AF49:AF51)</f>
        <v>873.21106581747847</v>
      </c>
      <c r="AG52" s="1">
        <f>SUM(AG49:AG51)</f>
        <v>771.3636935020304</v>
      </c>
      <c r="AH52" s="1">
        <f>AF52+AG52</f>
        <v>1644.5747593195088</v>
      </c>
      <c r="AI52" s="1">
        <f>SUM(AI49:AI51)</f>
        <v>887.29170001965872</v>
      </c>
      <c r="AJ52" s="1">
        <f>SUM(AJ49:AJ51)</f>
        <v>783.84558198239506</v>
      </c>
      <c r="AK52" s="1">
        <f>AI52+AJ52</f>
        <v>1671.1372820020538</v>
      </c>
      <c r="AL52" s="1">
        <f>SUM(AL49:AL51)</f>
        <v>901.53316377324779</v>
      </c>
      <c r="AM52" s="1">
        <f>SUM(AM49:AM51)</f>
        <v>796.47052828393362</v>
      </c>
      <c r="AN52" s="1">
        <f>AL52+AM52</f>
        <v>1698.0036920571815</v>
      </c>
      <c r="AO52" s="1">
        <f>SUM(AO49:AO51)</f>
        <v>915.93461571407727</v>
      </c>
      <c r="AP52" s="1">
        <f>SUM(AP49:AP51)</f>
        <v>809.23780239995085</v>
      </c>
      <c r="AQ52" s="1">
        <f>AO52+AP52</f>
        <v>1725.172418114028</v>
      </c>
      <c r="AR52" s="1">
        <f>SUM(AR49:AR51)</f>
        <v>930.49506830268479</v>
      </c>
      <c r="AS52" s="1">
        <f>SUM(AS49:AS51)</f>
        <v>822.14654490533599</v>
      </c>
      <c r="AT52" s="1">
        <f>AR52+AS52</f>
        <v>1752.6416132080208</v>
      </c>
      <c r="AU52" s="1">
        <f>SUM(AU49:AU51)</f>
        <v>769.61925995118031</v>
      </c>
      <c r="AV52" s="1">
        <f>SUM(AV49:AV51)</f>
        <v>675.95784823217468</v>
      </c>
      <c r="AW52" s="1">
        <f>AU52+AV52</f>
        <v>1445.577108183355</v>
      </c>
      <c r="AX52" s="1">
        <f>SUM(AX49:AX51)</f>
        <v>782.73651674911343</v>
      </c>
      <c r="AY52" s="1">
        <f>SUM(AY49:AY51)</f>
        <v>687.55234310483524</v>
      </c>
      <c r="AZ52" s="1">
        <f>AX52+AY52</f>
        <v>1470.2888598539487</v>
      </c>
      <c r="BA52" s="1">
        <f>SUM(BA49:BA51)</f>
        <v>796.0097747552295</v>
      </c>
      <c r="BB52" s="1">
        <f>SUM(BB49:BB51)</f>
        <v>699.28571026806912</v>
      </c>
      <c r="BC52" s="1">
        <f>BA52+BB52</f>
        <v>1495.2954850232986</v>
      </c>
      <c r="BD52" s="1">
        <f>SUM(BD49:BD51)</f>
        <v>809.43807850887265</v>
      </c>
      <c r="BE52" s="1">
        <f>SUM(BE49:BE51)</f>
        <v>711.15713324560966</v>
      </c>
      <c r="BF52" s="1">
        <f>BD52+BE52</f>
        <v>1520.5952117544823</v>
      </c>
      <c r="BG52" s="1">
        <f>SUM(BG49:BG51)</f>
        <v>823.02031366171309</v>
      </c>
      <c r="BH52" s="1">
        <f>SUM(BH49:BH51)</f>
        <v>723.16565531474157</v>
      </c>
      <c r="BI52" s="1">
        <f>BG52+BH52</f>
        <v>1546.1859689764547</v>
      </c>
      <c r="BJ52" s="1">
        <f>SUM(BJ49:BJ51)</f>
        <v>836.75519939116782</v>
      </c>
      <c r="BK52" s="1">
        <f>SUM(BK49:BK51)</f>
        <v>735.31017278068839</v>
      </c>
      <c r="BL52" s="1">
        <f>BJ52+BK52</f>
        <v>1572.0653721718563</v>
      </c>
      <c r="BM52" s="1">
        <f>SUM(BM49:BM51)</f>
        <v>850.64128052937588</v>
      </c>
      <c r="BN52" s="1">
        <f>SUM(BN49:BN51)</f>
        <v>747.58942799821193</v>
      </c>
      <c r="BO52" s="1">
        <f>BM52+BN52</f>
        <v>1598.2307085275879</v>
      </c>
      <c r="BP52" s="1">
        <f>SUM(BP49:BP51)</f>
        <v>864.67691939816677</v>
      </c>
      <c r="BQ52" s="1">
        <f>SUM(BQ49:BQ51)</f>
        <v>760.00200213191579</v>
      </c>
      <c r="BR52" s="1">
        <f>BP52+BQ52</f>
        <v>1624.6789215300826</v>
      </c>
      <c r="BS52" s="1">
        <f>SUM(BS49:BS51)</f>
        <v>878.86028734017248</v>
      </c>
      <c r="BT52" s="1">
        <f>SUM(BT49:BT51)</f>
        <v>772.54630764647459</v>
      </c>
      <c r="BU52" s="1">
        <f>BS52+BT52</f>
        <v>1651.4065949866472</v>
      </c>
      <c r="BV52" s="1">
        <f>SUM(BV49:BV51)</f>
        <v>893.18935593590368</v>
      </c>
      <c r="BW52" s="1">
        <f>SUM(BW49:BW51)</f>
        <v>785.22058051773797</v>
      </c>
      <c r="BX52" s="1">
        <f>BV52+BW52</f>
        <v>1678.4099364536416</v>
      </c>
      <c r="BY52" s="1">
        <f>SUM(BY49:BY51)</f>
        <v>907.6618878963136</v>
      </c>
      <c r="BZ52" s="1">
        <f>SUM(BZ49:BZ51)</f>
        <v>798.02287215536671</v>
      </c>
      <c r="CA52" s="1">
        <f>BY52+BZ52</f>
        <v>1705.6847600516803</v>
      </c>
      <c r="CB52" s="1">
        <f>SUM(CB49:CB51)</f>
        <v>922.27542762002304</v>
      </c>
      <c r="CC52" s="1">
        <f>SUM(CC49:CC51)</f>
        <v>810.95104102737287</v>
      </c>
      <c r="CD52" s="1">
        <f>CB52+CC52</f>
        <v>1733.2264686473959</v>
      </c>
      <c r="CE52" s="1">
        <f>SUM(CE49:CE51)</f>
        <v>937.0272914040554</v>
      </c>
      <c r="CF52" s="1">
        <f>SUM(CF49:CF51)</f>
        <v>824.00274397662668</v>
      </c>
      <c r="CG52" s="1">
        <f>CE52+CF52</f>
        <v>1761.030035380682</v>
      </c>
      <c r="CH52" s="1">
        <f>SUM(CH49:CH51)</f>
        <v>951.91455729657628</v>
      </c>
      <c r="CI52" s="1">
        <f>SUM(CI49:CI51)</f>
        <v>837.17542721908671</v>
      </c>
      <c r="CJ52" s="1">
        <f>CH52+CI52</f>
        <v>1789.089984515663</v>
      </c>
      <c r="CK52" s="1">
        <f>SUM(CK49:CK51)</f>
        <v>966.9340545797661</v>
      </c>
      <c r="CL52" s="1">
        <f>SUM(CL49:CL51)</f>
        <v>850.46631701318006</v>
      </c>
      <c r="CM52" s="1">
        <f>CK52+CL52</f>
        <v>1817.4003715929462</v>
      </c>
    </row>
    <row r="53" spans="1:91" s="1" customFormat="1" x14ac:dyDescent="0.25">
      <c r="A53" s="1" t="s">
        <v>195</v>
      </c>
      <c r="D53" s="1">
        <f>IF(D48&gt;0,D48*'Założenia i wyniki'!$E$23%,0)</f>
        <v>0</v>
      </c>
      <c r="G53" s="1">
        <f>IF(G48&gt;0,G48*'Założenia i wyniki'!$E$23%,0)</f>
        <v>0</v>
      </c>
      <c r="J53" s="1">
        <f>IF(J48&gt;0,J48*'Założenia i wyniki'!$E$23%,0)</f>
        <v>0</v>
      </c>
      <c r="M53" s="1">
        <f>IF(M48&gt;0,M48*'Założenia i wyniki'!$E$23%,0)</f>
        <v>0</v>
      </c>
      <c r="P53" s="1">
        <f>IF(P48&gt;0,P48*'Założenia i wyniki'!$E$23%,0)</f>
        <v>0</v>
      </c>
      <c r="S53" s="1">
        <f>IF(S48&gt;0,S48*'Założenia i wyniki'!$E$23%,0)</f>
        <v>0</v>
      </c>
      <c r="V53" s="1">
        <f>IF(V48&gt;0,V48*'Założenia i wyniki'!$E$23%,0)</f>
        <v>0</v>
      </c>
      <c r="Y53" s="1">
        <f>IF(Y48&gt;0,Y48*'Założenia i wyniki'!$E$23%,0)</f>
        <v>0</v>
      </c>
      <c r="AB53" s="1">
        <f>IF(AB48&gt;0,AB48*'Założenia i wyniki'!$E$23%,0)</f>
        <v>0</v>
      </c>
      <c r="AE53" s="1">
        <f>IF(AE48&gt;0,AE48*'Założenia i wyniki'!$E$23%,0)</f>
        <v>0</v>
      </c>
      <c r="AH53" s="1">
        <f>IF(AH48&gt;0,AH48*'Założenia i wyniki'!$E$23%,0)</f>
        <v>0</v>
      </c>
      <c r="AK53" s="1">
        <f>IF(AK48&gt;0,AK48*'Założenia i wyniki'!$E$23%,0)</f>
        <v>0</v>
      </c>
      <c r="AN53" s="1">
        <f>IF(AN48&gt;0,AN48*'Założenia i wyniki'!$E$23%,0)</f>
        <v>0</v>
      </c>
      <c r="AQ53" s="1">
        <f>IF(AQ48&gt;0,AQ48*'Założenia i wyniki'!$E$23%,0)</f>
        <v>0</v>
      </c>
      <c r="AT53" s="1">
        <f>IF(AT48&gt;0,AT48*'Założenia i wyniki'!$E$23%,0)</f>
        <v>0</v>
      </c>
      <c r="AW53" s="1">
        <f>IF(AW48&gt;0,AW48*'Założenia i wyniki'!$E$23%,0)</f>
        <v>0</v>
      </c>
      <c r="AZ53" s="1">
        <f>IF(AZ48&gt;0,AZ48*'Założenia i wyniki'!$E$23%,0)</f>
        <v>0</v>
      </c>
      <c r="BC53" s="1">
        <f>IF(BC48&gt;0,BC48*'Założenia i wyniki'!$E$23%,0)</f>
        <v>0</v>
      </c>
      <c r="BF53" s="1">
        <f>IF(BF48&gt;0,BF48*'Założenia i wyniki'!$E$23%,0)</f>
        <v>0</v>
      </c>
      <c r="BI53" s="1">
        <f>IF(BI48&gt;0,BI48*'Założenia i wyniki'!$E$23%,0)</f>
        <v>0</v>
      </c>
      <c r="BL53" s="1">
        <f>IF(BL48&gt;0,BL48*'Założenia i wyniki'!$E$23%,0)</f>
        <v>0</v>
      </c>
      <c r="BO53" s="1">
        <f>IF(BO48&gt;0,BO48*'Założenia i wyniki'!$E$23%,0)</f>
        <v>0</v>
      </c>
      <c r="BR53" s="1">
        <f>IF(BR48&gt;0,BR48*'Założenia i wyniki'!$E$23%,0)</f>
        <v>0</v>
      </c>
      <c r="BU53" s="1">
        <f>IF(BU48&gt;0,BU48*'Założenia i wyniki'!$E$23%,0)</f>
        <v>0</v>
      </c>
      <c r="BX53" s="1">
        <f>IF(BX48&gt;0,BX48*'Założenia i wyniki'!$E$23%,0)</f>
        <v>0</v>
      </c>
      <c r="CA53" s="1">
        <f>IF(CA48&gt;0,CA48*'Założenia i wyniki'!$E$23%,0)</f>
        <v>0</v>
      </c>
      <c r="CD53" s="1">
        <f>IF(CD48&gt;0,CD48*'Założenia i wyniki'!$E$23%,0)</f>
        <v>0</v>
      </c>
      <c r="CG53" s="1">
        <f>IF(CG48&gt;0,CG48*'Założenia i wyniki'!$E$23%,0)</f>
        <v>0</v>
      </c>
      <c r="CJ53" s="1">
        <f>IF(CJ48&gt;0,CJ48*'Założenia i wyniki'!$E$23%,0)</f>
        <v>0</v>
      </c>
      <c r="CM53" s="1">
        <f>IF(CM48&gt;0,CM48*'Założenia i wyniki'!$E$23%,0)</f>
        <v>0</v>
      </c>
    </row>
    <row r="54" spans="1:91" s="1" customFormat="1" x14ac:dyDescent="0.25">
      <c r="A54" s="166" t="s">
        <v>231</v>
      </c>
      <c r="D54" s="1">
        <f>D52*D$24</f>
        <v>1369.617617595914</v>
      </c>
      <c r="G54" s="1">
        <f t="shared" ref="G54" si="448">G52*G$24</f>
        <v>1357.9170173637574</v>
      </c>
      <c r="J54" s="1">
        <f t="shared" ref="J54" si="449">J52*J$24</f>
        <v>1350.4855844259375</v>
      </c>
      <c r="M54" s="1">
        <f t="shared" ref="M54" si="450">M52*M$24</f>
        <v>1343.0111234577132</v>
      </c>
      <c r="P54" s="1">
        <f t="shared" ref="P54" si="451">P52*P$24</f>
        <v>1335.4932739115432</v>
      </c>
      <c r="S54" s="1">
        <f t="shared" ref="S54" si="452">S52*S$24</f>
        <v>1327.931674018603</v>
      </c>
      <c r="V54" s="1">
        <f t="shared" ref="V54" si="453">V52*V$24</f>
        <v>1320.3259609381889</v>
      </c>
      <c r="Y54" s="1">
        <f t="shared" ref="Y54" si="454">Y52*Y$24</f>
        <v>1312.6757709001181</v>
      </c>
      <c r="AB54" s="1">
        <f t="shared" ref="AB54" si="455">AB52*AB$24</f>
        <v>1304.9807393403694</v>
      </c>
      <c r="AE54" s="1">
        <f t="shared" ref="AE54" si="456">AE52*AE$24</f>
        <v>1297.2405010302191</v>
      </c>
      <c r="AH54" s="1">
        <f t="shared" ref="AH54" si="457">AH52*AH$24</f>
        <v>1289.4546901990955</v>
      </c>
      <c r="AK54" s="1">
        <f t="shared" ref="AK54" si="458">AK52*AK$24</f>
        <v>1281.6229406513894</v>
      </c>
      <c r="AN54" s="1">
        <f t="shared" ref="AN54" si="459">AN52*AN$24</f>
        <v>1273.7448858774378</v>
      </c>
      <c r="AQ54" s="1">
        <f t="shared" ref="AQ54" si="460">AQ52*AQ$24</f>
        <v>1265.8201591588936</v>
      </c>
      <c r="AT54" s="1">
        <f t="shared" ref="AT54" si="461">AT52*AT$24</f>
        <v>1257.8483936686932</v>
      </c>
      <c r="AW54" s="1">
        <f t="shared" ref="AW54" si="462">AW52*AW$24</f>
        <v>1014.7805191142302</v>
      </c>
      <c r="AZ54" s="1">
        <f t="shared" ref="AZ54" si="463">AZ52*AZ$24</f>
        <v>1009.5531880091232</v>
      </c>
      <c r="BC54" s="1">
        <f t="shared" ref="BC54" si="464">BC52*BC$24</f>
        <v>1004.2671074625013</v>
      </c>
      <c r="BF54" s="1">
        <f t="shared" ref="BF54" si="465">BF52*BF$24</f>
        <v>998.9218524712187</v>
      </c>
      <c r="BI54" s="1">
        <f t="shared" ref="BI54" si="466">BI52*BI$24</f>
        <v>993.51699817702104</v>
      </c>
      <c r="BL54" s="1">
        <f t="shared" ref="BL54" si="467">BL52*BL$24</f>
        <v>988.05211993765761</v>
      </c>
      <c r="BO54" s="1">
        <f t="shared" ref="BO54" si="468">BO52*BO$24</f>
        <v>982.52679339385759</v>
      </c>
      <c r="BR54" s="1">
        <f t="shared" ref="BR54" si="469">BR52*BR$24</f>
        <v>976.94059453232865</v>
      </c>
      <c r="BU54" s="1">
        <f t="shared" ref="BU54" si="470">BU52*BU$24</f>
        <v>971.29309974493447</v>
      </c>
      <c r="BX54" s="1">
        <f t="shared" ref="BX54" si="471">BX52*BX$24</f>
        <v>965.58388588419564</v>
      </c>
      <c r="CA54" s="1">
        <f t="shared" ref="CA54" si="472">CA52*CA$24</f>
        <v>959.81253031525978</v>
      </c>
      <c r="CD54" s="1">
        <f t="shared" ref="CD54" si="473">CD52*CD$24</f>
        <v>953.9786109644765</v>
      </c>
      <c r="CG54" s="1">
        <f t="shared" ref="CG54" si="474">CG52*CG$24</f>
        <v>948.08170636471698</v>
      </c>
      <c r="CJ54" s="1">
        <f t="shared" ref="CJ54" si="475">CJ52*CJ$24</f>
        <v>942.12139569756243</v>
      </c>
      <c r="CM54" s="1">
        <f t="shared" ref="CM54" si="476">CM52*CM$24</f>
        <v>936.09725883248541</v>
      </c>
    </row>
    <row r="55" spans="1:91" s="1" customFormat="1" x14ac:dyDescent="0.25">
      <c r="A55" s="44" t="s">
        <v>154</v>
      </c>
      <c r="B55" s="26">
        <f>B36</f>
        <v>0</v>
      </c>
      <c r="C55" s="26">
        <f>C36</f>
        <v>0</v>
      </c>
      <c r="D55" s="1">
        <f>B55+C55</f>
        <v>0</v>
      </c>
      <c r="E55" s="26">
        <f t="shared" ref="E55:F55" si="477">E36</f>
        <v>0</v>
      </c>
      <c r="F55" s="26">
        <f t="shared" si="477"/>
        <v>0</v>
      </c>
      <c r="G55" s="1">
        <f t="shared" ref="G55:G57" si="478">E55+F55</f>
        <v>0</v>
      </c>
      <c r="H55" s="26">
        <f t="shared" ref="H55:I55" si="479">H36</f>
        <v>0</v>
      </c>
      <c r="I55" s="26">
        <f t="shared" si="479"/>
        <v>0</v>
      </c>
      <c r="J55" s="1">
        <f t="shared" ref="J55:J57" si="480">H55+I55</f>
        <v>0</v>
      </c>
      <c r="K55" s="26">
        <f t="shared" ref="K55:L55" si="481">K36</f>
        <v>0</v>
      </c>
      <c r="L55" s="26">
        <f t="shared" si="481"/>
        <v>0</v>
      </c>
      <c r="M55" s="1">
        <f t="shared" ref="M55:M57" si="482">K55+L55</f>
        <v>0</v>
      </c>
      <c r="N55" s="26">
        <f t="shared" ref="N55:O55" si="483">N36</f>
        <v>0</v>
      </c>
      <c r="O55" s="26">
        <f t="shared" si="483"/>
        <v>0</v>
      </c>
      <c r="P55" s="1">
        <f t="shared" ref="P55:P57" si="484">N55+O55</f>
        <v>0</v>
      </c>
      <c r="Q55" s="26">
        <f t="shared" ref="Q55:R55" si="485">Q36</f>
        <v>0</v>
      </c>
      <c r="R55" s="26">
        <f t="shared" si="485"/>
        <v>0</v>
      </c>
      <c r="S55" s="1">
        <f t="shared" ref="S55:S57" si="486">Q55+R55</f>
        <v>0</v>
      </c>
      <c r="T55" s="26">
        <f t="shared" ref="T55:U55" si="487">T36</f>
        <v>0</v>
      </c>
      <c r="U55" s="26">
        <f t="shared" si="487"/>
        <v>0</v>
      </c>
      <c r="V55" s="1">
        <f t="shared" ref="V55:V57" si="488">T55+U55</f>
        <v>0</v>
      </c>
      <c r="W55" s="26">
        <f t="shared" ref="W55:X55" si="489">W36</f>
        <v>0</v>
      </c>
      <c r="X55" s="26">
        <f t="shared" si="489"/>
        <v>0</v>
      </c>
      <c r="Y55" s="1">
        <f t="shared" ref="Y55:Y57" si="490">W55+X55</f>
        <v>0</v>
      </c>
      <c r="Z55" s="26">
        <f t="shared" ref="Z55:AA55" si="491">Z36</f>
        <v>0</v>
      </c>
      <c r="AA55" s="26">
        <f t="shared" si="491"/>
        <v>0</v>
      </c>
      <c r="AB55" s="1">
        <f t="shared" ref="AB55:AB57" si="492">Z55+AA55</f>
        <v>0</v>
      </c>
      <c r="AC55" s="26">
        <f t="shared" ref="AC55:AD55" si="493">AC36</f>
        <v>0</v>
      </c>
      <c r="AD55" s="26">
        <f t="shared" si="493"/>
        <v>0</v>
      </c>
      <c r="AE55" s="1">
        <f t="shared" ref="AE55:AE57" si="494">AC55+AD55</f>
        <v>0</v>
      </c>
      <c r="AF55" s="26">
        <f t="shared" ref="AF55:AG55" si="495">AF36</f>
        <v>0</v>
      </c>
      <c r="AG55" s="26">
        <f t="shared" si="495"/>
        <v>0</v>
      </c>
      <c r="AH55" s="1">
        <f t="shared" ref="AH55:AH57" si="496">AF55+AG55</f>
        <v>0</v>
      </c>
      <c r="AI55" s="26">
        <f t="shared" ref="AI55:AJ55" si="497">AI36</f>
        <v>0</v>
      </c>
      <c r="AJ55" s="26">
        <f t="shared" si="497"/>
        <v>0</v>
      </c>
      <c r="AK55" s="1">
        <f t="shared" ref="AK55:AK57" si="498">AI55+AJ55</f>
        <v>0</v>
      </c>
      <c r="AL55" s="26">
        <f t="shared" ref="AL55:AM55" si="499">AL36</f>
        <v>0</v>
      </c>
      <c r="AM55" s="26">
        <f t="shared" si="499"/>
        <v>0</v>
      </c>
      <c r="AN55" s="1">
        <f t="shared" ref="AN55:AN57" si="500">AL55+AM55</f>
        <v>0</v>
      </c>
      <c r="AO55" s="26">
        <f t="shared" ref="AO55:AP55" si="501">AO36</f>
        <v>0</v>
      </c>
      <c r="AP55" s="26">
        <f t="shared" si="501"/>
        <v>0</v>
      </c>
      <c r="AQ55" s="1">
        <f t="shared" ref="AQ55:AQ57" si="502">AO55+AP55</f>
        <v>0</v>
      </c>
      <c r="AR55" s="26">
        <f t="shared" ref="AR55:AS55" si="503">AR36</f>
        <v>0</v>
      </c>
      <c r="AS55" s="26">
        <f t="shared" si="503"/>
        <v>0</v>
      </c>
      <c r="AT55" s="1">
        <f t="shared" ref="AT55:AT57" si="504">AR55+AS55</f>
        <v>0</v>
      </c>
      <c r="AU55" s="26">
        <f t="shared" ref="AU55:AV55" si="505">AU36</f>
        <v>0</v>
      </c>
      <c r="AV55" s="26">
        <f t="shared" si="505"/>
        <v>0</v>
      </c>
      <c r="AW55" s="1">
        <f t="shared" ref="AW55:AW57" si="506">AU55+AV55</f>
        <v>0</v>
      </c>
      <c r="AX55" s="26">
        <f t="shared" ref="AX55:AY55" si="507">AX36</f>
        <v>0</v>
      </c>
      <c r="AY55" s="26">
        <f t="shared" si="507"/>
        <v>0</v>
      </c>
      <c r="AZ55" s="1">
        <f t="shared" ref="AZ55:AZ57" si="508">AX55+AY55</f>
        <v>0</v>
      </c>
      <c r="BA55" s="26">
        <f t="shared" ref="BA55:BB55" si="509">BA36</f>
        <v>0</v>
      </c>
      <c r="BB55" s="26">
        <f t="shared" si="509"/>
        <v>0</v>
      </c>
      <c r="BC55" s="1">
        <f t="shared" ref="BC55:BC57" si="510">BA55+BB55</f>
        <v>0</v>
      </c>
      <c r="BD55" s="26">
        <f t="shared" ref="BD55:BE55" si="511">BD36</f>
        <v>0</v>
      </c>
      <c r="BE55" s="26">
        <f t="shared" si="511"/>
        <v>0</v>
      </c>
      <c r="BF55" s="1">
        <f t="shared" ref="BF55:BF57" si="512">BD55+BE55</f>
        <v>0</v>
      </c>
      <c r="BG55" s="26">
        <f t="shared" ref="BG55:BH55" si="513">BG36</f>
        <v>0</v>
      </c>
      <c r="BH55" s="26">
        <f t="shared" si="513"/>
        <v>0</v>
      </c>
      <c r="BI55" s="1">
        <f t="shared" ref="BI55:BI57" si="514">BG55+BH55</f>
        <v>0</v>
      </c>
      <c r="BJ55" s="26">
        <f t="shared" ref="BJ55:BK55" si="515">BJ36</f>
        <v>0</v>
      </c>
      <c r="BK55" s="26">
        <f t="shared" si="515"/>
        <v>0</v>
      </c>
      <c r="BL55" s="1">
        <f t="shared" ref="BL55:BL57" si="516">BJ55+BK55</f>
        <v>0</v>
      </c>
      <c r="BM55" s="26">
        <f t="shared" ref="BM55:BN55" si="517">BM36</f>
        <v>0</v>
      </c>
      <c r="BN55" s="26">
        <f t="shared" si="517"/>
        <v>0</v>
      </c>
      <c r="BO55" s="1">
        <f t="shared" ref="BO55:BO57" si="518">BM55+BN55</f>
        <v>0</v>
      </c>
      <c r="BP55" s="26">
        <f t="shared" ref="BP55:BQ55" si="519">BP36</f>
        <v>0</v>
      </c>
      <c r="BQ55" s="26">
        <f t="shared" si="519"/>
        <v>0</v>
      </c>
      <c r="BR55" s="1">
        <f t="shared" ref="BR55:BR57" si="520">BP55+BQ55</f>
        <v>0</v>
      </c>
      <c r="BS55" s="26">
        <f t="shared" ref="BS55:BT55" si="521">BS36</f>
        <v>0</v>
      </c>
      <c r="BT55" s="26">
        <f t="shared" si="521"/>
        <v>0</v>
      </c>
      <c r="BU55" s="1">
        <f t="shared" ref="BU55:BU57" si="522">BS55+BT55</f>
        <v>0</v>
      </c>
      <c r="BV55" s="26">
        <f t="shared" ref="BV55:BW55" si="523">BV36</f>
        <v>0</v>
      </c>
      <c r="BW55" s="26">
        <f t="shared" si="523"/>
        <v>0</v>
      </c>
      <c r="BX55" s="1">
        <f t="shared" ref="BX55:BX57" si="524">BV55+BW55</f>
        <v>0</v>
      </c>
      <c r="BY55" s="26">
        <f t="shared" ref="BY55:BZ55" si="525">BY36</f>
        <v>0</v>
      </c>
      <c r="BZ55" s="26">
        <f t="shared" si="525"/>
        <v>0</v>
      </c>
      <c r="CA55" s="1">
        <f t="shared" ref="CA55:CA57" si="526">BY55+BZ55</f>
        <v>0</v>
      </c>
      <c r="CB55" s="26">
        <f t="shared" ref="CB55:CC55" si="527">CB36</f>
        <v>0</v>
      </c>
      <c r="CC55" s="26">
        <f t="shared" si="527"/>
        <v>0</v>
      </c>
      <c r="CD55" s="1">
        <f t="shared" ref="CD55:CD57" si="528">CB55+CC55</f>
        <v>0</v>
      </c>
      <c r="CE55" s="26">
        <f t="shared" ref="CE55:CF55" si="529">CE36</f>
        <v>0</v>
      </c>
      <c r="CF55" s="26">
        <f t="shared" si="529"/>
        <v>0</v>
      </c>
      <c r="CG55" s="1">
        <f t="shared" ref="CG55:CG57" si="530">CE55+CF55</f>
        <v>0</v>
      </c>
      <c r="CH55" s="26">
        <f t="shared" ref="CH55:CI55" si="531">CH36</f>
        <v>0</v>
      </c>
      <c r="CI55" s="26">
        <f t="shared" si="531"/>
        <v>0</v>
      </c>
      <c r="CJ55" s="1">
        <f t="shared" ref="CJ55:CJ57" si="532">CH55+CI55</f>
        <v>0</v>
      </c>
      <c r="CK55" s="26">
        <f t="shared" ref="CK55:CL55" si="533">CK36</f>
        <v>0</v>
      </c>
      <c r="CL55" s="26">
        <f t="shared" si="533"/>
        <v>0</v>
      </c>
      <c r="CM55" s="1">
        <f t="shared" ref="CM55:CM57" si="534">CK55+CL55</f>
        <v>0</v>
      </c>
    </row>
    <row r="56" spans="1:91" s="1" customFormat="1" x14ac:dyDescent="0.25">
      <c r="A56" s="1" t="s">
        <v>205</v>
      </c>
      <c r="B56" s="1">
        <f>B$10*B$17+B$10*B$18+B$10*B$21+B$19+B$20</f>
        <v>749.61298452605956</v>
      </c>
      <c r="C56" s="1">
        <f>C$10*C$17+C$10*C$18+C$10*C$21+C$19+C$20</f>
        <v>831.67287547708725</v>
      </c>
      <c r="D56" s="1">
        <f>B56+C56</f>
        <v>1581.2858600031468</v>
      </c>
      <c r="E56" s="1">
        <f t="shared" ref="E56:F56" si="535">E$10*E$17+E$10*E$18+E$10*E$21+E$19+E$20</f>
        <v>768.08104508392432</v>
      </c>
      <c r="F56" s="1">
        <f t="shared" si="535"/>
        <v>851.85526887668505</v>
      </c>
      <c r="G56" s="1">
        <f t="shared" si="478"/>
        <v>1619.9363139606094</v>
      </c>
      <c r="H56" s="1">
        <f t="shared" ref="H56:I56" si="536">H$10*H$17+H$10*H$18+H$10*H$21+H$19+H$20</f>
        <v>786.91137381675912</v>
      </c>
      <c r="I56" s="1">
        <f t="shared" si="536"/>
        <v>872.42879375369216</v>
      </c>
      <c r="J56" s="1">
        <f t="shared" si="480"/>
        <v>1659.3401675704513</v>
      </c>
      <c r="K56" s="1">
        <f t="shared" ref="K56:L56" si="537">K$10*K$17+K$10*K$18+K$10*K$21+K$19+K$20</f>
        <v>806.10812713025689</v>
      </c>
      <c r="L56" s="1">
        <f t="shared" si="537"/>
        <v>893.39782805198047</v>
      </c>
      <c r="M56" s="1">
        <f t="shared" si="482"/>
        <v>1699.5059551822374</v>
      </c>
      <c r="N56" s="1">
        <f t="shared" ref="N56:O56" si="538">N$10*N$17+N$10*N$18+N$10*N$21+N$19+N$20</f>
        <v>825.67538110652958</v>
      </c>
      <c r="O56" s="1">
        <f t="shared" si="538"/>
        <v>914.76665876436221</v>
      </c>
      <c r="P56" s="1">
        <f t="shared" si="484"/>
        <v>1740.4420398708917</v>
      </c>
      <c r="Q56" s="1">
        <f t="shared" ref="Q56:R56" si="539">Q$10*Q$17+Q$10*Q$18+Q$10*Q$21+Q$19+Q$20</f>
        <v>845.61712367956454</v>
      </c>
      <c r="R56" s="1">
        <f t="shared" si="539"/>
        <v>936.53947336785473</v>
      </c>
      <c r="S56" s="1">
        <f t="shared" si="486"/>
        <v>1782.1565970474194</v>
      </c>
      <c r="T56" s="1">
        <f t="shared" ref="T56:U56" si="540">T$10*T$17+T$10*T$18+T$10*T$21+T$19+T$20</f>
        <v>865.93724644487213</v>
      </c>
      <c r="U56" s="1">
        <f t="shared" si="540"/>
        <v>958.72035086135622</v>
      </c>
      <c r="V56" s="1">
        <f t="shared" si="488"/>
        <v>1824.6575973062284</v>
      </c>
      <c r="W56" s="1">
        <f t="shared" ref="W56:X56" si="541">W$10*W$17+W$10*W$18+W$10*W$21+W$19+W$20</f>
        <v>886.63953608942313</v>
      </c>
      <c r="X56" s="1">
        <f t="shared" si="541"/>
        <v>981.31325239067462</v>
      </c>
      <c r="Y56" s="1">
        <f t="shared" si="490"/>
        <v>1867.9527884800978</v>
      </c>
      <c r="Z56" s="1">
        <f t="shared" ref="Z56:AA56" si="542">Z$10*Z$17+Z$10*Z$18+Z$10*Z$21+Z$19+Z$20</f>
        <v>907.72766542750401</v>
      </c>
      <c r="AA56" s="1">
        <f t="shared" si="542"/>
        <v>1004.3220114453443</v>
      </c>
      <c r="AB56" s="1">
        <f t="shared" si="492"/>
        <v>1912.0496768728483</v>
      </c>
      <c r="AC56" s="1">
        <f t="shared" ref="AC56:AD56" si="543">AC$10*AC$17+AC$10*AC$18+AC$10*AC$21+AC$19+AC$20</f>
        <v>929.20518402762434</v>
      </c>
      <c r="AD56" s="1">
        <f t="shared" si="543"/>
        <v>1027.7503236111388</v>
      </c>
      <c r="AE56" s="1">
        <f t="shared" si="494"/>
        <v>1956.9555076387633</v>
      </c>
      <c r="AF56" s="1">
        <f t="shared" ref="AF56:AG56" si="544">AF$10*AF$17+AF$10*AF$18+AF$10*AF$21+AF$19+AF$20</f>
        <v>951.07550841510624</v>
      </c>
      <c r="AG56" s="1">
        <f t="shared" si="544"/>
        <v>1051.6017358616286</v>
      </c>
      <c r="AH56" s="1">
        <f t="shared" si="496"/>
        <v>2002.6772442767349</v>
      </c>
      <c r="AI56" s="1">
        <f t="shared" ref="AI56:AJ56" si="545">AI$10*AI$17+AI$10*AI$18+AI$10*AI$21+AI$19+AI$20</f>
        <v>973.34191183445864</v>
      </c>
      <c r="AJ56" s="1">
        <f t="shared" si="545"/>
        <v>1075.8796353715784</v>
      </c>
      <c r="AK56" s="1">
        <f t="shared" si="498"/>
        <v>2049.221547206037</v>
      </c>
      <c r="AL56" s="1">
        <f t="shared" ref="AL56:AM56" si="546">AL$10*AL$17+AL$10*AL$18+AL$10*AL$21+AL$19+AL$20</f>
        <v>996.0075135551042</v>
      </c>
      <c r="AM56" s="1">
        <f t="shared" si="546"/>
        <v>1100.5872378343872</v>
      </c>
      <c r="AN56" s="1">
        <f t="shared" si="500"/>
        <v>2096.5947513894916</v>
      </c>
      <c r="AO56" s="1">
        <f t="shared" ref="AO56:AP56" si="547">AO$10*AO$17+AO$10*AO$18+AO$10*AO$21+AO$19+AO$20</f>
        <v>1019.0752677034624</v>
      </c>
      <c r="AP56" s="1">
        <f t="shared" si="547"/>
        <v>1125.7275752651783</v>
      </c>
      <c r="AQ56" s="1">
        <f t="shared" si="502"/>
        <v>2144.8028429686406</v>
      </c>
      <c r="AR56" s="1">
        <f t="shared" ref="AR56:AS56" si="548">AR$10*AR$17+AR$10*AR$18+AR$10*AR$21+AR$19+AR$20</f>
        <v>1042.5479516038256</v>
      </c>
      <c r="AS56" s="1">
        <f t="shared" si="548"/>
        <v>1151.303483270523</v>
      </c>
      <c r="AT56" s="1">
        <f t="shared" si="504"/>
        <v>2193.8514348743483</v>
      </c>
      <c r="AU56" s="1">
        <f t="shared" ref="AU56:AV56" si="549">AU$10*AU$17+AU$10*AU$18+AU$10*AU$21+AU$19+AU$20</f>
        <v>1066.4281536098665</v>
      </c>
      <c r="AV56" s="1">
        <f t="shared" si="549"/>
        <v>1177.3175877651352</v>
      </c>
      <c r="AW56" s="1">
        <f t="shared" si="506"/>
        <v>2243.7457413750017</v>
      </c>
      <c r="AX56" s="1">
        <f t="shared" ref="AX56:AY56" si="550">AX$10*AX$17+AX$10*AX$18+AX$10*AX$21+AX$19+AX$20</f>
        <v>1090.7182604080001</v>
      </c>
      <c r="AY56" s="1">
        <f t="shared" si="550"/>
        <v>1203.7722911152252</v>
      </c>
      <c r="AZ56" s="1">
        <f t="shared" si="508"/>
        <v>2294.4905515232253</v>
      </c>
      <c r="BA56" s="1">
        <f t="shared" ref="BA56:BB56" si="551">BA$10*BA$17+BA$10*BA$18+BA$10*BA$21+BA$19+BA$20</f>
        <v>1115.4204437732019</v>
      </c>
      <c r="BB56" s="1">
        <f t="shared" si="551"/>
        <v>1230.6697576875051</v>
      </c>
      <c r="BC56" s="1">
        <f t="shared" si="510"/>
        <v>2346.0902014607072</v>
      </c>
      <c r="BD56" s="1">
        <f t="shared" ref="BD56:BE56" si="552">BD$10*BD$17+BD$10*BD$18+BD$10*BD$21+BD$19+BD$20</f>
        <v>1140.5366467572183</v>
      </c>
      <c r="BE56" s="1">
        <f t="shared" si="552"/>
        <v>1258.011898782145</v>
      </c>
      <c r="BF56" s="1">
        <f t="shared" si="512"/>
        <v>2398.5485455393632</v>
      </c>
      <c r="BG56" s="1">
        <f t="shared" ref="BG56:BH56" si="553">BG$10*BG$17+BG$10*BG$18+BG$10*BG$21+BG$19+BG$20</f>
        <v>1166.0685692884481</v>
      </c>
      <c r="BH56" s="1">
        <f t="shared" si="553"/>
        <v>1285.8003569272428</v>
      </c>
      <c r="BI56" s="1">
        <f t="shared" si="514"/>
        <v>2451.8689262156909</v>
      </c>
      <c r="BJ56" s="1">
        <f t="shared" ref="BJ56:BK56" si="554">BJ$10*BJ$17+BJ$10*BJ$18+BJ$10*BJ$21+BJ$19+BJ$20</f>
        <v>1192.0176531620646</v>
      </c>
      <c r="BK56" s="1">
        <f t="shared" si="554"/>
        <v>1314.0364895116311</v>
      </c>
      <c r="BL56" s="1">
        <f t="shared" si="516"/>
        <v>2506.0541426736954</v>
      </c>
      <c r="BM56" s="1">
        <f t="shared" ref="BM56:BN56" si="555">BM$10*BM$17+BM$10*BM$18+BM$10*BM$21+BM$19+BM$20</f>
        <v>1218.3850663982439</v>
      </c>
      <c r="BN56" s="1">
        <f t="shared" si="555"/>
        <v>1342.7213517320679</v>
      </c>
      <c r="BO56" s="1">
        <f t="shared" si="518"/>
        <v>2561.1064181303118</v>
      </c>
      <c r="BP56" s="1">
        <f t="shared" ref="BP56:BQ56" si="556">BP$10*BP$17+BP$10*BP$18+BP$10*BP$21+BP$19+BP$20</f>
        <v>1245.1716869456222</v>
      </c>
      <c r="BQ56" s="1">
        <f t="shared" si="556"/>
        <v>1371.8556788300514</v>
      </c>
      <c r="BR56" s="1">
        <f t="shared" si="520"/>
        <v>2617.0273657756734</v>
      </c>
      <c r="BS56" s="1">
        <f t="shared" ref="BS56:BT56" si="557">BS$10*BS$17+BS$10*BS$18+BS$10*BS$21+BS$19+BS$20</f>
        <v>1272.3780857063405</v>
      </c>
      <c r="BT56" s="1">
        <f t="shared" si="557"/>
        <v>1401.4398675926964</v>
      </c>
      <c r="BU56" s="1">
        <f t="shared" si="522"/>
        <v>2673.8179532990371</v>
      </c>
      <c r="BV56" s="1">
        <f t="shared" ref="BV56:BW56" si="558">BV$10*BV$17+BV$10*BV$18+BV$10*BV$21+BV$19+BV$20</f>
        <v>1300.0045088582547</v>
      </c>
      <c r="BW56" s="1">
        <f t="shared" si="558"/>
        <v>1431.4739570912398</v>
      </c>
      <c r="BX56" s="1">
        <f t="shared" si="524"/>
        <v>2731.4784659494944</v>
      </c>
      <c r="BY56" s="1">
        <f t="shared" ref="BY56:BZ56" si="559">BY$10*BY$17+BY$10*BY$18+BY$10*BY$21+BY$19+BY$20</f>
        <v>1328.0508594490755</v>
      </c>
      <c r="BZ56" s="1">
        <f t="shared" si="559"/>
        <v>1461.9576086298812</v>
      </c>
      <c r="CA56" s="1">
        <f t="shared" si="526"/>
        <v>2790.0084680789569</v>
      </c>
      <c r="CB56" s="1">
        <f t="shared" ref="CB56:CC56" si="560">CB$10*CB$17+CB$10*CB$18+CB$10*CB$21+CB$19+CB$20</f>
        <v>1356.5166782363642</v>
      </c>
      <c r="CC56" s="1">
        <f t="shared" si="560"/>
        <v>1492.8900848767635</v>
      </c>
      <c r="CD56" s="1">
        <f t="shared" si="528"/>
        <v>2849.4067631131275</v>
      </c>
      <c r="CE56" s="1">
        <f t="shared" ref="CE56:CF56" si="561">CE$10*CE$17+CE$10*CE$18+CE$10*CE$21+CE$19+CE$20</f>
        <v>1385.4011237464563</v>
      </c>
      <c r="CF56" s="1">
        <f t="shared" si="561"/>
        <v>1524.270228147949</v>
      </c>
      <c r="CG56" s="1">
        <f t="shared" si="530"/>
        <v>2909.6713518944052</v>
      </c>
      <c r="CH56" s="1">
        <f t="shared" ref="CH56:CI56" si="562">CH$10*CH$17+CH$10*CH$18+CH$10*CH$21+CH$19+CH$20</f>
        <v>1414.7029515244853</v>
      </c>
      <c r="CI56" s="1">
        <f t="shared" si="562"/>
        <v>1556.0964378143167</v>
      </c>
      <c r="CJ56" s="1">
        <f t="shared" si="532"/>
        <v>2970.799389338802</v>
      </c>
      <c r="CK56" s="1">
        <f t="shared" ref="CK56:CL56" si="563">CK$10*CK$17+CK$10*CK$18+CK$10*CK$21+CK$19+CK$20</f>
        <v>1444.4204925467679</v>
      </c>
      <c r="CL56" s="1">
        <f t="shared" si="563"/>
        <v>1588.3666468002837</v>
      </c>
      <c r="CM56" s="1">
        <f t="shared" si="534"/>
        <v>3032.7871393470514</v>
      </c>
    </row>
    <row r="57" spans="1:91" s="1" customFormat="1" x14ac:dyDescent="0.25">
      <c r="A57" s="1" t="s">
        <v>204</v>
      </c>
      <c r="B57" s="1">
        <f>B38</f>
        <v>153.55999999999997</v>
      </c>
      <c r="C57" s="1">
        <f>C38</f>
        <v>153.55999999999997</v>
      </c>
      <c r="D57" s="1">
        <f>B57+C57</f>
        <v>307.11999999999995</v>
      </c>
      <c r="E57" s="1">
        <f t="shared" ref="E57:F57" si="564">E38</f>
        <v>157.2044906666666</v>
      </c>
      <c r="F57" s="1">
        <f t="shared" si="564"/>
        <v>157.2044906666666</v>
      </c>
      <c r="G57" s="1">
        <f t="shared" si="478"/>
        <v>314.4089813333332</v>
      </c>
      <c r="H57" s="1">
        <f t="shared" ref="H57:I57" si="565">H38</f>
        <v>160.93547724515545</v>
      </c>
      <c r="I57" s="1">
        <f t="shared" si="565"/>
        <v>160.93547724515545</v>
      </c>
      <c r="J57" s="1">
        <f t="shared" si="480"/>
        <v>321.87095449031091</v>
      </c>
      <c r="K57" s="1">
        <f t="shared" ref="K57:L57" si="566">K38</f>
        <v>164.75501257177379</v>
      </c>
      <c r="L57" s="1">
        <f t="shared" si="566"/>
        <v>164.75501257177379</v>
      </c>
      <c r="M57" s="1">
        <f t="shared" si="482"/>
        <v>329.51002514354758</v>
      </c>
      <c r="N57" s="1">
        <f t="shared" ref="N57:O57" si="567">N38</f>
        <v>168.66519820347719</v>
      </c>
      <c r="O57" s="1">
        <f t="shared" si="567"/>
        <v>168.66519820347719</v>
      </c>
      <c r="P57" s="1">
        <f t="shared" si="484"/>
        <v>337.33039640695438</v>
      </c>
      <c r="Q57" s="1">
        <f t="shared" ref="Q57:R57" si="568">Q38</f>
        <v>172.66818557417301</v>
      </c>
      <c r="R57" s="1">
        <f t="shared" si="568"/>
        <v>172.66818557417301</v>
      </c>
      <c r="S57" s="1">
        <f t="shared" si="486"/>
        <v>345.33637114834602</v>
      </c>
      <c r="T57" s="1">
        <f t="shared" ref="T57:U57" si="569">T38</f>
        <v>176.76617717846668</v>
      </c>
      <c r="U57" s="1">
        <f t="shared" si="569"/>
        <v>176.76617717846668</v>
      </c>
      <c r="V57" s="1">
        <f t="shared" si="488"/>
        <v>353.53235435693335</v>
      </c>
      <c r="W57" s="1">
        <f t="shared" ref="W57:X57" si="570">W38</f>
        <v>180.96142778350224</v>
      </c>
      <c r="X57" s="1">
        <f t="shared" si="570"/>
        <v>180.96142778350224</v>
      </c>
      <c r="Y57" s="1">
        <f t="shared" si="490"/>
        <v>361.92285556700449</v>
      </c>
      <c r="Z57" s="1">
        <f t="shared" ref="Z57:AA57" si="571">Z38</f>
        <v>185.25624566956401</v>
      </c>
      <c r="AA57" s="1">
        <f t="shared" si="571"/>
        <v>185.25624566956401</v>
      </c>
      <c r="AB57" s="1">
        <f t="shared" si="492"/>
        <v>370.51249133912802</v>
      </c>
      <c r="AC57" s="1">
        <f t="shared" ref="AC57:AD57" si="572">AC38</f>
        <v>189.65299390012163</v>
      </c>
      <c r="AD57" s="1">
        <f t="shared" si="572"/>
        <v>189.65299390012163</v>
      </c>
      <c r="AE57" s="1">
        <f t="shared" si="494"/>
        <v>379.30598780024326</v>
      </c>
      <c r="AF57" s="1">
        <f t="shared" ref="AF57:AG57" si="573">AF38</f>
        <v>194.15409162201783</v>
      </c>
      <c r="AG57" s="1">
        <f t="shared" si="573"/>
        <v>194.15409162201783</v>
      </c>
      <c r="AH57" s="1">
        <f t="shared" si="496"/>
        <v>388.30818324403566</v>
      </c>
      <c r="AI57" s="1">
        <f t="shared" ref="AI57:AJ57" si="574">AI38</f>
        <v>198.76201539651368</v>
      </c>
      <c r="AJ57" s="1">
        <f t="shared" si="574"/>
        <v>198.76201539651368</v>
      </c>
      <c r="AK57" s="1">
        <f t="shared" si="498"/>
        <v>397.52403079302735</v>
      </c>
      <c r="AL57" s="1">
        <f t="shared" ref="AL57:AM57" si="575">AL38</f>
        <v>203.47930056192422</v>
      </c>
      <c r="AM57" s="1">
        <f t="shared" si="575"/>
        <v>203.47930056192422</v>
      </c>
      <c r="AN57" s="1">
        <f t="shared" si="500"/>
        <v>406.95860112384844</v>
      </c>
      <c r="AO57" s="1">
        <f t="shared" ref="AO57:AP57" si="576">AO38</f>
        <v>208.30854262859384</v>
      </c>
      <c r="AP57" s="1">
        <f t="shared" si="576"/>
        <v>208.30854262859384</v>
      </c>
      <c r="AQ57" s="1">
        <f t="shared" si="502"/>
        <v>416.61708525718768</v>
      </c>
      <c r="AR57" s="1">
        <f t="shared" ref="AR57:AS57" si="577">AR38</f>
        <v>213.25239870697911</v>
      </c>
      <c r="AS57" s="1">
        <f t="shared" si="577"/>
        <v>213.25239870697911</v>
      </c>
      <c r="AT57" s="1">
        <f t="shared" si="504"/>
        <v>426.50479741395822</v>
      </c>
      <c r="AU57" s="1">
        <f t="shared" ref="AU57:AV57" si="578">AU38</f>
        <v>218.3135889696247</v>
      </c>
      <c r="AV57" s="1">
        <f t="shared" si="578"/>
        <v>218.3135889696247</v>
      </c>
      <c r="AW57" s="1">
        <f t="shared" si="506"/>
        <v>436.62717793924941</v>
      </c>
      <c r="AX57" s="1">
        <f t="shared" ref="AX57:AY57" si="579">AX38</f>
        <v>223.49489814783709</v>
      </c>
      <c r="AY57" s="1">
        <f t="shared" si="579"/>
        <v>223.49489814783709</v>
      </c>
      <c r="AZ57" s="1">
        <f t="shared" si="508"/>
        <v>446.98979629567418</v>
      </c>
      <c r="BA57" s="1">
        <f t="shared" ref="BA57:BB57" si="580">BA38</f>
        <v>228.79917706387906</v>
      </c>
      <c r="BB57" s="1">
        <f t="shared" si="580"/>
        <v>228.79917706387906</v>
      </c>
      <c r="BC57" s="1">
        <f t="shared" si="510"/>
        <v>457.59835412775811</v>
      </c>
      <c r="BD57" s="1">
        <f t="shared" ref="BD57:BE57" si="581">BD38</f>
        <v>234.22934419952841</v>
      </c>
      <c r="BE57" s="1">
        <f t="shared" si="581"/>
        <v>234.22934419952841</v>
      </c>
      <c r="BF57" s="1">
        <f t="shared" si="512"/>
        <v>468.45868839905683</v>
      </c>
      <c r="BG57" s="1">
        <f t="shared" ref="BG57:BH57" si="582">BG38</f>
        <v>239.78838730186385</v>
      </c>
      <c r="BH57" s="1">
        <f t="shared" si="582"/>
        <v>239.78838730186385</v>
      </c>
      <c r="BI57" s="1">
        <f t="shared" si="514"/>
        <v>479.5767746037277</v>
      </c>
      <c r="BJ57" s="1">
        <f t="shared" ref="BJ57:BK57" si="583">BJ38</f>
        <v>245.47936502716138</v>
      </c>
      <c r="BK57" s="1">
        <f t="shared" si="583"/>
        <v>245.47936502716138</v>
      </c>
      <c r="BL57" s="1">
        <f t="shared" si="516"/>
        <v>490.95873005432276</v>
      </c>
      <c r="BM57" s="1">
        <f t="shared" ref="BM57:BN57" si="584">BM38</f>
        <v>251.30540862380596</v>
      </c>
      <c r="BN57" s="1">
        <f t="shared" si="584"/>
        <v>251.30540862380596</v>
      </c>
      <c r="BO57" s="1">
        <f t="shared" si="518"/>
        <v>502.61081724761192</v>
      </c>
      <c r="BP57" s="1">
        <f t="shared" ref="BP57:BQ57" si="585">BP38</f>
        <v>257.26972365514422</v>
      </c>
      <c r="BQ57" s="1">
        <f t="shared" si="585"/>
        <v>257.26972365514422</v>
      </c>
      <c r="BR57" s="1">
        <f t="shared" si="520"/>
        <v>514.53944731028844</v>
      </c>
      <c r="BS57" s="1">
        <f t="shared" ref="BS57:BT57" si="586">BS38</f>
        <v>263.37559176322628</v>
      </c>
      <c r="BT57" s="1">
        <f t="shared" si="586"/>
        <v>263.37559176322628</v>
      </c>
      <c r="BU57" s="1">
        <f t="shared" si="522"/>
        <v>526.75118352645256</v>
      </c>
      <c r="BV57" s="1">
        <f t="shared" ref="BV57:BW57" si="587">BV38</f>
        <v>269.62637247440682</v>
      </c>
      <c r="BW57" s="1">
        <f t="shared" si="587"/>
        <v>269.62637247440682</v>
      </c>
      <c r="BX57" s="1">
        <f t="shared" si="524"/>
        <v>539.25274494881364</v>
      </c>
      <c r="BY57" s="1">
        <f t="shared" ref="BY57:BZ57" si="588">BY38</f>
        <v>276.02550504779936</v>
      </c>
      <c r="BZ57" s="1">
        <f t="shared" si="588"/>
        <v>276.02550504779936</v>
      </c>
      <c r="CA57" s="1">
        <f t="shared" si="526"/>
        <v>552.05101009559871</v>
      </c>
      <c r="CB57" s="1">
        <f t="shared" ref="CB57:CC57" si="589">CB38</f>
        <v>282.57651036760041</v>
      </c>
      <c r="CC57" s="1">
        <f t="shared" si="589"/>
        <v>282.57651036760041</v>
      </c>
      <c r="CD57" s="1">
        <f t="shared" si="528"/>
        <v>565.15302073520081</v>
      </c>
      <c r="CE57" s="1">
        <f t="shared" ref="CE57:CF57" si="590">CE38</f>
        <v>289.28299288032474</v>
      </c>
      <c r="CF57" s="1">
        <f t="shared" si="590"/>
        <v>289.28299288032474</v>
      </c>
      <c r="CG57" s="1">
        <f t="shared" si="530"/>
        <v>578.56598576064948</v>
      </c>
      <c r="CH57" s="1">
        <f t="shared" ref="CH57:CI57" si="591">CH38</f>
        <v>296.14864257801776</v>
      </c>
      <c r="CI57" s="1">
        <f t="shared" si="591"/>
        <v>296.14864257801776</v>
      </c>
      <c r="CJ57" s="1">
        <f t="shared" si="532"/>
        <v>592.29728515603551</v>
      </c>
      <c r="CK57" s="1">
        <f t="shared" ref="CK57:CL57" si="592">CK38</f>
        <v>303.17723702853601</v>
      </c>
      <c r="CL57" s="1">
        <f t="shared" si="592"/>
        <v>303.17723702853601</v>
      </c>
      <c r="CM57" s="1">
        <f t="shared" si="534"/>
        <v>606.35447405707203</v>
      </c>
    </row>
    <row r="58" spans="1:91" s="1" customFormat="1" x14ac:dyDescent="0.25"/>
    <row r="59" spans="1:91" s="1" customFormat="1" x14ac:dyDescent="0.25">
      <c r="A59" s="1" t="s">
        <v>218</v>
      </c>
      <c r="B59" s="26"/>
      <c r="C59" s="26"/>
      <c r="D59" s="1">
        <f>D55+D57+D53</f>
        <v>307.11999999999995</v>
      </c>
      <c r="E59" s="26"/>
      <c r="F59" s="26"/>
      <c r="G59" s="1">
        <f t="shared" ref="G59" si="593">G55+G57+G53</f>
        <v>314.4089813333332</v>
      </c>
      <c r="H59" s="26"/>
      <c r="I59" s="26"/>
      <c r="J59" s="1">
        <f t="shared" ref="J59" si="594">J55+J57+J53</f>
        <v>321.87095449031091</v>
      </c>
      <c r="K59" s="26"/>
      <c r="L59" s="26"/>
      <c r="M59" s="1">
        <f t="shared" ref="M59" si="595">M55+M57+M53</f>
        <v>329.51002514354758</v>
      </c>
      <c r="N59" s="26"/>
      <c r="O59" s="26"/>
      <c r="P59" s="1">
        <f t="shared" ref="P59" si="596">P55+P57+P53</f>
        <v>337.33039640695438</v>
      </c>
      <c r="Q59" s="26"/>
      <c r="R59" s="26"/>
      <c r="S59" s="1">
        <f t="shared" ref="S59" si="597">S55+S57+S53</f>
        <v>345.33637114834602</v>
      </c>
      <c r="T59" s="26"/>
      <c r="U59" s="26"/>
      <c r="V59" s="1">
        <f t="shared" ref="V59" si="598">V55+V57+V53</f>
        <v>353.53235435693335</v>
      </c>
      <c r="W59" s="26"/>
      <c r="X59" s="26"/>
      <c r="Y59" s="1">
        <f t="shared" ref="Y59" si="599">Y55+Y57+Y53</f>
        <v>361.92285556700449</v>
      </c>
      <c r="Z59" s="26"/>
      <c r="AA59" s="26"/>
      <c r="AB59" s="1">
        <f t="shared" ref="AB59" si="600">AB55+AB57+AB53</f>
        <v>370.51249133912802</v>
      </c>
      <c r="AC59" s="26"/>
      <c r="AD59" s="26"/>
      <c r="AE59" s="1">
        <f t="shared" ref="AE59" si="601">AE55+AE57+AE53</f>
        <v>379.30598780024326</v>
      </c>
      <c r="AF59" s="26"/>
      <c r="AG59" s="26"/>
      <c r="AH59" s="1">
        <f t="shared" ref="AH59" si="602">AH55+AH57+AH53</f>
        <v>388.30818324403566</v>
      </c>
      <c r="AI59" s="26"/>
      <c r="AJ59" s="26"/>
      <c r="AK59" s="1">
        <f t="shared" ref="AK59" si="603">AK55+AK57+AK53</f>
        <v>397.52403079302735</v>
      </c>
      <c r="AL59" s="26"/>
      <c r="AM59" s="26"/>
      <c r="AN59" s="1">
        <f t="shared" ref="AN59" si="604">AN55+AN57+AN53</f>
        <v>406.95860112384844</v>
      </c>
      <c r="AO59" s="26"/>
      <c r="AP59" s="26"/>
      <c r="AQ59" s="1">
        <f t="shared" ref="AQ59" si="605">AQ55+AQ57+AQ53</f>
        <v>416.61708525718768</v>
      </c>
      <c r="AR59" s="26"/>
      <c r="AS59" s="26"/>
      <c r="AT59" s="1">
        <f t="shared" ref="AT59" si="606">AT55+AT57+AT53</f>
        <v>426.50479741395822</v>
      </c>
      <c r="AU59" s="26"/>
      <c r="AV59" s="26"/>
      <c r="AW59" s="1">
        <f t="shared" ref="AW59" si="607">AW55+AW57+AW53</f>
        <v>436.62717793924941</v>
      </c>
      <c r="AX59" s="26"/>
      <c r="AY59" s="26"/>
      <c r="AZ59" s="1">
        <f t="shared" ref="AZ59" si="608">AZ55+AZ57+AZ53</f>
        <v>446.98979629567418</v>
      </c>
      <c r="BA59" s="26"/>
      <c r="BB59" s="26"/>
      <c r="BC59" s="1">
        <f t="shared" ref="BC59" si="609">BC55+BC57+BC53</f>
        <v>457.59835412775811</v>
      </c>
      <c r="BD59" s="26"/>
      <c r="BE59" s="26"/>
      <c r="BF59" s="1">
        <f t="shared" ref="BF59" si="610">BF55+BF57+BF53</f>
        <v>468.45868839905683</v>
      </c>
      <c r="BG59" s="26"/>
      <c r="BH59" s="26"/>
      <c r="BI59" s="1">
        <f t="shared" ref="BI59" si="611">BI55+BI57+BI53</f>
        <v>479.5767746037277</v>
      </c>
      <c r="BJ59" s="26"/>
      <c r="BK59" s="26"/>
      <c r="BL59" s="1">
        <f t="shared" ref="BL59" si="612">BL55+BL57+BL53</f>
        <v>490.95873005432276</v>
      </c>
      <c r="BM59" s="26"/>
      <c r="BN59" s="26"/>
      <c r="BO59" s="1">
        <f t="shared" ref="BO59" si="613">BO55+BO57+BO53</f>
        <v>502.61081724761192</v>
      </c>
      <c r="BP59" s="26"/>
      <c r="BQ59" s="26"/>
      <c r="BR59" s="1">
        <f t="shared" ref="BR59" si="614">BR55+BR57+BR53</f>
        <v>514.53944731028844</v>
      </c>
      <c r="BS59" s="26"/>
      <c r="BT59" s="26"/>
      <c r="BU59" s="1">
        <f t="shared" ref="BU59" si="615">BU55+BU57+BU53</f>
        <v>526.75118352645256</v>
      </c>
      <c r="BV59" s="26"/>
      <c r="BW59" s="26"/>
      <c r="BX59" s="1">
        <f t="shared" ref="BX59" si="616">BX55+BX57+BX53</f>
        <v>539.25274494881364</v>
      </c>
      <c r="BY59" s="26"/>
      <c r="BZ59" s="26"/>
      <c r="CA59" s="1">
        <f t="shared" ref="CA59" si="617">CA55+CA57+CA53</f>
        <v>552.05101009559871</v>
      </c>
      <c r="CB59" s="26"/>
      <c r="CC59" s="26"/>
      <c r="CD59" s="1">
        <f t="shared" ref="CD59" si="618">CD55+CD57+CD53</f>
        <v>565.15302073520081</v>
      </c>
      <c r="CE59" s="26"/>
      <c r="CF59" s="26"/>
      <c r="CG59" s="1">
        <f t="shared" ref="CG59" si="619">CG55+CG57+CG53</f>
        <v>578.56598576064948</v>
      </c>
      <c r="CH59" s="26"/>
      <c r="CI59" s="26"/>
      <c r="CJ59" s="1">
        <f t="shared" ref="CJ59" si="620">CJ55+CJ57+CJ53</f>
        <v>592.29728515603551</v>
      </c>
      <c r="CK59" s="26"/>
      <c r="CL59" s="26"/>
      <c r="CM59" s="1">
        <f t="shared" ref="CM59" si="621">CM55+CM57+CM53</f>
        <v>606.35447405707203</v>
      </c>
    </row>
    <row r="60" spans="1:91" s="1" customFormat="1" x14ac:dyDescent="0.25">
      <c r="A60" s="166" t="s">
        <v>206</v>
      </c>
      <c r="B60" s="26"/>
      <c r="C60" s="26"/>
      <c r="D60" s="1">
        <f>D59*D$24</f>
        <v>300.4026626817008</v>
      </c>
      <c r="E60" s="26"/>
      <c r="F60" s="26"/>
      <c r="G60" s="1">
        <f t="shared" ref="G60" si="622">G59*G$24</f>
        <v>300.80586582085243</v>
      </c>
      <c r="H60" s="26"/>
      <c r="I60" s="26"/>
      <c r="J60" s="1">
        <f t="shared" ref="J60" si="623">J59*J$24</f>
        <v>301.20961014286161</v>
      </c>
      <c r="K60" s="26"/>
      <c r="L60" s="26"/>
      <c r="M60" s="1">
        <f t="shared" ref="M60" si="624">M59*M$24</f>
        <v>301.61389637410895</v>
      </c>
      <c r="N60" s="26"/>
      <c r="O60" s="26"/>
      <c r="P60" s="1">
        <f t="shared" ref="P60" si="625">P59*P$24</f>
        <v>302.01872524194965</v>
      </c>
      <c r="Q60" s="26"/>
      <c r="R60" s="26"/>
      <c r="S60" s="1">
        <f t="shared" ref="S60" si="626">S59*S$24</f>
        <v>302.42409747471561</v>
      </c>
      <c r="T60" s="26"/>
      <c r="U60" s="26"/>
      <c r="V60" s="1">
        <f t="shared" ref="V60" si="627">V59*V$24</f>
        <v>302.83001380171606</v>
      </c>
      <c r="W60" s="26"/>
      <c r="X60" s="26"/>
      <c r="Y60" s="1">
        <f t="shared" ref="Y60" si="628">Y59*Y$24</f>
        <v>303.23647495323905</v>
      </c>
      <c r="Z60" s="26"/>
      <c r="AA60" s="26"/>
      <c r="AB60" s="1">
        <f t="shared" ref="AB60" si="629">AB59*AB$24</f>
        <v>303.64348166055294</v>
      </c>
      <c r="AC60" s="26"/>
      <c r="AD60" s="26"/>
      <c r="AE60" s="1">
        <f t="shared" ref="AE60" si="630">AE59*AE$24</f>
        <v>304.0510346559077</v>
      </c>
      <c r="AF60" s="26"/>
      <c r="AG60" s="26"/>
      <c r="AH60" s="1">
        <f t="shared" ref="AH60" si="631">AH59*AH$24</f>
        <v>304.45913467253587</v>
      </c>
      <c r="AI60" s="26"/>
      <c r="AJ60" s="26"/>
      <c r="AK60" s="1">
        <f t="shared" ref="AK60" si="632">AK59*AK$24</f>
        <v>304.86778244465438</v>
      </c>
      <c r="AL60" s="26"/>
      <c r="AM60" s="26"/>
      <c r="AN60" s="1">
        <f t="shared" ref="AN60" si="633">AN59*AN$24</f>
        <v>305.2769787074655</v>
      </c>
      <c r="AO60" s="26"/>
      <c r="AP60" s="26"/>
      <c r="AQ60" s="1">
        <f t="shared" ref="AQ60" si="634">AQ59*AQ$24</f>
        <v>305.68672419715841</v>
      </c>
      <c r="AR60" s="26"/>
      <c r="AS60" s="26"/>
      <c r="AT60" s="1">
        <f t="shared" ref="AT60" si="635">AT59*AT$24</f>
        <v>306.09701965091034</v>
      </c>
      <c r="AU60" s="26"/>
      <c r="AV60" s="26"/>
      <c r="AW60" s="1">
        <f t="shared" ref="AW60" si="636">AW59*AW$24</f>
        <v>306.50786580688793</v>
      </c>
      <c r="AX60" s="26"/>
      <c r="AY60" s="26"/>
      <c r="AZ60" s="1">
        <f t="shared" ref="AZ60" si="637">AZ59*AZ$24</f>
        <v>306.91926340424862</v>
      </c>
      <c r="BA60" s="26"/>
      <c r="BB60" s="26"/>
      <c r="BC60" s="1">
        <f t="shared" ref="BC60" si="638">BC59*BC$24</f>
        <v>307.33121318314193</v>
      </c>
      <c r="BD60" s="26"/>
      <c r="BE60" s="26"/>
      <c r="BF60" s="1">
        <f t="shared" ref="BF60" si="639">BF59*BF$24</f>
        <v>307.74371588471092</v>
      </c>
      <c r="BG60" s="26"/>
      <c r="BH60" s="26"/>
      <c r="BI60" s="1">
        <f t="shared" ref="BI60" si="640">BI59*BI$24</f>
        <v>308.15677225109334</v>
      </c>
      <c r="BJ60" s="26"/>
      <c r="BK60" s="26"/>
      <c r="BL60" s="1">
        <f t="shared" ref="BL60" si="641">BL59*BL$24</f>
        <v>308.57038302542293</v>
      </c>
      <c r="BM60" s="26"/>
      <c r="BN60" s="26"/>
      <c r="BO60" s="1">
        <f t="shared" ref="BO60" si="642">BO59*BO$24</f>
        <v>308.98454895183119</v>
      </c>
      <c r="BP60" s="26"/>
      <c r="BQ60" s="26"/>
      <c r="BR60" s="1">
        <f t="shared" ref="BR60" si="643">BR59*BR$24</f>
        <v>309.39927077544809</v>
      </c>
      <c r="BS60" s="26"/>
      <c r="BT60" s="26"/>
      <c r="BU60" s="1">
        <f t="shared" ref="BU60" si="644">BU59*BU$24</f>
        <v>309.81454924240381</v>
      </c>
      <c r="BV60" s="26"/>
      <c r="BW60" s="26"/>
      <c r="BX60" s="1">
        <f t="shared" ref="BX60" si="645">BX59*BX$24</f>
        <v>310.23038509983002</v>
      </c>
      <c r="BY60" s="26"/>
      <c r="BZ60" s="26"/>
      <c r="CA60" s="1">
        <f t="shared" ref="CA60" si="646">CA59*CA$24</f>
        <v>310.64677909586135</v>
      </c>
      <c r="CB60" s="26"/>
      <c r="CC60" s="26"/>
      <c r="CD60" s="1">
        <f t="shared" ref="CD60" si="647">CD59*CD$24</f>
        <v>311.0637319796362</v>
      </c>
      <c r="CE60" s="26"/>
      <c r="CF60" s="26"/>
      <c r="CG60" s="1">
        <f t="shared" ref="CG60" si="648">CG59*CG$24</f>
        <v>311.48124450129882</v>
      </c>
      <c r="CH60" s="26"/>
      <c r="CI60" s="26"/>
      <c r="CJ60" s="1">
        <f t="shared" ref="CJ60" si="649">CJ59*CJ$24</f>
        <v>311.89931741200019</v>
      </c>
      <c r="CK60" s="26"/>
      <c r="CL60" s="26"/>
      <c r="CM60" s="1">
        <f t="shared" ref="CM60" si="650">CM59*CM$24</f>
        <v>312.31795146389942</v>
      </c>
    </row>
    <row r="61" spans="1:91" s="32" customFormat="1" x14ac:dyDescent="0.25">
      <c r="A61" s="32" t="s">
        <v>155</v>
      </c>
      <c r="D61" s="32">
        <f>D51-SUM(D55:D57)+D50-D53</f>
        <v>-1239.6807889172883</v>
      </c>
      <c r="G61" s="32">
        <f t="shared" ref="G61" si="651">G51-SUM(G55:G57)+G50-G53</f>
        <v>-1282.687770793591</v>
      </c>
      <c r="J61" s="32">
        <f t="shared" ref="J61" si="652">J51-SUM(J55:J57)+J50-J53</f>
        <v>-1322.1832206052704</v>
      </c>
      <c r="M61" s="32">
        <f t="shared" ref="M61" si="653">M51-SUM(M55:M57)+M50-M53</f>
        <v>-1362.5897104808369</v>
      </c>
      <c r="P61" s="32">
        <f t="shared" ref="P61" si="654">P51-SUM(P55:P57)+P50-P53</f>
        <v>-1403.9215566262924</v>
      </c>
      <c r="S61" s="32">
        <f t="shared" ref="S61" si="655">S51-SUM(S55:S57)+S50-S53</f>
        <v>-1446.1930607097258</v>
      </c>
      <c r="V61" s="32">
        <f t="shared" ref="V61" si="656">V51-SUM(V55:V57)+V50-V53</f>
        <v>-1489.4184969688231</v>
      </c>
      <c r="Y61" s="32">
        <f t="shared" ref="Y61" si="657">Y51-SUM(Y55:Y57)+Y50-Y53</f>
        <v>-1533.6120986163787</v>
      </c>
      <c r="AB61" s="32">
        <f t="shared" ref="AB61" si="658">AB51-SUM(AB55:AB57)+AB50-AB53</f>
        <v>-1578.7880435154143</v>
      </c>
      <c r="AE61" s="32">
        <f t="shared" ref="AE61" si="659">AE51-SUM(AE55:AE57)+AE50-AE53</f>
        <v>-1624.9604390945249</v>
      </c>
      <c r="AH61" s="32">
        <f t="shared" ref="AH61" si="660">AH51-SUM(AH55:AH57)+AH50-AH53</f>
        <v>-1672.1433064729918</v>
      </c>
      <c r="AK61" s="32">
        <f t="shared" ref="AK61" si="661">AK51-SUM(AK55:AK57)+AK50-AK53</f>
        <v>-1720.3505637641649</v>
      </c>
      <c r="AN61" s="32">
        <f t="shared" ref="AN61" si="662">AN51-SUM(AN55:AN57)+AN50-AN53</f>
        <v>-1769.5960085244826</v>
      </c>
      <c r="AQ61" s="32">
        <f t="shared" ref="AQ61" si="663">AQ51-SUM(AQ55:AQ57)+AQ50-AQ53</f>
        <v>-1819.8932993143565</v>
      </c>
      <c r="AT61" s="32">
        <f t="shared" ref="AT61" si="664">AT51-SUM(AT55:AT57)+AT50-AT53</f>
        <v>-1871.2559363359835</v>
      </c>
      <c r="AW61" s="32">
        <f t="shared" ref="AW61" si="665">AW51-SUM(AW55:AW57)+AW50-AW53</f>
        <v>-2258.5292748548723</v>
      </c>
      <c r="AZ61" s="32">
        <f t="shared" ref="AZ61" si="666">AZ51-SUM(AZ55:AZ57)+AZ50-AZ53</f>
        <v>-2315.4140423956551</v>
      </c>
      <c r="BC61" s="32">
        <f t="shared" ref="BC61" si="667">BC51-SUM(BC55:BC57)+BC50-BC53</f>
        <v>-2373.4017685575409</v>
      </c>
      <c r="BF61" s="32">
        <f t="shared" ref="BF61" si="668">BF51-SUM(BF55:BF57)+BF50-BF53</f>
        <v>-2432.5037960021305</v>
      </c>
      <c r="BI61" s="32">
        <f t="shared" ref="BI61" si="669">BI51-SUM(BI55:BI57)+BI50-BI53</f>
        <v>-2492.7311514695448</v>
      </c>
      <c r="BL61" s="32">
        <f t="shared" ref="BL61" si="670">BL51-SUM(BL55:BL57)+BL50-BL53</f>
        <v>-2554.0945190177763</v>
      </c>
      <c r="BO61" s="32">
        <f t="shared" ref="BO61" si="671">BO51-SUM(BO55:BO57)+BO50-BO53</f>
        <v>-2616.6042120421744</v>
      </c>
      <c r="BR61" s="32">
        <f t="shared" ref="BR61" si="672">BR51-SUM(BR55:BR57)+BR50-BR53</f>
        <v>-2680.2701440291812</v>
      </c>
      <c r="BU61" s="32">
        <f t="shared" ref="BU61" si="673">BU51-SUM(BU55:BU57)+BU50-BU53</f>
        <v>-2745.1017979969274</v>
      </c>
      <c r="BX61" s="32">
        <f t="shared" ref="BX61" si="674">BX51-SUM(BX55:BX57)+BX50-BX53</f>
        <v>-2811.1081945736282</v>
      </c>
      <c r="CA61" s="32">
        <f t="shared" ref="CA61" si="675">CA51-SUM(CA55:CA57)+CA50-CA53</f>
        <v>-2878.2978586631102</v>
      </c>
      <c r="CD61" s="32">
        <f t="shared" ref="CD61" si="676">CD51-SUM(CD55:CD57)+CD50-CD53</f>
        <v>-2946.6787846450379</v>
      </c>
      <c r="CG61" s="32">
        <f t="shared" ref="CG61" si="677">CG51-SUM(CG55:CG57)+CG50-CG53</f>
        <v>-3016.2584000556812</v>
      </c>
      <c r="CJ61" s="32">
        <f t="shared" ref="CJ61" si="678">CJ51-SUM(CJ55:CJ57)+CJ50-CJ53</f>
        <v>-3087.043527693188</v>
      </c>
      <c r="CM61" s="32">
        <f t="shared" ref="CM61" si="679">CM51-SUM(CM55:CM57)+CM50-CM53</f>
        <v>-3159.0403460894991</v>
      </c>
    </row>
    <row r="62" spans="1:91" s="32" customFormat="1" x14ac:dyDescent="0.25">
      <c r="A62" s="32" t="s">
        <v>156</v>
      </c>
      <c r="D62" s="32">
        <f>-(D$6*D$17+D$6*D$18+D$6*D$21+D$19+D$20)</f>
        <v>-2332.8045782400004</v>
      </c>
      <c r="G62" s="32">
        <f t="shared" ref="G62" si="680">-(G$6*G$17+G$6*G$18+G$6*G$21+G$19+G$20)</f>
        <v>-2383.5929391768955</v>
      </c>
      <c r="J62" s="32">
        <f t="shared" ref="J62" si="681">-(J$6*J$17+J$6*J$18+J$6*J$21+J$19+J$20)</f>
        <v>-2435.5866772133604</v>
      </c>
      <c r="M62" s="32">
        <f t="shared" ref="M62" si="682">-(M$6*M$17+M$6*M$18+M$6*M$21+M$19+M$20)</f>
        <v>-2488.814399965891</v>
      </c>
      <c r="P62" s="32">
        <f t="shared" ref="P62" si="683">-(P$6*P$17+P$6*P$18+P$6*P$21+P$19+P$20)</f>
        <v>-2543.3053940050809</v>
      </c>
      <c r="S62" s="32">
        <f t="shared" ref="S62" si="684">-(S$6*S$17+S$6*S$18+S$6*S$21+S$19+S$20)</f>
        <v>-2599.0896409694674</v>
      </c>
      <c r="V62" s="32">
        <f t="shared" ref="V62" si="685">-(V$6*V$17+V$6*V$18+V$6*V$21+V$19+V$20)</f>
        <v>-2656.1978340618093</v>
      </c>
      <c r="Y62" s="32">
        <f t="shared" ref="Y62" si="686">-(Y$6*Y$17+Y$6*Y$18+Y$6*Y$21+Y$19+Y$20)</f>
        <v>-2714.6613949368757</v>
      </c>
      <c r="AB62" s="32">
        <f t="shared" ref="AB62" si="687">-(AB$6*AB$17+AB$6*AB$18+AB$6*AB$21+AB$19+AB$20)</f>
        <v>-2774.5124909900437</v>
      </c>
      <c r="AE62" s="32">
        <f t="shared" ref="AE62" si="688">-(AE$6*AE$17+AE$6*AE$18+AE$6*AE$21+AE$19+AE$20)</f>
        <v>-2835.7840530562066</v>
      </c>
      <c r="AH62" s="32">
        <f t="shared" ref="AH62" si="689">-(AH$6*AH$17+AH$6*AH$18+AH$6*AH$21+AH$19+AH$20)</f>
        <v>-2898.5097935287399</v>
      </c>
      <c r="AK62" s="32">
        <f t="shared" ref="AK62" si="690">-(AK$6*AK$17+AK$6*AK$18+AK$6*AK$21+AK$19+AK$20)</f>
        <v>-2962.7242249084888</v>
      </c>
      <c r="AN62" s="32">
        <f t="shared" ref="AN62" si="691">-(AN$6*AN$17+AN$6*AN$18+AN$6*AN$21+AN$19+AN$20)</f>
        <v>-3028.4626787929828</v>
      </c>
      <c r="AQ62" s="32">
        <f t="shared" ref="AQ62" si="692">-(AQ$6*AQ$17+AQ$6*AQ$18+AQ$6*AQ$21+AQ$19+AQ$20)</f>
        <v>-3095.7613253163358</v>
      </c>
      <c r="AT62" s="32">
        <f t="shared" ref="AT62" si="693">-(AT$6*AT$17+AT$6*AT$18+AT$6*AT$21+AT$19+AT$20)</f>
        <v>-3164.6571930505092</v>
      </c>
      <c r="AW62" s="32">
        <f t="shared" ref="AW62" si="694">-(AW$6*AW$17+AW$6*AW$18+AW$6*AW$21+AW$19+AW$20)</f>
        <v>-3235.1881893789082</v>
      </c>
      <c r="AZ62" s="32">
        <f t="shared" ref="AZ62" si="695">-(AZ$6*AZ$17+AZ$6*AZ$18+AZ$6*AZ$21+AZ$19+AZ$20)</f>
        <v>-3307.3931213535002</v>
      </c>
      <c r="BC62" s="32">
        <f t="shared" ref="BC62" si="696">-(BC$6*BC$17+BC$6*BC$18+BC$6*BC$21+BC$19+BC$20)</f>
        <v>-3381.3117170469559</v>
      </c>
      <c r="BF62" s="32">
        <f t="shared" ref="BF62" si="697">-(BF$6*BF$17+BF$6*BF$18+BF$6*BF$21+BF$19+BF$20)</f>
        <v>-3456.9846474115366</v>
      </c>
      <c r="BI62" s="32">
        <f t="shared" ref="BI62" si="698">-(BI$6*BI$17+BI$6*BI$18+BI$6*BI$21+BI$19+BI$20)</f>
        <v>-3534.4535486567702</v>
      </c>
      <c r="BL62" s="32">
        <f t="shared" ref="BL62" si="699">-(BL$6*BL$17+BL$6*BL$18+BL$6*BL$21+BL$19+BL$20)</f>
        <v>-3613.7610451582236</v>
      </c>
      <c r="BO62" s="32">
        <f t="shared" ref="BO62" si="700">-(BO$6*BO$17+BO$6*BO$18+BO$6*BO$21+BO$19+BO$20)</f>
        <v>-3694.9507729099778</v>
      </c>
      <c r="BR62" s="32">
        <f t="shared" ref="BR62" si="701">-(BR$6*BR$17+BR$6*BR$18+BR$6*BR$21+BR$19+BR$20)</f>
        <v>-3778.0674035337074</v>
      </c>
      <c r="BU62" s="32">
        <f t="shared" ref="BU62" si="702">-(BU$6*BU$17+BU$6*BU$18+BU$6*BU$21+BU$19+BU$20)</f>
        <v>-3863.1566688575735</v>
      </c>
      <c r="BX62" s="32">
        <f t="shared" ref="BX62" si="703">-(BX$6*BX$17+BX$6*BX$18+BX$6*BX$21+BX$19+BX$20)</f>
        <v>-3950.2653860784594</v>
      </c>
      <c r="CA62" s="32">
        <f t="shared" ref="CA62" si="704">-(CA$6*CA$17+CA$6*CA$18+CA$6*CA$21+CA$19+CA$20)</f>
        <v>-4039.4414835213879</v>
      </c>
      <c r="CD62" s="32">
        <f t="shared" ref="CD62" si="705">-(CD$6*CD$17+CD$6*CD$18+CD$6*CD$21+CD$19+CD$20)</f>
        <v>-4130.7340270102941</v>
      </c>
      <c r="CG62" s="32">
        <f t="shared" ref="CG62" si="706">-(CG$6*CG$17+CG$6*CG$18+CG$6*CG$21+CG$19+CG$20)</f>
        <v>-4224.193246864671</v>
      </c>
      <c r="CJ62" s="32">
        <f t="shared" ref="CJ62" si="707">-(CJ$6*CJ$17+CJ$6*CJ$18+CJ$6*CJ$21+CJ$19+CJ$20)</f>
        <v>-4319.8705655369249</v>
      </c>
      <c r="CM62" s="32">
        <f t="shared" ref="CM62" si="708">-(CM$6*CM$17+CM$6*CM$18+CM$6*CM$21+CM$19+CM$20)</f>
        <v>-4417.8186259056683</v>
      </c>
    </row>
    <row r="63" spans="1:91" s="33" customFormat="1" x14ac:dyDescent="0.25">
      <c r="A63" s="25" t="s">
        <v>226</v>
      </c>
      <c r="B63" s="25"/>
      <c r="C63" s="25"/>
      <c r="D63" s="33">
        <f>D61-D62</f>
        <v>1093.1237893227121</v>
      </c>
      <c r="E63" s="25"/>
      <c r="F63" s="25"/>
      <c r="G63" s="33">
        <f t="shared" ref="G63" si="709">G61-G62</f>
        <v>1100.9051683833045</v>
      </c>
      <c r="H63" s="25"/>
      <c r="I63" s="25"/>
      <c r="J63" s="33">
        <f t="shared" ref="J63" si="710">J61-J62</f>
        <v>1113.40345660809</v>
      </c>
      <c r="K63" s="25"/>
      <c r="L63" s="25"/>
      <c r="M63" s="33">
        <f t="shared" ref="M63" si="711">M61-M62</f>
        <v>1126.2246894850541</v>
      </c>
      <c r="N63" s="25"/>
      <c r="O63" s="25"/>
      <c r="P63" s="33">
        <f t="shared" ref="P63" si="712">P61-P62</f>
        <v>1139.3838373787885</v>
      </c>
      <c r="Q63" s="25"/>
      <c r="R63" s="25"/>
      <c r="S63" s="33">
        <f t="shared" ref="S63" si="713">S61-S62</f>
        <v>1152.8965802597415</v>
      </c>
      <c r="T63" s="25"/>
      <c r="U63" s="25"/>
      <c r="V63" s="33">
        <f t="shared" ref="V63" si="714">V61-V62</f>
        <v>1166.7793370929862</v>
      </c>
      <c r="W63" s="25"/>
      <c r="X63" s="25"/>
      <c r="Y63" s="33">
        <f t="shared" ref="Y63" si="715">Y61-Y62</f>
        <v>1181.049296320497</v>
      </c>
      <c r="Z63" s="25"/>
      <c r="AA63" s="25"/>
      <c r="AB63" s="33">
        <f t="shared" ref="AB63" si="716">AB61-AB62</f>
        <v>1195.7244474746294</v>
      </c>
      <c r="AC63" s="25"/>
      <c r="AD63" s="25"/>
      <c r="AE63" s="33">
        <f t="shared" ref="AE63" si="717">AE61-AE62</f>
        <v>1210.8236139616818</v>
      </c>
      <c r="AF63" s="25"/>
      <c r="AG63" s="25"/>
      <c r="AH63" s="33">
        <f t="shared" ref="AH63" si="718">AH61-AH62</f>
        <v>1226.3664870557482</v>
      </c>
      <c r="AI63" s="25"/>
      <c r="AJ63" s="25"/>
      <c r="AK63" s="33">
        <f t="shared" ref="AK63" si="719">AK61-AK62</f>
        <v>1242.3736611443239</v>
      </c>
      <c r="AL63" s="25"/>
      <c r="AM63" s="25"/>
      <c r="AN63" s="33">
        <f t="shared" ref="AN63" si="720">AN61-AN62</f>
        <v>1258.8666702685002</v>
      </c>
      <c r="AO63" s="25"/>
      <c r="AP63" s="25"/>
      <c r="AQ63" s="33">
        <f t="shared" ref="AQ63" si="721">AQ61-AQ62</f>
        <v>1275.8680260019794</v>
      </c>
      <c r="AR63" s="25"/>
      <c r="AS63" s="25"/>
      <c r="AT63" s="33">
        <f t="shared" ref="AT63" si="722">AT61-AT62</f>
        <v>1293.4012567145257</v>
      </c>
      <c r="AU63" s="25"/>
      <c r="AV63" s="25"/>
      <c r="AW63" s="33">
        <f t="shared" ref="AW63" si="723">AW61-AW62</f>
        <v>976.65891452403594</v>
      </c>
      <c r="AX63" s="25"/>
      <c r="AY63" s="25"/>
      <c r="AZ63" s="33">
        <f t="shared" ref="AZ63" si="724">AZ61-AZ62</f>
        <v>991.9790789578451</v>
      </c>
      <c r="BA63" s="25"/>
      <c r="BB63" s="25"/>
      <c r="BC63" s="33">
        <f t="shared" ref="BC63" si="725">BC61-BC62</f>
        <v>1007.909948489415</v>
      </c>
      <c r="BD63" s="25"/>
      <c r="BE63" s="25"/>
      <c r="BF63" s="33">
        <f t="shared" ref="BF63" si="726">BF61-BF62</f>
        <v>1024.4808514094061</v>
      </c>
      <c r="BG63" s="25"/>
      <c r="BH63" s="25"/>
      <c r="BI63" s="33">
        <f t="shared" ref="BI63" si="727">BI61-BI62</f>
        <v>1041.7223971872254</v>
      </c>
      <c r="BJ63" s="25"/>
      <c r="BK63" s="25"/>
      <c r="BL63" s="33">
        <f t="shared" ref="BL63" si="728">BL61-BL62</f>
        <v>1059.6665261404473</v>
      </c>
      <c r="BM63" s="25"/>
      <c r="BN63" s="25"/>
      <c r="BO63" s="33">
        <f t="shared" ref="BO63" si="729">BO61-BO62</f>
        <v>1078.3465608678034</v>
      </c>
      <c r="BP63" s="25"/>
      <c r="BQ63" s="25"/>
      <c r="BR63" s="33">
        <f t="shared" ref="BR63" si="730">BR61-BR62</f>
        <v>1097.7972595045262</v>
      </c>
      <c r="BS63" s="25"/>
      <c r="BT63" s="25"/>
      <c r="BU63" s="33">
        <f t="shared" ref="BU63" si="731">BU61-BU62</f>
        <v>1118.0548708606461</v>
      </c>
      <c r="BV63" s="25"/>
      <c r="BW63" s="25"/>
      <c r="BX63" s="33">
        <f t="shared" ref="BX63" si="732">BX61-BX62</f>
        <v>1139.1571915048312</v>
      </c>
      <c r="BY63" s="25"/>
      <c r="BZ63" s="25"/>
      <c r="CA63" s="33">
        <f t="shared" ref="CA63" si="733">CA61-CA62</f>
        <v>1161.1436248582777</v>
      </c>
      <c r="CB63" s="25"/>
      <c r="CC63" s="25"/>
      <c r="CD63" s="33">
        <f t="shared" ref="CD63" si="734">CD61-CD62</f>
        <v>1184.0552423652562</v>
      </c>
      <c r="CE63" s="25"/>
      <c r="CF63" s="25"/>
      <c r="CG63" s="33">
        <f t="shared" ref="CG63" si="735">CG61-CG62</f>
        <v>1207.9348468089897</v>
      </c>
      <c r="CH63" s="25"/>
      <c r="CI63" s="25"/>
      <c r="CJ63" s="33">
        <f t="shared" ref="CJ63" si="736">CJ61-CJ62</f>
        <v>1232.8270378437369</v>
      </c>
      <c r="CK63" s="25"/>
      <c r="CL63" s="25"/>
      <c r="CM63" s="33">
        <f t="shared" ref="CM63" si="737">CM61-CM62</f>
        <v>1258.7782798161693</v>
      </c>
    </row>
    <row r="64" spans="1:91" s="33" customFormat="1" x14ac:dyDescent="0.25">
      <c r="A64" s="25" t="s">
        <v>227</v>
      </c>
      <c r="D64" s="33">
        <f>D63/(1+'Koszt kapitału'!$D$14/100)^Bilans!B$4</f>
        <v>1069.2149549142139</v>
      </c>
      <c r="G64" s="33">
        <f>G63/(1+'Koszt kapitału'!$D$14/100)^Bilans!E$4</f>
        <v>1053.2737676825463</v>
      </c>
      <c r="J64" s="33">
        <f>J63/(1+'Koszt kapitału'!$D$14/100)^Bilans!H$4</f>
        <v>1041.9325397897396</v>
      </c>
      <c r="M64" s="33">
        <f>M63/(1+'Koszt kapitału'!$D$14/100)^Bilans!K$4</f>
        <v>1030.8791565304512</v>
      </c>
      <c r="P64" s="33">
        <f>P63/(1+'Koszt kapitału'!$D$14/100)^Bilans!N$4</f>
        <v>1020.1133896966788</v>
      </c>
      <c r="S64" s="33">
        <f>S63/(1+'Koszt kapitału'!$D$14/100)^Bilans!Q$4</f>
        <v>1009.6350598905292</v>
      </c>
      <c r="V64" s="33">
        <f>V63/(1+'Koszt kapitału'!$D$14/100)^Bilans!T$4</f>
        <v>999.4440350392689</v>
      </c>
      <c r="Y64" s="33">
        <f>Y63/(1+'Koszt kapitału'!$D$14/100)^Bilans!W$4</f>
        <v>989.54022895613264</v>
      </c>
      <c r="AB64" s="33">
        <f>AB63/(1+'Koszt kapitału'!$D$14/100)^Bilans!Z$4</f>
        <v>979.92359994556261</v>
      </c>
      <c r="AE64" s="33">
        <f>AE63/(1+'Koszt kapitału'!$D$14/100)^Bilans!AC$4</f>
        <v>970.59414945154356</v>
      </c>
      <c r="AH64" s="33">
        <f>AH63/(1+'Koszt kapitału'!$D$14/100)^Bilans!AF$4</f>
        <v>961.55192074779893</v>
      </c>
      <c r="AK64" s="33">
        <f>AK63/(1+'Koszt kapitału'!$D$14/100)^Bilans!AI$4</f>
        <v>952.79699766859994</v>
      </c>
      <c r="AN64" s="33">
        <f>AN63/(1+'Koszt kapitału'!$D$14/100)^Bilans!AL$4</f>
        <v>944.32950337899661</v>
      </c>
      <c r="AQ64" s="33">
        <f>AQ63/(1+'Koszt kapitału'!$D$14/100)^Bilans!AO$4</f>
        <v>936.1495991833217</v>
      </c>
      <c r="AT64" s="33">
        <f>AT63/(1+'Koszt kapitału'!$D$14/100)^Bilans!AR$4</f>
        <v>928.25748337081075</v>
      </c>
      <c r="AW64" s="33">
        <f>AW63/(1+'Koszt kapitału'!$D$14/100)^Bilans!AU$4</f>
        <v>685.60468664569692</v>
      </c>
      <c r="AZ64" s="33">
        <f>AZ63/(1+'Koszt kapitału'!$D$14/100)^Bilans!AX$4</f>
        <v>681.12849722586213</v>
      </c>
      <c r="BC64" s="33">
        <f>BC63/(1+'Koszt kapitału'!$D$14/100)^Bilans!BA$4</f>
        <v>676.93029149778511</v>
      </c>
      <c r="BF64" s="33">
        <f>BF63/(1+'Koszt kapitału'!$D$14/100)^Bilans!BD$4</f>
        <v>673.01034621198789</v>
      </c>
      <c r="BI64" s="33">
        <f>BI63/(1+'Koszt kapitału'!$D$14/100)^Bilans!BG$4</f>
        <v>669.3689696798582</v>
      </c>
      <c r="BL64" s="33">
        <f>BL63/(1+'Koszt kapitału'!$D$14/100)^Bilans!BJ$4</f>
        <v>666.00650081972856</v>
      </c>
      <c r="BO64" s="33">
        <f>BO63/(1+'Koszt kapitału'!$D$14/100)^Bilans!BM$4</f>
        <v>662.92330823303564</v>
      </c>
      <c r="BR64" s="33">
        <f>BR63/(1+'Koszt kapitału'!$D$14/100)^Bilans!BP$4</f>
        <v>660.11978930967791</v>
      </c>
      <c r="BU64" s="33">
        <f>BU63/(1+'Koszt kapitału'!$D$14/100)^Bilans!BS$4</f>
        <v>657.59636936168351</v>
      </c>
      <c r="BX64" s="33">
        <f>BX63/(1+'Koszt kapitału'!$D$14/100)^Bilans!BV$4</f>
        <v>655.35350078436738</v>
      </c>
      <c r="CA64" s="33">
        <f>CA63/(1+'Koszt kapitału'!$D$14/100)^Bilans!BY$4</f>
        <v>653.3916622441352</v>
      </c>
      <c r="CD64" s="33">
        <f>CD63/(1+'Koszt kapitału'!$D$14/100)^Bilans!CB$4</f>
        <v>651.71135789215191</v>
      </c>
      <c r="CG64" s="33">
        <f>CG63/(1+'Koszt kapitału'!$D$14/100)^Bilans!CE$4</f>
        <v>650.31311660309507</v>
      </c>
      <c r="CJ64" s="33">
        <f>CJ63/(1+'Koszt kapitału'!$D$14/100)^Bilans!CH$4</f>
        <v>649.19749123824158</v>
      </c>
      <c r="CM64" s="33">
        <f>CM63/(1+'Koszt kapitału'!$D$14/100)^Bilans!CK$4</f>
        <v>648.36505793215883</v>
      </c>
    </row>
    <row r="65" spans="1:91" s="33" customFormat="1" x14ac:dyDescent="0.25"/>
    <row r="66" spans="1:91" s="33" customFormat="1" x14ac:dyDescent="0.25">
      <c r="A66" s="163" t="s">
        <v>119</v>
      </c>
    </row>
    <row r="67" spans="1:91" x14ac:dyDescent="0.25">
      <c r="A67" s="1" t="s">
        <v>201</v>
      </c>
      <c r="D67" s="1">
        <f>SUM(B70:C70)-SUM('Koszt kapitału'!K$10:K$21)-D$23-'Założenia i wyniki'!$E$12*'Założenia i wyniki'!$E$6/'Założenia i wyniki'!$E$39</f>
        <v>-2081.5689708426889</v>
      </c>
      <c r="G67" s="1">
        <f>SUM(E70:F70)-SUM('Koszt kapitału'!K$22:K$33)-G$23-'Założenia i wyniki'!$E$12*'Założenia i wyniki'!$E$6/'Założenia i wyniki'!$E$39</f>
        <v>-2096.408981333333</v>
      </c>
      <c r="H67" s="1"/>
      <c r="I67" s="1"/>
      <c r="J67" s="1">
        <f>SUM(H70:I70)-SUM('Koszt kapitału'!K$34:K$45)-J$23-'Założenia i wyniki'!$E$12*'Założenia i wyniki'!$E$6/'Założenia i wyniki'!$E$39</f>
        <v>-2103.8709544903109</v>
      </c>
      <c r="K67" s="1"/>
      <c r="L67" s="1"/>
      <c r="M67" s="158">
        <f>SUM(K70:L70)-SUM('Koszt kapitału'!K$46:K$57)-M$23-'Założenia i wyniki'!$E$12*'Założenia i wyniki'!$E$6/'Założenia i wyniki'!$E$39</f>
        <v>-2111.5100251435474</v>
      </c>
      <c r="N67" s="1"/>
      <c r="O67" s="1"/>
      <c r="P67" s="1">
        <f>SUM(N70:O70)-SUM('Koszt kapitału'!K$58:K$69)-P$23-'Założenia i wyniki'!$E$12*'Założenia i wyniki'!$E$6/'Założenia i wyniki'!$E$39</f>
        <v>-2119.3303964069546</v>
      </c>
      <c r="Q67" s="1"/>
      <c r="R67" s="1"/>
      <c r="S67" s="1">
        <f>SUM(Q70:R70)-SUM('Koszt kapitału'!K$70:K$81)-S$23-'Założenia i wyniki'!$E$12*'Założenia i wyniki'!$E$6/'Założenia i wyniki'!$E$39</f>
        <v>-2127.3363711483462</v>
      </c>
      <c r="T67" s="1"/>
      <c r="U67" s="1"/>
      <c r="V67" s="1">
        <f>SUM(T70:U70)-SUM('Koszt kapitału'!K$82:K$93)-V$23-'Założenia i wyniki'!$E$12*'Założenia i wyniki'!$E$6/'Założenia i wyniki'!$E$39</f>
        <v>-2135.5323543569334</v>
      </c>
      <c r="W67" s="1"/>
      <c r="X67" s="1"/>
      <c r="Y67" s="1">
        <f>SUM(W70:X70)-SUM('Koszt kapitału'!K$94:K$105)-Y$23-'Założenia i wyniki'!$E$12*'Założenia i wyniki'!$E$6/'Założenia i wyniki'!$E$39</f>
        <v>-2143.9228555670043</v>
      </c>
      <c r="Z67" s="1"/>
      <c r="AA67" s="1"/>
      <c r="AB67" s="1">
        <f>SUM(Z70:AA70)-SUM('Koszt kapitału'!K$106:K$117)-AB$23-'Założenia i wyniki'!$E$12*'Założenia i wyniki'!$E$6/'Założenia i wyniki'!$E$39</f>
        <v>-2152.5124913391282</v>
      </c>
      <c r="AC67" s="1"/>
      <c r="AD67" s="1"/>
      <c r="AE67" s="1">
        <f>SUM(AC70:AD70)-SUM('Koszt kapitału'!K$118:K$129)-AE$23-'Założenia i wyniki'!$E$12*'Założenia i wyniki'!$E$6/'Założenia i wyniki'!$E$39</f>
        <v>-2161.3059878002432</v>
      </c>
      <c r="AF67" s="1"/>
      <c r="AG67" s="1"/>
      <c r="AH67" s="1">
        <f>SUM(AF70:AG70)-SUM('Koszt kapitału'!K$130:K$141)-AH$23</f>
        <v>-388.30818324403566</v>
      </c>
      <c r="AI67" s="1"/>
      <c r="AJ67" s="1"/>
      <c r="AK67" s="1">
        <f>SUM(AI70:AJ70)-SUM('Koszt kapitału'!K$142:K$153)-AK$23</f>
        <v>-397.52403079302735</v>
      </c>
      <c r="AL67" s="1"/>
      <c r="AM67" s="1"/>
      <c r="AN67" s="1">
        <f>SUM(AL70:AM70)-SUM('Koszt kapitału'!K$154:K$165)-AN$23</f>
        <v>-406.95860112384844</v>
      </c>
      <c r="AO67" s="1"/>
      <c r="AP67" s="1"/>
      <c r="AQ67" s="1">
        <f>SUM(AO70:AP70)-SUM('Koszt kapitału'!K$166:K$177)-AQ$23</f>
        <v>-416.61708525718768</v>
      </c>
      <c r="AR67" s="1"/>
      <c r="AS67" s="1"/>
      <c r="AT67" s="1">
        <f>SUM(AR70:AS70)-SUM('Koszt kapitału'!K$178:K$189)-AT$23</f>
        <v>-426.50479741395822</v>
      </c>
      <c r="AU67" s="1"/>
      <c r="AV67" s="1"/>
      <c r="AW67" s="1">
        <f>SUM(AU70:AV70)-AW$23</f>
        <v>-436.62717793924941</v>
      </c>
      <c r="AX67" s="1"/>
      <c r="AY67" s="1"/>
      <c r="AZ67" s="1">
        <f>SUM(AX70:AY70)-AZ$23</f>
        <v>-446.98979629567418</v>
      </c>
      <c r="BA67" s="1"/>
      <c r="BB67" s="1"/>
      <c r="BC67" s="1">
        <f>SUM(BA70:BB70)-BC$23</f>
        <v>-457.59835412775811</v>
      </c>
      <c r="BD67" s="1"/>
      <c r="BE67" s="1"/>
      <c r="BF67" s="1">
        <f>SUM(BD70:BE70)-BF$23</f>
        <v>-468.45868839905683</v>
      </c>
      <c r="BG67" s="1"/>
      <c r="BH67" s="1"/>
      <c r="BI67" s="1">
        <f>SUM(BG70:BH70)-BI$23</f>
        <v>-479.5767746037277</v>
      </c>
      <c r="BJ67" s="1"/>
      <c r="BK67" s="1"/>
      <c r="BL67" s="1">
        <f>SUM(BJ70:BK70)-BL$23</f>
        <v>-490.95873005432276</v>
      </c>
      <c r="BM67" s="1"/>
      <c r="BN67" s="1"/>
      <c r="BO67" s="1">
        <f>SUM(BM70:BN70)-BO$23</f>
        <v>-502.61081724761192</v>
      </c>
      <c r="BP67" s="1"/>
      <c r="BQ67" s="1"/>
      <c r="BR67" s="1">
        <f>SUM(BP70:BQ70)-BR$23</f>
        <v>-514.53944731028844</v>
      </c>
      <c r="BS67" s="1"/>
      <c r="BT67" s="1"/>
      <c r="BU67" s="1">
        <f>SUM(BS70:BT70)-BU$23</f>
        <v>-526.75118352645256</v>
      </c>
      <c r="BV67" s="1"/>
      <c r="BW67" s="1"/>
      <c r="BX67" s="1">
        <f>SUM(BV70:BW70)-BX$23</f>
        <v>-539.25274494881364</v>
      </c>
      <c r="BY67" s="1"/>
      <c r="BZ67" s="1"/>
      <c r="CA67" s="1">
        <f>SUM(BY70:BZ70)-CA$23</f>
        <v>-552.05101009559871</v>
      </c>
      <c r="CB67" s="1"/>
      <c r="CC67" s="1"/>
      <c r="CD67" s="1">
        <f>SUM(CB70:CC70)-CD$23</f>
        <v>-565.15302073520081</v>
      </c>
      <c r="CE67" s="1"/>
      <c r="CF67" s="1"/>
      <c r="CG67" s="1">
        <f>SUM(CE70:CF70)-CG$23</f>
        <v>-578.56598576064948</v>
      </c>
      <c r="CH67" s="1"/>
      <c r="CI67" s="1"/>
      <c r="CJ67" s="1">
        <f>SUM(CH70:CI70)-CJ$23</f>
        <v>-592.29728515603551</v>
      </c>
      <c r="CK67" s="1"/>
      <c r="CL67" s="1"/>
      <c r="CM67" s="1">
        <f>SUM(CK70:CL70)-CM$23</f>
        <v>-606.35447405707203</v>
      </c>
    </row>
    <row r="68" spans="1:91" s="1" customFormat="1" x14ac:dyDescent="0.25">
      <c r="A68" s="1" t="s">
        <v>42</v>
      </c>
      <c r="B68" s="1">
        <f>B8*(B17+B18+B21)</f>
        <v>403.44563543272415</v>
      </c>
      <c r="C68" s="1">
        <f>C8*(C17+C18+C21)</f>
        <v>348.07308280412917</v>
      </c>
      <c r="D68" s="1">
        <f>B68+C68</f>
        <v>751.51871823685337</v>
      </c>
      <c r="E68" s="1">
        <f t="shared" ref="E68:F68" si="738">E8*(E17+E18+E21)</f>
        <v>412.04991989246344</v>
      </c>
      <c r="F68" s="1">
        <f t="shared" si="738"/>
        <v>355.61762428389022</v>
      </c>
      <c r="G68" s="1">
        <f t="shared" ref="G68" si="739">E68+F68</f>
        <v>767.66754417635366</v>
      </c>
      <c r="H68" s="1">
        <f t="shared" ref="H68:I68" si="740">H8*(H17+H18+H21)</f>
        <v>420.80118781729601</v>
      </c>
      <c r="I68" s="1">
        <f t="shared" si="740"/>
        <v>363.29247606642957</v>
      </c>
      <c r="J68" s="1">
        <f t="shared" ref="J68" si="741">H68+I68</f>
        <v>784.09366388372564</v>
      </c>
      <c r="K68" s="1">
        <f t="shared" ref="K68:L68" si="742">K8*(K17+K18+K21)</f>
        <v>429.70061480995889</v>
      </c>
      <c r="L68" s="1">
        <f t="shared" si="742"/>
        <v>371.09871197248776</v>
      </c>
      <c r="M68" s="1">
        <f t="shared" ref="M68" si="743">K68+L68</f>
        <v>800.79932678244666</v>
      </c>
      <c r="N68" s="1">
        <f t="shared" ref="N68:O68" si="744">N8*(N17+N18+N21)</f>
        <v>438.74932383172779</v>
      </c>
      <c r="O68" s="1">
        <f t="shared" si="744"/>
        <v>379.037360136328</v>
      </c>
      <c r="P68" s="1">
        <f t="shared" ref="P68" si="745">N68+O68</f>
        <v>817.78668396805574</v>
      </c>
      <c r="Q68" s="1">
        <f t="shared" ref="Q68:R68" si="746">Q8*(Q17+Q18+Q21)</f>
        <v>447.94838145891669</v>
      </c>
      <c r="R68" s="1">
        <f t="shared" si="746"/>
        <v>387.10939970408668</v>
      </c>
      <c r="S68" s="1">
        <f t="shared" ref="S68" si="747">Q68+R68</f>
        <v>835.05778116300337</v>
      </c>
      <c r="T68" s="1">
        <f t="shared" ref="T68:U68" si="748">T8*(T17+T18+T21)</f>
        <v>457.2987939775112</v>
      </c>
      <c r="U68" s="1">
        <f t="shared" si="748"/>
        <v>395.31575738860158</v>
      </c>
      <c r="V68" s="1">
        <f t="shared" ref="V68" si="749">T68+U68</f>
        <v>852.61455136611278</v>
      </c>
      <c r="W68" s="1">
        <f t="shared" ref="W68:X68" si="750">W8*(W17+W18+W21)</f>
        <v>466.80150331003136</v>
      </c>
      <c r="X68" s="1">
        <f t="shared" si="750"/>
        <v>403.65730387547018</v>
      </c>
      <c r="Y68" s="1">
        <f t="shared" ref="Y68" si="751">W68+X68</f>
        <v>870.45880718550154</v>
      </c>
      <c r="Z68" s="1">
        <f t="shared" ref="Z68:AA68" si="752">Z8*(Z17+Z18+Z21)</f>
        <v>476.4573827685245</v>
      </c>
      <c r="AA68" s="1">
        <f t="shared" si="752"/>
        <v>412.13485007491022</v>
      </c>
      <c r="AB68" s="1">
        <f t="shared" ref="AB68" si="753">Z68+AA68</f>
        <v>888.59223284343466</v>
      </c>
      <c r="AC68" s="1">
        <f t="shared" ref="AC68:AD68" si="754">AC8*(AC17+AC18+AC21)</f>
        <v>486.26723262738693</v>
      </c>
      <c r="AD68" s="1">
        <f t="shared" si="754"/>
        <v>420.74914321381817</v>
      </c>
      <c r="AE68" s="1">
        <f t="shared" ref="AE68" si="755">AC68+AD68</f>
        <v>907.0163758412051</v>
      </c>
      <c r="AF68" s="1">
        <f t="shared" ref="AF68:AG68" si="756">AF8*(AF17+AF18+AF21)</f>
        <v>496.23177550949993</v>
      </c>
      <c r="AG68" s="1">
        <f t="shared" si="756"/>
        <v>429.50086276223021</v>
      </c>
      <c r="AH68" s="1">
        <f t="shared" ref="AH68" si="757">AF68+AG68</f>
        <v>925.73263827173014</v>
      </c>
      <c r="AI68" s="1">
        <f t="shared" ref="AI68:AJ68" si="758">AI8*(AI17+AI18+AI21)</f>
        <v>506.35165157895375</v>
      </c>
      <c r="AJ68" s="1">
        <f t="shared" si="758"/>
        <v>438.3906161882008</v>
      </c>
      <c r="AK68" s="1">
        <f t="shared" ref="AK68" si="759">AI68+AJ68</f>
        <v>944.74226776715454</v>
      </c>
      <c r="AL68" s="1">
        <f t="shared" ref="AL68:AM68" si="760">AL8*(AL17+AL18+AL21)</f>
        <v>516.62741353340982</v>
      </c>
      <c r="AM68" s="1">
        <f t="shared" si="760"/>
        <v>447.41893453491411</v>
      </c>
      <c r="AN68" s="1">
        <f t="shared" ref="AN68" si="761">AL68+AM68</f>
        <v>964.04634806832394</v>
      </c>
      <c r="AO68" s="1">
        <f t="shared" ref="AO68:AP68" si="762">AO8*(AO17+AO18+AO21)</f>
        <v>527.05952138891655</v>
      </c>
      <c r="AP68" s="1">
        <f t="shared" si="762"/>
        <v>456.58626781363984</v>
      </c>
      <c r="AQ68" s="1">
        <f t="shared" ref="AQ68" si="763">AO68+AP68</f>
        <v>983.64578920255644</v>
      </c>
      <c r="AR68" s="1">
        <f t="shared" ref="AR68:AS68" si="764">AR8*(AR17+AR18+AR21)</f>
        <v>537.64833704976684</v>
      </c>
      <c r="AS68" s="1">
        <f t="shared" si="764"/>
        <v>465.89298020593066</v>
      </c>
      <c r="AT68" s="1">
        <f t="shared" ref="AT68" si="765">AR68+AS68</f>
        <v>1003.5413172556975</v>
      </c>
      <c r="AU68" s="1">
        <f t="shared" ref="AU68:AV68" si="766">AU8*(AU17+AU18+AU21)</f>
        <v>548.39411865573072</v>
      </c>
      <c r="AV68" s="1">
        <f t="shared" si="766"/>
        <v>475.33934506824539</v>
      </c>
      <c r="AW68" s="1">
        <f t="shared" ref="AW68" si="767">AU68+AV68</f>
        <v>1023.7334637239761</v>
      </c>
      <c r="AX68" s="1">
        <f t="shared" ref="AX68:AY68" si="768">AX8*(AX17+AX18+AX21)</f>
        <v>559.29701469875147</v>
      </c>
      <c r="AY68" s="1">
        <f t="shared" si="768"/>
        <v>484.92553973195282</v>
      </c>
      <c r="AZ68" s="1">
        <f t="shared" ref="AZ68" si="769">AX68+AY68</f>
        <v>1044.2225544307043</v>
      </c>
      <c r="BA68" s="1">
        <f t="shared" ref="BA68:BB68" si="770">BA8*(BA17+BA18+BA21)</f>
        <v>570.3570579009322</v>
      </c>
      <c r="BB68" s="1">
        <f t="shared" si="770"/>
        <v>494.65164009144178</v>
      </c>
      <c r="BC68" s="1">
        <f t="shared" ref="BC68" si="771">BA68+BB68</f>
        <v>1065.008697992374</v>
      </c>
      <c r="BD68" s="1">
        <f t="shared" ref="BD68:BE68" si="772">BD8*(BD17+BD18+BD21)</f>
        <v>581.57415884536931</v>
      </c>
      <c r="BE68" s="1">
        <f t="shared" si="772"/>
        <v>504.51761497282331</v>
      </c>
      <c r="BF68" s="1">
        <f t="shared" ref="BF68" si="773">BD68+BE68</f>
        <v>1086.0917738181927</v>
      </c>
      <c r="BG68" s="1">
        <f t="shared" ref="BG68:BH68" si="774">BG8*(BG17+BG18+BG21)</f>
        <v>592.94809935111584</v>
      </c>
      <c r="BH68" s="1">
        <f t="shared" si="774"/>
        <v>514.52332027546493</v>
      </c>
      <c r="BI68" s="1">
        <f t="shared" ref="BI68" si="775">BG68+BH68</f>
        <v>1107.4714196265809</v>
      </c>
      <c r="BJ68" s="1">
        <f t="shared" ref="BJ68:BK68" si="776">BJ8*(BJ17+BJ18+BJ21)</f>
        <v>604.47852558327224</v>
      </c>
      <c r="BK68" s="1">
        <f t="shared" si="776"/>
        <v>524.66849287834236</v>
      </c>
      <c r="BL68" s="1">
        <f t="shared" ref="BL68" si="777">BJ68+BK68</f>
        <v>1129.1470184616146</v>
      </c>
      <c r="BM68" s="1">
        <f t="shared" ref="BM68:BN68" si="778">BM8*(BM17+BM18+BM21)</f>
        <v>616.16494088890795</v>
      </c>
      <c r="BN68" s="1">
        <f t="shared" si="778"/>
        <v>534.95274430293068</v>
      </c>
      <c r="BO68" s="1">
        <f t="shared" ref="BO68" si="779">BM68+BN68</f>
        <v>1151.1176851918385</v>
      </c>
      <c r="BP68" s="1">
        <f t="shared" ref="BP68:BQ68" si="780">BP8*(BP17+BP18+BP21)</f>
        <v>628.00669834921132</v>
      </c>
      <c r="BQ68" s="1">
        <f t="shared" si="780"/>
        <v>545.37555412409074</v>
      </c>
      <c r="BR68" s="1">
        <f t="shared" ref="BR68" si="781">BP68+BQ68</f>
        <v>1173.3822524733021</v>
      </c>
      <c r="BS68" s="1">
        <f t="shared" ref="BS68:BT68" si="782">BS8*(BS17+BS18+BS21)</f>
        <v>640.00299303796226</v>
      </c>
      <c r="BT68" s="1">
        <f t="shared" si="782"/>
        <v>555.93626312012259</v>
      </c>
      <c r="BU68" s="1">
        <f t="shared" ref="BU68" si="783">BS68+BT68</f>
        <v>1195.9392561580848</v>
      </c>
      <c r="BV68" s="1">
        <f t="shared" ref="BV68:BW68" si="784">BV8*(BV17+BV18+BV21)</f>
        <v>652.15285397608579</v>
      </c>
      <c r="BW68" s="1">
        <f t="shared" si="784"/>
        <v>566.63406615287602</v>
      </c>
      <c r="BX68" s="1">
        <f t="shared" ref="BX68" si="785">BV68+BW68</f>
        <v>1218.7869201289618</v>
      </c>
      <c r="BY68" s="1">
        <f t="shared" ref="BY68:BZ68" si="786">BY8*(BY17+BY18+BY21)</f>
        <v>664.4551357717279</v>
      </c>
      <c r="BZ68" s="1">
        <f t="shared" si="786"/>
        <v>577.46800476850672</v>
      </c>
      <c r="CA68" s="1">
        <f t="shared" ref="CA68" si="787">BY68+BZ68</f>
        <v>1241.9231405402347</v>
      </c>
      <c r="CB68" s="1">
        <f t="shared" ref="CB68:CC68" si="788">CB8*(CB17+CB18+CB21)</f>
        <v>676.9085099349403</v>
      </c>
      <c r="CC68" s="1">
        <f t="shared" si="788"/>
        <v>588.43695950916549</v>
      </c>
      <c r="CD68" s="1">
        <f t="shared" ref="CD68" si="789">CB68+CC68</f>
        <v>1265.3454694441057</v>
      </c>
      <c r="CE68" s="1">
        <f t="shared" ref="CE68:CF68" si="790">CE8*(CE17+CE18+CE21)</f>
        <v>689.51145585571669</v>
      </c>
      <c r="CF68" s="1">
        <f t="shared" si="790"/>
        <v>599.53964192559158</v>
      </c>
      <c r="CG68" s="1">
        <f t="shared" ref="CG68" si="791">CE68+CF68</f>
        <v>1289.0510977813083</v>
      </c>
      <c r="CH68" s="1">
        <f t="shared" ref="CH68:CI68" si="792">CH8*(CH17+CH18+CH21)</f>
        <v>702.26225143375586</v>
      </c>
      <c r="CI68" s="1">
        <f t="shared" si="792"/>
        <v>610.77458628025772</v>
      </c>
      <c r="CJ68" s="1">
        <f t="shared" ref="CJ68" si="793">CH68+CI68</f>
        <v>1313.0368377140135</v>
      </c>
      <c r="CK68" s="1">
        <f t="shared" ref="CK68:CL68" si="794">CK8*(CK17+CK18+CK21)</f>
        <v>715.1589633479482</v>
      </c>
      <c r="CL68" s="1">
        <f t="shared" si="794"/>
        <v>622.14014093037395</v>
      </c>
      <c r="CM68" s="1">
        <f t="shared" ref="CM68" si="795">CK68+CL68</f>
        <v>1337.2991042783221</v>
      </c>
    </row>
    <row r="69" spans="1:91" s="1" customFormat="1" x14ac:dyDescent="0.25">
      <c r="A69" s="1" t="s">
        <v>157</v>
      </c>
      <c r="B69" s="1">
        <f>(B17+B18)*IF(B9&gt;=B10,B10,B9)</f>
        <v>629.94435713750477</v>
      </c>
      <c r="C69" s="1">
        <f>(C17+C18)*IF(C9&gt;=C10,C10,C9)</f>
        <v>576.62155879499755</v>
      </c>
      <c r="D69" s="1">
        <f>B69+C69</f>
        <v>1206.5659159325023</v>
      </c>
      <c r="E69" s="1">
        <f>(E17+E18)*IF(E9&gt;=E10,E10,E9)</f>
        <v>643.10252655330237</v>
      </c>
      <c r="F69" s="1">
        <f>(F17+F18)*IF(F9&gt;=F10,F10,F9)</f>
        <v>583.19128215752448</v>
      </c>
      <c r="G69" s="1">
        <f>E69+F69</f>
        <v>1226.2938087108269</v>
      </c>
      <c r="H69" s="1">
        <f>(H17+H18)*IF(H9&gt;=H10,H10,H9)</f>
        <v>650.37587047859256</v>
      </c>
      <c r="I69" s="1">
        <f>(I17+I18)*IF(I9&gt;=I10,I10,I9)</f>
        <v>589.78756650804257</v>
      </c>
      <c r="J69" s="1">
        <f>H69+I69</f>
        <v>1240.1634369866351</v>
      </c>
      <c r="K69" s="1">
        <f>(K17+K18)*IF(K9&gt;=K10,K10,K9)</f>
        <v>657.67682991118215</v>
      </c>
      <c r="L69" s="1">
        <f>(L17+L18)*IF(L9&gt;=L10,L10,L9)</f>
        <v>596.40890983334486</v>
      </c>
      <c r="M69" s="1">
        <f>K69+L69</f>
        <v>1254.085739744527</v>
      </c>
      <c r="N69" s="1">
        <f>(N17+N18)*IF(N9&gt;=N10,N10,N9)</f>
        <v>665.00367766982072</v>
      </c>
      <c r="O69" s="1">
        <f>(O17+O18)*IF(O9&gt;=O10,O10,O9)</f>
        <v>603.0537461198121</v>
      </c>
      <c r="P69" s="1">
        <f>N69+O69</f>
        <v>1268.0574237896328</v>
      </c>
      <c r="Q69" s="1">
        <f>(Q17+Q18)*IF(Q9&gt;=Q10,Q10,Q9)</f>
        <v>672.35461416515102</v>
      </c>
      <c r="R69" s="1">
        <f>(R17+R18)*IF(R9&gt;=R10,R10,R9)</f>
        <v>609.7204436897805</v>
      </c>
      <c r="S69" s="1">
        <f>Q69+R69</f>
        <v>1282.0750578549314</v>
      </c>
      <c r="T69" s="1">
        <f>(T17+T18)*IF(T9&gt;=T10,T10,T9)</f>
        <v>679.72776553203926</v>
      </c>
      <c r="U69" s="1">
        <f>(U17+U18)*IF(U9&gt;=U10,U10,U9)</f>
        <v>616.40730350752835</v>
      </c>
      <c r="V69" s="1">
        <f>T69+U69</f>
        <v>1296.1350690395675</v>
      </c>
      <c r="W69" s="1">
        <f>(W17+W18)*IF(W9&gt;=W10,W10,W9)</f>
        <v>687.12118172819191</v>
      </c>
      <c r="X69" s="1">
        <f>(X17+X18)*IF(X9&gt;=X10,X10,X9)</f>
        <v>623.1125574546744</v>
      </c>
      <c r="Y69" s="1">
        <f>W69+X69</f>
        <v>1310.2337391828664</v>
      </c>
      <c r="Z69" s="1">
        <f>(Z17+Z18)*IF(Z9&gt;=Z10,Z10,Z9)</f>
        <v>694.53283459884994</v>
      </c>
      <c r="AA69" s="1">
        <f>(AA17+AA18)*IF(AA9&gt;=AA10,AA10,AA9)</f>
        <v>629.83436657479331</v>
      </c>
      <c r="AB69" s="1">
        <f>Z69+AA69</f>
        <v>1324.3672011736433</v>
      </c>
      <c r="AC69" s="1">
        <f>(AC17+AC18)*IF(AC9&gt;=AC10,AC10,AC9)</f>
        <v>701.96061590736383</v>
      </c>
      <c r="AD69" s="1">
        <f>(AD17+AD18)*IF(AD9&gt;=AD10,AD10,AD9)</f>
        <v>636.57081928707203</v>
      </c>
      <c r="AE69" s="1">
        <f>AC69+AD69</f>
        <v>1338.5314351944357</v>
      </c>
      <c r="AF69" s="1">
        <f>(AF17+AF18)*IF(AF9&gt;=AF10,AF10,AF9)</f>
        <v>709.40233533147227</v>
      </c>
      <c r="AG69" s="1">
        <f>(AG17+AG18)*IF(AG9&gt;=AG10,AG10,AG9)</f>
        <v>643.3199295688454</v>
      </c>
      <c r="AH69" s="1">
        <f>AF69+AG69</f>
        <v>1352.7222649003177</v>
      </c>
      <c r="AI69" s="1">
        <f>(AI17+AI18)*IF(AI9&gt;=AI10,AI10,AI9)</f>
        <v>716.85571842512638</v>
      </c>
      <c r="AJ69" s="1">
        <f>(AJ17+AJ18)*IF(AJ9&gt;=AJ10,AJ10,AJ9)</f>
        <v>650.07963510686409</v>
      </c>
      <c r="AK69" s="1">
        <f>AI69+AJ69</f>
        <v>1366.9353535319906</v>
      </c>
      <c r="AL69" s="1">
        <f>(AL17+AL18)*IF(AL9&gt;=AL10,AL10,AL9)</f>
        <v>724.31840454572171</v>
      </c>
      <c r="AM69" s="1">
        <f>(AM17+AM18)*IF(AM9&gt;=AM10,AM10,AM9)</f>
        <v>656.84779541717467</v>
      </c>
      <c r="AN69" s="1">
        <f>AL69+AM69</f>
        <v>1381.1661999628964</v>
      </c>
      <c r="AO69" s="1">
        <f>(AO17+AO18)*IF(AO9&gt;=AO10,AO10,AO9)</f>
        <v>731.78794474662163</v>
      </c>
      <c r="AP69" s="1">
        <f>(AP17+AP18)*IF(AP9&gt;=AP10,AP10,AP9)</f>
        <v>663.62218993349802</v>
      </c>
      <c r="AQ69" s="1">
        <f>AO69+AP69</f>
        <v>1395.4101346801197</v>
      </c>
      <c r="AR69" s="1">
        <f>(AR17+AR18)*IF(AR9&gt;=AR10,AR10,AR9)</f>
        <v>739.261799634878</v>
      </c>
      <c r="AS69" s="1">
        <f>(AS17+AS18)*IF(AS9&gt;=AS10,AS10,AS9)</f>
        <v>670.40051606402801</v>
      </c>
      <c r="AT69" s="1">
        <f>AR69+AS69</f>
        <v>1409.662315698906</v>
      </c>
      <c r="AU69" s="1">
        <f>(AU17+AU18)*IF(AU9&gt;=AU10,AU10,AU9)</f>
        <v>746.73733719408483</v>
      </c>
      <c r="AV69" s="1">
        <f>(AV17+AV18)*IF(AV9&gt;=AV10,AV10,AV9)</f>
        <v>677.18038721658183</v>
      </c>
      <c r="AW69" s="1">
        <f>AU69+AV69</f>
        <v>1423.9177244106668</v>
      </c>
      <c r="AX69" s="1">
        <f>(AX17+AX18)*IF(AX9&gt;=AX10,AX10,AX9)</f>
        <v>754.21183057231258</v>
      </c>
      <c r="AY69" s="1">
        <f>(AY17+AY18)*IF(AY9&gt;=AY10,AY10,AY9)</f>
        <v>683.95933079206475</v>
      </c>
      <c r="AZ69" s="1">
        <f>AX69+AY69</f>
        <v>1438.1711613643774</v>
      </c>
      <c r="BA69" s="1">
        <f>(BA17+BA18)*IF(BA9&gt;=BA10,BA10,BA9)</f>
        <v>761.68245583511657</v>
      </c>
      <c r="BB69" s="1">
        <f>(BB17+BB18)*IF(BB9&gt;=BB10,BB10,BB9)</f>
        <v>690.73478614623127</v>
      </c>
      <c r="BC69" s="1">
        <f>BA69+BB69</f>
        <v>1452.4172419813478</v>
      </c>
      <c r="BD69" s="1">
        <f>(BD17+BD18)*IF(BD9&gt;=BD10,BD10,BD9)</f>
        <v>769.14628968362786</v>
      </c>
      <c r="BE69" s="1">
        <f>(BE17+BE18)*IF(BE9&gt;=BE10,BE10,BE9)</f>
        <v>697.50410251975666</v>
      </c>
      <c r="BF69" s="1">
        <f>BD69+BE69</f>
        <v>1466.6503922033844</v>
      </c>
      <c r="BG69" s="1">
        <f>(BG17+BG18)*IF(BG9&gt;=BG10,BG10,BG9)</f>
        <v>776.60030713776769</v>
      </c>
      <c r="BH69" s="1">
        <f>(BH17+BH18)*IF(BH9&gt;=BH10,BH10,BH9)</f>
        <v>704.26453693665337</v>
      </c>
      <c r="BI69" s="1">
        <f>BG69+BH69</f>
        <v>1480.8648440744209</v>
      </c>
      <c r="BJ69" s="1">
        <f>(BJ17+BJ18)*IF(BJ9&gt;=BJ10,BJ10,BJ9)</f>
        <v>784.04137918466643</v>
      </c>
      <c r="BK69" s="1">
        <f>(BK17+BK18)*IF(BK9&gt;=BK10,BK10,BK9)</f>
        <v>711.01325207110199</v>
      </c>
      <c r="BL69" s="1">
        <f>BJ69+BK69</f>
        <v>1495.0546312557685</v>
      </c>
      <c r="BM69" s="1">
        <f>(BM17+BM18)*IF(BM9&gt;=BM10,BM10,BM9)</f>
        <v>791.46627039238933</v>
      </c>
      <c r="BN69" s="1">
        <f>(BN17+BN18)*IF(BN9&gt;=BN10,BN10,BN9)</f>
        <v>717.74731408279229</v>
      </c>
      <c r="BO69" s="1">
        <f>BM69+BN69</f>
        <v>1509.2135844751815</v>
      </c>
      <c r="BP69" s="1">
        <f>(BP17+BP18)*IF(BP9&gt;=BP10,BP10,BP9)</f>
        <v>798.8716364891194</v>
      </c>
      <c r="BQ69" s="1">
        <f>(BQ17+BQ18)*IF(BQ9&gt;=BQ10,BQ10,BQ9)</f>
        <v>724.4636904209068</v>
      </c>
      <c r="BR69" s="1">
        <f>BP69+BQ69</f>
        <v>1523.3353269100262</v>
      </c>
      <c r="BS69" s="1">
        <f>(BS17+BS18)*IF(BS9&gt;=BS10,BS10,BS9)</f>
        <v>806.25402190797513</v>
      </c>
      <c r="BT69" s="1">
        <f>(BT17+BT18)*IF(BT9&gt;=BT10,BT10,BT9)</f>
        <v>731.15924759690654</v>
      </c>
      <c r="BU69" s="1">
        <f>BS69+BT69</f>
        <v>1537.4132695048816</v>
      </c>
      <c r="BV69" s="1">
        <f>(BV17+BV18)*IF(BV9&gt;=BV10,BV10,BV9)</f>
        <v>813.60985729768606</v>
      </c>
      <c r="BW69" s="1">
        <f>(BW17+BW18)*IF(BW9&gt;=BW10,BW10,BW9)</f>
        <v>737.83074892632453</v>
      </c>
      <c r="BX69" s="1">
        <f>BV69+BW69</f>
        <v>1551.4406062240105</v>
      </c>
      <c r="BY69" s="1">
        <f>(BY17+BY18)*IF(BY9&gt;=BY10,BY10,BY9)</f>
        <v>820.93545699939193</v>
      </c>
      <c r="BZ69" s="1">
        <f>(BZ17+BZ18)*IF(BZ9&gt;=BZ10,BZ10,BZ9)</f>
        <v>744.47485223979811</v>
      </c>
      <c r="CA69" s="1">
        <f>BY69+BZ69</f>
        <v>1565.4103092391902</v>
      </c>
      <c r="CB69" s="1">
        <f>(CB17+CB18)*IF(CB9&gt;=CB10,CB10,CB9)</f>
        <v>828.22701648986401</v>
      </c>
      <c r="CC69" s="1">
        <f>(CC17+CC18)*IF(CC9&gt;=CC10,CC10,CC9)</f>
        <v>751.08810756361993</v>
      </c>
      <c r="CD69" s="1">
        <f>CB69+CC69</f>
        <v>1579.3151240534839</v>
      </c>
      <c r="CE69" s="1">
        <f>(CE17+CE18)*IF(CE9&gt;=CE10,CE10,CE9)</f>
        <v>835.4806097915108</v>
      </c>
      <c r="CF69" s="1">
        <f>(CF17+CF18)*IF(CF9&gt;=CF10,CF10,CF9)</f>
        <v>757.66695477012536</v>
      </c>
      <c r="CG69" s="1">
        <f>CE69+CF69</f>
        <v>1593.147564561636</v>
      </c>
      <c r="CH69" s="1">
        <f>(CH17+CH18)*IF(CH9&gt;=CH10,CH10,CH9)</f>
        <v>842.69218684956172</v>
      </c>
      <c r="CI69" s="1">
        <f>(CI17+CI18)*IF(CI9&gt;=CI10,CI10,CI9)</f>
        <v>764.20772119827859</v>
      </c>
      <c r="CJ69" s="1">
        <f>CH69+CI69</f>
        <v>1606.8999080478402</v>
      </c>
      <c r="CK69" s="1">
        <f>(CK17+CK18)*IF(CK9&gt;=CK10,CK10,CK9)</f>
        <v>849.85757087688046</v>
      </c>
      <c r="CL69" s="1">
        <f>(CL17+CL18)*IF(CL9&gt;=CL10,CL10,CL9)</f>
        <v>770.70661924485978</v>
      </c>
      <c r="CM69" s="1">
        <f>CK69+CL69</f>
        <v>1620.5641901217402</v>
      </c>
    </row>
    <row r="70" spans="1:91" s="1" customFormat="1" x14ac:dyDescent="0.25">
      <c r="A70" s="1" t="s">
        <v>233</v>
      </c>
      <c r="B70" s="1">
        <f>IF(B11&gt;0,B11,0)*(IF('Założenia i wyniki'!$E$6&gt;3,'Założenia i wyniki'!$E$28,'Założenia i wyniki'!$E$27))</f>
        <v>7.5510291573110067</v>
      </c>
      <c r="C70" s="1">
        <f>IF(C11&gt;0,C11,0)*(IF('Założenia i wyniki'!$E$6&gt;3,'Założenia i wyniki'!$E$28,'Założenia i wyniki'!$E$27))</f>
        <v>0</v>
      </c>
      <c r="D70" s="1">
        <f>B70+C70</f>
        <v>7.5510291573110067</v>
      </c>
      <c r="E70" s="1">
        <f>IF(E11&gt;0,E11,0)*(IF('Założenia i wyniki'!$E$6&gt;3,'Założenia i wyniki'!$E$28,'Założenia i wyniki'!$E$27))</f>
        <v>0</v>
      </c>
      <c r="F70" s="1">
        <f>IF(F11&gt;0,F11,0)*(IF('Założenia i wyniki'!$E$6&gt;3,'Założenia i wyniki'!$E$28,'Założenia i wyniki'!$E$27))</f>
        <v>0</v>
      </c>
      <c r="G70" s="1">
        <f t="shared" ref="G70" si="796">E70+F70</f>
        <v>0</v>
      </c>
      <c r="H70" s="1">
        <f>IF(H11&gt;0,H11,0)*(IF('Założenia i wyniki'!$E$6&gt;3,'Założenia i wyniki'!$E$28,'Założenia i wyniki'!$E$27))</f>
        <v>0</v>
      </c>
      <c r="I70" s="1">
        <f>IF(I11&gt;0,I11,0)*(IF('Założenia i wyniki'!$E$6&gt;3,'Założenia i wyniki'!$E$28,'Założenia i wyniki'!$E$27))</f>
        <v>0</v>
      </c>
      <c r="J70" s="1">
        <f t="shared" ref="J70" si="797">H70+I70</f>
        <v>0</v>
      </c>
      <c r="K70" s="1">
        <f>IF(K11&gt;0,K11,0)*(IF('Założenia i wyniki'!$E$6&gt;3,'Założenia i wyniki'!$E$28,'Założenia i wyniki'!$E$27))</f>
        <v>0</v>
      </c>
      <c r="L70" s="1">
        <f>IF(L11&gt;0,L11,0)*(IF('Założenia i wyniki'!$E$6&gt;3,'Założenia i wyniki'!$E$28,'Założenia i wyniki'!$E$27))</f>
        <v>0</v>
      </c>
      <c r="M70" s="1">
        <f t="shared" ref="M70" si="798">K70+L70</f>
        <v>0</v>
      </c>
      <c r="N70" s="1">
        <f>IF(N11&gt;0,N11,0)*(IF('Założenia i wyniki'!$E$6&gt;3,'Założenia i wyniki'!$E$28,'Założenia i wyniki'!$E$27))</f>
        <v>0</v>
      </c>
      <c r="O70" s="1">
        <f>IF(O11&gt;0,O11,0)*(IF('Założenia i wyniki'!$E$6&gt;3,'Założenia i wyniki'!$E$28,'Założenia i wyniki'!$E$27))</f>
        <v>0</v>
      </c>
      <c r="P70" s="1">
        <f t="shared" ref="P70" si="799">N70+O70</f>
        <v>0</v>
      </c>
      <c r="Q70" s="1">
        <f>IF(Q11&gt;0,Q11,0)*(IF('Założenia i wyniki'!$E$6&gt;3,'Założenia i wyniki'!$E$28,'Założenia i wyniki'!$E$27))</f>
        <v>0</v>
      </c>
      <c r="R70" s="1">
        <f>IF(R11&gt;0,R11,0)*(IF('Założenia i wyniki'!$E$6&gt;3,'Założenia i wyniki'!$E$28,'Założenia i wyniki'!$E$27))</f>
        <v>0</v>
      </c>
      <c r="S70" s="1">
        <f t="shared" ref="S70" si="800">Q70+R70</f>
        <v>0</v>
      </c>
      <c r="T70" s="1">
        <f>IF(T11&gt;0,T11,0)*(IF('Założenia i wyniki'!$E$6&gt;3,'Założenia i wyniki'!$E$28,'Założenia i wyniki'!$E$27))</f>
        <v>0</v>
      </c>
      <c r="U70" s="1">
        <f>IF(U11&gt;0,U11,0)*(IF('Założenia i wyniki'!$E$6&gt;3,'Założenia i wyniki'!$E$28,'Założenia i wyniki'!$E$27))</f>
        <v>0</v>
      </c>
      <c r="V70" s="1">
        <f t="shared" ref="V70" si="801">T70+U70</f>
        <v>0</v>
      </c>
      <c r="W70" s="1">
        <f>IF(W11&gt;0,W11,0)*(IF('Założenia i wyniki'!$E$6&gt;3,'Założenia i wyniki'!$E$28,'Założenia i wyniki'!$E$27))</f>
        <v>0</v>
      </c>
      <c r="X70" s="1">
        <f>IF(X11&gt;0,X11,0)*(IF('Założenia i wyniki'!$E$6&gt;3,'Założenia i wyniki'!$E$28,'Założenia i wyniki'!$E$27))</f>
        <v>0</v>
      </c>
      <c r="Y70" s="1">
        <f t="shared" ref="Y70" si="802">W70+X70</f>
        <v>0</v>
      </c>
      <c r="Z70" s="1">
        <f>IF(Z11&gt;0,Z11,0)*(IF('Założenia i wyniki'!$E$6&gt;3,'Założenia i wyniki'!$E$28,'Założenia i wyniki'!$E$27))</f>
        <v>0</v>
      </c>
      <c r="AA70" s="1">
        <f>IF(AA11&gt;0,AA11,0)*(IF('Założenia i wyniki'!$E$6&gt;3,'Założenia i wyniki'!$E$28,'Założenia i wyniki'!$E$27))</f>
        <v>0</v>
      </c>
      <c r="AB70" s="1">
        <f t="shared" ref="AB70" si="803">Z70+AA70</f>
        <v>0</v>
      </c>
      <c r="AC70" s="1">
        <f>IF(AC11&gt;0,AC11,0)*(IF('Założenia i wyniki'!$E$6&gt;3,'Założenia i wyniki'!$E$28,'Założenia i wyniki'!$E$27))</f>
        <v>0</v>
      </c>
      <c r="AD70" s="1">
        <f>IF(AD11&gt;0,AD11,0)*(IF('Założenia i wyniki'!$E$6&gt;3,'Założenia i wyniki'!$E$28,'Założenia i wyniki'!$E$27))</f>
        <v>0</v>
      </c>
      <c r="AE70" s="1">
        <f t="shared" ref="AE70" si="804">AC70+AD70</f>
        <v>0</v>
      </c>
      <c r="AF70" s="1">
        <f>IF(AF11&gt;0,AF11,0)*(IF('Założenia i wyniki'!$E$6&gt;3,'Założenia i wyniki'!$E$28,'Założenia i wyniki'!$E$27))</f>
        <v>0</v>
      </c>
      <c r="AG70" s="1">
        <f>IF(AG11&gt;0,AG11,0)*(IF('Założenia i wyniki'!$E$6&gt;3,'Założenia i wyniki'!$E$28,'Założenia i wyniki'!$E$27))</f>
        <v>0</v>
      </c>
      <c r="AH70" s="1">
        <f t="shared" ref="AH70" si="805">AF70+AG70</f>
        <v>0</v>
      </c>
      <c r="AI70" s="1">
        <f>IF(AI11&gt;0,AI11,0)*(IF('Założenia i wyniki'!$E$6&gt;3,'Założenia i wyniki'!$E$28,'Założenia i wyniki'!$E$27))</f>
        <v>0</v>
      </c>
      <c r="AJ70" s="1">
        <f>IF(AJ11&gt;0,AJ11,0)*(IF('Założenia i wyniki'!$E$6&gt;3,'Założenia i wyniki'!$E$28,'Założenia i wyniki'!$E$27))</f>
        <v>0</v>
      </c>
      <c r="AK70" s="1">
        <f t="shared" ref="AK70" si="806">AI70+AJ70</f>
        <v>0</v>
      </c>
      <c r="AL70" s="1">
        <f>IF(AL11&gt;0,AL11,0)*(IF('Założenia i wyniki'!$E$6&gt;3,'Założenia i wyniki'!$E$28,'Założenia i wyniki'!$E$27))</f>
        <v>0</v>
      </c>
      <c r="AM70" s="1">
        <f>IF(AM11&gt;0,AM11,0)*(IF('Założenia i wyniki'!$E$6&gt;3,'Założenia i wyniki'!$E$28,'Założenia i wyniki'!$E$27))</f>
        <v>0</v>
      </c>
      <c r="AN70" s="1">
        <f t="shared" ref="AN70" si="807">AL70+AM70</f>
        <v>0</v>
      </c>
      <c r="AO70" s="1">
        <f>IF(AO11&gt;0,AO11,0)*(IF('Założenia i wyniki'!$E$6&gt;3,'Założenia i wyniki'!$E$28,'Założenia i wyniki'!$E$27))</f>
        <v>0</v>
      </c>
      <c r="AP70" s="1">
        <f>IF(AP11&gt;0,AP11,0)*(IF('Założenia i wyniki'!$E$6&gt;3,'Założenia i wyniki'!$E$28,'Założenia i wyniki'!$E$27))</f>
        <v>0</v>
      </c>
      <c r="AQ70" s="1">
        <f t="shared" ref="AQ70" si="808">AO70+AP70</f>
        <v>0</v>
      </c>
      <c r="AR70" s="1">
        <f>IF(AR11&gt;0,AR11,0)*(IF('Założenia i wyniki'!$E$6&gt;3,'Założenia i wyniki'!$E$28,'Założenia i wyniki'!$E$27))</f>
        <v>0</v>
      </c>
      <c r="AS70" s="1">
        <f>IF(AS11&gt;0,AS11,0)*(IF('Założenia i wyniki'!$E$6&gt;3,'Założenia i wyniki'!$E$28,'Założenia i wyniki'!$E$27))</f>
        <v>0</v>
      </c>
      <c r="AT70" s="1">
        <f t="shared" ref="AT70" si="809">AR70+AS70</f>
        <v>0</v>
      </c>
      <c r="AU70" s="1">
        <f>IF(AU11&gt;0,AU11,0)*AU22</f>
        <v>0</v>
      </c>
      <c r="AV70" s="1">
        <f>IF(AV11&gt;0,AV11,0)*AV22</f>
        <v>0</v>
      </c>
      <c r="AW70" s="1">
        <f>AU70+AV70</f>
        <v>0</v>
      </c>
      <c r="AX70" s="1">
        <f t="shared" ref="AX70:AY70" si="810">IF(AX11&gt;0,AX11,0)*AX22</f>
        <v>0</v>
      </c>
      <c r="AY70" s="1">
        <f t="shared" si="810"/>
        <v>0</v>
      </c>
      <c r="AZ70" s="1">
        <f t="shared" ref="AZ70" si="811">AX70+AY70</f>
        <v>0</v>
      </c>
      <c r="BA70" s="1">
        <f t="shared" ref="BA70:BB70" si="812">IF(BA11&gt;0,BA11,0)*BA22</f>
        <v>0</v>
      </c>
      <c r="BB70" s="1">
        <f t="shared" si="812"/>
        <v>0</v>
      </c>
      <c r="BC70" s="1">
        <f t="shared" ref="BC70" si="813">BA70+BB70</f>
        <v>0</v>
      </c>
      <c r="BD70" s="1">
        <f t="shared" ref="BD70:BE70" si="814">IF(BD11&gt;0,BD11,0)*BD22</f>
        <v>0</v>
      </c>
      <c r="BE70" s="1">
        <f t="shared" si="814"/>
        <v>0</v>
      </c>
      <c r="BF70" s="1">
        <f t="shared" ref="BF70" si="815">BD70+BE70</f>
        <v>0</v>
      </c>
      <c r="BG70" s="1">
        <f t="shared" ref="BG70:BH70" si="816">IF(BG11&gt;0,BG11,0)*BG22</f>
        <v>0</v>
      </c>
      <c r="BH70" s="1">
        <f t="shared" si="816"/>
        <v>0</v>
      </c>
      <c r="BI70" s="1">
        <f t="shared" ref="BI70" si="817">BG70+BH70</f>
        <v>0</v>
      </c>
      <c r="BJ70" s="1">
        <f t="shared" ref="BJ70:BK70" si="818">IF(BJ11&gt;0,BJ11,0)*BJ22</f>
        <v>0</v>
      </c>
      <c r="BK70" s="1">
        <f t="shared" si="818"/>
        <v>0</v>
      </c>
      <c r="BL70" s="1">
        <f t="shared" ref="BL70" si="819">BJ70+BK70</f>
        <v>0</v>
      </c>
      <c r="BM70" s="1">
        <f t="shared" ref="BM70:BN70" si="820">IF(BM11&gt;0,BM11,0)*BM22</f>
        <v>0</v>
      </c>
      <c r="BN70" s="1">
        <f t="shared" si="820"/>
        <v>0</v>
      </c>
      <c r="BO70" s="1">
        <f t="shared" ref="BO70" si="821">BM70+BN70</f>
        <v>0</v>
      </c>
      <c r="BP70" s="1">
        <f t="shared" ref="BP70:BQ70" si="822">IF(BP11&gt;0,BP11,0)*BP22</f>
        <v>0</v>
      </c>
      <c r="BQ70" s="1">
        <f t="shared" si="822"/>
        <v>0</v>
      </c>
      <c r="BR70" s="1">
        <f t="shared" ref="BR70" si="823">BP70+BQ70</f>
        <v>0</v>
      </c>
      <c r="BS70" s="1">
        <f t="shared" ref="BS70:BT70" si="824">IF(BS11&gt;0,BS11,0)*BS22</f>
        <v>0</v>
      </c>
      <c r="BT70" s="1">
        <f t="shared" si="824"/>
        <v>0</v>
      </c>
      <c r="BU70" s="1">
        <f t="shared" ref="BU70" si="825">BS70+BT70</f>
        <v>0</v>
      </c>
      <c r="BV70" s="1">
        <f t="shared" ref="BV70:BW70" si="826">IF(BV11&gt;0,BV11,0)*BV22</f>
        <v>0</v>
      </c>
      <c r="BW70" s="1">
        <f t="shared" si="826"/>
        <v>0</v>
      </c>
      <c r="BX70" s="1">
        <f t="shared" ref="BX70" si="827">BV70+BW70</f>
        <v>0</v>
      </c>
      <c r="BY70" s="1">
        <f t="shared" ref="BY70:BZ70" si="828">IF(BY11&gt;0,BY11,0)*BY22</f>
        <v>0</v>
      </c>
      <c r="BZ70" s="1">
        <f t="shared" si="828"/>
        <v>0</v>
      </c>
      <c r="CA70" s="1">
        <f t="shared" ref="CA70" si="829">BY70+BZ70</f>
        <v>0</v>
      </c>
      <c r="CB70" s="1">
        <f t="shared" ref="CB70:CC70" si="830">IF(CB11&gt;0,CB11,0)*CB22</f>
        <v>0</v>
      </c>
      <c r="CC70" s="1">
        <f t="shared" si="830"/>
        <v>0</v>
      </c>
      <c r="CD70" s="1">
        <f t="shared" ref="CD70" si="831">CB70+CC70</f>
        <v>0</v>
      </c>
      <c r="CE70" s="1">
        <f t="shared" ref="CE70:CF70" si="832">IF(CE11&gt;0,CE11,0)*CE22</f>
        <v>0</v>
      </c>
      <c r="CF70" s="1">
        <f t="shared" si="832"/>
        <v>0</v>
      </c>
      <c r="CG70" s="1">
        <f t="shared" ref="CG70" si="833">CE70+CF70</f>
        <v>0</v>
      </c>
      <c r="CH70" s="1">
        <f t="shared" ref="CH70:CI70" si="834">IF(CH11&gt;0,CH11,0)*CH22</f>
        <v>0</v>
      </c>
      <c r="CI70" s="1">
        <f t="shared" si="834"/>
        <v>0</v>
      </c>
      <c r="CJ70" s="1">
        <f t="shared" ref="CJ70" si="835">CH70+CI70</f>
        <v>0</v>
      </c>
      <c r="CK70" s="1">
        <f t="shared" ref="CK70:CL70" si="836">IF(CK11&gt;0,CK11,0)*CK22</f>
        <v>0</v>
      </c>
      <c r="CL70" s="1">
        <f t="shared" si="836"/>
        <v>0</v>
      </c>
      <c r="CM70" s="1">
        <f t="shared" ref="CM70" si="837">CK70+CL70</f>
        <v>0</v>
      </c>
    </row>
    <row r="71" spans="1:91" s="1" customFormat="1" x14ac:dyDescent="0.25">
      <c r="A71" s="1" t="s">
        <v>225</v>
      </c>
      <c r="B71" s="1">
        <f>SUM(B68:B70)</f>
        <v>1040.9410217275399</v>
      </c>
      <c r="C71" s="1">
        <f>SUM(C68:C70)</f>
        <v>924.69464159912673</v>
      </c>
      <c r="D71" s="1">
        <f>B71+C71</f>
        <v>1965.6356633266666</v>
      </c>
      <c r="E71" s="1">
        <f>SUM(E68:E70)</f>
        <v>1055.1524464457657</v>
      </c>
      <c r="F71" s="1">
        <f>SUM(F68:F70)</f>
        <v>938.80890644141471</v>
      </c>
      <c r="G71" s="1">
        <f>E71+F71</f>
        <v>1993.9613528871805</v>
      </c>
      <c r="H71" s="1">
        <f>SUM(H68:H70)</f>
        <v>1071.1770582958886</v>
      </c>
      <c r="I71" s="1">
        <f>SUM(I68:I70)</f>
        <v>953.08004257447215</v>
      </c>
      <c r="J71" s="1">
        <f>H71+I71</f>
        <v>2024.2571008703608</v>
      </c>
      <c r="K71" s="1">
        <f>SUM(K68:K70)</f>
        <v>1087.377444721141</v>
      </c>
      <c r="L71" s="1">
        <f>SUM(L68:L70)</f>
        <v>967.50762180583263</v>
      </c>
      <c r="M71" s="1">
        <f>K71+L71</f>
        <v>2054.8850665269738</v>
      </c>
      <c r="N71" s="1">
        <f>SUM(N68:N70)</f>
        <v>1103.7530015015486</v>
      </c>
      <c r="O71" s="1">
        <f>SUM(O68:O70)</f>
        <v>982.09110625614016</v>
      </c>
      <c r="P71" s="1">
        <f>N71+O71</f>
        <v>2085.844107757689</v>
      </c>
      <c r="Q71" s="1">
        <f>SUM(Q68:Q70)</f>
        <v>1120.3029956240678</v>
      </c>
      <c r="R71" s="1">
        <f>SUM(R68:R70)</f>
        <v>996.82984339386712</v>
      </c>
      <c r="S71" s="1">
        <f>Q71+R71</f>
        <v>2117.1328390179351</v>
      </c>
      <c r="T71" s="1">
        <f>SUM(T68:T70)</f>
        <v>1137.0265595095505</v>
      </c>
      <c r="U71" s="1">
        <f>SUM(U68:U70)</f>
        <v>1011.7230608961299</v>
      </c>
      <c r="V71" s="1">
        <f>T71+U71</f>
        <v>2148.7496204056806</v>
      </c>
      <c r="W71" s="1">
        <f>SUM(W68:W70)</f>
        <v>1153.9226850382233</v>
      </c>
      <c r="X71" s="1">
        <f>SUM(X68:X70)</f>
        <v>1026.7698613301445</v>
      </c>
      <c r="Y71" s="1">
        <f>W71+X71</f>
        <v>2180.6925463683679</v>
      </c>
      <c r="Z71" s="1">
        <f>SUM(Z68:Z70)</f>
        <v>1170.9902173673745</v>
      </c>
      <c r="AA71" s="1">
        <f>SUM(AA68:AA70)</f>
        <v>1041.9692166497034</v>
      </c>
      <c r="AB71" s="1">
        <f>Z71+AA71</f>
        <v>2212.9594340170779</v>
      </c>
      <c r="AC71" s="1">
        <f>SUM(AC68:AC70)</f>
        <v>1188.2278485347508</v>
      </c>
      <c r="AD71" s="1">
        <f>SUM(AD68:AD70)</f>
        <v>1057.3199625008901</v>
      </c>
      <c r="AE71" s="1">
        <f>AC71+AD71</f>
        <v>2245.5478110356407</v>
      </c>
      <c r="AF71" s="1">
        <f>SUM(AF68:AF70)</f>
        <v>1205.6341108409722</v>
      </c>
      <c r="AG71" s="1">
        <f>SUM(AG68:AG70)</f>
        <v>1072.8207923310756</v>
      </c>
      <c r="AH71" s="1">
        <f>AF71+AG71</f>
        <v>2278.454903172048</v>
      </c>
      <c r="AI71" s="1">
        <f>SUM(AI68:AI70)</f>
        <v>1223.2073700040801</v>
      </c>
      <c r="AJ71" s="1">
        <f>SUM(AJ68:AJ70)</f>
        <v>1088.4702512950648</v>
      </c>
      <c r="AK71" s="1">
        <f>AI71+AJ71</f>
        <v>2311.6776212991449</v>
      </c>
      <c r="AL71" s="1">
        <f>SUM(AL68:AL70)</f>
        <v>1240.9458180791316</v>
      </c>
      <c r="AM71" s="1">
        <f>SUM(AM68:AM70)</f>
        <v>1104.2667299520888</v>
      </c>
      <c r="AN71" s="1">
        <f>AL71+AM71</f>
        <v>2345.2125480312206</v>
      </c>
      <c r="AO71" s="1">
        <f>SUM(AO68:AO70)</f>
        <v>1258.8474661355381</v>
      </c>
      <c r="AP71" s="1">
        <f>SUM(AP68:AP70)</f>
        <v>1120.2084577471378</v>
      </c>
      <c r="AQ71" s="1">
        <f>AO71+AP71</f>
        <v>2379.0559238826759</v>
      </c>
      <c r="AR71" s="1">
        <f>SUM(AR68:AR70)</f>
        <v>1276.9101366846448</v>
      </c>
      <c r="AS71" s="1">
        <f>SUM(AS68:AS70)</f>
        <v>1136.2934962699587</v>
      </c>
      <c r="AT71" s="1">
        <f>AR71+AS71</f>
        <v>2413.2036329546036</v>
      </c>
      <c r="AU71" s="1">
        <f>SUM(AU68:AU70)</f>
        <v>1295.1314558498157</v>
      </c>
      <c r="AV71" s="1">
        <f>SUM(AV68:AV70)</f>
        <v>1152.5197322848271</v>
      </c>
      <c r="AW71" s="1">
        <f>AU71+AV71</f>
        <v>2447.6511881346428</v>
      </c>
      <c r="AX71" s="1">
        <f>SUM(AX68:AX70)</f>
        <v>1313.508845271064</v>
      </c>
      <c r="AY71" s="1">
        <f>SUM(AY68:AY70)</f>
        <v>1168.8848705240175</v>
      </c>
      <c r="AZ71" s="1">
        <f>AX71+AY71</f>
        <v>2482.3937157950813</v>
      </c>
      <c r="BA71" s="1">
        <f>SUM(BA68:BA70)</f>
        <v>1332.0395137360488</v>
      </c>
      <c r="BB71" s="1">
        <f>SUM(BB68:BB70)</f>
        <v>1185.386426237673</v>
      </c>
      <c r="BC71" s="1">
        <f>BA71+BB71</f>
        <v>2517.4259399737221</v>
      </c>
      <c r="BD71" s="1">
        <f>SUM(BD68:BD70)</f>
        <v>1350.7204485289972</v>
      </c>
      <c r="BE71" s="1">
        <f>SUM(BE68:BE70)</f>
        <v>1202.0217174925799</v>
      </c>
      <c r="BF71" s="1">
        <f>BD71+BE71</f>
        <v>2552.7421660215768</v>
      </c>
      <c r="BG71" s="1">
        <f>SUM(BG68:BG70)</f>
        <v>1369.5484064888835</v>
      </c>
      <c r="BH71" s="1">
        <f>SUM(BH68:BH70)</f>
        <v>1218.7878572121183</v>
      </c>
      <c r="BI71" s="1">
        <f>BG71+BH71</f>
        <v>2588.3362637010018</v>
      </c>
      <c r="BJ71" s="1">
        <f>SUM(BJ68:BJ70)</f>
        <v>1388.5199047679387</v>
      </c>
      <c r="BK71" s="1">
        <f>SUM(BK68:BK70)</f>
        <v>1235.6817449494442</v>
      </c>
      <c r="BL71" s="1">
        <f>BJ71+BK71</f>
        <v>2624.2016497173827</v>
      </c>
      <c r="BM71" s="1">
        <f>SUM(BM68:BM70)</f>
        <v>1407.6312112812973</v>
      </c>
      <c r="BN71" s="1">
        <f>SUM(BN68:BN70)</f>
        <v>1252.700058385723</v>
      </c>
      <c r="BO71" s="1">
        <f>BM71+BN71</f>
        <v>2660.33126966702</v>
      </c>
      <c r="BP71" s="1">
        <f>SUM(BP68:BP70)</f>
        <v>1426.8783348383308</v>
      </c>
      <c r="BQ71" s="1">
        <f>SUM(BQ68:BQ70)</f>
        <v>1269.8392445449977</v>
      </c>
      <c r="BR71" s="1">
        <f>BP71+BQ71</f>
        <v>2696.7175793833285</v>
      </c>
      <c r="BS71" s="1">
        <f>SUM(BS68:BS70)</f>
        <v>1446.2570149459375</v>
      </c>
      <c r="BT71" s="1">
        <f>SUM(BT68:BT70)</f>
        <v>1287.0955107170291</v>
      </c>
      <c r="BU71" s="1">
        <f>BS71+BT71</f>
        <v>2733.3525256629664</v>
      </c>
      <c r="BV71" s="1">
        <f>SUM(BV68:BV70)</f>
        <v>1465.7627112737719</v>
      </c>
      <c r="BW71" s="1">
        <f>SUM(BW68:BW70)</f>
        <v>1304.4648150792004</v>
      </c>
      <c r="BX71" s="1">
        <f>BV71+BW71</f>
        <v>2770.2275263529723</v>
      </c>
      <c r="BY71" s="1">
        <f>SUM(BY68:BY70)</f>
        <v>1485.3905927711198</v>
      </c>
      <c r="BZ71" s="1">
        <f>SUM(BZ68:BZ70)</f>
        <v>1321.9428570083048</v>
      </c>
      <c r="CA71" s="1">
        <f>BY71+BZ71</f>
        <v>2807.3334497794249</v>
      </c>
      <c r="CB71" s="1">
        <f>SUM(CB68:CB70)</f>
        <v>1505.1355264248043</v>
      </c>
      <c r="CC71" s="1">
        <f>SUM(CC68:CC70)</f>
        <v>1339.5250670727855</v>
      </c>
      <c r="CD71" s="1">
        <f>CB71+CC71</f>
        <v>2844.6605934975896</v>
      </c>
      <c r="CE71" s="1">
        <f>SUM(CE68:CE70)</f>
        <v>1524.9920656472275</v>
      </c>
      <c r="CF71" s="1">
        <f>SUM(CF68:CF70)</f>
        <v>1357.2065966957171</v>
      </c>
      <c r="CG71" s="1">
        <f>CE71+CF71</f>
        <v>2882.1986623429448</v>
      </c>
      <c r="CH71" s="1">
        <f>SUM(CH68:CH70)</f>
        <v>1544.9544382833176</v>
      </c>
      <c r="CI71" s="1">
        <f>SUM(CI68:CI70)</f>
        <v>1374.9823074785363</v>
      </c>
      <c r="CJ71" s="1">
        <f>CH71+CI71</f>
        <v>2919.9367457618537</v>
      </c>
      <c r="CK71" s="1">
        <f>SUM(CK68:CK70)</f>
        <v>1565.0165342248288</v>
      </c>
      <c r="CL71" s="1">
        <f>SUM(CL68:CL70)</f>
        <v>1392.8467601752336</v>
      </c>
      <c r="CM71" s="1">
        <f>CK71+CL71</f>
        <v>2957.8632944000624</v>
      </c>
    </row>
    <row r="72" spans="1:91" s="1" customFormat="1" x14ac:dyDescent="0.25">
      <c r="A72" s="1" t="s">
        <v>195</v>
      </c>
      <c r="D72" s="1">
        <f>IF(D67&gt;0,D67*'Założenia i wyniki'!$E$23%,0)</f>
        <v>0</v>
      </c>
      <c r="G72" s="1">
        <f>IF(G67&gt;0,G67*'Założenia i wyniki'!$E$23%,0)</f>
        <v>0</v>
      </c>
      <c r="J72" s="1">
        <f>IF(J67&gt;0,J67*'Założenia i wyniki'!$E$23%,0)</f>
        <v>0</v>
      </c>
      <c r="M72" s="1">
        <f>IF(M67&gt;0,M67*'Założenia i wyniki'!$E$23%,0)</f>
        <v>0</v>
      </c>
      <c r="P72" s="1">
        <f>IF(P67&gt;0,P67*'Założenia i wyniki'!$E$23%,0)</f>
        <v>0</v>
      </c>
      <c r="S72" s="1">
        <f>IF(S67&gt;0,S67*'Założenia i wyniki'!$E$23%,0)</f>
        <v>0</v>
      </c>
      <c r="V72" s="1">
        <f>IF(V67&gt;0,V67*'Założenia i wyniki'!$E$23%,0)</f>
        <v>0</v>
      </c>
      <c r="Y72" s="1">
        <f>IF(Y67&gt;0,Y67*'Założenia i wyniki'!$E$23%,0)</f>
        <v>0</v>
      </c>
      <c r="AB72" s="1">
        <f>IF(AB67&gt;0,AB67*'Założenia i wyniki'!$E$23%,0)</f>
        <v>0</v>
      </c>
      <c r="AE72" s="1">
        <f>IF(AE67&gt;0,AE67*'Założenia i wyniki'!$E$23%,0)</f>
        <v>0</v>
      </c>
      <c r="AH72" s="1">
        <f>IF(AH67&gt;0,AH67*'Założenia i wyniki'!$E$23%,0)</f>
        <v>0</v>
      </c>
      <c r="AK72" s="1">
        <f>IF(AK67&gt;0,AK67*'Założenia i wyniki'!$E$23%,0)</f>
        <v>0</v>
      </c>
      <c r="AN72" s="1">
        <f>IF(AN67&gt;0,AN67*'Założenia i wyniki'!$E$23%,0)</f>
        <v>0</v>
      </c>
      <c r="AQ72" s="1">
        <f>IF(AQ67&gt;0,AQ67*'Założenia i wyniki'!$E$23%,0)</f>
        <v>0</v>
      </c>
      <c r="AT72" s="1">
        <f>IF(AT67&gt;0,AT67*'Założenia i wyniki'!$E$23%,0)</f>
        <v>0</v>
      </c>
      <c r="AW72" s="1">
        <f>IF(AW67&gt;0,AW67*'Założenia i wyniki'!$E$23%,0)</f>
        <v>0</v>
      </c>
      <c r="AZ72" s="1">
        <f>IF(AZ67&gt;0,AZ67*'Założenia i wyniki'!$E$23%,0)</f>
        <v>0</v>
      </c>
      <c r="BC72" s="1">
        <f>IF(BC67&gt;0,BC67*'Założenia i wyniki'!$E$23%,0)</f>
        <v>0</v>
      </c>
      <c r="BF72" s="1">
        <f>IF(BF67&gt;0,BF67*'Założenia i wyniki'!$E$23%,0)</f>
        <v>0</v>
      </c>
      <c r="BI72" s="1">
        <f>IF(BI67&gt;0,BI67*'Założenia i wyniki'!$E$23%,0)</f>
        <v>0</v>
      </c>
      <c r="BL72" s="1">
        <f>IF(BL67&gt;0,BL67*'Założenia i wyniki'!$E$23%,0)</f>
        <v>0</v>
      </c>
      <c r="BO72" s="1">
        <f>IF(BO67&gt;0,BO67*'Założenia i wyniki'!$E$23%,0)</f>
        <v>0</v>
      </c>
      <c r="BR72" s="1">
        <f>IF(BR67&gt;0,BR67*'Założenia i wyniki'!$E$23%,0)</f>
        <v>0</v>
      </c>
      <c r="BU72" s="1">
        <f>IF(BU67&gt;0,BU67*'Założenia i wyniki'!$E$23%,0)</f>
        <v>0</v>
      </c>
      <c r="BX72" s="1">
        <f>IF(BX67&gt;0,BX67*'Założenia i wyniki'!$E$23%,0)</f>
        <v>0</v>
      </c>
      <c r="CA72" s="1">
        <f>IF(CA67&gt;0,CA67*'Założenia i wyniki'!$E$23%,0)</f>
        <v>0</v>
      </c>
      <c r="CD72" s="1">
        <f>IF(CD67&gt;0,CD67*'Założenia i wyniki'!$E$23%,0)</f>
        <v>0</v>
      </c>
      <c r="CG72" s="1">
        <f>IF(CG67&gt;0,CG67*'Założenia i wyniki'!$E$23%,0)</f>
        <v>0</v>
      </c>
      <c r="CJ72" s="1">
        <f>IF(CJ67&gt;0,CJ67*'Założenia i wyniki'!$E$23%,0)</f>
        <v>0</v>
      </c>
      <c r="CM72" s="1">
        <f>IF(CM67&gt;0,CM67*'Założenia i wyniki'!$E$23%,0)</f>
        <v>0</v>
      </c>
    </row>
    <row r="73" spans="1:91" s="1" customFormat="1" x14ac:dyDescent="0.25">
      <c r="A73" s="166" t="s">
        <v>231</v>
      </c>
      <c r="D73" s="1">
        <f>D71*D$24</f>
        <v>1922.6432245553594</v>
      </c>
      <c r="G73" s="1">
        <f t="shared" ref="G73" si="838">G71*G$24</f>
        <v>1907.6912772178405</v>
      </c>
      <c r="J73" s="1">
        <f t="shared" ref="J73" si="839">J71*J$24</f>
        <v>1894.3172214703047</v>
      </c>
      <c r="M73" s="1">
        <f t="shared" ref="M73" si="840">M71*M$24</f>
        <v>1880.9196814153656</v>
      </c>
      <c r="P73" s="1">
        <f t="shared" ref="P73" si="841">P71*P$24</f>
        <v>1867.4984086474747</v>
      </c>
      <c r="S73" s="1">
        <f t="shared" ref="S73" si="842">S71*S$24</f>
        <v>1854.0531538713599</v>
      </c>
      <c r="V73" s="1">
        <f t="shared" ref="V73" si="843">V71*V$24</f>
        <v>1840.5836670522062</v>
      </c>
      <c r="Y73" s="1">
        <f t="shared" ref="Y73" si="844">Y71*Y$24</f>
        <v>1827.0896975588307</v>
      </c>
      <c r="AB73" s="1">
        <f t="shared" ref="AB73" si="845">AB71*AB$24</f>
        <v>1813.570994300107</v>
      </c>
      <c r="AE73" s="1">
        <f t="shared" ref="AE73" si="846">AE71*AE$24</f>
        <v>1800.0273058548783</v>
      </c>
      <c r="AH73" s="1">
        <f t="shared" ref="AH73" si="847">AH71*AH$24</f>
        <v>1786.458380595597</v>
      </c>
      <c r="AK73" s="1">
        <f t="shared" ref="AK73" si="848">AK71*AK$24</f>
        <v>1772.8639668059168</v>
      </c>
      <c r="AN73" s="1">
        <f t="shared" ref="AN73" si="849">AN71*AN$24</f>
        <v>1759.2438127924672</v>
      </c>
      <c r="AQ73" s="1">
        <f t="shared" ref="AQ73" si="850">AQ71*AQ$24</f>
        <v>1745.5976669910049</v>
      </c>
      <c r="AT73" s="1">
        <f t="shared" ref="AT73" si="851">AT71*AT$24</f>
        <v>1731.9252780671745</v>
      </c>
      <c r="AW73" s="1">
        <f t="shared" ref="AW73" si="852">AW71*AW$24</f>
        <v>1718.2263950120534</v>
      </c>
      <c r="AZ73" s="1">
        <f t="shared" ref="AZ73" si="853">AZ71*AZ$24</f>
        <v>1704.5007672326935</v>
      </c>
      <c r="BC73" s="1">
        <f t="shared" ref="BC73" si="854">BC71*BC$24</f>
        <v>1690.7481446378379</v>
      </c>
      <c r="BF73" s="1">
        <f t="shared" ref="BF73" si="855">BF71*BF$24</f>
        <v>1676.9682777189951</v>
      </c>
      <c r="BI73" s="1">
        <f t="shared" ref="BI73" si="856">BI71*BI$24</f>
        <v>1663.1609176270474</v>
      </c>
      <c r="BL73" s="1">
        <f t="shared" ref="BL73" si="857">BL71*BL$24</f>
        <v>1649.325816244562</v>
      </c>
      <c r="BO73" s="1">
        <f t="shared" ref="BO73" si="858">BO71*BO$24</f>
        <v>1635.4627262539725</v>
      </c>
      <c r="BR73" s="1">
        <f t="shared" ref="BR73" si="859">BR71*BR$24</f>
        <v>1621.5714012017791</v>
      </c>
      <c r="BU73" s="1">
        <f t="shared" ref="BU73" si="860">BU71*BU$24</f>
        <v>1607.6515955589332</v>
      </c>
      <c r="BX73" s="1">
        <f t="shared" ref="BX73" si="861">BX71*BX$24</f>
        <v>1593.7030647775525</v>
      </c>
      <c r="CA73" s="1">
        <f t="shared" ref="CA73" si="862">CA71*CA$24</f>
        <v>1579.7255653441005</v>
      </c>
      <c r="CD73" s="1">
        <f t="shared" ref="CD73" si="863">CD71*CD$24</f>
        <v>1565.718854829174</v>
      </c>
      <c r="CG73" s="1">
        <f t="shared" ref="CG73" si="864">CG71*CG$24</f>
        <v>1551.6826919340456</v>
      </c>
      <c r="CJ73" s="1">
        <f t="shared" ref="CJ73" si="865">CJ71*CJ$24</f>
        <v>1537.6168365340668</v>
      </c>
      <c r="CM73" s="1">
        <f t="shared" ref="CM73" si="866">CM71*CM$24</f>
        <v>1523.5210497190753</v>
      </c>
    </row>
    <row r="74" spans="1:91" s="1" customFormat="1" x14ac:dyDescent="0.25">
      <c r="A74" s="44" t="s">
        <v>154</v>
      </c>
      <c r="B74" s="26">
        <f>B55</f>
        <v>0</v>
      </c>
      <c r="C74" s="26">
        <f>C55</f>
        <v>0</v>
      </c>
      <c r="D74" s="1">
        <f>B74+C74</f>
        <v>0</v>
      </c>
      <c r="E74" s="26">
        <f>E55</f>
        <v>0</v>
      </c>
      <c r="F74" s="26">
        <f>F55</f>
        <v>0</v>
      </c>
      <c r="G74" s="1">
        <f>E74+F74</f>
        <v>0</v>
      </c>
      <c r="H74" s="26">
        <f>H55</f>
        <v>0</v>
      </c>
      <c r="I74" s="26">
        <f>I55</f>
        <v>0</v>
      </c>
      <c r="J74" s="1">
        <f>H74+I74</f>
        <v>0</v>
      </c>
      <c r="K74" s="26">
        <f>K55</f>
        <v>0</v>
      </c>
      <c r="L74" s="26">
        <f>L55</f>
        <v>0</v>
      </c>
      <c r="M74" s="1">
        <f>K74+L74</f>
        <v>0</v>
      </c>
      <c r="N74" s="26">
        <f>N55</f>
        <v>0</v>
      </c>
      <c r="O74" s="26">
        <f>O55</f>
        <v>0</v>
      </c>
      <c r="P74" s="1">
        <f>N74+O74</f>
        <v>0</v>
      </c>
      <c r="Q74" s="26">
        <f>Q55</f>
        <v>0</v>
      </c>
      <c r="R74" s="26">
        <f>R55</f>
        <v>0</v>
      </c>
      <c r="S74" s="1">
        <f>Q74+R74</f>
        <v>0</v>
      </c>
      <c r="T74" s="26">
        <f>T55</f>
        <v>0</v>
      </c>
      <c r="U74" s="26">
        <f>U55</f>
        <v>0</v>
      </c>
      <c r="V74" s="1">
        <f>T74+U74</f>
        <v>0</v>
      </c>
      <c r="W74" s="26">
        <f>W55</f>
        <v>0</v>
      </c>
      <c r="X74" s="26">
        <f>X55</f>
        <v>0</v>
      </c>
      <c r="Y74" s="1">
        <f>W74+X74</f>
        <v>0</v>
      </c>
      <c r="Z74" s="26">
        <f>Z55</f>
        <v>0</v>
      </c>
      <c r="AA74" s="26">
        <f>AA55</f>
        <v>0</v>
      </c>
      <c r="AB74" s="1">
        <f>Z74+AA74</f>
        <v>0</v>
      </c>
      <c r="AC74" s="26">
        <f>AC55</f>
        <v>0</v>
      </c>
      <c r="AD74" s="26">
        <f>AD55</f>
        <v>0</v>
      </c>
      <c r="AE74" s="1">
        <f>AC74+AD74</f>
        <v>0</v>
      </c>
      <c r="AF74" s="26">
        <f>AF55</f>
        <v>0</v>
      </c>
      <c r="AG74" s="26">
        <f>AG55</f>
        <v>0</v>
      </c>
      <c r="AH74" s="1">
        <f>AF74+AG74</f>
        <v>0</v>
      </c>
      <c r="AI74" s="26">
        <f>AI55</f>
        <v>0</v>
      </c>
      <c r="AJ74" s="26">
        <f>AJ55</f>
        <v>0</v>
      </c>
      <c r="AK74" s="1">
        <f>AI74+AJ74</f>
        <v>0</v>
      </c>
      <c r="AL74" s="26">
        <f>AL55</f>
        <v>0</v>
      </c>
      <c r="AM74" s="26">
        <f>AM55</f>
        <v>0</v>
      </c>
      <c r="AN74" s="1">
        <f>AL74+AM74</f>
        <v>0</v>
      </c>
      <c r="AO74" s="26">
        <f>AO55</f>
        <v>0</v>
      </c>
      <c r="AP74" s="26">
        <f>AP55</f>
        <v>0</v>
      </c>
      <c r="AQ74" s="1">
        <f>AO74+AP74</f>
        <v>0</v>
      </c>
      <c r="AR74" s="26">
        <f>AR55</f>
        <v>0</v>
      </c>
      <c r="AS74" s="26">
        <f>AS55</f>
        <v>0</v>
      </c>
      <c r="AT74" s="1">
        <f>AR74+AS74</f>
        <v>0</v>
      </c>
    </row>
    <row r="75" spans="1:91" s="1" customFormat="1" x14ac:dyDescent="0.25">
      <c r="A75" s="1" t="s">
        <v>205</v>
      </c>
      <c r="B75" s="1">
        <f>B$10*B$17+B$10*B$18+B$10*B$21+B$19+B$20</f>
        <v>749.61298452605956</v>
      </c>
      <c r="C75" s="1">
        <f t="shared" ref="C75:BN75" si="867">C$10*C$17+C$10*C$18+C$10*C$21+C$19+C$20</f>
        <v>831.67287547708725</v>
      </c>
      <c r="D75" s="1">
        <f t="shared" si="867"/>
        <v>1581.2858600031464</v>
      </c>
      <c r="E75" s="1">
        <f t="shared" si="867"/>
        <v>768.08104508392432</v>
      </c>
      <c r="F75" s="1">
        <f t="shared" si="867"/>
        <v>851.85526887668505</v>
      </c>
      <c r="G75" s="1">
        <f t="shared" si="867"/>
        <v>1619.9363139606094</v>
      </c>
      <c r="H75" s="1">
        <f t="shared" si="867"/>
        <v>786.91137381675912</v>
      </c>
      <c r="I75" s="1">
        <f t="shared" si="867"/>
        <v>872.42879375369216</v>
      </c>
      <c r="J75" s="1">
        <f t="shared" si="867"/>
        <v>1659.3401675704513</v>
      </c>
      <c r="K75" s="1">
        <f t="shared" si="867"/>
        <v>806.10812713025689</v>
      </c>
      <c r="L75" s="1">
        <f t="shared" si="867"/>
        <v>893.39782805198047</v>
      </c>
      <c r="M75" s="1">
        <f t="shared" si="867"/>
        <v>1699.5059551822378</v>
      </c>
      <c r="N75" s="1">
        <f t="shared" si="867"/>
        <v>825.67538110652958</v>
      </c>
      <c r="O75" s="1">
        <f t="shared" si="867"/>
        <v>914.76665876436221</v>
      </c>
      <c r="P75" s="1">
        <f t="shared" si="867"/>
        <v>1740.4420398708917</v>
      </c>
      <c r="Q75" s="1">
        <f t="shared" si="867"/>
        <v>845.61712367956454</v>
      </c>
      <c r="R75" s="1">
        <f t="shared" si="867"/>
        <v>936.53947336785473</v>
      </c>
      <c r="S75" s="1">
        <f t="shared" si="867"/>
        <v>1782.1565970474194</v>
      </c>
      <c r="T75" s="1">
        <f t="shared" si="867"/>
        <v>865.93724644487213</v>
      </c>
      <c r="U75" s="1">
        <f t="shared" si="867"/>
        <v>958.72035086135622</v>
      </c>
      <c r="V75" s="1">
        <f t="shared" si="867"/>
        <v>1824.6575973062284</v>
      </c>
      <c r="W75" s="1">
        <f t="shared" si="867"/>
        <v>886.63953608942313</v>
      </c>
      <c r="X75" s="1">
        <f t="shared" si="867"/>
        <v>981.31325239067462</v>
      </c>
      <c r="Y75" s="1">
        <f t="shared" si="867"/>
        <v>1867.9527884800978</v>
      </c>
      <c r="Z75" s="1">
        <f t="shared" si="867"/>
        <v>907.72766542750401</v>
      </c>
      <c r="AA75" s="1">
        <f t="shared" si="867"/>
        <v>1004.3220114453443</v>
      </c>
      <c r="AB75" s="1">
        <f t="shared" si="867"/>
        <v>1912.0496768728483</v>
      </c>
      <c r="AC75" s="1">
        <f t="shared" si="867"/>
        <v>929.20518402762434</v>
      </c>
      <c r="AD75" s="1">
        <f t="shared" si="867"/>
        <v>1027.7503236111388</v>
      </c>
      <c r="AE75" s="1">
        <f t="shared" si="867"/>
        <v>1956.955507638763</v>
      </c>
      <c r="AF75" s="1">
        <f t="shared" si="867"/>
        <v>951.07550841510624</v>
      </c>
      <c r="AG75" s="1">
        <f t="shared" si="867"/>
        <v>1051.6017358616286</v>
      </c>
      <c r="AH75" s="1">
        <f t="shared" si="867"/>
        <v>2002.6772442767349</v>
      </c>
      <c r="AI75" s="1">
        <f t="shared" si="867"/>
        <v>973.34191183445864</v>
      </c>
      <c r="AJ75" s="1">
        <f t="shared" si="867"/>
        <v>1075.8796353715784</v>
      </c>
      <c r="AK75" s="1">
        <f t="shared" si="867"/>
        <v>2049.221547206037</v>
      </c>
      <c r="AL75" s="1">
        <f t="shared" si="867"/>
        <v>996.0075135551042</v>
      </c>
      <c r="AM75" s="1">
        <f t="shared" si="867"/>
        <v>1100.5872378343872</v>
      </c>
      <c r="AN75" s="1">
        <f t="shared" si="867"/>
        <v>2096.5947513894912</v>
      </c>
      <c r="AO75" s="1">
        <f t="shared" si="867"/>
        <v>1019.0752677034624</v>
      </c>
      <c r="AP75" s="1">
        <f t="shared" si="867"/>
        <v>1125.7275752651783</v>
      </c>
      <c r="AQ75" s="1">
        <f t="shared" si="867"/>
        <v>2144.8028429686406</v>
      </c>
      <c r="AR75" s="1">
        <f t="shared" si="867"/>
        <v>1042.5479516038256</v>
      </c>
      <c r="AS75" s="1">
        <f t="shared" si="867"/>
        <v>1151.303483270523</v>
      </c>
      <c r="AT75" s="1">
        <f t="shared" si="867"/>
        <v>2193.8514348743488</v>
      </c>
      <c r="AU75" s="1">
        <f t="shared" si="867"/>
        <v>1066.4281536098665</v>
      </c>
      <c r="AV75" s="1">
        <f t="shared" si="867"/>
        <v>1177.3175877651352</v>
      </c>
      <c r="AW75" s="1">
        <f t="shared" si="867"/>
        <v>2243.7457413750017</v>
      </c>
      <c r="AX75" s="1">
        <f t="shared" si="867"/>
        <v>1090.7182604080001</v>
      </c>
      <c r="AY75" s="1">
        <f t="shared" si="867"/>
        <v>1203.7722911152252</v>
      </c>
      <c r="AZ75" s="1">
        <f t="shared" si="867"/>
        <v>2294.4905515232249</v>
      </c>
      <c r="BA75" s="1">
        <f t="shared" si="867"/>
        <v>1115.4204437732019</v>
      </c>
      <c r="BB75" s="1">
        <f t="shared" si="867"/>
        <v>1230.6697576875051</v>
      </c>
      <c r="BC75" s="1">
        <f t="shared" si="867"/>
        <v>2346.0902014607072</v>
      </c>
      <c r="BD75" s="1">
        <f t="shared" si="867"/>
        <v>1140.5366467572183</v>
      </c>
      <c r="BE75" s="1">
        <f t="shared" si="867"/>
        <v>1258.011898782145</v>
      </c>
      <c r="BF75" s="1">
        <f t="shared" si="867"/>
        <v>2398.5485455393632</v>
      </c>
      <c r="BG75" s="1">
        <f t="shared" si="867"/>
        <v>1166.0685692884481</v>
      </c>
      <c r="BH75" s="1">
        <f t="shared" si="867"/>
        <v>1285.8003569272428</v>
      </c>
      <c r="BI75" s="1">
        <f t="shared" si="867"/>
        <v>2451.8689262156913</v>
      </c>
      <c r="BJ75" s="1">
        <f t="shared" si="867"/>
        <v>1192.0176531620646</v>
      </c>
      <c r="BK75" s="1">
        <f t="shared" si="867"/>
        <v>1314.0364895116311</v>
      </c>
      <c r="BL75" s="1">
        <f t="shared" si="867"/>
        <v>2506.0541426736954</v>
      </c>
      <c r="BM75" s="1">
        <f t="shared" si="867"/>
        <v>1218.3850663982439</v>
      </c>
      <c r="BN75" s="1">
        <f t="shared" si="867"/>
        <v>1342.7213517320679</v>
      </c>
      <c r="BO75" s="1">
        <f t="shared" ref="BO75:CM75" si="868">BO$10*BO$17+BO$10*BO$18+BO$10*BO$21+BO$19+BO$20</f>
        <v>2561.1064181303113</v>
      </c>
      <c r="BP75" s="1">
        <f t="shared" si="868"/>
        <v>1245.1716869456222</v>
      </c>
      <c r="BQ75" s="1">
        <f t="shared" si="868"/>
        <v>1371.8556788300514</v>
      </c>
      <c r="BR75" s="1">
        <f t="shared" si="868"/>
        <v>2617.0273657756738</v>
      </c>
      <c r="BS75" s="1">
        <f t="shared" si="868"/>
        <v>1272.3780857063405</v>
      </c>
      <c r="BT75" s="1">
        <f t="shared" si="868"/>
        <v>1401.4398675926964</v>
      </c>
      <c r="BU75" s="1">
        <f t="shared" si="868"/>
        <v>2673.8179532990371</v>
      </c>
      <c r="BV75" s="1">
        <f t="shared" si="868"/>
        <v>1300.0045088582547</v>
      </c>
      <c r="BW75" s="1">
        <f t="shared" si="868"/>
        <v>1431.4739570912398</v>
      </c>
      <c r="BX75" s="1">
        <f t="shared" si="868"/>
        <v>2731.4784659494944</v>
      </c>
      <c r="BY75" s="1">
        <f t="shared" si="868"/>
        <v>1328.0508594490755</v>
      </c>
      <c r="BZ75" s="1">
        <f t="shared" si="868"/>
        <v>1461.9576086298812</v>
      </c>
      <c r="CA75" s="1">
        <f t="shared" si="868"/>
        <v>2790.0084680789569</v>
      </c>
      <c r="CB75" s="1">
        <f t="shared" si="868"/>
        <v>1356.5166782363642</v>
      </c>
      <c r="CC75" s="1">
        <f t="shared" si="868"/>
        <v>1492.8900848767635</v>
      </c>
      <c r="CD75" s="1">
        <f t="shared" si="868"/>
        <v>2849.4067631131275</v>
      </c>
      <c r="CE75" s="1">
        <f t="shared" si="868"/>
        <v>1385.4011237464563</v>
      </c>
      <c r="CF75" s="1">
        <f t="shared" si="868"/>
        <v>1524.270228147949</v>
      </c>
      <c r="CG75" s="1">
        <f t="shared" si="868"/>
        <v>2909.6713518944057</v>
      </c>
      <c r="CH75" s="1">
        <f t="shared" si="868"/>
        <v>1414.7029515244853</v>
      </c>
      <c r="CI75" s="1">
        <f t="shared" si="868"/>
        <v>1556.0964378143167</v>
      </c>
      <c r="CJ75" s="1">
        <f t="shared" si="868"/>
        <v>2970.7993893388025</v>
      </c>
      <c r="CK75" s="1">
        <f t="shared" si="868"/>
        <v>1444.4204925467679</v>
      </c>
      <c r="CL75" s="1">
        <f t="shared" si="868"/>
        <v>1588.3666468002837</v>
      </c>
      <c r="CM75" s="1">
        <f t="shared" si="868"/>
        <v>3032.7871393470514</v>
      </c>
    </row>
    <row r="76" spans="1:91" s="1" customFormat="1" x14ac:dyDescent="0.25">
      <c r="A76" s="1" t="s">
        <v>204</v>
      </c>
      <c r="B76" s="1">
        <f>B57</f>
        <v>153.55999999999997</v>
      </c>
      <c r="C76" s="1">
        <f>C57</f>
        <v>153.55999999999997</v>
      </c>
      <c r="D76" s="1">
        <f>D57</f>
        <v>307.11999999999995</v>
      </c>
      <c r="E76" s="1">
        <f t="shared" ref="E76:BP76" si="869">E57</f>
        <v>157.2044906666666</v>
      </c>
      <c r="F76" s="1">
        <f t="shared" si="869"/>
        <v>157.2044906666666</v>
      </c>
      <c r="G76" s="1">
        <f t="shared" si="869"/>
        <v>314.4089813333332</v>
      </c>
      <c r="H76" s="1">
        <f t="shared" si="869"/>
        <v>160.93547724515545</v>
      </c>
      <c r="I76" s="1">
        <f t="shared" si="869"/>
        <v>160.93547724515545</v>
      </c>
      <c r="J76" s="1">
        <f t="shared" si="869"/>
        <v>321.87095449031091</v>
      </c>
      <c r="K76" s="1">
        <f t="shared" si="869"/>
        <v>164.75501257177379</v>
      </c>
      <c r="L76" s="1">
        <f t="shared" si="869"/>
        <v>164.75501257177379</v>
      </c>
      <c r="M76" s="1">
        <f t="shared" si="869"/>
        <v>329.51002514354758</v>
      </c>
      <c r="N76" s="1">
        <f t="shared" si="869"/>
        <v>168.66519820347719</v>
      </c>
      <c r="O76" s="1">
        <f t="shared" si="869"/>
        <v>168.66519820347719</v>
      </c>
      <c r="P76" s="1">
        <f t="shared" si="869"/>
        <v>337.33039640695438</v>
      </c>
      <c r="Q76" s="1">
        <f t="shared" si="869"/>
        <v>172.66818557417301</v>
      </c>
      <c r="R76" s="1">
        <f t="shared" si="869"/>
        <v>172.66818557417301</v>
      </c>
      <c r="S76" s="1">
        <f t="shared" si="869"/>
        <v>345.33637114834602</v>
      </c>
      <c r="T76" s="1">
        <f t="shared" si="869"/>
        <v>176.76617717846668</v>
      </c>
      <c r="U76" s="1">
        <f t="shared" si="869"/>
        <v>176.76617717846668</v>
      </c>
      <c r="V76" s="1">
        <f t="shared" si="869"/>
        <v>353.53235435693335</v>
      </c>
      <c r="W76" s="1">
        <f t="shared" si="869"/>
        <v>180.96142778350224</v>
      </c>
      <c r="X76" s="1">
        <f t="shared" si="869"/>
        <v>180.96142778350224</v>
      </c>
      <c r="Y76" s="1">
        <f t="shared" si="869"/>
        <v>361.92285556700449</v>
      </c>
      <c r="Z76" s="1">
        <f t="shared" si="869"/>
        <v>185.25624566956401</v>
      </c>
      <c r="AA76" s="1">
        <f t="shared" si="869"/>
        <v>185.25624566956401</v>
      </c>
      <c r="AB76" s="1">
        <f t="shared" si="869"/>
        <v>370.51249133912802</v>
      </c>
      <c r="AC76" s="1">
        <f t="shared" si="869"/>
        <v>189.65299390012163</v>
      </c>
      <c r="AD76" s="1">
        <f t="shared" si="869"/>
        <v>189.65299390012163</v>
      </c>
      <c r="AE76" s="1">
        <f t="shared" si="869"/>
        <v>379.30598780024326</v>
      </c>
      <c r="AF76" s="1">
        <f t="shared" si="869"/>
        <v>194.15409162201783</v>
      </c>
      <c r="AG76" s="1">
        <f t="shared" si="869"/>
        <v>194.15409162201783</v>
      </c>
      <c r="AH76" s="1">
        <f t="shared" si="869"/>
        <v>388.30818324403566</v>
      </c>
      <c r="AI76" s="1">
        <f t="shared" si="869"/>
        <v>198.76201539651368</v>
      </c>
      <c r="AJ76" s="1">
        <f t="shared" si="869"/>
        <v>198.76201539651368</v>
      </c>
      <c r="AK76" s="1">
        <f t="shared" si="869"/>
        <v>397.52403079302735</v>
      </c>
      <c r="AL76" s="1">
        <f t="shared" si="869"/>
        <v>203.47930056192422</v>
      </c>
      <c r="AM76" s="1">
        <f t="shared" si="869"/>
        <v>203.47930056192422</v>
      </c>
      <c r="AN76" s="1">
        <f t="shared" si="869"/>
        <v>406.95860112384844</v>
      </c>
      <c r="AO76" s="1">
        <f t="shared" si="869"/>
        <v>208.30854262859384</v>
      </c>
      <c r="AP76" s="1">
        <f t="shared" si="869"/>
        <v>208.30854262859384</v>
      </c>
      <c r="AQ76" s="1">
        <f t="shared" si="869"/>
        <v>416.61708525718768</v>
      </c>
      <c r="AR76" s="1">
        <f t="shared" si="869"/>
        <v>213.25239870697911</v>
      </c>
      <c r="AS76" s="1">
        <f t="shared" si="869"/>
        <v>213.25239870697911</v>
      </c>
      <c r="AT76" s="1">
        <f t="shared" si="869"/>
        <v>426.50479741395822</v>
      </c>
      <c r="AU76" s="1">
        <f t="shared" si="869"/>
        <v>218.3135889696247</v>
      </c>
      <c r="AV76" s="1">
        <f t="shared" si="869"/>
        <v>218.3135889696247</v>
      </c>
      <c r="AW76" s="1">
        <f t="shared" si="869"/>
        <v>436.62717793924941</v>
      </c>
      <c r="AX76" s="1">
        <f t="shared" si="869"/>
        <v>223.49489814783709</v>
      </c>
      <c r="AY76" s="1">
        <f t="shared" si="869"/>
        <v>223.49489814783709</v>
      </c>
      <c r="AZ76" s="1">
        <f t="shared" si="869"/>
        <v>446.98979629567418</v>
      </c>
      <c r="BA76" s="1">
        <f t="shared" si="869"/>
        <v>228.79917706387906</v>
      </c>
      <c r="BB76" s="1">
        <f t="shared" si="869"/>
        <v>228.79917706387906</v>
      </c>
      <c r="BC76" s="1">
        <f t="shared" si="869"/>
        <v>457.59835412775811</v>
      </c>
      <c r="BD76" s="1">
        <f t="shared" si="869"/>
        <v>234.22934419952841</v>
      </c>
      <c r="BE76" s="1">
        <f t="shared" si="869"/>
        <v>234.22934419952841</v>
      </c>
      <c r="BF76" s="1">
        <f t="shared" si="869"/>
        <v>468.45868839905683</v>
      </c>
      <c r="BG76" s="1">
        <f t="shared" si="869"/>
        <v>239.78838730186385</v>
      </c>
      <c r="BH76" s="1">
        <f t="shared" si="869"/>
        <v>239.78838730186385</v>
      </c>
      <c r="BI76" s="1">
        <f t="shared" si="869"/>
        <v>479.5767746037277</v>
      </c>
      <c r="BJ76" s="1">
        <f t="shared" si="869"/>
        <v>245.47936502716138</v>
      </c>
      <c r="BK76" s="1">
        <f t="shared" si="869"/>
        <v>245.47936502716138</v>
      </c>
      <c r="BL76" s="1">
        <f t="shared" si="869"/>
        <v>490.95873005432276</v>
      </c>
      <c r="BM76" s="1">
        <f t="shared" si="869"/>
        <v>251.30540862380596</v>
      </c>
      <c r="BN76" s="1">
        <f t="shared" si="869"/>
        <v>251.30540862380596</v>
      </c>
      <c r="BO76" s="1">
        <f t="shared" si="869"/>
        <v>502.61081724761192</v>
      </c>
      <c r="BP76" s="1">
        <f t="shared" si="869"/>
        <v>257.26972365514422</v>
      </c>
      <c r="BQ76" s="1">
        <f t="shared" ref="BQ76:CM76" si="870">BQ57</f>
        <v>257.26972365514422</v>
      </c>
      <c r="BR76" s="1">
        <f t="shared" si="870"/>
        <v>514.53944731028844</v>
      </c>
      <c r="BS76" s="1">
        <f t="shared" si="870"/>
        <v>263.37559176322628</v>
      </c>
      <c r="BT76" s="1">
        <f t="shared" si="870"/>
        <v>263.37559176322628</v>
      </c>
      <c r="BU76" s="1">
        <f t="shared" si="870"/>
        <v>526.75118352645256</v>
      </c>
      <c r="BV76" s="1">
        <f t="shared" si="870"/>
        <v>269.62637247440682</v>
      </c>
      <c r="BW76" s="1">
        <f t="shared" si="870"/>
        <v>269.62637247440682</v>
      </c>
      <c r="BX76" s="1">
        <f t="shared" si="870"/>
        <v>539.25274494881364</v>
      </c>
      <c r="BY76" s="1">
        <f t="shared" si="870"/>
        <v>276.02550504779936</v>
      </c>
      <c r="BZ76" s="1">
        <f t="shared" si="870"/>
        <v>276.02550504779936</v>
      </c>
      <c r="CA76" s="1">
        <f t="shared" si="870"/>
        <v>552.05101009559871</v>
      </c>
      <c r="CB76" s="1">
        <f t="shared" si="870"/>
        <v>282.57651036760041</v>
      </c>
      <c r="CC76" s="1">
        <f t="shared" si="870"/>
        <v>282.57651036760041</v>
      </c>
      <c r="CD76" s="1">
        <f t="shared" si="870"/>
        <v>565.15302073520081</v>
      </c>
      <c r="CE76" s="1">
        <f t="shared" si="870"/>
        <v>289.28299288032474</v>
      </c>
      <c r="CF76" s="1">
        <f t="shared" si="870"/>
        <v>289.28299288032474</v>
      </c>
      <c r="CG76" s="1">
        <f t="shared" si="870"/>
        <v>578.56598576064948</v>
      </c>
      <c r="CH76" s="1">
        <f t="shared" si="870"/>
        <v>296.14864257801776</v>
      </c>
      <c r="CI76" s="1">
        <f t="shared" si="870"/>
        <v>296.14864257801776</v>
      </c>
      <c r="CJ76" s="1">
        <f t="shared" si="870"/>
        <v>592.29728515603551</v>
      </c>
      <c r="CK76" s="1">
        <f t="shared" si="870"/>
        <v>303.17723702853601</v>
      </c>
      <c r="CL76" s="1">
        <f t="shared" si="870"/>
        <v>303.17723702853601</v>
      </c>
      <c r="CM76" s="1">
        <f t="shared" si="870"/>
        <v>606.35447405707203</v>
      </c>
    </row>
    <row r="77" spans="1:91" s="1" customFormat="1" x14ac:dyDescent="0.25"/>
    <row r="78" spans="1:91" s="1" customFormat="1" x14ac:dyDescent="0.25">
      <c r="A78" s="1" t="s">
        <v>218</v>
      </c>
      <c r="B78" s="26"/>
      <c r="C78" s="26"/>
      <c r="D78" s="1">
        <f>D74+D76+D72</f>
        <v>307.11999999999995</v>
      </c>
      <c r="E78" s="26"/>
      <c r="F78" s="26"/>
      <c r="G78" s="1">
        <f t="shared" ref="G78" si="871">G74+G76+G72</f>
        <v>314.4089813333332</v>
      </c>
      <c r="H78" s="26"/>
      <c r="I78" s="26"/>
      <c r="J78" s="1">
        <f t="shared" ref="J78" si="872">J74+J76+J72</f>
        <v>321.87095449031091</v>
      </c>
      <c r="K78" s="26"/>
      <c r="L78" s="26"/>
      <c r="M78" s="1">
        <f t="shared" ref="M78" si="873">M74+M76+M72</f>
        <v>329.51002514354758</v>
      </c>
      <c r="N78" s="26"/>
      <c r="O78" s="26"/>
      <c r="P78" s="1">
        <f t="shared" ref="P78" si="874">P74+P76+P72</f>
        <v>337.33039640695438</v>
      </c>
      <c r="Q78" s="26"/>
      <c r="R78" s="26"/>
      <c r="S78" s="1">
        <f t="shared" ref="S78" si="875">S74+S76+S72</f>
        <v>345.33637114834602</v>
      </c>
      <c r="T78" s="26"/>
      <c r="U78" s="26"/>
      <c r="V78" s="1">
        <f t="shared" ref="V78" si="876">V74+V76+V72</f>
        <v>353.53235435693335</v>
      </c>
      <c r="W78" s="26"/>
      <c r="X78" s="26"/>
      <c r="Y78" s="1">
        <f t="shared" ref="Y78" si="877">Y74+Y76+Y72</f>
        <v>361.92285556700449</v>
      </c>
      <c r="Z78" s="26"/>
      <c r="AA78" s="26"/>
      <c r="AB78" s="1">
        <f t="shared" ref="AB78" si="878">AB74+AB76+AB72</f>
        <v>370.51249133912802</v>
      </c>
      <c r="AC78" s="26"/>
      <c r="AD78" s="26"/>
      <c r="AE78" s="1">
        <f t="shared" ref="AE78" si="879">AE74+AE76+AE72</f>
        <v>379.30598780024326</v>
      </c>
      <c r="AF78" s="26"/>
      <c r="AG78" s="26"/>
      <c r="AH78" s="1">
        <f t="shared" ref="AH78" si="880">AH74+AH76+AH72</f>
        <v>388.30818324403566</v>
      </c>
      <c r="AI78" s="26"/>
      <c r="AJ78" s="26"/>
      <c r="AK78" s="1">
        <f t="shared" ref="AK78" si="881">AK74+AK76+AK72</f>
        <v>397.52403079302735</v>
      </c>
      <c r="AL78" s="26"/>
      <c r="AM78" s="26"/>
      <c r="AN78" s="1">
        <f t="shared" ref="AN78" si="882">AN74+AN76+AN72</f>
        <v>406.95860112384844</v>
      </c>
      <c r="AO78" s="26"/>
      <c r="AP78" s="26"/>
      <c r="AQ78" s="1">
        <f t="shared" ref="AQ78" si="883">AQ74+AQ76+AQ72</f>
        <v>416.61708525718768</v>
      </c>
      <c r="AR78" s="26"/>
      <c r="AS78" s="26"/>
      <c r="AT78" s="1">
        <f t="shared" ref="AT78" si="884">AT74+AT76+AT72</f>
        <v>426.50479741395822</v>
      </c>
      <c r="AU78" s="26"/>
      <c r="AV78" s="26"/>
      <c r="AW78" s="1">
        <f t="shared" ref="AW78" si="885">AW74+AW76+AW72</f>
        <v>436.62717793924941</v>
      </c>
      <c r="AX78" s="26"/>
      <c r="AY78" s="26"/>
      <c r="AZ78" s="1">
        <f t="shared" ref="AZ78" si="886">AZ74+AZ76+AZ72</f>
        <v>446.98979629567418</v>
      </c>
      <c r="BA78" s="26"/>
      <c r="BB78" s="26"/>
      <c r="BC78" s="1">
        <f t="shared" ref="BC78" si="887">BC74+BC76+BC72</f>
        <v>457.59835412775811</v>
      </c>
      <c r="BD78" s="26"/>
      <c r="BE78" s="26"/>
      <c r="BF78" s="1">
        <f t="shared" ref="BF78" si="888">BF74+BF76+BF72</f>
        <v>468.45868839905683</v>
      </c>
      <c r="BG78" s="26"/>
      <c r="BH78" s="26"/>
      <c r="BI78" s="1">
        <f t="shared" ref="BI78" si="889">BI74+BI76+BI72</f>
        <v>479.5767746037277</v>
      </c>
      <c r="BJ78" s="26"/>
      <c r="BK78" s="26"/>
      <c r="BL78" s="1">
        <f t="shared" ref="BL78" si="890">BL74+BL76+BL72</f>
        <v>490.95873005432276</v>
      </c>
      <c r="BM78" s="26"/>
      <c r="BN78" s="26"/>
      <c r="BO78" s="1">
        <f t="shared" ref="BO78" si="891">BO74+BO76+BO72</f>
        <v>502.61081724761192</v>
      </c>
      <c r="BP78" s="26"/>
      <c r="BQ78" s="26"/>
      <c r="BR78" s="1">
        <f t="shared" ref="BR78" si="892">BR74+BR76+BR72</f>
        <v>514.53944731028844</v>
      </c>
      <c r="BS78" s="26"/>
      <c r="BT78" s="26"/>
      <c r="BU78" s="1">
        <f t="shared" ref="BU78" si="893">BU74+BU76+BU72</f>
        <v>526.75118352645256</v>
      </c>
      <c r="BV78" s="26"/>
      <c r="BW78" s="26"/>
      <c r="BX78" s="1">
        <f t="shared" ref="BX78" si="894">BX74+BX76+BX72</f>
        <v>539.25274494881364</v>
      </c>
      <c r="BY78" s="26"/>
      <c r="BZ78" s="26"/>
      <c r="CA78" s="1">
        <f t="shared" ref="CA78" si="895">CA74+CA76+CA72</f>
        <v>552.05101009559871</v>
      </c>
      <c r="CB78" s="26"/>
      <c r="CC78" s="26"/>
      <c r="CD78" s="1">
        <f t="shared" ref="CD78" si="896">CD74+CD76+CD72</f>
        <v>565.15302073520081</v>
      </c>
      <c r="CE78" s="26"/>
      <c r="CF78" s="26"/>
      <c r="CG78" s="1">
        <f t="shared" ref="CG78" si="897">CG74+CG76+CG72</f>
        <v>578.56598576064948</v>
      </c>
      <c r="CH78" s="26"/>
      <c r="CI78" s="26"/>
      <c r="CJ78" s="1">
        <f t="shared" ref="CJ78" si="898">CJ74+CJ76+CJ72</f>
        <v>592.29728515603551</v>
      </c>
      <c r="CK78" s="26"/>
      <c r="CL78" s="26"/>
      <c r="CM78" s="1">
        <f t="shared" ref="CM78" si="899">CM74+CM76+CM72</f>
        <v>606.35447405707203</v>
      </c>
    </row>
    <row r="79" spans="1:91" s="1" customFormat="1" x14ac:dyDescent="0.25">
      <c r="A79" s="166" t="s">
        <v>206</v>
      </c>
      <c r="B79" s="26"/>
      <c r="C79" s="26"/>
      <c r="D79" s="1">
        <f>D78*D$24</f>
        <v>300.4026626817008</v>
      </c>
      <c r="E79" s="26"/>
      <c r="F79" s="26"/>
      <c r="G79" s="1">
        <f t="shared" ref="G79" si="900">G78*G$24</f>
        <v>300.80586582085243</v>
      </c>
      <c r="H79" s="26"/>
      <c r="I79" s="26"/>
      <c r="J79" s="1">
        <f t="shared" ref="J79" si="901">J78*J$24</f>
        <v>301.20961014286161</v>
      </c>
      <c r="K79" s="26"/>
      <c r="L79" s="26"/>
      <c r="M79" s="1">
        <f t="shared" ref="M79" si="902">M78*M$24</f>
        <v>301.61389637410895</v>
      </c>
      <c r="N79" s="26"/>
      <c r="O79" s="26"/>
      <c r="P79" s="1">
        <f t="shared" ref="P79" si="903">P78*P$24</f>
        <v>302.01872524194965</v>
      </c>
      <c r="Q79" s="26"/>
      <c r="R79" s="26"/>
      <c r="S79" s="1">
        <f t="shared" ref="S79" si="904">S78*S$24</f>
        <v>302.42409747471561</v>
      </c>
      <c r="T79" s="26"/>
      <c r="U79" s="26"/>
      <c r="V79" s="1">
        <f t="shared" ref="V79" si="905">V78*V$24</f>
        <v>302.83001380171606</v>
      </c>
      <c r="W79" s="26"/>
      <c r="X79" s="26"/>
      <c r="Y79" s="1">
        <f t="shared" ref="Y79" si="906">Y78*Y$24</f>
        <v>303.23647495323905</v>
      </c>
      <c r="Z79" s="26"/>
      <c r="AA79" s="26"/>
      <c r="AB79" s="1">
        <f t="shared" ref="AB79" si="907">AB78*AB$24</f>
        <v>303.64348166055294</v>
      </c>
      <c r="AC79" s="26"/>
      <c r="AD79" s="26"/>
      <c r="AE79" s="1">
        <f t="shared" ref="AE79" si="908">AE78*AE$24</f>
        <v>304.0510346559077</v>
      </c>
      <c r="AF79" s="26"/>
      <c r="AG79" s="26"/>
      <c r="AH79" s="1">
        <f t="shared" ref="AH79" si="909">AH78*AH$24</f>
        <v>304.45913467253587</v>
      </c>
      <c r="AI79" s="26"/>
      <c r="AJ79" s="26"/>
      <c r="AK79" s="1">
        <f t="shared" ref="AK79" si="910">AK78*AK$24</f>
        <v>304.86778244465438</v>
      </c>
      <c r="AL79" s="26"/>
      <c r="AM79" s="26"/>
      <c r="AN79" s="1">
        <f t="shared" ref="AN79" si="911">AN78*AN$24</f>
        <v>305.2769787074655</v>
      </c>
      <c r="AO79" s="26"/>
      <c r="AP79" s="26"/>
      <c r="AQ79" s="1">
        <f t="shared" ref="AQ79" si="912">AQ78*AQ$24</f>
        <v>305.68672419715841</v>
      </c>
      <c r="AR79" s="26"/>
      <c r="AS79" s="26"/>
      <c r="AT79" s="1">
        <f t="shared" ref="AT79" si="913">AT78*AT$24</f>
        <v>306.09701965091034</v>
      </c>
      <c r="AU79" s="26"/>
      <c r="AV79" s="26"/>
      <c r="AW79" s="1">
        <f t="shared" ref="AW79" si="914">AW78*AW$24</f>
        <v>306.50786580688793</v>
      </c>
      <c r="AX79" s="26"/>
      <c r="AY79" s="26"/>
      <c r="AZ79" s="1">
        <f t="shared" ref="AZ79" si="915">AZ78*AZ$24</f>
        <v>306.91926340424862</v>
      </c>
      <c r="BA79" s="26"/>
      <c r="BB79" s="26"/>
      <c r="BC79" s="1">
        <f t="shared" ref="BC79" si="916">BC78*BC$24</f>
        <v>307.33121318314193</v>
      </c>
      <c r="BD79" s="26"/>
      <c r="BE79" s="26"/>
      <c r="BF79" s="1">
        <f t="shared" ref="BF79" si="917">BF78*BF$24</f>
        <v>307.74371588471092</v>
      </c>
      <c r="BG79" s="26"/>
      <c r="BH79" s="26"/>
      <c r="BI79" s="1">
        <f t="shared" ref="BI79" si="918">BI78*BI$24</f>
        <v>308.15677225109334</v>
      </c>
      <c r="BJ79" s="26"/>
      <c r="BK79" s="26"/>
      <c r="BL79" s="1">
        <f t="shared" ref="BL79" si="919">BL78*BL$24</f>
        <v>308.57038302542293</v>
      </c>
      <c r="BM79" s="26"/>
      <c r="BN79" s="26"/>
      <c r="BO79" s="1">
        <f t="shared" ref="BO79" si="920">BO78*BO$24</f>
        <v>308.98454895183119</v>
      </c>
      <c r="BP79" s="26"/>
      <c r="BQ79" s="26"/>
      <c r="BR79" s="1">
        <f t="shared" ref="BR79" si="921">BR78*BR$24</f>
        <v>309.39927077544809</v>
      </c>
      <c r="BS79" s="26"/>
      <c r="BT79" s="26"/>
      <c r="BU79" s="1">
        <f t="shared" ref="BU79" si="922">BU78*BU$24</f>
        <v>309.81454924240381</v>
      </c>
      <c r="BV79" s="26"/>
      <c r="BW79" s="26"/>
      <c r="BX79" s="1">
        <f t="shared" ref="BX79" si="923">BX78*BX$24</f>
        <v>310.23038509983002</v>
      </c>
      <c r="BY79" s="26"/>
      <c r="BZ79" s="26"/>
      <c r="CA79" s="1">
        <f t="shared" ref="CA79" si="924">CA78*CA$24</f>
        <v>310.64677909586135</v>
      </c>
      <c r="CB79" s="26"/>
      <c r="CC79" s="26"/>
      <c r="CD79" s="1">
        <f t="shared" ref="CD79" si="925">CD78*CD$24</f>
        <v>311.0637319796362</v>
      </c>
      <c r="CE79" s="26"/>
      <c r="CF79" s="26"/>
      <c r="CG79" s="1">
        <f t="shared" ref="CG79" si="926">CG78*CG$24</f>
        <v>311.48124450129882</v>
      </c>
      <c r="CH79" s="26"/>
      <c r="CI79" s="26"/>
      <c r="CJ79" s="1">
        <f t="shared" ref="CJ79" si="927">CJ78*CJ$24</f>
        <v>311.89931741200019</v>
      </c>
      <c r="CK79" s="26"/>
      <c r="CL79" s="26"/>
      <c r="CM79" s="1">
        <f t="shared" ref="CM79" si="928">CM78*CM$24</f>
        <v>312.31795146389942</v>
      </c>
    </row>
    <row r="80" spans="1:91" s="32" customFormat="1" x14ac:dyDescent="0.25">
      <c r="A80" s="32" t="s">
        <v>155</v>
      </c>
      <c r="D80" s="32">
        <f>D70-SUM(D74:D76)+D69-D72</f>
        <v>-674.28891491333297</v>
      </c>
      <c r="G80" s="32">
        <f t="shared" ref="G80" si="929">G70-SUM(G74:G76)+G69-G72</f>
        <v>-708.05148658311577</v>
      </c>
      <c r="J80" s="32">
        <f t="shared" ref="J80" si="930">J70-SUM(J74:J76)+J69-J72</f>
        <v>-741.047685074127</v>
      </c>
      <c r="M80" s="32">
        <f t="shared" ref="M80" si="931">M70-SUM(M74:M76)+M69-M72</f>
        <v>-774.93024058125843</v>
      </c>
      <c r="P80" s="32">
        <f t="shared" ref="P80" si="932">P70-SUM(P74:P76)+P69-P72</f>
        <v>-809.71501248821346</v>
      </c>
      <c r="S80" s="32">
        <f t="shared" ref="S80" si="933">S70-SUM(S74:S76)+S69-S72</f>
        <v>-845.41791034083417</v>
      </c>
      <c r="V80" s="32">
        <f t="shared" ref="V80" si="934">V70-SUM(V74:V76)+V69-V72</f>
        <v>-882.05488262359404</v>
      </c>
      <c r="Y80" s="32">
        <f t="shared" ref="Y80" si="935">Y70-SUM(Y74:Y76)+Y69-Y72</f>
        <v>-919.64190486423604</v>
      </c>
      <c r="AB80" s="32">
        <f t="shared" ref="AB80" si="936">AB70-SUM(AB74:AB76)+AB69-AB72</f>
        <v>-958.19496703833306</v>
      </c>
      <c r="AE80" s="32">
        <f t="shared" ref="AE80" si="937">AE70-SUM(AE74:AE76)+AE69-AE72</f>
        <v>-997.73006024457072</v>
      </c>
      <c r="AH80" s="32">
        <f t="shared" ref="AH80" si="938">AH70-SUM(AH74:AH76)+AH69-AH72</f>
        <v>-1038.2631626204527</v>
      </c>
      <c r="AK80" s="32">
        <f t="shared" ref="AK80" si="939">AK70-SUM(AK74:AK76)+AK69-AK72</f>
        <v>-1079.8102244670736</v>
      </c>
      <c r="AN80" s="32">
        <f t="shared" ref="AN80" si="940">AN70-SUM(AN74:AN76)+AN69-AN72</f>
        <v>-1122.3871525504433</v>
      </c>
      <c r="AQ80" s="32">
        <f t="shared" ref="AQ80" si="941">AQ70-SUM(AQ74:AQ76)+AQ69-AQ72</f>
        <v>-1166.0097935457086</v>
      </c>
      <c r="AT80" s="32">
        <f t="shared" ref="AT80" si="942">AT70-SUM(AT74:AT76)+AT69-AT72</f>
        <v>-1210.6939165894012</v>
      </c>
      <c r="AW80" s="32">
        <f t="shared" ref="AW80" si="943">AW70-SUM(AW74:AW76)+AW69-AW72</f>
        <v>-1256.4551949035845</v>
      </c>
      <c r="AZ80" s="32">
        <f t="shared" ref="AZ80" si="944">AZ70-SUM(AZ74:AZ76)+AZ69-AZ72</f>
        <v>-1303.3091864545218</v>
      </c>
      <c r="BC80" s="32">
        <f t="shared" ref="BC80" si="945">BC70-SUM(BC74:BC76)+BC69-BC72</f>
        <v>-1351.2713136071177</v>
      </c>
      <c r="BF80" s="32">
        <f t="shared" ref="BF80" si="946">BF70-SUM(BF74:BF76)+BF69-BF72</f>
        <v>-1400.3568417350357</v>
      </c>
      <c r="BI80" s="32">
        <f t="shared" ref="BI80" si="947">BI70-SUM(BI74:BI76)+BI69-BI72</f>
        <v>-1450.5808567449981</v>
      </c>
      <c r="BL80" s="32">
        <f t="shared" ref="BL80" si="948">BL70-SUM(BL74:BL76)+BL69-BL72</f>
        <v>-1501.9582414722495</v>
      </c>
      <c r="BO80" s="32">
        <f t="shared" ref="BO80" si="949">BO70-SUM(BO74:BO76)+BO69-BO72</f>
        <v>-1554.5036509027418</v>
      </c>
      <c r="BR80" s="32">
        <f t="shared" ref="BR80" si="950">BR70-SUM(BR74:BR76)+BR69-BR72</f>
        <v>-1608.231486175936</v>
      </c>
      <c r="BU80" s="32">
        <f t="shared" ref="BU80" si="951">BU70-SUM(BU74:BU76)+BU69-BU72</f>
        <v>-1663.1558673206082</v>
      </c>
      <c r="BX80" s="32">
        <f t="shared" ref="BX80" si="952">BX70-SUM(BX74:BX76)+BX69-BX72</f>
        <v>-1719.2906046742974</v>
      </c>
      <c r="CA80" s="32">
        <f t="shared" ref="CA80" si="953">CA70-SUM(CA74:CA76)+CA69-CA72</f>
        <v>-1776.6491689353657</v>
      </c>
      <c r="CD80" s="32">
        <f t="shared" ref="CD80" si="954">CD70-SUM(CD74:CD76)+CD69-CD72</f>
        <v>-1835.2446597948442</v>
      </c>
      <c r="CG80" s="32">
        <f t="shared" ref="CG80" si="955">CG70-SUM(CG74:CG76)+CG69-CG72</f>
        <v>-1895.0897730934189</v>
      </c>
      <c r="CJ80" s="32">
        <f t="shared" ref="CJ80" si="956">CJ70-SUM(CJ74:CJ76)+CJ69-CJ72</f>
        <v>-1956.196766446998</v>
      </c>
      <c r="CM80" s="32">
        <f t="shared" ref="CM80" si="957">CM70-SUM(CM74:CM76)+CM69-CM72</f>
        <v>-2018.5774232823831</v>
      </c>
    </row>
    <row r="81" spans="1:91" s="32" customFormat="1" x14ac:dyDescent="0.25">
      <c r="A81" s="32" t="s">
        <v>156</v>
      </c>
      <c r="D81" s="32">
        <f>-(D$6*D$17+D$6*D$18+D$6*D$21+D$19+D$20)</f>
        <v>-2332.8045782400004</v>
      </c>
      <c r="G81" s="32">
        <f t="shared" ref="G81" si="958">-(G$6*G$17+G$6*G$18+G$6*G$21+G$19+G$20)</f>
        <v>-2383.5929391768955</v>
      </c>
      <c r="J81" s="32">
        <f t="shared" ref="J81" si="959">-(J$6*J$17+J$6*J$18+J$6*J$21+J$19+J$20)</f>
        <v>-2435.5866772133604</v>
      </c>
      <c r="M81" s="32">
        <f t="shared" ref="M81" si="960">-(M$6*M$17+M$6*M$18+M$6*M$21+M$19+M$20)</f>
        <v>-2488.814399965891</v>
      </c>
      <c r="P81" s="32">
        <f t="shared" ref="P81" si="961">-(P$6*P$17+P$6*P$18+P$6*P$21+P$19+P$20)</f>
        <v>-2543.3053940050809</v>
      </c>
      <c r="S81" s="32">
        <f t="shared" ref="S81" si="962">-(S$6*S$17+S$6*S$18+S$6*S$21+S$19+S$20)</f>
        <v>-2599.0896409694674</v>
      </c>
      <c r="V81" s="32">
        <f t="shared" ref="V81" si="963">-(V$6*V$17+V$6*V$18+V$6*V$21+V$19+V$20)</f>
        <v>-2656.1978340618093</v>
      </c>
      <c r="Y81" s="32">
        <f t="shared" ref="Y81" si="964">-(Y$6*Y$17+Y$6*Y$18+Y$6*Y$21+Y$19+Y$20)</f>
        <v>-2714.6613949368757</v>
      </c>
      <c r="AB81" s="32">
        <f t="shared" ref="AB81" si="965">-(AB$6*AB$17+AB$6*AB$18+AB$6*AB$21+AB$19+AB$20)</f>
        <v>-2774.5124909900437</v>
      </c>
      <c r="AE81" s="32">
        <f t="shared" ref="AE81" si="966">-(AE$6*AE$17+AE$6*AE$18+AE$6*AE$21+AE$19+AE$20)</f>
        <v>-2835.7840530562066</v>
      </c>
      <c r="AH81" s="32">
        <f t="shared" ref="AH81" si="967">-(AH$6*AH$17+AH$6*AH$18+AH$6*AH$21+AH$19+AH$20)</f>
        <v>-2898.5097935287399</v>
      </c>
      <c r="AK81" s="32">
        <f t="shared" ref="AK81" si="968">-(AK$6*AK$17+AK$6*AK$18+AK$6*AK$21+AK$19+AK$20)</f>
        <v>-2962.7242249084888</v>
      </c>
      <c r="AN81" s="32">
        <f t="shared" ref="AN81" si="969">-(AN$6*AN$17+AN$6*AN$18+AN$6*AN$21+AN$19+AN$20)</f>
        <v>-3028.4626787929828</v>
      </c>
      <c r="AQ81" s="32">
        <f t="shared" ref="AQ81" si="970">-(AQ$6*AQ$17+AQ$6*AQ$18+AQ$6*AQ$21+AQ$19+AQ$20)</f>
        <v>-3095.7613253163358</v>
      </c>
      <c r="AT81" s="32">
        <f t="shared" ref="AT81" si="971">-(AT$6*AT$17+AT$6*AT$18+AT$6*AT$21+AT$19+AT$20)</f>
        <v>-3164.6571930505092</v>
      </c>
      <c r="AW81" s="32">
        <f t="shared" ref="AW81" si="972">-(AW$6*AW$17+AW$6*AW$18+AW$6*AW$21+AW$19+AW$20)</f>
        <v>-3235.1881893789082</v>
      </c>
      <c r="AZ81" s="32">
        <f t="shared" ref="AZ81" si="973">-(AZ$6*AZ$17+AZ$6*AZ$18+AZ$6*AZ$21+AZ$19+AZ$20)</f>
        <v>-3307.3931213535002</v>
      </c>
      <c r="BC81" s="32">
        <f t="shared" ref="BC81" si="974">-(BC$6*BC$17+BC$6*BC$18+BC$6*BC$21+BC$19+BC$20)</f>
        <v>-3381.3117170469559</v>
      </c>
      <c r="BF81" s="32">
        <f t="shared" ref="BF81" si="975">-(BF$6*BF$17+BF$6*BF$18+BF$6*BF$21+BF$19+BF$20)</f>
        <v>-3456.9846474115366</v>
      </c>
      <c r="BI81" s="32">
        <f t="shared" ref="BI81" si="976">-(BI$6*BI$17+BI$6*BI$18+BI$6*BI$21+BI$19+BI$20)</f>
        <v>-3534.4535486567702</v>
      </c>
      <c r="BL81" s="32">
        <f t="shared" ref="BL81" si="977">-(BL$6*BL$17+BL$6*BL$18+BL$6*BL$21+BL$19+BL$20)</f>
        <v>-3613.7610451582236</v>
      </c>
      <c r="BO81" s="32">
        <f t="shared" ref="BO81" si="978">-(BO$6*BO$17+BO$6*BO$18+BO$6*BO$21+BO$19+BO$20)</f>
        <v>-3694.9507729099778</v>
      </c>
      <c r="BR81" s="32">
        <f t="shared" ref="BR81" si="979">-(BR$6*BR$17+BR$6*BR$18+BR$6*BR$21+BR$19+BR$20)</f>
        <v>-3778.0674035337074</v>
      </c>
      <c r="BU81" s="32">
        <f t="shared" ref="BU81" si="980">-(BU$6*BU$17+BU$6*BU$18+BU$6*BU$21+BU$19+BU$20)</f>
        <v>-3863.1566688575735</v>
      </c>
      <c r="BX81" s="32">
        <f t="shared" ref="BX81" si="981">-(BX$6*BX$17+BX$6*BX$18+BX$6*BX$21+BX$19+BX$20)</f>
        <v>-3950.2653860784594</v>
      </c>
      <c r="CA81" s="32">
        <f t="shared" ref="CA81" si="982">-(CA$6*CA$17+CA$6*CA$18+CA$6*CA$21+CA$19+CA$20)</f>
        <v>-4039.4414835213879</v>
      </c>
      <c r="CD81" s="32">
        <f t="shared" ref="CD81" si="983">-(CD$6*CD$17+CD$6*CD$18+CD$6*CD$21+CD$19+CD$20)</f>
        <v>-4130.7340270102941</v>
      </c>
      <c r="CG81" s="32">
        <f t="shared" ref="CG81" si="984">-(CG$6*CG$17+CG$6*CG$18+CG$6*CG$21+CG$19+CG$20)</f>
        <v>-4224.193246864671</v>
      </c>
      <c r="CJ81" s="32">
        <f t="shared" ref="CJ81" si="985">-(CJ$6*CJ$17+CJ$6*CJ$18+CJ$6*CJ$21+CJ$19+CJ$20)</f>
        <v>-4319.8705655369249</v>
      </c>
      <c r="CM81" s="32">
        <f t="shared" ref="CM81" si="986">-(CM$6*CM$17+CM$6*CM$18+CM$6*CM$21+CM$19+CM$20)</f>
        <v>-4417.8186259056683</v>
      </c>
    </row>
    <row r="82" spans="1:91" s="33" customFormat="1" x14ac:dyDescent="0.25">
      <c r="A82" s="25" t="s">
        <v>226</v>
      </c>
      <c r="B82" s="25"/>
      <c r="C82" s="25"/>
      <c r="D82" s="33">
        <f>D80-D81</f>
        <v>1658.5156633266674</v>
      </c>
      <c r="E82" s="25"/>
      <c r="F82" s="25"/>
      <c r="G82" s="33">
        <f t="shared" ref="G82" si="987">G80-G81</f>
        <v>1675.5414525937797</v>
      </c>
      <c r="H82" s="25"/>
      <c r="I82" s="25"/>
      <c r="J82" s="33">
        <f t="shared" ref="J82" si="988">J80-J81</f>
        <v>1694.5389921392334</v>
      </c>
      <c r="K82" s="25"/>
      <c r="L82" s="25"/>
      <c r="M82" s="33">
        <f t="shared" ref="M82" si="989">M80-M81</f>
        <v>1713.8841593846325</v>
      </c>
      <c r="N82" s="25"/>
      <c r="O82" s="25"/>
      <c r="P82" s="33">
        <f t="shared" ref="P82" si="990">P80-P81</f>
        <v>1733.5903815168674</v>
      </c>
      <c r="Q82" s="25"/>
      <c r="R82" s="25"/>
      <c r="S82" s="33">
        <f t="shared" ref="S82" si="991">S80-S81</f>
        <v>1753.6717306286332</v>
      </c>
      <c r="T82" s="25"/>
      <c r="U82" s="25"/>
      <c r="V82" s="33">
        <f t="shared" ref="V82" si="992">V80-V81</f>
        <v>1774.1429514382153</v>
      </c>
      <c r="W82" s="25"/>
      <c r="X82" s="25"/>
      <c r="Y82" s="33">
        <f t="shared" ref="Y82" si="993">Y80-Y81</f>
        <v>1795.0194900726397</v>
      </c>
      <c r="Z82" s="25"/>
      <c r="AA82" s="25"/>
      <c r="AB82" s="33">
        <f t="shared" ref="AB82" si="994">AB80-AB81</f>
        <v>1816.3175239517107</v>
      </c>
      <c r="AC82" s="25"/>
      <c r="AD82" s="25"/>
      <c r="AE82" s="33">
        <f t="shared" ref="AE82" si="995">AE80-AE81</f>
        <v>1838.0539928116359</v>
      </c>
      <c r="AF82" s="25"/>
      <c r="AG82" s="25"/>
      <c r="AH82" s="33">
        <f t="shared" ref="AH82" si="996">AH80-AH81</f>
        <v>1860.2466309082872</v>
      </c>
      <c r="AI82" s="25"/>
      <c r="AJ82" s="25"/>
      <c r="AK82" s="33">
        <f t="shared" ref="AK82" si="997">AK80-AK81</f>
        <v>1882.9140004414153</v>
      </c>
      <c r="AL82" s="25"/>
      <c r="AM82" s="25"/>
      <c r="AN82" s="33">
        <f t="shared" ref="AN82" si="998">AN80-AN81</f>
        <v>1906.0755262425396</v>
      </c>
      <c r="AO82" s="25"/>
      <c r="AP82" s="25"/>
      <c r="AQ82" s="33">
        <f t="shared" ref="AQ82" si="999">AQ80-AQ81</f>
        <v>1929.7515317706273</v>
      </c>
      <c r="AR82" s="25"/>
      <c r="AS82" s="25"/>
      <c r="AT82" s="33">
        <f t="shared" ref="AT82" si="1000">AT80-AT81</f>
        <v>1953.9632764611081</v>
      </c>
      <c r="AU82" s="25"/>
      <c r="AV82" s="25"/>
      <c r="AW82" s="33">
        <f t="shared" ref="AW82" si="1001">AW80-AW81</f>
        <v>1978.7329944753237</v>
      </c>
      <c r="AX82" s="25"/>
      <c r="AY82" s="25"/>
      <c r="AZ82" s="33">
        <f t="shared" ref="AZ82" si="1002">AZ80-AZ81</f>
        <v>2004.0839348989784</v>
      </c>
      <c r="BA82" s="25"/>
      <c r="BB82" s="25"/>
      <c r="BC82" s="33">
        <f t="shared" ref="BC82" si="1003">BC80-BC81</f>
        <v>2030.0404034398382</v>
      </c>
      <c r="BD82" s="25"/>
      <c r="BE82" s="25"/>
      <c r="BF82" s="33">
        <f t="shared" ref="BF82" si="1004">BF80-BF81</f>
        <v>2056.6278056765009</v>
      </c>
      <c r="BG82" s="25"/>
      <c r="BH82" s="25"/>
      <c r="BI82" s="33">
        <f t="shared" ref="BI82" si="1005">BI80-BI81</f>
        <v>2083.8726919117721</v>
      </c>
      <c r="BJ82" s="25"/>
      <c r="BK82" s="25"/>
      <c r="BL82" s="33">
        <f t="shared" ref="BL82" si="1006">BL80-BL81</f>
        <v>2111.8028036859741</v>
      </c>
      <c r="BM82" s="25"/>
      <c r="BN82" s="25"/>
      <c r="BO82" s="33">
        <f t="shared" ref="BO82" si="1007">BO80-BO81</f>
        <v>2140.447122007236</v>
      </c>
      <c r="BP82" s="25"/>
      <c r="BQ82" s="25"/>
      <c r="BR82" s="33">
        <f t="shared" ref="BR82" si="1008">BR80-BR81</f>
        <v>2169.8359173577715</v>
      </c>
      <c r="BS82" s="25"/>
      <c r="BT82" s="25"/>
      <c r="BU82" s="33">
        <f t="shared" ref="BU82" si="1009">BU80-BU81</f>
        <v>2200.0008015369654</v>
      </c>
      <c r="BV82" s="25"/>
      <c r="BW82" s="25"/>
      <c r="BX82" s="33">
        <f t="shared" ref="BX82" si="1010">BX80-BX81</f>
        <v>2230.9747814041621</v>
      </c>
      <c r="BY82" s="25"/>
      <c r="BZ82" s="25"/>
      <c r="CA82" s="33">
        <f t="shared" ref="CA82" si="1011">CA80-CA81</f>
        <v>2262.7923145860223</v>
      </c>
      <c r="CB82" s="25"/>
      <c r="CC82" s="25"/>
      <c r="CD82" s="33">
        <f t="shared" ref="CD82" si="1012">CD80-CD81</f>
        <v>2295.4893672154499</v>
      </c>
      <c r="CE82" s="25"/>
      <c r="CF82" s="25"/>
      <c r="CG82" s="33">
        <f t="shared" ref="CG82" si="1013">CG80-CG81</f>
        <v>2329.1034737712521</v>
      </c>
      <c r="CH82" s="25"/>
      <c r="CI82" s="25"/>
      <c r="CJ82" s="33">
        <f t="shared" ref="CJ82" si="1014">CJ80-CJ81</f>
        <v>2363.6737990899269</v>
      </c>
      <c r="CK82" s="25"/>
      <c r="CL82" s="25"/>
      <c r="CM82" s="33">
        <f t="shared" ref="CM82" si="1015">CM80-CM81</f>
        <v>2399.2412026232851</v>
      </c>
    </row>
    <row r="83" spans="1:91" s="33" customFormat="1" x14ac:dyDescent="0.25">
      <c r="A83" s="25" t="s">
        <v>227</v>
      </c>
      <c r="D83" s="33">
        <f>D82/(1+'Koszt kapitału'!$D$14/100)^Bilans!B$4</f>
        <v>1622.2405618736593</v>
      </c>
      <c r="G83" s="33">
        <f>G82/(1+'Koszt kapitału'!$D$14/100)^Bilans!E$4</f>
        <v>1603.0480275366292</v>
      </c>
      <c r="J83" s="33">
        <f>J82/(1+'Koszt kapitału'!$D$14/100)^Bilans!H$4</f>
        <v>1585.7641768341068</v>
      </c>
      <c r="M83" s="33">
        <f>M82/(1+'Koszt kapitału'!$D$14/100)^Bilans!K$4</f>
        <v>1568.7877144881029</v>
      </c>
      <c r="P83" s="33">
        <f>P82/(1+'Koszt kapitału'!$D$14/100)^Bilans!N$4</f>
        <v>1552.1185244326102</v>
      </c>
      <c r="S83" s="33">
        <f>S82/(1+'Koszt kapitału'!$D$14/100)^Bilans!Q$4</f>
        <v>1535.7565397432859</v>
      </c>
      <c r="V83" s="33">
        <f>V82/(1+'Koszt kapitału'!$D$14/100)^Bilans!T$4</f>
        <v>1519.7017411532856</v>
      </c>
      <c r="Y83" s="33">
        <f>Y82/(1+'Koszt kapitału'!$D$14/100)^Bilans!W$4</f>
        <v>1503.9541556148454</v>
      </c>
      <c r="AB83" s="33">
        <f>AB82/(1+'Koszt kapitału'!$D$14/100)^Bilans!Z$4</f>
        <v>1488.5138549053004</v>
      </c>
      <c r="AE83" s="33">
        <f>AE82/(1+'Koszt kapitału'!$D$14/100)^Bilans!AC$4</f>
        <v>1473.3809542762028</v>
      </c>
      <c r="AH83" s="33">
        <f>AH82/(1+'Koszt kapitału'!$D$14/100)^Bilans!AF$4</f>
        <v>1458.5556111443002</v>
      </c>
      <c r="AK83" s="33">
        <f>AK82/(1+'Koszt kapitału'!$D$14/100)^Bilans!AI$4</f>
        <v>1444.0380238231276</v>
      </c>
      <c r="AN83" s="33">
        <f>AN82/(1+'Koszt kapitału'!$D$14/100)^Bilans!AL$4</f>
        <v>1429.8284302940262</v>
      </c>
      <c r="AQ83" s="33">
        <f>AQ82/(1+'Koszt kapitału'!$D$14/100)^Bilans!AO$4</f>
        <v>1415.927107015433</v>
      </c>
      <c r="AT83" s="33">
        <f>AT82/(1+'Koszt kapitału'!$D$14/100)^Bilans!AR$4</f>
        <v>1402.3343677692919</v>
      </c>
      <c r="AW83" s="33">
        <f>AW82/(1+'Koszt kapitału'!$D$14/100)^Bilans!AU$4</f>
        <v>1389.0505625435201</v>
      </c>
      <c r="AZ83" s="33">
        <f>AZ82/(1+'Koszt kapitału'!$D$14/100)^Bilans!AX$4</f>
        <v>1376.0760764494328</v>
      </c>
      <c r="BC83" s="33">
        <f>BC82/(1+'Koszt kapitału'!$D$14/100)^Bilans!BA$4</f>
        <v>1363.4113286731217</v>
      </c>
      <c r="BF83" s="33">
        <f>BF82/(1+'Koszt kapitału'!$D$14/100)^Bilans!BD$4</f>
        <v>1351.0567714597644</v>
      </c>
      <c r="BI83" s="33">
        <f>BI82/(1+'Koszt kapitału'!$D$14/100)^Bilans!BG$4</f>
        <v>1339.0128891298841</v>
      </c>
      <c r="BL83" s="33">
        <f>BL82/(1+'Koszt kapitału'!$D$14/100)^Bilans!BJ$4</f>
        <v>1327.2801971266333</v>
      </c>
      <c r="BO83" s="33">
        <f>BO82/(1+'Koszt kapitału'!$D$14/100)^Bilans!BM$4</f>
        <v>1315.8592410931508</v>
      </c>
      <c r="BR83" s="33">
        <f>BR82/(1+'Koszt kapitału'!$D$14/100)^Bilans!BP$4</f>
        <v>1304.7505959791279</v>
      </c>
      <c r="BU83" s="33">
        <f>BU82/(1+'Koszt kapitału'!$D$14/100)^Bilans!BS$4</f>
        <v>1293.9548651756822</v>
      </c>
      <c r="BX83" s="33">
        <f>BX82/(1+'Koszt kapitału'!$D$14/100)^Bilans!BV$4</f>
        <v>1283.4726796777245</v>
      </c>
      <c r="CA83" s="33">
        <f>CA82/(1+'Koszt kapitału'!$D$14/100)^Bilans!BY$4</f>
        <v>1273.3046972729758</v>
      </c>
      <c r="CD83" s="33">
        <f>CD82/(1+'Koszt kapitału'!$D$14/100)^Bilans!CB$4</f>
        <v>1263.4516017568494</v>
      </c>
      <c r="CG83" s="33">
        <f>CG82/(1+'Koszt kapitału'!$D$14/100)^Bilans!CE$4</f>
        <v>1253.9141021724233</v>
      </c>
      <c r="CJ83" s="33">
        <f>CJ82/(1+'Koszt kapitału'!$D$14/100)^Bilans!CH$4</f>
        <v>1244.6929320747456</v>
      </c>
      <c r="CM83" s="33">
        <f>CM82/(1+'Koszt kapitału'!$D$14/100)^Bilans!CK$4</f>
        <v>1235.7888488187486</v>
      </c>
    </row>
    <row r="84" spans="1:91" x14ac:dyDescent="0.25">
      <c r="C84" s="25"/>
      <c r="D84" s="33"/>
      <c r="E84" s="158"/>
      <c r="I84" s="34"/>
    </row>
    <row r="85" spans="1:91" x14ac:dyDescent="0.25">
      <c r="A85" s="163" t="s">
        <v>232</v>
      </c>
      <c r="I85" s="34"/>
    </row>
    <row r="86" spans="1:91" x14ac:dyDescent="0.25">
      <c r="A86" s="1" t="s">
        <v>201</v>
      </c>
      <c r="D86" s="1">
        <f>SUM(B89:C89)-SUM('Koszt kapitału'!K$10:K$21)-D$23-'Założenia i wyniki'!$E$12*'Założenia i wyniki'!$E$6/'Założenia i wyniki'!$E$39</f>
        <v>-2087.367915280026</v>
      </c>
      <c r="G86" s="1">
        <f>SUM(E89:F89)-SUM('Koszt kapitału'!K$22:K$33)-G$23-'Założenia i wyniki'!$E$12*'Założenia i wyniki'!$E$6/'Założenia i wyniki'!$E$39</f>
        <v>-2096.408981333333</v>
      </c>
      <c r="H86" s="1"/>
      <c r="I86" s="1"/>
      <c r="J86" s="1">
        <f>SUM(H89:I89)-SUM('Koszt kapitału'!K$34:K$45)-J$23-'Założenia i wyniki'!$E$12*'Założenia i wyniki'!$E$6/'Założenia i wyniki'!$E$39</f>
        <v>-2103.8709544903109</v>
      </c>
      <c r="K86" s="1"/>
      <c r="L86" s="1"/>
      <c r="M86" s="158">
        <f>SUM(K89:L89)-SUM('Koszt kapitału'!K$46:K$57)-M$23-'Założenia i wyniki'!$E$12*'Założenia i wyniki'!$E$6/'Założenia i wyniki'!$E$39</f>
        <v>-2111.5100251435474</v>
      </c>
      <c r="N86" s="1"/>
      <c r="O86" s="1"/>
      <c r="P86" s="1">
        <f>SUM(N89:O89)-SUM('Koszt kapitału'!K$58:K$69)-P$23-'Założenia i wyniki'!$E$12*'Założenia i wyniki'!$E$6/'Założenia i wyniki'!$E$39</f>
        <v>-2119.3303964069546</v>
      </c>
      <c r="Q86" s="1"/>
      <c r="R86" s="1"/>
      <c r="S86" s="1">
        <f>SUM(Q89:R89)-SUM('Koszt kapitału'!K$70:K$81)-S$23-'Założenia i wyniki'!$E$12*'Założenia i wyniki'!$E$6/'Założenia i wyniki'!$E$39</f>
        <v>-2127.3363711483462</v>
      </c>
      <c r="T86" s="1"/>
      <c r="U86" s="1"/>
      <c r="V86" s="1">
        <f>SUM(T89:U89)-SUM('Koszt kapitału'!K$82:K$93)-V$23-'Założenia i wyniki'!$E$12*'Założenia i wyniki'!$E$6/'Założenia i wyniki'!$E$39</f>
        <v>-2135.5323543569334</v>
      </c>
      <c r="W86" s="1"/>
      <c r="X86" s="1"/>
      <c r="Y86" s="1">
        <f>SUM(W89:X89)-SUM('Koszt kapitału'!K$94:K$105)-Y$23-'Założenia i wyniki'!$E$12*'Założenia i wyniki'!$E$6/'Założenia i wyniki'!$E$39</f>
        <v>-2143.9228555670043</v>
      </c>
      <c r="Z86" s="1"/>
      <c r="AA86" s="1"/>
      <c r="AB86" s="1">
        <f>SUM(Z89:AA89)-SUM('Koszt kapitału'!K$106:K$117)-AB$23-'Założenia i wyniki'!$E$12*'Założenia i wyniki'!$E$6/'Założenia i wyniki'!$E$39</f>
        <v>-2152.5124913391282</v>
      </c>
      <c r="AC86" s="1"/>
      <c r="AD86" s="1"/>
      <c r="AE86" s="1">
        <f>SUM(AC89:AD89)-SUM('Koszt kapitału'!K$118:K$129)-AE$23-'Założenia i wyniki'!$E$12*'Założenia i wyniki'!$E$6/'Założenia i wyniki'!$E$39</f>
        <v>-2161.3059878002432</v>
      </c>
      <c r="AF86" s="1"/>
      <c r="AG86" s="1"/>
      <c r="AH86" s="1">
        <f>SUM(AF89:AG89)-SUM('Koszt kapitału'!K$130:K$141)-AH$23</f>
        <v>-388.30818324403566</v>
      </c>
      <c r="AI86" s="1"/>
      <c r="AJ86" s="1"/>
      <c r="AK86" s="1">
        <f>SUM(AI89:AJ89)-SUM('Koszt kapitału'!K$142:K$153)-AK$23</f>
        <v>-397.52403079302735</v>
      </c>
      <c r="AL86" s="1"/>
      <c r="AM86" s="1"/>
      <c r="AN86" s="1">
        <f>SUM(AL89:AM89)-SUM('Koszt kapitału'!K$154:K$165)-AN$23</f>
        <v>-406.95860112384844</v>
      </c>
      <c r="AO86" s="1"/>
      <c r="AP86" s="1"/>
      <c r="AQ86" s="1">
        <f>SUM(AO89:AP89)-SUM('Koszt kapitału'!K$166:K$177)-AQ$23</f>
        <v>-416.61708525718768</v>
      </c>
      <c r="AR86" s="1"/>
      <c r="AS86" s="1"/>
      <c r="AT86" s="1">
        <f>SUM(AR89:AS89)-SUM('Koszt kapitału'!K$178:K$189)-AT$23</f>
        <v>-426.50479741395822</v>
      </c>
      <c r="AU86" s="1"/>
      <c r="AV86" s="1"/>
      <c r="AW86" s="1">
        <f>SUM(AU89:AV89)-AW$23</f>
        <v>-436.62717793924941</v>
      </c>
      <c r="AX86" s="1"/>
      <c r="AY86" s="1"/>
      <c r="AZ86" s="1">
        <f>SUM(AX89:AY89)-AZ$23</f>
        <v>-446.98979629567418</v>
      </c>
      <c r="BA86" s="1"/>
      <c r="BB86" s="1"/>
      <c r="BC86" s="1">
        <f>SUM(BA89:BB89)-BC$23</f>
        <v>-457.59835412775811</v>
      </c>
      <c r="BD86" s="1"/>
      <c r="BE86" s="1"/>
      <c r="BF86" s="1">
        <f>SUM(BD89:BE89)-BF$23</f>
        <v>-468.45868839905683</v>
      </c>
      <c r="BG86" s="1"/>
      <c r="BH86" s="1"/>
      <c r="BI86" s="1">
        <f>SUM(BG89:BH89)-BI$23</f>
        <v>-479.5767746037277</v>
      </c>
      <c r="BJ86" s="1"/>
      <c r="BK86" s="1"/>
      <c r="BL86" s="1">
        <f>SUM(BJ89:BK89)-BL$23</f>
        <v>-490.95873005432276</v>
      </c>
      <c r="BM86" s="1"/>
      <c r="BN86" s="1"/>
      <c r="BO86" s="1">
        <f>SUM(BM89:BN89)-BO$23</f>
        <v>-502.61081724761192</v>
      </c>
      <c r="BP86" s="1"/>
      <c r="BQ86" s="1"/>
      <c r="BR86" s="1">
        <f>SUM(BP89:BQ89)-BR$23</f>
        <v>-514.53944731028844</v>
      </c>
      <c r="BS86" s="1"/>
      <c r="BT86" s="1"/>
      <c r="BU86" s="1">
        <f>SUM(BS89:BT89)-BU$23</f>
        <v>-526.75118352645256</v>
      </c>
      <c r="BV86" s="1"/>
      <c r="BW86" s="1"/>
      <c r="BX86" s="1">
        <f>SUM(BV89:BW89)-BX$23</f>
        <v>-539.25274494881364</v>
      </c>
      <c r="BY86" s="1"/>
      <c r="BZ86" s="1"/>
      <c r="CA86" s="1">
        <f>SUM(BY89:BZ89)-CA$23</f>
        <v>-552.05101009559871</v>
      </c>
      <c r="CB86" s="1"/>
      <c r="CC86" s="1"/>
      <c r="CD86" s="1">
        <f>SUM(CB89:CC89)-CD$23</f>
        <v>-565.15302073520081</v>
      </c>
      <c r="CE86" s="1"/>
      <c r="CF86" s="1"/>
      <c r="CG86" s="1">
        <f>SUM(CE89:CF89)-CG$23</f>
        <v>-578.56598576064948</v>
      </c>
      <c r="CH86" s="1"/>
      <c r="CI86" s="1"/>
      <c r="CJ86" s="1">
        <f>SUM(CH89:CI89)-CJ$23</f>
        <v>-592.29728515603551</v>
      </c>
      <c r="CK86" s="1"/>
      <c r="CL86" s="1"/>
      <c r="CM86" s="1">
        <f>SUM(CK89:CL89)-CM$23</f>
        <v>-606.35447405707203</v>
      </c>
    </row>
    <row r="87" spans="1:91" s="1" customFormat="1" x14ac:dyDescent="0.25">
      <c r="A87" s="1" t="s">
        <v>42</v>
      </c>
      <c r="B87" s="1">
        <f>B8*(B17+B18+B21)</f>
        <v>403.44563543272415</v>
      </c>
      <c r="C87" s="1">
        <f>C8*(C17+C18+C21)</f>
        <v>348.07308280412917</v>
      </c>
      <c r="D87" s="1">
        <f t="shared" ref="D87:BO87" si="1016">D8*(D17+D18+D21)</f>
        <v>751.51871823685485</v>
      </c>
      <c r="E87" s="1">
        <f t="shared" si="1016"/>
        <v>412.04991989246344</v>
      </c>
      <c r="F87" s="1">
        <f t="shared" si="1016"/>
        <v>355.61762428389022</v>
      </c>
      <c r="G87" s="1">
        <f t="shared" si="1016"/>
        <v>767.66754417635366</v>
      </c>
      <c r="H87" s="1">
        <f t="shared" si="1016"/>
        <v>420.80118781729601</v>
      </c>
      <c r="I87" s="1">
        <f t="shared" si="1016"/>
        <v>363.29247606642957</v>
      </c>
      <c r="J87" s="1">
        <f t="shared" si="1016"/>
        <v>784.09366388372553</v>
      </c>
      <c r="K87" s="1">
        <f t="shared" si="1016"/>
        <v>429.70061480995889</v>
      </c>
      <c r="L87" s="1">
        <f t="shared" si="1016"/>
        <v>371.09871197248776</v>
      </c>
      <c r="M87" s="1">
        <f t="shared" si="1016"/>
        <v>800.79932678244666</v>
      </c>
      <c r="N87" s="1">
        <f t="shared" si="1016"/>
        <v>438.74932383172779</v>
      </c>
      <c r="O87" s="1">
        <f t="shared" si="1016"/>
        <v>379.037360136328</v>
      </c>
      <c r="P87" s="1">
        <f t="shared" si="1016"/>
        <v>817.78668396805585</v>
      </c>
      <c r="Q87" s="1">
        <f t="shared" si="1016"/>
        <v>447.94838145891669</v>
      </c>
      <c r="R87" s="1">
        <f t="shared" si="1016"/>
        <v>387.10939970408668</v>
      </c>
      <c r="S87" s="1">
        <f t="shared" si="1016"/>
        <v>835.05778116300337</v>
      </c>
      <c r="T87" s="1">
        <f t="shared" si="1016"/>
        <v>457.2987939775112</v>
      </c>
      <c r="U87" s="1">
        <f t="shared" si="1016"/>
        <v>395.31575738860158</v>
      </c>
      <c r="V87" s="1">
        <f t="shared" si="1016"/>
        <v>852.61455136611278</v>
      </c>
      <c r="W87" s="1">
        <f t="shared" si="1016"/>
        <v>466.80150331003136</v>
      </c>
      <c r="X87" s="1">
        <f t="shared" si="1016"/>
        <v>403.65730387547018</v>
      </c>
      <c r="Y87" s="1">
        <f t="shared" si="1016"/>
        <v>870.45880718550154</v>
      </c>
      <c r="Z87" s="1">
        <f t="shared" si="1016"/>
        <v>476.4573827685245</v>
      </c>
      <c r="AA87" s="1">
        <f t="shared" si="1016"/>
        <v>412.13485007491022</v>
      </c>
      <c r="AB87" s="1">
        <f t="shared" si="1016"/>
        <v>888.59223284343454</v>
      </c>
      <c r="AC87" s="1">
        <f t="shared" si="1016"/>
        <v>486.26723262738693</v>
      </c>
      <c r="AD87" s="1">
        <f t="shared" si="1016"/>
        <v>420.74914321381817</v>
      </c>
      <c r="AE87" s="1">
        <f t="shared" si="1016"/>
        <v>907.0163758412051</v>
      </c>
      <c r="AF87" s="1">
        <f t="shared" si="1016"/>
        <v>496.23177550949993</v>
      </c>
      <c r="AG87" s="1">
        <f t="shared" si="1016"/>
        <v>429.50086276223021</v>
      </c>
      <c r="AH87" s="1">
        <f t="shared" si="1016"/>
        <v>925.73263827173002</v>
      </c>
      <c r="AI87" s="1">
        <f t="shared" si="1016"/>
        <v>506.35165157895375</v>
      </c>
      <c r="AJ87" s="1">
        <f t="shared" si="1016"/>
        <v>438.3906161882008</v>
      </c>
      <c r="AK87" s="1">
        <f t="shared" si="1016"/>
        <v>944.74226776715454</v>
      </c>
      <c r="AL87" s="1">
        <f t="shared" si="1016"/>
        <v>516.62741353340982</v>
      </c>
      <c r="AM87" s="1">
        <f t="shared" si="1016"/>
        <v>447.41893453491411</v>
      </c>
      <c r="AN87" s="1">
        <f t="shared" si="1016"/>
        <v>964.04634806832405</v>
      </c>
      <c r="AO87" s="1">
        <f t="shared" si="1016"/>
        <v>527.05952138891655</v>
      </c>
      <c r="AP87" s="1">
        <f t="shared" si="1016"/>
        <v>456.58626781363984</v>
      </c>
      <c r="AQ87" s="1">
        <f t="shared" si="1016"/>
        <v>983.64578920255633</v>
      </c>
      <c r="AR87" s="1">
        <f t="shared" si="1016"/>
        <v>537.64833704976684</v>
      </c>
      <c r="AS87" s="1">
        <f t="shared" si="1016"/>
        <v>465.89298020593066</v>
      </c>
      <c r="AT87" s="1">
        <f t="shared" si="1016"/>
        <v>1003.5413172556975</v>
      </c>
      <c r="AU87" s="1">
        <f t="shared" si="1016"/>
        <v>548.39411865573072</v>
      </c>
      <c r="AV87" s="1">
        <f t="shared" si="1016"/>
        <v>475.33934506824539</v>
      </c>
      <c r="AW87" s="1">
        <f t="shared" si="1016"/>
        <v>1023.7334637239761</v>
      </c>
      <c r="AX87" s="1">
        <f t="shared" si="1016"/>
        <v>559.29701469875147</v>
      </c>
      <c r="AY87" s="1">
        <f t="shared" si="1016"/>
        <v>484.92553973195282</v>
      </c>
      <c r="AZ87" s="1">
        <f t="shared" si="1016"/>
        <v>1044.2225544307043</v>
      </c>
      <c r="BA87" s="1">
        <f t="shared" si="1016"/>
        <v>570.3570579009322</v>
      </c>
      <c r="BB87" s="1">
        <f t="shared" si="1016"/>
        <v>494.65164009144178</v>
      </c>
      <c r="BC87" s="1">
        <f t="shared" si="1016"/>
        <v>1065.0086979923742</v>
      </c>
      <c r="BD87" s="1">
        <f t="shared" si="1016"/>
        <v>581.57415884536931</v>
      </c>
      <c r="BE87" s="1">
        <f t="shared" si="1016"/>
        <v>504.51761497282331</v>
      </c>
      <c r="BF87" s="1">
        <f t="shared" si="1016"/>
        <v>1086.0917738181927</v>
      </c>
      <c r="BG87" s="1">
        <f t="shared" si="1016"/>
        <v>592.94809935111584</v>
      </c>
      <c r="BH87" s="1">
        <f t="shared" si="1016"/>
        <v>514.52332027546493</v>
      </c>
      <c r="BI87" s="1">
        <f t="shared" si="1016"/>
        <v>1107.4714196265807</v>
      </c>
      <c r="BJ87" s="1">
        <f t="shared" si="1016"/>
        <v>604.47852558327224</v>
      </c>
      <c r="BK87" s="1">
        <f t="shared" si="1016"/>
        <v>524.66849287834236</v>
      </c>
      <c r="BL87" s="1">
        <f t="shared" si="1016"/>
        <v>1129.1470184616146</v>
      </c>
      <c r="BM87" s="1">
        <f t="shared" si="1016"/>
        <v>616.16494088890795</v>
      </c>
      <c r="BN87" s="1">
        <f t="shared" si="1016"/>
        <v>534.95274430293068</v>
      </c>
      <c r="BO87" s="1">
        <f t="shared" si="1016"/>
        <v>1151.1176851918385</v>
      </c>
      <c r="BP87" s="1">
        <f t="shared" ref="BP87:CM87" si="1017">BP8*(BP17+BP18+BP21)</f>
        <v>628.00669834921132</v>
      </c>
      <c r="BQ87" s="1">
        <f t="shared" si="1017"/>
        <v>545.37555412409074</v>
      </c>
      <c r="BR87" s="1">
        <f t="shared" si="1017"/>
        <v>1173.3822524733021</v>
      </c>
      <c r="BS87" s="1">
        <f t="shared" si="1017"/>
        <v>640.00299303796226</v>
      </c>
      <c r="BT87" s="1">
        <f t="shared" si="1017"/>
        <v>555.93626312012259</v>
      </c>
      <c r="BU87" s="1">
        <f t="shared" si="1017"/>
        <v>1195.9392561580848</v>
      </c>
      <c r="BV87" s="1">
        <f t="shared" si="1017"/>
        <v>652.15285397608579</v>
      </c>
      <c r="BW87" s="1">
        <f t="shared" si="1017"/>
        <v>566.63406615287602</v>
      </c>
      <c r="BX87" s="1">
        <f t="shared" si="1017"/>
        <v>1218.7869201289618</v>
      </c>
      <c r="BY87" s="1">
        <f t="shared" si="1017"/>
        <v>664.4551357717279</v>
      </c>
      <c r="BZ87" s="1">
        <f t="shared" si="1017"/>
        <v>577.46800476850672</v>
      </c>
      <c r="CA87" s="1">
        <f t="shared" si="1017"/>
        <v>1241.9231405402347</v>
      </c>
      <c r="CB87" s="1">
        <f t="shared" si="1017"/>
        <v>676.9085099349403</v>
      </c>
      <c r="CC87" s="1">
        <f t="shared" si="1017"/>
        <v>588.43695950916549</v>
      </c>
      <c r="CD87" s="1">
        <f t="shared" si="1017"/>
        <v>1265.3454694441059</v>
      </c>
      <c r="CE87" s="1">
        <f t="shared" si="1017"/>
        <v>689.51145585571669</v>
      </c>
      <c r="CF87" s="1">
        <f t="shared" si="1017"/>
        <v>599.53964192559158</v>
      </c>
      <c r="CG87" s="1">
        <f t="shared" si="1017"/>
        <v>1289.0510977813083</v>
      </c>
      <c r="CH87" s="1">
        <f t="shared" si="1017"/>
        <v>702.26225143375586</v>
      </c>
      <c r="CI87" s="1">
        <f t="shared" si="1017"/>
        <v>610.77458628025772</v>
      </c>
      <c r="CJ87" s="1">
        <f t="shared" si="1017"/>
        <v>1313.0368377140137</v>
      </c>
      <c r="CK87" s="1">
        <f t="shared" si="1017"/>
        <v>715.1589633479482</v>
      </c>
      <c r="CL87" s="1">
        <f t="shared" si="1017"/>
        <v>622.14014093037395</v>
      </c>
      <c r="CM87" s="1">
        <f t="shared" si="1017"/>
        <v>1337.2991042783221</v>
      </c>
    </row>
    <row r="88" spans="1:91" s="1" customFormat="1" x14ac:dyDescent="0.25">
      <c r="A88" s="1" t="s">
        <v>158</v>
      </c>
      <c r="B88" s="1">
        <f>(B17+B18)*IF(B9&gt;=B10,B10,B9)</f>
        <v>629.94435713750477</v>
      </c>
      <c r="C88" s="1">
        <f>(C17+C18)*IF(C9&gt;=C10,C10,C9)</f>
        <v>576.62155879499755</v>
      </c>
      <c r="D88" s="1">
        <f>B88+C88</f>
        <v>1206.5659159325023</v>
      </c>
      <c r="E88" s="1">
        <f>(E17+E18)*IF(E9&gt;=E10,E10,E9)</f>
        <v>643.10252655330237</v>
      </c>
      <c r="F88" s="1">
        <f>(F17+F18)*IF(F9&gt;=F10,F10,F9)</f>
        <v>583.19128215752448</v>
      </c>
      <c r="G88" s="1">
        <f>E88+F88</f>
        <v>1226.2938087108269</v>
      </c>
      <c r="H88" s="1">
        <f>(H17+H18)*IF(H9&gt;=H10,H10,H9)</f>
        <v>650.37587047859256</v>
      </c>
      <c r="I88" s="1">
        <f>(I17+I18)*IF(I9&gt;=I10,I10,I9)</f>
        <v>589.78756650804257</v>
      </c>
      <c r="J88" s="1">
        <f>H88+I88</f>
        <v>1240.1634369866351</v>
      </c>
      <c r="K88" s="1">
        <f>(K17+K18)*IF(K9&gt;=K10,K10,K9)</f>
        <v>657.67682991118215</v>
      </c>
      <c r="L88" s="1">
        <f>(L17+L18)*IF(L9&gt;=L10,L10,L9)</f>
        <v>596.40890983334486</v>
      </c>
      <c r="M88" s="1">
        <f>K88+L88</f>
        <v>1254.085739744527</v>
      </c>
      <c r="N88" s="1">
        <f>(N17+N18)*IF(N9&gt;=N10,N10,N9)</f>
        <v>665.00367766982072</v>
      </c>
      <c r="O88" s="1">
        <f>(O17+O18)*IF(O9&gt;=O10,O10,O9)</f>
        <v>603.0537461198121</v>
      </c>
      <c r="P88" s="1">
        <f>N88+O88</f>
        <v>1268.0574237896328</v>
      </c>
      <c r="Q88" s="1">
        <f>(Q17+Q18)*IF(Q9&gt;=Q10,Q10,Q9)</f>
        <v>672.35461416515102</v>
      </c>
      <c r="R88" s="1">
        <f>(R17+R18)*IF(R9&gt;=R10,R10,R9)</f>
        <v>609.7204436897805</v>
      </c>
      <c r="S88" s="1">
        <f>Q88+R88</f>
        <v>1282.0750578549314</v>
      </c>
      <c r="T88" s="1">
        <f>(T17+T18)*IF(T9&gt;=T10,T10,T9)</f>
        <v>679.72776553203926</v>
      </c>
      <c r="U88" s="1">
        <f>(U17+U18)*IF(U9&gt;=U10,U10,U9)</f>
        <v>616.40730350752835</v>
      </c>
      <c r="V88" s="1">
        <f>T88+U88</f>
        <v>1296.1350690395675</v>
      </c>
      <c r="W88" s="1">
        <f>(W17+W18)*IF(W9&gt;=W10,W10,W9)</f>
        <v>687.12118172819191</v>
      </c>
      <c r="X88" s="1">
        <f>(X17+X18)*IF(X9&gt;=X10,X10,X9)</f>
        <v>623.1125574546744</v>
      </c>
      <c r="Y88" s="1">
        <f>W88+X88</f>
        <v>1310.2337391828664</v>
      </c>
      <c r="Z88" s="1">
        <f>(Z17+Z18)*IF(Z9&gt;=Z10,Z10,Z9)</f>
        <v>694.53283459884994</v>
      </c>
      <c r="AA88" s="1">
        <f>(AA17+AA18)*IF(AA9&gt;=AA10,AA10,AA9)</f>
        <v>629.83436657479331</v>
      </c>
      <c r="AB88" s="1">
        <f>Z88+AA88</f>
        <v>1324.3672011736433</v>
      </c>
      <c r="AC88" s="1">
        <f>(AC17+AC18)*IF(AC9&gt;=AC10,AC10,AC9)</f>
        <v>701.96061590736383</v>
      </c>
      <c r="AD88" s="1">
        <f>(AD17+AD18)*IF(AD9&gt;=AD10,AD10,AD9)</f>
        <v>636.57081928707203</v>
      </c>
      <c r="AE88" s="1">
        <f>AC88+AD88</f>
        <v>1338.5314351944357</v>
      </c>
      <c r="AF88" s="1">
        <f>(AF17+AF18)*IF(AF9&gt;=AF10,AF10,AF9)</f>
        <v>709.40233533147227</v>
      </c>
      <c r="AG88" s="1">
        <f>(AG17+AG18)*IF(AG9&gt;=AG10,AG10,AG9)</f>
        <v>643.3199295688454</v>
      </c>
      <c r="AH88" s="1">
        <f>AF88+AG88</f>
        <v>1352.7222649003177</v>
      </c>
      <c r="AI88" s="1">
        <f>(AI17+AI18)*IF(AI9&gt;=AI10,AI10,AI9)</f>
        <v>716.85571842512638</v>
      </c>
      <c r="AJ88" s="1">
        <f>(AJ17+AJ18)*IF(AJ9&gt;=AJ10,AJ10,AJ9)</f>
        <v>650.07963510686409</v>
      </c>
      <c r="AK88" s="1">
        <f>AI88+AJ88</f>
        <v>1366.9353535319906</v>
      </c>
      <c r="AL88" s="1">
        <f>(AL17+AL18)*IF(AL9&gt;=AL10,AL10,AL9)</f>
        <v>724.31840454572171</v>
      </c>
      <c r="AM88" s="1">
        <f>(AM17+AM18)*IF(AM9&gt;=AM10,AM10,AM9)</f>
        <v>656.84779541717467</v>
      </c>
      <c r="AN88" s="1">
        <f>AL88+AM88</f>
        <v>1381.1661999628964</v>
      </c>
      <c r="AO88" s="1">
        <f>(AO17+AO18)*IF(AO9&gt;=AO10,AO10,AO9)</f>
        <v>731.78794474662163</v>
      </c>
      <c r="AP88" s="1">
        <f>(AP17+AP18)*IF(AP9&gt;=AP10,AP10,AP9)</f>
        <v>663.62218993349802</v>
      </c>
      <c r="AQ88" s="1">
        <f>AO88+AP88</f>
        <v>1395.4101346801197</v>
      </c>
      <c r="AR88" s="1">
        <f>(AR17+AR18)*IF(AR9&gt;=AR10,AR10,AR9)</f>
        <v>739.261799634878</v>
      </c>
      <c r="AS88" s="1">
        <f>(AS17+AS18)*IF(AS9&gt;=AS10,AS10,AS9)</f>
        <v>670.40051606402801</v>
      </c>
      <c r="AT88" s="1">
        <f>AR88+AS88</f>
        <v>1409.662315698906</v>
      </c>
      <c r="AU88" s="1">
        <f>(AU17+AU18)*IF(AU9&gt;=AU10,AU10,AU9)</f>
        <v>746.73733719408483</v>
      </c>
      <c r="AV88" s="1">
        <f>(AV17+AV18)*IF(AV9&gt;=AV10,AV10,AV9)</f>
        <v>677.18038721658183</v>
      </c>
      <c r="AW88" s="1">
        <f>AU88+AV88</f>
        <v>1423.9177244106668</v>
      </c>
      <c r="AX88" s="1">
        <f>(AX17+AX18)*IF(AX9&gt;=AX10,AX10,AX9)</f>
        <v>754.21183057231258</v>
      </c>
      <c r="AY88" s="1">
        <f>(AY17+AY18)*IF(AY9&gt;=AY10,AY10,AY9)</f>
        <v>683.95933079206475</v>
      </c>
      <c r="AZ88" s="1">
        <f>AX88+AY88</f>
        <v>1438.1711613643774</v>
      </c>
      <c r="BA88" s="1">
        <f>(BA17+BA18)*IF(BA9&gt;=BA10,BA10,BA9)</f>
        <v>761.68245583511657</v>
      </c>
      <c r="BB88" s="1">
        <f>(BB17+BB18)*IF(BB9&gt;=BB10,BB10,BB9)</f>
        <v>690.73478614623127</v>
      </c>
      <c r="BC88" s="1">
        <f>BA88+BB88</f>
        <v>1452.4172419813478</v>
      </c>
      <c r="BD88" s="1">
        <f>(BD17+BD18)*IF(BD9&gt;=BD10,BD10,BD9)</f>
        <v>769.14628968362786</v>
      </c>
      <c r="BE88" s="1">
        <f>(BE17+BE18)*IF(BE9&gt;=BE10,BE10,BE9)</f>
        <v>697.50410251975666</v>
      </c>
      <c r="BF88" s="1">
        <f>BD88+BE88</f>
        <v>1466.6503922033844</v>
      </c>
      <c r="BG88" s="1">
        <f>(BG17+BG18)*IF(BG9&gt;=BG10,BG10,BG9)</f>
        <v>776.60030713776769</v>
      </c>
      <c r="BH88" s="1">
        <f>(BH17+BH18)*IF(BH9&gt;=BH10,BH10,BH9)</f>
        <v>704.26453693665337</v>
      </c>
      <c r="BI88" s="1">
        <f>BG88+BH88</f>
        <v>1480.8648440744209</v>
      </c>
      <c r="BJ88" s="1">
        <f>(BJ17+BJ18)*IF(BJ9&gt;=BJ10,BJ10,BJ9)</f>
        <v>784.04137918466643</v>
      </c>
      <c r="BK88" s="1">
        <f>(BK17+BK18)*IF(BK9&gt;=BK10,BK10,BK9)</f>
        <v>711.01325207110199</v>
      </c>
      <c r="BL88" s="1">
        <f>BJ88+BK88</f>
        <v>1495.0546312557685</v>
      </c>
      <c r="BM88" s="1">
        <f>(BM17+BM18)*IF(BM9&gt;=BM10,BM10,BM9)</f>
        <v>791.46627039238933</v>
      </c>
      <c r="BN88" s="1">
        <f>(BN17+BN18)*IF(BN9&gt;=BN10,BN10,BN9)</f>
        <v>717.74731408279229</v>
      </c>
      <c r="BO88" s="1">
        <f>BM88+BN88</f>
        <v>1509.2135844751815</v>
      </c>
      <c r="BP88" s="1">
        <f>(BP17+BP18)*IF(BP9&gt;=BP10,BP10,BP9)</f>
        <v>798.8716364891194</v>
      </c>
      <c r="BQ88" s="1">
        <f>(BQ17+BQ18)*IF(BQ9&gt;=BQ10,BQ10,BQ9)</f>
        <v>724.4636904209068</v>
      </c>
      <c r="BR88" s="1">
        <f>BP88+BQ88</f>
        <v>1523.3353269100262</v>
      </c>
      <c r="BS88" s="1">
        <f>(BS17+BS18)*IF(BS9&gt;=BS10,BS10,BS9)</f>
        <v>806.25402190797513</v>
      </c>
      <c r="BT88" s="1">
        <f>(BT17+BT18)*IF(BT9&gt;=BT10,BT10,BT9)</f>
        <v>731.15924759690654</v>
      </c>
      <c r="BU88" s="1">
        <f>BS88+BT88</f>
        <v>1537.4132695048816</v>
      </c>
      <c r="BV88" s="1">
        <f>(BV17+BV18)*IF(BV9&gt;=BV10,BV10,BV9)</f>
        <v>813.60985729768606</v>
      </c>
      <c r="BW88" s="1">
        <f>(BW17+BW18)*IF(BW9&gt;=BW10,BW10,BW9)</f>
        <v>737.83074892632453</v>
      </c>
      <c r="BX88" s="1">
        <f>BV88+BW88</f>
        <v>1551.4406062240105</v>
      </c>
      <c r="BY88" s="1">
        <f>(BY17+BY18)*IF(BY9&gt;=BY10,BY10,BY9)</f>
        <v>820.93545699939193</v>
      </c>
      <c r="BZ88" s="1">
        <f>(BZ17+BZ18)*IF(BZ9&gt;=BZ10,BZ10,BZ9)</f>
        <v>744.47485223979811</v>
      </c>
      <c r="CA88" s="1">
        <f>BY88+BZ88</f>
        <v>1565.4103092391902</v>
      </c>
      <c r="CB88" s="1">
        <f>(CB17+CB18)*IF(CB9&gt;=CB10,CB10,CB9)</f>
        <v>828.22701648986401</v>
      </c>
      <c r="CC88" s="1">
        <f>(CC17+CC18)*IF(CC9&gt;=CC10,CC10,CC9)</f>
        <v>751.08810756361993</v>
      </c>
      <c r="CD88" s="1">
        <f>CB88+CC88</f>
        <v>1579.3151240534839</v>
      </c>
      <c r="CE88" s="1">
        <f>(CE17+CE18)*IF(CE9&gt;=CE10,CE10,CE9)</f>
        <v>835.4806097915108</v>
      </c>
      <c r="CF88" s="1">
        <f>(CF17+CF18)*IF(CF9&gt;=CF10,CF10,CF9)</f>
        <v>757.66695477012536</v>
      </c>
      <c r="CG88" s="1">
        <f>CE88+CF88</f>
        <v>1593.147564561636</v>
      </c>
      <c r="CH88" s="1">
        <f>(CH17+CH18)*IF(CH9&gt;=CH10,CH10,CH9)</f>
        <v>842.69218684956172</v>
      </c>
      <c r="CI88" s="1">
        <f>(CI17+CI18)*IF(CI9&gt;=CI10,CI10,CI9)</f>
        <v>764.20772119827859</v>
      </c>
      <c r="CJ88" s="1">
        <f>CH88+CI88</f>
        <v>1606.8999080478402</v>
      </c>
      <c r="CK88" s="1">
        <f>(CK17+CK18)*IF(CK9&gt;=CK10,CK10,CK9)</f>
        <v>849.85757087688046</v>
      </c>
      <c r="CL88" s="1">
        <f>(CL17+CL18)*IF(CL9&gt;=CL10,CL10,CL9)</f>
        <v>770.70661924485978</v>
      </c>
      <c r="CM88" s="1">
        <f>CK88+CL88</f>
        <v>1620.5641901217402</v>
      </c>
    </row>
    <row r="89" spans="1:91" s="1" customFormat="1" x14ac:dyDescent="0.25">
      <c r="A89" s="1" t="s">
        <v>159</v>
      </c>
      <c r="B89" s="1">
        <f>IF(B11&gt;0,B11,0)*B22</f>
        <v>1.7520847199738783</v>
      </c>
      <c r="C89" s="1">
        <f>IF(C11&gt;0,C11,0)*C22</f>
        <v>0</v>
      </c>
      <c r="D89" s="1">
        <f>B89+C89</f>
        <v>1.7520847199738783</v>
      </c>
      <c r="E89" s="1">
        <f t="shared" ref="E89:F89" si="1018">IF(E11&gt;0,E11,0)*E22</f>
        <v>0</v>
      </c>
      <c r="F89" s="1">
        <f t="shared" si="1018"/>
        <v>0</v>
      </c>
      <c r="G89" s="1">
        <f t="shared" ref="G89" si="1019">E89+F89</f>
        <v>0</v>
      </c>
      <c r="H89" s="1">
        <f t="shared" ref="H89:I89" si="1020">IF(H11&gt;0,H11,0)*H22</f>
        <v>0</v>
      </c>
      <c r="I89" s="1">
        <f t="shared" si="1020"/>
        <v>0</v>
      </c>
      <c r="J89" s="1">
        <f t="shared" ref="J89" si="1021">H89+I89</f>
        <v>0</v>
      </c>
      <c r="K89" s="1">
        <f t="shared" ref="K89:L89" si="1022">IF(K11&gt;0,K11,0)*K22</f>
        <v>0</v>
      </c>
      <c r="L89" s="1">
        <f t="shared" si="1022"/>
        <v>0</v>
      </c>
      <c r="M89" s="1">
        <f t="shared" ref="M89" si="1023">K89+L89</f>
        <v>0</v>
      </c>
      <c r="N89" s="1">
        <f t="shared" ref="N89:O89" si="1024">IF(N11&gt;0,N11,0)*N22</f>
        <v>0</v>
      </c>
      <c r="O89" s="1">
        <f t="shared" si="1024"/>
        <v>0</v>
      </c>
      <c r="P89" s="1">
        <f t="shared" ref="P89" si="1025">N89+O89</f>
        <v>0</v>
      </c>
      <c r="Q89" s="1">
        <f t="shared" ref="Q89:R89" si="1026">IF(Q11&gt;0,Q11,0)*Q22</f>
        <v>0</v>
      </c>
      <c r="R89" s="1">
        <f t="shared" si="1026"/>
        <v>0</v>
      </c>
      <c r="S89" s="1">
        <f t="shared" ref="S89" si="1027">Q89+R89</f>
        <v>0</v>
      </c>
      <c r="T89" s="1">
        <f t="shared" ref="T89:U89" si="1028">IF(T11&gt;0,T11,0)*T22</f>
        <v>0</v>
      </c>
      <c r="U89" s="1">
        <f t="shared" si="1028"/>
        <v>0</v>
      </c>
      <c r="V89" s="1">
        <f t="shared" ref="V89" si="1029">T89+U89</f>
        <v>0</v>
      </c>
      <c r="W89" s="1">
        <f t="shared" ref="W89:X89" si="1030">IF(W11&gt;0,W11,0)*W22</f>
        <v>0</v>
      </c>
      <c r="X89" s="1">
        <f t="shared" si="1030"/>
        <v>0</v>
      </c>
      <c r="Y89" s="1">
        <f t="shared" ref="Y89" si="1031">W89+X89</f>
        <v>0</v>
      </c>
      <c r="Z89" s="1">
        <f t="shared" ref="Z89:AA89" si="1032">IF(Z11&gt;0,Z11,0)*Z22</f>
        <v>0</v>
      </c>
      <c r="AA89" s="1">
        <f t="shared" si="1032"/>
        <v>0</v>
      </c>
      <c r="AB89" s="1">
        <f t="shared" ref="AB89" si="1033">Z89+AA89</f>
        <v>0</v>
      </c>
      <c r="AC89" s="1">
        <f t="shared" ref="AC89:AD89" si="1034">IF(AC11&gt;0,AC11,0)*AC22</f>
        <v>0</v>
      </c>
      <c r="AD89" s="1">
        <f t="shared" si="1034"/>
        <v>0</v>
      </c>
      <c r="AE89" s="1">
        <f t="shared" ref="AE89" si="1035">AC89+AD89</f>
        <v>0</v>
      </c>
      <c r="AF89" s="1">
        <f t="shared" ref="AF89:AG89" si="1036">IF(AF11&gt;0,AF11,0)*AF22</f>
        <v>0</v>
      </c>
      <c r="AG89" s="1">
        <f t="shared" si="1036"/>
        <v>0</v>
      </c>
      <c r="AH89" s="1">
        <f t="shared" ref="AH89" si="1037">AF89+AG89</f>
        <v>0</v>
      </c>
      <c r="AI89" s="1">
        <f t="shared" ref="AI89:AJ89" si="1038">IF(AI11&gt;0,AI11,0)*AI22</f>
        <v>0</v>
      </c>
      <c r="AJ89" s="1">
        <f t="shared" si="1038"/>
        <v>0</v>
      </c>
      <c r="AK89" s="1">
        <f t="shared" ref="AK89" si="1039">AI89+AJ89</f>
        <v>0</v>
      </c>
      <c r="AL89" s="1">
        <f t="shared" ref="AL89:AM89" si="1040">IF(AL11&gt;0,AL11,0)*AL22</f>
        <v>0</v>
      </c>
      <c r="AM89" s="1">
        <f t="shared" si="1040"/>
        <v>0</v>
      </c>
      <c r="AN89" s="1">
        <f t="shared" ref="AN89" si="1041">AL89+AM89</f>
        <v>0</v>
      </c>
      <c r="AO89" s="1">
        <f t="shared" ref="AO89:AP89" si="1042">IF(AO11&gt;0,AO11,0)*AO22</f>
        <v>0</v>
      </c>
      <c r="AP89" s="1">
        <f t="shared" si="1042"/>
        <v>0</v>
      </c>
      <c r="AQ89" s="1">
        <f t="shared" ref="AQ89" si="1043">AO89+AP89</f>
        <v>0</v>
      </c>
      <c r="AR89" s="1">
        <f t="shared" ref="AR89:AS89" si="1044">IF(AR11&gt;0,AR11,0)*AR22</f>
        <v>0</v>
      </c>
      <c r="AS89" s="1">
        <f t="shared" si="1044"/>
        <v>0</v>
      </c>
      <c r="AT89" s="1">
        <f t="shared" ref="AT89" si="1045">AR89+AS89</f>
        <v>0</v>
      </c>
      <c r="AU89" s="1">
        <f>IF(AU11&gt;0,AU11,0)*AU22</f>
        <v>0</v>
      </c>
      <c r="AV89" s="1">
        <f>IF(AV11&gt;0,AV11,0)*AV22</f>
        <v>0</v>
      </c>
      <c r="AW89" s="1">
        <f>AU89+AV89</f>
        <v>0</v>
      </c>
      <c r="AX89" s="1">
        <f t="shared" ref="AX89:AY89" si="1046">IF(AX11&gt;0,AX11,0)*AX22</f>
        <v>0</v>
      </c>
      <c r="AY89" s="1">
        <f t="shared" si="1046"/>
        <v>0</v>
      </c>
      <c r="AZ89" s="1">
        <f t="shared" ref="AZ89" si="1047">AX89+AY89</f>
        <v>0</v>
      </c>
      <c r="BA89" s="1">
        <f t="shared" ref="BA89:BB89" si="1048">IF(BA11&gt;0,BA11,0)*BA22</f>
        <v>0</v>
      </c>
      <c r="BB89" s="1">
        <f t="shared" si="1048"/>
        <v>0</v>
      </c>
      <c r="BC89" s="1">
        <f t="shared" ref="BC89" si="1049">BA89+BB89</f>
        <v>0</v>
      </c>
      <c r="BD89" s="1">
        <f t="shared" ref="BD89:BE89" si="1050">IF(BD11&gt;0,BD11,0)*BD22</f>
        <v>0</v>
      </c>
      <c r="BE89" s="1">
        <f t="shared" si="1050"/>
        <v>0</v>
      </c>
      <c r="BF89" s="1">
        <f t="shared" ref="BF89" si="1051">BD89+BE89</f>
        <v>0</v>
      </c>
      <c r="BG89" s="1">
        <f t="shared" ref="BG89:BH89" si="1052">IF(BG11&gt;0,BG11,0)*BG22</f>
        <v>0</v>
      </c>
      <c r="BH89" s="1">
        <f t="shared" si="1052"/>
        <v>0</v>
      </c>
      <c r="BI89" s="1">
        <f t="shared" ref="BI89" si="1053">BG89+BH89</f>
        <v>0</v>
      </c>
      <c r="BJ89" s="1">
        <f t="shared" ref="BJ89:BK89" si="1054">IF(BJ11&gt;0,BJ11,0)*BJ22</f>
        <v>0</v>
      </c>
      <c r="BK89" s="1">
        <f t="shared" si="1054"/>
        <v>0</v>
      </c>
      <c r="BL89" s="1">
        <f t="shared" ref="BL89" si="1055">BJ89+BK89</f>
        <v>0</v>
      </c>
      <c r="BM89" s="1">
        <f t="shared" ref="BM89:BN89" si="1056">IF(BM11&gt;0,BM11,0)*BM22</f>
        <v>0</v>
      </c>
      <c r="BN89" s="1">
        <f t="shared" si="1056"/>
        <v>0</v>
      </c>
      <c r="BO89" s="1">
        <f t="shared" ref="BO89" si="1057">BM89+BN89</f>
        <v>0</v>
      </c>
      <c r="BP89" s="1">
        <f t="shared" ref="BP89:BQ89" si="1058">IF(BP11&gt;0,BP11,0)*BP22</f>
        <v>0</v>
      </c>
      <c r="BQ89" s="1">
        <f t="shared" si="1058"/>
        <v>0</v>
      </c>
      <c r="BR89" s="1">
        <f t="shared" ref="BR89" si="1059">BP89+BQ89</f>
        <v>0</v>
      </c>
      <c r="BS89" s="1">
        <f t="shared" ref="BS89:BT89" si="1060">IF(BS11&gt;0,BS11,0)*BS22</f>
        <v>0</v>
      </c>
      <c r="BT89" s="1">
        <f t="shared" si="1060"/>
        <v>0</v>
      </c>
      <c r="BU89" s="1">
        <f t="shared" ref="BU89" si="1061">BS89+BT89</f>
        <v>0</v>
      </c>
      <c r="BV89" s="1">
        <f t="shared" ref="BV89:BW89" si="1062">IF(BV11&gt;0,BV11,0)*BV22</f>
        <v>0</v>
      </c>
      <c r="BW89" s="1">
        <f t="shared" si="1062"/>
        <v>0</v>
      </c>
      <c r="BX89" s="1">
        <f t="shared" ref="BX89" si="1063">BV89+BW89</f>
        <v>0</v>
      </c>
      <c r="BY89" s="1">
        <f t="shared" ref="BY89:BZ89" si="1064">IF(BY11&gt;0,BY11,0)*BY22</f>
        <v>0</v>
      </c>
      <c r="BZ89" s="1">
        <f t="shared" si="1064"/>
        <v>0</v>
      </c>
      <c r="CA89" s="1">
        <f t="shared" ref="CA89" si="1065">BY89+BZ89</f>
        <v>0</v>
      </c>
      <c r="CB89" s="1">
        <f t="shared" ref="CB89:CC89" si="1066">IF(CB11&gt;0,CB11,0)*CB22</f>
        <v>0</v>
      </c>
      <c r="CC89" s="1">
        <f t="shared" si="1066"/>
        <v>0</v>
      </c>
      <c r="CD89" s="1">
        <f t="shared" ref="CD89" si="1067">CB89+CC89</f>
        <v>0</v>
      </c>
      <c r="CE89" s="1">
        <f t="shared" ref="CE89:CF89" si="1068">IF(CE11&gt;0,CE11,0)*CE22</f>
        <v>0</v>
      </c>
      <c r="CF89" s="1">
        <f t="shared" si="1068"/>
        <v>0</v>
      </c>
      <c r="CG89" s="1">
        <f t="shared" ref="CG89" si="1069">CE89+CF89</f>
        <v>0</v>
      </c>
      <c r="CH89" s="1">
        <f t="shared" ref="CH89:CI89" si="1070">IF(CH11&gt;0,CH11,0)*CH22</f>
        <v>0</v>
      </c>
      <c r="CI89" s="1">
        <f t="shared" si="1070"/>
        <v>0</v>
      </c>
      <c r="CJ89" s="1">
        <f t="shared" ref="CJ89" si="1071">CH89+CI89</f>
        <v>0</v>
      </c>
      <c r="CK89" s="1">
        <f t="shared" ref="CK89:CL89" si="1072">IF(CK11&gt;0,CK11,0)*CK22</f>
        <v>0</v>
      </c>
      <c r="CL89" s="1">
        <f t="shared" si="1072"/>
        <v>0</v>
      </c>
      <c r="CM89" s="1">
        <f t="shared" ref="CM89" si="1073">CK89+CL89</f>
        <v>0</v>
      </c>
    </row>
    <row r="90" spans="1:91" s="1" customFormat="1" x14ac:dyDescent="0.25">
      <c r="A90" s="1" t="s">
        <v>225</v>
      </c>
      <c r="B90" s="1">
        <f>SUM(B87:B89)</f>
        <v>1035.1420772902029</v>
      </c>
      <c r="C90" s="1">
        <f>SUM(C87:C89)</f>
        <v>924.69464159912673</v>
      </c>
      <c r="D90" s="1">
        <f>B90+C90</f>
        <v>1959.8367188893296</v>
      </c>
      <c r="E90" s="1">
        <f>SUM(E87:E89)</f>
        <v>1055.1524464457657</v>
      </c>
      <c r="F90" s="1">
        <f>SUM(F87:F89)</f>
        <v>938.80890644141471</v>
      </c>
      <c r="G90" s="1">
        <f>E90+F90</f>
        <v>1993.9613528871805</v>
      </c>
      <c r="H90" s="1">
        <f>SUM(H87:H89)</f>
        <v>1071.1770582958886</v>
      </c>
      <c r="I90" s="1">
        <f>SUM(I87:I89)</f>
        <v>953.08004257447215</v>
      </c>
      <c r="J90" s="1">
        <f>H90+I90</f>
        <v>2024.2571008703608</v>
      </c>
      <c r="K90" s="1">
        <f>SUM(K87:K89)</f>
        <v>1087.377444721141</v>
      </c>
      <c r="L90" s="1">
        <f>SUM(L87:L89)</f>
        <v>967.50762180583263</v>
      </c>
      <c r="M90" s="1">
        <f>K90+L90</f>
        <v>2054.8850665269738</v>
      </c>
      <c r="N90" s="1">
        <f>SUM(N87:N89)</f>
        <v>1103.7530015015486</v>
      </c>
      <c r="O90" s="1">
        <f>SUM(O87:O89)</f>
        <v>982.09110625614016</v>
      </c>
      <c r="P90" s="1">
        <f>N90+O90</f>
        <v>2085.844107757689</v>
      </c>
      <c r="Q90" s="1">
        <f>SUM(Q87:Q89)</f>
        <v>1120.3029956240678</v>
      </c>
      <c r="R90" s="1">
        <f>SUM(R87:R89)</f>
        <v>996.82984339386712</v>
      </c>
      <c r="S90" s="1">
        <f>Q90+R90</f>
        <v>2117.1328390179351</v>
      </c>
      <c r="T90" s="1">
        <f>SUM(T87:T89)</f>
        <v>1137.0265595095505</v>
      </c>
      <c r="U90" s="1">
        <f>SUM(U87:U89)</f>
        <v>1011.7230608961299</v>
      </c>
      <c r="V90" s="1">
        <f>T90+U90</f>
        <v>2148.7496204056806</v>
      </c>
      <c r="W90" s="1">
        <f>SUM(W87:W89)</f>
        <v>1153.9226850382233</v>
      </c>
      <c r="X90" s="1">
        <f>SUM(X87:X89)</f>
        <v>1026.7698613301445</v>
      </c>
      <c r="Y90" s="1">
        <f>W90+X90</f>
        <v>2180.6925463683679</v>
      </c>
      <c r="Z90" s="1">
        <f>SUM(Z87:Z89)</f>
        <v>1170.9902173673745</v>
      </c>
      <c r="AA90" s="1">
        <f>SUM(AA87:AA89)</f>
        <v>1041.9692166497034</v>
      </c>
      <c r="AB90" s="1">
        <f>Z90+AA90</f>
        <v>2212.9594340170779</v>
      </c>
      <c r="AC90" s="1">
        <f>SUM(AC87:AC89)</f>
        <v>1188.2278485347508</v>
      </c>
      <c r="AD90" s="1">
        <f>SUM(AD87:AD89)</f>
        <v>1057.3199625008901</v>
      </c>
      <c r="AE90" s="1">
        <f>AC90+AD90</f>
        <v>2245.5478110356407</v>
      </c>
      <c r="AF90" s="1">
        <f>SUM(AF87:AF89)</f>
        <v>1205.6341108409722</v>
      </c>
      <c r="AG90" s="1">
        <f>SUM(AG87:AG89)</f>
        <v>1072.8207923310756</v>
      </c>
      <c r="AH90" s="1">
        <f>AF90+AG90</f>
        <v>2278.454903172048</v>
      </c>
      <c r="AI90" s="1">
        <f>SUM(AI87:AI89)</f>
        <v>1223.2073700040801</v>
      </c>
      <c r="AJ90" s="1">
        <f>SUM(AJ87:AJ89)</f>
        <v>1088.4702512950648</v>
      </c>
      <c r="AK90" s="1">
        <f>AI90+AJ90</f>
        <v>2311.6776212991449</v>
      </c>
      <c r="AL90" s="1">
        <f>SUM(AL87:AL89)</f>
        <v>1240.9458180791316</v>
      </c>
      <c r="AM90" s="1">
        <f>SUM(AM87:AM89)</f>
        <v>1104.2667299520888</v>
      </c>
      <c r="AN90" s="1">
        <f>AL90+AM90</f>
        <v>2345.2125480312206</v>
      </c>
      <c r="AO90" s="1">
        <f>SUM(AO87:AO89)</f>
        <v>1258.8474661355381</v>
      </c>
      <c r="AP90" s="1">
        <f>SUM(AP87:AP89)</f>
        <v>1120.2084577471378</v>
      </c>
      <c r="AQ90" s="1">
        <f>AO90+AP90</f>
        <v>2379.0559238826759</v>
      </c>
      <c r="AR90" s="1">
        <f>SUM(AR87:AR89)</f>
        <v>1276.9101366846448</v>
      </c>
      <c r="AS90" s="1">
        <f>SUM(AS87:AS89)</f>
        <v>1136.2934962699587</v>
      </c>
      <c r="AT90" s="1">
        <f>AR90+AS90</f>
        <v>2413.2036329546036</v>
      </c>
      <c r="AU90" s="1">
        <f>SUM(AU87:AU89)</f>
        <v>1295.1314558498157</v>
      </c>
      <c r="AV90" s="1">
        <f>SUM(AV87:AV89)</f>
        <v>1152.5197322848271</v>
      </c>
      <c r="AW90" s="1">
        <f>AU90+AV90</f>
        <v>2447.6511881346428</v>
      </c>
      <c r="AX90" s="1">
        <f>SUM(AX87:AX89)</f>
        <v>1313.508845271064</v>
      </c>
      <c r="AY90" s="1">
        <f>SUM(AY87:AY89)</f>
        <v>1168.8848705240175</v>
      </c>
      <c r="AZ90" s="1">
        <f>AX90+AY90</f>
        <v>2482.3937157950813</v>
      </c>
      <c r="BA90" s="1">
        <f>SUM(BA87:BA89)</f>
        <v>1332.0395137360488</v>
      </c>
      <c r="BB90" s="1">
        <f>SUM(BB87:BB89)</f>
        <v>1185.386426237673</v>
      </c>
      <c r="BC90" s="1">
        <f>BA90+BB90</f>
        <v>2517.4259399737221</v>
      </c>
      <c r="BD90" s="1">
        <f>SUM(BD87:BD89)</f>
        <v>1350.7204485289972</v>
      </c>
      <c r="BE90" s="1">
        <f>SUM(BE87:BE89)</f>
        <v>1202.0217174925799</v>
      </c>
      <c r="BF90" s="1">
        <f>BD90+BE90</f>
        <v>2552.7421660215768</v>
      </c>
      <c r="BG90" s="1">
        <f>SUM(BG87:BG89)</f>
        <v>1369.5484064888835</v>
      </c>
      <c r="BH90" s="1">
        <f>SUM(BH87:BH89)</f>
        <v>1218.7878572121183</v>
      </c>
      <c r="BI90" s="1">
        <f>BG90+BH90</f>
        <v>2588.3362637010018</v>
      </c>
      <c r="BJ90" s="1">
        <f>SUM(BJ87:BJ89)</f>
        <v>1388.5199047679387</v>
      </c>
      <c r="BK90" s="1">
        <f>SUM(BK87:BK89)</f>
        <v>1235.6817449494442</v>
      </c>
      <c r="BL90" s="1">
        <f>BJ90+BK90</f>
        <v>2624.2016497173827</v>
      </c>
      <c r="BM90" s="1">
        <f>SUM(BM87:BM89)</f>
        <v>1407.6312112812973</v>
      </c>
      <c r="BN90" s="1">
        <f>SUM(BN87:BN89)</f>
        <v>1252.700058385723</v>
      </c>
      <c r="BO90" s="1">
        <f>BM90+BN90</f>
        <v>2660.33126966702</v>
      </c>
      <c r="BP90" s="1">
        <f>SUM(BP87:BP89)</f>
        <v>1426.8783348383308</v>
      </c>
      <c r="BQ90" s="1">
        <f>SUM(BQ87:BQ89)</f>
        <v>1269.8392445449977</v>
      </c>
      <c r="BR90" s="1">
        <f>BP90+BQ90</f>
        <v>2696.7175793833285</v>
      </c>
      <c r="BS90" s="1">
        <f>SUM(BS87:BS89)</f>
        <v>1446.2570149459375</v>
      </c>
      <c r="BT90" s="1">
        <f>SUM(BT87:BT89)</f>
        <v>1287.0955107170291</v>
      </c>
      <c r="BU90" s="1">
        <f>BS90+BT90</f>
        <v>2733.3525256629664</v>
      </c>
      <c r="BV90" s="1">
        <f>SUM(BV87:BV89)</f>
        <v>1465.7627112737719</v>
      </c>
      <c r="BW90" s="1">
        <f>SUM(BW87:BW89)</f>
        <v>1304.4648150792004</v>
      </c>
      <c r="BX90" s="1">
        <f>BV90+BW90</f>
        <v>2770.2275263529723</v>
      </c>
      <c r="BY90" s="1">
        <f>SUM(BY87:BY89)</f>
        <v>1485.3905927711198</v>
      </c>
      <c r="BZ90" s="1">
        <f>SUM(BZ87:BZ89)</f>
        <v>1321.9428570083048</v>
      </c>
      <c r="CA90" s="1">
        <f>BY90+BZ90</f>
        <v>2807.3334497794249</v>
      </c>
      <c r="CB90" s="1">
        <f>SUM(CB87:CB89)</f>
        <v>1505.1355264248043</v>
      </c>
      <c r="CC90" s="1">
        <f>SUM(CC87:CC89)</f>
        <v>1339.5250670727855</v>
      </c>
      <c r="CD90" s="1">
        <f>CB90+CC90</f>
        <v>2844.6605934975896</v>
      </c>
      <c r="CE90" s="1">
        <f>SUM(CE87:CE89)</f>
        <v>1524.9920656472275</v>
      </c>
      <c r="CF90" s="1">
        <f>SUM(CF87:CF89)</f>
        <v>1357.2065966957171</v>
      </c>
      <c r="CG90" s="1">
        <f>CE90+CF90</f>
        <v>2882.1986623429448</v>
      </c>
      <c r="CH90" s="1">
        <f>SUM(CH87:CH89)</f>
        <v>1544.9544382833176</v>
      </c>
      <c r="CI90" s="1">
        <f>SUM(CI87:CI89)</f>
        <v>1374.9823074785363</v>
      </c>
      <c r="CJ90" s="1">
        <f>CH90+CI90</f>
        <v>2919.9367457618537</v>
      </c>
      <c r="CK90" s="1">
        <f>SUM(CK87:CK89)</f>
        <v>1565.0165342248288</v>
      </c>
      <c r="CL90" s="1">
        <f>SUM(CL87:CL89)</f>
        <v>1392.8467601752336</v>
      </c>
      <c r="CM90" s="1">
        <f>CK90+CL90</f>
        <v>2957.8632944000624</v>
      </c>
    </row>
    <row r="91" spans="1:91" s="1" customFormat="1" x14ac:dyDescent="0.25">
      <c r="A91" s="1" t="s">
        <v>195</v>
      </c>
      <c r="D91" s="1">
        <f>IF(D86&gt;0,D86*'Założenia i wyniki'!$E$23%,0)</f>
        <v>0</v>
      </c>
      <c r="G91" s="1">
        <f>IF(G86&gt;0,G86*'Założenia i wyniki'!$E$23%,0)</f>
        <v>0</v>
      </c>
      <c r="J91" s="1">
        <f>IF(J86&gt;0,J86*'Założenia i wyniki'!$E$23%,0)</f>
        <v>0</v>
      </c>
      <c r="M91" s="1">
        <f>IF(M86&gt;0,M86*'Założenia i wyniki'!$E$23%,0)</f>
        <v>0</v>
      </c>
      <c r="P91" s="1">
        <f>IF(P86&gt;0,P86*'Założenia i wyniki'!$E$23%,0)</f>
        <v>0</v>
      </c>
      <c r="S91" s="1">
        <f>IF(S86&gt;0,S86*'Założenia i wyniki'!$E$23%,0)</f>
        <v>0</v>
      </c>
      <c r="V91" s="1">
        <f>IF(V86&gt;0,V86*'Założenia i wyniki'!$E$23%,0)</f>
        <v>0</v>
      </c>
      <c r="Y91" s="1">
        <f>IF(Y86&gt;0,Y86*'Założenia i wyniki'!$E$23%,0)</f>
        <v>0</v>
      </c>
      <c r="AB91" s="1">
        <f>IF(AB86&gt;0,AB86*'Założenia i wyniki'!$E$23%,0)</f>
        <v>0</v>
      </c>
      <c r="AE91" s="1">
        <f>IF(AE86&gt;0,AE86*'Założenia i wyniki'!$E$23%,0)</f>
        <v>0</v>
      </c>
      <c r="AH91" s="1">
        <f>IF(AH86&gt;0,AH86*'Założenia i wyniki'!$E$23%,0)</f>
        <v>0</v>
      </c>
      <c r="AK91" s="1">
        <f>IF(AK86&gt;0,AK86*'Założenia i wyniki'!$E$23%,0)</f>
        <v>0</v>
      </c>
      <c r="AN91" s="1">
        <f>IF(AN86&gt;0,AN86*'Założenia i wyniki'!$E$23%,0)</f>
        <v>0</v>
      </c>
      <c r="AQ91" s="1">
        <f>IF(AQ86&gt;0,AQ86*'Założenia i wyniki'!$E$23%,0)</f>
        <v>0</v>
      </c>
      <c r="AT91" s="1">
        <f>IF(AT86&gt;0,AT86*'Założenia i wyniki'!$E$23%,0)</f>
        <v>0</v>
      </c>
      <c r="AW91" s="1">
        <f>IF(AW86&gt;0,AW86*'Założenia i wyniki'!$E$23%,0)</f>
        <v>0</v>
      </c>
      <c r="AZ91" s="1">
        <f>IF(AZ86&gt;0,AZ86*'Założenia i wyniki'!$E$23%,0)</f>
        <v>0</v>
      </c>
      <c r="BC91" s="1">
        <f>IF(BC86&gt;0,BC86*'Założenia i wyniki'!$E$23%,0)</f>
        <v>0</v>
      </c>
      <c r="BF91" s="1">
        <f>IF(BF86&gt;0,BF86*'Założenia i wyniki'!$E$23%,0)</f>
        <v>0</v>
      </c>
      <c r="BI91" s="1">
        <f>IF(BI86&gt;0,BI86*'Założenia i wyniki'!$E$23%,0)</f>
        <v>0</v>
      </c>
      <c r="BL91" s="1">
        <f>IF(BL86&gt;0,BL86*'Założenia i wyniki'!$E$23%,0)</f>
        <v>0</v>
      </c>
      <c r="BO91" s="1">
        <f>IF(BO86&gt;0,BO86*'Założenia i wyniki'!$E$23%,0)</f>
        <v>0</v>
      </c>
      <c r="BR91" s="1">
        <f>IF(BR86&gt;0,BR86*'Założenia i wyniki'!$E$23%,0)</f>
        <v>0</v>
      </c>
      <c r="BU91" s="1">
        <f>IF(BU86&gt;0,BU86*'Założenia i wyniki'!$E$23%,0)</f>
        <v>0</v>
      </c>
      <c r="BX91" s="1">
        <f>IF(BX86&gt;0,BX86*'Założenia i wyniki'!$E$23%,0)</f>
        <v>0</v>
      </c>
      <c r="CA91" s="1">
        <f>IF(CA86&gt;0,CA86*'Założenia i wyniki'!$E$23%,0)</f>
        <v>0</v>
      </c>
      <c r="CD91" s="1">
        <f>IF(CD86&gt;0,CD86*'Założenia i wyniki'!$E$23%,0)</f>
        <v>0</v>
      </c>
      <c r="CG91" s="1">
        <f>IF(CG86&gt;0,CG86*'Założenia i wyniki'!$E$23%,0)</f>
        <v>0</v>
      </c>
      <c r="CJ91" s="1">
        <f>IF(CJ86&gt;0,CJ86*'Założenia i wyniki'!$E$23%,0)</f>
        <v>0</v>
      </c>
      <c r="CM91" s="1">
        <f>IF(CM86&gt;0,CM86*'Założenia i wyniki'!$E$23%,0)</f>
        <v>0</v>
      </c>
    </row>
    <row r="92" spans="1:91" s="1" customFormat="1" x14ac:dyDescent="0.25">
      <c r="A92" s="166" t="s">
        <v>231</v>
      </c>
      <c r="D92" s="1">
        <f>D90*D$24</f>
        <v>1916.9711147946168</v>
      </c>
      <c r="G92" s="1">
        <f t="shared" ref="G92" si="1074">G90*G$24</f>
        <v>1907.6912772178405</v>
      </c>
      <c r="J92" s="1">
        <f t="shared" ref="J92" si="1075">J90*J$24</f>
        <v>1894.3172214703047</v>
      </c>
      <c r="M92" s="1">
        <f t="shared" ref="M92" si="1076">M90*M$24</f>
        <v>1880.9196814153656</v>
      </c>
      <c r="P92" s="1">
        <f t="shared" ref="P92" si="1077">P90*P$24</f>
        <v>1867.4984086474747</v>
      </c>
      <c r="S92" s="1">
        <f t="shared" ref="S92" si="1078">S90*S$24</f>
        <v>1854.0531538713599</v>
      </c>
      <c r="V92" s="1">
        <f t="shared" ref="V92" si="1079">V90*V$24</f>
        <v>1840.5836670522062</v>
      </c>
      <c r="Y92" s="1">
        <f t="shared" ref="Y92" si="1080">Y90*Y$24</f>
        <v>1827.0896975588307</v>
      </c>
      <c r="AB92" s="1">
        <f t="shared" ref="AB92" si="1081">AB90*AB$24</f>
        <v>1813.570994300107</v>
      </c>
      <c r="AE92" s="1">
        <f t="shared" ref="AE92" si="1082">AE90*AE$24</f>
        <v>1800.0273058548783</v>
      </c>
      <c r="AH92" s="1">
        <f t="shared" ref="AH92" si="1083">AH90*AH$24</f>
        <v>1786.458380595597</v>
      </c>
      <c r="AK92" s="1">
        <f t="shared" ref="AK92" si="1084">AK90*AK$24</f>
        <v>1772.8639668059168</v>
      </c>
      <c r="AN92" s="1">
        <f t="shared" ref="AN92" si="1085">AN90*AN$24</f>
        <v>1759.2438127924672</v>
      </c>
      <c r="AQ92" s="1">
        <f t="shared" ref="AQ92" si="1086">AQ90*AQ$24</f>
        <v>1745.5976669910049</v>
      </c>
      <c r="AT92" s="1">
        <f t="shared" ref="AT92" si="1087">AT90*AT$24</f>
        <v>1731.9252780671745</v>
      </c>
      <c r="AW92" s="1">
        <f t="shared" ref="AW92" si="1088">AW90*AW$24</f>
        <v>1718.2263950120534</v>
      </c>
      <c r="AZ92" s="1">
        <f t="shared" ref="AZ92" si="1089">AZ90*AZ$24</f>
        <v>1704.5007672326935</v>
      </c>
      <c r="BC92" s="1">
        <f t="shared" ref="BC92" si="1090">BC90*BC$24</f>
        <v>1690.7481446378379</v>
      </c>
      <c r="BF92" s="1">
        <f t="shared" ref="BF92" si="1091">BF90*BF$24</f>
        <v>1676.9682777189951</v>
      </c>
      <c r="BI92" s="1">
        <f t="shared" ref="BI92" si="1092">BI90*BI$24</f>
        <v>1663.1609176270474</v>
      </c>
      <c r="BL92" s="1">
        <f t="shared" ref="BL92" si="1093">BL90*BL$24</f>
        <v>1649.325816244562</v>
      </c>
      <c r="BO92" s="1">
        <f t="shared" ref="BO92" si="1094">BO90*BO$24</f>
        <v>1635.4627262539725</v>
      </c>
      <c r="BR92" s="1">
        <f t="shared" ref="BR92" si="1095">BR90*BR$24</f>
        <v>1621.5714012017791</v>
      </c>
      <c r="BU92" s="1">
        <f t="shared" ref="BU92" si="1096">BU90*BU$24</f>
        <v>1607.6515955589332</v>
      </c>
      <c r="BX92" s="1">
        <f t="shared" ref="BX92" si="1097">BX90*BX$24</f>
        <v>1593.7030647775525</v>
      </c>
      <c r="CA92" s="1">
        <f t="shared" ref="CA92" si="1098">CA90*CA$24</f>
        <v>1579.7255653441005</v>
      </c>
      <c r="CD92" s="1">
        <f t="shared" ref="CD92" si="1099">CD90*CD$24</f>
        <v>1565.718854829174</v>
      </c>
      <c r="CG92" s="1">
        <f t="shared" ref="CG92" si="1100">CG90*CG$24</f>
        <v>1551.6826919340456</v>
      </c>
      <c r="CJ92" s="1">
        <f t="shared" ref="CJ92" si="1101">CJ90*CJ$24</f>
        <v>1537.6168365340668</v>
      </c>
      <c r="CM92" s="1">
        <f t="shared" ref="CM92" si="1102">CM90*CM$24</f>
        <v>1523.5210497190753</v>
      </c>
    </row>
    <row r="93" spans="1:91" s="1" customFormat="1" x14ac:dyDescent="0.25">
      <c r="A93" s="44" t="s">
        <v>154</v>
      </c>
      <c r="B93" s="26">
        <f>B74</f>
        <v>0</v>
      </c>
      <c r="C93" s="26">
        <f>C74</f>
        <v>0</v>
      </c>
      <c r="D93" s="1">
        <f>B93+C93</f>
        <v>0</v>
      </c>
      <c r="E93" s="26">
        <f>E74</f>
        <v>0</v>
      </c>
      <c r="F93" s="26">
        <f>F74</f>
        <v>0</v>
      </c>
      <c r="G93" s="1">
        <f>E93+F93</f>
        <v>0</v>
      </c>
      <c r="H93" s="26">
        <f>H74</f>
        <v>0</v>
      </c>
      <c r="I93" s="26">
        <f>I74</f>
        <v>0</v>
      </c>
      <c r="J93" s="1">
        <f>H93+I93</f>
        <v>0</v>
      </c>
      <c r="K93" s="26">
        <f>K74</f>
        <v>0</v>
      </c>
      <c r="L93" s="26">
        <f>L74</f>
        <v>0</v>
      </c>
      <c r="M93" s="1">
        <f>K93+L93</f>
        <v>0</v>
      </c>
      <c r="N93" s="26">
        <f>N74</f>
        <v>0</v>
      </c>
      <c r="O93" s="26">
        <f>O74</f>
        <v>0</v>
      </c>
      <c r="P93" s="1">
        <f>N93+O93</f>
        <v>0</v>
      </c>
      <c r="Q93" s="26">
        <f>Q74</f>
        <v>0</v>
      </c>
      <c r="R93" s="26">
        <f>R74</f>
        <v>0</v>
      </c>
      <c r="S93" s="1">
        <f>Q93+R93</f>
        <v>0</v>
      </c>
      <c r="T93" s="26">
        <f>T74</f>
        <v>0</v>
      </c>
      <c r="U93" s="26">
        <f>U74</f>
        <v>0</v>
      </c>
      <c r="V93" s="1">
        <f>T93+U93</f>
        <v>0</v>
      </c>
      <c r="W93" s="26">
        <f>W74</f>
        <v>0</v>
      </c>
      <c r="X93" s="26">
        <f>X74</f>
        <v>0</v>
      </c>
      <c r="Y93" s="1">
        <f>W93+X93</f>
        <v>0</v>
      </c>
      <c r="Z93" s="26">
        <f>Z74</f>
        <v>0</v>
      </c>
      <c r="AA93" s="26">
        <f>AA74</f>
        <v>0</v>
      </c>
      <c r="AB93" s="1">
        <f>Z93+AA93</f>
        <v>0</v>
      </c>
      <c r="AC93" s="26">
        <f>AC74</f>
        <v>0</v>
      </c>
      <c r="AD93" s="26">
        <f>AD74</f>
        <v>0</v>
      </c>
      <c r="AE93" s="1">
        <f>AC93+AD93</f>
        <v>0</v>
      </c>
      <c r="AF93" s="26">
        <f>AF74</f>
        <v>0</v>
      </c>
      <c r="AG93" s="26">
        <f>AG74</f>
        <v>0</v>
      </c>
      <c r="AH93" s="1">
        <f>AF93+AG93</f>
        <v>0</v>
      </c>
      <c r="AI93" s="26">
        <f>AI74</f>
        <v>0</v>
      </c>
      <c r="AJ93" s="26">
        <f>AJ74</f>
        <v>0</v>
      </c>
      <c r="AK93" s="1">
        <f>AI93+AJ93</f>
        <v>0</v>
      </c>
      <c r="AL93" s="26">
        <f>AL74</f>
        <v>0</v>
      </c>
      <c r="AM93" s="26">
        <f>AM74</f>
        <v>0</v>
      </c>
      <c r="AN93" s="1">
        <f>AL93+AM93</f>
        <v>0</v>
      </c>
      <c r="AO93" s="26">
        <f>AO74</f>
        <v>0</v>
      </c>
      <c r="AP93" s="26">
        <f>AP74</f>
        <v>0</v>
      </c>
      <c r="AQ93" s="1">
        <f>AO93+AP93</f>
        <v>0</v>
      </c>
      <c r="AR93" s="26">
        <f>AR74</f>
        <v>0</v>
      </c>
      <c r="AS93" s="26">
        <f>AS74</f>
        <v>0</v>
      </c>
      <c r="AT93" s="1">
        <f>AR93+AS93</f>
        <v>0</v>
      </c>
    </row>
    <row r="94" spans="1:91" s="1" customFormat="1" x14ac:dyDescent="0.25">
      <c r="A94" s="1" t="s">
        <v>205</v>
      </c>
      <c r="B94" s="1">
        <f>B$10*B$17+B$10*B$18+B$10*B$21+B$19+B$20</f>
        <v>749.61298452605956</v>
      </c>
      <c r="C94" s="1">
        <f t="shared" ref="C94:BN94" si="1103">C$10*C$17+C$10*C$18+C$10*C$21+C$19+C$20</f>
        <v>831.67287547708725</v>
      </c>
      <c r="D94" s="1">
        <f t="shared" si="1103"/>
        <v>1581.2858600031464</v>
      </c>
      <c r="E94" s="1">
        <f t="shared" si="1103"/>
        <v>768.08104508392432</v>
      </c>
      <c r="F94" s="1">
        <f t="shared" si="1103"/>
        <v>851.85526887668505</v>
      </c>
      <c r="G94" s="1">
        <f t="shared" si="1103"/>
        <v>1619.9363139606094</v>
      </c>
      <c r="H94" s="1">
        <f t="shared" si="1103"/>
        <v>786.91137381675912</v>
      </c>
      <c r="I94" s="1">
        <f t="shared" si="1103"/>
        <v>872.42879375369216</v>
      </c>
      <c r="J94" s="1">
        <f t="shared" si="1103"/>
        <v>1659.3401675704513</v>
      </c>
      <c r="K94" s="1">
        <f t="shared" si="1103"/>
        <v>806.10812713025689</v>
      </c>
      <c r="L94" s="1">
        <f t="shared" si="1103"/>
        <v>893.39782805198047</v>
      </c>
      <c r="M94" s="1">
        <f t="shared" si="1103"/>
        <v>1699.5059551822378</v>
      </c>
      <c r="N94" s="1">
        <f t="shared" si="1103"/>
        <v>825.67538110652958</v>
      </c>
      <c r="O94" s="1">
        <f t="shared" si="1103"/>
        <v>914.76665876436221</v>
      </c>
      <c r="P94" s="1">
        <f t="shared" si="1103"/>
        <v>1740.4420398708917</v>
      </c>
      <c r="Q94" s="1">
        <f t="shared" si="1103"/>
        <v>845.61712367956454</v>
      </c>
      <c r="R94" s="1">
        <f t="shared" si="1103"/>
        <v>936.53947336785473</v>
      </c>
      <c r="S94" s="1">
        <f t="shared" si="1103"/>
        <v>1782.1565970474194</v>
      </c>
      <c r="T94" s="1">
        <f t="shared" si="1103"/>
        <v>865.93724644487213</v>
      </c>
      <c r="U94" s="1">
        <f t="shared" si="1103"/>
        <v>958.72035086135622</v>
      </c>
      <c r="V94" s="1">
        <f t="shared" si="1103"/>
        <v>1824.6575973062284</v>
      </c>
      <c r="W94" s="1">
        <f t="shared" si="1103"/>
        <v>886.63953608942313</v>
      </c>
      <c r="X94" s="1">
        <f t="shared" si="1103"/>
        <v>981.31325239067462</v>
      </c>
      <c r="Y94" s="1">
        <f t="shared" si="1103"/>
        <v>1867.9527884800978</v>
      </c>
      <c r="Z94" s="1">
        <f t="shared" si="1103"/>
        <v>907.72766542750401</v>
      </c>
      <c r="AA94" s="1">
        <f t="shared" si="1103"/>
        <v>1004.3220114453443</v>
      </c>
      <c r="AB94" s="1">
        <f t="shared" si="1103"/>
        <v>1912.0496768728483</v>
      </c>
      <c r="AC94" s="1">
        <f t="shared" si="1103"/>
        <v>929.20518402762434</v>
      </c>
      <c r="AD94" s="1">
        <f t="shared" si="1103"/>
        <v>1027.7503236111388</v>
      </c>
      <c r="AE94" s="1">
        <f t="shared" si="1103"/>
        <v>1956.955507638763</v>
      </c>
      <c r="AF94" s="1">
        <f t="shared" si="1103"/>
        <v>951.07550841510624</v>
      </c>
      <c r="AG94" s="1">
        <f t="shared" si="1103"/>
        <v>1051.6017358616286</v>
      </c>
      <c r="AH94" s="1">
        <f t="shared" si="1103"/>
        <v>2002.6772442767349</v>
      </c>
      <c r="AI94" s="1">
        <f t="shared" si="1103"/>
        <v>973.34191183445864</v>
      </c>
      <c r="AJ94" s="1">
        <f t="shared" si="1103"/>
        <v>1075.8796353715784</v>
      </c>
      <c r="AK94" s="1">
        <f t="shared" si="1103"/>
        <v>2049.221547206037</v>
      </c>
      <c r="AL94" s="1">
        <f t="shared" si="1103"/>
        <v>996.0075135551042</v>
      </c>
      <c r="AM94" s="1">
        <f t="shared" si="1103"/>
        <v>1100.5872378343872</v>
      </c>
      <c r="AN94" s="1">
        <f t="shared" si="1103"/>
        <v>2096.5947513894912</v>
      </c>
      <c r="AO94" s="1">
        <f t="shared" si="1103"/>
        <v>1019.0752677034624</v>
      </c>
      <c r="AP94" s="1">
        <f t="shared" si="1103"/>
        <v>1125.7275752651783</v>
      </c>
      <c r="AQ94" s="1">
        <f t="shared" si="1103"/>
        <v>2144.8028429686406</v>
      </c>
      <c r="AR94" s="1">
        <f t="shared" si="1103"/>
        <v>1042.5479516038256</v>
      </c>
      <c r="AS94" s="1">
        <f t="shared" si="1103"/>
        <v>1151.303483270523</v>
      </c>
      <c r="AT94" s="1">
        <f t="shared" si="1103"/>
        <v>2193.8514348743488</v>
      </c>
      <c r="AU94" s="1">
        <f t="shared" si="1103"/>
        <v>1066.4281536098665</v>
      </c>
      <c r="AV94" s="1">
        <f t="shared" si="1103"/>
        <v>1177.3175877651352</v>
      </c>
      <c r="AW94" s="1">
        <f t="shared" si="1103"/>
        <v>2243.7457413750017</v>
      </c>
      <c r="AX94" s="1">
        <f t="shared" si="1103"/>
        <v>1090.7182604080001</v>
      </c>
      <c r="AY94" s="1">
        <f t="shared" si="1103"/>
        <v>1203.7722911152252</v>
      </c>
      <c r="AZ94" s="1">
        <f t="shared" si="1103"/>
        <v>2294.4905515232249</v>
      </c>
      <c r="BA94" s="1">
        <f t="shared" si="1103"/>
        <v>1115.4204437732019</v>
      </c>
      <c r="BB94" s="1">
        <f t="shared" si="1103"/>
        <v>1230.6697576875051</v>
      </c>
      <c r="BC94" s="1">
        <f t="shared" si="1103"/>
        <v>2346.0902014607072</v>
      </c>
      <c r="BD94" s="1">
        <f t="shared" si="1103"/>
        <v>1140.5366467572183</v>
      </c>
      <c r="BE94" s="1">
        <f t="shared" si="1103"/>
        <v>1258.011898782145</v>
      </c>
      <c r="BF94" s="1">
        <f t="shared" si="1103"/>
        <v>2398.5485455393632</v>
      </c>
      <c r="BG94" s="1">
        <f t="shared" si="1103"/>
        <v>1166.0685692884481</v>
      </c>
      <c r="BH94" s="1">
        <f t="shared" si="1103"/>
        <v>1285.8003569272428</v>
      </c>
      <c r="BI94" s="1">
        <f t="shared" si="1103"/>
        <v>2451.8689262156913</v>
      </c>
      <c r="BJ94" s="1">
        <f t="shared" si="1103"/>
        <v>1192.0176531620646</v>
      </c>
      <c r="BK94" s="1">
        <f t="shared" si="1103"/>
        <v>1314.0364895116311</v>
      </c>
      <c r="BL94" s="1">
        <f t="shared" si="1103"/>
        <v>2506.0541426736954</v>
      </c>
      <c r="BM94" s="1">
        <f t="shared" si="1103"/>
        <v>1218.3850663982439</v>
      </c>
      <c r="BN94" s="1">
        <f t="shared" si="1103"/>
        <v>1342.7213517320679</v>
      </c>
      <c r="BO94" s="1">
        <f t="shared" ref="BO94:CM94" si="1104">BO$10*BO$17+BO$10*BO$18+BO$10*BO$21+BO$19+BO$20</f>
        <v>2561.1064181303113</v>
      </c>
      <c r="BP94" s="1">
        <f t="shared" si="1104"/>
        <v>1245.1716869456222</v>
      </c>
      <c r="BQ94" s="1">
        <f t="shared" si="1104"/>
        <v>1371.8556788300514</v>
      </c>
      <c r="BR94" s="1">
        <f t="shared" si="1104"/>
        <v>2617.0273657756738</v>
      </c>
      <c r="BS94" s="1">
        <f t="shared" si="1104"/>
        <v>1272.3780857063405</v>
      </c>
      <c r="BT94" s="1">
        <f t="shared" si="1104"/>
        <v>1401.4398675926964</v>
      </c>
      <c r="BU94" s="1">
        <f t="shared" si="1104"/>
        <v>2673.8179532990371</v>
      </c>
      <c r="BV94" s="1">
        <f t="shared" si="1104"/>
        <v>1300.0045088582547</v>
      </c>
      <c r="BW94" s="1">
        <f t="shared" si="1104"/>
        <v>1431.4739570912398</v>
      </c>
      <c r="BX94" s="1">
        <f t="shared" si="1104"/>
        <v>2731.4784659494944</v>
      </c>
      <c r="BY94" s="1">
        <f t="shared" si="1104"/>
        <v>1328.0508594490755</v>
      </c>
      <c r="BZ94" s="1">
        <f t="shared" si="1104"/>
        <v>1461.9576086298812</v>
      </c>
      <c r="CA94" s="1">
        <f t="shared" si="1104"/>
        <v>2790.0084680789569</v>
      </c>
      <c r="CB94" s="1">
        <f t="shared" si="1104"/>
        <v>1356.5166782363642</v>
      </c>
      <c r="CC94" s="1">
        <f t="shared" si="1104"/>
        <v>1492.8900848767635</v>
      </c>
      <c r="CD94" s="1">
        <f t="shared" si="1104"/>
        <v>2849.4067631131275</v>
      </c>
      <c r="CE94" s="1">
        <f t="shared" si="1104"/>
        <v>1385.4011237464563</v>
      </c>
      <c r="CF94" s="1">
        <f t="shared" si="1104"/>
        <v>1524.270228147949</v>
      </c>
      <c r="CG94" s="1">
        <f t="shared" si="1104"/>
        <v>2909.6713518944057</v>
      </c>
      <c r="CH94" s="1">
        <f t="shared" si="1104"/>
        <v>1414.7029515244853</v>
      </c>
      <c r="CI94" s="1">
        <f t="shared" si="1104"/>
        <v>1556.0964378143167</v>
      </c>
      <c r="CJ94" s="1">
        <f t="shared" si="1104"/>
        <v>2970.7993893388025</v>
      </c>
      <c r="CK94" s="1">
        <f t="shared" si="1104"/>
        <v>1444.4204925467679</v>
      </c>
      <c r="CL94" s="1">
        <f t="shared" si="1104"/>
        <v>1588.3666468002837</v>
      </c>
      <c r="CM94" s="1">
        <f t="shared" si="1104"/>
        <v>3032.7871393470514</v>
      </c>
    </row>
    <row r="95" spans="1:91" s="1" customFormat="1" x14ac:dyDescent="0.25">
      <c r="A95" s="1" t="s">
        <v>204</v>
      </c>
      <c r="B95" s="1">
        <f>B76</f>
        <v>153.55999999999997</v>
      </c>
      <c r="C95" s="1">
        <f t="shared" ref="C95:BN95" si="1105">C76</f>
        <v>153.55999999999997</v>
      </c>
      <c r="D95" s="1">
        <f t="shared" si="1105"/>
        <v>307.11999999999995</v>
      </c>
      <c r="E95" s="1">
        <f t="shared" si="1105"/>
        <v>157.2044906666666</v>
      </c>
      <c r="F95" s="1">
        <f t="shared" si="1105"/>
        <v>157.2044906666666</v>
      </c>
      <c r="G95" s="1">
        <f t="shared" si="1105"/>
        <v>314.4089813333332</v>
      </c>
      <c r="H95" s="1">
        <f t="shared" si="1105"/>
        <v>160.93547724515545</v>
      </c>
      <c r="I95" s="1">
        <f t="shared" si="1105"/>
        <v>160.93547724515545</v>
      </c>
      <c r="J95" s="1">
        <f t="shared" si="1105"/>
        <v>321.87095449031091</v>
      </c>
      <c r="K95" s="1">
        <f t="shared" si="1105"/>
        <v>164.75501257177379</v>
      </c>
      <c r="L95" s="1">
        <f t="shared" si="1105"/>
        <v>164.75501257177379</v>
      </c>
      <c r="M95" s="1">
        <f t="shared" si="1105"/>
        <v>329.51002514354758</v>
      </c>
      <c r="N95" s="1">
        <f t="shared" si="1105"/>
        <v>168.66519820347719</v>
      </c>
      <c r="O95" s="1">
        <f t="shared" si="1105"/>
        <v>168.66519820347719</v>
      </c>
      <c r="P95" s="1">
        <f t="shared" si="1105"/>
        <v>337.33039640695438</v>
      </c>
      <c r="Q95" s="1">
        <f t="shared" si="1105"/>
        <v>172.66818557417301</v>
      </c>
      <c r="R95" s="1">
        <f t="shared" si="1105"/>
        <v>172.66818557417301</v>
      </c>
      <c r="S95" s="1">
        <f t="shared" si="1105"/>
        <v>345.33637114834602</v>
      </c>
      <c r="T95" s="1">
        <f t="shared" si="1105"/>
        <v>176.76617717846668</v>
      </c>
      <c r="U95" s="1">
        <f t="shared" si="1105"/>
        <v>176.76617717846668</v>
      </c>
      <c r="V95" s="1">
        <f t="shared" si="1105"/>
        <v>353.53235435693335</v>
      </c>
      <c r="W95" s="1">
        <f t="shared" si="1105"/>
        <v>180.96142778350224</v>
      </c>
      <c r="X95" s="1">
        <f t="shared" si="1105"/>
        <v>180.96142778350224</v>
      </c>
      <c r="Y95" s="1">
        <f t="shared" si="1105"/>
        <v>361.92285556700449</v>
      </c>
      <c r="Z95" s="1">
        <f t="shared" si="1105"/>
        <v>185.25624566956401</v>
      </c>
      <c r="AA95" s="1">
        <f t="shared" si="1105"/>
        <v>185.25624566956401</v>
      </c>
      <c r="AB95" s="1">
        <f t="shared" si="1105"/>
        <v>370.51249133912802</v>
      </c>
      <c r="AC95" s="1">
        <f t="shared" si="1105"/>
        <v>189.65299390012163</v>
      </c>
      <c r="AD95" s="1">
        <f t="shared" si="1105"/>
        <v>189.65299390012163</v>
      </c>
      <c r="AE95" s="1">
        <f t="shared" si="1105"/>
        <v>379.30598780024326</v>
      </c>
      <c r="AF95" s="1">
        <f t="shared" si="1105"/>
        <v>194.15409162201783</v>
      </c>
      <c r="AG95" s="1">
        <f t="shared" si="1105"/>
        <v>194.15409162201783</v>
      </c>
      <c r="AH95" s="1">
        <f t="shared" si="1105"/>
        <v>388.30818324403566</v>
      </c>
      <c r="AI95" s="1">
        <f t="shared" si="1105"/>
        <v>198.76201539651368</v>
      </c>
      <c r="AJ95" s="1">
        <f t="shared" si="1105"/>
        <v>198.76201539651368</v>
      </c>
      <c r="AK95" s="1">
        <f t="shared" si="1105"/>
        <v>397.52403079302735</v>
      </c>
      <c r="AL95" s="1">
        <f t="shared" si="1105"/>
        <v>203.47930056192422</v>
      </c>
      <c r="AM95" s="1">
        <f t="shared" si="1105"/>
        <v>203.47930056192422</v>
      </c>
      <c r="AN95" s="1">
        <f t="shared" si="1105"/>
        <v>406.95860112384844</v>
      </c>
      <c r="AO95" s="1">
        <f t="shared" si="1105"/>
        <v>208.30854262859384</v>
      </c>
      <c r="AP95" s="1">
        <f t="shared" si="1105"/>
        <v>208.30854262859384</v>
      </c>
      <c r="AQ95" s="1">
        <f t="shared" si="1105"/>
        <v>416.61708525718768</v>
      </c>
      <c r="AR95" s="1">
        <f t="shared" si="1105"/>
        <v>213.25239870697911</v>
      </c>
      <c r="AS95" s="1">
        <f t="shared" si="1105"/>
        <v>213.25239870697911</v>
      </c>
      <c r="AT95" s="1">
        <f t="shared" si="1105"/>
        <v>426.50479741395822</v>
      </c>
      <c r="AU95" s="1">
        <f t="shared" si="1105"/>
        <v>218.3135889696247</v>
      </c>
      <c r="AV95" s="1">
        <f t="shared" si="1105"/>
        <v>218.3135889696247</v>
      </c>
      <c r="AW95" s="1">
        <f t="shared" si="1105"/>
        <v>436.62717793924941</v>
      </c>
      <c r="AX95" s="1">
        <f t="shared" si="1105"/>
        <v>223.49489814783709</v>
      </c>
      <c r="AY95" s="1">
        <f t="shared" si="1105"/>
        <v>223.49489814783709</v>
      </c>
      <c r="AZ95" s="1">
        <f t="shared" si="1105"/>
        <v>446.98979629567418</v>
      </c>
      <c r="BA95" s="1">
        <f t="shared" si="1105"/>
        <v>228.79917706387906</v>
      </c>
      <c r="BB95" s="1">
        <f t="shared" si="1105"/>
        <v>228.79917706387906</v>
      </c>
      <c r="BC95" s="1">
        <f t="shared" si="1105"/>
        <v>457.59835412775811</v>
      </c>
      <c r="BD95" s="1">
        <f t="shared" si="1105"/>
        <v>234.22934419952841</v>
      </c>
      <c r="BE95" s="1">
        <f t="shared" si="1105"/>
        <v>234.22934419952841</v>
      </c>
      <c r="BF95" s="1">
        <f t="shared" si="1105"/>
        <v>468.45868839905683</v>
      </c>
      <c r="BG95" s="1">
        <f t="shared" si="1105"/>
        <v>239.78838730186385</v>
      </c>
      <c r="BH95" s="1">
        <f t="shared" si="1105"/>
        <v>239.78838730186385</v>
      </c>
      <c r="BI95" s="1">
        <f t="shared" si="1105"/>
        <v>479.5767746037277</v>
      </c>
      <c r="BJ95" s="1">
        <f t="shared" si="1105"/>
        <v>245.47936502716138</v>
      </c>
      <c r="BK95" s="1">
        <f t="shared" si="1105"/>
        <v>245.47936502716138</v>
      </c>
      <c r="BL95" s="1">
        <f t="shared" si="1105"/>
        <v>490.95873005432276</v>
      </c>
      <c r="BM95" s="1">
        <f t="shared" si="1105"/>
        <v>251.30540862380596</v>
      </c>
      <c r="BN95" s="1">
        <f t="shared" si="1105"/>
        <v>251.30540862380596</v>
      </c>
      <c r="BO95" s="1">
        <f t="shared" ref="BO95:CM95" si="1106">BO76</f>
        <v>502.61081724761192</v>
      </c>
      <c r="BP95" s="1">
        <f t="shared" si="1106"/>
        <v>257.26972365514422</v>
      </c>
      <c r="BQ95" s="1">
        <f t="shared" si="1106"/>
        <v>257.26972365514422</v>
      </c>
      <c r="BR95" s="1">
        <f t="shared" si="1106"/>
        <v>514.53944731028844</v>
      </c>
      <c r="BS95" s="1">
        <f t="shared" si="1106"/>
        <v>263.37559176322628</v>
      </c>
      <c r="BT95" s="1">
        <f t="shared" si="1106"/>
        <v>263.37559176322628</v>
      </c>
      <c r="BU95" s="1">
        <f t="shared" si="1106"/>
        <v>526.75118352645256</v>
      </c>
      <c r="BV95" s="1">
        <f t="shared" si="1106"/>
        <v>269.62637247440682</v>
      </c>
      <c r="BW95" s="1">
        <f t="shared" si="1106"/>
        <v>269.62637247440682</v>
      </c>
      <c r="BX95" s="1">
        <f t="shared" si="1106"/>
        <v>539.25274494881364</v>
      </c>
      <c r="BY95" s="1">
        <f t="shared" si="1106"/>
        <v>276.02550504779936</v>
      </c>
      <c r="BZ95" s="1">
        <f t="shared" si="1106"/>
        <v>276.02550504779936</v>
      </c>
      <c r="CA95" s="1">
        <f t="shared" si="1106"/>
        <v>552.05101009559871</v>
      </c>
      <c r="CB95" s="1">
        <f t="shared" si="1106"/>
        <v>282.57651036760041</v>
      </c>
      <c r="CC95" s="1">
        <f t="shared" si="1106"/>
        <v>282.57651036760041</v>
      </c>
      <c r="CD95" s="1">
        <f t="shared" si="1106"/>
        <v>565.15302073520081</v>
      </c>
      <c r="CE95" s="1">
        <f t="shared" si="1106"/>
        <v>289.28299288032474</v>
      </c>
      <c r="CF95" s="1">
        <f t="shared" si="1106"/>
        <v>289.28299288032474</v>
      </c>
      <c r="CG95" s="1">
        <f t="shared" si="1106"/>
        <v>578.56598576064948</v>
      </c>
      <c r="CH95" s="1">
        <f t="shared" si="1106"/>
        <v>296.14864257801776</v>
      </c>
      <c r="CI95" s="1">
        <f t="shared" si="1106"/>
        <v>296.14864257801776</v>
      </c>
      <c r="CJ95" s="1">
        <f t="shared" si="1106"/>
        <v>592.29728515603551</v>
      </c>
      <c r="CK95" s="1">
        <f t="shared" si="1106"/>
        <v>303.17723702853601</v>
      </c>
      <c r="CL95" s="1">
        <f t="shared" si="1106"/>
        <v>303.17723702853601</v>
      </c>
      <c r="CM95" s="1">
        <f t="shared" si="1106"/>
        <v>606.35447405707203</v>
      </c>
    </row>
    <row r="96" spans="1:91" s="1" customFormat="1" x14ac:dyDescent="0.25"/>
    <row r="97" spans="1:91" s="1" customFormat="1" x14ac:dyDescent="0.25">
      <c r="A97" s="1" t="s">
        <v>218</v>
      </c>
      <c r="B97" s="26"/>
      <c r="C97" s="26"/>
      <c r="D97" s="1">
        <f>D93+D95+D91</f>
        <v>307.11999999999995</v>
      </c>
      <c r="E97" s="26"/>
      <c r="F97" s="26"/>
      <c r="G97" s="1">
        <f t="shared" ref="G97" si="1107">G93+G95+G91</f>
        <v>314.4089813333332</v>
      </c>
      <c r="H97" s="26"/>
      <c r="I97" s="26"/>
      <c r="J97" s="1">
        <f t="shared" ref="J97" si="1108">J93+J95+J91</f>
        <v>321.87095449031091</v>
      </c>
      <c r="K97" s="26"/>
      <c r="L97" s="26"/>
      <c r="M97" s="1">
        <f t="shared" ref="M97" si="1109">M93+M95+M91</f>
        <v>329.51002514354758</v>
      </c>
      <c r="N97" s="26"/>
      <c r="O97" s="26"/>
      <c r="P97" s="1">
        <f t="shared" ref="P97" si="1110">P93+P95+P91</f>
        <v>337.33039640695438</v>
      </c>
      <c r="Q97" s="26"/>
      <c r="R97" s="26"/>
      <c r="S97" s="1">
        <f t="shared" ref="S97" si="1111">S93+S95+S91</f>
        <v>345.33637114834602</v>
      </c>
      <c r="T97" s="26"/>
      <c r="U97" s="26"/>
      <c r="V97" s="1">
        <f t="shared" ref="V97" si="1112">V93+V95+V91</f>
        <v>353.53235435693335</v>
      </c>
      <c r="W97" s="26"/>
      <c r="X97" s="26"/>
      <c r="Y97" s="1">
        <f t="shared" ref="Y97" si="1113">Y93+Y95+Y91</f>
        <v>361.92285556700449</v>
      </c>
      <c r="Z97" s="26"/>
      <c r="AA97" s="26"/>
      <c r="AB97" s="1">
        <f t="shared" ref="AB97" si="1114">AB93+AB95+AB91</f>
        <v>370.51249133912802</v>
      </c>
      <c r="AC97" s="26"/>
      <c r="AD97" s="26"/>
      <c r="AE97" s="1">
        <f t="shared" ref="AE97" si="1115">AE93+AE95+AE91</f>
        <v>379.30598780024326</v>
      </c>
      <c r="AF97" s="26"/>
      <c r="AG97" s="26"/>
      <c r="AH97" s="1">
        <f t="shared" ref="AH97" si="1116">AH93+AH95+AH91</f>
        <v>388.30818324403566</v>
      </c>
      <c r="AI97" s="26"/>
      <c r="AJ97" s="26"/>
      <c r="AK97" s="1">
        <f t="shared" ref="AK97" si="1117">AK93+AK95+AK91</f>
        <v>397.52403079302735</v>
      </c>
      <c r="AL97" s="26"/>
      <c r="AM97" s="26"/>
      <c r="AN97" s="1">
        <f t="shared" ref="AN97" si="1118">AN93+AN95+AN91</f>
        <v>406.95860112384844</v>
      </c>
      <c r="AO97" s="26"/>
      <c r="AP97" s="26"/>
      <c r="AQ97" s="1">
        <f t="shared" ref="AQ97" si="1119">AQ93+AQ95+AQ91</f>
        <v>416.61708525718768</v>
      </c>
      <c r="AR97" s="26"/>
      <c r="AS97" s="26"/>
      <c r="AT97" s="1">
        <f t="shared" ref="AT97" si="1120">AT93+AT95+AT91</f>
        <v>426.50479741395822</v>
      </c>
      <c r="AU97" s="26"/>
      <c r="AV97" s="26"/>
      <c r="AW97" s="1">
        <f t="shared" ref="AW97" si="1121">AW93+AW95+AW91</f>
        <v>436.62717793924941</v>
      </c>
      <c r="AX97" s="26"/>
      <c r="AY97" s="26"/>
      <c r="AZ97" s="1">
        <f t="shared" ref="AZ97" si="1122">AZ93+AZ95+AZ91</f>
        <v>446.98979629567418</v>
      </c>
      <c r="BA97" s="26"/>
      <c r="BB97" s="26"/>
      <c r="BC97" s="1">
        <f t="shared" ref="BC97" si="1123">BC93+BC95+BC91</f>
        <v>457.59835412775811</v>
      </c>
      <c r="BD97" s="26"/>
      <c r="BE97" s="26"/>
      <c r="BF97" s="1">
        <f t="shared" ref="BF97" si="1124">BF93+BF95+BF91</f>
        <v>468.45868839905683</v>
      </c>
      <c r="BG97" s="26"/>
      <c r="BH97" s="26"/>
      <c r="BI97" s="1">
        <f t="shared" ref="BI97" si="1125">BI93+BI95+BI91</f>
        <v>479.5767746037277</v>
      </c>
      <c r="BJ97" s="26"/>
      <c r="BK97" s="26"/>
      <c r="BL97" s="1">
        <f t="shared" ref="BL97" si="1126">BL93+BL95+BL91</f>
        <v>490.95873005432276</v>
      </c>
      <c r="BM97" s="26"/>
      <c r="BN97" s="26"/>
      <c r="BO97" s="1">
        <f t="shared" ref="BO97" si="1127">BO93+BO95+BO91</f>
        <v>502.61081724761192</v>
      </c>
      <c r="BP97" s="26"/>
      <c r="BQ97" s="26"/>
      <c r="BR97" s="1">
        <f t="shared" ref="BR97" si="1128">BR93+BR95+BR91</f>
        <v>514.53944731028844</v>
      </c>
      <c r="BS97" s="26"/>
      <c r="BT97" s="26"/>
      <c r="BU97" s="1">
        <f t="shared" ref="BU97" si="1129">BU93+BU95+BU91</f>
        <v>526.75118352645256</v>
      </c>
      <c r="BV97" s="26"/>
      <c r="BW97" s="26"/>
      <c r="BX97" s="1">
        <f t="shared" ref="BX97" si="1130">BX93+BX95+BX91</f>
        <v>539.25274494881364</v>
      </c>
      <c r="BY97" s="26"/>
      <c r="BZ97" s="26"/>
      <c r="CA97" s="1">
        <f t="shared" ref="CA97" si="1131">CA93+CA95+CA91</f>
        <v>552.05101009559871</v>
      </c>
      <c r="CB97" s="26"/>
      <c r="CC97" s="26"/>
      <c r="CD97" s="1">
        <f t="shared" ref="CD97" si="1132">CD93+CD95+CD91</f>
        <v>565.15302073520081</v>
      </c>
      <c r="CE97" s="26"/>
      <c r="CF97" s="26"/>
      <c r="CG97" s="1">
        <f t="shared" ref="CG97" si="1133">CG93+CG95+CG91</f>
        <v>578.56598576064948</v>
      </c>
      <c r="CH97" s="26"/>
      <c r="CI97" s="26"/>
      <c r="CJ97" s="1">
        <f t="shared" ref="CJ97" si="1134">CJ93+CJ95+CJ91</f>
        <v>592.29728515603551</v>
      </c>
      <c r="CK97" s="26"/>
      <c r="CL97" s="26"/>
      <c r="CM97" s="1">
        <f t="shared" ref="CM97" si="1135">CM93+CM95+CM91</f>
        <v>606.35447405707203</v>
      </c>
    </row>
    <row r="98" spans="1:91" s="1" customFormat="1" x14ac:dyDescent="0.25">
      <c r="A98" s="166" t="s">
        <v>206</v>
      </c>
      <c r="B98" s="26"/>
      <c r="C98" s="26"/>
      <c r="D98" s="1">
        <f>D97*D$24</f>
        <v>300.4026626817008</v>
      </c>
      <c r="E98" s="26"/>
      <c r="F98" s="26"/>
      <c r="G98" s="1">
        <f t="shared" ref="G98" si="1136">G97*G$24</f>
        <v>300.80586582085243</v>
      </c>
      <c r="H98" s="26"/>
      <c r="I98" s="26"/>
      <c r="J98" s="1">
        <f t="shared" ref="J98" si="1137">J97*J$24</f>
        <v>301.20961014286161</v>
      </c>
      <c r="K98" s="26"/>
      <c r="L98" s="26"/>
      <c r="M98" s="1">
        <f t="shared" ref="M98" si="1138">M97*M$24</f>
        <v>301.61389637410895</v>
      </c>
      <c r="N98" s="26"/>
      <c r="O98" s="26"/>
      <c r="P98" s="1">
        <f t="shared" ref="P98" si="1139">P97*P$24</f>
        <v>302.01872524194965</v>
      </c>
      <c r="Q98" s="26"/>
      <c r="R98" s="26"/>
      <c r="S98" s="1">
        <f t="shared" ref="S98" si="1140">S97*S$24</f>
        <v>302.42409747471561</v>
      </c>
      <c r="T98" s="26"/>
      <c r="U98" s="26"/>
      <c r="V98" s="1">
        <f t="shared" ref="V98" si="1141">V97*V$24</f>
        <v>302.83001380171606</v>
      </c>
      <c r="W98" s="26"/>
      <c r="X98" s="26"/>
      <c r="Y98" s="1">
        <f t="shared" ref="Y98" si="1142">Y97*Y$24</f>
        <v>303.23647495323905</v>
      </c>
      <c r="Z98" s="26"/>
      <c r="AA98" s="26"/>
      <c r="AB98" s="1">
        <f t="shared" ref="AB98" si="1143">AB97*AB$24</f>
        <v>303.64348166055294</v>
      </c>
      <c r="AC98" s="26"/>
      <c r="AD98" s="26"/>
      <c r="AE98" s="1">
        <f t="shared" ref="AE98" si="1144">AE97*AE$24</f>
        <v>304.0510346559077</v>
      </c>
      <c r="AF98" s="26"/>
      <c r="AG98" s="26"/>
      <c r="AH98" s="1">
        <f t="shared" ref="AH98" si="1145">AH97*AH$24</f>
        <v>304.45913467253587</v>
      </c>
      <c r="AI98" s="26"/>
      <c r="AJ98" s="26"/>
      <c r="AK98" s="1">
        <f t="shared" ref="AK98" si="1146">AK97*AK$24</f>
        <v>304.86778244465438</v>
      </c>
      <c r="AL98" s="26"/>
      <c r="AM98" s="26"/>
      <c r="AN98" s="1">
        <f t="shared" ref="AN98" si="1147">AN97*AN$24</f>
        <v>305.2769787074655</v>
      </c>
      <c r="AO98" s="26"/>
      <c r="AP98" s="26"/>
      <c r="AQ98" s="1">
        <f t="shared" ref="AQ98" si="1148">AQ97*AQ$24</f>
        <v>305.68672419715841</v>
      </c>
      <c r="AR98" s="26"/>
      <c r="AS98" s="26"/>
      <c r="AT98" s="1">
        <f t="shared" ref="AT98" si="1149">AT97*AT$24</f>
        <v>306.09701965091034</v>
      </c>
      <c r="AU98" s="26"/>
      <c r="AV98" s="26"/>
      <c r="AW98" s="1">
        <f t="shared" ref="AW98" si="1150">AW97*AW$24</f>
        <v>306.50786580688793</v>
      </c>
      <c r="AX98" s="26"/>
      <c r="AY98" s="26"/>
      <c r="AZ98" s="1">
        <f t="shared" ref="AZ98" si="1151">AZ97*AZ$24</f>
        <v>306.91926340424862</v>
      </c>
      <c r="BA98" s="26"/>
      <c r="BB98" s="26"/>
      <c r="BC98" s="1">
        <f t="shared" ref="BC98" si="1152">BC97*BC$24</f>
        <v>307.33121318314193</v>
      </c>
      <c r="BD98" s="26"/>
      <c r="BE98" s="26"/>
      <c r="BF98" s="1">
        <f t="shared" ref="BF98" si="1153">BF97*BF$24</f>
        <v>307.74371588471092</v>
      </c>
      <c r="BG98" s="26"/>
      <c r="BH98" s="26"/>
      <c r="BI98" s="1">
        <f t="shared" ref="BI98" si="1154">BI97*BI$24</f>
        <v>308.15677225109334</v>
      </c>
      <c r="BJ98" s="26"/>
      <c r="BK98" s="26"/>
      <c r="BL98" s="1">
        <f t="shared" ref="BL98" si="1155">BL97*BL$24</f>
        <v>308.57038302542293</v>
      </c>
      <c r="BM98" s="26"/>
      <c r="BN98" s="26"/>
      <c r="BO98" s="1">
        <f t="shared" ref="BO98" si="1156">BO97*BO$24</f>
        <v>308.98454895183119</v>
      </c>
      <c r="BP98" s="26"/>
      <c r="BQ98" s="26"/>
      <c r="BR98" s="1">
        <f t="shared" ref="BR98" si="1157">BR97*BR$24</f>
        <v>309.39927077544809</v>
      </c>
      <c r="BS98" s="26"/>
      <c r="BT98" s="26"/>
      <c r="BU98" s="1">
        <f t="shared" ref="BU98" si="1158">BU97*BU$24</f>
        <v>309.81454924240381</v>
      </c>
      <c r="BV98" s="26"/>
      <c r="BW98" s="26"/>
      <c r="BX98" s="1">
        <f t="shared" ref="BX98" si="1159">BX97*BX$24</f>
        <v>310.23038509983002</v>
      </c>
      <c r="BY98" s="26"/>
      <c r="BZ98" s="26"/>
      <c r="CA98" s="1">
        <f t="shared" ref="CA98" si="1160">CA97*CA$24</f>
        <v>310.64677909586135</v>
      </c>
      <c r="CB98" s="26"/>
      <c r="CC98" s="26"/>
      <c r="CD98" s="1">
        <f t="shared" ref="CD98" si="1161">CD97*CD$24</f>
        <v>311.0637319796362</v>
      </c>
      <c r="CE98" s="26"/>
      <c r="CF98" s="26"/>
      <c r="CG98" s="1">
        <f t="shared" ref="CG98" si="1162">CG97*CG$24</f>
        <v>311.48124450129882</v>
      </c>
      <c r="CH98" s="26"/>
      <c r="CI98" s="26"/>
      <c r="CJ98" s="1">
        <f t="shared" ref="CJ98" si="1163">CJ97*CJ$24</f>
        <v>311.89931741200019</v>
      </c>
      <c r="CK98" s="26"/>
      <c r="CL98" s="26"/>
      <c r="CM98" s="1">
        <f t="shared" ref="CM98" si="1164">CM97*CM$24</f>
        <v>312.31795146389942</v>
      </c>
    </row>
    <row r="99" spans="1:91" s="32" customFormat="1" x14ac:dyDescent="0.25">
      <c r="A99" s="32" t="s">
        <v>155</v>
      </c>
      <c r="D99" s="32">
        <f>D89-SUM(D93:D95)+D88-D91</f>
        <v>-680.08785935066999</v>
      </c>
      <c r="G99" s="32">
        <f t="shared" ref="G99" si="1165">G89-SUM(G93:G95)+G88-G91</f>
        <v>-708.05148658311577</v>
      </c>
      <c r="J99" s="32">
        <f t="shared" ref="J99" si="1166">J89-SUM(J93:J95)+J88-J91</f>
        <v>-741.047685074127</v>
      </c>
      <c r="M99" s="32">
        <f t="shared" ref="M99" si="1167">M89-SUM(M93:M95)+M88-M91</f>
        <v>-774.93024058125843</v>
      </c>
      <c r="P99" s="32">
        <f t="shared" ref="P99" si="1168">P89-SUM(P93:P95)+P88-P91</f>
        <v>-809.71501248821346</v>
      </c>
      <c r="S99" s="32">
        <f t="shared" ref="S99" si="1169">S89-SUM(S93:S95)+S88-S91</f>
        <v>-845.41791034083417</v>
      </c>
      <c r="V99" s="32">
        <f t="shared" ref="V99" si="1170">V89-SUM(V93:V95)+V88-V91</f>
        <v>-882.05488262359404</v>
      </c>
      <c r="Y99" s="32">
        <f t="shared" ref="Y99" si="1171">Y89-SUM(Y93:Y95)+Y88-Y91</f>
        <v>-919.64190486423604</v>
      </c>
      <c r="AB99" s="32">
        <f t="shared" ref="AB99" si="1172">AB89-SUM(AB93:AB95)+AB88-AB91</f>
        <v>-958.19496703833306</v>
      </c>
      <c r="AE99" s="32">
        <f t="shared" ref="AE99" si="1173">AE89-SUM(AE93:AE95)+AE88-AE91</f>
        <v>-997.73006024457072</v>
      </c>
      <c r="AH99" s="32">
        <f t="shared" ref="AH99" si="1174">AH89-SUM(AH93:AH95)+AH88-AH91</f>
        <v>-1038.2631626204527</v>
      </c>
      <c r="AK99" s="32">
        <f t="shared" ref="AK99" si="1175">AK89-SUM(AK93:AK95)+AK88-AK91</f>
        <v>-1079.8102244670736</v>
      </c>
      <c r="AN99" s="32">
        <f t="shared" ref="AN99" si="1176">AN89-SUM(AN93:AN95)+AN88-AN91</f>
        <v>-1122.3871525504433</v>
      </c>
      <c r="AQ99" s="32">
        <f t="shared" ref="AQ99" si="1177">AQ89-SUM(AQ93:AQ95)+AQ88-AQ91</f>
        <v>-1166.0097935457086</v>
      </c>
      <c r="AT99" s="32">
        <f t="shared" ref="AT99" si="1178">AT89-SUM(AT93:AT95)+AT88-AT91</f>
        <v>-1210.6939165894012</v>
      </c>
      <c r="AW99" s="32">
        <f t="shared" ref="AW99" si="1179">AW89-SUM(AW93:AW95)+AW88-AW91</f>
        <v>-1256.4551949035845</v>
      </c>
      <c r="AZ99" s="32">
        <f t="shared" ref="AZ99" si="1180">AZ89-SUM(AZ93:AZ95)+AZ88-AZ91</f>
        <v>-1303.3091864545218</v>
      </c>
      <c r="BC99" s="32">
        <f t="shared" ref="BC99" si="1181">BC89-SUM(BC93:BC95)+BC88-BC91</f>
        <v>-1351.2713136071177</v>
      </c>
      <c r="BF99" s="32">
        <f t="shared" ref="BF99" si="1182">BF89-SUM(BF93:BF95)+BF88-BF91</f>
        <v>-1400.3568417350357</v>
      </c>
      <c r="BI99" s="32">
        <f t="shared" ref="BI99" si="1183">BI89-SUM(BI93:BI95)+BI88-BI91</f>
        <v>-1450.5808567449981</v>
      </c>
      <c r="BL99" s="32">
        <f t="shared" ref="BL99" si="1184">BL89-SUM(BL93:BL95)+BL88-BL91</f>
        <v>-1501.9582414722495</v>
      </c>
      <c r="BO99" s="32">
        <f t="shared" ref="BO99" si="1185">BO89-SUM(BO93:BO95)+BO88-BO91</f>
        <v>-1554.5036509027418</v>
      </c>
      <c r="BR99" s="32">
        <f t="shared" ref="BR99" si="1186">BR89-SUM(BR93:BR95)+BR88-BR91</f>
        <v>-1608.231486175936</v>
      </c>
      <c r="BU99" s="32">
        <f t="shared" ref="BU99" si="1187">BU89-SUM(BU93:BU95)+BU88-BU91</f>
        <v>-1663.1558673206082</v>
      </c>
      <c r="BX99" s="32">
        <f t="shared" ref="BX99" si="1188">BX89-SUM(BX93:BX95)+BX88-BX91</f>
        <v>-1719.2906046742974</v>
      </c>
      <c r="CA99" s="32">
        <f t="shared" ref="CA99" si="1189">CA89-SUM(CA93:CA95)+CA88-CA91</f>
        <v>-1776.6491689353657</v>
      </c>
      <c r="CD99" s="32">
        <f t="shared" ref="CD99" si="1190">CD89-SUM(CD93:CD95)+CD88-CD91</f>
        <v>-1835.2446597948442</v>
      </c>
      <c r="CG99" s="32">
        <f t="shared" ref="CG99" si="1191">CG89-SUM(CG93:CG95)+CG88-CG91</f>
        <v>-1895.0897730934189</v>
      </c>
      <c r="CJ99" s="32">
        <f t="shared" ref="CJ99" si="1192">CJ89-SUM(CJ93:CJ95)+CJ88-CJ91</f>
        <v>-1956.196766446998</v>
      </c>
      <c r="CM99" s="32">
        <f t="shared" ref="CM99" si="1193">CM89-SUM(CM93:CM95)+CM88-CM91</f>
        <v>-2018.5774232823831</v>
      </c>
    </row>
    <row r="100" spans="1:91" s="32" customFormat="1" x14ac:dyDescent="0.25">
      <c r="A100" s="32" t="s">
        <v>156</v>
      </c>
      <c r="D100" s="32">
        <f>-(D$6*D$17+D$6*D$18+D$6*D$21+D$19+D$20)</f>
        <v>-2332.8045782400004</v>
      </c>
      <c r="G100" s="32">
        <f t="shared" ref="G100" si="1194">-(G$6*G$17+G$6*G$18+G$6*G$21+G$19+G$20)</f>
        <v>-2383.5929391768955</v>
      </c>
      <c r="J100" s="32">
        <f t="shared" ref="J100" si="1195">-(J$6*J$17+J$6*J$18+J$6*J$21+J$19+J$20)</f>
        <v>-2435.5866772133604</v>
      </c>
      <c r="M100" s="32">
        <f t="shared" ref="M100" si="1196">-(M$6*M$17+M$6*M$18+M$6*M$21+M$19+M$20)</f>
        <v>-2488.814399965891</v>
      </c>
      <c r="P100" s="32">
        <f t="shared" ref="P100" si="1197">-(P$6*P$17+P$6*P$18+P$6*P$21+P$19+P$20)</f>
        <v>-2543.3053940050809</v>
      </c>
      <c r="S100" s="32">
        <f t="shared" ref="S100" si="1198">-(S$6*S$17+S$6*S$18+S$6*S$21+S$19+S$20)</f>
        <v>-2599.0896409694674</v>
      </c>
      <c r="V100" s="32">
        <f t="shared" ref="V100" si="1199">-(V$6*V$17+V$6*V$18+V$6*V$21+V$19+V$20)</f>
        <v>-2656.1978340618093</v>
      </c>
      <c r="Y100" s="32">
        <f t="shared" ref="Y100" si="1200">-(Y$6*Y$17+Y$6*Y$18+Y$6*Y$21+Y$19+Y$20)</f>
        <v>-2714.6613949368757</v>
      </c>
      <c r="AB100" s="32">
        <f t="shared" ref="AB100" si="1201">-(AB$6*AB$17+AB$6*AB$18+AB$6*AB$21+AB$19+AB$20)</f>
        <v>-2774.5124909900437</v>
      </c>
      <c r="AE100" s="32">
        <f t="shared" ref="AE100" si="1202">-(AE$6*AE$17+AE$6*AE$18+AE$6*AE$21+AE$19+AE$20)</f>
        <v>-2835.7840530562066</v>
      </c>
      <c r="AH100" s="32">
        <f t="shared" ref="AH100" si="1203">-(AH$6*AH$17+AH$6*AH$18+AH$6*AH$21+AH$19+AH$20)</f>
        <v>-2898.5097935287399</v>
      </c>
      <c r="AK100" s="32">
        <f t="shared" ref="AK100" si="1204">-(AK$6*AK$17+AK$6*AK$18+AK$6*AK$21+AK$19+AK$20)</f>
        <v>-2962.7242249084888</v>
      </c>
      <c r="AN100" s="32">
        <f t="shared" ref="AN100" si="1205">-(AN$6*AN$17+AN$6*AN$18+AN$6*AN$21+AN$19+AN$20)</f>
        <v>-3028.4626787929828</v>
      </c>
      <c r="AQ100" s="32">
        <f t="shared" ref="AQ100" si="1206">-(AQ$6*AQ$17+AQ$6*AQ$18+AQ$6*AQ$21+AQ$19+AQ$20)</f>
        <v>-3095.7613253163358</v>
      </c>
      <c r="AT100" s="32">
        <f t="shared" ref="AT100" si="1207">-(AT$6*AT$17+AT$6*AT$18+AT$6*AT$21+AT$19+AT$20)</f>
        <v>-3164.6571930505092</v>
      </c>
      <c r="AW100" s="32">
        <f t="shared" ref="AW100" si="1208">-(AW$6*AW$17+AW$6*AW$18+AW$6*AW$21+AW$19+AW$20)</f>
        <v>-3235.1881893789082</v>
      </c>
      <c r="AZ100" s="32">
        <f t="shared" ref="AZ100" si="1209">-(AZ$6*AZ$17+AZ$6*AZ$18+AZ$6*AZ$21+AZ$19+AZ$20)</f>
        <v>-3307.3931213535002</v>
      </c>
      <c r="BC100" s="32">
        <f t="shared" ref="BC100" si="1210">-(BC$6*BC$17+BC$6*BC$18+BC$6*BC$21+BC$19+BC$20)</f>
        <v>-3381.3117170469559</v>
      </c>
      <c r="BF100" s="32">
        <f t="shared" ref="BF100" si="1211">-(BF$6*BF$17+BF$6*BF$18+BF$6*BF$21+BF$19+BF$20)</f>
        <v>-3456.9846474115366</v>
      </c>
      <c r="BI100" s="32">
        <f t="shared" ref="BI100" si="1212">-(BI$6*BI$17+BI$6*BI$18+BI$6*BI$21+BI$19+BI$20)</f>
        <v>-3534.4535486567702</v>
      </c>
      <c r="BL100" s="32">
        <f t="shared" ref="BL100" si="1213">-(BL$6*BL$17+BL$6*BL$18+BL$6*BL$21+BL$19+BL$20)</f>
        <v>-3613.7610451582236</v>
      </c>
      <c r="BO100" s="32">
        <f t="shared" ref="BO100" si="1214">-(BO$6*BO$17+BO$6*BO$18+BO$6*BO$21+BO$19+BO$20)</f>
        <v>-3694.9507729099778</v>
      </c>
      <c r="BR100" s="32">
        <f t="shared" ref="BR100" si="1215">-(BR$6*BR$17+BR$6*BR$18+BR$6*BR$21+BR$19+BR$20)</f>
        <v>-3778.0674035337074</v>
      </c>
      <c r="BU100" s="32">
        <f t="shared" ref="BU100" si="1216">-(BU$6*BU$17+BU$6*BU$18+BU$6*BU$21+BU$19+BU$20)</f>
        <v>-3863.1566688575735</v>
      </c>
      <c r="BX100" s="32">
        <f t="shared" ref="BX100" si="1217">-(BX$6*BX$17+BX$6*BX$18+BX$6*BX$21+BX$19+BX$20)</f>
        <v>-3950.2653860784594</v>
      </c>
      <c r="CA100" s="32">
        <f t="shared" ref="CA100" si="1218">-(CA$6*CA$17+CA$6*CA$18+CA$6*CA$21+CA$19+CA$20)</f>
        <v>-4039.4414835213879</v>
      </c>
      <c r="CD100" s="32">
        <f t="shared" ref="CD100" si="1219">-(CD$6*CD$17+CD$6*CD$18+CD$6*CD$21+CD$19+CD$20)</f>
        <v>-4130.7340270102941</v>
      </c>
      <c r="CG100" s="32">
        <f t="shared" ref="CG100" si="1220">-(CG$6*CG$17+CG$6*CG$18+CG$6*CG$21+CG$19+CG$20)</f>
        <v>-4224.193246864671</v>
      </c>
      <c r="CJ100" s="32">
        <f t="shared" ref="CJ100" si="1221">-(CJ$6*CJ$17+CJ$6*CJ$18+CJ$6*CJ$21+CJ$19+CJ$20)</f>
        <v>-4319.8705655369249</v>
      </c>
      <c r="CM100" s="32">
        <f t="shared" ref="CM100" si="1222">-(CM$6*CM$17+CM$6*CM$18+CM$6*CM$21+CM$19+CM$20)</f>
        <v>-4417.8186259056683</v>
      </c>
    </row>
    <row r="101" spans="1:91" s="33" customFormat="1" x14ac:dyDescent="0.25">
      <c r="A101" s="25" t="s">
        <v>226</v>
      </c>
      <c r="B101" s="25"/>
      <c r="C101" s="25"/>
      <c r="D101" s="33">
        <f>D99-D100</f>
        <v>1652.7167188893304</v>
      </c>
      <c r="E101" s="158"/>
      <c r="F101" s="25"/>
      <c r="G101" s="33">
        <f t="shared" ref="G101" si="1223">G99-G100</f>
        <v>1675.5414525937797</v>
      </c>
      <c r="H101" s="25"/>
      <c r="I101" s="25"/>
      <c r="J101" s="33">
        <f t="shared" ref="J101" si="1224">J99-J100</f>
        <v>1694.5389921392334</v>
      </c>
      <c r="K101" s="25"/>
      <c r="L101" s="25"/>
      <c r="M101" s="33">
        <f t="shared" ref="M101" si="1225">M99-M100</f>
        <v>1713.8841593846325</v>
      </c>
      <c r="N101" s="25"/>
      <c r="O101" s="25"/>
      <c r="P101" s="33">
        <f t="shared" ref="P101" si="1226">P99-P100</f>
        <v>1733.5903815168674</v>
      </c>
      <c r="Q101" s="25"/>
      <c r="R101" s="25"/>
      <c r="S101" s="33">
        <f t="shared" ref="S101" si="1227">S99-S100</f>
        <v>1753.6717306286332</v>
      </c>
      <c r="T101" s="25"/>
      <c r="U101" s="25"/>
      <c r="V101" s="33">
        <f t="shared" ref="V101" si="1228">V99-V100</f>
        <v>1774.1429514382153</v>
      </c>
      <c r="W101" s="25"/>
      <c r="X101" s="25"/>
      <c r="Y101" s="33">
        <f t="shared" ref="Y101" si="1229">Y99-Y100</f>
        <v>1795.0194900726397</v>
      </c>
      <c r="Z101" s="25"/>
      <c r="AA101" s="25"/>
      <c r="AB101" s="33">
        <f t="shared" ref="AB101" si="1230">AB99-AB100</f>
        <v>1816.3175239517107</v>
      </c>
      <c r="AC101" s="25"/>
      <c r="AD101" s="25"/>
      <c r="AE101" s="33">
        <f t="shared" ref="AE101" si="1231">AE99-AE100</f>
        <v>1838.0539928116359</v>
      </c>
      <c r="AF101" s="25"/>
      <c r="AG101" s="25"/>
      <c r="AH101" s="33">
        <f t="shared" ref="AH101" si="1232">AH99-AH100</f>
        <v>1860.2466309082872</v>
      </c>
      <c r="AI101" s="25"/>
      <c r="AJ101" s="25"/>
      <c r="AK101" s="33">
        <f t="shared" ref="AK101" si="1233">AK99-AK100</f>
        <v>1882.9140004414153</v>
      </c>
      <c r="AL101" s="25"/>
      <c r="AM101" s="25"/>
      <c r="AN101" s="33">
        <f t="shared" ref="AN101" si="1234">AN99-AN100</f>
        <v>1906.0755262425396</v>
      </c>
      <c r="AO101" s="25"/>
      <c r="AP101" s="25"/>
      <c r="AQ101" s="33">
        <f t="shared" ref="AQ101" si="1235">AQ99-AQ100</f>
        <v>1929.7515317706273</v>
      </c>
      <c r="AR101" s="25"/>
      <c r="AS101" s="25"/>
      <c r="AT101" s="33">
        <f t="shared" ref="AT101" si="1236">AT99-AT100</f>
        <v>1953.9632764611081</v>
      </c>
      <c r="AU101" s="25"/>
      <c r="AV101" s="25"/>
      <c r="AW101" s="33">
        <f t="shared" ref="AW101" si="1237">AW99-AW100</f>
        <v>1978.7329944753237</v>
      </c>
      <c r="AX101" s="25"/>
      <c r="AY101" s="25"/>
      <c r="AZ101" s="33">
        <f t="shared" ref="AZ101" si="1238">AZ99-AZ100</f>
        <v>2004.0839348989784</v>
      </c>
      <c r="BA101" s="25"/>
      <c r="BB101" s="25"/>
      <c r="BC101" s="33">
        <f t="shared" ref="BC101" si="1239">BC99-BC100</f>
        <v>2030.0404034398382</v>
      </c>
      <c r="BD101" s="25"/>
      <c r="BE101" s="25"/>
      <c r="BF101" s="33">
        <f t="shared" ref="BF101" si="1240">BF99-BF100</f>
        <v>2056.6278056765009</v>
      </c>
      <c r="BG101" s="25"/>
      <c r="BH101" s="25"/>
      <c r="BI101" s="33">
        <f t="shared" ref="BI101" si="1241">BI99-BI100</f>
        <v>2083.8726919117721</v>
      </c>
      <c r="BJ101" s="25"/>
      <c r="BK101" s="25"/>
      <c r="BL101" s="33">
        <f t="shared" ref="BL101" si="1242">BL99-BL100</f>
        <v>2111.8028036859741</v>
      </c>
      <c r="BM101" s="25"/>
      <c r="BN101" s="25"/>
      <c r="BO101" s="33">
        <f t="shared" ref="BO101" si="1243">BO99-BO100</f>
        <v>2140.447122007236</v>
      </c>
      <c r="BP101" s="25"/>
      <c r="BQ101" s="25"/>
      <c r="BR101" s="33">
        <f t="shared" ref="BR101" si="1244">BR99-BR100</f>
        <v>2169.8359173577715</v>
      </c>
      <c r="BS101" s="25"/>
      <c r="BT101" s="25"/>
      <c r="BU101" s="33">
        <f t="shared" ref="BU101" si="1245">BU99-BU100</f>
        <v>2200.0008015369654</v>
      </c>
      <c r="BV101" s="25"/>
      <c r="BW101" s="25"/>
      <c r="BX101" s="33">
        <f t="shared" ref="BX101" si="1246">BX99-BX100</f>
        <v>2230.9747814041621</v>
      </c>
      <c r="BY101" s="25"/>
      <c r="BZ101" s="25"/>
      <c r="CA101" s="33">
        <f t="shared" ref="CA101" si="1247">CA99-CA100</f>
        <v>2262.7923145860223</v>
      </c>
      <c r="CB101" s="25"/>
      <c r="CC101" s="25"/>
      <c r="CD101" s="33">
        <f t="shared" ref="CD101" si="1248">CD99-CD100</f>
        <v>2295.4893672154499</v>
      </c>
      <c r="CE101" s="25"/>
      <c r="CF101" s="25"/>
      <c r="CG101" s="33">
        <f t="shared" ref="CG101" si="1249">CG99-CG100</f>
        <v>2329.1034737712521</v>
      </c>
      <c r="CH101" s="25"/>
      <c r="CI101" s="25"/>
      <c r="CJ101" s="33">
        <f t="shared" ref="CJ101" si="1250">CJ99-CJ100</f>
        <v>2363.6737990899269</v>
      </c>
      <c r="CK101" s="25"/>
      <c r="CL101" s="25"/>
      <c r="CM101" s="33">
        <f t="shared" ref="CM101" si="1251">CM99-CM100</f>
        <v>2399.2412026232851</v>
      </c>
    </row>
    <row r="102" spans="1:91" s="33" customFormat="1" x14ac:dyDescent="0.25">
      <c r="A102" s="25" t="s">
        <v>227</v>
      </c>
      <c r="D102" s="33">
        <f>D101/(1+'Koszt kapitału'!$D$14/100)^Bilans!B$4</f>
        <v>1616.5684521129167</v>
      </c>
      <c r="G102" s="33">
        <f>G101/(1+'Koszt kapitału'!$D$14/100)^Bilans!E$4</f>
        <v>1603.0480275366292</v>
      </c>
      <c r="J102" s="33">
        <f>J101/(1+'Koszt kapitału'!$D$14/100)^Bilans!H$4</f>
        <v>1585.7641768341068</v>
      </c>
      <c r="M102" s="33">
        <f>M101/(1+'Koszt kapitału'!$D$14/100)^Bilans!K$4</f>
        <v>1568.7877144881029</v>
      </c>
      <c r="P102" s="33">
        <f>P101/(1+'Koszt kapitału'!$D$14/100)^Bilans!N$4</f>
        <v>1552.1185244326102</v>
      </c>
      <c r="S102" s="33">
        <f>S101/(1+'Koszt kapitału'!$D$14/100)^Bilans!Q$4</f>
        <v>1535.7565397432859</v>
      </c>
      <c r="V102" s="33">
        <f>V101/(1+'Koszt kapitału'!$D$14/100)^Bilans!T$4</f>
        <v>1519.7017411532856</v>
      </c>
      <c r="Y102" s="33">
        <f>Y101/(1+'Koszt kapitału'!$D$14/100)^Bilans!W$4</f>
        <v>1503.9541556148454</v>
      </c>
      <c r="AB102" s="33">
        <f>AB101/(1+'Koszt kapitału'!$D$14/100)^Bilans!Z$4</f>
        <v>1488.5138549053004</v>
      </c>
      <c r="AE102" s="33">
        <f>AE101/(1+'Koszt kapitału'!$D$14/100)^Bilans!AC$4</f>
        <v>1473.3809542762028</v>
      </c>
      <c r="AH102" s="33">
        <f>AH101/(1+'Koszt kapitału'!$D$14/100)^Bilans!AF$4</f>
        <v>1458.5556111443002</v>
      </c>
      <c r="AK102" s="33">
        <f>AK101/(1+'Koszt kapitału'!$D$14/100)^Bilans!AI$4</f>
        <v>1444.0380238231276</v>
      </c>
      <c r="AN102" s="33">
        <f>AN101/(1+'Koszt kapitału'!$D$14/100)^Bilans!AL$4</f>
        <v>1429.8284302940262</v>
      </c>
      <c r="AQ102" s="33">
        <f>AQ101/(1+'Koszt kapitału'!$D$14/100)^Bilans!AO$4</f>
        <v>1415.927107015433</v>
      </c>
      <c r="AT102" s="33">
        <f>AT101/(1+'Koszt kapitału'!$D$14/100)^Bilans!AR$4</f>
        <v>1402.3343677692919</v>
      </c>
      <c r="AW102" s="33">
        <f>AW101/(1+'Koszt kapitału'!$D$14/100)^Bilans!AU$4</f>
        <v>1389.0505625435201</v>
      </c>
      <c r="AZ102" s="33">
        <f>AZ101/(1+'Koszt kapitału'!$D$14/100)^Bilans!AX$4</f>
        <v>1376.0760764494328</v>
      </c>
      <c r="BC102" s="33">
        <f>BC101/(1+'Koszt kapitału'!$D$14/100)^Bilans!BA$4</f>
        <v>1363.4113286731217</v>
      </c>
      <c r="BF102" s="33">
        <f>BF101/(1+'Koszt kapitału'!$D$14/100)^Bilans!BD$4</f>
        <v>1351.0567714597644</v>
      </c>
      <c r="BI102" s="33">
        <f>BI101/(1+'Koszt kapitału'!$D$14/100)^Bilans!BG$4</f>
        <v>1339.0128891298841</v>
      </c>
      <c r="BL102" s="33">
        <f>BL101/(1+'Koszt kapitału'!$D$14/100)^Bilans!BJ$4</f>
        <v>1327.2801971266333</v>
      </c>
      <c r="BO102" s="33">
        <f>BO101/(1+'Koszt kapitału'!$D$14/100)^Bilans!BM$4</f>
        <v>1315.8592410931508</v>
      </c>
      <c r="BR102" s="33">
        <f>BR101/(1+'Koszt kapitału'!$D$14/100)^Bilans!BP$4</f>
        <v>1304.7505959791279</v>
      </c>
      <c r="BU102" s="33">
        <f>BU101/(1+'Koszt kapitału'!$D$14/100)^Bilans!BS$4</f>
        <v>1293.9548651756822</v>
      </c>
      <c r="BX102" s="33">
        <f>BX101/(1+'Koszt kapitału'!$D$14/100)^Bilans!BV$4</f>
        <v>1283.4726796777245</v>
      </c>
      <c r="CA102" s="33">
        <f>CA101/(1+'Koszt kapitału'!$D$14/100)^Bilans!BY$4</f>
        <v>1273.3046972729758</v>
      </c>
      <c r="CD102" s="33">
        <f>CD101/(1+'Koszt kapitału'!$D$14/100)^Bilans!CB$4</f>
        <v>1263.4516017568494</v>
      </c>
      <c r="CG102" s="33">
        <f>CG101/(1+'Koszt kapitału'!$D$14/100)^Bilans!CE$4</f>
        <v>1253.9141021724233</v>
      </c>
      <c r="CJ102" s="33">
        <f>CJ101/(1+'Koszt kapitału'!$D$14/100)^Bilans!CH$4</f>
        <v>1244.6929320747456</v>
      </c>
      <c r="CM102" s="33">
        <f>CM101/(1+'Koszt kapitału'!$D$14/100)^Bilans!CK$4</f>
        <v>1235.7888488187486</v>
      </c>
    </row>
    <row r="103" spans="1:91" s="33" customFormat="1" x14ac:dyDescent="0.25"/>
    <row r="104" spans="1:91" x14ac:dyDescent="0.25">
      <c r="A104" s="163" t="s">
        <v>273</v>
      </c>
      <c r="I104" s="34"/>
      <c r="AU104" s="43" t="s">
        <v>244</v>
      </c>
    </row>
    <row r="105" spans="1:91" x14ac:dyDescent="0.25">
      <c r="A105" s="1" t="s">
        <v>201</v>
      </c>
      <c r="D105" s="1">
        <f>SUM(B108:C108)-SUM('Koszt kapitału'!K$10:K$21)-D$23-'Założenia i wyniki'!$E$12*'Założenia i wyniki'!$E$6/'Założenia i wyniki'!$E$39</f>
        <v>-2089.12</v>
      </c>
      <c r="G105" s="1">
        <f>SUM(E108:F108)-SUM('Koszt kapitału'!K$22:K$33)-G$23-'Założenia i wyniki'!$E$12*'Założenia i wyniki'!$E$6/'Założenia i wyniki'!$E$39</f>
        <v>-2096.408981333333</v>
      </c>
      <c r="H105" s="1"/>
      <c r="I105" s="1"/>
      <c r="J105" s="1">
        <f>SUM(H108:I108)-SUM('Koszt kapitału'!K$34:K$45)-J$23-'Założenia i wyniki'!$E$12*'Założenia i wyniki'!$E$6/'Założenia i wyniki'!$E$39</f>
        <v>-2103.8709544903109</v>
      </c>
      <c r="K105" s="1"/>
      <c r="L105" s="1"/>
      <c r="M105" s="158">
        <f>SUM(K108:L108)-SUM('Koszt kapitału'!K$46:K$57)-M$23-'Założenia i wyniki'!$E$12*'Założenia i wyniki'!$E$6/'Założenia i wyniki'!$E$39</f>
        <v>-2111.5100251435474</v>
      </c>
      <c r="N105" s="1"/>
      <c r="O105" s="1"/>
      <c r="P105" s="1">
        <f>SUM(N108:O108)-SUM('Koszt kapitału'!K$58:K$69)-P$23-'Założenia i wyniki'!$E$12*'Założenia i wyniki'!$E$6/'Założenia i wyniki'!$E$39</f>
        <v>-2119.3303964069546</v>
      </c>
      <c r="Q105" s="1"/>
      <c r="R105" s="1"/>
      <c r="S105" s="1">
        <f>SUM(Q108:R108)-SUM('Koszt kapitału'!K$70:K$81)-S$23-'Założenia i wyniki'!$E$12*'Założenia i wyniki'!$E$6/'Założenia i wyniki'!$E$39</f>
        <v>-2127.3363711483462</v>
      </c>
      <c r="T105" s="1"/>
      <c r="U105" s="1"/>
      <c r="V105" s="1">
        <f>SUM(T108:U108)-SUM('Koszt kapitału'!K$82:K$93)-V$23-'Założenia i wyniki'!$E$12*'Założenia i wyniki'!$E$6/'Założenia i wyniki'!$E$39</f>
        <v>-2135.5323543569334</v>
      </c>
      <c r="W105" s="1"/>
      <c r="X105" s="1"/>
      <c r="Y105" s="1">
        <f>SUM(W108:X108)-SUM('Koszt kapitału'!K$94:K$105)-Y$23-'Założenia i wyniki'!$E$12*'Założenia i wyniki'!$E$6/'Założenia i wyniki'!$E$39</f>
        <v>-2143.9228555670043</v>
      </c>
      <c r="Z105" s="1"/>
      <c r="AA105" s="1"/>
      <c r="AB105" s="1">
        <f>SUM(Z108:AA108)-SUM('Koszt kapitału'!K$106:K$117)-AB$23-'Założenia i wyniki'!$E$12*'Założenia i wyniki'!$E$6/'Założenia i wyniki'!$E$39</f>
        <v>-2152.5124913391282</v>
      </c>
      <c r="AC105" s="1"/>
      <c r="AD105" s="1"/>
      <c r="AE105" s="1">
        <f>SUM(AC108:AD108)-SUM('Koszt kapitału'!K$118:K$129)-AE$23-'Założenia i wyniki'!$E$12*'Założenia i wyniki'!$E$6/'Założenia i wyniki'!$E$39</f>
        <v>-2161.3059878002432</v>
      </c>
      <c r="AF105" s="1"/>
      <c r="AG105" s="1"/>
      <c r="AH105" s="1">
        <f>SUM(AF108:AG108)-SUM('Koszt kapitału'!K$130:K$141)-AH$23</f>
        <v>-388.30818324403566</v>
      </c>
      <c r="AI105" s="1"/>
      <c r="AJ105" s="1"/>
      <c r="AK105" s="1">
        <f>SUM(AI108:AJ108)-SUM('Koszt kapitału'!K$142:K$153)-AK$23</f>
        <v>-397.52403079302735</v>
      </c>
      <c r="AL105" s="1"/>
      <c r="AM105" s="1"/>
      <c r="AN105" s="1">
        <f>SUM(AL108:AM108)-SUM('Koszt kapitału'!K$154:K$165)-AN$23</f>
        <v>-406.95860112384844</v>
      </c>
      <c r="AO105" s="1"/>
      <c r="AP105" s="1"/>
      <c r="AQ105" s="1">
        <f>SUM(AO108:AP108)-SUM('Koszt kapitału'!K$166:K$177)-AQ$23</f>
        <v>-416.61708525718768</v>
      </c>
      <c r="AR105" s="1"/>
      <c r="AS105" s="1"/>
      <c r="AT105" s="1">
        <f>SUM(AR108:AS108)-SUM('Koszt kapitału'!K$178:K$189)-AT$23</f>
        <v>-426.50479741395822</v>
      </c>
      <c r="AU105" s="1"/>
      <c r="AV105" s="1"/>
      <c r="AW105" s="1">
        <f>SUM(AU108:AV108)-AW$23</f>
        <v>-436.62717793924941</v>
      </c>
      <c r="AX105" s="1"/>
      <c r="AY105" s="1"/>
      <c r="AZ105" s="1">
        <f>SUM(AX108:AY108)-AZ$23</f>
        <v>-446.98979629567418</v>
      </c>
      <c r="BA105" s="1"/>
      <c r="BB105" s="1"/>
      <c r="BC105" s="1">
        <f>SUM(BA108:BB108)-BC$23</f>
        <v>-457.59835412775811</v>
      </c>
      <c r="BD105" s="1"/>
      <c r="BE105" s="1"/>
      <c r="BF105" s="1">
        <f>SUM(BD108:BE108)-BF$23</f>
        <v>-468.45868839905683</v>
      </c>
      <c r="BG105" s="1"/>
      <c r="BH105" s="1"/>
      <c r="BI105" s="1">
        <f>SUM(BG108:BH108)-BI$23</f>
        <v>-479.5767746037277</v>
      </c>
      <c r="BJ105" s="1"/>
      <c r="BK105" s="1"/>
      <c r="BL105" s="1">
        <f>SUM(BJ108:BK108)-BL$23</f>
        <v>-490.95873005432276</v>
      </c>
      <c r="BM105" s="1"/>
      <c r="BN105" s="1"/>
      <c r="BO105" s="1">
        <f>SUM(BM108:BN108)-BO$23</f>
        <v>-502.61081724761192</v>
      </c>
      <c r="BP105" s="1"/>
      <c r="BQ105" s="1"/>
      <c r="BR105" s="1">
        <f>SUM(BP108:BQ108)-BR$23</f>
        <v>-514.53944731028844</v>
      </c>
      <c r="BS105" s="1"/>
      <c r="BT105" s="1"/>
      <c r="BU105" s="1">
        <f>SUM(BS108:BT108)-BU$23</f>
        <v>-526.75118352645256</v>
      </c>
      <c r="BV105" s="1"/>
      <c r="BW105" s="1"/>
      <c r="BX105" s="1">
        <f>SUM(BV108:BW108)-BX$23</f>
        <v>-539.25274494881364</v>
      </c>
      <c r="BY105" s="1"/>
      <c r="BZ105" s="1"/>
      <c r="CA105" s="1">
        <f>SUM(BY108:BZ108)-CA$23</f>
        <v>-552.05101009559871</v>
      </c>
      <c r="CB105" s="1"/>
      <c r="CC105" s="1"/>
      <c r="CD105" s="1">
        <f>SUM(CB108:CC108)-CD$23</f>
        <v>-565.15302073520081</v>
      </c>
      <c r="CE105" s="1"/>
      <c r="CF105" s="1"/>
      <c r="CG105" s="1">
        <f>SUM(CE108:CF108)-CG$23</f>
        <v>-578.56598576064948</v>
      </c>
      <c r="CH105" s="1"/>
      <c r="CI105" s="1"/>
      <c r="CJ105" s="1">
        <f>SUM(CH108:CI108)-CJ$23</f>
        <v>-592.29728515603551</v>
      </c>
      <c r="CK105" s="1"/>
      <c r="CL105" s="1"/>
      <c r="CM105" s="1">
        <f>SUM(CK108:CL108)-CM$23</f>
        <v>-606.35447405707203</v>
      </c>
    </row>
    <row r="106" spans="1:91" s="1" customFormat="1" x14ac:dyDescent="0.25">
      <c r="A106" s="1" t="s">
        <v>42</v>
      </c>
      <c r="B106" s="1">
        <f>B8*(B17+B18+B21)</f>
        <v>403.44563543272415</v>
      </c>
      <c r="C106" s="1">
        <f>C8*(C17+C18+C21)</f>
        <v>348.07308280412917</v>
      </c>
      <c r="D106" s="1">
        <f>B106+C106</f>
        <v>751.51871823685337</v>
      </c>
      <c r="E106" s="1">
        <f>E8*(E17+E18+E21)</f>
        <v>412.04991989246344</v>
      </c>
      <c r="F106" s="1">
        <f>F8*(F17+F18+F21)</f>
        <v>355.61762428389022</v>
      </c>
      <c r="G106" s="1">
        <f t="shared" ref="G106:G107" si="1252">E106+F106</f>
        <v>767.66754417635366</v>
      </c>
      <c r="H106" s="1">
        <f>H8*(H17+H18+H21)</f>
        <v>420.80118781729601</v>
      </c>
      <c r="I106" s="1">
        <f>I8*(I17+I18+I21)</f>
        <v>363.29247606642957</v>
      </c>
      <c r="J106" s="1">
        <f t="shared" ref="J106:J107" si="1253">H106+I106</f>
        <v>784.09366388372564</v>
      </c>
      <c r="K106" s="1">
        <f>K8*(K17+K18+K21)</f>
        <v>429.70061480995889</v>
      </c>
      <c r="L106" s="1">
        <f>L8*(L17+L18+L21)</f>
        <v>371.09871197248776</v>
      </c>
      <c r="M106" s="1">
        <f t="shared" ref="M106:M107" si="1254">K106+L106</f>
        <v>800.79932678244666</v>
      </c>
      <c r="N106" s="1">
        <f>N8*(N17+N18+N21)</f>
        <v>438.74932383172779</v>
      </c>
      <c r="O106" s="1">
        <f>O8*(O17+O18+O21)</f>
        <v>379.037360136328</v>
      </c>
      <c r="P106" s="1">
        <f t="shared" ref="P106:P107" si="1255">N106+O106</f>
        <v>817.78668396805574</v>
      </c>
      <c r="Q106" s="1">
        <f>Q8*(Q17+Q18+Q21)</f>
        <v>447.94838145891669</v>
      </c>
      <c r="R106" s="1">
        <f>R8*(R17+R18+R21)</f>
        <v>387.10939970408668</v>
      </c>
      <c r="S106" s="1">
        <f t="shared" ref="S106:S107" si="1256">Q106+R106</f>
        <v>835.05778116300337</v>
      </c>
      <c r="T106" s="1">
        <f>T8*(T17+T18+T21)</f>
        <v>457.2987939775112</v>
      </c>
      <c r="U106" s="1">
        <f>U8*(U17+U18+U21)</f>
        <v>395.31575738860158</v>
      </c>
      <c r="V106" s="1">
        <f t="shared" ref="V106:V107" si="1257">T106+U106</f>
        <v>852.61455136611278</v>
      </c>
      <c r="W106" s="1">
        <f>W8*(W17+W18+W21)</f>
        <v>466.80150331003136</v>
      </c>
      <c r="X106" s="1">
        <f>X8*(X17+X18+X21)</f>
        <v>403.65730387547018</v>
      </c>
      <c r="Y106" s="1">
        <f t="shared" ref="Y106:Y107" si="1258">W106+X106</f>
        <v>870.45880718550154</v>
      </c>
      <c r="Z106" s="1">
        <f>Z8*(Z17+Z18+Z21)</f>
        <v>476.4573827685245</v>
      </c>
      <c r="AA106" s="1">
        <f>AA8*(AA17+AA18+AA21)</f>
        <v>412.13485007491022</v>
      </c>
      <c r="AB106" s="1">
        <f t="shared" ref="AB106:AB107" si="1259">Z106+AA106</f>
        <v>888.59223284343466</v>
      </c>
      <c r="AC106" s="1">
        <f>AC8*(AC17+AC18+AC21)</f>
        <v>486.26723262738693</v>
      </c>
      <c r="AD106" s="1">
        <f>AD8*(AD17+AD18+AD21)</f>
        <v>420.74914321381817</v>
      </c>
      <c r="AE106" s="1">
        <f t="shared" ref="AE106:AE107" si="1260">AC106+AD106</f>
        <v>907.0163758412051</v>
      </c>
      <c r="AF106" s="1">
        <f>AF8*(AF17+AF18+AF21)</f>
        <v>496.23177550949993</v>
      </c>
      <c r="AG106" s="1">
        <f>AG8*(AG17+AG18+AG21)</f>
        <v>429.50086276223021</v>
      </c>
      <c r="AH106" s="1">
        <f t="shared" ref="AH106:AH107" si="1261">AF106+AG106</f>
        <v>925.73263827173014</v>
      </c>
      <c r="AI106" s="1">
        <f>AI8*(AI17+AI18+AI21)</f>
        <v>506.35165157895375</v>
      </c>
      <c r="AJ106" s="1">
        <f>AJ8*(AJ17+AJ18+AJ21)</f>
        <v>438.3906161882008</v>
      </c>
      <c r="AK106" s="1">
        <f t="shared" ref="AK106:AK107" si="1262">AI106+AJ106</f>
        <v>944.74226776715454</v>
      </c>
      <c r="AL106" s="1">
        <f>AL8*(AL17+AL18+AL21)</f>
        <v>516.62741353340982</v>
      </c>
      <c r="AM106" s="1">
        <f>AM8*(AM17+AM18+AM21)</f>
        <v>447.41893453491411</v>
      </c>
      <c r="AN106" s="1">
        <f t="shared" ref="AN106:AN107" si="1263">AL106+AM106</f>
        <v>964.04634806832394</v>
      </c>
      <c r="AO106" s="1">
        <f>AO8*(AO17+AO18+AO21)</f>
        <v>527.05952138891655</v>
      </c>
      <c r="AP106" s="1">
        <f>AP8*(AP17+AP18+AP21)</f>
        <v>456.58626781363984</v>
      </c>
      <c r="AQ106" s="1">
        <f t="shared" ref="AQ106:AQ107" si="1264">AO106+AP106</f>
        <v>983.64578920255644</v>
      </c>
      <c r="AR106" s="1">
        <f>AR8*(AR17+AR18+AR21)</f>
        <v>537.64833704976684</v>
      </c>
      <c r="AS106" s="1">
        <f>AS8*(AS17+AS18+AS21)</f>
        <v>465.89298020593066</v>
      </c>
      <c r="AT106" s="1">
        <f t="shared" ref="AT106:AT107" si="1265">AR106+AS106</f>
        <v>1003.5413172556975</v>
      </c>
      <c r="AU106" s="1">
        <f>AU8*(AU17+AU18+AU21)</f>
        <v>548.39411865573072</v>
      </c>
      <c r="AV106" s="1">
        <f>AV8*(AV17+AV18+AV21)</f>
        <v>475.33934506824539</v>
      </c>
      <c r="AW106" s="1">
        <f t="shared" ref="AW106" si="1266">AU106+AV106</f>
        <v>1023.7334637239761</v>
      </c>
      <c r="AX106" s="1">
        <f>AX8*(AX17+AX18+AX21)</f>
        <v>559.29701469875147</v>
      </c>
      <c r="AY106" s="1">
        <f>AY8*(AY17+AY18+AY21)</f>
        <v>484.92553973195282</v>
      </c>
      <c r="AZ106" s="1">
        <f t="shared" ref="AZ106" si="1267">AX106+AY106</f>
        <v>1044.2225544307043</v>
      </c>
      <c r="BA106" s="1">
        <f>BA8*(BA17+BA18+BA21)</f>
        <v>570.3570579009322</v>
      </c>
      <c r="BB106" s="1">
        <f>BB8*(BB17+BB18+BB21)</f>
        <v>494.65164009144178</v>
      </c>
      <c r="BC106" s="1">
        <f t="shared" ref="BC106" si="1268">BA106+BB106</f>
        <v>1065.008697992374</v>
      </c>
      <c r="BD106" s="1">
        <f>BD8*(BD17+BD18+BD21)</f>
        <v>581.57415884536931</v>
      </c>
      <c r="BE106" s="1">
        <f>BE8*(BE17+BE18+BE21)</f>
        <v>504.51761497282331</v>
      </c>
      <c r="BF106" s="1">
        <f t="shared" ref="BF106" si="1269">BD106+BE106</f>
        <v>1086.0917738181927</v>
      </c>
      <c r="BG106" s="1">
        <f>BG8*(BG17+BG18+BG21)</f>
        <v>592.94809935111584</v>
      </c>
      <c r="BH106" s="1">
        <f>BH8*(BH17+BH18+BH21)</f>
        <v>514.52332027546493</v>
      </c>
      <c r="BI106" s="1">
        <f t="shared" ref="BI106" si="1270">BG106+BH106</f>
        <v>1107.4714196265809</v>
      </c>
      <c r="BJ106" s="1">
        <f>BJ8*(BJ17+BJ18+BJ21)</f>
        <v>604.47852558327224</v>
      </c>
      <c r="BK106" s="1">
        <f>BK8*(BK17+BK18+BK21)</f>
        <v>524.66849287834236</v>
      </c>
      <c r="BL106" s="1">
        <f t="shared" ref="BL106" si="1271">BJ106+BK106</f>
        <v>1129.1470184616146</v>
      </c>
      <c r="BM106" s="1">
        <f>BM8*(BM17+BM18+BM21)</f>
        <v>616.16494088890795</v>
      </c>
      <c r="BN106" s="1">
        <f>BN8*(BN17+BN18+BN21)</f>
        <v>534.95274430293068</v>
      </c>
      <c r="BO106" s="1">
        <f t="shared" ref="BO106" si="1272">BM106+BN106</f>
        <v>1151.1176851918385</v>
      </c>
      <c r="BP106" s="1">
        <f>BP8*(BP17+BP18+BP21)</f>
        <v>628.00669834921132</v>
      </c>
      <c r="BQ106" s="1">
        <f>BQ8*(BQ17+BQ18+BQ21)</f>
        <v>545.37555412409074</v>
      </c>
      <c r="BR106" s="1">
        <f t="shared" ref="BR106" si="1273">BP106+BQ106</f>
        <v>1173.3822524733021</v>
      </c>
      <c r="BS106" s="1">
        <f>BS8*(BS17+BS18+BS21)</f>
        <v>640.00299303796226</v>
      </c>
      <c r="BT106" s="1">
        <f>BT8*(BT17+BT18+BT21)</f>
        <v>555.93626312012259</v>
      </c>
      <c r="BU106" s="1">
        <f t="shared" ref="BU106" si="1274">BS106+BT106</f>
        <v>1195.9392561580848</v>
      </c>
      <c r="BV106" s="1">
        <f>BV8*(BV17+BV18+BV21)</f>
        <v>652.15285397608579</v>
      </c>
      <c r="BW106" s="1">
        <f>BW8*(BW17+BW18+BW21)</f>
        <v>566.63406615287602</v>
      </c>
      <c r="BX106" s="1">
        <f t="shared" ref="BX106" si="1275">BV106+BW106</f>
        <v>1218.7869201289618</v>
      </c>
      <c r="BY106" s="1">
        <f>BY8*(BY17+BY18+BY21)</f>
        <v>664.4551357717279</v>
      </c>
      <c r="BZ106" s="1">
        <f>BZ8*(BZ17+BZ18+BZ21)</f>
        <v>577.46800476850672</v>
      </c>
      <c r="CA106" s="1">
        <f t="shared" ref="CA106" si="1276">BY106+BZ106</f>
        <v>1241.9231405402347</v>
      </c>
      <c r="CB106" s="1">
        <f>CB8*(CB17+CB18+CB21)</f>
        <v>676.9085099349403</v>
      </c>
      <c r="CC106" s="1">
        <f>CC8*(CC17+CC18+CC21)</f>
        <v>588.43695950916549</v>
      </c>
      <c r="CD106" s="1">
        <f t="shared" ref="CD106" si="1277">CB106+CC106</f>
        <v>1265.3454694441057</v>
      </c>
      <c r="CE106" s="1">
        <f>CE8*(CE17+CE18+CE21)</f>
        <v>689.51145585571669</v>
      </c>
      <c r="CF106" s="1">
        <f>CF8*(CF17+CF18+CF21)</f>
        <v>599.53964192559158</v>
      </c>
      <c r="CG106" s="1">
        <f t="shared" ref="CG106" si="1278">CE106+CF106</f>
        <v>1289.0510977813083</v>
      </c>
      <c r="CH106" s="1">
        <f>CH8*(CH17+CH18+CH21)</f>
        <v>702.26225143375586</v>
      </c>
      <c r="CI106" s="1">
        <f>CI8*(CI17+CI18+CI21)</f>
        <v>610.77458628025772</v>
      </c>
      <c r="CJ106" s="1">
        <f t="shared" ref="CJ106" si="1279">CH106+CI106</f>
        <v>1313.0368377140135</v>
      </c>
      <c r="CK106" s="1">
        <f>CK8*(CK17+CK18+CK21)</f>
        <v>715.1589633479482</v>
      </c>
      <c r="CL106" s="1">
        <f>CL8*(CL17+CL18+CL21)</f>
        <v>622.14014093037395</v>
      </c>
      <c r="CM106" s="1">
        <f t="shared" ref="CM106" si="1280">CK106+CL106</f>
        <v>1337.2991042783221</v>
      </c>
    </row>
    <row r="107" spans="1:91" s="1" customFormat="1" x14ac:dyDescent="0.25">
      <c r="A107" s="1" t="s">
        <v>243</v>
      </c>
      <c r="B107" s="1">
        <f>((B17+B18+B21-'Dodatkowe założenia'!$C$75)*IF('Założenia i wyniki'!$E$6&lt;=10,'Założenia i wyniki'!$E$34/100,'Założenia i wyniki'!$E$35/100)*IF(B9&gt;=B10,B10,B9))</f>
        <v>510.55060116851541</v>
      </c>
      <c r="C107" s="1">
        <f>((C17+C18+C21-'Dodatkowe założenia'!$C$75)*IF('Założenia i wyniki'!$E$6&lt;=10,'Założenia i wyniki'!$E$34/100,'Założenia i wyniki'!$E$35/100)*IF(C9&gt;=C10,C10,C9))</f>
        <v>467.33410682056757</v>
      </c>
      <c r="D107" s="1">
        <f>B107+C107</f>
        <v>977.88470798908293</v>
      </c>
      <c r="E107" s="1">
        <f>((E17+E18+E21-'Dodatkowe założenia'!$C$75)*IF('Założenia i wyniki'!$E$6&lt;=10,'Założenia i wyniki'!$E$34/100,'Założenia i wyniki'!$E$35/100)*IF(E9&gt;=E10,E10,E9))</f>
        <v>521.05880532984747</v>
      </c>
      <c r="F107" s="1">
        <f>((F17+F18+F21-'Dodatkowe założenia'!$C$75)*IF('Założenia i wyniki'!$E$6&lt;=10,'Założenia i wyniki'!$E$34/100,'Założenia i wyniki'!$E$35/100)*IF(F9&gt;=F10,F10,F9))</f>
        <v>472.51711851981884</v>
      </c>
      <c r="G107" s="1">
        <f t="shared" si="1252"/>
        <v>993.57592384966631</v>
      </c>
      <c r="H107" s="1">
        <f>((H17+H18+H21-'Dodatkowe założenia'!$C$75)*IF('Założenia i wyniki'!$E$6&lt;=10,'Założenia i wyniki'!$E$34/100,'Założenia i wyniki'!$E$35/100)*IF(H9&gt;=H10,H10,H9))</f>
        <v>526.79766762446047</v>
      </c>
      <c r="I107" s="1">
        <f>((I17+I18+I21-'Dodatkowe założenia'!$C$75)*IF('Założenia i wyniki'!$E$6&lt;=10,'Założenia i wyniki'!$E$34/100,'Założenia i wyniki'!$E$35/100)*IF(I9&gt;=I10,I10,I9))</f>
        <v>477.72177372095479</v>
      </c>
      <c r="J107" s="1">
        <f t="shared" si="1253"/>
        <v>1004.5194413454153</v>
      </c>
      <c r="K107" s="1">
        <f>((K17+K18+K21-'Dodatkowe założenia'!$C$75)*IF('Założenia i wyniki'!$E$6&lt;=10,'Założenia i wyniki'!$E$34/100,'Założenia i wyniki'!$E$35/100)*IF(K9&gt;=K10,K10,K9))</f>
        <v>532.55905767880358</v>
      </c>
      <c r="L107" s="1">
        <f>((L17+L18+L21-'Dodatkowe założenia'!$C$75)*IF('Założenia i wyniki'!$E$6&lt;=10,'Założenia i wyniki'!$E$34/100,'Założenia i wyniki'!$E$35/100)*IF(L9&gt;=L10,L10,L9))</f>
        <v>482.94687081340993</v>
      </c>
      <c r="M107" s="1">
        <f t="shared" si="1254"/>
        <v>1015.5059284922136</v>
      </c>
      <c r="N107" s="1">
        <f>((N17+N18+N21-'Dodatkowe założenia'!$C$75)*IF('Założenia i wyniki'!$E$6&lt;=10,'Założenia i wyniki'!$E$34/100,'Założenia i wyniki'!$E$35/100)*IF(N9&gt;=N10,N10,N9))</f>
        <v>538.34159374787657</v>
      </c>
      <c r="O107" s="1">
        <f>((O17+O18+O21-'Dodatkowe założenia'!$C$75)*IF('Założenia i wyniki'!$E$6&lt;=10,'Założenia i wyniki'!$E$34/100,'Założenia i wyniki'!$E$35/100)*IF(O9&gt;=O10,O10,O9))</f>
        <v>488.191156986289</v>
      </c>
      <c r="P107" s="1">
        <f t="shared" si="1255"/>
        <v>1026.5327507341656</v>
      </c>
      <c r="Q107" s="1">
        <f>((Q17+Q18+Q21-'Dodatkowe założenia'!$C$75)*IF('Założenia i wyniki'!$E$6&lt;=10,'Założenia i wyniki'!$E$34/100,'Założenia i wyniki'!$E$35/100)*IF(Q9&gt;=Q10,Q10,Q9))</f>
        <v>544.14383616019336</v>
      </c>
      <c r="R107" s="1">
        <f>((R17+R18+R21-'Dodatkowe założenia'!$C$75)*IF('Założenia i wyniki'!$E$6&lt;=10,'Założenia i wyniki'!$E$34/100,'Założenia i wyniki'!$E$35/100)*IF(R9&gt;=R10,R10,R9))</f>
        <v>493.45332689746061</v>
      </c>
      <c r="S107" s="1">
        <f t="shared" si="1256"/>
        <v>1037.5971630576539</v>
      </c>
      <c r="T107" s="1">
        <f>((T17+T18+T21-'Dodatkowe założenia'!$C$75)*IF('Założenia i wyniki'!$E$6&lt;=10,'Założenia i wyniki'!$E$34/100,'Założenia i wyniki'!$E$35/100)*IF(T9&gt;=T10,T10,T9))</f>
        <v>549.96428582364717</v>
      </c>
      <c r="U107" s="1">
        <f>((U17+U18+U21-'Dodatkowe założenia'!$C$75)*IF('Założenia i wyniki'!$E$6&lt;=10,'Założenia i wyniki'!$E$34/100,'Założenia i wyniki'!$E$35/100)*IF(U9&gt;=U10,U10,U9))</f>
        <v>498.73202131834779</v>
      </c>
      <c r="V107" s="1">
        <f t="shared" si="1257"/>
        <v>1048.696307141995</v>
      </c>
      <c r="W107" s="1">
        <f>((W17+W18+W21-'Dodatkowe założenia'!$C$75)*IF('Założenia i wyniki'!$E$6&lt;=10,'Założenia i wyniki'!$E$34/100,'Założenia i wyniki'!$E$35/100)*IF(W9&gt;=W10,W10,W9))</f>
        <v>555.80138270440307</v>
      </c>
      <c r="X107" s="1">
        <f>((X17+X18+X21-'Dodatkowe założenia'!$C$75)*IF('Założenia i wyniki'!$E$6&lt;=10,'Założenia i wyniki'!$E$34/100,'Założenia i wyniki'!$E$35/100)*IF(X9&gt;=X10,X10,X9))</f>
        <v>504.02582575424543</v>
      </c>
      <c r="Y107" s="1">
        <f t="shared" si="1258"/>
        <v>1059.8272084586486</v>
      </c>
      <c r="Z107" s="1">
        <f>((Z17+Z18+Z21-'Dodatkowe założenia'!$C$75)*IF('Założenia i wyniki'!$E$6&lt;=10,'Założenia i wyniki'!$E$34/100,'Założenia i wyniki'!$E$35/100)*IF(Z9&gt;=Z10,Z10,Z9))</f>
        <v>561.65350427865394</v>
      </c>
      <c r="AA107" s="1">
        <f>((AA17+AA18+AA21-'Dodatkowe założenia'!$C$75)*IF('Założenia i wyniki'!$E$6&lt;=10,'Założenia i wyniki'!$E$34/100,'Założenia i wyniki'!$E$35/100)*IF(AA9&gt;=AA10,AA10,AA9))</f>
        <v>509.33326904001302</v>
      </c>
      <c r="AB107" s="1">
        <f t="shared" si="1259"/>
        <v>1070.986773318667</v>
      </c>
      <c r="AC107" s="1">
        <f>((AC17+AC18+AC21-'Dodatkowe założenia'!$C$75)*IF('Założenia i wyniki'!$E$6&lt;=10,'Założenia i wyniki'!$E$34/100,'Założenia i wyniki'!$E$35/100)*IF(AC9&gt;=AC10,AC10,AC9))</f>
        <v>567.5189639570799</v>
      </c>
      <c r="AD107" s="1">
        <f>((AD17+AD18+AD21-'Dodatkowe założenia'!$C$75)*IF('Założenia i wyniki'!$E$6&lt;=10,'Założenia i wyniki'!$E$34/100,'Założenia i wyniki'!$E$35/100)*IF(AD9&gt;=AD10,AD10,AD9))</f>
        <v>514.65282191100039</v>
      </c>
      <c r="AE107" s="1">
        <f t="shared" si="1260"/>
        <v>1082.1717858680804</v>
      </c>
      <c r="AF107" s="1">
        <f>((AF17+AF18+AF21-'Dodatkowe założenia'!$C$75)*IF('Założenia i wyniki'!$E$6&lt;=10,'Założenia i wyniki'!$E$34/100,'Założenia i wyniki'!$E$35/100)*IF(AF9&gt;=AF10,AF10,AF9))</f>
        <v>573.39600948187217</v>
      </c>
      <c r="AG107" s="1">
        <f>((AG17+AG18+AG21-'Dodatkowe założenia'!$C$75)*IF('Założenia i wyniki'!$E$6&lt;=10,'Założenia i wyniki'!$E$34/100,'Założenia i wyniki'!$E$35/100)*IF(AG9&gt;=AG10,AG10,AG9))</f>
        <v>519.98289554907524</v>
      </c>
      <c r="AH107" s="1">
        <f t="shared" si="1261"/>
        <v>1093.3789050309474</v>
      </c>
      <c r="AI107" s="1">
        <f>((AI17+AI18+AI21-'Dodatkowe założenia'!$C$75)*IF('Założenia i wyniki'!$E$6&lt;=10,'Założenia i wyniki'!$E$34/100,'Założenia i wyniki'!$E$35/100)*IF(AI9&gt;=AI10,AI10,AI9))</f>
        <v>579.28282129619163</v>
      </c>
      <c r="AJ107" s="1">
        <f>((AJ17+AJ18+AJ21-'Dodatkowe założenia'!$C$75)*IF('Założenia i wyniki'!$E$6&lt;=10,'Założenia i wyniki'!$E$34/100,'Założenia i wyniki'!$E$35/100)*IF(AJ9&gt;=AJ10,AJ10,AJ9))</f>
        <v>525.32184010363824</v>
      </c>
      <c r="AK107" s="1">
        <f t="shared" si="1262"/>
        <v>1104.6046613998299</v>
      </c>
      <c r="AL107" s="1">
        <f>((AL17+AL18+AL21-'Dodatkowe założenia'!$C$75)*IF('Założenia i wyniki'!$E$6&lt;=10,'Założenia i wyniki'!$E$34/100,'Założenia i wyniki'!$E$35/100)*IF(AL9&gt;=AL10,AL10,AL9))</f>
        <v>585.17751088595458</v>
      </c>
      <c r="AM107" s="1">
        <f>((AM17+AM18+AM21-'Dodatkowe założenia'!$C$75)*IF('Założenia i wyniki'!$E$6&lt;=10,'Założenia i wyniki'!$E$34/100,'Założenia i wyniki'!$E$35/100)*IF(AM9&gt;=AM10,AM10,AM9))</f>
        <v>530.66794318752659</v>
      </c>
      <c r="AN107" s="1">
        <f t="shared" si="1263"/>
        <v>1115.8454540734811</v>
      </c>
      <c r="AO107" s="1">
        <f>((AO17+AO18+AO21-'Dodatkowe założenia'!$C$75)*IF('Założenia i wyniki'!$E$6&lt;=10,'Założenia i wyniki'!$E$34/100,'Założenia i wyniki'!$E$35/100)*IF(AO9&gt;=AO10,AO10,AO9))</f>
        <v>591.07811909385157</v>
      </c>
      <c r="AP107" s="1">
        <f>((AP17+AP18+AP21-'Dodatkowe założenia'!$C$75)*IF('Założenia i wyniki'!$E$6&lt;=10,'Założenia i wyniki'!$E$34/100,'Założenia i wyniki'!$E$35/100)*IF(AP9&gt;=AP10,AP10,AP9))</f>
        <v>536.01942834771683</v>
      </c>
      <c r="AQ107" s="1">
        <f t="shared" si="1264"/>
        <v>1127.0975474415684</v>
      </c>
      <c r="AR107" s="1">
        <f>((AR17+AR18+AR21-'Dodatkowe założenia'!$C$75)*IF('Założenia i wyniki'!$E$6&lt;=10,'Założenia i wyniki'!$E$34/100,'Założenia i wyniki'!$E$35/100)*IF(AR9&gt;=AR10,AR10,AR9))</f>
        <v>596.9826144055246</v>
      </c>
      <c r="AS107" s="1">
        <f>((AS17+AS18+AS21-'Dodatkowe założenia'!$C$75)*IF('Założenia i wyniki'!$E$6&lt;=10,'Założenia i wyniki'!$E$34/100,'Założenia i wyniki'!$E$35/100)*IF(AS9&gt;=AS10,AS10,AS9))</f>
        <v>541.37445351076451</v>
      </c>
      <c r="AT107" s="1">
        <f t="shared" si="1265"/>
        <v>1138.357067916289</v>
      </c>
    </row>
    <row r="108" spans="1:91" s="1" customFormat="1" x14ac:dyDescent="0.25"/>
    <row r="109" spans="1:91" s="1" customFormat="1" x14ac:dyDescent="0.25">
      <c r="A109" s="1" t="s">
        <v>225</v>
      </c>
      <c r="B109" s="1">
        <f>SUM(B106:B108)</f>
        <v>913.99623660123962</v>
      </c>
      <c r="C109" s="1">
        <f>SUM(C106:C108)</f>
        <v>815.40718962469668</v>
      </c>
      <c r="D109" s="1">
        <f>B109+C109</f>
        <v>1729.4034262259363</v>
      </c>
      <c r="E109" s="1">
        <f>SUM(E106:E108)</f>
        <v>933.10872522231091</v>
      </c>
      <c r="F109" s="1">
        <f>SUM(F106:F108)</f>
        <v>828.13474280370906</v>
      </c>
      <c r="G109" s="1">
        <f>E109+F109</f>
        <v>1761.2434680260199</v>
      </c>
      <c r="H109" s="1">
        <f>SUM(H106:H108)</f>
        <v>947.59885544175654</v>
      </c>
      <c r="I109" s="1">
        <f>SUM(I106:I108)</f>
        <v>841.01424978738441</v>
      </c>
      <c r="J109" s="1">
        <f>H109+I109</f>
        <v>1788.613105229141</v>
      </c>
      <c r="K109" s="1">
        <f>SUM(K106:K108)</f>
        <v>962.25967248876248</v>
      </c>
      <c r="L109" s="1">
        <f>SUM(L106:L108)</f>
        <v>854.04558278589775</v>
      </c>
      <c r="M109" s="1">
        <f>K109+L109</f>
        <v>1816.3052552746603</v>
      </c>
      <c r="N109" s="1">
        <f>SUM(N106:N108)</f>
        <v>977.09091757960437</v>
      </c>
      <c r="O109" s="1">
        <f>SUM(O106:O108)</f>
        <v>867.22851712261695</v>
      </c>
      <c r="P109" s="1">
        <f>N109+O109</f>
        <v>1844.3194347022213</v>
      </c>
      <c r="Q109" s="1">
        <f>SUM(Q106:Q108)</f>
        <v>992.09221761910999</v>
      </c>
      <c r="R109" s="1">
        <f>SUM(R106:R108)</f>
        <v>880.5627266015473</v>
      </c>
      <c r="S109" s="1">
        <f>Q109+R109</f>
        <v>1872.6549442206574</v>
      </c>
      <c r="T109" s="1">
        <f>SUM(T106:T108)</f>
        <v>1007.2630798011584</v>
      </c>
      <c r="U109" s="1">
        <f>SUM(U106:U108)</f>
        <v>894.04777870694943</v>
      </c>
      <c r="V109" s="1">
        <f>T109+U109</f>
        <v>1901.3108585081077</v>
      </c>
      <c r="W109" s="1">
        <f>SUM(W106:W108)</f>
        <v>1022.6028860144345</v>
      </c>
      <c r="X109" s="1">
        <f>SUM(X106:X108)</f>
        <v>907.68312962971561</v>
      </c>
      <c r="Y109" s="1">
        <f>W109+X109</f>
        <v>1930.2860156441502</v>
      </c>
      <c r="Z109" s="1">
        <f>SUM(Z106:Z108)</f>
        <v>1038.1108870471785</v>
      </c>
      <c r="AA109" s="1">
        <f>SUM(AA106:AA108)</f>
        <v>921.46811911492318</v>
      </c>
      <c r="AB109" s="1">
        <f>Z109+AA109</f>
        <v>1959.5790061621017</v>
      </c>
      <c r="AC109" s="1">
        <f>SUM(AC106:AC108)</f>
        <v>1053.7861965844668</v>
      </c>
      <c r="AD109" s="1">
        <f>SUM(AD106:AD108)</f>
        <v>935.40196512481862</v>
      </c>
      <c r="AE109" s="1">
        <f>AC109+AD109</f>
        <v>1989.1881617092854</v>
      </c>
      <c r="AF109" s="1">
        <f>SUM(AF106:AF108)</f>
        <v>1069.6277849913722</v>
      </c>
      <c r="AG109" s="1">
        <f>SUM(AG106:AG108)</f>
        <v>949.48375831130545</v>
      </c>
      <c r="AH109" s="1">
        <f>AF109+AG109</f>
        <v>2019.1115433026775</v>
      </c>
      <c r="AI109" s="1">
        <f>SUM(AI106:AI108)</f>
        <v>1085.6344728751453</v>
      </c>
      <c r="AJ109" s="1">
        <f>SUM(AJ106:AJ108)</f>
        <v>963.71245629183909</v>
      </c>
      <c r="AK109" s="1">
        <f>AI109+AJ109</f>
        <v>2049.3469291669844</v>
      </c>
      <c r="AL109" s="1">
        <f>SUM(AL106:AL108)</f>
        <v>1101.8049244193644</v>
      </c>
      <c r="AM109" s="1">
        <f>SUM(AM106:AM108)</f>
        <v>978.0868777224407</v>
      </c>
      <c r="AN109" s="1">
        <f>AL109+AM109</f>
        <v>2079.8918021418049</v>
      </c>
      <c r="AO109" s="1">
        <f>SUM(AO106:AO108)</f>
        <v>1118.1376404827681</v>
      </c>
      <c r="AP109" s="1">
        <f>SUM(AP106:AP108)</f>
        <v>992.60569616135672</v>
      </c>
      <c r="AQ109" s="1">
        <f>AO109+AP109</f>
        <v>2110.7433366441246</v>
      </c>
      <c r="AR109" s="1">
        <f>SUM(AR106:AR108)</f>
        <v>1134.6309514552913</v>
      </c>
      <c r="AS109" s="1">
        <f>SUM(AS106:AS108)</f>
        <v>1007.2674337166952</v>
      </c>
      <c r="AT109" s="1">
        <f>AR109+AS109</f>
        <v>2141.8983851719868</v>
      </c>
      <c r="AU109" s="1">
        <f>SUM(AU106:AU108)</f>
        <v>548.39411865573072</v>
      </c>
      <c r="AV109" s="1">
        <f>SUM(AV106:AV108)</f>
        <v>475.33934506824539</v>
      </c>
      <c r="AW109" s="1">
        <f>AU109+AV109</f>
        <v>1023.7334637239761</v>
      </c>
      <c r="AX109" s="1">
        <f>SUM(AX106:AX108)</f>
        <v>559.29701469875147</v>
      </c>
      <c r="AY109" s="1">
        <f>SUM(AY106:AY108)</f>
        <v>484.92553973195282</v>
      </c>
      <c r="AZ109" s="1">
        <f>AX109+AY109</f>
        <v>1044.2225544307043</v>
      </c>
      <c r="BA109" s="1">
        <f>SUM(BA106:BA108)</f>
        <v>570.3570579009322</v>
      </c>
      <c r="BB109" s="1">
        <f>SUM(BB106:BB108)</f>
        <v>494.65164009144178</v>
      </c>
      <c r="BC109" s="1">
        <f>BA109+BB109</f>
        <v>1065.008697992374</v>
      </c>
      <c r="BD109" s="1">
        <f>SUM(BD106:BD108)</f>
        <v>581.57415884536931</v>
      </c>
      <c r="BE109" s="1">
        <f>SUM(BE106:BE108)</f>
        <v>504.51761497282331</v>
      </c>
      <c r="BF109" s="1">
        <f>BD109+BE109</f>
        <v>1086.0917738181927</v>
      </c>
      <c r="BG109" s="1">
        <f>SUM(BG106:BG108)</f>
        <v>592.94809935111584</v>
      </c>
      <c r="BH109" s="1">
        <f>SUM(BH106:BH108)</f>
        <v>514.52332027546493</v>
      </c>
      <c r="BI109" s="1">
        <f>BG109+BH109</f>
        <v>1107.4714196265809</v>
      </c>
      <c r="BJ109" s="1">
        <f>SUM(BJ106:BJ108)</f>
        <v>604.47852558327224</v>
      </c>
      <c r="BK109" s="1">
        <f>SUM(BK106:BK108)</f>
        <v>524.66849287834236</v>
      </c>
      <c r="BL109" s="1">
        <f>BJ109+BK109</f>
        <v>1129.1470184616146</v>
      </c>
      <c r="BM109" s="1">
        <f>SUM(BM106:BM108)</f>
        <v>616.16494088890795</v>
      </c>
      <c r="BN109" s="1">
        <f>SUM(BN106:BN108)</f>
        <v>534.95274430293068</v>
      </c>
      <c r="BO109" s="1">
        <f>BM109+BN109</f>
        <v>1151.1176851918385</v>
      </c>
      <c r="BP109" s="1">
        <f>SUM(BP106:BP108)</f>
        <v>628.00669834921132</v>
      </c>
      <c r="BQ109" s="1">
        <f>SUM(BQ106:BQ108)</f>
        <v>545.37555412409074</v>
      </c>
      <c r="BR109" s="1">
        <f>BP109+BQ109</f>
        <v>1173.3822524733021</v>
      </c>
      <c r="BS109" s="1">
        <f>SUM(BS106:BS108)</f>
        <v>640.00299303796226</v>
      </c>
      <c r="BT109" s="1">
        <f>SUM(BT106:BT108)</f>
        <v>555.93626312012259</v>
      </c>
      <c r="BU109" s="1">
        <f>BS109+BT109</f>
        <v>1195.9392561580848</v>
      </c>
      <c r="BV109" s="1">
        <f>SUM(BV106:BV108)</f>
        <v>652.15285397608579</v>
      </c>
      <c r="BW109" s="1">
        <f>SUM(BW106:BW108)</f>
        <v>566.63406615287602</v>
      </c>
      <c r="BX109" s="1">
        <f>BV109+BW109</f>
        <v>1218.7869201289618</v>
      </c>
      <c r="BY109" s="1">
        <f>SUM(BY106:BY108)</f>
        <v>664.4551357717279</v>
      </c>
      <c r="BZ109" s="1">
        <f>SUM(BZ106:BZ108)</f>
        <v>577.46800476850672</v>
      </c>
      <c r="CA109" s="1">
        <f>BY109+BZ109</f>
        <v>1241.9231405402347</v>
      </c>
      <c r="CB109" s="1">
        <f>SUM(CB106:CB108)</f>
        <v>676.9085099349403</v>
      </c>
      <c r="CC109" s="1">
        <f>SUM(CC106:CC108)</f>
        <v>588.43695950916549</v>
      </c>
      <c r="CD109" s="1">
        <f>CB109+CC109</f>
        <v>1265.3454694441057</v>
      </c>
      <c r="CE109" s="1">
        <f>SUM(CE106:CE108)</f>
        <v>689.51145585571669</v>
      </c>
      <c r="CF109" s="1">
        <f>SUM(CF106:CF108)</f>
        <v>599.53964192559158</v>
      </c>
      <c r="CG109" s="1">
        <f>CE109+CF109</f>
        <v>1289.0510977813083</v>
      </c>
      <c r="CH109" s="1">
        <f>SUM(CH106:CH108)</f>
        <v>702.26225143375586</v>
      </c>
      <c r="CI109" s="1">
        <f>SUM(CI106:CI108)</f>
        <v>610.77458628025772</v>
      </c>
      <c r="CJ109" s="1">
        <f>CH109+CI109</f>
        <v>1313.0368377140135</v>
      </c>
      <c r="CK109" s="1">
        <f>SUM(CK106:CK108)</f>
        <v>715.1589633479482</v>
      </c>
      <c r="CL109" s="1">
        <f>SUM(CL106:CL108)</f>
        <v>622.14014093037395</v>
      </c>
      <c r="CM109" s="1">
        <f>CK109+CL109</f>
        <v>1337.2991042783221</v>
      </c>
    </row>
    <row r="110" spans="1:91" s="1" customFormat="1" x14ac:dyDescent="0.25">
      <c r="A110" s="1" t="s">
        <v>195</v>
      </c>
      <c r="D110" s="1">
        <f>IF(D105&gt;0,D105*'Założenia i wyniki'!$E$23%,0)</f>
        <v>0</v>
      </c>
      <c r="G110" s="1">
        <f>IF(G105&gt;0,G105*'Założenia i wyniki'!$E$23%,0)</f>
        <v>0</v>
      </c>
      <c r="J110" s="1">
        <f>IF(J105&gt;0,J105*'Założenia i wyniki'!$E$23%,0)</f>
        <v>0</v>
      </c>
      <c r="M110" s="1">
        <f>IF(M105&gt;0,M105*'Założenia i wyniki'!$E$23%,0)</f>
        <v>0</v>
      </c>
      <c r="P110" s="1">
        <f>IF(P105&gt;0,P105*'Założenia i wyniki'!$E$23%,0)</f>
        <v>0</v>
      </c>
      <c r="S110" s="1">
        <f>IF(S105&gt;0,S105*'Założenia i wyniki'!$E$23%,0)</f>
        <v>0</v>
      </c>
      <c r="V110" s="1">
        <f>IF(V105&gt;0,V105*'Założenia i wyniki'!$E$23%,0)</f>
        <v>0</v>
      </c>
      <c r="Y110" s="1">
        <f>IF(Y105&gt;0,Y105*'Założenia i wyniki'!$E$23%,0)</f>
        <v>0</v>
      </c>
      <c r="AB110" s="1">
        <f>IF(AB105&gt;0,AB105*'Założenia i wyniki'!$E$23%,0)</f>
        <v>0</v>
      </c>
      <c r="AE110" s="1">
        <f>IF(AE105&gt;0,AE105*'Założenia i wyniki'!$E$23%,0)</f>
        <v>0</v>
      </c>
      <c r="AH110" s="1">
        <f>IF(AH105&gt;0,AH105*'Założenia i wyniki'!$E$23%,0)</f>
        <v>0</v>
      </c>
      <c r="AK110" s="1">
        <f>IF(AK105&gt;0,AK105*'Założenia i wyniki'!$E$23%,0)</f>
        <v>0</v>
      </c>
      <c r="AN110" s="1">
        <f>IF(AN105&gt;0,AN105*'Założenia i wyniki'!$E$23%,0)</f>
        <v>0</v>
      </c>
      <c r="AQ110" s="1">
        <f>IF(AQ105&gt;0,AQ105*'Założenia i wyniki'!$E$23%,0)</f>
        <v>0</v>
      </c>
      <c r="AT110" s="1">
        <f>IF(AT105&gt;0,AT105*'Założenia i wyniki'!$E$23%,0)</f>
        <v>0</v>
      </c>
      <c r="AW110" s="1">
        <f>IF(AW105&gt;0,AW105*'Założenia i wyniki'!$E$23%,0)</f>
        <v>0</v>
      </c>
      <c r="AZ110" s="1">
        <f>IF(AZ105&gt;0,AZ105*'Założenia i wyniki'!$E$23%,0)</f>
        <v>0</v>
      </c>
      <c r="BC110" s="1">
        <f>IF(BC105&gt;0,BC105*'Założenia i wyniki'!$E$23%,0)</f>
        <v>0</v>
      </c>
      <c r="BF110" s="1">
        <f>IF(BF105&gt;0,BF105*'Założenia i wyniki'!$E$23%,0)</f>
        <v>0</v>
      </c>
      <c r="BI110" s="1">
        <f>IF(BI105&gt;0,BI105*'Założenia i wyniki'!$E$23%,0)</f>
        <v>0</v>
      </c>
      <c r="BL110" s="1">
        <f>IF(BL105&gt;0,BL105*'Założenia i wyniki'!$E$23%,0)</f>
        <v>0</v>
      </c>
      <c r="BO110" s="1">
        <f>IF(BO105&gt;0,BO105*'Założenia i wyniki'!$E$23%,0)</f>
        <v>0</v>
      </c>
      <c r="BR110" s="1">
        <f>IF(BR105&gt;0,BR105*'Założenia i wyniki'!$E$23%,0)</f>
        <v>0</v>
      </c>
      <c r="BU110" s="1">
        <f>IF(BU105&gt;0,BU105*'Założenia i wyniki'!$E$23%,0)</f>
        <v>0</v>
      </c>
      <c r="BX110" s="1">
        <f>IF(BX105&gt;0,BX105*'Założenia i wyniki'!$E$23%,0)</f>
        <v>0</v>
      </c>
      <c r="CA110" s="1">
        <f>IF(CA105&gt;0,CA105*'Założenia i wyniki'!$E$23%,0)</f>
        <v>0</v>
      </c>
      <c r="CD110" s="1">
        <f>IF(CD105&gt;0,CD105*'Założenia i wyniki'!$E$23%,0)</f>
        <v>0</v>
      </c>
      <c r="CG110" s="1">
        <f>IF(CG105&gt;0,CG105*'Założenia i wyniki'!$E$23%,0)</f>
        <v>0</v>
      </c>
      <c r="CJ110" s="1">
        <f>IF(CJ105&gt;0,CJ105*'Założenia i wyniki'!$E$23%,0)</f>
        <v>0</v>
      </c>
      <c r="CM110" s="1">
        <f>IF(CM105&gt;0,CM105*'Założenia i wyniki'!$E$23%,0)</f>
        <v>0</v>
      </c>
    </row>
    <row r="111" spans="1:91" s="1" customFormat="1" x14ac:dyDescent="0.25">
      <c r="A111" s="166" t="s">
        <v>231</v>
      </c>
      <c r="D111" s="1">
        <f>D109*D$24</f>
        <v>1691.5778656197176</v>
      </c>
      <c r="G111" s="1">
        <f t="shared" ref="G111" si="1281">G109*G$24</f>
        <v>1685.0420877742267</v>
      </c>
      <c r="J111" s="1">
        <f t="shared" ref="J111" si="1282">J109*J$24</f>
        <v>1673.7995417312507</v>
      </c>
      <c r="M111" s="1">
        <f t="shared" ref="M111" si="1283">M109*M$24</f>
        <v>1662.5378994448122</v>
      </c>
      <c r="P111" s="1">
        <f t="shared" ref="P111" si="1284">P109*P$24</f>
        <v>1651.2564848610086</v>
      </c>
      <c r="S111" s="1">
        <f t="shared" ref="S111" si="1285">S109*S$24</f>
        <v>1639.9546317819372</v>
      </c>
      <c r="V111" s="1">
        <f t="shared" ref="V111" si="1286">V109*V$24</f>
        <v>1628.6316837130269</v>
      </c>
      <c r="Y111" s="1">
        <f t="shared" ref="Y111" si="1287">Y109*Y$24</f>
        <v>1617.2869937115631</v>
      </c>
      <c r="AB111" s="1">
        <f t="shared" ref="AB111" si="1288">AB109*AB$24</f>
        <v>1605.9199242364389</v>
      </c>
      <c r="AE111" s="1">
        <f t="shared" ref="AE111" si="1289">AE109*AE$24</f>
        <v>1594.5298469991708</v>
      </c>
      <c r="AH111" s="1">
        <f t="shared" ref="AH111" si="1290">AH109*AH$24</f>
        <v>1583.116142816194</v>
      </c>
      <c r="AK111" s="1">
        <f t="shared" ref="AK111" si="1291">AK109*AK$24</f>
        <v>1571.67820146248</v>
      </c>
      <c r="AN111" s="1">
        <f t="shared" ref="AN111" si="1292">AN109*AN$24</f>
        <v>1560.21542152649</v>
      </c>
      <c r="AQ111" s="1">
        <f t="shared" ref="AQ111" si="1293">AQ109*AQ$24</f>
        <v>1548.727210266494</v>
      </c>
      <c r="AT111" s="1">
        <f t="shared" ref="AT111" si="1294">AT109*AT$24</f>
        <v>1537.2129834682746</v>
      </c>
      <c r="AW111" s="1">
        <f t="shared" ref="AW111" si="1295">AW109*AW$24</f>
        <v>718.65054438912523</v>
      </c>
      <c r="AZ111" s="1">
        <f t="shared" ref="AZ111" si="1296">AZ109*AZ$24</f>
        <v>717.00074563665453</v>
      </c>
      <c r="BC111" s="1">
        <f t="shared" ref="BC111" si="1297">BC109*BC$24</f>
        <v>715.27882968130609</v>
      </c>
      <c r="BF111" s="1">
        <f t="shared" ref="BF111" si="1298">BF109*BF$24</f>
        <v>713.48429764185914</v>
      </c>
      <c r="BI111" s="1">
        <f t="shared" ref="BI111" si="1299">BI109*BI$24</f>
        <v>711.61665056540164</v>
      </c>
      <c r="BL111" s="1">
        <f t="shared" ref="BL111" si="1300">BL109*BL$24</f>
        <v>709.67538949793845</v>
      </c>
      <c r="BO111" s="1">
        <f t="shared" ref="BO111" si="1301">BO109*BO$24</f>
        <v>707.66001555086143</v>
      </c>
      <c r="BR111" s="1">
        <f t="shared" ref="BR111" si="1302">BR109*BR$24</f>
        <v>705.57002996344056</v>
      </c>
      <c r="BU111" s="1">
        <f t="shared" ref="BU111" si="1303">BU109*BU$24</f>
        <v>703.40493416149275</v>
      </c>
      <c r="BX111" s="1">
        <f t="shared" ref="BX111" si="1304">BX109*BX$24</f>
        <v>701.16422981237429</v>
      </c>
      <c r="CA111" s="1">
        <f t="shared" ref="CA111" si="1305">CA109*CA$24</f>
        <v>698.84741887643997</v>
      </c>
      <c r="CD111" s="1">
        <f t="shared" ref="CD111" si="1306">CD109*CD$24</f>
        <v>696.45400365510682</v>
      </c>
      <c r="CG111" s="1">
        <f t="shared" ref="CG111" si="1307">CG109*CG$24</f>
        <v>693.98348683566178</v>
      </c>
      <c r="CJ111" s="1">
        <f t="shared" ref="CJ111" si="1308">CJ109*CJ$24</f>
        <v>691.43537153293494</v>
      </c>
      <c r="CM111" s="1">
        <f t="shared" ref="CM111" si="1309">CM109*CM$24</f>
        <v>688.80916132796835</v>
      </c>
    </row>
    <row r="112" spans="1:91" s="1" customFormat="1" x14ac:dyDescent="0.25">
      <c r="A112" s="44" t="s">
        <v>154</v>
      </c>
      <c r="B112" s="26">
        <f>B93</f>
        <v>0</v>
      </c>
      <c r="C112" s="26">
        <f>C93</f>
        <v>0</v>
      </c>
      <c r="D112" s="1">
        <f>B112+C112</f>
        <v>0</v>
      </c>
      <c r="E112" s="26">
        <f>E93</f>
        <v>0</v>
      </c>
      <c r="F112" s="26">
        <f>F93</f>
        <v>0</v>
      </c>
      <c r="G112" s="1">
        <f>E112+F112</f>
        <v>0</v>
      </c>
      <c r="H112" s="26">
        <f>H93</f>
        <v>0</v>
      </c>
      <c r="I112" s="26">
        <f>I93</f>
        <v>0</v>
      </c>
      <c r="J112" s="1">
        <f>H112+I112</f>
        <v>0</v>
      </c>
      <c r="K112" s="26">
        <f>K93</f>
        <v>0</v>
      </c>
      <c r="L112" s="26">
        <f>L93</f>
        <v>0</v>
      </c>
      <c r="M112" s="1">
        <f>K112+L112</f>
        <v>0</v>
      </c>
      <c r="N112" s="26">
        <f>N93</f>
        <v>0</v>
      </c>
      <c r="O112" s="26">
        <f>O93</f>
        <v>0</v>
      </c>
      <c r="P112" s="1">
        <f>N112+O112</f>
        <v>0</v>
      </c>
      <c r="Q112" s="26">
        <f>Q93</f>
        <v>0</v>
      </c>
      <c r="R112" s="26">
        <f>R93</f>
        <v>0</v>
      </c>
      <c r="S112" s="1">
        <f>Q112+R112</f>
        <v>0</v>
      </c>
      <c r="T112" s="26">
        <f>T93</f>
        <v>0</v>
      </c>
      <c r="U112" s="26">
        <f>U93</f>
        <v>0</v>
      </c>
      <c r="V112" s="1">
        <f>T112+U112</f>
        <v>0</v>
      </c>
      <c r="W112" s="26">
        <f>W93</f>
        <v>0</v>
      </c>
      <c r="X112" s="26">
        <f>X93</f>
        <v>0</v>
      </c>
      <c r="Y112" s="1">
        <f>W112+X112</f>
        <v>0</v>
      </c>
      <c r="Z112" s="26">
        <f>Z93</f>
        <v>0</v>
      </c>
      <c r="AA112" s="26">
        <f>AA93</f>
        <v>0</v>
      </c>
      <c r="AB112" s="1">
        <f>Z112+AA112</f>
        <v>0</v>
      </c>
      <c r="AC112" s="26">
        <f>AC93</f>
        <v>0</v>
      </c>
      <c r="AD112" s="26">
        <f>AD93</f>
        <v>0</v>
      </c>
      <c r="AE112" s="1">
        <f>AC112+AD112</f>
        <v>0</v>
      </c>
      <c r="AF112" s="26">
        <f>AF93</f>
        <v>0</v>
      </c>
      <c r="AG112" s="26">
        <f>AG93</f>
        <v>0</v>
      </c>
      <c r="AH112" s="1">
        <f>AF112+AG112</f>
        <v>0</v>
      </c>
      <c r="AI112" s="26">
        <f>AI93</f>
        <v>0</v>
      </c>
      <c r="AJ112" s="26">
        <f>AJ93</f>
        <v>0</v>
      </c>
      <c r="AK112" s="1">
        <f>AI112+AJ112</f>
        <v>0</v>
      </c>
      <c r="AL112" s="26">
        <f>AL93</f>
        <v>0</v>
      </c>
      <c r="AM112" s="26">
        <f>AM93</f>
        <v>0</v>
      </c>
      <c r="AN112" s="1">
        <f>AL112+AM112</f>
        <v>0</v>
      </c>
      <c r="AO112" s="26">
        <f>AO93</f>
        <v>0</v>
      </c>
      <c r="AP112" s="26">
        <f>AP93</f>
        <v>0</v>
      </c>
      <c r="AQ112" s="1">
        <f>AO112+AP112</f>
        <v>0</v>
      </c>
      <c r="AR112" s="26">
        <f>AR93</f>
        <v>0</v>
      </c>
      <c r="AS112" s="26">
        <f>AS93</f>
        <v>0</v>
      </c>
      <c r="AT112" s="1">
        <f>AR112+AS112</f>
        <v>0</v>
      </c>
    </row>
    <row r="113" spans="1:91" s="1" customFormat="1" x14ac:dyDescent="0.25">
      <c r="A113" s="1" t="s">
        <v>205</v>
      </c>
      <c r="B113" s="1">
        <f>B$10*B$17+B$10*B$18+B$10*B$21+B$19+B$20</f>
        <v>749.61298452605956</v>
      </c>
      <c r="C113" s="1">
        <f t="shared" ref="C113:BN113" si="1310">C$10*C$17+C$10*C$18+C$10*C$21+C$19+C$20</f>
        <v>831.67287547708725</v>
      </c>
      <c r="D113" s="1">
        <f t="shared" si="1310"/>
        <v>1581.2858600031464</v>
      </c>
      <c r="E113" s="1">
        <f t="shared" si="1310"/>
        <v>768.08104508392432</v>
      </c>
      <c r="F113" s="1">
        <f t="shared" si="1310"/>
        <v>851.85526887668505</v>
      </c>
      <c r="G113" s="1">
        <f t="shared" si="1310"/>
        <v>1619.9363139606094</v>
      </c>
      <c r="H113" s="1">
        <f t="shared" si="1310"/>
        <v>786.91137381675912</v>
      </c>
      <c r="I113" s="1">
        <f t="shared" si="1310"/>
        <v>872.42879375369216</v>
      </c>
      <c r="J113" s="1">
        <f t="shared" si="1310"/>
        <v>1659.3401675704513</v>
      </c>
      <c r="K113" s="1">
        <f t="shared" si="1310"/>
        <v>806.10812713025689</v>
      </c>
      <c r="L113" s="1">
        <f t="shared" si="1310"/>
        <v>893.39782805198047</v>
      </c>
      <c r="M113" s="1">
        <f t="shared" si="1310"/>
        <v>1699.5059551822378</v>
      </c>
      <c r="N113" s="1">
        <f t="shared" si="1310"/>
        <v>825.67538110652958</v>
      </c>
      <c r="O113" s="1">
        <f t="shared" si="1310"/>
        <v>914.76665876436221</v>
      </c>
      <c r="P113" s="1">
        <f t="shared" si="1310"/>
        <v>1740.4420398708917</v>
      </c>
      <c r="Q113" s="1">
        <f t="shared" si="1310"/>
        <v>845.61712367956454</v>
      </c>
      <c r="R113" s="1">
        <f t="shared" si="1310"/>
        <v>936.53947336785473</v>
      </c>
      <c r="S113" s="1">
        <f t="shared" si="1310"/>
        <v>1782.1565970474194</v>
      </c>
      <c r="T113" s="1">
        <f t="shared" si="1310"/>
        <v>865.93724644487213</v>
      </c>
      <c r="U113" s="1">
        <f t="shared" si="1310"/>
        <v>958.72035086135622</v>
      </c>
      <c r="V113" s="1">
        <f t="shared" si="1310"/>
        <v>1824.6575973062284</v>
      </c>
      <c r="W113" s="1">
        <f t="shared" si="1310"/>
        <v>886.63953608942313</v>
      </c>
      <c r="X113" s="1">
        <f t="shared" si="1310"/>
        <v>981.31325239067462</v>
      </c>
      <c r="Y113" s="1">
        <f t="shared" si="1310"/>
        <v>1867.9527884800978</v>
      </c>
      <c r="Z113" s="1">
        <f t="shared" si="1310"/>
        <v>907.72766542750401</v>
      </c>
      <c r="AA113" s="1">
        <f t="shared" si="1310"/>
        <v>1004.3220114453443</v>
      </c>
      <c r="AB113" s="1">
        <f t="shared" si="1310"/>
        <v>1912.0496768728483</v>
      </c>
      <c r="AC113" s="1">
        <f t="shared" si="1310"/>
        <v>929.20518402762434</v>
      </c>
      <c r="AD113" s="1">
        <f t="shared" si="1310"/>
        <v>1027.7503236111388</v>
      </c>
      <c r="AE113" s="1">
        <f t="shared" si="1310"/>
        <v>1956.955507638763</v>
      </c>
      <c r="AF113" s="1">
        <f t="shared" si="1310"/>
        <v>951.07550841510624</v>
      </c>
      <c r="AG113" s="1">
        <f t="shared" si="1310"/>
        <v>1051.6017358616286</v>
      </c>
      <c r="AH113" s="1">
        <f t="shared" si="1310"/>
        <v>2002.6772442767349</v>
      </c>
      <c r="AI113" s="1">
        <f t="shared" si="1310"/>
        <v>973.34191183445864</v>
      </c>
      <c r="AJ113" s="1">
        <f t="shared" si="1310"/>
        <v>1075.8796353715784</v>
      </c>
      <c r="AK113" s="1">
        <f t="shared" si="1310"/>
        <v>2049.221547206037</v>
      </c>
      <c r="AL113" s="1">
        <f t="shared" si="1310"/>
        <v>996.0075135551042</v>
      </c>
      <c r="AM113" s="1">
        <f t="shared" si="1310"/>
        <v>1100.5872378343872</v>
      </c>
      <c r="AN113" s="1">
        <f t="shared" si="1310"/>
        <v>2096.5947513894912</v>
      </c>
      <c r="AO113" s="1">
        <f t="shared" si="1310"/>
        <v>1019.0752677034624</v>
      </c>
      <c r="AP113" s="1">
        <f t="shared" si="1310"/>
        <v>1125.7275752651783</v>
      </c>
      <c r="AQ113" s="1">
        <f t="shared" si="1310"/>
        <v>2144.8028429686406</v>
      </c>
      <c r="AR113" s="1">
        <f t="shared" si="1310"/>
        <v>1042.5479516038256</v>
      </c>
      <c r="AS113" s="1">
        <f t="shared" si="1310"/>
        <v>1151.303483270523</v>
      </c>
      <c r="AT113" s="1">
        <f t="shared" si="1310"/>
        <v>2193.8514348743488</v>
      </c>
      <c r="AU113" s="1">
        <f t="shared" si="1310"/>
        <v>1066.4281536098665</v>
      </c>
      <c r="AV113" s="1">
        <f t="shared" si="1310"/>
        <v>1177.3175877651352</v>
      </c>
      <c r="AW113" s="1">
        <f t="shared" si="1310"/>
        <v>2243.7457413750017</v>
      </c>
      <c r="AX113" s="1">
        <f t="shared" si="1310"/>
        <v>1090.7182604080001</v>
      </c>
      <c r="AY113" s="1">
        <f t="shared" si="1310"/>
        <v>1203.7722911152252</v>
      </c>
      <c r="AZ113" s="1">
        <f t="shared" si="1310"/>
        <v>2294.4905515232249</v>
      </c>
      <c r="BA113" s="1">
        <f t="shared" si="1310"/>
        <v>1115.4204437732019</v>
      </c>
      <c r="BB113" s="1">
        <f t="shared" si="1310"/>
        <v>1230.6697576875051</v>
      </c>
      <c r="BC113" s="1">
        <f t="shared" si="1310"/>
        <v>2346.0902014607072</v>
      </c>
      <c r="BD113" s="1">
        <f t="shared" si="1310"/>
        <v>1140.5366467572183</v>
      </c>
      <c r="BE113" s="1">
        <f t="shared" si="1310"/>
        <v>1258.011898782145</v>
      </c>
      <c r="BF113" s="1">
        <f t="shared" si="1310"/>
        <v>2398.5485455393632</v>
      </c>
      <c r="BG113" s="1">
        <f t="shared" si="1310"/>
        <v>1166.0685692884481</v>
      </c>
      <c r="BH113" s="1">
        <f t="shared" si="1310"/>
        <v>1285.8003569272428</v>
      </c>
      <c r="BI113" s="1">
        <f t="shared" si="1310"/>
        <v>2451.8689262156913</v>
      </c>
      <c r="BJ113" s="1">
        <f t="shared" si="1310"/>
        <v>1192.0176531620646</v>
      </c>
      <c r="BK113" s="1">
        <f t="shared" si="1310"/>
        <v>1314.0364895116311</v>
      </c>
      <c r="BL113" s="1">
        <f t="shared" si="1310"/>
        <v>2506.0541426736954</v>
      </c>
      <c r="BM113" s="1">
        <f t="shared" si="1310"/>
        <v>1218.3850663982439</v>
      </c>
      <c r="BN113" s="1">
        <f t="shared" si="1310"/>
        <v>1342.7213517320679</v>
      </c>
      <c r="BO113" s="1">
        <f t="shared" ref="BO113:CM113" si="1311">BO$10*BO$17+BO$10*BO$18+BO$10*BO$21+BO$19+BO$20</f>
        <v>2561.1064181303113</v>
      </c>
      <c r="BP113" s="1">
        <f t="shared" si="1311"/>
        <v>1245.1716869456222</v>
      </c>
      <c r="BQ113" s="1">
        <f t="shared" si="1311"/>
        <v>1371.8556788300514</v>
      </c>
      <c r="BR113" s="1">
        <f t="shared" si="1311"/>
        <v>2617.0273657756738</v>
      </c>
      <c r="BS113" s="1">
        <f t="shared" si="1311"/>
        <v>1272.3780857063405</v>
      </c>
      <c r="BT113" s="1">
        <f t="shared" si="1311"/>
        <v>1401.4398675926964</v>
      </c>
      <c r="BU113" s="1">
        <f t="shared" si="1311"/>
        <v>2673.8179532990371</v>
      </c>
      <c r="BV113" s="1">
        <f t="shared" si="1311"/>
        <v>1300.0045088582547</v>
      </c>
      <c r="BW113" s="1">
        <f t="shared" si="1311"/>
        <v>1431.4739570912398</v>
      </c>
      <c r="BX113" s="1">
        <f t="shared" si="1311"/>
        <v>2731.4784659494944</v>
      </c>
      <c r="BY113" s="1">
        <f t="shared" si="1311"/>
        <v>1328.0508594490755</v>
      </c>
      <c r="BZ113" s="1">
        <f t="shared" si="1311"/>
        <v>1461.9576086298812</v>
      </c>
      <c r="CA113" s="1">
        <f t="shared" si="1311"/>
        <v>2790.0084680789569</v>
      </c>
      <c r="CB113" s="1">
        <f t="shared" si="1311"/>
        <v>1356.5166782363642</v>
      </c>
      <c r="CC113" s="1">
        <f t="shared" si="1311"/>
        <v>1492.8900848767635</v>
      </c>
      <c r="CD113" s="1">
        <f t="shared" si="1311"/>
        <v>2849.4067631131275</v>
      </c>
      <c r="CE113" s="1">
        <f t="shared" si="1311"/>
        <v>1385.4011237464563</v>
      </c>
      <c r="CF113" s="1">
        <f t="shared" si="1311"/>
        <v>1524.270228147949</v>
      </c>
      <c r="CG113" s="1">
        <f t="shared" si="1311"/>
        <v>2909.6713518944057</v>
      </c>
      <c r="CH113" s="1">
        <f t="shared" si="1311"/>
        <v>1414.7029515244853</v>
      </c>
      <c r="CI113" s="1">
        <f t="shared" si="1311"/>
        <v>1556.0964378143167</v>
      </c>
      <c r="CJ113" s="1">
        <f t="shared" si="1311"/>
        <v>2970.7993893388025</v>
      </c>
      <c r="CK113" s="1">
        <f t="shared" si="1311"/>
        <v>1444.4204925467679</v>
      </c>
      <c r="CL113" s="1">
        <f t="shared" si="1311"/>
        <v>1588.3666468002837</v>
      </c>
      <c r="CM113" s="1">
        <f t="shared" si="1311"/>
        <v>3032.7871393470514</v>
      </c>
    </row>
    <row r="114" spans="1:91" s="1" customFormat="1" x14ac:dyDescent="0.25">
      <c r="A114" s="1" t="s">
        <v>204</v>
      </c>
      <c r="B114" s="1">
        <f t="shared" ref="B114:AG114" si="1312">B95</f>
        <v>153.55999999999997</v>
      </c>
      <c r="C114" s="1">
        <f t="shared" si="1312"/>
        <v>153.55999999999997</v>
      </c>
      <c r="D114" s="1">
        <f t="shared" si="1312"/>
        <v>307.11999999999995</v>
      </c>
      <c r="E114" s="1">
        <f t="shared" si="1312"/>
        <v>157.2044906666666</v>
      </c>
      <c r="F114" s="1">
        <f t="shared" si="1312"/>
        <v>157.2044906666666</v>
      </c>
      <c r="G114" s="1">
        <f t="shared" si="1312"/>
        <v>314.4089813333332</v>
      </c>
      <c r="H114" s="1">
        <f t="shared" si="1312"/>
        <v>160.93547724515545</v>
      </c>
      <c r="I114" s="1">
        <f t="shared" si="1312"/>
        <v>160.93547724515545</v>
      </c>
      <c r="J114" s="1">
        <f t="shared" si="1312"/>
        <v>321.87095449031091</v>
      </c>
      <c r="K114" s="1">
        <f t="shared" si="1312"/>
        <v>164.75501257177379</v>
      </c>
      <c r="L114" s="1">
        <f t="shared" si="1312"/>
        <v>164.75501257177379</v>
      </c>
      <c r="M114" s="1">
        <f t="shared" si="1312"/>
        <v>329.51002514354758</v>
      </c>
      <c r="N114" s="1">
        <f t="shared" si="1312"/>
        <v>168.66519820347719</v>
      </c>
      <c r="O114" s="1">
        <f t="shared" si="1312"/>
        <v>168.66519820347719</v>
      </c>
      <c r="P114" s="1">
        <f t="shared" si="1312"/>
        <v>337.33039640695438</v>
      </c>
      <c r="Q114" s="1">
        <f t="shared" si="1312"/>
        <v>172.66818557417301</v>
      </c>
      <c r="R114" s="1">
        <f t="shared" si="1312"/>
        <v>172.66818557417301</v>
      </c>
      <c r="S114" s="1">
        <f t="shared" si="1312"/>
        <v>345.33637114834602</v>
      </c>
      <c r="T114" s="1">
        <f t="shared" si="1312"/>
        <v>176.76617717846668</v>
      </c>
      <c r="U114" s="1">
        <f t="shared" si="1312"/>
        <v>176.76617717846668</v>
      </c>
      <c r="V114" s="1">
        <f t="shared" si="1312"/>
        <v>353.53235435693335</v>
      </c>
      <c r="W114" s="1">
        <f t="shared" si="1312"/>
        <v>180.96142778350224</v>
      </c>
      <c r="X114" s="1">
        <f t="shared" si="1312"/>
        <v>180.96142778350224</v>
      </c>
      <c r="Y114" s="1">
        <f t="shared" si="1312"/>
        <v>361.92285556700449</v>
      </c>
      <c r="Z114" s="1">
        <f t="shared" si="1312"/>
        <v>185.25624566956401</v>
      </c>
      <c r="AA114" s="1">
        <f t="shared" si="1312"/>
        <v>185.25624566956401</v>
      </c>
      <c r="AB114" s="1">
        <f t="shared" si="1312"/>
        <v>370.51249133912802</v>
      </c>
      <c r="AC114" s="1">
        <f t="shared" si="1312"/>
        <v>189.65299390012163</v>
      </c>
      <c r="AD114" s="1">
        <f t="shared" si="1312"/>
        <v>189.65299390012163</v>
      </c>
      <c r="AE114" s="1">
        <f t="shared" si="1312"/>
        <v>379.30598780024326</v>
      </c>
      <c r="AF114" s="1">
        <f t="shared" si="1312"/>
        <v>194.15409162201783</v>
      </c>
      <c r="AG114" s="1">
        <f t="shared" si="1312"/>
        <v>194.15409162201783</v>
      </c>
      <c r="AH114" s="1">
        <f t="shared" ref="AH114:BM114" si="1313">AH95</f>
        <v>388.30818324403566</v>
      </c>
      <c r="AI114" s="1">
        <f t="shared" si="1313"/>
        <v>198.76201539651368</v>
      </c>
      <c r="AJ114" s="1">
        <f t="shared" si="1313"/>
        <v>198.76201539651368</v>
      </c>
      <c r="AK114" s="1">
        <f t="shared" si="1313"/>
        <v>397.52403079302735</v>
      </c>
      <c r="AL114" s="1">
        <f t="shared" si="1313"/>
        <v>203.47930056192422</v>
      </c>
      <c r="AM114" s="1">
        <f t="shared" si="1313"/>
        <v>203.47930056192422</v>
      </c>
      <c r="AN114" s="1">
        <f t="shared" si="1313"/>
        <v>406.95860112384844</v>
      </c>
      <c r="AO114" s="1">
        <f t="shared" si="1313"/>
        <v>208.30854262859384</v>
      </c>
      <c r="AP114" s="1">
        <f t="shared" si="1313"/>
        <v>208.30854262859384</v>
      </c>
      <c r="AQ114" s="1">
        <f t="shared" si="1313"/>
        <v>416.61708525718768</v>
      </c>
      <c r="AR114" s="1">
        <f t="shared" si="1313"/>
        <v>213.25239870697911</v>
      </c>
      <c r="AS114" s="1">
        <f t="shared" si="1313"/>
        <v>213.25239870697911</v>
      </c>
      <c r="AT114" s="1">
        <f t="shared" si="1313"/>
        <v>426.50479741395822</v>
      </c>
      <c r="AU114" s="1">
        <f t="shared" si="1313"/>
        <v>218.3135889696247</v>
      </c>
      <c r="AV114" s="1">
        <f t="shared" si="1313"/>
        <v>218.3135889696247</v>
      </c>
      <c r="AW114" s="1">
        <f t="shared" si="1313"/>
        <v>436.62717793924941</v>
      </c>
      <c r="AX114" s="1">
        <f t="shared" si="1313"/>
        <v>223.49489814783709</v>
      </c>
      <c r="AY114" s="1">
        <f t="shared" si="1313"/>
        <v>223.49489814783709</v>
      </c>
      <c r="AZ114" s="1">
        <f t="shared" si="1313"/>
        <v>446.98979629567418</v>
      </c>
      <c r="BA114" s="1">
        <f t="shared" si="1313"/>
        <v>228.79917706387906</v>
      </c>
      <c r="BB114" s="1">
        <f t="shared" si="1313"/>
        <v>228.79917706387906</v>
      </c>
      <c r="BC114" s="1">
        <f t="shared" si="1313"/>
        <v>457.59835412775811</v>
      </c>
      <c r="BD114" s="1">
        <f t="shared" si="1313"/>
        <v>234.22934419952841</v>
      </c>
      <c r="BE114" s="1">
        <f t="shared" si="1313"/>
        <v>234.22934419952841</v>
      </c>
      <c r="BF114" s="1">
        <f t="shared" si="1313"/>
        <v>468.45868839905683</v>
      </c>
      <c r="BG114" s="1">
        <f t="shared" si="1313"/>
        <v>239.78838730186385</v>
      </c>
      <c r="BH114" s="1">
        <f t="shared" si="1313"/>
        <v>239.78838730186385</v>
      </c>
      <c r="BI114" s="1">
        <f t="shared" si="1313"/>
        <v>479.5767746037277</v>
      </c>
      <c r="BJ114" s="1">
        <f t="shared" si="1313"/>
        <v>245.47936502716138</v>
      </c>
      <c r="BK114" s="1">
        <f t="shared" si="1313"/>
        <v>245.47936502716138</v>
      </c>
      <c r="BL114" s="1">
        <f t="shared" si="1313"/>
        <v>490.95873005432276</v>
      </c>
      <c r="BM114" s="1">
        <f t="shared" si="1313"/>
        <v>251.30540862380596</v>
      </c>
      <c r="BN114" s="1">
        <f t="shared" ref="BN114:CM114" si="1314">BN95</f>
        <v>251.30540862380596</v>
      </c>
      <c r="BO114" s="1">
        <f t="shared" si="1314"/>
        <v>502.61081724761192</v>
      </c>
      <c r="BP114" s="1">
        <f t="shared" si="1314"/>
        <v>257.26972365514422</v>
      </c>
      <c r="BQ114" s="1">
        <f t="shared" si="1314"/>
        <v>257.26972365514422</v>
      </c>
      <c r="BR114" s="1">
        <f t="shared" si="1314"/>
        <v>514.53944731028844</v>
      </c>
      <c r="BS114" s="1">
        <f t="shared" si="1314"/>
        <v>263.37559176322628</v>
      </c>
      <c r="BT114" s="1">
        <f t="shared" si="1314"/>
        <v>263.37559176322628</v>
      </c>
      <c r="BU114" s="1">
        <f t="shared" si="1314"/>
        <v>526.75118352645256</v>
      </c>
      <c r="BV114" s="1">
        <f t="shared" si="1314"/>
        <v>269.62637247440682</v>
      </c>
      <c r="BW114" s="1">
        <f t="shared" si="1314"/>
        <v>269.62637247440682</v>
      </c>
      <c r="BX114" s="1">
        <f t="shared" si="1314"/>
        <v>539.25274494881364</v>
      </c>
      <c r="BY114" s="1">
        <f t="shared" si="1314"/>
        <v>276.02550504779936</v>
      </c>
      <c r="BZ114" s="1">
        <f t="shared" si="1314"/>
        <v>276.02550504779936</v>
      </c>
      <c r="CA114" s="1">
        <f t="shared" si="1314"/>
        <v>552.05101009559871</v>
      </c>
      <c r="CB114" s="1">
        <f t="shared" si="1314"/>
        <v>282.57651036760041</v>
      </c>
      <c r="CC114" s="1">
        <f t="shared" si="1314"/>
        <v>282.57651036760041</v>
      </c>
      <c r="CD114" s="1">
        <f t="shared" si="1314"/>
        <v>565.15302073520081</v>
      </c>
      <c r="CE114" s="1">
        <f t="shared" si="1314"/>
        <v>289.28299288032474</v>
      </c>
      <c r="CF114" s="1">
        <f t="shared" si="1314"/>
        <v>289.28299288032474</v>
      </c>
      <c r="CG114" s="1">
        <f t="shared" si="1314"/>
        <v>578.56598576064948</v>
      </c>
      <c r="CH114" s="1">
        <f t="shared" si="1314"/>
        <v>296.14864257801776</v>
      </c>
      <c r="CI114" s="1">
        <f t="shared" si="1314"/>
        <v>296.14864257801776</v>
      </c>
      <c r="CJ114" s="1">
        <f t="shared" si="1314"/>
        <v>592.29728515603551</v>
      </c>
      <c r="CK114" s="1">
        <f t="shared" si="1314"/>
        <v>303.17723702853601</v>
      </c>
      <c r="CL114" s="1">
        <f t="shared" si="1314"/>
        <v>303.17723702853601</v>
      </c>
      <c r="CM114" s="1">
        <f t="shared" si="1314"/>
        <v>606.35447405707203</v>
      </c>
    </row>
    <row r="115" spans="1:91" s="1" customFormat="1" x14ac:dyDescent="0.25"/>
    <row r="116" spans="1:91" s="1" customFormat="1" x14ac:dyDescent="0.25">
      <c r="A116" s="1" t="s">
        <v>218</v>
      </c>
      <c r="B116" s="26"/>
      <c r="C116" s="26"/>
      <c r="D116" s="1">
        <f>D112+D114+D110</f>
        <v>307.11999999999995</v>
      </c>
      <c r="E116" s="26"/>
      <c r="F116" s="26"/>
      <c r="G116" s="1">
        <f t="shared" ref="G116" si="1315">G112+G114+G110</f>
        <v>314.4089813333332</v>
      </c>
      <c r="H116" s="26"/>
      <c r="I116" s="26"/>
      <c r="J116" s="1">
        <f t="shared" ref="J116" si="1316">J112+J114+J110</f>
        <v>321.87095449031091</v>
      </c>
      <c r="K116" s="26"/>
      <c r="L116" s="26"/>
      <c r="M116" s="1">
        <f t="shared" ref="M116" si="1317">M112+M114+M110</f>
        <v>329.51002514354758</v>
      </c>
      <c r="N116" s="26"/>
      <c r="O116" s="26"/>
      <c r="P116" s="1">
        <f t="shared" ref="P116" si="1318">P112+P114+P110</f>
        <v>337.33039640695438</v>
      </c>
      <c r="Q116" s="26"/>
      <c r="R116" s="26"/>
      <c r="S116" s="1">
        <f t="shared" ref="S116" si="1319">S112+S114+S110</f>
        <v>345.33637114834602</v>
      </c>
      <c r="T116" s="26"/>
      <c r="U116" s="26"/>
      <c r="V116" s="1">
        <f t="shared" ref="V116" si="1320">V112+V114+V110</f>
        <v>353.53235435693335</v>
      </c>
      <c r="W116" s="26"/>
      <c r="X116" s="26"/>
      <c r="Y116" s="1">
        <f t="shared" ref="Y116" si="1321">Y112+Y114+Y110</f>
        <v>361.92285556700449</v>
      </c>
      <c r="Z116" s="26"/>
      <c r="AA116" s="26"/>
      <c r="AB116" s="1">
        <f t="shared" ref="AB116" si="1322">AB112+AB114+AB110</f>
        <v>370.51249133912802</v>
      </c>
      <c r="AC116" s="26"/>
      <c r="AD116" s="26"/>
      <c r="AE116" s="1">
        <f t="shared" ref="AE116" si="1323">AE112+AE114+AE110</f>
        <v>379.30598780024326</v>
      </c>
      <c r="AF116" s="26"/>
      <c r="AG116" s="26"/>
      <c r="AH116" s="1">
        <f t="shared" ref="AH116" si="1324">AH112+AH114+AH110</f>
        <v>388.30818324403566</v>
      </c>
      <c r="AI116" s="26"/>
      <c r="AJ116" s="26"/>
      <c r="AK116" s="1">
        <f t="shared" ref="AK116" si="1325">AK112+AK114+AK110</f>
        <v>397.52403079302735</v>
      </c>
      <c r="AL116" s="26"/>
      <c r="AM116" s="26"/>
      <c r="AN116" s="1">
        <f t="shared" ref="AN116" si="1326">AN112+AN114+AN110</f>
        <v>406.95860112384844</v>
      </c>
      <c r="AO116" s="26"/>
      <c r="AP116" s="26"/>
      <c r="AQ116" s="1">
        <f t="shared" ref="AQ116" si="1327">AQ112+AQ114+AQ110</f>
        <v>416.61708525718768</v>
      </c>
      <c r="AR116" s="26"/>
      <c r="AS116" s="26"/>
      <c r="AT116" s="1">
        <f t="shared" ref="AT116" si="1328">AT112+AT114+AT110</f>
        <v>426.50479741395822</v>
      </c>
      <c r="AU116" s="26"/>
      <c r="AV116" s="26"/>
      <c r="AW116" s="1">
        <f t="shared" ref="AW116" si="1329">AW112+AW114+AW110</f>
        <v>436.62717793924941</v>
      </c>
      <c r="AX116" s="26"/>
      <c r="AY116" s="26"/>
      <c r="AZ116" s="1">
        <f t="shared" ref="AZ116" si="1330">AZ112+AZ114+AZ110</f>
        <v>446.98979629567418</v>
      </c>
      <c r="BA116" s="26"/>
      <c r="BB116" s="26"/>
      <c r="BC116" s="1">
        <f t="shared" ref="BC116" si="1331">BC112+BC114+BC110</f>
        <v>457.59835412775811</v>
      </c>
      <c r="BD116" s="26"/>
      <c r="BE116" s="26"/>
      <c r="BF116" s="1">
        <f t="shared" ref="BF116" si="1332">BF112+BF114+BF110</f>
        <v>468.45868839905683</v>
      </c>
      <c r="BG116" s="26"/>
      <c r="BH116" s="26"/>
      <c r="BI116" s="1">
        <f t="shared" ref="BI116" si="1333">BI112+BI114+BI110</f>
        <v>479.5767746037277</v>
      </c>
      <c r="BJ116" s="26"/>
      <c r="BK116" s="26"/>
      <c r="BL116" s="1">
        <f t="shared" ref="BL116" si="1334">BL112+BL114+BL110</f>
        <v>490.95873005432276</v>
      </c>
      <c r="BM116" s="26"/>
      <c r="BN116" s="26"/>
      <c r="BO116" s="1">
        <f t="shared" ref="BO116" si="1335">BO112+BO114+BO110</f>
        <v>502.61081724761192</v>
      </c>
      <c r="BP116" s="26"/>
      <c r="BQ116" s="26"/>
      <c r="BR116" s="1">
        <f t="shared" ref="BR116" si="1336">BR112+BR114+BR110</f>
        <v>514.53944731028844</v>
      </c>
      <c r="BS116" s="26"/>
      <c r="BT116" s="26"/>
      <c r="BU116" s="1">
        <f t="shared" ref="BU116" si="1337">BU112+BU114+BU110</f>
        <v>526.75118352645256</v>
      </c>
      <c r="BV116" s="26"/>
      <c r="BW116" s="26"/>
      <c r="BX116" s="1">
        <f t="shared" ref="BX116" si="1338">BX112+BX114+BX110</f>
        <v>539.25274494881364</v>
      </c>
      <c r="BY116" s="26"/>
      <c r="BZ116" s="26"/>
      <c r="CA116" s="1">
        <f t="shared" ref="CA116" si="1339">CA112+CA114+CA110</f>
        <v>552.05101009559871</v>
      </c>
      <c r="CB116" s="26"/>
      <c r="CC116" s="26"/>
      <c r="CD116" s="1">
        <f t="shared" ref="CD116" si="1340">CD112+CD114+CD110</f>
        <v>565.15302073520081</v>
      </c>
      <c r="CE116" s="26"/>
      <c r="CF116" s="26"/>
      <c r="CG116" s="1">
        <f t="shared" ref="CG116" si="1341">CG112+CG114+CG110</f>
        <v>578.56598576064948</v>
      </c>
      <c r="CH116" s="26"/>
      <c r="CI116" s="26"/>
      <c r="CJ116" s="1">
        <f t="shared" ref="CJ116" si="1342">CJ112+CJ114+CJ110</f>
        <v>592.29728515603551</v>
      </c>
      <c r="CK116" s="26"/>
      <c r="CL116" s="26"/>
      <c r="CM116" s="1">
        <f t="shared" ref="CM116" si="1343">CM112+CM114+CM110</f>
        <v>606.35447405707203</v>
      </c>
    </row>
    <row r="117" spans="1:91" s="1" customFormat="1" x14ac:dyDescent="0.25">
      <c r="A117" s="166" t="s">
        <v>206</v>
      </c>
      <c r="B117" s="26"/>
      <c r="C117" s="26"/>
      <c r="D117" s="1">
        <f>D116*D$24</f>
        <v>300.4026626817008</v>
      </c>
      <c r="E117" s="26"/>
      <c r="F117" s="26"/>
      <c r="G117" s="1">
        <f t="shared" ref="G117" si="1344">G116*G$24</f>
        <v>300.80586582085243</v>
      </c>
      <c r="H117" s="26"/>
      <c r="I117" s="26"/>
      <c r="J117" s="1">
        <f t="shared" ref="J117" si="1345">J116*J$24</f>
        <v>301.20961014286161</v>
      </c>
      <c r="K117" s="26"/>
      <c r="L117" s="26"/>
      <c r="M117" s="1">
        <f t="shared" ref="M117" si="1346">M116*M$24</f>
        <v>301.61389637410895</v>
      </c>
      <c r="N117" s="26"/>
      <c r="O117" s="26"/>
      <c r="P117" s="1">
        <f t="shared" ref="P117" si="1347">P116*P$24</f>
        <v>302.01872524194965</v>
      </c>
      <c r="Q117" s="26"/>
      <c r="R117" s="26"/>
      <c r="S117" s="1">
        <f t="shared" ref="S117" si="1348">S116*S$24</f>
        <v>302.42409747471561</v>
      </c>
      <c r="T117" s="26"/>
      <c r="U117" s="26"/>
      <c r="V117" s="1">
        <f t="shared" ref="V117" si="1349">V116*V$24</f>
        <v>302.83001380171606</v>
      </c>
      <c r="W117" s="26"/>
      <c r="X117" s="26"/>
      <c r="Y117" s="1">
        <f t="shared" ref="Y117" si="1350">Y116*Y$24</f>
        <v>303.23647495323905</v>
      </c>
      <c r="Z117" s="26"/>
      <c r="AA117" s="26"/>
      <c r="AB117" s="1">
        <f t="shared" ref="AB117" si="1351">AB116*AB$24</f>
        <v>303.64348166055294</v>
      </c>
      <c r="AC117" s="26"/>
      <c r="AD117" s="26"/>
      <c r="AE117" s="1">
        <f t="shared" ref="AE117" si="1352">AE116*AE$24</f>
        <v>304.0510346559077</v>
      </c>
      <c r="AF117" s="26"/>
      <c r="AG117" s="26"/>
      <c r="AH117" s="1">
        <f t="shared" ref="AH117" si="1353">AH116*AH$24</f>
        <v>304.45913467253587</v>
      </c>
      <c r="AI117" s="26"/>
      <c r="AJ117" s="26"/>
      <c r="AK117" s="1">
        <f t="shared" ref="AK117" si="1354">AK116*AK$24</f>
        <v>304.86778244465438</v>
      </c>
      <c r="AL117" s="26"/>
      <c r="AM117" s="26"/>
      <c r="AN117" s="1">
        <f t="shared" ref="AN117" si="1355">AN116*AN$24</f>
        <v>305.2769787074655</v>
      </c>
      <c r="AO117" s="26"/>
      <c r="AP117" s="26"/>
      <c r="AQ117" s="1">
        <f t="shared" ref="AQ117" si="1356">AQ116*AQ$24</f>
        <v>305.68672419715841</v>
      </c>
      <c r="AR117" s="26"/>
      <c r="AS117" s="26"/>
      <c r="AT117" s="1">
        <f t="shared" ref="AT117" si="1357">AT116*AT$24</f>
        <v>306.09701965091034</v>
      </c>
      <c r="AU117" s="26"/>
      <c r="AV117" s="26"/>
      <c r="AW117" s="1">
        <f t="shared" ref="AW117" si="1358">AW116*AW$24</f>
        <v>306.50786580688793</v>
      </c>
      <c r="AX117" s="26"/>
      <c r="AY117" s="26"/>
      <c r="AZ117" s="1">
        <f t="shared" ref="AZ117" si="1359">AZ116*AZ$24</f>
        <v>306.91926340424862</v>
      </c>
      <c r="BA117" s="26"/>
      <c r="BB117" s="26"/>
      <c r="BC117" s="1">
        <f t="shared" ref="BC117" si="1360">BC116*BC$24</f>
        <v>307.33121318314193</v>
      </c>
      <c r="BD117" s="26"/>
      <c r="BE117" s="26"/>
      <c r="BF117" s="1">
        <f t="shared" ref="BF117" si="1361">BF116*BF$24</f>
        <v>307.74371588471092</v>
      </c>
      <c r="BG117" s="26"/>
      <c r="BH117" s="26"/>
      <c r="BI117" s="1">
        <f t="shared" ref="BI117" si="1362">BI116*BI$24</f>
        <v>308.15677225109334</v>
      </c>
      <c r="BJ117" s="26"/>
      <c r="BK117" s="26"/>
      <c r="BL117" s="1">
        <f t="shared" ref="BL117" si="1363">BL116*BL$24</f>
        <v>308.57038302542293</v>
      </c>
      <c r="BM117" s="26"/>
      <c r="BN117" s="26"/>
      <c r="BO117" s="1">
        <f t="shared" ref="BO117" si="1364">BO116*BO$24</f>
        <v>308.98454895183119</v>
      </c>
      <c r="BP117" s="26"/>
      <c r="BQ117" s="26"/>
      <c r="BR117" s="1">
        <f t="shared" ref="BR117" si="1365">BR116*BR$24</f>
        <v>309.39927077544809</v>
      </c>
      <c r="BS117" s="26"/>
      <c r="BT117" s="26"/>
      <c r="BU117" s="1">
        <f t="shared" ref="BU117" si="1366">BU116*BU$24</f>
        <v>309.81454924240381</v>
      </c>
      <c r="BV117" s="26"/>
      <c r="BW117" s="26"/>
      <c r="BX117" s="1">
        <f t="shared" ref="BX117" si="1367">BX116*BX$24</f>
        <v>310.23038509983002</v>
      </c>
      <c r="BY117" s="26"/>
      <c r="BZ117" s="26"/>
      <c r="CA117" s="1">
        <f t="shared" ref="CA117" si="1368">CA116*CA$24</f>
        <v>310.64677909586135</v>
      </c>
      <c r="CB117" s="26"/>
      <c r="CC117" s="26"/>
      <c r="CD117" s="1">
        <f t="shared" ref="CD117" si="1369">CD116*CD$24</f>
        <v>311.0637319796362</v>
      </c>
      <c r="CE117" s="26"/>
      <c r="CF117" s="26"/>
      <c r="CG117" s="1">
        <f t="shared" ref="CG117" si="1370">CG116*CG$24</f>
        <v>311.48124450129882</v>
      </c>
      <c r="CH117" s="26"/>
      <c r="CI117" s="26"/>
      <c r="CJ117" s="1">
        <f t="shared" ref="CJ117" si="1371">CJ116*CJ$24</f>
        <v>311.89931741200019</v>
      </c>
      <c r="CK117" s="26"/>
      <c r="CL117" s="26"/>
      <c r="CM117" s="1">
        <f t="shared" ref="CM117" si="1372">CM116*CM$24</f>
        <v>312.31795146389942</v>
      </c>
    </row>
    <row r="118" spans="1:91" s="32" customFormat="1" x14ac:dyDescent="0.25">
      <c r="A118" s="32" t="s">
        <v>155</v>
      </c>
      <c r="D118" s="32">
        <f>D108-SUM(D112:D114)+D107-D110</f>
        <v>-910.52115201406332</v>
      </c>
      <c r="G118" s="32">
        <f t="shared" ref="G118" si="1373">G108-SUM(G112:G114)+G107-G110</f>
        <v>-940.76937144427632</v>
      </c>
      <c r="J118" s="32">
        <f t="shared" ref="J118" si="1374">J108-SUM(J112:J114)+J107-J110</f>
        <v>-976.69168071534682</v>
      </c>
      <c r="M118" s="32">
        <f t="shared" ref="M118" si="1375">M108-SUM(M112:M114)+M107-M110</f>
        <v>-1013.5100518335719</v>
      </c>
      <c r="P118" s="32">
        <f t="shared" ref="P118" si="1376">P108-SUM(P112:P114)+P107-P110</f>
        <v>-1051.2396855436807</v>
      </c>
      <c r="S118" s="32">
        <f t="shared" ref="S118" si="1377">S108-SUM(S112:S114)+S107-S110</f>
        <v>-1089.8958051381117</v>
      </c>
      <c r="V118" s="32">
        <f t="shared" ref="V118" si="1378">V108-SUM(V112:V114)+V107-V110</f>
        <v>-1129.4936445211665</v>
      </c>
      <c r="Y118" s="32">
        <f t="shared" ref="Y118" si="1379">Y108-SUM(Y112:Y114)+Y107-Y110</f>
        <v>-1170.0484355884539</v>
      </c>
      <c r="AB118" s="32">
        <f t="shared" ref="AB118" si="1380">AB108-SUM(AB112:AB114)+AB107-AB110</f>
        <v>-1211.5753948933093</v>
      </c>
      <c r="AE118" s="32">
        <f t="shared" ref="AE118" si="1381">AE108-SUM(AE112:AE114)+AE107-AE110</f>
        <v>-1254.0897095709261</v>
      </c>
      <c r="AH118" s="32">
        <f t="shared" ref="AH118" si="1382">AH108-SUM(AH112:AH114)+AH107-AH110</f>
        <v>-1297.606522489823</v>
      </c>
      <c r="AK118" s="32">
        <f t="shared" ref="AK118" si="1383">AK108-SUM(AK112:AK114)+AK107-AK110</f>
        <v>-1342.1409165992343</v>
      </c>
      <c r="AN118" s="32">
        <f t="shared" ref="AN118" si="1384">AN108-SUM(AN112:AN114)+AN107-AN110</f>
        <v>-1387.7078984398586</v>
      </c>
      <c r="AQ118" s="32">
        <f t="shared" ref="AQ118" si="1385">AQ108-SUM(AQ112:AQ114)+AQ107-AQ110</f>
        <v>-1434.3223807842598</v>
      </c>
      <c r="AT118" s="32">
        <f t="shared" ref="AT118" si="1386">AT108-SUM(AT112:AT114)+AT107-AT110</f>
        <v>-1481.9991643720182</v>
      </c>
      <c r="AW118" s="32">
        <f t="shared" ref="AW118" si="1387">AW108-SUM(AW112:AW114)+AW107-AW110</f>
        <v>-2680.3729193142512</v>
      </c>
      <c r="AZ118" s="32">
        <f t="shared" ref="AZ118" si="1388">AZ108-SUM(AZ112:AZ114)+AZ107-AZ110</f>
        <v>-2741.4803478188992</v>
      </c>
      <c r="BC118" s="32">
        <f t="shared" ref="BC118" si="1389">BC108-SUM(BC112:BC114)+BC107-BC110</f>
        <v>-2803.6885555884655</v>
      </c>
      <c r="BF118" s="32">
        <f t="shared" ref="BF118" si="1390">BF108-SUM(BF112:BF114)+BF107-BF110</f>
        <v>-2867.0072339384201</v>
      </c>
      <c r="BI118" s="32">
        <f t="shared" ref="BI118" si="1391">BI108-SUM(BI112:BI114)+BI107-BI110</f>
        <v>-2931.445700819419</v>
      </c>
      <c r="BL118" s="32">
        <f t="shared" ref="BL118" si="1392">BL108-SUM(BL112:BL114)+BL107-BL110</f>
        <v>-2997.012872728018</v>
      </c>
      <c r="BO118" s="32">
        <f t="shared" ref="BO118" si="1393">BO108-SUM(BO112:BO114)+BO107-BO110</f>
        <v>-3063.7172353779233</v>
      </c>
      <c r="BR118" s="32">
        <f t="shared" ref="BR118" si="1394">BR108-SUM(BR112:BR114)+BR107-BR110</f>
        <v>-3131.5668130859622</v>
      </c>
      <c r="BU118" s="32">
        <f t="shared" ref="BU118" si="1395">BU108-SUM(BU112:BU114)+BU107-BU110</f>
        <v>-3200.5691368254897</v>
      </c>
      <c r="BX118" s="32">
        <f t="shared" ref="BX118" si="1396">BX108-SUM(BX112:BX114)+BX107-BX110</f>
        <v>-3270.7312108983078</v>
      </c>
      <c r="CA118" s="32">
        <f t="shared" ref="CA118" si="1397">CA108-SUM(CA112:CA114)+CA107-CA110</f>
        <v>-3342.0594781745558</v>
      </c>
      <c r="CD118" s="32">
        <f t="shared" ref="CD118" si="1398">CD108-SUM(CD112:CD114)+CD107-CD110</f>
        <v>-3414.5597838483282</v>
      </c>
      <c r="CG118" s="32">
        <f t="shared" ref="CG118" si="1399">CG108-SUM(CG112:CG114)+CG107-CG110</f>
        <v>-3488.2373376550549</v>
      </c>
      <c r="CJ118" s="32">
        <f t="shared" ref="CJ118" si="1400">CJ108-SUM(CJ112:CJ114)+CJ107-CJ110</f>
        <v>-3563.0966744948382</v>
      </c>
      <c r="CM118" s="32">
        <f t="shared" ref="CM118" si="1401">CM108-SUM(CM112:CM114)+CM107-CM110</f>
        <v>-3639.1416134041233</v>
      </c>
    </row>
    <row r="119" spans="1:91" s="32" customFormat="1" x14ac:dyDescent="0.25">
      <c r="A119" s="32" t="s">
        <v>156</v>
      </c>
      <c r="D119" s="32">
        <f>-(D$6*D$17+D$6*D$18+D$6*D$21+D$19+D$20)</f>
        <v>-2332.8045782400004</v>
      </c>
      <c r="G119" s="32">
        <f t="shared" ref="G119" si="1402">-(G$6*G$17+G$6*G$18+G$6*G$21+G$19+G$20)</f>
        <v>-2383.5929391768955</v>
      </c>
      <c r="J119" s="32">
        <f t="shared" ref="J119" si="1403">-(J$6*J$17+J$6*J$18+J$6*J$21+J$19+J$20)</f>
        <v>-2435.5866772133604</v>
      </c>
      <c r="M119" s="32">
        <f t="shared" ref="M119" si="1404">-(M$6*M$17+M$6*M$18+M$6*M$21+M$19+M$20)</f>
        <v>-2488.814399965891</v>
      </c>
      <c r="P119" s="32">
        <f t="shared" ref="P119" si="1405">-(P$6*P$17+P$6*P$18+P$6*P$21+P$19+P$20)</f>
        <v>-2543.3053940050809</v>
      </c>
      <c r="S119" s="32">
        <f t="shared" ref="S119" si="1406">-(S$6*S$17+S$6*S$18+S$6*S$21+S$19+S$20)</f>
        <v>-2599.0896409694674</v>
      </c>
      <c r="V119" s="32">
        <f t="shared" ref="V119" si="1407">-(V$6*V$17+V$6*V$18+V$6*V$21+V$19+V$20)</f>
        <v>-2656.1978340618093</v>
      </c>
      <c r="Y119" s="32">
        <f t="shared" ref="Y119" si="1408">-(Y$6*Y$17+Y$6*Y$18+Y$6*Y$21+Y$19+Y$20)</f>
        <v>-2714.6613949368757</v>
      </c>
      <c r="AB119" s="32">
        <f t="shared" ref="AB119" si="1409">-(AB$6*AB$17+AB$6*AB$18+AB$6*AB$21+AB$19+AB$20)</f>
        <v>-2774.5124909900437</v>
      </c>
      <c r="AE119" s="32">
        <f t="shared" ref="AE119" si="1410">-(AE$6*AE$17+AE$6*AE$18+AE$6*AE$21+AE$19+AE$20)</f>
        <v>-2835.7840530562066</v>
      </c>
      <c r="AH119" s="32">
        <f t="shared" ref="AH119" si="1411">-(AH$6*AH$17+AH$6*AH$18+AH$6*AH$21+AH$19+AH$20)</f>
        <v>-2898.5097935287399</v>
      </c>
      <c r="AK119" s="32">
        <f t="shared" ref="AK119" si="1412">-(AK$6*AK$17+AK$6*AK$18+AK$6*AK$21+AK$19+AK$20)</f>
        <v>-2962.7242249084888</v>
      </c>
      <c r="AN119" s="32">
        <f t="shared" ref="AN119" si="1413">-(AN$6*AN$17+AN$6*AN$18+AN$6*AN$21+AN$19+AN$20)</f>
        <v>-3028.4626787929828</v>
      </c>
      <c r="AQ119" s="32">
        <f t="shared" ref="AQ119" si="1414">-(AQ$6*AQ$17+AQ$6*AQ$18+AQ$6*AQ$21+AQ$19+AQ$20)</f>
        <v>-3095.7613253163358</v>
      </c>
      <c r="AT119" s="32">
        <f t="shared" ref="AT119" si="1415">-(AT$6*AT$17+AT$6*AT$18+AT$6*AT$21+AT$19+AT$20)</f>
        <v>-3164.6571930505092</v>
      </c>
      <c r="AW119" s="32">
        <f t="shared" ref="AW119" si="1416">-(AW$6*AW$17+AW$6*AW$18+AW$6*AW$21+AW$19+AW$20)</f>
        <v>-3235.1881893789082</v>
      </c>
      <c r="AZ119" s="32">
        <f t="shared" ref="AZ119" si="1417">-(AZ$6*AZ$17+AZ$6*AZ$18+AZ$6*AZ$21+AZ$19+AZ$20)</f>
        <v>-3307.3931213535002</v>
      </c>
      <c r="BC119" s="32">
        <f t="shared" ref="BC119" si="1418">-(BC$6*BC$17+BC$6*BC$18+BC$6*BC$21+BC$19+BC$20)</f>
        <v>-3381.3117170469559</v>
      </c>
      <c r="BF119" s="32">
        <f t="shared" ref="BF119" si="1419">-(BF$6*BF$17+BF$6*BF$18+BF$6*BF$21+BF$19+BF$20)</f>
        <v>-3456.9846474115366</v>
      </c>
      <c r="BI119" s="32">
        <f t="shared" ref="BI119" si="1420">-(BI$6*BI$17+BI$6*BI$18+BI$6*BI$21+BI$19+BI$20)</f>
        <v>-3534.4535486567702</v>
      </c>
      <c r="BL119" s="32">
        <f t="shared" ref="BL119" si="1421">-(BL$6*BL$17+BL$6*BL$18+BL$6*BL$21+BL$19+BL$20)</f>
        <v>-3613.7610451582236</v>
      </c>
      <c r="BO119" s="32">
        <f t="shared" ref="BO119" si="1422">-(BO$6*BO$17+BO$6*BO$18+BO$6*BO$21+BO$19+BO$20)</f>
        <v>-3694.9507729099778</v>
      </c>
      <c r="BR119" s="32">
        <f t="shared" ref="BR119" si="1423">-(BR$6*BR$17+BR$6*BR$18+BR$6*BR$21+BR$19+BR$20)</f>
        <v>-3778.0674035337074</v>
      </c>
      <c r="BU119" s="32">
        <f t="shared" ref="BU119" si="1424">-(BU$6*BU$17+BU$6*BU$18+BU$6*BU$21+BU$19+BU$20)</f>
        <v>-3863.1566688575735</v>
      </c>
      <c r="BX119" s="32">
        <f t="shared" ref="BX119" si="1425">-(BX$6*BX$17+BX$6*BX$18+BX$6*BX$21+BX$19+BX$20)</f>
        <v>-3950.2653860784594</v>
      </c>
      <c r="CA119" s="32">
        <f t="shared" ref="CA119" si="1426">-(CA$6*CA$17+CA$6*CA$18+CA$6*CA$21+CA$19+CA$20)</f>
        <v>-4039.4414835213879</v>
      </c>
      <c r="CD119" s="32">
        <f t="shared" ref="CD119" si="1427">-(CD$6*CD$17+CD$6*CD$18+CD$6*CD$21+CD$19+CD$20)</f>
        <v>-4130.7340270102941</v>
      </c>
      <c r="CG119" s="32">
        <f t="shared" ref="CG119" si="1428">-(CG$6*CG$17+CG$6*CG$18+CG$6*CG$21+CG$19+CG$20)</f>
        <v>-4224.193246864671</v>
      </c>
      <c r="CJ119" s="32">
        <f t="shared" ref="CJ119" si="1429">-(CJ$6*CJ$17+CJ$6*CJ$18+CJ$6*CJ$21+CJ$19+CJ$20)</f>
        <v>-4319.8705655369249</v>
      </c>
      <c r="CM119" s="32">
        <f t="shared" ref="CM119" si="1430">-(CM$6*CM$17+CM$6*CM$18+CM$6*CM$21+CM$19+CM$20)</f>
        <v>-4417.8186259056683</v>
      </c>
    </row>
    <row r="120" spans="1:91" s="33" customFormat="1" x14ac:dyDescent="0.25">
      <c r="A120" s="25" t="s">
        <v>226</v>
      </c>
      <c r="B120" s="25"/>
      <c r="C120" s="25"/>
      <c r="D120" s="33">
        <f>D118-D119</f>
        <v>1422.2834262259371</v>
      </c>
      <c r="E120" s="25"/>
      <c r="F120" s="25"/>
      <c r="G120" s="33">
        <f t="shared" ref="G120" si="1431">G118-G119</f>
        <v>1442.8235677326193</v>
      </c>
      <c r="H120" s="25"/>
      <c r="I120" s="25"/>
      <c r="J120" s="33">
        <f t="shared" ref="J120" si="1432">J118-J119</f>
        <v>1458.8949964980136</v>
      </c>
      <c r="K120" s="25"/>
      <c r="L120" s="25"/>
      <c r="M120" s="33">
        <f t="shared" ref="M120" si="1433">M118-M119</f>
        <v>1475.3043481323191</v>
      </c>
      <c r="N120" s="25"/>
      <c r="O120" s="25"/>
      <c r="P120" s="33">
        <f t="shared" ref="P120" si="1434">P118-P119</f>
        <v>1492.0657084614002</v>
      </c>
      <c r="Q120" s="25"/>
      <c r="R120" s="25"/>
      <c r="S120" s="33">
        <f t="shared" ref="S120" si="1435">S118-S119</f>
        <v>1509.1938358313557</v>
      </c>
      <c r="T120" s="25"/>
      <c r="U120" s="25"/>
      <c r="V120" s="33">
        <f t="shared" ref="V120" si="1436">V118-V119</f>
        <v>1526.7041895406428</v>
      </c>
      <c r="W120" s="25"/>
      <c r="X120" s="25"/>
      <c r="Y120" s="33">
        <f t="shared" ref="Y120" si="1437">Y118-Y119</f>
        <v>1544.6129593484218</v>
      </c>
      <c r="Z120" s="25"/>
      <c r="AA120" s="25"/>
      <c r="AB120" s="33">
        <f t="shared" ref="AB120" si="1438">AB118-AB119</f>
        <v>1562.9370960967344</v>
      </c>
      <c r="AC120" s="25"/>
      <c r="AD120" s="25"/>
      <c r="AE120" s="33">
        <f t="shared" ref="AE120" si="1439">AE118-AE119</f>
        <v>1581.6943434852806</v>
      </c>
      <c r="AF120" s="25"/>
      <c r="AG120" s="25"/>
      <c r="AH120" s="33">
        <f t="shared" ref="AH120" si="1440">AH118-AH119</f>
        <v>1600.903271038917</v>
      </c>
      <c r="AI120" s="25"/>
      <c r="AJ120" s="25"/>
      <c r="AK120" s="33">
        <f t="shared" ref="AK120" si="1441">AK118-AK119</f>
        <v>1620.5833083092546</v>
      </c>
      <c r="AL120" s="25"/>
      <c r="AM120" s="25"/>
      <c r="AN120" s="33">
        <f t="shared" ref="AN120" si="1442">AN118-AN119</f>
        <v>1640.7547803531243</v>
      </c>
      <c r="AO120" s="25"/>
      <c r="AP120" s="25"/>
      <c r="AQ120" s="33">
        <f t="shared" ref="AQ120" si="1443">AQ118-AQ119</f>
        <v>1661.438944532076</v>
      </c>
      <c r="AR120" s="25"/>
      <c r="AS120" s="25"/>
      <c r="AT120" s="33">
        <f t="shared" ref="AT120" si="1444">AT118-AT119</f>
        <v>1682.6580286784911</v>
      </c>
      <c r="AU120" s="25"/>
      <c r="AV120" s="25"/>
      <c r="AW120" s="33">
        <f t="shared" ref="AW120" si="1445">AW118-AW119</f>
        <v>554.81527006465694</v>
      </c>
      <c r="AX120" s="25"/>
      <c r="AY120" s="25"/>
      <c r="AZ120" s="33">
        <f t="shared" ref="AZ120" si="1446">AZ118-AZ119</f>
        <v>565.912773534601</v>
      </c>
      <c r="BA120" s="25"/>
      <c r="BB120" s="25"/>
      <c r="BC120" s="33">
        <f t="shared" ref="BC120" si="1447">BC118-BC119</f>
        <v>577.62316145849036</v>
      </c>
      <c r="BD120" s="25"/>
      <c r="BE120" s="25"/>
      <c r="BF120" s="33">
        <f t="shared" ref="BF120" si="1448">BF118-BF119</f>
        <v>589.97741347311648</v>
      </c>
      <c r="BG120" s="25"/>
      <c r="BH120" s="25"/>
      <c r="BI120" s="33">
        <f t="shared" ref="BI120" si="1449">BI118-BI119</f>
        <v>603.00784783735116</v>
      </c>
      <c r="BJ120" s="25"/>
      <c r="BK120" s="25"/>
      <c r="BL120" s="33">
        <f t="shared" ref="BL120" si="1450">BL118-BL119</f>
        <v>616.74817243020561</v>
      </c>
      <c r="BM120" s="25"/>
      <c r="BN120" s="25"/>
      <c r="BO120" s="33">
        <f t="shared" ref="BO120" si="1451">BO118-BO119</f>
        <v>631.23353753205447</v>
      </c>
      <c r="BP120" s="25"/>
      <c r="BQ120" s="25"/>
      <c r="BR120" s="33">
        <f t="shared" ref="BR120" si="1452">BR118-BR119</f>
        <v>646.50059044774525</v>
      </c>
      <c r="BS120" s="25"/>
      <c r="BT120" s="25"/>
      <c r="BU120" s="33">
        <f t="shared" ref="BU120" si="1453">BU118-BU119</f>
        <v>662.5875320320838</v>
      </c>
      <c r="BV120" s="25"/>
      <c r="BW120" s="25"/>
      <c r="BX120" s="33">
        <f t="shared" ref="BX120" si="1454">BX118-BX119</f>
        <v>679.53417518015158</v>
      </c>
      <c r="BY120" s="25"/>
      <c r="BZ120" s="25"/>
      <c r="CA120" s="33">
        <f t="shared" ref="CA120" si="1455">CA118-CA119</f>
        <v>697.3820053468321</v>
      </c>
      <c r="CB120" s="25"/>
      <c r="CC120" s="25"/>
      <c r="CD120" s="33">
        <f t="shared" ref="CD120" si="1456">CD118-CD119</f>
        <v>716.17424316196593</v>
      </c>
      <c r="CE120" s="25"/>
      <c r="CF120" s="25"/>
      <c r="CG120" s="33">
        <f t="shared" ref="CG120" si="1457">CG118-CG119</f>
        <v>735.95590920961604</v>
      </c>
      <c r="CH120" s="25"/>
      <c r="CI120" s="25"/>
      <c r="CJ120" s="33">
        <f t="shared" ref="CJ120" si="1458">CJ118-CJ119</f>
        <v>756.77389104208669</v>
      </c>
      <c r="CK120" s="25"/>
      <c r="CL120" s="25"/>
      <c r="CM120" s="33">
        <f t="shared" ref="CM120" si="1459">CM118-CM119</f>
        <v>778.67701250154505</v>
      </c>
    </row>
    <row r="121" spans="1:91" s="33" customFormat="1" x14ac:dyDescent="0.25">
      <c r="A121" s="25" t="s">
        <v>227</v>
      </c>
      <c r="D121" s="33">
        <f>D120/(1+'Koszt kapitału'!$D$14/100)^Bilans!B$4</f>
        <v>1391.1752029380177</v>
      </c>
      <c r="G121" s="33">
        <f>G120/(1+'Koszt kapitału'!$D$14/100)^Bilans!E$4</f>
        <v>1380.3988380930157</v>
      </c>
      <c r="J121" s="33">
        <f>J120/(1+'Koszt kapitału'!$D$14/100)^Bilans!H$4</f>
        <v>1365.2464970950527</v>
      </c>
      <c r="M121" s="33">
        <f>M120/(1+'Koszt kapitału'!$D$14/100)^Bilans!K$4</f>
        <v>1350.4059325175497</v>
      </c>
      <c r="P121" s="33">
        <f>P120/(1+'Koszt kapitału'!$D$14/100)^Bilans!N$4</f>
        <v>1335.8766006461444</v>
      </c>
      <c r="S121" s="33">
        <f>S120/(1+'Koszt kapitału'!$D$14/100)^Bilans!Q$4</f>
        <v>1321.6580176538635</v>
      </c>
      <c r="V121" s="33">
        <f>V120/(1+'Koszt kapitału'!$D$14/100)^Bilans!T$4</f>
        <v>1307.7497578141067</v>
      </c>
      <c r="Y121" s="33">
        <f>Y120/(1+'Koszt kapitału'!$D$14/100)^Bilans!W$4</f>
        <v>1294.1514517675773</v>
      </c>
      <c r="AB121" s="33">
        <f>AB120/(1+'Koszt kapitału'!$D$14/100)^Bilans!Z$4</f>
        <v>1280.8627848416322</v>
      </c>
      <c r="AE121" s="33">
        <f>AE120/(1+'Koszt kapitału'!$D$14/100)^Bilans!AC$4</f>
        <v>1267.8834954204954</v>
      </c>
      <c r="AH121" s="33">
        <f>AH120/(1+'Koszt kapitału'!$D$14/100)^Bilans!AF$4</f>
        <v>1255.2133733648977</v>
      </c>
      <c r="AK121" s="33">
        <f>AK120/(1+'Koszt kapitału'!$D$14/100)^Bilans!AI$4</f>
        <v>1242.8522584796906</v>
      </c>
      <c r="AN121" s="33">
        <f>AN120/(1+'Koszt kapitału'!$D$14/100)^Bilans!AL$4</f>
        <v>1230.8000390280492</v>
      </c>
      <c r="AQ121" s="33">
        <f>AQ120/(1+'Koszt kapitału'!$D$14/100)^Bilans!AO$4</f>
        <v>1219.0566502909221</v>
      </c>
      <c r="AT121" s="33">
        <f>AT120/(1+'Koszt kapitału'!$D$14/100)^Bilans!AR$4</f>
        <v>1207.6220731703918</v>
      </c>
      <c r="AW121" s="33">
        <f>AW120/(1+'Koszt kapitału'!$D$14/100)^Bilans!AU$4</f>
        <v>389.47471192059186</v>
      </c>
      <c r="AZ121" s="33">
        <f>AZ120/(1+'Koszt kapitału'!$D$14/100)^Bilans!AX$4</f>
        <v>388.57605485339354</v>
      </c>
      <c r="BC121" s="33">
        <f>BC120/(1+'Koszt kapitału'!$D$14/100)^Bilans!BA$4</f>
        <v>387.94201371658988</v>
      </c>
      <c r="BF121" s="33">
        <f>BF120/(1+'Koszt kapitału'!$D$14/100)^Bilans!BD$4</f>
        <v>387.5727913826284</v>
      </c>
      <c r="BI121" s="33">
        <f>BI120/(1+'Koszt kapitału'!$D$14/100)^Bilans!BG$4</f>
        <v>387.46862206823846</v>
      </c>
      <c r="BL121" s="33">
        <f>BL120/(1+'Koszt kapitału'!$D$14/100)^Bilans!BJ$4</f>
        <v>387.6297703800094</v>
      </c>
      <c r="BO121" s="33">
        <f>BO120/(1+'Koszt kapitału'!$D$14/100)^Bilans!BM$4</f>
        <v>388.05653039003977</v>
      </c>
      <c r="BR121" s="33">
        <f>BR120/(1+'Koszt kapitału'!$D$14/100)^Bilans!BP$4</f>
        <v>388.7492247407896</v>
      </c>
      <c r="BU121" s="33">
        <f>BU120/(1+'Koszt kapitału'!$D$14/100)^Bilans!BS$4</f>
        <v>389.7082037782418</v>
      </c>
      <c r="BX121" s="33">
        <f>BX120/(1+'Koszt kapitału'!$D$14/100)^Bilans!BV$4</f>
        <v>390.9338447125462</v>
      </c>
      <c r="CA121" s="33">
        <f>CA120/(1+'Koszt kapitału'!$D$14/100)^Bilans!BY$4</f>
        <v>392.4265508053154</v>
      </c>
      <c r="CD121" s="33">
        <f>CD120/(1+'Koszt kapitału'!$D$14/100)^Bilans!CB$4</f>
        <v>394.18675058278222</v>
      </c>
      <c r="CG121" s="33">
        <f>CG120/(1+'Koszt kapitału'!$D$14/100)^Bilans!CE$4</f>
        <v>396.21489707403981</v>
      </c>
      <c r="CJ121" s="33">
        <f>CJ120/(1+'Koszt kapitału'!$D$14/100)^Bilans!CH$4</f>
        <v>398.51146707361374</v>
      </c>
      <c r="CM121" s="33">
        <f>CM120/(1+'Koszt kapitału'!$D$14/100)^Bilans!CK$4</f>
        <v>401.07696042764167</v>
      </c>
    </row>
    <row r="122" spans="1:91" s="33" customFormat="1" x14ac:dyDescent="0.25"/>
    <row r="123" spans="1:91" s="33" customFormat="1" x14ac:dyDescent="0.25"/>
    <row r="124" spans="1:91" s="33" customFormat="1" x14ac:dyDescent="0.25">
      <c r="C124" s="158"/>
      <c r="D124" s="1"/>
      <c r="J124" s="1"/>
    </row>
    <row r="125" spans="1:91" s="33" customFormat="1" x14ac:dyDescent="0.25">
      <c r="C125" s="158"/>
      <c r="D125" s="1"/>
      <c r="J125" s="1"/>
    </row>
    <row r="126" spans="1:91" s="33" customFormat="1" x14ac:dyDescent="0.25">
      <c r="C126" s="158"/>
      <c r="D126" s="1"/>
      <c r="J126" s="1"/>
    </row>
    <row r="127" spans="1:91" s="33" customFormat="1" x14ac:dyDescent="0.25"/>
    <row r="128" spans="1:91" s="33" customFormat="1" x14ac:dyDescent="0.25"/>
    <row r="129" spans="9:22" s="33" customFormat="1" x14ac:dyDescent="0.25"/>
    <row r="130" spans="9:22" s="33" customFormat="1" x14ac:dyDescent="0.25"/>
    <row r="131" spans="9:22" s="33" customFormat="1" x14ac:dyDescent="0.25"/>
    <row r="132" spans="9:22" s="33" customFormat="1" x14ac:dyDescent="0.25"/>
    <row r="133" spans="9:22" s="33" customFormat="1" x14ac:dyDescent="0.25"/>
    <row r="134" spans="9:22" s="33" customFormat="1" x14ac:dyDescent="0.25"/>
    <row r="135" spans="9:22" s="33" customFormat="1" x14ac:dyDescent="0.25"/>
    <row r="136" spans="9:22" s="33" customFormat="1" x14ac:dyDescent="0.25"/>
    <row r="137" spans="9:22" s="33" customFormat="1" x14ac:dyDescent="0.25"/>
    <row r="138" spans="9:22" s="33" customFormat="1" x14ac:dyDescent="0.25"/>
    <row r="139" spans="9:22" s="33" customFormat="1" x14ac:dyDescent="0.25"/>
    <row r="140" spans="9:22" s="33" customFormat="1" x14ac:dyDescent="0.25"/>
    <row r="141" spans="9:22" s="33" customFormat="1" x14ac:dyDescent="0.25">
      <c r="P141" s="158"/>
      <c r="Q141" s="158"/>
      <c r="R141" s="158"/>
      <c r="S141" s="158"/>
      <c r="T141" s="158"/>
      <c r="U141" s="158"/>
    </row>
    <row r="142" spans="9:22" s="33" customFormat="1" x14ac:dyDescent="0.25">
      <c r="N142" s="158"/>
      <c r="O142" s="158"/>
      <c r="P142" s="158"/>
      <c r="Q142" s="158"/>
      <c r="R142" s="158"/>
      <c r="S142" s="158"/>
      <c r="T142" s="158"/>
      <c r="U142" s="158"/>
      <c r="V142" s="158"/>
    </row>
    <row r="143" spans="9:22" x14ac:dyDescent="0.25">
      <c r="I143" s="34"/>
      <c r="M143" s="158"/>
      <c r="N143" s="158"/>
      <c r="O143" s="158"/>
      <c r="P143" s="158"/>
      <c r="Q143" s="158"/>
      <c r="R143" s="158"/>
      <c r="S143" s="158"/>
      <c r="T143" s="158"/>
      <c r="U143" s="158"/>
      <c r="V143" s="158"/>
    </row>
    <row r="144" spans="9:22" ht="15.75" thickBot="1" x14ac:dyDescent="0.3">
      <c r="I144" s="34"/>
    </row>
    <row r="145" spans="12:42" x14ac:dyDescent="0.25">
      <c r="L145" s="121" t="s">
        <v>207</v>
      </c>
      <c r="M145" s="109"/>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1"/>
    </row>
    <row r="146" spans="12:42" x14ac:dyDescent="0.25">
      <c r="L146" s="60"/>
      <c r="M146" s="52"/>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4"/>
    </row>
    <row r="147" spans="12:42" ht="45" x14ac:dyDescent="0.25">
      <c r="L147" s="122" t="s">
        <v>7</v>
      </c>
      <c r="M147" s="123">
        <f>'Koszt kapitału'!D10</f>
        <v>17820</v>
      </c>
      <c r="N147" s="124"/>
      <c r="O147" s="125" t="s">
        <v>68</v>
      </c>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3"/>
    </row>
    <row r="148" spans="12:42" x14ac:dyDescent="0.25">
      <c r="L148" s="61" t="s">
        <v>9</v>
      </c>
      <c r="M148" s="9">
        <v>1</v>
      </c>
      <c r="N148" s="9">
        <v>2</v>
      </c>
      <c r="O148" s="9">
        <v>3</v>
      </c>
      <c r="P148" s="9">
        <v>4</v>
      </c>
      <c r="Q148" s="9">
        <v>5</v>
      </c>
      <c r="R148" s="9">
        <v>6</v>
      </c>
      <c r="S148" s="9">
        <v>7</v>
      </c>
      <c r="T148" s="9">
        <v>8</v>
      </c>
      <c r="U148" s="9">
        <v>9</v>
      </c>
      <c r="V148" s="9">
        <v>10</v>
      </c>
      <c r="W148" s="9">
        <v>11</v>
      </c>
      <c r="X148" s="9">
        <v>12</v>
      </c>
      <c r="Y148" s="9">
        <v>13</v>
      </c>
      <c r="Z148" s="9">
        <v>14</v>
      </c>
      <c r="AA148" s="9">
        <v>15</v>
      </c>
      <c r="AB148" s="9">
        <v>16</v>
      </c>
      <c r="AC148" s="9">
        <v>17</v>
      </c>
      <c r="AD148" s="9">
        <v>18</v>
      </c>
      <c r="AE148" s="9">
        <v>19</v>
      </c>
      <c r="AF148" s="9">
        <v>20</v>
      </c>
      <c r="AG148" s="9">
        <v>21</v>
      </c>
      <c r="AH148" s="9">
        <v>22</v>
      </c>
      <c r="AI148" s="9">
        <v>23</v>
      </c>
      <c r="AJ148" s="9">
        <v>24</v>
      </c>
      <c r="AK148" s="9">
        <v>25</v>
      </c>
      <c r="AL148" s="9">
        <v>26</v>
      </c>
      <c r="AM148" s="9">
        <v>27</v>
      </c>
      <c r="AN148" s="9">
        <v>28</v>
      </c>
      <c r="AO148" s="9">
        <v>29</v>
      </c>
      <c r="AP148" s="10">
        <v>30</v>
      </c>
    </row>
    <row r="149" spans="12:42" x14ac:dyDescent="0.25">
      <c r="L149" s="62" t="s">
        <v>11</v>
      </c>
      <c r="M149" s="8">
        <f t="shared" ref="M149:AP149" ca="1" si="1460">INDIRECT(ADDRESS(ROW(FiT)+13,COLUMN(FiT)+(3*M148),1,0,"Bilans"),0)</f>
        <v>300.4026626817008</v>
      </c>
      <c r="N149" s="8">
        <f t="shared" ca="1" si="1460"/>
        <v>300.80586582085243</v>
      </c>
      <c r="O149" s="8">
        <f t="shared" ca="1" si="1460"/>
        <v>301.20961014286161</v>
      </c>
      <c r="P149" s="8">
        <f t="shared" ca="1" si="1460"/>
        <v>301.61389637410895</v>
      </c>
      <c r="Q149" s="8">
        <f t="shared" ca="1" si="1460"/>
        <v>302.01872524194965</v>
      </c>
      <c r="R149" s="8">
        <f t="shared" ca="1" si="1460"/>
        <v>302.42409747471561</v>
      </c>
      <c r="S149" s="8">
        <f t="shared" ca="1" si="1460"/>
        <v>302.83001380171606</v>
      </c>
      <c r="T149" s="8">
        <f t="shared" ca="1" si="1460"/>
        <v>303.23647495323905</v>
      </c>
      <c r="U149" s="8">
        <f t="shared" ca="1" si="1460"/>
        <v>303.64348166055294</v>
      </c>
      <c r="V149" s="8">
        <f t="shared" ca="1" si="1460"/>
        <v>304.0510346559077</v>
      </c>
      <c r="W149" s="8">
        <f t="shared" ca="1" si="1460"/>
        <v>442.44574524456084</v>
      </c>
      <c r="X149" s="8">
        <f t="shared" ca="1" si="1460"/>
        <v>436.12784725759957</v>
      </c>
      <c r="Y149" s="8">
        <f t="shared" ca="1" si="1460"/>
        <v>430.02286882388563</v>
      </c>
      <c r="Z149" s="8">
        <f t="shared" ca="1" si="1460"/>
        <v>424.12439998948742</v>
      </c>
      <c r="AA149" s="8">
        <f t="shared" ca="1" si="1460"/>
        <v>418.42621612147832</v>
      </c>
      <c r="AB149" s="8">
        <f t="shared" ca="1" si="1460"/>
        <v>306.50786580688793</v>
      </c>
      <c r="AC149" s="8">
        <f t="shared" ca="1" si="1460"/>
        <v>306.91926340424862</v>
      </c>
      <c r="AD149" s="8">
        <f t="shared" ca="1" si="1460"/>
        <v>307.33121318314193</v>
      </c>
      <c r="AE149" s="8">
        <f t="shared" ca="1" si="1460"/>
        <v>307.74371588471092</v>
      </c>
      <c r="AF149" s="8">
        <f t="shared" ca="1" si="1460"/>
        <v>308.15677225109334</v>
      </c>
      <c r="AG149" s="8">
        <f t="shared" ca="1" si="1460"/>
        <v>308.57038302542293</v>
      </c>
      <c r="AH149" s="8">
        <f t="shared" ca="1" si="1460"/>
        <v>308.98454895183119</v>
      </c>
      <c r="AI149" s="8">
        <f t="shared" ca="1" si="1460"/>
        <v>309.39927077544809</v>
      </c>
      <c r="AJ149" s="8">
        <f t="shared" ca="1" si="1460"/>
        <v>309.81454924240381</v>
      </c>
      <c r="AK149" s="8">
        <f t="shared" ca="1" si="1460"/>
        <v>310.23038509983002</v>
      </c>
      <c r="AL149" s="8">
        <f t="shared" ca="1" si="1460"/>
        <v>310.64677909586135</v>
      </c>
      <c r="AM149" s="8">
        <f t="shared" ca="1" si="1460"/>
        <v>311.0637319796362</v>
      </c>
      <c r="AN149" s="8">
        <f t="shared" ca="1" si="1460"/>
        <v>311.48124450129882</v>
      </c>
      <c r="AO149" s="8">
        <f t="shared" ca="1" si="1460"/>
        <v>311.89931741200019</v>
      </c>
      <c r="AP149" s="8">
        <f t="shared" ca="1" si="1460"/>
        <v>312.31795146389942</v>
      </c>
    </row>
    <row r="150" spans="12:42" x14ac:dyDescent="0.25">
      <c r="L150" s="62" t="s">
        <v>12</v>
      </c>
      <c r="M150" s="8">
        <f t="shared" ref="M150:AP150" ca="1" si="1461">INDIRECT(ADDRESS(ROW(FiT)+7,COLUMN(FiT)+(3*M148),1,0,"Bilans"),0)</f>
        <v>2249.2978135017361</v>
      </c>
      <c r="N150" s="8">
        <f t="shared" ca="1" si="1461"/>
        <v>2197.6977450293662</v>
      </c>
      <c r="O150" s="8">
        <f t="shared" ca="1" si="1461"/>
        <v>2147.6330670513835</v>
      </c>
      <c r="P150" s="8">
        <f t="shared" ca="1" si="1461"/>
        <v>2099.0556114394044</v>
      </c>
      <c r="Q150" s="8">
        <f t="shared" ca="1" si="1461"/>
        <v>2051.9185739787167</v>
      </c>
      <c r="R150" s="8">
        <f t="shared" ca="1" si="1461"/>
        <v>2006.1764766035294</v>
      </c>
      <c r="S150" s="8">
        <f t="shared" ca="1" si="1461"/>
        <v>1961.7851306521043</v>
      </c>
      <c r="T150" s="8">
        <f t="shared" ca="1" si="1461"/>
        <v>1918.7016011147875</v>
      </c>
      <c r="U150" s="8">
        <f t="shared" ca="1" si="1461"/>
        <v>1876.8841718486203</v>
      </c>
      <c r="V150" s="8">
        <f t="shared" ca="1" si="1461"/>
        <v>1836.2923117329233</v>
      </c>
      <c r="W150" s="8">
        <f t="shared" ca="1" si="1461"/>
        <v>1796.8866417409001</v>
      </c>
      <c r="X150" s="8">
        <f t="shared" ca="1" si="1461"/>
        <v>1758.6289029029588</v>
      </c>
      <c r="Y150" s="8">
        <f t="shared" ca="1" si="1461"/>
        <v>1721.481925138095</v>
      </c>
      <c r="Z150" s="8">
        <f t="shared" ca="1" si="1461"/>
        <v>1685.4095969302791</v>
      </c>
      <c r="AA150" s="8">
        <f t="shared" ca="1" si="1461"/>
        <v>1650.3768358274085</v>
      </c>
      <c r="AB150" s="8">
        <f t="shared" ca="1" si="1461"/>
        <v>1014.7805191142302</v>
      </c>
      <c r="AC150" s="8">
        <f t="shared" ca="1" si="1461"/>
        <v>1009.5531880091232</v>
      </c>
      <c r="AD150" s="8">
        <f t="shared" ca="1" si="1461"/>
        <v>1004.2671074625013</v>
      </c>
      <c r="AE150" s="8">
        <f t="shared" ca="1" si="1461"/>
        <v>998.92185247121881</v>
      </c>
      <c r="AF150" s="8">
        <f t="shared" ca="1" si="1461"/>
        <v>993.51699817702104</v>
      </c>
      <c r="AG150" s="8">
        <f t="shared" ca="1" si="1461"/>
        <v>988.05211993765761</v>
      </c>
      <c r="AH150" s="8">
        <f t="shared" ca="1" si="1461"/>
        <v>982.52679339385747</v>
      </c>
      <c r="AI150" s="8">
        <f t="shared" ca="1" si="1461"/>
        <v>976.94059453232865</v>
      </c>
      <c r="AJ150" s="8">
        <f t="shared" ca="1" si="1461"/>
        <v>971.29309974493447</v>
      </c>
      <c r="AK150" s="8">
        <f t="shared" ca="1" si="1461"/>
        <v>965.58388588419564</v>
      </c>
      <c r="AL150" s="8">
        <f t="shared" ca="1" si="1461"/>
        <v>959.81253031525978</v>
      </c>
      <c r="AM150" s="8">
        <f t="shared" ca="1" si="1461"/>
        <v>953.97861096447639</v>
      </c>
      <c r="AN150" s="8">
        <f t="shared" ca="1" si="1461"/>
        <v>948.08170636471698</v>
      </c>
      <c r="AO150" s="8">
        <f t="shared" ca="1" si="1461"/>
        <v>942.12139569756243</v>
      </c>
      <c r="AP150" s="8">
        <f t="shared" ca="1" si="1461"/>
        <v>936.09725883248541</v>
      </c>
    </row>
    <row r="151" spans="12:42" x14ac:dyDescent="0.25">
      <c r="L151" s="62"/>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row>
    <row r="152" spans="12:42" x14ac:dyDescent="0.25">
      <c r="L152" s="62" t="s">
        <v>14</v>
      </c>
      <c r="M152" s="8">
        <f ca="1">M150-M149</f>
        <v>1948.8951508200353</v>
      </c>
      <c r="N152" s="8">
        <f ca="1">N150-N149</f>
        <v>1896.8918792085137</v>
      </c>
      <c r="O152" s="8">
        <f t="shared" ref="O152:AP152" ca="1" si="1462">O150-O149</f>
        <v>1846.423456908522</v>
      </c>
      <c r="P152" s="8">
        <f t="shared" ca="1" si="1462"/>
        <v>1797.4417150652955</v>
      </c>
      <c r="Q152" s="8">
        <f t="shared" ca="1" si="1462"/>
        <v>1749.8998487367671</v>
      </c>
      <c r="R152" s="8">
        <f t="shared" ca="1" si="1462"/>
        <v>1703.7523791288138</v>
      </c>
      <c r="S152" s="8">
        <f t="shared" ca="1" si="1462"/>
        <v>1658.9551168503881</v>
      </c>
      <c r="T152" s="8">
        <f t="shared" ca="1" si="1462"/>
        <v>1615.4651261615486</v>
      </c>
      <c r="U152" s="8">
        <f t="shared" ca="1" si="1462"/>
        <v>1573.2406901880674</v>
      </c>
      <c r="V152" s="8">
        <f t="shared" ca="1" si="1462"/>
        <v>1532.2412770770156</v>
      </c>
      <c r="W152" s="8">
        <f t="shared" ca="1" si="1462"/>
        <v>1354.4408964963393</v>
      </c>
      <c r="X152" s="8">
        <f t="shared" ca="1" si="1462"/>
        <v>1322.5010556453592</v>
      </c>
      <c r="Y152" s="8">
        <f t="shared" ca="1" si="1462"/>
        <v>1291.4590563142094</v>
      </c>
      <c r="Z152" s="8">
        <f t="shared" ca="1" si="1462"/>
        <v>1261.2851969407916</v>
      </c>
      <c r="AA152" s="8">
        <f t="shared" ca="1" si="1462"/>
        <v>1231.9506197059302</v>
      </c>
      <c r="AB152" s="8">
        <f t="shared" ca="1" si="1462"/>
        <v>708.27265330734224</v>
      </c>
      <c r="AC152" s="8">
        <f t="shared" ca="1" si="1462"/>
        <v>702.63392460487466</v>
      </c>
      <c r="AD152" s="8">
        <f t="shared" ca="1" si="1462"/>
        <v>696.93589427935933</v>
      </c>
      <c r="AE152" s="8">
        <f t="shared" ca="1" si="1462"/>
        <v>691.17813658650789</v>
      </c>
      <c r="AF152" s="8">
        <f t="shared" ca="1" si="1462"/>
        <v>685.36022592592769</v>
      </c>
      <c r="AG152" s="8">
        <f t="shared" ca="1" si="1462"/>
        <v>679.48173691223474</v>
      </c>
      <c r="AH152" s="8">
        <f t="shared" ca="1" si="1462"/>
        <v>673.54224444202623</v>
      </c>
      <c r="AI152" s="8">
        <f t="shared" ca="1" si="1462"/>
        <v>667.5413237568805</v>
      </c>
      <c r="AJ152" s="8">
        <f t="shared" ca="1" si="1462"/>
        <v>661.47855050253065</v>
      </c>
      <c r="AK152" s="8">
        <f t="shared" ca="1" si="1462"/>
        <v>655.35350078436568</v>
      </c>
      <c r="AL152" s="8">
        <f t="shared" ca="1" si="1462"/>
        <v>649.16575121939843</v>
      </c>
      <c r="AM152" s="8">
        <f t="shared" ca="1" si="1462"/>
        <v>642.91487898484024</v>
      </c>
      <c r="AN152" s="8">
        <f t="shared" ca="1" si="1462"/>
        <v>636.6004618634181</v>
      </c>
      <c r="AO152" s="8">
        <f t="shared" ca="1" si="1462"/>
        <v>630.22207828556225</v>
      </c>
      <c r="AP152" s="8">
        <f t="shared" ca="1" si="1462"/>
        <v>623.77930736858593</v>
      </c>
    </row>
    <row r="153" spans="12:42" x14ac:dyDescent="0.25">
      <c r="L153" s="64" t="s">
        <v>138</v>
      </c>
      <c r="M153" s="13">
        <f ca="1">-M147+M152</f>
        <v>-15871.104849179965</v>
      </c>
      <c r="N153" s="13">
        <f ca="1">M153+N152</f>
        <v>-13974.212969971451</v>
      </c>
      <c r="O153" s="13">
        <f t="shared" ref="O153" ca="1" si="1463">N153+O152</f>
        <v>-12127.789513062929</v>
      </c>
      <c r="P153" s="13">
        <f t="shared" ref="P153" ca="1" si="1464">O153+P152</f>
        <v>-10330.347797997634</v>
      </c>
      <c r="Q153" s="13">
        <f t="shared" ref="Q153" ca="1" si="1465">P153+Q152</f>
        <v>-8580.4479492608662</v>
      </c>
      <c r="R153" s="13">
        <f t="shared" ref="R153" ca="1" si="1466">Q153+R152</f>
        <v>-6876.6955701320521</v>
      </c>
      <c r="S153" s="13">
        <f t="shared" ref="S153" ca="1" si="1467">R153+S152</f>
        <v>-5217.7404532816636</v>
      </c>
      <c r="T153" s="13">
        <f t="shared" ref="T153" ca="1" si="1468">S153+T152</f>
        <v>-3602.275327120115</v>
      </c>
      <c r="U153" s="13">
        <f t="shared" ref="U153" ca="1" si="1469">T153+U152</f>
        <v>-2029.0346369320475</v>
      </c>
      <c r="V153" s="13">
        <f t="shared" ref="V153" ca="1" si="1470">U153+V152</f>
        <v>-496.79335985503189</v>
      </c>
      <c r="W153" s="13">
        <f t="shared" ref="W153" ca="1" si="1471">V153+W152</f>
        <v>857.6475366413074</v>
      </c>
      <c r="X153" s="13">
        <f t="shared" ref="X153" ca="1" si="1472">W153+X152</f>
        <v>2180.1485922866668</v>
      </c>
      <c r="Y153" s="13">
        <f t="shared" ref="Y153" ca="1" si="1473">X153+Y152</f>
        <v>3471.607648600876</v>
      </c>
      <c r="Z153" s="13">
        <f t="shared" ref="Z153" ca="1" si="1474">Y153+Z152</f>
        <v>4732.8928455416681</v>
      </c>
      <c r="AA153" s="13">
        <f t="shared" ref="AA153" ca="1" si="1475">Z153+AA152</f>
        <v>5964.843465247598</v>
      </c>
      <c r="AB153" s="13">
        <f t="shared" ref="AB153" ca="1" si="1476">AA153+AB152</f>
        <v>6673.1161185549399</v>
      </c>
      <c r="AC153" s="13">
        <f t="shared" ref="AC153" ca="1" si="1477">AB153+AC152</f>
        <v>7375.7500431598146</v>
      </c>
      <c r="AD153" s="13">
        <f t="shared" ref="AD153" ca="1" si="1478">AC153+AD152</f>
        <v>8072.6859374391743</v>
      </c>
      <c r="AE153" s="13">
        <f t="shared" ref="AE153" ca="1" si="1479">AD153+AE152</f>
        <v>8763.8640740256815</v>
      </c>
      <c r="AF153" s="13">
        <f t="shared" ref="AF153" ca="1" si="1480">AE153+AF152</f>
        <v>9449.2242999516093</v>
      </c>
      <c r="AG153" s="13">
        <f t="shared" ref="AG153" ca="1" si="1481">AF153+AG152</f>
        <v>10128.706036863845</v>
      </c>
      <c r="AH153" s="13">
        <f t="shared" ref="AH153" ca="1" si="1482">AG153+AH152</f>
        <v>10802.24828130587</v>
      </c>
      <c r="AI153" s="13">
        <f t="shared" ref="AI153" ca="1" si="1483">AH153+AI152</f>
        <v>11469.789605062751</v>
      </c>
      <c r="AJ153" s="13">
        <f t="shared" ref="AJ153" ca="1" si="1484">AI153+AJ152</f>
        <v>12131.268155565282</v>
      </c>
      <c r="AK153" s="13">
        <f t="shared" ref="AK153" ca="1" si="1485">AJ153+AK152</f>
        <v>12786.621656349647</v>
      </c>
      <c r="AL153" s="13">
        <f t="shared" ref="AL153" ca="1" si="1486">AK153+AL152</f>
        <v>13435.787407569045</v>
      </c>
      <c r="AM153" s="13">
        <f t="shared" ref="AM153" ca="1" si="1487">AL153+AM152</f>
        <v>14078.702286553886</v>
      </c>
      <c r="AN153" s="13">
        <f t="shared" ref="AN153" ca="1" si="1488">AM153+AN152</f>
        <v>14715.302748417304</v>
      </c>
      <c r="AO153" s="13">
        <f t="shared" ref="AO153" ca="1" si="1489">AN153+AO152</f>
        <v>15345.524826702866</v>
      </c>
      <c r="AP153" s="13">
        <f t="shared" ref="AP153" ca="1" si="1490">AO153+AP152</f>
        <v>15969.304134071452</v>
      </c>
    </row>
    <row r="154" spans="12:42" x14ac:dyDescent="0.25">
      <c r="L154" s="62"/>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7"/>
    </row>
    <row r="155" spans="12:42" x14ac:dyDescent="0.25">
      <c r="L155" s="62" t="s">
        <v>18</v>
      </c>
      <c r="M155" s="8">
        <f t="shared" ref="M155:AP155" ca="1" si="1491">INDIRECT(ADDRESS(ROW(NM)+7,COLUMN(NM)+(3*M148),1,0,"Bilans"),0)</f>
        <v>1369.617617595914</v>
      </c>
      <c r="N155" s="8">
        <f t="shared" ca="1" si="1491"/>
        <v>1357.9170173637574</v>
      </c>
      <c r="O155" s="8">
        <f t="shared" ca="1" si="1491"/>
        <v>1350.4855844259375</v>
      </c>
      <c r="P155" s="8">
        <f t="shared" ca="1" si="1491"/>
        <v>1343.0111234577132</v>
      </c>
      <c r="Q155" s="8">
        <f t="shared" ca="1" si="1491"/>
        <v>1335.4932739115432</v>
      </c>
      <c r="R155" s="8">
        <f t="shared" ca="1" si="1491"/>
        <v>1327.931674018603</v>
      </c>
      <c r="S155" s="8">
        <f t="shared" ca="1" si="1491"/>
        <v>1320.3259609381889</v>
      </c>
      <c r="T155" s="8">
        <f t="shared" ca="1" si="1491"/>
        <v>1312.6757709001181</v>
      </c>
      <c r="U155" s="8">
        <f t="shared" ca="1" si="1491"/>
        <v>1304.9807393403694</v>
      </c>
      <c r="V155" s="8">
        <f t="shared" ca="1" si="1491"/>
        <v>1297.2405010302191</v>
      </c>
      <c r="W155" s="8">
        <f t="shared" ca="1" si="1491"/>
        <v>1289.4546901990955</v>
      </c>
      <c r="X155" s="8">
        <f t="shared" ca="1" si="1491"/>
        <v>1281.6229406513894</v>
      </c>
      <c r="Y155" s="8">
        <f t="shared" ca="1" si="1491"/>
        <v>1273.7448858774378</v>
      </c>
      <c r="Z155" s="8">
        <f t="shared" ca="1" si="1491"/>
        <v>1265.8201591588936</v>
      </c>
      <c r="AA155" s="8">
        <f t="shared" ca="1" si="1491"/>
        <v>1257.8483936686932</v>
      </c>
      <c r="AB155" s="8">
        <f t="shared" ca="1" si="1491"/>
        <v>1014.7805191142302</v>
      </c>
      <c r="AC155" s="8">
        <f t="shared" ca="1" si="1491"/>
        <v>1009.5531880091232</v>
      </c>
      <c r="AD155" s="8">
        <f t="shared" ca="1" si="1491"/>
        <v>1004.2671074625013</v>
      </c>
      <c r="AE155" s="8">
        <f t="shared" ca="1" si="1491"/>
        <v>998.9218524712187</v>
      </c>
      <c r="AF155" s="8">
        <f t="shared" ca="1" si="1491"/>
        <v>993.51699817702104</v>
      </c>
      <c r="AG155" s="8">
        <f t="shared" ca="1" si="1491"/>
        <v>988.05211993765761</v>
      </c>
      <c r="AH155" s="8">
        <f t="shared" ca="1" si="1491"/>
        <v>982.52679339385759</v>
      </c>
      <c r="AI155" s="8">
        <f t="shared" ca="1" si="1491"/>
        <v>976.94059453232865</v>
      </c>
      <c r="AJ155" s="8">
        <f t="shared" ca="1" si="1491"/>
        <v>971.29309974493447</v>
      </c>
      <c r="AK155" s="8">
        <f t="shared" ca="1" si="1491"/>
        <v>965.58388588419564</v>
      </c>
      <c r="AL155" s="8">
        <f t="shared" ca="1" si="1491"/>
        <v>959.81253031525978</v>
      </c>
      <c r="AM155" s="8">
        <f t="shared" ca="1" si="1491"/>
        <v>953.9786109644765</v>
      </c>
      <c r="AN155" s="8">
        <f t="shared" ca="1" si="1491"/>
        <v>948.08170636471698</v>
      </c>
      <c r="AO155" s="8">
        <f t="shared" ca="1" si="1491"/>
        <v>942.12139569756243</v>
      </c>
      <c r="AP155" s="8">
        <f t="shared" ca="1" si="1491"/>
        <v>936.09725883248541</v>
      </c>
    </row>
    <row r="156" spans="12:42" x14ac:dyDescent="0.25">
      <c r="L156" s="62" t="s">
        <v>19</v>
      </c>
      <c r="M156" s="8">
        <f t="shared" ref="M156:AP156" ca="1" si="1492">M155-M149</f>
        <v>1069.2149549142132</v>
      </c>
      <c r="N156" s="8">
        <f t="shared" ca="1" si="1492"/>
        <v>1057.111151542905</v>
      </c>
      <c r="O156" s="8">
        <f t="shared" ca="1" si="1492"/>
        <v>1049.2759742830758</v>
      </c>
      <c r="P156" s="8">
        <f t="shared" ca="1" si="1492"/>
        <v>1041.3972270836043</v>
      </c>
      <c r="Q156" s="8">
        <f t="shared" ca="1" si="1492"/>
        <v>1033.4745486695936</v>
      </c>
      <c r="R156" s="8">
        <f t="shared" ca="1" si="1492"/>
        <v>1025.5075765438874</v>
      </c>
      <c r="S156" s="8">
        <f t="shared" ca="1" si="1492"/>
        <v>1017.4959471364729</v>
      </c>
      <c r="T156" s="8">
        <f t="shared" ca="1" si="1492"/>
        <v>1009.439295946879</v>
      </c>
      <c r="U156" s="8">
        <f t="shared" ca="1" si="1492"/>
        <v>1001.3372576798165</v>
      </c>
      <c r="V156" s="8">
        <f t="shared" ca="1" si="1492"/>
        <v>993.18946637431145</v>
      </c>
      <c r="W156" s="8">
        <f t="shared" ca="1" si="1492"/>
        <v>847.00894495453463</v>
      </c>
      <c r="X156" s="8">
        <f t="shared" ca="1" si="1492"/>
        <v>845.49509339378983</v>
      </c>
      <c r="Y156" s="8">
        <f t="shared" ca="1" si="1492"/>
        <v>843.72201705355224</v>
      </c>
      <c r="Z156" s="8">
        <f t="shared" ca="1" si="1492"/>
        <v>841.69575916940619</v>
      </c>
      <c r="AA156" s="8">
        <f t="shared" ca="1" si="1492"/>
        <v>839.42217754721491</v>
      </c>
      <c r="AB156" s="8">
        <f t="shared" ca="1" si="1492"/>
        <v>708.27265330734224</v>
      </c>
      <c r="AC156" s="8">
        <f t="shared" ca="1" si="1492"/>
        <v>702.63392460487466</v>
      </c>
      <c r="AD156" s="8">
        <f t="shared" ca="1" si="1492"/>
        <v>696.93589427935933</v>
      </c>
      <c r="AE156" s="8">
        <f t="shared" ca="1" si="1492"/>
        <v>691.17813658650778</v>
      </c>
      <c r="AF156" s="8">
        <f t="shared" ca="1" si="1492"/>
        <v>685.36022592592769</v>
      </c>
      <c r="AG156" s="8">
        <f t="shared" ca="1" si="1492"/>
        <v>679.48173691223474</v>
      </c>
      <c r="AH156" s="8">
        <f t="shared" ca="1" si="1492"/>
        <v>673.54224444202646</v>
      </c>
      <c r="AI156" s="8">
        <f t="shared" ca="1" si="1492"/>
        <v>667.5413237568805</v>
      </c>
      <c r="AJ156" s="8">
        <f t="shared" ca="1" si="1492"/>
        <v>661.47855050253065</v>
      </c>
      <c r="AK156" s="8">
        <f t="shared" ca="1" si="1492"/>
        <v>655.35350078436568</v>
      </c>
      <c r="AL156" s="8">
        <f t="shared" ca="1" si="1492"/>
        <v>649.16575121939843</v>
      </c>
      <c r="AM156" s="8">
        <f t="shared" ca="1" si="1492"/>
        <v>642.91487898484024</v>
      </c>
      <c r="AN156" s="8">
        <f t="shared" ca="1" si="1492"/>
        <v>636.6004618634181</v>
      </c>
      <c r="AO156" s="8">
        <f t="shared" ca="1" si="1492"/>
        <v>630.22207828556225</v>
      </c>
      <c r="AP156" s="63">
        <f t="shared" ca="1" si="1492"/>
        <v>623.77930736858593</v>
      </c>
    </row>
    <row r="157" spans="12:42" ht="15.75" thickBot="1" x14ac:dyDescent="0.3">
      <c r="L157" s="65" t="s">
        <v>130</v>
      </c>
      <c r="M157" s="11">
        <f ca="1">-M147+M156</f>
        <v>-16750.785045085788</v>
      </c>
      <c r="N157" s="11">
        <f t="shared" ref="N157:AP157" ca="1" si="1493">M157+N156</f>
        <v>-15693.673893542882</v>
      </c>
      <c r="O157" s="11">
        <f t="shared" ca="1" si="1493"/>
        <v>-14644.397919259805</v>
      </c>
      <c r="P157" s="11">
        <f t="shared" ca="1" si="1493"/>
        <v>-13603.000692176201</v>
      </c>
      <c r="Q157" s="11">
        <f t="shared" ca="1" si="1493"/>
        <v>-12569.526143506608</v>
      </c>
      <c r="R157" s="11">
        <f t="shared" ca="1" si="1493"/>
        <v>-11544.018566962721</v>
      </c>
      <c r="S157" s="11">
        <f t="shared" ca="1" si="1493"/>
        <v>-10526.522619826248</v>
      </c>
      <c r="T157" s="11">
        <f t="shared" ca="1" si="1493"/>
        <v>-9517.0833238793693</v>
      </c>
      <c r="U157" s="11">
        <f t="shared" ca="1" si="1493"/>
        <v>-8515.7460661995538</v>
      </c>
      <c r="V157" s="11">
        <f t="shared" ca="1" si="1493"/>
        <v>-7522.5565998252423</v>
      </c>
      <c r="W157" s="11">
        <f t="shared" ca="1" si="1493"/>
        <v>-6675.5476548707074</v>
      </c>
      <c r="X157" s="11">
        <f t="shared" ca="1" si="1493"/>
        <v>-5830.0525614769176</v>
      </c>
      <c r="Y157" s="11">
        <f t="shared" ca="1" si="1493"/>
        <v>-4986.3305444233656</v>
      </c>
      <c r="Z157" s="11">
        <f t="shared" ca="1" si="1493"/>
        <v>-4144.6347852539593</v>
      </c>
      <c r="AA157" s="11">
        <f t="shared" ca="1" si="1493"/>
        <v>-3305.2126077067442</v>
      </c>
      <c r="AB157" s="11">
        <f t="shared" ca="1" si="1493"/>
        <v>-2596.9399543994018</v>
      </c>
      <c r="AC157" s="11">
        <f t="shared" ca="1" si="1493"/>
        <v>-1894.3060297945271</v>
      </c>
      <c r="AD157" s="11">
        <f t="shared" ca="1" si="1493"/>
        <v>-1197.3701355151679</v>
      </c>
      <c r="AE157" s="11">
        <f t="shared" ca="1" si="1493"/>
        <v>-506.19199892866015</v>
      </c>
      <c r="AF157" s="11">
        <f t="shared" ca="1" si="1493"/>
        <v>179.16822699726754</v>
      </c>
      <c r="AG157" s="11">
        <f t="shared" ca="1" si="1493"/>
        <v>858.64996390950228</v>
      </c>
      <c r="AH157" s="11">
        <f t="shared" ca="1" si="1493"/>
        <v>1532.1922083515287</v>
      </c>
      <c r="AI157" s="11">
        <f t="shared" ca="1" si="1493"/>
        <v>2199.7335321084092</v>
      </c>
      <c r="AJ157" s="11">
        <f t="shared" ca="1" si="1493"/>
        <v>2861.2120826109399</v>
      </c>
      <c r="AK157" s="11">
        <f t="shared" ca="1" si="1493"/>
        <v>3516.5655833953056</v>
      </c>
      <c r="AL157" s="11">
        <f t="shared" ca="1" si="1493"/>
        <v>4165.7313346147039</v>
      </c>
      <c r="AM157" s="11">
        <f t="shared" ca="1" si="1493"/>
        <v>4808.6462135995444</v>
      </c>
      <c r="AN157" s="11">
        <f t="shared" ca="1" si="1493"/>
        <v>5445.2466754629622</v>
      </c>
      <c r="AO157" s="11">
        <f t="shared" ca="1" si="1493"/>
        <v>6075.4687537485243</v>
      </c>
      <c r="AP157" s="12">
        <f t="shared" ca="1" si="1493"/>
        <v>6699.2480611171104</v>
      </c>
    </row>
    <row r="158" spans="12:42" ht="15.75" thickBot="1" x14ac:dyDescent="0.3">
      <c r="L158" s="66" t="s">
        <v>9</v>
      </c>
      <c r="M158" s="67">
        <v>1</v>
      </c>
      <c r="N158" s="67">
        <v>2</v>
      </c>
      <c r="O158" s="67">
        <v>3</v>
      </c>
      <c r="P158" s="67">
        <v>4</v>
      </c>
      <c r="Q158" s="67">
        <v>5</v>
      </c>
      <c r="R158" s="67">
        <v>6</v>
      </c>
      <c r="S158" s="67">
        <v>7</v>
      </c>
      <c r="T158" s="67">
        <v>8</v>
      </c>
      <c r="U158" s="67">
        <v>9</v>
      </c>
      <c r="V158" s="67">
        <v>10</v>
      </c>
      <c r="W158" s="67">
        <v>11</v>
      </c>
      <c r="X158" s="67">
        <v>12</v>
      </c>
      <c r="Y158" s="67">
        <v>13</v>
      </c>
      <c r="Z158" s="67">
        <v>14</v>
      </c>
      <c r="AA158" s="67">
        <v>15</v>
      </c>
      <c r="AB158" s="67">
        <v>16</v>
      </c>
      <c r="AC158" s="67">
        <v>17</v>
      </c>
      <c r="AD158" s="67">
        <v>18</v>
      </c>
      <c r="AE158" s="67">
        <v>19</v>
      </c>
      <c r="AF158" s="67">
        <v>20</v>
      </c>
      <c r="AG158" s="67">
        <v>21</v>
      </c>
      <c r="AH158" s="67">
        <v>22</v>
      </c>
      <c r="AI158" s="67">
        <v>23</v>
      </c>
      <c r="AJ158" s="67">
        <v>24</v>
      </c>
      <c r="AK158" s="67">
        <v>25</v>
      </c>
      <c r="AL158" s="67">
        <v>26</v>
      </c>
      <c r="AM158" s="67">
        <v>27</v>
      </c>
      <c r="AN158" s="67">
        <v>28</v>
      </c>
      <c r="AO158" s="67">
        <v>29</v>
      </c>
      <c r="AP158" s="68">
        <v>30</v>
      </c>
    </row>
    <row r="159" spans="12:42" x14ac:dyDescent="0.25">
      <c r="L159" s="62"/>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7"/>
    </row>
    <row r="160" spans="12:42" x14ac:dyDescent="0.25">
      <c r="L160" s="62" t="s">
        <v>120</v>
      </c>
      <c r="M160" s="8">
        <f t="shared" ref="M160:AP160" ca="1" si="1494">INDIRECT(ADDRESS(ROW(PNM)+7,COLUMN(PNM)+(3*M148),1,0,"Bilans"),0)</f>
        <v>1922.6432245553594</v>
      </c>
      <c r="N160" s="8">
        <f t="shared" ca="1" si="1494"/>
        <v>1907.6912772178405</v>
      </c>
      <c r="O160" s="8">
        <f t="shared" ca="1" si="1494"/>
        <v>1894.3172214703047</v>
      </c>
      <c r="P160" s="8">
        <f t="shared" ca="1" si="1494"/>
        <v>1880.9196814153656</v>
      </c>
      <c r="Q160" s="8">
        <f t="shared" ca="1" si="1494"/>
        <v>1867.4984086474747</v>
      </c>
      <c r="R160" s="8">
        <f t="shared" ca="1" si="1494"/>
        <v>1854.0531538713599</v>
      </c>
      <c r="S160" s="8">
        <f t="shared" ca="1" si="1494"/>
        <v>1840.5836670522062</v>
      </c>
      <c r="T160" s="8">
        <f t="shared" ca="1" si="1494"/>
        <v>1827.0896975588307</v>
      </c>
      <c r="U160" s="8">
        <f t="shared" ca="1" si="1494"/>
        <v>1813.570994300107</v>
      </c>
      <c r="V160" s="8">
        <f t="shared" ca="1" si="1494"/>
        <v>1800.0273058548783</v>
      </c>
      <c r="W160" s="8">
        <f t="shared" ca="1" si="1494"/>
        <v>1786.458380595597</v>
      </c>
      <c r="X160" s="8">
        <f t="shared" ca="1" si="1494"/>
        <v>1772.8639668059168</v>
      </c>
      <c r="Y160" s="8">
        <f t="shared" ca="1" si="1494"/>
        <v>1759.2438127924672</v>
      </c>
      <c r="Z160" s="8">
        <f t="shared" ca="1" si="1494"/>
        <v>1745.5976669910049</v>
      </c>
      <c r="AA160" s="8">
        <f t="shared" ca="1" si="1494"/>
        <v>1731.9252780671745</v>
      </c>
      <c r="AB160" s="8">
        <f t="shared" ca="1" si="1494"/>
        <v>1718.2263950120534</v>
      </c>
      <c r="AC160" s="8">
        <f t="shared" ca="1" si="1494"/>
        <v>1704.5007672326935</v>
      </c>
      <c r="AD160" s="8">
        <f t="shared" ca="1" si="1494"/>
        <v>1690.7481446378379</v>
      </c>
      <c r="AE160" s="8">
        <f t="shared" ca="1" si="1494"/>
        <v>1676.9682777189951</v>
      </c>
      <c r="AF160" s="8">
        <f t="shared" ca="1" si="1494"/>
        <v>1663.1609176270474</v>
      </c>
      <c r="AG160" s="8">
        <f t="shared" ca="1" si="1494"/>
        <v>1649.325816244562</v>
      </c>
      <c r="AH160" s="8">
        <f t="shared" ca="1" si="1494"/>
        <v>1635.4627262539725</v>
      </c>
      <c r="AI160" s="8">
        <f t="shared" ca="1" si="1494"/>
        <v>1621.5714012017791</v>
      </c>
      <c r="AJ160" s="8">
        <f t="shared" ca="1" si="1494"/>
        <v>1607.6515955589332</v>
      </c>
      <c r="AK160" s="8">
        <f t="shared" ca="1" si="1494"/>
        <v>1593.7030647775525</v>
      </c>
      <c r="AL160" s="8">
        <f t="shared" ca="1" si="1494"/>
        <v>1579.7255653441005</v>
      </c>
      <c r="AM160" s="8">
        <f t="shared" ca="1" si="1494"/>
        <v>1565.718854829174</v>
      </c>
      <c r="AN160" s="8">
        <f t="shared" ca="1" si="1494"/>
        <v>1551.6826919340456</v>
      </c>
      <c r="AO160" s="8">
        <f t="shared" ca="1" si="1494"/>
        <v>1537.6168365340668</v>
      </c>
      <c r="AP160" s="8">
        <f t="shared" ca="1" si="1494"/>
        <v>1523.5210497190753</v>
      </c>
    </row>
    <row r="161" spans="12:42" x14ac:dyDescent="0.25">
      <c r="L161" s="62" t="s">
        <v>19</v>
      </c>
      <c r="M161" s="8">
        <f t="shared" ref="M161:AP161" ca="1" si="1495">M160-M149</f>
        <v>1622.2405618736586</v>
      </c>
      <c r="N161" s="8">
        <f t="shared" ca="1" si="1495"/>
        <v>1606.885411396988</v>
      </c>
      <c r="O161" s="8">
        <f t="shared" ca="1" si="1495"/>
        <v>1593.107611327443</v>
      </c>
      <c r="P161" s="8">
        <f t="shared" ca="1" si="1495"/>
        <v>1579.3057850412567</v>
      </c>
      <c r="Q161" s="8">
        <f t="shared" ca="1" si="1495"/>
        <v>1565.4796834055251</v>
      </c>
      <c r="R161" s="8">
        <f t="shared" ca="1" si="1495"/>
        <v>1551.6290563966443</v>
      </c>
      <c r="S161" s="8">
        <f t="shared" ca="1" si="1495"/>
        <v>1537.7536532504901</v>
      </c>
      <c r="T161" s="8">
        <f t="shared" ca="1" si="1495"/>
        <v>1523.8532226055918</v>
      </c>
      <c r="U161" s="8">
        <f t="shared" ca="1" si="1495"/>
        <v>1509.9275126395542</v>
      </c>
      <c r="V161" s="8">
        <f t="shared" ca="1" si="1495"/>
        <v>1495.9762711989706</v>
      </c>
      <c r="W161" s="8">
        <f t="shared" ca="1" si="1495"/>
        <v>1344.0126353510361</v>
      </c>
      <c r="X161" s="8">
        <f t="shared" ca="1" si="1495"/>
        <v>1336.7361195483172</v>
      </c>
      <c r="Y161" s="8">
        <f t="shared" ca="1" si="1495"/>
        <v>1329.2209439685817</v>
      </c>
      <c r="Z161" s="8">
        <f t="shared" ca="1" si="1495"/>
        <v>1321.4732670015173</v>
      </c>
      <c r="AA161" s="8">
        <f t="shared" ca="1" si="1495"/>
        <v>1313.4990619456962</v>
      </c>
      <c r="AB161" s="8">
        <f t="shared" ca="1" si="1495"/>
        <v>1411.7185292051654</v>
      </c>
      <c r="AC161" s="8">
        <f t="shared" ca="1" si="1495"/>
        <v>1397.581503828445</v>
      </c>
      <c r="AD161" s="8">
        <f t="shared" ca="1" si="1495"/>
        <v>1383.4169314546959</v>
      </c>
      <c r="AE161" s="8">
        <f t="shared" ca="1" si="1495"/>
        <v>1369.224561834284</v>
      </c>
      <c r="AF161" s="8">
        <f t="shared" ca="1" si="1495"/>
        <v>1355.0041453759541</v>
      </c>
      <c r="AG161" s="8">
        <f t="shared" ca="1" si="1495"/>
        <v>1340.7554332191391</v>
      </c>
      <c r="AH161" s="8">
        <f t="shared" ca="1" si="1495"/>
        <v>1326.4781773021414</v>
      </c>
      <c r="AI161" s="8">
        <f t="shared" ca="1" si="1495"/>
        <v>1312.172130426331</v>
      </c>
      <c r="AJ161" s="8">
        <f t="shared" ca="1" si="1495"/>
        <v>1297.8370463165293</v>
      </c>
      <c r="AK161" s="8">
        <f t="shared" ca="1" si="1495"/>
        <v>1283.4726796777225</v>
      </c>
      <c r="AL161" s="8">
        <f t="shared" ca="1" si="1495"/>
        <v>1269.0787862482391</v>
      </c>
      <c r="AM161" s="8">
        <f t="shared" ca="1" si="1495"/>
        <v>1254.6551228495377</v>
      </c>
      <c r="AN161" s="8">
        <f t="shared" ca="1" si="1495"/>
        <v>1240.2014474327468</v>
      </c>
      <c r="AO161" s="8">
        <f t="shared" ca="1" si="1495"/>
        <v>1225.7175191220667</v>
      </c>
      <c r="AP161" s="8">
        <f t="shared" ca="1" si="1495"/>
        <v>1211.203098255176</v>
      </c>
    </row>
    <row r="162" spans="12:42" ht="15.75" thickBot="1" x14ac:dyDescent="0.3">
      <c r="L162" s="72" t="s">
        <v>131</v>
      </c>
      <c r="M162" s="73">
        <f ca="1">-M147+M161</f>
        <v>-16197.759438126341</v>
      </c>
      <c r="N162" s="73">
        <f t="shared" ref="N162:AP162" ca="1" si="1496">M162+N161</f>
        <v>-14590.874026729352</v>
      </c>
      <c r="O162" s="73">
        <f t="shared" ca="1" si="1496"/>
        <v>-12997.766415401909</v>
      </c>
      <c r="P162" s="73">
        <f t="shared" ca="1" si="1496"/>
        <v>-11418.460630360652</v>
      </c>
      <c r="Q162" s="73">
        <f t="shared" ca="1" si="1496"/>
        <v>-9852.9809469551274</v>
      </c>
      <c r="R162" s="73">
        <f t="shared" ca="1" si="1496"/>
        <v>-8301.3518905584824</v>
      </c>
      <c r="S162" s="73">
        <f t="shared" ca="1" si="1496"/>
        <v>-6763.5982373079923</v>
      </c>
      <c r="T162" s="73">
        <f t="shared" ca="1" si="1496"/>
        <v>-5239.745014702401</v>
      </c>
      <c r="U162" s="73">
        <f t="shared" ca="1" si="1496"/>
        <v>-3729.8175020628469</v>
      </c>
      <c r="V162" s="73">
        <f t="shared" ca="1" si="1496"/>
        <v>-2233.8412308638763</v>
      </c>
      <c r="W162" s="73">
        <f t="shared" ca="1" si="1496"/>
        <v>-889.82859551284014</v>
      </c>
      <c r="X162" s="73">
        <f t="shared" ca="1" si="1496"/>
        <v>446.90752403547708</v>
      </c>
      <c r="Y162" s="73">
        <f t="shared" ca="1" si="1496"/>
        <v>1776.1284680040587</v>
      </c>
      <c r="Z162" s="73">
        <f t="shared" ca="1" si="1496"/>
        <v>3097.6017350055763</v>
      </c>
      <c r="AA162" s="73">
        <f t="shared" ca="1" si="1496"/>
        <v>4411.1007969512721</v>
      </c>
      <c r="AB162" s="73">
        <f t="shared" ca="1" si="1496"/>
        <v>5822.8193261564375</v>
      </c>
      <c r="AC162" s="73">
        <f t="shared" ca="1" si="1496"/>
        <v>7220.4008299848829</v>
      </c>
      <c r="AD162" s="73">
        <f t="shared" ca="1" si="1496"/>
        <v>8603.817761439579</v>
      </c>
      <c r="AE162" s="73">
        <f t="shared" ca="1" si="1496"/>
        <v>9973.0423232738631</v>
      </c>
      <c r="AF162" s="73">
        <f t="shared" ca="1" si="1496"/>
        <v>11328.046468649816</v>
      </c>
      <c r="AG162" s="73">
        <f t="shared" ca="1" si="1496"/>
        <v>12668.801901868956</v>
      </c>
      <c r="AH162" s="73">
        <f t="shared" ca="1" si="1496"/>
        <v>13995.280079171098</v>
      </c>
      <c r="AI162" s="73">
        <f t="shared" ca="1" si="1496"/>
        <v>15307.452209597428</v>
      </c>
      <c r="AJ162" s="73">
        <f t="shared" ca="1" si="1496"/>
        <v>16605.289255913958</v>
      </c>
      <c r="AK162" s="73">
        <f t="shared" ca="1" si="1496"/>
        <v>17888.76193559168</v>
      </c>
      <c r="AL162" s="73">
        <f t="shared" ca="1" si="1496"/>
        <v>19157.840721839919</v>
      </c>
      <c r="AM162" s="73">
        <f t="shared" ca="1" si="1496"/>
        <v>20412.495844689456</v>
      </c>
      <c r="AN162" s="73">
        <f t="shared" ca="1" si="1496"/>
        <v>21652.697292122204</v>
      </c>
      <c r="AO162" s="73">
        <f t="shared" ca="1" si="1496"/>
        <v>22878.414811244271</v>
      </c>
      <c r="AP162" s="74">
        <f t="shared" ca="1" si="1496"/>
        <v>24089.617909499448</v>
      </c>
    </row>
    <row r="163" spans="12:42" x14ac:dyDescent="0.25">
      <c r="L163" s="61" t="s">
        <v>9</v>
      </c>
      <c r="M163" s="9">
        <v>1</v>
      </c>
      <c r="N163" s="9">
        <v>2</v>
      </c>
      <c r="O163" s="9">
        <v>3</v>
      </c>
      <c r="P163" s="9">
        <v>4</v>
      </c>
      <c r="Q163" s="9">
        <v>5</v>
      </c>
      <c r="R163" s="9">
        <v>6</v>
      </c>
      <c r="S163" s="9">
        <v>7</v>
      </c>
      <c r="T163" s="9">
        <v>8</v>
      </c>
      <c r="U163" s="9">
        <v>9</v>
      </c>
      <c r="V163" s="9">
        <v>10</v>
      </c>
      <c r="W163" s="9">
        <v>11</v>
      </c>
      <c r="X163" s="9">
        <v>12</v>
      </c>
      <c r="Y163" s="9">
        <v>13</v>
      </c>
      <c r="Z163" s="9">
        <v>14</v>
      </c>
      <c r="AA163" s="9">
        <v>15</v>
      </c>
      <c r="AB163" s="9">
        <v>16</v>
      </c>
      <c r="AC163" s="9">
        <v>17</v>
      </c>
      <c r="AD163" s="9">
        <v>18</v>
      </c>
      <c r="AE163" s="9">
        <v>19</v>
      </c>
      <c r="AF163" s="9">
        <v>20</v>
      </c>
      <c r="AG163" s="9">
        <v>21</v>
      </c>
      <c r="AH163" s="9">
        <v>22</v>
      </c>
      <c r="AI163" s="9">
        <v>23</v>
      </c>
      <c r="AJ163" s="9">
        <v>24</v>
      </c>
      <c r="AK163" s="9">
        <v>25</v>
      </c>
      <c r="AL163" s="9">
        <v>26</v>
      </c>
      <c r="AM163" s="9">
        <v>27</v>
      </c>
      <c r="AN163" s="9">
        <v>28</v>
      </c>
      <c r="AO163" s="9">
        <v>29</v>
      </c>
      <c r="AP163" s="10">
        <v>30</v>
      </c>
    </row>
    <row r="164" spans="12:42" x14ac:dyDescent="0.25">
      <c r="L164" s="62" t="s">
        <v>121</v>
      </c>
      <c r="M164" s="8">
        <f t="shared" ref="M164:AP164" ca="1" si="1497">INDIRECT(ADDRESS(ROW(PNMN)+7,COLUMN(PNMN)+(3*M148),1,0,"Bilans"),0)</f>
        <v>1916.9711147946168</v>
      </c>
      <c r="N164" s="8">
        <f t="shared" ca="1" si="1497"/>
        <v>1907.6912772178405</v>
      </c>
      <c r="O164" s="8">
        <f t="shared" ca="1" si="1497"/>
        <v>1894.3172214703047</v>
      </c>
      <c r="P164" s="8">
        <f t="shared" ca="1" si="1497"/>
        <v>1880.9196814153656</v>
      </c>
      <c r="Q164" s="8">
        <f t="shared" ca="1" si="1497"/>
        <v>1867.4984086474747</v>
      </c>
      <c r="R164" s="8">
        <f t="shared" ca="1" si="1497"/>
        <v>1854.0531538713599</v>
      </c>
      <c r="S164" s="8">
        <f t="shared" ca="1" si="1497"/>
        <v>1840.5836670522062</v>
      </c>
      <c r="T164" s="8">
        <f t="shared" ca="1" si="1497"/>
        <v>1827.0896975588307</v>
      </c>
      <c r="U164" s="8">
        <f t="shared" ca="1" si="1497"/>
        <v>1813.570994300107</v>
      </c>
      <c r="V164" s="8">
        <f t="shared" ca="1" si="1497"/>
        <v>1800.0273058548783</v>
      </c>
      <c r="W164" s="8">
        <f t="shared" ca="1" si="1497"/>
        <v>1786.458380595597</v>
      </c>
      <c r="X164" s="8">
        <f t="shared" ca="1" si="1497"/>
        <v>1772.8639668059168</v>
      </c>
      <c r="Y164" s="8">
        <f t="shared" ca="1" si="1497"/>
        <v>1759.2438127924672</v>
      </c>
      <c r="Z164" s="8">
        <f t="shared" ca="1" si="1497"/>
        <v>1745.5976669910049</v>
      </c>
      <c r="AA164" s="8">
        <f t="shared" ca="1" si="1497"/>
        <v>1731.9252780671745</v>
      </c>
      <c r="AB164" s="8">
        <f t="shared" ca="1" si="1497"/>
        <v>1718.2263950120534</v>
      </c>
      <c r="AC164" s="8">
        <f t="shared" ca="1" si="1497"/>
        <v>1704.5007672326935</v>
      </c>
      <c r="AD164" s="8">
        <f t="shared" ca="1" si="1497"/>
        <v>1690.7481446378379</v>
      </c>
      <c r="AE164" s="8">
        <f t="shared" ca="1" si="1497"/>
        <v>1676.9682777189951</v>
      </c>
      <c r="AF164" s="8">
        <f t="shared" ca="1" si="1497"/>
        <v>1663.1609176270474</v>
      </c>
      <c r="AG164" s="8">
        <f t="shared" ca="1" si="1497"/>
        <v>1649.325816244562</v>
      </c>
      <c r="AH164" s="8">
        <f t="shared" ca="1" si="1497"/>
        <v>1635.4627262539725</v>
      </c>
      <c r="AI164" s="8">
        <f t="shared" ca="1" si="1497"/>
        <v>1621.5714012017791</v>
      </c>
      <c r="AJ164" s="8">
        <f t="shared" ca="1" si="1497"/>
        <v>1607.6515955589332</v>
      </c>
      <c r="AK164" s="8">
        <f t="shared" ca="1" si="1497"/>
        <v>1593.7030647775525</v>
      </c>
      <c r="AL164" s="8">
        <f t="shared" ca="1" si="1497"/>
        <v>1579.7255653441005</v>
      </c>
      <c r="AM164" s="8">
        <f t="shared" ca="1" si="1497"/>
        <v>1565.718854829174</v>
      </c>
      <c r="AN164" s="8">
        <f t="shared" ca="1" si="1497"/>
        <v>1551.6826919340456</v>
      </c>
      <c r="AO164" s="8">
        <f t="shared" ca="1" si="1497"/>
        <v>1537.6168365340668</v>
      </c>
      <c r="AP164" s="8">
        <f t="shared" ca="1" si="1497"/>
        <v>1523.5210497190753</v>
      </c>
    </row>
    <row r="165" spans="12:42" x14ac:dyDescent="0.25">
      <c r="L165" s="62" t="s">
        <v>19</v>
      </c>
      <c r="M165" s="8">
        <f t="shared" ref="M165:AP165" ca="1" si="1498">M164-M149</f>
        <v>1616.568452112916</v>
      </c>
      <c r="N165" s="8">
        <f t="shared" ca="1" si="1498"/>
        <v>1606.885411396988</v>
      </c>
      <c r="O165" s="8">
        <f t="shared" ca="1" si="1498"/>
        <v>1593.107611327443</v>
      </c>
      <c r="P165" s="8">
        <f t="shared" ca="1" si="1498"/>
        <v>1579.3057850412567</v>
      </c>
      <c r="Q165" s="8">
        <f t="shared" ca="1" si="1498"/>
        <v>1565.4796834055251</v>
      </c>
      <c r="R165" s="8">
        <f t="shared" ca="1" si="1498"/>
        <v>1551.6290563966443</v>
      </c>
      <c r="S165" s="8">
        <f t="shared" ca="1" si="1498"/>
        <v>1537.7536532504901</v>
      </c>
      <c r="T165" s="8">
        <f t="shared" ca="1" si="1498"/>
        <v>1523.8532226055918</v>
      </c>
      <c r="U165" s="8">
        <f t="shared" ca="1" si="1498"/>
        <v>1509.9275126395542</v>
      </c>
      <c r="V165" s="8">
        <f t="shared" ca="1" si="1498"/>
        <v>1495.9762711989706</v>
      </c>
      <c r="W165" s="8">
        <f t="shared" ca="1" si="1498"/>
        <v>1344.0126353510361</v>
      </c>
      <c r="X165" s="8">
        <f t="shared" ca="1" si="1498"/>
        <v>1336.7361195483172</v>
      </c>
      <c r="Y165" s="8">
        <f t="shared" ca="1" si="1498"/>
        <v>1329.2209439685817</v>
      </c>
      <c r="Z165" s="8">
        <f t="shared" ca="1" si="1498"/>
        <v>1321.4732670015173</v>
      </c>
      <c r="AA165" s="8">
        <f t="shared" ca="1" si="1498"/>
        <v>1313.4990619456962</v>
      </c>
      <c r="AB165" s="8">
        <f t="shared" ca="1" si="1498"/>
        <v>1411.7185292051654</v>
      </c>
      <c r="AC165" s="8">
        <f t="shared" ca="1" si="1498"/>
        <v>1397.581503828445</v>
      </c>
      <c r="AD165" s="8">
        <f t="shared" ca="1" si="1498"/>
        <v>1383.4169314546959</v>
      </c>
      <c r="AE165" s="8">
        <f t="shared" ca="1" si="1498"/>
        <v>1369.224561834284</v>
      </c>
      <c r="AF165" s="8">
        <f t="shared" ca="1" si="1498"/>
        <v>1355.0041453759541</v>
      </c>
      <c r="AG165" s="8">
        <f t="shared" ca="1" si="1498"/>
        <v>1340.7554332191391</v>
      </c>
      <c r="AH165" s="8">
        <f t="shared" ca="1" si="1498"/>
        <v>1326.4781773021414</v>
      </c>
      <c r="AI165" s="8">
        <f t="shared" ca="1" si="1498"/>
        <v>1312.172130426331</v>
      </c>
      <c r="AJ165" s="8">
        <f t="shared" ca="1" si="1498"/>
        <v>1297.8370463165293</v>
      </c>
      <c r="AK165" s="8">
        <f t="shared" ca="1" si="1498"/>
        <v>1283.4726796777225</v>
      </c>
      <c r="AL165" s="8">
        <f t="shared" ca="1" si="1498"/>
        <v>1269.0787862482391</v>
      </c>
      <c r="AM165" s="8">
        <f t="shared" ca="1" si="1498"/>
        <v>1254.6551228495377</v>
      </c>
      <c r="AN165" s="8">
        <f t="shared" ca="1" si="1498"/>
        <v>1240.2014474327468</v>
      </c>
      <c r="AO165" s="8">
        <f t="shared" ca="1" si="1498"/>
        <v>1225.7175191220667</v>
      </c>
      <c r="AP165" s="8">
        <f t="shared" ca="1" si="1498"/>
        <v>1211.203098255176</v>
      </c>
    </row>
    <row r="166" spans="12:42" ht="15.75" thickBot="1" x14ac:dyDescent="0.3">
      <c r="L166" s="80" t="s">
        <v>132</v>
      </c>
      <c r="M166" s="81">
        <f ca="1">-M147+M165</f>
        <v>-16203.431547887085</v>
      </c>
      <c r="N166" s="81">
        <f t="shared" ref="N166:AP166" ca="1" si="1499">M166+N165</f>
        <v>-14596.546136490097</v>
      </c>
      <c r="O166" s="81">
        <f t="shared" ca="1" si="1499"/>
        <v>-13003.438525162654</v>
      </c>
      <c r="P166" s="81">
        <f t="shared" ca="1" si="1499"/>
        <v>-11424.132740121397</v>
      </c>
      <c r="Q166" s="81">
        <f t="shared" ca="1" si="1499"/>
        <v>-9858.6530567158716</v>
      </c>
      <c r="R166" s="81">
        <f t="shared" ca="1" si="1499"/>
        <v>-8307.0240003192266</v>
      </c>
      <c r="S166" s="81">
        <f t="shared" ca="1" si="1499"/>
        <v>-6769.2703470687366</v>
      </c>
      <c r="T166" s="81">
        <f t="shared" ca="1" si="1499"/>
        <v>-5245.4171244631452</v>
      </c>
      <c r="U166" s="81">
        <f t="shared" ca="1" si="1499"/>
        <v>-3735.4896118235911</v>
      </c>
      <c r="V166" s="81">
        <f t="shared" ca="1" si="1499"/>
        <v>-2239.5133406246205</v>
      </c>
      <c r="W166" s="81">
        <f t="shared" ca="1" si="1499"/>
        <v>-895.50070527358434</v>
      </c>
      <c r="X166" s="81">
        <f t="shared" ca="1" si="1499"/>
        <v>441.23541427473288</v>
      </c>
      <c r="Y166" s="81">
        <f t="shared" ca="1" si="1499"/>
        <v>1770.4563582433145</v>
      </c>
      <c r="Z166" s="81">
        <f t="shared" ca="1" si="1499"/>
        <v>3091.9296252448321</v>
      </c>
      <c r="AA166" s="81">
        <f t="shared" ca="1" si="1499"/>
        <v>4405.4286871905279</v>
      </c>
      <c r="AB166" s="81">
        <f t="shared" ca="1" si="1499"/>
        <v>5817.1472163956932</v>
      </c>
      <c r="AC166" s="81">
        <f t="shared" ca="1" si="1499"/>
        <v>7214.7287202241387</v>
      </c>
      <c r="AD166" s="81">
        <f t="shared" ca="1" si="1499"/>
        <v>8598.1456516788348</v>
      </c>
      <c r="AE166" s="81">
        <f t="shared" ca="1" si="1499"/>
        <v>9967.3702135131189</v>
      </c>
      <c r="AF166" s="81">
        <f t="shared" ca="1" si="1499"/>
        <v>11322.374358889072</v>
      </c>
      <c r="AG166" s="81">
        <f t="shared" ca="1" si="1499"/>
        <v>12663.129792108211</v>
      </c>
      <c r="AH166" s="81">
        <f t="shared" ca="1" si="1499"/>
        <v>13989.607969410354</v>
      </c>
      <c r="AI166" s="81">
        <f t="shared" ca="1" si="1499"/>
        <v>15301.780099836684</v>
      </c>
      <c r="AJ166" s="81">
        <f t="shared" ca="1" si="1499"/>
        <v>16599.617146153214</v>
      </c>
      <c r="AK166" s="81">
        <f t="shared" ca="1" si="1499"/>
        <v>17883.089825830935</v>
      </c>
      <c r="AL166" s="81">
        <f t="shared" ca="1" si="1499"/>
        <v>19152.168612079175</v>
      </c>
      <c r="AM166" s="81">
        <f t="shared" ca="1" si="1499"/>
        <v>20406.823734928712</v>
      </c>
      <c r="AN166" s="81">
        <f t="shared" ca="1" si="1499"/>
        <v>21647.02518236146</v>
      </c>
      <c r="AO166" s="81">
        <f t="shared" ca="1" si="1499"/>
        <v>22872.742701483527</v>
      </c>
      <c r="AP166" s="82">
        <f t="shared" ca="1" si="1499"/>
        <v>24083.945799738703</v>
      </c>
    </row>
    <row r="167" spans="12:42" x14ac:dyDescent="0.25">
      <c r="L167" s="61" t="s">
        <v>9</v>
      </c>
      <c r="M167" s="9">
        <v>1</v>
      </c>
      <c r="N167" s="9">
        <v>2</v>
      </c>
      <c r="O167" s="9">
        <v>3</v>
      </c>
      <c r="P167" s="9">
        <v>4</v>
      </c>
      <c r="Q167" s="9">
        <v>5</v>
      </c>
      <c r="R167" s="9">
        <v>6</v>
      </c>
      <c r="S167" s="9">
        <v>7</v>
      </c>
      <c r="T167" s="9">
        <v>8</v>
      </c>
      <c r="U167" s="9">
        <v>9</v>
      </c>
      <c r="V167" s="9">
        <v>10</v>
      </c>
      <c r="W167" s="9">
        <v>11</v>
      </c>
      <c r="X167" s="9">
        <v>12</v>
      </c>
      <c r="Y167" s="9">
        <v>13</v>
      </c>
      <c r="Z167" s="9">
        <v>14</v>
      </c>
      <c r="AA167" s="9">
        <v>15</v>
      </c>
      <c r="AB167" s="9">
        <v>16</v>
      </c>
      <c r="AC167" s="9">
        <v>17</v>
      </c>
      <c r="AD167" s="9">
        <v>18</v>
      </c>
      <c r="AE167" s="9">
        <v>19</v>
      </c>
      <c r="AF167" s="9">
        <v>20</v>
      </c>
      <c r="AG167" s="9">
        <v>21</v>
      </c>
      <c r="AH167" s="9">
        <v>22</v>
      </c>
      <c r="AI167" s="9">
        <v>23</v>
      </c>
      <c r="AJ167" s="9">
        <v>24</v>
      </c>
      <c r="AK167" s="9">
        <v>25</v>
      </c>
      <c r="AL167" s="9">
        <v>26</v>
      </c>
      <c r="AM167" s="9">
        <v>27</v>
      </c>
      <c r="AN167" s="9">
        <v>28</v>
      </c>
      <c r="AO167" s="9">
        <v>29</v>
      </c>
      <c r="AP167" s="10">
        <v>30</v>
      </c>
    </row>
    <row r="168" spans="12:42" x14ac:dyDescent="0.25">
      <c r="L168" s="62" t="s">
        <v>121</v>
      </c>
      <c r="M168" s="8">
        <f t="shared" ref="M168:AP168" ca="1" si="1500">INDIRECT(ADDRESS(ROW(NMU)+7,COLUMN(NMU)+(3*M148),1,0,"Bilans"),0)</f>
        <v>1691.5778656197176</v>
      </c>
      <c r="N168" s="8">
        <f t="shared" ca="1" si="1500"/>
        <v>1685.0420877742267</v>
      </c>
      <c r="O168" s="8">
        <f t="shared" ca="1" si="1500"/>
        <v>1673.7995417312507</v>
      </c>
      <c r="P168" s="8">
        <f t="shared" ca="1" si="1500"/>
        <v>1662.5378994448122</v>
      </c>
      <c r="Q168" s="8">
        <f t="shared" ca="1" si="1500"/>
        <v>1651.2564848610086</v>
      </c>
      <c r="R168" s="8">
        <f t="shared" ca="1" si="1500"/>
        <v>1639.9546317819372</v>
      </c>
      <c r="S168" s="8">
        <f t="shared" ca="1" si="1500"/>
        <v>1628.6316837130269</v>
      </c>
      <c r="T168" s="8">
        <f t="shared" ca="1" si="1500"/>
        <v>1617.2869937115631</v>
      </c>
      <c r="U168" s="8">
        <f t="shared" ca="1" si="1500"/>
        <v>1605.9199242364389</v>
      </c>
      <c r="V168" s="8">
        <f t="shared" ca="1" si="1500"/>
        <v>1594.5298469991708</v>
      </c>
      <c r="W168" s="8">
        <f t="shared" ca="1" si="1500"/>
        <v>1583.116142816194</v>
      </c>
      <c r="X168" s="8">
        <f t="shared" ca="1" si="1500"/>
        <v>1571.67820146248</v>
      </c>
      <c r="Y168" s="8">
        <f t="shared" ca="1" si="1500"/>
        <v>1560.21542152649</v>
      </c>
      <c r="Z168" s="8">
        <f t="shared" ca="1" si="1500"/>
        <v>1548.727210266494</v>
      </c>
      <c r="AA168" s="8">
        <f t="shared" ca="1" si="1500"/>
        <v>1537.2129834682746</v>
      </c>
      <c r="AB168" s="8">
        <f t="shared" ca="1" si="1500"/>
        <v>718.65054438912523</v>
      </c>
      <c r="AC168" s="8">
        <f t="shared" ca="1" si="1500"/>
        <v>717.00074563665453</v>
      </c>
      <c r="AD168" s="8">
        <f t="shared" ca="1" si="1500"/>
        <v>715.27882968130609</v>
      </c>
      <c r="AE168" s="8">
        <f t="shared" ca="1" si="1500"/>
        <v>713.48429764185914</v>
      </c>
      <c r="AF168" s="8">
        <f t="shared" ca="1" si="1500"/>
        <v>711.61665056540164</v>
      </c>
      <c r="AG168" s="8">
        <f t="shared" ca="1" si="1500"/>
        <v>709.67538949793845</v>
      </c>
      <c r="AH168" s="8">
        <f t="shared" ca="1" si="1500"/>
        <v>707.66001555086143</v>
      </c>
      <c r="AI168" s="8">
        <f t="shared" ca="1" si="1500"/>
        <v>705.57002996344056</v>
      </c>
      <c r="AJ168" s="8">
        <f t="shared" ca="1" si="1500"/>
        <v>703.40493416149275</v>
      </c>
      <c r="AK168" s="8">
        <f t="shared" ca="1" si="1500"/>
        <v>701.16422981237429</v>
      </c>
      <c r="AL168" s="8">
        <f t="shared" ca="1" si="1500"/>
        <v>698.84741887643997</v>
      </c>
      <c r="AM168" s="8">
        <f t="shared" ca="1" si="1500"/>
        <v>696.45400365510682</v>
      </c>
      <c r="AN168" s="8">
        <f t="shared" ca="1" si="1500"/>
        <v>693.98348683566178</v>
      </c>
      <c r="AO168" s="8">
        <f t="shared" ca="1" si="1500"/>
        <v>691.43537153293494</v>
      </c>
      <c r="AP168" s="8">
        <f t="shared" ca="1" si="1500"/>
        <v>688.80916132796835</v>
      </c>
    </row>
    <row r="169" spans="12:42" x14ac:dyDescent="0.25">
      <c r="L169" s="62" t="s">
        <v>19</v>
      </c>
      <c r="M169" s="8">
        <f t="shared" ref="M169:AP169" ca="1" si="1501">M168-M149</f>
        <v>1391.1752029380168</v>
      </c>
      <c r="N169" s="8">
        <f t="shared" ca="1" si="1501"/>
        <v>1384.2362219533743</v>
      </c>
      <c r="O169" s="8">
        <f t="shared" ca="1" si="1501"/>
        <v>1372.5899315883889</v>
      </c>
      <c r="P169" s="8">
        <f t="shared" ca="1" si="1501"/>
        <v>1360.9240030707033</v>
      </c>
      <c r="Q169" s="8">
        <f t="shared" ca="1" si="1501"/>
        <v>1349.237759619059</v>
      </c>
      <c r="R169" s="8">
        <f t="shared" ca="1" si="1501"/>
        <v>1337.5305343072216</v>
      </c>
      <c r="S169" s="8">
        <f t="shared" ca="1" si="1501"/>
        <v>1325.8016699113109</v>
      </c>
      <c r="T169" s="8">
        <f t="shared" ca="1" si="1501"/>
        <v>1314.050518758324</v>
      </c>
      <c r="U169" s="8">
        <f t="shared" ca="1" si="1501"/>
        <v>1302.276442575886</v>
      </c>
      <c r="V169" s="8">
        <f t="shared" ca="1" si="1501"/>
        <v>1290.4788123432631</v>
      </c>
      <c r="W169" s="8">
        <f t="shared" ca="1" si="1501"/>
        <v>1140.6703975716332</v>
      </c>
      <c r="X169" s="8">
        <f t="shared" ca="1" si="1501"/>
        <v>1135.5503542048805</v>
      </c>
      <c r="Y169" s="8">
        <f t="shared" ca="1" si="1501"/>
        <v>1130.1925527026044</v>
      </c>
      <c r="Z169" s="8">
        <f t="shared" ca="1" si="1501"/>
        <v>1124.6028102770065</v>
      </c>
      <c r="AA169" s="8">
        <f t="shared" ca="1" si="1501"/>
        <v>1118.7867673467963</v>
      </c>
      <c r="AB169" s="8">
        <f t="shared" ca="1" si="1501"/>
        <v>412.14267858223729</v>
      </c>
      <c r="AC169" s="8">
        <f t="shared" ca="1" si="1501"/>
        <v>410.0814822324059</v>
      </c>
      <c r="AD169" s="8">
        <f t="shared" ca="1" si="1501"/>
        <v>407.94761649816417</v>
      </c>
      <c r="AE169" s="8">
        <f t="shared" ca="1" si="1501"/>
        <v>405.74058175714822</v>
      </c>
      <c r="AF169" s="8">
        <f t="shared" ca="1" si="1501"/>
        <v>403.4598783143083</v>
      </c>
      <c r="AG169" s="8">
        <f t="shared" ca="1" si="1501"/>
        <v>401.10500647251553</v>
      </c>
      <c r="AH169" s="8">
        <f t="shared" ca="1" si="1501"/>
        <v>398.67546659903024</v>
      </c>
      <c r="AI169" s="8">
        <f t="shared" ca="1" si="1501"/>
        <v>396.17075918799247</v>
      </c>
      <c r="AJ169" s="8">
        <f t="shared" ca="1" si="1501"/>
        <v>393.59038491908893</v>
      </c>
      <c r="AK169" s="8">
        <f t="shared" ca="1" si="1501"/>
        <v>390.93384471254427</v>
      </c>
      <c r="AL169" s="8">
        <f t="shared" ca="1" si="1501"/>
        <v>388.20063978057863</v>
      </c>
      <c r="AM169" s="8">
        <f t="shared" ca="1" si="1501"/>
        <v>385.39027167547061</v>
      </c>
      <c r="AN169" s="8">
        <f t="shared" ca="1" si="1501"/>
        <v>382.50224233436296</v>
      </c>
      <c r="AO169" s="8">
        <f t="shared" ca="1" si="1501"/>
        <v>379.53605412093475</v>
      </c>
      <c r="AP169" s="8">
        <f t="shared" ca="1" si="1501"/>
        <v>376.49120986406894</v>
      </c>
    </row>
    <row r="170" spans="12:42" ht="15.75" thickBot="1" x14ac:dyDescent="0.3">
      <c r="L170" s="78" t="s">
        <v>219</v>
      </c>
      <c r="M170" s="79">
        <f ca="1">-M147+M169</f>
        <v>-16428.824797061985</v>
      </c>
      <c r="N170" s="79">
        <f t="shared" ref="N170:AP170" ca="1" si="1502">M170+N169</f>
        <v>-15044.58857510861</v>
      </c>
      <c r="O170" s="79">
        <f t="shared" ca="1" si="1502"/>
        <v>-13671.998643520221</v>
      </c>
      <c r="P170" s="79">
        <f t="shared" ca="1" si="1502"/>
        <v>-12311.074640449518</v>
      </c>
      <c r="Q170" s="79">
        <f t="shared" ca="1" si="1502"/>
        <v>-10961.836880830459</v>
      </c>
      <c r="R170" s="79">
        <f t="shared" ca="1" si="1502"/>
        <v>-9624.3063465232372</v>
      </c>
      <c r="S170" s="79">
        <f t="shared" ca="1" si="1502"/>
        <v>-8298.5046766119267</v>
      </c>
      <c r="T170" s="79">
        <f t="shared" ca="1" si="1502"/>
        <v>-6984.4541578536027</v>
      </c>
      <c r="U170" s="79">
        <f t="shared" ca="1" si="1502"/>
        <v>-5682.1777152777167</v>
      </c>
      <c r="V170" s="79">
        <f t="shared" ca="1" si="1502"/>
        <v>-4391.6989029344531</v>
      </c>
      <c r="W170" s="79">
        <f t="shared" ca="1" si="1502"/>
        <v>-3251.0285053628199</v>
      </c>
      <c r="X170" s="79">
        <f t="shared" ca="1" si="1502"/>
        <v>-2115.4781511579395</v>
      </c>
      <c r="Y170" s="79">
        <f t="shared" ca="1" si="1502"/>
        <v>-985.28559845533505</v>
      </c>
      <c r="Z170" s="79">
        <f t="shared" ca="1" si="1502"/>
        <v>139.31721182167144</v>
      </c>
      <c r="AA170" s="79">
        <f t="shared" ca="1" si="1502"/>
        <v>1258.1039791684677</v>
      </c>
      <c r="AB170" s="79">
        <f t="shared" ca="1" si="1502"/>
        <v>1670.246657750705</v>
      </c>
      <c r="AC170" s="79">
        <f t="shared" ca="1" si="1502"/>
        <v>2080.3281399831108</v>
      </c>
      <c r="AD170" s="79">
        <f t="shared" ca="1" si="1502"/>
        <v>2488.275756481275</v>
      </c>
      <c r="AE170" s="79">
        <f t="shared" ca="1" si="1502"/>
        <v>2894.0163382384235</v>
      </c>
      <c r="AF170" s="79">
        <f t="shared" ca="1" si="1502"/>
        <v>3297.4762165527318</v>
      </c>
      <c r="AG170" s="79">
        <f t="shared" ca="1" si="1502"/>
        <v>3698.5812230252473</v>
      </c>
      <c r="AH170" s="79">
        <f t="shared" ca="1" si="1502"/>
        <v>4097.2566896242779</v>
      </c>
      <c r="AI170" s="79">
        <f t="shared" ca="1" si="1502"/>
        <v>4493.4274488122701</v>
      </c>
      <c r="AJ170" s="79">
        <f t="shared" ca="1" si="1502"/>
        <v>4887.0178337313591</v>
      </c>
      <c r="AK170" s="79">
        <f t="shared" ca="1" si="1502"/>
        <v>5277.9516784439038</v>
      </c>
      <c r="AL170" s="79">
        <f t="shared" ca="1" si="1502"/>
        <v>5666.1523182244828</v>
      </c>
      <c r="AM170" s="79">
        <f t="shared" ca="1" si="1502"/>
        <v>6051.5425898999538</v>
      </c>
      <c r="AN170" s="79">
        <f t="shared" ca="1" si="1502"/>
        <v>6434.0448322343163</v>
      </c>
      <c r="AO170" s="79">
        <f t="shared" ca="1" si="1502"/>
        <v>6813.5808863552511</v>
      </c>
      <c r="AP170" s="79">
        <f t="shared" ca="1" si="1502"/>
        <v>7190.07209621932</v>
      </c>
    </row>
    <row r="171" spans="12:42" x14ac:dyDescent="0.25">
      <c r="L171" s="61" t="s">
        <v>9</v>
      </c>
      <c r="M171" s="9">
        <v>1</v>
      </c>
      <c r="N171" s="9">
        <v>2</v>
      </c>
      <c r="O171" s="9">
        <v>3</v>
      </c>
      <c r="P171" s="9">
        <v>4</v>
      </c>
      <c r="Q171" s="9">
        <v>5</v>
      </c>
      <c r="R171" s="9">
        <v>6</v>
      </c>
      <c r="S171" s="9">
        <v>7</v>
      </c>
      <c r="T171" s="9">
        <v>8</v>
      </c>
      <c r="U171" s="9">
        <v>9</v>
      </c>
      <c r="V171" s="9">
        <v>10</v>
      </c>
      <c r="W171" s="9">
        <v>11</v>
      </c>
      <c r="X171" s="9">
        <v>12</v>
      </c>
      <c r="Y171" s="9">
        <v>13</v>
      </c>
      <c r="Z171" s="9">
        <v>14</v>
      </c>
      <c r="AA171" s="9">
        <v>15</v>
      </c>
      <c r="AB171" s="9">
        <v>16</v>
      </c>
      <c r="AC171" s="9">
        <v>17</v>
      </c>
      <c r="AD171" s="9">
        <v>18</v>
      </c>
      <c r="AE171" s="9">
        <v>19</v>
      </c>
      <c r="AF171" s="9">
        <v>20</v>
      </c>
      <c r="AG171" s="9">
        <v>21</v>
      </c>
      <c r="AH171" s="9">
        <v>22</v>
      </c>
      <c r="AI171" s="9">
        <v>23</v>
      </c>
      <c r="AJ171" s="9">
        <v>24</v>
      </c>
      <c r="AK171" s="9">
        <v>25</v>
      </c>
      <c r="AL171" s="9">
        <v>26</v>
      </c>
      <c r="AM171" s="9">
        <v>27</v>
      </c>
      <c r="AN171" s="9">
        <v>28</v>
      </c>
      <c r="AO171" s="9">
        <v>29</v>
      </c>
      <c r="AP171" s="10">
        <v>30</v>
      </c>
    </row>
    <row r="172" spans="12:42" ht="15.75" thickBot="1" x14ac:dyDescent="0.3"/>
    <row r="173" spans="12:42" ht="15" customHeight="1" x14ac:dyDescent="0.25">
      <c r="L173" s="329" t="str">
        <f>L153</f>
        <v xml:space="preserve"> FiT</v>
      </c>
      <c r="M173" s="330"/>
      <c r="N173" s="359">
        <f ca="1">HLOOKUP(MIN(IF(Bilans!$M$153:$AP$153&gt;=0,Bilans!$M$153:$AP$153)),Bilans!$M$153:$AP$158,6,1)</f>
        <v>10</v>
      </c>
      <c r="O173" s="360"/>
      <c r="Q173" s="347" t="str">
        <f>L166</f>
        <v>Pełny Net metering (+100%)</v>
      </c>
      <c r="R173" s="348"/>
      <c r="S173" s="313">
        <f ca="1">HLOOKUP(MIN(IF(Bilans!$M$166:$AP$166&gt;=0,Bilans!$M$166:$AP$166)),Bilans!$M$166:$AP$167,2,1)</f>
        <v>11</v>
      </c>
      <c r="T173" s="314"/>
    </row>
    <row r="174" spans="12:42" ht="15" customHeight="1" x14ac:dyDescent="0.25">
      <c r="L174" s="331"/>
      <c r="M174" s="332"/>
      <c r="N174" s="361"/>
      <c r="O174" s="362"/>
      <c r="Q174" s="349"/>
      <c r="R174" s="350"/>
      <c r="S174" s="315"/>
      <c r="T174" s="316"/>
    </row>
    <row r="175" spans="12:42" ht="15" customHeight="1" x14ac:dyDescent="0.25">
      <c r="L175" s="333"/>
      <c r="M175" s="334"/>
      <c r="N175" s="363"/>
      <c r="O175" s="364"/>
      <c r="Q175" s="351"/>
      <c r="R175" s="352"/>
      <c r="S175" s="317"/>
      <c r="T175" s="318"/>
    </row>
    <row r="176" spans="12:42" ht="15" customHeight="1" x14ac:dyDescent="0.25">
      <c r="L176" s="335" t="str">
        <f>L157</f>
        <v>Net metering (+FiT)</v>
      </c>
      <c r="M176" s="336"/>
      <c r="N176" s="244">
        <f ca="1">HLOOKUP(MIN(IF(Bilans!$M$157:$AP$157&gt;=0,Bilans!$M$157:$AP$157)),Bilans!$M$157:$AP$158,2,1)</f>
        <v>19</v>
      </c>
      <c r="O176" s="245"/>
      <c r="Q176" s="353" t="str">
        <f>L170</f>
        <v>Pełny Net metering* współczynnik</v>
      </c>
      <c r="R176" s="354"/>
      <c r="S176" s="323">
        <f ca="1">HLOOKUP(MIN(IF(Bilans!$M$170:$AP$170&gt;=0,Bilans!$M$170:$AP$170)),Bilans!$M$170:$AP$171,2,1)</f>
        <v>13</v>
      </c>
      <c r="T176" s="324"/>
    </row>
    <row r="177" spans="1:46" ht="15" customHeight="1" x14ac:dyDescent="0.25">
      <c r="L177" s="337"/>
      <c r="M177" s="338"/>
      <c r="N177" s="246"/>
      <c r="O177" s="247"/>
      <c r="Q177" s="355"/>
      <c r="R177" s="356"/>
      <c r="S177" s="325"/>
      <c r="T177" s="326"/>
    </row>
    <row r="178" spans="1:46" ht="15.75" customHeight="1" thickBot="1" x14ac:dyDescent="0.3">
      <c r="L178" s="339"/>
      <c r="M178" s="340"/>
      <c r="N178" s="248"/>
      <c r="O178" s="249"/>
      <c r="Q178" s="357"/>
      <c r="R178" s="358"/>
      <c r="S178" s="327"/>
      <c r="T178" s="328"/>
    </row>
    <row r="179" spans="1:46" ht="15" customHeight="1" x14ac:dyDescent="0.25">
      <c r="J179" s="167"/>
      <c r="L179" s="341" t="str">
        <f>L162</f>
        <v>Pełny Net metering (+FiT)</v>
      </c>
      <c r="M179" s="342"/>
      <c r="N179" s="234">
        <f ca="1">HLOOKUP(MIN(IF(Bilans!$M$162:$AP$162&gt;=0,Bilans!$M$162:$AP$162)),Bilans!$M$162:$AP$163,2,1)</f>
        <v>11</v>
      </c>
      <c r="O179" s="319"/>
    </row>
    <row r="180" spans="1:46" ht="15" customHeight="1" x14ac:dyDescent="0.25">
      <c r="L180" s="343"/>
      <c r="M180" s="344"/>
      <c r="N180" s="236"/>
      <c r="O180" s="320"/>
    </row>
    <row r="181" spans="1:46" ht="15" customHeight="1" thickBot="1" x14ac:dyDescent="0.3">
      <c r="L181" s="345"/>
      <c r="M181" s="346"/>
      <c r="N181" s="321"/>
      <c r="O181" s="322"/>
    </row>
    <row r="182" spans="1:46" ht="15.75" customHeight="1" x14ac:dyDescent="0.25"/>
    <row r="187" spans="1:46" x14ac:dyDescent="0.25">
      <c r="A187" t="s">
        <v>236</v>
      </c>
      <c r="B187" t="s">
        <v>250</v>
      </c>
      <c r="D187" t="s">
        <v>249</v>
      </c>
      <c r="G187" t="s">
        <v>248</v>
      </c>
      <c r="J187" t="s">
        <v>251</v>
      </c>
      <c r="M187" t="s">
        <v>252</v>
      </c>
      <c r="P187" t="s">
        <v>253</v>
      </c>
      <c r="S187" t="s">
        <v>254</v>
      </c>
      <c r="V187" t="s">
        <v>255</v>
      </c>
      <c r="Y187" t="s">
        <v>256</v>
      </c>
      <c r="AB187" t="s">
        <v>257</v>
      </c>
      <c r="AE187" t="s">
        <v>258</v>
      </c>
      <c r="AH187" t="s">
        <v>259</v>
      </c>
      <c r="AK187" t="s">
        <v>260</v>
      </c>
      <c r="AN187" t="s">
        <v>261</v>
      </c>
      <c r="AQ187" t="s">
        <v>262</v>
      </c>
      <c r="AT187" t="s">
        <v>263</v>
      </c>
    </row>
    <row r="188" spans="1:46" x14ac:dyDescent="0.25">
      <c r="A188" t="s">
        <v>237</v>
      </c>
      <c r="D188">
        <f>D7*(1+'Założenia i wyniki'!$E$22/100)^Bilans!B4*D24</f>
        <v>3290.2937944063056</v>
      </c>
      <c r="G188">
        <f>G7*(1+'Założenia i wyniki'!$E$22/100)^Bilans!E4*G24</f>
        <v>3268.3523756999107</v>
      </c>
      <c r="J188">
        <f>J7*(1+'Założenia i wyniki'!$E$22/100)^Bilans!H4*J24</f>
        <v>3246.3461295108827</v>
      </c>
      <c r="M188">
        <f>M7*(1+'Założenia i wyniki'!$E$22/100)^Bilans!K4*M24</f>
        <v>3224.2749213431803</v>
      </c>
      <c r="P188">
        <f>P7*(1+'Założenia i wyniki'!$E$22/100)^Bilans!N4*P24</f>
        <v>3202.1386164565047</v>
      </c>
      <c r="S188">
        <f>S7*(1+'Założenia i wyniki'!$E$22/100)^Bilans!Q4*S24</f>
        <v>3179.9370798658892</v>
      </c>
      <c r="V188">
        <f>V7*(1+'Założenia i wyniki'!$E$22/100)^Bilans!T4*V24</f>
        <v>3157.6701763412852</v>
      </c>
      <c r="Y188">
        <f>Y7*(1+'Założenia i wyniki'!$E$22/100)^Bilans!W4*Y24</f>
        <v>3135.3377704071463</v>
      </c>
      <c r="AB188">
        <f>AB7*(1+'Założenia i wyniki'!$E$22/100)^Bilans!Z4*AB24</f>
        <v>3112.9397263420119</v>
      </c>
      <c r="AE188">
        <f>AE7*(1+'Założenia i wyniki'!$E$22/100)^Bilans!AC4*AE24</f>
        <v>3090.4759081780949</v>
      </c>
      <c r="AH188">
        <f>AH7*(1+'Założenia i wyniki'!$E$22/100)^Bilans!AF4*AH24</f>
        <v>3067.9461797008603</v>
      </c>
      <c r="AK188">
        <f>AK7*(1+'Założenia i wyniki'!$E$22/100)^Bilans!AI4*AK24</f>
        <v>3045.3504044486112</v>
      </c>
      <c r="AN188">
        <f>AN7*(1+'Założenia i wyniki'!$E$22/100)^Bilans!AL4*AN24</f>
        <v>3022.68844571207</v>
      </c>
      <c r="AQ188">
        <f>AQ7*(1+'Założenia i wyniki'!$E$22/100)^Bilans!AO4*AQ24</f>
        <v>2999.9601665339578</v>
      </c>
      <c r="AT188">
        <f>AT7*(1+'Założenia i wyniki'!$E$22/100)^Bilans!AR4*AT24</f>
        <v>2977.1654297085765</v>
      </c>
    </row>
    <row r="189" spans="1:46" x14ac:dyDescent="0.25">
      <c r="A189" t="s">
        <v>238</v>
      </c>
      <c r="B189" s="1">
        <f>'Koszt kapitału'!D10</f>
        <v>17820</v>
      </c>
      <c r="C189" s="1"/>
      <c r="D189" s="1">
        <f>(-('Założenia i wyniki'!$E$12*'Założenia i wyniki'!$E$6/'Założenia i wyniki'!$E$39)*'Założenia i wyniki'!$E$23/100)+(D23*(1-'Założenia i wyniki'!$E$23/100))+(SUM('Koszt kapitału'!K10:K21)*(1-'Założenia i wyniki'!$E$23/100))+SUM('Koszt kapitału'!J10:J21)</f>
        <v>-68.921600000000012</v>
      </c>
      <c r="E189" s="1"/>
      <c r="F189" s="1"/>
      <c r="G189" s="1">
        <f>(-('Założenia i wyniki'!$E$12*'Założenia i wyniki'!$E$6/'Założenia i wyniki'!$E$39)*'Założenia i wyniki'!$E$23/100)+(G23*(1-'Założenia i wyniki'!$E$23/100))+(SUM('Koszt kapitału'!K22:K33)*(1-'Założenia i wyniki'!$E$23/100))+SUM('Koszt kapitału'!J22:J33)</f>
        <v>-62.944635306666726</v>
      </c>
      <c r="H189" s="1"/>
      <c r="I189" s="1"/>
      <c r="J189" s="1">
        <f>(-('Założenia i wyniki'!$E$12*'Założenia i wyniki'!$E$6/'Założenia i wyniki'!$E$39)*'Założenia i wyniki'!$E$23/100)+(J23*(1-'Założenia i wyniki'!$E$23/100))+(SUM('Koszt kapitału'!K33:K45)*(1-'Założenia i wyniki'!$E$23/100))+SUM('Koszt kapitału'!J33:J45)</f>
        <v>-56.825817317945052</v>
      </c>
      <c r="K189" s="1"/>
      <c r="L189" s="1"/>
      <c r="M189" s="1">
        <f>(-('Założenia i wyniki'!$E$12*'Założenia i wyniki'!$E$6/'Założenia i wyniki'!$E$39)*'Założenia i wyniki'!$E$23/100)+(M23*(1-'Założenia i wyniki'!$E$23/100))+(SUM('Koszt kapitału'!K46:K57)*(1-'Założenia i wyniki'!$E$23/100))+SUM('Koszt kapitału'!J46:J57)</f>
        <v>-50.561779382290979</v>
      </c>
      <c r="N189" s="1"/>
      <c r="O189" s="1"/>
      <c r="P189" s="1">
        <f>(-('Założenia i wyniki'!$E$12*'Założenia i wyniki'!$E$6/'Założenia i wyniki'!$E$39)*'Założenia i wyniki'!$E$23/100)+(P23*(1-'Założenia i wyniki'!$E$23/100))+(SUM('Koszt kapitału'!K58:K69)*(1-'Założenia i wyniki'!$E$23/100))+SUM('Koszt kapitału'!J58:J69)</f>
        <v>-44.149074946297389</v>
      </c>
      <c r="Q189" s="1"/>
      <c r="R189" s="1"/>
      <c r="S189" s="1">
        <f>(-('Założenia i wyniki'!$E$12*'Założenia i wyniki'!$E$6/'Założenia i wyniki'!$E$39)*'Założenia i wyniki'!$E$23/100)+(S23*(1-'Założenia i wyniki'!$E$23/100))+(SUM('Koszt kapitału'!K70:K81)*(1-'Założenia i wyniki'!$E$23/100))+SUM('Koszt kapitału'!J70:J81)</f>
        <v>-37.58417565835623</v>
      </c>
      <c r="T189" s="1"/>
      <c r="U189" s="1"/>
      <c r="V189" s="1">
        <f>(-('Założenia i wyniki'!$E$12*'Założenia i wyniki'!$E$6/'Założenia i wyniki'!$E$39)*'Założenia i wyniki'!$E$23/100)+(V23*(1-'Założenia i wyniki'!$E$23/100))+(SUM('Koszt kapitału'!K82:K93)*(1-'Założenia i wyniki'!$E$23/100))+SUM('Koszt kapitału'!J82:J93)</f>
        <v>-30.863469427314612</v>
      </c>
      <c r="W189" s="1"/>
      <c r="X189" s="1"/>
      <c r="Y189" s="1">
        <f>(-('Założenia i wyniki'!$E$12*'Założenia i wyniki'!$E$6/'Założenia i wyniki'!$E$39)*'Założenia i wyniki'!$E$23/100)+(Y23*(1-'Założenia i wyniki'!$E$23/100))+(SUM('Koszt kapitału'!K94:K105)*(1-'Założenia i wyniki'!$E$23/100))+SUM('Koszt kapitału'!J94:J105)</f>
        <v>-23.983258435056314</v>
      </c>
      <c r="Z189" s="1"/>
      <c r="AA189" s="1"/>
      <c r="AB189" s="1">
        <f>(-('Założenia i wyniki'!$E$12*'Założenia i wyniki'!$E$6/'Założenia i wyniki'!$E$39)*'Założenia i wyniki'!$E$23/100)+(AB23*(1-'Założenia i wyniki'!$E$23/100))+(SUM('Koszt kapitału'!K106:K117)*(1-'Założenia i wyniki'!$E$23/100))+SUM('Koszt kapitału'!J106:J117)</f>
        <v>-16.939757101915006</v>
      </c>
      <c r="AC189" s="1"/>
      <c r="AD189" s="1"/>
      <c r="AE189" s="1">
        <f>(-('Założenia i wyniki'!$E$12*'Założenia i wyniki'!$E$6/'Założenia i wyniki'!$E$39)*'Założenia i wyniki'!$E$23/100)+(AE23*(1-'Założenia i wyniki'!$E$23/100))+(SUM('Koszt kapitału'!K118:K129)*(1-'Założenia i wyniki'!$E$23/100))+SUM('Koszt kapitału'!J118:J129)</f>
        <v>-9.7290900038004793</v>
      </c>
      <c r="AF189" s="1"/>
      <c r="AG189" s="1"/>
      <c r="AH189" s="1">
        <f>AH23*(1-'Założenia i wyniki'!$E$23/100)+(SUM('Koszt kapitału'!K130:K141)*(1-'Założenia i wyniki'!$E$23/100))+SUM('Koszt kapitału'!J130:J141)</f>
        <v>318.41271026010929</v>
      </c>
      <c r="AI189" s="1"/>
      <c r="AJ189" s="1"/>
      <c r="AK189" s="1">
        <f>AK23*(1-'Założenia i wyniki'!$E$23/100)+(SUM('Koszt kapitału'!K142:K153)*(1-'Założenia i wyniki'!$E$23/100))+SUM('Koszt kapitału'!J142:J153)</f>
        <v>325.96970525028246</v>
      </c>
      <c r="AL189" s="1"/>
      <c r="AM189" s="1"/>
      <c r="AN189" s="1">
        <f>AN23*(1-'Założenia i wyniki'!$E$23/100)+(SUM('Koszt kapitału'!K154:K165)*(1-'Założenia i wyniki'!$E$23/100))+SUM('Koszt kapitału'!J154:J165)</f>
        <v>333.70605292155574</v>
      </c>
      <c r="AO189" s="1"/>
      <c r="AP189" s="1"/>
      <c r="AQ189" s="1">
        <f>AQ23*(1-'Założenia i wyniki'!$E$23/100)+(SUM('Koszt kapitału'!K166:K177)*(1-'Założenia i wyniki'!$E$23/100))+SUM('Koszt kapitału'!J166:J177)</f>
        <v>341.62600991089391</v>
      </c>
      <c r="AR189" s="1"/>
      <c r="AS189" s="1"/>
      <c r="AT189" s="1">
        <f>AT23*(1-'Założenia i wyniki'!$E$23/100)+(SUM('Koszt kapitału'!K178:K189)*(1-'Założenia i wyniki'!$E$23/100))+SUM('Koszt kapitału'!J178:J189)</f>
        <v>349.73393387944577</v>
      </c>
    </row>
    <row r="190" spans="1:46" x14ac:dyDescent="0.25">
      <c r="A190" t="s">
        <v>239</v>
      </c>
      <c r="B190" s="1">
        <f>B189</f>
        <v>17820</v>
      </c>
      <c r="C190" s="1"/>
      <c r="D190" s="1">
        <f>D189*D24</f>
        <v>-67.414144817280274</v>
      </c>
      <c r="E190" s="1"/>
      <c r="F190" s="1"/>
      <c r="G190" s="1">
        <f>G189*G24</f>
        <v>-60.221293430946631</v>
      </c>
      <c r="H190" s="1"/>
      <c r="I190" s="1"/>
      <c r="J190" s="1">
        <f t="shared" ref="J190" si="1503">J189*J24</f>
        <v>-53.178089049668969</v>
      </c>
      <c r="K190" s="1"/>
      <c r="L190" s="1"/>
      <c r="M190" s="1">
        <f t="shared" ref="M190" si="1504">M189*M24</f>
        <v>-46.281248288143303</v>
      </c>
      <c r="N190" s="1"/>
      <c r="O190" s="1"/>
      <c r="P190" s="1">
        <f t="shared" ref="P190" si="1505">P189*P24</f>
        <v>-39.527559561534801</v>
      </c>
      <c r="Q190" s="1"/>
      <c r="R190" s="1"/>
      <c r="S190" s="1">
        <f t="shared" ref="S190" si="1506">S189*S24</f>
        <v>-32.913881515037161</v>
      </c>
      <c r="T190" s="1"/>
      <c r="U190" s="1"/>
      <c r="V190" s="1">
        <f t="shared" ref="V190" si="1507">V189*V24</f>
        <v>-26.437141487780856</v>
      </c>
      <c r="W190" s="1"/>
      <c r="X190" s="1"/>
      <c r="Y190" s="1">
        <f t="shared" ref="Y190" si="1508">Y189*Y24</f>
        <v>-20.094334010338848</v>
      </c>
      <c r="Z190" s="1"/>
      <c r="AA190" s="1"/>
      <c r="AB190" s="1">
        <f t="shared" ref="AB190" si="1509">AB189*AB24</f>
        <v>-13.882519335094695</v>
      </c>
      <c r="AC190" s="1"/>
      <c r="AD190" s="1"/>
      <c r="AE190" s="1">
        <f t="shared" ref="AE190" si="1510">AE189*AE24</f>
        <v>-7.7988219987548728</v>
      </c>
      <c r="AF190" s="1"/>
      <c r="AG190" s="1"/>
      <c r="AH190" s="1">
        <f t="shared" ref="AH190" si="1511">AH189*AH24</f>
        <v>249.65649043147945</v>
      </c>
      <c r="AI190" s="1"/>
      <c r="AJ190" s="1"/>
      <c r="AK190" s="1">
        <f t="shared" ref="AK190" si="1512">AK189*AK24</f>
        <v>249.99158160461664</v>
      </c>
      <c r="AL190" s="1"/>
      <c r="AM190" s="1"/>
      <c r="AN190" s="1">
        <f t="shared" ref="AN190" si="1513">AN189*AN24</f>
        <v>250.32712254012174</v>
      </c>
      <c r="AO190" s="1"/>
      <c r="AP190" s="1"/>
      <c r="AQ190" s="1">
        <f t="shared" ref="AQ190" si="1514">AQ189*AQ24</f>
        <v>250.66311384166988</v>
      </c>
      <c r="AR190" s="1"/>
      <c r="AS190" s="1"/>
      <c r="AT190" s="1">
        <f t="shared" ref="AT190" si="1515">AT189*AT24</f>
        <v>250.99955611374654</v>
      </c>
    </row>
    <row r="191" spans="1:46" x14ac:dyDescent="0.25">
      <c r="A191" t="s">
        <v>240</v>
      </c>
      <c r="B191" s="1">
        <f>SUM(B190:AU190)</f>
        <v>18703.888831037053</v>
      </c>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row>
    <row r="192" spans="1:46" x14ac:dyDescent="0.25">
      <c r="A192" t="s">
        <v>241</v>
      </c>
      <c r="B192" s="1">
        <f>SUM(B188:AU188)</f>
        <v>47020.877124655286</v>
      </c>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row>
    <row r="193" spans="1:46" x14ac:dyDescent="0.25">
      <c r="A193" t="s">
        <v>242</v>
      </c>
      <c r="B193" s="180">
        <f>B191/(B192*(1-'Założenia i wyniki'!E23/100))</f>
        <v>0.48509559839101274</v>
      </c>
      <c r="C193" s="1"/>
      <c r="D193" s="1"/>
      <c r="E193" s="158"/>
      <c r="F193" s="1"/>
      <c r="G193" s="1"/>
      <c r="H193" s="158"/>
      <c r="I193" s="1"/>
      <c r="J193" s="1"/>
      <c r="K193" s="158"/>
      <c r="L193" s="1"/>
      <c r="M193" s="1"/>
      <c r="N193" s="158"/>
      <c r="O193" s="1"/>
      <c r="P193" s="1"/>
      <c r="Q193" s="158"/>
      <c r="R193" s="1"/>
      <c r="S193" s="1"/>
      <c r="T193" s="158"/>
      <c r="U193" s="1"/>
      <c r="V193" s="1"/>
      <c r="W193" s="158"/>
      <c r="X193" s="1"/>
      <c r="Y193" s="1"/>
      <c r="Z193" s="158"/>
      <c r="AA193" s="1"/>
      <c r="AB193" s="1"/>
      <c r="AC193" s="158"/>
      <c r="AD193" s="1"/>
      <c r="AE193" s="1"/>
      <c r="AF193" s="158"/>
      <c r="AG193" s="1"/>
      <c r="AH193" s="1"/>
      <c r="AI193" s="158"/>
      <c r="AJ193" s="1"/>
      <c r="AK193" s="1"/>
      <c r="AL193" s="158"/>
      <c r="AM193" s="1"/>
      <c r="AN193" s="1"/>
      <c r="AO193" s="158"/>
      <c r="AP193" s="1"/>
      <c r="AQ193" s="1"/>
      <c r="AR193" s="158"/>
      <c r="AS193" s="1"/>
      <c r="AT193" s="1"/>
    </row>
    <row r="194" spans="1:46" x14ac:dyDescent="0.25">
      <c r="B194" s="1"/>
      <c r="C194" s="1"/>
      <c r="D194" s="1">
        <f>$B$193*(1+'Założenia i wyniki'!$E$22/100)^B4</f>
        <v>0.49660853392615933</v>
      </c>
      <c r="E194" s="1"/>
      <c r="F194" s="1"/>
      <c r="G194" s="1">
        <f>$B$193*(1+'Założenia i wyniki'!$E$22/100)^E4</f>
        <v>0.50839470979800683</v>
      </c>
      <c r="H194" s="1"/>
      <c r="I194" s="1"/>
      <c r="J194" s="1">
        <f>$B$193*(1+'Założenia i wyniki'!$E$22/100)^H4</f>
        <v>0.52046061091054607</v>
      </c>
      <c r="K194" s="1"/>
      <c r="L194" s="1"/>
      <c r="M194" s="1">
        <f>$B$193*(1+'Założenia i wyniki'!$E$22/100)^K4</f>
        <v>0.53281287607615635</v>
      </c>
      <c r="N194" s="1"/>
      <c r="O194" s="1"/>
      <c r="P194" s="1">
        <f>$B$193*(1+'Założenia i wyniki'!$E$22/100)^N4</f>
        <v>0.54545830166836373</v>
      </c>
      <c r="Q194" s="1"/>
      <c r="R194" s="1"/>
      <c r="S194" s="1">
        <f>$B$193*(1+'Założenia i wyniki'!$E$22/100)^Q4</f>
        <v>0.55840384536129284</v>
      </c>
      <c r="T194" s="1"/>
      <c r="U194" s="1"/>
      <c r="V194" s="1">
        <f>$B$193*(1+'Założenia i wyniki'!$E$22/100)^T4</f>
        <v>0.57165662995786737</v>
      </c>
      <c r="W194" s="1"/>
      <c r="X194" s="1"/>
      <c r="Y194" s="1">
        <f>$B$193*(1+'Założenia i wyniki'!$E$22/100)^W4</f>
        <v>0.5852239473088674</v>
      </c>
      <c r="Z194" s="1"/>
      <c r="AA194" s="1"/>
      <c r="AB194" s="1">
        <f>$B$193*(1+'Założenia i wyniki'!$E$22/100)^Z4</f>
        <v>0.59911326232499773</v>
      </c>
      <c r="AC194" s="1"/>
      <c r="AD194" s="1"/>
      <c r="AE194" s="1">
        <f>$B$193*(1+'Założenia i wyniki'!$E$22/100)^AC4</f>
        <v>0.61333221708417762</v>
      </c>
      <c r="AF194" s="1"/>
      <c r="AG194" s="1"/>
      <c r="AH194" s="1">
        <f>$B$193*(1+'Założenia i wyniki'!$E$22/100)^AF4</f>
        <v>0.62788863503630865</v>
      </c>
      <c r="AI194" s="1"/>
      <c r="AJ194" s="1"/>
      <c r="AK194" s="1">
        <f>$B$193*(1+'Założenia i wyniki'!$E$22/100)^AI4</f>
        <v>0.64279052530783698</v>
      </c>
      <c r="AL194" s="1"/>
      <c r="AM194" s="1"/>
      <c r="AN194" s="1">
        <f>$B$193*(1+'Założenia i wyniki'!$E$22/100)^AL4</f>
        <v>0.65804608710847623</v>
      </c>
      <c r="AO194" s="1"/>
      <c r="AP194" s="1"/>
      <c r="AQ194" s="1">
        <f>$B$193*(1+'Założenia i wyniki'!$E$22/100)^AO4</f>
        <v>0.67366371424251736</v>
      </c>
      <c r="AR194" s="1"/>
      <c r="AS194" s="1"/>
      <c r="AT194" s="1">
        <f>$B$193*(1+'Założenia i wyniki'!$E$22/100)^AR4</f>
        <v>0.68965199972720626</v>
      </c>
    </row>
  </sheetData>
  <sheetProtection password="CB8A" sheet="1" objects="1" scenarios="1"/>
  <customSheetViews>
    <customSheetView guid="{6256A2A8-6BA2-48DB-A44D-4FB14B6A9D71}">
      <pane xSplit="1" ySplit="4" topLeftCell="K135" activePane="bottomRight" state="frozen"/>
      <selection pane="bottomRight" activeCell="Y195" sqref="Y195"/>
      <pageMargins left="0.7" right="0.7" top="0.75" bottom="0.75" header="0.3" footer="0.3"/>
      <pageSetup paperSize="9" orientation="portrait" r:id="rId1"/>
    </customSheetView>
  </customSheetViews>
  <mergeCells count="70">
    <mergeCell ref="S173:T175"/>
    <mergeCell ref="N179:O181"/>
    <mergeCell ref="S176:T178"/>
    <mergeCell ref="L173:M175"/>
    <mergeCell ref="L176:M178"/>
    <mergeCell ref="L179:M181"/>
    <mergeCell ref="Q173:R175"/>
    <mergeCell ref="Q176:R178"/>
    <mergeCell ref="N173:O175"/>
    <mergeCell ref="N176:O178"/>
    <mergeCell ref="CK15:CM15"/>
    <mergeCell ref="BD15:BF15"/>
    <mergeCell ref="BG15:BI15"/>
    <mergeCell ref="BJ15:BL15"/>
    <mergeCell ref="BM15:BO15"/>
    <mergeCell ref="BP15:BR15"/>
    <mergeCell ref="BS15:BU15"/>
    <mergeCell ref="BV15:BX15"/>
    <mergeCell ref="BY15:CA15"/>
    <mergeCell ref="CB15:CD15"/>
    <mergeCell ref="CE15:CG15"/>
    <mergeCell ref="CH15:CJ15"/>
    <mergeCell ref="T15:V15"/>
    <mergeCell ref="W15:Y15"/>
    <mergeCell ref="Z15:AB15"/>
    <mergeCell ref="AC15:AE15"/>
    <mergeCell ref="AF15:AH15"/>
    <mergeCell ref="T4:V4"/>
    <mergeCell ref="W4:Y4"/>
    <mergeCell ref="Z4:AB4"/>
    <mergeCell ref="AC4:AE4"/>
    <mergeCell ref="AF4:AH4"/>
    <mergeCell ref="AX4:AZ4"/>
    <mergeCell ref="AI4:AK4"/>
    <mergeCell ref="AL15:AN15"/>
    <mergeCell ref="AO15:AQ15"/>
    <mergeCell ref="CH4:CJ4"/>
    <mergeCell ref="BA4:BC4"/>
    <mergeCell ref="AL4:AN4"/>
    <mergeCell ref="AU15:AW15"/>
    <mergeCell ref="AO4:AQ4"/>
    <mergeCell ref="AR4:AT4"/>
    <mergeCell ref="AU4:AW4"/>
    <mergeCell ref="AX15:AZ15"/>
    <mergeCell ref="AI15:AK15"/>
    <mergeCell ref="BA15:BC15"/>
    <mergeCell ref="AR15:AT15"/>
    <mergeCell ref="CK4:CM4"/>
    <mergeCell ref="BD4:BF4"/>
    <mergeCell ref="BG4:BI4"/>
    <mergeCell ref="BJ4:BL4"/>
    <mergeCell ref="BM4:BO4"/>
    <mergeCell ref="BP4:BR4"/>
    <mergeCell ref="BS4:BU4"/>
    <mergeCell ref="BV4:BX4"/>
    <mergeCell ref="BY4:CA4"/>
    <mergeCell ref="CB4:CD4"/>
    <mergeCell ref="CE4:CG4"/>
    <mergeCell ref="Q4:S4"/>
    <mergeCell ref="Q15:S15"/>
    <mergeCell ref="B15:D15"/>
    <mergeCell ref="E15:G15"/>
    <mergeCell ref="H15:J15"/>
    <mergeCell ref="K15:M15"/>
    <mergeCell ref="N15:P15"/>
    <mergeCell ref="B4:D4"/>
    <mergeCell ref="E4:G4"/>
    <mergeCell ref="H4:J4"/>
    <mergeCell ref="K4:M4"/>
    <mergeCell ref="N4:P4"/>
  </mergeCell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8771"/>
  <sheetViews>
    <sheetView workbookViewId="0">
      <selection activeCell="C28" sqref="C28"/>
    </sheetView>
  </sheetViews>
  <sheetFormatPr defaultRowHeight="15" x14ac:dyDescent="0.25"/>
  <cols>
    <col min="1" max="1" width="15.7109375" customWidth="1"/>
    <col min="2" max="2" width="28.5703125" customWidth="1"/>
    <col min="3" max="3" width="34.7109375" customWidth="1"/>
    <col min="5" max="5" width="26.42578125" customWidth="1"/>
    <col min="6" max="6" width="23.140625" customWidth="1"/>
    <col min="7" max="7" width="28.28515625" customWidth="1"/>
  </cols>
  <sheetData>
    <row r="1" spans="1:7" x14ac:dyDescent="0.25">
      <c r="A1" t="s">
        <v>45</v>
      </c>
    </row>
    <row r="2" spans="1:7" x14ac:dyDescent="0.25">
      <c r="A2" t="s">
        <v>268</v>
      </c>
    </row>
    <row r="4" spans="1:7" x14ac:dyDescent="0.25">
      <c r="B4" t="s">
        <v>62</v>
      </c>
      <c r="E4" t="s">
        <v>63</v>
      </c>
    </row>
    <row r="6" spans="1:7" ht="32.25" customHeight="1" x14ac:dyDescent="0.25">
      <c r="B6" s="21" t="str">
        <f t="shared" ref="B6:B69" si="0">IF(rodzaj=$E$6,E6,IF(rodzaj=$F$6,F6,G6))</f>
        <v>Instalacja ustawiona optymalnie na południe</v>
      </c>
      <c r="E6" s="21" t="s">
        <v>265</v>
      </c>
      <c r="F6" s="21" t="s">
        <v>58</v>
      </c>
      <c r="G6" s="21" t="s">
        <v>57</v>
      </c>
    </row>
    <row r="7" spans="1:7" ht="16.5" customHeight="1" x14ac:dyDescent="0.25">
      <c r="B7" s="21" t="str">
        <f t="shared" si="0"/>
        <v>Produkcja z 1 kWp PV</v>
      </c>
      <c r="C7" t="s">
        <v>47</v>
      </c>
      <c r="E7" t="s">
        <v>46</v>
      </c>
      <c r="F7" t="s">
        <v>46</v>
      </c>
      <c r="G7" t="s">
        <v>46</v>
      </c>
    </row>
    <row r="8" spans="1:7" x14ac:dyDescent="0.25">
      <c r="A8" t="s">
        <v>48</v>
      </c>
      <c r="B8" s="21" t="str">
        <f t="shared" si="0"/>
        <v>A=0, E=35</v>
      </c>
      <c r="C8" t="s">
        <v>49</v>
      </c>
      <c r="E8" t="s">
        <v>59</v>
      </c>
      <c r="F8" t="s">
        <v>60</v>
      </c>
      <c r="G8" t="s">
        <v>61</v>
      </c>
    </row>
    <row r="9" spans="1:7" x14ac:dyDescent="0.25">
      <c r="B9" s="21" t="str">
        <f t="shared" si="0"/>
        <v>[kWh]</v>
      </c>
      <c r="C9" t="s">
        <v>28</v>
      </c>
      <c r="E9" t="s">
        <v>28</v>
      </c>
      <c r="F9" t="s">
        <v>28</v>
      </c>
      <c r="G9" t="s">
        <v>28</v>
      </c>
    </row>
    <row r="10" spans="1:7" x14ac:dyDescent="0.25">
      <c r="A10">
        <v>1</v>
      </c>
      <c r="B10" s="21">
        <f t="shared" si="0"/>
        <v>0</v>
      </c>
      <c r="C10">
        <v>1.1760739999999999E-4</v>
      </c>
      <c r="E10">
        <v>0</v>
      </c>
      <c r="F10">
        <v>0</v>
      </c>
      <c r="G10">
        <v>0</v>
      </c>
    </row>
    <row r="11" spans="1:7" x14ac:dyDescent="0.25">
      <c r="A11">
        <v>2</v>
      </c>
      <c r="B11" s="21">
        <f t="shared" si="0"/>
        <v>0</v>
      </c>
      <c r="C11">
        <v>1.049546E-4</v>
      </c>
      <c r="E11">
        <v>0</v>
      </c>
      <c r="F11">
        <v>0</v>
      </c>
      <c r="G11">
        <v>0</v>
      </c>
    </row>
    <row r="12" spans="1:7" x14ac:dyDescent="0.25">
      <c r="A12">
        <v>3</v>
      </c>
      <c r="B12" s="21">
        <f t="shared" si="0"/>
        <v>0</v>
      </c>
      <c r="C12">
        <v>9.1718599999999993E-5</v>
      </c>
      <c r="E12">
        <v>0</v>
      </c>
      <c r="F12">
        <v>0</v>
      </c>
      <c r="G12">
        <v>0</v>
      </c>
    </row>
    <row r="13" spans="1:7" x14ac:dyDescent="0.25">
      <c r="A13">
        <v>4</v>
      </c>
      <c r="B13" s="21">
        <f t="shared" si="0"/>
        <v>0</v>
      </c>
      <c r="C13">
        <v>8.2470400000000002E-5</v>
      </c>
      <c r="E13">
        <v>0</v>
      </c>
      <c r="F13">
        <v>0</v>
      </c>
      <c r="G13">
        <v>0</v>
      </c>
    </row>
    <row r="14" spans="1:7" x14ac:dyDescent="0.25">
      <c r="A14">
        <v>5</v>
      </c>
      <c r="B14" s="21">
        <f t="shared" si="0"/>
        <v>0</v>
      </c>
      <c r="C14">
        <v>7.7721499999999991E-5</v>
      </c>
      <c r="E14">
        <v>0</v>
      </c>
      <c r="F14">
        <v>0</v>
      </c>
      <c r="G14">
        <v>0</v>
      </c>
    </row>
    <row r="15" spans="1:7" x14ac:dyDescent="0.25">
      <c r="A15">
        <v>6</v>
      </c>
      <c r="B15" s="21">
        <f t="shared" si="0"/>
        <v>0</v>
      </c>
      <c r="C15">
        <v>7.7133500000000003E-5</v>
      </c>
      <c r="E15">
        <v>0</v>
      </c>
      <c r="F15">
        <v>0</v>
      </c>
      <c r="G15">
        <v>0</v>
      </c>
    </row>
    <row r="16" spans="1:7" x14ac:dyDescent="0.25">
      <c r="A16">
        <v>7</v>
      </c>
      <c r="B16" s="21">
        <f t="shared" si="0"/>
        <v>0</v>
      </c>
      <c r="C16">
        <v>8.2903899999999997E-5</v>
      </c>
      <c r="E16">
        <v>0</v>
      </c>
      <c r="F16">
        <v>0</v>
      </c>
      <c r="G16">
        <v>0</v>
      </c>
    </row>
    <row r="17" spans="1:7" x14ac:dyDescent="0.25">
      <c r="A17">
        <v>8</v>
      </c>
      <c r="B17" s="21">
        <f t="shared" si="0"/>
        <v>0</v>
      </c>
      <c r="C17">
        <v>8.823750000000001E-5</v>
      </c>
      <c r="E17">
        <v>0</v>
      </c>
      <c r="F17">
        <v>0</v>
      </c>
      <c r="G17">
        <v>0</v>
      </c>
    </row>
    <row r="18" spans="1:7" x14ac:dyDescent="0.25">
      <c r="A18">
        <v>9</v>
      </c>
      <c r="B18" s="21">
        <f t="shared" si="0"/>
        <v>1.7421069182389937E-3</v>
      </c>
      <c r="C18">
        <v>9.6671999999999999E-5</v>
      </c>
      <c r="E18">
        <v>1.7421069182389937E-3</v>
      </c>
      <c r="F18">
        <v>1.936164E-3</v>
      </c>
      <c r="G18">
        <v>0</v>
      </c>
    </row>
    <row r="19" spans="1:7" x14ac:dyDescent="0.25">
      <c r="A19">
        <v>10</v>
      </c>
      <c r="B19" s="21">
        <f t="shared" si="0"/>
        <v>3.4462264150943396E-2</v>
      </c>
      <c r="C19">
        <v>1.083861E-4</v>
      </c>
      <c r="E19">
        <v>3.4462264150943396E-2</v>
      </c>
      <c r="F19">
        <v>3.0805031E-2</v>
      </c>
      <c r="G19">
        <v>2.3276729559748428E-2</v>
      </c>
    </row>
    <row r="20" spans="1:7" x14ac:dyDescent="0.25">
      <c r="A20">
        <v>11</v>
      </c>
      <c r="B20" s="21">
        <f t="shared" si="0"/>
        <v>4.8125786163522012E-2</v>
      </c>
      <c r="C20">
        <v>1.2490339999999999E-4</v>
      </c>
      <c r="E20">
        <v>4.8125786163522012E-2</v>
      </c>
      <c r="F20">
        <v>4.3926101000000002E-2</v>
      </c>
      <c r="G20">
        <v>3.3691823899371066E-2</v>
      </c>
    </row>
    <row r="21" spans="1:7" x14ac:dyDescent="0.25">
      <c r="A21">
        <v>12</v>
      </c>
      <c r="B21" s="21">
        <f t="shared" si="0"/>
        <v>5.0110062893081758E-2</v>
      </c>
      <c r="C21">
        <v>1.338426E-4</v>
      </c>
      <c r="E21">
        <v>5.0110062893081758E-2</v>
      </c>
      <c r="F21">
        <v>4.6630502999999997E-2</v>
      </c>
      <c r="G21">
        <v>3.4965408805031448E-2</v>
      </c>
    </row>
    <row r="22" spans="1:7" x14ac:dyDescent="0.25">
      <c r="A22">
        <v>13</v>
      </c>
      <c r="B22" s="21">
        <f t="shared" si="0"/>
        <v>4.973899371069182E-2</v>
      </c>
      <c r="C22">
        <v>1.3893289999999999E-4</v>
      </c>
      <c r="E22">
        <v>4.973899371069182E-2</v>
      </c>
      <c r="F22">
        <v>4.5749999999999999E-2</v>
      </c>
      <c r="G22">
        <v>3.4959119496855345E-2</v>
      </c>
    </row>
    <row r="23" spans="1:7" x14ac:dyDescent="0.25">
      <c r="A23">
        <v>14</v>
      </c>
      <c r="B23" s="21">
        <f t="shared" si="0"/>
        <v>3.7930817610062895E-2</v>
      </c>
      <c r="C23">
        <v>1.4195979999999999E-4</v>
      </c>
      <c r="E23">
        <v>3.7930817610062895E-2</v>
      </c>
      <c r="F23">
        <v>3.4422955999999998E-2</v>
      </c>
      <c r="G23">
        <v>2.5208805031446541E-2</v>
      </c>
    </row>
    <row r="24" spans="1:7" x14ac:dyDescent="0.25">
      <c r="A24">
        <v>15</v>
      </c>
      <c r="B24" s="21">
        <f t="shared" si="0"/>
        <v>1.0003459119496856E-2</v>
      </c>
      <c r="C24">
        <v>1.4049830000000002E-4</v>
      </c>
      <c r="E24">
        <v>1.0003459119496856E-2</v>
      </c>
      <c r="F24">
        <v>9.7369499999999994E-3</v>
      </c>
      <c r="G24">
        <v>1.9078616352201259E-3</v>
      </c>
    </row>
    <row r="25" spans="1:7" x14ac:dyDescent="0.25">
      <c r="A25">
        <v>16</v>
      </c>
      <c r="B25" s="21">
        <f t="shared" si="0"/>
        <v>0</v>
      </c>
      <c r="C25">
        <v>1.4815189999999999E-4</v>
      </c>
      <c r="E25">
        <v>0</v>
      </c>
      <c r="F25">
        <v>0</v>
      </c>
      <c r="G25">
        <v>0</v>
      </c>
    </row>
    <row r="26" spans="1:7" x14ac:dyDescent="0.25">
      <c r="A26">
        <v>17</v>
      </c>
      <c r="B26" s="21">
        <f t="shared" si="0"/>
        <v>0</v>
      </c>
      <c r="C26">
        <v>1.6578059999999999E-4</v>
      </c>
      <c r="E26">
        <v>0</v>
      </c>
      <c r="F26">
        <v>0</v>
      </c>
      <c r="G26">
        <v>0</v>
      </c>
    </row>
    <row r="27" spans="1:7" x14ac:dyDescent="0.25">
      <c r="A27">
        <v>18</v>
      </c>
      <c r="B27" s="21">
        <f t="shared" si="0"/>
        <v>0</v>
      </c>
      <c r="C27">
        <v>1.733192E-4</v>
      </c>
      <c r="E27">
        <v>0</v>
      </c>
      <c r="F27">
        <v>0</v>
      </c>
      <c r="G27">
        <v>0</v>
      </c>
    </row>
    <row r="28" spans="1:7" x14ac:dyDescent="0.25">
      <c r="A28">
        <v>19</v>
      </c>
      <c r="B28" s="21">
        <f t="shared" si="0"/>
        <v>0</v>
      </c>
      <c r="C28">
        <v>1.7648289999999998E-4</v>
      </c>
      <c r="E28">
        <v>0</v>
      </c>
      <c r="F28">
        <v>0</v>
      </c>
      <c r="G28">
        <v>0</v>
      </c>
    </row>
    <row r="29" spans="1:7" x14ac:dyDescent="0.25">
      <c r="A29">
        <v>20</v>
      </c>
      <c r="B29" s="21">
        <f t="shared" si="0"/>
        <v>0</v>
      </c>
      <c r="C29">
        <v>1.7348379999999999E-4</v>
      </c>
      <c r="E29">
        <v>0</v>
      </c>
      <c r="F29">
        <v>0</v>
      </c>
      <c r="G29">
        <v>0</v>
      </c>
    </row>
    <row r="30" spans="1:7" x14ac:dyDescent="0.25">
      <c r="A30">
        <v>21</v>
      </c>
      <c r="B30" s="21">
        <f t="shared" si="0"/>
        <v>0</v>
      </c>
      <c r="C30">
        <v>1.6469190000000002E-4</v>
      </c>
      <c r="E30">
        <v>0</v>
      </c>
      <c r="F30">
        <v>0</v>
      </c>
      <c r="G30">
        <v>0</v>
      </c>
    </row>
    <row r="31" spans="1:7" x14ac:dyDescent="0.25">
      <c r="A31">
        <v>22</v>
      </c>
      <c r="B31" s="21">
        <f t="shared" si="0"/>
        <v>0</v>
      </c>
      <c r="C31">
        <v>1.4798520000000001E-4</v>
      </c>
      <c r="E31">
        <v>0</v>
      </c>
      <c r="F31">
        <v>0</v>
      </c>
      <c r="G31">
        <v>0</v>
      </c>
    </row>
    <row r="32" spans="1:7" x14ac:dyDescent="0.25">
      <c r="A32">
        <v>23</v>
      </c>
      <c r="B32" s="21">
        <f t="shared" si="0"/>
        <v>0</v>
      </c>
      <c r="C32">
        <v>1.223633E-4</v>
      </c>
      <c r="E32">
        <v>0</v>
      </c>
      <c r="F32">
        <v>0</v>
      </c>
      <c r="G32">
        <v>0</v>
      </c>
    </row>
    <row r="33" spans="1:7" x14ac:dyDescent="0.25">
      <c r="A33">
        <v>24</v>
      </c>
      <c r="B33" s="21">
        <f t="shared" si="0"/>
        <v>0</v>
      </c>
      <c r="C33">
        <v>1.008459E-4</v>
      </c>
      <c r="E33">
        <v>0</v>
      </c>
      <c r="F33">
        <v>0</v>
      </c>
      <c r="G33">
        <v>0</v>
      </c>
    </row>
    <row r="34" spans="1:7" x14ac:dyDescent="0.25">
      <c r="A34">
        <v>25</v>
      </c>
      <c r="B34" s="21">
        <f t="shared" si="0"/>
        <v>0</v>
      </c>
      <c r="C34">
        <v>8.0386899999999994E-5</v>
      </c>
      <c r="E34">
        <v>0</v>
      </c>
      <c r="F34">
        <v>0</v>
      </c>
      <c r="G34">
        <v>0</v>
      </c>
    </row>
    <row r="35" spans="1:7" x14ac:dyDescent="0.25">
      <c r="A35">
        <v>26</v>
      </c>
      <c r="B35" s="21">
        <f t="shared" si="0"/>
        <v>0</v>
      </c>
      <c r="C35">
        <v>7.0273500000000004E-5</v>
      </c>
      <c r="E35">
        <v>0</v>
      </c>
      <c r="F35">
        <v>0</v>
      </c>
      <c r="G35">
        <v>0</v>
      </c>
    </row>
    <row r="36" spans="1:7" x14ac:dyDescent="0.25">
      <c r="A36">
        <v>27</v>
      </c>
      <c r="B36" s="21">
        <f t="shared" si="0"/>
        <v>0</v>
      </c>
      <c r="C36">
        <v>6.4809399999999997E-5</v>
      </c>
      <c r="E36">
        <v>0</v>
      </c>
      <c r="F36">
        <v>0</v>
      </c>
      <c r="G36">
        <v>0</v>
      </c>
    </row>
    <row r="37" spans="1:7" x14ac:dyDescent="0.25">
      <c r="A37">
        <v>28</v>
      </c>
      <c r="B37" s="21">
        <f t="shared" si="0"/>
        <v>0</v>
      </c>
      <c r="C37">
        <v>6.6136199999999992E-5</v>
      </c>
      <c r="E37">
        <v>0</v>
      </c>
      <c r="F37">
        <v>0</v>
      </c>
      <c r="G37">
        <v>0</v>
      </c>
    </row>
    <row r="38" spans="1:7" x14ac:dyDescent="0.25">
      <c r="A38">
        <v>29</v>
      </c>
      <c r="B38" s="21">
        <f t="shared" si="0"/>
        <v>0</v>
      </c>
      <c r="C38">
        <v>7.1268699999999991E-5</v>
      </c>
      <c r="E38">
        <v>0</v>
      </c>
      <c r="F38">
        <v>0</v>
      </c>
      <c r="G38">
        <v>0</v>
      </c>
    </row>
    <row r="39" spans="1:7" x14ac:dyDescent="0.25">
      <c r="A39">
        <v>30</v>
      </c>
      <c r="B39" s="21">
        <f t="shared" si="0"/>
        <v>0</v>
      </c>
      <c r="C39">
        <v>8.63479E-5</v>
      </c>
      <c r="E39">
        <v>0</v>
      </c>
      <c r="F39">
        <v>0</v>
      </c>
      <c r="G39">
        <v>0</v>
      </c>
    </row>
    <row r="40" spans="1:7" x14ac:dyDescent="0.25">
      <c r="A40">
        <v>31</v>
      </c>
      <c r="B40" s="21">
        <f t="shared" si="0"/>
        <v>0</v>
      </c>
      <c r="C40">
        <v>1.10592E-4</v>
      </c>
      <c r="E40">
        <v>0</v>
      </c>
      <c r="F40">
        <v>0</v>
      </c>
      <c r="G40">
        <v>0</v>
      </c>
    </row>
    <row r="41" spans="1:7" x14ac:dyDescent="0.25">
      <c r="A41">
        <v>32</v>
      </c>
      <c r="B41" s="21">
        <f t="shared" si="0"/>
        <v>0</v>
      </c>
      <c r="C41">
        <v>1.2726459999999999E-4</v>
      </c>
      <c r="E41">
        <v>0</v>
      </c>
      <c r="F41">
        <v>0</v>
      </c>
      <c r="G41">
        <v>0</v>
      </c>
    </row>
    <row r="42" spans="1:7" x14ac:dyDescent="0.25">
      <c r="A42">
        <v>33</v>
      </c>
      <c r="B42" s="21">
        <f t="shared" si="0"/>
        <v>0</v>
      </c>
      <c r="C42">
        <v>1.337175E-4</v>
      </c>
      <c r="E42">
        <v>0</v>
      </c>
      <c r="F42">
        <v>1.91714E-4</v>
      </c>
      <c r="G42">
        <v>0</v>
      </c>
    </row>
    <row r="43" spans="1:7" x14ac:dyDescent="0.25">
      <c r="A43">
        <v>34</v>
      </c>
      <c r="B43" s="21">
        <f t="shared" si="0"/>
        <v>2.4744968553459118E-2</v>
      </c>
      <c r="C43">
        <v>1.367304E-4</v>
      </c>
      <c r="E43">
        <v>2.4744968553459118E-2</v>
      </c>
      <c r="F43">
        <v>2.3669810999999999E-2</v>
      </c>
      <c r="G43">
        <v>1.3201572327044026E-2</v>
      </c>
    </row>
    <row r="44" spans="1:7" x14ac:dyDescent="0.25">
      <c r="A44">
        <v>35</v>
      </c>
      <c r="B44" s="21">
        <f t="shared" si="0"/>
        <v>4.4600628930817614E-2</v>
      </c>
      <c r="C44">
        <v>1.354336E-4</v>
      </c>
      <c r="E44">
        <v>4.4600628930817614E-2</v>
      </c>
      <c r="F44">
        <v>4.1229559999999998E-2</v>
      </c>
      <c r="G44">
        <v>2.9793081761006292E-2</v>
      </c>
    </row>
    <row r="45" spans="1:7" x14ac:dyDescent="0.25">
      <c r="A45">
        <v>36</v>
      </c>
      <c r="B45" s="21">
        <f t="shared" si="0"/>
        <v>5.8562893081761005E-2</v>
      </c>
      <c r="C45">
        <v>1.3359789999999998E-4</v>
      </c>
      <c r="E45">
        <v>5.8562893081761005E-2</v>
      </c>
      <c r="F45">
        <v>5.2922956E-2</v>
      </c>
      <c r="G45">
        <v>4.384591194968554E-2</v>
      </c>
    </row>
    <row r="46" spans="1:7" x14ac:dyDescent="0.25">
      <c r="A46">
        <v>37</v>
      </c>
      <c r="B46" s="21">
        <f t="shared" si="0"/>
        <v>6.7182389937106915E-2</v>
      </c>
      <c r="C46">
        <v>1.373627E-4</v>
      </c>
      <c r="E46">
        <v>6.7182389937106915E-2</v>
      </c>
      <c r="F46">
        <v>5.8073898999999998E-2</v>
      </c>
      <c r="G46">
        <v>5.289937106918239E-2</v>
      </c>
    </row>
    <row r="47" spans="1:7" x14ac:dyDescent="0.25">
      <c r="A47">
        <v>38</v>
      </c>
      <c r="B47" s="21">
        <f t="shared" si="0"/>
        <v>3.3663522012578613E-2</v>
      </c>
      <c r="C47">
        <v>1.4121070000000001E-4</v>
      </c>
      <c r="E47">
        <v>3.3663522012578613E-2</v>
      </c>
      <c r="F47">
        <v>3.1421383999999997E-2</v>
      </c>
      <c r="G47">
        <v>2.0824213836477989E-2</v>
      </c>
    </row>
    <row r="48" spans="1:7" x14ac:dyDescent="0.25">
      <c r="A48">
        <v>39</v>
      </c>
      <c r="B48" s="21">
        <f t="shared" si="0"/>
        <v>7.1018867924528299E-3</v>
      </c>
      <c r="C48">
        <v>1.4619090000000002E-4</v>
      </c>
      <c r="E48">
        <v>7.1018867924528299E-3</v>
      </c>
      <c r="F48">
        <v>7.5311320000000003E-3</v>
      </c>
      <c r="G48">
        <v>0</v>
      </c>
    </row>
    <row r="49" spans="1:7" x14ac:dyDescent="0.25">
      <c r="A49">
        <v>40</v>
      </c>
      <c r="B49" s="21">
        <f t="shared" si="0"/>
        <v>0</v>
      </c>
      <c r="C49">
        <v>1.5806690000000001E-4</v>
      </c>
      <c r="E49">
        <v>0</v>
      </c>
      <c r="F49">
        <v>0</v>
      </c>
      <c r="G49">
        <v>0</v>
      </c>
    </row>
    <row r="50" spans="1:7" x14ac:dyDescent="0.25">
      <c r="A50">
        <v>41</v>
      </c>
      <c r="B50" s="21">
        <f t="shared" si="0"/>
        <v>0</v>
      </c>
      <c r="C50">
        <v>1.7823670000000001E-4</v>
      </c>
      <c r="E50">
        <v>0</v>
      </c>
      <c r="F50">
        <v>0</v>
      </c>
      <c r="G50">
        <v>0</v>
      </c>
    </row>
    <row r="51" spans="1:7" x14ac:dyDescent="0.25">
      <c r="A51">
        <v>42</v>
      </c>
      <c r="B51" s="21">
        <f t="shared" si="0"/>
        <v>0</v>
      </c>
      <c r="C51">
        <v>1.859047E-4</v>
      </c>
      <c r="E51">
        <v>0</v>
      </c>
      <c r="F51">
        <v>0</v>
      </c>
      <c r="G51">
        <v>0</v>
      </c>
    </row>
    <row r="52" spans="1:7" x14ac:dyDescent="0.25">
      <c r="A52">
        <v>43</v>
      </c>
      <c r="B52" s="21">
        <f t="shared" si="0"/>
        <v>0</v>
      </c>
      <c r="C52">
        <v>1.85625E-4</v>
      </c>
      <c r="E52">
        <v>0</v>
      </c>
      <c r="F52">
        <v>0</v>
      </c>
      <c r="G52">
        <v>0</v>
      </c>
    </row>
    <row r="53" spans="1:7" x14ac:dyDescent="0.25">
      <c r="A53">
        <v>44</v>
      </c>
      <c r="B53" s="21">
        <f t="shared" si="0"/>
        <v>0</v>
      </c>
      <c r="C53">
        <v>1.8147020000000002E-4</v>
      </c>
      <c r="E53">
        <v>0</v>
      </c>
      <c r="F53">
        <v>0</v>
      </c>
      <c r="G53">
        <v>0</v>
      </c>
    </row>
    <row r="54" spans="1:7" x14ac:dyDescent="0.25">
      <c r="A54">
        <v>45</v>
      </c>
      <c r="B54" s="21">
        <f t="shared" si="0"/>
        <v>0</v>
      </c>
      <c r="C54">
        <v>1.68679E-4</v>
      </c>
      <c r="E54">
        <v>0</v>
      </c>
      <c r="F54">
        <v>0</v>
      </c>
      <c r="G54">
        <v>0</v>
      </c>
    </row>
    <row r="55" spans="1:7" x14ac:dyDescent="0.25">
      <c r="A55">
        <v>46</v>
      </c>
      <c r="B55" s="21">
        <f t="shared" si="0"/>
        <v>0</v>
      </c>
      <c r="C55">
        <v>1.5160049999999998E-4</v>
      </c>
      <c r="E55">
        <v>0</v>
      </c>
      <c r="F55">
        <v>0</v>
      </c>
      <c r="G55">
        <v>0</v>
      </c>
    </row>
    <row r="56" spans="1:7" x14ac:dyDescent="0.25">
      <c r="A56">
        <v>47</v>
      </c>
      <c r="B56" s="21">
        <f t="shared" si="0"/>
        <v>0</v>
      </c>
      <c r="C56">
        <v>1.273213E-4</v>
      </c>
      <c r="E56">
        <v>0</v>
      </c>
      <c r="F56">
        <v>0</v>
      </c>
      <c r="G56">
        <v>0</v>
      </c>
    </row>
    <row r="57" spans="1:7" x14ac:dyDescent="0.25">
      <c r="A57">
        <v>48</v>
      </c>
      <c r="B57" s="21">
        <f t="shared" si="0"/>
        <v>0</v>
      </c>
      <c r="C57">
        <v>1.039395E-4</v>
      </c>
      <c r="E57">
        <v>0</v>
      </c>
      <c r="F57">
        <v>0</v>
      </c>
      <c r="G57">
        <v>0</v>
      </c>
    </row>
    <row r="58" spans="1:7" x14ac:dyDescent="0.25">
      <c r="A58">
        <v>49</v>
      </c>
      <c r="B58" s="21">
        <f t="shared" si="0"/>
        <v>0</v>
      </c>
      <c r="C58">
        <v>8.5257299999999994E-5</v>
      </c>
      <c r="E58">
        <v>0</v>
      </c>
      <c r="F58">
        <v>0</v>
      </c>
      <c r="G58">
        <v>0</v>
      </c>
    </row>
    <row r="59" spans="1:7" x14ac:dyDescent="0.25">
      <c r="A59">
        <v>50</v>
      </c>
      <c r="B59" s="21">
        <f t="shared" si="0"/>
        <v>0</v>
      </c>
      <c r="C59">
        <v>7.2660800000000001E-5</v>
      </c>
      <c r="E59">
        <v>0</v>
      </c>
      <c r="F59">
        <v>0</v>
      </c>
      <c r="G59">
        <v>0</v>
      </c>
    </row>
    <row r="60" spans="1:7" x14ac:dyDescent="0.25">
      <c r="A60">
        <v>51</v>
      </c>
      <c r="B60" s="21">
        <f t="shared" si="0"/>
        <v>0</v>
      </c>
      <c r="C60">
        <v>6.6411399999999999E-5</v>
      </c>
      <c r="E60">
        <v>0</v>
      </c>
      <c r="F60">
        <v>0</v>
      </c>
      <c r="G60">
        <v>0</v>
      </c>
    </row>
    <row r="61" spans="1:7" x14ac:dyDescent="0.25">
      <c r="A61">
        <v>52</v>
      </c>
      <c r="B61" s="21">
        <f t="shared" si="0"/>
        <v>0</v>
      </c>
      <c r="C61">
        <v>6.4182299999999997E-5</v>
      </c>
      <c r="E61">
        <v>0</v>
      </c>
      <c r="F61">
        <v>0</v>
      </c>
      <c r="G61">
        <v>0</v>
      </c>
    </row>
    <row r="62" spans="1:7" x14ac:dyDescent="0.25">
      <c r="A62">
        <v>53</v>
      </c>
      <c r="B62" s="21">
        <f t="shared" si="0"/>
        <v>0</v>
      </c>
      <c r="C62">
        <v>6.6430800000000001E-5</v>
      </c>
      <c r="E62">
        <v>0</v>
      </c>
      <c r="F62">
        <v>0</v>
      </c>
      <c r="G62">
        <v>0</v>
      </c>
    </row>
    <row r="63" spans="1:7" x14ac:dyDescent="0.25">
      <c r="A63">
        <v>54</v>
      </c>
      <c r="B63" s="21">
        <f t="shared" si="0"/>
        <v>0</v>
      </c>
      <c r="C63">
        <v>7.4045500000000008E-5</v>
      </c>
      <c r="E63">
        <v>0</v>
      </c>
      <c r="F63">
        <v>0</v>
      </c>
      <c r="G63">
        <v>0</v>
      </c>
    </row>
    <row r="64" spans="1:7" x14ac:dyDescent="0.25">
      <c r="A64">
        <v>55</v>
      </c>
      <c r="B64" s="21">
        <f t="shared" si="0"/>
        <v>0</v>
      </c>
      <c r="C64">
        <v>8.8665099999999999E-5</v>
      </c>
      <c r="E64">
        <v>0</v>
      </c>
      <c r="F64">
        <v>0</v>
      </c>
      <c r="G64">
        <v>0</v>
      </c>
    </row>
    <row r="65" spans="1:7" x14ac:dyDescent="0.25">
      <c r="A65">
        <v>56</v>
      </c>
      <c r="B65" s="21">
        <f t="shared" si="0"/>
        <v>0</v>
      </c>
      <c r="C65">
        <v>1.038711E-4</v>
      </c>
      <c r="E65">
        <v>0</v>
      </c>
      <c r="F65">
        <v>0</v>
      </c>
      <c r="G65">
        <v>0</v>
      </c>
    </row>
    <row r="66" spans="1:7" x14ac:dyDescent="0.25">
      <c r="A66">
        <v>57</v>
      </c>
      <c r="B66" s="21">
        <f t="shared" si="0"/>
        <v>5.5751572327044025E-3</v>
      </c>
      <c r="C66">
        <v>1.215932E-4</v>
      </c>
      <c r="E66">
        <v>5.5751572327044025E-3</v>
      </c>
      <c r="F66">
        <v>4.9204399999999999E-3</v>
      </c>
      <c r="G66">
        <v>3.0411949685534592E-4</v>
      </c>
    </row>
    <row r="67" spans="1:7" x14ac:dyDescent="0.25">
      <c r="A67">
        <v>58</v>
      </c>
      <c r="B67" s="21">
        <f t="shared" si="0"/>
        <v>6.5544025157232705E-2</v>
      </c>
      <c r="C67">
        <v>1.3559250000000001E-4</v>
      </c>
      <c r="E67">
        <v>6.5544025157232705E-2</v>
      </c>
      <c r="F67">
        <v>5.1125785999999999E-2</v>
      </c>
      <c r="G67">
        <v>6.1795597484276724E-2</v>
      </c>
    </row>
    <row r="68" spans="1:7" x14ac:dyDescent="0.25">
      <c r="A68">
        <v>59</v>
      </c>
      <c r="B68" s="21">
        <f t="shared" si="0"/>
        <v>0.15239622641509434</v>
      </c>
      <c r="C68">
        <v>1.4357239999999999E-4</v>
      </c>
      <c r="E68">
        <v>0.15239622641509434</v>
      </c>
      <c r="F68">
        <v>9.1404087999999994E-2</v>
      </c>
      <c r="G68">
        <v>0.16298113207547169</v>
      </c>
    </row>
    <row r="69" spans="1:7" x14ac:dyDescent="0.25">
      <c r="A69">
        <v>60</v>
      </c>
      <c r="B69" s="21">
        <f t="shared" si="0"/>
        <v>9.063836477987422E-2</v>
      </c>
      <c r="C69">
        <v>1.5100910000000002E-4</v>
      </c>
      <c r="E69">
        <v>9.063836477987422E-2</v>
      </c>
      <c r="F69">
        <v>7.3143081999999998E-2</v>
      </c>
      <c r="G69">
        <v>7.677672955974843E-2</v>
      </c>
    </row>
    <row r="70" spans="1:7" x14ac:dyDescent="0.25">
      <c r="A70">
        <v>61</v>
      </c>
      <c r="B70" s="21">
        <f t="shared" ref="B70:B133" si="1">IF(rodzaj=$E$6,E70,IF(rodzaj=$F$6,F70,G70))</f>
        <v>7.5437106918238989E-2</v>
      </c>
      <c r="C70">
        <v>1.5478440000000002E-4</v>
      </c>
      <c r="E70">
        <v>7.5437106918238989E-2</v>
      </c>
      <c r="F70">
        <v>6.2952830000000001E-2</v>
      </c>
      <c r="G70">
        <v>6.1817610062893089E-2</v>
      </c>
    </row>
    <row r="71" spans="1:7" x14ac:dyDescent="0.25">
      <c r="A71">
        <v>62</v>
      </c>
      <c r="B71" s="21">
        <f t="shared" si="1"/>
        <v>2.8347484276729559E-2</v>
      </c>
      <c r="C71">
        <v>1.5768560000000001E-4</v>
      </c>
      <c r="E71">
        <v>2.8347484276729559E-2</v>
      </c>
      <c r="F71">
        <v>2.7216981000000001E-2</v>
      </c>
      <c r="G71">
        <v>1.5968238993710693E-2</v>
      </c>
    </row>
    <row r="72" spans="1:7" x14ac:dyDescent="0.25">
      <c r="A72">
        <v>63</v>
      </c>
      <c r="B72" s="21">
        <f t="shared" si="1"/>
        <v>5.1965408805031438E-3</v>
      </c>
      <c r="C72">
        <v>1.5700640000000001E-4</v>
      </c>
      <c r="E72">
        <v>5.1965408805031438E-3</v>
      </c>
      <c r="F72">
        <v>5.9404089999999998E-3</v>
      </c>
      <c r="G72">
        <v>0</v>
      </c>
    </row>
    <row r="73" spans="1:7" x14ac:dyDescent="0.25">
      <c r="A73">
        <v>64</v>
      </c>
      <c r="B73" s="21">
        <f t="shared" si="1"/>
        <v>0</v>
      </c>
      <c r="C73">
        <v>1.6757919999999999E-4</v>
      </c>
      <c r="E73">
        <v>0</v>
      </c>
      <c r="F73">
        <v>0</v>
      </c>
      <c r="G73">
        <v>0</v>
      </c>
    </row>
    <row r="74" spans="1:7" x14ac:dyDescent="0.25">
      <c r="A74">
        <v>65</v>
      </c>
      <c r="B74" s="21">
        <f t="shared" si="1"/>
        <v>0</v>
      </c>
      <c r="C74">
        <v>1.8233E-4</v>
      </c>
      <c r="E74">
        <v>0</v>
      </c>
      <c r="F74">
        <v>0</v>
      </c>
      <c r="G74">
        <v>0</v>
      </c>
    </row>
    <row r="75" spans="1:7" x14ac:dyDescent="0.25">
      <c r="A75">
        <v>66</v>
      </c>
      <c r="B75" s="21">
        <f t="shared" si="1"/>
        <v>0</v>
      </c>
      <c r="C75">
        <v>1.8705490000000001E-4</v>
      </c>
      <c r="E75">
        <v>0</v>
      </c>
      <c r="F75">
        <v>0</v>
      </c>
      <c r="G75">
        <v>0</v>
      </c>
    </row>
    <row r="76" spans="1:7" x14ac:dyDescent="0.25">
      <c r="A76">
        <v>67</v>
      </c>
      <c r="B76" s="21">
        <f t="shared" si="1"/>
        <v>0</v>
      </c>
      <c r="C76">
        <v>1.843011E-4</v>
      </c>
      <c r="E76">
        <v>0</v>
      </c>
      <c r="F76">
        <v>0</v>
      </c>
      <c r="G76">
        <v>0</v>
      </c>
    </row>
    <row r="77" spans="1:7" x14ac:dyDescent="0.25">
      <c r="A77">
        <v>68</v>
      </c>
      <c r="B77" s="21">
        <f t="shared" si="1"/>
        <v>0</v>
      </c>
      <c r="C77">
        <v>1.787828E-4</v>
      </c>
      <c r="E77">
        <v>0</v>
      </c>
      <c r="F77">
        <v>0</v>
      </c>
      <c r="G77">
        <v>0</v>
      </c>
    </row>
    <row r="78" spans="1:7" x14ac:dyDescent="0.25">
      <c r="A78">
        <v>69</v>
      </c>
      <c r="B78" s="21">
        <f t="shared" si="1"/>
        <v>0</v>
      </c>
      <c r="C78">
        <v>1.689231E-4</v>
      </c>
      <c r="E78">
        <v>0</v>
      </c>
      <c r="F78">
        <v>0</v>
      </c>
      <c r="G78">
        <v>0</v>
      </c>
    </row>
    <row r="79" spans="1:7" x14ac:dyDescent="0.25">
      <c r="A79">
        <v>70</v>
      </c>
      <c r="B79" s="21">
        <f t="shared" si="1"/>
        <v>0</v>
      </c>
      <c r="C79">
        <v>1.551755E-4</v>
      </c>
      <c r="E79">
        <v>0</v>
      </c>
      <c r="F79">
        <v>0</v>
      </c>
      <c r="G79">
        <v>0</v>
      </c>
    </row>
    <row r="80" spans="1:7" x14ac:dyDescent="0.25">
      <c r="A80">
        <v>71</v>
      </c>
      <c r="B80" s="21">
        <f t="shared" si="1"/>
        <v>0</v>
      </c>
      <c r="C80">
        <v>1.3165719999999999E-4</v>
      </c>
      <c r="E80">
        <v>0</v>
      </c>
      <c r="F80">
        <v>0</v>
      </c>
      <c r="G80">
        <v>0</v>
      </c>
    </row>
    <row r="81" spans="1:7" x14ac:dyDescent="0.25">
      <c r="A81">
        <v>72</v>
      </c>
      <c r="B81" s="21">
        <f t="shared" si="1"/>
        <v>0</v>
      </c>
      <c r="C81">
        <v>1.08021E-4</v>
      </c>
      <c r="E81">
        <v>0</v>
      </c>
      <c r="F81">
        <v>0</v>
      </c>
      <c r="G81">
        <v>0</v>
      </c>
    </row>
    <row r="82" spans="1:7" x14ac:dyDescent="0.25">
      <c r="A82">
        <v>73</v>
      </c>
      <c r="B82" s="21">
        <f t="shared" si="1"/>
        <v>0</v>
      </c>
      <c r="C82">
        <v>8.7588900000000011E-5</v>
      </c>
      <c r="E82">
        <v>0</v>
      </c>
      <c r="F82">
        <v>0</v>
      </c>
      <c r="G82">
        <v>0</v>
      </c>
    </row>
    <row r="83" spans="1:7" x14ac:dyDescent="0.25">
      <c r="A83">
        <v>74</v>
      </c>
      <c r="B83" s="21">
        <f t="shared" si="1"/>
        <v>0</v>
      </c>
      <c r="C83">
        <v>7.3537500000000005E-5</v>
      </c>
      <c r="E83">
        <v>0</v>
      </c>
      <c r="F83">
        <v>0</v>
      </c>
      <c r="G83">
        <v>0</v>
      </c>
    </row>
    <row r="84" spans="1:7" x14ac:dyDescent="0.25">
      <c r="A84">
        <v>75</v>
      </c>
      <c r="B84" s="21">
        <f t="shared" si="1"/>
        <v>0</v>
      </c>
      <c r="C84">
        <v>6.6416500000000004E-5</v>
      </c>
      <c r="E84">
        <v>0</v>
      </c>
      <c r="F84">
        <v>0</v>
      </c>
      <c r="G84">
        <v>0</v>
      </c>
    </row>
    <row r="85" spans="1:7" x14ac:dyDescent="0.25">
      <c r="A85">
        <v>76</v>
      </c>
      <c r="B85" s="21">
        <f t="shared" si="1"/>
        <v>0</v>
      </c>
      <c r="C85">
        <v>6.4614600000000003E-5</v>
      </c>
      <c r="E85">
        <v>0</v>
      </c>
      <c r="F85">
        <v>0</v>
      </c>
      <c r="G85">
        <v>0</v>
      </c>
    </row>
    <row r="86" spans="1:7" x14ac:dyDescent="0.25">
      <c r="A86">
        <v>77</v>
      </c>
      <c r="B86" s="21">
        <f t="shared" si="1"/>
        <v>0</v>
      </c>
      <c r="C86">
        <v>6.5898900000000007E-5</v>
      </c>
      <c r="E86">
        <v>0</v>
      </c>
      <c r="F86">
        <v>0</v>
      </c>
      <c r="G86">
        <v>0</v>
      </c>
    </row>
    <row r="87" spans="1:7" x14ac:dyDescent="0.25">
      <c r="A87">
        <v>78</v>
      </c>
      <c r="B87" s="21">
        <f t="shared" si="1"/>
        <v>0</v>
      </c>
      <c r="C87">
        <v>7.04941E-5</v>
      </c>
      <c r="E87">
        <v>0</v>
      </c>
      <c r="F87">
        <v>0</v>
      </c>
      <c r="G87">
        <v>0</v>
      </c>
    </row>
    <row r="88" spans="1:7" x14ac:dyDescent="0.25">
      <c r="A88">
        <v>79</v>
      </c>
      <c r="B88" s="21">
        <f t="shared" si="1"/>
        <v>0</v>
      </c>
      <c r="C88">
        <v>8.3718E-5</v>
      </c>
      <c r="E88">
        <v>0</v>
      </c>
      <c r="F88">
        <v>0</v>
      </c>
      <c r="G88">
        <v>0</v>
      </c>
    </row>
    <row r="89" spans="1:7" x14ac:dyDescent="0.25">
      <c r="A89">
        <v>80</v>
      </c>
      <c r="B89" s="21">
        <f t="shared" si="1"/>
        <v>0</v>
      </c>
      <c r="C89">
        <v>9.7591599999999996E-5</v>
      </c>
      <c r="E89">
        <v>0</v>
      </c>
      <c r="F89">
        <v>0</v>
      </c>
      <c r="G89">
        <v>0</v>
      </c>
    </row>
    <row r="90" spans="1:7" x14ac:dyDescent="0.25">
      <c r="A90">
        <v>81</v>
      </c>
      <c r="B90" s="21">
        <f t="shared" si="1"/>
        <v>0</v>
      </c>
      <c r="C90">
        <v>1.1325E-4</v>
      </c>
      <c r="E90">
        <v>0</v>
      </c>
      <c r="F90" s="22">
        <v>5.8191800000000001E-5</v>
      </c>
      <c r="G90">
        <v>0</v>
      </c>
    </row>
    <row r="91" spans="1:7" x14ac:dyDescent="0.25">
      <c r="A91">
        <v>82</v>
      </c>
      <c r="B91" s="21">
        <f t="shared" si="1"/>
        <v>2.6216037735849056E-2</v>
      </c>
      <c r="C91">
        <v>1.32602E-4</v>
      </c>
      <c r="E91">
        <v>2.6216037735849056E-2</v>
      </c>
      <c r="F91">
        <v>2.4710691999999999E-2</v>
      </c>
      <c r="G91">
        <v>1.486446540880503E-2</v>
      </c>
    </row>
    <row r="92" spans="1:7" x14ac:dyDescent="0.25">
      <c r="A92">
        <v>83</v>
      </c>
      <c r="B92" s="21">
        <f t="shared" si="1"/>
        <v>4.7770440251572323E-2</v>
      </c>
      <c r="C92">
        <v>1.4439260000000001E-4</v>
      </c>
      <c r="E92">
        <v>4.7770440251572323E-2</v>
      </c>
      <c r="F92">
        <v>4.3639936999999997E-2</v>
      </c>
      <c r="G92">
        <v>3.3449685534591198E-2</v>
      </c>
    </row>
    <row r="93" spans="1:7" x14ac:dyDescent="0.25">
      <c r="A93">
        <v>84</v>
      </c>
      <c r="B93" s="21">
        <f t="shared" si="1"/>
        <v>5.6581761006289311E-2</v>
      </c>
      <c r="C93">
        <v>1.5352309999999998E-4</v>
      </c>
      <c r="E93">
        <v>5.6581761006289311E-2</v>
      </c>
      <c r="F93">
        <v>5.1383647999999997E-2</v>
      </c>
      <c r="G93">
        <v>4.1974842767295593E-2</v>
      </c>
    </row>
    <row r="94" spans="1:7" x14ac:dyDescent="0.25">
      <c r="A94">
        <v>85</v>
      </c>
      <c r="B94" s="21">
        <f t="shared" si="1"/>
        <v>5.0317610062893078E-2</v>
      </c>
      <c r="C94">
        <v>1.5451400000000002E-4</v>
      </c>
      <c r="E94">
        <v>5.0317610062893078E-2</v>
      </c>
      <c r="F94">
        <v>4.6229560000000003E-2</v>
      </c>
      <c r="G94">
        <v>3.5694968553459119E-2</v>
      </c>
    </row>
    <row r="95" spans="1:7" x14ac:dyDescent="0.25">
      <c r="A95">
        <v>86</v>
      </c>
      <c r="B95" s="21">
        <f t="shared" si="1"/>
        <v>3.7496855345911947E-2</v>
      </c>
      <c r="C95">
        <v>1.5132830000000002E-4</v>
      </c>
      <c r="E95">
        <v>3.7496855345911947E-2</v>
      </c>
      <c r="F95">
        <v>3.4232704000000003E-2</v>
      </c>
      <c r="G95">
        <v>2.4729245283018866E-2</v>
      </c>
    </row>
    <row r="96" spans="1:7" x14ac:dyDescent="0.25">
      <c r="A96">
        <v>87</v>
      </c>
      <c r="B96" s="21">
        <f t="shared" si="1"/>
        <v>8.912578616352201E-3</v>
      </c>
      <c r="C96">
        <v>1.4337430000000001E-4</v>
      </c>
      <c r="E96">
        <v>8.912578616352201E-3</v>
      </c>
      <c r="F96">
        <v>9.0432389999999998E-3</v>
      </c>
      <c r="G96">
        <v>4.8207547169811318E-4</v>
      </c>
    </row>
    <row r="97" spans="1:7" x14ac:dyDescent="0.25">
      <c r="A97">
        <v>88</v>
      </c>
      <c r="B97" s="21">
        <f t="shared" si="1"/>
        <v>0</v>
      </c>
      <c r="C97">
        <v>1.4695640000000001E-4</v>
      </c>
      <c r="E97">
        <v>0</v>
      </c>
      <c r="F97">
        <v>0</v>
      </c>
      <c r="G97">
        <v>0</v>
      </c>
    </row>
    <row r="98" spans="1:7" x14ac:dyDescent="0.25">
      <c r="A98">
        <v>89</v>
      </c>
      <c r="B98" s="21">
        <f t="shared" si="1"/>
        <v>0</v>
      </c>
      <c r="C98">
        <v>1.59672E-4</v>
      </c>
      <c r="E98">
        <v>0</v>
      </c>
      <c r="F98">
        <v>0</v>
      </c>
      <c r="G98">
        <v>0</v>
      </c>
    </row>
    <row r="99" spans="1:7" x14ac:dyDescent="0.25">
      <c r="A99">
        <v>90</v>
      </c>
      <c r="B99" s="21">
        <f t="shared" si="1"/>
        <v>0</v>
      </c>
      <c r="C99">
        <v>1.6908649999999999E-4</v>
      </c>
      <c r="E99">
        <v>0</v>
      </c>
      <c r="F99">
        <v>0</v>
      </c>
      <c r="G99">
        <v>0</v>
      </c>
    </row>
    <row r="100" spans="1:7" x14ac:dyDescent="0.25">
      <c r="A100">
        <v>91</v>
      </c>
      <c r="B100" s="21">
        <f t="shared" si="1"/>
        <v>0</v>
      </c>
      <c r="C100">
        <v>1.748288E-4</v>
      </c>
      <c r="E100">
        <v>0</v>
      </c>
      <c r="F100">
        <v>0</v>
      </c>
      <c r="G100">
        <v>0</v>
      </c>
    </row>
    <row r="101" spans="1:7" x14ac:dyDescent="0.25">
      <c r="A101">
        <v>92</v>
      </c>
      <c r="B101" s="21">
        <f t="shared" si="1"/>
        <v>0</v>
      </c>
      <c r="C101">
        <v>1.7509350000000001E-4</v>
      </c>
      <c r="E101">
        <v>0</v>
      </c>
      <c r="F101">
        <v>0</v>
      </c>
      <c r="G101">
        <v>0</v>
      </c>
    </row>
    <row r="102" spans="1:7" x14ac:dyDescent="0.25">
      <c r="A102">
        <v>93</v>
      </c>
      <c r="B102" s="21">
        <f t="shared" si="1"/>
        <v>0</v>
      </c>
      <c r="C102">
        <v>1.6675079999999999E-4</v>
      </c>
      <c r="E102">
        <v>0</v>
      </c>
      <c r="F102">
        <v>0</v>
      </c>
      <c r="G102">
        <v>0</v>
      </c>
    </row>
    <row r="103" spans="1:7" x14ac:dyDescent="0.25">
      <c r="A103">
        <v>94</v>
      </c>
      <c r="B103" s="21">
        <f t="shared" si="1"/>
        <v>0</v>
      </c>
      <c r="C103">
        <v>1.468343E-4</v>
      </c>
      <c r="E103">
        <v>0</v>
      </c>
      <c r="F103">
        <v>0</v>
      </c>
      <c r="G103">
        <v>0</v>
      </c>
    </row>
    <row r="104" spans="1:7" x14ac:dyDescent="0.25">
      <c r="A104">
        <v>95</v>
      </c>
      <c r="B104" s="21">
        <f t="shared" si="1"/>
        <v>0</v>
      </c>
      <c r="C104">
        <v>1.209903E-4</v>
      </c>
      <c r="E104">
        <v>0</v>
      </c>
      <c r="F104">
        <v>0</v>
      </c>
      <c r="G104">
        <v>0</v>
      </c>
    </row>
    <row r="105" spans="1:7" x14ac:dyDescent="0.25">
      <c r="A105">
        <v>96</v>
      </c>
      <c r="B105" s="21">
        <f t="shared" si="1"/>
        <v>0</v>
      </c>
      <c r="C105">
        <v>9.7246399999999998E-5</v>
      </c>
      <c r="E105">
        <v>0</v>
      </c>
      <c r="F105">
        <v>0</v>
      </c>
      <c r="G105">
        <v>0</v>
      </c>
    </row>
    <row r="106" spans="1:7" x14ac:dyDescent="0.25">
      <c r="A106">
        <v>97</v>
      </c>
      <c r="B106" s="21">
        <f t="shared" si="1"/>
        <v>0</v>
      </c>
      <c r="C106">
        <v>8.1183399999999999E-5</v>
      </c>
      <c r="E106">
        <v>0</v>
      </c>
      <c r="F106">
        <v>0</v>
      </c>
      <c r="G106">
        <v>0</v>
      </c>
    </row>
    <row r="107" spans="1:7" x14ac:dyDescent="0.25">
      <c r="A107">
        <v>98</v>
      </c>
      <c r="B107" s="21">
        <f t="shared" si="1"/>
        <v>0</v>
      </c>
      <c r="C107">
        <v>7.0804500000000003E-5</v>
      </c>
      <c r="E107">
        <v>0</v>
      </c>
      <c r="F107">
        <v>0</v>
      </c>
      <c r="G107">
        <v>0</v>
      </c>
    </row>
    <row r="108" spans="1:7" x14ac:dyDescent="0.25">
      <c r="A108">
        <v>99</v>
      </c>
      <c r="B108" s="21">
        <f t="shared" si="1"/>
        <v>0</v>
      </c>
      <c r="C108">
        <v>6.454389999999999E-5</v>
      </c>
      <c r="E108">
        <v>0</v>
      </c>
      <c r="F108">
        <v>0</v>
      </c>
      <c r="G108">
        <v>0</v>
      </c>
    </row>
    <row r="109" spans="1:7" x14ac:dyDescent="0.25">
      <c r="A109">
        <v>100</v>
      </c>
      <c r="B109" s="21">
        <f t="shared" si="1"/>
        <v>0</v>
      </c>
      <c r="C109">
        <v>6.5605200000000007E-5</v>
      </c>
      <c r="E109">
        <v>0</v>
      </c>
      <c r="F109">
        <v>0</v>
      </c>
      <c r="G109">
        <v>0</v>
      </c>
    </row>
    <row r="110" spans="1:7" x14ac:dyDescent="0.25">
      <c r="A110">
        <v>101</v>
      </c>
      <c r="B110" s="21">
        <f t="shared" si="1"/>
        <v>0</v>
      </c>
      <c r="C110">
        <v>7.1268699999999991E-5</v>
      </c>
      <c r="E110">
        <v>0</v>
      </c>
      <c r="F110">
        <v>0</v>
      </c>
      <c r="G110">
        <v>0</v>
      </c>
    </row>
    <row r="111" spans="1:7" x14ac:dyDescent="0.25">
      <c r="A111">
        <v>102</v>
      </c>
      <c r="B111" s="21">
        <f t="shared" si="1"/>
        <v>0</v>
      </c>
      <c r="C111">
        <v>8.5816900000000002E-5</v>
      </c>
      <c r="E111">
        <v>0</v>
      </c>
      <c r="F111">
        <v>0</v>
      </c>
      <c r="G111">
        <v>0</v>
      </c>
    </row>
    <row r="112" spans="1:7" x14ac:dyDescent="0.25">
      <c r="A112">
        <v>103</v>
      </c>
      <c r="B112" s="21">
        <f t="shared" si="1"/>
        <v>0</v>
      </c>
      <c r="C112">
        <v>1.0873350000000001E-4</v>
      </c>
      <c r="E112">
        <v>0</v>
      </c>
      <c r="F112">
        <v>0</v>
      </c>
      <c r="G112">
        <v>0</v>
      </c>
    </row>
    <row r="113" spans="1:7" x14ac:dyDescent="0.25">
      <c r="A113">
        <v>104</v>
      </c>
      <c r="B113" s="21">
        <f t="shared" si="1"/>
        <v>0</v>
      </c>
      <c r="C113">
        <v>1.256715E-4</v>
      </c>
      <c r="E113">
        <v>0</v>
      </c>
      <c r="F113">
        <v>0</v>
      </c>
      <c r="G113">
        <v>0</v>
      </c>
    </row>
    <row r="114" spans="1:7" x14ac:dyDescent="0.25">
      <c r="A114">
        <v>105</v>
      </c>
      <c r="B114" s="21">
        <f t="shared" si="1"/>
        <v>2.6174213836477984E-3</v>
      </c>
      <c r="C114">
        <v>1.3000039999999999E-4</v>
      </c>
      <c r="E114">
        <v>2.6174213836477984E-3</v>
      </c>
      <c r="F114">
        <v>2.7520439999999999E-3</v>
      </c>
      <c r="G114">
        <v>0</v>
      </c>
    </row>
    <row r="115" spans="1:7" x14ac:dyDescent="0.25">
      <c r="A115">
        <v>106</v>
      </c>
      <c r="B115" s="21">
        <f t="shared" si="1"/>
        <v>4.078930817610063E-2</v>
      </c>
      <c r="C115">
        <v>1.3619939999999999E-4</v>
      </c>
      <c r="E115">
        <v>4.078930817610063E-2</v>
      </c>
      <c r="F115">
        <v>3.5542453000000002E-2</v>
      </c>
      <c r="G115">
        <v>2.9909119496855346E-2</v>
      </c>
    </row>
    <row r="116" spans="1:7" x14ac:dyDescent="0.25">
      <c r="A116">
        <v>107</v>
      </c>
      <c r="B116" s="21">
        <f t="shared" si="1"/>
        <v>6.8455974842767289E-2</v>
      </c>
      <c r="C116">
        <v>1.354336E-4</v>
      </c>
      <c r="E116">
        <v>6.8455974842767289E-2</v>
      </c>
      <c r="F116">
        <v>5.8155659999999998E-2</v>
      </c>
      <c r="G116">
        <v>5.5116352201257865E-2</v>
      </c>
    </row>
    <row r="117" spans="1:7" x14ac:dyDescent="0.25">
      <c r="A117">
        <v>108</v>
      </c>
      <c r="B117" s="21">
        <f t="shared" si="1"/>
        <v>0.19067295597484277</v>
      </c>
      <c r="C117">
        <v>1.3386339999999999E-4</v>
      </c>
      <c r="E117">
        <v>0.19067295597484277</v>
      </c>
      <c r="F117">
        <v>0.111940252</v>
      </c>
      <c r="G117">
        <v>0.20093396226415094</v>
      </c>
    </row>
    <row r="118" spans="1:7" x14ac:dyDescent="0.25">
      <c r="A118">
        <v>109</v>
      </c>
      <c r="B118" s="21">
        <f t="shared" si="1"/>
        <v>0.23068553459119498</v>
      </c>
      <c r="C118">
        <v>1.344421E-4</v>
      </c>
      <c r="E118">
        <v>0.23068553459119498</v>
      </c>
      <c r="F118">
        <v>0.117833333</v>
      </c>
      <c r="G118">
        <v>0.26328930817610063</v>
      </c>
    </row>
    <row r="119" spans="1:7" x14ac:dyDescent="0.25">
      <c r="A119">
        <v>110</v>
      </c>
      <c r="B119" s="21">
        <f t="shared" si="1"/>
        <v>3.3849056603773582E-2</v>
      </c>
      <c r="C119">
        <v>1.3935210000000001E-4</v>
      </c>
      <c r="E119">
        <v>3.3849056603773582E-2</v>
      </c>
      <c r="F119">
        <v>3.1732704E-2</v>
      </c>
      <c r="G119">
        <v>2.0922327044025156E-2</v>
      </c>
    </row>
    <row r="120" spans="1:7" x14ac:dyDescent="0.25">
      <c r="A120">
        <v>111</v>
      </c>
      <c r="B120" s="21">
        <f t="shared" si="1"/>
        <v>5.2119496855345913E-3</v>
      </c>
      <c r="C120">
        <v>1.4380130000000001E-4</v>
      </c>
      <c r="E120">
        <v>5.2119496855345913E-3</v>
      </c>
      <c r="F120">
        <v>6.1316039999999997E-3</v>
      </c>
      <c r="G120">
        <v>0</v>
      </c>
    </row>
    <row r="121" spans="1:7" x14ac:dyDescent="0.25">
      <c r="A121">
        <v>112</v>
      </c>
      <c r="B121" s="21">
        <f t="shared" si="1"/>
        <v>0</v>
      </c>
      <c r="C121">
        <v>1.5833240000000002E-4</v>
      </c>
      <c r="E121">
        <v>0</v>
      </c>
      <c r="F121">
        <v>0</v>
      </c>
      <c r="G121">
        <v>0</v>
      </c>
    </row>
    <row r="122" spans="1:7" x14ac:dyDescent="0.25">
      <c r="A122">
        <v>113</v>
      </c>
      <c r="B122" s="21">
        <f t="shared" si="1"/>
        <v>0</v>
      </c>
      <c r="C122">
        <v>1.777057E-4</v>
      </c>
      <c r="E122">
        <v>0</v>
      </c>
      <c r="F122">
        <v>0</v>
      </c>
      <c r="G122">
        <v>0</v>
      </c>
    </row>
    <row r="123" spans="1:7" x14ac:dyDescent="0.25">
      <c r="A123">
        <v>114</v>
      </c>
      <c r="B123" s="21">
        <f t="shared" si="1"/>
        <v>0</v>
      </c>
      <c r="C123">
        <v>1.8696669999999999E-4</v>
      </c>
      <c r="E123">
        <v>0</v>
      </c>
      <c r="F123">
        <v>0</v>
      </c>
      <c r="G123">
        <v>0</v>
      </c>
    </row>
    <row r="124" spans="1:7" x14ac:dyDescent="0.25">
      <c r="A124">
        <v>115</v>
      </c>
      <c r="B124" s="21">
        <f t="shared" si="1"/>
        <v>0</v>
      </c>
      <c r="C124">
        <v>1.8668700000000002E-4</v>
      </c>
      <c r="E124">
        <v>0</v>
      </c>
      <c r="F124">
        <v>0</v>
      </c>
      <c r="G124">
        <v>0</v>
      </c>
    </row>
    <row r="125" spans="1:7" x14ac:dyDescent="0.25">
      <c r="A125">
        <v>116</v>
      </c>
      <c r="B125" s="21">
        <f t="shared" si="1"/>
        <v>0</v>
      </c>
      <c r="C125">
        <v>1.8306330000000001E-4</v>
      </c>
      <c r="E125">
        <v>0</v>
      </c>
      <c r="F125">
        <v>0</v>
      </c>
      <c r="G125">
        <v>0</v>
      </c>
    </row>
    <row r="126" spans="1:7" x14ac:dyDescent="0.25">
      <c r="A126">
        <v>117</v>
      </c>
      <c r="B126" s="21">
        <f t="shared" si="1"/>
        <v>0</v>
      </c>
      <c r="C126">
        <v>1.7133409999999999E-4</v>
      </c>
      <c r="E126">
        <v>0</v>
      </c>
      <c r="F126">
        <v>0</v>
      </c>
      <c r="G126">
        <v>0</v>
      </c>
    </row>
    <row r="127" spans="1:7" x14ac:dyDescent="0.25">
      <c r="A127">
        <v>118</v>
      </c>
      <c r="B127" s="21">
        <f t="shared" si="1"/>
        <v>0</v>
      </c>
      <c r="C127">
        <v>1.5266260000000001E-4</v>
      </c>
      <c r="E127">
        <v>0</v>
      </c>
      <c r="F127">
        <v>0</v>
      </c>
      <c r="G127">
        <v>0</v>
      </c>
    </row>
    <row r="128" spans="1:7" x14ac:dyDescent="0.25">
      <c r="A128">
        <v>119</v>
      </c>
      <c r="B128" s="21">
        <f t="shared" si="1"/>
        <v>0</v>
      </c>
      <c r="C128">
        <v>1.2572829999999999E-4</v>
      </c>
      <c r="E128">
        <v>0</v>
      </c>
      <c r="F128">
        <v>0</v>
      </c>
      <c r="G128">
        <v>0</v>
      </c>
    </row>
    <row r="129" spans="1:7" x14ac:dyDescent="0.25">
      <c r="A129">
        <v>120</v>
      </c>
      <c r="B129" s="21">
        <f t="shared" si="1"/>
        <v>0</v>
      </c>
      <c r="C129">
        <v>1.023464E-4</v>
      </c>
      <c r="E129">
        <v>0</v>
      </c>
      <c r="F129">
        <v>0</v>
      </c>
      <c r="G129">
        <v>0</v>
      </c>
    </row>
    <row r="130" spans="1:7" x14ac:dyDescent="0.25">
      <c r="A130">
        <v>121</v>
      </c>
      <c r="B130" s="21">
        <f t="shared" si="1"/>
        <v>0</v>
      </c>
      <c r="C130">
        <v>8.7194099999999999E-5</v>
      </c>
      <c r="E130">
        <v>0</v>
      </c>
      <c r="F130">
        <v>0</v>
      </c>
      <c r="G130">
        <v>0</v>
      </c>
    </row>
    <row r="131" spans="1:7" x14ac:dyDescent="0.25">
      <c r="A131">
        <v>122</v>
      </c>
      <c r="B131" s="21">
        <f t="shared" si="1"/>
        <v>0</v>
      </c>
      <c r="C131">
        <v>7.5313400000000003E-5</v>
      </c>
      <c r="E131">
        <v>0</v>
      </c>
      <c r="F131">
        <v>0</v>
      </c>
      <c r="G131">
        <v>0</v>
      </c>
    </row>
    <row r="132" spans="1:7" x14ac:dyDescent="0.25">
      <c r="A132">
        <v>123</v>
      </c>
      <c r="B132" s="21">
        <f t="shared" si="1"/>
        <v>0</v>
      </c>
      <c r="C132">
        <v>6.8883700000000006E-5</v>
      </c>
      <c r="E132">
        <v>0</v>
      </c>
      <c r="F132">
        <v>0</v>
      </c>
      <c r="G132">
        <v>0</v>
      </c>
    </row>
    <row r="133" spans="1:7" x14ac:dyDescent="0.25">
      <c r="A133">
        <v>124</v>
      </c>
      <c r="B133" s="21">
        <f t="shared" si="1"/>
        <v>0</v>
      </c>
      <c r="C133">
        <v>6.6162999999999997E-5</v>
      </c>
      <c r="E133">
        <v>0</v>
      </c>
      <c r="F133">
        <v>0</v>
      </c>
      <c r="G133">
        <v>0</v>
      </c>
    </row>
    <row r="134" spans="1:7" x14ac:dyDescent="0.25">
      <c r="A134">
        <v>125</v>
      </c>
      <c r="B134" s="21">
        <f t="shared" ref="B134:B197" si="2">IF(rodzaj=$E$6,E134,IF(rodzaj=$F$6,F134,G134))</f>
        <v>0</v>
      </c>
      <c r="C134">
        <v>6.7472199999999994E-5</v>
      </c>
      <c r="E134">
        <v>0</v>
      </c>
      <c r="F134">
        <v>0</v>
      </c>
      <c r="G134">
        <v>0</v>
      </c>
    </row>
    <row r="135" spans="1:7" x14ac:dyDescent="0.25">
      <c r="A135">
        <v>126</v>
      </c>
      <c r="B135" s="21">
        <f t="shared" si="2"/>
        <v>0</v>
      </c>
      <c r="C135">
        <v>7.3101999999999992E-5</v>
      </c>
      <c r="E135">
        <v>0</v>
      </c>
      <c r="F135">
        <v>0</v>
      </c>
      <c r="G135">
        <v>0</v>
      </c>
    </row>
    <row r="136" spans="1:7" x14ac:dyDescent="0.25">
      <c r="A136">
        <v>127</v>
      </c>
      <c r="B136" s="21">
        <f t="shared" si="2"/>
        <v>0</v>
      </c>
      <c r="C136">
        <v>8.6483299999999999E-5</v>
      </c>
      <c r="E136">
        <v>0</v>
      </c>
      <c r="F136">
        <v>0</v>
      </c>
      <c r="G136">
        <v>0</v>
      </c>
    </row>
    <row r="137" spans="1:7" x14ac:dyDescent="0.25">
      <c r="A137">
        <v>128</v>
      </c>
      <c r="B137" s="21">
        <f t="shared" si="2"/>
        <v>0</v>
      </c>
      <c r="C137">
        <v>9.9341600000000011E-5</v>
      </c>
      <c r="E137">
        <v>0</v>
      </c>
      <c r="F137">
        <v>0</v>
      </c>
      <c r="G137">
        <v>0</v>
      </c>
    </row>
    <row r="138" spans="1:7" x14ac:dyDescent="0.25">
      <c r="A138">
        <v>129</v>
      </c>
      <c r="B138" s="21">
        <f t="shared" si="2"/>
        <v>0</v>
      </c>
      <c r="C138">
        <v>1.1429989999999999E-4</v>
      </c>
      <c r="E138">
        <v>0</v>
      </c>
      <c r="F138">
        <v>1.31509E-4</v>
      </c>
      <c r="G138">
        <v>0</v>
      </c>
    </row>
    <row r="139" spans="1:7" x14ac:dyDescent="0.25">
      <c r="A139">
        <v>130</v>
      </c>
      <c r="B139" s="21">
        <f t="shared" si="2"/>
        <v>2.9183962264150945E-2</v>
      </c>
      <c r="C139">
        <v>1.343983E-4</v>
      </c>
      <c r="E139">
        <v>2.9183962264150945E-2</v>
      </c>
      <c r="F139">
        <v>2.7209119E-2</v>
      </c>
      <c r="G139">
        <v>1.7550628930817609E-2</v>
      </c>
    </row>
    <row r="140" spans="1:7" x14ac:dyDescent="0.25">
      <c r="A140">
        <v>131</v>
      </c>
      <c r="B140" s="21">
        <f t="shared" si="2"/>
        <v>5.0553459119496852E-2</v>
      </c>
      <c r="C140">
        <v>1.485279E-4</v>
      </c>
      <c r="E140">
        <v>5.0553459119496852E-2</v>
      </c>
      <c r="F140">
        <v>4.6091195000000001E-2</v>
      </c>
      <c r="G140">
        <v>3.6207547169811324E-2</v>
      </c>
    </row>
    <row r="141" spans="1:7" x14ac:dyDescent="0.25">
      <c r="A141">
        <v>132</v>
      </c>
      <c r="B141" s="21">
        <f t="shared" si="2"/>
        <v>6.6694968553459119E-2</v>
      </c>
      <c r="C141">
        <v>1.5692709999999999E-4</v>
      </c>
      <c r="E141">
        <v>6.6694968553459119E-2</v>
      </c>
      <c r="F141">
        <v>5.8988994000000003E-2</v>
      </c>
      <c r="G141">
        <v>5.1632075471698111E-2</v>
      </c>
    </row>
    <row r="142" spans="1:7" x14ac:dyDescent="0.25">
      <c r="A142">
        <v>133</v>
      </c>
      <c r="B142" s="21">
        <f t="shared" si="2"/>
        <v>4.7220125786163518E-2</v>
      </c>
      <c r="C142">
        <v>1.59221E-4</v>
      </c>
      <c r="E142">
        <v>4.7220125786163518E-2</v>
      </c>
      <c r="F142">
        <v>4.4216981000000002E-2</v>
      </c>
      <c r="G142">
        <v>3.2210691823899372E-2</v>
      </c>
    </row>
    <row r="143" spans="1:7" x14ac:dyDescent="0.25">
      <c r="A143">
        <v>134</v>
      </c>
      <c r="B143" s="21">
        <f t="shared" si="2"/>
        <v>3.3745283018867922E-2</v>
      </c>
      <c r="C143">
        <v>1.6056639999999998E-4</v>
      </c>
      <c r="E143">
        <v>3.3745283018867922E-2</v>
      </c>
      <c r="F143">
        <v>3.1778302000000001E-2</v>
      </c>
      <c r="G143">
        <v>2.0721698113207544E-2</v>
      </c>
    </row>
    <row r="144" spans="1:7" x14ac:dyDescent="0.25">
      <c r="A144">
        <v>135</v>
      </c>
      <c r="B144" s="21">
        <f t="shared" si="2"/>
        <v>8.8490566037735859E-3</v>
      </c>
      <c r="C144">
        <v>1.54308E-4</v>
      </c>
      <c r="E144">
        <v>8.8490566037735859E-3</v>
      </c>
      <c r="F144">
        <v>9.227987E-3</v>
      </c>
      <c r="G144">
        <v>0</v>
      </c>
    </row>
    <row r="145" spans="1:7" x14ac:dyDescent="0.25">
      <c r="A145">
        <v>136</v>
      </c>
      <c r="B145" s="21">
        <f t="shared" si="2"/>
        <v>0</v>
      </c>
      <c r="C145">
        <v>1.584655E-4</v>
      </c>
      <c r="E145">
        <v>0</v>
      </c>
      <c r="F145">
        <v>0</v>
      </c>
      <c r="G145">
        <v>0</v>
      </c>
    </row>
    <row r="146" spans="1:7" x14ac:dyDescent="0.25">
      <c r="A146">
        <v>137</v>
      </c>
      <c r="B146" s="21">
        <f t="shared" si="2"/>
        <v>0</v>
      </c>
      <c r="C146">
        <v>1.683318E-4</v>
      </c>
      <c r="E146">
        <v>0</v>
      </c>
      <c r="F146">
        <v>0</v>
      </c>
      <c r="G146">
        <v>0</v>
      </c>
    </row>
    <row r="147" spans="1:7" x14ac:dyDescent="0.25">
      <c r="A147">
        <v>138</v>
      </c>
      <c r="B147" s="21">
        <f t="shared" si="2"/>
        <v>0</v>
      </c>
      <c r="C147">
        <v>1.7494329999999999E-4</v>
      </c>
      <c r="E147">
        <v>0</v>
      </c>
      <c r="F147">
        <v>0</v>
      </c>
      <c r="G147">
        <v>0</v>
      </c>
    </row>
    <row r="148" spans="1:7" x14ac:dyDescent="0.25">
      <c r="A148">
        <v>139</v>
      </c>
      <c r="B148" s="21">
        <f t="shared" si="2"/>
        <v>0</v>
      </c>
      <c r="C148">
        <v>1.7710599999999998E-4</v>
      </c>
      <c r="E148">
        <v>0</v>
      </c>
      <c r="F148">
        <v>0</v>
      </c>
      <c r="G148">
        <v>0</v>
      </c>
    </row>
    <row r="149" spans="1:7" x14ac:dyDescent="0.25">
      <c r="A149">
        <v>140</v>
      </c>
      <c r="B149" s="21">
        <f t="shared" si="2"/>
        <v>0</v>
      </c>
      <c r="C149">
        <v>1.748935E-4</v>
      </c>
      <c r="E149">
        <v>0</v>
      </c>
      <c r="F149">
        <v>0</v>
      </c>
      <c r="G149">
        <v>0</v>
      </c>
    </row>
    <row r="150" spans="1:7" x14ac:dyDescent="0.25">
      <c r="A150">
        <v>141</v>
      </c>
      <c r="B150" s="21">
        <f t="shared" si="2"/>
        <v>0</v>
      </c>
      <c r="C150">
        <v>1.6496910000000001E-4</v>
      </c>
      <c r="E150">
        <v>0</v>
      </c>
      <c r="F150">
        <v>0</v>
      </c>
      <c r="G150">
        <v>0</v>
      </c>
    </row>
    <row r="151" spans="1:7" x14ac:dyDescent="0.25">
      <c r="A151">
        <v>142</v>
      </c>
      <c r="B151" s="21">
        <f t="shared" si="2"/>
        <v>0</v>
      </c>
      <c r="C151">
        <v>1.494334E-4</v>
      </c>
      <c r="E151">
        <v>0</v>
      </c>
      <c r="F151">
        <v>0</v>
      </c>
      <c r="G151">
        <v>0</v>
      </c>
    </row>
    <row r="152" spans="1:7" x14ac:dyDescent="0.25">
      <c r="A152">
        <v>143</v>
      </c>
      <c r="B152" s="21">
        <f t="shared" si="2"/>
        <v>0</v>
      </c>
      <c r="C152">
        <v>1.2465539999999999E-4</v>
      </c>
      <c r="E152">
        <v>0</v>
      </c>
      <c r="F152">
        <v>0</v>
      </c>
      <c r="G152">
        <v>0</v>
      </c>
    </row>
    <row r="153" spans="1:7" x14ac:dyDescent="0.25">
      <c r="A153">
        <v>144</v>
      </c>
      <c r="B153" s="21">
        <f t="shared" si="2"/>
        <v>0</v>
      </c>
      <c r="C153">
        <v>1.0311619999999999E-4</v>
      </c>
      <c r="E153">
        <v>0</v>
      </c>
      <c r="F153">
        <v>0</v>
      </c>
      <c r="G153">
        <v>0</v>
      </c>
    </row>
    <row r="154" spans="1:7" x14ac:dyDescent="0.25">
      <c r="A154">
        <v>145</v>
      </c>
      <c r="B154" s="21">
        <f t="shared" si="2"/>
        <v>0</v>
      </c>
      <c r="C154">
        <v>7.6692800000000005E-5</v>
      </c>
      <c r="E154">
        <v>0</v>
      </c>
      <c r="F154">
        <v>0</v>
      </c>
      <c r="G154">
        <v>0</v>
      </c>
    </row>
    <row r="155" spans="1:7" x14ac:dyDescent="0.25">
      <c r="A155">
        <v>146</v>
      </c>
      <c r="B155" s="21">
        <f t="shared" si="2"/>
        <v>0</v>
      </c>
      <c r="C155">
        <v>6.7676500000000002E-5</v>
      </c>
      <c r="E155">
        <v>0</v>
      </c>
      <c r="F155">
        <v>0</v>
      </c>
      <c r="G155">
        <v>0</v>
      </c>
    </row>
    <row r="156" spans="1:7" x14ac:dyDescent="0.25">
      <c r="A156">
        <v>147</v>
      </c>
      <c r="B156" s="21">
        <f t="shared" si="2"/>
        <v>0</v>
      </c>
      <c r="C156">
        <v>6.3813900000000002E-5</v>
      </c>
      <c r="E156">
        <v>0</v>
      </c>
      <c r="F156">
        <v>0</v>
      </c>
      <c r="G156">
        <v>0</v>
      </c>
    </row>
    <row r="157" spans="1:7" x14ac:dyDescent="0.25">
      <c r="A157">
        <v>148</v>
      </c>
      <c r="B157" s="21">
        <f t="shared" si="2"/>
        <v>0</v>
      </c>
      <c r="C157">
        <v>6.3160900000000007E-5</v>
      </c>
      <c r="E157">
        <v>0</v>
      </c>
      <c r="F157">
        <v>0</v>
      </c>
      <c r="G157">
        <v>0</v>
      </c>
    </row>
    <row r="158" spans="1:7" x14ac:dyDescent="0.25">
      <c r="A158">
        <v>149</v>
      </c>
      <c r="B158" s="21">
        <f t="shared" si="2"/>
        <v>0</v>
      </c>
      <c r="C158">
        <v>7.0612300000000002E-5</v>
      </c>
      <c r="E158">
        <v>0</v>
      </c>
      <c r="F158">
        <v>0</v>
      </c>
      <c r="G158">
        <v>0</v>
      </c>
    </row>
    <row r="159" spans="1:7" x14ac:dyDescent="0.25">
      <c r="A159">
        <v>150</v>
      </c>
      <c r="B159" s="21">
        <f t="shared" si="2"/>
        <v>0</v>
      </c>
      <c r="C159">
        <v>8.6798100000000012E-5</v>
      </c>
      <c r="E159">
        <v>0</v>
      </c>
      <c r="F159">
        <v>0</v>
      </c>
      <c r="G159">
        <v>0</v>
      </c>
    </row>
    <row r="160" spans="1:7" x14ac:dyDescent="0.25">
      <c r="A160">
        <v>151</v>
      </c>
      <c r="B160" s="21">
        <f t="shared" si="2"/>
        <v>0</v>
      </c>
      <c r="C160">
        <v>1.1411509999999999E-4</v>
      </c>
      <c r="E160">
        <v>0</v>
      </c>
      <c r="F160">
        <v>0</v>
      </c>
      <c r="G160">
        <v>0</v>
      </c>
    </row>
    <row r="161" spans="1:7" x14ac:dyDescent="0.25">
      <c r="A161">
        <v>152</v>
      </c>
      <c r="B161" s="21">
        <f t="shared" si="2"/>
        <v>0</v>
      </c>
      <c r="C161">
        <v>1.3184730000000001E-4</v>
      </c>
      <c r="E161">
        <v>0</v>
      </c>
      <c r="F161">
        <v>0</v>
      </c>
      <c r="G161">
        <v>0</v>
      </c>
    </row>
    <row r="162" spans="1:7" x14ac:dyDescent="0.25">
      <c r="A162">
        <v>153</v>
      </c>
      <c r="B162" s="21">
        <f t="shared" si="2"/>
        <v>0</v>
      </c>
      <c r="C162">
        <v>1.2865079999999998E-4</v>
      </c>
      <c r="E162">
        <v>0</v>
      </c>
      <c r="F162">
        <v>1.4834900000000001E-4</v>
      </c>
      <c r="G162">
        <v>0</v>
      </c>
    </row>
    <row r="163" spans="1:7" x14ac:dyDescent="0.25">
      <c r="A163">
        <v>154</v>
      </c>
      <c r="B163" s="21">
        <f t="shared" si="2"/>
        <v>3.0496855345911952E-2</v>
      </c>
      <c r="C163">
        <v>1.328914E-4</v>
      </c>
      <c r="E163">
        <v>3.0496855345911952E-2</v>
      </c>
      <c r="F163">
        <v>2.8294025E-2</v>
      </c>
      <c r="G163">
        <v>1.8782075471698113E-2</v>
      </c>
    </row>
    <row r="164" spans="1:7" x14ac:dyDescent="0.25">
      <c r="A164">
        <v>155</v>
      </c>
      <c r="B164" s="21">
        <f t="shared" si="2"/>
        <v>4.5820754716981132E-2</v>
      </c>
      <c r="C164">
        <v>1.300529E-4</v>
      </c>
      <c r="E164">
        <v>4.5820754716981132E-2</v>
      </c>
      <c r="F164">
        <v>4.2537736E-2</v>
      </c>
      <c r="G164">
        <v>3.1049371069182388E-2</v>
      </c>
    </row>
    <row r="165" spans="1:7" x14ac:dyDescent="0.25">
      <c r="A165">
        <v>156</v>
      </c>
      <c r="B165" s="21">
        <f t="shared" si="2"/>
        <v>5.1157232704402519E-2</v>
      </c>
      <c r="C165">
        <v>1.27959E-4</v>
      </c>
      <c r="E165">
        <v>5.1157232704402519E-2</v>
      </c>
      <c r="F165">
        <v>4.7831761E-2</v>
      </c>
      <c r="G165">
        <v>3.59874213836478E-2</v>
      </c>
    </row>
    <row r="166" spans="1:7" x14ac:dyDescent="0.25">
      <c r="A166">
        <v>157</v>
      </c>
      <c r="B166" s="21">
        <f t="shared" si="2"/>
        <v>5.0559748427672954E-2</v>
      </c>
      <c r="C166">
        <v>1.280512E-4</v>
      </c>
      <c r="E166">
        <v>5.0559748427672954E-2</v>
      </c>
      <c r="F166">
        <v>4.6877358000000001E-2</v>
      </c>
      <c r="G166">
        <v>3.5650943396226417E-2</v>
      </c>
    </row>
    <row r="167" spans="1:7" x14ac:dyDescent="0.25">
      <c r="A167">
        <v>158</v>
      </c>
      <c r="B167" s="21">
        <f t="shared" si="2"/>
        <v>3.6147798742138366E-2</v>
      </c>
      <c r="C167">
        <v>1.3013400000000001E-4</v>
      </c>
      <c r="E167">
        <v>3.6147798742138366E-2</v>
      </c>
      <c r="F167">
        <v>3.3718552999999998E-2</v>
      </c>
      <c r="G167">
        <v>2.2939308176100629E-2</v>
      </c>
    </row>
    <row r="168" spans="1:7" x14ac:dyDescent="0.25">
      <c r="A168">
        <v>159</v>
      </c>
      <c r="B168" s="21">
        <f t="shared" si="2"/>
        <v>8.6987421383647803E-3</v>
      </c>
      <c r="C168">
        <v>1.367478E-4</v>
      </c>
      <c r="E168">
        <v>8.6987421383647803E-3</v>
      </c>
      <c r="F168">
        <v>9.1847479999999995E-3</v>
      </c>
      <c r="G168">
        <v>0</v>
      </c>
    </row>
    <row r="169" spans="1:7" x14ac:dyDescent="0.25">
      <c r="A169">
        <v>160</v>
      </c>
      <c r="B169" s="21">
        <f t="shared" si="2"/>
        <v>0</v>
      </c>
      <c r="C169">
        <v>1.5335159999999999E-4</v>
      </c>
      <c r="E169">
        <v>0</v>
      </c>
      <c r="F169">
        <v>0</v>
      </c>
      <c r="G169">
        <v>0</v>
      </c>
    </row>
    <row r="170" spans="1:7" x14ac:dyDescent="0.25">
      <c r="A170">
        <v>161</v>
      </c>
      <c r="B170" s="21">
        <f t="shared" si="2"/>
        <v>0</v>
      </c>
      <c r="C170">
        <v>1.7535970000000001E-4</v>
      </c>
      <c r="E170">
        <v>0</v>
      </c>
      <c r="F170">
        <v>0</v>
      </c>
      <c r="G170">
        <v>0</v>
      </c>
    </row>
    <row r="171" spans="1:7" x14ac:dyDescent="0.25">
      <c r="A171">
        <v>162</v>
      </c>
      <c r="B171" s="21">
        <f t="shared" si="2"/>
        <v>0</v>
      </c>
      <c r="C171">
        <v>1.847807E-4</v>
      </c>
      <c r="E171">
        <v>0</v>
      </c>
      <c r="F171">
        <v>0</v>
      </c>
      <c r="G171">
        <v>0</v>
      </c>
    </row>
    <row r="172" spans="1:7" x14ac:dyDescent="0.25">
      <c r="A172">
        <v>163</v>
      </c>
      <c r="B172" s="21">
        <f t="shared" si="2"/>
        <v>0</v>
      </c>
      <c r="C172">
        <v>1.8618829999999999E-4</v>
      </c>
      <c r="E172">
        <v>0</v>
      </c>
      <c r="F172">
        <v>0</v>
      </c>
      <c r="G172">
        <v>0</v>
      </c>
    </row>
    <row r="173" spans="1:7" x14ac:dyDescent="0.25">
      <c r="A173">
        <v>164</v>
      </c>
      <c r="B173" s="21">
        <f t="shared" si="2"/>
        <v>0</v>
      </c>
      <c r="C173">
        <v>1.8364769999999999E-4</v>
      </c>
      <c r="E173">
        <v>0</v>
      </c>
      <c r="F173">
        <v>0</v>
      </c>
      <c r="G173">
        <v>0</v>
      </c>
    </row>
    <row r="174" spans="1:7" x14ac:dyDescent="0.25">
      <c r="A174">
        <v>165</v>
      </c>
      <c r="B174" s="21">
        <f t="shared" si="2"/>
        <v>0</v>
      </c>
      <c r="C174">
        <v>1.734575E-4</v>
      </c>
      <c r="E174">
        <v>0</v>
      </c>
      <c r="F174">
        <v>0</v>
      </c>
      <c r="G174">
        <v>0</v>
      </c>
    </row>
    <row r="175" spans="1:7" x14ac:dyDescent="0.25">
      <c r="A175">
        <v>166</v>
      </c>
      <c r="B175" s="21">
        <f t="shared" si="2"/>
        <v>0</v>
      </c>
      <c r="C175">
        <v>1.5392880000000001E-4</v>
      </c>
      <c r="E175">
        <v>0</v>
      </c>
      <c r="F175">
        <v>0</v>
      </c>
      <c r="G175">
        <v>0</v>
      </c>
    </row>
    <row r="176" spans="1:7" x14ac:dyDescent="0.25">
      <c r="A176">
        <v>167</v>
      </c>
      <c r="B176" s="21">
        <f t="shared" si="2"/>
        <v>0</v>
      </c>
      <c r="C176">
        <v>1.2254569999999999E-4</v>
      </c>
      <c r="E176">
        <v>0</v>
      </c>
      <c r="F176">
        <v>0</v>
      </c>
      <c r="G176">
        <v>0</v>
      </c>
    </row>
    <row r="177" spans="1:7" x14ac:dyDescent="0.25">
      <c r="A177">
        <v>168</v>
      </c>
      <c r="B177" s="21">
        <f t="shared" si="2"/>
        <v>0</v>
      </c>
      <c r="C177">
        <v>9.6679600000000002E-5</v>
      </c>
      <c r="E177">
        <v>0</v>
      </c>
      <c r="F177">
        <v>0</v>
      </c>
      <c r="G177">
        <v>0</v>
      </c>
    </row>
    <row r="178" spans="1:7" x14ac:dyDescent="0.25">
      <c r="A178">
        <v>169</v>
      </c>
      <c r="B178" s="21">
        <f t="shared" si="2"/>
        <v>0</v>
      </c>
      <c r="C178">
        <v>7.60288E-5</v>
      </c>
      <c r="E178">
        <v>0</v>
      </c>
      <c r="F178">
        <v>0</v>
      </c>
      <c r="G178">
        <v>0</v>
      </c>
    </row>
    <row r="179" spans="1:7" x14ac:dyDescent="0.25">
      <c r="A179">
        <v>170</v>
      </c>
      <c r="B179" s="21">
        <f t="shared" si="2"/>
        <v>0</v>
      </c>
      <c r="C179">
        <v>6.7686299999999996E-5</v>
      </c>
      <c r="E179">
        <v>0</v>
      </c>
      <c r="F179">
        <v>0</v>
      </c>
      <c r="G179">
        <v>0</v>
      </c>
    </row>
    <row r="180" spans="1:7" x14ac:dyDescent="0.25">
      <c r="A180">
        <v>171</v>
      </c>
      <c r="B180" s="21">
        <f t="shared" si="2"/>
        <v>0</v>
      </c>
      <c r="C180">
        <v>6.3741199999999999E-5</v>
      </c>
      <c r="E180">
        <v>0</v>
      </c>
      <c r="F180">
        <v>0</v>
      </c>
      <c r="G180">
        <v>0</v>
      </c>
    </row>
    <row r="181" spans="1:7" x14ac:dyDescent="0.25">
      <c r="A181">
        <v>172</v>
      </c>
      <c r="B181" s="21">
        <f t="shared" si="2"/>
        <v>0</v>
      </c>
      <c r="C181">
        <v>6.3150899999999999E-5</v>
      </c>
      <c r="E181">
        <v>0</v>
      </c>
      <c r="F181">
        <v>0</v>
      </c>
      <c r="G181">
        <v>0</v>
      </c>
    </row>
    <row r="182" spans="1:7" x14ac:dyDescent="0.25">
      <c r="A182">
        <v>173</v>
      </c>
      <c r="B182" s="21">
        <f t="shared" si="2"/>
        <v>0</v>
      </c>
      <c r="C182">
        <v>7.0128400000000004E-5</v>
      </c>
      <c r="E182">
        <v>0</v>
      </c>
      <c r="F182">
        <v>0</v>
      </c>
      <c r="G182">
        <v>0</v>
      </c>
    </row>
    <row r="183" spans="1:7" x14ac:dyDescent="0.25">
      <c r="A183">
        <v>174</v>
      </c>
      <c r="B183" s="21">
        <f t="shared" si="2"/>
        <v>0</v>
      </c>
      <c r="C183">
        <v>8.6384100000000012E-5</v>
      </c>
      <c r="E183">
        <v>0</v>
      </c>
      <c r="F183">
        <v>0</v>
      </c>
      <c r="G183">
        <v>0</v>
      </c>
    </row>
    <row r="184" spans="1:7" x14ac:dyDescent="0.25">
      <c r="A184">
        <v>175</v>
      </c>
      <c r="B184" s="21">
        <f t="shared" si="2"/>
        <v>0</v>
      </c>
      <c r="C184">
        <v>1.139042E-4</v>
      </c>
      <c r="E184">
        <v>0</v>
      </c>
      <c r="F184">
        <v>0</v>
      </c>
      <c r="G184">
        <v>0</v>
      </c>
    </row>
    <row r="185" spans="1:7" x14ac:dyDescent="0.25">
      <c r="A185">
        <v>176</v>
      </c>
      <c r="B185" s="21">
        <f t="shared" si="2"/>
        <v>0</v>
      </c>
      <c r="C185">
        <v>1.3185780000000001E-4</v>
      </c>
      <c r="E185">
        <v>0</v>
      </c>
      <c r="F185">
        <v>0</v>
      </c>
      <c r="G185">
        <v>0</v>
      </c>
    </row>
    <row r="186" spans="1:7" x14ac:dyDescent="0.25">
      <c r="A186">
        <v>177</v>
      </c>
      <c r="B186" s="21">
        <f t="shared" si="2"/>
        <v>7.097169811320754E-2</v>
      </c>
      <c r="C186">
        <v>1.2928209999999999E-4</v>
      </c>
      <c r="E186">
        <v>7.097169811320754E-2</v>
      </c>
      <c r="F186">
        <v>4.4081760999999997E-2</v>
      </c>
      <c r="G186">
        <v>0.11962264150943396</v>
      </c>
    </row>
    <row r="187" spans="1:7" x14ac:dyDescent="0.25">
      <c r="A187">
        <v>178</v>
      </c>
      <c r="B187" s="21">
        <f t="shared" si="2"/>
        <v>0.26637421383647802</v>
      </c>
      <c r="C187">
        <v>1.334622E-4</v>
      </c>
      <c r="E187">
        <v>0.26637421383647802</v>
      </c>
      <c r="F187">
        <v>0.12815251599999999</v>
      </c>
      <c r="G187">
        <v>0.38166666666666665</v>
      </c>
    </row>
    <row r="188" spans="1:7" x14ac:dyDescent="0.25">
      <c r="A188">
        <v>179</v>
      </c>
      <c r="B188" s="21">
        <f t="shared" si="2"/>
        <v>0.36166666666666664</v>
      </c>
      <c r="C188">
        <v>1.3108179999999999E-4</v>
      </c>
      <c r="E188">
        <v>0.36166666666666664</v>
      </c>
      <c r="F188">
        <v>0.143399371</v>
      </c>
      <c r="G188">
        <v>0.45713836477987424</v>
      </c>
    </row>
    <row r="189" spans="1:7" x14ac:dyDescent="0.25">
      <c r="A189">
        <v>180</v>
      </c>
      <c r="B189" s="21">
        <f t="shared" si="2"/>
        <v>0.42176100628930818</v>
      </c>
      <c r="C189">
        <v>1.2980770000000001E-4</v>
      </c>
      <c r="E189">
        <v>0.42176100628930818</v>
      </c>
      <c r="F189">
        <v>0.16509434000000001</v>
      </c>
      <c r="G189">
        <v>0.5118238993710692</v>
      </c>
    </row>
    <row r="190" spans="1:7" x14ac:dyDescent="0.25">
      <c r="A190">
        <v>181</v>
      </c>
      <c r="B190" s="21">
        <f t="shared" si="2"/>
        <v>0.43490566037735851</v>
      </c>
      <c r="C190">
        <v>1.2868570000000001E-4</v>
      </c>
      <c r="E190">
        <v>0.43490566037735851</v>
      </c>
      <c r="F190">
        <v>0.16067610099999999</v>
      </c>
      <c r="G190">
        <v>0.54462264150943396</v>
      </c>
    </row>
    <row r="191" spans="1:7" x14ac:dyDescent="0.25">
      <c r="A191">
        <v>182</v>
      </c>
      <c r="B191" s="21">
        <f t="shared" si="2"/>
        <v>0.27812893081761009</v>
      </c>
      <c r="C191">
        <v>1.323962E-4</v>
      </c>
      <c r="E191">
        <v>0.27812893081761009</v>
      </c>
      <c r="F191">
        <v>0.12978773599999999</v>
      </c>
      <c r="G191">
        <v>0.36849056603773583</v>
      </c>
    </row>
    <row r="192" spans="1:7" x14ac:dyDescent="0.25">
      <c r="A192">
        <v>183</v>
      </c>
      <c r="B192" s="21">
        <f t="shared" si="2"/>
        <v>0.10864465408805032</v>
      </c>
      <c r="C192">
        <v>1.3647090000000001E-4</v>
      </c>
      <c r="E192">
        <v>0.10864465408805032</v>
      </c>
      <c r="F192">
        <v>6.6371069000000005E-2</v>
      </c>
      <c r="G192">
        <v>0.15941509433962264</v>
      </c>
    </row>
    <row r="193" spans="1:7" x14ac:dyDescent="0.25">
      <c r="A193">
        <v>184</v>
      </c>
      <c r="B193" s="21">
        <f t="shared" si="2"/>
        <v>0</v>
      </c>
      <c r="C193">
        <v>1.507677E-4</v>
      </c>
      <c r="E193">
        <v>0</v>
      </c>
      <c r="F193">
        <v>0</v>
      </c>
      <c r="G193">
        <v>0</v>
      </c>
    </row>
    <row r="194" spans="1:7" x14ac:dyDescent="0.25">
      <c r="A194">
        <v>185</v>
      </c>
      <c r="B194" s="21">
        <f t="shared" si="2"/>
        <v>0</v>
      </c>
      <c r="C194">
        <v>1.6846769999999999E-4</v>
      </c>
      <c r="E194">
        <v>0</v>
      </c>
      <c r="F194">
        <v>0</v>
      </c>
      <c r="G194">
        <v>0</v>
      </c>
    </row>
    <row r="195" spans="1:7" x14ac:dyDescent="0.25">
      <c r="A195">
        <v>186</v>
      </c>
      <c r="B195" s="21">
        <f t="shared" si="2"/>
        <v>0</v>
      </c>
      <c r="C195">
        <v>1.7911979999999999E-4</v>
      </c>
      <c r="E195">
        <v>0</v>
      </c>
      <c r="F195">
        <v>0</v>
      </c>
      <c r="G195">
        <v>0</v>
      </c>
    </row>
    <row r="196" spans="1:7" x14ac:dyDescent="0.25">
      <c r="A196">
        <v>187</v>
      </c>
      <c r="B196" s="21">
        <f t="shared" si="2"/>
        <v>0</v>
      </c>
      <c r="C196">
        <v>1.8205430000000001E-4</v>
      </c>
      <c r="E196">
        <v>0</v>
      </c>
      <c r="F196">
        <v>0</v>
      </c>
      <c r="G196">
        <v>0</v>
      </c>
    </row>
    <row r="197" spans="1:7" x14ac:dyDescent="0.25">
      <c r="A197">
        <v>188</v>
      </c>
      <c r="B197" s="21">
        <f t="shared" si="2"/>
        <v>0</v>
      </c>
      <c r="C197">
        <v>1.8039840000000002E-4</v>
      </c>
      <c r="E197">
        <v>0</v>
      </c>
      <c r="F197">
        <v>0</v>
      </c>
      <c r="G197">
        <v>0</v>
      </c>
    </row>
    <row r="198" spans="1:7" x14ac:dyDescent="0.25">
      <c r="A198">
        <v>189</v>
      </c>
      <c r="B198" s="21">
        <f t="shared" ref="B198:B261" si="3">IF(rodzaj=$E$6,E198,IF(rodzaj=$F$6,F198,G198))</f>
        <v>0</v>
      </c>
      <c r="C198">
        <v>1.688502E-4</v>
      </c>
      <c r="E198">
        <v>0</v>
      </c>
      <c r="F198">
        <v>0</v>
      </c>
      <c r="G198">
        <v>0</v>
      </c>
    </row>
    <row r="199" spans="1:7" x14ac:dyDescent="0.25">
      <c r="A199">
        <v>190</v>
      </c>
      <c r="B199" s="21">
        <f t="shared" si="3"/>
        <v>0</v>
      </c>
      <c r="C199">
        <v>1.500037E-4</v>
      </c>
      <c r="E199">
        <v>0</v>
      </c>
      <c r="F199">
        <v>0</v>
      </c>
      <c r="G199">
        <v>0</v>
      </c>
    </row>
    <row r="200" spans="1:7" x14ac:dyDescent="0.25">
      <c r="A200">
        <v>191</v>
      </c>
      <c r="B200" s="21">
        <f t="shared" si="3"/>
        <v>0</v>
      </c>
      <c r="C200">
        <v>1.2298490000000001E-4</v>
      </c>
      <c r="E200">
        <v>0</v>
      </c>
      <c r="F200">
        <v>0</v>
      </c>
      <c r="G200">
        <v>0</v>
      </c>
    </row>
    <row r="201" spans="1:7" x14ac:dyDescent="0.25">
      <c r="A201">
        <v>192</v>
      </c>
      <c r="B201" s="21">
        <f t="shared" si="3"/>
        <v>0</v>
      </c>
      <c r="C201">
        <v>9.7523500000000002E-5</v>
      </c>
      <c r="E201">
        <v>0</v>
      </c>
      <c r="F201">
        <v>0</v>
      </c>
      <c r="G201">
        <v>0</v>
      </c>
    </row>
    <row r="202" spans="1:7" x14ac:dyDescent="0.25">
      <c r="A202">
        <v>193</v>
      </c>
      <c r="B202" s="21">
        <f t="shared" si="3"/>
        <v>0</v>
      </c>
      <c r="C202">
        <v>7.7842200000000005E-5</v>
      </c>
      <c r="E202">
        <v>0</v>
      </c>
      <c r="F202">
        <v>0</v>
      </c>
      <c r="G202">
        <v>0</v>
      </c>
    </row>
    <row r="203" spans="1:7" x14ac:dyDescent="0.25">
      <c r="A203">
        <v>194</v>
      </c>
      <c r="B203" s="21">
        <f t="shared" si="3"/>
        <v>0</v>
      </c>
      <c r="C203">
        <v>6.85258E-5</v>
      </c>
      <c r="E203">
        <v>0</v>
      </c>
      <c r="F203">
        <v>0</v>
      </c>
      <c r="G203">
        <v>0</v>
      </c>
    </row>
    <row r="204" spans="1:7" x14ac:dyDescent="0.25">
      <c r="A204">
        <v>195</v>
      </c>
      <c r="B204" s="21">
        <f t="shared" si="3"/>
        <v>0</v>
      </c>
      <c r="C204">
        <v>6.4797999999999999E-5</v>
      </c>
      <c r="E204">
        <v>0</v>
      </c>
      <c r="F204">
        <v>0</v>
      </c>
      <c r="G204">
        <v>0</v>
      </c>
    </row>
    <row r="205" spans="1:7" x14ac:dyDescent="0.25">
      <c r="A205">
        <v>196</v>
      </c>
      <c r="B205" s="21">
        <f t="shared" si="3"/>
        <v>0</v>
      </c>
      <c r="C205">
        <v>6.4338799999999995E-5</v>
      </c>
      <c r="E205">
        <v>0</v>
      </c>
      <c r="F205">
        <v>0</v>
      </c>
      <c r="G205">
        <v>0</v>
      </c>
    </row>
    <row r="206" spans="1:7" x14ac:dyDescent="0.25">
      <c r="A206">
        <v>197</v>
      </c>
      <c r="B206" s="21">
        <f t="shared" si="3"/>
        <v>0</v>
      </c>
      <c r="C206">
        <v>7.1275199999999998E-5</v>
      </c>
      <c r="E206">
        <v>0</v>
      </c>
      <c r="F206">
        <v>0</v>
      </c>
      <c r="G206">
        <v>0</v>
      </c>
    </row>
    <row r="207" spans="1:7" x14ac:dyDescent="0.25">
      <c r="A207">
        <v>198</v>
      </c>
      <c r="B207" s="21">
        <f t="shared" si="3"/>
        <v>0</v>
      </c>
      <c r="C207">
        <v>8.7124400000000002E-5</v>
      </c>
      <c r="E207">
        <v>0</v>
      </c>
      <c r="F207">
        <v>0</v>
      </c>
      <c r="G207">
        <v>0</v>
      </c>
    </row>
    <row r="208" spans="1:7" x14ac:dyDescent="0.25">
      <c r="A208">
        <v>199</v>
      </c>
      <c r="B208" s="21">
        <f t="shared" si="3"/>
        <v>0</v>
      </c>
      <c r="C208">
        <v>1.1447209999999999E-4</v>
      </c>
      <c r="E208">
        <v>0</v>
      </c>
      <c r="F208">
        <v>0</v>
      </c>
      <c r="G208">
        <v>0</v>
      </c>
    </row>
    <row r="209" spans="1:7" x14ac:dyDescent="0.25">
      <c r="A209">
        <v>200</v>
      </c>
      <c r="B209" s="21">
        <f t="shared" si="3"/>
        <v>0</v>
      </c>
      <c r="C209">
        <v>1.3071320000000001E-4</v>
      </c>
      <c r="E209">
        <v>0</v>
      </c>
      <c r="F209">
        <v>0</v>
      </c>
      <c r="G209">
        <v>0</v>
      </c>
    </row>
    <row r="210" spans="1:7" x14ac:dyDescent="0.25">
      <c r="A210">
        <v>201</v>
      </c>
      <c r="B210" s="21">
        <f t="shared" si="3"/>
        <v>2.9434591194968555E-2</v>
      </c>
      <c r="C210">
        <v>1.2799919999999999E-4</v>
      </c>
      <c r="E210">
        <v>2.9434591194968555E-2</v>
      </c>
      <c r="F210">
        <v>2.1133648000000001E-2</v>
      </c>
      <c r="G210">
        <v>3.8345911949685535E-2</v>
      </c>
    </row>
    <row r="211" spans="1:7" x14ac:dyDescent="0.25">
      <c r="A211">
        <v>202</v>
      </c>
      <c r="B211" s="21">
        <f t="shared" si="3"/>
        <v>0.13180503144654088</v>
      </c>
      <c r="C211">
        <v>1.3385440000000001E-4</v>
      </c>
      <c r="E211">
        <v>0.13180503144654088</v>
      </c>
      <c r="F211">
        <v>8.2400943000000004E-2</v>
      </c>
      <c r="G211">
        <v>0.16012578616352202</v>
      </c>
    </row>
    <row r="212" spans="1:7" x14ac:dyDescent="0.25">
      <c r="A212">
        <v>203</v>
      </c>
      <c r="B212" s="21">
        <f t="shared" si="3"/>
        <v>0.41424528301886793</v>
      </c>
      <c r="C212">
        <v>1.2914E-4</v>
      </c>
      <c r="E212">
        <v>0.41424528301886793</v>
      </c>
      <c r="F212">
        <v>0.152509434</v>
      </c>
      <c r="G212">
        <v>0.53330188679245283</v>
      </c>
    </row>
    <row r="213" spans="1:7" x14ac:dyDescent="0.25">
      <c r="A213">
        <v>204</v>
      </c>
      <c r="B213" s="21">
        <f t="shared" si="3"/>
        <v>0.46537735849056605</v>
      </c>
      <c r="C213">
        <v>1.3102090000000001E-4</v>
      </c>
      <c r="E213">
        <v>0.46537735849056605</v>
      </c>
      <c r="F213">
        <v>0.17292452799999999</v>
      </c>
      <c r="G213">
        <v>0.57185534591194964</v>
      </c>
    </row>
    <row r="214" spans="1:7" x14ac:dyDescent="0.25">
      <c r="A214">
        <v>205</v>
      </c>
      <c r="B214" s="21">
        <f t="shared" si="3"/>
        <v>0.40223270440251568</v>
      </c>
      <c r="C214">
        <v>1.295616E-4</v>
      </c>
      <c r="E214">
        <v>0.40223270440251568</v>
      </c>
      <c r="F214">
        <v>0.15611635200000001</v>
      </c>
      <c r="G214">
        <v>0.49638364779874211</v>
      </c>
    </row>
    <row r="215" spans="1:7" x14ac:dyDescent="0.25">
      <c r="A215">
        <v>206</v>
      </c>
      <c r="B215" s="21">
        <f t="shared" si="3"/>
        <v>0.24666981132075472</v>
      </c>
      <c r="C215">
        <v>1.332084E-4</v>
      </c>
      <c r="E215">
        <v>0.24666981132075472</v>
      </c>
      <c r="F215">
        <v>0.12161949699999999</v>
      </c>
      <c r="G215">
        <v>0.31720125786163522</v>
      </c>
    </row>
    <row r="216" spans="1:7" x14ac:dyDescent="0.25">
      <c r="A216">
        <v>207</v>
      </c>
      <c r="B216" s="21">
        <f t="shared" si="3"/>
        <v>8.3528301886792458E-2</v>
      </c>
      <c r="C216">
        <v>1.3445739999999999E-4</v>
      </c>
      <c r="E216">
        <v>8.3528301886792458E-2</v>
      </c>
      <c r="F216">
        <v>5.5416667000000003E-2</v>
      </c>
      <c r="G216">
        <v>0.11086163522012579</v>
      </c>
    </row>
    <row r="217" spans="1:7" x14ac:dyDescent="0.25">
      <c r="A217">
        <v>208</v>
      </c>
      <c r="B217" s="21">
        <f t="shared" si="3"/>
        <v>0</v>
      </c>
      <c r="C217">
        <v>1.5147089999999999E-4</v>
      </c>
      <c r="E217">
        <v>0</v>
      </c>
      <c r="F217">
        <v>0</v>
      </c>
      <c r="G217">
        <v>0</v>
      </c>
    </row>
    <row r="218" spans="1:7" x14ac:dyDescent="0.25">
      <c r="A218">
        <v>209</v>
      </c>
      <c r="B218" s="21">
        <f t="shared" si="3"/>
        <v>0</v>
      </c>
      <c r="C218">
        <v>1.6910060000000001E-4</v>
      </c>
      <c r="E218">
        <v>0</v>
      </c>
      <c r="F218">
        <v>0</v>
      </c>
      <c r="G218">
        <v>0</v>
      </c>
    </row>
    <row r="219" spans="1:7" x14ac:dyDescent="0.25">
      <c r="A219">
        <v>210</v>
      </c>
      <c r="B219" s="21">
        <f t="shared" si="3"/>
        <v>0</v>
      </c>
      <c r="C219">
        <v>1.7906539999999998E-4</v>
      </c>
      <c r="E219">
        <v>0</v>
      </c>
      <c r="F219">
        <v>0</v>
      </c>
      <c r="G219">
        <v>0</v>
      </c>
    </row>
    <row r="220" spans="1:7" x14ac:dyDescent="0.25">
      <c r="A220">
        <v>211</v>
      </c>
      <c r="B220" s="21">
        <f t="shared" si="3"/>
        <v>0</v>
      </c>
      <c r="C220">
        <v>1.788533E-4</v>
      </c>
      <c r="E220">
        <v>0</v>
      </c>
      <c r="F220">
        <v>0</v>
      </c>
      <c r="G220">
        <v>0</v>
      </c>
    </row>
    <row r="221" spans="1:7" x14ac:dyDescent="0.25">
      <c r="A221">
        <v>212</v>
      </c>
      <c r="B221" s="21">
        <f t="shared" si="3"/>
        <v>0</v>
      </c>
      <c r="C221">
        <v>1.786263E-4</v>
      </c>
      <c r="E221">
        <v>0</v>
      </c>
      <c r="F221">
        <v>0</v>
      </c>
      <c r="G221">
        <v>0</v>
      </c>
    </row>
    <row r="222" spans="1:7" x14ac:dyDescent="0.25">
      <c r="A222">
        <v>213</v>
      </c>
      <c r="B222" s="21">
        <f t="shared" si="3"/>
        <v>0</v>
      </c>
      <c r="C222">
        <v>1.6933540000000001E-4</v>
      </c>
      <c r="E222">
        <v>0</v>
      </c>
      <c r="F222">
        <v>0</v>
      </c>
      <c r="G222">
        <v>0</v>
      </c>
    </row>
    <row r="223" spans="1:7" x14ac:dyDescent="0.25">
      <c r="A223">
        <v>214</v>
      </c>
      <c r="B223" s="21">
        <f t="shared" si="3"/>
        <v>0</v>
      </c>
      <c r="C223">
        <v>1.4921239999999999E-4</v>
      </c>
      <c r="E223">
        <v>0</v>
      </c>
      <c r="F223">
        <v>0</v>
      </c>
      <c r="G223">
        <v>0</v>
      </c>
    </row>
    <row r="224" spans="1:7" x14ac:dyDescent="0.25">
      <c r="A224">
        <v>215</v>
      </c>
      <c r="B224" s="21">
        <f t="shared" si="3"/>
        <v>0</v>
      </c>
      <c r="C224">
        <v>1.240151E-4</v>
      </c>
      <c r="E224">
        <v>0</v>
      </c>
      <c r="F224">
        <v>0</v>
      </c>
      <c r="G224">
        <v>0</v>
      </c>
    </row>
    <row r="225" spans="1:7" x14ac:dyDescent="0.25">
      <c r="A225">
        <v>216</v>
      </c>
      <c r="B225" s="21">
        <f t="shared" si="3"/>
        <v>0</v>
      </c>
      <c r="C225">
        <v>1.0241519999999999E-4</v>
      </c>
      <c r="E225">
        <v>0</v>
      </c>
      <c r="F225">
        <v>0</v>
      </c>
      <c r="G225">
        <v>0</v>
      </c>
    </row>
    <row r="226" spans="1:7" x14ac:dyDescent="0.25">
      <c r="A226">
        <v>217</v>
      </c>
      <c r="B226" s="21">
        <f t="shared" si="3"/>
        <v>0</v>
      </c>
      <c r="C226">
        <v>8.1688599999999996E-5</v>
      </c>
      <c r="E226">
        <v>0</v>
      </c>
      <c r="F226">
        <v>0</v>
      </c>
      <c r="G226">
        <v>0</v>
      </c>
    </row>
    <row r="227" spans="1:7" x14ac:dyDescent="0.25">
      <c r="A227">
        <v>218</v>
      </c>
      <c r="B227" s="21">
        <f t="shared" si="3"/>
        <v>0</v>
      </c>
      <c r="C227">
        <v>7.0606900000000003E-5</v>
      </c>
      <c r="E227">
        <v>0</v>
      </c>
      <c r="F227">
        <v>0</v>
      </c>
      <c r="G227">
        <v>0</v>
      </c>
    </row>
    <row r="228" spans="1:7" x14ac:dyDescent="0.25">
      <c r="A228">
        <v>219</v>
      </c>
      <c r="B228" s="21">
        <f t="shared" si="3"/>
        <v>0</v>
      </c>
      <c r="C228">
        <v>6.5918000000000001E-5</v>
      </c>
      <c r="E228">
        <v>0</v>
      </c>
      <c r="F228">
        <v>0</v>
      </c>
      <c r="G228">
        <v>0</v>
      </c>
    </row>
    <row r="229" spans="1:7" x14ac:dyDescent="0.25">
      <c r="A229">
        <v>220</v>
      </c>
      <c r="B229" s="21">
        <f t="shared" si="3"/>
        <v>0</v>
      </c>
      <c r="C229">
        <v>6.4498499999999999E-5</v>
      </c>
      <c r="E229">
        <v>0</v>
      </c>
      <c r="F229">
        <v>0</v>
      </c>
      <c r="G229">
        <v>0</v>
      </c>
    </row>
    <row r="230" spans="1:7" x14ac:dyDescent="0.25">
      <c r="A230">
        <v>221</v>
      </c>
      <c r="B230" s="21">
        <f t="shared" si="3"/>
        <v>0</v>
      </c>
      <c r="C230">
        <v>6.6456899999999997E-5</v>
      </c>
      <c r="E230">
        <v>0</v>
      </c>
      <c r="F230">
        <v>0</v>
      </c>
      <c r="G230">
        <v>0</v>
      </c>
    </row>
    <row r="231" spans="1:7" x14ac:dyDescent="0.25">
      <c r="A231">
        <v>222</v>
      </c>
      <c r="B231" s="21">
        <f t="shared" si="3"/>
        <v>0</v>
      </c>
      <c r="C231">
        <v>7.534120000000001E-5</v>
      </c>
      <c r="E231">
        <v>0</v>
      </c>
      <c r="F231">
        <v>0</v>
      </c>
      <c r="G231">
        <v>0</v>
      </c>
    </row>
    <row r="232" spans="1:7" x14ac:dyDescent="0.25">
      <c r="A232">
        <v>223</v>
      </c>
      <c r="B232" s="21">
        <f t="shared" si="3"/>
        <v>0</v>
      </c>
      <c r="C232">
        <v>9.0859400000000006E-5</v>
      </c>
      <c r="E232">
        <v>0</v>
      </c>
      <c r="F232">
        <v>0</v>
      </c>
      <c r="G232">
        <v>0</v>
      </c>
    </row>
    <row r="233" spans="1:7" x14ac:dyDescent="0.25">
      <c r="A233">
        <v>224</v>
      </c>
      <c r="B233" s="21">
        <f t="shared" si="3"/>
        <v>0</v>
      </c>
      <c r="C233">
        <v>1.081636E-4</v>
      </c>
      <c r="E233">
        <v>0</v>
      </c>
      <c r="F233">
        <v>0</v>
      </c>
      <c r="G233">
        <v>0</v>
      </c>
    </row>
    <row r="234" spans="1:7" x14ac:dyDescent="0.25">
      <c r="A234">
        <v>225</v>
      </c>
      <c r="B234" s="21">
        <f t="shared" si="3"/>
        <v>1.2438993710691824E-2</v>
      </c>
      <c r="C234">
        <v>1.2504540000000001E-4</v>
      </c>
      <c r="E234">
        <v>1.2438993710691824E-2</v>
      </c>
      <c r="F234">
        <v>1.0613208000000001E-2</v>
      </c>
      <c r="G234">
        <v>7.9745283018867932E-3</v>
      </c>
    </row>
    <row r="235" spans="1:7" x14ac:dyDescent="0.25">
      <c r="A235">
        <v>226</v>
      </c>
      <c r="B235" s="21">
        <f t="shared" si="3"/>
        <v>7.1484276729559745E-2</v>
      </c>
      <c r="C235">
        <v>1.4378190000000001E-4</v>
      </c>
      <c r="E235">
        <v>7.1484276729559745E-2</v>
      </c>
      <c r="F235">
        <v>5.6284591000000002E-2</v>
      </c>
      <c r="G235">
        <v>6.7418238993710689E-2</v>
      </c>
    </row>
    <row r="236" spans="1:7" x14ac:dyDescent="0.25">
      <c r="A236">
        <v>227</v>
      </c>
      <c r="B236" s="21">
        <f t="shared" si="3"/>
        <v>8.6515723270440256E-2</v>
      </c>
      <c r="C236">
        <v>1.4847409999999998E-4</v>
      </c>
      <c r="E236">
        <v>8.6515723270440256E-2</v>
      </c>
      <c r="F236">
        <v>6.9988993999999999E-2</v>
      </c>
      <c r="G236">
        <v>7.3974842767295601E-2</v>
      </c>
    </row>
    <row r="237" spans="1:7" x14ac:dyDescent="0.25">
      <c r="A237">
        <v>228</v>
      </c>
      <c r="B237" s="21">
        <f t="shared" si="3"/>
        <v>0.11005974842767297</v>
      </c>
      <c r="C237">
        <v>1.539202E-4</v>
      </c>
      <c r="E237">
        <v>0.11005974842767297</v>
      </c>
      <c r="F237">
        <v>8.6080189000000001E-2</v>
      </c>
      <c r="G237">
        <v>9.6333333333333326E-2</v>
      </c>
    </row>
    <row r="238" spans="1:7" x14ac:dyDescent="0.25">
      <c r="A238">
        <v>229</v>
      </c>
      <c r="B238" s="21">
        <f t="shared" si="3"/>
        <v>9.1999999999999998E-2</v>
      </c>
      <c r="C238">
        <v>1.547109E-4</v>
      </c>
      <c r="E238">
        <v>9.1999999999999998E-2</v>
      </c>
      <c r="F238">
        <v>7.4949686000000001E-2</v>
      </c>
      <c r="G238">
        <v>7.7974842767295605E-2</v>
      </c>
    </row>
    <row r="239" spans="1:7" x14ac:dyDescent="0.25">
      <c r="A239">
        <v>230</v>
      </c>
      <c r="B239" s="21">
        <f t="shared" si="3"/>
        <v>4.7066037735849053E-2</v>
      </c>
      <c r="C239">
        <v>1.5826690000000001E-4</v>
      </c>
      <c r="E239">
        <v>4.7066037735849053E-2</v>
      </c>
      <c r="F239">
        <v>4.2452829999999997E-2</v>
      </c>
      <c r="G239">
        <v>3.3732704402515724E-2</v>
      </c>
    </row>
    <row r="240" spans="1:7" x14ac:dyDescent="0.25">
      <c r="A240">
        <v>231</v>
      </c>
      <c r="B240" s="21">
        <f t="shared" si="3"/>
        <v>1.3328616352201257E-2</v>
      </c>
      <c r="C240">
        <v>1.5702499999999998E-4</v>
      </c>
      <c r="E240">
        <v>1.3328616352201257E-2</v>
      </c>
      <c r="F240">
        <v>1.318978E-2</v>
      </c>
      <c r="G240">
        <v>4.0119496855345908E-3</v>
      </c>
    </row>
    <row r="241" spans="1:7" x14ac:dyDescent="0.25">
      <c r="A241">
        <v>232</v>
      </c>
      <c r="B241" s="21">
        <f t="shared" si="3"/>
        <v>0</v>
      </c>
      <c r="C241">
        <v>1.6614849999999998E-4</v>
      </c>
      <c r="E241">
        <v>0</v>
      </c>
      <c r="F241">
        <v>0</v>
      </c>
      <c r="G241">
        <v>0</v>
      </c>
    </row>
    <row r="242" spans="1:7" x14ac:dyDescent="0.25">
      <c r="A242">
        <v>233</v>
      </c>
      <c r="B242" s="21">
        <f t="shared" si="3"/>
        <v>0</v>
      </c>
      <c r="C242">
        <v>1.797186E-4</v>
      </c>
      <c r="E242">
        <v>0</v>
      </c>
      <c r="F242">
        <v>0</v>
      </c>
      <c r="G242">
        <v>0</v>
      </c>
    </row>
    <row r="243" spans="1:7" x14ac:dyDescent="0.25">
      <c r="A243">
        <v>234</v>
      </c>
      <c r="B243" s="21">
        <f t="shared" si="3"/>
        <v>0</v>
      </c>
      <c r="C243">
        <v>1.8555280000000002E-4</v>
      </c>
      <c r="E243">
        <v>0</v>
      </c>
      <c r="F243">
        <v>0</v>
      </c>
      <c r="G243">
        <v>0</v>
      </c>
    </row>
    <row r="244" spans="1:7" x14ac:dyDescent="0.25">
      <c r="A244">
        <v>235</v>
      </c>
      <c r="B244" s="21">
        <f t="shared" si="3"/>
        <v>0</v>
      </c>
      <c r="C244">
        <v>1.8322209999999998E-4</v>
      </c>
      <c r="E244">
        <v>0</v>
      </c>
      <c r="F244">
        <v>0</v>
      </c>
      <c r="G244">
        <v>0</v>
      </c>
    </row>
    <row r="245" spans="1:7" x14ac:dyDescent="0.25">
      <c r="A245">
        <v>236</v>
      </c>
      <c r="B245" s="21">
        <f t="shared" si="3"/>
        <v>0</v>
      </c>
      <c r="C245">
        <v>1.7959679999999999E-4</v>
      </c>
      <c r="E245">
        <v>0</v>
      </c>
      <c r="F245">
        <v>0</v>
      </c>
      <c r="G245">
        <v>0</v>
      </c>
    </row>
    <row r="246" spans="1:7" x14ac:dyDescent="0.25">
      <c r="A246">
        <v>237</v>
      </c>
      <c r="B246" s="21">
        <f t="shared" si="3"/>
        <v>0</v>
      </c>
      <c r="C246">
        <v>1.6770179999999997E-4</v>
      </c>
      <c r="E246">
        <v>0</v>
      </c>
      <c r="F246">
        <v>0</v>
      </c>
      <c r="G246">
        <v>0</v>
      </c>
    </row>
    <row r="247" spans="1:7" x14ac:dyDescent="0.25">
      <c r="A247">
        <v>238</v>
      </c>
      <c r="B247" s="21">
        <f t="shared" si="3"/>
        <v>0</v>
      </c>
      <c r="C247">
        <v>1.4968360000000002E-4</v>
      </c>
      <c r="E247">
        <v>0</v>
      </c>
      <c r="F247">
        <v>0</v>
      </c>
      <c r="G247">
        <v>0</v>
      </c>
    </row>
    <row r="248" spans="1:7" x14ac:dyDescent="0.25">
      <c r="A248">
        <v>239</v>
      </c>
      <c r="B248" s="21">
        <f t="shared" si="3"/>
        <v>0</v>
      </c>
      <c r="C248">
        <v>1.2709820000000001E-4</v>
      </c>
      <c r="E248">
        <v>0</v>
      </c>
      <c r="F248">
        <v>0</v>
      </c>
      <c r="G248">
        <v>0</v>
      </c>
    </row>
    <row r="249" spans="1:7" x14ac:dyDescent="0.25">
      <c r="A249">
        <v>240</v>
      </c>
      <c r="B249" s="21">
        <f t="shared" si="3"/>
        <v>0</v>
      </c>
      <c r="C249">
        <v>1.0667990000000001E-4</v>
      </c>
      <c r="E249">
        <v>0</v>
      </c>
      <c r="F249">
        <v>0</v>
      </c>
      <c r="G249">
        <v>0</v>
      </c>
    </row>
    <row r="250" spans="1:7" x14ac:dyDescent="0.25">
      <c r="A250">
        <v>241</v>
      </c>
      <c r="B250" s="21">
        <f t="shared" si="3"/>
        <v>0</v>
      </c>
      <c r="C250">
        <v>8.5869099999999994E-5</v>
      </c>
      <c r="E250">
        <v>0</v>
      </c>
      <c r="F250">
        <v>0</v>
      </c>
      <c r="G250">
        <v>0</v>
      </c>
    </row>
    <row r="251" spans="1:7" x14ac:dyDescent="0.25">
      <c r="A251">
        <v>242</v>
      </c>
      <c r="B251" s="21">
        <f t="shared" si="3"/>
        <v>0</v>
      </c>
      <c r="C251">
        <v>7.3050499999999995E-5</v>
      </c>
      <c r="E251">
        <v>0</v>
      </c>
      <c r="F251">
        <v>0</v>
      </c>
      <c r="G251">
        <v>0</v>
      </c>
    </row>
    <row r="252" spans="1:7" x14ac:dyDescent="0.25">
      <c r="A252">
        <v>243</v>
      </c>
      <c r="B252" s="21">
        <f t="shared" si="3"/>
        <v>0</v>
      </c>
      <c r="C252">
        <v>6.8338100000000002E-5</v>
      </c>
      <c r="E252">
        <v>0</v>
      </c>
      <c r="F252">
        <v>0</v>
      </c>
      <c r="G252">
        <v>0</v>
      </c>
    </row>
    <row r="253" spans="1:7" x14ac:dyDescent="0.25">
      <c r="A253">
        <v>244</v>
      </c>
      <c r="B253" s="21">
        <f t="shared" si="3"/>
        <v>0</v>
      </c>
      <c r="C253">
        <v>6.6872199999999993E-5</v>
      </c>
      <c r="E253">
        <v>0</v>
      </c>
      <c r="F253">
        <v>0</v>
      </c>
      <c r="G253">
        <v>0</v>
      </c>
    </row>
    <row r="254" spans="1:7" x14ac:dyDescent="0.25">
      <c r="A254">
        <v>245</v>
      </c>
      <c r="B254" s="21">
        <f t="shared" si="3"/>
        <v>0</v>
      </c>
      <c r="C254">
        <v>6.7560500000000005E-5</v>
      </c>
      <c r="E254">
        <v>0</v>
      </c>
      <c r="F254">
        <v>0</v>
      </c>
      <c r="G254">
        <v>0</v>
      </c>
    </row>
    <row r="255" spans="1:7" x14ac:dyDescent="0.25">
      <c r="A255">
        <v>246</v>
      </c>
      <c r="B255" s="21">
        <f t="shared" si="3"/>
        <v>0</v>
      </c>
      <c r="C255">
        <v>7.3552799999999991E-5</v>
      </c>
      <c r="E255">
        <v>0</v>
      </c>
      <c r="F255">
        <v>0</v>
      </c>
      <c r="G255">
        <v>0</v>
      </c>
    </row>
    <row r="256" spans="1:7" x14ac:dyDescent="0.25">
      <c r="A256">
        <v>247</v>
      </c>
      <c r="B256" s="21">
        <f t="shared" si="3"/>
        <v>0</v>
      </c>
      <c r="C256">
        <v>8.6898000000000007E-5</v>
      </c>
      <c r="E256">
        <v>0</v>
      </c>
      <c r="F256">
        <v>0</v>
      </c>
      <c r="G256">
        <v>0</v>
      </c>
    </row>
    <row r="257" spans="1:7" x14ac:dyDescent="0.25">
      <c r="A257">
        <v>248</v>
      </c>
      <c r="B257" s="21">
        <f t="shared" si="3"/>
        <v>0</v>
      </c>
      <c r="C257">
        <v>9.8923000000000001E-5</v>
      </c>
      <c r="E257">
        <v>0</v>
      </c>
      <c r="F257">
        <v>0</v>
      </c>
      <c r="G257">
        <v>0</v>
      </c>
    </row>
    <row r="258" spans="1:7" x14ac:dyDescent="0.25">
      <c r="A258">
        <v>249</v>
      </c>
      <c r="B258" s="21">
        <f t="shared" si="3"/>
        <v>5.3937106918238997E-2</v>
      </c>
      <c r="C258">
        <v>1.1698419999999999E-4</v>
      </c>
      <c r="E258">
        <v>5.3937106918238997E-2</v>
      </c>
      <c r="F258">
        <v>3.6132075E-2</v>
      </c>
      <c r="G258">
        <v>8.0943396226415082E-2</v>
      </c>
    </row>
    <row r="259" spans="1:7" x14ac:dyDescent="0.25">
      <c r="A259">
        <v>250</v>
      </c>
      <c r="B259" s="21">
        <f t="shared" si="3"/>
        <v>0.21084591194968555</v>
      </c>
      <c r="C259">
        <v>1.3724550000000001E-4</v>
      </c>
      <c r="E259">
        <v>0.21084591194968555</v>
      </c>
      <c r="F259">
        <v>0.112086478</v>
      </c>
      <c r="G259">
        <v>0.28731132075471699</v>
      </c>
    </row>
    <row r="260" spans="1:7" x14ac:dyDescent="0.25">
      <c r="A260">
        <v>251</v>
      </c>
      <c r="B260" s="21">
        <f t="shared" si="3"/>
        <v>0.18138050314465406</v>
      </c>
      <c r="C260">
        <v>1.4704909999999999E-4</v>
      </c>
      <c r="E260">
        <v>0.18138050314465406</v>
      </c>
      <c r="F260">
        <v>0.10543239</v>
      </c>
      <c r="G260">
        <v>0.19790566037735849</v>
      </c>
    </row>
    <row r="261" spans="1:7" x14ac:dyDescent="0.25">
      <c r="A261">
        <v>252</v>
      </c>
      <c r="B261" s="21">
        <f t="shared" si="3"/>
        <v>0.12288050314465408</v>
      </c>
      <c r="C261">
        <v>1.521428E-4</v>
      </c>
      <c r="E261">
        <v>0.12288050314465408</v>
      </c>
      <c r="F261">
        <v>9.2449686000000003E-2</v>
      </c>
      <c r="G261">
        <v>0.11093396226415093</v>
      </c>
    </row>
    <row r="262" spans="1:7" x14ac:dyDescent="0.25">
      <c r="A262">
        <v>253</v>
      </c>
      <c r="B262" s="21">
        <f t="shared" ref="B262:B325" si="4">IF(rodzaj=$E$6,E262,IF(rodzaj=$F$6,F262,G262))</f>
        <v>6.2933962264150947E-2</v>
      </c>
      <c r="C262">
        <v>1.5036309999999999E-4</v>
      </c>
      <c r="E262">
        <v>6.2933962264150947E-2</v>
      </c>
      <c r="F262">
        <v>5.6301887000000002E-2</v>
      </c>
      <c r="G262">
        <v>4.8295597484276732E-2</v>
      </c>
    </row>
    <row r="263" spans="1:7" x14ac:dyDescent="0.25">
      <c r="A263">
        <v>254</v>
      </c>
      <c r="B263" s="21">
        <f t="shared" si="4"/>
        <v>3.9849056603773587E-2</v>
      </c>
      <c r="C263">
        <v>1.4622260000000001E-4</v>
      </c>
      <c r="E263">
        <v>3.9849056603773587E-2</v>
      </c>
      <c r="F263">
        <v>3.6938679000000002E-2</v>
      </c>
      <c r="G263">
        <v>2.623490566037736E-2</v>
      </c>
    </row>
    <row r="264" spans="1:7" x14ac:dyDescent="0.25">
      <c r="A264">
        <v>255</v>
      </c>
      <c r="B264" s="21">
        <f t="shared" si="4"/>
        <v>1.4155974842767295E-2</v>
      </c>
      <c r="C264">
        <v>1.401083E-4</v>
      </c>
      <c r="E264">
        <v>1.4155974842767295E-2</v>
      </c>
      <c r="F264">
        <v>1.3918239000000001E-2</v>
      </c>
      <c r="G264">
        <v>4.7896226415094336E-3</v>
      </c>
    </row>
    <row r="265" spans="1:7" x14ac:dyDescent="0.25">
      <c r="A265">
        <v>256</v>
      </c>
      <c r="B265" s="21">
        <f t="shared" si="4"/>
        <v>0</v>
      </c>
      <c r="C265">
        <v>1.429391E-4</v>
      </c>
      <c r="E265">
        <v>0</v>
      </c>
      <c r="F265">
        <v>0</v>
      </c>
      <c r="G265">
        <v>0</v>
      </c>
    </row>
    <row r="266" spans="1:7" x14ac:dyDescent="0.25">
      <c r="A266">
        <v>257</v>
      </c>
      <c r="B266" s="21">
        <f t="shared" si="4"/>
        <v>0</v>
      </c>
      <c r="C266">
        <v>1.580799E-4</v>
      </c>
      <c r="E266">
        <v>0</v>
      </c>
      <c r="F266">
        <v>0</v>
      </c>
      <c r="G266">
        <v>0</v>
      </c>
    </row>
    <row r="267" spans="1:7" x14ac:dyDescent="0.25">
      <c r="A267">
        <v>258</v>
      </c>
      <c r="B267" s="21">
        <f t="shared" si="4"/>
        <v>0</v>
      </c>
      <c r="C267">
        <v>1.667277E-4</v>
      </c>
      <c r="E267">
        <v>0</v>
      </c>
      <c r="F267">
        <v>0</v>
      </c>
      <c r="G267">
        <v>0</v>
      </c>
    </row>
    <row r="268" spans="1:7" x14ac:dyDescent="0.25">
      <c r="A268">
        <v>259</v>
      </c>
      <c r="B268" s="21">
        <f t="shared" si="4"/>
        <v>0</v>
      </c>
      <c r="C268">
        <v>1.7156680000000001E-4</v>
      </c>
      <c r="E268">
        <v>0</v>
      </c>
      <c r="F268">
        <v>0</v>
      </c>
      <c r="G268">
        <v>0</v>
      </c>
    </row>
    <row r="269" spans="1:7" x14ac:dyDescent="0.25">
      <c r="A269">
        <v>260</v>
      </c>
      <c r="B269" s="21">
        <f t="shared" si="4"/>
        <v>0</v>
      </c>
      <c r="C269">
        <v>1.7299350000000001E-4</v>
      </c>
      <c r="E269">
        <v>0</v>
      </c>
      <c r="F269">
        <v>0</v>
      </c>
      <c r="G269">
        <v>0</v>
      </c>
    </row>
    <row r="270" spans="1:7" x14ac:dyDescent="0.25">
      <c r="A270">
        <v>261</v>
      </c>
      <c r="B270" s="21">
        <f t="shared" si="4"/>
        <v>0</v>
      </c>
      <c r="C270">
        <v>1.628899E-4</v>
      </c>
      <c r="E270">
        <v>0</v>
      </c>
      <c r="F270">
        <v>0</v>
      </c>
      <c r="G270">
        <v>0</v>
      </c>
    </row>
    <row r="271" spans="1:7" x14ac:dyDescent="0.25">
      <c r="A271">
        <v>262</v>
      </c>
      <c r="B271" s="21">
        <f t="shared" si="4"/>
        <v>0</v>
      </c>
      <c r="C271">
        <v>1.4800260000000001E-4</v>
      </c>
      <c r="E271">
        <v>0</v>
      </c>
      <c r="F271">
        <v>0</v>
      </c>
      <c r="G271">
        <v>0</v>
      </c>
    </row>
    <row r="272" spans="1:7" x14ac:dyDescent="0.25">
      <c r="A272">
        <v>263</v>
      </c>
      <c r="B272" s="21">
        <f t="shared" si="4"/>
        <v>0</v>
      </c>
      <c r="C272">
        <v>1.201478E-4</v>
      </c>
      <c r="E272">
        <v>0</v>
      </c>
      <c r="F272">
        <v>0</v>
      </c>
      <c r="G272">
        <v>0</v>
      </c>
    </row>
    <row r="273" spans="1:7" x14ac:dyDescent="0.25">
      <c r="A273">
        <v>264</v>
      </c>
      <c r="B273" s="21">
        <f t="shared" si="4"/>
        <v>0</v>
      </c>
      <c r="C273">
        <v>9.796619999999999E-5</v>
      </c>
      <c r="E273">
        <v>0</v>
      </c>
      <c r="F273">
        <v>0</v>
      </c>
      <c r="G273">
        <v>0</v>
      </c>
    </row>
    <row r="274" spans="1:7" x14ac:dyDescent="0.25">
      <c r="A274">
        <v>265</v>
      </c>
      <c r="B274" s="21">
        <f t="shared" si="4"/>
        <v>0</v>
      </c>
      <c r="C274">
        <v>7.8020399999999989E-5</v>
      </c>
      <c r="E274">
        <v>0</v>
      </c>
      <c r="F274">
        <v>0</v>
      </c>
      <c r="G274">
        <v>0</v>
      </c>
    </row>
    <row r="275" spans="1:7" x14ac:dyDescent="0.25">
      <c r="A275">
        <v>266</v>
      </c>
      <c r="B275" s="21">
        <f t="shared" si="4"/>
        <v>0</v>
      </c>
      <c r="C275">
        <v>6.9004099999999999E-5</v>
      </c>
      <c r="E275">
        <v>0</v>
      </c>
      <c r="F275">
        <v>0</v>
      </c>
      <c r="G275">
        <v>0</v>
      </c>
    </row>
    <row r="276" spans="1:7" x14ac:dyDescent="0.25">
      <c r="A276">
        <v>267</v>
      </c>
      <c r="B276" s="21">
        <f t="shared" si="4"/>
        <v>0</v>
      </c>
      <c r="C276">
        <v>6.4698899999999991E-5</v>
      </c>
      <c r="E276">
        <v>0</v>
      </c>
      <c r="F276">
        <v>0</v>
      </c>
      <c r="G276">
        <v>0</v>
      </c>
    </row>
    <row r="277" spans="1:7" x14ac:dyDescent="0.25">
      <c r="A277">
        <v>268</v>
      </c>
      <c r="B277" s="21">
        <f t="shared" si="4"/>
        <v>0</v>
      </c>
      <c r="C277">
        <v>6.4930899999999999E-5</v>
      </c>
      <c r="E277">
        <v>0</v>
      </c>
      <c r="F277">
        <v>0</v>
      </c>
      <c r="G277">
        <v>0</v>
      </c>
    </row>
    <row r="278" spans="1:7" x14ac:dyDescent="0.25">
      <c r="A278">
        <v>269</v>
      </c>
      <c r="B278" s="21">
        <f t="shared" si="4"/>
        <v>0</v>
      </c>
      <c r="C278">
        <v>7.1497300000000004E-5</v>
      </c>
      <c r="E278">
        <v>0</v>
      </c>
      <c r="F278">
        <v>0</v>
      </c>
      <c r="G278">
        <v>0</v>
      </c>
    </row>
    <row r="279" spans="1:7" x14ac:dyDescent="0.25">
      <c r="A279">
        <v>270</v>
      </c>
      <c r="B279" s="21">
        <f t="shared" si="4"/>
        <v>0</v>
      </c>
      <c r="C279">
        <v>8.8125600000000002E-5</v>
      </c>
      <c r="E279">
        <v>0</v>
      </c>
      <c r="F279">
        <v>0</v>
      </c>
      <c r="G279">
        <v>0</v>
      </c>
    </row>
    <row r="280" spans="1:7" x14ac:dyDescent="0.25">
      <c r="A280">
        <v>271</v>
      </c>
      <c r="B280" s="21">
        <f t="shared" si="4"/>
        <v>0</v>
      </c>
      <c r="C280">
        <v>1.145576E-4</v>
      </c>
      <c r="E280">
        <v>0</v>
      </c>
      <c r="F280">
        <v>0</v>
      </c>
      <c r="G280">
        <v>0</v>
      </c>
    </row>
    <row r="281" spans="1:7" x14ac:dyDescent="0.25">
      <c r="A281">
        <v>272</v>
      </c>
      <c r="B281" s="21">
        <f t="shared" si="4"/>
        <v>0</v>
      </c>
      <c r="C281">
        <v>1.3273230000000001E-4</v>
      </c>
      <c r="E281">
        <v>0</v>
      </c>
      <c r="F281">
        <v>0</v>
      </c>
      <c r="G281">
        <v>0</v>
      </c>
    </row>
    <row r="282" spans="1:7" x14ac:dyDescent="0.25">
      <c r="A282">
        <v>273</v>
      </c>
      <c r="B282" s="21">
        <f t="shared" si="4"/>
        <v>7.7738993710691831E-2</v>
      </c>
      <c r="C282">
        <v>1.2953579999999999E-4</v>
      </c>
      <c r="E282">
        <v>7.7738993710691831E-2</v>
      </c>
      <c r="F282">
        <v>4.9276729999999998E-2</v>
      </c>
      <c r="G282">
        <v>0.13059119496855345</v>
      </c>
    </row>
    <row r="283" spans="1:7" x14ac:dyDescent="0.25">
      <c r="A283">
        <v>274</v>
      </c>
      <c r="B283" s="21">
        <f t="shared" si="4"/>
        <v>0.26704402515723275</v>
      </c>
      <c r="C283">
        <v>1.3466149999999998E-4</v>
      </c>
      <c r="E283">
        <v>0.26704402515723275</v>
      </c>
      <c r="F283">
        <v>0.13163993700000001</v>
      </c>
      <c r="G283">
        <v>0.37946540880503143</v>
      </c>
    </row>
    <row r="284" spans="1:7" x14ac:dyDescent="0.25">
      <c r="A284">
        <v>275</v>
      </c>
      <c r="B284" s="21">
        <f t="shared" si="4"/>
        <v>0.43761006289308174</v>
      </c>
      <c r="C284">
        <v>1.3226550000000002E-4</v>
      </c>
      <c r="E284">
        <v>0.43761006289308174</v>
      </c>
      <c r="F284">
        <v>0.16015723300000001</v>
      </c>
      <c r="G284">
        <v>0.56283018867924528</v>
      </c>
    </row>
    <row r="285" spans="1:7" x14ac:dyDescent="0.25">
      <c r="A285">
        <v>276</v>
      </c>
      <c r="B285" s="21">
        <f t="shared" si="4"/>
        <v>0.52273584905660375</v>
      </c>
      <c r="C285">
        <v>1.319417E-4</v>
      </c>
      <c r="E285">
        <v>0.52273584905660375</v>
      </c>
      <c r="F285">
        <v>0.18701257900000001</v>
      </c>
      <c r="G285">
        <v>0.64374213836477989</v>
      </c>
    </row>
    <row r="286" spans="1:7" x14ac:dyDescent="0.25">
      <c r="A286">
        <v>277</v>
      </c>
      <c r="B286" s="21">
        <f t="shared" si="4"/>
        <v>0.46720125786163524</v>
      </c>
      <c r="C286">
        <v>1.3114889999999999E-4</v>
      </c>
      <c r="E286">
        <v>0.46720125786163524</v>
      </c>
      <c r="F286">
        <v>0.172012579</v>
      </c>
      <c r="G286">
        <v>0.58220125786163524</v>
      </c>
    </row>
    <row r="287" spans="1:7" x14ac:dyDescent="0.25">
      <c r="A287">
        <v>278</v>
      </c>
      <c r="B287" s="21">
        <f t="shared" si="4"/>
        <v>0.32323899371069187</v>
      </c>
      <c r="C287">
        <v>1.3411670000000001E-4</v>
      </c>
      <c r="E287">
        <v>0.32323899371069187</v>
      </c>
      <c r="F287">
        <v>0.14443081799999999</v>
      </c>
      <c r="G287">
        <v>0.42977987421383651</v>
      </c>
    </row>
    <row r="288" spans="1:7" x14ac:dyDescent="0.25">
      <c r="A288">
        <v>279</v>
      </c>
      <c r="B288" s="21">
        <f t="shared" si="4"/>
        <v>0.13945283018867924</v>
      </c>
      <c r="C288">
        <v>1.376328E-4</v>
      </c>
      <c r="E288">
        <v>0.13945283018867924</v>
      </c>
      <c r="F288">
        <v>8.281761E-2</v>
      </c>
      <c r="G288">
        <v>0.2078616352201258</v>
      </c>
    </row>
    <row r="289" spans="1:7" x14ac:dyDescent="0.25">
      <c r="A289">
        <v>280</v>
      </c>
      <c r="B289" s="21">
        <f t="shared" si="4"/>
        <v>0</v>
      </c>
      <c r="C289">
        <v>1.5379410000000002E-4</v>
      </c>
      <c r="E289">
        <v>0</v>
      </c>
      <c r="F289">
        <v>0</v>
      </c>
      <c r="G289">
        <v>0</v>
      </c>
    </row>
    <row r="290" spans="1:7" x14ac:dyDescent="0.25">
      <c r="A290">
        <v>281</v>
      </c>
      <c r="B290" s="21">
        <f t="shared" si="4"/>
        <v>0</v>
      </c>
      <c r="C290">
        <v>1.7580220000000001E-4</v>
      </c>
      <c r="E290">
        <v>0</v>
      </c>
      <c r="F290">
        <v>0</v>
      </c>
      <c r="G290">
        <v>0</v>
      </c>
    </row>
    <row r="291" spans="1:7" x14ac:dyDescent="0.25">
      <c r="A291">
        <v>282</v>
      </c>
      <c r="B291" s="21">
        <f t="shared" si="4"/>
        <v>0</v>
      </c>
      <c r="C291">
        <v>1.8256810000000001E-4</v>
      </c>
      <c r="E291">
        <v>0</v>
      </c>
      <c r="F291">
        <v>0</v>
      </c>
      <c r="G291">
        <v>0</v>
      </c>
    </row>
    <row r="292" spans="1:7" x14ac:dyDescent="0.25">
      <c r="A292">
        <v>283</v>
      </c>
      <c r="B292" s="21">
        <f t="shared" si="4"/>
        <v>0</v>
      </c>
      <c r="C292">
        <v>1.8530320000000001E-4</v>
      </c>
      <c r="E292">
        <v>0</v>
      </c>
      <c r="F292">
        <v>0</v>
      </c>
      <c r="G292">
        <v>0</v>
      </c>
    </row>
    <row r="293" spans="1:7" x14ac:dyDescent="0.25">
      <c r="A293">
        <v>284</v>
      </c>
      <c r="B293" s="21">
        <f t="shared" si="4"/>
        <v>0</v>
      </c>
      <c r="C293">
        <v>1.8364769999999999E-4</v>
      </c>
      <c r="E293">
        <v>0</v>
      </c>
      <c r="F293">
        <v>0</v>
      </c>
      <c r="G293">
        <v>0</v>
      </c>
    </row>
    <row r="294" spans="1:7" x14ac:dyDescent="0.25">
      <c r="A294">
        <v>285</v>
      </c>
      <c r="B294" s="21">
        <f t="shared" si="4"/>
        <v>0</v>
      </c>
      <c r="C294">
        <v>1.7124490000000001E-4</v>
      </c>
      <c r="E294">
        <v>0</v>
      </c>
      <c r="F294">
        <v>0</v>
      </c>
      <c r="G294">
        <v>0</v>
      </c>
    </row>
    <row r="295" spans="1:7" x14ac:dyDescent="0.25">
      <c r="A295">
        <v>286</v>
      </c>
      <c r="B295" s="21">
        <f t="shared" si="4"/>
        <v>0</v>
      </c>
      <c r="C295">
        <v>1.5392880000000001E-4</v>
      </c>
      <c r="E295">
        <v>0</v>
      </c>
      <c r="F295">
        <v>0</v>
      </c>
      <c r="G295">
        <v>0</v>
      </c>
    </row>
    <row r="296" spans="1:7" x14ac:dyDescent="0.25">
      <c r="A296">
        <v>287</v>
      </c>
      <c r="B296" s="21">
        <f t="shared" si="4"/>
        <v>0</v>
      </c>
      <c r="C296">
        <v>1.2431580000000001E-4</v>
      </c>
      <c r="E296">
        <v>0</v>
      </c>
      <c r="F296">
        <v>0</v>
      </c>
      <c r="G296">
        <v>0</v>
      </c>
    </row>
    <row r="297" spans="1:7" x14ac:dyDescent="0.25">
      <c r="A297">
        <v>288</v>
      </c>
      <c r="B297" s="21">
        <f t="shared" si="4"/>
        <v>0</v>
      </c>
      <c r="C297">
        <v>9.6679600000000002E-5</v>
      </c>
      <c r="E297">
        <v>0</v>
      </c>
      <c r="F297">
        <v>0</v>
      </c>
      <c r="G297">
        <v>0</v>
      </c>
    </row>
    <row r="298" spans="1:7" x14ac:dyDescent="0.25">
      <c r="A298">
        <v>289</v>
      </c>
      <c r="B298" s="21">
        <f t="shared" si="4"/>
        <v>0</v>
      </c>
      <c r="C298">
        <v>7.6913899999999996E-5</v>
      </c>
      <c r="E298">
        <v>0</v>
      </c>
      <c r="F298">
        <v>0</v>
      </c>
      <c r="G298">
        <v>0</v>
      </c>
    </row>
    <row r="299" spans="1:7" x14ac:dyDescent="0.25">
      <c r="A299">
        <v>290</v>
      </c>
      <c r="B299" s="21">
        <f t="shared" si="4"/>
        <v>0</v>
      </c>
      <c r="C299">
        <v>6.8128799999999997E-5</v>
      </c>
      <c r="E299">
        <v>0</v>
      </c>
      <c r="F299">
        <v>0</v>
      </c>
      <c r="G299">
        <v>0</v>
      </c>
    </row>
    <row r="300" spans="1:7" x14ac:dyDescent="0.25">
      <c r="A300">
        <v>291</v>
      </c>
      <c r="B300" s="21">
        <f t="shared" si="4"/>
        <v>0</v>
      </c>
      <c r="C300">
        <v>6.4537799999999997E-5</v>
      </c>
      <c r="E300">
        <v>0</v>
      </c>
      <c r="F300">
        <v>0</v>
      </c>
      <c r="G300">
        <v>0</v>
      </c>
    </row>
    <row r="301" spans="1:7" x14ac:dyDescent="0.25">
      <c r="A301">
        <v>292</v>
      </c>
      <c r="B301" s="21">
        <f t="shared" si="4"/>
        <v>0</v>
      </c>
      <c r="C301">
        <v>6.3770399999999995E-5</v>
      </c>
      <c r="E301">
        <v>0</v>
      </c>
      <c r="F301">
        <v>0</v>
      </c>
      <c r="G301">
        <v>0</v>
      </c>
    </row>
    <row r="302" spans="1:7" x14ac:dyDescent="0.25">
      <c r="A302">
        <v>293</v>
      </c>
      <c r="B302" s="21">
        <f t="shared" si="4"/>
        <v>0</v>
      </c>
      <c r="C302">
        <v>7.0836400000000012E-5</v>
      </c>
      <c r="E302">
        <v>0</v>
      </c>
      <c r="F302">
        <v>0</v>
      </c>
      <c r="G302">
        <v>0</v>
      </c>
    </row>
    <row r="303" spans="1:7" x14ac:dyDescent="0.25">
      <c r="A303">
        <v>294</v>
      </c>
      <c r="B303" s="21">
        <f t="shared" si="4"/>
        <v>0</v>
      </c>
      <c r="C303">
        <v>8.647260000000001E-5</v>
      </c>
      <c r="E303">
        <v>0</v>
      </c>
      <c r="F303">
        <v>0</v>
      </c>
      <c r="G303">
        <v>0</v>
      </c>
    </row>
    <row r="304" spans="1:7" x14ac:dyDescent="0.25">
      <c r="A304">
        <v>295</v>
      </c>
      <c r="B304" s="21">
        <f t="shared" si="4"/>
        <v>0</v>
      </c>
      <c r="C304">
        <v>1.1585130000000001E-4</v>
      </c>
      <c r="E304">
        <v>0</v>
      </c>
      <c r="F304">
        <v>0</v>
      </c>
      <c r="G304">
        <v>0</v>
      </c>
    </row>
    <row r="305" spans="1:7" x14ac:dyDescent="0.25">
      <c r="A305">
        <v>296</v>
      </c>
      <c r="B305" s="21">
        <f t="shared" si="4"/>
        <v>0</v>
      </c>
      <c r="C305">
        <v>1.3097280000000001E-4</v>
      </c>
      <c r="E305">
        <v>0</v>
      </c>
      <c r="F305">
        <v>0</v>
      </c>
      <c r="G305">
        <v>0</v>
      </c>
    </row>
    <row r="306" spans="1:7" x14ac:dyDescent="0.25">
      <c r="A306">
        <v>297</v>
      </c>
      <c r="B306" s="21">
        <f t="shared" si="4"/>
        <v>1.6217295597484277E-3</v>
      </c>
      <c r="C306">
        <v>1.3052119999999999E-4</v>
      </c>
      <c r="E306">
        <v>1.6217295597484277E-3</v>
      </c>
      <c r="F306">
        <v>2.3501569999999999E-3</v>
      </c>
      <c r="G306">
        <v>0</v>
      </c>
    </row>
    <row r="307" spans="1:7" x14ac:dyDescent="0.25">
      <c r="A307">
        <v>298</v>
      </c>
      <c r="B307" s="21">
        <f t="shared" si="4"/>
        <v>3.4915094339622643E-2</v>
      </c>
      <c r="C307">
        <v>1.313381E-4</v>
      </c>
      <c r="E307">
        <v>3.4915094339622643E-2</v>
      </c>
      <c r="F307">
        <v>3.2242137999999997E-2</v>
      </c>
      <c r="G307">
        <v>2.2673270440251574E-2</v>
      </c>
    </row>
    <row r="308" spans="1:7" x14ac:dyDescent="0.25">
      <c r="A308">
        <v>299</v>
      </c>
      <c r="B308" s="21">
        <f t="shared" si="4"/>
        <v>7.1433962264150941E-2</v>
      </c>
      <c r="C308">
        <v>1.3028519999999999E-4</v>
      </c>
      <c r="E308">
        <v>7.1433962264150941E-2</v>
      </c>
      <c r="F308">
        <v>6.1655660000000001E-2</v>
      </c>
      <c r="G308">
        <v>5.7232704402515724E-2</v>
      </c>
    </row>
    <row r="309" spans="1:7" x14ac:dyDescent="0.25">
      <c r="A309">
        <v>300</v>
      </c>
      <c r="B309" s="21">
        <f t="shared" si="4"/>
        <v>0.2061446540880503</v>
      </c>
      <c r="C309">
        <v>1.272411E-4</v>
      </c>
      <c r="E309">
        <v>0.2061446540880503</v>
      </c>
      <c r="F309">
        <v>0.123078616</v>
      </c>
      <c r="G309">
        <v>0.21593396226415093</v>
      </c>
    </row>
    <row r="310" spans="1:7" x14ac:dyDescent="0.25">
      <c r="A310">
        <v>301</v>
      </c>
      <c r="B310" s="21">
        <f t="shared" si="4"/>
        <v>0.39861635220125785</v>
      </c>
      <c r="C310">
        <v>1.281547E-4</v>
      </c>
      <c r="E310">
        <v>0.39861635220125785</v>
      </c>
      <c r="F310">
        <v>0.163490566</v>
      </c>
      <c r="G310">
        <v>0.48455974842767296</v>
      </c>
    </row>
    <row r="311" spans="1:7" x14ac:dyDescent="0.25">
      <c r="A311">
        <v>302</v>
      </c>
      <c r="B311" s="21">
        <f t="shared" si="4"/>
        <v>7.9792452830188682E-2</v>
      </c>
      <c r="C311">
        <v>1.317767E-4</v>
      </c>
      <c r="E311">
        <v>7.9792452830188682E-2</v>
      </c>
      <c r="F311">
        <v>6.4622641999999994E-2</v>
      </c>
      <c r="G311">
        <v>6.9893081761006282E-2</v>
      </c>
    </row>
    <row r="312" spans="1:7" x14ac:dyDescent="0.25">
      <c r="A312">
        <v>303</v>
      </c>
      <c r="B312" s="21">
        <f t="shared" si="4"/>
        <v>2.0583647798742138E-2</v>
      </c>
      <c r="C312">
        <v>1.334618E-4</v>
      </c>
      <c r="E312">
        <v>2.0583647798742138E-2</v>
      </c>
      <c r="F312">
        <v>1.9300313999999999E-2</v>
      </c>
      <c r="G312">
        <v>1.106698113207547E-2</v>
      </c>
    </row>
    <row r="313" spans="1:7" x14ac:dyDescent="0.25">
      <c r="A313">
        <v>304</v>
      </c>
      <c r="B313" s="21">
        <f t="shared" si="4"/>
        <v>0</v>
      </c>
      <c r="C313">
        <v>1.4749310000000001E-4</v>
      </c>
      <c r="E313">
        <v>0</v>
      </c>
      <c r="F313">
        <v>0</v>
      </c>
      <c r="G313">
        <v>0</v>
      </c>
    </row>
    <row r="314" spans="1:7" x14ac:dyDescent="0.25">
      <c r="A314">
        <v>305</v>
      </c>
      <c r="B314" s="21">
        <f t="shared" si="4"/>
        <v>0</v>
      </c>
      <c r="C314">
        <v>1.6864469999999999E-4</v>
      </c>
      <c r="E314">
        <v>0</v>
      </c>
      <c r="F314">
        <v>0</v>
      </c>
      <c r="G314">
        <v>0</v>
      </c>
    </row>
    <row r="315" spans="1:7" x14ac:dyDescent="0.25">
      <c r="A315">
        <v>306</v>
      </c>
      <c r="B315" s="21">
        <f t="shared" si="4"/>
        <v>0</v>
      </c>
      <c r="C315">
        <v>1.7841179999999998E-4</v>
      </c>
      <c r="E315">
        <v>0</v>
      </c>
      <c r="F315">
        <v>0</v>
      </c>
      <c r="G315">
        <v>0</v>
      </c>
    </row>
    <row r="316" spans="1:7" x14ac:dyDescent="0.25">
      <c r="A316">
        <v>307</v>
      </c>
      <c r="B316" s="21">
        <f t="shared" si="4"/>
        <v>0</v>
      </c>
      <c r="C316">
        <v>1.8311629999999998E-4</v>
      </c>
      <c r="E316">
        <v>0</v>
      </c>
      <c r="F316">
        <v>0</v>
      </c>
      <c r="G316">
        <v>0</v>
      </c>
    </row>
    <row r="317" spans="1:7" x14ac:dyDescent="0.25">
      <c r="A317">
        <v>308</v>
      </c>
      <c r="B317" s="21">
        <f t="shared" si="4"/>
        <v>0</v>
      </c>
      <c r="C317">
        <v>1.8181450000000001E-4</v>
      </c>
      <c r="E317">
        <v>0</v>
      </c>
      <c r="F317">
        <v>0</v>
      </c>
      <c r="G317">
        <v>0</v>
      </c>
    </row>
    <row r="318" spans="1:7" x14ac:dyDescent="0.25">
      <c r="A318">
        <v>309</v>
      </c>
      <c r="B318" s="21">
        <f t="shared" si="4"/>
        <v>0</v>
      </c>
      <c r="C318">
        <v>1.6955829999999999E-4</v>
      </c>
      <c r="E318">
        <v>0</v>
      </c>
      <c r="F318">
        <v>0</v>
      </c>
      <c r="G318">
        <v>0</v>
      </c>
    </row>
    <row r="319" spans="1:7" x14ac:dyDescent="0.25">
      <c r="A319">
        <v>310</v>
      </c>
      <c r="B319" s="21">
        <f t="shared" si="4"/>
        <v>0</v>
      </c>
      <c r="C319">
        <v>1.516853E-4</v>
      </c>
      <c r="E319">
        <v>0</v>
      </c>
      <c r="F319">
        <v>0</v>
      </c>
      <c r="G319">
        <v>0</v>
      </c>
    </row>
    <row r="320" spans="1:7" x14ac:dyDescent="0.25">
      <c r="A320">
        <v>311</v>
      </c>
      <c r="B320" s="21">
        <f t="shared" si="4"/>
        <v>0</v>
      </c>
      <c r="C320">
        <v>1.2263089999999999E-4</v>
      </c>
      <c r="E320">
        <v>0</v>
      </c>
      <c r="F320">
        <v>0</v>
      </c>
      <c r="G320">
        <v>0</v>
      </c>
    </row>
    <row r="321" spans="1:7" x14ac:dyDescent="0.25">
      <c r="A321">
        <v>312</v>
      </c>
      <c r="B321" s="21">
        <f t="shared" si="4"/>
        <v>0</v>
      </c>
      <c r="C321">
        <v>9.7435000000000005E-5</v>
      </c>
      <c r="E321">
        <v>0</v>
      </c>
      <c r="F321">
        <v>0</v>
      </c>
      <c r="G321">
        <v>0</v>
      </c>
    </row>
    <row r="322" spans="1:7" x14ac:dyDescent="0.25">
      <c r="A322">
        <v>313</v>
      </c>
      <c r="B322" s="21">
        <f t="shared" si="4"/>
        <v>0</v>
      </c>
      <c r="C322">
        <v>7.7925199999999997E-5</v>
      </c>
      <c r="E322">
        <v>0</v>
      </c>
      <c r="F322">
        <v>0</v>
      </c>
      <c r="G322">
        <v>0</v>
      </c>
    </row>
    <row r="323" spans="1:7" x14ac:dyDescent="0.25">
      <c r="A323">
        <v>314</v>
      </c>
      <c r="B323" s="21">
        <f t="shared" si="4"/>
        <v>0</v>
      </c>
      <c r="C323">
        <v>6.83991E-5</v>
      </c>
      <c r="E323">
        <v>0</v>
      </c>
      <c r="F323">
        <v>0</v>
      </c>
      <c r="G323">
        <v>0</v>
      </c>
    </row>
    <row r="324" spans="1:7" x14ac:dyDescent="0.25">
      <c r="A324">
        <v>315</v>
      </c>
      <c r="B324" s="21">
        <f t="shared" si="4"/>
        <v>0</v>
      </c>
      <c r="C324">
        <v>6.44679E-5</v>
      </c>
      <c r="E324">
        <v>0</v>
      </c>
      <c r="F324">
        <v>0</v>
      </c>
      <c r="G324">
        <v>0</v>
      </c>
    </row>
    <row r="325" spans="1:7" x14ac:dyDescent="0.25">
      <c r="A325">
        <v>316</v>
      </c>
      <c r="B325" s="21">
        <f t="shared" si="4"/>
        <v>0</v>
      </c>
      <c r="C325">
        <v>6.3225299999999999E-5</v>
      </c>
      <c r="E325">
        <v>0</v>
      </c>
      <c r="F325">
        <v>0</v>
      </c>
      <c r="G325">
        <v>0</v>
      </c>
    </row>
    <row r="326" spans="1:7" x14ac:dyDescent="0.25">
      <c r="A326">
        <v>317</v>
      </c>
      <c r="B326" s="21">
        <f t="shared" ref="B326:B389" si="5">IF(rodzaj=$E$6,E326,IF(rodzaj=$F$6,F326,G326))</f>
        <v>0</v>
      </c>
      <c r="C326">
        <v>7.1397700000000003E-5</v>
      </c>
      <c r="E326">
        <v>0</v>
      </c>
      <c r="F326">
        <v>0</v>
      </c>
      <c r="G326">
        <v>0</v>
      </c>
    </row>
    <row r="327" spans="1:7" x14ac:dyDescent="0.25">
      <c r="A327">
        <v>318</v>
      </c>
      <c r="B327" s="21">
        <f t="shared" si="5"/>
        <v>0</v>
      </c>
      <c r="C327">
        <v>8.7741300000000006E-5</v>
      </c>
      <c r="E327">
        <v>0</v>
      </c>
      <c r="F327">
        <v>0</v>
      </c>
      <c r="G327">
        <v>0</v>
      </c>
    </row>
    <row r="328" spans="1:7" x14ac:dyDescent="0.25">
      <c r="A328">
        <v>319</v>
      </c>
      <c r="B328" s="21">
        <f t="shared" si="5"/>
        <v>0</v>
      </c>
      <c r="C328">
        <v>1.134706E-4</v>
      </c>
      <c r="E328">
        <v>0</v>
      </c>
      <c r="F328">
        <v>0</v>
      </c>
      <c r="G328">
        <v>0</v>
      </c>
    </row>
    <row r="329" spans="1:7" x14ac:dyDescent="0.25">
      <c r="A329">
        <v>320</v>
      </c>
      <c r="B329" s="21">
        <f t="shared" si="5"/>
        <v>0</v>
      </c>
      <c r="C329">
        <v>1.291067E-4</v>
      </c>
      <c r="E329">
        <v>0</v>
      </c>
      <c r="F329">
        <v>0</v>
      </c>
      <c r="G329">
        <v>0</v>
      </c>
    </row>
    <row r="330" spans="1:7" x14ac:dyDescent="0.25">
      <c r="A330">
        <v>321</v>
      </c>
      <c r="B330" s="21">
        <f t="shared" si="5"/>
        <v>5.4764150943396222E-3</v>
      </c>
      <c r="C330">
        <v>1.3020180000000001E-4</v>
      </c>
      <c r="E330">
        <v>5.4764150943396222E-3</v>
      </c>
      <c r="F330">
        <v>5.6105349999999998E-3</v>
      </c>
      <c r="G330">
        <v>0</v>
      </c>
    </row>
    <row r="331" spans="1:7" x14ac:dyDescent="0.25">
      <c r="A331">
        <v>322</v>
      </c>
      <c r="B331" s="21">
        <f t="shared" si="5"/>
        <v>4.8396226415094341E-2</v>
      </c>
      <c r="C331">
        <v>1.327907E-4</v>
      </c>
      <c r="E331">
        <v>4.8396226415094341E-2</v>
      </c>
      <c r="F331">
        <v>4.2578616E-2</v>
      </c>
      <c r="G331">
        <v>3.7330188679245278E-2</v>
      </c>
    </row>
    <row r="332" spans="1:7" x14ac:dyDescent="0.25">
      <c r="A332">
        <v>323</v>
      </c>
      <c r="B332" s="21">
        <f t="shared" si="5"/>
        <v>7.9210691823899365E-2</v>
      </c>
      <c r="C332">
        <v>1.3307050000000001E-4</v>
      </c>
      <c r="E332">
        <v>7.9210691823899365E-2</v>
      </c>
      <c r="F332">
        <v>6.6957547000000006E-2</v>
      </c>
      <c r="G332">
        <v>6.5125786163522006E-2</v>
      </c>
    </row>
    <row r="333" spans="1:7" x14ac:dyDescent="0.25">
      <c r="A333">
        <v>324</v>
      </c>
      <c r="B333" s="21">
        <f t="shared" si="5"/>
        <v>6.0553459119496854E-2</v>
      </c>
      <c r="C333">
        <v>1.3241029999999998E-4</v>
      </c>
      <c r="E333">
        <v>6.0553459119496854E-2</v>
      </c>
      <c r="F333">
        <v>5.5786163999999999E-2</v>
      </c>
      <c r="G333">
        <v>4.5361635220125783E-2</v>
      </c>
    </row>
    <row r="334" spans="1:7" x14ac:dyDescent="0.25">
      <c r="A334">
        <v>325</v>
      </c>
      <c r="B334" s="21">
        <f t="shared" si="5"/>
        <v>5.5273584905660381E-2</v>
      </c>
      <c r="C334">
        <v>1.3171299999999999E-4</v>
      </c>
      <c r="E334">
        <v>5.5273584905660381E-2</v>
      </c>
      <c r="F334">
        <v>5.1371068999999998E-2</v>
      </c>
      <c r="G334">
        <v>4.0220125786163526E-2</v>
      </c>
    </row>
    <row r="335" spans="1:7" x14ac:dyDescent="0.25">
      <c r="A335">
        <v>326</v>
      </c>
      <c r="B335" s="21">
        <f t="shared" si="5"/>
        <v>4.0135220125786165E-2</v>
      </c>
      <c r="C335">
        <v>1.3372810000000001E-4</v>
      </c>
      <c r="E335">
        <v>4.0135220125786165E-2</v>
      </c>
      <c r="F335">
        <v>3.7772013E-2</v>
      </c>
      <c r="G335">
        <v>2.5989622641509436E-2</v>
      </c>
    </row>
    <row r="336" spans="1:7" x14ac:dyDescent="0.25">
      <c r="A336">
        <v>327</v>
      </c>
      <c r="B336" s="21">
        <f t="shared" si="5"/>
        <v>1.3963207547169811E-2</v>
      </c>
      <c r="C336">
        <v>1.3771479999999999E-4</v>
      </c>
      <c r="E336">
        <v>1.3963207547169811E-2</v>
      </c>
      <c r="F336">
        <v>1.4150472000000001E-2</v>
      </c>
      <c r="G336">
        <v>3.9314465408805035E-3</v>
      </c>
    </row>
    <row r="337" spans="1:7" x14ac:dyDescent="0.25">
      <c r="A337">
        <v>328</v>
      </c>
      <c r="B337" s="21">
        <f t="shared" si="5"/>
        <v>0</v>
      </c>
      <c r="C337">
        <v>1.537993E-4</v>
      </c>
      <c r="E337">
        <v>0</v>
      </c>
      <c r="F337">
        <v>0</v>
      </c>
      <c r="G337">
        <v>0</v>
      </c>
    </row>
    <row r="338" spans="1:7" x14ac:dyDescent="0.25">
      <c r="A338">
        <v>329</v>
      </c>
      <c r="B338" s="21">
        <f t="shared" si="5"/>
        <v>0</v>
      </c>
      <c r="C338">
        <v>1.712312E-4</v>
      </c>
      <c r="E338">
        <v>0</v>
      </c>
      <c r="F338">
        <v>0</v>
      </c>
      <c r="G338">
        <v>0</v>
      </c>
    </row>
    <row r="339" spans="1:7" x14ac:dyDescent="0.25">
      <c r="A339">
        <v>330</v>
      </c>
      <c r="B339" s="21">
        <f t="shared" si="5"/>
        <v>0</v>
      </c>
      <c r="C339">
        <v>1.8107169999999998E-4</v>
      </c>
      <c r="E339">
        <v>0</v>
      </c>
      <c r="F339">
        <v>0</v>
      </c>
      <c r="G339">
        <v>0</v>
      </c>
    </row>
    <row r="340" spans="1:7" x14ac:dyDescent="0.25">
      <c r="A340">
        <v>331</v>
      </c>
      <c r="B340" s="21">
        <f t="shared" si="5"/>
        <v>0</v>
      </c>
      <c r="C340">
        <v>1.835754E-4</v>
      </c>
      <c r="E340">
        <v>0</v>
      </c>
      <c r="F340">
        <v>0</v>
      </c>
      <c r="G340">
        <v>0</v>
      </c>
    </row>
    <row r="341" spans="1:7" x14ac:dyDescent="0.25">
      <c r="A341">
        <v>332</v>
      </c>
      <c r="B341" s="21">
        <f t="shared" si="5"/>
        <v>0</v>
      </c>
      <c r="C341">
        <v>1.8193229999999999E-4</v>
      </c>
      <c r="E341">
        <v>0</v>
      </c>
      <c r="F341">
        <v>0</v>
      </c>
      <c r="G341">
        <v>0</v>
      </c>
    </row>
    <row r="342" spans="1:7" x14ac:dyDescent="0.25">
      <c r="A342">
        <v>333</v>
      </c>
      <c r="B342" s="21">
        <f t="shared" si="5"/>
        <v>0</v>
      </c>
      <c r="C342">
        <v>1.7102399999999998E-4</v>
      </c>
      <c r="E342">
        <v>0</v>
      </c>
      <c r="F342">
        <v>0</v>
      </c>
      <c r="G342">
        <v>0</v>
      </c>
    </row>
    <row r="343" spans="1:7" x14ac:dyDescent="0.25">
      <c r="A343">
        <v>334</v>
      </c>
      <c r="B343" s="21">
        <f t="shared" si="5"/>
        <v>0</v>
      </c>
      <c r="C343">
        <v>1.513238E-4</v>
      </c>
      <c r="E343">
        <v>0</v>
      </c>
      <c r="F343">
        <v>0</v>
      </c>
      <c r="G343">
        <v>0</v>
      </c>
    </row>
    <row r="344" spans="1:7" x14ac:dyDescent="0.25">
      <c r="A344">
        <v>335</v>
      </c>
      <c r="B344" s="21">
        <f t="shared" si="5"/>
        <v>0</v>
      </c>
      <c r="C344">
        <v>1.2281560000000001E-4</v>
      </c>
      <c r="E344">
        <v>0</v>
      </c>
      <c r="F344">
        <v>0</v>
      </c>
      <c r="G344">
        <v>0</v>
      </c>
    </row>
    <row r="345" spans="1:7" x14ac:dyDescent="0.25">
      <c r="A345">
        <v>336</v>
      </c>
      <c r="B345" s="21">
        <f t="shared" si="5"/>
        <v>0</v>
      </c>
      <c r="C345">
        <v>9.8352699999999991E-5</v>
      </c>
      <c r="E345">
        <v>0</v>
      </c>
      <c r="F345">
        <v>0</v>
      </c>
      <c r="G345">
        <v>0</v>
      </c>
    </row>
    <row r="346" spans="1:7" x14ac:dyDescent="0.25">
      <c r="A346">
        <v>337</v>
      </c>
      <c r="B346" s="21">
        <f t="shared" si="5"/>
        <v>0</v>
      </c>
      <c r="C346">
        <v>7.7791800000000003E-5</v>
      </c>
      <c r="E346">
        <v>0</v>
      </c>
      <c r="F346">
        <v>0</v>
      </c>
      <c r="G346">
        <v>0</v>
      </c>
    </row>
    <row r="347" spans="1:7" x14ac:dyDescent="0.25">
      <c r="A347">
        <v>338</v>
      </c>
      <c r="B347" s="21">
        <f t="shared" si="5"/>
        <v>0</v>
      </c>
      <c r="C347">
        <v>6.9392000000000002E-5</v>
      </c>
      <c r="E347">
        <v>0</v>
      </c>
      <c r="F347">
        <v>0</v>
      </c>
      <c r="G347">
        <v>0</v>
      </c>
    </row>
    <row r="348" spans="1:7" x14ac:dyDescent="0.25">
      <c r="A348">
        <v>339</v>
      </c>
      <c r="B348" s="21">
        <f t="shared" si="5"/>
        <v>0</v>
      </c>
      <c r="C348">
        <v>6.4742199999999998E-5</v>
      </c>
      <c r="E348">
        <v>0</v>
      </c>
      <c r="F348">
        <v>0</v>
      </c>
      <c r="G348">
        <v>0</v>
      </c>
    </row>
    <row r="349" spans="1:7" x14ac:dyDescent="0.25">
      <c r="A349">
        <v>340</v>
      </c>
      <c r="B349" s="21">
        <f t="shared" si="5"/>
        <v>0</v>
      </c>
      <c r="C349">
        <v>6.4230699999999995E-5</v>
      </c>
      <c r="E349">
        <v>0</v>
      </c>
      <c r="F349">
        <v>0</v>
      </c>
      <c r="G349">
        <v>0</v>
      </c>
    </row>
    <row r="350" spans="1:7" x14ac:dyDescent="0.25">
      <c r="A350">
        <v>341</v>
      </c>
      <c r="B350" s="21">
        <f t="shared" si="5"/>
        <v>0</v>
      </c>
      <c r="C350">
        <v>7.1237399999999997E-5</v>
      </c>
      <c r="E350">
        <v>0</v>
      </c>
      <c r="F350">
        <v>0</v>
      </c>
      <c r="G350">
        <v>0</v>
      </c>
    </row>
    <row r="351" spans="1:7" x14ac:dyDescent="0.25">
      <c r="A351">
        <v>342</v>
      </c>
      <c r="B351" s="21">
        <f t="shared" si="5"/>
        <v>0</v>
      </c>
      <c r="C351">
        <v>8.6849400000000009E-5</v>
      </c>
      <c r="E351">
        <v>0</v>
      </c>
      <c r="F351">
        <v>0</v>
      </c>
      <c r="G351">
        <v>0</v>
      </c>
    </row>
    <row r="352" spans="1:7" x14ac:dyDescent="0.25">
      <c r="A352">
        <v>343</v>
      </c>
      <c r="B352" s="21">
        <f t="shared" si="5"/>
        <v>0</v>
      </c>
      <c r="C352">
        <v>1.1367599999999999E-4</v>
      </c>
      <c r="E352">
        <v>0</v>
      </c>
      <c r="F352">
        <v>0</v>
      </c>
      <c r="G352">
        <v>0</v>
      </c>
    </row>
    <row r="353" spans="1:7" x14ac:dyDescent="0.25">
      <c r="A353">
        <v>344</v>
      </c>
      <c r="B353" s="21">
        <f t="shared" si="5"/>
        <v>0</v>
      </c>
      <c r="C353">
        <v>1.324346E-4</v>
      </c>
      <c r="E353">
        <v>0</v>
      </c>
      <c r="F353">
        <v>0</v>
      </c>
      <c r="G353">
        <v>0</v>
      </c>
    </row>
    <row r="354" spans="1:7" x14ac:dyDescent="0.25">
      <c r="A354">
        <v>345</v>
      </c>
      <c r="B354" s="21">
        <f t="shared" si="5"/>
        <v>1.5874213836477986E-2</v>
      </c>
      <c r="C354">
        <v>1.317279E-4</v>
      </c>
      <c r="E354">
        <v>1.5874213836477986E-2</v>
      </c>
      <c r="F354">
        <v>1.3769497E-2</v>
      </c>
      <c r="G354">
        <v>1.1117924528301886E-2</v>
      </c>
    </row>
    <row r="355" spans="1:7" x14ac:dyDescent="0.25">
      <c r="A355">
        <v>346</v>
      </c>
      <c r="B355" s="21">
        <f t="shared" si="5"/>
        <v>7.1474842767295599E-2</v>
      </c>
      <c r="C355">
        <v>1.334114E-4</v>
      </c>
      <c r="E355">
        <v>7.1474842767295599E-2</v>
      </c>
      <c r="F355">
        <v>5.7894653999999997E-2</v>
      </c>
      <c r="G355">
        <v>6.5421383647798745E-2</v>
      </c>
    </row>
    <row r="356" spans="1:7" x14ac:dyDescent="0.25">
      <c r="A356">
        <v>347</v>
      </c>
      <c r="B356" s="21">
        <f t="shared" si="5"/>
        <v>8.2556603773584897E-2</v>
      </c>
      <c r="C356">
        <v>1.318433E-4</v>
      </c>
      <c r="E356">
        <v>8.2556603773584897E-2</v>
      </c>
      <c r="F356">
        <v>6.9220126000000007E-2</v>
      </c>
      <c r="G356">
        <v>6.8597484276729556E-2</v>
      </c>
    </row>
    <row r="357" spans="1:7" x14ac:dyDescent="0.25">
      <c r="A357">
        <v>348</v>
      </c>
      <c r="B357" s="21">
        <f t="shared" si="5"/>
        <v>0.10056603773584906</v>
      </c>
      <c r="C357">
        <v>1.2980159999999999E-4</v>
      </c>
      <c r="E357">
        <v>0.10056603773584906</v>
      </c>
      <c r="F357">
        <v>8.2937106999999996E-2</v>
      </c>
      <c r="G357">
        <v>8.4820754716981139E-2</v>
      </c>
    </row>
    <row r="358" spans="1:7" x14ac:dyDescent="0.25">
      <c r="A358">
        <v>349</v>
      </c>
      <c r="B358" s="21">
        <f t="shared" si="5"/>
        <v>0.2190314465408805</v>
      </c>
      <c r="C358">
        <v>1.2909010000000001E-4</v>
      </c>
      <c r="E358">
        <v>0.2190314465408805</v>
      </c>
      <c r="F358">
        <v>0.12612578599999999</v>
      </c>
      <c r="G358">
        <v>0.23541194968553458</v>
      </c>
    </row>
    <row r="359" spans="1:7" x14ac:dyDescent="0.25">
      <c r="A359">
        <v>350</v>
      </c>
      <c r="B359" s="21">
        <f t="shared" si="5"/>
        <v>0.1194622641509434</v>
      </c>
      <c r="C359">
        <v>1.32149E-4</v>
      </c>
      <c r="E359">
        <v>0.1194622641509434</v>
      </c>
      <c r="F359">
        <v>8.3295596999999999E-2</v>
      </c>
      <c r="G359">
        <v>0.12347169811320755</v>
      </c>
    </row>
    <row r="360" spans="1:7" x14ac:dyDescent="0.25">
      <c r="A360">
        <v>351</v>
      </c>
      <c r="B360" s="21">
        <f t="shared" si="5"/>
        <v>4.9066037735849055E-2</v>
      </c>
      <c r="C360">
        <v>1.3582479999999999E-4</v>
      </c>
      <c r="E360">
        <v>4.9066037735849055E-2</v>
      </c>
      <c r="F360">
        <v>4.0188678999999998E-2</v>
      </c>
      <c r="G360">
        <v>4.5823899371069184E-2</v>
      </c>
    </row>
    <row r="361" spans="1:7" x14ac:dyDescent="0.25">
      <c r="A361">
        <v>352</v>
      </c>
      <c r="B361" s="21">
        <f t="shared" si="5"/>
        <v>0</v>
      </c>
      <c r="C361">
        <v>1.5278389999999999E-4</v>
      </c>
      <c r="E361">
        <v>0</v>
      </c>
      <c r="F361">
        <v>0</v>
      </c>
      <c r="G361">
        <v>0</v>
      </c>
    </row>
    <row r="362" spans="1:7" x14ac:dyDescent="0.25">
      <c r="A362">
        <v>353</v>
      </c>
      <c r="B362" s="21">
        <f t="shared" si="5"/>
        <v>0</v>
      </c>
      <c r="C362">
        <v>1.6952659999999999E-4</v>
      </c>
      <c r="E362">
        <v>0</v>
      </c>
      <c r="F362">
        <v>0</v>
      </c>
      <c r="G362">
        <v>0</v>
      </c>
    </row>
    <row r="363" spans="1:7" x14ac:dyDescent="0.25">
      <c r="A363">
        <v>354</v>
      </c>
      <c r="B363" s="21">
        <f t="shared" si="5"/>
        <v>0</v>
      </c>
      <c r="C363">
        <v>1.7858899999999999E-4</v>
      </c>
      <c r="E363">
        <v>0</v>
      </c>
      <c r="F363">
        <v>0</v>
      </c>
      <c r="G363">
        <v>0</v>
      </c>
    </row>
    <row r="364" spans="1:7" x14ac:dyDescent="0.25">
      <c r="A364">
        <v>355</v>
      </c>
      <c r="B364" s="21">
        <f t="shared" si="5"/>
        <v>0</v>
      </c>
      <c r="C364">
        <v>1.8231869999999999E-4</v>
      </c>
      <c r="E364">
        <v>0</v>
      </c>
      <c r="F364">
        <v>0</v>
      </c>
      <c r="G364">
        <v>0</v>
      </c>
    </row>
    <row r="365" spans="1:7" x14ac:dyDescent="0.25">
      <c r="A365">
        <v>356</v>
      </c>
      <c r="B365" s="21">
        <f t="shared" si="5"/>
        <v>0</v>
      </c>
      <c r="C365">
        <v>1.7947259999999998E-4</v>
      </c>
      <c r="E365">
        <v>0</v>
      </c>
      <c r="F365">
        <v>0</v>
      </c>
      <c r="G365">
        <v>0</v>
      </c>
    </row>
    <row r="366" spans="1:7" x14ac:dyDescent="0.25">
      <c r="A366">
        <v>357</v>
      </c>
      <c r="B366" s="21">
        <f t="shared" si="5"/>
        <v>0</v>
      </c>
      <c r="C366">
        <v>1.7046450000000001E-4</v>
      </c>
      <c r="E366">
        <v>0</v>
      </c>
      <c r="F366">
        <v>0</v>
      </c>
      <c r="G366">
        <v>0</v>
      </c>
    </row>
    <row r="367" spans="1:7" x14ac:dyDescent="0.25">
      <c r="A367">
        <v>358</v>
      </c>
      <c r="B367" s="21">
        <f t="shared" si="5"/>
        <v>0</v>
      </c>
      <c r="C367">
        <v>1.5050980000000001E-4</v>
      </c>
      <c r="E367">
        <v>0</v>
      </c>
      <c r="F367">
        <v>0</v>
      </c>
      <c r="G367">
        <v>0</v>
      </c>
    </row>
    <row r="368" spans="1:7" x14ac:dyDescent="0.25">
      <c r="A368">
        <v>359</v>
      </c>
      <c r="B368" s="21">
        <f t="shared" si="5"/>
        <v>0</v>
      </c>
      <c r="C368">
        <v>1.2488279999999999E-4</v>
      </c>
      <c r="E368">
        <v>0</v>
      </c>
      <c r="F368">
        <v>0</v>
      </c>
      <c r="G368">
        <v>0</v>
      </c>
    </row>
    <row r="369" spans="1:7" x14ac:dyDescent="0.25">
      <c r="A369">
        <v>360</v>
      </c>
      <c r="B369" s="21">
        <f t="shared" si="5"/>
        <v>0</v>
      </c>
      <c r="C369">
        <v>9.9405000000000001E-5</v>
      </c>
      <c r="E369">
        <v>0</v>
      </c>
      <c r="F369">
        <v>0</v>
      </c>
      <c r="G369">
        <v>0</v>
      </c>
    </row>
    <row r="370" spans="1:7" x14ac:dyDescent="0.25">
      <c r="A370">
        <v>361</v>
      </c>
      <c r="B370" s="21">
        <f t="shared" si="5"/>
        <v>0</v>
      </c>
      <c r="C370">
        <v>7.8284699999999993E-5</v>
      </c>
      <c r="E370">
        <v>0</v>
      </c>
      <c r="F370">
        <v>0</v>
      </c>
      <c r="G370">
        <v>0</v>
      </c>
    </row>
    <row r="371" spans="1:7" x14ac:dyDescent="0.25">
      <c r="A371">
        <v>362</v>
      </c>
      <c r="B371" s="21">
        <f t="shared" si="5"/>
        <v>0</v>
      </c>
      <c r="C371">
        <v>6.8968300000000002E-5</v>
      </c>
      <c r="E371">
        <v>0</v>
      </c>
      <c r="F371">
        <v>0</v>
      </c>
      <c r="G371">
        <v>0</v>
      </c>
    </row>
    <row r="372" spans="1:7" x14ac:dyDescent="0.25">
      <c r="A372">
        <v>363</v>
      </c>
      <c r="B372" s="21">
        <f t="shared" si="5"/>
        <v>0</v>
      </c>
      <c r="C372">
        <v>6.5683099999999995E-5</v>
      </c>
      <c r="E372">
        <v>0</v>
      </c>
      <c r="F372">
        <v>0</v>
      </c>
      <c r="G372">
        <v>0</v>
      </c>
    </row>
    <row r="373" spans="1:7" x14ac:dyDescent="0.25">
      <c r="A373">
        <v>364</v>
      </c>
      <c r="B373" s="21">
        <f t="shared" si="5"/>
        <v>0</v>
      </c>
      <c r="C373">
        <v>6.5666299999999998E-5</v>
      </c>
      <c r="E373">
        <v>0</v>
      </c>
      <c r="F373">
        <v>0</v>
      </c>
      <c r="G373">
        <v>0</v>
      </c>
    </row>
    <row r="374" spans="1:7" x14ac:dyDescent="0.25">
      <c r="A374">
        <v>365</v>
      </c>
      <c r="B374" s="21">
        <f t="shared" si="5"/>
        <v>0</v>
      </c>
      <c r="C374">
        <v>7.1717699999999999E-5</v>
      </c>
      <c r="E374">
        <v>0</v>
      </c>
      <c r="F374">
        <v>0</v>
      </c>
      <c r="G374">
        <v>0</v>
      </c>
    </row>
    <row r="375" spans="1:7" x14ac:dyDescent="0.25">
      <c r="A375">
        <v>366</v>
      </c>
      <c r="B375" s="21">
        <f t="shared" si="5"/>
        <v>0</v>
      </c>
      <c r="C375">
        <v>8.8451999999999999E-5</v>
      </c>
      <c r="E375">
        <v>0</v>
      </c>
      <c r="F375">
        <v>0</v>
      </c>
      <c r="G375">
        <v>0</v>
      </c>
    </row>
    <row r="376" spans="1:7" x14ac:dyDescent="0.25">
      <c r="A376">
        <v>367</v>
      </c>
      <c r="B376" s="21">
        <f t="shared" si="5"/>
        <v>0</v>
      </c>
      <c r="C376">
        <v>1.13587E-4</v>
      </c>
      <c r="E376">
        <v>0</v>
      </c>
      <c r="F376">
        <v>0</v>
      </c>
      <c r="G376">
        <v>0</v>
      </c>
    </row>
    <row r="377" spans="1:7" x14ac:dyDescent="0.25">
      <c r="A377">
        <v>368</v>
      </c>
      <c r="B377" s="21">
        <f t="shared" si="5"/>
        <v>0</v>
      </c>
      <c r="C377">
        <v>1.3159819999999998E-4</v>
      </c>
      <c r="E377">
        <v>0</v>
      </c>
      <c r="F377">
        <v>0</v>
      </c>
      <c r="G377">
        <v>0</v>
      </c>
    </row>
    <row r="378" spans="1:7" x14ac:dyDescent="0.25">
      <c r="A378">
        <v>369</v>
      </c>
      <c r="B378" s="21">
        <f t="shared" si="5"/>
        <v>5.1371069182389942E-2</v>
      </c>
      <c r="C378">
        <v>1.3065440000000001E-4</v>
      </c>
      <c r="E378">
        <v>5.1371069182389942E-2</v>
      </c>
      <c r="F378">
        <v>3.6617925000000003E-2</v>
      </c>
      <c r="G378">
        <v>7.145911949685535E-2</v>
      </c>
    </row>
    <row r="379" spans="1:7" x14ac:dyDescent="0.25">
      <c r="A379">
        <v>370</v>
      </c>
      <c r="B379" s="21">
        <f t="shared" si="5"/>
        <v>0.20524842767295598</v>
      </c>
      <c r="C379">
        <v>1.3473940000000001E-4</v>
      </c>
      <c r="E379">
        <v>0.20524842767295598</v>
      </c>
      <c r="F379">
        <v>0.114951258</v>
      </c>
      <c r="G379">
        <v>0.27266037735849052</v>
      </c>
    </row>
    <row r="380" spans="1:7" x14ac:dyDescent="0.25">
      <c r="A380">
        <v>371</v>
      </c>
      <c r="B380" s="21">
        <f t="shared" si="5"/>
        <v>0.4324213836477987</v>
      </c>
      <c r="C380">
        <v>1.2914E-4</v>
      </c>
      <c r="E380">
        <v>0.4324213836477987</v>
      </c>
      <c r="F380">
        <v>0.16562893100000001</v>
      </c>
      <c r="G380">
        <v>0.55003144654088043</v>
      </c>
    </row>
    <row r="381" spans="1:7" x14ac:dyDescent="0.25">
      <c r="A381">
        <v>372</v>
      </c>
      <c r="B381" s="21">
        <f t="shared" si="5"/>
        <v>0.35915094339622639</v>
      </c>
      <c r="C381">
        <v>1.3234839999999999E-4</v>
      </c>
      <c r="E381">
        <v>0.35915094339622639</v>
      </c>
      <c r="F381">
        <v>0.16523584899999999</v>
      </c>
      <c r="G381">
        <v>0.41871069182389936</v>
      </c>
    </row>
    <row r="382" spans="1:7" x14ac:dyDescent="0.25">
      <c r="A382">
        <v>373</v>
      </c>
      <c r="B382" s="21">
        <f t="shared" si="5"/>
        <v>0.12696226415094339</v>
      </c>
      <c r="C382">
        <v>1.3088910000000001E-4</v>
      </c>
      <c r="E382">
        <v>0.12696226415094339</v>
      </c>
      <c r="F382">
        <v>9.5933961999999998E-2</v>
      </c>
      <c r="G382">
        <v>0.11529559748427673</v>
      </c>
    </row>
    <row r="383" spans="1:7" x14ac:dyDescent="0.25">
      <c r="A383">
        <v>374</v>
      </c>
      <c r="B383" s="21">
        <f t="shared" si="5"/>
        <v>7.4433962264150944E-2</v>
      </c>
      <c r="C383">
        <v>1.3497840000000001E-4</v>
      </c>
      <c r="E383">
        <v>7.4433962264150944E-2</v>
      </c>
      <c r="F383">
        <v>6.2471697999999999E-2</v>
      </c>
      <c r="G383">
        <v>6.2650943396226413E-2</v>
      </c>
    </row>
    <row r="384" spans="1:7" x14ac:dyDescent="0.25">
      <c r="A384">
        <v>375</v>
      </c>
      <c r="B384" s="21">
        <f t="shared" si="5"/>
        <v>3.9949685534591196E-2</v>
      </c>
      <c r="C384">
        <v>1.362275E-4</v>
      </c>
      <c r="E384">
        <v>3.9949685534591196E-2</v>
      </c>
      <c r="F384">
        <v>3.4172955999999997E-2</v>
      </c>
      <c r="G384">
        <v>3.2572327044025157E-2</v>
      </c>
    </row>
    <row r="385" spans="1:7" x14ac:dyDescent="0.25">
      <c r="A385">
        <v>376</v>
      </c>
      <c r="B385" s="21">
        <f t="shared" si="5"/>
        <v>0</v>
      </c>
      <c r="C385">
        <v>1.527985E-4</v>
      </c>
      <c r="E385">
        <v>0</v>
      </c>
      <c r="F385">
        <v>0</v>
      </c>
      <c r="G385">
        <v>0</v>
      </c>
    </row>
    <row r="386" spans="1:7" x14ac:dyDescent="0.25">
      <c r="A386">
        <v>377</v>
      </c>
      <c r="B386" s="21">
        <f t="shared" si="5"/>
        <v>0</v>
      </c>
      <c r="C386">
        <v>1.6998569999999999E-4</v>
      </c>
      <c r="E386">
        <v>0</v>
      </c>
      <c r="F386">
        <v>0</v>
      </c>
      <c r="G386">
        <v>0</v>
      </c>
    </row>
    <row r="387" spans="1:7" x14ac:dyDescent="0.25">
      <c r="A387">
        <v>378</v>
      </c>
      <c r="B387" s="21">
        <f t="shared" si="5"/>
        <v>0</v>
      </c>
      <c r="C387">
        <v>1.7906539999999998E-4</v>
      </c>
      <c r="E387">
        <v>0</v>
      </c>
      <c r="F387">
        <v>0</v>
      </c>
      <c r="G387">
        <v>0</v>
      </c>
    </row>
    <row r="388" spans="1:7" x14ac:dyDescent="0.25">
      <c r="A388">
        <v>379</v>
      </c>
      <c r="B388" s="21">
        <f t="shared" si="5"/>
        <v>0</v>
      </c>
      <c r="C388">
        <v>1.784108E-4</v>
      </c>
      <c r="E388">
        <v>0</v>
      </c>
      <c r="F388">
        <v>0</v>
      </c>
      <c r="G388">
        <v>0</v>
      </c>
    </row>
    <row r="389" spans="1:7" x14ac:dyDescent="0.25">
      <c r="A389">
        <v>380</v>
      </c>
      <c r="B389" s="21">
        <f t="shared" si="5"/>
        <v>0</v>
      </c>
      <c r="C389">
        <v>1.7685620000000002E-4</v>
      </c>
      <c r="E389">
        <v>0</v>
      </c>
      <c r="F389">
        <v>0</v>
      </c>
      <c r="G389">
        <v>0</v>
      </c>
    </row>
    <row r="390" spans="1:7" x14ac:dyDescent="0.25">
      <c r="A390">
        <v>381</v>
      </c>
      <c r="B390" s="21">
        <f t="shared" ref="B390:B453" si="6">IF(rodzaj=$E$6,E390,IF(rodzaj=$F$6,F390,G390))</f>
        <v>0</v>
      </c>
      <c r="C390">
        <v>1.6712279999999999E-4</v>
      </c>
      <c r="E390">
        <v>0</v>
      </c>
      <c r="F390">
        <v>0</v>
      </c>
      <c r="G390">
        <v>0</v>
      </c>
    </row>
    <row r="391" spans="1:7" x14ac:dyDescent="0.25">
      <c r="A391">
        <v>382</v>
      </c>
      <c r="B391" s="21">
        <f t="shared" si="6"/>
        <v>0</v>
      </c>
      <c r="C391">
        <v>1.4965490000000002E-4</v>
      </c>
      <c r="E391">
        <v>0</v>
      </c>
      <c r="F391">
        <v>0</v>
      </c>
      <c r="G391">
        <v>0</v>
      </c>
    </row>
    <row r="392" spans="1:7" x14ac:dyDescent="0.25">
      <c r="A392">
        <v>383</v>
      </c>
      <c r="B392" s="21">
        <f t="shared" si="6"/>
        <v>0</v>
      </c>
      <c r="C392">
        <v>1.240151E-4</v>
      </c>
      <c r="E392">
        <v>0</v>
      </c>
      <c r="F392">
        <v>0</v>
      </c>
      <c r="G392">
        <v>0</v>
      </c>
    </row>
    <row r="393" spans="1:7" x14ac:dyDescent="0.25">
      <c r="A393">
        <v>384</v>
      </c>
      <c r="B393" s="21">
        <f t="shared" si="6"/>
        <v>0</v>
      </c>
      <c r="C393">
        <v>1.0241519999999999E-4</v>
      </c>
      <c r="E393">
        <v>0</v>
      </c>
      <c r="F393">
        <v>0</v>
      </c>
      <c r="G393">
        <v>0</v>
      </c>
    </row>
    <row r="394" spans="1:7" x14ac:dyDescent="0.25">
      <c r="A394">
        <v>385</v>
      </c>
      <c r="B394" s="21">
        <f t="shared" si="6"/>
        <v>0</v>
      </c>
      <c r="C394">
        <v>8.2573600000000012E-5</v>
      </c>
      <c r="E394">
        <v>0</v>
      </c>
      <c r="F394">
        <v>0</v>
      </c>
      <c r="G394">
        <v>0</v>
      </c>
    </row>
    <row r="395" spans="1:7" x14ac:dyDescent="0.25">
      <c r="A395">
        <v>386</v>
      </c>
      <c r="B395" s="21">
        <f t="shared" si="6"/>
        <v>0</v>
      </c>
      <c r="C395">
        <v>7.1491899999999992E-5</v>
      </c>
      <c r="E395">
        <v>0</v>
      </c>
      <c r="F395">
        <v>0</v>
      </c>
      <c r="G395">
        <v>0</v>
      </c>
    </row>
    <row r="396" spans="1:7" x14ac:dyDescent="0.25">
      <c r="A396">
        <v>387</v>
      </c>
      <c r="B396" s="21">
        <f t="shared" si="6"/>
        <v>0</v>
      </c>
      <c r="C396">
        <v>6.7245499999999992E-5</v>
      </c>
      <c r="E396">
        <v>0</v>
      </c>
      <c r="F396">
        <v>0</v>
      </c>
      <c r="G396">
        <v>0</v>
      </c>
    </row>
    <row r="397" spans="1:7" x14ac:dyDescent="0.25">
      <c r="A397">
        <v>388</v>
      </c>
      <c r="B397" s="21">
        <f t="shared" si="6"/>
        <v>0</v>
      </c>
      <c r="C397">
        <v>6.5383500000000002E-5</v>
      </c>
      <c r="E397">
        <v>0</v>
      </c>
      <c r="F397">
        <v>0</v>
      </c>
      <c r="G397">
        <v>0</v>
      </c>
    </row>
    <row r="398" spans="1:7" x14ac:dyDescent="0.25">
      <c r="A398">
        <v>389</v>
      </c>
      <c r="B398" s="21">
        <f t="shared" si="6"/>
        <v>0</v>
      </c>
      <c r="C398">
        <v>6.7342000000000007E-5</v>
      </c>
      <c r="E398">
        <v>0</v>
      </c>
      <c r="F398">
        <v>0</v>
      </c>
      <c r="G398">
        <v>0</v>
      </c>
    </row>
    <row r="399" spans="1:7" x14ac:dyDescent="0.25">
      <c r="A399">
        <v>390</v>
      </c>
      <c r="B399" s="21">
        <f t="shared" si="6"/>
        <v>0</v>
      </c>
      <c r="C399">
        <v>7.7111299999999995E-5</v>
      </c>
      <c r="E399">
        <v>0</v>
      </c>
      <c r="F399">
        <v>0</v>
      </c>
      <c r="G399">
        <v>0</v>
      </c>
    </row>
    <row r="400" spans="1:7" x14ac:dyDescent="0.25">
      <c r="A400">
        <v>391</v>
      </c>
      <c r="B400" s="21">
        <f t="shared" si="6"/>
        <v>0</v>
      </c>
      <c r="C400">
        <v>9.2629499999999991E-5</v>
      </c>
      <c r="E400">
        <v>0</v>
      </c>
      <c r="F400">
        <v>0</v>
      </c>
      <c r="G400">
        <v>0</v>
      </c>
    </row>
    <row r="401" spans="1:7" x14ac:dyDescent="0.25">
      <c r="A401">
        <v>392</v>
      </c>
      <c r="B401" s="21">
        <f t="shared" si="6"/>
        <v>0</v>
      </c>
      <c r="C401">
        <v>1.0993370000000001E-4</v>
      </c>
      <c r="E401">
        <v>0</v>
      </c>
      <c r="F401">
        <v>0</v>
      </c>
      <c r="G401">
        <v>0</v>
      </c>
    </row>
    <row r="402" spans="1:7" x14ac:dyDescent="0.25">
      <c r="A402">
        <v>393</v>
      </c>
      <c r="B402" s="21">
        <f t="shared" si="6"/>
        <v>0.1040062893081761</v>
      </c>
      <c r="C402">
        <v>1.2725799999999999E-4</v>
      </c>
      <c r="E402">
        <v>0.1040062893081761</v>
      </c>
      <c r="F402">
        <v>6.6218552999999999E-2</v>
      </c>
      <c r="G402">
        <v>0.17921383647798741</v>
      </c>
    </row>
    <row r="403" spans="1:7" x14ac:dyDescent="0.25">
      <c r="A403">
        <v>394</v>
      </c>
      <c r="B403" s="21">
        <f t="shared" si="6"/>
        <v>0.33817610062893083</v>
      </c>
      <c r="C403">
        <v>1.4510940000000001E-4</v>
      </c>
      <c r="E403">
        <v>0.33817610062893083</v>
      </c>
      <c r="F403">
        <v>0.15944968600000001</v>
      </c>
      <c r="G403">
        <v>0.49075471698113204</v>
      </c>
    </row>
    <row r="404" spans="1:7" x14ac:dyDescent="0.25">
      <c r="A404">
        <v>395</v>
      </c>
      <c r="B404" s="21">
        <f t="shared" si="6"/>
        <v>0.51238993710691827</v>
      </c>
      <c r="C404">
        <v>1.4935909999999998E-4</v>
      </c>
      <c r="E404">
        <v>0.51238993710691827</v>
      </c>
      <c r="F404">
        <v>0.17885220099999999</v>
      </c>
      <c r="G404">
        <v>0.65990566037735854</v>
      </c>
    </row>
    <row r="405" spans="1:7" x14ac:dyDescent="0.25">
      <c r="A405">
        <v>396</v>
      </c>
      <c r="B405" s="21">
        <f t="shared" si="6"/>
        <v>0.58849056603773586</v>
      </c>
      <c r="C405">
        <v>1.530352E-4</v>
      </c>
      <c r="E405">
        <v>0.58849056603773586</v>
      </c>
      <c r="F405">
        <v>0.21012578600000001</v>
      </c>
      <c r="G405">
        <v>0.72179245283018878</v>
      </c>
    </row>
    <row r="406" spans="1:7" x14ac:dyDescent="0.25">
      <c r="A406">
        <v>397</v>
      </c>
      <c r="B406" s="21">
        <f t="shared" si="6"/>
        <v>0.53600628930817606</v>
      </c>
      <c r="C406">
        <v>1.547109E-4</v>
      </c>
      <c r="E406">
        <v>0.53600628930817606</v>
      </c>
      <c r="F406">
        <v>0.19325471699999999</v>
      </c>
      <c r="G406">
        <v>0.66468553459119495</v>
      </c>
    </row>
    <row r="407" spans="1:7" x14ac:dyDescent="0.25">
      <c r="A407">
        <v>398</v>
      </c>
      <c r="B407" s="21">
        <f t="shared" si="6"/>
        <v>0.39996855345911952</v>
      </c>
      <c r="C407">
        <v>1.569393E-4</v>
      </c>
      <c r="E407">
        <v>0.39996855345911952</v>
      </c>
      <c r="F407">
        <v>0.16855345899999999</v>
      </c>
      <c r="G407">
        <v>0.53544025157232711</v>
      </c>
    </row>
    <row r="408" spans="1:7" x14ac:dyDescent="0.25">
      <c r="A408">
        <v>399</v>
      </c>
      <c r="B408" s="21">
        <f t="shared" si="6"/>
        <v>0.20471698113207548</v>
      </c>
      <c r="C408">
        <v>1.5702499999999998E-4</v>
      </c>
      <c r="E408">
        <v>0.20471698113207548</v>
      </c>
      <c r="F408">
        <v>0.114077044</v>
      </c>
      <c r="G408">
        <v>0.31581761006289305</v>
      </c>
    </row>
    <row r="409" spans="1:7" x14ac:dyDescent="0.25">
      <c r="A409">
        <v>400</v>
      </c>
      <c r="B409" s="21">
        <f t="shared" si="6"/>
        <v>1.2131132075471698E-2</v>
      </c>
      <c r="C409">
        <v>1.6703360000000001E-4</v>
      </c>
      <c r="E409">
        <v>1.2131132075471698E-2</v>
      </c>
      <c r="F409">
        <v>8.6921380000000003E-3</v>
      </c>
      <c r="G409">
        <v>1.9102830188679244E-2</v>
      </c>
    </row>
    <row r="410" spans="1:7" x14ac:dyDescent="0.25">
      <c r="A410">
        <v>401</v>
      </c>
      <c r="B410" s="21">
        <f t="shared" si="6"/>
        <v>0</v>
      </c>
      <c r="C410">
        <v>1.7883349999999999E-4</v>
      </c>
      <c r="E410">
        <v>0</v>
      </c>
      <c r="F410">
        <v>0</v>
      </c>
      <c r="G410">
        <v>0</v>
      </c>
    </row>
    <row r="411" spans="1:7" x14ac:dyDescent="0.25">
      <c r="A411">
        <v>402</v>
      </c>
      <c r="B411" s="21">
        <f t="shared" si="6"/>
        <v>0</v>
      </c>
      <c r="C411">
        <v>1.8643779999999999E-4</v>
      </c>
      <c r="E411">
        <v>0</v>
      </c>
      <c r="F411">
        <v>0</v>
      </c>
      <c r="G411">
        <v>0</v>
      </c>
    </row>
    <row r="412" spans="1:7" x14ac:dyDescent="0.25">
      <c r="A412">
        <v>403</v>
      </c>
      <c r="B412" s="21">
        <f t="shared" si="6"/>
        <v>0</v>
      </c>
      <c r="C412">
        <v>1.8410720000000002E-4</v>
      </c>
      <c r="E412">
        <v>0</v>
      </c>
      <c r="F412">
        <v>0</v>
      </c>
      <c r="G412">
        <v>0</v>
      </c>
    </row>
    <row r="413" spans="1:7" x14ac:dyDescent="0.25">
      <c r="A413">
        <v>404</v>
      </c>
      <c r="B413" s="21">
        <f t="shared" si="6"/>
        <v>0</v>
      </c>
      <c r="C413">
        <v>1.804818E-4</v>
      </c>
      <c r="E413">
        <v>0</v>
      </c>
      <c r="F413">
        <v>0</v>
      </c>
      <c r="G413">
        <v>0</v>
      </c>
    </row>
    <row r="414" spans="1:7" x14ac:dyDescent="0.25">
      <c r="A414">
        <v>405</v>
      </c>
      <c r="B414" s="21">
        <f t="shared" si="6"/>
        <v>0</v>
      </c>
      <c r="C414">
        <v>1.6637420000000002E-4</v>
      </c>
      <c r="E414">
        <v>0</v>
      </c>
      <c r="F414">
        <v>0</v>
      </c>
      <c r="G414">
        <v>0</v>
      </c>
    </row>
    <row r="415" spans="1:7" x14ac:dyDescent="0.25">
      <c r="A415">
        <v>406</v>
      </c>
      <c r="B415" s="21">
        <f t="shared" si="6"/>
        <v>0</v>
      </c>
      <c r="C415">
        <v>1.4879849999999999E-4</v>
      </c>
      <c r="E415">
        <v>0</v>
      </c>
      <c r="F415">
        <v>0</v>
      </c>
      <c r="G415">
        <v>0</v>
      </c>
    </row>
    <row r="416" spans="1:7" x14ac:dyDescent="0.25">
      <c r="A416">
        <v>407</v>
      </c>
      <c r="B416" s="21">
        <f t="shared" si="6"/>
        <v>0</v>
      </c>
      <c r="C416">
        <v>1.2842570000000001E-4</v>
      </c>
      <c r="E416">
        <v>0</v>
      </c>
      <c r="F416">
        <v>0</v>
      </c>
      <c r="G416">
        <v>0</v>
      </c>
    </row>
    <row r="417" spans="1:7" x14ac:dyDescent="0.25">
      <c r="A417">
        <v>408</v>
      </c>
      <c r="B417" s="21">
        <f t="shared" si="6"/>
        <v>0</v>
      </c>
      <c r="C417">
        <v>1.0667990000000001E-4</v>
      </c>
      <c r="E417">
        <v>0</v>
      </c>
      <c r="F417">
        <v>0</v>
      </c>
      <c r="G417">
        <v>0</v>
      </c>
    </row>
    <row r="418" spans="1:7" x14ac:dyDescent="0.25">
      <c r="A418">
        <v>409</v>
      </c>
      <c r="B418" s="21">
        <f t="shared" si="6"/>
        <v>0</v>
      </c>
      <c r="C418">
        <v>8.7196599999999998E-5</v>
      </c>
      <c r="E418">
        <v>0</v>
      </c>
      <c r="F418">
        <v>0</v>
      </c>
      <c r="G418">
        <v>0</v>
      </c>
    </row>
    <row r="419" spans="1:7" x14ac:dyDescent="0.25">
      <c r="A419">
        <v>410</v>
      </c>
      <c r="B419" s="21">
        <f t="shared" si="6"/>
        <v>0</v>
      </c>
      <c r="C419">
        <v>7.4820600000000007E-5</v>
      </c>
      <c r="E419">
        <v>0</v>
      </c>
      <c r="F419">
        <v>0</v>
      </c>
      <c r="G419">
        <v>0</v>
      </c>
    </row>
    <row r="420" spans="1:7" x14ac:dyDescent="0.25">
      <c r="A420">
        <v>411</v>
      </c>
      <c r="B420" s="21">
        <f t="shared" si="6"/>
        <v>0</v>
      </c>
      <c r="C420">
        <v>6.8338100000000002E-5</v>
      </c>
      <c r="E420">
        <v>0</v>
      </c>
      <c r="F420">
        <v>0</v>
      </c>
      <c r="G420">
        <v>0</v>
      </c>
    </row>
    <row r="421" spans="1:7" x14ac:dyDescent="0.25">
      <c r="A421">
        <v>412</v>
      </c>
      <c r="B421" s="21">
        <f t="shared" si="6"/>
        <v>0</v>
      </c>
      <c r="C421">
        <v>6.7314700000000008E-5</v>
      </c>
      <c r="E421">
        <v>0</v>
      </c>
      <c r="F421">
        <v>0</v>
      </c>
      <c r="G421">
        <v>0</v>
      </c>
    </row>
    <row r="422" spans="1:7" x14ac:dyDescent="0.25">
      <c r="A422">
        <v>413</v>
      </c>
      <c r="B422" s="21">
        <f t="shared" si="6"/>
        <v>0</v>
      </c>
      <c r="C422">
        <v>6.8002999999999992E-5</v>
      </c>
      <c r="E422">
        <v>0</v>
      </c>
      <c r="F422">
        <v>0</v>
      </c>
      <c r="G422">
        <v>0</v>
      </c>
    </row>
    <row r="423" spans="1:7" x14ac:dyDescent="0.25">
      <c r="A423">
        <v>414</v>
      </c>
      <c r="B423" s="21">
        <f t="shared" si="6"/>
        <v>0</v>
      </c>
      <c r="C423">
        <v>7.4437800000000008E-5</v>
      </c>
      <c r="E423">
        <v>0</v>
      </c>
      <c r="F423">
        <v>0</v>
      </c>
      <c r="G423">
        <v>0</v>
      </c>
    </row>
    <row r="424" spans="1:7" x14ac:dyDescent="0.25">
      <c r="A424">
        <v>415</v>
      </c>
      <c r="B424" s="21">
        <f t="shared" si="6"/>
        <v>0</v>
      </c>
      <c r="C424">
        <v>8.6898000000000007E-5</v>
      </c>
      <c r="E424">
        <v>0</v>
      </c>
      <c r="F424">
        <v>0</v>
      </c>
      <c r="G424">
        <v>0</v>
      </c>
    </row>
    <row r="425" spans="1:7" x14ac:dyDescent="0.25">
      <c r="A425">
        <v>416</v>
      </c>
      <c r="B425" s="21">
        <f t="shared" si="6"/>
        <v>0</v>
      </c>
      <c r="C425">
        <v>9.980799999999999E-5</v>
      </c>
      <c r="E425">
        <v>0</v>
      </c>
      <c r="F425">
        <v>0</v>
      </c>
      <c r="G425">
        <v>0</v>
      </c>
    </row>
    <row r="426" spans="1:7" x14ac:dyDescent="0.25">
      <c r="A426">
        <v>417</v>
      </c>
      <c r="B426" s="21">
        <f t="shared" si="6"/>
        <v>8.2500000000000004E-2</v>
      </c>
      <c r="C426">
        <v>1.1742669999999999E-4</v>
      </c>
      <c r="E426">
        <v>8.2500000000000004E-2</v>
      </c>
      <c r="F426">
        <v>5.5143082000000003E-2</v>
      </c>
      <c r="G426">
        <v>0.1334119496855346</v>
      </c>
    </row>
    <row r="427" spans="1:7" x14ac:dyDescent="0.25">
      <c r="A427">
        <v>418</v>
      </c>
      <c r="B427" s="21">
        <f t="shared" si="6"/>
        <v>0.27979874213836475</v>
      </c>
      <c r="C427">
        <v>1.3680300000000001E-4</v>
      </c>
      <c r="E427">
        <v>0.27979874213836475</v>
      </c>
      <c r="F427">
        <v>0.14246698099999999</v>
      </c>
      <c r="G427">
        <v>0.39238993710691822</v>
      </c>
    </row>
    <row r="428" spans="1:7" x14ac:dyDescent="0.25">
      <c r="A428">
        <v>419</v>
      </c>
      <c r="B428" s="21">
        <f t="shared" si="6"/>
        <v>0.49452830188679242</v>
      </c>
      <c r="C428">
        <v>1.4793410000000002E-4</v>
      </c>
      <c r="E428">
        <v>0.49452830188679242</v>
      </c>
      <c r="F428">
        <v>0.17836478</v>
      </c>
      <c r="G428">
        <v>0.63345911949685541</v>
      </c>
    </row>
    <row r="429" spans="1:7" x14ac:dyDescent="0.25">
      <c r="A429">
        <v>420</v>
      </c>
      <c r="B429" s="21">
        <f t="shared" si="6"/>
        <v>0.5811320754716981</v>
      </c>
      <c r="C429">
        <v>1.5524040000000001E-4</v>
      </c>
      <c r="E429">
        <v>0.5811320754716981</v>
      </c>
      <c r="F429">
        <v>0.21172956000000001</v>
      </c>
      <c r="G429">
        <v>0.71031446540880505</v>
      </c>
    </row>
    <row r="430" spans="1:7" x14ac:dyDescent="0.25">
      <c r="A430">
        <v>421</v>
      </c>
      <c r="B430" s="21">
        <f t="shared" si="6"/>
        <v>0.5271698113207548</v>
      </c>
      <c r="C430">
        <v>1.525757E-4</v>
      </c>
      <c r="E430">
        <v>0.5271698113207548</v>
      </c>
      <c r="F430">
        <v>0.194921384</v>
      </c>
      <c r="G430">
        <v>0.65069182389937097</v>
      </c>
    </row>
    <row r="431" spans="1:7" x14ac:dyDescent="0.25">
      <c r="A431">
        <v>422</v>
      </c>
      <c r="B431" s="21">
        <f t="shared" si="6"/>
        <v>0.41676100628930818</v>
      </c>
      <c r="C431">
        <v>1.4755020000000002E-4</v>
      </c>
      <c r="E431">
        <v>0.41676100628930818</v>
      </c>
      <c r="F431">
        <v>0.17391509399999999</v>
      </c>
      <c r="G431">
        <v>0.55764150943396229</v>
      </c>
    </row>
    <row r="432" spans="1:7" x14ac:dyDescent="0.25">
      <c r="A432">
        <v>423</v>
      </c>
      <c r="B432" s="21">
        <f t="shared" si="6"/>
        <v>0.24698427672955975</v>
      </c>
      <c r="C432">
        <v>1.4232089999999999E-4</v>
      </c>
      <c r="E432">
        <v>0.24698427672955975</v>
      </c>
      <c r="F432">
        <v>0.13166195</v>
      </c>
      <c r="G432">
        <v>0.3893396226415094</v>
      </c>
    </row>
    <row r="433" spans="1:7" x14ac:dyDescent="0.25">
      <c r="A433">
        <v>424</v>
      </c>
      <c r="B433" s="21">
        <f t="shared" si="6"/>
        <v>1.9752515723270442E-2</v>
      </c>
      <c r="C433">
        <v>1.438241E-4</v>
      </c>
      <c r="E433">
        <v>1.9752515723270442E-2</v>
      </c>
      <c r="F433">
        <v>1.4172799E-2</v>
      </c>
      <c r="G433">
        <v>3.4610062893081758E-2</v>
      </c>
    </row>
    <row r="434" spans="1:7" x14ac:dyDescent="0.25">
      <c r="A434">
        <v>425</v>
      </c>
      <c r="B434" s="21">
        <f t="shared" si="6"/>
        <v>0</v>
      </c>
      <c r="C434">
        <v>1.5719489999999999E-4</v>
      </c>
      <c r="E434">
        <v>0</v>
      </c>
      <c r="F434">
        <v>0</v>
      </c>
      <c r="G434">
        <v>0</v>
      </c>
    </row>
    <row r="435" spans="1:7" x14ac:dyDescent="0.25">
      <c r="A435">
        <v>426</v>
      </c>
      <c r="B435" s="21">
        <f t="shared" si="6"/>
        <v>0</v>
      </c>
      <c r="C435">
        <v>1.658427E-4</v>
      </c>
      <c r="E435">
        <v>0</v>
      </c>
      <c r="F435">
        <v>0</v>
      </c>
      <c r="G435">
        <v>0</v>
      </c>
    </row>
    <row r="436" spans="1:7" x14ac:dyDescent="0.25">
      <c r="A436">
        <v>427</v>
      </c>
      <c r="B436" s="21">
        <f t="shared" si="6"/>
        <v>0</v>
      </c>
      <c r="C436">
        <v>1.706818E-4</v>
      </c>
      <c r="E436">
        <v>0</v>
      </c>
      <c r="F436">
        <v>0</v>
      </c>
      <c r="G436">
        <v>0</v>
      </c>
    </row>
    <row r="437" spans="1:7" x14ac:dyDescent="0.25">
      <c r="A437">
        <v>428</v>
      </c>
      <c r="B437" s="21">
        <f t="shared" si="6"/>
        <v>0</v>
      </c>
      <c r="C437">
        <v>1.7255099999999998E-4</v>
      </c>
      <c r="E437">
        <v>0</v>
      </c>
      <c r="F437">
        <v>0</v>
      </c>
      <c r="G437">
        <v>0</v>
      </c>
    </row>
    <row r="438" spans="1:7" x14ac:dyDescent="0.25">
      <c r="A438">
        <v>429</v>
      </c>
      <c r="B438" s="21">
        <f t="shared" si="6"/>
        <v>0</v>
      </c>
      <c r="C438">
        <v>1.620049E-4</v>
      </c>
      <c r="E438">
        <v>0</v>
      </c>
      <c r="F438">
        <v>0</v>
      </c>
      <c r="G438">
        <v>0</v>
      </c>
    </row>
    <row r="439" spans="1:7" x14ac:dyDescent="0.25">
      <c r="A439">
        <v>430</v>
      </c>
      <c r="B439" s="21">
        <f t="shared" si="6"/>
        <v>0</v>
      </c>
      <c r="C439">
        <v>1.453475E-4</v>
      </c>
      <c r="E439">
        <v>0</v>
      </c>
      <c r="F439">
        <v>0</v>
      </c>
      <c r="G439">
        <v>0</v>
      </c>
    </row>
    <row r="440" spans="1:7" x14ac:dyDescent="0.25">
      <c r="A440">
        <v>431</v>
      </c>
      <c r="B440" s="21">
        <f t="shared" si="6"/>
        <v>0</v>
      </c>
      <c r="C440">
        <v>1.1926269999999999E-4</v>
      </c>
      <c r="E440">
        <v>0</v>
      </c>
      <c r="F440">
        <v>0</v>
      </c>
      <c r="G440">
        <v>0</v>
      </c>
    </row>
    <row r="441" spans="1:7" x14ac:dyDescent="0.25">
      <c r="A441">
        <v>432</v>
      </c>
      <c r="B441" s="21">
        <f t="shared" si="6"/>
        <v>0</v>
      </c>
      <c r="C441">
        <v>9.7081200000000001E-5</v>
      </c>
      <c r="E441">
        <v>0</v>
      </c>
      <c r="F441">
        <v>0</v>
      </c>
      <c r="G441">
        <v>0</v>
      </c>
    </row>
    <row r="442" spans="1:7" x14ac:dyDescent="0.25">
      <c r="A442">
        <v>433</v>
      </c>
      <c r="B442" s="21">
        <f t="shared" si="6"/>
        <v>0</v>
      </c>
      <c r="C442">
        <v>7.8909099999999993E-5</v>
      </c>
      <c r="E442">
        <v>0</v>
      </c>
      <c r="F442">
        <v>0</v>
      </c>
      <c r="G442">
        <v>0</v>
      </c>
    </row>
    <row r="443" spans="1:7" x14ac:dyDescent="0.25">
      <c r="A443">
        <v>434</v>
      </c>
      <c r="B443" s="21">
        <f t="shared" si="6"/>
        <v>0</v>
      </c>
      <c r="C443">
        <v>6.9135700000000003E-5</v>
      </c>
      <c r="E443">
        <v>0</v>
      </c>
      <c r="F443">
        <v>0</v>
      </c>
      <c r="G443">
        <v>0</v>
      </c>
    </row>
    <row r="444" spans="1:7" x14ac:dyDescent="0.25">
      <c r="A444">
        <v>435</v>
      </c>
      <c r="B444" s="21">
        <f t="shared" si="6"/>
        <v>0</v>
      </c>
      <c r="C444">
        <v>6.4792300000000006E-5</v>
      </c>
      <c r="E444">
        <v>0</v>
      </c>
      <c r="F444">
        <v>0</v>
      </c>
      <c r="G444">
        <v>0</v>
      </c>
    </row>
    <row r="445" spans="1:7" x14ac:dyDescent="0.25">
      <c r="A445">
        <v>436</v>
      </c>
      <c r="B445" s="21">
        <f t="shared" si="6"/>
        <v>0</v>
      </c>
      <c r="C445">
        <v>6.5105599999999995E-5</v>
      </c>
      <c r="E445">
        <v>0</v>
      </c>
      <c r="F445">
        <v>0</v>
      </c>
      <c r="G445">
        <v>0</v>
      </c>
    </row>
    <row r="446" spans="1:7" x14ac:dyDescent="0.25">
      <c r="A446">
        <v>437</v>
      </c>
      <c r="B446" s="21">
        <f t="shared" si="6"/>
        <v>0</v>
      </c>
      <c r="C446">
        <v>7.1631199999999993E-5</v>
      </c>
      <c r="E446">
        <v>0</v>
      </c>
      <c r="F446">
        <v>0</v>
      </c>
      <c r="G446">
        <v>0</v>
      </c>
    </row>
    <row r="447" spans="1:7" x14ac:dyDescent="0.25">
      <c r="A447">
        <v>438</v>
      </c>
      <c r="B447" s="21">
        <f t="shared" si="6"/>
        <v>0</v>
      </c>
      <c r="C447">
        <v>8.4805899999999994E-5</v>
      </c>
      <c r="E447">
        <v>0</v>
      </c>
      <c r="F447">
        <v>0</v>
      </c>
      <c r="G447">
        <v>0</v>
      </c>
    </row>
    <row r="448" spans="1:7" x14ac:dyDescent="0.25">
      <c r="A448">
        <v>439</v>
      </c>
      <c r="B448" s="21">
        <f t="shared" si="6"/>
        <v>0</v>
      </c>
      <c r="C448">
        <v>1.1152760000000001E-4</v>
      </c>
      <c r="E448">
        <v>0</v>
      </c>
      <c r="F448">
        <v>0</v>
      </c>
      <c r="G448">
        <v>0</v>
      </c>
    </row>
    <row r="449" spans="1:7" x14ac:dyDescent="0.25">
      <c r="A449">
        <v>440</v>
      </c>
      <c r="B449" s="21">
        <f t="shared" si="6"/>
        <v>0</v>
      </c>
      <c r="C449">
        <v>1.2842690000000002E-4</v>
      </c>
      <c r="E449">
        <v>0</v>
      </c>
      <c r="F449">
        <v>0</v>
      </c>
      <c r="G449">
        <v>0</v>
      </c>
    </row>
    <row r="450" spans="1:7" x14ac:dyDescent="0.25">
      <c r="A450">
        <v>441</v>
      </c>
      <c r="B450" s="21">
        <f t="shared" si="6"/>
        <v>8.5959119496855346E-3</v>
      </c>
      <c r="C450">
        <v>1.297681E-4</v>
      </c>
      <c r="E450">
        <v>8.5959119496855346E-3</v>
      </c>
      <c r="F450">
        <v>8.5290880000000006E-3</v>
      </c>
      <c r="G450">
        <v>7.000314465408806E-4</v>
      </c>
    </row>
    <row r="451" spans="1:7" x14ac:dyDescent="0.25">
      <c r="A451">
        <v>442</v>
      </c>
      <c r="B451" s="21">
        <f t="shared" si="6"/>
        <v>4.5531446540880503E-2</v>
      </c>
      <c r="C451">
        <v>1.3876620000000001E-4</v>
      </c>
      <c r="E451">
        <v>4.5531446540880503E-2</v>
      </c>
      <c r="F451">
        <v>4.1246854999999999E-2</v>
      </c>
      <c r="G451">
        <v>3.2889937106918239E-2</v>
      </c>
    </row>
    <row r="452" spans="1:7" x14ac:dyDescent="0.25">
      <c r="A452">
        <v>443</v>
      </c>
      <c r="B452" s="21">
        <f t="shared" si="6"/>
        <v>5.9842767295597489E-2</v>
      </c>
      <c r="C452">
        <v>1.358365E-4</v>
      </c>
      <c r="E452">
        <v>5.9842767295597489E-2</v>
      </c>
      <c r="F452">
        <v>5.4672956000000002E-2</v>
      </c>
      <c r="G452">
        <v>4.5232704402515728E-2</v>
      </c>
    </row>
    <row r="453" spans="1:7" x14ac:dyDescent="0.25">
      <c r="A453">
        <v>444</v>
      </c>
      <c r="B453" s="21">
        <f t="shared" si="6"/>
        <v>6.4996855345911944E-2</v>
      </c>
      <c r="C453">
        <v>1.315578E-4</v>
      </c>
      <c r="E453">
        <v>6.4996855345911944E-2</v>
      </c>
      <c r="F453">
        <v>5.9863208000000001E-2</v>
      </c>
      <c r="G453">
        <v>4.9361635220125787E-2</v>
      </c>
    </row>
    <row r="454" spans="1:7" x14ac:dyDescent="0.25">
      <c r="A454">
        <v>445</v>
      </c>
      <c r="B454" s="21">
        <f t="shared" ref="B454:B517" si="7">IF(rodzaj=$E$6,E454,IF(rodzaj=$F$6,F454,G454))</f>
        <v>6.1915094339622639E-2</v>
      </c>
      <c r="C454">
        <v>1.2948049999999999E-4</v>
      </c>
      <c r="E454">
        <v>6.1915094339622639E-2</v>
      </c>
      <c r="F454">
        <v>5.7154087999999999E-2</v>
      </c>
      <c r="G454">
        <v>4.6672955974842764E-2</v>
      </c>
    </row>
    <row r="455" spans="1:7" x14ac:dyDescent="0.25">
      <c r="A455">
        <v>446</v>
      </c>
      <c r="B455" s="21">
        <f t="shared" si="7"/>
        <v>5.0767295597484274E-2</v>
      </c>
      <c r="C455">
        <v>1.286948E-4</v>
      </c>
      <c r="E455">
        <v>5.0767295597484274E-2</v>
      </c>
      <c r="F455">
        <v>4.6940252000000002E-2</v>
      </c>
      <c r="G455">
        <v>3.6522012578616356E-2</v>
      </c>
    </row>
    <row r="456" spans="1:7" x14ac:dyDescent="0.25">
      <c r="A456">
        <v>447</v>
      </c>
      <c r="B456" s="21">
        <f t="shared" si="7"/>
        <v>1.7962578616352202E-2</v>
      </c>
      <c r="C456">
        <v>1.3163709999999999E-4</v>
      </c>
      <c r="E456">
        <v>1.7962578616352202E-2</v>
      </c>
      <c r="F456">
        <v>1.7968553000000002E-2</v>
      </c>
      <c r="G456">
        <v>7.145597484276729E-3</v>
      </c>
    </row>
    <row r="457" spans="1:7" x14ac:dyDescent="0.25">
      <c r="A457">
        <v>448</v>
      </c>
      <c r="B457" s="21">
        <f t="shared" si="7"/>
        <v>0</v>
      </c>
      <c r="C457">
        <v>1.454727E-4</v>
      </c>
      <c r="E457">
        <v>0</v>
      </c>
      <c r="F457">
        <v>0</v>
      </c>
      <c r="G457">
        <v>0</v>
      </c>
    </row>
    <row r="458" spans="1:7" x14ac:dyDescent="0.25">
      <c r="A458">
        <v>449</v>
      </c>
      <c r="B458" s="21">
        <f t="shared" si="7"/>
        <v>0</v>
      </c>
      <c r="C458">
        <v>1.6536640000000002E-4</v>
      </c>
      <c r="E458">
        <v>0</v>
      </c>
      <c r="F458">
        <v>0</v>
      </c>
      <c r="G458">
        <v>0</v>
      </c>
    </row>
    <row r="459" spans="1:7" x14ac:dyDescent="0.25">
      <c r="A459">
        <v>450</v>
      </c>
      <c r="B459" s="21">
        <f t="shared" si="7"/>
        <v>0</v>
      </c>
      <c r="C459">
        <v>1.795256E-4</v>
      </c>
      <c r="E459">
        <v>0</v>
      </c>
      <c r="F459">
        <v>0</v>
      </c>
      <c r="G459">
        <v>0</v>
      </c>
    </row>
    <row r="460" spans="1:7" x14ac:dyDescent="0.25">
      <c r="A460">
        <v>451</v>
      </c>
      <c r="B460" s="21">
        <f t="shared" si="7"/>
        <v>0</v>
      </c>
      <c r="C460">
        <v>1.8286830000000001E-4</v>
      </c>
      <c r="E460">
        <v>0</v>
      </c>
      <c r="F460">
        <v>0</v>
      </c>
      <c r="G460">
        <v>0</v>
      </c>
    </row>
    <row r="461" spans="1:7" x14ac:dyDescent="0.25">
      <c r="A461">
        <v>452</v>
      </c>
      <c r="B461" s="21">
        <f t="shared" si="7"/>
        <v>0</v>
      </c>
      <c r="C461">
        <v>1.8106309999999998E-4</v>
      </c>
      <c r="E461">
        <v>0</v>
      </c>
      <c r="F461">
        <v>0</v>
      </c>
      <c r="G461">
        <v>0</v>
      </c>
    </row>
    <row r="462" spans="1:7" x14ac:dyDescent="0.25">
      <c r="A462">
        <v>453</v>
      </c>
      <c r="B462" s="21">
        <f t="shared" si="7"/>
        <v>0</v>
      </c>
      <c r="C462">
        <v>1.7100480000000002E-4</v>
      </c>
      <c r="E462">
        <v>0</v>
      </c>
      <c r="F462">
        <v>0</v>
      </c>
      <c r="G462">
        <v>0</v>
      </c>
    </row>
    <row r="463" spans="1:7" x14ac:dyDescent="0.25">
      <c r="A463">
        <v>454</v>
      </c>
      <c r="B463" s="21">
        <f t="shared" si="7"/>
        <v>0</v>
      </c>
      <c r="C463">
        <v>1.5400679999999999E-4</v>
      </c>
      <c r="E463">
        <v>0</v>
      </c>
      <c r="F463">
        <v>0</v>
      </c>
      <c r="G463">
        <v>0</v>
      </c>
    </row>
    <row r="464" spans="1:7" x14ac:dyDescent="0.25">
      <c r="A464">
        <v>455</v>
      </c>
      <c r="B464" s="21">
        <f t="shared" si="7"/>
        <v>0</v>
      </c>
      <c r="C464">
        <v>1.2618780000000002E-4</v>
      </c>
      <c r="E464">
        <v>0</v>
      </c>
      <c r="F464">
        <v>0</v>
      </c>
      <c r="G464">
        <v>0</v>
      </c>
    </row>
    <row r="465" spans="1:7" x14ac:dyDescent="0.25">
      <c r="A465">
        <v>456</v>
      </c>
      <c r="B465" s="21">
        <f t="shared" si="7"/>
        <v>0</v>
      </c>
      <c r="C465">
        <v>9.9961200000000001E-5</v>
      </c>
      <c r="E465">
        <v>0</v>
      </c>
      <c r="F465">
        <v>0</v>
      </c>
      <c r="G465">
        <v>0</v>
      </c>
    </row>
    <row r="466" spans="1:7" x14ac:dyDescent="0.25">
      <c r="A466">
        <v>457</v>
      </c>
      <c r="B466" s="21">
        <f t="shared" si="7"/>
        <v>0</v>
      </c>
      <c r="C466">
        <v>8.0401299999999999E-5</v>
      </c>
      <c r="E466">
        <v>0</v>
      </c>
      <c r="F466">
        <v>0</v>
      </c>
      <c r="G466">
        <v>0</v>
      </c>
    </row>
    <row r="467" spans="1:7" x14ac:dyDescent="0.25">
      <c r="A467">
        <v>458</v>
      </c>
      <c r="B467" s="21">
        <f t="shared" si="7"/>
        <v>0</v>
      </c>
      <c r="C467">
        <v>7.0334600000000009E-5</v>
      </c>
      <c r="E467">
        <v>0</v>
      </c>
      <c r="F467">
        <v>0</v>
      </c>
      <c r="G467">
        <v>0</v>
      </c>
    </row>
    <row r="468" spans="1:7" x14ac:dyDescent="0.25">
      <c r="A468">
        <v>459</v>
      </c>
      <c r="B468" s="21">
        <f t="shared" si="7"/>
        <v>0</v>
      </c>
      <c r="C468">
        <v>6.5477799999999998E-5</v>
      </c>
      <c r="E468">
        <v>0</v>
      </c>
      <c r="F468">
        <v>0</v>
      </c>
      <c r="G468">
        <v>0</v>
      </c>
    </row>
    <row r="469" spans="1:7" x14ac:dyDescent="0.25">
      <c r="A469">
        <v>460</v>
      </c>
      <c r="B469" s="21">
        <f t="shared" si="7"/>
        <v>0</v>
      </c>
      <c r="C469">
        <v>6.60718E-5</v>
      </c>
      <c r="E469">
        <v>0</v>
      </c>
      <c r="F469">
        <v>0</v>
      </c>
      <c r="G469">
        <v>0</v>
      </c>
    </row>
    <row r="470" spans="1:7" x14ac:dyDescent="0.25">
      <c r="A470">
        <v>461</v>
      </c>
      <c r="B470" s="21">
        <f t="shared" si="7"/>
        <v>0</v>
      </c>
      <c r="C470">
        <v>7.236550000000001E-5</v>
      </c>
      <c r="E470">
        <v>0</v>
      </c>
      <c r="F470">
        <v>0</v>
      </c>
      <c r="G470">
        <v>0</v>
      </c>
    </row>
    <row r="471" spans="1:7" x14ac:dyDescent="0.25">
      <c r="A471">
        <v>462</v>
      </c>
      <c r="B471" s="21">
        <f t="shared" si="7"/>
        <v>0</v>
      </c>
      <c r="C471">
        <v>8.9130900000000004E-5</v>
      </c>
      <c r="E471">
        <v>0</v>
      </c>
      <c r="F471">
        <v>0</v>
      </c>
      <c r="G471">
        <v>0</v>
      </c>
    </row>
    <row r="472" spans="1:7" x14ac:dyDescent="0.25">
      <c r="A472">
        <v>463</v>
      </c>
      <c r="B472" s="21">
        <f t="shared" si="7"/>
        <v>0</v>
      </c>
      <c r="C472">
        <v>1.124022E-4</v>
      </c>
      <c r="E472">
        <v>0</v>
      </c>
      <c r="F472">
        <v>0</v>
      </c>
      <c r="G472">
        <v>0</v>
      </c>
    </row>
    <row r="473" spans="1:7" x14ac:dyDescent="0.25">
      <c r="A473">
        <v>464</v>
      </c>
      <c r="B473" s="21">
        <f t="shared" si="7"/>
        <v>0</v>
      </c>
      <c r="C473">
        <v>1.264684E-4</v>
      </c>
      <c r="E473">
        <v>0</v>
      </c>
      <c r="F473">
        <v>0</v>
      </c>
      <c r="G473">
        <v>0</v>
      </c>
    </row>
    <row r="474" spans="1:7" x14ac:dyDescent="0.25">
      <c r="A474">
        <v>465</v>
      </c>
      <c r="B474" s="21">
        <f t="shared" si="7"/>
        <v>5.9710691823899372E-3</v>
      </c>
      <c r="C474">
        <v>1.2822840000000001E-4</v>
      </c>
      <c r="E474">
        <v>5.9710691823899372E-3</v>
      </c>
      <c r="F474">
        <v>6.4334910000000004E-3</v>
      </c>
      <c r="G474">
        <v>0</v>
      </c>
    </row>
    <row r="475" spans="1:7" x14ac:dyDescent="0.25">
      <c r="A475">
        <v>466</v>
      </c>
      <c r="B475" s="21">
        <f t="shared" si="7"/>
        <v>3.9072327044025155E-2</v>
      </c>
      <c r="C475">
        <v>1.3107749999999999E-4</v>
      </c>
      <c r="E475">
        <v>3.9072327044025155E-2</v>
      </c>
      <c r="F475">
        <v>3.6440251999999999E-2</v>
      </c>
      <c r="G475">
        <v>2.5850000000000001E-2</v>
      </c>
    </row>
    <row r="476" spans="1:7" x14ac:dyDescent="0.25">
      <c r="A476">
        <v>467</v>
      </c>
      <c r="B476" s="21">
        <f t="shared" si="7"/>
        <v>5.4446540880503137E-2</v>
      </c>
      <c r="C476">
        <v>1.2940209999999999E-4</v>
      </c>
      <c r="E476">
        <v>5.4446540880503137E-2</v>
      </c>
      <c r="F476">
        <v>5.0849057000000003E-2</v>
      </c>
      <c r="G476">
        <v>3.9459119496855349E-2</v>
      </c>
    </row>
    <row r="477" spans="1:7" x14ac:dyDescent="0.25">
      <c r="A477">
        <v>468</v>
      </c>
      <c r="B477" s="21">
        <f t="shared" si="7"/>
        <v>5.3050314465408803E-2</v>
      </c>
      <c r="C477">
        <v>1.2824080000000001E-4</v>
      </c>
      <c r="E477">
        <v>5.3050314465408803E-2</v>
      </c>
      <c r="F477">
        <v>5.0772012999999998E-2</v>
      </c>
      <c r="G477">
        <v>3.7698113207547165E-2</v>
      </c>
    </row>
    <row r="478" spans="1:7" x14ac:dyDescent="0.25">
      <c r="A478">
        <v>469</v>
      </c>
      <c r="B478" s="21">
        <f t="shared" si="7"/>
        <v>5.7669811320754716E-2</v>
      </c>
      <c r="C478">
        <v>1.2834209999999999E-4</v>
      </c>
      <c r="E478">
        <v>5.7669811320754716E-2</v>
      </c>
      <c r="F478">
        <v>5.4124213999999997E-2</v>
      </c>
      <c r="G478">
        <v>4.2474842767295594E-2</v>
      </c>
    </row>
    <row r="479" spans="1:7" x14ac:dyDescent="0.25">
      <c r="A479">
        <v>470</v>
      </c>
      <c r="B479" s="21">
        <f t="shared" si="7"/>
        <v>4.5261006289308181E-2</v>
      </c>
      <c r="C479">
        <v>1.329394E-4</v>
      </c>
      <c r="E479">
        <v>4.5261006289308181E-2</v>
      </c>
      <c r="F479">
        <v>4.2776729999999999E-2</v>
      </c>
      <c r="G479">
        <v>3.0409119496855343E-2</v>
      </c>
    </row>
    <row r="480" spans="1:7" x14ac:dyDescent="0.25">
      <c r="A480">
        <v>471</v>
      </c>
      <c r="B480" s="21">
        <f t="shared" si="7"/>
        <v>3.6830188679245285E-2</v>
      </c>
      <c r="C480">
        <v>1.3438769999999999E-4</v>
      </c>
      <c r="E480">
        <v>3.6830188679245285E-2</v>
      </c>
      <c r="F480">
        <v>3.3042452999999999E-2</v>
      </c>
      <c r="G480">
        <v>2.6766037735849055E-2</v>
      </c>
    </row>
    <row r="481" spans="1:7" x14ac:dyDescent="0.25">
      <c r="A481">
        <v>472</v>
      </c>
      <c r="B481" s="21">
        <f t="shared" si="7"/>
        <v>0</v>
      </c>
      <c r="C481">
        <v>1.470795E-4</v>
      </c>
      <c r="E481">
        <v>0</v>
      </c>
      <c r="F481">
        <v>0</v>
      </c>
      <c r="G481">
        <v>0</v>
      </c>
    </row>
    <row r="482" spans="1:7" x14ac:dyDescent="0.25">
      <c r="A482">
        <v>473</v>
      </c>
      <c r="B482" s="21">
        <f t="shared" si="7"/>
        <v>0</v>
      </c>
      <c r="C482">
        <v>1.657044E-4</v>
      </c>
      <c r="E482">
        <v>0</v>
      </c>
      <c r="F482">
        <v>0</v>
      </c>
      <c r="G482">
        <v>0</v>
      </c>
    </row>
    <row r="483" spans="1:7" x14ac:dyDescent="0.25">
      <c r="A483">
        <v>474</v>
      </c>
      <c r="B483" s="21">
        <f t="shared" si="7"/>
        <v>0</v>
      </c>
      <c r="C483">
        <v>1.8245160000000002E-4</v>
      </c>
      <c r="E483">
        <v>0</v>
      </c>
      <c r="F483">
        <v>0</v>
      </c>
      <c r="G483">
        <v>0</v>
      </c>
    </row>
    <row r="484" spans="1:7" x14ac:dyDescent="0.25">
      <c r="A484">
        <v>475</v>
      </c>
      <c r="B484" s="21">
        <f t="shared" si="7"/>
        <v>0</v>
      </c>
      <c r="C484">
        <v>1.8409519999999999E-4</v>
      </c>
      <c r="E484">
        <v>0</v>
      </c>
      <c r="F484">
        <v>0</v>
      </c>
      <c r="G484">
        <v>0</v>
      </c>
    </row>
    <row r="485" spans="1:7" x14ac:dyDescent="0.25">
      <c r="A485">
        <v>476</v>
      </c>
      <c r="B485" s="21">
        <f t="shared" si="7"/>
        <v>0</v>
      </c>
      <c r="C485">
        <v>1.8365850000000002E-4</v>
      </c>
      <c r="E485">
        <v>0</v>
      </c>
      <c r="F485">
        <v>0</v>
      </c>
      <c r="G485">
        <v>0</v>
      </c>
    </row>
    <row r="486" spans="1:7" x14ac:dyDescent="0.25">
      <c r="A486">
        <v>477</v>
      </c>
      <c r="B486" s="21">
        <f t="shared" si="7"/>
        <v>0</v>
      </c>
      <c r="C486">
        <v>1.715993E-4</v>
      </c>
      <c r="E486">
        <v>0</v>
      </c>
      <c r="F486">
        <v>0</v>
      </c>
      <c r="G486">
        <v>0</v>
      </c>
    </row>
    <row r="487" spans="1:7" x14ac:dyDescent="0.25">
      <c r="A487">
        <v>478</v>
      </c>
      <c r="B487" s="21">
        <f t="shared" si="7"/>
        <v>0</v>
      </c>
      <c r="C487">
        <v>1.5181979999999998E-4</v>
      </c>
      <c r="E487">
        <v>0</v>
      </c>
      <c r="F487">
        <v>0</v>
      </c>
      <c r="G487">
        <v>0</v>
      </c>
    </row>
    <row r="488" spans="1:7" x14ac:dyDescent="0.25">
      <c r="A488">
        <v>479</v>
      </c>
      <c r="B488" s="21">
        <f t="shared" si="7"/>
        <v>0</v>
      </c>
      <c r="C488">
        <v>1.2467460000000001E-4</v>
      </c>
      <c r="E488">
        <v>0</v>
      </c>
      <c r="F488">
        <v>0</v>
      </c>
      <c r="G488">
        <v>0</v>
      </c>
    </row>
    <row r="489" spans="1:7" x14ac:dyDescent="0.25">
      <c r="A489">
        <v>480</v>
      </c>
      <c r="B489" s="21">
        <f t="shared" si="7"/>
        <v>0</v>
      </c>
      <c r="C489">
        <v>9.9444400000000006E-5</v>
      </c>
      <c r="E489">
        <v>0</v>
      </c>
      <c r="F489">
        <v>0</v>
      </c>
      <c r="G489">
        <v>0</v>
      </c>
    </row>
    <row r="490" spans="1:7" x14ac:dyDescent="0.25">
      <c r="A490">
        <v>481</v>
      </c>
      <c r="B490" s="21">
        <f t="shared" si="7"/>
        <v>0</v>
      </c>
      <c r="C490">
        <v>7.8920599999999998E-5</v>
      </c>
      <c r="E490">
        <v>0</v>
      </c>
      <c r="F490">
        <v>0</v>
      </c>
      <c r="G490">
        <v>0</v>
      </c>
    </row>
    <row r="491" spans="1:7" x14ac:dyDescent="0.25">
      <c r="A491">
        <v>482</v>
      </c>
      <c r="B491" s="21">
        <f t="shared" si="7"/>
        <v>0</v>
      </c>
      <c r="C491">
        <v>6.9745199999999991E-5</v>
      </c>
      <c r="E491">
        <v>0</v>
      </c>
      <c r="F491">
        <v>0</v>
      </c>
      <c r="G491">
        <v>0</v>
      </c>
    </row>
    <row r="492" spans="1:7" x14ac:dyDescent="0.25">
      <c r="A492">
        <v>483</v>
      </c>
      <c r="B492" s="21">
        <f t="shared" si="7"/>
        <v>0</v>
      </c>
      <c r="C492">
        <v>6.6801900000000008E-5</v>
      </c>
      <c r="E492">
        <v>0</v>
      </c>
      <c r="F492">
        <v>0</v>
      </c>
      <c r="G492">
        <v>0</v>
      </c>
    </row>
    <row r="493" spans="1:7" x14ac:dyDescent="0.25">
      <c r="A493">
        <v>484</v>
      </c>
      <c r="B493" s="21">
        <f t="shared" si="7"/>
        <v>0</v>
      </c>
      <c r="C493">
        <v>6.5999899999999998E-5</v>
      </c>
      <c r="E493">
        <v>0</v>
      </c>
      <c r="F493">
        <v>0</v>
      </c>
      <c r="G493">
        <v>0</v>
      </c>
    </row>
    <row r="494" spans="1:7" x14ac:dyDescent="0.25">
      <c r="A494">
        <v>485</v>
      </c>
      <c r="B494" s="21">
        <f t="shared" si="7"/>
        <v>0</v>
      </c>
      <c r="C494">
        <v>7.263409999999999E-5</v>
      </c>
      <c r="E494">
        <v>0</v>
      </c>
      <c r="F494">
        <v>0</v>
      </c>
      <c r="G494">
        <v>0</v>
      </c>
    </row>
    <row r="495" spans="1:7" x14ac:dyDescent="0.25">
      <c r="A495">
        <v>486</v>
      </c>
      <c r="B495" s="21">
        <f t="shared" si="7"/>
        <v>0</v>
      </c>
      <c r="C495">
        <v>8.77075E-5</v>
      </c>
      <c r="E495">
        <v>0</v>
      </c>
      <c r="F495">
        <v>0</v>
      </c>
      <c r="G495">
        <v>0</v>
      </c>
    </row>
    <row r="496" spans="1:7" x14ac:dyDescent="0.25">
      <c r="A496">
        <v>487</v>
      </c>
      <c r="B496" s="21">
        <f t="shared" si="7"/>
        <v>0</v>
      </c>
      <c r="C496">
        <v>1.150507E-4</v>
      </c>
      <c r="E496">
        <v>0</v>
      </c>
      <c r="F496">
        <v>0</v>
      </c>
      <c r="G496">
        <v>0</v>
      </c>
    </row>
    <row r="497" spans="1:7" x14ac:dyDescent="0.25">
      <c r="A497">
        <v>488</v>
      </c>
      <c r="B497" s="21">
        <f t="shared" si="7"/>
        <v>0</v>
      </c>
      <c r="C497">
        <v>1.296666E-4</v>
      </c>
      <c r="E497">
        <v>0</v>
      </c>
      <c r="F497">
        <v>0</v>
      </c>
      <c r="G497">
        <v>0</v>
      </c>
    </row>
    <row r="498" spans="1:7" x14ac:dyDescent="0.25">
      <c r="A498">
        <v>489</v>
      </c>
      <c r="B498" s="21">
        <f t="shared" si="7"/>
        <v>4.484591194968553E-3</v>
      </c>
      <c r="C498">
        <v>1.3326580000000001E-4</v>
      </c>
      <c r="E498">
        <v>4.484591194968553E-3</v>
      </c>
      <c r="F498">
        <v>5.1756290000000002E-3</v>
      </c>
      <c r="G498">
        <v>0</v>
      </c>
    </row>
    <row r="499" spans="1:7" x14ac:dyDescent="0.25">
      <c r="A499">
        <v>490</v>
      </c>
      <c r="B499" s="21">
        <f t="shared" si="7"/>
        <v>3.7106918238993709E-2</v>
      </c>
      <c r="C499">
        <v>1.3556439999999999E-4</v>
      </c>
      <c r="E499">
        <v>3.7106918238993709E-2</v>
      </c>
      <c r="F499">
        <v>3.4962264E-2</v>
      </c>
      <c r="G499">
        <v>2.3895597484276731E-2</v>
      </c>
    </row>
    <row r="500" spans="1:7" x14ac:dyDescent="0.25">
      <c r="A500">
        <v>491</v>
      </c>
      <c r="B500" s="21">
        <f t="shared" si="7"/>
        <v>5.936477987421384E-2</v>
      </c>
      <c r="C500">
        <v>1.328236E-4</v>
      </c>
      <c r="E500">
        <v>5.936477987421384E-2</v>
      </c>
      <c r="F500">
        <v>5.4647798999999997E-2</v>
      </c>
      <c r="G500">
        <v>4.4669811320754718E-2</v>
      </c>
    </row>
    <row r="501" spans="1:7" x14ac:dyDescent="0.25">
      <c r="A501">
        <v>492</v>
      </c>
      <c r="B501" s="21">
        <f t="shared" si="7"/>
        <v>0.12464465408805031</v>
      </c>
      <c r="C501">
        <v>1.315128E-4</v>
      </c>
      <c r="E501">
        <v>0.12464465408805031</v>
      </c>
      <c r="F501">
        <v>9.9331761000000005E-2</v>
      </c>
      <c r="G501">
        <v>0.10915094339622643</v>
      </c>
    </row>
    <row r="502" spans="1:7" x14ac:dyDescent="0.25">
      <c r="A502">
        <v>493</v>
      </c>
      <c r="B502" s="21">
        <f t="shared" si="7"/>
        <v>7.2946540880503147E-2</v>
      </c>
      <c r="C502">
        <v>1.2872649999999999E-4</v>
      </c>
      <c r="E502">
        <v>7.2946540880503147E-2</v>
      </c>
      <c r="F502">
        <v>6.5754717000000004E-2</v>
      </c>
      <c r="G502">
        <v>5.6930817610062891E-2</v>
      </c>
    </row>
    <row r="503" spans="1:7" x14ac:dyDescent="0.25">
      <c r="A503">
        <v>494</v>
      </c>
      <c r="B503" s="21">
        <f t="shared" si="7"/>
        <v>6.4339622641509428E-2</v>
      </c>
      <c r="C503">
        <v>1.3115549999999999E-4</v>
      </c>
      <c r="E503">
        <v>6.4339622641509428E-2</v>
      </c>
      <c r="F503">
        <v>5.7262579000000001E-2</v>
      </c>
      <c r="G503">
        <v>5.0572327044025152E-2</v>
      </c>
    </row>
    <row r="504" spans="1:7" x14ac:dyDescent="0.25">
      <c r="A504">
        <v>495</v>
      </c>
      <c r="B504" s="21">
        <f t="shared" si="7"/>
        <v>3.1669811320754714E-2</v>
      </c>
      <c r="C504">
        <v>1.3399399999999999E-4</v>
      </c>
      <c r="E504">
        <v>3.1669811320754714E-2</v>
      </c>
      <c r="F504">
        <v>2.9242138000000001E-2</v>
      </c>
      <c r="G504">
        <v>2.0854716981132074E-2</v>
      </c>
    </row>
    <row r="505" spans="1:7" x14ac:dyDescent="0.25">
      <c r="A505">
        <v>496</v>
      </c>
      <c r="B505" s="21">
        <f t="shared" si="7"/>
        <v>0</v>
      </c>
      <c r="C505">
        <v>1.479525E-4</v>
      </c>
      <c r="E505">
        <v>0</v>
      </c>
      <c r="F505">
        <v>0</v>
      </c>
      <c r="G505">
        <v>0</v>
      </c>
    </row>
    <row r="506" spans="1:7" x14ac:dyDescent="0.25">
      <c r="A506">
        <v>497</v>
      </c>
      <c r="B506" s="21">
        <f t="shared" si="7"/>
        <v>0</v>
      </c>
      <c r="C506">
        <v>1.6763180000000001E-4</v>
      </c>
      <c r="E506">
        <v>0</v>
      </c>
      <c r="F506">
        <v>0</v>
      </c>
      <c r="G506">
        <v>0</v>
      </c>
    </row>
    <row r="507" spans="1:7" x14ac:dyDescent="0.25">
      <c r="A507">
        <v>498</v>
      </c>
      <c r="B507" s="21">
        <f t="shared" si="7"/>
        <v>0</v>
      </c>
      <c r="C507">
        <v>1.8119919999999998E-4</v>
      </c>
      <c r="E507">
        <v>0</v>
      </c>
      <c r="F507">
        <v>0</v>
      </c>
      <c r="G507">
        <v>0</v>
      </c>
    </row>
    <row r="508" spans="1:7" x14ac:dyDescent="0.25">
      <c r="A508">
        <v>499</v>
      </c>
      <c r="B508" s="21">
        <f t="shared" si="7"/>
        <v>0</v>
      </c>
      <c r="C508">
        <v>1.8422380000000002E-4</v>
      </c>
      <c r="E508">
        <v>0</v>
      </c>
      <c r="F508">
        <v>0</v>
      </c>
      <c r="G508">
        <v>0</v>
      </c>
    </row>
    <row r="509" spans="1:7" x14ac:dyDescent="0.25">
      <c r="A509">
        <v>500</v>
      </c>
      <c r="B509" s="21">
        <f t="shared" si="7"/>
        <v>0</v>
      </c>
      <c r="C509">
        <v>1.836458E-4</v>
      </c>
      <c r="E509">
        <v>0</v>
      </c>
      <c r="F509">
        <v>0</v>
      </c>
      <c r="G509">
        <v>0</v>
      </c>
    </row>
    <row r="510" spans="1:7" x14ac:dyDescent="0.25">
      <c r="A510">
        <v>501</v>
      </c>
      <c r="B510" s="21">
        <f t="shared" si="7"/>
        <v>0</v>
      </c>
      <c r="C510">
        <v>1.7108990000000001E-4</v>
      </c>
      <c r="E510">
        <v>0</v>
      </c>
      <c r="F510">
        <v>0</v>
      </c>
      <c r="G510">
        <v>0</v>
      </c>
    </row>
    <row r="511" spans="1:7" x14ac:dyDescent="0.25">
      <c r="A511">
        <v>502</v>
      </c>
      <c r="B511" s="21">
        <f t="shared" si="7"/>
        <v>0</v>
      </c>
      <c r="C511">
        <v>1.5221630000000002E-4</v>
      </c>
      <c r="E511">
        <v>0</v>
      </c>
      <c r="F511">
        <v>0</v>
      </c>
      <c r="G511">
        <v>0</v>
      </c>
    </row>
    <row r="512" spans="1:7" x14ac:dyDescent="0.25">
      <c r="A512">
        <v>503</v>
      </c>
      <c r="B512" s="21">
        <f t="shared" si="7"/>
        <v>0</v>
      </c>
      <c r="C512">
        <v>1.250717E-4</v>
      </c>
      <c r="E512">
        <v>0</v>
      </c>
      <c r="F512">
        <v>0</v>
      </c>
      <c r="G512">
        <v>0</v>
      </c>
    </row>
    <row r="513" spans="1:7" x14ac:dyDescent="0.25">
      <c r="A513">
        <v>504</v>
      </c>
      <c r="B513" s="21">
        <f t="shared" si="7"/>
        <v>0</v>
      </c>
      <c r="C513">
        <v>9.8532300000000005E-5</v>
      </c>
      <c r="E513">
        <v>0</v>
      </c>
      <c r="F513">
        <v>0</v>
      </c>
      <c r="G513">
        <v>0</v>
      </c>
    </row>
    <row r="514" spans="1:7" x14ac:dyDescent="0.25">
      <c r="A514">
        <v>505</v>
      </c>
      <c r="B514" s="21">
        <f t="shared" si="7"/>
        <v>0</v>
      </c>
      <c r="C514">
        <v>7.9017699999999987E-5</v>
      </c>
      <c r="E514">
        <v>0</v>
      </c>
      <c r="F514">
        <v>0</v>
      </c>
      <c r="G514">
        <v>0</v>
      </c>
    </row>
    <row r="515" spans="1:7" x14ac:dyDescent="0.25">
      <c r="A515">
        <v>506</v>
      </c>
      <c r="B515" s="21">
        <f t="shared" si="7"/>
        <v>0</v>
      </c>
      <c r="C515">
        <v>7.0408700000000002E-5</v>
      </c>
      <c r="E515">
        <v>0</v>
      </c>
      <c r="F515">
        <v>0</v>
      </c>
      <c r="G515">
        <v>0</v>
      </c>
    </row>
    <row r="516" spans="1:7" x14ac:dyDescent="0.25">
      <c r="A516">
        <v>507</v>
      </c>
      <c r="B516" s="21">
        <f t="shared" si="7"/>
        <v>0</v>
      </c>
      <c r="C516">
        <v>6.5575500000000003E-5</v>
      </c>
      <c r="E516">
        <v>0</v>
      </c>
      <c r="F516">
        <v>0</v>
      </c>
      <c r="G516">
        <v>0</v>
      </c>
    </row>
    <row r="517" spans="1:7" x14ac:dyDescent="0.25">
      <c r="A517">
        <v>508</v>
      </c>
      <c r="B517" s="21">
        <f t="shared" si="7"/>
        <v>0</v>
      </c>
      <c r="C517">
        <v>6.7846100000000008E-5</v>
      </c>
      <c r="E517">
        <v>0</v>
      </c>
      <c r="F517">
        <v>0</v>
      </c>
      <c r="G517">
        <v>0</v>
      </c>
    </row>
    <row r="518" spans="1:7" x14ac:dyDescent="0.25">
      <c r="A518">
        <v>509</v>
      </c>
      <c r="B518" s="21">
        <f t="shared" ref="B518:B581" si="8">IF(rodzaj=$E$6,E518,IF(rodzaj=$F$6,F518,G518))</f>
        <v>0</v>
      </c>
      <c r="C518">
        <v>7.225709999999999E-5</v>
      </c>
      <c r="E518">
        <v>0</v>
      </c>
      <c r="F518">
        <v>0</v>
      </c>
      <c r="G518">
        <v>0</v>
      </c>
    </row>
    <row r="519" spans="1:7" x14ac:dyDescent="0.25">
      <c r="A519">
        <v>510</v>
      </c>
      <c r="B519" s="21">
        <f t="shared" si="8"/>
        <v>0</v>
      </c>
      <c r="C519">
        <v>8.7958800000000002E-5</v>
      </c>
      <c r="E519">
        <v>0</v>
      </c>
      <c r="F519">
        <v>0</v>
      </c>
      <c r="G519">
        <v>0</v>
      </c>
    </row>
    <row r="520" spans="1:7" x14ac:dyDescent="0.25">
      <c r="A520">
        <v>511</v>
      </c>
      <c r="B520" s="21">
        <f t="shared" si="8"/>
        <v>0</v>
      </c>
      <c r="C520">
        <v>1.1277160000000001E-4</v>
      </c>
      <c r="E520">
        <v>0</v>
      </c>
      <c r="F520">
        <v>0</v>
      </c>
      <c r="G520">
        <v>0</v>
      </c>
    </row>
    <row r="521" spans="1:7" x14ac:dyDescent="0.25">
      <c r="A521">
        <v>512</v>
      </c>
      <c r="B521" s="21">
        <f t="shared" si="8"/>
        <v>0</v>
      </c>
      <c r="C521">
        <v>1.297704E-4</v>
      </c>
      <c r="E521">
        <v>0</v>
      </c>
      <c r="F521">
        <v>0</v>
      </c>
      <c r="G521">
        <v>0</v>
      </c>
    </row>
    <row r="522" spans="1:7" x14ac:dyDescent="0.25">
      <c r="A522">
        <v>513</v>
      </c>
      <c r="B522" s="21">
        <f t="shared" si="8"/>
        <v>5.7754716981132076E-2</v>
      </c>
      <c r="C522">
        <v>1.318499E-4</v>
      </c>
      <c r="E522">
        <v>5.7754716981132076E-2</v>
      </c>
      <c r="F522">
        <v>4.2996855E-2</v>
      </c>
      <c r="G522">
        <v>7.7638364779874208E-2</v>
      </c>
    </row>
    <row r="523" spans="1:7" x14ac:dyDescent="0.25">
      <c r="A523">
        <v>514</v>
      </c>
      <c r="B523" s="21">
        <f t="shared" si="8"/>
        <v>0.13848113207547169</v>
      </c>
      <c r="C523">
        <v>1.3256850000000002E-4</v>
      </c>
      <c r="E523">
        <v>0.13848113207547169</v>
      </c>
      <c r="F523">
        <v>9.3394653999999994E-2</v>
      </c>
      <c r="G523">
        <v>0.16014465408805031</v>
      </c>
    </row>
    <row r="524" spans="1:7" x14ac:dyDescent="0.25">
      <c r="A524">
        <v>515</v>
      </c>
      <c r="B524" s="21">
        <f t="shared" si="8"/>
        <v>0.34641509433962259</v>
      </c>
      <c r="C524">
        <v>1.3106869999999999E-4</v>
      </c>
      <c r="E524">
        <v>0.34641509433962259</v>
      </c>
      <c r="F524">
        <v>0.15844339599999999</v>
      </c>
      <c r="G524">
        <v>0.41974842767295595</v>
      </c>
    </row>
    <row r="525" spans="1:7" x14ac:dyDescent="0.25">
      <c r="A525">
        <v>516</v>
      </c>
      <c r="B525" s="21">
        <f t="shared" si="8"/>
        <v>0.237374213836478</v>
      </c>
      <c r="C525">
        <v>1.3161149999999999E-4</v>
      </c>
      <c r="E525">
        <v>0.237374213836478</v>
      </c>
      <c r="F525">
        <v>0.142177673</v>
      </c>
      <c r="G525">
        <v>0.24880817610062894</v>
      </c>
    </row>
    <row r="526" spans="1:7" x14ac:dyDescent="0.25">
      <c r="A526">
        <v>517</v>
      </c>
      <c r="B526" s="21">
        <f t="shared" si="8"/>
        <v>9.742452830188679E-2</v>
      </c>
      <c r="C526">
        <v>1.3112620000000001E-4</v>
      </c>
      <c r="E526">
        <v>9.742452830188679E-2</v>
      </c>
      <c r="F526">
        <v>8.2602201E-2</v>
      </c>
      <c r="G526">
        <v>8.1198113207547162E-2</v>
      </c>
    </row>
    <row r="527" spans="1:7" x14ac:dyDescent="0.25">
      <c r="A527">
        <v>518</v>
      </c>
      <c r="B527" s="21">
        <f t="shared" si="8"/>
        <v>0.17958805031446542</v>
      </c>
      <c r="C527">
        <v>1.3249649999999999E-4</v>
      </c>
      <c r="E527">
        <v>0.17958805031446542</v>
      </c>
      <c r="F527">
        <v>0.112737421</v>
      </c>
      <c r="G527">
        <v>0.19847798742138364</v>
      </c>
    </row>
    <row r="528" spans="1:7" x14ac:dyDescent="0.25">
      <c r="A528">
        <v>519</v>
      </c>
      <c r="B528" s="21">
        <f t="shared" si="8"/>
        <v>0.18645283018867922</v>
      </c>
      <c r="C528">
        <v>1.3478620000000001E-4</v>
      </c>
      <c r="E528">
        <v>0.18645283018867922</v>
      </c>
      <c r="F528">
        <v>0.111011006</v>
      </c>
      <c r="G528">
        <v>0.26914465408805033</v>
      </c>
    </row>
    <row r="529" spans="1:7" x14ac:dyDescent="0.25">
      <c r="A529">
        <v>520</v>
      </c>
      <c r="B529" s="21">
        <f t="shared" si="8"/>
        <v>2.5144339622641509E-2</v>
      </c>
      <c r="C529">
        <v>1.47188E-4</v>
      </c>
      <c r="E529">
        <v>2.5144339622641509E-2</v>
      </c>
      <c r="F529">
        <v>1.8866351999999999E-2</v>
      </c>
      <c r="G529">
        <v>4.226415094339623E-2</v>
      </c>
    </row>
    <row r="530" spans="1:7" x14ac:dyDescent="0.25">
      <c r="A530">
        <v>521</v>
      </c>
      <c r="B530" s="21">
        <f t="shared" si="8"/>
        <v>0</v>
      </c>
      <c r="C530">
        <v>1.6577559999999999E-4</v>
      </c>
      <c r="E530">
        <v>0</v>
      </c>
      <c r="F530">
        <v>0</v>
      </c>
      <c r="G530">
        <v>0</v>
      </c>
    </row>
    <row r="531" spans="1:7" x14ac:dyDescent="0.25">
      <c r="A531">
        <v>522</v>
      </c>
      <c r="B531" s="21">
        <f t="shared" si="8"/>
        <v>0</v>
      </c>
      <c r="C531">
        <v>1.774984E-4</v>
      </c>
      <c r="E531">
        <v>0</v>
      </c>
      <c r="F531">
        <v>0</v>
      </c>
      <c r="G531">
        <v>0</v>
      </c>
    </row>
    <row r="532" spans="1:7" x14ac:dyDescent="0.25">
      <c r="A532">
        <v>523</v>
      </c>
      <c r="B532" s="21">
        <f t="shared" si="8"/>
        <v>0</v>
      </c>
      <c r="C532">
        <v>1.8715919999999999E-4</v>
      </c>
      <c r="E532">
        <v>0</v>
      </c>
      <c r="F532">
        <v>0</v>
      </c>
      <c r="G532">
        <v>0</v>
      </c>
    </row>
    <row r="533" spans="1:7" x14ac:dyDescent="0.25">
      <c r="A533">
        <v>524</v>
      </c>
      <c r="B533" s="21">
        <f t="shared" si="8"/>
        <v>0</v>
      </c>
      <c r="C533">
        <v>1.8264360000000001E-4</v>
      </c>
      <c r="E533">
        <v>0</v>
      </c>
      <c r="F533">
        <v>0</v>
      </c>
      <c r="G533">
        <v>0</v>
      </c>
    </row>
    <row r="534" spans="1:7" x14ac:dyDescent="0.25">
      <c r="A534">
        <v>525</v>
      </c>
      <c r="B534" s="21">
        <f t="shared" si="8"/>
        <v>0</v>
      </c>
      <c r="C534">
        <v>1.7148129999999999E-4</v>
      </c>
      <c r="E534">
        <v>0</v>
      </c>
      <c r="F534">
        <v>0</v>
      </c>
      <c r="G534">
        <v>0</v>
      </c>
    </row>
    <row r="535" spans="1:7" x14ac:dyDescent="0.25">
      <c r="A535">
        <v>526</v>
      </c>
      <c r="B535" s="21">
        <f t="shared" si="8"/>
        <v>0</v>
      </c>
      <c r="C535">
        <v>1.516616E-4</v>
      </c>
      <c r="E535">
        <v>0</v>
      </c>
      <c r="F535">
        <v>0</v>
      </c>
      <c r="G535">
        <v>0</v>
      </c>
    </row>
    <row r="536" spans="1:7" x14ac:dyDescent="0.25">
      <c r="A536">
        <v>527</v>
      </c>
      <c r="B536" s="21">
        <f t="shared" si="8"/>
        <v>0</v>
      </c>
      <c r="C536">
        <v>1.2900270000000002E-4</v>
      </c>
      <c r="E536">
        <v>0</v>
      </c>
      <c r="F536">
        <v>0</v>
      </c>
      <c r="G536">
        <v>0</v>
      </c>
    </row>
    <row r="537" spans="1:7" x14ac:dyDescent="0.25">
      <c r="A537">
        <v>528</v>
      </c>
      <c r="B537" s="21">
        <f t="shared" si="8"/>
        <v>0</v>
      </c>
      <c r="C537">
        <v>1.0272909999999999E-4</v>
      </c>
      <c r="E537">
        <v>0</v>
      </c>
      <c r="F537">
        <v>0</v>
      </c>
      <c r="G537">
        <v>0</v>
      </c>
    </row>
    <row r="538" spans="1:7" x14ac:dyDescent="0.25">
      <c r="A538">
        <v>529</v>
      </c>
      <c r="B538" s="21">
        <f t="shared" si="8"/>
        <v>0</v>
      </c>
      <c r="C538">
        <v>8.2634900000000004E-5</v>
      </c>
      <c r="E538">
        <v>0</v>
      </c>
      <c r="F538">
        <v>0</v>
      </c>
      <c r="G538">
        <v>0</v>
      </c>
    </row>
    <row r="539" spans="1:7" x14ac:dyDescent="0.25">
      <c r="A539">
        <v>530</v>
      </c>
      <c r="B539" s="21">
        <f t="shared" si="8"/>
        <v>0</v>
      </c>
      <c r="C539">
        <v>7.1807900000000008E-5</v>
      </c>
      <c r="E539">
        <v>0</v>
      </c>
      <c r="F539">
        <v>0</v>
      </c>
      <c r="G539">
        <v>0</v>
      </c>
    </row>
    <row r="540" spans="1:7" x14ac:dyDescent="0.25">
      <c r="A540">
        <v>531</v>
      </c>
      <c r="B540" s="21">
        <f t="shared" si="8"/>
        <v>0</v>
      </c>
      <c r="C540">
        <v>6.6136299999999999E-5</v>
      </c>
      <c r="E540">
        <v>0</v>
      </c>
      <c r="F540">
        <v>0</v>
      </c>
      <c r="G540">
        <v>0</v>
      </c>
    </row>
    <row r="541" spans="1:7" x14ac:dyDescent="0.25">
      <c r="A541">
        <v>532</v>
      </c>
      <c r="B541" s="21">
        <f t="shared" si="8"/>
        <v>0</v>
      </c>
      <c r="C541">
        <v>6.6981800000000003E-5</v>
      </c>
      <c r="E541">
        <v>0</v>
      </c>
      <c r="F541">
        <v>0</v>
      </c>
      <c r="G541">
        <v>0</v>
      </c>
    </row>
    <row r="542" spans="1:7" x14ac:dyDescent="0.25">
      <c r="A542">
        <v>533</v>
      </c>
      <c r="B542" s="21">
        <f t="shared" si="8"/>
        <v>0</v>
      </c>
      <c r="C542">
        <v>7.2609300000000003E-5</v>
      </c>
      <c r="E542">
        <v>0</v>
      </c>
      <c r="F542">
        <v>0</v>
      </c>
      <c r="G542">
        <v>0</v>
      </c>
    </row>
    <row r="543" spans="1:7" x14ac:dyDescent="0.25">
      <c r="A543">
        <v>534</v>
      </c>
      <c r="B543" s="21">
        <f t="shared" si="8"/>
        <v>0</v>
      </c>
      <c r="C543">
        <v>8.85202E-5</v>
      </c>
      <c r="E543">
        <v>0</v>
      </c>
      <c r="F543">
        <v>0</v>
      </c>
      <c r="G543">
        <v>0</v>
      </c>
    </row>
    <row r="544" spans="1:7" x14ac:dyDescent="0.25">
      <c r="A544">
        <v>535</v>
      </c>
      <c r="B544" s="21">
        <f t="shared" si="8"/>
        <v>0</v>
      </c>
      <c r="C544">
        <v>1.1309740000000001E-4</v>
      </c>
      <c r="E544">
        <v>0</v>
      </c>
      <c r="F544">
        <v>0</v>
      </c>
      <c r="G544">
        <v>0</v>
      </c>
    </row>
    <row r="545" spans="1:7" x14ac:dyDescent="0.25">
      <c r="A545">
        <v>536</v>
      </c>
      <c r="B545" s="21">
        <f t="shared" si="8"/>
        <v>0</v>
      </c>
      <c r="C545">
        <v>1.2795100000000001E-4</v>
      </c>
      <c r="E545">
        <v>0</v>
      </c>
      <c r="F545">
        <v>0</v>
      </c>
      <c r="G545">
        <v>0</v>
      </c>
    </row>
    <row r="546" spans="1:7" x14ac:dyDescent="0.25">
      <c r="A546">
        <v>537</v>
      </c>
      <c r="B546" s="21">
        <f t="shared" si="8"/>
        <v>3.2172955974842765E-2</v>
      </c>
      <c r="C546">
        <v>1.295488E-4</v>
      </c>
      <c r="E546">
        <v>3.2172955974842765E-2</v>
      </c>
      <c r="F546">
        <v>2.7292453000000001E-2</v>
      </c>
      <c r="G546">
        <v>3.0190251572327041E-2</v>
      </c>
    </row>
    <row r="547" spans="1:7" x14ac:dyDescent="0.25">
      <c r="A547">
        <v>538</v>
      </c>
      <c r="B547" s="21">
        <f t="shared" si="8"/>
        <v>0.12023270440251571</v>
      </c>
      <c r="C547">
        <v>1.3261810000000002E-4</v>
      </c>
      <c r="E547">
        <v>0.12023270440251571</v>
      </c>
      <c r="F547">
        <v>8.5855345999999999E-2</v>
      </c>
      <c r="G547">
        <v>0.13212264150943395</v>
      </c>
    </row>
    <row r="548" spans="1:7" x14ac:dyDescent="0.25">
      <c r="A548">
        <v>539</v>
      </c>
      <c r="B548" s="21">
        <f t="shared" si="8"/>
        <v>9.9286163522012583E-2</v>
      </c>
      <c r="C548">
        <v>1.3238829999999999E-4</v>
      </c>
      <c r="E548">
        <v>9.9286163522012583E-2</v>
      </c>
      <c r="F548">
        <v>8.2360062999999997E-2</v>
      </c>
      <c r="G548">
        <v>8.4679245283018859E-2</v>
      </c>
    </row>
    <row r="549" spans="1:7" x14ac:dyDescent="0.25">
      <c r="A549">
        <v>540</v>
      </c>
      <c r="B549" s="21">
        <f t="shared" si="8"/>
        <v>7.8128930817610062E-2</v>
      </c>
      <c r="C549">
        <v>1.313629E-4</v>
      </c>
      <c r="E549">
        <v>7.8128930817610062E-2</v>
      </c>
      <c r="F549">
        <v>7.0496854999999997E-2</v>
      </c>
      <c r="G549">
        <v>6.1437106918238997E-2</v>
      </c>
    </row>
    <row r="550" spans="1:7" x14ac:dyDescent="0.25">
      <c r="A550">
        <v>541</v>
      </c>
      <c r="B550" s="21">
        <f t="shared" si="8"/>
        <v>0.13403144654088051</v>
      </c>
      <c r="C550">
        <v>1.30054E-4</v>
      </c>
      <c r="E550">
        <v>0.13403144654088051</v>
      </c>
      <c r="F550">
        <v>0.104342767</v>
      </c>
      <c r="G550">
        <v>0.12012264150943397</v>
      </c>
    </row>
    <row r="551" spans="1:7" x14ac:dyDescent="0.25">
      <c r="A551">
        <v>542</v>
      </c>
      <c r="B551" s="21">
        <f t="shared" si="8"/>
        <v>8.1481132075471696E-2</v>
      </c>
      <c r="C551">
        <v>1.3235149999999999E-4</v>
      </c>
      <c r="E551">
        <v>8.1481132075471696E-2</v>
      </c>
      <c r="F551">
        <v>6.9474842999999994E-2</v>
      </c>
      <c r="G551">
        <v>6.8015723270440254E-2</v>
      </c>
    </row>
    <row r="552" spans="1:7" x14ac:dyDescent="0.25">
      <c r="A552">
        <v>543</v>
      </c>
      <c r="B552" s="21">
        <f t="shared" si="8"/>
        <v>2.9801257861635219E-2</v>
      </c>
      <c r="C552">
        <v>1.3528299999999999E-4</v>
      </c>
      <c r="E552">
        <v>2.9801257861635219E-2</v>
      </c>
      <c r="F552">
        <v>2.8143082E-2</v>
      </c>
      <c r="G552">
        <v>1.8297169811320756E-2</v>
      </c>
    </row>
    <row r="553" spans="1:7" x14ac:dyDescent="0.25">
      <c r="A553">
        <v>544</v>
      </c>
      <c r="B553" s="21">
        <f t="shared" si="8"/>
        <v>0</v>
      </c>
      <c r="C553">
        <v>1.48539E-4</v>
      </c>
      <c r="E553">
        <v>0</v>
      </c>
      <c r="F553">
        <v>0</v>
      </c>
      <c r="G553">
        <v>0</v>
      </c>
    </row>
    <row r="554" spans="1:7" x14ac:dyDescent="0.25">
      <c r="A554">
        <v>545</v>
      </c>
      <c r="B554" s="21">
        <f t="shared" si="8"/>
        <v>0</v>
      </c>
      <c r="C554">
        <v>1.659105E-4</v>
      </c>
      <c r="E554">
        <v>0</v>
      </c>
      <c r="F554">
        <v>0</v>
      </c>
      <c r="G554">
        <v>0</v>
      </c>
    </row>
    <row r="555" spans="1:7" x14ac:dyDescent="0.25">
      <c r="A555">
        <v>546</v>
      </c>
      <c r="B555" s="21">
        <f t="shared" si="8"/>
        <v>0</v>
      </c>
      <c r="C555">
        <v>1.7996520000000002E-4</v>
      </c>
      <c r="E555">
        <v>0</v>
      </c>
      <c r="F555">
        <v>0</v>
      </c>
      <c r="G555">
        <v>0</v>
      </c>
    </row>
    <row r="556" spans="1:7" x14ac:dyDescent="0.25">
      <c r="A556">
        <v>547</v>
      </c>
      <c r="B556" s="21">
        <f t="shared" si="8"/>
        <v>0</v>
      </c>
      <c r="C556">
        <v>1.8112900000000001E-4</v>
      </c>
      <c r="E556">
        <v>0</v>
      </c>
      <c r="F556">
        <v>0</v>
      </c>
      <c r="G556">
        <v>0</v>
      </c>
    </row>
    <row r="557" spans="1:7" x14ac:dyDescent="0.25">
      <c r="A557">
        <v>548</v>
      </c>
      <c r="B557" s="21">
        <f t="shared" si="8"/>
        <v>0</v>
      </c>
      <c r="C557">
        <v>1.7642629999999997E-4</v>
      </c>
      <c r="E557">
        <v>0</v>
      </c>
      <c r="F557">
        <v>0</v>
      </c>
      <c r="G557">
        <v>0</v>
      </c>
    </row>
    <row r="558" spans="1:7" x14ac:dyDescent="0.25">
      <c r="A558">
        <v>549</v>
      </c>
      <c r="B558" s="21">
        <f t="shared" si="8"/>
        <v>0</v>
      </c>
      <c r="C558">
        <v>1.652739E-4</v>
      </c>
      <c r="E558">
        <v>0</v>
      </c>
      <c r="F558">
        <v>0</v>
      </c>
      <c r="G558">
        <v>0</v>
      </c>
    </row>
    <row r="559" spans="1:7" x14ac:dyDescent="0.25">
      <c r="A559">
        <v>550</v>
      </c>
      <c r="B559" s="21">
        <f t="shared" si="8"/>
        <v>0</v>
      </c>
      <c r="C559">
        <v>1.4647630000000001E-4</v>
      </c>
      <c r="E559">
        <v>0</v>
      </c>
      <c r="F559">
        <v>0</v>
      </c>
      <c r="G559">
        <v>0</v>
      </c>
    </row>
    <row r="560" spans="1:7" x14ac:dyDescent="0.25">
      <c r="A560">
        <v>551</v>
      </c>
      <c r="B560" s="21">
        <f t="shared" si="8"/>
        <v>0</v>
      </c>
      <c r="C560">
        <v>1.235318E-4</v>
      </c>
      <c r="E560">
        <v>0</v>
      </c>
      <c r="F560">
        <v>0</v>
      </c>
      <c r="G560">
        <v>0</v>
      </c>
    </row>
    <row r="561" spans="1:7" x14ac:dyDescent="0.25">
      <c r="A561">
        <v>552</v>
      </c>
      <c r="B561" s="21">
        <f t="shared" si="8"/>
        <v>0</v>
      </c>
      <c r="C561">
        <v>1.0277769999999999E-4</v>
      </c>
      <c r="E561">
        <v>0</v>
      </c>
      <c r="F561">
        <v>0</v>
      </c>
      <c r="G561">
        <v>0</v>
      </c>
    </row>
    <row r="562" spans="1:7" x14ac:dyDescent="0.25">
      <c r="A562">
        <v>553</v>
      </c>
      <c r="B562" s="21">
        <f t="shared" si="8"/>
        <v>0</v>
      </c>
      <c r="C562">
        <v>8.4725099999999993E-5</v>
      </c>
      <c r="E562">
        <v>0</v>
      </c>
      <c r="F562">
        <v>0</v>
      </c>
      <c r="G562">
        <v>0</v>
      </c>
    </row>
    <row r="563" spans="1:7" x14ac:dyDescent="0.25">
      <c r="A563">
        <v>554</v>
      </c>
      <c r="B563" s="21">
        <f t="shared" si="8"/>
        <v>0</v>
      </c>
      <c r="C563">
        <v>7.4411299999999997E-5</v>
      </c>
      <c r="E563">
        <v>0</v>
      </c>
      <c r="F563">
        <v>0</v>
      </c>
      <c r="G563">
        <v>0</v>
      </c>
    </row>
    <row r="564" spans="1:7" x14ac:dyDescent="0.25">
      <c r="A564">
        <v>555</v>
      </c>
      <c r="B564" s="21">
        <f t="shared" si="8"/>
        <v>0</v>
      </c>
      <c r="C564">
        <v>6.7882099999999992E-5</v>
      </c>
      <c r="E564">
        <v>0</v>
      </c>
      <c r="F564">
        <v>0</v>
      </c>
      <c r="G564">
        <v>0</v>
      </c>
    </row>
    <row r="565" spans="1:7" x14ac:dyDescent="0.25">
      <c r="A565">
        <v>556</v>
      </c>
      <c r="B565" s="21">
        <f t="shared" si="8"/>
        <v>0</v>
      </c>
      <c r="C565">
        <v>6.7052799999999996E-5</v>
      </c>
      <c r="E565">
        <v>0</v>
      </c>
      <c r="F565">
        <v>0</v>
      </c>
      <c r="G565">
        <v>0</v>
      </c>
    </row>
    <row r="566" spans="1:7" x14ac:dyDescent="0.25">
      <c r="A566">
        <v>557</v>
      </c>
      <c r="B566" s="21">
        <f t="shared" si="8"/>
        <v>0</v>
      </c>
      <c r="C566">
        <v>6.9766100000000003E-5</v>
      </c>
      <c r="E566">
        <v>0</v>
      </c>
      <c r="F566">
        <v>0</v>
      </c>
      <c r="G566">
        <v>0</v>
      </c>
    </row>
    <row r="567" spans="1:7" x14ac:dyDescent="0.25">
      <c r="A567">
        <v>558</v>
      </c>
      <c r="B567" s="21">
        <f t="shared" si="8"/>
        <v>0</v>
      </c>
      <c r="C567">
        <v>7.8523799999999995E-5</v>
      </c>
      <c r="E567">
        <v>0</v>
      </c>
      <c r="F567">
        <v>0</v>
      </c>
      <c r="G567">
        <v>0</v>
      </c>
    </row>
    <row r="568" spans="1:7" x14ac:dyDescent="0.25">
      <c r="A568">
        <v>559</v>
      </c>
      <c r="B568" s="21">
        <f t="shared" si="8"/>
        <v>0</v>
      </c>
      <c r="C568">
        <v>9.2915200000000001E-5</v>
      </c>
      <c r="E568">
        <v>0</v>
      </c>
      <c r="F568">
        <v>0</v>
      </c>
      <c r="G568">
        <v>0</v>
      </c>
    </row>
    <row r="569" spans="1:7" x14ac:dyDescent="0.25">
      <c r="A569">
        <v>560</v>
      </c>
      <c r="B569" s="21">
        <f t="shared" si="8"/>
        <v>0</v>
      </c>
      <c r="C569">
        <v>1.138541E-4</v>
      </c>
      <c r="E569">
        <v>0</v>
      </c>
      <c r="F569">
        <v>0</v>
      </c>
      <c r="G569">
        <v>0</v>
      </c>
    </row>
    <row r="570" spans="1:7" x14ac:dyDescent="0.25">
      <c r="A570">
        <v>561</v>
      </c>
      <c r="B570" s="21">
        <f t="shared" si="8"/>
        <v>1.4410377358490567E-2</v>
      </c>
      <c r="C570">
        <v>1.331991E-4</v>
      </c>
      <c r="E570">
        <v>1.4410377358490567E-2</v>
      </c>
      <c r="F570">
        <v>1.3797956E-2</v>
      </c>
      <c r="G570">
        <v>6.1433962264150948E-3</v>
      </c>
    </row>
    <row r="571" spans="1:7" x14ac:dyDescent="0.25">
      <c r="A571">
        <v>562</v>
      </c>
      <c r="B571" s="21">
        <f t="shared" si="8"/>
        <v>6.3044025157232703E-2</v>
      </c>
      <c r="C571">
        <v>1.42774E-4</v>
      </c>
      <c r="E571">
        <v>6.3044025157232703E-2</v>
      </c>
      <c r="F571">
        <v>5.5317610000000003E-2</v>
      </c>
      <c r="G571">
        <v>5.1965408805031449E-2</v>
      </c>
    </row>
    <row r="572" spans="1:7" x14ac:dyDescent="0.25">
      <c r="A572">
        <v>563</v>
      </c>
      <c r="B572" s="21">
        <f t="shared" si="8"/>
        <v>9.5955974842767286E-2</v>
      </c>
      <c r="C572">
        <v>1.519696E-4</v>
      </c>
      <c r="E572">
        <v>9.5955974842767286E-2</v>
      </c>
      <c r="F572">
        <v>8.0823899000000005E-2</v>
      </c>
      <c r="G572">
        <v>8.082389937106918E-2</v>
      </c>
    </row>
    <row r="573" spans="1:7" x14ac:dyDescent="0.25">
      <c r="A573">
        <v>564</v>
      </c>
      <c r="B573" s="21">
        <f t="shared" si="8"/>
        <v>9.5855345911949677E-2</v>
      </c>
      <c r="C573">
        <v>1.5613380000000001E-4</v>
      </c>
      <c r="E573">
        <v>9.5855345911949677E-2</v>
      </c>
      <c r="F573">
        <v>8.3336478000000005E-2</v>
      </c>
      <c r="G573">
        <v>7.8468553459119503E-2</v>
      </c>
    </row>
    <row r="574" spans="1:7" x14ac:dyDescent="0.25">
      <c r="A574">
        <v>565</v>
      </c>
      <c r="B574" s="21">
        <f t="shared" si="8"/>
        <v>8.4103773584905658E-2</v>
      </c>
      <c r="C574">
        <v>1.5524890000000001E-4</v>
      </c>
      <c r="E574">
        <v>8.4103773584905658E-2</v>
      </c>
      <c r="F574">
        <v>7.4658804999999995E-2</v>
      </c>
      <c r="G574">
        <v>6.7333333333333328E-2</v>
      </c>
    </row>
    <row r="575" spans="1:7" x14ac:dyDescent="0.25">
      <c r="A575">
        <v>566</v>
      </c>
      <c r="B575" s="21">
        <f t="shared" si="8"/>
        <v>6.7084905660377364E-2</v>
      </c>
      <c r="C575">
        <v>1.603493E-4</v>
      </c>
      <c r="E575">
        <v>6.7084905660377364E-2</v>
      </c>
      <c r="F575">
        <v>5.9984277000000003E-2</v>
      </c>
      <c r="G575">
        <v>5.2786163522012583E-2</v>
      </c>
    </row>
    <row r="576" spans="1:7" x14ac:dyDescent="0.25">
      <c r="A576">
        <v>567</v>
      </c>
      <c r="B576" s="21">
        <f t="shared" si="8"/>
        <v>5.2496855345911947E-2</v>
      </c>
      <c r="C576">
        <v>1.604438E-4</v>
      </c>
      <c r="E576">
        <v>5.2496855345911947E-2</v>
      </c>
      <c r="F576">
        <v>4.5858491000000001E-2</v>
      </c>
      <c r="G576">
        <v>4.4575471698113205E-2</v>
      </c>
    </row>
    <row r="577" spans="1:7" x14ac:dyDescent="0.25">
      <c r="A577">
        <v>568</v>
      </c>
      <c r="B577" s="21">
        <f t="shared" si="8"/>
        <v>1.9171698113207545E-3</v>
      </c>
      <c r="C577">
        <v>1.658067E-4</v>
      </c>
      <c r="E577">
        <v>1.9171698113207545E-3</v>
      </c>
      <c r="F577">
        <v>1.909434E-3</v>
      </c>
      <c r="G577">
        <v>0</v>
      </c>
    </row>
    <row r="578" spans="1:7" x14ac:dyDescent="0.25">
      <c r="A578">
        <v>569</v>
      </c>
      <c r="B578" s="21">
        <f t="shared" si="8"/>
        <v>0</v>
      </c>
      <c r="C578">
        <v>1.7513030000000001E-4</v>
      </c>
      <c r="E578">
        <v>0</v>
      </c>
      <c r="F578">
        <v>0</v>
      </c>
      <c r="G578">
        <v>0</v>
      </c>
    </row>
    <row r="579" spans="1:7" x14ac:dyDescent="0.25">
      <c r="A579">
        <v>570</v>
      </c>
      <c r="B579" s="21">
        <f t="shared" si="8"/>
        <v>0</v>
      </c>
      <c r="C579">
        <v>1.8333899999999997E-4</v>
      </c>
      <c r="E579">
        <v>0</v>
      </c>
      <c r="F579">
        <v>0</v>
      </c>
      <c r="G579">
        <v>0</v>
      </c>
    </row>
    <row r="580" spans="1:7" x14ac:dyDescent="0.25">
      <c r="A580">
        <v>571</v>
      </c>
      <c r="B580" s="21">
        <f t="shared" si="8"/>
        <v>0</v>
      </c>
      <c r="C580">
        <v>1.8102340000000002E-4</v>
      </c>
      <c r="E580">
        <v>0</v>
      </c>
      <c r="F580">
        <v>0</v>
      </c>
      <c r="G580">
        <v>0</v>
      </c>
    </row>
    <row r="581" spans="1:7" x14ac:dyDescent="0.25">
      <c r="A581">
        <v>572</v>
      </c>
      <c r="B581" s="21">
        <f t="shared" si="8"/>
        <v>0</v>
      </c>
      <c r="C581">
        <v>1.7671549999999999E-4</v>
      </c>
      <c r="E581">
        <v>0</v>
      </c>
      <c r="F581">
        <v>0</v>
      </c>
      <c r="G581">
        <v>0</v>
      </c>
    </row>
    <row r="582" spans="1:7" x14ac:dyDescent="0.25">
      <c r="A582">
        <v>573</v>
      </c>
      <c r="B582" s="21">
        <f t="shared" ref="B582:B645" si="9">IF(rodzaj=$E$6,E582,IF(rodzaj=$F$6,F582,G582))</f>
        <v>0</v>
      </c>
      <c r="C582">
        <v>1.6406360000000001E-4</v>
      </c>
      <c r="E582">
        <v>0</v>
      </c>
      <c r="F582">
        <v>0</v>
      </c>
      <c r="G582">
        <v>0</v>
      </c>
    </row>
    <row r="583" spans="1:7" x14ac:dyDescent="0.25">
      <c r="A583">
        <v>574</v>
      </c>
      <c r="B583" s="21">
        <f t="shared" si="9"/>
        <v>0</v>
      </c>
      <c r="C583">
        <v>1.4561320000000002E-4</v>
      </c>
      <c r="E583">
        <v>0</v>
      </c>
      <c r="F583">
        <v>0</v>
      </c>
      <c r="G583">
        <v>0</v>
      </c>
    </row>
    <row r="584" spans="1:7" x14ac:dyDescent="0.25">
      <c r="A584">
        <v>575</v>
      </c>
      <c r="B584" s="21">
        <f t="shared" si="9"/>
        <v>0</v>
      </c>
      <c r="C584">
        <v>1.2462900000000002E-4</v>
      </c>
      <c r="E584">
        <v>0</v>
      </c>
      <c r="F584">
        <v>0</v>
      </c>
      <c r="G584">
        <v>0</v>
      </c>
    </row>
    <row r="585" spans="1:7" x14ac:dyDescent="0.25">
      <c r="A585">
        <v>576</v>
      </c>
      <c r="B585" s="21">
        <f t="shared" si="9"/>
        <v>0</v>
      </c>
      <c r="C585">
        <v>1.046568E-4</v>
      </c>
      <c r="E585">
        <v>0</v>
      </c>
      <c r="F585">
        <v>0</v>
      </c>
      <c r="G585">
        <v>0</v>
      </c>
    </row>
    <row r="586" spans="1:7" x14ac:dyDescent="0.25">
      <c r="A586">
        <v>577</v>
      </c>
      <c r="B586" s="21">
        <f t="shared" si="9"/>
        <v>0</v>
      </c>
      <c r="C586">
        <v>8.5615600000000001E-5</v>
      </c>
      <c r="E586">
        <v>0</v>
      </c>
      <c r="F586">
        <v>0</v>
      </c>
      <c r="G586">
        <v>0</v>
      </c>
    </row>
    <row r="587" spans="1:7" x14ac:dyDescent="0.25">
      <c r="A587">
        <v>578</v>
      </c>
      <c r="B587" s="21">
        <f t="shared" si="9"/>
        <v>0</v>
      </c>
      <c r="C587">
        <v>7.6517600000000001E-5</v>
      </c>
      <c r="E587">
        <v>0</v>
      </c>
      <c r="F587">
        <v>0</v>
      </c>
      <c r="G587">
        <v>0</v>
      </c>
    </row>
    <row r="588" spans="1:7" x14ac:dyDescent="0.25">
      <c r="A588">
        <v>579</v>
      </c>
      <c r="B588" s="21">
        <f t="shared" si="9"/>
        <v>0</v>
      </c>
      <c r="C588">
        <v>7.0183899999999997E-5</v>
      </c>
      <c r="E588">
        <v>0</v>
      </c>
      <c r="F588">
        <v>0</v>
      </c>
      <c r="G588">
        <v>0</v>
      </c>
    </row>
    <row r="589" spans="1:7" x14ac:dyDescent="0.25">
      <c r="A589">
        <v>580</v>
      </c>
      <c r="B589" s="21">
        <f t="shared" si="9"/>
        <v>0</v>
      </c>
      <c r="C589">
        <v>6.9033499999999996E-5</v>
      </c>
      <c r="E589">
        <v>0</v>
      </c>
      <c r="F589">
        <v>0</v>
      </c>
      <c r="G589">
        <v>0</v>
      </c>
    </row>
    <row r="590" spans="1:7" x14ac:dyDescent="0.25">
      <c r="A590">
        <v>581</v>
      </c>
      <c r="B590" s="21">
        <f t="shared" si="9"/>
        <v>0</v>
      </c>
      <c r="C590">
        <v>6.9275699999999998E-5</v>
      </c>
      <c r="E590">
        <v>0</v>
      </c>
      <c r="F590">
        <v>0</v>
      </c>
      <c r="G590">
        <v>0</v>
      </c>
    </row>
    <row r="591" spans="1:7" x14ac:dyDescent="0.25">
      <c r="A591">
        <v>582</v>
      </c>
      <c r="B591" s="21">
        <f t="shared" si="9"/>
        <v>0</v>
      </c>
      <c r="C591">
        <v>7.7140599999999998E-5</v>
      </c>
      <c r="E591">
        <v>0</v>
      </c>
      <c r="F591">
        <v>0</v>
      </c>
      <c r="G591">
        <v>0</v>
      </c>
    </row>
    <row r="592" spans="1:7" x14ac:dyDescent="0.25">
      <c r="A592">
        <v>583</v>
      </c>
      <c r="B592" s="21">
        <f t="shared" si="9"/>
        <v>0</v>
      </c>
      <c r="C592">
        <v>8.9192999999999998E-5</v>
      </c>
      <c r="E592">
        <v>0</v>
      </c>
      <c r="F592">
        <v>0</v>
      </c>
      <c r="G592">
        <v>0</v>
      </c>
    </row>
    <row r="593" spans="1:7" x14ac:dyDescent="0.25">
      <c r="A593">
        <v>584</v>
      </c>
      <c r="B593" s="21">
        <f t="shared" si="9"/>
        <v>0</v>
      </c>
      <c r="C593">
        <v>1.038895E-4</v>
      </c>
      <c r="E593">
        <v>0</v>
      </c>
      <c r="F593">
        <v>0</v>
      </c>
      <c r="G593">
        <v>0</v>
      </c>
    </row>
    <row r="594" spans="1:7" x14ac:dyDescent="0.25">
      <c r="A594">
        <v>585</v>
      </c>
      <c r="B594" s="21">
        <f t="shared" si="9"/>
        <v>1.7393396226415093E-2</v>
      </c>
      <c r="C594">
        <v>1.236965E-4</v>
      </c>
      <c r="E594">
        <v>1.7393396226415093E-2</v>
      </c>
      <c r="F594">
        <v>1.6432390000000002E-2</v>
      </c>
      <c r="G594">
        <v>9.0965408805031445E-3</v>
      </c>
    </row>
    <row r="595" spans="1:7" x14ac:dyDescent="0.25">
      <c r="A595">
        <v>586</v>
      </c>
      <c r="B595" s="21">
        <f t="shared" si="9"/>
        <v>9.2566037735849066E-2</v>
      </c>
      <c r="C595">
        <v>1.3940849999999997E-4</v>
      </c>
      <c r="E595">
        <v>9.2566037735849066E-2</v>
      </c>
      <c r="F595">
        <v>7.4669811000000003E-2</v>
      </c>
      <c r="G595">
        <v>8.6864779874213843E-2</v>
      </c>
    </row>
    <row r="596" spans="1:7" x14ac:dyDescent="0.25">
      <c r="A596">
        <v>587</v>
      </c>
      <c r="B596" s="21">
        <f t="shared" si="9"/>
        <v>0.22648113207547171</v>
      </c>
      <c r="C596">
        <v>1.5012200000000001E-4</v>
      </c>
      <c r="E596">
        <v>0.22648113207547171</v>
      </c>
      <c r="F596">
        <v>0.135668239</v>
      </c>
      <c r="G596">
        <v>0.24487421383647801</v>
      </c>
    </row>
    <row r="597" spans="1:7" x14ac:dyDescent="0.25">
      <c r="A597">
        <v>588</v>
      </c>
      <c r="B597" s="21">
        <f t="shared" si="9"/>
        <v>0.14694339622641509</v>
      </c>
      <c r="C597">
        <v>1.523068E-4</v>
      </c>
      <c r="E597">
        <v>0.14694339622641509</v>
      </c>
      <c r="F597">
        <v>0.114391509</v>
      </c>
      <c r="G597">
        <v>0.13183962264150945</v>
      </c>
    </row>
    <row r="598" spans="1:7" x14ac:dyDescent="0.25">
      <c r="A598">
        <v>589</v>
      </c>
      <c r="B598" s="21">
        <f t="shared" si="9"/>
        <v>0.21610691823899372</v>
      </c>
      <c r="C598">
        <v>1.5012599999999999E-4</v>
      </c>
      <c r="E598">
        <v>0.21610691823899372</v>
      </c>
      <c r="F598">
        <v>0.138075472</v>
      </c>
      <c r="G598">
        <v>0.22159748427672954</v>
      </c>
    </row>
    <row r="599" spans="1:7" x14ac:dyDescent="0.25">
      <c r="A599">
        <v>590</v>
      </c>
      <c r="B599" s="21">
        <f t="shared" si="9"/>
        <v>0.13642138364779874</v>
      </c>
      <c r="C599">
        <v>1.4542900000000001E-4</v>
      </c>
      <c r="E599">
        <v>0.13642138364779874</v>
      </c>
      <c r="F599">
        <v>9.8322327000000001E-2</v>
      </c>
      <c r="G599">
        <v>0.13711006289308175</v>
      </c>
    </row>
    <row r="600" spans="1:7" x14ac:dyDescent="0.25">
      <c r="A600">
        <v>591</v>
      </c>
      <c r="B600" s="21">
        <f t="shared" si="9"/>
        <v>0.13307232704402516</v>
      </c>
      <c r="C600">
        <v>1.3937929999999999E-4</v>
      </c>
      <c r="E600">
        <v>0.13307232704402516</v>
      </c>
      <c r="F600">
        <v>9.1212264000000001E-2</v>
      </c>
      <c r="G600">
        <v>0.167188679245283</v>
      </c>
    </row>
    <row r="601" spans="1:7" x14ac:dyDescent="0.25">
      <c r="A601">
        <v>592</v>
      </c>
      <c r="B601" s="21">
        <f t="shared" si="9"/>
        <v>2.3847798742138365E-2</v>
      </c>
      <c r="C601">
        <v>1.4050710000000001E-4</v>
      </c>
      <c r="E601">
        <v>2.3847798742138365E-2</v>
      </c>
      <c r="F601">
        <v>1.8937107000000002E-2</v>
      </c>
      <c r="G601">
        <v>3.4242138364779871E-2</v>
      </c>
    </row>
    <row r="602" spans="1:7" x14ac:dyDescent="0.25">
      <c r="A602">
        <v>593</v>
      </c>
      <c r="B602" s="21">
        <f t="shared" si="9"/>
        <v>0</v>
      </c>
      <c r="C602">
        <v>1.5349560000000001E-4</v>
      </c>
      <c r="E602">
        <v>0</v>
      </c>
      <c r="F602">
        <v>0</v>
      </c>
      <c r="G602">
        <v>0</v>
      </c>
    </row>
    <row r="603" spans="1:7" x14ac:dyDescent="0.25">
      <c r="A603">
        <v>594</v>
      </c>
      <c r="B603" s="21">
        <f t="shared" si="9"/>
        <v>0</v>
      </c>
      <c r="C603">
        <v>1.6754049999999999E-4</v>
      </c>
      <c r="E603">
        <v>0</v>
      </c>
      <c r="F603">
        <v>0</v>
      </c>
      <c r="G603">
        <v>0</v>
      </c>
    </row>
    <row r="604" spans="1:7" x14ac:dyDescent="0.25">
      <c r="A604">
        <v>595</v>
      </c>
      <c r="B604" s="21">
        <f t="shared" si="9"/>
        <v>0</v>
      </c>
      <c r="C604">
        <v>1.7103189999999999E-4</v>
      </c>
      <c r="E604">
        <v>0</v>
      </c>
      <c r="F604">
        <v>0</v>
      </c>
      <c r="G604">
        <v>0</v>
      </c>
    </row>
    <row r="605" spans="1:7" x14ac:dyDescent="0.25">
      <c r="A605">
        <v>596</v>
      </c>
      <c r="B605" s="21">
        <f t="shared" si="9"/>
        <v>0</v>
      </c>
      <c r="C605">
        <v>1.7071170000000001E-4</v>
      </c>
      <c r="E605">
        <v>0</v>
      </c>
      <c r="F605">
        <v>0</v>
      </c>
      <c r="G605">
        <v>0</v>
      </c>
    </row>
    <row r="606" spans="1:7" x14ac:dyDescent="0.25">
      <c r="A606">
        <v>597</v>
      </c>
      <c r="B606" s="21">
        <f t="shared" si="9"/>
        <v>0</v>
      </c>
      <c r="C606">
        <v>1.6196760000000002E-4</v>
      </c>
      <c r="E606">
        <v>0</v>
      </c>
      <c r="F606">
        <v>0</v>
      </c>
      <c r="G606">
        <v>0</v>
      </c>
    </row>
    <row r="607" spans="1:7" x14ac:dyDescent="0.25">
      <c r="A607">
        <v>598</v>
      </c>
      <c r="B607" s="21">
        <f t="shared" si="9"/>
        <v>0</v>
      </c>
      <c r="C607">
        <v>1.4256189999999999E-4</v>
      </c>
      <c r="E607">
        <v>0</v>
      </c>
      <c r="F607">
        <v>0</v>
      </c>
      <c r="G607">
        <v>0</v>
      </c>
    </row>
    <row r="608" spans="1:7" x14ac:dyDescent="0.25">
      <c r="A608">
        <v>599</v>
      </c>
      <c r="B608" s="21">
        <f t="shared" si="9"/>
        <v>0</v>
      </c>
      <c r="C608">
        <v>1.17321E-4</v>
      </c>
      <c r="E608">
        <v>0</v>
      </c>
      <c r="F608">
        <v>0</v>
      </c>
      <c r="G608">
        <v>0</v>
      </c>
    </row>
    <row r="609" spans="1:7" x14ac:dyDescent="0.25">
      <c r="A609">
        <v>600</v>
      </c>
      <c r="B609" s="21">
        <f t="shared" si="9"/>
        <v>0</v>
      </c>
      <c r="C609">
        <v>9.6022899999999992E-5</v>
      </c>
      <c r="E609">
        <v>0</v>
      </c>
      <c r="F609">
        <v>0</v>
      </c>
      <c r="G609">
        <v>0</v>
      </c>
    </row>
    <row r="610" spans="1:7" x14ac:dyDescent="0.25">
      <c r="A610">
        <v>601</v>
      </c>
      <c r="B610" s="21">
        <f t="shared" si="9"/>
        <v>0</v>
      </c>
      <c r="C610">
        <v>7.8429400000000005E-5</v>
      </c>
      <c r="E610">
        <v>0</v>
      </c>
      <c r="F610">
        <v>0</v>
      </c>
      <c r="G610">
        <v>0</v>
      </c>
    </row>
    <row r="611" spans="1:7" x14ac:dyDescent="0.25">
      <c r="A611">
        <v>602</v>
      </c>
      <c r="B611" s="21">
        <f t="shared" si="9"/>
        <v>0</v>
      </c>
      <c r="C611">
        <v>6.9708800000000006E-5</v>
      </c>
      <c r="E611">
        <v>0</v>
      </c>
      <c r="F611">
        <v>0</v>
      </c>
      <c r="G611">
        <v>0</v>
      </c>
    </row>
    <row r="612" spans="1:7" x14ac:dyDescent="0.25">
      <c r="A612">
        <v>603</v>
      </c>
      <c r="B612" s="21">
        <f t="shared" si="9"/>
        <v>0</v>
      </c>
      <c r="C612">
        <v>6.5603499999999996E-5</v>
      </c>
      <c r="E612">
        <v>0</v>
      </c>
      <c r="F612">
        <v>0</v>
      </c>
      <c r="G612">
        <v>0</v>
      </c>
    </row>
    <row r="613" spans="1:7" x14ac:dyDescent="0.25">
      <c r="A613">
        <v>604</v>
      </c>
      <c r="B613" s="21">
        <f t="shared" si="9"/>
        <v>0</v>
      </c>
      <c r="C613">
        <v>6.4771000000000007E-5</v>
      </c>
      <c r="E613">
        <v>0</v>
      </c>
      <c r="F613">
        <v>0</v>
      </c>
      <c r="G613">
        <v>0</v>
      </c>
    </row>
    <row r="614" spans="1:7" x14ac:dyDescent="0.25">
      <c r="A614">
        <v>605</v>
      </c>
      <c r="B614" s="21">
        <f t="shared" si="9"/>
        <v>0</v>
      </c>
      <c r="C614">
        <v>7.1213700000000006E-5</v>
      </c>
      <c r="E614">
        <v>0</v>
      </c>
      <c r="F614">
        <v>0</v>
      </c>
      <c r="G614">
        <v>0</v>
      </c>
    </row>
    <row r="615" spans="1:7" x14ac:dyDescent="0.25">
      <c r="A615">
        <v>606</v>
      </c>
      <c r="B615" s="21">
        <f t="shared" si="9"/>
        <v>0</v>
      </c>
      <c r="C615">
        <v>8.7647500000000004E-5</v>
      </c>
      <c r="E615">
        <v>0</v>
      </c>
      <c r="F615">
        <v>0</v>
      </c>
      <c r="G615">
        <v>0</v>
      </c>
    </row>
    <row r="616" spans="1:7" x14ac:dyDescent="0.25">
      <c r="A616">
        <v>607</v>
      </c>
      <c r="B616" s="21">
        <f t="shared" si="9"/>
        <v>0</v>
      </c>
      <c r="C616">
        <v>1.1196370000000001E-4</v>
      </c>
      <c r="E616">
        <v>0</v>
      </c>
      <c r="F616">
        <v>0</v>
      </c>
      <c r="G616">
        <v>0</v>
      </c>
    </row>
    <row r="617" spans="1:7" x14ac:dyDescent="0.25">
      <c r="A617">
        <v>608</v>
      </c>
      <c r="B617" s="21">
        <f t="shared" si="9"/>
        <v>0</v>
      </c>
      <c r="C617">
        <v>1.2612539999999999E-4</v>
      </c>
      <c r="E617">
        <v>0</v>
      </c>
      <c r="F617">
        <v>0</v>
      </c>
      <c r="G617">
        <v>0</v>
      </c>
    </row>
    <row r="618" spans="1:7" x14ac:dyDescent="0.25">
      <c r="A618">
        <v>609</v>
      </c>
      <c r="B618" s="21">
        <f t="shared" si="9"/>
        <v>2.1191823899371069E-2</v>
      </c>
      <c r="C618">
        <v>1.278207E-4</v>
      </c>
      <c r="E618">
        <v>2.1191823899371069E-2</v>
      </c>
      <c r="F618">
        <v>1.9622641999999999E-2</v>
      </c>
      <c r="G618">
        <v>1.3392767295597484E-2</v>
      </c>
    </row>
    <row r="619" spans="1:7" x14ac:dyDescent="0.25">
      <c r="A619">
        <v>610</v>
      </c>
      <c r="B619" s="21">
        <f t="shared" si="9"/>
        <v>6.2959119496855342E-2</v>
      </c>
      <c r="C619">
        <v>1.3367420000000001E-4</v>
      </c>
      <c r="E619">
        <v>6.2959119496855342E-2</v>
      </c>
      <c r="F619">
        <v>5.5933961999999997E-2</v>
      </c>
      <c r="G619">
        <v>5.1072327044025159E-2</v>
      </c>
    </row>
    <row r="620" spans="1:7" x14ac:dyDescent="0.25">
      <c r="A620">
        <v>611</v>
      </c>
      <c r="B620" s="21">
        <f t="shared" si="9"/>
        <v>8.4229559748427676E-2</v>
      </c>
      <c r="C620">
        <v>1.3212249999999999E-4</v>
      </c>
      <c r="E620">
        <v>8.4229559748427676E-2</v>
      </c>
      <c r="F620">
        <v>7.4092767000000004E-2</v>
      </c>
      <c r="G620">
        <v>6.8116352201257863E-2</v>
      </c>
    </row>
    <row r="621" spans="1:7" x14ac:dyDescent="0.25">
      <c r="A621">
        <v>612</v>
      </c>
      <c r="B621" s="21">
        <f t="shared" si="9"/>
        <v>9.0091194968553459E-2</v>
      </c>
      <c r="C621">
        <v>1.319022E-4</v>
      </c>
      <c r="E621">
        <v>9.0091194968553459E-2</v>
      </c>
      <c r="F621">
        <v>8.0185535000000002E-2</v>
      </c>
      <c r="G621">
        <v>7.2477987421383644E-2</v>
      </c>
    </row>
    <row r="622" spans="1:7" x14ac:dyDescent="0.25">
      <c r="A622">
        <v>613</v>
      </c>
      <c r="B622" s="21">
        <f t="shared" si="9"/>
        <v>0.22333018867924531</v>
      </c>
      <c r="C622">
        <v>1.2993020000000001E-4</v>
      </c>
      <c r="E622">
        <v>0.22333018867924531</v>
      </c>
      <c r="F622">
        <v>0.14178459099999999</v>
      </c>
      <c r="G622">
        <v>0.22979559748427672</v>
      </c>
    </row>
    <row r="623" spans="1:7" x14ac:dyDescent="0.25">
      <c r="A623">
        <v>614</v>
      </c>
      <c r="B623" s="21">
        <f t="shared" si="9"/>
        <v>0.23918238993710692</v>
      </c>
      <c r="C623">
        <v>1.2962330000000001E-4</v>
      </c>
      <c r="E623">
        <v>0.23918238993710692</v>
      </c>
      <c r="F623">
        <v>0.13853616399999999</v>
      </c>
      <c r="G623">
        <v>0.27814150943396226</v>
      </c>
    </row>
    <row r="624" spans="1:7" x14ac:dyDescent="0.25">
      <c r="A624">
        <v>615</v>
      </c>
      <c r="B624" s="21">
        <f t="shared" si="9"/>
        <v>0.30660691823899372</v>
      </c>
      <c r="C624">
        <v>1.3269740000000001E-4</v>
      </c>
      <c r="E624">
        <v>0.30660691823899372</v>
      </c>
      <c r="F624">
        <v>0.164119497</v>
      </c>
      <c r="G624">
        <v>0.47066037735849059</v>
      </c>
    </row>
    <row r="625" spans="1:7" x14ac:dyDescent="0.25">
      <c r="A625">
        <v>616</v>
      </c>
      <c r="B625" s="21">
        <f t="shared" si="9"/>
        <v>7.1427672955974839E-2</v>
      </c>
      <c r="C625">
        <v>1.4483230000000001E-4</v>
      </c>
      <c r="E625">
        <v>7.1427672955974839E-2</v>
      </c>
      <c r="F625">
        <v>5.1039307999999999E-2</v>
      </c>
      <c r="G625">
        <v>0.13788050314465408</v>
      </c>
    </row>
    <row r="626" spans="1:7" x14ac:dyDescent="0.25">
      <c r="A626">
        <v>617</v>
      </c>
      <c r="B626" s="21">
        <f t="shared" si="9"/>
        <v>0</v>
      </c>
      <c r="C626">
        <v>1.6323179999999998E-4</v>
      </c>
      <c r="E626">
        <v>0</v>
      </c>
      <c r="F626">
        <v>0</v>
      </c>
      <c r="G626">
        <v>0</v>
      </c>
    </row>
    <row r="627" spans="1:7" x14ac:dyDescent="0.25">
      <c r="A627">
        <v>618</v>
      </c>
      <c r="B627" s="21">
        <f t="shared" si="9"/>
        <v>0</v>
      </c>
      <c r="C627">
        <v>1.7968120000000002E-4</v>
      </c>
      <c r="E627">
        <v>0</v>
      </c>
      <c r="F627">
        <v>0</v>
      </c>
      <c r="G627">
        <v>0</v>
      </c>
    </row>
    <row r="628" spans="1:7" x14ac:dyDescent="0.25">
      <c r="A628">
        <v>619</v>
      </c>
      <c r="B628" s="21">
        <f t="shared" si="9"/>
        <v>0</v>
      </c>
      <c r="C628">
        <v>1.8228090000000001E-4</v>
      </c>
      <c r="E628">
        <v>0</v>
      </c>
      <c r="F628">
        <v>0</v>
      </c>
      <c r="G628">
        <v>0</v>
      </c>
    </row>
    <row r="629" spans="1:7" x14ac:dyDescent="0.25">
      <c r="A629">
        <v>620</v>
      </c>
      <c r="B629" s="21">
        <f t="shared" si="9"/>
        <v>0</v>
      </c>
      <c r="C629">
        <v>1.803714E-4</v>
      </c>
      <c r="E629">
        <v>0</v>
      </c>
      <c r="F629">
        <v>0</v>
      </c>
      <c r="G629">
        <v>0</v>
      </c>
    </row>
    <row r="630" spans="1:7" x14ac:dyDescent="0.25">
      <c r="A630">
        <v>621</v>
      </c>
      <c r="B630" s="21">
        <f t="shared" si="9"/>
        <v>0</v>
      </c>
      <c r="C630">
        <v>1.6633380000000001E-4</v>
      </c>
      <c r="E630">
        <v>0</v>
      </c>
      <c r="F630">
        <v>0</v>
      </c>
      <c r="G630">
        <v>0</v>
      </c>
    </row>
    <row r="631" spans="1:7" x14ac:dyDescent="0.25">
      <c r="A631">
        <v>622</v>
      </c>
      <c r="B631" s="21">
        <f t="shared" si="9"/>
        <v>0</v>
      </c>
      <c r="C631">
        <v>1.4740930000000001E-4</v>
      </c>
      <c r="E631">
        <v>0</v>
      </c>
      <c r="F631">
        <v>0</v>
      </c>
      <c r="G631">
        <v>0</v>
      </c>
    </row>
    <row r="632" spans="1:7" x14ac:dyDescent="0.25">
      <c r="A632">
        <v>623</v>
      </c>
      <c r="B632" s="21">
        <f t="shared" si="9"/>
        <v>0</v>
      </c>
      <c r="C632">
        <v>1.213164E-4</v>
      </c>
      <c r="E632">
        <v>0</v>
      </c>
      <c r="F632">
        <v>0</v>
      </c>
      <c r="G632">
        <v>0</v>
      </c>
    </row>
    <row r="633" spans="1:7" x14ac:dyDescent="0.25">
      <c r="A633">
        <v>624</v>
      </c>
      <c r="B633" s="21">
        <f t="shared" si="9"/>
        <v>0</v>
      </c>
      <c r="C633">
        <v>9.599749999999999E-5</v>
      </c>
      <c r="E633">
        <v>0</v>
      </c>
      <c r="F633">
        <v>0</v>
      </c>
      <c r="G633">
        <v>0</v>
      </c>
    </row>
    <row r="634" spans="1:7" x14ac:dyDescent="0.25">
      <c r="A634">
        <v>625</v>
      </c>
      <c r="B634" s="21">
        <f t="shared" si="9"/>
        <v>0</v>
      </c>
      <c r="C634">
        <v>7.6998799999999999E-5</v>
      </c>
      <c r="E634">
        <v>0</v>
      </c>
      <c r="F634">
        <v>0</v>
      </c>
      <c r="G634">
        <v>0</v>
      </c>
    </row>
    <row r="635" spans="1:7" x14ac:dyDescent="0.25">
      <c r="A635">
        <v>626</v>
      </c>
      <c r="B635" s="21">
        <f t="shared" si="9"/>
        <v>0</v>
      </c>
      <c r="C635">
        <v>6.8905099999999999E-5</v>
      </c>
      <c r="E635">
        <v>0</v>
      </c>
      <c r="F635">
        <v>0</v>
      </c>
      <c r="G635">
        <v>0</v>
      </c>
    </row>
    <row r="636" spans="1:7" x14ac:dyDescent="0.25">
      <c r="A636">
        <v>627</v>
      </c>
      <c r="B636" s="21">
        <f t="shared" si="9"/>
        <v>0</v>
      </c>
      <c r="C636">
        <v>6.3991499999999999E-5</v>
      </c>
      <c r="E636">
        <v>0</v>
      </c>
      <c r="F636">
        <v>0</v>
      </c>
      <c r="G636">
        <v>0</v>
      </c>
    </row>
    <row r="637" spans="1:7" x14ac:dyDescent="0.25">
      <c r="A637">
        <v>628</v>
      </c>
      <c r="B637" s="21">
        <f t="shared" si="9"/>
        <v>0</v>
      </c>
      <c r="C637">
        <v>6.3345100000000004E-5</v>
      </c>
      <c r="E637">
        <v>0</v>
      </c>
      <c r="F637">
        <v>0</v>
      </c>
      <c r="G637">
        <v>0</v>
      </c>
    </row>
    <row r="638" spans="1:7" x14ac:dyDescent="0.25">
      <c r="A638">
        <v>629</v>
      </c>
      <c r="B638" s="21">
        <f t="shared" si="9"/>
        <v>0</v>
      </c>
      <c r="C638">
        <v>7.0431400000000005E-5</v>
      </c>
      <c r="E638">
        <v>0</v>
      </c>
      <c r="F638">
        <v>0</v>
      </c>
      <c r="G638">
        <v>0</v>
      </c>
    </row>
    <row r="639" spans="1:7" x14ac:dyDescent="0.25">
      <c r="A639">
        <v>630</v>
      </c>
      <c r="B639" s="21">
        <f t="shared" si="9"/>
        <v>0</v>
      </c>
      <c r="C639">
        <v>8.5668800000000009E-5</v>
      </c>
      <c r="E639">
        <v>0</v>
      </c>
      <c r="F639">
        <v>0</v>
      </c>
      <c r="G639">
        <v>0</v>
      </c>
    </row>
    <row r="640" spans="1:7" x14ac:dyDescent="0.25">
      <c r="A640">
        <v>631</v>
      </c>
      <c r="B640" s="21">
        <f t="shared" si="9"/>
        <v>0</v>
      </c>
      <c r="C640">
        <v>1.113572E-4</v>
      </c>
      <c r="E640">
        <v>0</v>
      </c>
      <c r="F640">
        <v>0</v>
      </c>
      <c r="G640">
        <v>0</v>
      </c>
    </row>
    <row r="641" spans="1:7" x14ac:dyDescent="0.25">
      <c r="A641">
        <v>632</v>
      </c>
      <c r="B641" s="21">
        <f t="shared" si="9"/>
        <v>0</v>
      </c>
      <c r="C641">
        <v>1.264316E-4</v>
      </c>
      <c r="E641">
        <v>0</v>
      </c>
      <c r="F641">
        <v>0</v>
      </c>
      <c r="G641">
        <v>0</v>
      </c>
    </row>
    <row r="642" spans="1:7" x14ac:dyDescent="0.25">
      <c r="A642">
        <v>633</v>
      </c>
      <c r="B642" s="21">
        <f t="shared" si="9"/>
        <v>2.3030188679245285E-2</v>
      </c>
      <c r="C642">
        <v>1.277773E-4</v>
      </c>
      <c r="E642">
        <v>2.3030188679245285E-2</v>
      </c>
      <c r="F642">
        <v>2.1163522000000001E-2</v>
      </c>
      <c r="G642">
        <v>1.5536163522012579E-2</v>
      </c>
    </row>
    <row r="643" spans="1:7" x14ac:dyDescent="0.25">
      <c r="A643">
        <v>634</v>
      </c>
      <c r="B643" s="21">
        <f t="shared" si="9"/>
        <v>5.6273584905660375E-2</v>
      </c>
      <c r="C643">
        <v>1.2930010000000001E-4</v>
      </c>
      <c r="E643">
        <v>5.6273584905660375E-2</v>
      </c>
      <c r="F643">
        <v>5.1045596999999998E-2</v>
      </c>
      <c r="G643">
        <v>4.4018867924528297E-2</v>
      </c>
    </row>
    <row r="644" spans="1:7" x14ac:dyDescent="0.25">
      <c r="A644">
        <v>635</v>
      </c>
      <c r="B644" s="21">
        <f t="shared" si="9"/>
        <v>7.8503144654088045E-2</v>
      </c>
      <c r="C644">
        <v>1.268454E-4</v>
      </c>
      <c r="E644">
        <v>7.8503144654088045E-2</v>
      </c>
      <c r="F644">
        <v>7.0009433999999995E-2</v>
      </c>
      <c r="G644">
        <v>6.2632075471698107E-2</v>
      </c>
    </row>
    <row r="645" spans="1:7" x14ac:dyDescent="0.25">
      <c r="A645">
        <v>636</v>
      </c>
      <c r="B645" s="21">
        <f t="shared" si="9"/>
        <v>8.3408805031446542E-2</v>
      </c>
      <c r="C645">
        <v>1.290447E-4</v>
      </c>
      <c r="E645">
        <v>8.3408805031446542E-2</v>
      </c>
      <c r="F645">
        <v>7.527673E-2</v>
      </c>
      <c r="G645">
        <v>6.6308176100628932E-2</v>
      </c>
    </row>
    <row r="646" spans="1:7" x14ac:dyDescent="0.25">
      <c r="A646">
        <v>637</v>
      </c>
      <c r="B646" s="21">
        <f t="shared" ref="B646:B709" si="10">IF(rodzaj=$E$6,E646,IF(rodzaj=$F$6,F646,G646))</f>
        <v>6.8855345911949695E-2</v>
      </c>
      <c r="C646">
        <v>1.2598580000000001E-4</v>
      </c>
      <c r="E646">
        <v>6.8855345911949695E-2</v>
      </c>
      <c r="F646">
        <v>6.3871069000000003E-2</v>
      </c>
      <c r="G646">
        <v>5.2908805031446543E-2</v>
      </c>
    </row>
    <row r="647" spans="1:7" x14ac:dyDescent="0.25">
      <c r="A647">
        <v>638</v>
      </c>
      <c r="B647" s="21">
        <f t="shared" si="10"/>
        <v>5.6509433962264148E-2</v>
      </c>
      <c r="C647">
        <v>1.286507E-4</v>
      </c>
      <c r="E647">
        <v>5.6509433962264148E-2</v>
      </c>
      <c r="F647">
        <v>5.2663521999999997E-2</v>
      </c>
      <c r="G647">
        <v>4.1955974842767293E-2</v>
      </c>
    </row>
    <row r="648" spans="1:7" x14ac:dyDescent="0.25">
      <c r="A648">
        <v>639</v>
      </c>
      <c r="B648" s="21">
        <f t="shared" si="10"/>
        <v>4.0157232704402517E-2</v>
      </c>
      <c r="C648">
        <v>1.293806E-4</v>
      </c>
      <c r="E648">
        <v>4.0157232704402517E-2</v>
      </c>
      <c r="F648">
        <v>3.7028301999999999E-2</v>
      </c>
      <c r="G648">
        <v>2.817075471698113E-2</v>
      </c>
    </row>
    <row r="649" spans="1:7" x14ac:dyDescent="0.25">
      <c r="A649">
        <v>640</v>
      </c>
      <c r="B649" s="21">
        <f t="shared" si="10"/>
        <v>2.0481132075471698E-3</v>
      </c>
      <c r="C649">
        <v>1.4061059999999998E-4</v>
      </c>
      <c r="E649">
        <v>2.0481132075471698E-3</v>
      </c>
      <c r="F649">
        <v>2.3698109999999999E-3</v>
      </c>
      <c r="G649">
        <v>0</v>
      </c>
    </row>
    <row r="650" spans="1:7" x14ac:dyDescent="0.25">
      <c r="A650">
        <v>641</v>
      </c>
      <c r="B650" s="21">
        <f t="shared" si="10"/>
        <v>0</v>
      </c>
      <c r="C650">
        <v>1.6034719999999999E-4</v>
      </c>
      <c r="E650">
        <v>0</v>
      </c>
      <c r="F650">
        <v>0</v>
      </c>
      <c r="G650">
        <v>0</v>
      </c>
    </row>
    <row r="651" spans="1:7" x14ac:dyDescent="0.25">
      <c r="A651">
        <v>642</v>
      </c>
      <c r="B651" s="21">
        <f t="shared" si="10"/>
        <v>0</v>
      </c>
      <c r="C651">
        <v>1.7545810000000001E-4</v>
      </c>
      <c r="E651">
        <v>0</v>
      </c>
      <c r="F651">
        <v>0</v>
      </c>
      <c r="G651">
        <v>0</v>
      </c>
    </row>
    <row r="652" spans="1:7" x14ac:dyDescent="0.25">
      <c r="A652">
        <v>643</v>
      </c>
      <c r="B652" s="21">
        <f t="shared" si="10"/>
        <v>0</v>
      </c>
      <c r="C652">
        <v>1.788006E-4</v>
      </c>
      <c r="E652">
        <v>0</v>
      </c>
      <c r="F652">
        <v>0</v>
      </c>
      <c r="G652">
        <v>0</v>
      </c>
    </row>
    <row r="653" spans="1:7" x14ac:dyDescent="0.25">
      <c r="A653">
        <v>644</v>
      </c>
      <c r="B653" s="21">
        <f t="shared" si="10"/>
        <v>0</v>
      </c>
      <c r="C653">
        <v>1.7664070000000001E-4</v>
      </c>
      <c r="E653">
        <v>0</v>
      </c>
      <c r="F653">
        <v>0</v>
      </c>
      <c r="G653">
        <v>0</v>
      </c>
    </row>
    <row r="654" spans="1:7" x14ac:dyDescent="0.25">
      <c r="A654">
        <v>645</v>
      </c>
      <c r="B654" s="21">
        <f t="shared" si="10"/>
        <v>0</v>
      </c>
      <c r="C654">
        <v>1.6510949999999999E-4</v>
      </c>
      <c r="E654">
        <v>0</v>
      </c>
      <c r="F654">
        <v>0</v>
      </c>
      <c r="G654">
        <v>0</v>
      </c>
    </row>
    <row r="655" spans="1:7" x14ac:dyDescent="0.25">
      <c r="A655">
        <v>646</v>
      </c>
      <c r="B655" s="21">
        <f t="shared" si="10"/>
        <v>0</v>
      </c>
      <c r="C655">
        <v>1.4536E-4</v>
      </c>
      <c r="E655">
        <v>0</v>
      </c>
      <c r="F655">
        <v>0</v>
      </c>
      <c r="G655">
        <v>0</v>
      </c>
    </row>
    <row r="656" spans="1:7" x14ac:dyDescent="0.25">
      <c r="A656">
        <v>647</v>
      </c>
      <c r="B656" s="21">
        <f t="shared" si="10"/>
        <v>0</v>
      </c>
      <c r="C656">
        <v>1.187769E-4</v>
      </c>
      <c r="E656">
        <v>0</v>
      </c>
      <c r="F656">
        <v>0</v>
      </c>
      <c r="G656">
        <v>0</v>
      </c>
    </row>
    <row r="657" spans="1:7" x14ac:dyDescent="0.25">
      <c r="A657">
        <v>648</v>
      </c>
      <c r="B657" s="21">
        <f t="shared" si="10"/>
        <v>0</v>
      </c>
      <c r="C657">
        <v>9.6224200000000006E-5</v>
      </c>
      <c r="E657">
        <v>0</v>
      </c>
      <c r="F657">
        <v>0</v>
      </c>
      <c r="G657">
        <v>0</v>
      </c>
    </row>
    <row r="658" spans="1:7" x14ac:dyDescent="0.25">
      <c r="A658">
        <v>649</v>
      </c>
      <c r="B658" s="21">
        <f t="shared" si="10"/>
        <v>0</v>
      </c>
      <c r="C658">
        <v>7.6968099999999992E-5</v>
      </c>
      <c r="E658">
        <v>0</v>
      </c>
      <c r="F658">
        <v>0</v>
      </c>
      <c r="G658">
        <v>0</v>
      </c>
    </row>
    <row r="659" spans="1:7" x14ac:dyDescent="0.25">
      <c r="A659">
        <v>650</v>
      </c>
      <c r="B659" s="21">
        <f t="shared" si="10"/>
        <v>0</v>
      </c>
      <c r="C659">
        <v>6.8972600000000004E-5</v>
      </c>
      <c r="E659">
        <v>0</v>
      </c>
      <c r="F659">
        <v>0</v>
      </c>
      <c r="G659">
        <v>0</v>
      </c>
    </row>
    <row r="660" spans="1:7" x14ac:dyDescent="0.25">
      <c r="A660">
        <v>651</v>
      </c>
      <c r="B660" s="21">
        <f t="shared" si="10"/>
        <v>0</v>
      </c>
      <c r="C660">
        <v>6.3967400000000007E-5</v>
      </c>
      <c r="E660">
        <v>0</v>
      </c>
      <c r="F660">
        <v>0</v>
      </c>
      <c r="G660">
        <v>0</v>
      </c>
    </row>
    <row r="661" spans="1:7" x14ac:dyDescent="0.25">
      <c r="A661">
        <v>652</v>
      </c>
      <c r="B661" s="21">
        <f t="shared" si="10"/>
        <v>0</v>
      </c>
      <c r="C661">
        <v>6.3306900000000002E-5</v>
      </c>
      <c r="E661">
        <v>0</v>
      </c>
      <c r="F661">
        <v>0</v>
      </c>
      <c r="G661">
        <v>0</v>
      </c>
    </row>
    <row r="662" spans="1:7" x14ac:dyDescent="0.25">
      <c r="A662">
        <v>653</v>
      </c>
      <c r="B662" s="21">
        <f t="shared" si="10"/>
        <v>0</v>
      </c>
      <c r="C662">
        <v>6.9297100000000004E-5</v>
      </c>
      <c r="E662">
        <v>0</v>
      </c>
      <c r="F662">
        <v>0</v>
      </c>
      <c r="G662">
        <v>0</v>
      </c>
    </row>
    <row r="663" spans="1:7" x14ac:dyDescent="0.25">
      <c r="A663">
        <v>654</v>
      </c>
      <c r="B663" s="21">
        <f t="shared" si="10"/>
        <v>0</v>
      </c>
      <c r="C663">
        <v>8.5518499999999998E-5</v>
      </c>
      <c r="E663">
        <v>0</v>
      </c>
      <c r="F663">
        <v>0</v>
      </c>
      <c r="G663">
        <v>0</v>
      </c>
    </row>
    <row r="664" spans="1:7" x14ac:dyDescent="0.25">
      <c r="A664">
        <v>655</v>
      </c>
      <c r="B664" s="21">
        <f t="shared" si="10"/>
        <v>0</v>
      </c>
      <c r="C664">
        <v>1.092985E-4</v>
      </c>
      <c r="E664">
        <v>0</v>
      </c>
      <c r="F664">
        <v>0</v>
      </c>
      <c r="G664">
        <v>0</v>
      </c>
    </row>
    <row r="665" spans="1:7" x14ac:dyDescent="0.25">
      <c r="A665">
        <v>656</v>
      </c>
      <c r="B665" s="21">
        <f t="shared" si="10"/>
        <v>0</v>
      </c>
      <c r="C665">
        <v>1.2354909999999999E-4</v>
      </c>
      <c r="E665">
        <v>0</v>
      </c>
      <c r="F665">
        <v>0</v>
      </c>
      <c r="G665">
        <v>0</v>
      </c>
    </row>
    <row r="666" spans="1:7" x14ac:dyDescent="0.25">
      <c r="A666">
        <v>657</v>
      </c>
      <c r="B666" s="21">
        <f t="shared" si="10"/>
        <v>3.2449685534591197E-2</v>
      </c>
      <c r="C666">
        <v>1.2606269999999999E-4</v>
      </c>
      <c r="E666">
        <v>3.2449685534591197E-2</v>
      </c>
      <c r="F666">
        <v>2.8847484E-2</v>
      </c>
      <c r="G666">
        <v>2.6842452830188678E-2</v>
      </c>
    </row>
    <row r="667" spans="1:7" x14ac:dyDescent="0.25">
      <c r="A667">
        <v>658</v>
      </c>
      <c r="B667" s="21">
        <f t="shared" si="10"/>
        <v>7.6927672955974843E-2</v>
      </c>
      <c r="C667">
        <v>1.28956E-4</v>
      </c>
      <c r="E667">
        <v>7.6927672955974843E-2</v>
      </c>
      <c r="F667">
        <v>6.6196540999999998E-2</v>
      </c>
      <c r="G667">
        <v>6.6160377358490563E-2</v>
      </c>
    </row>
    <row r="668" spans="1:7" x14ac:dyDescent="0.25">
      <c r="A668">
        <v>659</v>
      </c>
      <c r="B668" s="21">
        <f t="shared" si="10"/>
        <v>7.8798742138364783E-2</v>
      </c>
      <c r="C668">
        <v>1.2794709999999998E-4</v>
      </c>
      <c r="E668">
        <v>7.8798742138364783E-2</v>
      </c>
      <c r="F668">
        <v>7.0798741999999998E-2</v>
      </c>
      <c r="G668">
        <v>6.2518867924528307E-2</v>
      </c>
    </row>
    <row r="669" spans="1:7" x14ac:dyDescent="0.25">
      <c r="A669">
        <v>660</v>
      </c>
      <c r="B669" s="21">
        <f t="shared" si="10"/>
        <v>7.6704402515723261E-2</v>
      </c>
      <c r="C669">
        <v>1.2665659999999999E-4</v>
      </c>
      <c r="E669">
        <v>7.6704402515723261E-2</v>
      </c>
      <c r="F669">
        <v>7.0668238999999994E-2</v>
      </c>
      <c r="G669">
        <v>5.9820754716981131E-2</v>
      </c>
    </row>
    <row r="670" spans="1:7" x14ac:dyDescent="0.25">
      <c r="A670">
        <v>661</v>
      </c>
      <c r="B670" s="21">
        <f t="shared" si="10"/>
        <v>7.0185534591194962E-2</v>
      </c>
      <c r="C670">
        <v>1.2551480000000002E-4</v>
      </c>
      <c r="E670">
        <v>7.0185534591194962E-2</v>
      </c>
      <c r="F670">
        <v>6.5331761000000002E-2</v>
      </c>
      <c r="G670">
        <v>5.3902515723270442E-2</v>
      </c>
    </row>
    <row r="671" spans="1:7" x14ac:dyDescent="0.25">
      <c r="A671">
        <v>662</v>
      </c>
      <c r="B671" s="21">
        <f t="shared" si="10"/>
        <v>7.5075471698113211E-2</v>
      </c>
      <c r="C671">
        <v>1.269268E-4</v>
      </c>
      <c r="E671">
        <v>7.5075471698113211E-2</v>
      </c>
      <c r="F671">
        <v>6.6970126000000005E-2</v>
      </c>
      <c r="G671">
        <v>5.9889937106918235E-2</v>
      </c>
    </row>
    <row r="672" spans="1:7" x14ac:dyDescent="0.25">
      <c r="A672">
        <v>663</v>
      </c>
      <c r="B672" s="21">
        <f t="shared" si="10"/>
        <v>7.7157232704402515E-2</v>
      </c>
      <c r="C672">
        <v>1.3028780000000001E-4</v>
      </c>
      <c r="E672">
        <v>7.7157232704402515E-2</v>
      </c>
      <c r="F672">
        <v>6.4114779999999996E-2</v>
      </c>
      <c r="G672">
        <v>7.3254716981132076E-2</v>
      </c>
    </row>
    <row r="673" spans="1:7" x14ac:dyDescent="0.25">
      <c r="A673">
        <v>664</v>
      </c>
      <c r="B673" s="21">
        <f t="shared" si="10"/>
        <v>1.5127044025157233E-2</v>
      </c>
      <c r="C673">
        <v>1.395608E-4</v>
      </c>
      <c r="E673">
        <v>1.5127044025157233E-2</v>
      </c>
      <c r="F673">
        <v>1.3487579E-2</v>
      </c>
      <c r="G673">
        <v>1.2028616352201257E-2</v>
      </c>
    </row>
    <row r="674" spans="1:7" x14ac:dyDescent="0.25">
      <c r="A674">
        <v>665</v>
      </c>
      <c r="B674" s="21">
        <f t="shared" si="10"/>
        <v>0</v>
      </c>
      <c r="C674">
        <v>1.5710339999999999E-4</v>
      </c>
      <c r="E674">
        <v>0</v>
      </c>
      <c r="F674">
        <v>0</v>
      </c>
      <c r="G674">
        <v>0</v>
      </c>
    </row>
    <row r="675" spans="1:7" x14ac:dyDescent="0.25">
      <c r="A675">
        <v>666</v>
      </c>
      <c r="B675" s="21">
        <f t="shared" si="10"/>
        <v>0</v>
      </c>
      <c r="C675">
        <v>1.7614210000000002E-4</v>
      </c>
      <c r="E675">
        <v>0</v>
      </c>
      <c r="F675">
        <v>0</v>
      </c>
      <c r="G675">
        <v>0</v>
      </c>
    </row>
    <row r="676" spans="1:7" x14ac:dyDescent="0.25">
      <c r="A676">
        <v>667</v>
      </c>
      <c r="B676" s="21">
        <f t="shared" si="10"/>
        <v>0</v>
      </c>
      <c r="C676">
        <v>1.778781E-4</v>
      </c>
      <c r="E676">
        <v>0</v>
      </c>
      <c r="F676">
        <v>0</v>
      </c>
      <c r="G676">
        <v>0</v>
      </c>
    </row>
    <row r="677" spans="1:7" x14ac:dyDescent="0.25">
      <c r="A677">
        <v>668</v>
      </c>
      <c r="B677" s="21">
        <f t="shared" si="10"/>
        <v>0</v>
      </c>
      <c r="C677">
        <v>1.743243E-4</v>
      </c>
      <c r="E677">
        <v>0</v>
      </c>
      <c r="F677">
        <v>0</v>
      </c>
      <c r="G677">
        <v>0</v>
      </c>
    </row>
    <row r="678" spans="1:7" x14ac:dyDescent="0.25">
      <c r="A678">
        <v>669</v>
      </c>
      <c r="B678" s="21">
        <f t="shared" si="10"/>
        <v>0</v>
      </c>
      <c r="C678">
        <v>1.643274E-4</v>
      </c>
      <c r="E678">
        <v>0</v>
      </c>
      <c r="F678">
        <v>0</v>
      </c>
      <c r="G678">
        <v>0</v>
      </c>
    </row>
    <row r="679" spans="1:7" x14ac:dyDescent="0.25">
      <c r="A679">
        <v>670</v>
      </c>
      <c r="B679" s="21">
        <f t="shared" si="10"/>
        <v>0</v>
      </c>
      <c r="C679">
        <v>1.4549969999999999E-4</v>
      </c>
      <c r="E679">
        <v>0</v>
      </c>
      <c r="F679">
        <v>0</v>
      </c>
      <c r="G679">
        <v>0</v>
      </c>
    </row>
    <row r="680" spans="1:7" x14ac:dyDescent="0.25">
      <c r="A680">
        <v>671</v>
      </c>
      <c r="B680" s="21">
        <f t="shared" si="10"/>
        <v>0</v>
      </c>
      <c r="C680">
        <v>1.200157E-4</v>
      </c>
      <c r="E680">
        <v>0</v>
      </c>
      <c r="F680">
        <v>0</v>
      </c>
      <c r="G680">
        <v>0</v>
      </c>
    </row>
    <row r="681" spans="1:7" x14ac:dyDescent="0.25">
      <c r="A681">
        <v>672</v>
      </c>
      <c r="B681" s="21">
        <f t="shared" si="10"/>
        <v>0</v>
      </c>
      <c r="C681">
        <v>9.50009E-5</v>
      </c>
      <c r="E681">
        <v>0</v>
      </c>
      <c r="F681">
        <v>0</v>
      </c>
      <c r="G681">
        <v>0</v>
      </c>
    </row>
    <row r="682" spans="1:7" x14ac:dyDescent="0.25">
      <c r="A682">
        <v>673</v>
      </c>
      <c r="B682" s="21">
        <f t="shared" si="10"/>
        <v>0</v>
      </c>
      <c r="C682">
        <v>7.7848899999999999E-5</v>
      </c>
      <c r="E682">
        <v>0</v>
      </c>
      <c r="F682">
        <v>0</v>
      </c>
      <c r="G682">
        <v>0</v>
      </c>
    </row>
    <row r="683" spans="1:7" x14ac:dyDescent="0.25">
      <c r="A683">
        <v>674</v>
      </c>
      <c r="B683" s="21">
        <f t="shared" si="10"/>
        <v>0</v>
      </c>
      <c r="C683">
        <v>6.7724699999999999E-5</v>
      </c>
      <c r="E683">
        <v>0</v>
      </c>
      <c r="F683">
        <v>0</v>
      </c>
      <c r="G683">
        <v>0</v>
      </c>
    </row>
    <row r="684" spans="1:7" x14ac:dyDescent="0.25">
      <c r="A684">
        <v>675</v>
      </c>
      <c r="B684" s="21">
        <f t="shared" si="10"/>
        <v>0</v>
      </c>
      <c r="C684">
        <v>6.3971000000000001E-5</v>
      </c>
      <c r="E684">
        <v>0</v>
      </c>
      <c r="F684">
        <v>0</v>
      </c>
      <c r="G684">
        <v>0</v>
      </c>
    </row>
    <row r="685" spans="1:7" x14ac:dyDescent="0.25">
      <c r="A685">
        <v>676</v>
      </c>
      <c r="B685" s="21">
        <f t="shared" si="10"/>
        <v>0</v>
      </c>
      <c r="C685">
        <v>6.3536799999999998E-5</v>
      </c>
      <c r="E685">
        <v>0</v>
      </c>
      <c r="F685">
        <v>0</v>
      </c>
      <c r="G685">
        <v>0</v>
      </c>
    </row>
    <row r="686" spans="1:7" x14ac:dyDescent="0.25">
      <c r="A686">
        <v>677</v>
      </c>
      <c r="B686" s="21">
        <f t="shared" si="10"/>
        <v>0</v>
      </c>
      <c r="C686">
        <v>6.8844500000000001E-5</v>
      </c>
      <c r="E686">
        <v>0</v>
      </c>
      <c r="F686">
        <v>0</v>
      </c>
      <c r="G686">
        <v>0</v>
      </c>
    </row>
    <row r="687" spans="1:7" x14ac:dyDescent="0.25">
      <c r="A687">
        <v>678</v>
      </c>
      <c r="B687" s="21">
        <f t="shared" si="10"/>
        <v>0</v>
      </c>
      <c r="C687">
        <v>8.5245299999999995E-5</v>
      </c>
      <c r="E687">
        <v>0</v>
      </c>
      <c r="F687">
        <v>0</v>
      </c>
      <c r="G687">
        <v>0</v>
      </c>
    </row>
    <row r="688" spans="1:7" x14ac:dyDescent="0.25">
      <c r="A688">
        <v>679</v>
      </c>
      <c r="B688" s="21">
        <f t="shared" si="10"/>
        <v>0</v>
      </c>
      <c r="C688">
        <v>1.075537E-4</v>
      </c>
      <c r="E688">
        <v>0</v>
      </c>
      <c r="F688">
        <v>0</v>
      </c>
      <c r="G688">
        <v>0</v>
      </c>
    </row>
    <row r="689" spans="1:7" x14ac:dyDescent="0.25">
      <c r="A689">
        <v>680</v>
      </c>
      <c r="B689" s="21">
        <f t="shared" si="10"/>
        <v>0</v>
      </c>
      <c r="C689">
        <v>1.2251880000000001E-4</v>
      </c>
      <c r="E689">
        <v>0</v>
      </c>
      <c r="F689">
        <v>0</v>
      </c>
      <c r="G689">
        <v>0</v>
      </c>
    </row>
    <row r="690" spans="1:7" x14ac:dyDescent="0.25">
      <c r="A690">
        <v>681</v>
      </c>
      <c r="B690" s="21">
        <f t="shared" si="10"/>
        <v>1.7219811320754716E-2</v>
      </c>
      <c r="C690">
        <v>1.258656E-4</v>
      </c>
      <c r="E690">
        <v>1.7219811320754716E-2</v>
      </c>
      <c r="F690">
        <v>1.6724843E-2</v>
      </c>
      <c r="G690">
        <v>7.8110062893081761E-3</v>
      </c>
    </row>
    <row r="691" spans="1:7" x14ac:dyDescent="0.25">
      <c r="A691">
        <v>682</v>
      </c>
      <c r="B691" s="21">
        <f t="shared" si="10"/>
        <v>5.1465408805031448E-2</v>
      </c>
      <c r="C691">
        <v>1.295282E-4</v>
      </c>
      <c r="E691">
        <v>5.1465408805031448E-2</v>
      </c>
      <c r="F691">
        <v>4.7858491000000003E-2</v>
      </c>
      <c r="G691">
        <v>3.7871069182389937E-2</v>
      </c>
    </row>
    <row r="692" spans="1:7" x14ac:dyDescent="0.25">
      <c r="A692">
        <v>683</v>
      </c>
      <c r="B692" s="21">
        <f t="shared" si="10"/>
        <v>6.0427672955974843E-2</v>
      </c>
      <c r="C692">
        <v>1.285971E-4</v>
      </c>
      <c r="E692">
        <v>6.0427672955974843E-2</v>
      </c>
      <c r="F692">
        <v>5.688522E-2</v>
      </c>
      <c r="G692">
        <v>4.5270440251572328E-2</v>
      </c>
    </row>
    <row r="693" spans="1:7" x14ac:dyDescent="0.25">
      <c r="A693">
        <v>684</v>
      </c>
      <c r="B693" s="21">
        <f t="shared" si="10"/>
        <v>6.4591194968553464E-2</v>
      </c>
      <c r="C693">
        <v>1.25828E-4</v>
      </c>
      <c r="E693">
        <v>6.4591194968553464E-2</v>
      </c>
      <c r="F693">
        <v>6.1194969000000002E-2</v>
      </c>
      <c r="G693">
        <v>4.8924528301886795E-2</v>
      </c>
    </row>
    <row r="694" spans="1:7" x14ac:dyDescent="0.25">
      <c r="A694">
        <v>685</v>
      </c>
      <c r="B694" s="21">
        <f t="shared" si="10"/>
        <v>6.5959119496855345E-2</v>
      </c>
      <c r="C694">
        <v>1.2580950000000001E-4</v>
      </c>
      <c r="E694">
        <v>6.5959119496855345E-2</v>
      </c>
      <c r="F694">
        <v>6.2067610000000002E-2</v>
      </c>
      <c r="G694">
        <v>5.0160377358490563E-2</v>
      </c>
    </row>
    <row r="695" spans="1:7" x14ac:dyDescent="0.25">
      <c r="A695">
        <v>686</v>
      </c>
      <c r="B695" s="21">
        <f t="shared" si="10"/>
        <v>6.1179245283018872E-2</v>
      </c>
      <c r="C695">
        <v>1.25976E-4</v>
      </c>
      <c r="E695">
        <v>6.1179245283018872E-2</v>
      </c>
      <c r="F695">
        <v>5.6754717000000003E-2</v>
      </c>
      <c r="G695">
        <v>4.6374213836477989E-2</v>
      </c>
    </row>
    <row r="696" spans="1:7" x14ac:dyDescent="0.25">
      <c r="A696">
        <v>687</v>
      </c>
      <c r="B696" s="21">
        <f t="shared" si="10"/>
        <v>4.2569182389937107E-2</v>
      </c>
      <c r="C696">
        <v>1.2706149999999999E-4</v>
      </c>
      <c r="E696">
        <v>4.2569182389937107E-2</v>
      </c>
      <c r="F696">
        <v>3.9410377000000003E-2</v>
      </c>
      <c r="G696">
        <v>3.0000943396226418E-2</v>
      </c>
    </row>
    <row r="697" spans="1:7" x14ac:dyDescent="0.25">
      <c r="A697">
        <v>688</v>
      </c>
      <c r="B697" s="21">
        <f t="shared" si="10"/>
        <v>5.4830188679245283E-3</v>
      </c>
      <c r="C697">
        <v>1.3838659999999999E-4</v>
      </c>
      <c r="E697">
        <v>5.4830188679245283E-3</v>
      </c>
      <c r="F697">
        <v>5.5756290000000003E-3</v>
      </c>
      <c r="G697">
        <v>0</v>
      </c>
    </row>
    <row r="698" spans="1:7" x14ac:dyDescent="0.25">
      <c r="A698">
        <v>689</v>
      </c>
      <c r="B698" s="21">
        <f t="shared" si="10"/>
        <v>0</v>
      </c>
      <c r="C698">
        <v>1.573255E-4</v>
      </c>
      <c r="E698">
        <v>0</v>
      </c>
      <c r="F698">
        <v>0</v>
      </c>
      <c r="G698">
        <v>0</v>
      </c>
    </row>
    <row r="699" spans="1:7" x14ac:dyDescent="0.25">
      <c r="A699">
        <v>690</v>
      </c>
      <c r="B699" s="21">
        <f t="shared" si="10"/>
        <v>0</v>
      </c>
      <c r="C699">
        <v>1.7714510000000001E-4</v>
      </c>
      <c r="E699">
        <v>0</v>
      </c>
      <c r="F699">
        <v>0</v>
      </c>
      <c r="G699">
        <v>0</v>
      </c>
    </row>
    <row r="700" spans="1:7" x14ac:dyDescent="0.25">
      <c r="A700">
        <v>691</v>
      </c>
      <c r="B700" s="21">
        <f t="shared" si="10"/>
        <v>0</v>
      </c>
      <c r="C700">
        <v>1.7848050000000002E-4</v>
      </c>
      <c r="E700">
        <v>0</v>
      </c>
      <c r="F700">
        <v>0</v>
      </c>
      <c r="G700">
        <v>0</v>
      </c>
    </row>
    <row r="701" spans="1:7" x14ac:dyDescent="0.25">
      <c r="A701">
        <v>692</v>
      </c>
      <c r="B701" s="21">
        <f t="shared" si="10"/>
        <v>0</v>
      </c>
      <c r="C701">
        <v>1.7496929999999999E-4</v>
      </c>
      <c r="E701">
        <v>0</v>
      </c>
      <c r="F701">
        <v>0</v>
      </c>
      <c r="G701">
        <v>0</v>
      </c>
    </row>
    <row r="702" spans="1:7" x14ac:dyDescent="0.25">
      <c r="A702">
        <v>693</v>
      </c>
      <c r="B702" s="21">
        <f t="shared" si="10"/>
        <v>0</v>
      </c>
      <c r="C702">
        <v>1.6532879999999999E-4</v>
      </c>
      <c r="E702">
        <v>0</v>
      </c>
      <c r="F702">
        <v>0</v>
      </c>
      <c r="G702">
        <v>0</v>
      </c>
    </row>
    <row r="703" spans="1:7" x14ac:dyDescent="0.25">
      <c r="A703">
        <v>694</v>
      </c>
      <c r="B703" s="21">
        <f t="shared" si="10"/>
        <v>0</v>
      </c>
      <c r="C703">
        <v>1.4710960000000002E-4</v>
      </c>
      <c r="E703">
        <v>0</v>
      </c>
      <c r="F703">
        <v>0</v>
      </c>
      <c r="G703">
        <v>0</v>
      </c>
    </row>
    <row r="704" spans="1:7" x14ac:dyDescent="0.25">
      <c r="A704">
        <v>695</v>
      </c>
      <c r="B704" s="21">
        <f t="shared" si="10"/>
        <v>0</v>
      </c>
      <c r="C704">
        <v>1.197733E-4</v>
      </c>
      <c r="E704">
        <v>0</v>
      </c>
      <c r="F704">
        <v>0</v>
      </c>
      <c r="G704">
        <v>0</v>
      </c>
    </row>
    <row r="705" spans="1:7" x14ac:dyDescent="0.25">
      <c r="A705">
        <v>696</v>
      </c>
      <c r="B705" s="21">
        <f t="shared" si="10"/>
        <v>0</v>
      </c>
      <c r="C705">
        <v>9.6692000000000002E-5</v>
      </c>
      <c r="E705">
        <v>0</v>
      </c>
      <c r="F705">
        <v>0</v>
      </c>
      <c r="G705">
        <v>0</v>
      </c>
    </row>
    <row r="706" spans="1:7" x14ac:dyDescent="0.25">
      <c r="A706">
        <v>697</v>
      </c>
      <c r="B706" s="21">
        <f t="shared" si="10"/>
        <v>0</v>
      </c>
      <c r="C706">
        <v>7.7925799999999999E-5</v>
      </c>
      <c r="E706">
        <v>0</v>
      </c>
      <c r="F706">
        <v>0</v>
      </c>
      <c r="G706">
        <v>0</v>
      </c>
    </row>
    <row r="707" spans="1:7" x14ac:dyDescent="0.25">
      <c r="A707">
        <v>698</v>
      </c>
      <c r="B707" s="21">
        <f t="shared" si="10"/>
        <v>0</v>
      </c>
      <c r="C707">
        <v>6.8599300000000006E-5</v>
      </c>
      <c r="E707">
        <v>0</v>
      </c>
      <c r="F707">
        <v>0</v>
      </c>
      <c r="G707">
        <v>0</v>
      </c>
    </row>
    <row r="708" spans="1:7" x14ac:dyDescent="0.25">
      <c r="A708">
        <v>699</v>
      </c>
      <c r="B708" s="21">
        <f t="shared" si="10"/>
        <v>0</v>
      </c>
      <c r="C708">
        <v>6.4032600000000001E-5</v>
      </c>
      <c r="E708">
        <v>0</v>
      </c>
      <c r="F708">
        <v>0</v>
      </c>
      <c r="G708">
        <v>0</v>
      </c>
    </row>
    <row r="709" spans="1:7" x14ac:dyDescent="0.25">
      <c r="A709">
        <v>700</v>
      </c>
      <c r="B709" s="21">
        <f t="shared" si="10"/>
        <v>0</v>
      </c>
      <c r="C709">
        <v>6.4504499999999999E-5</v>
      </c>
      <c r="E709">
        <v>0</v>
      </c>
      <c r="F709">
        <v>0</v>
      </c>
      <c r="G709">
        <v>0</v>
      </c>
    </row>
    <row r="710" spans="1:7" x14ac:dyDescent="0.25">
      <c r="A710">
        <v>701</v>
      </c>
      <c r="B710" s="21">
        <f t="shared" ref="B710:B773" si="11">IF(rodzaj=$E$6,E710,IF(rodzaj=$F$6,F710,G710))</f>
        <v>0</v>
      </c>
      <c r="C710">
        <v>7.0448899999999996E-5</v>
      </c>
      <c r="E710">
        <v>0</v>
      </c>
      <c r="F710">
        <v>0</v>
      </c>
      <c r="G710">
        <v>0</v>
      </c>
    </row>
    <row r="711" spans="1:7" x14ac:dyDescent="0.25">
      <c r="A711">
        <v>702</v>
      </c>
      <c r="B711" s="21">
        <f t="shared" si="11"/>
        <v>0</v>
      </c>
      <c r="C711">
        <v>8.6543199999999988E-5</v>
      </c>
      <c r="E711">
        <v>0</v>
      </c>
      <c r="F711">
        <v>0</v>
      </c>
      <c r="G711">
        <v>0</v>
      </c>
    </row>
    <row r="712" spans="1:7" x14ac:dyDescent="0.25">
      <c r="A712">
        <v>703</v>
      </c>
      <c r="B712" s="21">
        <f t="shared" si="11"/>
        <v>0</v>
      </c>
      <c r="C712">
        <v>1.1068660000000001E-4</v>
      </c>
      <c r="E712">
        <v>0</v>
      </c>
      <c r="F712">
        <v>0</v>
      </c>
      <c r="G712">
        <v>0</v>
      </c>
    </row>
    <row r="713" spans="1:7" x14ac:dyDescent="0.25">
      <c r="A713">
        <v>704</v>
      </c>
      <c r="B713" s="21">
        <f t="shared" si="11"/>
        <v>0</v>
      </c>
      <c r="C713">
        <v>1.2658370000000001E-4</v>
      </c>
      <c r="E713">
        <v>0</v>
      </c>
      <c r="F713">
        <v>0</v>
      </c>
      <c r="G713">
        <v>0</v>
      </c>
    </row>
    <row r="714" spans="1:7" x14ac:dyDescent="0.25">
      <c r="A714">
        <v>705</v>
      </c>
      <c r="B714" s="21">
        <f t="shared" si="11"/>
        <v>0.18179559748427673</v>
      </c>
      <c r="C714">
        <v>1.3161339999999999E-4</v>
      </c>
      <c r="E714">
        <v>0.18179559748427673</v>
      </c>
      <c r="F714">
        <v>0.118399371</v>
      </c>
      <c r="G714">
        <v>0.31694968553459119</v>
      </c>
    </row>
    <row r="715" spans="1:7" x14ac:dyDescent="0.25">
      <c r="A715">
        <v>706</v>
      </c>
      <c r="B715" s="21">
        <f t="shared" si="11"/>
        <v>0.20522327044025157</v>
      </c>
      <c r="C715">
        <v>1.3238060000000002E-4</v>
      </c>
      <c r="E715">
        <v>0.20522327044025157</v>
      </c>
      <c r="F715">
        <v>0.12913522</v>
      </c>
      <c r="G715">
        <v>0.25426100628930814</v>
      </c>
    </row>
    <row r="716" spans="1:7" x14ac:dyDescent="0.25">
      <c r="A716">
        <v>707</v>
      </c>
      <c r="B716" s="21">
        <f t="shared" si="11"/>
        <v>0.11852830188679246</v>
      </c>
      <c r="C716">
        <v>1.2972919999999999E-4</v>
      </c>
      <c r="E716">
        <v>0.11852830188679246</v>
      </c>
      <c r="F716">
        <v>9.7333332999999994E-2</v>
      </c>
      <c r="G716">
        <v>0.1035062893081761</v>
      </c>
    </row>
    <row r="717" spans="1:7" x14ac:dyDescent="0.25">
      <c r="A717">
        <v>708</v>
      </c>
      <c r="B717" s="21">
        <f t="shared" si="11"/>
        <v>8.9867924528301876E-2</v>
      </c>
      <c r="C717">
        <v>1.3065740000000001E-4</v>
      </c>
      <c r="E717">
        <v>8.9867924528301876E-2</v>
      </c>
      <c r="F717">
        <v>8.0905660000000004E-2</v>
      </c>
      <c r="G717">
        <v>7.2245283018867928E-2</v>
      </c>
    </row>
    <row r="718" spans="1:7" x14ac:dyDescent="0.25">
      <c r="A718">
        <v>709</v>
      </c>
      <c r="B718" s="21">
        <f t="shared" si="11"/>
        <v>6.862578616352201E-2</v>
      </c>
      <c r="C718">
        <v>1.3069049999999999E-4</v>
      </c>
      <c r="E718">
        <v>6.862578616352201E-2</v>
      </c>
      <c r="F718">
        <v>6.4300313999999997E-2</v>
      </c>
      <c r="G718">
        <v>5.2644654088050316E-2</v>
      </c>
    </row>
    <row r="719" spans="1:7" x14ac:dyDescent="0.25">
      <c r="A719">
        <v>710</v>
      </c>
      <c r="B719" s="21">
        <f t="shared" si="11"/>
        <v>7.6716981132075479E-2</v>
      </c>
      <c r="C719">
        <v>1.306147E-4</v>
      </c>
      <c r="E719">
        <v>7.6716981132075479E-2</v>
      </c>
      <c r="F719">
        <v>6.8534591000000006E-2</v>
      </c>
      <c r="G719">
        <v>6.1443396226415092E-2</v>
      </c>
    </row>
    <row r="720" spans="1:7" x14ac:dyDescent="0.25">
      <c r="A720">
        <v>711</v>
      </c>
      <c r="B720" s="21">
        <f t="shared" si="11"/>
        <v>9.6581761006289304E-2</v>
      </c>
      <c r="C720">
        <v>1.308808E-4</v>
      </c>
      <c r="E720">
        <v>9.6581761006289304E-2</v>
      </c>
      <c r="F720">
        <v>7.5099056999999997E-2</v>
      </c>
      <c r="G720">
        <v>0.10422327044025158</v>
      </c>
    </row>
    <row r="721" spans="1:7" x14ac:dyDescent="0.25">
      <c r="A721">
        <v>712</v>
      </c>
      <c r="B721" s="21">
        <f t="shared" si="11"/>
        <v>2.3269496855345913E-2</v>
      </c>
      <c r="C721">
        <v>1.3864220000000001E-4</v>
      </c>
      <c r="E721">
        <v>2.3269496855345913E-2</v>
      </c>
      <c r="F721">
        <v>2.0328616000000001E-2</v>
      </c>
      <c r="G721">
        <v>2.3069811320754717E-2</v>
      </c>
    </row>
    <row r="722" spans="1:7" x14ac:dyDescent="0.25">
      <c r="A722">
        <v>713</v>
      </c>
      <c r="B722" s="21">
        <f t="shared" si="11"/>
        <v>0</v>
      </c>
      <c r="C722">
        <v>1.5988949999999998E-4</v>
      </c>
      <c r="E722">
        <v>0</v>
      </c>
      <c r="F722">
        <v>0</v>
      </c>
      <c r="G722">
        <v>0</v>
      </c>
    </row>
    <row r="723" spans="1:7" x14ac:dyDescent="0.25">
      <c r="A723">
        <v>714</v>
      </c>
      <c r="B723" s="21">
        <f t="shared" si="11"/>
        <v>0</v>
      </c>
      <c r="C723">
        <v>1.778358E-4</v>
      </c>
      <c r="E723">
        <v>0</v>
      </c>
      <c r="F723">
        <v>0</v>
      </c>
      <c r="G723">
        <v>0</v>
      </c>
    </row>
    <row r="724" spans="1:7" x14ac:dyDescent="0.25">
      <c r="A724">
        <v>715</v>
      </c>
      <c r="B724" s="21">
        <f t="shared" si="11"/>
        <v>0</v>
      </c>
      <c r="C724">
        <v>1.8325780000000001E-4</v>
      </c>
      <c r="E724">
        <v>0</v>
      </c>
      <c r="F724">
        <v>0</v>
      </c>
      <c r="G724">
        <v>0</v>
      </c>
    </row>
    <row r="725" spans="1:7" x14ac:dyDescent="0.25">
      <c r="A725">
        <v>716</v>
      </c>
      <c r="B725" s="21">
        <f t="shared" si="11"/>
        <v>0</v>
      </c>
      <c r="C725">
        <v>1.766902E-4</v>
      </c>
      <c r="E725">
        <v>0</v>
      </c>
      <c r="F725">
        <v>0</v>
      </c>
      <c r="G725">
        <v>0</v>
      </c>
    </row>
    <row r="726" spans="1:7" x14ac:dyDescent="0.25">
      <c r="A726">
        <v>717</v>
      </c>
      <c r="B726" s="21">
        <f t="shared" si="11"/>
        <v>0</v>
      </c>
      <c r="C726">
        <v>1.6485800000000001E-4</v>
      </c>
      <c r="E726">
        <v>0</v>
      </c>
      <c r="F726">
        <v>0</v>
      </c>
      <c r="G726">
        <v>0</v>
      </c>
    </row>
    <row r="727" spans="1:7" x14ac:dyDescent="0.25">
      <c r="A727">
        <v>718</v>
      </c>
      <c r="B727" s="21">
        <f t="shared" si="11"/>
        <v>0</v>
      </c>
      <c r="C727">
        <v>1.478536E-4</v>
      </c>
      <c r="E727">
        <v>0</v>
      </c>
      <c r="F727">
        <v>0</v>
      </c>
      <c r="G727">
        <v>0</v>
      </c>
    </row>
    <row r="728" spans="1:7" x14ac:dyDescent="0.25">
      <c r="A728">
        <v>719</v>
      </c>
      <c r="B728" s="21">
        <f t="shared" si="11"/>
        <v>0</v>
      </c>
      <c r="C728">
        <v>1.240042E-4</v>
      </c>
      <c r="E728">
        <v>0</v>
      </c>
      <c r="F728">
        <v>0</v>
      </c>
      <c r="G728">
        <v>0</v>
      </c>
    </row>
    <row r="729" spans="1:7" x14ac:dyDescent="0.25">
      <c r="A729">
        <v>720</v>
      </c>
      <c r="B729" s="21">
        <f t="shared" si="11"/>
        <v>0</v>
      </c>
      <c r="C729">
        <v>1.031175E-4</v>
      </c>
      <c r="E729">
        <v>0</v>
      </c>
      <c r="F729">
        <v>0</v>
      </c>
      <c r="G729">
        <v>0</v>
      </c>
    </row>
    <row r="730" spans="1:7" x14ac:dyDescent="0.25">
      <c r="A730">
        <v>721</v>
      </c>
      <c r="B730" s="21">
        <f t="shared" si="11"/>
        <v>0</v>
      </c>
      <c r="C730">
        <v>8.4383999999999997E-5</v>
      </c>
      <c r="E730">
        <v>0</v>
      </c>
      <c r="F730">
        <v>0</v>
      </c>
      <c r="G730">
        <v>0</v>
      </c>
    </row>
    <row r="731" spans="1:7" x14ac:dyDescent="0.25">
      <c r="A731">
        <v>722</v>
      </c>
      <c r="B731" s="21">
        <f t="shared" si="11"/>
        <v>0</v>
      </c>
      <c r="C731">
        <v>7.2935900000000001E-5</v>
      </c>
      <c r="E731">
        <v>0</v>
      </c>
      <c r="F731">
        <v>0</v>
      </c>
      <c r="G731">
        <v>0</v>
      </c>
    </row>
    <row r="732" spans="1:7" x14ac:dyDescent="0.25">
      <c r="A732">
        <v>723</v>
      </c>
      <c r="B732" s="21">
        <f t="shared" si="11"/>
        <v>0</v>
      </c>
      <c r="C732">
        <v>6.7429300000000002E-5</v>
      </c>
      <c r="E732">
        <v>0</v>
      </c>
      <c r="F732">
        <v>0</v>
      </c>
      <c r="G732">
        <v>0</v>
      </c>
    </row>
    <row r="733" spans="1:7" x14ac:dyDescent="0.25">
      <c r="A733">
        <v>724</v>
      </c>
      <c r="B733" s="21">
        <f t="shared" si="11"/>
        <v>0</v>
      </c>
      <c r="C733">
        <v>6.7545200000000005E-5</v>
      </c>
      <c r="E733">
        <v>0</v>
      </c>
      <c r="F733">
        <v>0</v>
      </c>
      <c r="G733">
        <v>0</v>
      </c>
    </row>
    <row r="734" spans="1:7" x14ac:dyDescent="0.25">
      <c r="A734">
        <v>725</v>
      </c>
      <c r="B734" s="21">
        <f t="shared" si="11"/>
        <v>0</v>
      </c>
      <c r="C734">
        <v>7.0250399999999987E-5</v>
      </c>
      <c r="E734">
        <v>0</v>
      </c>
      <c r="F734">
        <v>0</v>
      </c>
      <c r="G734">
        <v>0</v>
      </c>
    </row>
    <row r="735" spans="1:7" x14ac:dyDescent="0.25">
      <c r="A735">
        <v>726</v>
      </c>
      <c r="B735" s="21">
        <f t="shared" si="11"/>
        <v>0</v>
      </c>
      <c r="C735">
        <v>7.9481999999999996E-5</v>
      </c>
      <c r="E735">
        <v>0</v>
      </c>
      <c r="F735">
        <v>0</v>
      </c>
      <c r="G735">
        <v>0</v>
      </c>
    </row>
    <row r="736" spans="1:7" x14ac:dyDescent="0.25">
      <c r="A736">
        <v>727</v>
      </c>
      <c r="B736" s="21">
        <f t="shared" si="11"/>
        <v>0</v>
      </c>
      <c r="C736">
        <v>9.6819300000000003E-5</v>
      </c>
      <c r="E736">
        <v>0</v>
      </c>
      <c r="F736">
        <v>0</v>
      </c>
      <c r="G736">
        <v>0</v>
      </c>
    </row>
    <row r="737" spans="1:7" x14ac:dyDescent="0.25">
      <c r="A737">
        <v>728</v>
      </c>
      <c r="B737" s="21">
        <f t="shared" si="11"/>
        <v>0</v>
      </c>
      <c r="C737">
        <v>1.136399E-4</v>
      </c>
      <c r="E737">
        <v>0</v>
      </c>
      <c r="F737">
        <v>0</v>
      </c>
      <c r="G737">
        <v>0</v>
      </c>
    </row>
    <row r="738" spans="1:7" x14ac:dyDescent="0.25">
      <c r="A738">
        <v>729</v>
      </c>
      <c r="B738" s="21">
        <f t="shared" si="11"/>
        <v>3.8116352201257857E-2</v>
      </c>
      <c r="C738">
        <v>1.327163E-4</v>
      </c>
      <c r="E738">
        <v>3.8116352201257857E-2</v>
      </c>
      <c r="F738">
        <v>3.3888364999999997E-2</v>
      </c>
      <c r="G738">
        <v>3.261949685534591E-2</v>
      </c>
    </row>
    <row r="739" spans="1:7" x14ac:dyDescent="0.25">
      <c r="A739">
        <v>730</v>
      </c>
      <c r="B739" s="21">
        <f t="shared" si="11"/>
        <v>9.4377358490566041E-2</v>
      </c>
      <c r="C739">
        <v>1.4689940000000001E-4</v>
      </c>
      <c r="E739">
        <v>9.4377358490566041E-2</v>
      </c>
      <c r="F739">
        <v>7.8430817999999999E-2</v>
      </c>
      <c r="G739">
        <v>8.5949685534591189E-2</v>
      </c>
    </row>
    <row r="740" spans="1:7" x14ac:dyDescent="0.25">
      <c r="A740">
        <v>731</v>
      </c>
      <c r="B740" s="21">
        <f t="shared" si="11"/>
        <v>8.6452830188679247E-2</v>
      </c>
      <c r="C740">
        <v>1.500122E-4</v>
      </c>
      <c r="E740">
        <v>8.6452830188679247E-2</v>
      </c>
      <c r="F740">
        <v>7.7100629000000004E-2</v>
      </c>
      <c r="G740">
        <v>6.9814465408805024E-2</v>
      </c>
    </row>
    <row r="741" spans="1:7" x14ac:dyDescent="0.25">
      <c r="A741">
        <v>732</v>
      </c>
      <c r="B741" s="21">
        <f t="shared" si="11"/>
        <v>8.4440251572327041E-2</v>
      </c>
      <c r="C741">
        <v>1.536012E-4</v>
      </c>
      <c r="E741">
        <v>8.4440251572327041E-2</v>
      </c>
      <c r="F741">
        <v>7.7166666999999994E-2</v>
      </c>
      <c r="G741">
        <v>6.7050314465408808E-2</v>
      </c>
    </row>
    <row r="742" spans="1:7" x14ac:dyDescent="0.25">
      <c r="A742">
        <v>733</v>
      </c>
      <c r="B742" s="21">
        <f t="shared" si="11"/>
        <v>7.227987421383647E-2</v>
      </c>
      <c r="C742">
        <v>1.544579E-4</v>
      </c>
      <c r="E742">
        <v>7.227987421383647E-2</v>
      </c>
      <c r="F742">
        <v>6.7449685999999995E-2</v>
      </c>
      <c r="G742">
        <v>5.5908805031446539E-2</v>
      </c>
    </row>
    <row r="743" spans="1:7" x14ac:dyDescent="0.25">
      <c r="A743">
        <v>734</v>
      </c>
      <c r="B743" s="21">
        <f t="shared" si="11"/>
        <v>6.5333333333333327E-2</v>
      </c>
      <c r="C743">
        <v>1.5906110000000001E-4</v>
      </c>
      <c r="E743">
        <v>6.5333333333333327E-2</v>
      </c>
      <c r="F743">
        <v>6.036478E-2</v>
      </c>
      <c r="G743">
        <v>5.0166666666666665E-2</v>
      </c>
    </row>
    <row r="744" spans="1:7" x14ac:dyDescent="0.25">
      <c r="A744">
        <v>735</v>
      </c>
      <c r="B744" s="21">
        <f t="shared" si="11"/>
        <v>4.581446540880503E-2</v>
      </c>
      <c r="C744">
        <v>1.6168439999999999E-4</v>
      </c>
      <c r="E744">
        <v>4.581446540880503E-2</v>
      </c>
      <c r="F744">
        <v>4.2515722999999998E-2</v>
      </c>
      <c r="G744">
        <v>3.303459119496855E-2</v>
      </c>
    </row>
    <row r="745" spans="1:7" x14ac:dyDescent="0.25">
      <c r="A745">
        <v>736</v>
      </c>
      <c r="B745" s="21">
        <f t="shared" si="11"/>
        <v>5.0342767295597484E-3</v>
      </c>
      <c r="C745">
        <v>1.675259E-4</v>
      </c>
      <c r="E745">
        <v>5.0342767295597484E-3</v>
      </c>
      <c r="F745">
        <v>5.3756289999999998E-3</v>
      </c>
      <c r="G745">
        <v>0</v>
      </c>
    </row>
    <row r="746" spans="1:7" x14ac:dyDescent="0.25">
      <c r="A746">
        <v>737</v>
      </c>
      <c r="B746" s="21">
        <f t="shared" si="11"/>
        <v>0</v>
      </c>
      <c r="C746">
        <v>1.7936119999999999E-4</v>
      </c>
      <c r="E746">
        <v>0</v>
      </c>
      <c r="F746">
        <v>0</v>
      </c>
      <c r="G746">
        <v>0</v>
      </c>
    </row>
    <row r="747" spans="1:7" x14ac:dyDescent="0.25">
      <c r="A747">
        <v>738</v>
      </c>
      <c r="B747" s="21">
        <f t="shared" si="11"/>
        <v>0</v>
      </c>
      <c r="C747">
        <v>1.878084E-4</v>
      </c>
      <c r="E747">
        <v>0</v>
      </c>
      <c r="F747">
        <v>0</v>
      </c>
      <c r="G747">
        <v>0</v>
      </c>
    </row>
    <row r="748" spans="1:7" x14ac:dyDescent="0.25">
      <c r="A748">
        <v>739</v>
      </c>
      <c r="B748" s="21">
        <f t="shared" si="11"/>
        <v>0</v>
      </c>
      <c r="C748">
        <v>1.8683919999999999E-4</v>
      </c>
      <c r="E748">
        <v>0</v>
      </c>
      <c r="F748">
        <v>0</v>
      </c>
      <c r="G748">
        <v>0</v>
      </c>
    </row>
    <row r="749" spans="1:7" x14ac:dyDescent="0.25">
      <c r="A749">
        <v>740</v>
      </c>
      <c r="B749" s="21">
        <f t="shared" si="11"/>
        <v>0</v>
      </c>
      <c r="C749">
        <v>1.8122129999999999E-4</v>
      </c>
      <c r="E749">
        <v>0</v>
      </c>
      <c r="F749">
        <v>0</v>
      </c>
      <c r="G749">
        <v>0</v>
      </c>
    </row>
    <row r="750" spans="1:7" x14ac:dyDescent="0.25">
      <c r="A750">
        <v>741</v>
      </c>
      <c r="B750" s="21">
        <f t="shared" si="11"/>
        <v>0</v>
      </c>
      <c r="C750">
        <v>1.6732180000000001E-4</v>
      </c>
      <c r="E750">
        <v>0</v>
      </c>
      <c r="F750">
        <v>0</v>
      </c>
      <c r="G750">
        <v>0</v>
      </c>
    </row>
    <row r="751" spans="1:7" x14ac:dyDescent="0.25">
      <c r="A751">
        <v>742</v>
      </c>
      <c r="B751" s="21">
        <f t="shared" si="11"/>
        <v>0</v>
      </c>
      <c r="C751">
        <v>1.501505E-4</v>
      </c>
      <c r="E751">
        <v>0</v>
      </c>
      <c r="F751">
        <v>0</v>
      </c>
      <c r="G751">
        <v>0</v>
      </c>
    </row>
    <row r="752" spans="1:7" x14ac:dyDescent="0.25">
      <c r="A752">
        <v>743</v>
      </c>
      <c r="B752" s="21">
        <f t="shared" si="11"/>
        <v>0</v>
      </c>
      <c r="C752">
        <v>1.2767759999999999E-4</v>
      </c>
      <c r="E752">
        <v>0</v>
      </c>
      <c r="F752">
        <v>0</v>
      </c>
      <c r="G752">
        <v>0</v>
      </c>
    </row>
    <row r="753" spans="1:7" x14ac:dyDescent="0.25">
      <c r="A753">
        <v>744</v>
      </c>
      <c r="B753" s="21">
        <f t="shared" si="11"/>
        <v>0</v>
      </c>
      <c r="C753">
        <v>1.072094E-4</v>
      </c>
      <c r="E753">
        <v>0</v>
      </c>
      <c r="F753">
        <v>0</v>
      </c>
      <c r="G753">
        <v>0</v>
      </c>
    </row>
    <row r="754" spans="1:7" x14ac:dyDescent="0.25">
      <c r="A754">
        <v>745</v>
      </c>
      <c r="B754" s="21">
        <f t="shared" si="11"/>
        <v>0</v>
      </c>
      <c r="C754">
        <v>8.7232000000000008E-5</v>
      </c>
      <c r="E754">
        <v>0</v>
      </c>
      <c r="F754">
        <v>0</v>
      </c>
      <c r="G754">
        <v>0</v>
      </c>
    </row>
    <row r="755" spans="1:7" x14ac:dyDescent="0.25">
      <c r="A755">
        <v>746</v>
      </c>
      <c r="B755" s="21">
        <f t="shared" si="11"/>
        <v>0</v>
      </c>
      <c r="C755">
        <v>7.4960499999999995E-5</v>
      </c>
      <c r="E755">
        <v>0</v>
      </c>
      <c r="F755">
        <v>0</v>
      </c>
      <c r="G755">
        <v>0</v>
      </c>
    </row>
    <row r="756" spans="1:7" x14ac:dyDescent="0.25">
      <c r="A756">
        <v>747</v>
      </c>
      <c r="B756" s="21">
        <f t="shared" si="11"/>
        <v>0</v>
      </c>
      <c r="C756">
        <v>7.0416100000000005E-5</v>
      </c>
      <c r="E756">
        <v>0</v>
      </c>
      <c r="F756">
        <v>0</v>
      </c>
      <c r="G756">
        <v>0</v>
      </c>
    </row>
    <row r="757" spans="1:7" x14ac:dyDescent="0.25">
      <c r="A757">
        <v>748</v>
      </c>
      <c r="B757" s="21">
        <f t="shared" si="11"/>
        <v>0</v>
      </c>
      <c r="C757">
        <v>6.8326700000000004E-5</v>
      </c>
      <c r="E757">
        <v>0</v>
      </c>
      <c r="F757">
        <v>0</v>
      </c>
      <c r="G757">
        <v>0</v>
      </c>
    </row>
    <row r="758" spans="1:7" x14ac:dyDescent="0.25">
      <c r="A758">
        <v>749</v>
      </c>
      <c r="B758" s="21">
        <f t="shared" si="11"/>
        <v>0</v>
      </c>
      <c r="C758">
        <v>6.9060399999999994E-5</v>
      </c>
      <c r="E758">
        <v>0</v>
      </c>
      <c r="F758">
        <v>0</v>
      </c>
      <c r="G758">
        <v>0</v>
      </c>
    </row>
    <row r="759" spans="1:7" x14ac:dyDescent="0.25">
      <c r="A759">
        <v>750</v>
      </c>
      <c r="B759" s="21">
        <f t="shared" si="11"/>
        <v>0</v>
      </c>
      <c r="C759">
        <v>7.6281200000000011E-5</v>
      </c>
      <c r="E759">
        <v>0</v>
      </c>
      <c r="F759">
        <v>0</v>
      </c>
      <c r="G759">
        <v>0</v>
      </c>
    </row>
    <row r="760" spans="1:7" x14ac:dyDescent="0.25">
      <c r="A760">
        <v>751</v>
      </c>
      <c r="B760" s="21">
        <f t="shared" si="11"/>
        <v>0</v>
      </c>
      <c r="C760">
        <v>9.1645600000000009E-5</v>
      </c>
      <c r="E760">
        <v>0</v>
      </c>
      <c r="F760">
        <v>0</v>
      </c>
      <c r="G760">
        <v>0</v>
      </c>
    </row>
    <row r="761" spans="1:7" x14ac:dyDescent="0.25">
      <c r="A761">
        <v>752</v>
      </c>
      <c r="B761" s="21">
        <f t="shared" si="11"/>
        <v>0</v>
      </c>
      <c r="C761">
        <v>1.056789E-4</v>
      </c>
      <c r="E761">
        <v>0</v>
      </c>
      <c r="F761">
        <v>0</v>
      </c>
      <c r="G761">
        <v>0</v>
      </c>
    </row>
    <row r="762" spans="1:7" x14ac:dyDescent="0.25">
      <c r="A762">
        <v>753</v>
      </c>
      <c r="B762" s="21">
        <f t="shared" si="11"/>
        <v>2.4264779874213837E-2</v>
      </c>
      <c r="C762">
        <v>1.226888E-4</v>
      </c>
      <c r="E762">
        <v>2.4264779874213837E-2</v>
      </c>
      <c r="F762">
        <v>2.2968552999999999E-2</v>
      </c>
      <c r="G762">
        <v>1.4927987421383647E-2</v>
      </c>
    </row>
    <row r="763" spans="1:7" x14ac:dyDescent="0.25">
      <c r="A763">
        <v>754</v>
      </c>
      <c r="B763" s="21">
        <f t="shared" si="11"/>
        <v>8.401257861635221E-2</v>
      </c>
      <c r="C763">
        <v>1.4166530000000001E-4</v>
      </c>
      <c r="E763">
        <v>8.401257861635221E-2</v>
      </c>
      <c r="F763">
        <v>7.2152516E-2</v>
      </c>
      <c r="G763">
        <v>7.3138364779874218E-2</v>
      </c>
    </row>
    <row r="764" spans="1:7" x14ac:dyDescent="0.25">
      <c r="A764">
        <v>755</v>
      </c>
      <c r="B764" s="21">
        <f t="shared" si="11"/>
        <v>6.716981132075471E-2</v>
      </c>
      <c r="C764">
        <v>1.5307600000000001E-4</v>
      </c>
      <c r="E764">
        <v>6.716981132075471E-2</v>
      </c>
      <c r="F764">
        <v>6.2644653999999994E-2</v>
      </c>
      <c r="G764">
        <v>5.1503144654088048E-2</v>
      </c>
    </row>
    <row r="765" spans="1:7" x14ac:dyDescent="0.25">
      <c r="A765">
        <v>756</v>
      </c>
      <c r="B765" s="21">
        <f t="shared" si="11"/>
        <v>0.11066037735849056</v>
      </c>
      <c r="C765">
        <v>1.5466619999999999E-4</v>
      </c>
      <c r="E765">
        <v>0.11066037735849056</v>
      </c>
      <c r="F765">
        <v>9.6278301999999996E-2</v>
      </c>
      <c r="G765">
        <v>9.2163522012578616E-2</v>
      </c>
    </row>
    <row r="766" spans="1:7" x14ac:dyDescent="0.25">
      <c r="A766">
        <v>757</v>
      </c>
      <c r="B766" s="21">
        <f t="shared" si="11"/>
        <v>0.12746226415094339</v>
      </c>
      <c r="C766">
        <v>1.556932E-4</v>
      </c>
      <c r="E766">
        <v>0.12746226415094339</v>
      </c>
      <c r="F766">
        <v>0.106501572</v>
      </c>
      <c r="G766">
        <v>0.10985534591194968</v>
      </c>
    </row>
    <row r="767" spans="1:7" x14ac:dyDescent="0.25">
      <c r="A767">
        <v>758</v>
      </c>
      <c r="B767" s="21">
        <f t="shared" si="11"/>
        <v>5.8902515723270439E-2</v>
      </c>
      <c r="C767">
        <v>1.496325E-4</v>
      </c>
      <c r="E767">
        <v>5.8902515723270439E-2</v>
      </c>
      <c r="F767">
        <v>5.5462263999999997E-2</v>
      </c>
      <c r="G767">
        <v>4.413836477987422E-2</v>
      </c>
    </row>
    <row r="768" spans="1:7" x14ac:dyDescent="0.25">
      <c r="A768">
        <v>759</v>
      </c>
      <c r="B768" s="21">
        <f t="shared" si="11"/>
        <v>3.3855345911949684E-2</v>
      </c>
      <c r="C768">
        <v>1.4293590000000002E-4</v>
      </c>
      <c r="E768">
        <v>3.3855345911949684E-2</v>
      </c>
      <c r="F768">
        <v>3.2803459E-2</v>
      </c>
      <c r="G768">
        <v>2.066194968553459E-2</v>
      </c>
    </row>
    <row r="769" spans="1:7" x14ac:dyDescent="0.25">
      <c r="A769">
        <v>760</v>
      </c>
      <c r="B769" s="21">
        <f t="shared" si="11"/>
        <v>1.2705031446540878E-3</v>
      </c>
      <c r="C769">
        <v>1.388928E-4</v>
      </c>
      <c r="E769">
        <v>1.2705031446540878E-3</v>
      </c>
      <c r="F769">
        <v>1.9965410000000001E-3</v>
      </c>
      <c r="G769">
        <v>0</v>
      </c>
    </row>
    <row r="770" spans="1:7" x14ac:dyDescent="0.25">
      <c r="A770">
        <v>761</v>
      </c>
      <c r="B770" s="21">
        <f t="shared" si="11"/>
        <v>0</v>
      </c>
      <c r="C770">
        <v>1.5020190000000002E-4</v>
      </c>
      <c r="E770">
        <v>0</v>
      </c>
      <c r="F770">
        <v>0</v>
      </c>
      <c r="G770">
        <v>0</v>
      </c>
    </row>
    <row r="771" spans="1:7" x14ac:dyDescent="0.25">
      <c r="A771">
        <v>762</v>
      </c>
      <c r="B771" s="21">
        <f t="shared" si="11"/>
        <v>0</v>
      </c>
      <c r="C771">
        <v>1.6545049999999999E-4</v>
      </c>
      <c r="E771">
        <v>0</v>
      </c>
      <c r="F771">
        <v>0</v>
      </c>
      <c r="G771">
        <v>0</v>
      </c>
    </row>
    <row r="772" spans="1:7" x14ac:dyDescent="0.25">
      <c r="A772">
        <v>763</v>
      </c>
      <c r="B772" s="21">
        <f t="shared" si="11"/>
        <v>0</v>
      </c>
      <c r="C772">
        <v>1.718732E-4</v>
      </c>
      <c r="E772">
        <v>0</v>
      </c>
      <c r="F772">
        <v>0</v>
      </c>
      <c r="G772">
        <v>0</v>
      </c>
    </row>
    <row r="773" spans="1:7" x14ac:dyDescent="0.25">
      <c r="A773">
        <v>764</v>
      </c>
      <c r="B773" s="21">
        <f t="shared" si="11"/>
        <v>0</v>
      </c>
      <c r="C773">
        <v>1.7181400000000001E-4</v>
      </c>
      <c r="E773">
        <v>0</v>
      </c>
      <c r="F773">
        <v>0</v>
      </c>
      <c r="G773">
        <v>0</v>
      </c>
    </row>
    <row r="774" spans="1:7" x14ac:dyDescent="0.25">
      <c r="A774">
        <v>765</v>
      </c>
      <c r="B774" s="21">
        <f t="shared" ref="B774:B837" si="12">IF(rodzaj=$E$6,E774,IF(rodzaj=$F$6,F774,G774))</f>
        <v>0</v>
      </c>
      <c r="C774">
        <v>1.626261E-4</v>
      </c>
      <c r="E774">
        <v>0</v>
      </c>
      <c r="F774">
        <v>0</v>
      </c>
      <c r="G774">
        <v>0</v>
      </c>
    </row>
    <row r="775" spans="1:7" x14ac:dyDescent="0.25">
      <c r="A775">
        <v>766</v>
      </c>
      <c r="B775" s="21">
        <f t="shared" si="12"/>
        <v>0</v>
      </c>
      <c r="C775">
        <v>1.4276330000000001E-4</v>
      </c>
      <c r="E775">
        <v>0</v>
      </c>
      <c r="F775">
        <v>0</v>
      </c>
      <c r="G775">
        <v>0</v>
      </c>
    </row>
    <row r="776" spans="1:7" x14ac:dyDescent="0.25">
      <c r="A776">
        <v>767</v>
      </c>
      <c r="B776" s="21">
        <f t="shared" si="12"/>
        <v>0</v>
      </c>
      <c r="C776">
        <v>1.1658419999999999E-4</v>
      </c>
      <c r="E776">
        <v>0</v>
      </c>
      <c r="F776">
        <v>0</v>
      </c>
      <c r="G776">
        <v>0</v>
      </c>
    </row>
    <row r="777" spans="1:7" x14ac:dyDescent="0.25">
      <c r="A777">
        <v>768</v>
      </c>
      <c r="B777" s="21">
        <f t="shared" si="12"/>
        <v>0</v>
      </c>
      <c r="C777">
        <v>9.6547199999999996E-5</v>
      </c>
      <c r="E777">
        <v>0</v>
      </c>
      <c r="F777">
        <v>0</v>
      </c>
      <c r="G777">
        <v>0</v>
      </c>
    </row>
    <row r="778" spans="1:7" x14ac:dyDescent="0.25">
      <c r="A778">
        <v>769</v>
      </c>
      <c r="B778" s="21">
        <f t="shared" si="12"/>
        <v>0</v>
      </c>
      <c r="C778">
        <v>7.9697900000000001E-5</v>
      </c>
      <c r="E778">
        <v>0</v>
      </c>
      <c r="F778">
        <v>0</v>
      </c>
      <c r="G778">
        <v>0</v>
      </c>
    </row>
    <row r="779" spans="1:7" x14ac:dyDescent="0.25">
      <c r="A779">
        <v>770</v>
      </c>
      <c r="B779" s="21">
        <f t="shared" si="12"/>
        <v>0</v>
      </c>
      <c r="C779">
        <v>7.0014200000000011E-5</v>
      </c>
      <c r="E779">
        <v>0</v>
      </c>
      <c r="F779">
        <v>0</v>
      </c>
      <c r="G779">
        <v>0</v>
      </c>
    </row>
    <row r="780" spans="1:7" x14ac:dyDescent="0.25">
      <c r="A780">
        <v>771</v>
      </c>
      <c r="B780" s="21">
        <f t="shared" si="12"/>
        <v>0</v>
      </c>
      <c r="C780">
        <v>6.5875099999999995E-5</v>
      </c>
      <c r="E780">
        <v>0</v>
      </c>
      <c r="F780">
        <v>0</v>
      </c>
      <c r="G780">
        <v>0</v>
      </c>
    </row>
    <row r="781" spans="1:7" x14ac:dyDescent="0.25">
      <c r="A781">
        <v>772</v>
      </c>
      <c r="B781" s="21">
        <f t="shared" si="12"/>
        <v>0</v>
      </c>
      <c r="C781">
        <v>6.6070700000000004E-5</v>
      </c>
      <c r="E781">
        <v>0</v>
      </c>
      <c r="F781">
        <v>0</v>
      </c>
      <c r="G781">
        <v>0</v>
      </c>
    </row>
    <row r="782" spans="1:7" x14ac:dyDescent="0.25">
      <c r="A782">
        <v>773</v>
      </c>
      <c r="B782" s="21">
        <f t="shared" si="12"/>
        <v>0</v>
      </c>
      <c r="C782">
        <v>7.2644099999999998E-5</v>
      </c>
      <c r="E782">
        <v>0</v>
      </c>
      <c r="F782">
        <v>0</v>
      </c>
      <c r="G782">
        <v>0</v>
      </c>
    </row>
    <row r="783" spans="1:7" x14ac:dyDescent="0.25">
      <c r="A783">
        <v>774</v>
      </c>
      <c r="B783" s="21">
        <f t="shared" si="12"/>
        <v>0</v>
      </c>
      <c r="C783">
        <v>8.90797E-5</v>
      </c>
      <c r="E783">
        <v>0</v>
      </c>
      <c r="F783">
        <v>0</v>
      </c>
      <c r="G783">
        <v>0</v>
      </c>
    </row>
    <row r="784" spans="1:7" x14ac:dyDescent="0.25">
      <c r="A784">
        <v>775</v>
      </c>
      <c r="B784" s="21">
        <f t="shared" si="12"/>
        <v>0</v>
      </c>
      <c r="C784">
        <v>1.1406409999999999E-4</v>
      </c>
      <c r="E784">
        <v>0</v>
      </c>
      <c r="F784">
        <v>0</v>
      </c>
      <c r="G784">
        <v>0</v>
      </c>
    </row>
    <row r="785" spans="1:7" x14ac:dyDescent="0.25">
      <c r="A785">
        <v>776</v>
      </c>
      <c r="B785" s="21">
        <f t="shared" si="12"/>
        <v>0</v>
      </c>
      <c r="C785">
        <v>1.3033670000000002E-4</v>
      </c>
      <c r="E785">
        <v>0</v>
      </c>
      <c r="F785">
        <v>0</v>
      </c>
      <c r="G785">
        <v>0</v>
      </c>
    </row>
    <row r="786" spans="1:7" x14ac:dyDescent="0.25">
      <c r="A786">
        <v>777</v>
      </c>
      <c r="B786" s="21">
        <f t="shared" si="12"/>
        <v>1.4419182389937108E-2</v>
      </c>
      <c r="C786">
        <v>1.335609E-4</v>
      </c>
      <c r="E786">
        <v>1.4419182389937108E-2</v>
      </c>
      <c r="F786">
        <v>1.4582547E-2</v>
      </c>
      <c r="G786">
        <v>4.3025157232704407E-3</v>
      </c>
    </row>
    <row r="787" spans="1:7" x14ac:dyDescent="0.25">
      <c r="A787">
        <v>778</v>
      </c>
      <c r="B787" s="21">
        <f t="shared" si="12"/>
        <v>4.354716981132075E-2</v>
      </c>
      <c r="C787">
        <v>1.392097E-4</v>
      </c>
      <c r="E787">
        <v>4.354716981132075E-2</v>
      </c>
      <c r="F787">
        <v>4.1660376999999998E-2</v>
      </c>
      <c r="G787">
        <v>2.9078930817610062E-2</v>
      </c>
    </row>
    <row r="788" spans="1:7" x14ac:dyDescent="0.25">
      <c r="A788">
        <v>779</v>
      </c>
      <c r="B788" s="21">
        <f t="shared" si="12"/>
        <v>0.12551572327044025</v>
      </c>
      <c r="C788">
        <v>1.332521E-4</v>
      </c>
      <c r="E788">
        <v>0.12551572327044025</v>
      </c>
      <c r="F788">
        <v>0.102419811</v>
      </c>
      <c r="G788">
        <v>0.11092138364779874</v>
      </c>
    </row>
    <row r="789" spans="1:7" x14ac:dyDescent="0.25">
      <c r="A789">
        <v>780</v>
      </c>
      <c r="B789" s="21">
        <f t="shared" si="12"/>
        <v>6.0037735849056598E-2</v>
      </c>
      <c r="C789">
        <v>1.3008900000000001E-4</v>
      </c>
      <c r="E789">
        <v>6.0037735849056598E-2</v>
      </c>
      <c r="F789">
        <v>5.7759433999999998E-2</v>
      </c>
      <c r="G789">
        <v>4.5270440251572328E-2</v>
      </c>
    </row>
    <row r="790" spans="1:7" x14ac:dyDescent="0.25">
      <c r="A790">
        <v>781</v>
      </c>
      <c r="B790" s="21">
        <f t="shared" si="12"/>
        <v>0.10205345911949684</v>
      </c>
      <c r="C790">
        <v>1.2972090000000001E-4</v>
      </c>
      <c r="E790">
        <v>0.10205345911949684</v>
      </c>
      <c r="F790">
        <v>8.9803459000000002E-2</v>
      </c>
      <c r="G790">
        <v>8.4317610062893081E-2</v>
      </c>
    </row>
    <row r="791" spans="1:7" x14ac:dyDescent="0.25">
      <c r="A791">
        <v>782</v>
      </c>
      <c r="B791" s="21">
        <f t="shared" si="12"/>
        <v>9.030817610062894E-2</v>
      </c>
      <c r="C791">
        <v>1.301822E-4</v>
      </c>
      <c r="E791">
        <v>9.030817610062894E-2</v>
      </c>
      <c r="F791">
        <v>7.8723269999999998E-2</v>
      </c>
      <c r="G791">
        <v>7.5119496855345913E-2</v>
      </c>
    </row>
    <row r="792" spans="1:7" x14ac:dyDescent="0.25">
      <c r="A792">
        <v>783</v>
      </c>
      <c r="B792" s="21">
        <f t="shared" si="12"/>
        <v>4.7125786163522018E-2</v>
      </c>
      <c r="C792">
        <v>1.3327179999999999E-4</v>
      </c>
      <c r="E792">
        <v>4.7125786163522018E-2</v>
      </c>
      <c r="F792">
        <v>4.3781447000000001E-2</v>
      </c>
      <c r="G792">
        <v>3.4477987421383645E-2</v>
      </c>
    </row>
    <row r="793" spans="1:7" x14ac:dyDescent="0.25">
      <c r="A793">
        <v>784</v>
      </c>
      <c r="B793" s="21">
        <f t="shared" si="12"/>
        <v>7.760377358490566E-3</v>
      </c>
      <c r="C793">
        <v>1.4403379999999998E-4</v>
      </c>
      <c r="E793">
        <v>7.760377358490566E-3</v>
      </c>
      <c r="F793">
        <v>7.8911950000000002E-3</v>
      </c>
      <c r="G793">
        <v>0</v>
      </c>
    </row>
    <row r="794" spans="1:7" x14ac:dyDescent="0.25">
      <c r="A794">
        <v>785</v>
      </c>
      <c r="B794" s="21">
        <f t="shared" si="12"/>
        <v>0</v>
      </c>
      <c r="C794">
        <v>1.5978920000000001E-4</v>
      </c>
      <c r="E794">
        <v>0</v>
      </c>
      <c r="F794">
        <v>0</v>
      </c>
      <c r="G794">
        <v>0</v>
      </c>
    </row>
    <row r="795" spans="1:7" x14ac:dyDescent="0.25">
      <c r="A795">
        <v>786</v>
      </c>
      <c r="B795" s="21">
        <f t="shared" si="12"/>
        <v>0</v>
      </c>
      <c r="C795">
        <v>1.7943810000000001E-4</v>
      </c>
      <c r="E795">
        <v>0</v>
      </c>
      <c r="F795">
        <v>0</v>
      </c>
      <c r="G795">
        <v>0</v>
      </c>
    </row>
    <row r="796" spans="1:7" x14ac:dyDescent="0.25">
      <c r="A796">
        <v>787</v>
      </c>
      <c r="B796" s="21">
        <f t="shared" si="12"/>
        <v>0</v>
      </c>
      <c r="C796">
        <v>1.8611840000000001E-4</v>
      </c>
      <c r="E796">
        <v>0</v>
      </c>
      <c r="F796">
        <v>0</v>
      </c>
      <c r="G796">
        <v>0</v>
      </c>
    </row>
    <row r="797" spans="1:7" x14ac:dyDescent="0.25">
      <c r="A797">
        <v>788</v>
      </c>
      <c r="B797" s="21">
        <f t="shared" si="12"/>
        <v>0</v>
      </c>
      <c r="C797">
        <v>1.8413590000000002E-4</v>
      </c>
      <c r="E797">
        <v>0</v>
      </c>
      <c r="F797">
        <v>0</v>
      </c>
      <c r="G797">
        <v>0</v>
      </c>
    </row>
    <row r="798" spans="1:7" x14ac:dyDescent="0.25">
      <c r="A798">
        <v>789</v>
      </c>
      <c r="B798" s="21">
        <f t="shared" si="12"/>
        <v>0</v>
      </c>
      <c r="C798">
        <v>1.7141710000000002E-4</v>
      </c>
      <c r="E798">
        <v>0</v>
      </c>
      <c r="F798">
        <v>0</v>
      </c>
      <c r="G798">
        <v>0</v>
      </c>
    </row>
    <row r="799" spans="1:7" x14ac:dyDescent="0.25">
      <c r="A799">
        <v>790</v>
      </c>
      <c r="B799" s="21">
        <f t="shared" si="12"/>
        <v>0</v>
      </c>
      <c r="C799">
        <v>1.5058250000000002E-4</v>
      </c>
      <c r="E799">
        <v>0</v>
      </c>
      <c r="F799">
        <v>0</v>
      </c>
      <c r="G799">
        <v>0</v>
      </c>
    </row>
    <row r="800" spans="1:7" x14ac:dyDescent="0.25">
      <c r="A800">
        <v>791</v>
      </c>
      <c r="B800" s="21">
        <f t="shared" si="12"/>
        <v>0</v>
      </c>
      <c r="C800">
        <v>1.2331049999999999E-4</v>
      </c>
      <c r="E800">
        <v>0</v>
      </c>
      <c r="F800">
        <v>0</v>
      </c>
      <c r="G800">
        <v>0</v>
      </c>
    </row>
    <row r="801" spans="1:7" x14ac:dyDescent="0.25">
      <c r="A801">
        <v>792</v>
      </c>
      <c r="B801" s="21">
        <f t="shared" si="12"/>
        <v>0</v>
      </c>
      <c r="C801">
        <v>1.0014670000000001E-4</v>
      </c>
      <c r="E801">
        <v>0</v>
      </c>
      <c r="F801">
        <v>0</v>
      </c>
      <c r="G801">
        <v>0</v>
      </c>
    </row>
    <row r="802" spans="1:7" x14ac:dyDescent="0.25">
      <c r="A802">
        <v>793</v>
      </c>
      <c r="B802" s="21">
        <f t="shared" si="12"/>
        <v>0</v>
      </c>
      <c r="C802">
        <v>7.9528199999999988E-5</v>
      </c>
      <c r="E802">
        <v>0</v>
      </c>
      <c r="F802">
        <v>0</v>
      </c>
      <c r="G802">
        <v>0</v>
      </c>
    </row>
    <row r="803" spans="1:7" x14ac:dyDescent="0.25">
      <c r="A803">
        <v>794</v>
      </c>
      <c r="B803" s="21">
        <f t="shared" si="12"/>
        <v>0</v>
      </c>
      <c r="C803">
        <v>7.0451900000000002E-5</v>
      </c>
      <c r="E803">
        <v>0</v>
      </c>
      <c r="F803">
        <v>0</v>
      </c>
      <c r="G803">
        <v>0</v>
      </c>
    </row>
    <row r="804" spans="1:7" x14ac:dyDescent="0.25">
      <c r="A804">
        <v>795</v>
      </c>
      <c r="B804" s="21">
        <f t="shared" si="12"/>
        <v>0</v>
      </c>
      <c r="C804">
        <v>6.4994399999999996E-5</v>
      </c>
      <c r="E804">
        <v>0</v>
      </c>
      <c r="F804">
        <v>0</v>
      </c>
      <c r="G804">
        <v>0</v>
      </c>
    </row>
    <row r="805" spans="1:7" x14ac:dyDescent="0.25">
      <c r="A805">
        <v>796</v>
      </c>
      <c r="B805" s="21">
        <f t="shared" si="12"/>
        <v>0</v>
      </c>
      <c r="C805">
        <v>6.5723800000000009E-5</v>
      </c>
      <c r="E805">
        <v>0</v>
      </c>
      <c r="F805">
        <v>0</v>
      </c>
      <c r="G805">
        <v>0</v>
      </c>
    </row>
    <row r="806" spans="1:7" x14ac:dyDescent="0.25">
      <c r="A806">
        <v>797</v>
      </c>
      <c r="B806" s="21">
        <f t="shared" si="12"/>
        <v>0</v>
      </c>
      <c r="C806">
        <v>7.3308400000000011E-5</v>
      </c>
      <c r="E806">
        <v>0</v>
      </c>
      <c r="F806">
        <v>0</v>
      </c>
      <c r="G806">
        <v>0</v>
      </c>
    </row>
    <row r="807" spans="1:7" x14ac:dyDescent="0.25">
      <c r="A807">
        <v>798</v>
      </c>
      <c r="B807" s="21">
        <f t="shared" si="12"/>
        <v>0</v>
      </c>
      <c r="C807">
        <v>8.9326899999999987E-5</v>
      </c>
      <c r="E807">
        <v>0</v>
      </c>
      <c r="F807">
        <v>0</v>
      </c>
      <c r="G807">
        <v>0</v>
      </c>
    </row>
    <row r="808" spans="1:7" x14ac:dyDescent="0.25">
      <c r="A808">
        <v>799</v>
      </c>
      <c r="B808" s="21">
        <f t="shared" si="12"/>
        <v>0</v>
      </c>
      <c r="C808">
        <v>1.1560800000000001E-4</v>
      </c>
      <c r="E808">
        <v>0</v>
      </c>
      <c r="F808">
        <v>0</v>
      </c>
      <c r="G808">
        <v>0</v>
      </c>
    </row>
    <row r="809" spans="1:7" x14ac:dyDescent="0.25">
      <c r="A809">
        <v>800</v>
      </c>
      <c r="B809" s="21">
        <f t="shared" si="12"/>
        <v>0</v>
      </c>
      <c r="C809">
        <v>1.301617E-4</v>
      </c>
      <c r="E809">
        <v>0</v>
      </c>
      <c r="F809">
        <v>0</v>
      </c>
      <c r="G809">
        <v>0</v>
      </c>
    </row>
    <row r="810" spans="1:7" x14ac:dyDescent="0.25">
      <c r="A810">
        <v>801</v>
      </c>
      <c r="B810" s="21">
        <f t="shared" si="12"/>
        <v>3.1101572327044028E-2</v>
      </c>
      <c r="C810">
        <v>1.3481079999999999E-4</v>
      </c>
      <c r="E810">
        <v>3.1101572327044028E-2</v>
      </c>
      <c r="F810">
        <v>2.8850628999999999E-2</v>
      </c>
      <c r="G810">
        <v>2.2371698113207546E-2</v>
      </c>
    </row>
    <row r="811" spans="1:7" x14ac:dyDescent="0.25">
      <c r="A811">
        <v>802</v>
      </c>
      <c r="B811" s="21">
        <f t="shared" si="12"/>
        <v>6.4018867924528308E-2</v>
      </c>
      <c r="C811">
        <v>1.3637790000000001E-4</v>
      </c>
      <c r="E811">
        <v>6.4018867924528308E-2</v>
      </c>
      <c r="F811">
        <v>5.8366352000000003E-2</v>
      </c>
      <c r="G811">
        <v>5.076415094339623E-2</v>
      </c>
    </row>
    <row r="812" spans="1:7" x14ac:dyDescent="0.25">
      <c r="A812">
        <v>803</v>
      </c>
      <c r="B812" s="21">
        <f t="shared" si="12"/>
        <v>8.6072327044025149E-2</v>
      </c>
      <c r="C812">
        <v>1.3373170000000002E-4</v>
      </c>
      <c r="E812">
        <v>8.6072327044025149E-2</v>
      </c>
      <c r="F812">
        <v>7.7397799000000003E-2</v>
      </c>
      <c r="G812">
        <v>6.9465408805031451E-2</v>
      </c>
    </row>
    <row r="813" spans="1:7" x14ac:dyDescent="0.25">
      <c r="A813">
        <v>804</v>
      </c>
      <c r="B813" s="21">
        <f t="shared" si="12"/>
        <v>7.6525157232704394E-2</v>
      </c>
      <c r="C813">
        <v>1.3263430000000001E-4</v>
      </c>
      <c r="E813">
        <v>7.6525157232704394E-2</v>
      </c>
      <c r="F813">
        <v>7.1377358000000002E-2</v>
      </c>
      <c r="G813">
        <v>6.0012578616352202E-2</v>
      </c>
    </row>
    <row r="814" spans="1:7" x14ac:dyDescent="0.25">
      <c r="A814">
        <v>805</v>
      </c>
      <c r="B814" s="21">
        <f t="shared" si="12"/>
        <v>6.9238993710691824E-2</v>
      </c>
      <c r="C814">
        <v>1.3116500000000001E-4</v>
      </c>
      <c r="E814">
        <v>6.9238993710691824E-2</v>
      </c>
      <c r="F814">
        <v>6.5353774000000003E-2</v>
      </c>
      <c r="G814">
        <v>5.3396226415094346E-2</v>
      </c>
    </row>
    <row r="815" spans="1:7" x14ac:dyDescent="0.25">
      <c r="A815">
        <v>806</v>
      </c>
      <c r="B815" s="21">
        <f t="shared" si="12"/>
        <v>5.8037735849056603E-2</v>
      </c>
      <c r="C815">
        <v>1.329503E-4</v>
      </c>
      <c r="E815">
        <v>5.8037735849056603E-2</v>
      </c>
      <c r="F815">
        <v>5.5033019000000002E-2</v>
      </c>
      <c r="G815">
        <v>4.3251572327044026E-2</v>
      </c>
    </row>
    <row r="816" spans="1:7" x14ac:dyDescent="0.25">
      <c r="A816">
        <v>807</v>
      </c>
      <c r="B816" s="21">
        <f t="shared" si="12"/>
        <v>4.7465408805031445E-2</v>
      </c>
      <c r="C816">
        <v>1.3301980000000001E-4</v>
      </c>
      <c r="E816">
        <v>4.7465408805031445E-2</v>
      </c>
      <c r="F816">
        <v>4.4380503000000002E-2</v>
      </c>
      <c r="G816">
        <v>3.4424528301886789E-2</v>
      </c>
    </row>
    <row r="817" spans="1:7" x14ac:dyDescent="0.25">
      <c r="A817">
        <v>808</v>
      </c>
      <c r="B817" s="21">
        <f t="shared" si="12"/>
        <v>1.1568238993710692E-2</v>
      </c>
      <c r="C817">
        <v>1.4333259999999999E-4</v>
      </c>
      <c r="E817">
        <v>1.1568238993710692E-2</v>
      </c>
      <c r="F817">
        <v>1.134544E-2</v>
      </c>
      <c r="G817">
        <v>3.5833333333333333E-3</v>
      </c>
    </row>
    <row r="818" spans="1:7" x14ac:dyDescent="0.25">
      <c r="A818">
        <v>809</v>
      </c>
      <c r="B818" s="21">
        <f t="shared" si="12"/>
        <v>0</v>
      </c>
      <c r="C818">
        <v>1.5882510000000001E-4</v>
      </c>
      <c r="E818">
        <v>0</v>
      </c>
      <c r="F818">
        <v>0</v>
      </c>
      <c r="G818">
        <v>0</v>
      </c>
    </row>
    <row r="819" spans="1:7" x14ac:dyDescent="0.25">
      <c r="A819">
        <v>810</v>
      </c>
      <c r="B819" s="21">
        <f t="shared" si="12"/>
        <v>0</v>
      </c>
      <c r="C819">
        <v>1.8091330000000001E-4</v>
      </c>
      <c r="E819">
        <v>0</v>
      </c>
      <c r="F819">
        <v>0</v>
      </c>
      <c r="G819">
        <v>0</v>
      </c>
    </row>
    <row r="820" spans="1:7" x14ac:dyDescent="0.25">
      <c r="A820">
        <v>811</v>
      </c>
      <c r="B820" s="21">
        <f t="shared" si="12"/>
        <v>0</v>
      </c>
      <c r="C820">
        <v>1.8427169999999998E-4</v>
      </c>
      <c r="E820">
        <v>0</v>
      </c>
      <c r="F820">
        <v>0</v>
      </c>
      <c r="G820">
        <v>0</v>
      </c>
    </row>
    <row r="821" spans="1:7" x14ac:dyDescent="0.25">
      <c r="A821">
        <v>812</v>
      </c>
      <c r="B821" s="21">
        <f t="shared" si="12"/>
        <v>0</v>
      </c>
      <c r="C821">
        <v>1.8053430000000001E-4</v>
      </c>
      <c r="E821">
        <v>0</v>
      </c>
      <c r="F821">
        <v>0</v>
      </c>
      <c r="G821">
        <v>0</v>
      </c>
    </row>
    <row r="822" spans="1:7" x14ac:dyDescent="0.25">
      <c r="A822">
        <v>813</v>
      </c>
      <c r="B822" s="21">
        <f t="shared" si="12"/>
        <v>0</v>
      </c>
      <c r="C822">
        <v>1.698057E-4</v>
      </c>
      <c r="E822">
        <v>0</v>
      </c>
      <c r="F822">
        <v>0</v>
      </c>
      <c r="G822">
        <v>0</v>
      </c>
    </row>
    <row r="823" spans="1:7" x14ac:dyDescent="0.25">
      <c r="A823">
        <v>814</v>
      </c>
      <c r="B823" s="21">
        <f t="shared" si="12"/>
        <v>0</v>
      </c>
      <c r="C823">
        <v>1.4815769999999999E-4</v>
      </c>
      <c r="E823">
        <v>0</v>
      </c>
      <c r="F823">
        <v>0</v>
      </c>
      <c r="G823">
        <v>0</v>
      </c>
    </row>
    <row r="824" spans="1:7" x14ac:dyDescent="0.25">
      <c r="A824">
        <v>815</v>
      </c>
      <c r="B824" s="21">
        <f t="shared" si="12"/>
        <v>0</v>
      </c>
      <c r="C824">
        <v>1.218444E-4</v>
      </c>
      <c r="E824">
        <v>0</v>
      </c>
      <c r="F824">
        <v>0</v>
      </c>
      <c r="G824">
        <v>0</v>
      </c>
    </row>
    <row r="825" spans="1:7" x14ac:dyDescent="0.25">
      <c r="A825">
        <v>816</v>
      </c>
      <c r="B825" s="21">
        <f t="shared" si="12"/>
        <v>0</v>
      </c>
      <c r="C825">
        <v>9.9257200000000002E-5</v>
      </c>
      <c r="E825">
        <v>0</v>
      </c>
      <c r="F825">
        <v>0</v>
      </c>
      <c r="G825">
        <v>0</v>
      </c>
    </row>
    <row r="826" spans="1:7" x14ac:dyDescent="0.25">
      <c r="A826">
        <v>817</v>
      </c>
      <c r="B826" s="21">
        <f t="shared" si="12"/>
        <v>0</v>
      </c>
      <c r="C826">
        <v>8.0096800000000002E-5</v>
      </c>
      <c r="E826">
        <v>0</v>
      </c>
      <c r="F826">
        <v>0</v>
      </c>
      <c r="G826">
        <v>0</v>
      </c>
    </row>
    <row r="827" spans="1:7" x14ac:dyDescent="0.25">
      <c r="A827">
        <v>818</v>
      </c>
      <c r="B827" s="21">
        <f t="shared" si="12"/>
        <v>0</v>
      </c>
      <c r="C827">
        <v>7.1834900000000013E-5</v>
      </c>
      <c r="E827">
        <v>0</v>
      </c>
      <c r="F827">
        <v>0</v>
      </c>
      <c r="G827">
        <v>0</v>
      </c>
    </row>
    <row r="828" spans="1:7" x14ac:dyDescent="0.25">
      <c r="A828">
        <v>819</v>
      </c>
      <c r="B828" s="21">
        <f t="shared" si="12"/>
        <v>0</v>
      </c>
      <c r="C828">
        <v>6.6267900000000003E-5</v>
      </c>
      <c r="E828">
        <v>0</v>
      </c>
      <c r="F828">
        <v>0</v>
      </c>
      <c r="G828">
        <v>0</v>
      </c>
    </row>
    <row r="829" spans="1:7" x14ac:dyDescent="0.25">
      <c r="A829">
        <v>820</v>
      </c>
      <c r="B829" s="21">
        <f t="shared" si="12"/>
        <v>0</v>
      </c>
      <c r="C829">
        <v>6.6897900000000002E-5</v>
      </c>
      <c r="E829">
        <v>0</v>
      </c>
      <c r="F829">
        <v>0</v>
      </c>
      <c r="G829">
        <v>0</v>
      </c>
    </row>
    <row r="830" spans="1:7" x14ac:dyDescent="0.25">
      <c r="A830">
        <v>821</v>
      </c>
      <c r="B830" s="21">
        <f t="shared" si="12"/>
        <v>0</v>
      </c>
      <c r="C830">
        <v>7.3604799999999997E-5</v>
      </c>
      <c r="E830">
        <v>0</v>
      </c>
      <c r="F830">
        <v>0</v>
      </c>
      <c r="G830">
        <v>0</v>
      </c>
    </row>
    <row r="831" spans="1:7" x14ac:dyDescent="0.25">
      <c r="A831">
        <v>822</v>
      </c>
      <c r="B831" s="21">
        <f t="shared" si="12"/>
        <v>0</v>
      </c>
      <c r="C831">
        <v>9.0922100000000001E-5</v>
      </c>
      <c r="E831">
        <v>0</v>
      </c>
      <c r="F831">
        <v>0</v>
      </c>
      <c r="G831">
        <v>0</v>
      </c>
    </row>
    <row r="832" spans="1:7" x14ac:dyDescent="0.25">
      <c r="A832">
        <v>823</v>
      </c>
      <c r="B832" s="21">
        <f t="shared" si="12"/>
        <v>0</v>
      </c>
      <c r="C832">
        <v>1.158131E-4</v>
      </c>
      <c r="E832">
        <v>0</v>
      </c>
      <c r="F832">
        <v>0</v>
      </c>
      <c r="G832">
        <v>0</v>
      </c>
    </row>
    <row r="833" spans="1:7" x14ac:dyDescent="0.25">
      <c r="A833">
        <v>824</v>
      </c>
      <c r="B833" s="21">
        <f t="shared" si="12"/>
        <v>0</v>
      </c>
      <c r="C833">
        <v>1.311645E-4</v>
      </c>
      <c r="E833">
        <v>0</v>
      </c>
      <c r="F833">
        <v>0</v>
      </c>
      <c r="G833">
        <v>0</v>
      </c>
    </row>
    <row r="834" spans="1:7" x14ac:dyDescent="0.25">
      <c r="A834">
        <v>825</v>
      </c>
      <c r="B834" s="21">
        <f t="shared" si="12"/>
        <v>3.6371069182389935E-2</v>
      </c>
      <c r="C834">
        <v>1.33972E-4</v>
      </c>
      <c r="E834">
        <v>3.6371069182389935E-2</v>
      </c>
      <c r="F834">
        <v>3.3330189000000003E-2</v>
      </c>
      <c r="G834">
        <v>2.8248427672955975E-2</v>
      </c>
    </row>
    <row r="835" spans="1:7" x14ac:dyDescent="0.25">
      <c r="A835">
        <v>826</v>
      </c>
      <c r="B835" s="21">
        <f t="shared" si="12"/>
        <v>7.1037735849056607E-2</v>
      </c>
      <c r="C835">
        <v>1.3565920000000001E-4</v>
      </c>
      <c r="E835">
        <v>7.1037735849056607E-2</v>
      </c>
      <c r="F835">
        <v>6.3919811000000007E-2</v>
      </c>
      <c r="G835">
        <v>5.7833333333333334E-2</v>
      </c>
    </row>
    <row r="836" spans="1:7" x14ac:dyDescent="0.25">
      <c r="A836">
        <v>827</v>
      </c>
      <c r="B836" s="21">
        <f t="shared" si="12"/>
        <v>8.1377358490566029E-2</v>
      </c>
      <c r="C836">
        <v>1.3512640000000001E-4</v>
      </c>
      <c r="E836">
        <v>8.1377358490566029E-2</v>
      </c>
      <c r="F836">
        <v>7.4163521999999996E-2</v>
      </c>
      <c r="G836">
        <v>6.4867924528301882E-2</v>
      </c>
    </row>
    <row r="837" spans="1:7" x14ac:dyDescent="0.25">
      <c r="A837">
        <v>828</v>
      </c>
      <c r="B837" s="21">
        <f t="shared" si="12"/>
        <v>7.5471698113207544E-2</v>
      </c>
      <c r="C837">
        <v>1.3235720000000001E-4</v>
      </c>
      <c r="E837">
        <v>7.5471698113207544E-2</v>
      </c>
      <c r="F837">
        <v>7.0749999999999993E-2</v>
      </c>
      <c r="G837">
        <v>5.9066037735849057E-2</v>
      </c>
    </row>
    <row r="838" spans="1:7" x14ac:dyDescent="0.25">
      <c r="A838">
        <v>829</v>
      </c>
      <c r="B838" s="21">
        <f t="shared" ref="B838:B901" si="13">IF(rodzaj=$E$6,E838,IF(rodzaj=$F$6,F838,G838))</f>
        <v>7.4547169811320757E-2</v>
      </c>
      <c r="C838">
        <v>1.2799910000000001E-4</v>
      </c>
      <c r="E838">
        <v>7.4547169811320757E-2</v>
      </c>
      <c r="F838">
        <v>6.9790880999999999E-2</v>
      </c>
      <c r="G838">
        <v>5.8238993710691821E-2</v>
      </c>
    </row>
    <row r="839" spans="1:7" x14ac:dyDescent="0.25">
      <c r="A839">
        <v>830</v>
      </c>
      <c r="B839" s="21">
        <f t="shared" si="13"/>
        <v>6.3213836477987423E-2</v>
      </c>
      <c r="C839">
        <v>1.2985930000000001E-4</v>
      </c>
      <c r="E839">
        <v>6.3213836477987423E-2</v>
      </c>
      <c r="F839">
        <v>5.9312892999999998E-2</v>
      </c>
      <c r="G839">
        <v>4.815723270440251E-2</v>
      </c>
    </row>
    <row r="840" spans="1:7" x14ac:dyDescent="0.25">
      <c r="A840">
        <v>831</v>
      </c>
      <c r="B840" s="21">
        <f t="shared" si="13"/>
        <v>5.0572327044025152E-2</v>
      </c>
      <c r="C840">
        <v>1.3448249999999999E-4</v>
      </c>
      <c r="E840">
        <v>5.0572327044025152E-2</v>
      </c>
      <c r="F840">
        <v>4.7187106999999999E-2</v>
      </c>
      <c r="G840">
        <v>3.7798742138364781E-2</v>
      </c>
    </row>
    <row r="841" spans="1:7" x14ac:dyDescent="0.25">
      <c r="A841">
        <v>832</v>
      </c>
      <c r="B841" s="21">
        <f t="shared" si="13"/>
        <v>1.3880503144654088E-2</v>
      </c>
      <c r="C841">
        <v>1.433358E-4</v>
      </c>
      <c r="E841">
        <v>1.3880503144654088E-2</v>
      </c>
      <c r="F841">
        <v>1.3474214E-2</v>
      </c>
      <c r="G841">
        <v>5.8811320754716991E-3</v>
      </c>
    </row>
    <row r="842" spans="1:7" x14ac:dyDescent="0.25">
      <c r="A842">
        <v>833</v>
      </c>
      <c r="B842" s="21">
        <f t="shared" si="13"/>
        <v>0</v>
      </c>
      <c r="C842">
        <v>1.6056180000000001E-4</v>
      </c>
      <c r="E842">
        <v>0</v>
      </c>
      <c r="F842">
        <v>0</v>
      </c>
      <c r="G842">
        <v>0</v>
      </c>
    </row>
    <row r="843" spans="1:7" x14ac:dyDescent="0.25">
      <c r="A843">
        <v>834</v>
      </c>
      <c r="B843" s="21">
        <f t="shared" si="13"/>
        <v>0</v>
      </c>
      <c r="C843">
        <v>1.793912E-4</v>
      </c>
      <c r="E843">
        <v>0</v>
      </c>
      <c r="F843">
        <v>0</v>
      </c>
      <c r="G843">
        <v>0</v>
      </c>
    </row>
    <row r="844" spans="1:7" x14ac:dyDescent="0.25">
      <c r="A844">
        <v>835</v>
      </c>
      <c r="B844" s="21">
        <f t="shared" si="13"/>
        <v>0</v>
      </c>
      <c r="C844">
        <v>1.8576229999999998E-4</v>
      </c>
      <c r="E844">
        <v>0</v>
      </c>
      <c r="F844">
        <v>0</v>
      </c>
      <c r="G844">
        <v>0</v>
      </c>
    </row>
    <row r="845" spans="1:7" x14ac:dyDescent="0.25">
      <c r="A845">
        <v>836</v>
      </c>
      <c r="B845" s="21">
        <f t="shared" si="13"/>
        <v>0</v>
      </c>
      <c r="C845">
        <v>1.836486E-4</v>
      </c>
      <c r="E845">
        <v>0</v>
      </c>
      <c r="F845">
        <v>0</v>
      </c>
      <c r="G845">
        <v>0</v>
      </c>
    </row>
    <row r="846" spans="1:7" x14ac:dyDescent="0.25">
      <c r="A846">
        <v>837</v>
      </c>
      <c r="B846" s="21">
        <f t="shared" si="13"/>
        <v>0</v>
      </c>
      <c r="C846">
        <v>1.714385E-4</v>
      </c>
      <c r="E846">
        <v>0</v>
      </c>
      <c r="F846">
        <v>0</v>
      </c>
      <c r="G846">
        <v>0</v>
      </c>
    </row>
    <row r="847" spans="1:7" x14ac:dyDescent="0.25">
      <c r="A847">
        <v>838</v>
      </c>
      <c r="B847" s="21">
        <f t="shared" si="13"/>
        <v>0</v>
      </c>
      <c r="C847">
        <v>1.518379E-4</v>
      </c>
      <c r="E847">
        <v>0</v>
      </c>
      <c r="F847">
        <v>0</v>
      </c>
      <c r="G847">
        <v>0</v>
      </c>
    </row>
    <row r="848" spans="1:7" x14ac:dyDescent="0.25">
      <c r="A848">
        <v>839</v>
      </c>
      <c r="B848" s="21">
        <f t="shared" si="13"/>
        <v>0</v>
      </c>
      <c r="C848">
        <v>1.254079E-4</v>
      </c>
      <c r="E848">
        <v>0</v>
      </c>
      <c r="F848">
        <v>0</v>
      </c>
      <c r="G848">
        <v>0</v>
      </c>
    </row>
    <row r="849" spans="1:7" x14ac:dyDescent="0.25">
      <c r="A849">
        <v>840</v>
      </c>
      <c r="B849" s="21">
        <f t="shared" si="13"/>
        <v>0</v>
      </c>
      <c r="C849">
        <v>1.0164229999999999E-4</v>
      </c>
      <c r="E849">
        <v>0</v>
      </c>
      <c r="F849">
        <v>0</v>
      </c>
      <c r="G849">
        <v>0</v>
      </c>
    </row>
    <row r="850" spans="1:7" x14ac:dyDescent="0.25">
      <c r="A850">
        <v>841</v>
      </c>
      <c r="B850" s="21">
        <f t="shared" si="13"/>
        <v>0</v>
      </c>
      <c r="C850">
        <v>8.1308699999999996E-5</v>
      </c>
      <c r="E850">
        <v>0</v>
      </c>
      <c r="F850">
        <v>0</v>
      </c>
      <c r="G850">
        <v>0</v>
      </c>
    </row>
    <row r="851" spans="1:7" x14ac:dyDescent="0.25">
      <c r="A851">
        <v>842</v>
      </c>
      <c r="B851" s="21">
        <f t="shared" si="13"/>
        <v>0</v>
      </c>
      <c r="C851">
        <v>7.1579E-5</v>
      </c>
      <c r="E851">
        <v>0</v>
      </c>
      <c r="F851">
        <v>0</v>
      </c>
      <c r="G851">
        <v>0</v>
      </c>
    </row>
    <row r="852" spans="1:7" x14ac:dyDescent="0.25">
      <c r="A852">
        <v>843</v>
      </c>
      <c r="B852" s="21">
        <f t="shared" si="13"/>
        <v>0</v>
      </c>
      <c r="C852">
        <v>6.8968100000000001E-5</v>
      </c>
      <c r="E852">
        <v>0</v>
      </c>
      <c r="F852">
        <v>0</v>
      </c>
      <c r="G852">
        <v>0</v>
      </c>
    </row>
    <row r="853" spans="1:7" x14ac:dyDescent="0.25">
      <c r="A853">
        <v>844</v>
      </c>
      <c r="B853" s="21">
        <f t="shared" si="13"/>
        <v>0</v>
      </c>
      <c r="C853">
        <v>6.86368E-5</v>
      </c>
      <c r="E853">
        <v>0</v>
      </c>
      <c r="F853">
        <v>0</v>
      </c>
      <c r="G853">
        <v>0</v>
      </c>
    </row>
    <row r="854" spans="1:7" x14ac:dyDescent="0.25">
      <c r="A854">
        <v>845</v>
      </c>
      <c r="B854" s="21">
        <f t="shared" si="13"/>
        <v>0</v>
      </c>
      <c r="C854">
        <v>7.5646299999999994E-5</v>
      </c>
      <c r="E854">
        <v>0</v>
      </c>
      <c r="F854">
        <v>0</v>
      </c>
      <c r="G854">
        <v>0</v>
      </c>
    </row>
    <row r="855" spans="1:7" x14ac:dyDescent="0.25">
      <c r="A855">
        <v>846</v>
      </c>
      <c r="B855" s="21">
        <f t="shared" si="13"/>
        <v>0</v>
      </c>
      <c r="C855">
        <v>9.2334899999999996E-5</v>
      </c>
      <c r="E855">
        <v>0</v>
      </c>
      <c r="F855">
        <v>0</v>
      </c>
      <c r="G855">
        <v>0</v>
      </c>
    </row>
    <row r="856" spans="1:7" x14ac:dyDescent="0.25">
      <c r="A856">
        <v>847</v>
      </c>
      <c r="B856" s="21">
        <f t="shared" si="13"/>
        <v>0</v>
      </c>
      <c r="C856">
        <v>1.160345E-4</v>
      </c>
      <c r="E856">
        <v>0</v>
      </c>
      <c r="F856">
        <v>0</v>
      </c>
      <c r="G856">
        <v>0</v>
      </c>
    </row>
    <row r="857" spans="1:7" x14ac:dyDescent="0.25">
      <c r="A857">
        <v>848</v>
      </c>
      <c r="B857" s="21">
        <f t="shared" si="13"/>
        <v>0</v>
      </c>
      <c r="C857">
        <v>1.3013120000000001E-4</v>
      </c>
      <c r="E857">
        <v>0</v>
      </c>
      <c r="F857">
        <v>0</v>
      </c>
      <c r="G857">
        <v>0</v>
      </c>
    </row>
    <row r="858" spans="1:7" x14ac:dyDescent="0.25">
      <c r="A858">
        <v>849</v>
      </c>
      <c r="B858" s="21">
        <f t="shared" si="13"/>
        <v>3.8503144654088051E-2</v>
      </c>
      <c r="C858">
        <v>1.3422489999999999E-4</v>
      </c>
      <c r="E858">
        <v>3.8503144654088051E-2</v>
      </c>
      <c r="F858">
        <v>3.5246855000000001E-2</v>
      </c>
      <c r="G858">
        <v>3.0377044025157233E-2</v>
      </c>
    </row>
    <row r="859" spans="1:7" x14ac:dyDescent="0.25">
      <c r="A859">
        <v>850</v>
      </c>
      <c r="B859" s="21">
        <f t="shared" si="13"/>
        <v>7.2644654088050306E-2</v>
      </c>
      <c r="C859">
        <v>1.362279E-4</v>
      </c>
      <c r="E859">
        <v>7.2644654088050306E-2</v>
      </c>
      <c r="F859">
        <v>6.5327044000000001E-2</v>
      </c>
      <c r="G859">
        <v>5.9374213836477986E-2</v>
      </c>
    </row>
    <row r="860" spans="1:7" x14ac:dyDescent="0.25">
      <c r="A860">
        <v>851</v>
      </c>
      <c r="B860" s="21">
        <f t="shared" si="13"/>
        <v>9.8022012578616341E-2</v>
      </c>
      <c r="C860">
        <v>1.3825090000000001E-4</v>
      </c>
      <c r="E860">
        <v>9.8022012578616341E-2</v>
      </c>
      <c r="F860">
        <v>8.6624214000000005E-2</v>
      </c>
      <c r="G860">
        <v>8.1040880503144647E-2</v>
      </c>
    </row>
    <row r="861" spans="1:7" x14ac:dyDescent="0.25">
      <c r="A861">
        <v>852</v>
      </c>
      <c r="B861" s="21">
        <f t="shared" si="13"/>
        <v>0.23525471698113207</v>
      </c>
      <c r="C861">
        <v>1.3504240000000001E-4</v>
      </c>
      <c r="E861">
        <v>0.23525471698113207</v>
      </c>
      <c r="F861">
        <v>0.15899371100000001</v>
      </c>
      <c r="G861">
        <v>0.23477044025157234</v>
      </c>
    </row>
    <row r="862" spans="1:7" x14ac:dyDescent="0.25">
      <c r="A862">
        <v>853</v>
      </c>
      <c r="B862" s="21">
        <f t="shared" si="13"/>
        <v>0.44213836477987423</v>
      </c>
      <c r="C862">
        <v>1.3201740000000001E-4</v>
      </c>
      <c r="E862">
        <v>0.44213836477987423</v>
      </c>
      <c r="F862">
        <v>0.22069182400000001</v>
      </c>
      <c r="G862">
        <v>0.5016037735849056</v>
      </c>
    </row>
    <row r="863" spans="1:7" x14ac:dyDescent="0.25">
      <c r="A863">
        <v>854</v>
      </c>
      <c r="B863" s="21">
        <f t="shared" si="13"/>
        <v>0.37654088050314466</v>
      </c>
      <c r="C863">
        <v>1.3644389999999999E-4</v>
      </c>
      <c r="E863">
        <v>0.37654088050314466</v>
      </c>
      <c r="F863">
        <v>0.187138365</v>
      </c>
      <c r="G863">
        <v>0.45647798742138362</v>
      </c>
    </row>
    <row r="864" spans="1:7" x14ac:dyDescent="0.25">
      <c r="A864">
        <v>855</v>
      </c>
      <c r="B864" s="21">
        <f t="shared" si="13"/>
        <v>0.20791194968553459</v>
      </c>
      <c r="C864">
        <v>1.3839440000000002E-4</v>
      </c>
      <c r="E864">
        <v>0.20791194968553459</v>
      </c>
      <c r="F864">
        <v>0.13504559699999999</v>
      </c>
      <c r="G864">
        <v>0.27292767295597481</v>
      </c>
    </row>
    <row r="865" spans="1:7" x14ac:dyDescent="0.25">
      <c r="A865">
        <v>856</v>
      </c>
      <c r="B865" s="21">
        <f t="shared" si="13"/>
        <v>6.1072327044025161E-2</v>
      </c>
      <c r="C865">
        <v>1.4638380000000001E-4</v>
      </c>
      <c r="E865">
        <v>6.1072327044025161E-2</v>
      </c>
      <c r="F865">
        <v>4.9789307999999997E-2</v>
      </c>
      <c r="G865">
        <v>8.5855345911949682E-2</v>
      </c>
    </row>
    <row r="866" spans="1:7" x14ac:dyDescent="0.25">
      <c r="A866">
        <v>857</v>
      </c>
      <c r="B866" s="21">
        <f t="shared" si="13"/>
        <v>0</v>
      </c>
      <c r="C866">
        <v>1.642747E-4</v>
      </c>
      <c r="E866">
        <v>0</v>
      </c>
      <c r="F866">
        <v>0</v>
      </c>
      <c r="G866">
        <v>0</v>
      </c>
    </row>
    <row r="867" spans="1:7" x14ac:dyDescent="0.25">
      <c r="A867">
        <v>858</v>
      </c>
      <c r="B867" s="21">
        <f t="shared" si="13"/>
        <v>0</v>
      </c>
      <c r="C867">
        <v>1.8064250000000002E-4</v>
      </c>
      <c r="E867">
        <v>0</v>
      </c>
      <c r="F867">
        <v>0</v>
      </c>
      <c r="G867">
        <v>0</v>
      </c>
    </row>
    <row r="868" spans="1:7" x14ac:dyDescent="0.25">
      <c r="A868">
        <v>859</v>
      </c>
      <c r="B868" s="21">
        <f t="shared" si="13"/>
        <v>0</v>
      </c>
      <c r="C868">
        <v>1.8387819999999999E-4</v>
      </c>
      <c r="E868">
        <v>0</v>
      </c>
      <c r="F868">
        <v>0</v>
      </c>
      <c r="G868">
        <v>0</v>
      </c>
    </row>
    <row r="869" spans="1:7" x14ac:dyDescent="0.25">
      <c r="A869">
        <v>860</v>
      </c>
      <c r="B869" s="21">
        <f t="shared" si="13"/>
        <v>0</v>
      </c>
      <c r="C869">
        <v>1.8006270000000001E-4</v>
      </c>
      <c r="E869">
        <v>0</v>
      </c>
      <c r="F869">
        <v>0</v>
      </c>
      <c r="G869">
        <v>0</v>
      </c>
    </row>
    <row r="870" spans="1:7" x14ac:dyDescent="0.25">
      <c r="A870">
        <v>861</v>
      </c>
      <c r="B870" s="21">
        <f t="shared" si="13"/>
        <v>0</v>
      </c>
      <c r="C870">
        <v>1.706024E-4</v>
      </c>
      <c r="E870">
        <v>0</v>
      </c>
      <c r="F870">
        <v>0</v>
      </c>
      <c r="G870">
        <v>0</v>
      </c>
    </row>
    <row r="871" spans="1:7" x14ac:dyDescent="0.25">
      <c r="A871">
        <v>862</v>
      </c>
      <c r="B871" s="21">
        <f t="shared" si="13"/>
        <v>0</v>
      </c>
      <c r="C871">
        <v>1.5081519999999999E-4</v>
      </c>
      <c r="E871">
        <v>0</v>
      </c>
      <c r="F871">
        <v>0</v>
      </c>
      <c r="G871">
        <v>0</v>
      </c>
    </row>
    <row r="872" spans="1:7" x14ac:dyDescent="0.25">
      <c r="A872">
        <v>863</v>
      </c>
      <c r="B872" s="21">
        <f t="shared" si="13"/>
        <v>0</v>
      </c>
      <c r="C872">
        <v>1.260128E-4</v>
      </c>
      <c r="E872">
        <v>0</v>
      </c>
      <c r="F872">
        <v>0</v>
      </c>
      <c r="G872">
        <v>0</v>
      </c>
    </row>
    <row r="873" spans="1:7" x14ac:dyDescent="0.25">
      <c r="A873">
        <v>864</v>
      </c>
      <c r="B873" s="21">
        <f t="shared" si="13"/>
        <v>0</v>
      </c>
      <c r="C873">
        <v>1.018576E-4</v>
      </c>
      <c r="E873">
        <v>0</v>
      </c>
      <c r="F873">
        <v>0</v>
      </c>
      <c r="G873">
        <v>0</v>
      </c>
    </row>
    <row r="874" spans="1:7" x14ac:dyDescent="0.25">
      <c r="A874">
        <v>865</v>
      </c>
      <c r="B874" s="21">
        <f t="shared" si="13"/>
        <v>0</v>
      </c>
      <c r="C874">
        <v>8.3676299999999997E-5</v>
      </c>
      <c r="E874">
        <v>0</v>
      </c>
      <c r="F874">
        <v>0</v>
      </c>
      <c r="G874">
        <v>0</v>
      </c>
    </row>
    <row r="875" spans="1:7" x14ac:dyDescent="0.25">
      <c r="A875">
        <v>866</v>
      </c>
      <c r="B875" s="21">
        <f t="shared" si="13"/>
        <v>0</v>
      </c>
      <c r="C875">
        <v>7.3762600000000004E-5</v>
      </c>
      <c r="E875">
        <v>0</v>
      </c>
      <c r="F875">
        <v>0</v>
      </c>
      <c r="G875">
        <v>0</v>
      </c>
    </row>
    <row r="876" spans="1:7" x14ac:dyDescent="0.25">
      <c r="A876">
        <v>867</v>
      </c>
      <c r="B876" s="21">
        <f t="shared" si="13"/>
        <v>0</v>
      </c>
      <c r="C876">
        <v>6.9447400000000002E-5</v>
      </c>
      <c r="E876">
        <v>0</v>
      </c>
      <c r="F876">
        <v>0</v>
      </c>
      <c r="G876">
        <v>0</v>
      </c>
    </row>
    <row r="877" spans="1:7" x14ac:dyDescent="0.25">
      <c r="A877">
        <v>868</v>
      </c>
      <c r="B877" s="21">
        <f t="shared" si="13"/>
        <v>0</v>
      </c>
      <c r="C877">
        <v>6.9173799999999998E-5</v>
      </c>
      <c r="E877">
        <v>0</v>
      </c>
      <c r="F877">
        <v>0</v>
      </c>
      <c r="G877">
        <v>0</v>
      </c>
    </row>
    <row r="878" spans="1:7" x14ac:dyDescent="0.25">
      <c r="A878">
        <v>869</v>
      </c>
      <c r="B878" s="21">
        <f t="shared" si="13"/>
        <v>0</v>
      </c>
      <c r="C878">
        <v>7.5666599999999991E-5</v>
      </c>
      <c r="E878">
        <v>0</v>
      </c>
      <c r="F878">
        <v>0</v>
      </c>
      <c r="G878">
        <v>0</v>
      </c>
    </row>
    <row r="879" spans="1:7" x14ac:dyDescent="0.25">
      <c r="A879">
        <v>870</v>
      </c>
      <c r="B879" s="21">
        <f t="shared" si="13"/>
        <v>0</v>
      </c>
      <c r="C879">
        <v>9.1680599999999991E-5</v>
      </c>
      <c r="E879">
        <v>0</v>
      </c>
      <c r="F879">
        <v>0</v>
      </c>
      <c r="G879">
        <v>0</v>
      </c>
    </row>
    <row r="880" spans="1:7" x14ac:dyDescent="0.25">
      <c r="A880">
        <v>871</v>
      </c>
      <c r="B880" s="21">
        <f t="shared" si="13"/>
        <v>0</v>
      </c>
      <c r="C880">
        <v>1.1550489999999999E-4</v>
      </c>
      <c r="E880">
        <v>0</v>
      </c>
      <c r="F880">
        <v>0</v>
      </c>
      <c r="G880">
        <v>0</v>
      </c>
    </row>
    <row r="881" spans="1:7" x14ac:dyDescent="0.25">
      <c r="A881">
        <v>872</v>
      </c>
      <c r="B881" s="21">
        <f t="shared" si="13"/>
        <v>1.0411635220125786E-2</v>
      </c>
      <c r="C881">
        <v>1.3145800000000001E-4</v>
      </c>
      <c r="E881">
        <v>1.0411635220125786E-2</v>
      </c>
      <c r="F881">
        <v>9.3823899999999991E-3</v>
      </c>
      <c r="G881">
        <v>1.8033647798742138E-2</v>
      </c>
    </row>
    <row r="882" spans="1:7" x14ac:dyDescent="0.25">
      <c r="A882">
        <v>873</v>
      </c>
      <c r="B882" s="21">
        <f t="shared" si="13"/>
        <v>0.21505974842767295</v>
      </c>
      <c r="C882">
        <v>1.3665939999999999E-4</v>
      </c>
      <c r="E882">
        <v>0.21505974842767295</v>
      </c>
      <c r="F882">
        <v>0.143278302</v>
      </c>
      <c r="G882">
        <v>0.36499999999999999</v>
      </c>
    </row>
    <row r="883" spans="1:7" x14ac:dyDescent="0.25">
      <c r="A883">
        <v>874</v>
      </c>
      <c r="B883" s="21">
        <f t="shared" si="13"/>
        <v>0.44459119496855343</v>
      </c>
      <c r="C883">
        <v>1.3967149999999999E-4</v>
      </c>
      <c r="E883">
        <v>0.44459119496855343</v>
      </c>
      <c r="F883">
        <v>0.22209119499999999</v>
      </c>
      <c r="G883">
        <v>0.61729559748427676</v>
      </c>
    </row>
    <row r="884" spans="1:7" x14ac:dyDescent="0.25">
      <c r="A884">
        <v>875</v>
      </c>
      <c r="B884" s="21">
        <f t="shared" si="13"/>
        <v>0.51477987421383653</v>
      </c>
      <c r="C884">
        <v>1.4081480000000001E-4</v>
      </c>
      <c r="E884">
        <v>0.51477987421383653</v>
      </c>
      <c r="F884">
        <v>0.229150943</v>
      </c>
      <c r="G884">
        <v>0.6232389937106918</v>
      </c>
    </row>
    <row r="885" spans="1:7" x14ac:dyDescent="0.25">
      <c r="A885">
        <v>876</v>
      </c>
      <c r="B885" s="21">
        <f t="shared" si="13"/>
        <v>0.52660377358490562</v>
      </c>
      <c r="C885">
        <v>1.369942E-4</v>
      </c>
      <c r="E885">
        <v>0.52660377358490562</v>
      </c>
      <c r="F885">
        <v>0.24872641500000001</v>
      </c>
      <c r="G885">
        <v>0.60185534591194967</v>
      </c>
    </row>
    <row r="886" spans="1:7" x14ac:dyDescent="0.25">
      <c r="A886">
        <v>877</v>
      </c>
      <c r="B886" s="21">
        <f t="shared" si="13"/>
        <v>0.46720125786163524</v>
      </c>
      <c r="C886">
        <v>1.3651329999999999E-4</v>
      </c>
      <c r="E886">
        <v>0.46720125786163524</v>
      </c>
      <c r="F886">
        <v>0.23091195</v>
      </c>
      <c r="G886">
        <v>0.53072327044025158</v>
      </c>
    </row>
    <row r="887" spans="1:7" x14ac:dyDescent="0.25">
      <c r="A887">
        <v>878</v>
      </c>
      <c r="B887" s="21">
        <f t="shared" si="13"/>
        <v>0.36959119496855347</v>
      </c>
      <c r="C887">
        <v>1.3674139999999998E-4</v>
      </c>
      <c r="E887">
        <v>0.36959119496855347</v>
      </c>
      <c r="F887">
        <v>0.18819182400000001</v>
      </c>
      <c r="G887">
        <v>0.44415094339622646</v>
      </c>
    </row>
    <row r="888" spans="1:7" x14ac:dyDescent="0.25">
      <c r="A888">
        <v>879</v>
      </c>
      <c r="B888" s="21">
        <f t="shared" si="13"/>
        <v>0.23637106918238993</v>
      </c>
      <c r="C888">
        <v>1.3758910000000001E-4</v>
      </c>
      <c r="E888">
        <v>0.23637106918238993</v>
      </c>
      <c r="F888">
        <v>0.14921540899999999</v>
      </c>
      <c r="G888">
        <v>0.31625786163522013</v>
      </c>
    </row>
    <row r="889" spans="1:7" x14ac:dyDescent="0.25">
      <c r="A889">
        <v>880</v>
      </c>
      <c r="B889" s="21">
        <f t="shared" si="13"/>
        <v>8.0059748427672953E-2</v>
      </c>
      <c r="C889">
        <v>1.4597460000000001E-4</v>
      </c>
      <c r="E889">
        <v>8.0059748427672953E-2</v>
      </c>
      <c r="F889">
        <v>6.3916666999999996E-2</v>
      </c>
      <c r="G889">
        <v>0.12237421383647798</v>
      </c>
    </row>
    <row r="890" spans="1:7" x14ac:dyDescent="0.25">
      <c r="A890">
        <v>881</v>
      </c>
      <c r="B890" s="21">
        <f t="shared" si="13"/>
        <v>0</v>
      </c>
      <c r="C890">
        <v>1.6064939999999999E-4</v>
      </c>
      <c r="E890">
        <v>0</v>
      </c>
      <c r="F890">
        <v>0</v>
      </c>
      <c r="G890">
        <v>0</v>
      </c>
    </row>
    <row r="891" spans="1:7" x14ac:dyDescent="0.25">
      <c r="A891">
        <v>882</v>
      </c>
      <c r="B891" s="21">
        <f t="shared" si="13"/>
        <v>0</v>
      </c>
      <c r="C891">
        <v>1.7661860000000001E-4</v>
      </c>
      <c r="E891">
        <v>0</v>
      </c>
      <c r="F891">
        <v>0</v>
      </c>
      <c r="G891">
        <v>0</v>
      </c>
    </row>
    <row r="892" spans="1:7" x14ac:dyDescent="0.25">
      <c r="A892">
        <v>883</v>
      </c>
      <c r="B892" s="21">
        <f t="shared" si="13"/>
        <v>0</v>
      </c>
      <c r="C892">
        <v>1.838408E-4</v>
      </c>
      <c r="E892">
        <v>0</v>
      </c>
      <c r="F892">
        <v>0</v>
      </c>
      <c r="G892">
        <v>0</v>
      </c>
    </row>
    <row r="893" spans="1:7" x14ac:dyDescent="0.25">
      <c r="A893">
        <v>884</v>
      </c>
      <c r="B893" s="21">
        <f t="shared" si="13"/>
        <v>0</v>
      </c>
      <c r="C893">
        <v>1.8167030000000001E-4</v>
      </c>
      <c r="E893">
        <v>0</v>
      </c>
      <c r="F893">
        <v>0</v>
      </c>
      <c r="G893">
        <v>0</v>
      </c>
    </row>
    <row r="894" spans="1:7" x14ac:dyDescent="0.25">
      <c r="A894">
        <v>885</v>
      </c>
      <c r="B894" s="21">
        <f t="shared" si="13"/>
        <v>0</v>
      </c>
      <c r="C894">
        <v>1.6887929999999997E-4</v>
      </c>
      <c r="E894">
        <v>0</v>
      </c>
      <c r="F894">
        <v>0</v>
      </c>
      <c r="G894">
        <v>0</v>
      </c>
    </row>
    <row r="895" spans="1:7" x14ac:dyDescent="0.25">
      <c r="A895">
        <v>886</v>
      </c>
      <c r="B895" s="21">
        <f t="shared" si="13"/>
        <v>0</v>
      </c>
      <c r="C895">
        <v>1.4929650000000002E-4</v>
      </c>
      <c r="E895">
        <v>0</v>
      </c>
      <c r="F895">
        <v>0</v>
      </c>
      <c r="G895">
        <v>0</v>
      </c>
    </row>
    <row r="896" spans="1:7" x14ac:dyDescent="0.25">
      <c r="A896">
        <v>887</v>
      </c>
      <c r="B896" s="21">
        <f t="shared" si="13"/>
        <v>0</v>
      </c>
      <c r="C896">
        <v>1.2797389999999998E-4</v>
      </c>
      <c r="E896">
        <v>0</v>
      </c>
      <c r="F896">
        <v>0</v>
      </c>
      <c r="G896">
        <v>0</v>
      </c>
    </row>
    <row r="897" spans="1:7" x14ac:dyDescent="0.25">
      <c r="A897">
        <v>888</v>
      </c>
      <c r="B897" s="21">
        <f t="shared" si="13"/>
        <v>0</v>
      </c>
      <c r="C897">
        <v>1.0514979999999999E-4</v>
      </c>
      <c r="E897">
        <v>0</v>
      </c>
      <c r="F897">
        <v>0</v>
      </c>
      <c r="G897">
        <v>0</v>
      </c>
    </row>
    <row r="898" spans="1:7" x14ac:dyDescent="0.25">
      <c r="A898">
        <v>889</v>
      </c>
      <c r="B898" s="21">
        <f t="shared" si="13"/>
        <v>0</v>
      </c>
      <c r="C898">
        <v>8.7265499999999993E-5</v>
      </c>
      <c r="E898">
        <v>0</v>
      </c>
      <c r="F898">
        <v>0</v>
      </c>
      <c r="G898">
        <v>0</v>
      </c>
    </row>
    <row r="899" spans="1:7" x14ac:dyDescent="0.25">
      <c r="A899">
        <v>890</v>
      </c>
      <c r="B899" s="21">
        <f t="shared" si="13"/>
        <v>0</v>
      </c>
      <c r="C899">
        <v>7.6394499999999995E-5</v>
      </c>
      <c r="E899">
        <v>0</v>
      </c>
      <c r="F899">
        <v>0</v>
      </c>
      <c r="G899">
        <v>0</v>
      </c>
    </row>
    <row r="900" spans="1:7" x14ac:dyDescent="0.25">
      <c r="A900">
        <v>891</v>
      </c>
      <c r="B900" s="21">
        <f t="shared" si="13"/>
        <v>0</v>
      </c>
      <c r="C900">
        <v>7.0778900000000001E-5</v>
      </c>
      <c r="E900">
        <v>0</v>
      </c>
      <c r="F900">
        <v>0</v>
      </c>
      <c r="G900">
        <v>0</v>
      </c>
    </row>
    <row r="901" spans="1:7" x14ac:dyDescent="0.25">
      <c r="A901">
        <v>892</v>
      </c>
      <c r="B901" s="21">
        <f t="shared" si="13"/>
        <v>0</v>
      </c>
      <c r="C901">
        <v>7.1668800000000007E-5</v>
      </c>
      <c r="E901">
        <v>0</v>
      </c>
      <c r="F901">
        <v>0</v>
      </c>
      <c r="G901">
        <v>0</v>
      </c>
    </row>
    <row r="902" spans="1:7" x14ac:dyDescent="0.25">
      <c r="A902">
        <v>893</v>
      </c>
      <c r="B902" s="21">
        <f t="shared" ref="B902:B965" si="14">IF(rodzaj=$E$6,E902,IF(rodzaj=$F$6,F902,G902))</f>
        <v>0</v>
      </c>
      <c r="C902">
        <v>7.2999199999999997E-5</v>
      </c>
      <c r="E902">
        <v>0</v>
      </c>
      <c r="F902">
        <v>0</v>
      </c>
      <c r="G902">
        <v>0</v>
      </c>
    </row>
    <row r="903" spans="1:7" x14ac:dyDescent="0.25">
      <c r="A903">
        <v>894</v>
      </c>
      <c r="B903" s="21">
        <f t="shared" si="14"/>
        <v>0</v>
      </c>
      <c r="C903">
        <v>8.1396600000000006E-5</v>
      </c>
      <c r="E903">
        <v>0</v>
      </c>
      <c r="F903">
        <v>0</v>
      </c>
      <c r="G903">
        <v>0</v>
      </c>
    </row>
    <row r="904" spans="1:7" x14ac:dyDescent="0.25">
      <c r="A904">
        <v>895</v>
      </c>
      <c r="B904" s="21">
        <f t="shared" si="14"/>
        <v>0</v>
      </c>
      <c r="C904">
        <v>9.7309300000000007E-5</v>
      </c>
      <c r="E904">
        <v>0</v>
      </c>
      <c r="F904">
        <v>0</v>
      </c>
      <c r="G904">
        <v>0</v>
      </c>
    </row>
    <row r="905" spans="1:7" x14ac:dyDescent="0.25">
      <c r="A905">
        <v>896</v>
      </c>
      <c r="B905" s="21">
        <f t="shared" si="14"/>
        <v>1.6469811320754719E-2</v>
      </c>
      <c r="C905">
        <v>1.160893E-4</v>
      </c>
      <c r="E905">
        <v>1.6469811320754719E-2</v>
      </c>
      <c r="F905">
        <v>1.4942453E-2</v>
      </c>
      <c r="G905">
        <v>3.2066037735849054E-2</v>
      </c>
    </row>
    <row r="906" spans="1:7" x14ac:dyDescent="0.25">
      <c r="A906">
        <v>897</v>
      </c>
      <c r="B906" s="21">
        <f t="shared" si="14"/>
        <v>0.23476729559748427</v>
      </c>
      <c r="C906">
        <v>1.3387760000000001E-4</v>
      </c>
      <c r="E906">
        <v>0.23476729559748427</v>
      </c>
      <c r="F906">
        <v>0.154705975</v>
      </c>
      <c r="G906">
        <v>0.40220125786163524</v>
      </c>
    </row>
    <row r="907" spans="1:7" x14ac:dyDescent="0.25">
      <c r="A907">
        <v>898</v>
      </c>
      <c r="B907" s="21">
        <f t="shared" si="14"/>
        <v>0.47100628930817606</v>
      </c>
      <c r="C907">
        <v>1.471764E-4</v>
      </c>
      <c r="E907">
        <v>0.47100628930817606</v>
      </c>
      <c r="F907">
        <v>0.23168238999999999</v>
      </c>
      <c r="G907">
        <v>0.65509433962264141</v>
      </c>
    </row>
    <row r="908" spans="1:7" x14ac:dyDescent="0.25">
      <c r="A908">
        <v>899</v>
      </c>
      <c r="B908" s="21">
        <f t="shared" si="14"/>
        <v>0.55220125786163521</v>
      </c>
      <c r="C908">
        <v>1.5624289999999999E-4</v>
      </c>
      <c r="E908">
        <v>0.55220125786163521</v>
      </c>
      <c r="F908">
        <v>0.239716981</v>
      </c>
      <c r="G908">
        <v>0.6704716981132075</v>
      </c>
    </row>
    <row r="909" spans="1:7" x14ac:dyDescent="0.25">
      <c r="A909">
        <v>900</v>
      </c>
      <c r="B909" s="21">
        <f t="shared" si="14"/>
        <v>0.57308176100628938</v>
      </c>
      <c r="C909">
        <v>1.588824E-4</v>
      </c>
      <c r="E909">
        <v>0.57308176100628938</v>
      </c>
      <c r="F909">
        <v>0.26253144699999997</v>
      </c>
      <c r="G909">
        <v>0.65767295597484277</v>
      </c>
    </row>
    <row r="910" spans="1:7" x14ac:dyDescent="0.25">
      <c r="A910">
        <v>901</v>
      </c>
      <c r="B910" s="21">
        <f t="shared" si="14"/>
        <v>0.53981132075471694</v>
      </c>
      <c r="C910">
        <v>1.6031659999999999E-4</v>
      </c>
      <c r="E910">
        <v>0.53981132075471694</v>
      </c>
      <c r="F910">
        <v>0.25077043999999998</v>
      </c>
      <c r="G910">
        <v>0.62342767295597479</v>
      </c>
    </row>
    <row r="911" spans="1:7" x14ac:dyDescent="0.25">
      <c r="A911">
        <v>902</v>
      </c>
      <c r="B911" s="21">
        <f t="shared" si="14"/>
        <v>0.44575471698113206</v>
      </c>
      <c r="C911">
        <v>1.632758E-4</v>
      </c>
      <c r="E911">
        <v>0.44575471698113206</v>
      </c>
      <c r="F911">
        <v>0.20842767300000001</v>
      </c>
      <c r="G911">
        <v>0.54704402515723272</v>
      </c>
    </row>
    <row r="912" spans="1:7" x14ac:dyDescent="0.25">
      <c r="A912">
        <v>903</v>
      </c>
      <c r="B912" s="21">
        <f t="shared" si="14"/>
        <v>0.2897578616352201</v>
      </c>
      <c r="C912">
        <v>1.6428240000000002E-4</v>
      </c>
      <c r="E912">
        <v>0.2897578616352201</v>
      </c>
      <c r="F912">
        <v>0.172625786</v>
      </c>
      <c r="G912">
        <v>0.40477987421383649</v>
      </c>
    </row>
    <row r="913" spans="1:7" x14ac:dyDescent="0.25">
      <c r="A913">
        <v>904</v>
      </c>
      <c r="B913" s="21">
        <f t="shared" si="14"/>
        <v>9.8666666666666666E-2</v>
      </c>
      <c r="C913">
        <v>1.6848849999999998E-4</v>
      </c>
      <c r="E913">
        <v>9.8666666666666666E-2</v>
      </c>
      <c r="F913">
        <v>7.7001572000000004E-2</v>
      </c>
      <c r="G913">
        <v>0.1628993710691824</v>
      </c>
    </row>
    <row r="914" spans="1:7" x14ac:dyDescent="0.25">
      <c r="A914">
        <v>905</v>
      </c>
      <c r="B914" s="21">
        <f t="shared" si="14"/>
        <v>0</v>
      </c>
      <c r="C914">
        <v>1.763887E-4</v>
      </c>
      <c r="E914">
        <v>0</v>
      </c>
      <c r="F914">
        <v>0</v>
      </c>
      <c r="G914">
        <v>0</v>
      </c>
    </row>
    <row r="915" spans="1:7" x14ac:dyDescent="0.25">
      <c r="A915">
        <v>906</v>
      </c>
      <c r="B915" s="21">
        <f t="shared" si="14"/>
        <v>0</v>
      </c>
      <c r="C915">
        <v>1.8734480000000002E-4</v>
      </c>
      <c r="E915">
        <v>0</v>
      </c>
      <c r="F915">
        <v>0</v>
      </c>
      <c r="G915">
        <v>0</v>
      </c>
    </row>
    <row r="916" spans="1:7" x14ac:dyDescent="0.25">
      <c r="A916">
        <v>907</v>
      </c>
      <c r="B916" s="21">
        <f t="shared" si="14"/>
        <v>0</v>
      </c>
      <c r="C916">
        <v>1.864046E-4</v>
      </c>
      <c r="E916">
        <v>0</v>
      </c>
      <c r="F916">
        <v>0</v>
      </c>
      <c r="G916">
        <v>0</v>
      </c>
    </row>
    <row r="917" spans="1:7" x14ac:dyDescent="0.25">
      <c r="A917">
        <v>908</v>
      </c>
      <c r="B917" s="21">
        <f t="shared" si="14"/>
        <v>0</v>
      </c>
      <c r="C917">
        <v>1.8067450000000001E-4</v>
      </c>
      <c r="E917">
        <v>0</v>
      </c>
      <c r="F917">
        <v>0</v>
      </c>
      <c r="G917">
        <v>0</v>
      </c>
    </row>
    <row r="918" spans="1:7" x14ac:dyDescent="0.25">
      <c r="A918">
        <v>909</v>
      </c>
      <c r="B918" s="21">
        <f t="shared" si="14"/>
        <v>0</v>
      </c>
      <c r="C918">
        <v>1.6509090000000002E-4</v>
      </c>
      <c r="E918">
        <v>0</v>
      </c>
      <c r="F918">
        <v>0</v>
      </c>
      <c r="G918">
        <v>0</v>
      </c>
    </row>
    <row r="919" spans="1:7" x14ac:dyDescent="0.25">
      <c r="A919">
        <v>910</v>
      </c>
      <c r="B919" s="21">
        <f t="shared" si="14"/>
        <v>0</v>
      </c>
      <c r="C919">
        <v>1.4921490000000001E-4</v>
      </c>
      <c r="E919">
        <v>0</v>
      </c>
      <c r="F919">
        <v>0</v>
      </c>
      <c r="G919">
        <v>0</v>
      </c>
    </row>
    <row r="920" spans="1:7" x14ac:dyDescent="0.25">
      <c r="A920">
        <v>911</v>
      </c>
      <c r="B920" s="21">
        <f t="shared" si="14"/>
        <v>0</v>
      </c>
      <c r="C920">
        <v>1.2758989999999998E-4</v>
      </c>
      <c r="E920">
        <v>0</v>
      </c>
      <c r="F920">
        <v>0</v>
      </c>
      <c r="G920">
        <v>0</v>
      </c>
    </row>
    <row r="921" spans="1:7" x14ac:dyDescent="0.25">
      <c r="A921">
        <v>912</v>
      </c>
      <c r="B921" s="21">
        <f t="shared" si="14"/>
        <v>0</v>
      </c>
      <c r="C921">
        <v>1.066161E-4</v>
      </c>
      <c r="E921">
        <v>0</v>
      </c>
      <c r="F921">
        <v>0</v>
      </c>
      <c r="G921">
        <v>0</v>
      </c>
    </row>
    <row r="922" spans="1:7" x14ac:dyDescent="0.25">
      <c r="A922">
        <v>913</v>
      </c>
      <c r="B922" s="21">
        <f t="shared" si="14"/>
        <v>0</v>
      </c>
      <c r="C922">
        <v>8.7625200000000003E-5</v>
      </c>
      <c r="E922">
        <v>0</v>
      </c>
      <c r="F922">
        <v>0</v>
      </c>
      <c r="G922">
        <v>0</v>
      </c>
    </row>
    <row r="923" spans="1:7" x14ac:dyDescent="0.25">
      <c r="A923">
        <v>914</v>
      </c>
      <c r="B923" s="21">
        <f t="shared" si="14"/>
        <v>0</v>
      </c>
      <c r="C923">
        <v>7.8625300000000008E-5</v>
      </c>
      <c r="E923">
        <v>0</v>
      </c>
      <c r="F923">
        <v>0</v>
      </c>
      <c r="G923">
        <v>0</v>
      </c>
    </row>
    <row r="924" spans="1:7" x14ac:dyDescent="0.25">
      <c r="A924">
        <v>915</v>
      </c>
      <c r="B924" s="21">
        <f t="shared" si="14"/>
        <v>0</v>
      </c>
      <c r="C924">
        <v>7.2078300000000004E-5</v>
      </c>
      <c r="E924">
        <v>0</v>
      </c>
      <c r="F924">
        <v>0</v>
      </c>
      <c r="G924">
        <v>0</v>
      </c>
    </row>
    <row r="925" spans="1:7" x14ac:dyDescent="0.25">
      <c r="A925">
        <v>916</v>
      </c>
      <c r="B925" s="21">
        <f t="shared" si="14"/>
        <v>0</v>
      </c>
      <c r="C925">
        <v>6.9585299999999999E-5</v>
      </c>
      <c r="E925">
        <v>0</v>
      </c>
      <c r="F925">
        <v>0</v>
      </c>
      <c r="G925">
        <v>0</v>
      </c>
    </row>
    <row r="926" spans="1:7" x14ac:dyDescent="0.25">
      <c r="A926">
        <v>917</v>
      </c>
      <c r="B926" s="21">
        <f t="shared" si="14"/>
        <v>0</v>
      </c>
      <c r="C926">
        <v>7.1038600000000008E-5</v>
      </c>
      <c r="E926">
        <v>0</v>
      </c>
      <c r="F926">
        <v>0</v>
      </c>
      <c r="G926">
        <v>0</v>
      </c>
    </row>
    <row r="927" spans="1:7" x14ac:dyDescent="0.25">
      <c r="A927">
        <v>918</v>
      </c>
      <c r="B927" s="21">
        <f t="shared" si="14"/>
        <v>0</v>
      </c>
      <c r="C927">
        <v>7.6402499999999999E-5</v>
      </c>
      <c r="E927">
        <v>0</v>
      </c>
      <c r="F927">
        <v>0</v>
      </c>
      <c r="G927">
        <v>0</v>
      </c>
    </row>
    <row r="928" spans="1:7" x14ac:dyDescent="0.25">
      <c r="A928">
        <v>919</v>
      </c>
      <c r="B928" s="21">
        <f t="shared" si="14"/>
        <v>0</v>
      </c>
      <c r="C928">
        <v>9.0365799999999995E-5</v>
      </c>
      <c r="E928">
        <v>0</v>
      </c>
      <c r="F928">
        <v>0</v>
      </c>
      <c r="G928">
        <v>0</v>
      </c>
    </row>
    <row r="929" spans="1:7" x14ac:dyDescent="0.25">
      <c r="A929">
        <v>920</v>
      </c>
      <c r="B929" s="21">
        <f t="shared" si="14"/>
        <v>1.7430503144654087E-2</v>
      </c>
      <c r="C929">
        <v>1.05498E-4</v>
      </c>
      <c r="E929">
        <v>1.7430503144654087E-2</v>
      </c>
      <c r="F929">
        <v>1.5948113E-2</v>
      </c>
      <c r="G929">
        <v>3.4028301886792449E-2</v>
      </c>
    </row>
    <row r="930" spans="1:7" x14ac:dyDescent="0.25">
      <c r="A930">
        <v>921</v>
      </c>
      <c r="B930" s="21">
        <f t="shared" si="14"/>
        <v>0.23883333333333334</v>
      </c>
      <c r="C930">
        <v>1.2373089999999999E-4</v>
      </c>
      <c r="E930">
        <v>0.23883333333333334</v>
      </c>
      <c r="F930">
        <v>0.157311321</v>
      </c>
      <c r="G930">
        <v>0.40852201257861631</v>
      </c>
    </row>
    <row r="931" spans="1:7" x14ac:dyDescent="0.25">
      <c r="A931">
        <v>922</v>
      </c>
      <c r="B931" s="21">
        <f t="shared" si="14"/>
        <v>0.41481132075471694</v>
      </c>
      <c r="C931">
        <v>1.4069980000000002E-4</v>
      </c>
      <c r="E931">
        <v>0.41481132075471694</v>
      </c>
      <c r="F931">
        <v>0.215157233</v>
      </c>
      <c r="G931">
        <v>0.56672955974842765</v>
      </c>
    </row>
    <row r="932" spans="1:7" x14ac:dyDescent="0.25">
      <c r="A932">
        <v>923</v>
      </c>
      <c r="B932" s="21">
        <f t="shared" si="14"/>
        <v>0.50606918238993714</v>
      </c>
      <c r="C932">
        <v>1.521921E-4</v>
      </c>
      <c r="E932">
        <v>0.50606918238993714</v>
      </c>
      <c r="F932">
        <v>0.231022013</v>
      </c>
      <c r="G932">
        <v>0.60801886792452831</v>
      </c>
    </row>
    <row r="933" spans="1:7" x14ac:dyDescent="0.25">
      <c r="A933">
        <v>924</v>
      </c>
      <c r="B933" s="21">
        <f t="shared" si="14"/>
        <v>0.50106918238993714</v>
      </c>
      <c r="C933">
        <v>1.545207E-4</v>
      </c>
      <c r="E933">
        <v>0.50106918238993714</v>
      </c>
      <c r="F933">
        <v>0.24613207500000001</v>
      </c>
      <c r="G933">
        <v>0.56386792452830181</v>
      </c>
    </row>
    <row r="934" spans="1:7" x14ac:dyDescent="0.25">
      <c r="A934">
        <v>925</v>
      </c>
      <c r="B934" s="21">
        <f t="shared" si="14"/>
        <v>0.47314465408805029</v>
      </c>
      <c r="C934">
        <v>1.545048E-4</v>
      </c>
      <c r="E934">
        <v>0.47314465408805029</v>
      </c>
      <c r="F934">
        <v>0.235676101</v>
      </c>
      <c r="G934">
        <v>0.53531446540880501</v>
      </c>
    </row>
    <row r="935" spans="1:7" x14ac:dyDescent="0.25">
      <c r="A935">
        <v>926</v>
      </c>
      <c r="B935" s="21">
        <f t="shared" si="14"/>
        <v>0.36628930817610061</v>
      </c>
      <c r="C935">
        <v>1.494306E-4</v>
      </c>
      <c r="E935">
        <v>0.36628930817610061</v>
      </c>
      <c r="F935">
        <v>0.18927673</v>
      </c>
      <c r="G935">
        <v>0.4367610062893082</v>
      </c>
    </row>
    <row r="936" spans="1:7" x14ac:dyDescent="0.25">
      <c r="A936">
        <v>927</v>
      </c>
      <c r="B936" s="21">
        <f t="shared" si="14"/>
        <v>0.23650314465408806</v>
      </c>
      <c r="C936">
        <v>1.419491E-4</v>
      </c>
      <c r="E936">
        <v>0.23650314465408806</v>
      </c>
      <c r="F936">
        <v>0.15081603800000001</v>
      </c>
      <c r="G936">
        <v>0.31311635220125789</v>
      </c>
    </row>
    <row r="937" spans="1:7" x14ac:dyDescent="0.25">
      <c r="A937">
        <v>928</v>
      </c>
      <c r="B937" s="21">
        <f t="shared" si="14"/>
        <v>8.1185534591194972E-2</v>
      </c>
      <c r="C937">
        <v>1.4231730000000001E-4</v>
      </c>
      <c r="E937">
        <v>8.1185534591194972E-2</v>
      </c>
      <c r="F937">
        <v>6.5713835999999998E-2</v>
      </c>
      <c r="G937">
        <v>0.1204811320754717</v>
      </c>
    </row>
    <row r="938" spans="1:7" x14ac:dyDescent="0.25">
      <c r="A938">
        <v>929</v>
      </c>
      <c r="B938" s="21">
        <f t="shared" si="14"/>
        <v>0</v>
      </c>
      <c r="C938">
        <v>1.5035570000000001E-4</v>
      </c>
      <c r="E938">
        <v>0</v>
      </c>
      <c r="F938">
        <v>0</v>
      </c>
      <c r="G938">
        <v>0</v>
      </c>
    </row>
    <row r="939" spans="1:7" x14ac:dyDescent="0.25">
      <c r="A939">
        <v>930</v>
      </c>
      <c r="B939" s="21">
        <f t="shared" si="14"/>
        <v>0</v>
      </c>
      <c r="C939">
        <v>1.646397E-4</v>
      </c>
      <c r="E939">
        <v>0</v>
      </c>
      <c r="F939">
        <v>0</v>
      </c>
      <c r="G939">
        <v>0</v>
      </c>
    </row>
    <row r="940" spans="1:7" x14ac:dyDescent="0.25">
      <c r="A940">
        <v>931</v>
      </c>
      <c r="B940" s="21">
        <f t="shared" si="14"/>
        <v>0</v>
      </c>
      <c r="C940">
        <v>1.7248210000000001E-4</v>
      </c>
      <c r="E940">
        <v>0</v>
      </c>
      <c r="F940">
        <v>0</v>
      </c>
      <c r="G940">
        <v>0</v>
      </c>
    </row>
    <row r="941" spans="1:7" x14ac:dyDescent="0.25">
      <c r="A941">
        <v>932</v>
      </c>
      <c r="B941" s="21">
        <f t="shared" si="14"/>
        <v>0</v>
      </c>
      <c r="C941">
        <v>1.7393699999999998E-4</v>
      </c>
      <c r="E941">
        <v>0</v>
      </c>
      <c r="F941">
        <v>0</v>
      </c>
      <c r="G941">
        <v>0</v>
      </c>
    </row>
    <row r="942" spans="1:7" x14ac:dyDescent="0.25">
      <c r="A942">
        <v>933</v>
      </c>
      <c r="B942" s="21">
        <f t="shared" si="14"/>
        <v>0</v>
      </c>
      <c r="C942">
        <v>1.6207919999999999E-4</v>
      </c>
      <c r="E942">
        <v>0</v>
      </c>
      <c r="F942">
        <v>0</v>
      </c>
      <c r="G942">
        <v>0</v>
      </c>
    </row>
    <row r="943" spans="1:7" x14ac:dyDescent="0.25">
      <c r="A943">
        <v>934</v>
      </c>
      <c r="B943" s="21">
        <f t="shared" si="14"/>
        <v>0</v>
      </c>
      <c r="C943">
        <v>1.4414790000000002E-4</v>
      </c>
      <c r="E943">
        <v>0</v>
      </c>
      <c r="F943">
        <v>0</v>
      </c>
      <c r="G943">
        <v>0</v>
      </c>
    </row>
    <row r="944" spans="1:7" x14ac:dyDescent="0.25">
      <c r="A944">
        <v>935</v>
      </c>
      <c r="B944" s="21">
        <f t="shared" si="14"/>
        <v>0</v>
      </c>
      <c r="C944">
        <v>1.179921E-4</v>
      </c>
      <c r="E944">
        <v>0</v>
      </c>
      <c r="F944">
        <v>0</v>
      </c>
      <c r="G944">
        <v>0</v>
      </c>
    </row>
    <row r="945" spans="1:7" x14ac:dyDescent="0.25">
      <c r="A945">
        <v>936</v>
      </c>
      <c r="B945" s="21">
        <f t="shared" si="14"/>
        <v>0</v>
      </c>
      <c r="C945">
        <v>9.7270300000000003E-5</v>
      </c>
      <c r="E945">
        <v>0</v>
      </c>
      <c r="F945">
        <v>0</v>
      </c>
      <c r="G945">
        <v>0</v>
      </c>
    </row>
    <row r="946" spans="1:7" x14ac:dyDescent="0.25">
      <c r="A946">
        <v>937</v>
      </c>
      <c r="B946" s="21">
        <f t="shared" si="14"/>
        <v>0</v>
      </c>
      <c r="C946">
        <v>7.8703500000000003E-5</v>
      </c>
      <c r="E946">
        <v>0</v>
      </c>
      <c r="F946">
        <v>0</v>
      </c>
      <c r="G946">
        <v>0</v>
      </c>
    </row>
    <row r="947" spans="1:7" x14ac:dyDescent="0.25">
      <c r="A947">
        <v>938</v>
      </c>
      <c r="B947" s="21">
        <f t="shared" si="14"/>
        <v>0</v>
      </c>
      <c r="C947">
        <v>7.0792999999999998E-5</v>
      </c>
      <c r="E947">
        <v>0</v>
      </c>
      <c r="F947">
        <v>0</v>
      </c>
      <c r="G947">
        <v>0</v>
      </c>
    </row>
    <row r="948" spans="1:7" x14ac:dyDescent="0.25">
      <c r="A948">
        <v>939</v>
      </c>
      <c r="B948" s="21">
        <f t="shared" si="14"/>
        <v>0</v>
      </c>
      <c r="C948">
        <v>6.7188200000000008E-5</v>
      </c>
      <c r="E948">
        <v>0</v>
      </c>
      <c r="F948">
        <v>0</v>
      </c>
      <c r="G948">
        <v>0</v>
      </c>
    </row>
    <row r="949" spans="1:7" x14ac:dyDescent="0.25">
      <c r="A949">
        <v>940</v>
      </c>
      <c r="B949" s="21">
        <f t="shared" si="14"/>
        <v>0</v>
      </c>
      <c r="C949">
        <v>6.706569999999999E-5</v>
      </c>
      <c r="E949">
        <v>0</v>
      </c>
      <c r="F949">
        <v>0</v>
      </c>
      <c r="G949">
        <v>0</v>
      </c>
    </row>
    <row r="950" spans="1:7" x14ac:dyDescent="0.25">
      <c r="A950">
        <v>941</v>
      </c>
      <c r="B950" s="21">
        <f t="shared" si="14"/>
        <v>0</v>
      </c>
      <c r="C950">
        <v>7.4701999999999991E-5</v>
      </c>
      <c r="E950">
        <v>0</v>
      </c>
      <c r="F950">
        <v>0</v>
      </c>
      <c r="G950">
        <v>0</v>
      </c>
    </row>
    <row r="951" spans="1:7" x14ac:dyDescent="0.25">
      <c r="A951">
        <v>942</v>
      </c>
      <c r="B951" s="21">
        <f t="shared" si="14"/>
        <v>0</v>
      </c>
      <c r="C951">
        <v>9.1643000000000003E-5</v>
      </c>
      <c r="E951">
        <v>0</v>
      </c>
      <c r="F951">
        <v>0</v>
      </c>
      <c r="G951">
        <v>0</v>
      </c>
    </row>
    <row r="952" spans="1:7" x14ac:dyDescent="0.25">
      <c r="A952">
        <v>943</v>
      </c>
      <c r="B952" s="21">
        <f t="shared" si="14"/>
        <v>0</v>
      </c>
      <c r="C952">
        <v>1.141088E-4</v>
      </c>
      <c r="E952">
        <v>0</v>
      </c>
      <c r="F952">
        <v>0</v>
      </c>
      <c r="G952">
        <v>0</v>
      </c>
    </row>
    <row r="953" spans="1:7" x14ac:dyDescent="0.25">
      <c r="A953">
        <v>944</v>
      </c>
      <c r="B953" s="21">
        <f t="shared" si="14"/>
        <v>1.676949685534591E-2</v>
      </c>
      <c r="C953">
        <v>1.2814839999999999E-4</v>
      </c>
      <c r="E953">
        <v>1.676949685534591E-2</v>
      </c>
      <c r="F953">
        <v>1.5517453E-2</v>
      </c>
      <c r="G953">
        <v>3.1007232704402515E-2</v>
      </c>
    </row>
    <row r="954" spans="1:7" x14ac:dyDescent="0.25">
      <c r="A954">
        <v>945</v>
      </c>
      <c r="B954" s="21">
        <f t="shared" si="14"/>
        <v>0.17630817610062893</v>
      </c>
      <c r="C954">
        <v>1.365332E-4</v>
      </c>
      <c r="E954">
        <v>0.17630817610062893</v>
      </c>
      <c r="F954">
        <v>0.125283019</v>
      </c>
      <c r="G954">
        <v>0.27566666666666667</v>
      </c>
    </row>
    <row r="955" spans="1:7" x14ac:dyDescent="0.25">
      <c r="A955">
        <v>946</v>
      </c>
      <c r="B955" s="21">
        <f t="shared" si="14"/>
        <v>0.36248427672955974</v>
      </c>
      <c r="C955">
        <v>1.4458060000000002E-4</v>
      </c>
      <c r="E955">
        <v>0.36248427672955974</v>
      </c>
      <c r="F955">
        <v>0.200581761</v>
      </c>
      <c r="G955">
        <v>0.48018867924528302</v>
      </c>
    </row>
    <row r="956" spans="1:7" x14ac:dyDescent="0.25">
      <c r="A956">
        <v>947</v>
      </c>
      <c r="B956" s="21">
        <f t="shared" si="14"/>
        <v>0.43811320754716981</v>
      </c>
      <c r="C956">
        <v>1.3925179999999999E-4</v>
      </c>
      <c r="E956">
        <v>0.43811320754716981</v>
      </c>
      <c r="F956">
        <v>0.21949685499999999</v>
      </c>
      <c r="G956">
        <v>0.51267295597484275</v>
      </c>
    </row>
    <row r="957" spans="1:7" x14ac:dyDescent="0.25">
      <c r="A957">
        <v>948</v>
      </c>
      <c r="B957" s="21">
        <f t="shared" si="14"/>
        <v>0.43509433962264149</v>
      </c>
      <c r="C957">
        <v>1.3983100000000001E-4</v>
      </c>
      <c r="E957">
        <v>0.43509433962264149</v>
      </c>
      <c r="F957">
        <v>0.231996855</v>
      </c>
      <c r="G957">
        <v>0.48025157232704402</v>
      </c>
    </row>
    <row r="958" spans="1:7" x14ac:dyDescent="0.25">
      <c r="A958">
        <v>949</v>
      </c>
      <c r="B958" s="21">
        <f t="shared" si="14"/>
        <v>0.38849056603773585</v>
      </c>
      <c r="C958">
        <v>1.369334E-4</v>
      </c>
      <c r="E958">
        <v>0.38849056603773585</v>
      </c>
      <c r="F958">
        <v>0.21661949699999999</v>
      </c>
      <c r="G958">
        <v>0.42374213836477986</v>
      </c>
    </row>
    <row r="959" spans="1:7" x14ac:dyDescent="0.25">
      <c r="A959">
        <v>950</v>
      </c>
      <c r="B959" s="21">
        <f t="shared" si="14"/>
        <v>0.37968553459119497</v>
      </c>
      <c r="C959">
        <v>1.395081E-4</v>
      </c>
      <c r="E959">
        <v>0.37968553459119497</v>
      </c>
      <c r="F959">
        <v>0.195738994</v>
      </c>
      <c r="G959">
        <v>0.45242138364779877</v>
      </c>
    </row>
    <row r="960" spans="1:7" x14ac:dyDescent="0.25">
      <c r="A960">
        <v>951</v>
      </c>
      <c r="B960" s="21">
        <f t="shared" si="14"/>
        <v>0.3059056603773585</v>
      </c>
      <c r="C960">
        <v>1.4038160000000001E-4</v>
      </c>
      <c r="E960">
        <v>0.3059056603773585</v>
      </c>
      <c r="F960">
        <v>0.181603774</v>
      </c>
      <c r="G960">
        <v>0.42635220125786161</v>
      </c>
    </row>
    <row r="961" spans="1:7" x14ac:dyDescent="0.25">
      <c r="A961">
        <v>952</v>
      </c>
      <c r="B961" s="21">
        <f t="shared" si="14"/>
        <v>0.10532389937106919</v>
      </c>
      <c r="C961">
        <v>1.4710050000000001E-4</v>
      </c>
      <c r="E961">
        <v>0.10532389937106919</v>
      </c>
      <c r="F961">
        <v>8.2888365000000006E-2</v>
      </c>
      <c r="G961">
        <v>0.17156603773584908</v>
      </c>
    </row>
    <row r="962" spans="1:7" x14ac:dyDescent="0.25">
      <c r="A962">
        <v>953</v>
      </c>
      <c r="B962" s="21">
        <f t="shared" si="14"/>
        <v>0</v>
      </c>
      <c r="C962">
        <v>1.62984E-4</v>
      </c>
      <c r="E962">
        <v>0</v>
      </c>
      <c r="F962">
        <v>0</v>
      </c>
      <c r="G962">
        <v>0</v>
      </c>
    </row>
    <row r="963" spans="1:7" x14ac:dyDescent="0.25">
      <c r="A963">
        <v>954</v>
      </c>
      <c r="B963" s="21">
        <f t="shared" si="14"/>
        <v>0</v>
      </c>
      <c r="C963">
        <v>1.7864939999999999E-4</v>
      </c>
      <c r="E963">
        <v>0</v>
      </c>
      <c r="F963">
        <v>0</v>
      </c>
      <c r="G963">
        <v>0</v>
      </c>
    </row>
    <row r="964" spans="1:7" x14ac:dyDescent="0.25">
      <c r="A964">
        <v>955</v>
      </c>
      <c r="B964" s="21">
        <f t="shared" si="14"/>
        <v>0</v>
      </c>
      <c r="C964">
        <v>1.8614289999999999E-4</v>
      </c>
      <c r="E964">
        <v>0</v>
      </c>
      <c r="F964">
        <v>0</v>
      </c>
      <c r="G964">
        <v>0</v>
      </c>
    </row>
    <row r="965" spans="1:7" x14ac:dyDescent="0.25">
      <c r="A965">
        <v>956</v>
      </c>
      <c r="B965" s="21">
        <f t="shared" si="14"/>
        <v>0</v>
      </c>
      <c r="C965">
        <v>1.819511E-4</v>
      </c>
      <c r="E965">
        <v>0</v>
      </c>
      <c r="F965">
        <v>0</v>
      </c>
      <c r="G965">
        <v>0</v>
      </c>
    </row>
    <row r="966" spans="1:7" x14ac:dyDescent="0.25">
      <c r="A966">
        <v>957</v>
      </c>
      <c r="B966" s="21">
        <f t="shared" ref="B966:B1029" si="15">IF(rodzaj=$E$6,E966,IF(rodzaj=$F$6,F966,G966))</f>
        <v>0</v>
      </c>
      <c r="C966">
        <v>1.7077919999999999E-4</v>
      </c>
      <c r="E966">
        <v>0</v>
      </c>
      <c r="F966">
        <v>0</v>
      </c>
      <c r="G966">
        <v>0</v>
      </c>
    </row>
    <row r="967" spans="1:7" x14ac:dyDescent="0.25">
      <c r="A967">
        <v>958</v>
      </c>
      <c r="B967" s="21">
        <f t="shared" si="15"/>
        <v>0</v>
      </c>
      <c r="C967">
        <v>1.5098490000000001E-4</v>
      </c>
      <c r="E967">
        <v>0</v>
      </c>
      <c r="F967">
        <v>0</v>
      </c>
      <c r="G967">
        <v>0</v>
      </c>
    </row>
    <row r="968" spans="1:7" x14ac:dyDescent="0.25">
      <c r="A968">
        <v>959</v>
      </c>
      <c r="B968" s="21">
        <f t="shared" si="15"/>
        <v>0</v>
      </c>
      <c r="C968">
        <v>1.234218E-4</v>
      </c>
      <c r="E968">
        <v>0</v>
      </c>
      <c r="F968">
        <v>0</v>
      </c>
      <c r="G968">
        <v>0</v>
      </c>
    </row>
    <row r="969" spans="1:7" x14ac:dyDescent="0.25">
      <c r="A969">
        <v>960</v>
      </c>
      <c r="B969" s="21">
        <f t="shared" si="15"/>
        <v>0</v>
      </c>
      <c r="C969">
        <v>1.0043379999999999E-4</v>
      </c>
      <c r="E969">
        <v>0</v>
      </c>
      <c r="F969">
        <v>0</v>
      </c>
      <c r="G969">
        <v>0</v>
      </c>
    </row>
    <row r="970" spans="1:7" x14ac:dyDescent="0.25">
      <c r="A970">
        <v>961</v>
      </c>
      <c r="B970" s="21">
        <f t="shared" si="15"/>
        <v>0</v>
      </c>
      <c r="C970">
        <v>8.0430400000000002E-5</v>
      </c>
      <c r="E970">
        <v>0</v>
      </c>
      <c r="F970">
        <v>0</v>
      </c>
      <c r="G970">
        <v>0</v>
      </c>
    </row>
    <row r="971" spans="1:7" x14ac:dyDescent="0.25">
      <c r="A971">
        <v>962</v>
      </c>
      <c r="B971" s="21">
        <f t="shared" si="15"/>
        <v>0</v>
      </c>
      <c r="C971">
        <v>7.10073E-5</v>
      </c>
      <c r="E971">
        <v>0</v>
      </c>
      <c r="F971">
        <v>0</v>
      </c>
      <c r="G971">
        <v>0</v>
      </c>
    </row>
    <row r="972" spans="1:7" x14ac:dyDescent="0.25">
      <c r="A972">
        <v>963</v>
      </c>
      <c r="B972" s="21">
        <f t="shared" si="15"/>
        <v>0</v>
      </c>
      <c r="C972">
        <v>6.7491500000000003E-5</v>
      </c>
      <c r="E972">
        <v>0</v>
      </c>
      <c r="F972">
        <v>0</v>
      </c>
      <c r="G972">
        <v>0</v>
      </c>
    </row>
    <row r="973" spans="1:7" x14ac:dyDescent="0.25">
      <c r="A973">
        <v>964</v>
      </c>
      <c r="B973" s="21">
        <f t="shared" si="15"/>
        <v>0</v>
      </c>
      <c r="C973">
        <v>6.7662899999999999E-5</v>
      </c>
      <c r="E973">
        <v>0</v>
      </c>
      <c r="F973">
        <v>0</v>
      </c>
      <c r="G973">
        <v>0</v>
      </c>
    </row>
    <row r="974" spans="1:7" x14ac:dyDescent="0.25">
      <c r="A974">
        <v>965</v>
      </c>
      <c r="B974" s="21">
        <f t="shared" si="15"/>
        <v>0</v>
      </c>
      <c r="C974">
        <v>7.4046000000000002E-5</v>
      </c>
      <c r="E974">
        <v>0</v>
      </c>
      <c r="F974">
        <v>0</v>
      </c>
      <c r="G974">
        <v>0</v>
      </c>
    </row>
    <row r="975" spans="1:7" x14ac:dyDescent="0.25">
      <c r="A975">
        <v>966</v>
      </c>
      <c r="B975" s="21">
        <f t="shared" si="15"/>
        <v>0</v>
      </c>
      <c r="C975">
        <v>9.1104400000000001E-5</v>
      </c>
      <c r="E975">
        <v>0</v>
      </c>
      <c r="F975">
        <v>0</v>
      </c>
      <c r="G975">
        <v>0</v>
      </c>
    </row>
    <row r="976" spans="1:7" x14ac:dyDescent="0.25">
      <c r="A976">
        <v>967</v>
      </c>
      <c r="B976" s="21">
        <f t="shared" si="15"/>
        <v>0</v>
      </c>
      <c r="C976">
        <v>1.1583120000000001E-4</v>
      </c>
      <c r="E976">
        <v>0</v>
      </c>
      <c r="F976">
        <v>0</v>
      </c>
      <c r="G976">
        <v>0</v>
      </c>
    </row>
    <row r="977" spans="1:7" x14ac:dyDescent="0.25">
      <c r="A977">
        <v>968</v>
      </c>
      <c r="B977" s="21">
        <f t="shared" si="15"/>
        <v>2.0809748427672956E-2</v>
      </c>
      <c r="C977">
        <v>1.303474E-4</v>
      </c>
      <c r="E977">
        <v>2.0809748427672956E-2</v>
      </c>
      <c r="F977">
        <v>1.9382074999999999E-2</v>
      </c>
      <c r="G977">
        <v>4.0091194968553456E-2</v>
      </c>
    </row>
    <row r="978" spans="1:7" x14ac:dyDescent="0.25">
      <c r="A978">
        <v>969</v>
      </c>
      <c r="B978" s="21">
        <f t="shared" si="15"/>
        <v>0.22414465408805032</v>
      </c>
      <c r="C978">
        <v>1.320975E-4</v>
      </c>
      <c r="E978">
        <v>0.22414465408805032</v>
      </c>
      <c r="F978">
        <v>0.152690252</v>
      </c>
      <c r="G978">
        <v>0.37</v>
      </c>
    </row>
    <row r="979" spans="1:7" x14ac:dyDescent="0.25">
      <c r="A979">
        <v>970</v>
      </c>
      <c r="B979" s="21">
        <f t="shared" si="15"/>
        <v>0.45141509433962262</v>
      </c>
      <c r="C979">
        <v>1.3538229999999999E-4</v>
      </c>
      <c r="E979">
        <v>0.45141509433962262</v>
      </c>
      <c r="F979">
        <v>0.23161949700000001</v>
      </c>
      <c r="G979">
        <v>0.61654088050314459</v>
      </c>
    </row>
    <row r="980" spans="1:7" x14ac:dyDescent="0.25">
      <c r="A980">
        <v>971</v>
      </c>
      <c r="B980" s="21">
        <f t="shared" si="15"/>
        <v>0.55503144654088055</v>
      </c>
      <c r="C980">
        <v>1.3520310000000001E-4</v>
      </c>
      <c r="E980">
        <v>0.55503144654088055</v>
      </c>
      <c r="F980">
        <v>0.24985849099999999</v>
      </c>
      <c r="G980">
        <v>0.6670440251572326</v>
      </c>
    </row>
    <row r="981" spans="1:7" x14ac:dyDescent="0.25">
      <c r="A981">
        <v>972</v>
      </c>
      <c r="B981" s="21">
        <f t="shared" si="15"/>
        <v>0.57088050314465411</v>
      </c>
      <c r="C981">
        <v>1.3718090000000002E-4</v>
      </c>
      <c r="E981">
        <v>0.57088050314465411</v>
      </c>
      <c r="F981">
        <v>0.271053459</v>
      </c>
      <c r="G981">
        <v>0.64852201257861641</v>
      </c>
    </row>
    <row r="982" spans="1:7" x14ac:dyDescent="0.25">
      <c r="A982">
        <v>973</v>
      </c>
      <c r="B982" s="21">
        <f t="shared" si="15"/>
        <v>0.58022012578616344</v>
      </c>
      <c r="C982">
        <v>1.3667430000000001E-4</v>
      </c>
      <c r="E982">
        <v>0.58022012578616344</v>
      </c>
      <c r="F982">
        <v>0.26937106900000002</v>
      </c>
      <c r="G982">
        <v>0.66732704402515719</v>
      </c>
    </row>
    <row r="983" spans="1:7" x14ac:dyDescent="0.25">
      <c r="A983">
        <v>974</v>
      </c>
      <c r="B983" s="21">
        <f t="shared" si="15"/>
        <v>0.48817610062893085</v>
      </c>
      <c r="C983">
        <v>1.351333E-4</v>
      </c>
      <c r="E983">
        <v>0.48817610062893085</v>
      </c>
      <c r="F983">
        <v>0.22410377400000001</v>
      </c>
      <c r="G983">
        <v>0.60094339622641513</v>
      </c>
    </row>
    <row r="984" spans="1:7" x14ac:dyDescent="0.25">
      <c r="A984">
        <v>975</v>
      </c>
      <c r="B984" s="21">
        <f t="shared" si="15"/>
        <v>0.30331761006289309</v>
      </c>
      <c r="C984">
        <v>1.3705710000000001E-4</v>
      </c>
      <c r="E984">
        <v>0.30331761006289309</v>
      </c>
      <c r="F984">
        <v>0.182389937</v>
      </c>
      <c r="G984">
        <v>0.41902515723270439</v>
      </c>
    </row>
    <row r="985" spans="1:7" x14ac:dyDescent="0.25">
      <c r="A985">
        <v>976</v>
      </c>
      <c r="B985" s="21">
        <f t="shared" si="15"/>
        <v>9.7097484276729554E-2</v>
      </c>
      <c r="C985">
        <v>1.4417219999999999E-4</v>
      </c>
      <c r="E985">
        <v>9.7097484276729554E-2</v>
      </c>
      <c r="F985">
        <v>7.8314465E-2</v>
      </c>
      <c r="G985">
        <v>0.14757861635220126</v>
      </c>
    </row>
    <row r="986" spans="1:7" x14ac:dyDescent="0.25">
      <c r="A986">
        <v>977</v>
      </c>
      <c r="B986" s="21">
        <f t="shared" si="15"/>
        <v>0</v>
      </c>
      <c r="C986">
        <v>1.56708E-4</v>
      </c>
      <c r="E986">
        <v>0</v>
      </c>
      <c r="F986">
        <v>0</v>
      </c>
      <c r="G986">
        <v>0</v>
      </c>
    </row>
    <row r="987" spans="1:7" x14ac:dyDescent="0.25">
      <c r="A987">
        <v>978</v>
      </c>
      <c r="B987" s="21">
        <f t="shared" si="15"/>
        <v>0</v>
      </c>
      <c r="C987">
        <v>1.7735319999999998E-4</v>
      </c>
      <c r="E987">
        <v>0</v>
      </c>
      <c r="F987">
        <v>0</v>
      </c>
      <c r="G987">
        <v>0</v>
      </c>
    </row>
    <row r="988" spans="1:7" x14ac:dyDescent="0.25">
      <c r="A988">
        <v>979</v>
      </c>
      <c r="B988" s="21">
        <f t="shared" si="15"/>
        <v>0</v>
      </c>
      <c r="C988">
        <v>1.8262429999999999E-4</v>
      </c>
      <c r="E988">
        <v>0</v>
      </c>
      <c r="F988">
        <v>0</v>
      </c>
      <c r="G988">
        <v>0</v>
      </c>
    </row>
    <row r="989" spans="1:7" x14ac:dyDescent="0.25">
      <c r="A989">
        <v>980</v>
      </c>
      <c r="B989" s="21">
        <f t="shared" si="15"/>
        <v>0</v>
      </c>
      <c r="C989">
        <v>1.7957140000000001E-4</v>
      </c>
      <c r="E989">
        <v>0</v>
      </c>
      <c r="F989">
        <v>0</v>
      </c>
      <c r="G989">
        <v>0</v>
      </c>
    </row>
    <row r="990" spans="1:7" x14ac:dyDescent="0.25">
      <c r="A990">
        <v>981</v>
      </c>
      <c r="B990" s="21">
        <f t="shared" si="15"/>
        <v>0</v>
      </c>
      <c r="C990">
        <v>1.686976E-4</v>
      </c>
      <c r="E990">
        <v>0</v>
      </c>
      <c r="F990">
        <v>0</v>
      </c>
      <c r="G990">
        <v>0</v>
      </c>
    </row>
    <row r="991" spans="1:7" x14ac:dyDescent="0.25">
      <c r="A991">
        <v>982</v>
      </c>
      <c r="B991" s="21">
        <f t="shared" si="15"/>
        <v>0</v>
      </c>
      <c r="C991">
        <v>1.4722030000000001E-4</v>
      </c>
      <c r="E991">
        <v>0</v>
      </c>
      <c r="F991">
        <v>0</v>
      </c>
      <c r="G991">
        <v>0</v>
      </c>
    </row>
    <row r="992" spans="1:7" x14ac:dyDescent="0.25">
      <c r="A992">
        <v>983</v>
      </c>
      <c r="B992" s="21">
        <f t="shared" si="15"/>
        <v>0</v>
      </c>
      <c r="C992">
        <v>1.2144770000000001E-4</v>
      </c>
      <c r="E992">
        <v>0</v>
      </c>
      <c r="F992">
        <v>0</v>
      </c>
      <c r="G992">
        <v>0</v>
      </c>
    </row>
    <row r="993" spans="1:7" x14ac:dyDescent="0.25">
      <c r="A993">
        <v>984</v>
      </c>
      <c r="B993" s="21">
        <f t="shared" si="15"/>
        <v>0</v>
      </c>
      <c r="C993">
        <v>9.9603300000000009E-5</v>
      </c>
      <c r="E993">
        <v>0</v>
      </c>
      <c r="F993">
        <v>0</v>
      </c>
      <c r="G993">
        <v>0</v>
      </c>
    </row>
    <row r="994" spans="1:7" x14ac:dyDescent="0.25">
      <c r="A994">
        <v>985</v>
      </c>
      <c r="B994" s="21">
        <f t="shared" si="15"/>
        <v>0</v>
      </c>
      <c r="C994">
        <v>7.9707399999999988E-5</v>
      </c>
      <c r="E994">
        <v>0</v>
      </c>
      <c r="F994">
        <v>0</v>
      </c>
      <c r="G994">
        <v>0</v>
      </c>
    </row>
    <row r="995" spans="1:7" x14ac:dyDescent="0.25">
      <c r="A995">
        <v>986</v>
      </c>
      <c r="B995" s="21">
        <f t="shared" si="15"/>
        <v>0</v>
      </c>
      <c r="C995">
        <v>7.0080200000000007E-5</v>
      </c>
      <c r="E995">
        <v>0</v>
      </c>
      <c r="F995">
        <v>0</v>
      </c>
      <c r="G995">
        <v>0</v>
      </c>
    </row>
    <row r="996" spans="1:7" x14ac:dyDescent="0.25">
      <c r="A996">
        <v>987</v>
      </c>
      <c r="B996" s="21">
        <f t="shared" si="15"/>
        <v>0</v>
      </c>
      <c r="C996">
        <v>6.6925899999999996E-5</v>
      </c>
      <c r="E996">
        <v>0</v>
      </c>
      <c r="F996">
        <v>0</v>
      </c>
      <c r="G996">
        <v>0</v>
      </c>
    </row>
    <row r="997" spans="1:7" x14ac:dyDescent="0.25">
      <c r="A997">
        <v>988</v>
      </c>
      <c r="B997" s="21">
        <f t="shared" si="15"/>
        <v>0</v>
      </c>
      <c r="C997">
        <v>6.7667499999999995E-5</v>
      </c>
      <c r="E997">
        <v>0</v>
      </c>
      <c r="F997">
        <v>0</v>
      </c>
      <c r="G997">
        <v>0</v>
      </c>
    </row>
    <row r="998" spans="1:7" x14ac:dyDescent="0.25">
      <c r="A998">
        <v>989</v>
      </c>
      <c r="B998" s="21">
        <f t="shared" si="15"/>
        <v>0</v>
      </c>
      <c r="C998">
        <v>7.3592900000000005E-5</v>
      </c>
      <c r="E998">
        <v>0</v>
      </c>
      <c r="F998">
        <v>0</v>
      </c>
      <c r="G998">
        <v>0</v>
      </c>
    </row>
    <row r="999" spans="1:7" x14ac:dyDescent="0.25">
      <c r="A999">
        <v>990</v>
      </c>
      <c r="B999" s="21">
        <f t="shared" si="15"/>
        <v>0</v>
      </c>
      <c r="C999">
        <v>9.1132399999999995E-5</v>
      </c>
      <c r="E999">
        <v>0</v>
      </c>
      <c r="F999">
        <v>0</v>
      </c>
      <c r="G999">
        <v>0</v>
      </c>
    </row>
    <row r="1000" spans="1:7" x14ac:dyDescent="0.25">
      <c r="A1000">
        <v>991</v>
      </c>
      <c r="B1000" s="21">
        <f t="shared" si="15"/>
        <v>0</v>
      </c>
      <c r="C1000">
        <v>1.142991E-4</v>
      </c>
      <c r="E1000">
        <v>0</v>
      </c>
      <c r="F1000">
        <v>0</v>
      </c>
      <c r="G1000">
        <v>0</v>
      </c>
    </row>
    <row r="1001" spans="1:7" x14ac:dyDescent="0.25">
      <c r="A1001">
        <v>992</v>
      </c>
      <c r="B1001" s="21">
        <f t="shared" si="15"/>
        <v>0</v>
      </c>
      <c r="C1001">
        <v>1.2630850000000001E-4</v>
      </c>
      <c r="E1001">
        <v>0</v>
      </c>
      <c r="F1001">
        <v>0</v>
      </c>
      <c r="G1001">
        <v>0</v>
      </c>
    </row>
    <row r="1002" spans="1:7" x14ac:dyDescent="0.25">
      <c r="A1002">
        <v>993</v>
      </c>
      <c r="B1002" s="21">
        <f t="shared" si="15"/>
        <v>4.3562893081761006E-2</v>
      </c>
      <c r="C1002">
        <v>1.313299E-4</v>
      </c>
      <c r="E1002">
        <v>4.3562893081761006E-2</v>
      </c>
      <c r="F1002">
        <v>4.0757861999999999E-2</v>
      </c>
      <c r="G1002">
        <v>3.2908805031446546E-2</v>
      </c>
    </row>
    <row r="1003" spans="1:7" x14ac:dyDescent="0.25">
      <c r="A1003">
        <v>994</v>
      </c>
      <c r="B1003" s="21">
        <f t="shared" si="15"/>
        <v>9.7427672955974834E-2</v>
      </c>
      <c r="C1003">
        <v>1.342959E-4</v>
      </c>
      <c r="E1003">
        <v>9.7427672955974834E-2</v>
      </c>
      <c r="F1003">
        <v>8.5427672999999996E-2</v>
      </c>
      <c r="G1003">
        <v>8.4110062893081775E-2</v>
      </c>
    </row>
    <row r="1004" spans="1:7" x14ac:dyDescent="0.25">
      <c r="A1004">
        <v>995</v>
      </c>
      <c r="B1004" s="21">
        <f t="shared" si="15"/>
        <v>0.25622641509433963</v>
      </c>
      <c r="C1004">
        <v>1.311308E-4</v>
      </c>
      <c r="E1004">
        <v>0.25622641509433963</v>
      </c>
      <c r="F1004">
        <v>0.17011006300000001</v>
      </c>
      <c r="G1004">
        <v>0.26600314465408803</v>
      </c>
    </row>
    <row r="1005" spans="1:7" x14ac:dyDescent="0.25">
      <c r="A1005">
        <v>996</v>
      </c>
      <c r="B1005" s="21">
        <f t="shared" si="15"/>
        <v>0.16867295597484278</v>
      </c>
      <c r="C1005">
        <v>1.3343869999999999E-4</v>
      </c>
      <c r="E1005">
        <v>0.16867295597484278</v>
      </c>
      <c r="F1005">
        <v>0.13900943399999999</v>
      </c>
      <c r="G1005">
        <v>0.14999371069182391</v>
      </c>
    </row>
    <row r="1006" spans="1:7" x14ac:dyDescent="0.25">
      <c r="A1006">
        <v>997</v>
      </c>
      <c r="B1006" s="21">
        <f t="shared" si="15"/>
        <v>0.12279559748427674</v>
      </c>
      <c r="C1006">
        <v>1.313272E-4</v>
      </c>
      <c r="E1006">
        <v>0.12279559748427674</v>
      </c>
      <c r="F1006">
        <v>0.108608491</v>
      </c>
      <c r="G1006">
        <v>0.10351572327044026</v>
      </c>
    </row>
    <row r="1007" spans="1:7" x14ac:dyDescent="0.25">
      <c r="A1007">
        <v>998</v>
      </c>
      <c r="B1007" s="21">
        <f t="shared" si="15"/>
        <v>6.716981132075471E-2</v>
      </c>
      <c r="C1007">
        <v>1.321978E-4</v>
      </c>
      <c r="E1007">
        <v>6.716981132075471E-2</v>
      </c>
      <c r="F1007">
        <v>6.3834905999999997E-2</v>
      </c>
      <c r="G1007">
        <v>5.1647798742138366E-2</v>
      </c>
    </row>
    <row r="1008" spans="1:7" x14ac:dyDescent="0.25">
      <c r="A1008">
        <v>999</v>
      </c>
      <c r="B1008" s="21">
        <f t="shared" si="15"/>
        <v>9.2833333333333323E-2</v>
      </c>
      <c r="C1008">
        <v>1.3296980000000001E-4</v>
      </c>
      <c r="E1008">
        <v>9.2833333333333323E-2</v>
      </c>
      <c r="F1008">
        <v>8.0885219999999994E-2</v>
      </c>
      <c r="G1008">
        <v>8.3097484276729555E-2</v>
      </c>
    </row>
    <row r="1009" spans="1:7" x14ac:dyDescent="0.25">
      <c r="A1009">
        <v>1000</v>
      </c>
      <c r="B1009" s="21">
        <f t="shared" si="15"/>
        <v>1.6258805031446541E-2</v>
      </c>
      <c r="C1009">
        <v>1.4000800000000001E-4</v>
      </c>
      <c r="E1009">
        <v>1.6258805031446541E-2</v>
      </c>
      <c r="F1009">
        <v>1.6305031000000001E-2</v>
      </c>
      <c r="G1009">
        <v>5.8581761006289311E-3</v>
      </c>
    </row>
    <row r="1010" spans="1:7" x14ac:dyDescent="0.25">
      <c r="A1010">
        <v>1001</v>
      </c>
      <c r="B1010" s="21">
        <f t="shared" si="15"/>
        <v>0</v>
      </c>
      <c r="C1010">
        <v>1.5265450000000001E-4</v>
      </c>
      <c r="E1010">
        <v>0</v>
      </c>
      <c r="F1010">
        <v>0</v>
      </c>
      <c r="G1010">
        <v>0</v>
      </c>
    </row>
    <row r="1011" spans="1:7" x14ac:dyDescent="0.25">
      <c r="A1011">
        <v>1002</v>
      </c>
      <c r="B1011" s="21">
        <f t="shared" si="15"/>
        <v>0</v>
      </c>
      <c r="C1011">
        <v>1.7081659999999997E-4</v>
      </c>
      <c r="E1011">
        <v>0</v>
      </c>
      <c r="F1011">
        <v>0</v>
      </c>
      <c r="G1011">
        <v>0</v>
      </c>
    </row>
    <row r="1012" spans="1:7" x14ac:dyDescent="0.25">
      <c r="A1012">
        <v>1003</v>
      </c>
      <c r="B1012" s="21">
        <f t="shared" si="15"/>
        <v>0</v>
      </c>
      <c r="C1012">
        <v>1.8103780000000002E-4</v>
      </c>
      <c r="E1012">
        <v>0</v>
      </c>
      <c r="F1012">
        <v>0</v>
      </c>
      <c r="G1012">
        <v>0</v>
      </c>
    </row>
    <row r="1013" spans="1:7" x14ac:dyDescent="0.25">
      <c r="A1013">
        <v>1004</v>
      </c>
      <c r="B1013" s="21">
        <f t="shared" si="15"/>
        <v>0</v>
      </c>
      <c r="C1013">
        <v>1.8077180000000001E-4</v>
      </c>
      <c r="E1013">
        <v>0</v>
      </c>
      <c r="F1013">
        <v>0</v>
      </c>
      <c r="G1013">
        <v>0</v>
      </c>
    </row>
    <row r="1014" spans="1:7" x14ac:dyDescent="0.25">
      <c r="A1014">
        <v>1005</v>
      </c>
      <c r="B1014" s="21">
        <f t="shared" si="15"/>
        <v>0</v>
      </c>
      <c r="C1014">
        <v>1.6931119999999999E-4</v>
      </c>
      <c r="E1014">
        <v>0</v>
      </c>
      <c r="F1014">
        <v>0</v>
      </c>
      <c r="G1014">
        <v>0</v>
      </c>
    </row>
    <row r="1015" spans="1:7" x14ac:dyDescent="0.25">
      <c r="A1015">
        <v>1006</v>
      </c>
      <c r="B1015" s="21">
        <f t="shared" si="15"/>
        <v>0</v>
      </c>
      <c r="C1015">
        <v>1.4943779999999999E-4</v>
      </c>
      <c r="E1015">
        <v>0</v>
      </c>
      <c r="F1015">
        <v>0</v>
      </c>
      <c r="G1015">
        <v>0</v>
      </c>
    </row>
    <row r="1016" spans="1:7" x14ac:dyDescent="0.25">
      <c r="A1016">
        <v>1007</v>
      </c>
      <c r="B1016" s="21">
        <f t="shared" si="15"/>
        <v>0</v>
      </c>
      <c r="C1016">
        <v>1.24022E-4</v>
      </c>
      <c r="E1016">
        <v>0</v>
      </c>
      <c r="F1016">
        <v>0</v>
      </c>
      <c r="G1016">
        <v>0</v>
      </c>
    </row>
    <row r="1017" spans="1:7" x14ac:dyDescent="0.25">
      <c r="A1017">
        <v>1008</v>
      </c>
      <c r="B1017" s="21">
        <f t="shared" si="15"/>
        <v>0</v>
      </c>
      <c r="C1017">
        <v>1.0013090000000001E-4</v>
      </c>
      <c r="E1017">
        <v>0</v>
      </c>
      <c r="F1017">
        <v>0</v>
      </c>
      <c r="G1017">
        <v>0</v>
      </c>
    </row>
    <row r="1018" spans="1:7" x14ac:dyDescent="0.25">
      <c r="A1018">
        <v>1009</v>
      </c>
      <c r="B1018" s="21">
        <f t="shared" si="15"/>
        <v>0</v>
      </c>
      <c r="C1018">
        <v>8.04575E-5</v>
      </c>
      <c r="E1018">
        <v>0</v>
      </c>
      <c r="F1018">
        <v>0</v>
      </c>
      <c r="G1018">
        <v>0</v>
      </c>
    </row>
    <row r="1019" spans="1:7" x14ac:dyDescent="0.25">
      <c r="A1019">
        <v>1010</v>
      </c>
      <c r="B1019" s="21">
        <f t="shared" si="15"/>
        <v>0</v>
      </c>
      <c r="C1019">
        <v>7.0260999999999997E-5</v>
      </c>
      <c r="E1019">
        <v>0</v>
      </c>
      <c r="F1019">
        <v>0</v>
      </c>
      <c r="G1019">
        <v>0</v>
      </c>
    </row>
    <row r="1020" spans="1:7" x14ac:dyDescent="0.25">
      <c r="A1020">
        <v>1011</v>
      </c>
      <c r="B1020" s="21">
        <f t="shared" si="15"/>
        <v>0</v>
      </c>
      <c r="C1020">
        <v>6.5794499999999995E-5</v>
      </c>
      <c r="E1020">
        <v>0</v>
      </c>
      <c r="F1020">
        <v>0</v>
      </c>
      <c r="G1020">
        <v>0</v>
      </c>
    </row>
    <row r="1021" spans="1:7" x14ac:dyDescent="0.25">
      <c r="A1021">
        <v>1012</v>
      </c>
      <c r="B1021" s="21">
        <f t="shared" si="15"/>
        <v>0</v>
      </c>
      <c r="C1021">
        <v>6.7181399999999993E-5</v>
      </c>
      <c r="E1021">
        <v>0</v>
      </c>
      <c r="F1021">
        <v>0</v>
      </c>
      <c r="G1021">
        <v>0</v>
      </c>
    </row>
    <row r="1022" spans="1:7" x14ac:dyDescent="0.25">
      <c r="A1022">
        <v>1013</v>
      </c>
      <c r="B1022" s="21">
        <f t="shared" si="15"/>
        <v>0</v>
      </c>
      <c r="C1022">
        <v>7.2972199999999992E-5</v>
      </c>
      <c r="E1022">
        <v>0</v>
      </c>
      <c r="F1022">
        <v>0</v>
      </c>
      <c r="G1022">
        <v>0</v>
      </c>
    </row>
    <row r="1023" spans="1:7" x14ac:dyDescent="0.25">
      <c r="A1023">
        <v>1014</v>
      </c>
      <c r="B1023" s="21">
        <f t="shared" si="15"/>
        <v>0</v>
      </c>
      <c r="C1023">
        <v>8.9458399999999997E-5</v>
      </c>
      <c r="E1023">
        <v>0</v>
      </c>
      <c r="F1023">
        <v>0</v>
      </c>
      <c r="G1023">
        <v>0</v>
      </c>
    </row>
    <row r="1024" spans="1:7" x14ac:dyDescent="0.25">
      <c r="A1024">
        <v>1015</v>
      </c>
      <c r="B1024" s="21">
        <f t="shared" si="15"/>
        <v>0</v>
      </c>
      <c r="C1024">
        <v>1.134853E-4</v>
      </c>
      <c r="E1024">
        <v>0</v>
      </c>
      <c r="F1024">
        <v>0</v>
      </c>
      <c r="G1024">
        <v>0</v>
      </c>
    </row>
    <row r="1025" spans="1:7" x14ac:dyDescent="0.25">
      <c r="A1025">
        <v>1016</v>
      </c>
      <c r="B1025" s="21">
        <f t="shared" si="15"/>
        <v>3.9367924528301887E-2</v>
      </c>
      <c r="C1025">
        <v>1.2657439999999999E-4</v>
      </c>
      <c r="E1025">
        <v>3.9367924528301887E-2</v>
      </c>
      <c r="F1025">
        <v>3.5688679000000001E-2</v>
      </c>
      <c r="G1025">
        <v>8.6047169811320753E-2</v>
      </c>
    </row>
    <row r="1026" spans="1:7" x14ac:dyDescent="0.25">
      <c r="A1026">
        <v>1017</v>
      </c>
      <c r="B1026" s="21">
        <f t="shared" si="15"/>
        <v>0.23253773584905663</v>
      </c>
      <c r="C1026">
        <v>1.317557E-4</v>
      </c>
      <c r="E1026">
        <v>0.23253773584905663</v>
      </c>
      <c r="F1026">
        <v>0.159732704</v>
      </c>
      <c r="G1026">
        <v>0.37946540880503143</v>
      </c>
    </row>
    <row r="1027" spans="1:7" x14ac:dyDescent="0.25">
      <c r="A1027">
        <v>1018</v>
      </c>
      <c r="B1027" s="21">
        <f t="shared" si="15"/>
        <v>0.27084905660377356</v>
      </c>
      <c r="C1027">
        <v>1.344653E-4</v>
      </c>
      <c r="E1027">
        <v>0.27084905660377356</v>
      </c>
      <c r="F1027">
        <v>0.17261006300000001</v>
      </c>
      <c r="G1027">
        <v>0.33025157232704405</v>
      </c>
    </row>
    <row r="1028" spans="1:7" x14ac:dyDescent="0.25">
      <c r="A1028">
        <v>1019</v>
      </c>
      <c r="B1028" s="21">
        <f t="shared" si="15"/>
        <v>0.22770125786163523</v>
      </c>
      <c r="C1028">
        <v>1.3308100000000001E-4</v>
      </c>
      <c r="E1028">
        <v>0.22770125786163523</v>
      </c>
      <c r="F1028">
        <v>0.159481132</v>
      </c>
      <c r="G1028">
        <v>0.23000943396226414</v>
      </c>
    </row>
    <row r="1029" spans="1:7" x14ac:dyDescent="0.25">
      <c r="A1029">
        <v>1020</v>
      </c>
      <c r="B1029" s="21">
        <f t="shared" si="15"/>
        <v>0.10936477987421382</v>
      </c>
      <c r="C1029">
        <v>1.3211559999999999E-4</v>
      </c>
      <c r="E1029">
        <v>0.10936477987421382</v>
      </c>
      <c r="F1029">
        <v>9.9375785999999994E-2</v>
      </c>
      <c r="G1029">
        <v>9.0462264150943397E-2</v>
      </c>
    </row>
    <row r="1030" spans="1:7" x14ac:dyDescent="0.25">
      <c r="A1030">
        <v>1021</v>
      </c>
      <c r="B1030" s="21">
        <f t="shared" ref="B1030:B1093" si="16">IF(rodzaj=$E$6,E1030,IF(rodzaj=$F$6,F1030,G1030))</f>
        <v>0.10271383647798742</v>
      </c>
      <c r="C1030">
        <v>1.3158049999999999E-4</v>
      </c>
      <c r="E1030">
        <v>0.10271383647798742</v>
      </c>
      <c r="F1030">
        <v>9.3933961999999996E-2</v>
      </c>
      <c r="G1030">
        <v>8.4345911949685548E-2</v>
      </c>
    </row>
    <row r="1031" spans="1:7" x14ac:dyDescent="0.25">
      <c r="A1031">
        <v>1022</v>
      </c>
      <c r="B1031" s="21">
        <f t="shared" si="16"/>
        <v>8.2317610062893079E-2</v>
      </c>
      <c r="C1031">
        <v>1.325318E-4</v>
      </c>
      <c r="E1031">
        <v>8.2317610062893079E-2</v>
      </c>
      <c r="F1031">
        <v>7.6253144999999994E-2</v>
      </c>
      <c r="G1031">
        <v>6.5729559748427674E-2</v>
      </c>
    </row>
    <row r="1032" spans="1:7" x14ac:dyDescent="0.25">
      <c r="A1032">
        <v>1023</v>
      </c>
      <c r="B1032" s="21">
        <f t="shared" si="16"/>
        <v>6.0641509433962265E-2</v>
      </c>
      <c r="C1032">
        <v>1.3389779999999998E-4</v>
      </c>
      <c r="E1032">
        <v>6.0641509433962265E-2</v>
      </c>
      <c r="F1032">
        <v>5.6954403000000001E-2</v>
      </c>
      <c r="G1032">
        <v>4.6990566037735854E-2</v>
      </c>
    </row>
    <row r="1033" spans="1:7" x14ac:dyDescent="0.25">
      <c r="A1033">
        <v>1024</v>
      </c>
      <c r="B1033" s="21">
        <f t="shared" si="16"/>
        <v>2.7425157232704403E-2</v>
      </c>
      <c r="C1033">
        <v>1.4025830000000001E-4</v>
      </c>
      <c r="E1033">
        <v>2.7425157232704403E-2</v>
      </c>
      <c r="F1033">
        <v>2.6338049999999998E-2</v>
      </c>
      <c r="G1033">
        <v>1.794622641509434E-2</v>
      </c>
    </row>
    <row r="1034" spans="1:7" x14ac:dyDescent="0.25">
      <c r="A1034">
        <v>1025</v>
      </c>
      <c r="B1034" s="21">
        <f t="shared" si="16"/>
        <v>0</v>
      </c>
      <c r="C1034">
        <v>1.5278440000000002E-4</v>
      </c>
      <c r="E1034">
        <v>0</v>
      </c>
      <c r="F1034">
        <v>0</v>
      </c>
      <c r="G1034">
        <v>0</v>
      </c>
    </row>
    <row r="1035" spans="1:7" x14ac:dyDescent="0.25">
      <c r="A1035">
        <v>1026</v>
      </c>
      <c r="B1035" s="21">
        <f t="shared" si="16"/>
        <v>0</v>
      </c>
      <c r="C1035">
        <v>1.727531E-4</v>
      </c>
      <c r="E1035">
        <v>0</v>
      </c>
      <c r="F1035">
        <v>0</v>
      </c>
      <c r="G1035">
        <v>0</v>
      </c>
    </row>
    <row r="1036" spans="1:7" x14ac:dyDescent="0.25">
      <c r="A1036">
        <v>1027</v>
      </c>
      <c r="B1036" s="21">
        <f t="shared" si="16"/>
        <v>0</v>
      </c>
      <c r="C1036">
        <v>1.8187410000000001E-4</v>
      </c>
      <c r="E1036">
        <v>0</v>
      </c>
      <c r="F1036">
        <v>0</v>
      </c>
      <c r="G1036">
        <v>0</v>
      </c>
    </row>
    <row r="1037" spans="1:7" x14ac:dyDescent="0.25">
      <c r="A1037">
        <v>1028</v>
      </c>
      <c r="B1037" s="21">
        <f t="shared" si="16"/>
        <v>0</v>
      </c>
      <c r="C1037">
        <v>1.8157979999999999E-4</v>
      </c>
      <c r="E1037">
        <v>0</v>
      </c>
      <c r="F1037">
        <v>0</v>
      </c>
      <c r="G1037">
        <v>0</v>
      </c>
    </row>
    <row r="1038" spans="1:7" x14ac:dyDescent="0.25">
      <c r="A1038">
        <v>1029</v>
      </c>
      <c r="B1038" s="21">
        <f t="shared" si="16"/>
        <v>0</v>
      </c>
      <c r="C1038">
        <v>1.6865559999999999E-4</v>
      </c>
      <c r="E1038">
        <v>0</v>
      </c>
      <c r="F1038">
        <v>0</v>
      </c>
      <c r="G1038">
        <v>0</v>
      </c>
    </row>
    <row r="1039" spans="1:7" x14ac:dyDescent="0.25">
      <c r="A1039">
        <v>1030</v>
      </c>
      <c r="B1039" s="21">
        <f t="shared" si="16"/>
        <v>0</v>
      </c>
      <c r="C1039">
        <v>1.4946809999999999E-4</v>
      </c>
      <c r="E1039">
        <v>0</v>
      </c>
      <c r="F1039">
        <v>0</v>
      </c>
      <c r="G1039">
        <v>0</v>
      </c>
    </row>
    <row r="1040" spans="1:7" x14ac:dyDescent="0.25">
      <c r="A1040">
        <v>1031</v>
      </c>
      <c r="B1040" s="21">
        <f t="shared" si="16"/>
        <v>0</v>
      </c>
      <c r="C1040">
        <v>1.2394939999999999E-4</v>
      </c>
      <c r="E1040">
        <v>0</v>
      </c>
      <c r="F1040">
        <v>0</v>
      </c>
      <c r="G1040">
        <v>0</v>
      </c>
    </row>
    <row r="1041" spans="1:7" x14ac:dyDescent="0.25">
      <c r="A1041">
        <v>1032</v>
      </c>
      <c r="B1041" s="21">
        <f t="shared" si="16"/>
        <v>0</v>
      </c>
      <c r="C1041">
        <v>9.9468600000000005E-5</v>
      </c>
      <c r="E1041">
        <v>0</v>
      </c>
      <c r="F1041">
        <v>0</v>
      </c>
      <c r="G1041">
        <v>0</v>
      </c>
    </row>
    <row r="1042" spans="1:7" x14ac:dyDescent="0.25">
      <c r="A1042">
        <v>1033</v>
      </c>
      <c r="B1042" s="21">
        <f t="shared" si="16"/>
        <v>0</v>
      </c>
      <c r="C1042">
        <v>8.0615500000000008E-5</v>
      </c>
      <c r="E1042">
        <v>0</v>
      </c>
      <c r="F1042">
        <v>0</v>
      </c>
      <c r="G1042">
        <v>0</v>
      </c>
    </row>
    <row r="1043" spans="1:7" x14ac:dyDescent="0.25">
      <c r="A1043">
        <v>1034</v>
      </c>
      <c r="B1043" s="21">
        <f t="shared" si="16"/>
        <v>0</v>
      </c>
      <c r="C1043">
        <v>7.13378E-5</v>
      </c>
      <c r="E1043">
        <v>0</v>
      </c>
      <c r="F1043">
        <v>0</v>
      </c>
      <c r="G1043">
        <v>0</v>
      </c>
    </row>
    <row r="1044" spans="1:7" x14ac:dyDescent="0.25">
      <c r="A1044">
        <v>1035</v>
      </c>
      <c r="B1044" s="21">
        <f t="shared" si="16"/>
        <v>0</v>
      </c>
      <c r="C1044">
        <v>6.6648600000000004E-5</v>
      </c>
      <c r="E1044">
        <v>0</v>
      </c>
      <c r="F1044">
        <v>0</v>
      </c>
      <c r="G1044">
        <v>0</v>
      </c>
    </row>
    <row r="1045" spans="1:7" x14ac:dyDescent="0.25">
      <c r="A1045">
        <v>1036</v>
      </c>
      <c r="B1045" s="21">
        <f t="shared" si="16"/>
        <v>0</v>
      </c>
      <c r="C1045">
        <v>6.7049499999999996E-5</v>
      </c>
      <c r="E1045">
        <v>0</v>
      </c>
      <c r="F1045">
        <v>0</v>
      </c>
      <c r="G1045">
        <v>0</v>
      </c>
    </row>
    <row r="1046" spans="1:7" x14ac:dyDescent="0.25">
      <c r="A1046">
        <v>1037</v>
      </c>
      <c r="B1046" s="21">
        <f t="shared" si="16"/>
        <v>0</v>
      </c>
      <c r="C1046">
        <v>7.4133800000000005E-5</v>
      </c>
      <c r="E1046">
        <v>0</v>
      </c>
      <c r="F1046">
        <v>0</v>
      </c>
      <c r="G1046">
        <v>0</v>
      </c>
    </row>
    <row r="1047" spans="1:7" x14ac:dyDescent="0.25">
      <c r="A1047">
        <v>1038</v>
      </c>
      <c r="B1047" s="21">
        <f t="shared" si="16"/>
        <v>0</v>
      </c>
      <c r="C1047">
        <v>9.2255600000000005E-5</v>
      </c>
      <c r="E1047">
        <v>0</v>
      </c>
      <c r="F1047">
        <v>0</v>
      </c>
      <c r="G1047">
        <v>0</v>
      </c>
    </row>
    <row r="1048" spans="1:7" x14ac:dyDescent="0.25">
      <c r="A1048">
        <v>1039</v>
      </c>
      <c r="B1048" s="21">
        <f t="shared" si="16"/>
        <v>0</v>
      </c>
      <c r="C1048">
        <v>1.139484E-4</v>
      </c>
      <c r="E1048">
        <v>0</v>
      </c>
      <c r="F1048">
        <v>0</v>
      </c>
      <c r="G1048">
        <v>0</v>
      </c>
    </row>
    <row r="1049" spans="1:7" x14ac:dyDescent="0.25">
      <c r="A1049">
        <v>1040</v>
      </c>
      <c r="B1049" s="21">
        <f t="shared" si="16"/>
        <v>2.9005974842767297E-2</v>
      </c>
      <c r="C1049">
        <v>1.2776190000000001E-4</v>
      </c>
      <c r="E1049">
        <v>2.9005974842767297E-2</v>
      </c>
      <c r="F1049">
        <v>2.7421384E-2</v>
      </c>
      <c r="G1049">
        <v>5.6232704402515724E-2</v>
      </c>
    </row>
    <row r="1050" spans="1:7" x14ac:dyDescent="0.25">
      <c r="A1050">
        <v>1041</v>
      </c>
      <c r="B1050" s="21">
        <f t="shared" si="16"/>
        <v>0.22490566037735851</v>
      </c>
      <c r="C1050">
        <v>1.3175829999999999E-4</v>
      </c>
      <c r="E1050">
        <v>0.22490566037735851</v>
      </c>
      <c r="F1050">
        <v>0.15623899399999999</v>
      </c>
      <c r="G1050">
        <v>0.36194968553459117</v>
      </c>
    </row>
    <row r="1051" spans="1:7" x14ac:dyDescent="0.25">
      <c r="A1051">
        <v>1042</v>
      </c>
      <c r="B1051" s="21">
        <f t="shared" si="16"/>
        <v>0.25342138364779876</v>
      </c>
      <c r="C1051">
        <v>1.373244E-4</v>
      </c>
      <c r="E1051">
        <v>0.25342138364779876</v>
      </c>
      <c r="F1051">
        <v>0.16577043999999999</v>
      </c>
      <c r="G1051">
        <v>0.30396855345911949</v>
      </c>
    </row>
    <row r="1052" spans="1:7" x14ac:dyDescent="0.25">
      <c r="A1052">
        <v>1043</v>
      </c>
      <c r="B1052" s="21">
        <f t="shared" si="16"/>
        <v>0.43194968553459118</v>
      </c>
      <c r="C1052">
        <v>1.345765E-4</v>
      </c>
      <c r="E1052">
        <v>0.43194968553459118</v>
      </c>
      <c r="F1052">
        <v>0.22784591200000001</v>
      </c>
      <c r="G1052">
        <v>0.49716981132075472</v>
      </c>
    </row>
    <row r="1053" spans="1:7" x14ac:dyDescent="0.25">
      <c r="A1053">
        <v>1044</v>
      </c>
      <c r="B1053" s="21">
        <f t="shared" si="16"/>
        <v>0.2260314465408805</v>
      </c>
      <c r="C1053">
        <v>1.3251340000000001E-4</v>
      </c>
      <c r="E1053">
        <v>0.2260314465408805</v>
      </c>
      <c r="F1053">
        <v>0.16452830199999999</v>
      </c>
      <c r="G1053">
        <v>0.21897798742138366</v>
      </c>
    </row>
    <row r="1054" spans="1:7" x14ac:dyDescent="0.25">
      <c r="A1054">
        <v>1045</v>
      </c>
      <c r="B1054" s="21">
        <f t="shared" si="16"/>
        <v>0.43977987421383646</v>
      </c>
      <c r="C1054">
        <v>1.3348160000000001E-4</v>
      </c>
      <c r="E1054">
        <v>0.43977987421383646</v>
      </c>
      <c r="F1054">
        <v>0.23959119500000001</v>
      </c>
      <c r="G1054">
        <v>0.48493710691823899</v>
      </c>
    </row>
    <row r="1055" spans="1:7" x14ac:dyDescent="0.25">
      <c r="A1055">
        <v>1046</v>
      </c>
      <c r="B1055" s="21">
        <f t="shared" si="16"/>
        <v>0.45116352201257864</v>
      </c>
      <c r="C1055">
        <v>1.3256970000000002E-4</v>
      </c>
      <c r="E1055">
        <v>0.45116352201257864</v>
      </c>
      <c r="F1055">
        <v>0.22364779900000001</v>
      </c>
      <c r="G1055">
        <v>0.54122641509433955</v>
      </c>
    </row>
    <row r="1056" spans="1:7" x14ac:dyDescent="0.25">
      <c r="A1056">
        <v>1047</v>
      </c>
      <c r="B1056" s="21">
        <f t="shared" si="16"/>
        <v>0.27725471698113208</v>
      </c>
      <c r="C1056">
        <v>1.3655700000000001E-4</v>
      </c>
      <c r="E1056">
        <v>0.27725471698113208</v>
      </c>
      <c r="F1056">
        <v>0.175314465</v>
      </c>
      <c r="G1056">
        <v>0.36644654088050316</v>
      </c>
    </row>
    <row r="1057" spans="1:7" x14ac:dyDescent="0.25">
      <c r="A1057">
        <v>1048</v>
      </c>
      <c r="B1057" s="21">
        <f t="shared" si="16"/>
        <v>0.13065723270440252</v>
      </c>
      <c r="C1057">
        <v>1.437279E-4</v>
      </c>
      <c r="E1057">
        <v>0.13065723270440252</v>
      </c>
      <c r="F1057">
        <v>0.10249528300000001</v>
      </c>
      <c r="G1057">
        <v>0.2138176100628931</v>
      </c>
    </row>
    <row r="1058" spans="1:7" x14ac:dyDescent="0.25">
      <c r="A1058">
        <v>1049</v>
      </c>
      <c r="B1058" s="21">
        <f t="shared" si="16"/>
        <v>0</v>
      </c>
      <c r="C1058">
        <v>1.569388E-4</v>
      </c>
      <c r="E1058">
        <v>0</v>
      </c>
      <c r="F1058">
        <v>0</v>
      </c>
      <c r="G1058">
        <v>0</v>
      </c>
    </row>
    <row r="1059" spans="1:7" x14ac:dyDescent="0.25">
      <c r="A1059">
        <v>1050</v>
      </c>
      <c r="B1059" s="21">
        <f t="shared" si="16"/>
        <v>0</v>
      </c>
      <c r="C1059">
        <v>1.773027E-4</v>
      </c>
      <c r="E1059">
        <v>0</v>
      </c>
      <c r="F1059">
        <v>0</v>
      </c>
      <c r="G1059">
        <v>0</v>
      </c>
    </row>
    <row r="1060" spans="1:7" x14ac:dyDescent="0.25">
      <c r="A1060">
        <v>1051</v>
      </c>
      <c r="B1060" s="21">
        <f t="shared" si="16"/>
        <v>0</v>
      </c>
      <c r="C1060">
        <v>1.7873220000000001E-4</v>
      </c>
      <c r="E1060">
        <v>0</v>
      </c>
      <c r="F1060">
        <v>0</v>
      </c>
      <c r="G1060">
        <v>0</v>
      </c>
    </row>
    <row r="1061" spans="1:7" x14ac:dyDescent="0.25">
      <c r="A1061">
        <v>1052</v>
      </c>
      <c r="B1061" s="21">
        <f t="shared" si="16"/>
        <v>0</v>
      </c>
      <c r="C1061">
        <v>1.7734439999999999E-4</v>
      </c>
      <c r="E1061">
        <v>0</v>
      </c>
      <c r="F1061">
        <v>0</v>
      </c>
      <c r="G1061">
        <v>0</v>
      </c>
    </row>
    <row r="1062" spans="1:7" x14ac:dyDescent="0.25">
      <c r="A1062">
        <v>1053</v>
      </c>
      <c r="B1062" s="21">
        <f t="shared" si="16"/>
        <v>0</v>
      </c>
      <c r="C1062">
        <v>1.6404599999999999E-4</v>
      </c>
      <c r="E1062">
        <v>0</v>
      </c>
      <c r="F1062">
        <v>0</v>
      </c>
      <c r="G1062">
        <v>0</v>
      </c>
    </row>
    <row r="1063" spans="1:7" x14ac:dyDescent="0.25">
      <c r="A1063">
        <v>1054</v>
      </c>
      <c r="B1063" s="21">
        <f t="shared" si="16"/>
        <v>0</v>
      </c>
      <c r="C1063">
        <v>1.463642E-4</v>
      </c>
      <c r="E1063">
        <v>0</v>
      </c>
      <c r="F1063">
        <v>0</v>
      </c>
      <c r="G1063">
        <v>0</v>
      </c>
    </row>
    <row r="1064" spans="1:7" x14ac:dyDescent="0.25">
      <c r="A1064">
        <v>1055</v>
      </c>
      <c r="B1064" s="21">
        <f t="shared" si="16"/>
        <v>0</v>
      </c>
      <c r="C1064">
        <v>1.2410019999999999E-4</v>
      </c>
      <c r="E1064">
        <v>0</v>
      </c>
      <c r="F1064">
        <v>0</v>
      </c>
      <c r="G1064">
        <v>0</v>
      </c>
    </row>
    <row r="1065" spans="1:7" x14ac:dyDescent="0.25">
      <c r="A1065">
        <v>1056</v>
      </c>
      <c r="B1065" s="21">
        <f t="shared" si="16"/>
        <v>0</v>
      </c>
      <c r="C1065">
        <v>1.045026E-4</v>
      </c>
      <c r="E1065">
        <v>0</v>
      </c>
      <c r="F1065">
        <v>0</v>
      </c>
      <c r="G1065">
        <v>0</v>
      </c>
    </row>
    <row r="1066" spans="1:7" x14ac:dyDescent="0.25">
      <c r="A1066">
        <v>1057</v>
      </c>
      <c r="B1066" s="21">
        <f t="shared" si="16"/>
        <v>0</v>
      </c>
      <c r="C1066">
        <v>8.2605699999999994E-5</v>
      </c>
      <c r="E1066">
        <v>0</v>
      </c>
      <c r="F1066">
        <v>0</v>
      </c>
      <c r="G1066">
        <v>0</v>
      </c>
    </row>
    <row r="1067" spans="1:7" x14ac:dyDescent="0.25">
      <c r="A1067">
        <v>1058</v>
      </c>
      <c r="B1067" s="21">
        <f t="shared" si="16"/>
        <v>0</v>
      </c>
      <c r="C1067">
        <v>7.3656499999999995E-5</v>
      </c>
      <c r="E1067">
        <v>0</v>
      </c>
      <c r="F1067">
        <v>0</v>
      </c>
      <c r="G1067">
        <v>0</v>
      </c>
    </row>
    <row r="1068" spans="1:7" x14ac:dyDescent="0.25">
      <c r="A1068">
        <v>1059</v>
      </c>
      <c r="B1068" s="21">
        <f t="shared" si="16"/>
        <v>0</v>
      </c>
      <c r="C1068">
        <v>6.8624499999999993E-5</v>
      </c>
      <c r="E1068">
        <v>0</v>
      </c>
      <c r="F1068">
        <v>0</v>
      </c>
      <c r="G1068">
        <v>0</v>
      </c>
    </row>
    <row r="1069" spans="1:7" x14ac:dyDescent="0.25">
      <c r="A1069">
        <v>1060</v>
      </c>
      <c r="B1069" s="21">
        <f t="shared" si="16"/>
        <v>0</v>
      </c>
      <c r="C1069">
        <v>6.7857799999999999E-5</v>
      </c>
      <c r="E1069">
        <v>0</v>
      </c>
      <c r="F1069">
        <v>0</v>
      </c>
      <c r="G1069">
        <v>0</v>
      </c>
    </row>
    <row r="1070" spans="1:7" x14ac:dyDescent="0.25">
      <c r="A1070">
        <v>1061</v>
      </c>
      <c r="B1070" s="21">
        <f t="shared" si="16"/>
        <v>0</v>
      </c>
      <c r="C1070">
        <v>7.0588199999999996E-5</v>
      </c>
      <c r="E1070">
        <v>0</v>
      </c>
      <c r="F1070">
        <v>0</v>
      </c>
      <c r="G1070">
        <v>0</v>
      </c>
    </row>
    <row r="1071" spans="1:7" x14ac:dyDescent="0.25">
      <c r="A1071">
        <v>1062</v>
      </c>
      <c r="B1071" s="21">
        <f t="shared" si="16"/>
        <v>0</v>
      </c>
      <c r="C1071">
        <v>7.9100700000000007E-5</v>
      </c>
      <c r="E1071">
        <v>0</v>
      </c>
      <c r="F1071">
        <v>0</v>
      </c>
      <c r="G1071">
        <v>0</v>
      </c>
    </row>
    <row r="1072" spans="1:7" x14ac:dyDescent="0.25">
      <c r="A1072">
        <v>1063</v>
      </c>
      <c r="B1072" s="21">
        <f t="shared" si="16"/>
        <v>0</v>
      </c>
      <c r="C1072">
        <v>9.5436199999999999E-5</v>
      </c>
      <c r="E1072">
        <v>0</v>
      </c>
      <c r="F1072">
        <v>0</v>
      </c>
      <c r="G1072">
        <v>0</v>
      </c>
    </row>
    <row r="1073" spans="1:7" x14ac:dyDescent="0.25">
      <c r="A1073">
        <v>1064</v>
      </c>
      <c r="B1073" s="21">
        <f t="shared" si="16"/>
        <v>5.4597484276729556E-3</v>
      </c>
      <c r="C1073">
        <v>1.1446610000000001E-4</v>
      </c>
      <c r="E1073">
        <v>5.4597484276729556E-3</v>
      </c>
      <c r="F1073">
        <v>5.4325470000000002E-3</v>
      </c>
      <c r="G1073">
        <v>9.606289308176101E-4</v>
      </c>
    </row>
    <row r="1074" spans="1:7" x14ac:dyDescent="0.25">
      <c r="A1074">
        <v>1065</v>
      </c>
      <c r="B1074" s="21">
        <f t="shared" si="16"/>
        <v>7.6455974842767296E-2</v>
      </c>
      <c r="C1074">
        <v>1.3008289999999999E-4</v>
      </c>
      <c r="E1074">
        <v>7.6455974842767296E-2</v>
      </c>
      <c r="F1074">
        <v>6.7488993999999997E-2</v>
      </c>
      <c r="G1074">
        <v>7.5682389937106909E-2</v>
      </c>
    </row>
    <row r="1075" spans="1:7" x14ac:dyDescent="0.25">
      <c r="A1075">
        <v>1066</v>
      </c>
      <c r="B1075" s="21">
        <f t="shared" si="16"/>
        <v>0.25563836477987417</v>
      </c>
      <c r="C1075">
        <v>1.448171E-4</v>
      </c>
      <c r="E1075">
        <v>0.25563836477987417</v>
      </c>
      <c r="F1075">
        <v>0.16795597500000001</v>
      </c>
      <c r="G1075">
        <v>0.30554402515723272</v>
      </c>
    </row>
    <row r="1076" spans="1:7" x14ac:dyDescent="0.25">
      <c r="A1076">
        <v>1067</v>
      </c>
      <c r="B1076" s="21">
        <f t="shared" si="16"/>
        <v>0.42603773584905658</v>
      </c>
      <c r="C1076">
        <v>1.5311829999999999E-4</v>
      </c>
      <c r="E1076">
        <v>0.42603773584905658</v>
      </c>
      <c r="F1076">
        <v>0.22864779900000001</v>
      </c>
      <c r="G1076">
        <v>0.48770440251572328</v>
      </c>
    </row>
    <row r="1077" spans="1:7" x14ac:dyDescent="0.25">
      <c r="A1077">
        <v>1068</v>
      </c>
      <c r="B1077" s="21">
        <f t="shared" si="16"/>
        <v>0.17768238993710692</v>
      </c>
      <c r="C1077">
        <v>1.5415550000000001E-4</v>
      </c>
      <c r="E1077">
        <v>0.17768238993710692</v>
      </c>
      <c r="F1077">
        <v>0.14593239</v>
      </c>
      <c r="G1077">
        <v>0.15933333333333333</v>
      </c>
    </row>
    <row r="1078" spans="1:7" x14ac:dyDescent="0.25">
      <c r="A1078">
        <v>1069</v>
      </c>
      <c r="B1078" s="21">
        <f t="shared" si="16"/>
        <v>0.33682389937106916</v>
      </c>
      <c r="C1078">
        <v>1.5617100000000001E-4</v>
      </c>
      <c r="E1078">
        <v>0.33682389937106916</v>
      </c>
      <c r="F1078">
        <v>0.20869496900000001</v>
      </c>
      <c r="G1078">
        <v>0.35449685534591191</v>
      </c>
    </row>
    <row r="1079" spans="1:7" x14ac:dyDescent="0.25">
      <c r="A1079">
        <v>1070</v>
      </c>
      <c r="B1079" s="21">
        <f t="shared" si="16"/>
        <v>0.25514779874213839</v>
      </c>
      <c r="C1079">
        <v>1.5491220000000001E-4</v>
      </c>
      <c r="E1079">
        <v>0.25514779874213839</v>
      </c>
      <c r="F1079">
        <v>0.16831761000000001</v>
      </c>
      <c r="G1079">
        <v>0.27086792452830188</v>
      </c>
    </row>
    <row r="1080" spans="1:7" x14ac:dyDescent="0.25">
      <c r="A1080">
        <v>1071</v>
      </c>
      <c r="B1080" s="21">
        <f t="shared" si="16"/>
        <v>6.7367924528301884E-2</v>
      </c>
      <c r="C1080">
        <v>1.5531470000000001E-4</v>
      </c>
      <c r="E1080">
        <v>6.7367924528301884E-2</v>
      </c>
      <c r="F1080">
        <v>6.2578616000000004E-2</v>
      </c>
      <c r="G1080">
        <v>5.3842767295597484E-2</v>
      </c>
    </row>
    <row r="1081" spans="1:7" x14ac:dyDescent="0.25">
      <c r="A1081">
        <v>1072</v>
      </c>
      <c r="B1081" s="21">
        <f t="shared" si="16"/>
        <v>2.8477044025157234E-2</v>
      </c>
      <c r="C1081">
        <v>1.589944E-4</v>
      </c>
      <c r="E1081">
        <v>2.8477044025157234E-2</v>
      </c>
      <c r="F1081">
        <v>2.7438679000000001E-2</v>
      </c>
      <c r="G1081">
        <v>1.8605974842767298E-2</v>
      </c>
    </row>
    <row r="1082" spans="1:7" x14ac:dyDescent="0.25">
      <c r="A1082">
        <v>1073</v>
      </c>
      <c r="B1082" s="21">
        <f t="shared" si="16"/>
        <v>0</v>
      </c>
      <c r="C1082">
        <v>1.6700649999999999E-4</v>
      </c>
      <c r="E1082">
        <v>0</v>
      </c>
      <c r="F1082">
        <v>0</v>
      </c>
      <c r="G1082">
        <v>0</v>
      </c>
    </row>
    <row r="1083" spans="1:7" x14ac:dyDescent="0.25">
      <c r="A1083">
        <v>1074</v>
      </c>
      <c r="B1083" s="21">
        <f t="shared" si="16"/>
        <v>0</v>
      </c>
      <c r="C1083">
        <v>1.7705540000000002E-4</v>
      </c>
      <c r="E1083">
        <v>0</v>
      </c>
      <c r="F1083">
        <v>0</v>
      </c>
      <c r="G1083">
        <v>0</v>
      </c>
    </row>
    <row r="1084" spans="1:7" x14ac:dyDescent="0.25">
      <c r="A1084">
        <v>1075</v>
      </c>
      <c r="B1084" s="21">
        <f t="shared" si="16"/>
        <v>0</v>
      </c>
      <c r="C1084">
        <v>1.8013990000000001E-4</v>
      </c>
      <c r="E1084">
        <v>0</v>
      </c>
      <c r="F1084">
        <v>0</v>
      </c>
      <c r="G1084">
        <v>0</v>
      </c>
    </row>
    <row r="1085" spans="1:7" x14ac:dyDescent="0.25">
      <c r="A1085">
        <v>1076</v>
      </c>
      <c r="B1085" s="21">
        <f t="shared" si="16"/>
        <v>0</v>
      </c>
      <c r="C1085">
        <v>1.7656010000000001E-4</v>
      </c>
      <c r="E1085">
        <v>0</v>
      </c>
      <c r="F1085">
        <v>0</v>
      </c>
      <c r="G1085">
        <v>0</v>
      </c>
    </row>
    <row r="1086" spans="1:7" x14ac:dyDescent="0.25">
      <c r="A1086">
        <v>1077</v>
      </c>
      <c r="B1086" s="21">
        <f t="shared" si="16"/>
        <v>0</v>
      </c>
      <c r="C1086">
        <v>1.634048E-4</v>
      </c>
      <c r="E1086">
        <v>0</v>
      </c>
      <c r="F1086">
        <v>0</v>
      </c>
      <c r="G1086">
        <v>0</v>
      </c>
    </row>
    <row r="1087" spans="1:7" x14ac:dyDescent="0.25">
      <c r="A1087">
        <v>1078</v>
      </c>
      <c r="B1087" s="21">
        <f t="shared" si="16"/>
        <v>0</v>
      </c>
      <c r="C1087">
        <v>1.4611420000000002E-4</v>
      </c>
      <c r="E1087">
        <v>0</v>
      </c>
      <c r="F1087">
        <v>0</v>
      </c>
      <c r="G1087">
        <v>0</v>
      </c>
    </row>
    <row r="1088" spans="1:7" x14ac:dyDescent="0.25">
      <c r="A1088">
        <v>1079</v>
      </c>
      <c r="B1088" s="21">
        <f t="shared" si="16"/>
        <v>0</v>
      </c>
      <c r="C1088">
        <v>1.2599329999999999E-4</v>
      </c>
      <c r="E1088">
        <v>0</v>
      </c>
      <c r="F1088">
        <v>0</v>
      </c>
      <c r="G1088">
        <v>0</v>
      </c>
    </row>
    <row r="1089" spans="1:7" x14ac:dyDescent="0.25">
      <c r="A1089">
        <v>1080</v>
      </c>
      <c r="B1089" s="21">
        <f t="shared" si="16"/>
        <v>0</v>
      </c>
      <c r="C1089">
        <v>1.061854E-4</v>
      </c>
      <c r="E1089">
        <v>0</v>
      </c>
      <c r="F1089">
        <v>0</v>
      </c>
      <c r="G1089">
        <v>0</v>
      </c>
    </row>
    <row r="1090" spans="1:7" x14ac:dyDescent="0.25">
      <c r="A1090">
        <v>1081</v>
      </c>
      <c r="B1090" s="21">
        <f t="shared" si="16"/>
        <v>0</v>
      </c>
      <c r="C1090">
        <v>8.7280800000000006E-5</v>
      </c>
      <c r="E1090">
        <v>0</v>
      </c>
      <c r="F1090">
        <v>0</v>
      </c>
      <c r="G1090">
        <v>0</v>
      </c>
    </row>
    <row r="1091" spans="1:7" x14ac:dyDescent="0.25">
      <c r="A1091">
        <v>1082</v>
      </c>
      <c r="B1091" s="21">
        <f t="shared" si="16"/>
        <v>0</v>
      </c>
      <c r="C1091">
        <v>7.6584899999999992E-5</v>
      </c>
      <c r="E1091">
        <v>0</v>
      </c>
      <c r="F1091">
        <v>0</v>
      </c>
      <c r="G1091">
        <v>0</v>
      </c>
    </row>
    <row r="1092" spans="1:7" x14ac:dyDescent="0.25">
      <c r="A1092">
        <v>1083</v>
      </c>
      <c r="B1092" s="21">
        <f t="shared" si="16"/>
        <v>0</v>
      </c>
      <c r="C1092">
        <v>6.8775199999999992E-5</v>
      </c>
      <c r="E1092">
        <v>0</v>
      </c>
      <c r="F1092">
        <v>0</v>
      </c>
      <c r="G1092">
        <v>0</v>
      </c>
    </row>
    <row r="1093" spans="1:7" x14ac:dyDescent="0.25">
      <c r="A1093">
        <v>1084</v>
      </c>
      <c r="B1093" s="21">
        <f t="shared" si="16"/>
        <v>0</v>
      </c>
      <c r="C1093">
        <v>6.7959400000000005E-5</v>
      </c>
      <c r="E1093">
        <v>0</v>
      </c>
      <c r="F1093">
        <v>0</v>
      </c>
      <c r="G1093">
        <v>0</v>
      </c>
    </row>
    <row r="1094" spans="1:7" x14ac:dyDescent="0.25">
      <c r="A1094">
        <v>1085</v>
      </c>
      <c r="B1094" s="21">
        <f t="shared" ref="B1094:B1157" si="17">IF(rodzaj=$E$6,E1094,IF(rodzaj=$F$6,F1094,G1094))</f>
        <v>0</v>
      </c>
      <c r="C1094">
        <v>6.9688600000000002E-5</v>
      </c>
      <c r="E1094">
        <v>0</v>
      </c>
      <c r="F1094">
        <v>0</v>
      </c>
      <c r="G1094">
        <v>0</v>
      </c>
    </row>
    <row r="1095" spans="1:7" x14ac:dyDescent="0.25">
      <c r="A1095">
        <v>1086</v>
      </c>
      <c r="B1095" s="21">
        <f t="shared" si="17"/>
        <v>0</v>
      </c>
      <c r="C1095">
        <v>7.6108799999999999E-5</v>
      </c>
      <c r="E1095">
        <v>0</v>
      </c>
      <c r="F1095">
        <v>0</v>
      </c>
      <c r="G1095">
        <v>0</v>
      </c>
    </row>
    <row r="1096" spans="1:7" x14ac:dyDescent="0.25">
      <c r="A1096">
        <v>1087</v>
      </c>
      <c r="B1096" s="21">
        <f t="shared" si="17"/>
        <v>0</v>
      </c>
      <c r="C1096">
        <v>9.0494499999999999E-5</v>
      </c>
      <c r="E1096">
        <v>0</v>
      </c>
      <c r="F1096">
        <v>0</v>
      </c>
      <c r="G1096">
        <v>0</v>
      </c>
    </row>
    <row r="1097" spans="1:7" x14ac:dyDescent="0.25">
      <c r="A1097">
        <v>1088</v>
      </c>
      <c r="B1097" s="21">
        <f t="shared" si="17"/>
        <v>6.339308176100629E-3</v>
      </c>
      <c r="C1097">
        <v>1.06649E-4</v>
      </c>
      <c r="E1097">
        <v>6.339308176100629E-3</v>
      </c>
      <c r="F1097">
        <v>6.3160380000000004E-3</v>
      </c>
      <c r="G1097">
        <v>1.3442452830188679E-3</v>
      </c>
    </row>
    <row r="1098" spans="1:7" x14ac:dyDescent="0.25">
      <c r="A1098">
        <v>1089</v>
      </c>
      <c r="B1098" s="21">
        <f t="shared" si="17"/>
        <v>6.3028301886792454E-2</v>
      </c>
      <c r="C1098">
        <v>1.2523190000000002E-4</v>
      </c>
      <c r="E1098">
        <v>6.3028301886792454E-2</v>
      </c>
      <c r="F1098">
        <v>5.7690251999999997E-2</v>
      </c>
      <c r="G1098">
        <v>5.6031446540880506E-2</v>
      </c>
    </row>
    <row r="1099" spans="1:7" x14ac:dyDescent="0.25">
      <c r="A1099">
        <v>1090</v>
      </c>
      <c r="B1099" s="21">
        <f t="shared" si="17"/>
        <v>0.20004088050314464</v>
      </c>
      <c r="C1099">
        <v>1.3899790000000001E-4</v>
      </c>
      <c r="E1099">
        <v>0.20004088050314464</v>
      </c>
      <c r="F1099">
        <v>0.14453144700000001</v>
      </c>
      <c r="G1099">
        <v>0.21998427672955972</v>
      </c>
    </row>
    <row r="1100" spans="1:7" x14ac:dyDescent="0.25">
      <c r="A1100">
        <v>1091</v>
      </c>
      <c r="B1100" s="21">
        <f t="shared" si="17"/>
        <v>0.43103773584905664</v>
      </c>
      <c r="C1100">
        <v>1.5184730000000001E-4</v>
      </c>
      <c r="E1100">
        <v>0.43103773584905664</v>
      </c>
      <c r="F1100">
        <v>0.232374214</v>
      </c>
      <c r="G1100">
        <v>0.49245283018867925</v>
      </c>
    </row>
    <row r="1101" spans="1:7" x14ac:dyDescent="0.25">
      <c r="A1101">
        <v>1092</v>
      </c>
      <c r="B1101" s="21">
        <f t="shared" si="17"/>
        <v>0.56679245283018875</v>
      </c>
      <c r="C1101">
        <v>1.528906E-4</v>
      </c>
      <c r="E1101">
        <v>0.56679245283018875</v>
      </c>
      <c r="F1101">
        <v>0.28355345900000001</v>
      </c>
      <c r="G1101">
        <v>0.63364779874213839</v>
      </c>
    </row>
    <row r="1102" spans="1:7" x14ac:dyDescent="0.25">
      <c r="A1102">
        <v>1093</v>
      </c>
      <c r="B1102" s="21">
        <f t="shared" si="17"/>
        <v>0.45389937106918243</v>
      </c>
      <c r="C1102">
        <v>1.4993869999999998E-4</v>
      </c>
      <c r="E1102">
        <v>0.45389937106918243</v>
      </c>
      <c r="F1102">
        <v>0.24878930799999999</v>
      </c>
      <c r="G1102">
        <v>0.49896226415094341</v>
      </c>
    </row>
    <row r="1103" spans="1:7" x14ac:dyDescent="0.25">
      <c r="A1103">
        <v>1094</v>
      </c>
      <c r="B1103" s="21">
        <f t="shared" si="17"/>
        <v>0.19477987421383647</v>
      </c>
      <c r="C1103">
        <v>1.4571790000000002E-4</v>
      </c>
      <c r="E1103">
        <v>0.19477987421383647</v>
      </c>
      <c r="F1103">
        <v>0.142660377</v>
      </c>
      <c r="G1103">
        <v>0.19483333333333336</v>
      </c>
    </row>
    <row r="1104" spans="1:7" x14ac:dyDescent="0.25">
      <c r="A1104">
        <v>1095</v>
      </c>
      <c r="B1104" s="21">
        <f t="shared" si="17"/>
        <v>7.00188679245283E-2</v>
      </c>
      <c r="C1104">
        <v>1.38326E-4</v>
      </c>
      <c r="E1104">
        <v>7.00188679245283E-2</v>
      </c>
      <c r="F1104">
        <v>6.4874213999999999E-2</v>
      </c>
      <c r="G1104">
        <v>5.6452830188679248E-2</v>
      </c>
    </row>
    <row r="1105" spans="1:7" x14ac:dyDescent="0.25">
      <c r="A1105">
        <v>1096</v>
      </c>
      <c r="B1105" s="21">
        <f t="shared" si="17"/>
        <v>3.5528301886792457E-2</v>
      </c>
      <c r="C1105">
        <v>1.351651E-4</v>
      </c>
      <c r="E1105">
        <v>3.5528301886792457E-2</v>
      </c>
      <c r="F1105">
        <v>3.3701257999999998E-2</v>
      </c>
      <c r="G1105">
        <v>2.6621069182389937E-2</v>
      </c>
    </row>
    <row r="1106" spans="1:7" x14ac:dyDescent="0.25">
      <c r="A1106">
        <v>1097</v>
      </c>
      <c r="B1106" s="21">
        <f t="shared" si="17"/>
        <v>0</v>
      </c>
      <c r="C1106">
        <v>1.4434069999999998E-4</v>
      </c>
      <c r="E1106">
        <v>0</v>
      </c>
      <c r="F1106">
        <v>0</v>
      </c>
      <c r="G1106">
        <v>0</v>
      </c>
    </row>
    <row r="1107" spans="1:7" x14ac:dyDescent="0.25">
      <c r="A1107">
        <v>1098</v>
      </c>
      <c r="B1107" s="21">
        <f t="shared" si="17"/>
        <v>0</v>
      </c>
      <c r="C1107">
        <v>1.630747E-4</v>
      </c>
      <c r="E1107">
        <v>0</v>
      </c>
      <c r="F1107">
        <v>0</v>
      </c>
      <c r="G1107">
        <v>0</v>
      </c>
    </row>
    <row r="1108" spans="1:7" x14ac:dyDescent="0.25">
      <c r="A1108">
        <v>1099</v>
      </c>
      <c r="B1108" s="21">
        <f t="shared" si="17"/>
        <v>0</v>
      </c>
      <c r="C1108">
        <v>1.708034E-4</v>
      </c>
      <c r="E1108">
        <v>0</v>
      </c>
      <c r="F1108">
        <v>0</v>
      </c>
      <c r="G1108">
        <v>0</v>
      </c>
    </row>
    <row r="1109" spans="1:7" x14ac:dyDescent="0.25">
      <c r="A1109">
        <v>1100</v>
      </c>
      <c r="B1109" s="21">
        <f t="shared" si="17"/>
        <v>0</v>
      </c>
      <c r="C1109">
        <v>1.6948270000000001E-4</v>
      </c>
      <c r="E1109">
        <v>0</v>
      </c>
      <c r="F1109">
        <v>0</v>
      </c>
      <c r="G1109">
        <v>0</v>
      </c>
    </row>
    <row r="1110" spans="1:7" x14ac:dyDescent="0.25">
      <c r="A1110">
        <v>1101</v>
      </c>
      <c r="B1110" s="21">
        <f t="shared" si="17"/>
        <v>0</v>
      </c>
      <c r="C1110">
        <v>1.6107650000000002E-4</v>
      </c>
      <c r="E1110">
        <v>0</v>
      </c>
      <c r="F1110">
        <v>0</v>
      </c>
      <c r="G1110">
        <v>0</v>
      </c>
    </row>
    <row r="1111" spans="1:7" x14ac:dyDescent="0.25">
      <c r="A1111">
        <v>1102</v>
      </c>
      <c r="B1111" s="21">
        <f t="shared" si="17"/>
        <v>0</v>
      </c>
      <c r="C1111">
        <v>1.430286E-4</v>
      </c>
      <c r="E1111">
        <v>0</v>
      </c>
      <c r="F1111">
        <v>0</v>
      </c>
      <c r="G1111">
        <v>0</v>
      </c>
    </row>
    <row r="1112" spans="1:7" x14ac:dyDescent="0.25">
      <c r="A1112">
        <v>1103</v>
      </c>
      <c r="B1112" s="21">
        <f t="shared" si="17"/>
        <v>0</v>
      </c>
      <c r="C1112">
        <v>1.1875710000000001E-4</v>
      </c>
      <c r="E1112">
        <v>0</v>
      </c>
      <c r="F1112">
        <v>0</v>
      </c>
      <c r="G1112">
        <v>0</v>
      </c>
    </row>
    <row r="1113" spans="1:7" x14ac:dyDescent="0.25">
      <c r="A1113">
        <v>1104</v>
      </c>
      <c r="B1113" s="21">
        <f t="shared" si="17"/>
        <v>0</v>
      </c>
      <c r="C1113">
        <v>9.8039000000000001E-5</v>
      </c>
      <c r="E1113">
        <v>0</v>
      </c>
      <c r="F1113">
        <v>0</v>
      </c>
      <c r="G1113">
        <v>0</v>
      </c>
    </row>
    <row r="1114" spans="1:7" x14ac:dyDescent="0.25">
      <c r="A1114">
        <v>1105</v>
      </c>
      <c r="B1114" s="21">
        <f t="shared" si="17"/>
        <v>0</v>
      </c>
      <c r="C1114">
        <v>7.9619599999999999E-5</v>
      </c>
      <c r="E1114">
        <v>0</v>
      </c>
      <c r="F1114">
        <v>0</v>
      </c>
      <c r="G1114">
        <v>0</v>
      </c>
    </row>
    <row r="1115" spans="1:7" x14ac:dyDescent="0.25">
      <c r="A1115">
        <v>1106</v>
      </c>
      <c r="B1115" s="21">
        <f t="shared" si="17"/>
        <v>0</v>
      </c>
      <c r="C1115">
        <v>7.0342799999999987E-5</v>
      </c>
      <c r="E1115">
        <v>0</v>
      </c>
      <c r="F1115">
        <v>0</v>
      </c>
      <c r="G1115">
        <v>0</v>
      </c>
    </row>
    <row r="1116" spans="1:7" x14ac:dyDescent="0.25">
      <c r="A1116">
        <v>1107</v>
      </c>
      <c r="B1116" s="21">
        <f t="shared" si="17"/>
        <v>0</v>
      </c>
      <c r="C1116">
        <v>6.5425400000000006E-5</v>
      </c>
      <c r="E1116">
        <v>0</v>
      </c>
      <c r="F1116">
        <v>0</v>
      </c>
      <c r="G1116">
        <v>0</v>
      </c>
    </row>
    <row r="1117" spans="1:7" x14ac:dyDescent="0.25">
      <c r="A1117">
        <v>1108</v>
      </c>
      <c r="B1117" s="21">
        <f t="shared" si="17"/>
        <v>0</v>
      </c>
      <c r="C1117">
        <v>6.6490700000000004E-5</v>
      </c>
      <c r="E1117">
        <v>0</v>
      </c>
      <c r="F1117">
        <v>0</v>
      </c>
      <c r="G1117">
        <v>0</v>
      </c>
    </row>
    <row r="1118" spans="1:7" x14ac:dyDescent="0.25">
      <c r="A1118">
        <v>1109</v>
      </c>
      <c r="B1118" s="21">
        <f t="shared" si="17"/>
        <v>0</v>
      </c>
      <c r="C1118">
        <v>7.3432899999999993E-5</v>
      </c>
      <c r="E1118">
        <v>0</v>
      </c>
      <c r="F1118">
        <v>0</v>
      </c>
      <c r="G1118">
        <v>0</v>
      </c>
    </row>
    <row r="1119" spans="1:7" x14ac:dyDescent="0.25">
      <c r="A1119">
        <v>1110</v>
      </c>
      <c r="B1119" s="21">
        <f t="shared" si="17"/>
        <v>0</v>
      </c>
      <c r="C1119">
        <v>9.1510500000000004E-5</v>
      </c>
      <c r="E1119">
        <v>0</v>
      </c>
      <c r="F1119">
        <v>0</v>
      </c>
      <c r="G1119">
        <v>0</v>
      </c>
    </row>
    <row r="1120" spans="1:7" x14ac:dyDescent="0.25">
      <c r="A1120">
        <v>1111</v>
      </c>
      <c r="B1120" s="21">
        <f t="shared" si="17"/>
        <v>0</v>
      </c>
      <c r="C1120">
        <v>1.143607E-4</v>
      </c>
      <c r="E1120">
        <v>0</v>
      </c>
      <c r="F1120">
        <v>0</v>
      </c>
      <c r="G1120">
        <v>0</v>
      </c>
    </row>
    <row r="1121" spans="1:7" x14ac:dyDescent="0.25">
      <c r="A1121">
        <v>1112</v>
      </c>
      <c r="B1121" s="21">
        <f t="shared" si="17"/>
        <v>0</v>
      </c>
      <c r="C1121">
        <v>1.2815289999999998E-4</v>
      </c>
      <c r="E1121">
        <v>0</v>
      </c>
      <c r="F1121">
        <v>5.8627400000000002E-4</v>
      </c>
      <c r="G1121">
        <v>0</v>
      </c>
    </row>
    <row r="1122" spans="1:7" x14ac:dyDescent="0.25">
      <c r="A1122">
        <v>1113</v>
      </c>
      <c r="B1122" s="21">
        <f t="shared" si="17"/>
        <v>4.1003144654088046E-2</v>
      </c>
      <c r="C1122">
        <v>1.356424E-4</v>
      </c>
      <c r="E1122">
        <v>4.1003144654088046E-2</v>
      </c>
      <c r="F1122">
        <v>3.9352201000000003E-2</v>
      </c>
      <c r="G1122">
        <v>2.84251572327044E-2</v>
      </c>
    </row>
    <row r="1123" spans="1:7" x14ac:dyDescent="0.25">
      <c r="A1123">
        <v>1114</v>
      </c>
      <c r="B1123" s="21">
        <f t="shared" si="17"/>
        <v>7.5861635220125789E-2</v>
      </c>
      <c r="C1123">
        <v>1.3973769999999999E-4</v>
      </c>
      <c r="E1123">
        <v>7.5861635220125789E-2</v>
      </c>
      <c r="F1123">
        <v>7.0517295999999993E-2</v>
      </c>
      <c r="G1123">
        <v>6.0701257861635223E-2</v>
      </c>
    </row>
    <row r="1124" spans="1:7" x14ac:dyDescent="0.25">
      <c r="A1124">
        <v>1115</v>
      </c>
      <c r="B1124" s="21">
        <f t="shared" si="17"/>
        <v>7.5455974842767295E-2</v>
      </c>
      <c r="C1124">
        <v>1.3919360000000001E-4</v>
      </c>
      <c r="E1124">
        <v>7.5455974842767295E-2</v>
      </c>
      <c r="F1124">
        <v>7.1823898999999997E-2</v>
      </c>
      <c r="G1124">
        <v>5.9644654088050308E-2</v>
      </c>
    </row>
    <row r="1125" spans="1:7" x14ac:dyDescent="0.25">
      <c r="A1125">
        <v>1116</v>
      </c>
      <c r="B1125" s="21">
        <f t="shared" si="17"/>
        <v>7.5597484276729562E-2</v>
      </c>
      <c r="C1125">
        <v>1.352104E-4</v>
      </c>
      <c r="E1125">
        <v>7.5597484276729562E-2</v>
      </c>
      <c r="F1125">
        <v>7.2625785999999998E-2</v>
      </c>
      <c r="G1125">
        <v>6.025157232704402E-2</v>
      </c>
    </row>
    <row r="1126" spans="1:7" x14ac:dyDescent="0.25">
      <c r="A1126">
        <v>1117</v>
      </c>
      <c r="B1126" s="21">
        <f t="shared" si="17"/>
        <v>7.35880503144654E-2</v>
      </c>
      <c r="C1126">
        <v>1.3366149999999999E-4</v>
      </c>
      <c r="E1126">
        <v>7.35880503144654E-2</v>
      </c>
      <c r="F1126">
        <v>7.0786163999999999E-2</v>
      </c>
      <c r="G1126">
        <v>5.8352201257861634E-2</v>
      </c>
    </row>
    <row r="1127" spans="1:7" x14ac:dyDescent="0.25">
      <c r="A1127">
        <v>1118</v>
      </c>
      <c r="B1127" s="21">
        <f t="shared" si="17"/>
        <v>6.0446540880503143E-2</v>
      </c>
      <c r="C1127">
        <v>1.3602260000000001E-4</v>
      </c>
      <c r="E1127">
        <v>6.0446540880503143E-2</v>
      </c>
      <c r="F1127">
        <v>5.8751572000000002E-2</v>
      </c>
      <c r="G1127">
        <v>4.5965408805031444E-2</v>
      </c>
    </row>
    <row r="1128" spans="1:7" x14ac:dyDescent="0.25">
      <c r="A1128">
        <v>1119</v>
      </c>
      <c r="B1128" s="21">
        <f t="shared" si="17"/>
        <v>5.0144654088050314E-2</v>
      </c>
      <c r="C1128">
        <v>1.3706429999999999E-4</v>
      </c>
      <c r="E1128">
        <v>5.0144654088050314E-2</v>
      </c>
      <c r="F1128">
        <v>4.8649370999999997E-2</v>
      </c>
      <c r="G1128">
        <v>3.5528301886792457E-2</v>
      </c>
    </row>
    <row r="1129" spans="1:7" x14ac:dyDescent="0.25">
      <c r="A1129">
        <v>1120</v>
      </c>
      <c r="B1129" s="21">
        <f t="shared" si="17"/>
        <v>2.5584905660377358E-2</v>
      </c>
      <c r="C1129">
        <v>1.449659E-4</v>
      </c>
      <c r="E1129">
        <v>2.5584905660377358E-2</v>
      </c>
      <c r="F1129">
        <v>2.5097484E-2</v>
      </c>
      <c r="G1129">
        <v>1.4582075471698114E-2</v>
      </c>
    </row>
    <row r="1130" spans="1:7" x14ac:dyDescent="0.25">
      <c r="A1130">
        <v>1121</v>
      </c>
      <c r="B1130" s="21">
        <f t="shared" si="17"/>
        <v>0</v>
      </c>
      <c r="C1130">
        <v>1.5896150000000001E-4</v>
      </c>
      <c r="E1130">
        <v>0</v>
      </c>
      <c r="F1130">
        <v>0</v>
      </c>
      <c r="G1130">
        <v>0</v>
      </c>
    </row>
    <row r="1131" spans="1:7" x14ac:dyDescent="0.25">
      <c r="A1131">
        <v>1122</v>
      </c>
      <c r="B1131" s="21">
        <f t="shared" si="17"/>
        <v>0</v>
      </c>
      <c r="C1131">
        <v>1.750488E-4</v>
      </c>
      <c r="E1131">
        <v>0</v>
      </c>
      <c r="F1131">
        <v>0</v>
      </c>
      <c r="G1131">
        <v>0</v>
      </c>
    </row>
    <row r="1132" spans="1:7" x14ac:dyDescent="0.25">
      <c r="A1132">
        <v>1123</v>
      </c>
      <c r="B1132" s="21">
        <f t="shared" si="17"/>
        <v>0</v>
      </c>
      <c r="C1132">
        <v>1.8200830000000002E-4</v>
      </c>
      <c r="E1132">
        <v>0</v>
      </c>
      <c r="F1132">
        <v>0</v>
      </c>
      <c r="G1132">
        <v>0</v>
      </c>
    </row>
    <row r="1133" spans="1:7" x14ac:dyDescent="0.25">
      <c r="A1133">
        <v>1124</v>
      </c>
      <c r="B1133" s="21">
        <f t="shared" si="17"/>
        <v>0</v>
      </c>
      <c r="C1133">
        <v>1.8135620000000002E-4</v>
      </c>
      <c r="E1133">
        <v>0</v>
      </c>
      <c r="F1133">
        <v>0</v>
      </c>
      <c r="G1133">
        <v>0</v>
      </c>
    </row>
    <row r="1134" spans="1:7" x14ac:dyDescent="0.25">
      <c r="A1134">
        <v>1125</v>
      </c>
      <c r="B1134" s="21">
        <f t="shared" si="17"/>
        <v>0</v>
      </c>
      <c r="C1134">
        <v>1.7109650000000001E-4</v>
      </c>
      <c r="E1134">
        <v>0</v>
      </c>
      <c r="F1134">
        <v>0</v>
      </c>
      <c r="G1134">
        <v>0</v>
      </c>
    </row>
    <row r="1135" spans="1:7" x14ac:dyDescent="0.25">
      <c r="A1135">
        <v>1126</v>
      </c>
      <c r="B1135" s="21">
        <f t="shared" si="17"/>
        <v>0</v>
      </c>
      <c r="C1135">
        <v>1.4974879999999998E-4</v>
      </c>
      <c r="E1135">
        <v>0</v>
      </c>
      <c r="F1135">
        <v>0</v>
      </c>
      <c r="G1135">
        <v>0</v>
      </c>
    </row>
    <row r="1136" spans="1:7" x14ac:dyDescent="0.25">
      <c r="A1136">
        <v>1127</v>
      </c>
      <c r="B1136" s="21">
        <f t="shared" si="17"/>
        <v>0</v>
      </c>
      <c r="C1136">
        <v>1.244649E-4</v>
      </c>
      <c r="E1136">
        <v>0</v>
      </c>
      <c r="F1136">
        <v>0</v>
      </c>
      <c r="G1136">
        <v>0</v>
      </c>
    </row>
    <row r="1137" spans="1:7" x14ac:dyDescent="0.25">
      <c r="A1137">
        <v>1128</v>
      </c>
      <c r="B1137" s="21">
        <f t="shared" si="17"/>
        <v>0</v>
      </c>
      <c r="C1137">
        <v>9.8898699999999996E-5</v>
      </c>
      <c r="E1137">
        <v>0</v>
      </c>
      <c r="F1137">
        <v>0</v>
      </c>
      <c r="G1137">
        <v>0</v>
      </c>
    </row>
    <row r="1138" spans="1:7" x14ac:dyDescent="0.25">
      <c r="A1138">
        <v>1129</v>
      </c>
      <c r="B1138" s="21">
        <f t="shared" si="17"/>
        <v>0</v>
      </c>
      <c r="C1138">
        <v>8.1265100000000009E-5</v>
      </c>
      <c r="E1138">
        <v>0</v>
      </c>
      <c r="F1138">
        <v>0</v>
      </c>
      <c r="G1138">
        <v>0</v>
      </c>
    </row>
    <row r="1139" spans="1:7" x14ac:dyDescent="0.25">
      <c r="A1139">
        <v>1130</v>
      </c>
      <c r="B1139" s="21">
        <f t="shared" si="17"/>
        <v>0</v>
      </c>
      <c r="C1139">
        <v>7.05034E-5</v>
      </c>
      <c r="E1139">
        <v>0</v>
      </c>
      <c r="F1139">
        <v>0</v>
      </c>
      <c r="G1139">
        <v>0</v>
      </c>
    </row>
    <row r="1140" spans="1:7" x14ac:dyDescent="0.25">
      <c r="A1140">
        <v>1131</v>
      </c>
      <c r="B1140" s="21">
        <f t="shared" si="17"/>
        <v>0</v>
      </c>
      <c r="C1140">
        <v>6.6676100000000004E-5</v>
      </c>
      <c r="E1140">
        <v>0</v>
      </c>
      <c r="F1140">
        <v>0</v>
      </c>
      <c r="G1140">
        <v>0</v>
      </c>
    </row>
    <row r="1141" spans="1:7" x14ac:dyDescent="0.25">
      <c r="A1141">
        <v>1132</v>
      </c>
      <c r="B1141" s="21">
        <f t="shared" si="17"/>
        <v>0</v>
      </c>
      <c r="C1141">
        <v>6.6885100000000001E-5</v>
      </c>
      <c r="E1141">
        <v>0</v>
      </c>
      <c r="F1141">
        <v>0</v>
      </c>
      <c r="G1141">
        <v>0</v>
      </c>
    </row>
    <row r="1142" spans="1:7" x14ac:dyDescent="0.25">
      <c r="A1142">
        <v>1133</v>
      </c>
      <c r="B1142" s="21">
        <f t="shared" si="17"/>
        <v>0</v>
      </c>
      <c r="C1142">
        <v>7.4759400000000008E-5</v>
      </c>
      <c r="E1142">
        <v>0</v>
      </c>
      <c r="F1142">
        <v>0</v>
      </c>
      <c r="G1142">
        <v>0</v>
      </c>
    </row>
    <row r="1143" spans="1:7" x14ac:dyDescent="0.25">
      <c r="A1143">
        <v>1134</v>
      </c>
      <c r="B1143" s="21">
        <f t="shared" si="17"/>
        <v>0</v>
      </c>
      <c r="C1143">
        <v>9.0095500000000005E-5</v>
      </c>
      <c r="E1143">
        <v>0</v>
      </c>
      <c r="F1143">
        <v>0</v>
      </c>
      <c r="G1143">
        <v>0</v>
      </c>
    </row>
    <row r="1144" spans="1:7" x14ac:dyDescent="0.25">
      <c r="A1144">
        <v>1135</v>
      </c>
      <c r="B1144" s="21">
        <f t="shared" si="17"/>
        <v>0</v>
      </c>
      <c r="C1144">
        <v>1.142723E-4</v>
      </c>
      <c r="E1144">
        <v>0</v>
      </c>
      <c r="F1144">
        <v>0</v>
      </c>
      <c r="G1144">
        <v>0</v>
      </c>
    </row>
    <row r="1145" spans="1:7" x14ac:dyDescent="0.25">
      <c r="A1145">
        <v>1136</v>
      </c>
      <c r="B1145" s="21">
        <f t="shared" si="17"/>
        <v>4.4028301886792449E-3</v>
      </c>
      <c r="C1145">
        <v>1.2764469999999999E-4</v>
      </c>
      <c r="E1145">
        <v>4.4028301886792449E-3</v>
      </c>
      <c r="F1145">
        <v>4.5108489999999999E-3</v>
      </c>
      <c r="G1145">
        <v>0</v>
      </c>
    </row>
    <row r="1146" spans="1:7" x14ac:dyDescent="0.25">
      <c r="A1146">
        <v>1137</v>
      </c>
      <c r="B1146" s="21">
        <f t="shared" si="17"/>
        <v>6.6666666666666666E-2</v>
      </c>
      <c r="C1146">
        <v>1.337217E-4</v>
      </c>
      <c r="E1146">
        <v>6.6666666666666666E-2</v>
      </c>
      <c r="F1146">
        <v>6.1117924999999997E-2</v>
      </c>
      <c r="G1146">
        <v>5.9320754716981131E-2</v>
      </c>
    </row>
    <row r="1147" spans="1:7" x14ac:dyDescent="0.25">
      <c r="A1147">
        <v>1138</v>
      </c>
      <c r="B1147" s="21">
        <f t="shared" si="17"/>
        <v>9.3905660377358494E-2</v>
      </c>
      <c r="C1147">
        <v>1.3564680000000001E-4</v>
      </c>
      <c r="E1147">
        <v>9.3905660377358494E-2</v>
      </c>
      <c r="F1147">
        <v>8.4875785999999995E-2</v>
      </c>
      <c r="G1147">
        <v>7.8789308176100636E-2</v>
      </c>
    </row>
    <row r="1148" spans="1:7" x14ac:dyDescent="0.25">
      <c r="A1148">
        <v>1139</v>
      </c>
      <c r="B1148" s="21">
        <f t="shared" si="17"/>
        <v>9.6735849056603776E-2</v>
      </c>
      <c r="C1148">
        <v>1.379215E-4</v>
      </c>
      <c r="E1148">
        <v>9.6735849056603776E-2</v>
      </c>
      <c r="F1148">
        <v>8.9349056999999996E-2</v>
      </c>
      <c r="G1148">
        <v>7.9342767295597486E-2</v>
      </c>
    </row>
    <row r="1149" spans="1:7" x14ac:dyDescent="0.25">
      <c r="A1149">
        <v>1140</v>
      </c>
      <c r="B1149" s="21">
        <f t="shared" si="17"/>
        <v>9.0034591194968552E-2</v>
      </c>
      <c r="C1149">
        <v>1.3502389999999999E-4</v>
      </c>
      <c r="E1149">
        <v>9.0034591194968552E-2</v>
      </c>
      <c r="F1149">
        <v>8.4886792000000003E-2</v>
      </c>
      <c r="G1149">
        <v>7.3349056603773582E-2</v>
      </c>
    </row>
    <row r="1150" spans="1:7" x14ac:dyDescent="0.25">
      <c r="A1150">
        <v>1141</v>
      </c>
      <c r="B1150" s="21">
        <f t="shared" si="17"/>
        <v>0.13577987421383647</v>
      </c>
      <c r="C1150">
        <v>1.3188159999999999E-4</v>
      </c>
      <c r="E1150">
        <v>0.13577987421383647</v>
      </c>
      <c r="F1150">
        <v>0.12014150899999999</v>
      </c>
      <c r="G1150">
        <v>0.11638364779874215</v>
      </c>
    </row>
    <row r="1151" spans="1:7" x14ac:dyDescent="0.25">
      <c r="A1151">
        <v>1142</v>
      </c>
      <c r="B1151" s="21">
        <f t="shared" si="17"/>
        <v>7.7732704402515729E-2</v>
      </c>
      <c r="C1151">
        <v>1.3228940000000001E-4</v>
      </c>
      <c r="E1151">
        <v>7.7732704402515729E-2</v>
      </c>
      <c r="F1151">
        <v>7.3396225999999995E-2</v>
      </c>
      <c r="G1151">
        <v>6.1729559748427677E-2</v>
      </c>
    </row>
    <row r="1152" spans="1:7" x14ac:dyDescent="0.25">
      <c r="A1152">
        <v>1143</v>
      </c>
      <c r="B1152" s="21">
        <f t="shared" si="17"/>
        <v>5.6157232704402517E-2</v>
      </c>
      <c r="C1152">
        <v>1.337861E-4</v>
      </c>
      <c r="E1152">
        <v>5.6157232704402517E-2</v>
      </c>
      <c r="F1152">
        <v>5.3883647999999999E-2</v>
      </c>
      <c r="G1152">
        <v>4.1981132075471696E-2</v>
      </c>
    </row>
    <row r="1153" spans="1:7" x14ac:dyDescent="0.25">
      <c r="A1153">
        <v>1144</v>
      </c>
      <c r="B1153" s="21">
        <f t="shared" si="17"/>
        <v>3.2588050314465405E-2</v>
      </c>
      <c r="C1153">
        <v>1.4056520000000001E-4</v>
      </c>
      <c r="E1153">
        <v>3.2588050314465405E-2</v>
      </c>
      <c r="F1153">
        <v>3.1448113E-2</v>
      </c>
      <c r="G1153">
        <v>2.2013836477987422E-2</v>
      </c>
    </row>
    <row r="1154" spans="1:7" x14ac:dyDescent="0.25">
      <c r="A1154">
        <v>1145</v>
      </c>
      <c r="B1154" s="21">
        <f t="shared" si="17"/>
        <v>0</v>
      </c>
      <c r="C1154">
        <v>1.545095E-4</v>
      </c>
      <c r="E1154">
        <v>0</v>
      </c>
      <c r="F1154">
        <v>0</v>
      </c>
      <c r="G1154">
        <v>0</v>
      </c>
    </row>
    <row r="1155" spans="1:7" x14ac:dyDescent="0.25">
      <c r="A1155">
        <v>1146</v>
      </c>
      <c r="B1155" s="21">
        <f t="shared" si="17"/>
        <v>0</v>
      </c>
      <c r="C1155">
        <v>1.7372430000000001E-4</v>
      </c>
      <c r="E1155">
        <v>0</v>
      </c>
      <c r="F1155">
        <v>0</v>
      </c>
      <c r="G1155">
        <v>0</v>
      </c>
    </row>
    <row r="1156" spans="1:7" x14ac:dyDescent="0.25">
      <c r="A1156">
        <v>1147</v>
      </c>
      <c r="B1156" s="21">
        <f t="shared" si="17"/>
        <v>0</v>
      </c>
      <c r="C1156">
        <v>1.8131859999999999E-4</v>
      </c>
      <c r="E1156">
        <v>0</v>
      </c>
      <c r="F1156">
        <v>0</v>
      </c>
      <c r="G1156">
        <v>0</v>
      </c>
    </row>
    <row r="1157" spans="1:7" x14ac:dyDescent="0.25">
      <c r="A1157">
        <v>1148</v>
      </c>
      <c r="B1157" s="21">
        <f t="shared" si="17"/>
        <v>0</v>
      </c>
      <c r="C1157">
        <v>1.797767E-4</v>
      </c>
      <c r="E1157">
        <v>0</v>
      </c>
      <c r="F1157">
        <v>0</v>
      </c>
      <c r="G1157">
        <v>0</v>
      </c>
    </row>
    <row r="1158" spans="1:7" x14ac:dyDescent="0.25">
      <c r="A1158">
        <v>1149</v>
      </c>
      <c r="B1158" s="21">
        <f t="shared" ref="B1158:B1221" si="18">IF(rodzaj=$E$6,E1158,IF(rodzaj=$F$6,F1158,G1158))</f>
        <v>0</v>
      </c>
      <c r="C1158">
        <v>1.663592E-4</v>
      </c>
      <c r="E1158">
        <v>0</v>
      </c>
      <c r="F1158">
        <v>0</v>
      </c>
      <c r="G1158">
        <v>0</v>
      </c>
    </row>
    <row r="1159" spans="1:7" x14ac:dyDescent="0.25">
      <c r="A1159">
        <v>1150</v>
      </c>
      <c r="B1159" s="21">
        <f t="shared" si="18"/>
        <v>0</v>
      </c>
      <c r="C1159">
        <v>1.491214E-4</v>
      </c>
      <c r="E1159">
        <v>0</v>
      </c>
      <c r="F1159">
        <v>0</v>
      </c>
      <c r="G1159">
        <v>0</v>
      </c>
    </row>
    <row r="1160" spans="1:7" x14ac:dyDescent="0.25">
      <c r="A1160">
        <v>1151</v>
      </c>
      <c r="B1160" s="21">
        <f t="shared" si="18"/>
        <v>0</v>
      </c>
      <c r="C1160">
        <v>1.263247E-4</v>
      </c>
      <c r="E1160">
        <v>0</v>
      </c>
      <c r="F1160">
        <v>0</v>
      </c>
      <c r="G1160">
        <v>0</v>
      </c>
    </row>
    <row r="1161" spans="1:7" x14ac:dyDescent="0.25">
      <c r="A1161">
        <v>1152</v>
      </c>
      <c r="B1161" s="21">
        <f t="shared" si="18"/>
        <v>0</v>
      </c>
      <c r="C1161">
        <v>1.003758E-4</v>
      </c>
      <c r="E1161">
        <v>0</v>
      </c>
      <c r="F1161">
        <v>0</v>
      </c>
      <c r="G1161">
        <v>0</v>
      </c>
    </row>
    <row r="1162" spans="1:7" x14ac:dyDescent="0.25">
      <c r="A1162">
        <v>1153</v>
      </c>
      <c r="B1162" s="21">
        <f t="shared" si="18"/>
        <v>0</v>
      </c>
      <c r="C1162">
        <v>7.9700400000000014E-5</v>
      </c>
      <c r="E1162">
        <v>0</v>
      </c>
      <c r="F1162">
        <v>0</v>
      </c>
      <c r="G1162">
        <v>0</v>
      </c>
    </row>
    <row r="1163" spans="1:7" x14ac:dyDescent="0.25">
      <c r="A1163">
        <v>1154</v>
      </c>
      <c r="B1163" s="21">
        <f t="shared" si="18"/>
        <v>0</v>
      </c>
      <c r="C1163">
        <v>7.1267600000000009E-5</v>
      </c>
      <c r="E1163">
        <v>0</v>
      </c>
      <c r="F1163">
        <v>0</v>
      </c>
      <c r="G1163">
        <v>0</v>
      </c>
    </row>
    <row r="1164" spans="1:7" x14ac:dyDescent="0.25">
      <c r="A1164">
        <v>1155</v>
      </c>
      <c r="B1164" s="21">
        <f t="shared" si="18"/>
        <v>0</v>
      </c>
      <c r="C1164">
        <v>6.7239199999999998E-5</v>
      </c>
      <c r="E1164">
        <v>0</v>
      </c>
      <c r="F1164">
        <v>0</v>
      </c>
      <c r="G1164">
        <v>0</v>
      </c>
    </row>
    <row r="1165" spans="1:7" x14ac:dyDescent="0.25">
      <c r="A1165">
        <v>1156</v>
      </c>
      <c r="B1165" s="21">
        <f t="shared" si="18"/>
        <v>0</v>
      </c>
      <c r="C1165">
        <v>6.6919600000000002E-5</v>
      </c>
      <c r="E1165">
        <v>0</v>
      </c>
      <c r="F1165">
        <v>0</v>
      </c>
      <c r="G1165">
        <v>0</v>
      </c>
    </row>
    <row r="1166" spans="1:7" x14ac:dyDescent="0.25">
      <c r="A1166">
        <v>1157</v>
      </c>
      <c r="B1166" s="21">
        <f t="shared" si="18"/>
        <v>0</v>
      </c>
      <c r="C1166">
        <v>7.3940400000000001E-5</v>
      </c>
      <c r="E1166">
        <v>0</v>
      </c>
      <c r="F1166">
        <v>0</v>
      </c>
      <c r="G1166">
        <v>0</v>
      </c>
    </row>
    <row r="1167" spans="1:7" x14ac:dyDescent="0.25">
      <c r="A1167">
        <v>1158</v>
      </c>
      <c r="B1167" s="21">
        <f t="shared" si="18"/>
        <v>0</v>
      </c>
      <c r="C1167">
        <v>8.9506099999999987E-5</v>
      </c>
      <c r="E1167">
        <v>0</v>
      </c>
      <c r="F1167">
        <v>0</v>
      </c>
      <c r="G1167">
        <v>0</v>
      </c>
    </row>
    <row r="1168" spans="1:7" x14ac:dyDescent="0.25">
      <c r="A1168">
        <v>1159</v>
      </c>
      <c r="B1168" s="21">
        <f t="shared" si="18"/>
        <v>0</v>
      </c>
      <c r="C1168">
        <v>1.134218E-4</v>
      </c>
      <c r="E1168">
        <v>0</v>
      </c>
      <c r="F1168">
        <v>0</v>
      </c>
      <c r="G1168">
        <v>0</v>
      </c>
    </row>
    <row r="1169" spans="1:7" x14ac:dyDescent="0.25">
      <c r="A1169">
        <v>1160</v>
      </c>
      <c r="B1169" s="21">
        <f t="shared" si="18"/>
        <v>5.4352201257861629E-3</v>
      </c>
      <c r="C1169">
        <v>1.282702E-4</v>
      </c>
      <c r="E1169">
        <v>5.4352201257861629E-3</v>
      </c>
      <c r="F1169">
        <v>5.5386790000000003E-3</v>
      </c>
      <c r="G1169">
        <v>0</v>
      </c>
    </row>
    <row r="1170" spans="1:7" x14ac:dyDescent="0.25">
      <c r="A1170">
        <v>1161</v>
      </c>
      <c r="B1170" s="21">
        <f t="shared" si="18"/>
        <v>4.4371069182389936E-2</v>
      </c>
      <c r="C1170">
        <v>1.3340309999999999E-4</v>
      </c>
      <c r="E1170">
        <v>4.4371069182389936E-2</v>
      </c>
      <c r="F1170">
        <v>4.2547170000000002E-2</v>
      </c>
      <c r="G1170">
        <v>3.1388993710691822E-2</v>
      </c>
    </row>
    <row r="1171" spans="1:7" x14ac:dyDescent="0.25">
      <c r="A1171">
        <v>1162</v>
      </c>
      <c r="B1171" s="21">
        <f t="shared" si="18"/>
        <v>8.584905660377358E-2</v>
      </c>
      <c r="C1171">
        <v>1.366765E-4</v>
      </c>
      <c r="E1171">
        <v>8.584905660377358E-2</v>
      </c>
      <c r="F1171">
        <v>7.8996855000000005E-2</v>
      </c>
      <c r="G1171">
        <v>7.0301886792452833E-2</v>
      </c>
    </row>
    <row r="1172" spans="1:7" x14ac:dyDescent="0.25">
      <c r="A1172">
        <v>1163</v>
      </c>
      <c r="B1172" s="21">
        <f t="shared" si="18"/>
        <v>0.10797169811320756</v>
      </c>
      <c r="C1172">
        <v>1.364638E-4</v>
      </c>
      <c r="E1172">
        <v>0.10797169811320756</v>
      </c>
      <c r="F1172">
        <v>9.8523584999999997E-2</v>
      </c>
      <c r="G1172">
        <v>8.9886792452830183E-2</v>
      </c>
    </row>
    <row r="1173" spans="1:7" x14ac:dyDescent="0.25">
      <c r="A1173">
        <v>1164</v>
      </c>
      <c r="B1173" s="21">
        <f t="shared" si="18"/>
        <v>9.4569182389937112E-2</v>
      </c>
      <c r="C1173">
        <v>1.357423E-4</v>
      </c>
      <c r="E1173">
        <v>9.4569182389937112E-2</v>
      </c>
      <c r="F1173">
        <v>8.8842767000000003E-2</v>
      </c>
      <c r="G1173">
        <v>7.7556603773584906E-2</v>
      </c>
    </row>
    <row r="1174" spans="1:7" x14ac:dyDescent="0.25">
      <c r="A1174">
        <v>1165</v>
      </c>
      <c r="B1174" s="21">
        <f t="shared" si="18"/>
        <v>9.2487421383647808E-2</v>
      </c>
      <c r="C1174">
        <v>1.3456939999999999E-4</v>
      </c>
      <c r="E1174">
        <v>9.2487421383647808E-2</v>
      </c>
      <c r="F1174">
        <v>8.6954403E-2</v>
      </c>
      <c r="G1174">
        <v>7.5600628930817607E-2</v>
      </c>
    </row>
    <row r="1175" spans="1:7" x14ac:dyDescent="0.25">
      <c r="A1175">
        <v>1166</v>
      </c>
      <c r="B1175" s="21">
        <f t="shared" si="18"/>
        <v>6.7726415094339618E-2</v>
      </c>
      <c r="C1175">
        <v>1.34182E-4</v>
      </c>
      <c r="E1175">
        <v>6.7726415094339618E-2</v>
      </c>
      <c r="F1175">
        <v>6.5235848999999999E-2</v>
      </c>
      <c r="G1175">
        <v>5.2600628930817614E-2</v>
      </c>
    </row>
    <row r="1176" spans="1:7" x14ac:dyDescent="0.25">
      <c r="A1176">
        <v>1167</v>
      </c>
      <c r="B1176" s="21">
        <f t="shared" si="18"/>
        <v>5.7462264150943396E-2</v>
      </c>
      <c r="C1176">
        <v>1.3582550000000002E-4</v>
      </c>
      <c r="E1176">
        <v>5.7462264150943396E-2</v>
      </c>
      <c r="F1176">
        <v>5.5176100999999998E-2</v>
      </c>
      <c r="G1176">
        <v>4.3229559748427675E-2</v>
      </c>
    </row>
    <row r="1177" spans="1:7" x14ac:dyDescent="0.25">
      <c r="A1177">
        <v>1168</v>
      </c>
      <c r="B1177" s="21">
        <f t="shared" si="18"/>
        <v>3.2632075471698115E-2</v>
      </c>
      <c r="C1177">
        <v>1.4080499999999998E-4</v>
      </c>
      <c r="E1177">
        <v>3.2632075471698115E-2</v>
      </c>
      <c r="F1177">
        <v>3.1632075000000003E-2</v>
      </c>
      <c r="G1177">
        <v>2.1559119496855347E-2</v>
      </c>
    </row>
    <row r="1178" spans="1:7" x14ac:dyDescent="0.25">
      <c r="A1178">
        <v>1169</v>
      </c>
      <c r="B1178" s="21">
        <f t="shared" si="18"/>
        <v>0</v>
      </c>
      <c r="C1178">
        <v>1.544707E-4</v>
      </c>
      <c r="E1178">
        <v>0</v>
      </c>
      <c r="F1178">
        <v>0</v>
      </c>
      <c r="G1178">
        <v>0</v>
      </c>
    </row>
    <row r="1179" spans="1:7" x14ac:dyDescent="0.25">
      <c r="A1179">
        <v>1170</v>
      </c>
      <c r="B1179" s="21">
        <f t="shared" si="18"/>
        <v>0</v>
      </c>
      <c r="C1179">
        <v>1.743615E-4</v>
      </c>
      <c r="E1179">
        <v>0</v>
      </c>
      <c r="F1179">
        <v>0</v>
      </c>
      <c r="G1179">
        <v>0</v>
      </c>
    </row>
    <row r="1180" spans="1:7" x14ac:dyDescent="0.25">
      <c r="A1180">
        <v>1171</v>
      </c>
      <c r="B1180" s="21">
        <f t="shared" si="18"/>
        <v>0</v>
      </c>
      <c r="C1180">
        <v>1.817671E-4</v>
      </c>
      <c r="E1180">
        <v>0</v>
      </c>
      <c r="F1180">
        <v>0</v>
      </c>
      <c r="G1180">
        <v>0</v>
      </c>
    </row>
    <row r="1181" spans="1:7" x14ac:dyDescent="0.25">
      <c r="A1181">
        <v>1172</v>
      </c>
      <c r="B1181" s="21">
        <f t="shared" si="18"/>
        <v>0</v>
      </c>
      <c r="C1181">
        <v>1.8146929999999999E-4</v>
      </c>
      <c r="E1181">
        <v>0</v>
      </c>
      <c r="F1181">
        <v>0</v>
      </c>
      <c r="G1181">
        <v>0</v>
      </c>
    </row>
    <row r="1182" spans="1:7" x14ac:dyDescent="0.25">
      <c r="A1182">
        <v>1173</v>
      </c>
      <c r="B1182" s="21">
        <f t="shared" si="18"/>
        <v>0</v>
      </c>
      <c r="C1182">
        <v>1.6824530000000002E-4</v>
      </c>
      <c r="E1182">
        <v>0</v>
      </c>
      <c r="F1182">
        <v>0</v>
      </c>
      <c r="G1182">
        <v>0</v>
      </c>
    </row>
    <row r="1183" spans="1:7" x14ac:dyDescent="0.25">
      <c r="A1183">
        <v>1174</v>
      </c>
      <c r="B1183" s="21">
        <f t="shared" si="18"/>
        <v>0</v>
      </c>
      <c r="C1183">
        <v>1.4799170000000001E-4</v>
      </c>
      <c r="E1183">
        <v>0</v>
      </c>
      <c r="F1183">
        <v>0</v>
      </c>
      <c r="G1183">
        <v>0</v>
      </c>
    </row>
    <row r="1184" spans="1:7" x14ac:dyDescent="0.25">
      <c r="A1184">
        <v>1175</v>
      </c>
      <c r="B1184" s="21">
        <f t="shared" si="18"/>
        <v>0</v>
      </c>
      <c r="C1184">
        <v>1.213712E-4</v>
      </c>
      <c r="E1184">
        <v>0</v>
      </c>
      <c r="F1184">
        <v>0</v>
      </c>
      <c r="G1184">
        <v>0</v>
      </c>
    </row>
    <row r="1185" spans="1:7" x14ac:dyDescent="0.25">
      <c r="A1185">
        <v>1176</v>
      </c>
      <c r="B1185" s="21">
        <f t="shared" si="18"/>
        <v>0</v>
      </c>
      <c r="C1185">
        <v>9.8681599999999987E-5</v>
      </c>
      <c r="E1185">
        <v>0</v>
      </c>
      <c r="F1185">
        <v>0</v>
      </c>
      <c r="G1185">
        <v>0</v>
      </c>
    </row>
    <row r="1186" spans="1:7" x14ac:dyDescent="0.25">
      <c r="A1186">
        <v>1177</v>
      </c>
      <c r="B1186" s="21">
        <f t="shared" si="18"/>
        <v>0</v>
      </c>
      <c r="C1186">
        <v>8.0226599999999988E-5</v>
      </c>
      <c r="E1186">
        <v>0</v>
      </c>
      <c r="F1186">
        <v>0</v>
      </c>
      <c r="G1186">
        <v>0</v>
      </c>
    </row>
    <row r="1187" spans="1:7" x14ac:dyDescent="0.25">
      <c r="A1187">
        <v>1178</v>
      </c>
      <c r="B1187" s="21">
        <f t="shared" si="18"/>
        <v>0</v>
      </c>
      <c r="C1187">
        <v>7.0941399999999998E-5</v>
      </c>
      <c r="E1187">
        <v>0</v>
      </c>
      <c r="F1187">
        <v>0</v>
      </c>
      <c r="G1187">
        <v>0</v>
      </c>
    </row>
    <row r="1188" spans="1:7" x14ac:dyDescent="0.25">
      <c r="A1188">
        <v>1179</v>
      </c>
      <c r="B1188" s="21">
        <f t="shared" si="18"/>
        <v>0</v>
      </c>
      <c r="C1188">
        <v>6.6794599999999999E-5</v>
      </c>
      <c r="E1188">
        <v>0</v>
      </c>
      <c r="F1188">
        <v>0</v>
      </c>
      <c r="G1188">
        <v>0</v>
      </c>
    </row>
    <row r="1189" spans="1:7" x14ac:dyDescent="0.25">
      <c r="A1189">
        <v>1180</v>
      </c>
      <c r="B1189" s="21">
        <f t="shared" si="18"/>
        <v>0</v>
      </c>
      <c r="C1189">
        <v>6.62915E-5</v>
      </c>
      <c r="E1189">
        <v>0</v>
      </c>
      <c r="F1189">
        <v>0</v>
      </c>
      <c r="G1189">
        <v>0</v>
      </c>
    </row>
    <row r="1190" spans="1:7" x14ac:dyDescent="0.25">
      <c r="A1190">
        <v>1181</v>
      </c>
      <c r="B1190" s="21">
        <f t="shared" si="18"/>
        <v>0</v>
      </c>
      <c r="C1190">
        <v>7.3856900000000001E-5</v>
      </c>
      <c r="E1190">
        <v>0</v>
      </c>
      <c r="F1190">
        <v>0</v>
      </c>
      <c r="G1190">
        <v>0</v>
      </c>
    </row>
    <row r="1191" spans="1:7" x14ac:dyDescent="0.25">
      <c r="A1191">
        <v>1182</v>
      </c>
      <c r="B1191" s="21">
        <f t="shared" si="18"/>
        <v>0</v>
      </c>
      <c r="C1191">
        <v>9.01642E-5</v>
      </c>
      <c r="E1191">
        <v>0</v>
      </c>
      <c r="F1191">
        <v>0</v>
      </c>
      <c r="G1191">
        <v>0</v>
      </c>
    </row>
    <row r="1192" spans="1:7" x14ac:dyDescent="0.25">
      <c r="A1192">
        <v>1183</v>
      </c>
      <c r="B1192" s="21">
        <f t="shared" si="18"/>
        <v>0</v>
      </c>
      <c r="C1192">
        <v>1.147675E-4</v>
      </c>
      <c r="E1192">
        <v>0</v>
      </c>
      <c r="F1192">
        <v>0</v>
      </c>
      <c r="G1192">
        <v>0</v>
      </c>
    </row>
    <row r="1193" spans="1:7" x14ac:dyDescent="0.25">
      <c r="A1193">
        <v>1184</v>
      </c>
      <c r="B1193" s="21">
        <f t="shared" si="18"/>
        <v>1.0148113207547171E-2</v>
      </c>
      <c r="C1193">
        <v>1.265359E-4</v>
      </c>
      <c r="E1193">
        <v>1.0148113207547171E-2</v>
      </c>
      <c r="F1193">
        <v>1.013066E-2</v>
      </c>
      <c r="G1193">
        <v>3.4672955974842765E-3</v>
      </c>
    </row>
    <row r="1194" spans="1:7" x14ac:dyDescent="0.25">
      <c r="A1194">
        <v>1185</v>
      </c>
      <c r="B1194" s="21">
        <f t="shared" si="18"/>
        <v>6.9559748427672957E-2</v>
      </c>
      <c r="C1194">
        <v>1.3040839999999999E-4</v>
      </c>
      <c r="E1194">
        <v>6.9559748427672957E-2</v>
      </c>
      <c r="F1194">
        <v>6.4031447000000005E-2</v>
      </c>
      <c r="G1194">
        <v>6.1440251572327041E-2</v>
      </c>
    </row>
    <row r="1195" spans="1:7" x14ac:dyDescent="0.25">
      <c r="A1195">
        <v>1186</v>
      </c>
      <c r="B1195" s="21">
        <f t="shared" si="18"/>
        <v>0.12594654088050314</v>
      </c>
      <c r="C1195">
        <v>1.3474249999999999E-4</v>
      </c>
      <c r="E1195">
        <v>0.12594654088050314</v>
      </c>
      <c r="F1195">
        <v>0.108341195</v>
      </c>
      <c r="G1195">
        <v>0.11335849056603774</v>
      </c>
    </row>
    <row r="1196" spans="1:7" x14ac:dyDescent="0.25">
      <c r="A1196">
        <v>1187</v>
      </c>
      <c r="B1196" s="21">
        <f t="shared" si="18"/>
        <v>0.11792138364779875</v>
      </c>
      <c r="C1196">
        <v>1.366905E-4</v>
      </c>
      <c r="E1196">
        <v>0.11792138364779875</v>
      </c>
      <c r="F1196">
        <v>0.10648584899999999</v>
      </c>
      <c r="G1196">
        <v>9.9490566037735845E-2</v>
      </c>
    </row>
    <row r="1197" spans="1:7" x14ac:dyDescent="0.25">
      <c r="A1197">
        <v>1188</v>
      </c>
      <c r="B1197" s="21">
        <f t="shared" si="18"/>
        <v>9.7616352201257861E-2</v>
      </c>
      <c r="C1197">
        <v>1.3551659999999998E-4</v>
      </c>
      <c r="E1197">
        <v>9.7616352201257861E-2</v>
      </c>
      <c r="F1197">
        <v>9.1528302000000006E-2</v>
      </c>
      <c r="G1197">
        <v>8.0437106918238993E-2</v>
      </c>
    </row>
    <row r="1198" spans="1:7" x14ac:dyDescent="0.25">
      <c r="A1198">
        <v>1189</v>
      </c>
      <c r="B1198" s="21">
        <f t="shared" si="18"/>
        <v>9.4518867924528294E-2</v>
      </c>
      <c r="C1198">
        <v>1.3185829999999999E-4</v>
      </c>
      <c r="E1198">
        <v>9.4518867924528294E-2</v>
      </c>
      <c r="F1198">
        <v>8.8812893000000004E-2</v>
      </c>
      <c r="G1198">
        <v>7.7556603773584906E-2</v>
      </c>
    </row>
    <row r="1199" spans="1:7" x14ac:dyDescent="0.25">
      <c r="A1199">
        <v>1190</v>
      </c>
      <c r="B1199" s="21">
        <f t="shared" si="18"/>
        <v>7.2764150943396222E-2</v>
      </c>
      <c r="C1199">
        <v>1.344168E-4</v>
      </c>
      <c r="E1199">
        <v>7.2764150943396222E-2</v>
      </c>
      <c r="F1199">
        <v>6.9632075000000002E-2</v>
      </c>
      <c r="G1199">
        <v>5.7242138364779878E-2</v>
      </c>
    </row>
    <row r="1200" spans="1:7" x14ac:dyDescent="0.25">
      <c r="A1200">
        <v>1191</v>
      </c>
      <c r="B1200" s="21">
        <f t="shared" si="18"/>
        <v>5.7251572327044024E-2</v>
      </c>
      <c r="C1200">
        <v>1.3500830000000001E-4</v>
      </c>
      <c r="E1200">
        <v>5.7251572327044024E-2</v>
      </c>
      <c r="F1200">
        <v>5.5121069000000002E-2</v>
      </c>
      <c r="G1200">
        <v>4.2949685534591199E-2</v>
      </c>
    </row>
    <row r="1201" spans="1:7" x14ac:dyDescent="0.25">
      <c r="A1201">
        <v>1192</v>
      </c>
      <c r="B1201" s="21">
        <f t="shared" si="18"/>
        <v>3.727672955974843E-2</v>
      </c>
      <c r="C1201">
        <v>1.405728E-4</v>
      </c>
      <c r="E1201">
        <v>3.727672955974843E-2</v>
      </c>
      <c r="F1201">
        <v>3.5866351999999997E-2</v>
      </c>
      <c r="G1201">
        <v>2.6459433962264151E-2</v>
      </c>
    </row>
    <row r="1202" spans="1:7" x14ac:dyDescent="0.25">
      <c r="A1202">
        <v>1193</v>
      </c>
      <c r="B1202" s="21">
        <f t="shared" si="18"/>
        <v>0</v>
      </c>
      <c r="C1202">
        <v>1.543866E-4</v>
      </c>
      <c r="E1202">
        <v>0</v>
      </c>
      <c r="F1202">
        <v>0</v>
      </c>
      <c r="G1202">
        <v>0</v>
      </c>
    </row>
    <row r="1203" spans="1:7" x14ac:dyDescent="0.25">
      <c r="A1203">
        <v>1194</v>
      </c>
      <c r="B1203" s="21">
        <f t="shared" si="18"/>
        <v>0</v>
      </c>
      <c r="C1203">
        <v>1.7096139999999999E-4</v>
      </c>
      <c r="E1203">
        <v>0</v>
      </c>
      <c r="F1203">
        <v>0</v>
      </c>
      <c r="G1203">
        <v>0</v>
      </c>
    </row>
    <row r="1204" spans="1:7" x14ac:dyDescent="0.25">
      <c r="A1204">
        <v>1195</v>
      </c>
      <c r="B1204" s="21">
        <f t="shared" si="18"/>
        <v>0</v>
      </c>
      <c r="C1204">
        <v>1.8083900000000002E-4</v>
      </c>
      <c r="E1204">
        <v>0</v>
      </c>
      <c r="F1204">
        <v>0</v>
      </c>
      <c r="G1204">
        <v>0</v>
      </c>
    </row>
    <row r="1205" spans="1:7" x14ac:dyDescent="0.25">
      <c r="A1205">
        <v>1196</v>
      </c>
      <c r="B1205" s="21">
        <f t="shared" si="18"/>
        <v>0</v>
      </c>
      <c r="C1205">
        <v>1.798359E-4</v>
      </c>
      <c r="E1205">
        <v>0</v>
      </c>
      <c r="F1205">
        <v>0</v>
      </c>
      <c r="G1205">
        <v>0</v>
      </c>
    </row>
    <row r="1206" spans="1:7" x14ac:dyDescent="0.25">
      <c r="A1206">
        <v>1197</v>
      </c>
      <c r="B1206" s="21">
        <f t="shared" si="18"/>
        <v>0</v>
      </c>
      <c r="C1206">
        <v>1.6691079999999999E-4</v>
      </c>
      <c r="E1206">
        <v>0</v>
      </c>
      <c r="F1206">
        <v>0</v>
      </c>
      <c r="G1206">
        <v>0</v>
      </c>
    </row>
    <row r="1207" spans="1:7" x14ac:dyDescent="0.25">
      <c r="A1207">
        <v>1198</v>
      </c>
      <c r="B1207" s="21">
        <f t="shared" si="18"/>
        <v>0</v>
      </c>
      <c r="C1207">
        <v>1.4802510000000001E-4</v>
      </c>
      <c r="E1207">
        <v>0</v>
      </c>
      <c r="F1207">
        <v>0</v>
      </c>
      <c r="G1207">
        <v>0</v>
      </c>
    </row>
    <row r="1208" spans="1:7" x14ac:dyDescent="0.25">
      <c r="A1208">
        <v>1199</v>
      </c>
      <c r="B1208" s="21">
        <f t="shared" si="18"/>
        <v>0</v>
      </c>
      <c r="C1208">
        <v>1.212084E-4</v>
      </c>
      <c r="E1208">
        <v>0</v>
      </c>
      <c r="F1208">
        <v>0</v>
      </c>
      <c r="G1208">
        <v>0</v>
      </c>
    </row>
    <row r="1209" spans="1:7" x14ac:dyDescent="0.25">
      <c r="A1209">
        <v>1200</v>
      </c>
      <c r="B1209" s="21">
        <f t="shared" si="18"/>
        <v>0</v>
      </c>
      <c r="C1209">
        <v>9.7996699999999996E-5</v>
      </c>
      <c r="E1209">
        <v>0</v>
      </c>
      <c r="F1209">
        <v>0</v>
      </c>
      <c r="G1209">
        <v>0</v>
      </c>
    </row>
    <row r="1210" spans="1:7" x14ac:dyDescent="0.25">
      <c r="A1210">
        <v>1201</v>
      </c>
      <c r="B1210" s="21">
        <f t="shared" si="18"/>
        <v>0</v>
      </c>
      <c r="C1210">
        <v>7.8895199999999996E-5</v>
      </c>
      <c r="E1210">
        <v>0</v>
      </c>
      <c r="F1210">
        <v>0</v>
      </c>
      <c r="G1210">
        <v>0</v>
      </c>
    </row>
    <row r="1211" spans="1:7" x14ac:dyDescent="0.25">
      <c r="A1211">
        <v>1202</v>
      </c>
      <c r="B1211" s="21">
        <f t="shared" si="18"/>
        <v>0</v>
      </c>
      <c r="C1211">
        <v>7.0670899999999995E-5</v>
      </c>
      <c r="E1211">
        <v>0</v>
      </c>
      <c r="F1211">
        <v>0</v>
      </c>
      <c r="G1211">
        <v>0</v>
      </c>
    </row>
    <row r="1212" spans="1:7" x14ac:dyDescent="0.25">
      <c r="A1212">
        <v>1203</v>
      </c>
      <c r="B1212" s="21">
        <f t="shared" si="18"/>
        <v>0</v>
      </c>
      <c r="C1212">
        <v>6.7406100000000005E-5</v>
      </c>
      <c r="E1212">
        <v>0</v>
      </c>
      <c r="F1212">
        <v>0</v>
      </c>
      <c r="G1212">
        <v>0</v>
      </c>
    </row>
    <row r="1213" spans="1:7" x14ac:dyDescent="0.25">
      <c r="A1213">
        <v>1204</v>
      </c>
      <c r="B1213" s="21">
        <f t="shared" si="18"/>
        <v>0</v>
      </c>
      <c r="C1213">
        <v>6.6027199999999997E-5</v>
      </c>
      <c r="E1213">
        <v>0</v>
      </c>
      <c r="F1213">
        <v>0</v>
      </c>
      <c r="G1213">
        <v>0</v>
      </c>
    </row>
    <row r="1214" spans="1:7" x14ac:dyDescent="0.25">
      <c r="A1214">
        <v>1205</v>
      </c>
      <c r="B1214" s="21">
        <f t="shared" si="18"/>
        <v>0</v>
      </c>
      <c r="C1214">
        <v>7.3503600000000006E-5</v>
      </c>
      <c r="E1214">
        <v>0</v>
      </c>
      <c r="F1214">
        <v>0</v>
      </c>
      <c r="G1214">
        <v>0</v>
      </c>
    </row>
    <row r="1215" spans="1:7" x14ac:dyDescent="0.25">
      <c r="A1215">
        <v>1206</v>
      </c>
      <c r="B1215" s="21">
        <f t="shared" si="18"/>
        <v>0</v>
      </c>
      <c r="C1215">
        <v>8.9953799999999999E-5</v>
      </c>
      <c r="E1215">
        <v>0</v>
      </c>
      <c r="F1215">
        <v>0</v>
      </c>
      <c r="G1215">
        <v>0</v>
      </c>
    </row>
    <row r="1216" spans="1:7" x14ac:dyDescent="0.25">
      <c r="A1216">
        <v>1207</v>
      </c>
      <c r="B1216" s="21">
        <f t="shared" si="18"/>
        <v>0</v>
      </c>
      <c r="C1216">
        <v>1.1225220000000001E-4</v>
      </c>
      <c r="E1216">
        <v>0</v>
      </c>
      <c r="F1216">
        <v>0</v>
      </c>
      <c r="G1216">
        <v>0</v>
      </c>
    </row>
    <row r="1217" spans="1:7" x14ac:dyDescent="0.25">
      <c r="A1217">
        <v>1208</v>
      </c>
      <c r="B1217" s="21">
        <f t="shared" si="18"/>
        <v>1.2365723270440252E-2</v>
      </c>
      <c r="C1217">
        <v>1.254707E-4</v>
      </c>
      <c r="E1217">
        <v>1.2365723270440252E-2</v>
      </c>
      <c r="F1217">
        <v>1.2302673E-2</v>
      </c>
      <c r="G1217">
        <v>5.9292452830188684E-3</v>
      </c>
    </row>
    <row r="1218" spans="1:7" x14ac:dyDescent="0.25">
      <c r="A1218">
        <v>1209</v>
      </c>
      <c r="B1218" s="21">
        <f t="shared" si="18"/>
        <v>6.4072327044025157E-2</v>
      </c>
      <c r="C1218">
        <v>1.32764E-4</v>
      </c>
      <c r="E1218">
        <v>6.4072327044025157E-2</v>
      </c>
      <c r="F1218">
        <v>5.9842766999999998E-2</v>
      </c>
      <c r="G1218">
        <v>5.4106918238993711E-2</v>
      </c>
    </row>
    <row r="1219" spans="1:7" x14ac:dyDescent="0.25">
      <c r="A1219">
        <v>1210</v>
      </c>
      <c r="B1219" s="21">
        <f t="shared" si="18"/>
        <v>0.10710377358490565</v>
      </c>
      <c r="C1219">
        <v>1.335985E-4</v>
      </c>
      <c r="E1219">
        <v>0.10710377358490565</v>
      </c>
      <c r="F1219">
        <v>9.5710692E-2</v>
      </c>
      <c r="G1219">
        <v>9.1915094339622652E-2</v>
      </c>
    </row>
    <row r="1220" spans="1:7" x14ac:dyDescent="0.25">
      <c r="A1220">
        <v>1211</v>
      </c>
      <c r="B1220" s="21">
        <f t="shared" si="18"/>
        <v>0.12080817610062894</v>
      </c>
      <c r="C1220">
        <v>1.3524399999999999E-4</v>
      </c>
      <c r="E1220">
        <v>0.12080817610062894</v>
      </c>
      <c r="F1220">
        <v>0.109012579</v>
      </c>
      <c r="G1220">
        <v>0.10232389937106917</v>
      </c>
    </row>
    <row r="1221" spans="1:7" x14ac:dyDescent="0.25">
      <c r="A1221">
        <v>1212</v>
      </c>
      <c r="B1221" s="21">
        <f t="shared" si="18"/>
        <v>0.1155691823899371</v>
      </c>
      <c r="C1221">
        <v>1.35995E-4</v>
      </c>
      <c r="E1221">
        <v>0.1155691823899371</v>
      </c>
      <c r="F1221">
        <v>0.10625</v>
      </c>
      <c r="G1221">
        <v>9.7062893081761012E-2</v>
      </c>
    </row>
    <row r="1222" spans="1:7" x14ac:dyDescent="0.25">
      <c r="A1222">
        <v>1213</v>
      </c>
      <c r="B1222" s="21">
        <f t="shared" ref="B1222:B1285" si="19">IF(rodzaj=$E$6,E1222,IF(rodzaj=$F$6,F1222,G1222))</f>
        <v>0.10592452830188678</v>
      </c>
      <c r="C1222">
        <v>1.350132E-4</v>
      </c>
      <c r="E1222">
        <v>0.10592452830188678</v>
      </c>
      <c r="F1222">
        <v>9.8281446999999994E-2</v>
      </c>
      <c r="G1222">
        <v>8.8110062893081764E-2</v>
      </c>
    </row>
    <row r="1223" spans="1:7" x14ac:dyDescent="0.25">
      <c r="A1223">
        <v>1214</v>
      </c>
      <c r="B1223" s="21">
        <f t="shared" si="19"/>
        <v>7.3446540880503147E-2</v>
      </c>
      <c r="C1223">
        <v>1.3703190000000001E-4</v>
      </c>
      <c r="E1223">
        <v>7.3446540880503147E-2</v>
      </c>
      <c r="F1223">
        <v>7.0325472E-2</v>
      </c>
      <c r="G1223">
        <v>5.7965408805031447E-2</v>
      </c>
    </row>
    <row r="1224" spans="1:7" x14ac:dyDescent="0.25">
      <c r="A1224">
        <v>1215</v>
      </c>
      <c r="B1224" s="21">
        <f t="shared" si="19"/>
        <v>6.3289308176100623E-2</v>
      </c>
      <c r="C1224">
        <v>1.3586270000000002E-4</v>
      </c>
      <c r="E1224">
        <v>6.3289308176100623E-2</v>
      </c>
      <c r="F1224">
        <v>6.0360062999999999E-2</v>
      </c>
      <c r="G1224">
        <v>4.8883647798742137E-2</v>
      </c>
    </row>
    <row r="1225" spans="1:7" x14ac:dyDescent="0.25">
      <c r="A1225">
        <v>1216</v>
      </c>
      <c r="B1225" s="21">
        <f t="shared" si="19"/>
        <v>3.5713836477987419E-2</v>
      </c>
      <c r="C1225">
        <v>1.421169E-4</v>
      </c>
      <c r="E1225">
        <v>3.5713836477987419E-2</v>
      </c>
      <c r="F1225">
        <v>3.4595911999999999E-2</v>
      </c>
      <c r="G1225">
        <v>2.4328930817610062E-2</v>
      </c>
    </row>
    <row r="1226" spans="1:7" x14ac:dyDescent="0.25">
      <c r="A1226">
        <v>1217</v>
      </c>
      <c r="B1226" s="21">
        <f t="shared" si="19"/>
        <v>0</v>
      </c>
      <c r="C1226">
        <v>1.5108920000000002E-4</v>
      </c>
      <c r="E1226">
        <v>0</v>
      </c>
      <c r="F1226">
        <v>0</v>
      </c>
      <c r="G1226">
        <v>0</v>
      </c>
    </row>
    <row r="1227" spans="1:7" x14ac:dyDescent="0.25">
      <c r="A1227">
        <v>1218</v>
      </c>
      <c r="B1227" s="21">
        <f t="shared" si="19"/>
        <v>0</v>
      </c>
      <c r="C1227">
        <v>1.7230429999999999E-4</v>
      </c>
      <c r="E1227">
        <v>0</v>
      </c>
      <c r="F1227">
        <v>0</v>
      </c>
      <c r="G1227">
        <v>0</v>
      </c>
    </row>
    <row r="1228" spans="1:7" x14ac:dyDescent="0.25">
      <c r="A1228">
        <v>1219</v>
      </c>
      <c r="B1228" s="21">
        <f t="shared" si="19"/>
        <v>0</v>
      </c>
      <c r="C1228">
        <v>1.780269E-4</v>
      </c>
      <c r="E1228">
        <v>0</v>
      </c>
      <c r="F1228">
        <v>0</v>
      </c>
      <c r="G1228">
        <v>0</v>
      </c>
    </row>
    <row r="1229" spans="1:7" x14ac:dyDescent="0.25">
      <c r="A1229">
        <v>1220</v>
      </c>
      <c r="B1229" s="21">
        <f t="shared" si="19"/>
        <v>0</v>
      </c>
      <c r="C1229">
        <v>1.7509639999999999E-4</v>
      </c>
      <c r="E1229">
        <v>0</v>
      </c>
      <c r="F1229">
        <v>0</v>
      </c>
      <c r="G1229">
        <v>0</v>
      </c>
    </row>
    <row r="1230" spans="1:7" x14ac:dyDescent="0.25">
      <c r="A1230">
        <v>1221</v>
      </c>
      <c r="B1230" s="21">
        <f t="shared" si="19"/>
        <v>0</v>
      </c>
      <c r="C1230">
        <v>1.601013E-4</v>
      </c>
      <c r="E1230">
        <v>0</v>
      </c>
      <c r="F1230">
        <v>0</v>
      </c>
      <c r="G1230">
        <v>0</v>
      </c>
    </row>
    <row r="1231" spans="1:7" x14ac:dyDescent="0.25">
      <c r="A1231">
        <v>1222</v>
      </c>
      <c r="B1231" s="21">
        <f t="shared" si="19"/>
        <v>0</v>
      </c>
      <c r="C1231">
        <v>1.437341E-4</v>
      </c>
      <c r="E1231">
        <v>0</v>
      </c>
      <c r="F1231">
        <v>0</v>
      </c>
      <c r="G1231">
        <v>0</v>
      </c>
    </row>
    <row r="1232" spans="1:7" x14ac:dyDescent="0.25">
      <c r="A1232">
        <v>1223</v>
      </c>
      <c r="B1232" s="21">
        <f t="shared" si="19"/>
        <v>0</v>
      </c>
      <c r="C1232">
        <v>1.218732E-4</v>
      </c>
      <c r="E1232">
        <v>0</v>
      </c>
      <c r="F1232">
        <v>0</v>
      </c>
      <c r="G1232">
        <v>0</v>
      </c>
    </row>
    <row r="1233" spans="1:7" x14ac:dyDescent="0.25">
      <c r="A1233">
        <v>1224</v>
      </c>
      <c r="B1233" s="21">
        <f t="shared" si="19"/>
        <v>0</v>
      </c>
      <c r="C1233">
        <v>1.013799E-4</v>
      </c>
      <c r="E1233">
        <v>0</v>
      </c>
      <c r="F1233">
        <v>0</v>
      </c>
      <c r="G1233">
        <v>0</v>
      </c>
    </row>
    <row r="1234" spans="1:7" x14ac:dyDescent="0.25">
      <c r="A1234">
        <v>1225</v>
      </c>
      <c r="B1234" s="21">
        <f t="shared" si="19"/>
        <v>0</v>
      </c>
      <c r="C1234">
        <v>8.3075700000000008E-5</v>
      </c>
      <c r="E1234">
        <v>0</v>
      </c>
      <c r="F1234">
        <v>0</v>
      </c>
      <c r="G1234">
        <v>0</v>
      </c>
    </row>
    <row r="1235" spans="1:7" x14ac:dyDescent="0.25">
      <c r="A1235">
        <v>1226</v>
      </c>
      <c r="B1235" s="21">
        <f t="shared" si="19"/>
        <v>0</v>
      </c>
      <c r="C1235">
        <v>7.2832500000000004E-5</v>
      </c>
      <c r="E1235">
        <v>0</v>
      </c>
      <c r="F1235">
        <v>0</v>
      </c>
      <c r="G1235">
        <v>0</v>
      </c>
    </row>
    <row r="1236" spans="1:7" x14ac:dyDescent="0.25">
      <c r="A1236">
        <v>1227</v>
      </c>
      <c r="B1236" s="21">
        <f t="shared" si="19"/>
        <v>0</v>
      </c>
      <c r="C1236">
        <v>6.7591199999999998E-5</v>
      </c>
      <c r="E1236">
        <v>0</v>
      </c>
      <c r="F1236">
        <v>0</v>
      </c>
      <c r="G1236">
        <v>0</v>
      </c>
    </row>
    <row r="1237" spans="1:7" x14ac:dyDescent="0.25">
      <c r="A1237">
        <v>1228</v>
      </c>
      <c r="B1237" s="21">
        <f t="shared" si="19"/>
        <v>0</v>
      </c>
      <c r="C1237">
        <v>6.70825E-5</v>
      </c>
      <c r="E1237">
        <v>0</v>
      </c>
      <c r="F1237">
        <v>0</v>
      </c>
      <c r="G1237">
        <v>0</v>
      </c>
    </row>
    <row r="1238" spans="1:7" x14ac:dyDescent="0.25">
      <c r="A1238">
        <v>1229</v>
      </c>
      <c r="B1238" s="21">
        <f t="shared" si="19"/>
        <v>0</v>
      </c>
      <c r="C1238">
        <v>6.8656000000000001E-5</v>
      </c>
      <c r="E1238">
        <v>0</v>
      </c>
      <c r="F1238">
        <v>0</v>
      </c>
      <c r="G1238">
        <v>0</v>
      </c>
    </row>
    <row r="1239" spans="1:7" x14ac:dyDescent="0.25">
      <c r="A1239">
        <v>1230</v>
      </c>
      <c r="B1239" s="21">
        <f t="shared" si="19"/>
        <v>0</v>
      </c>
      <c r="C1239">
        <v>7.8064299999999997E-5</v>
      </c>
      <c r="E1239">
        <v>0</v>
      </c>
      <c r="F1239">
        <v>0</v>
      </c>
      <c r="G1239">
        <v>0</v>
      </c>
    </row>
    <row r="1240" spans="1:7" x14ac:dyDescent="0.25">
      <c r="A1240">
        <v>1231</v>
      </c>
      <c r="B1240" s="21">
        <f t="shared" si="19"/>
        <v>0</v>
      </c>
      <c r="C1240">
        <v>9.3014899999999996E-5</v>
      </c>
      <c r="E1240">
        <v>0</v>
      </c>
      <c r="F1240">
        <v>0</v>
      </c>
      <c r="G1240">
        <v>0</v>
      </c>
    </row>
    <row r="1241" spans="1:7" x14ac:dyDescent="0.25">
      <c r="A1241">
        <v>1232</v>
      </c>
      <c r="B1241" s="21">
        <f t="shared" si="19"/>
        <v>1.7311949685534591E-2</v>
      </c>
      <c r="C1241">
        <v>1.112805E-4</v>
      </c>
      <c r="E1241">
        <v>1.7311949685534591E-2</v>
      </c>
      <c r="F1241">
        <v>1.7110062999999998E-2</v>
      </c>
      <c r="G1241">
        <v>1.2125471698113207E-2</v>
      </c>
    </row>
    <row r="1242" spans="1:7" x14ac:dyDescent="0.25">
      <c r="A1242">
        <v>1233</v>
      </c>
      <c r="B1242" s="21">
        <f t="shared" si="19"/>
        <v>7.8776729559748418E-2</v>
      </c>
      <c r="C1242">
        <v>1.3099640000000001E-4</v>
      </c>
      <c r="E1242">
        <v>7.8776729559748418E-2</v>
      </c>
      <c r="F1242">
        <v>7.1971698000000001E-2</v>
      </c>
      <c r="G1242">
        <v>7.1632075471698115E-2</v>
      </c>
    </row>
    <row r="1243" spans="1:7" x14ac:dyDescent="0.25">
      <c r="A1243">
        <v>1234</v>
      </c>
      <c r="B1243" s="21">
        <f t="shared" si="19"/>
        <v>0.14102830188679247</v>
      </c>
      <c r="C1243">
        <v>1.454126E-4</v>
      </c>
      <c r="E1243">
        <v>0.14102830188679247</v>
      </c>
      <c r="F1243">
        <v>0.11943239</v>
      </c>
      <c r="G1243">
        <v>0.12984276729559749</v>
      </c>
    </row>
    <row r="1244" spans="1:7" x14ac:dyDescent="0.25">
      <c r="A1244">
        <v>1235</v>
      </c>
      <c r="B1244" s="21">
        <f t="shared" si="19"/>
        <v>0.26033333333333336</v>
      </c>
      <c r="C1244">
        <v>1.4818500000000001E-4</v>
      </c>
      <c r="E1244">
        <v>0.26033333333333336</v>
      </c>
      <c r="F1244">
        <v>0.18603773600000001</v>
      </c>
      <c r="G1244">
        <v>0.26236792452830188</v>
      </c>
    </row>
    <row r="1245" spans="1:7" x14ac:dyDescent="0.25">
      <c r="A1245">
        <v>1236</v>
      </c>
      <c r="B1245" s="21">
        <f t="shared" si="19"/>
        <v>0.390188679245283</v>
      </c>
      <c r="C1245">
        <v>1.5377770000000001E-4</v>
      </c>
      <c r="E1245">
        <v>0.390188679245283</v>
      </c>
      <c r="F1245">
        <v>0.24511006299999999</v>
      </c>
      <c r="G1245">
        <v>0.40584905660377357</v>
      </c>
    </row>
    <row r="1246" spans="1:7" x14ac:dyDescent="0.25">
      <c r="A1246">
        <v>1237</v>
      </c>
      <c r="B1246" s="21">
        <f t="shared" si="19"/>
        <v>0.32707547169811318</v>
      </c>
      <c r="C1246">
        <v>1.552453E-4</v>
      </c>
      <c r="E1246">
        <v>0.32707547169811318</v>
      </c>
      <c r="F1246">
        <v>0.22088050300000001</v>
      </c>
      <c r="G1246">
        <v>0.33110062893081765</v>
      </c>
    </row>
    <row r="1247" spans="1:7" x14ac:dyDescent="0.25">
      <c r="A1247">
        <v>1238</v>
      </c>
      <c r="B1247" s="21">
        <f t="shared" si="19"/>
        <v>0.21555031446540882</v>
      </c>
      <c r="C1247">
        <v>1.5703009999999999E-4</v>
      </c>
      <c r="E1247">
        <v>0.21555031446540882</v>
      </c>
      <c r="F1247">
        <v>0.16029874199999999</v>
      </c>
      <c r="G1247">
        <v>0.21535220125786164</v>
      </c>
    </row>
    <row r="1248" spans="1:7" x14ac:dyDescent="0.25">
      <c r="A1248">
        <v>1239</v>
      </c>
      <c r="B1248" s="21">
        <f t="shared" si="19"/>
        <v>0.11789622641509434</v>
      </c>
      <c r="C1248">
        <v>1.5786110000000001E-4</v>
      </c>
      <c r="E1248">
        <v>0.11789622641509434</v>
      </c>
      <c r="F1248">
        <v>0.10252515700000001</v>
      </c>
      <c r="G1248">
        <v>0.10797798742138365</v>
      </c>
    </row>
    <row r="1249" spans="1:7" x14ac:dyDescent="0.25">
      <c r="A1249">
        <v>1240</v>
      </c>
      <c r="B1249" s="21">
        <f t="shared" si="19"/>
        <v>6.1905660377358493E-2</v>
      </c>
      <c r="C1249">
        <v>1.5856379999999999E-4</v>
      </c>
      <c r="E1249">
        <v>6.1905660377358493E-2</v>
      </c>
      <c r="F1249">
        <v>5.7542453E-2</v>
      </c>
      <c r="G1249">
        <v>5.7735849056603769E-2</v>
      </c>
    </row>
    <row r="1250" spans="1:7" x14ac:dyDescent="0.25">
      <c r="A1250">
        <v>1241</v>
      </c>
      <c r="B1250" s="21">
        <f t="shared" si="19"/>
        <v>3.1349056603773582E-3</v>
      </c>
      <c r="C1250">
        <v>1.651992E-4</v>
      </c>
      <c r="E1250">
        <v>3.1349056603773582E-3</v>
      </c>
      <c r="F1250">
        <v>3.281604E-3</v>
      </c>
      <c r="G1250">
        <v>0</v>
      </c>
    </row>
    <row r="1251" spans="1:7" x14ac:dyDescent="0.25">
      <c r="A1251">
        <v>1242</v>
      </c>
      <c r="B1251" s="21">
        <f t="shared" si="19"/>
        <v>0</v>
      </c>
      <c r="C1251">
        <v>1.7567260000000002E-4</v>
      </c>
      <c r="E1251">
        <v>0</v>
      </c>
      <c r="F1251">
        <v>0</v>
      </c>
      <c r="G1251">
        <v>0</v>
      </c>
    </row>
    <row r="1252" spans="1:7" x14ac:dyDescent="0.25">
      <c r="A1252">
        <v>1243</v>
      </c>
      <c r="B1252" s="21">
        <f t="shared" si="19"/>
        <v>0</v>
      </c>
      <c r="C1252">
        <v>1.8092790000000001E-4</v>
      </c>
      <c r="E1252">
        <v>0</v>
      </c>
      <c r="F1252">
        <v>0</v>
      </c>
      <c r="G1252">
        <v>0</v>
      </c>
    </row>
    <row r="1253" spans="1:7" x14ac:dyDescent="0.25">
      <c r="A1253">
        <v>1244</v>
      </c>
      <c r="B1253" s="21">
        <f t="shared" si="19"/>
        <v>0</v>
      </c>
      <c r="C1253">
        <v>1.7580499999999999E-4</v>
      </c>
      <c r="E1253">
        <v>0</v>
      </c>
      <c r="F1253">
        <v>0</v>
      </c>
      <c r="G1253">
        <v>0</v>
      </c>
    </row>
    <row r="1254" spans="1:7" x14ac:dyDescent="0.25">
      <c r="A1254">
        <v>1245</v>
      </c>
      <c r="B1254" s="21">
        <f t="shared" si="19"/>
        <v>0</v>
      </c>
      <c r="C1254">
        <v>1.6340579999999999E-4</v>
      </c>
      <c r="E1254">
        <v>0</v>
      </c>
      <c r="F1254">
        <v>0</v>
      </c>
      <c r="G1254">
        <v>0</v>
      </c>
    </row>
    <row r="1255" spans="1:7" x14ac:dyDescent="0.25">
      <c r="A1255">
        <v>1246</v>
      </c>
      <c r="B1255" s="21">
        <f t="shared" si="19"/>
        <v>0</v>
      </c>
      <c r="C1255">
        <v>1.4511800000000002E-4</v>
      </c>
      <c r="E1255">
        <v>0</v>
      </c>
      <c r="F1255">
        <v>0</v>
      </c>
      <c r="G1255">
        <v>0</v>
      </c>
    </row>
    <row r="1256" spans="1:7" x14ac:dyDescent="0.25">
      <c r="A1256">
        <v>1247</v>
      </c>
      <c r="B1256" s="21">
        <f t="shared" si="19"/>
        <v>0</v>
      </c>
      <c r="C1256">
        <v>1.2554950000000001E-4</v>
      </c>
      <c r="E1256">
        <v>0</v>
      </c>
      <c r="F1256">
        <v>0</v>
      </c>
      <c r="G1256">
        <v>0</v>
      </c>
    </row>
    <row r="1257" spans="1:7" x14ac:dyDescent="0.25">
      <c r="A1257">
        <v>1248</v>
      </c>
      <c r="B1257" s="21">
        <f t="shared" si="19"/>
        <v>0</v>
      </c>
      <c r="C1257">
        <v>1.060403E-4</v>
      </c>
      <c r="E1257">
        <v>0</v>
      </c>
      <c r="F1257">
        <v>0</v>
      </c>
      <c r="G1257">
        <v>0</v>
      </c>
    </row>
    <row r="1258" spans="1:7" x14ac:dyDescent="0.25">
      <c r="A1258">
        <v>1249</v>
      </c>
      <c r="B1258" s="21">
        <f t="shared" si="19"/>
        <v>0</v>
      </c>
      <c r="C1258">
        <v>8.7445400000000001E-5</v>
      </c>
      <c r="E1258">
        <v>0</v>
      </c>
      <c r="F1258">
        <v>0</v>
      </c>
      <c r="G1258">
        <v>0</v>
      </c>
    </row>
    <row r="1259" spans="1:7" x14ac:dyDescent="0.25">
      <c r="A1259">
        <v>1250</v>
      </c>
      <c r="B1259" s="21">
        <f t="shared" si="19"/>
        <v>0</v>
      </c>
      <c r="C1259">
        <v>7.5049400000000007E-5</v>
      </c>
      <c r="E1259">
        <v>0</v>
      </c>
      <c r="F1259">
        <v>0</v>
      </c>
      <c r="G1259">
        <v>0</v>
      </c>
    </row>
    <row r="1260" spans="1:7" x14ac:dyDescent="0.25">
      <c r="A1260">
        <v>1251</v>
      </c>
      <c r="B1260" s="21">
        <f t="shared" si="19"/>
        <v>0</v>
      </c>
      <c r="C1260">
        <v>6.8804899999999996E-5</v>
      </c>
      <c r="E1260">
        <v>0</v>
      </c>
      <c r="F1260">
        <v>0</v>
      </c>
      <c r="G1260">
        <v>0</v>
      </c>
    </row>
    <row r="1261" spans="1:7" x14ac:dyDescent="0.25">
      <c r="A1261">
        <v>1252</v>
      </c>
      <c r="B1261" s="21">
        <f t="shared" si="19"/>
        <v>0</v>
      </c>
      <c r="C1261">
        <v>6.75893E-5</v>
      </c>
      <c r="E1261">
        <v>0</v>
      </c>
      <c r="F1261">
        <v>0</v>
      </c>
      <c r="G1261">
        <v>0</v>
      </c>
    </row>
    <row r="1262" spans="1:7" x14ac:dyDescent="0.25">
      <c r="A1262">
        <v>1253</v>
      </c>
      <c r="B1262" s="21">
        <f t="shared" si="19"/>
        <v>0</v>
      </c>
      <c r="C1262">
        <v>6.7806100000000001E-5</v>
      </c>
      <c r="E1262">
        <v>0</v>
      </c>
      <c r="F1262">
        <v>0</v>
      </c>
      <c r="G1262">
        <v>0</v>
      </c>
    </row>
    <row r="1263" spans="1:7" x14ac:dyDescent="0.25">
      <c r="A1263">
        <v>1254</v>
      </c>
      <c r="B1263" s="21">
        <f t="shared" si="19"/>
        <v>0</v>
      </c>
      <c r="C1263">
        <v>7.4325699999999999E-5</v>
      </c>
      <c r="E1263">
        <v>0</v>
      </c>
      <c r="F1263">
        <v>0</v>
      </c>
      <c r="G1263">
        <v>0</v>
      </c>
    </row>
    <row r="1264" spans="1:7" x14ac:dyDescent="0.25">
      <c r="A1264">
        <v>1255</v>
      </c>
      <c r="B1264" s="21">
        <f t="shared" si="19"/>
        <v>0</v>
      </c>
      <c r="C1264">
        <v>8.8700899999999996E-5</v>
      </c>
      <c r="E1264">
        <v>0</v>
      </c>
      <c r="F1264">
        <v>0</v>
      </c>
      <c r="G1264">
        <v>0</v>
      </c>
    </row>
    <row r="1265" spans="1:7" x14ac:dyDescent="0.25">
      <c r="A1265">
        <v>1256</v>
      </c>
      <c r="B1265" s="21">
        <f t="shared" si="19"/>
        <v>4.9349056603773585E-3</v>
      </c>
      <c r="C1265">
        <v>1.025235E-4</v>
      </c>
      <c r="E1265">
        <v>4.9349056603773585E-3</v>
      </c>
      <c r="F1265">
        <v>5.1229559999999997E-3</v>
      </c>
      <c r="G1265">
        <v>0</v>
      </c>
    </row>
    <row r="1266" spans="1:7" x14ac:dyDescent="0.25">
      <c r="A1266">
        <v>1257</v>
      </c>
      <c r="B1266" s="21">
        <f t="shared" si="19"/>
        <v>5.1213836477987426E-2</v>
      </c>
      <c r="C1266">
        <v>1.2195970000000001E-4</v>
      </c>
      <c r="E1266">
        <v>5.1213836477987426E-2</v>
      </c>
      <c r="F1266">
        <v>4.9290881000000002E-2</v>
      </c>
      <c r="G1266">
        <v>3.8327044025157228E-2</v>
      </c>
    </row>
    <row r="1267" spans="1:7" x14ac:dyDescent="0.25">
      <c r="A1267">
        <v>1258</v>
      </c>
      <c r="B1267" s="21">
        <f t="shared" si="19"/>
        <v>9.6025157232704411E-2</v>
      </c>
      <c r="C1267">
        <v>1.3646479999999999E-4</v>
      </c>
      <c r="E1267">
        <v>9.6025157232704411E-2</v>
      </c>
      <c r="F1267">
        <v>8.8042453000000007E-2</v>
      </c>
      <c r="G1267">
        <v>8.000628930817609E-2</v>
      </c>
    </row>
    <row r="1268" spans="1:7" x14ac:dyDescent="0.25">
      <c r="A1268">
        <v>1259</v>
      </c>
      <c r="B1268" s="21">
        <f t="shared" si="19"/>
        <v>0.13333647798742138</v>
      </c>
      <c r="C1268">
        <v>1.483825E-4</v>
      </c>
      <c r="E1268">
        <v>0.13333647798742138</v>
      </c>
      <c r="F1268">
        <v>0.119235849</v>
      </c>
      <c r="G1268">
        <v>0.11459119496855345</v>
      </c>
    </row>
    <row r="1269" spans="1:7" x14ac:dyDescent="0.25">
      <c r="A1269">
        <v>1260</v>
      </c>
      <c r="B1269" s="21">
        <f t="shared" si="19"/>
        <v>0.16687735849056604</v>
      </c>
      <c r="C1269">
        <v>1.5262850000000001E-4</v>
      </c>
      <c r="E1269">
        <v>0.16687735849056604</v>
      </c>
      <c r="F1269">
        <v>0.14515408799999999</v>
      </c>
      <c r="G1269">
        <v>0.14683333333333334</v>
      </c>
    </row>
    <row r="1270" spans="1:7" x14ac:dyDescent="0.25">
      <c r="A1270">
        <v>1261</v>
      </c>
      <c r="B1270" s="21">
        <f t="shared" si="19"/>
        <v>0.16876415094339622</v>
      </c>
      <c r="C1270">
        <v>1.4968960000000001E-4</v>
      </c>
      <c r="E1270">
        <v>0.16876415094339622</v>
      </c>
      <c r="F1270">
        <v>0.14586478</v>
      </c>
      <c r="G1270">
        <v>0.14912264150943397</v>
      </c>
    </row>
    <row r="1271" spans="1:7" x14ac:dyDescent="0.25">
      <c r="A1271">
        <v>1262</v>
      </c>
      <c r="B1271" s="21">
        <f t="shared" si="19"/>
        <v>0.1009559748427673</v>
      </c>
      <c r="C1271">
        <v>1.4462539999999998E-4</v>
      </c>
      <c r="E1271">
        <v>0.1009559748427673</v>
      </c>
      <c r="F1271">
        <v>9.3349056999999999E-2</v>
      </c>
      <c r="G1271">
        <v>8.3625786163522009E-2</v>
      </c>
    </row>
    <row r="1272" spans="1:7" x14ac:dyDescent="0.25">
      <c r="A1272">
        <v>1263</v>
      </c>
      <c r="B1272" s="21">
        <f t="shared" si="19"/>
        <v>5.7899371069182394E-2</v>
      </c>
      <c r="C1272">
        <v>1.3791279999999999E-4</v>
      </c>
      <c r="E1272">
        <v>5.7899371069182394E-2</v>
      </c>
      <c r="F1272">
        <v>5.6045597000000003E-2</v>
      </c>
      <c r="G1272">
        <v>4.3522012578616355E-2</v>
      </c>
    </row>
    <row r="1273" spans="1:7" x14ac:dyDescent="0.25">
      <c r="A1273">
        <v>1264</v>
      </c>
      <c r="B1273" s="21">
        <f t="shared" si="19"/>
        <v>3.8940251572327042E-2</v>
      </c>
      <c r="C1273">
        <v>1.358005E-4</v>
      </c>
      <c r="E1273">
        <v>3.8940251572327042E-2</v>
      </c>
      <c r="F1273">
        <v>3.7712264000000002E-2</v>
      </c>
      <c r="G1273">
        <v>2.7175157232704403E-2</v>
      </c>
    </row>
    <row r="1274" spans="1:7" x14ac:dyDescent="0.25">
      <c r="A1274">
        <v>1265</v>
      </c>
      <c r="B1274" s="21">
        <f t="shared" si="19"/>
        <v>0</v>
      </c>
      <c r="C1274">
        <v>1.4183149999999999E-4</v>
      </c>
      <c r="E1274">
        <v>0</v>
      </c>
      <c r="F1274">
        <v>0</v>
      </c>
      <c r="G1274">
        <v>0</v>
      </c>
    </row>
    <row r="1275" spans="1:7" x14ac:dyDescent="0.25">
      <c r="A1275">
        <v>1266</v>
      </c>
      <c r="B1275" s="21">
        <f t="shared" si="19"/>
        <v>0</v>
      </c>
      <c r="C1275">
        <v>1.5891249999999999E-4</v>
      </c>
      <c r="E1275">
        <v>0</v>
      </c>
      <c r="F1275">
        <v>0</v>
      </c>
      <c r="G1275">
        <v>0</v>
      </c>
    </row>
    <row r="1276" spans="1:7" x14ac:dyDescent="0.25">
      <c r="A1276">
        <v>1267</v>
      </c>
      <c r="B1276" s="21">
        <f t="shared" si="19"/>
        <v>0</v>
      </c>
      <c r="C1276">
        <v>1.6966050000000001E-4</v>
      </c>
      <c r="E1276">
        <v>0</v>
      </c>
      <c r="F1276">
        <v>0</v>
      </c>
      <c r="G1276">
        <v>0</v>
      </c>
    </row>
    <row r="1277" spans="1:7" x14ac:dyDescent="0.25">
      <c r="A1277">
        <v>1268</v>
      </c>
      <c r="B1277" s="21">
        <f t="shared" si="19"/>
        <v>0</v>
      </c>
      <c r="C1277">
        <v>1.689382E-4</v>
      </c>
      <c r="E1277">
        <v>0</v>
      </c>
      <c r="F1277">
        <v>0</v>
      </c>
      <c r="G1277">
        <v>0</v>
      </c>
    </row>
    <row r="1278" spans="1:7" x14ac:dyDescent="0.25">
      <c r="A1278">
        <v>1269</v>
      </c>
      <c r="B1278" s="21">
        <f t="shared" si="19"/>
        <v>0</v>
      </c>
      <c r="C1278">
        <v>1.6194579999999998E-4</v>
      </c>
      <c r="E1278">
        <v>0</v>
      </c>
      <c r="F1278">
        <v>0</v>
      </c>
      <c r="G1278">
        <v>0</v>
      </c>
    </row>
    <row r="1279" spans="1:7" x14ac:dyDescent="0.25">
      <c r="A1279">
        <v>1270</v>
      </c>
      <c r="B1279" s="21">
        <f t="shared" si="19"/>
        <v>0</v>
      </c>
      <c r="C1279">
        <v>1.4265050000000001E-4</v>
      </c>
      <c r="E1279">
        <v>0</v>
      </c>
      <c r="F1279">
        <v>0</v>
      </c>
      <c r="G1279">
        <v>0</v>
      </c>
    </row>
    <row r="1280" spans="1:7" x14ac:dyDescent="0.25">
      <c r="A1280">
        <v>1271</v>
      </c>
      <c r="B1280" s="21">
        <f t="shared" si="19"/>
        <v>0</v>
      </c>
      <c r="C1280">
        <v>1.156205E-4</v>
      </c>
      <c r="E1280">
        <v>0</v>
      </c>
      <c r="F1280">
        <v>0</v>
      </c>
      <c r="G1280">
        <v>0</v>
      </c>
    </row>
    <row r="1281" spans="1:7" x14ac:dyDescent="0.25">
      <c r="A1281">
        <v>1272</v>
      </c>
      <c r="B1281" s="21">
        <f t="shared" si="19"/>
        <v>0</v>
      </c>
      <c r="C1281">
        <v>9.4379800000000001E-5</v>
      </c>
      <c r="E1281">
        <v>0</v>
      </c>
      <c r="F1281">
        <v>0</v>
      </c>
      <c r="G1281">
        <v>0</v>
      </c>
    </row>
    <row r="1282" spans="1:7" x14ac:dyDescent="0.25">
      <c r="A1282">
        <v>1273</v>
      </c>
      <c r="B1282" s="21">
        <f t="shared" si="19"/>
        <v>0</v>
      </c>
      <c r="C1282">
        <v>7.6385300000000002E-5</v>
      </c>
      <c r="E1282">
        <v>0</v>
      </c>
      <c r="F1282">
        <v>0</v>
      </c>
      <c r="G1282">
        <v>0</v>
      </c>
    </row>
    <row r="1283" spans="1:7" x14ac:dyDescent="0.25">
      <c r="A1283">
        <v>1274</v>
      </c>
      <c r="B1283" s="21">
        <f t="shared" si="19"/>
        <v>0</v>
      </c>
      <c r="C1283">
        <v>6.9194099999999995E-5</v>
      </c>
      <c r="E1283">
        <v>0</v>
      </c>
      <c r="F1283">
        <v>0</v>
      </c>
      <c r="G1283">
        <v>0</v>
      </c>
    </row>
    <row r="1284" spans="1:7" x14ac:dyDescent="0.25">
      <c r="A1284">
        <v>1275</v>
      </c>
      <c r="B1284" s="21">
        <f t="shared" si="19"/>
        <v>0</v>
      </c>
      <c r="C1284">
        <v>6.5493699999999999E-5</v>
      </c>
      <c r="E1284">
        <v>0</v>
      </c>
      <c r="F1284">
        <v>0</v>
      </c>
      <c r="G1284">
        <v>0</v>
      </c>
    </row>
    <row r="1285" spans="1:7" x14ac:dyDescent="0.25">
      <c r="A1285">
        <v>1276</v>
      </c>
      <c r="B1285" s="21">
        <f t="shared" si="19"/>
        <v>0</v>
      </c>
      <c r="C1285">
        <v>6.5493099999999998E-5</v>
      </c>
      <c r="E1285">
        <v>0</v>
      </c>
      <c r="F1285">
        <v>0</v>
      </c>
      <c r="G1285">
        <v>0</v>
      </c>
    </row>
    <row r="1286" spans="1:7" x14ac:dyDescent="0.25">
      <c r="A1286">
        <v>1277</v>
      </c>
      <c r="B1286" s="21">
        <f t="shared" ref="B1286:B1349" si="20">IF(rodzaj=$E$6,E1286,IF(rodzaj=$F$6,F1286,G1286))</f>
        <v>0</v>
      </c>
      <c r="C1286">
        <v>7.2383299999999995E-5</v>
      </c>
      <c r="E1286">
        <v>0</v>
      </c>
      <c r="F1286">
        <v>0</v>
      </c>
      <c r="G1286">
        <v>0</v>
      </c>
    </row>
    <row r="1287" spans="1:7" x14ac:dyDescent="0.25">
      <c r="A1287">
        <v>1278</v>
      </c>
      <c r="B1287" s="21">
        <f t="shared" si="20"/>
        <v>0</v>
      </c>
      <c r="C1287">
        <v>8.7935099999999998E-5</v>
      </c>
      <c r="E1287">
        <v>0</v>
      </c>
      <c r="F1287">
        <v>0</v>
      </c>
      <c r="G1287">
        <v>0</v>
      </c>
    </row>
    <row r="1288" spans="1:7" x14ac:dyDescent="0.25">
      <c r="A1288">
        <v>1279</v>
      </c>
      <c r="B1288" s="21">
        <f t="shared" si="20"/>
        <v>0</v>
      </c>
      <c r="C1288">
        <v>1.139398E-4</v>
      </c>
      <c r="E1288">
        <v>0</v>
      </c>
      <c r="F1288">
        <v>0</v>
      </c>
      <c r="G1288">
        <v>0</v>
      </c>
    </row>
    <row r="1289" spans="1:7" x14ac:dyDescent="0.25">
      <c r="A1289">
        <v>1280</v>
      </c>
      <c r="B1289" s="21">
        <f t="shared" si="20"/>
        <v>7.7022012578616345E-3</v>
      </c>
      <c r="C1289">
        <v>1.295778E-4</v>
      </c>
      <c r="E1289">
        <v>7.7022012578616345E-3</v>
      </c>
      <c r="F1289">
        <v>7.8386789999999994E-3</v>
      </c>
      <c r="G1289">
        <v>0</v>
      </c>
    </row>
    <row r="1290" spans="1:7" x14ac:dyDescent="0.25">
      <c r="A1290">
        <v>1281</v>
      </c>
      <c r="B1290" s="21">
        <f t="shared" si="20"/>
        <v>4.1015723270440251E-2</v>
      </c>
      <c r="C1290">
        <v>1.3243829999999999E-4</v>
      </c>
      <c r="E1290">
        <v>4.1015723270440251E-2</v>
      </c>
      <c r="F1290">
        <v>4.0143081999999997E-2</v>
      </c>
      <c r="G1290">
        <v>2.7142767295597482E-2</v>
      </c>
    </row>
    <row r="1291" spans="1:7" x14ac:dyDescent="0.25">
      <c r="A1291">
        <v>1282</v>
      </c>
      <c r="B1291" s="21">
        <f t="shared" si="20"/>
        <v>5.3188679245283012E-2</v>
      </c>
      <c r="C1291">
        <v>1.3521440000000001E-4</v>
      </c>
      <c r="E1291">
        <v>5.3188679245283012E-2</v>
      </c>
      <c r="F1291">
        <v>5.2311321000000001E-2</v>
      </c>
      <c r="G1291">
        <v>3.8899371069182391E-2</v>
      </c>
    </row>
    <row r="1292" spans="1:7" x14ac:dyDescent="0.25">
      <c r="A1292">
        <v>1283</v>
      </c>
      <c r="B1292" s="21">
        <f t="shared" si="20"/>
        <v>8.8745283018867915E-2</v>
      </c>
      <c r="C1292">
        <v>1.3137110000000001E-4</v>
      </c>
      <c r="E1292">
        <v>8.8745283018867915E-2</v>
      </c>
      <c r="F1292">
        <v>8.3929245E-2</v>
      </c>
      <c r="G1292">
        <v>7.2578616352201267E-2</v>
      </c>
    </row>
    <row r="1293" spans="1:7" x14ac:dyDescent="0.25">
      <c r="A1293">
        <v>1284</v>
      </c>
      <c r="B1293" s="21">
        <f t="shared" si="20"/>
        <v>0.10533333333333332</v>
      </c>
      <c r="C1293">
        <v>1.3009459999999999E-4</v>
      </c>
      <c r="E1293">
        <v>0.10533333333333332</v>
      </c>
      <c r="F1293">
        <v>9.8410376999999993E-2</v>
      </c>
      <c r="G1293">
        <v>8.8198113207547182E-2</v>
      </c>
    </row>
    <row r="1294" spans="1:7" x14ac:dyDescent="0.25">
      <c r="A1294">
        <v>1285</v>
      </c>
      <c r="B1294" s="21">
        <f t="shared" si="20"/>
        <v>8.6770440251572323E-2</v>
      </c>
      <c r="C1294">
        <v>1.2693909999999999E-4</v>
      </c>
      <c r="E1294">
        <v>8.6770440251572323E-2</v>
      </c>
      <c r="F1294">
        <v>8.2765722999999999E-2</v>
      </c>
      <c r="G1294">
        <v>7.1232704402515723E-2</v>
      </c>
    </row>
    <row r="1295" spans="1:7" x14ac:dyDescent="0.25">
      <c r="A1295">
        <v>1286</v>
      </c>
      <c r="B1295" s="21">
        <f t="shared" si="20"/>
        <v>6.7616352201257862E-2</v>
      </c>
      <c r="C1295">
        <v>1.265847E-4</v>
      </c>
      <c r="E1295">
        <v>6.7616352201257862E-2</v>
      </c>
      <c r="F1295">
        <v>6.5539308000000004E-2</v>
      </c>
      <c r="G1295">
        <v>5.3144654088050317E-2</v>
      </c>
    </row>
    <row r="1296" spans="1:7" x14ac:dyDescent="0.25">
      <c r="A1296">
        <v>1287</v>
      </c>
      <c r="B1296" s="21">
        <f t="shared" si="20"/>
        <v>5.3389937106918237E-2</v>
      </c>
      <c r="C1296">
        <v>1.273569E-4</v>
      </c>
      <c r="E1296">
        <v>5.3389937106918237E-2</v>
      </c>
      <c r="F1296">
        <v>5.2077044000000003E-2</v>
      </c>
      <c r="G1296">
        <v>3.90188679245283E-2</v>
      </c>
    </row>
    <row r="1297" spans="1:7" x14ac:dyDescent="0.25">
      <c r="A1297">
        <v>1288</v>
      </c>
      <c r="B1297" s="21">
        <f t="shared" si="20"/>
        <v>3.303459119496855E-2</v>
      </c>
      <c r="C1297">
        <v>1.332076E-4</v>
      </c>
      <c r="E1297">
        <v>3.303459119496855E-2</v>
      </c>
      <c r="F1297">
        <v>3.2405660000000003E-2</v>
      </c>
      <c r="G1297">
        <v>2.0851572327044026E-2</v>
      </c>
    </row>
    <row r="1298" spans="1:7" x14ac:dyDescent="0.25">
      <c r="A1298">
        <v>1289</v>
      </c>
      <c r="B1298" s="21">
        <f t="shared" si="20"/>
        <v>0</v>
      </c>
      <c r="C1298">
        <v>1.4880650000000001E-4</v>
      </c>
      <c r="E1298">
        <v>0</v>
      </c>
      <c r="F1298">
        <v>0</v>
      </c>
      <c r="G1298">
        <v>0</v>
      </c>
    </row>
    <row r="1299" spans="1:7" x14ac:dyDescent="0.25">
      <c r="A1299">
        <v>1290</v>
      </c>
      <c r="B1299" s="21">
        <f t="shared" si="20"/>
        <v>0</v>
      </c>
      <c r="C1299">
        <v>1.715908E-4</v>
      </c>
      <c r="E1299">
        <v>0</v>
      </c>
      <c r="F1299">
        <v>0</v>
      </c>
      <c r="G1299">
        <v>0</v>
      </c>
    </row>
    <row r="1300" spans="1:7" x14ac:dyDescent="0.25">
      <c r="A1300">
        <v>1291</v>
      </c>
      <c r="B1300" s="21">
        <f t="shared" si="20"/>
        <v>0</v>
      </c>
      <c r="C1300">
        <v>1.8058769999999998E-4</v>
      </c>
      <c r="E1300">
        <v>0</v>
      </c>
      <c r="F1300">
        <v>0</v>
      </c>
      <c r="G1300">
        <v>0</v>
      </c>
    </row>
    <row r="1301" spans="1:7" x14ac:dyDescent="0.25">
      <c r="A1301">
        <v>1292</v>
      </c>
      <c r="B1301" s="21">
        <f t="shared" si="20"/>
        <v>0</v>
      </c>
      <c r="C1301">
        <v>1.786232E-4</v>
      </c>
      <c r="E1301">
        <v>0</v>
      </c>
      <c r="F1301">
        <v>0</v>
      </c>
      <c r="G1301">
        <v>0</v>
      </c>
    </row>
    <row r="1302" spans="1:7" x14ac:dyDescent="0.25">
      <c r="A1302">
        <v>1293</v>
      </c>
      <c r="B1302" s="21">
        <f t="shared" si="20"/>
        <v>0</v>
      </c>
      <c r="C1302">
        <v>1.6839300000000003E-4</v>
      </c>
      <c r="E1302">
        <v>0</v>
      </c>
      <c r="F1302">
        <v>0</v>
      </c>
      <c r="G1302">
        <v>0</v>
      </c>
    </row>
    <row r="1303" spans="1:7" x14ac:dyDescent="0.25">
      <c r="A1303">
        <v>1294</v>
      </c>
      <c r="B1303" s="21">
        <f t="shared" si="20"/>
        <v>0</v>
      </c>
      <c r="C1303">
        <v>1.4820499999999999E-4</v>
      </c>
      <c r="E1303">
        <v>0</v>
      </c>
      <c r="F1303">
        <v>0</v>
      </c>
      <c r="G1303">
        <v>0</v>
      </c>
    </row>
    <row r="1304" spans="1:7" x14ac:dyDescent="0.25">
      <c r="A1304">
        <v>1295</v>
      </c>
      <c r="B1304" s="21">
        <f t="shared" si="20"/>
        <v>0</v>
      </c>
      <c r="C1304">
        <v>1.209099E-4</v>
      </c>
      <c r="E1304">
        <v>0</v>
      </c>
      <c r="F1304">
        <v>0</v>
      </c>
      <c r="G1304">
        <v>0</v>
      </c>
    </row>
    <row r="1305" spans="1:7" x14ac:dyDescent="0.25">
      <c r="A1305">
        <v>1296</v>
      </c>
      <c r="B1305" s="21">
        <f t="shared" si="20"/>
        <v>0</v>
      </c>
      <c r="C1305">
        <v>9.6173600000000004E-5</v>
      </c>
      <c r="E1305">
        <v>0</v>
      </c>
      <c r="F1305">
        <v>0</v>
      </c>
      <c r="G1305">
        <v>0</v>
      </c>
    </row>
    <row r="1306" spans="1:7" x14ac:dyDescent="0.25">
      <c r="A1306">
        <v>1297</v>
      </c>
      <c r="B1306" s="21">
        <f t="shared" si="20"/>
        <v>0</v>
      </c>
      <c r="C1306">
        <v>7.6648699999999997E-5</v>
      </c>
      <c r="E1306">
        <v>0</v>
      </c>
      <c r="F1306">
        <v>0</v>
      </c>
      <c r="G1306">
        <v>0</v>
      </c>
    </row>
    <row r="1307" spans="1:7" x14ac:dyDescent="0.25">
      <c r="A1307">
        <v>1298</v>
      </c>
      <c r="B1307" s="21">
        <f t="shared" si="20"/>
        <v>0</v>
      </c>
      <c r="C1307">
        <v>6.9257699999999999E-5</v>
      </c>
      <c r="E1307">
        <v>0</v>
      </c>
      <c r="F1307">
        <v>0</v>
      </c>
      <c r="G1307">
        <v>0</v>
      </c>
    </row>
    <row r="1308" spans="1:7" x14ac:dyDescent="0.25">
      <c r="A1308">
        <v>1299</v>
      </c>
      <c r="B1308" s="21">
        <f t="shared" si="20"/>
        <v>0</v>
      </c>
      <c r="C1308">
        <v>6.4918699999999999E-5</v>
      </c>
      <c r="E1308">
        <v>0</v>
      </c>
      <c r="F1308">
        <v>0</v>
      </c>
      <c r="G1308">
        <v>0</v>
      </c>
    </row>
    <row r="1309" spans="1:7" x14ac:dyDescent="0.25">
      <c r="A1309">
        <v>1300</v>
      </c>
      <c r="B1309" s="21">
        <f t="shared" si="20"/>
        <v>0</v>
      </c>
      <c r="C1309">
        <v>6.5572000000000002E-5</v>
      </c>
      <c r="E1309">
        <v>0</v>
      </c>
      <c r="F1309">
        <v>0</v>
      </c>
      <c r="G1309">
        <v>0</v>
      </c>
    </row>
    <row r="1310" spans="1:7" x14ac:dyDescent="0.25">
      <c r="A1310">
        <v>1301</v>
      </c>
      <c r="B1310" s="21">
        <f t="shared" si="20"/>
        <v>0</v>
      </c>
      <c r="C1310">
        <v>7.31333E-5</v>
      </c>
      <c r="E1310">
        <v>0</v>
      </c>
      <c r="F1310">
        <v>0</v>
      </c>
      <c r="G1310">
        <v>0</v>
      </c>
    </row>
    <row r="1311" spans="1:7" x14ac:dyDescent="0.25">
      <c r="A1311">
        <v>1302</v>
      </c>
      <c r="B1311" s="21">
        <f t="shared" si="20"/>
        <v>0</v>
      </c>
      <c r="C1311">
        <v>9.0036200000000004E-5</v>
      </c>
      <c r="E1311">
        <v>0</v>
      </c>
      <c r="F1311">
        <v>0</v>
      </c>
      <c r="G1311">
        <v>0</v>
      </c>
    </row>
    <row r="1312" spans="1:7" x14ac:dyDescent="0.25">
      <c r="A1312">
        <v>1303</v>
      </c>
      <c r="B1312" s="21">
        <f t="shared" si="20"/>
        <v>0</v>
      </c>
      <c r="C1312">
        <v>1.160421E-4</v>
      </c>
      <c r="E1312">
        <v>0</v>
      </c>
      <c r="F1312">
        <v>0</v>
      </c>
      <c r="G1312">
        <v>0</v>
      </c>
    </row>
    <row r="1313" spans="1:7" x14ac:dyDescent="0.25">
      <c r="A1313">
        <v>1304</v>
      </c>
      <c r="B1313" s="21">
        <f t="shared" si="20"/>
        <v>2.1735534591194969E-2</v>
      </c>
      <c r="C1313">
        <v>1.3302440000000001E-4</v>
      </c>
      <c r="E1313">
        <v>2.1735534591194969E-2</v>
      </c>
      <c r="F1313">
        <v>2.1473269999999999E-2</v>
      </c>
      <c r="G1313">
        <v>1.612861635220126E-2</v>
      </c>
    </row>
    <row r="1314" spans="1:7" x14ac:dyDescent="0.25">
      <c r="A1314">
        <v>1305</v>
      </c>
      <c r="B1314" s="21">
        <f t="shared" si="20"/>
        <v>5.880188679245283E-2</v>
      </c>
      <c r="C1314">
        <v>1.300467E-4</v>
      </c>
      <c r="E1314">
        <v>5.880188679245283E-2</v>
      </c>
      <c r="F1314">
        <v>5.5996854999999998E-2</v>
      </c>
      <c r="G1314">
        <v>4.7015723270440249E-2</v>
      </c>
    </row>
    <row r="1315" spans="1:7" x14ac:dyDescent="0.25">
      <c r="A1315">
        <v>1306</v>
      </c>
      <c r="B1315" s="21">
        <f t="shared" si="20"/>
        <v>8.7540880503144652E-2</v>
      </c>
      <c r="C1315">
        <v>1.3195310000000001E-4</v>
      </c>
      <c r="E1315">
        <v>8.7540880503144652E-2</v>
      </c>
      <c r="F1315">
        <v>8.1462264000000006E-2</v>
      </c>
      <c r="G1315">
        <v>7.1808176100628923E-2</v>
      </c>
    </row>
    <row r="1316" spans="1:7" x14ac:dyDescent="0.25">
      <c r="A1316">
        <v>1307</v>
      </c>
      <c r="B1316" s="21">
        <f t="shared" si="20"/>
        <v>9.3650943396226413E-2</v>
      </c>
      <c r="C1316">
        <v>1.289351E-4</v>
      </c>
      <c r="E1316">
        <v>9.3650943396226413E-2</v>
      </c>
      <c r="F1316">
        <v>8.8172955999999997E-2</v>
      </c>
      <c r="G1316">
        <v>7.722955974842767E-2</v>
      </c>
    </row>
    <row r="1317" spans="1:7" x14ac:dyDescent="0.25">
      <c r="A1317">
        <v>1308</v>
      </c>
      <c r="B1317" s="21">
        <f t="shared" si="20"/>
        <v>9.4786163522012579E-2</v>
      </c>
      <c r="C1317">
        <v>1.2919919999999999E-4</v>
      </c>
      <c r="E1317">
        <v>9.4786163522012579E-2</v>
      </c>
      <c r="F1317">
        <v>8.9831760999999996E-2</v>
      </c>
      <c r="G1317">
        <v>7.8779874213836476E-2</v>
      </c>
    </row>
    <row r="1318" spans="1:7" x14ac:dyDescent="0.25">
      <c r="A1318">
        <v>1309</v>
      </c>
      <c r="B1318" s="21">
        <f t="shared" si="20"/>
        <v>7.8789308176100636E-2</v>
      </c>
      <c r="C1318">
        <v>1.3111169999999999E-4</v>
      </c>
      <c r="E1318">
        <v>7.8789308176100636E-2</v>
      </c>
      <c r="F1318">
        <v>7.6050313999999994E-2</v>
      </c>
      <c r="G1318">
        <v>6.4201257861635219E-2</v>
      </c>
    </row>
    <row r="1319" spans="1:7" x14ac:dyDescent="0.25">
      <c r="A1319">
        <v>1310</v>
      </c>
      <c r="B1319" s="21">
        <f t="shared" si="20"/>
        <v>8.2591194968553452E-2</v>
      </c>
      <c r="C1319">
        <v>1.284228E-4</v>
      </c>
      <c r="E1319">
        <v>8.2591194968553452E-2</v>
      </c>
      <c r="F1319">
        <v>7.8441823999999993E-2</v>
      </c>
      <c r="G1319">
        <v>6.6864779874213839E-2</v>
      </c>
    </row>
    <row r="1320" spans="1:7" x14ac:dyDescent="0.25">
      <c r="A1320">
        <v>1311</v>
      </c>
      <c r="B1320" s="21">
        <f t="shared" si="20"/>
        <v>6.4424528301886788E-2</v>
      </c>
      <c r="C1320">
        <v>1.2827460000000001E-4</v>
      </c>
      <c r="E1320">
        <v>6.4424528301886788E-2</v>
      </c>
      <c r="F1320">
        <v>6.1743711E-2</v>
      </c>
      <c r="G1320">
        <v>5.0009433962264149E-2</v>
      </c>
    </row>
    <row r="1321" spans="1:7" x14ac:dyDescent="0.25">
      <c r="A1321">
        <v>1312</v>
      </c>
      <c r="B1321" s="21">
        <f t="shared" si="20"/>
        <v>3.4044025157232705E-2</v>
      </c>
      <c r="C1321">
        <v>1.344447E-4</v>
      </c>
      <c r="E1321">
        <v>3.4044025157232705E-2</v>
      </c>
      <c r="F1321">
        <v>3.3416666999999997E-2</v>
      </c>
      <c r="G1321">
        <v>2.1654402515723273E-2</v>
      </c>
    </row>
    <row r="1322" spans="1:7" x14ac:dyDescent="0.25">
      <c r="A1322">
        <v>1313</v>
      </c>
      <c r="B1322" s="21">
        <f t="shared" si="20"/>
        <v>0</v>
      </c>
      <c r="C1322">
        <v>1.526834E-4</v>
      </c>
      <c r="E1322">
        <v>0</v>
      </c>
      <c r="F1322">
        <v>0</v>
      </c>
      <c r="G1322">
        <v>0</v>
      </c>
    </row>
    <row r="1323" spans="1:7" x14ac:dyDescent="0.25">
      <c r="A1323">
        <v>1314</v>
      </c>
      <c r="B1323" s="21">
        <f t="shared" si="20"/>
        <v>0</v>
      </c>
      <c r="C1323">
        <v>1.7027819999999999E-4</v>
      </c>
      <c r="E1323">
        <v>0</v>
      </c>
      <c r="F1323">
        <v>0</v>
      </c>
      <c r="G1323">
        <v>0</v>
      </c>
    </row>
    <row r="1324" spans="1:7" x14ac:dyDescent="0.25">
      <c r="A1324">
        <v>1315</v>
      </c>
      <c r="B1324" s="21">
        <f t="shared" si="20"/>
        <v>0</v>
      </c>
      <c r="C1324">
        <v>1.785534E-4</v>
      </c>
      <c r="E1324">
        <v>0</v>
      </c>
      <c r="F1324">
        <v>0</v>
      </c>
      <c r="G1324">
        <v>0</v>
      </c>
    </row>
    <row r="1325" spans="1:7" x14ac:dyDescent="0.25">
      <c r="A1325">
        <v>1316</v>
      </c>
      <c r="B1325" s="21">
        <f t="shared" si="20"/>
        <v>0</v>
      </c>
      <c r="C1325">
        <v>1.777301E-4</v>
      </c>
      <c r="E1325">
        <v>0</v>
      </c>
      <c r="F1325">
        <v>0</v>
      </c>
      <c r="G1325">
        <v>0</v>
      </c>
    </row>
    <row r="1326" spans="1:7" x14ac:dyDescent="0.25">
      <c r="A1326">
        <v>1317</v>
      </c>
      <c r="B1326" s="21">
        <f t="shared" si="20"/>
        <v>0</v>
      </c>
      <c r="C1326">
        <v>1.6454339999999999E-4</v>
      </c>
      <c r="E1326">
        <v>0</v>
      </c>
      <c r="F1326">
        <v>0</v>
      </c>
      <c r="G1326">
        <v>0</v>
      </c>
    </row>
    <row r="1327" spans="1:7" x14ac:dyDescent="0.25">
      <c r="A1327">
        <v>1318</v>
      </c>
      <c r="B1327" s="21">
        <f t="shared" si="20"/>
        <v>0</v>
      </c>
      <c r="C1327">
        <v>1.4720900000000001E-4</v>
      </c>
      <c r="E1327">
        <v>0</v>
      </c>
      <c r="F1327">
        <v>0</v>
      </c>
      <c r="G1327">
        <v>0</v>
      </c>
    </row>
    <row r="1328" spans="1:7" x14ac:dyDescent="0.25">
      <c r="A1328">
        <v>1319</v>
      </c>
      <c r="B1328" s="21">
        <f t="shared" si="20"/>
        <v>0</v>
      </c>
      <c r="C1328">
        <v>1.2208379999999999E-4</v>
      </c>
      <c r="E1328">
        <v>0</v>
      </c>
      <c r="F1328">
        <v>0</v>
      </c>
      <c r="G1328">
        <v>0</v>
      </c>
    </row>
    <row r="1329" spans="1:7" x14ac:dyDescent="0.25">
      <c r="A1329">
        <v>1320</v>
      </c>
      <c r="B1329" s="21">
        <f t="shared" si="20"/>
        <v>0</v>
      </c>
      <c r="C1329">
        <v>9.7079100000000004E-5</v>
      </c>
      <c r="E1329">
        <v>0</v>
      </c>
      <c r="F1329">
        <v>0</v>
      </c>
      <c r="G1329">
        <v>0</v>
      </c>
    </row>
    <row r="1330" spans="1:7" x14ac:dyDescent="0.25">
      <c r="A1330">
        <v>1321</v>
      </c>
      <c r="B1330" s="21">
        <f t="shared" si="20"/>
        <v>0</v>
      </c>
      <c r="C1330">
        <v>7.7088699999999999E-5</v>
      </c>
      <c r="E1330">
        <v>0</v>
      </c>
      <c r="F1330">
        <v>0</v>
      </c>
      <c r="G1330">
        <v>0</v>
      </c>
    </row>
    <row r="1331" spans="1:7" x14ac:dyDescent="0.25">
      <c r="A1331">
        <v>1322</v>
      </c>
      <c r="B1331" s="21">
        <f t="shared" si="20"/>
        <v>0</v>
      </c>
      <c r="C1331">
        <v>6.78274E-5</v>
      </c>
      <c r="E1331">
        <v>0</v>
      </c>
      <c r="F1331">
        <v>0</v>
      </c>
      <c r="G1331">
        <v>0</v>
      </c>
    </row>
    <row r="1332" spans="1:7" x14ac:dyDescent="0.25">
      <c r="A1332">
        <v>1323</v>
      </c>
      <c r="B1332" s="21">
        <f t="shared" si="20"/>
        <v>0</v>
      </c>
      <c r="C1332">
        <v>6.4343099999999997E-5</v>
      </c>
      <c r="E1332">
        <v>0</v>
      </c>
      <c r="F1332">
        <v>0</v>
      </c>
      <c r="G1332">
        <v>0</v>
      </c>
    </row>
    <row r="1333" spans="1:7" x14ac:dyDescent="0.25">
      <c r="A1333">
        <v>1324</v>
      </c>
      <c r="B1333" s="21">
        <f t="shared" si="20"/>
        <v>0</v>
      </c>
      <c r="C1333">
        <v>6.4196400000000008E-5</v>
      </c>
      <c r="E1333">
        <v>0</v>
      </c>
      <c r="F1333">
        <v>0</v>
      </c>
      <c r="G1333">
        <v>0</v>
      </c>
    </row>
    <row r="1334" spans="1:7" x14ac:dyDescent="0.25">
      <c r="A1334">
        <v>1325</v>
      </c>
      <c r="B1334" s="21">
        <f t="shared" si="20"/>
        <v>0</v>
      </c>
      <c r="C1334">
        <v>7.1982499999999997E-5</v>
      </c>
      <c r="E1334">
        <v>0</v>
      </c>
      <c r="F1334">
        <v>0</v>
      </c>
      <c r="G1334">
        <v>0</v>
      </c>
    </row>
    <row r="1335" spans="1:7" x14ac:dyDescent="0.25">
      <c r="A1335">
        <v>1326</v>
      </c>
      <c r="B1335" s="21">
        <f t="shared" si="20"/>
        <v>0</v>
      </c>
      <c r="C1335">
        <v>8.7690199999999996E-5</v>
      </c>
      <c r="E1335">
        <v>0</v>
      </c>
      <c r="F1335">
        <v>0</v>
      </c>
      <c r="G1335">
        <v>0</v>
      </c>
    </row>
    <row r="1336" spans="1:7" x14ac:dyDescent="0.25">
      <c r="A1336">
        <v>1327</v>
      </c>
      <c r="B1336" s="21">
        <f t="shared" si="20"/>
        <v>0</v>
      </c>
      <c r="C1336">
        <v>1.138728E-4</v>
      </c>
      <c r="E1336">
        <v>0</v>
      </c>
      <c r="F1336">
        <v>0</v>
      </c>
      <c r="G1336">
        <v>0</v>
      </c>
    </row>
    <row r="1337" spans="1:7" x14ac:dyDescent="0.25">
      <c r="A1337">
        <v>1328</v>
      </c>
      <c r="B1337" s="21">
        <f t="shared" si="20"/>
        <v>9.9663522012578623E-3</v>
      </c>
      <c r="C1337">
        <v>1.2779990000000001E-4</v>
      </c>
      <c r="E1337">
        <v>9.9663522012578623E-3</v>
      </c>
      <c r="F1337">
        <v>1.0097170000000001E-2</v>
      </c>
      <c r="G1337">
        <v>2.5729559748427673E-4</v>
      </c>
    </row>
    <row r="1338" spans="1:7" x14ac:dyDescent="0.25">
      <c r="A1338">
        <v>1329</v>
      </c>
      <c r="B1338" s="21">
        <f t="shared" si="20"/>
        <v>4.8968553459119497E-2</v>
      </c>
      <c r="C1338">
        <v>1.29758E-4</v>
      </c>
      <c r="E1338">
        <v>4.8968553459119497E-2</v>
      </c>
      <c r="F1338">
        <v>4.7632075000000003E-2</v>
      </c>
      <c r="G1338">
        <v>3.517924528301887E-2</v>
      </c>
    </row>
    <row r="1339" spans="1:7" x14ac:dyDescent="0.25">
      <c r="A1339">
        <v>1330</v>
      </c>
      <c r="B1339" s="21">
        <f t="shared" si="20"/>
        <v>8.9625786163522014E-2</v>
      </c>
      <c r="C1339">
        <v>1.2759030000000001E-4</v>
      </c>
      <c r="E1339">
        <v>8.9625786163522014E-2</v>
      </c>
      <c r="F1339">
        <v>8.3520440000000001E-2</v>
      </c>
      <c r="G1339">
        <v>7.3619496855345912E-2</v>
      </c>
    </row>
    <row r="1340" spans="1:7" x14ac:dyDescent="0.25">
      <c r="A1340">
        <v>1331</v>
      </c>
      <c r="B1340" s="21">
        <f t="shared" si="20"/>
        <v>0.10311320754716981</v>
      </c>
      <c r="C1340">
        <v>1.257462E-4</v>
      </c>
      <c r="E1340">
        <v>0.10311320754716981</v>
      </c>
      <c r="F1340">
        <v>9.6289308000000004E-2</v>
      </c>
      <c r="G1340">
        <v>8.5955974842767291E-2</v>
      </c>
    </row>
    <row r="1341" spans="1:7" x14ac:dyDescent="0.25">
      <c r="A1341">
        <v>1332</v>
      </c>
      <c r="B1341" s="21">
        <f t="shared" si="20"/>
        <v>9.4861635220125792E-2</v>
      </c>
      <c r="C1341">
        <v>1.2488789999999999E-4</v>
      </c>
      <c r="E1341">
        <v>9.4861635220125792E-2</v>
      </c>
      <c r="F1341">
        <v>9.0176100999999995E-2</v>
      </c>
      <c r="G1341">
        <v>7.8930817610062889E-2</v>
      </c>
    </row>
    <row r="1342" spans="1:7" x14ac:dyDescent="0.25">
      <c r="A1342">
        <v>1333</v>
      </c>
      <c r="B1342" s="21">
        <f t="shared" si="20"/>
        <v>8.8905660377358503E-2</v>
      </c>
      <c r="C1342">
        <v>1.2493040000000001E-4</v>
      </c>
      <c r="E1342">
        <v>8.8905660377358503E-2</v>
      </c>
      <c r="F1342">
        <v>8.4996854999999996E-2</v>
      </c>
      <c r="G1342">
        <v>7.338050314465408E-2</v>
      </c>
    </row>
    <row r="1343" spans="1:7" x14ac:dyDescent="0.25">
      <c r="A1343">
        <v>1334</v>
      </c>
      <c r="B1343" s="21">
        <f t="shared" si="20"/>
        <v>6.1682389937106917E-2</v>
      </c>
      <c r="C1343">
        <v>1.2304220000000001E-4</v>
      </c>
      <c r="E1343">
        <v>6.1682389937106917E-2</v>
      </c>
      <c r="F1343">
        <v>6.0600629000000003E-2</v>
      </c>
      <c r="G1343">
        <v>4.8003144654088052E-2</v>
      </c>
    </row>
    <row r="1344" spans="1:7" x14ac:dyDescent="0.25">
      <c r="A1344">
        <v>1335</v>
      </c>
      <c r="B1344" s="21">
        <f t="shared" si="20"/>
        <v>5.6044025157232703E-2</v>
      </c>
      <c r="C1344">
        <v>1.250356E-4</v>
      </c>
      <c r="E1344">
        <v>5.6044025157232703E-2</v>
      </c>
      <c r="F1344">
        <v>5.4683962000000003E-2</v>
      </c>
      <c r="G1344">
        <v>4.166352201257862E-2</v>
      </c>
    </row>
    <row r="1345" spans="1:7" x14ac:dyDescent="0.25">
      <c r="A1345">
        <v>1336</v>
      </c>
      <c r="B1345" s="21">
        <f t="shared" si="20"/>
        <v>3.9106918238993711E-2</v>
      </c>
      <c r="C1345">
        <v>1.3421989999999999E-4</v>
      </c>
      <c r="E1345">
        <v>3.9106918238993711E-2</v>
      </c>
      <c r="F1345">
        <v>3.8157232999999999E-2</v>
      </c>
      <c r="G1345">
        <v>2.6538993710691825E-2</v>
      </c>
    </row>
    <row r="1346" spans="1:7" x14ac:dyDescent="0.25">
      <c r="A1346">
        <v>1337</v>
      </c>
      <c r="B1346" s="21">
        <f t="shared" si="20"/>
        <v>1.8311320754716982E-4</v>
      </c>
      <c r="C1346">
        <v>1.4758369999999998E-4</v>
      </c>
      <c r="E1346">
        <v>1.8311320754716982E-4</v>
      </c>
      <c r="F1346">
        <v>5.4523600000000005E-4</v>
      </c>
      <c r="G1346">
        <v>0</v>
      </c>
    </row>
    <row r="1347" spans="1:7" x14ac:dyDescent="0.25">
      <c r="A1347">
        <v>1338</v>
      </c>
      <c r="B1347" s="21">
        <f t="shared" si="20"/>
        <v>0</v>
      </c>
      <c r="C1347">
        <v>1.6627080000000002E-4</v>
      </c>
      <c r="E1347">
        <v>0</v>
      </c>
      <c r="F1347">
        <v>0</v>
      </c>
      <c r="G1347">
        <v>0</v>
      </c>
    </row>
    <row r="1348" spans="1:7" x14ac:dyDescent="0.25">
      <c r="A1348">
        <v>1339</v>
      </c>
      <c r="B1348" s="21">
        <f t="shared" si="20"/>
        <v>0</v>
      </c>
      <c r="C1348">
        <v>1.7873110000000001E-4</v>
      </c>
      <c r="E1348">
        <v>0</v>
      </c>
      <c r="F1348">
        <v>0</v>
      </c>
      <c r="G1348">
        <v>0</v>
      </c>
    </row>
    <row r="1349" spans="1:7" x14ac:dyDescent="0.25">
      <c r="A1349">
        <v>1340</v>
      </c>
      <c r="B1349" s="21">
        <f t="shared" si="20"/>
        <v>0</v>
      </c>
      <c r="C1349">
        <v>1.7837199999999999E-4</v>
      </c>
      <c r="E1349">
        <v>0</v>
      </c>
      <c r="F1349">
        <v>0</v>
      </c>
      <c r="G1349">
        <v>0</v>
      </c>
    </row>
    <row r="1350" spans="1:7" x14ac:dyDescent="0.25">
      <c r="A1350">
        <v>1341</v>
      </c>
      <c r="B1350" s="21">
        <f t="shared" ref="B1350:B1413" si="21">IF(rodzaj=$E$6,E1350,IF(rodzaj=$F$6,F1350,G1350))</f>
        <v>0</v>
      </c>
      <c r="C1350">
        <v>1.6727310000000002E-4</v>
      </c>
      <c r="E1350">
        <v>0</v>
      </c>
      <c r="F1350">
        <v>0</v>
      </c>
      <c r="G1350">
        <v>0</v>
      </c>
    </row>
    <row r="1351" spans="1:7" x14ac:dyDescent="0.25">
      <c r="A1351">
        <v>1342</v>
      </c>
      <c r="B1351" s="21">
        <f t="shared" si="21"/>
        <v>0</v>
      </c>
      <c r="C1351">
        <v>1.454208E-4</v>
      </c>
      <c r="E1351">
        <v>0</v>
      </c>
      <c r="F1351">
        <v>0</v>
      </c>
      <c r="G1351">
        <v>0</v>
      </c>
    </row>
    <row r="1352" spans="1:7" x14ac:dyDescent="0.25">
      <c r="A1352">
        <v>1343</v>
      </c>
      <c r="B1352" s="21">
        <f t="shared" si="21"/>
        <v>0</v>
      </c>
      <c r="C1352">
        <v>1.196853E-4</v>
      </c>
      <c r="E1352">
        <v>0</v>
      </c>
      <c r="F1352">
        <v>0</v>
      </c>
      <c r="G1352">
        <v>0</v>
      </c>
    </row>
    <row r="1353" spans="1:7" x14ac:dyDescent="0.25">
      <c r="A1353">
        <v>1344</v>
      </c>
      <c r="B1353" s="21">
        <f t="shared" si="21"/>
        <v>0</v>
      </c>
      <c r="C1353">
        <v>9.5778499999999998E-5</v>
      </c>
      <c r="E1353">
        <v>0</v>
      </c>
      <c r="F1353">
        <v>0</v>
      </c>
      <c r="G1353">
        <v>0</v>
      </c>
    </row>
    <row r="1354" spans="1:7" x14ac:dyDescent="0.25">
      <c r="A1354">
        <v>1345</v>
      </c>
      <c r="B1354" s="21">
        <f t="shared" si="21"/>
        <v>0</v>
      </c>
      <c r="C1354">
        <v>7.7333900000000008E-5</v>
      </c>
      <c r="E1354">
        <v>0</v>
      </c>
      <c r="F1354">
        <v>0</v>
      </c>
      <c r="G1354">
        <v>0</v>
      </c>
    </row>
    <row r="1355" spans="1:7" x14ac:dyDescent="0.25">
      <c r="A1355">
        <v>1346</v>
      </c>
      <c r="B1355" s="21">
        <f t="shared" si="21"/>
        <v>0</v>
      </c>
      <c r="C1355">
        <v>6.86494E-5</v>
      </c>
      <c r="E1355">
        <v>0</v>
      </c>
      <c r="F1355">
        <v>0</v>
      </c>
      <c r="G1355">
        <v>0</v>
      </c>
    </row>
    <row r="1356" spans="1:7" x14ac:dyDescent="0.25">
      <c r="A1356">
        <v>1347</v>
      </c>
      <c r="B1356" s="21">
        <f t="shared" si="21"/>
        <v>0</v>
      </c>
      <c r="C1356">
        <v>6.35994E-5</v>
      </c>
      <c r="E1356">
        <v>0</v>
      </c>
      <c r="F1356">
        <v>0</v>
      </c>
      <c r="G1356">
        <v>0</v>
      </c>
    </row>
    <row r="1357" spans="1:7" x14ac:dyDescent="0.25">
      <c r="A1357">
        <v>1348</v>
      </c>
      <c r="B1357" s="21">
        <f t="shared" si="21"/>
        <v>0</v>
      </c>
      <c r="C1357">
        <v>6.5910699999999992E-5</v>
      </c>
      <c r="E1357">
        <v>0</v>
      </c>
      <c r="F1357">
        <v>0</v>
      </c>
      <c r="G1357">
        <v>0</v>
      </c>
    </row>
    <row r="1358" spans="1:7" x14ac:dyDescent="0.25">
      <c r="A1358">
        <v>1349</v>
      </c>
      <c r="B1358" s="21">
        <f t="shared" si="21"/>
        <v>0</v>
      </c>
      <c r="C1358">
        <v>7.1799999999999997E-5</v>
      </c>
      <c r="E1358">
        <v>0</v>
      </c>
      <c r="F1358">
        <v>0</v>
      </c>
      <c r="G1358">
        <v>0</v>
      </c>
    </row>
    <row r="1359" spans="1:7" x14ac:dyDescent="0.25">
      <c r="A1359">
        <v>1350</v>
      </c>
      <c r="B1359" s="21">
        <f t="shared" si="21"/>
        <v>0</v>
      </c>
      <c r="C1359">
        <v>8.8113499999999996E-5</v>
      </c>
      <c r="E1359">
        <v>0</v>
      </c>
      <c r="F1359">
        <v>0</v>
      </c>
      <c r="G1359">
        <v>0</v>
      </c>
    </row>
    <row r="1360" spans="1:7" x14ac:dyDescent="0.25">
      <c r="A1360">
        <v>1351</v>
      </c>
      <c r="B1360" s="21">
        <f t="shared" si="21"/>
        <v>0</v>
      </c>
      <c r="C1360">
        <v>1.148674E-4</v>
      </c>
      <c r="E1360">
        <v>0</v>
      </c>
      <c r="F1360">
        <v>0</v>
      </c>
      <c r="G1360">
        <v>0</v>
      </c>
    </row>
    <row r="1361" spans="1:7" x14ac:dyDescent="0.25">
      <c r="A1361">
        <v>1352</v>
      </c>
      <c r="B1361" s="21">
        <f t="shared" si="21"/>
        <v>1.779937106918239E-2</v>
      </c>
      <c r="C1361">
        <v>1.2695339999999999E-4</v>
      </c>
      <c r="E1361">
        <v>1.779937106918239E-2</v>
      </c>
      <c r="F1361">
        <v>1.7753145000000001E-2</v>
      </c>
      <c r="G1361">
        <v>9.0314465408805021E-3</v>
      </c>
    </row>
    <row r="1362" spans="1:7" x14ac:dyDescent="0.25">
      <c r="A1362">
        <v>1353</v>
      </c>
      <c r="B1362" s="21">
        <f t="shared" si="21"/>
        <v>7.1283018867924527E-2</v>
      </c>
      <c r="C1362">
        <v>1.295216E-4</v>
      </c>
      <c r="E1362">
        <v>7.1283018867924527E-2</v>
      </c>
      <c r="F1362">
        <v>6.7081761000000004E-2</v>
      </c>
      <c r="G1362">
        <v>5.9842767295597489E-2</v>
      </c>
    </row>
    <row r="1363" spans="1:7" x14ac:dyDescent="0.25">
      <c r="A1363">
        <v>1354</v>
      </c>
      <c r="B1363" s="21">
        <f t="shared" si="21"/>
        <v>9.4858490566037734E-2</v>
      </c>
      <c r="C1363">
        <v>1.2913550000000001E-4</v>
      </c>
      <c r="E1363">
        <v>9.4858490566037734E-2</v>
      </c>
      <c r="F1363">
        <v>8.7974842999999997E-2</v>
      </c>
      <c r="G1363">
        <v>7.8691823899371072E-2</v>
      </c>
    </row>
    <row r="1364" spans="1:7" x14ac:dyDescent="0.25">
      <c r="A1364">
        <v>1355</v>
      </c>
      <c r="B1364" s="21">
        <f t="shared" si="21"/>
        <v>7.5342767295597482E-2</v>
      </c>
      <c r="C1364">
        <v>1.2718089999999999E-4</v>
      </c>
      <c r="E1364">
        <v>7.5342767295597482E-2</v>
      </c>
      <c r="F1364">
        <v>7.3006289000000002E-2</v>
      </c>
      <c r="G1364">
        <v>6.0720125786163523E-2</v>
      </c>
    </row>
    <row r="1365" spans="1:7" x14ac:dyDescent="0.25">
      <c r="A1365">
        <v>1356</v>
      </c>
      <c r="B1365" s="21">
        <f t="shared" si="21"/>
        <v>0.12519496855345913</v>
      </c>
      <c r="C1365">
        <v>1.245392E-4</v>
      </c>
      <c r="E1365">
        <v>0.12519496855345913</v>
      </c>
      <c r="F1365">
        <v>0.11544025199999999</v>
      </c>
      <c r="G1365">
        <v>0.1069622641509434</v>
      </c>
    </row>
    <row r="1366" spans="1:7" x14ac:dyDescent="0.25">
      <c r="A1366">
        <v>1357</v>
      </c>
      <c r="B1366" s="21">
        <f t="shared" si="21"/>
        <v>0.13945911949685535</v>
      </c>
      <c r="C1366">
        <v>1.2548919999999999E-4</v>
      </c>
      <c r="E1366">
        <v>0.13945911949685535</v>
      </c>
      <c r="F1366">
        <v>0.12639150900000001</v>
      </c>
      <c r="G1366">
        <v>0.12049056603773586</v>
      </c>
    </row>
    <row r="1367" spans="1:7" x14ac:dyDescent="0.25">
      <c r="A1367">
        <v>1358</v>
      </c>
      <c r="B1367" s="21">
        <f t="shared" si="21"/>
        <v>9.0380503144654095E-2</v>
      </c>
      <c r="C1367">
        <v>1.2768759999999999E-4</v>
      </c>
      <c r="E1367">
        <v>9.0380503144654095E-2</v>
      </c>
      <c r="F1367">
        <v>8.5410376999999996E-2</v>
      </c>
      <c r="G1367">
        <v>7.4166666666666659E-2</v>
      </c>
    </row>
    <row r="1368" spans="1:7" x14ac:dyDescent="0.25">
      <c r="A1368">
        <v>1359</v>
      </c>
      <c r="B1368" s="21">
        <f t="shared" si="21"/>
        <v>7.7188679245283026E-2</v>
      </c>
      <c r="C1368">
        <v>1.254614E-4</v>
      </c>
      <c r="E1368">
        <v>7.7188679245283026E-2</v>
      </c>
      <c r="F1368">
        <v>7.2904088000000006E-2</v>
      </c>
      <c r="G1368">
        <v>6.2242138364779875E-2</v>
      </c>
    </row>
    <row r="1369" spans="1:7" x14ac:dyDescent="0.25">
      <c r="A1369">
        <v>1360</v>
      </c>
      <c r="B1369" s="21">
        <f t="shared" si="21"/>
        <v>5.649685534591195E-2</v>
      </c>
      <c r="C1369">
        <v>1.3371579999999999E-4</v>
      </c>
      <c r="E1369">
        <v>5.649685534591195E-2</v>
      </c>
      <c r="F1369">
        <v>5.3908804999999997E-2</v>
      </c>
      <c r="G1369">
        <v>4.7424528301886794E-2</v>
      </c>
    </row>
    <row r="1370" spans="1:7" x14ac:dyDescent="0.25">
      <c r="A1370">
        <v>1361</v>
      </c>
      <c r="B1370" s="21">
        <f t="shared" si="21"/>
        <v>6.8276729559748426E-3</v>
      </c>
      <c r="C1370">
        <v>1.4643780000000002E-4</v>
      </c>
      <c r="E1370">
        <v>6.8276729559748426E-3</v>
      </c>
      <c r="F1370">
        <v>7.0094340000000002E-3</v>
      </c>
      <c r="G1370">
        <v>1.2452201257861636E-3</v>
      </c>
    </row>
    <row r="1371" spans="1:7" x14ac:dyDescent="0.25">
      <c r="A1371">
        <v>1362</v>
      </c>
      <c r="B1371" s="21">
        <f t="shared" si="21"/>
        <v>0</v>
      </c>
      <c r="C1371">
        <v>1.6434200000000002E-4</v>
      </c>
      <c r="E1371">
        <v>0</v>
      </c>
      <c r="F1371">
        <v>0</v>
      </c>
      <c r="G1371">
        <v>0</v>
      </c>
    </row>
    <row r="1372" spans="1:7" x14ac:dyDescent="0.25">
      <c r="A1372">
        <v>1363</v>
      </c>
      <c r="B1372" s="21">
        <f t="shared" si="21"/>
        <v>0</v>
      </c>
      <c r="C1372">
        <v>1.7742800000000001E-4</v>
      </c>
      <c r="E1372">
        <v>0</v>
      </c>
      <c r="F1372">
        <v>0</v>
      </c>
      <c r="G1372">
        <v>0</v>
      </c>
    </row>
    <row r="1373" spans="1:7" x14ac:dyDescent="0.25">
      <c r="A1373">
        <v>1364</v>
      </c>
      <c r="B1373" s="21">
        <f t="shared" si="21"/>
        <v>0</v>
      </c>
      <c r="C1373">
        <v>1.7693640000000002E-4</v>
      </c>
      <c r="E1373">
        <v>0</v>
      </c>
      <c r="F1373">
        <v>0</v>
      </c>
      <c r="G1373">
        <v>0</v>
      </c>
    </row>
    <row r="1374" spans="1:7" x14ac:dyDescent="0.25">
      <c r="A1374">
        <v>1365</v>
      </c>
      <c r="B1374" s="21">
        <f t="shared" si="21"/>
        <v>0</v>
      </c>
      <c r="C1374">
        <v>1.6600299999999999E-4</v>
      </c>
      <c r="E1374">
        <v>0</v>
      </c>
      <c r="F1374">
        <v>0</v>
      </c>
      <c r="G1374">
        <v>0</v>
      </c>
    </row>
    <row r="1375" spans="1:7" x14ac:dyDescent="0.25">
      <c r="A1375">
        <v>1366</v>
      </c>
      <c r="B1375" s="21">
        <f t="shared" si="21"/>
        <v>0</v>
      </c>
      <c r="C1375">
        <v>1.4833399999999999E-4</v>
      </c>
      <c r="E1375">
        <v>0</v>
      </c>
      <c r="F1375">
        <v>0</v>
      </c>
      <c r="G1375">
        <v>0</v>
      </c>
    </row>
    <row r="1376" spans="1:7" x14ac:dyDescent="0.25">
      <c r="A1376">
        <v>1367</v>
      </c>
      <c r="B1376" s="21">
        <f t="shared" si="21"/>
        <v>0</v>
      </c>
      <c r="C1376">
        <v>1.1919889999999999E-4</v>
      </c>
      <c r="E1376">
        <v>0</v>
      </c>
      <c r="F1376">
        <v>0</v>
      </c>
      <c r="G1376">
        <v>0</v>
      </c>
    </row>
    <row r="1377" spans="1:7" x14ac:dyDescent="0.25">
      <c r="A1377">
        <v>1368</v>
      </c>
      <c r="B1377" s="21">
        <f t="shared" si="21"/>
        <v>0</v>
      </c>
      <c r="C1377">
        <v>9.5496599999999996E-5</v>
      </c>
      <c r="E1377">
        <v>0</v>
      </c>
      <c r="F1377">
        <v>0</v>
      </c>
      <c r="G1377">
        <v>0</v>
      </c>
    </row>
    <row r="1378" spans="1:7" x14ac:dyDescent="0.25">
      <c r="A1378">
        <v>1369</v>
      </c>
      <c r="B1378" s="21">
        <f t="shared" si="21"/>
        <v>0</v>
      </c>
      <c r="C1378">
        <v>7.5892699999999993E-5</v>
      </c>
      <c r="E1378">
        <v>0</v>
      </c>
      <c r="F1378">
        <v>0</v>
      </c>
      <c r="G1378">
        <v>0</v>
      </c>
    </row>
    <row r="1379" spans="1:7" x14ac:dyDescent="0.25">
      <c r="A1379">
        <v>1370</v>
      </c>
      <c r="B1379" s="21">
        <f t="shared" si="21"/>
        <v>0</v>
      </c>
      <c r="C1379">
        <v>6.7610199999999999E-5</v>
      </c>
      <c r="E1379">
        <v>0</v>
      </c>
      <c r="F1379">
        <v>0</v>
      </c>
      <c r="G1379">
        <v>0</v>
      </c>
    </row>
    <row r="1380" spans="1:7" x14ac:dyDescent="0.25">
      <c r="A1380">
        <v>1371</v>
      </c>
      <c r="B1380" s="21">
        <f t="shared" si="21"/>
        <v>0</v>
      </c>
      <c r="C1380">
        <v>6.3963399999999998E-5</v>
      </c>
      <c r="E1380">
        <v>0</v>
      </c>
      <c r="F1380">
        <v>0</v>
      </c>
      <c r="G1380">
        <v>0</v>
      </c>
    </row>
    <row r="1381" spans="1:7" x14ac:dyDescent="0.25">
      <c r="A1381">
        <v>1372</v>
      </c>
      <c r="B1381" s="21">
        <f t="shared" si="21"/>
        <v>0</v>
      </c>
      <c r="C1381">
        <v>6.5909900000000004E-5</v>
      </c>
      <c r="E1381">
        <v>0</v>
      </c>
      <c r="F1381">
        <v>0</v>
      </c>
      <c r="G1381">
        <v>0</v>
      </c>
    </row>
    <row r="1382" spans="1:7" x14ac:dyDescent="0.25">
      <c r="A1382">
        <v>1373</v>
      </c>
      <c r="B1382" s="21">
        <f t="shared" si="21"/>
        <v>0</v>
      </c>
      <c r="C1382">
        <v>7.2389200000000001E-5</v>
      </c>
      <c r="E1382">
        <v>0</v>
      </c>
      <c r="F1382">
        <v>0</v>
      </c>
      <c r="G1382">
        <v>0</v>
      </c>
    </row>
    <row r="1383" spans="1:7" x14ac:dyDescent="0.25">
      <c r="A1383">
        <v>1374</v>
      </c>
      <c r="B1383" s="21">
        <f t="shared" si="21"/>
        <v>0</v>
      </c>
      <c r="C1383">
        <v>8.925429999999999E-5</v>
      </c>
      <c r="E1383">
        <v>0</v>
      </c>
      <c r="F1383">
        <v>0</v>
      </c>
      <c r="G1383">
        <v>0</v>
      </c>
    </row>
    <row r="1384" spans="1:7" x14ac:dyDescent="0.25">
      <c r="A1384">
        <v>1375</v>
      </c>
      <c r="B1384" s="21">
        <f t="shared" si="21"/>
        <v>0</v>
      </c>
      <c r="C1384">
        <v>1.1433689999999999E-4</v>
      </c>
      <c r="E1384">
        <v>0</v>
      </c>
      <c r="F1384">
        <v>0</v>
      </c>
      <c r="G1384">
        <v>0</v>
      </c>
    </row>
    <row r="1385" spans="1:7" x14ac:dyDescent="0.25">
      <c r="A1385">
        <v>1376</v>
      </c>
      <c r="B1385" s="21">
        <f t="shared" si="21"/>
        <v>0.14953144654088049</v>
      </c>
      <c r="C1385">
        <v>1.2876790000000002E-4</v>
      </c>
      <c r="E1385">
        <v>0.14953144654088049</v>
      </c>
      <c r="F1385">
        <v>0.14140565999999999</v>
      </c>
      <c r="G1385">
        <v>0.34465408805031444</v>
      </c>
    </row>
    <row r="1386" spans="1:7" x14ac:dyDescent="0.25">
      <c r="A1386">
        <v>1377</v>
      </c>
      <c r="B1386" s="21">
        <f t="shared" si="21"/>
        <v>0.37468553459119497</v>
      </c>
      <c r="C1386">
        <v>1.3022829999999999E-4</v>
      </c>
      <c r="E1386">
        <v>0.37468553459119497</v>
      </c>
      <c r="F1386">
        <v>0.25047169800000002</v>
      </c>
      <c r="G1386">
        <v>0.60223270440251564</v>
      </c>
    </row>
    <row r="1387" spans="1:7" x14ac:dyDescent="0.25">
      <c r="A1387">
        <v>1378</v>
      </c>
      <c r="B1387" s="21">
        <f t="shared" si="21"/>
        <v>0.51292452830188673</v>
      </c>
      <c r="C1387">
        <v>1.338085E-4</v>
      </c>
      <c r="E1387">
        <v>0.51292452830188673</v>
      </c>
      <c r="F1387">
        <v>0.27877358499999999</v>
      </c>
      <c r="G1387">
        <v>0.65921383647798748</v>
      </c>
    </row>
    <row r="1388" spans="1:7" x14ac:dyDescent="0.25">
      <c r="A1388">
        <v>1379</v>
      </c>
      <c r="B1388" s="21">
        <f t="shared" si="21"/>
        <v>0.60194968553459116</v>
      </c>
      <c r="C1388">
        <v>1.300493E-4</v>
      </c>
      <c r="E1388">
        <v>0.60194968553459116</v>
      </c>
      <c r="F1388">
        <v>0.31251572300000002</v>
      </c>
      <c r="G1388">
        <v>0.68798742138364788</v>
      </c>
    </row>
    <row r="1389" spans="1:7" x14ac:dyDescent="0.25">
      <c r="A1389">
        <v>1380</v>
      </c>
      <c r="B1389" s="21">
        <f t="shared" si="21"/>
        <v>0.54468553459119495</v>
      </c>
      <c r="C1389">
        <v>1.2886979999999999E-4</v>
      </c>
      <c r="E1389">
        <v>0.54468553459119495</v>
      </c>
      <c r="F1389">
        <v>0.30933962300000001</v>
      </c>
      <c r="G1389">
        <v>0.58336477987421376</v>
      </c>
    </row>
    <row r="1390" spans="1:7" x14ac:dyDescent="0.25">
      <c r="A1390">
        <v>1381</v>
      </c>
      <c r="B1390" s="21">
        <f t="shared" si="21"/>
        <v>0.39748427672955977</v>
      </c>
      <c r="C1390">
        <v>1.273247E-4</v>
      </c>
      <c r="E1390">
        <v>0.39748427672955977</v>
      </c>
      <c r="F1390">
        <v>0.25481132099999998</v>
      </c>
      <c r="G1390">
        <v>0.41358490566037737</v>
      </c>
    </row>
    <row r="1391" spans="1:7" x14ac:dyDescent="0.25">
      <c r="A1391">
        <v>1382</v>
      </c>
      <c r="B1391" s="21">
        <f t="shared" si="21"/>
        <v>0.17751886792452831</v>
      </c>
      <c r="C1391">
        <v>1.2953040000000002E-4</v>
      </c>
      <c r="E1391">
        <v>0.17751886792452831</v>
      </c>
      <c r="F1391">
        <v>0.149089623</v>
      </c>
      <c r="G1391">
        <v>0.16307861635220128</v>
      </c>
    </row>
    <row r="1392" spans="1:7" x14ac:dyDescent="0.25">
      <c r="A1392">
        <v>1383</v>
      </c>
      <c r="B1392" s="21">
        <f t="shared" si="21"/>
        <v>8.6738993710691825E-2</v>
      </c>
      <c r="C1392">
        <v>1.2867339999999999E-4</v>
      </c>
      <c r="E1392">
        <v>8.6738993710691825E-2</v>
      </c>
      <c r="F1392">
        <v>8.0801887000000003E-2</v>
      </c>
      <c r="G1392">
        <v>7.2047169811320755E-2</v>
      </c>
    </row>
    <row r="1393" spans="1:7" x14ac:dyDescent="0.25">
      <c r="A1393">
        <v>1384</v>
      </c>
      <c r="B1393" s="21">
        <f t="shared" si="21"/>
        <v>0.10945283018867924</v>
      </c>
      <c r="C1393">
        <v>1.3696879999999998E-4</v>
      </c>
      <c r="E1393">
        <v>0.10945283018867924</v>
      </c>
      <c r="F1393">
        <v>9.6250000000000002E-2</v>
      </c>
      <c r="G1393">
        <v>0.13499685534591196</v>
      </c>
    </row>
    <row r="1394" spans="1:7" x14ac:dyDescent="0.25">
      <c r="A1394">
        <v>1385</v>
      </c>
      <c r="B1394" s="21">
        <f t="shared" si="21"/>
        <v>5.7031446540880507E-2</v>
      </c>
      <c r="C1394">
        <v>1.5018140000000002E-4</v>
      </c>
      <c r="E1394">
        <v>5.7031446540880507E-2</v>
      </c>
      <c r="F1394">
        <v>6.1514151000000003E-2</v>
      </c>
      <c r="G1394">
        <v>0.14275786163522014</v>
      </c>
    </row>
    <row r="1395" spans="1:7" x14ac:dyDescent="0.25">
      <c r="A1395">
        <v>1386</v>
      </c>
      <c r="B1395" s="21">
        <f t="shared" si="21"/>
        <v>0</v>
      </c>
      <c r="C1395">
        <v>1.648423E-4</v>
      </c>
      <c r="E1395">
        <v>0</v>
      </c>
      <c r="F1395">
        <v>0</v>
      </c>
      <c r="G1395">
        <v>0</v>
      </c>
    </row>
    <row r="1396" spans="1:7" x14ac:dyDescent="0.25">
      <c r="A1396">
        <v>1387</v>
      </c>
      <c r="B1396" s="21">
        <f t="shared" si="21"/>
        <v>0</v>
      </c>
      <c r="C1396">
        <v>1.722026E-4</v>
      </c>
      <c r="E1396">
        <v>0</v>
      </c>
      <c r="F1396">
        <v>0</v>
      </c>
      <c r="G1396">
        <v>0</v>
      </c>
    </row>
    <row r="1397" spans="1:7" x14ac:dyDescent="0.25">
      <c r="A1397">
        <v>1388</v>
      </c>
      <c r="B1397" s="21">
        <f t="shared" si="21"/>
        <v>0</v>
      </c>
      <c r="C1397">
        <v>1.6903519999999998E-4</v>
      </c>
      <c r="E1397">
        <v>0</v>
      </c>
      <c r="F1397">
        <v>0</v>
      </c>
      <c r="G1397">
        <v>0</v>
      </c>
    </row>
    <row r="1398" spans="1:7" x14ac:dyDescent="0.25">
      <c r="A1398">
        <v>1389</v>
      </c>
      <c r="B1398" s="21">
        <f t="shared" si="21"/>
        <v>0</v>
      </c>
      <c r="C1398">
        <v>1.573318E-4</v>
      </c>
      <c r="E1398">
        <v>0</v>
      </c>
      <c r="F1398">
        <v>0</v>
      </c>
      <c r="G1398">
        <v>0</v>
      </c>
    </row>
    <row r="1399" spans="1:7" x14ac:dyDescent="0.25">
      <c r="A1399">
        <v>1390</v>
      </c>
      <c r="B1399" s="21">
        <f t="shared" si="21"/>
        <v>0</v>
      </c>
      <c r="C1399">
        <v>1.4111979999999999E-4</v>
      </c>
      <c r="E1399">
        <v>0</v>
      </c>
      <c r="F1399">
        <v>0</v>
      </c>
      <c r="G1399">
        <v>0</v>
      </c>
    </row>
    <row r="1400" spans="1:7" x14ac:dyDescent="0.25">
      <c r="A1400">
        <v>1391</v>
      </c>
      <c r="B1400" s="21">
        <f t="shared" si="21"/>
        <v>0</v>
      </c>
      <c r="C1400">
        <v>1.20482E-4</v>
      </c>
      <c r="E1400">
        <v>0</v>
      </c>
      <c r="F1400">
        <v>0</v>
      </c>
      <c r="G1400">
        <v>0</v>
      </c>
    </row>
    <row r="1401" spans="1:7" x14ac:dyDescent="0.25">
      <c r="A1401">
        <v>1392</v>
      </c>
      <c r="B1401" s="21">
        <f t="shared" si="21"/>
        <v>0</v>
      </c>
      <c r="C1401">
        <v>9.911249999999999E-5</v>
      </c>
      <c r="E1401">
        <v>0</v>
      </c>
      <c r="F1401">
        <v>0</v>
      </c>
      <c r="G1401">
        <v>0</v>
      </c>
    </row>
    <row r="1402" spans="1:7" x14ac:dyDescent="0.25">
      <c r="A1402">
        <v>1393</v>
      </c>
      <c r="B1402" s="21">
        <f t="shared" si="21"/>
        <v>0</v>
      </c>
      <c r="C1402">
        <v>8.1602500000000003E-5</v>
      </c>
      <c r="E1402">
        <v>0</v>
      </c>
      <c r="F1402">
        <v>0</v>
      </c>
      <c r="G1402">
        <v>0</v>
      </c>
    </row>
    <row r="1403" spans="1:7" x14ac:dyDescent="0.25">
      <c r="A1403">
        <v>1394</v>
      </c>
      <c r="B1403" s="21">
        <f t="shared" si="21"/>
        <v>0</v>
      </c>
      <c r="C1403">
        <v>7.13471E-5</v>
      </c>
      <c r="E1403">
        <v>0</v>
      </c>
      <c r="F1403">
        <v>0</v>
      </c>
      <c r="G1403">
        <v>0</v>
      </c>
    </row>
    <row r="1404" spans="1:7" x14ac:dyDescent="0.25">
      <c r="A1404">
        <v>1395</v>
      </c>
      <c r="B1404" s="21">
        <f t="shared" si="21"/>
        <v>0</v>
      </c>
      <c r="C1404">
        <v>6.6883400000000004E-5</v>
      </c>
      <c r="E1404">
        <v>0</v>
      </c>
      <c r="F1404">
        <v>0</v>
      </c>
      <c r="G1404">
        <v>0</v>
      </c>
    </row>
    <row r="1405" spans="1:7" x14ac:dyDescent="0.25">
      <c r="A1405">
        <v>1396</v>
      </c>
      <c r="B1405" s="21">
        <f t="shared" si="21"/>
        <v>0</v>
      </c>
      <c r="C1405">
        <v>6.5165999999999992E-5</v>
      </c>
      <c r="E1405">
        <v>0</v>
      </c>
      <c r="F1405">
        <v>0</v>
      </c>
      <c r="G1405">
        <v>0</v>
      </c>
    </row>
    <row r="1406" spans="1:7" x14ac:dyDescent="0.25">
      <c r="A1406">
        <v>1397</v>
      </c>
      <c r="B1406" s="21">
        <f t="shared" si="21"/>
        <v>0</v>
      </c>
      <c r="C1406">
        <v>6.8319600000000009E-5</v>
      </c>
      <c r="E1406">
        <v>0</v>
      </c>
      <c r="F1406">
        <v>0</v>
      </c>
      <c r="G1406">
        <v>0</v>
      </c>
    </row>
    <row r="1407" spans="1:7" x14ac:dyDescent="0.25">
      <c r="A1407">
        <v>1398</v>
      </c>
      <c r="B1407" s="21">
        <f t="shared" si="21"/>
        <v>0</v>
      </c>
      <c r="C1407">
        <v>7.7255499999999986E-5</v>
      </c>
      <c r="E1407">
        <v>0</v>
      </c>
      <c r="F1407">
        <v>0</v>
      </c>
      <c r="G1407">
        <v>0</v>
      </c>
    </row>
    <row r="1408" spans="1:7" x14ac:dyDescent="0.25">
      <c r="A1408">
        <v>1399</v>
      </c>
      <c r="B1408" s="21">
        <f t="shared" si="21"/>
        <v>0</v>
      </c>
      <c r="C1408">
        <v>9.4504099999999995E-5</v>
      </c>
      <c r="E1408">
        <v>0</v>
      </c>
      <c r="F1408">
        <v>0</v>
      </c>
      <c r="G1408">
        <v>0</v>
      </c>
    </row>
    <row r="1409" spans="1:7" x14ac:dyDescent="0.25">
      <c r="A1409">
        <v>1400</v>
      </c>
      <c r="B1409" s="21">
        <f t="shared" si="21"/>
        <v>0.19529559748427672</v>
      </c>
      <c r="C1409">
        <v>1.144077E-4</v>
      </c>
      <c r="E1409">
        <v>0.19529559748427672</v>
      </c>
      <c r="F1409">
        <v>0.18254717000000001</v>
      </c>
      <c r="G1409">
        <v>0.48081761006289309</v>
      </c>
    </row>
    <row r="1410" spans="1:7" x14ac:dyDescent="0.25">
      <c r="A1410">
        <v>1401</v>
      </c>
      <c r="B1410" s="21">
        <f t="shared" si="21"/>
        <v>0.44830188679245281</v>
      </c>
      <c r="C1410">
        <v>1.3301599999999999E-4</v>
      </c>
      <c r="E1410">
        <v>0.44830188679245281</v>
      </c>
      <c r="F1410">
        <v>0.28608490600000003</v>
      </c>
      <c r="G1410">
        <v>0.73371069182389936</v>
      </c>
    </row>
    <row r="1411" spans="1:7" x14ac:dyDescent="0.25">
      <c r="A1411">
        <v>1402</v>
      </c>
      <c r="B1411" s="21">
        <f t="shared" si="21"/>
        <v>0.54059748427672949</v>
      </c>
      <c r="C1411">
        <v>1.4452139999999999E-4</v>
      </c>
      <c r="E1411">
        <v>0.54059748427672949</v>
      </c>
      <c r="F1411">
        <v>0.28732704399999998</v>
      </c>
      <c r="G1411">
        <v>0.695817610062893</v>
      </c>
    </row>
    <row r="1412" spans="1:7" x14ac:dyDescent="0.25">
      <c r="A1412">
        <v>1403</v>
      </c>
      <c r="B1412" s="21">
        <f t="shared" si="21"/>
        <v>0.65113207547169805</v>
      </c>
      <c r="C1412">
        <v>1.4985240000000002E-4</v>
      </c>
      <c r="E1412">
        <v>0.65113207547169805</v>
      </c>
      <c r="F1412">
        <v>0.33025157199999999</v>
      </c>
      <c r="G1412">
        <v>0.74676100628930808</v>
      </c>
    </row>
    <row r="1413" spans="1:7" x14ac:dyDescent="0.25">
      <c r="A1413">
        <v>1404</v>
      </c>
      <c r="B1413" s="21">
        <f t="shared" si="21"/>
        <v>0.55842767295597484</v>
      </c>
      <c r="C1413">
        <v>1.5120249999999997E-4</v>
      </c>
      <c r="E1413">
        <v>0.55842767295597484</v>
      </c>
      <c r="F1413">
        <v>0.31553459099999998</v>
      </c>
      <c r="G1413">
        <v>0.59811320754716979</v>
      </c>
    </row>
    <row r="1414" spans="1:7" x14ac:dyDescent="0.25">
      <c r="A1414">
        <v>1405</v>
      </c>
      <c r="B1414" s="21">
        <f t="shared" ref="B1414:B1477" si="22">IF(rodzaj=$E$6,E1414,IF(rodzaj=$F$6,F1414,G1414))</f>
        <v>0.36761006289308173</v>
      </c>
      <c r="C1414">
        <v>1.5298350000000002E-4</v>
      </c>
      <c r="E1414">
        <v>0.36761006289308173</v>
      </c>
      <c r="F1414">
        <v>0.24316037700000001</v>
      </c>
      <c r="G1414">
        <v>0.37880503144654087</v>
      </c>
    </row>
    <row r="1415" spans="1:7" x14ac:dyDescent="0.25">
      <c r="A1415">
        <v>1406</v>
      </c>
      <c r="B1415" s="21">
        <f t="shared" si="22"/>
        <v>0.18286792452830189</v>
      </c>
      <c r="C1415">
        <v>1.523726E-4</v>
      </c>
      <c r="E1415">
        <v>0.18286792452830189</v>
      </c>
      <c r="F1415">
        <v>0.15283490599999999</v>
      </c>
      <c r="G1415">
        <v>0.1690377358490566</v>
      </c>
    </row>
    <row r="1416" spans="1:7" x14ac:dyDescent="0.25">
      <c r="A1416">
        <v>1407</v>
      </c>
      <c r="B1416" s="21">
        <f t="shared" si="22"/>
        <v>0.15542767295597484</v>
      </c>
      <c r="C1416">
        <v>1.5245530000000001E-4</v>
      </c>
      <c r="E1416">
        <v>0.15542767295597484</v>
      </c>
      <c r="F1416">
        <v>0.12843396200000001</v>
      </c>
      <c r="G1416">
        <v>0.15991509433962264</v>
      </c>
    </row>
    <row r="1417" spans="1:7" x14ac:dyDescent="0.25">
      <c r="A1417">
        <v>1408</v>
      </c>
      <c r="B1417" s="21">
        <f t="shared" si="22"/>
        <v>5.637421383647799E-2</v>
      </c>
      <c r="C1417">
        <v>1.5330459999999998E-4</v>
      </c>
      <c r="E1417">
        <v>5.637421383647799E-2</v>
      </c>
      <c r="F1417">
        <v>5.3968553000000002E-2</v>
      </c>
      <c r="G1417">
        <v>4.6930817610062896E-2</v>
      </c>
    </row>
    <row r="1418" spans="1:7" x14ac:dyDescent="0.25">
      <c r="A1418">
        <v>1409</v>
      </c>
      <c r="B1418" s="21">
        <f t="shared" si="22"/>
        <v>8.2984276729559745E-3</v>
      </c>
      <c r="C1418">
        <v>1.5879570000000001E-4</v>
      </c>
      <c r="E1418">
        <v>8.2984276729559745E-3</v>
      </c>
      <c r="F1418">
        <v>8.4768870000000007E-3</v>
      </c>
      <c r="G1418">
        <v>2.2582075471698111E-3</v>
      </c>
    </row>
    <row r="1419" spans="1:7" x14ac:dyDescent="0.25">
      <c r="A1419">
        <v>1410</v>
      </c>
      <c r="B1419" s="21">
        <f t="shared" si="22"/>
        <v>0</v>
      </c>
      <c r="C1419">
        <v>1.6685889999999999E-4</v>
      </c>
      <c r="E1419">
        <v>0</v>
      </c>
      <c r="F1419">
        <v>0</v>
      </c>
      <c r="G1419">
        <v>0</v>
      </c>
    </row>
    <row r="1420" spans="1:7" x14ac:dyDescent="0.25">
      <c r="A1420">
        <v>1411</v>
      </c>
      <c r="B1420" s="21">
        <f t="shared" si="22"/>
        <v>0</v>
      </c>
      <c r="C1420">
        <v>1.7613539999999998E-4</v>
      </c>
      <c r="E1420">
        <v>0</v>
      </c>
      <c r="F1420">
        <v>0</v>
      </c>
      <c r="G1420">
        <v>0</v>
      </c>
    </row>
    <row r="1421" spans="1:7" x14ac:dyDescent="0.25">
      <c r="A1421">
        <v>1412</v>
      </c>
      <c r="B1421" s="21">
        <f t="shared" si="22"/>
        <v>0</v>
      </c>
      <c r="C1421">
        <v>1.738279E-4</v>
      </c>
      <c r="E1421">
        <v>0</v>
      </c>
      <c r="F1421">
        <v>0</v>
      </c>
      <c r="G1421">
        <v>0</v>
      </c>
    </row>
    <row r="1422" spans="1:7" x14ac:dyDescent="0.25">
      <c r="A1422">
        <v>1413</v>
      </c>
      <c r="B1422" s="21">
        <f t="shared" si="22"/>
        <v>0</v>
      </c>
      <c r="C1422">
        <v>1.619305E-4</v>
      </c>
      <c r="E1422">
        <v>0</v>
      </c>
      <c r="F1422">
        <v>0</v>
      </c>
      <c r="G1422">
        <v>0</v>
      </c>
    </row>
    <row r="1423" spans="1:7" x14ac:dyDescent="0.25">
      <c r="A1423">
        <v>1414</v>
      </c>
      <c r="B1423" s="21">
        <f t="shared" si="22"/>
        <v>0</v>
      </c>
      <c r="C1423">
        <v>1.4424149999999998E-4</v>
      </c>
      <c r="E1423">
        <v>0</v>
      </c>
      <c r="F1423">
        <v>0</v>
      </c>
      <c r="G1423">
        <v>0</v>
      </c>
    </row>
    <row r="1424" spans="1:7" x14ac:dyDescent="0.25">
      <c r="A1424">
        <v>1415</v>
      </c>
      <c r="B1424" s="21">
        <f t="shared" si="22"/>
        <v>0</v>
      </c>
      <c r="C1424">
        <v>1.2338860000000001E-4</v>
      </c>
      <c r="E1424">
        <v>0</v>
      </c>
      <c r="F1424">
        <v>0</v>
      </c>
      <c r="G1424">
        <v>0</v>
      </c>
    </row>
    <row r="1425" spans="1:7" x14ac:dyDescent="0.25">
      <c r="A1425">
        <v>1416</v>
      </c>
      <c r="B1425" s="21">
        <f t="shared" si="22"/>
        <v>0</v>
      </c>
      <c r="C1425">
        <v>1.031921E-4</v>
      </c>
      <c r="E1425">
        <v>0</v>
      </c>
      <c r="F1425">
        <v>0</v>
      </c>
      <c r="G1425">
        <v>0</v>
      </c>
    </row>
    <row r="1426" spans="1:7" x14ac:dyDescent="0.25">
      <c r="A1426">
        <v>1417</v>
      </c>
      <c r="B1426" s="21">
        <f t="shared" si="22"/>
        <v>0</v>
      </c>
      <c r="C1426">
        <v>8.2768600000000006E-5</v>
      </c>
      <c r="E1426">
        <v>0</v>
      </c>
      <c r="F1426">
        <v>0</v>
      </c>
      <c r="G1426">
        <v>0</v>
      </c>
    </row>
    <row r="1427" spans="1:7" x14ac:dyDescent="0.25">
      <c r="A1427">
        <v>1418</v>
      </c>
      <c r="B1427" s="21">
        <f t="shared" si="22"/>
        <v>0</v>
      </c>
      <c r="C1427">
        <v>7.2061800000000002E-5</v>
      </c>
      <c r="E1427">
        <v>0</v>
      </c>
      <c r="F1427">
        <v>0</v>
      </c>
      <c r="G1427">
        <v>0</v>
      </c>
    </row>
    <row r="1428" spans="1:7" x14ac:dyDescent="0.25">
      <c r="A1428">
        <v>1419</v>
      </c>
      <c r="B1428" s="21">
        <f t="shared" si="22"/>
        <v>0</v>
      </c>
      <c r="C1428">
        <v>6.6871299999999998E-5</v>
      </c>
      <c r="E1428">
        <v>0</v>
      </c>
      <c r="F1428">
        <v>0</v>
      </c>
      <c r="G1428">
        <v>0</v>
      </c>
    </row>
    <row r="1429" spans="1:7" x14ac:dyDescent="0.25">
      <c r="A1429">
        <v>1420</v>
      </c>
      <c r="B1429" s="21">
        <f t="shared" si="22"/>
        <v>0</v>
      </c>
      <c r="C1429">
        <v>6.4825499999999998E-5</v>
      </c>
      <c r="E1429">
        <v>0</v>
      </c>
      <c r="F1429">
        <v>0</v>
      </c>
      <c r="G1429">
        <v>0</v>
      </c>
    </row>
    <row r="1430" spans="1:7" x14ac:dyDescent="0.25">
      <c r="A1430">
        <v>1421</v>
      </c>
      <c r="B1430" s="21">
        <f t="shared" si="22"/>
        <v>0</v>
      </c>
      <c r="C1430">
        <v>6.6975499999999996E-5</v>
      </c>
      <c r="E1430">
        <v>0</v>
      </c>
      <c r="F1430">
        <v>0</v>
      </c>
      <c r="G1430">
        <v>0</v>
      </c>
    </row>
    <row r="1431" spans="1:7" x14ac:dyDescent="0.25">
      <c r="A1431">
        <v>1422</v>
      </c>
      <c r="B1431" s="21">
        <f t="shared" si="22"/>
        <v>0</v>
      </c>
      <c r="C1431">
        <v>7.3792300000000008E-5</v>
      </c>
      <c r="E1431">
        <v>0</v>
      </c>
      <c r="F1431">
        <v>0</v>
      </c>
      <c r="G1431">
        <v>0</v>
      </c>
    </row>
    <row r="1432" spans="1:7" x14ac:dyDescent="0.25">
      <c r="A1432">
        <v>1423</v>
      </c>
      <c r="B1432" s="21">
        <f t="shared" si="22"/>
        <v>0</v>
      </c>
      <c r="C1432">
        <v>8.7832999999999997E-5</v>
      </c>
      <c r="E1432">
        <v>0</v>
      </c>
      <c r="F1432">
        <v>0</v>
      </c>
      <c r="G1432">
        <v>0</v>
      </c>
    </row>
    <row r="1433" spans="1:7" x14ac:dyDescent="0.25">
      <c r="A1433">
        <v>1424</v>
      </c>
      <c r="B1433" s="21">
        <f t="shared" si="22"/>
        <v>2.2893710691823901E-2</v>
      </c>
      <c r="C1433">
        <v>1.041998E-4</v>
      </c>
      <c r="E1433">
        <v>2.2893710691823901E-2</v>
      </c>
      <c r="F1433">
        <v>2.2784591E-2</v>
      </c>
      <c r="G1433">
        <v>1.3692138364779873E-2</v>
      </c>
    </row>
    <row r="1434" spans="1:7" x14ac:dyDescent="0.25">
      <c r="A1434">
        <v>1425</v>
      </c>
      <c r="B1434" s="21">
        <f t="shared" si="22"/>
        <v>6.6833333333333328E-2</v>
      </c>
      <c r="C1434">
        <v>1.2034820000000001E-4</v>
      </c>
      <c r="E1434">
        <v>6.6833333333333328E-2</v>
      </c>
      <c r="F1434">
        <v>6.3790880999999994E-2</v>
      </c>
      <c r="G1434">
        <v>5.4031446540880504E-2</v>
      </c>
    </row>
    <row r="1435" spans="1:7" x14ac:dyDescent="0.25">
      <c r="A1435">
        <v>1426</v>
      </c>
      <c r="B1435" s="21">
        <f t="shared" si="22"/>
        <v>0.13807861635220126</v>
      </c>
      <c r="C1435">
        <v>1.374332E-4</v>
      </c>
      <c r="E1435">
        <v>0.13807861635220126</v>
      </c>
      <c r="F1435">
        <v>0.12154559700000001</v>
      </c>
      <c r="G1435">
        <v>0.12342138364779875</v>
      </c>
    </row>
    <row r="1436" spans="1:7" x14ac:dyDescent="0.25">
      <c r="A1436">
        <v>1427</v>
      </c>
      <c r="B1436" s="21">
        <f t="shared" si="22"/>
        <v>0.11058805031446542</v>
      </c>
      <c r="C1436">
        <v>1.4913590000000001E-4</v>
      </c>
      <c r="E1436">
        <v>0.11058805031446542</v>
      </c>
      <c r="F1436">
        <v>0.103311321</v>
      </c>
      <c r="G1436">
        <v>9.3418238993710684E-2</v>
      </c>
    </row>
    <row r="1437" spans="1:7" x14ac:dyDescent="0.25">
      <c r="A1437">
        <v>1428</v>
      </c>
      <c r="B1437" s="21">
        <f t="shared" si="22"/>
        <v>0.12966352201257861</v>
      </c>
      <c r="C1437">
        <v>1.5125889999999999E-4</v>
      </c>
      <c r="E1437">
        <v>0.12966352201257861</v>
      </c>
      <c r="F1437">
        <v>0.119816038</v>
      </c>
      <c r="G1437">
        <v>0.11167924528301887</v>
      </c>
    </row>
    <row r="1438" spans="1:7" x14ac:dyDescent="0.25">
      <c r="A1438">
        <v>1429</v>
      </c>
      <c r="B1438" s="21">
        <f t="shared" si="22"/>
        <v>0.11189622641509434</v>
      </c>
      <c r="C1438">
        <v>1.4656260000000003E-4</v>
      </c>
      <c r="E1438">
        <v>0.11189622641509434</v>
      </c>
      <c r="F1438">
        <v>0.104976415</v>
      </c>
      <c r="G1438">
        <v>9.5018867924528308E-2</v>
      </c>
    </row>
    <row r="1439" spans="1:7" x14ac:dyDescent="0.25">
      <c r="A1439">
        <v>1430</v>
      </c>
      <c r="B1439" s="21">
        <f t="shared" si="22"/>
        <v>9.0116352201257854E-2</v>
      </c>
      <c r="C1439">
        <v>1.3947739999999999E-4</v>
      </c>
      <c r="E1439">
        <v>9.0116352201257854E-2</v>
      </c>
      <c r="F1439">
        <v>8.5691824E-2</v>
      </c>
      <c r="G1439">
        <v>7.4238993710691828E-2</v>
      </c>
    </row>
    <row r="1440" spans="1:7" x14ac:dyDescent="0.25">
      <c r="A1440">
        <v>1431</v>
      </c>
      <c r="B1440" s="21">
        <f t="shared" si="22"/>
        <v>9.2499999999999999E-2</v>
      </c>
      <c r="C1440">
        <v>1.3412520000000001E-4</v>
      </c>
      <c r="E1440">
        <v>9.2499999999999999E-2</v>
      </c>
      <c r="F1440">
        <v>8.6185534999999994E-2</v>
      </c>
      <c r="G1440">
        <v>7.7349056603773586E-2</v>
      </c>
    </row>
    <row r="1441" spans="1:7" x14ac:dyDescent="0.25">
      <c r="A1441">
        <v>1432</v>
      </c>
      <c r="B1441" s="21">
        <f t="shared" si="22"/>
        <v>6.3132075471698107E-2</v>
      </c>
      <c r="C1441">
        <v>1.2890890000000002E-4</v>
      </c>
      <c r="E1441">
        <v>6.3132075471698107E-2</v>
      </c>
      <c r="F1441">
        <v>6.0169810999999997E-2</v>
      </c>
      <c r="G1441">
        <v>5.4050314465408804E-2</v>
      </c>
    </row>
    <row r="1442" spans="1:7" x14ac:dyDescent="0.25">
      <c r="A1442">
        <v>1433</v>
      </c>
      <c r="B1442" s="21">
        <f t="shared" si="22"/>
        <v>1.4564150943396227E-2</v>
      </c>
      <c r="C1442">
        <v>1.3451779999999999E-4</v>
      </c>
      <c r="E1442">
        <v>1.4564150943396227E-2</v>
      </c>
      <c r="F1442">
        <v>1.4954716999999999E-2</v>
      </c>
      <c r="G1442">
        <v>1.1006603773584905E-2</v>
      </c>
    </row>
    <row r="1443" spans="1:7" x14ac:dyDescent="0.25">
      <c r="A1443">
        <v>1434</v>
      </c>
      <c r="B1443" s="21">
        <f t="shared" si="22"/>
        <v>0</v>
      </c>
      <c r="C1443">
        <v>1.5220090000000002E-4</v>
      </c>
      <c r="E1443">
        <v>0</v>
      </c>
      <c r="F1443">
        <v>0</v>
      </c>
      <c r="G1443">
        <v>0</v>
      </c>
    </row>
    <row r="1444" spans="1:7" x14ac:dyDescent="0.25">
      <c r="A1444">
        <v>1435</v>
      </c>
      <c r="B1444" s="21">
        <f t="shared" si="22"/>
        <v>0</v>
      </c>
      <c r="C1444">
        <v>1.6813990000000002E-4</v>
      </c>
      <c r="E1444">
        <v>0</v>
      </c>
      <c r="F1444">
        <v>0</v>
      </c>
      <c r="G1444">
        <v>0</v>
      </c>
    </row>
    <row r="1445" spans="1:7" x14ac:dyDescent="0.25">
      <c r="A1445">
        <v>1436</v>
      </c>
      <c r="B1445" s="21">
        <f t="shared" si="22"/>
        <v>0</v>
      </c>
      <c r="C1445">
        <v>1.6892949999999999E-4</v>
      </c>
      <c r="E1445">
        <v>0</v>
      </c>
      <c r="F1445">
        <v>0</v>
      </c>
      <c r="G1445">
        <v>0</v>
      </c>
    </row>
    <row r="1446" spans="1:7" x14ac:dyDescent="0.25">
      <c r="A1446">
        <v>1437</v>
      </c>
      <c r="B1446" s="21">
        <f t="shared" si="22"/>
        <v>0</v>
      </c>
      <c r="C1446">
        <v>1.6071479999999998E-4</v>
      </c>
      <c r="E1446">
        <v>0</v>
      </c>
      <c r="F1446">
        <v>0</v>
      </c>
      <c r="G1446">
        <v>0</v>
      </c>
    </row>
    <row r="1447" spans="1:7" x14ac:dyDescent="0.25">
      <c r="A1447">
        <v>1438</v>
      </c>
      <c r="B1447" s="21">
        <f t="shared" si="22"/>
        <v>0</v>
      </c>
      <c r="C1447">
        <v>1.4248340000000003E-4</v>
      </c>
      <c r="E1447">
        <v>0</v>
      </c>
      <c r="F1447">
        <v>0</v>
      </c>
      <c r="G1447">
        <v>0</v>
      </c>
    </row>
    <row r="1448" spans="1:7" x14ac:dyDescent="0.25">
      <c r="A1448">
        <v>1439</v>
      </c>
      <c r="B1448" s="21">
        <f t="shared" si="22"/>
        <v>0</v>
      </c>
      <c r="C1448">
        <v>1.1579300000000001E-4</v>
      </c>
      <c r="E1448">
        <v>0</v>
      </c>
      <c r="F1448">
        <v>0</v>
      </c>
      <c r="G1448">
        <v>0</v>
      </c>
    </row>
    <row r="1449" spans="1:7" x14ac:dyDescent="0.25">
      <c r="A1449">
        <v>1440</v>
      </c>
      <c r="B1449" s="21">
        <f t="shared" si="22"/>
        <v>0</v>
      </c>
      <c r="C1449">
        <v>9.4104500000000014E-5</v>
      </c>
      <c r="E1449">
        <v>0</v>
      </c>
      <c r="F1449">
        <v>0</v>
      </c>
      <c r="G1449">
        <v>0</v>
      </c>
    </row>
    <row r="1450" spans="1:7" x14ac:dyDescent="0.25">
      <c r="A1450">
        <v>1441</v>
      </c>
      <c r="B1450" s="21">
        <f t="shared" si="22"/>
        <v>0</v>
      </c>
      <c r="C1450">
        <v>7.3636899999999993E-5</v>
      </c>
      <c r="E1450">
        <v>0</v>
      </c>
      <c r="F1450">
        <v>0</v>
      </c>
      <c r="G1450">
        <v>0</v>
      </c>
    </row>
    <row r="1451" spans="1:7" x14ac:dyDescent="0.25">
      <c r="A1451">
        <v>1442</v>
      </c>
      <c r="B1451" s="21">
        <f t="shared" si="22"/>
        <v>0</v>
      </c>
      <c r="C1451">
        <v>6.7246699999999994E-5</v>
      </c>
      <c r="E1451">
        <v>0</v>
      </c>
      <c r="F1451">
        <v>0</v>
      </c>
      <c r="G1451">
        <v>0</v>
      </c>
    </row>
    <row r="1452" spans="1:7" x14ac:dyDescent="0.25">
      <c r="A1452">
        <v>1443</v>
      </c>
      <c r="B1452" s="21">
        <f t="shared" si="22"/>
        <v>0</v>
      </c>
      <c r="C1452">
        <v>6.3446000000000002E-5</v>
      </c>
      <c r="E1452">
        <v>0</v>
      </c>
      <c r="F1452">
        <v>0</v>
      </c>
      <c r="G1452">
        <v>0</v>
      </c>
    </row>
    <row r="1453" spans="1:7" x14ac:dyDescent="0.25">
      <c r="A1453">
        <v>1444</v>
      </c>
      <c r="B1453" s="21">
        <f t="shared" si="22"/>
        <v>0</v>
      </c>
      <c r="C1453">
        <v>6.4657000000000001E-5</v>
      </c>
      <c r="E1453">
        <v>0</v>
      </c>
      <c r="F1453">
        <v>0</v>
      </c>
      <c r="G1453">
        <v>0</v>
      </c>
    </row>
    <row r="1454" spans="1:7" x14ac:dyDescent="0.25">
      <c r="A1454">
        <v>1445</v>
      </c>
      <c r="B1454" s="21">
        <f t="shared" si="22"/>
        <v>0</v>
      </c>
      <c r="C1454">
        <v>7.182469999999999E-5</v>
      </c>
      <c r="E1454">
        <v>0</v>
      </c>
      <c r="F1454">
        <v>0</v>
      </c>
      <c r="G1454">
        <v>0</v>
      </c>
    </row>
    <row r="1455" spans="1:7" x14ac:dyDescent="0.25">
      <c r="A1455">
        <v>1446</v>
      </c>
      <c r="B1455" s="21">
        <f t="shared" si="22"/>
        <v>0</v>
      </c>
      <c r="C1455">
        <v>8.9859599999999996E-5</v>
      </c>
      <c r="E1455">
        <v>0</v>
      </c>
      <c r="F1455">
        <v>0</v>
      </c>
      <c r="G1455">
        <v>0</v>
      </c>
    </row>
    <row r="1456" spans="1:7" x14ac:dyDescent="0.25">
      <c r="A1456">
        <v>1447</v>
      </c>
      <c r="B1456" s="21">
        <f t="shared" si="22"/>
        <v>0</v>
      </c>
      <c r="C1456">
        <v>1.1251120000000001E-4</v>
      </c>
      <c r="E1456">
        <v>0</v>
      </c>
      <c r="F1456">
        <v>0</v>
      </c>
      <c r="G1456">
        <v>0</v>
      </c>
    </row>
    <row r="1457" spans="1:7" x14ac:dyDescent="0.25">
      <c r="A1457">
        <v>1448</v>
      </c>
      <c r="B1457" s="21">
        <f t="shared" si="22"/>
        <v>1.9265408805031449E-2</v>
      </c>
      <c r="C1457">
        <v>1.2618319999999999E-4</v>
      </c>
      <c r="E1457">
        <v>1.9265408805031449E-2</v>
      </c>
      <c r="F1457">
        <v>1.9283018999999998E-2</v>
      </c>
      <c r="G1457">
        <v>8.8418238993710693E-3</v>
      </c>
    </row>
    <row r="1458" spans="1:7" x14ac:dyDescent="0.25">
      <c r="A1458">
        <v>1449</v>
      </c>
      <c r="B1458" s="21">
        <f t="shared" si="22"/>
        <v>0.10332389937106919</v>
      </c>
      <c r="C1458">
        <v>1.299626E-4</v>
      </c>
      <c r="E1458">
        <v>0.10332389937106919</v>
      </c>
      <c r="F1458">
        <v>9.3985848999999996E-2</v>
      </c>
      <c r="G1458">
        <v>9.6805031446540873E-2</v>
      </c>
    </row>
    <row r="1459" spans="1:7" x14ac:dyDescent="0.25">
      <c r="A1459">
        <v>1450</v>
      </c>
      <c r="B1459" s="21">
        <f t="shared" si="22"/>
        <v>0.31261320754716981</v>
      </c>
      <c r="C1459">
        <v>1.300137E-4</v>
      </c>
      <c r="E1459">
        <v>0.31261320754716981</v>
      </c>
      <c r="F1459">
        <v>0.20812893099999999</v>
      </c>
      <c r="G1459">
        <v>0.35886792452830191</v>
      </c>
    </row>
    <row r="1460" spans="1:7" x14ac:dyDescent="0.25">
      <c r="A1460">
        <v>1451</v>
      </c>
      <c r="B1460" s="21">
        <f t="shared" si="22"/>
        <v>0.28343396226415096</v>
      </c>
      <c r="C1460">
        <v>1.2530350000000001E-4</v>
      </c>
      <c r="E1460">
        <v>0.28343396226415096</v>
      </c>
      <c r="F1460">
        <v>0.208820755</v>
      </c>
      <c r="G1460">
        <v>0.28366666666666662</v>
      </c>
    </row>
    <row r="1461" spans="1:7" x14ac:dyDescent="0.25">
      <c r="A1461">
        <v>1452</v>
      </c>
      <c r="B1461" s="21">
        <f t="shared" si="22"/>
        <v>0.26393081761006287</v>
      </c>
      <c r="C1461">
        <v>1.2182640000000001E-4</v>
      </c>
      <c r="E1461">
        <v>0.26393081761006287</v>
      </c>
      <c r="F1461">
        <v>0.20287735800000001</v>
      </c>
      <c r="G1461">
        <v>0.25395283018867926</v>
      </c>
    </row>
    <row r="1462" spans="1:7" x14ac:dyDescent="0.25">
      <c r="A1462">
        <v>1453</v>
      </c>
      <c r="B1462" s="21">
        <f t="shared" si="22"/>
        <v>0.25012264150943397</v>
      </c>
      <c r="C1462">
        <v>1.178325E-4</v>
      </c>
      <c r="E1462">
        <v>0.25012264150943397</v>
      </c>
      <c r="F1462">
        <v>0.19407232699999999</v>
      </c>
      <c r="G1462">
        <v>0.24059119496855347</v>
      </c>
    </row>
    <row r="1463" spans="1:7" x14ac:dyDescent="0.25">
      <c r="A1463">
        <v>1454</v>
      </c>
      <c r="B1463" s="21">
        <f t="shared" si="22"/>
        <v>0.15218867924528301</v>
      </c>
      <c r="C1463">
        <v>1.2178510000000001E-4</v>
      </c>
      <c r="E1463">
        <v>0.15218867924528301</v>
      </c>
      <c r="F1463">
        <v>0.13480974800000001</v>
      </c>
      <c r="G1463">
        <v>0.13485220125786163</v>
      </c>
    </row>
    <row r="1464" spans="1:7" x14ac:dyDescent="0.25">
      <c r="A1464">
        <v>1455</v>
      </c>
      <c r="B1464" s="21">
        <f t="shared" si="22"/>
        <v>0.11975471698113208</v>
      </c>
      <c r="C1464">
        <v>1.205411E-4</v>
      </c>
      <c r="E1464">
        <v>0.11975471698113208</v>
      </c>
      <c r="F1464">
        <v>0.107556604</v>
      </c>
      <c r="G1464">
        <v>0.10663522012578618</v>
      </c>
    </row>
    <row r="1465" spans="1:7" x14ac:dyDescent="0.25">
      <c r="A1465">
        <v>1456</v>
      </c>
      <c r="B1465" s="21">
        <f t="shared" si="22"/>
        <v>5.4880503144654091E-2</v>
      </c>
      <c r="C1465">
        <v>1.2609249999999999E-4</v>
      </c>
      <c r="E1465">
        <v>5.4880503144654091E-2</v>
      </c>
      <c r="F1465">
        <v>5.2977986999999997E-2</v>
      </c>
      <c r="G1465">
        <v>4.4110062893081767E-2</v>
      </c>
    </row>
    <row r="1466" spans="1:7" x14ac:dyDescent="0.25">
      <c r="A1466">
        <v>1457</v>
      </c>
      <c r="B1466" s="21">
        <f t="shared" si="22"/>
        <v>8.1531446540880504E-3</v>
      </c>
      <c r="C1466">
        <v>1.4054289999999999E-4</v>
      </c>
      <c r="E1466">
        <v>8.1531446540880504E-3</v>
      </c>
      <c r="F1466">
        <v>8.256289E-3</v>
      </c>
      <c r="G1466">
        <v>5.3330188679245286E-4</v>
      </c>
    </row>
    <row r="1467" spans="1:7" x14ac:dyDescent="0.25">
      <c r="A1467">
        <v>1458</v>
      </c>
      <c r="B1467" s="21">
        <f t="shared" si="22"/>
        <v>0</v>
      </c>
      <c r="C1467">
        <v>1.5913240000000001E-4</v>
      </c>
      <c r="E1467">
        <v>0</v>
      </c>
      <c r="F1467">
        <v>0</v>
      </c>
      <c r="G1467">
        <v>0</v>
      </c>
    </row>
    <row r="1468" spans="1:7" x14ac:dyDescent="0.25">
      <c r="A1468">
        <v>1459</v>
      </c>
      <c r="B1468" s="21">
        <f t="shared" si="22"/>
        <v>0</v>
      </c>
      <c r="C1468">
        <v>1.78612E-4</v>
      </c>
      <c r="E1468">
        <v>0</v>
      </c>
      <c r="F1468">
        <v>0</v>
      </c>
      <c r="G1468">
        <v>0</v>
      </c>
    </row>
    <row r="1469" spans="1:7" x14ac:dyDescent="0.25">
      <c r="A1469">
        <v>1460</v>
      </c>
      <c r="B1469" s="21">
        <f t="shared" si="22"/>
        <v>0</v>
      </c>
      <c r="C1469">
        <v>1.7925990000000001E-4</v>
      </c>
      <c r="E1469">
        <v>0</v>
      </c>
      <c r="F1469">
        <v>0</v>
      </c>
      <c r="G1469">
        <v>0</v>
      </c>
    </row>
    <row r="1470" spans="1:7" x14ac:dyDescent="0.25">
      <c r="A1470">
        <v>1461</v>
      </c>
      <c r="B1470" s="21">
        <f t="shared" si="22"/>
        <v>0</v>
      </c>
      <c r="C1470">
        <v>1.6662680000000002E-4</v>
      </c>
      <c r="E1470">
        <v>0</v>
      </c>
      <c r="F1470">
        <v>0</v>
      </c>
      <c r="G1470">
        <v>0</v>
      </c>
    </row>
    <row r="1471" spans="1:7" x14ac:dyDescent="0.25">
      <c r="A1471">
        <v>1462</v>
      </c>
      <c r="B1471" s="21">
        <f t="shared" si="22"/>
        <v>0</v>
      </c>
      <c r="C1471">
        <v>1.4535819999999999E-4</v>
      </c>
      <c r="E1471">
        <v>0</v>
      </c>
      <c r="F1471">
        <v>0</v>
      </c>
      <c r="G1471">
        <v>0</v>
      </c>
    </row>
    <row r="1472" spans="1:7" x14ac:dyDescent="0.25">
      <c r="A1472">
        <v>1463</v>
      </c>
      <c r="B1472" s="21">
        <f t="shared" si="22"/>
        <v>0</v>
      </c>
      <c r="C1472">
        <v>1.1569549999999999E-4</v>
      </c>
      <c r="E1472">
        <v>0</v>
      </c>
      <c r="F1472">
        <v>0</v>
      </c>
      <c r="G1472">
        <v>0</v>
      </c>
    </row>
    <row r="1473" spans="1:7" x14ac:dyDescent="0.25">
      <c r="A1473">
        <v>1464</v>
      </c>
      <c r="B1473" s="21">
        <f t="shared" si="22"/>
        <v>0</v>
      </c>
      <c r="C1473">
        <v>9.2285899999999997E-5</v>
      </c>
      <c r="E1473">
        <v>0</v>
      </c>
      <c r="F1473">
        <v>0</v>
      </c>
      <c r="G1473">
        <v>0</v>
      </c>
    </row>
    <row r="1474" spans="1:7" x14ac:dyDescent="0.25">
      <c r="A1474">
        <v>1465</v>
      </c>
      <c r="B1474" s="21">
        <f t="shared" si="22"/>
        <v>0</v>
      </c>
      <c r="C1474">
        <v>7.4255800000000001E-5</v>
      </c>
      <c r="E1474">
        <v>0</v>
      </c>
      <c r="F1474">
        <v>0</v>
      </c>
      <c r="G1474">
        <v>0</v>
      </c>
    </row>
    <row r="1475" spans="1:7" x14ac:dyDescent="0.25">
      <c r="A1475">
        <v>1466</v>
      </c>
      <c r="B1475" s="21">
        <f t="shared" si="22"/>
        <v>0</v>
      </c>
      <c r="C1475">
        <v>6.7247000000000002E-5</v>
      </c>
      <c r="E1475">
        <v>0</v>
      </c>
      <c r="F1475">
        <v>0</v>
      </c>
      <c r="G1475">
        <v>0</v>
      </c>
    </row>
    <row r="1476" spans="1:7" x14ac:dyDescent="0.25">
      <c r="A1476">
        <v>1467</v>
      </c>
      <c r="B1476" s="21">
        <f t="shared" si="22"/>
        <v>0</v>
      </c>
      <c r="C1476">
        <v>6.3238700000000002E-5</v>
      </c>
      <c r="E1476">
        <v>0</v>
      </c>
      <c r="F1476">
        <v>0</v>
      </c>
      <c r="G1476">
        <v>0</v>
      </c>
    </row>
    <row r="1477" spans="1:7" x14ac:dyDescent="0.25">
      <c r="A1477">
        <v>1468</v>
      </c>
      <c r="B1477" s="21">
        <f t="shared" si="22"/>
        <v>0</v>
      </c>
      <c r="C1477">
        <v>6.4579700000000001E-5</v>
      </c>
      <c r="E1477">
        <v>0</v>
      </c>
      <c r="F1477">
        <v>0</v>
      </c>
      <c r="G1477">
        <v>0</v>
      </c>
    </row>
    <row r="1478" spans="1:7" x14ac:dyDescent="0.25">
      <c r="A1478">
        <v>1469</v>
      </c>
      <c r="B1478" s="21">
        <f t="shared" ref="B1478:B1541" si="23">IF(rodzaj=$E$6,E1478,IF(rodzaj=$F$6,F1478,G1478))</f>
        <v>0</v>
      </c>
      <c r="C1478">
        <v>7.2149699999999998E-5</v>
      </c>
      <c r="E1478">
        <v>0</v>
      </c>
      <c r="F1478">
        <v>0</v>
      </c>
      <c r="G1478">
        <v>0</v>
      </c>
    </row>
    <row r="1479" spans="1:7" x14ac:dyDescent="0.25">
      <c r="A1479">
        <v>1470</v>
      </c>
      <c r="B1479" s="21">
        <f t="shared" si="23"/>
        <v>0</v>
      </c>
      <c r="C1479">
        <v>8.9225200000000001E-5</v>
      </c>
      <c r="E1479">
        <v>0</v>
      </c>
      <c r="F1479">
        <v>0</v>
      </c>
      <c r="G1479">
        <v>0</v>
      </c>
    </row>
    <row r="1480" spans="1:7" x14ac:dyDescent="0.25">
      <c r="A1480">
        <v>1471</v>
      </c>
      <c r="B1480" s="21">
        <f t="shared" si="23"/>
        <v>0</v>
      </c>
      <c r="C1480">
        <v>1.1472010000000001E-4</v>
      </c>
      <c r="E1480">
        <v>0</v>
      </c>
      <c r="F1480">
        <v>0</v>
      </c>
      <c r="G1480">
        <v>0</v>
      </c>
    </row>
    <row r="1481" spans="1:7" x14ac:dyDescent="0.25">
      <c r="A1481">
        <v>1472</v>
      </c>
      <c r="B1481" s="21">
        <f t="shared" si="23"/>
        <v>3.7650943396226419E-2</v>
      </c>
      <c r="C1481">
        <v>1.2804669999999998E-4</v>
      </c>
      <c r="E1481">
        <v>3.7650943396226419E-2</v>
      </c>
      <c r="F1481">
        <v>3.7103773999999999E-2</v>
      </c>
      <c r="G1481">
        <v>3.1754716981132074E-2</v>
      </c>
    </row>
    <row r="1482" spans="1:7" x14ac:dyDescent="0.25">
      <c r="A1482">
        <v>1473</v>
      </c>
      <c r="B1482" s="21">
        <f t="shared" si="23"/>
        <v>9.211635220125787E-2</v>
      </c>
      <c r="C1482">
        <v>1.267032E-4</v>
      </c>
      <c r="E1482">
        <v>9.211635220125787E-2</v>
      </c>
      <c r="F1482">
        <v>8.5391509000000004E-2</v>
      </c>
      <c r="G1482">
        <v>8.2150943396226417E-2</v>
      </c>
    </row>
    <row r="1483" spans="1:7" x14ac:dyDescent="0.25">
      <c r="A1483">
        <v>1474</v>
      </c>
      <c r="B1483" s="21">
        <f t="shared" si="23"/>
        <v>0.25489622641509435</v>
      </c>
      <c r="C1483">
        <v>1.2758419999999999E-4</v>
      </c>
      <c r="E1483">
        <v>0.25489622641509435</v>
      </c>
      <c r="F1483">
        <v>0.18539308199999999</v>
      </c>
      <c r="G1483">
        <v>0.27447484276729561</v>
      </c>
    </row>
    <row r="1484" spans="1:7" x14ac:dyDescent="0.25">
      <c r="A1484">
        <v>1475</v>
      </c>
      <c r="B1484" s="21">
        <f t="shared" si="23"/>
        <v>0.4307232704402516</v>
      </c>
      <c r="C1484">
        <v>1.2233600000000002E-4</v>
      </c>
      <c r="E1484">
        <v>0.4307232704402516</v>
      </c>
      <c r="F1484">
        <v>0.27141509400000002</v>
      </c>
      <c r="G1484">
        <v>0.46264150943396226</v>
      </c>
    </row>
    <row r="1485" spans="1:7" x14ac:dyDescent="0.25">
      <c r="A1485">
        <v>1476</v>
      </c>
      <c r="B1485" s="21">
        <f t="shared" si="23"/>
        <v>0.43059748427672956</v>
      </c>
      <c r="C1485">
        <v>1.2007830000000001E-4</v>
      </c>
      <c r="E1485">
        <v>0.43059748427672956</v>
      </c>
      <c r="F1485">
        <v>0.27954402499999997</v>
      </c>
      <c r="G1485">
        <v>0.44292452830188678</v>
      </c>
    </row>
    <row r="1486" spans="1:7" x14ac:dyDescent="0.25">
      <c r="A1486">
        <v>1477</v>
      </c>
      <c r="B1486" s="21">
        <f t="shared" si="23"/>
        <v>0.4475157232704402</v>
      </c>
      <c r="C1486">
        <v>1.183734E-4</v>
      </c>
      <c r="E1486">
        <v>0.4475157232704402</v>
      </c>
      <c r="F1486">
        <v>0.28402515699999997</v>
      </c>
      <c r="G1486">
        <v>0.46694968553459121</v>
      </c>
    </row>
    <row r="1487" spans="1:7" x14ac:dyDescent="0.25">
      <c r="A1487">
        <v>1478</v>
      </c>
      <c r="B1487" s="21">
        <f t="shared" si="23"/>
        <v>0.3495597484276729</v>
      </c>
      <c r="C1487">
        <v>1.181177E-4</v>
      </c>
      <c r="E1487">
        <v>0.3495597484276729</v>
      </c>
      <c r="F1487">
        <v>0.231745283</v>
      </c>
      <c r="G1487">
        <v>0.37783018867924528</v>
      </c>
    </row>
    <row r="1488" spans="1:7" x14ac:dyDescent="0.25">
      <c r="A1488">
        <v>1479</v>
      </c>
      <c r="B1488" s="21">
        <f t="shared" si="23"/>
        <v>0.31283647798742142</v>
      </c>
      <c r="C1488">
        <v>1.2289000000000001E-4</v>
      </c>
      <c r="E1488">
        <v>0.31283647798742142</v>
      </c>
      <c r="F1488">
        <v>0.215628931</v>
      </c>
      <c r="G1488">
        <v>0.38663522012578616</v>
      </c>
    </row>
    <row r="1489" spans="1:7" x14ac:dyDescent="0.25">
      <c r="A1489">
        <v>1480</v>
      </c>
      <c r="B1489" s="21">
        <f t="shared" si="23"/>
        <v>0.14902830188679245</v>
      </c>
      <c r="C1489">
        <v>1.2843549999999999E-4</v>
      </c>
      <c r="E1489">
        <v>0.14902830188679245</v>
      </c>
      <c r="F1489">
        <v>0.12764150899999999</v>
      </c>
      <c r="G1489">
        <v>0.20073270440251573</v>
      </c>
    </row>
    <row r="1490" spans="1:7" x14ac:dyDescent="0.25">
      <c r="A1490">
        <v>1481</v>
      </c>
      <c r="B1490" s="21">
        <f t="shared" si="23"/>
        <v>3.1720125786163525E-2</v>
      </c>
      <c r="C1490">
        <v>1.392496E-4</v>
      </c>
      <c r="E1490">
        <v>3.1720125786163525E-2</v>
      </c>
      <c r="F1490">
        <v>3.3441824000000002E-2</v>
      </c>
      <c r="G1490">
        <v>4.8506289308176104E-2</v>
      </c>
    </row>
    <row r="1491" spans="1:7" x14ac:dyDescent="0.25">
      <c r="A1491">
        <v>1482</v>
      </c>
      <c r="B1491" s="21">
        <f t="shared" si="23"/>
        <v>0</v>
      </c>
      <c r="C1491">
        <v>1.5929300000000002E-4</v>
      </c>
      <c r="E1491">
        <v>0</v>
      </c>
      <c r="F1491">
        <v>0</v>
      </c>
      <c r="G1491">
        <v>0</v>
      </c>
    </row>
    <row r="1492" spans="1:7" x14ac:dyDescent="0.25">
      <c r="A1492">
        <v>1483</v>
      </c>
      <c r="B1492" s="21">
        <f t="shared" si="23"/>
        <v>0</v>
      </c>
      <c r="C1492">
        <v>1.7768809999999999E-4</v>
      </c>
      <c r="E1492">
        <v>0</v>
      </c>
      <c r="F1492">
        <v>0</v>
      </c>
      <c r="G1492">
        <v>0</v>
      </c>
    </row>
    <row r="1493" spans="1:7" x14ac:dyDescent="0.25">
      <c r="A1493">
        <v>1484</v>
      </c>
      <c r="B1493" s="21">
        <f t="shared" si="23"/>
        <v>0</v>
      </c>
      <c r="C1493">
        <v>1.74663E-4</v>
      </c>
      <c r="E1493">
        <v>0</v>
      </c>
      <c r="F1493">
        <v>0</v>
      </c>
      <c r="G1493">
        <v>0</v>
      </c>
    </row>
    <row r="1494" spans="1:7" x14ac:dyDescent="0.25">
      <c r="A1494">
        <v>1485</v>
      </c>
      <c r="B1494" s="21">
        <f t="shared" si="23"/>
        <v>0</v>
      </c>
      <c r="C1494">
        <v>1.6592440000000002E-4</v>
      </c>
      <c r="E1494">
        <v>0</v>
      </c>
      <c r="F1494">
        <v>0</v>
      </c>
      <c r="G1494">
        <v>0</v>
      </c>
    </row>
    <row r="1495" spans="1:7" x14ac:dyDescent="0.25">
      <c r="A1495">
        <v>1486</v>
      </c>
      <c r="B1495" s="21">
        <f t="shared" si="23"/>
        <v>0</v>
      </c>
      <c r="C1495">
        <v>1.451054E-4</v>
      </c>
      <c r="E1495">
        <v>0</v>
      </c>
      <c r="F1495">
        <v>0</v>
      </c>
      <c r="G1495">
        <v>0</v>
      </c>
    </row>
    <row r="1496" spans="1:7" x14ac:dyDescent="0.25">
      <c r="A1496">
        <v>1487</v>
      </c>
      <c r="B1496" s="21">
        <f t="shared" si="23"/>
        <v>0</v>
      </c>
      <c r="C1496">
        <v>1.165794E-4</v>
      </c>
      <c r="E1496">
        <v>0</v>
      </c>
      <c r="F1496">
        <v>0</v>
      </c>
      <c r="G1496">
        <v>0</v>
      </c>
    </row>
    <row r="1497" spans="1:7" x14ac:dyDescent="0.25">
      <c r="A1497">
        <v>1488</v>
      </c>
      <c r="B1497" s="21">
        <f t="shared" si="23"/>
        <v>0</v>
      </c>
      <c r="C1497">
        <v>9.2043499999999994E-5</v>
      </c>
      <c r="E1497">
        <v>0</v>
      </c>
      <c r="F1497">
        <v>0</v>
      </c>
      <c r="G1497">
        <v>0</v>
      </c>
    </row>
    <row r="1498" spans="1:7" x14ac:dyDescent="0.25">
      <c r="A1498">
        <v>1489</v>
      </c>
      <c r="B1498" s="21">
        <f t="shared" si="23"/>
        <v>0</v>
      </c>
      <c r="C1498">
        <v>7.2079099999999992E-5</v>
      </c>
      <c r="E1498">
        <v>0</v>
      </c>
      <c r="F1498">
        <v>0</v>
      </c>
      <c r="G1498">
        <v>0</v>
      </c>
    </row>
    <row r="1499" spans="1:7" x14ac:dyDescent="0.25">
      <c r="A1499">
        <v>1490</v>
      </c>
      <c r="B1499" s="21">
        <f t="shared" si="23"/>
        <v>0</v>
      </c>
      <c r="C1499">
        <v>6.6068599999999993E-5</v>
      </c>
      <c r="E1499">
        <v>0</v>
      </c>
      <c r="F1499">
        <v>0</v>
      </c>
      <c r="G1499">
        <v>0</v>
      </c>
    </row>
    <row r="1500" spans="1:7" x14ac:dyDescent="0.25">
      <c r="A1500">
        <v>1491</v>
      </c>
      <c r="B1500" s="21">
        <f t="shared" si="23"/>
        <v>0</v>
      </c>
      <c r="C1500">
        <v>6.2365899999999999E-5</v>
      </c>
      <c r="E1500">
        <v>0</v>
      </c>
      <c r="F1500">
        <v>0</v>
      </c>
      <c r="G1500">
        <v>0</v>
      </c>
    </row>
    <row r="1501" spans="1:7" x14ac:dyDescent="0.25">
      <c r="A1501">
        <v>1492</v>
      </c>
      <c r="B1501" s="21">
        <f t="shared" si="23"/>
        <v>0</v>
      </c>
      <c r="C1501">
        <v>6.3388999999999999E-5</v>
      </c>
      <c r="E1501">
        <v>0</v>
      </c>
      <c r="F1501">
        <v>0</v>
      </c>
      <c r="G1501">
        <v>0</v>
      </c>
    </row>
    <row r="1502" spans="1:7" x14ac:dyDescent="0.25">
      <c r="A1502">
        <v>1493</v>
      </c>
      <c r="B1502" s="21">
        <f t="shared" si="23"/>
        <v>0</v>
      </c>
      <c r="C1502">
        <v>6.9760300000000004E-5</v>
      </c>
      <c r="E1502">
        <v>0</v>
      </c>
      <c r="F1502">
        <v>0</v>
      </c>
      <c r="G1502">
        <v>0</v>
      </c>
    </row>
    <row r="1503" spans="1:7" x14ac:dyDescent="0.25">
      <c r="A1503">
        <v>1494</v>
      </c>
      <c r="B1503" s="21">
        <f t="shared" si="23"/>
        <v>0</v>
      </c>
      <c r="C1503">
        <v>8.7403599999999991E-5</v>
      </c>
      <c r="E1503">
        <v>0</v>
      </c>
      <c r="F1503">
        <v>0</v>
      </c>
      <c r="G1503">
        <v>0</v>
      </c>
    </row>
    <row r="1504" spans="1:7" x14ac:dyDescent="0.25">
      <c r="A1504">
        <v>1495</v>
      </c>
      <c r="B1504" s="21">
        <f t="shared" si="23"/>
        <v>0</v>
      </c>
      <c r="C1504">
        <v>1.0997270000000001E-4</v>
      </c>
      <c r="E1504">
        <v>0</v>
      </c>
      <c r="F1504">
        <v>0</v>
      </c>
      <c r="G1504">
        <v>0</v>
      </c>
    </row>
    <row r="1505" spans="1:7" x14ac:dyDescent="0.25">
      <c r="A1505">
        <v>1496</v>
      </c>
      <c r="B1505" s="21">
        <f t="shared" si="23"/>
        <v>0.11880188679245283</v>
      </c>
      <c r="C1505">
        <v>1.253359E-4</v>
      </c>
      <c r="E1505">
        <v>0.11880188679245283</v>
      </c>
      <c r="F1505">
        <v>0.11384434</v>
      </c>
      <c r="G1505">
        <v>0.2229433962264151</v>
      </c>
    </row>
    <row r="1506" spans="1:7" x14ac:dyDescent="0.25">
      <c r="A1506">
        <v>1497</v>
      </c>
      <c r="B1506" s="21">
        <f t="shared" si="23"/>
        <v>0.16334276729559746</v>
      </c>
      <c r="C1506">
        <v>1.2440929999999999E-4</v>
      </c>
      <c r="E1506">
        <v>0.16334276729559746</v>
      </c>
      <c r="F1506">
        <v>0.13673427699999999</v>
      </c>
      <c r="G1506">
        <v>0.19206603773584904</v>
      </c>
    </row>
    <row r="1507" spans="1:7" x14ac:dyDescent="0.25">
      <c r="A1507">
        <v>1498</v>
      </c>
      <c r="B1507" s="21">
        <f t="shared" si="23"/>
        <v>0.16967610062893082</v>
      </c>
      <c r="C1507">
        <v>1.2338059999999999E-4</v>
      </c>
      <c r="E1507">
        <v>0.16967610062893082</v>
      </c>
      <c r="F1507">
        <v>0.14380188699999999</v>
      </c>
      <c r="G1507">
        <v>0.15924842767295599</v>
      </c>
    </row>
    <row r="1508" spans="1:7" x14ac:dyDescent="0.25">
      <c r="A1508">
        <v>1499</v>
      </c>
      <c r="B1508" s="21">
        <f t="shared" si="23"/>
        <v>0.39459119496855344</v>
      </c>
      <c r="C1508">
        <v>1.1757279999999999E-4</v>
      </c>
      <c r="E1508">
        <v>0.39459119496855344</v>
      </c>
      <c r="F1508">
        <v>0.25742138399999998</v>
      </c>
      <c r="G1508">
        <v>0.41889937106918235</v>
      </c>
    </row>
    <row r="1509" spans="1:7" x14ac:dyDescent="0.25">
      <c r="A1509">
        <v>1500</v>
      </c>
      <c r="B1509" s="21">
        <f t="shared" si="23"/>
        <v>0.43440251572327049</v>
      </c>
      <c r="C1509">
        <v>1.1757449999999999E-4</v>
      </c>
      <c r="E1509">
        <v>0.43440251572327049</v>
      </c>
      <c r="F1509">
        <v>0.28143081800000003</v>
      </c>
      <c r="G1509">
        <v>0.44707547169811324</v>
      </c>
    </row>
    <row r="1510" spans="1:7" x14ac:dyDescent="0.25">
      <c r="A1510">
        <v>1501</v>
      </c>
      <c r="B1510" s="21">
        <f t="shared" si="23"/>
        <v>0.4206603773584906</v>
      </c>
      <c r="C1510">
        <v>1.1602880000000001E-4</v>
      </c>
      <c r="E1510">
        <v>0.4206603773584906</v>
      </c>
      <c r="F1510">
        <v>0.27349056599999999</v>
      </c>
      <c r="G1510">
        <v>0.43594339622641509</v>
      </c>
    </row>
    <row r="1511" spans="1:7" x14ac:dyDescent="0.25">
      <c r="A1511">
        <v>1502</v>
      </c>
      <c r="B1511" s="21">
        <f t="shared" si="23"/>
        <v>0.36047169811320751</v>
      </c>
      <c r="C1511">
        <v>1.144354E-4</v>
      </c>
      <c r="E1511">
        <v>0.36047169811320751</v>
      </c>
      <c r="F1511">
        <v>0.236666667</v>
      </c>
      <c r="G1511">
        <v>0.39144654088050312</v>
      </c>
    </row>
    <row r="1512" spans="1:7" x14ac:dyDescent="0.25">
      <c r="A1512">
        <v>1503</v>
      </c>
      <c r="B1512" s="21">
        <f t="shared" si="23"/>
        <v>0.26377044025157231</v>
      </c>
      <c r="C1512">
        <v>1.137453E-4</v>
      </c>
      <c r="E1512">
        <v>0.26377044025157231</v>
      </c>
      <c r="F1512">
        <v>0.192515723</v>
      </c>
      <c r="G1512">
        <v>0.3134119496855346</v>
      </c>
    </row>
    <row r="1513" spans="1:7" x14ac:dyDescent="0.25">
      <c r="A1513">
        <v>1504</v>
      </c>
      <c r="B1513" s="21">
        <f t="shared" si="23"/>
        <v>5.489622641509434E-2</v>
      </c>
      <c r="C1513">
        <v>1.216736E-4</v>
      </c>
      <c r="E1513">
        <v>5.489622641509434E-2</v>
      </c>
      <c r="F1513">
        <v>5.3105345999999998E-2</v>
      </c>
      <c r="G1513">
        <v>4.3993710691823902E-2</v>
      </c>
    </row>
    <row r="1514" spans="1:7" x14ac:dyDescent="0.25">
      <c r="A1514">
        <v>1505</v>
      </c>
      <c r="B1514" s="21">
        <f t="shared" si="23"/>
        <v>5.4157232704402517E-3</v>
      </c>
      <c r="C1514">
        <v>1.312144E-4</v>
      </c>
      <c r="E1514">
        <v>5.4157232704402517E-3</v>
      </c>
      <c r="F1514">
        <v>5.403616E-3</v>
      </c>
      <c r="G1514">
        <v>0</v>
      </c>
    </row>
    <row r="1515" spans="1:7" x14ac:dyDescent="0.25">
      <c r="A1515">
        <v>1506</v>
      </c>
      <c r="B1515" s="21">
        <f t="shared" si="23"/>
        <v>0</v>
      </c>
      <c r="C1515">
        <v>1.5405470000000001E-4</v>
      </c>
      <c r="E1515">
        <v>0</v>
      </c>
      <c r="F1515">
        <v>0</v>
      </c>
      <c r="G1515">
        <v>0</v>
      </c>
    </row>
    <row r="1516" spans="1:7" x14ac:dyDescent="0.25">
      <c r="A1516">
        <v>1507</v>
      </c>
      <c r="B1516" s="21">
        <f t="shared" si="23"/>
        <v>0</v>
      </c>
      <c r="C1516">
        <v>1.7279990000000002E-4</v>
      </c>
      <c r="E1516">
        <v>0</v>
      </c>
      <c r="F1516">
        <v>0</v>
      </c>
      <c r="G1516">
        <v>0</v>
      </c>
    </row>
    <row r="1517" spans="1:7" x14ac:dyDescent="0.25">
      <c r="A1517">
        <v>1508</v>
      </c>
      <c r="B1517" s="21">
        <f t="shared" si="23"/>
        <v>0</v>
      </c>
      <c r="C1517">
        <v>1.7539629999999999E-4</v>
      </c>
      <c r="E1517">
        <v>0</v>
      </c>
      <c r="F1517">
        <v>0</v>
      </c>
      <c r="G1517">
        <v>0</v>
      </c>
    </row>
    <row r="1518" spans="1:7" x14ac:dyDescent="0.25">
      <c r="A1518">
        <v>1509</v>
      </c>
      <c r="B1518" s="21">
        <f t="shared" si="23"/>
        <v>0</v>
      </c>
      <c r="C1518">
        <v>1.667789E-4</v>
      </c>
      <c r="E1518">
        <v>0</v>
      </c>
      <c r="F1518">
        <v>0</v>
      </c>
      <c r="G1518">
        <v>0</v>
      </c>
    </row>
    <row r="1519" spans="1:7" x14ac:dyDescent="0.25">
      <c r="A1519">
        <v>1510</v>
      </c>
      <c r="B1519" s="21">
        <f t="shared" si="23"/>
        <v>0</v>
      </c>
      <c r="C1519">
        <v>1.467939E-4</v>
      </c>
      <c r="E1519">
        <v>0</v>
      </c>
      <c r="F1519">
        <v>0</v>
      </c>
      <c r="G1519">
        <v>0</v>
      </c>
    </row>
    <row r="1520" spans="1:7" x14ac:dyDescent="0.25">
      <c r="A1520">
        <v>1511</v>
      </c>
      <c r="B1520" s="21">
        <f t="shared" si="23"/>
        <v>0</v>
      </c>
      <c r="C1520">
        <v>1.152667E-4</v>
      </c>
      <c r="E1520">
        <v>0</v>
      </c>
      <c r="F1520">
        <v>0</v>
      </c>
      <c r="G1520">
        <v>0</v>
      </c>
    </row>
    <row r="1521" spans="1:7" x14ac:dyDescent="0.25">
      <c r="A1521">
        <v>1512</v>
      </c>
      <c r="B1521" s="21">
        <f t="shared" si="23"/>
        <v>0</v>
      </c>
      <c r="C1521">
        <v>9.2246100000000004E-5</v>
      </c>
      <c r="E1521">
        <v>0</v>
      </c>
      <c r="F1521">
        <v>0</v>
      </c>
      <c r="G1521">
        <v>0</v>
      </c>
    </row>
    <row r="1522" spans="1:7" x14ac:dyDescent="0.25">
      <c r="A1522">
        <v>1513</v>
      </c>
      <c r="B1522" s="21">
        <f t="shared" si="23"/>
        <v>0</v>
      </c>
      <c r="C1522">
        <v>7.3511199999999995E-5</v>
      </c>
      <c r="E1522">
        <v>0</v>
      </c>
      <c r="F1522">
        <v>0</v>
      </c>
      <c r="G1522">
        <v>0</v>
      </c>
    </row>
    <row r="1523" spans="1:7" x14ac:dyDescent="0.25">
      <c r="A1523">
        <v>1514</v>
      </c>
      <c r="B1523" s="21">
        <f t="shared" si="23"/>
        <v>0</v>
      </c>
      <c r="C1523">
        <v>6.5588900000000005E-5</v>
      </c>
      <c r="E1523">
        <v>0</v>
      </c>
      <c r="F1523">
        <v>0</v>
      </c>
      <c r="G1523">
        <v>0</v>
      </c>
    </row>
    <row r="1524" spans="1:7" x14ac:dyDescent="0.25">
      <c r="A1524">
        <v>1515</v>
      </c>
      <c r="B1524" s="21">
        <f t="shared" si="23"/>
        <v>0</v>
      </c>
      <c r="C1524">
        <v>6.2868400000000009E-5</v>
      </c>
      <c r="E1524">
        <v>0</v>
      </c>
      <c r="F1524">
        <v>0</v>
      </c>
      <c r="G1524">
        <v>0</v>
      </c>
    </row>
    <row r="1525" spans="1:7" x14ac:dyDescent="0.25">
      <c r="A1525">
        <v>1516</v>
      </c>
      <c r="B1525" s="21">
        <f t="shared" si="23"/>
        <v>0</v>
      </c>
      <c r="C1525">
        <v>6.3068899999999995E-5</v>
      </c>
      <c r="E1525">
        <v>0</v>
      </c>
      <c r="F1525">
        <v>0</v>
      </c>
      <c r="G1525">
        <v>0</v>
      </c>
    </row>
    <row r="1526" spans="1:7" x14ac:dyDescent="0.25">
      <c r="A1526">
        <v>1517</v>
      </c>
      <c r="B1526" s="21">
        <f t="shared" si="23"/>
        <v>0</v>
      </c>
      <c r="C1526">
        <v>6.9299299999999996E-5</v>
      </c>
      <c r="E1526">
        <v>0</v>
      </c>
      <c r="F1526">
        <v>0</v>
      </c>
      <c r="G1526">
        <v>0</v>
      </c>
    </row>
    <row r="1527" spans="1:7" x14ac:dyDescent="0.25">
      <c r="A1527">
        <v>1518</v>
      </c>
      <c r="B1527" s="21">
        <f t="shared" si="23"/>
        <v>0</v>
      </c>
      <c r="C1527">
        <v>8.6717699999999998E-5</v>
      </c>
      <c r="E1527">
        <v>0</v>
      </c>
      <c r="F1527">
        <v>0</v>
      </c>
      <c r="G1527">
        <v>0</v>
      </c>
    </row>
    <row r="1528" spans="1:7" x14ac:dyDescent="0.25">
      <c r="A1528">
        <v>1519</v>
      </c>
      <c r="B1528" s="21">
        <f t="shared" si="23"/>
        <v>0</v>
      </c>
      <c r="C1528">
        <v>1.128298E-4</v>
      </c>
      <c r="E1528">
        <v>0</v>
      </c>
      <c r="F1528">
        <v>0</v>
      </c>
      <c r="G1528">
        <v>0</v>
      </c>
    </row>
    <row r="1529" spans="1:7" x14ac:dyDescent="0.25">
      <c r="A1529">
        <v>1520</v>
      </c>
      <c r="B1529" s="21">
        <f t="shared" si="23"/>
        <v>1.9001886792452832E-2</v>
      </c>
      <c r="C1529">
        <v>1.2380029999999999E-4</v>
      </c>
      <c r="E1529">
        <v>1.9001886792452832E-2</v>
      </c>
      <c r="F1529">
        <v>1.9064464999999999E-2</v>
      </c>
      <c r="G1529">
        <v>8.0261006289308167E-3</v>
      </c>
    </row>
    <row r="1530" spans="1:7" x14ac:dyDescent="0.25">
      <c r="A1530">
        <v>1521</v>
      </c>
      <c r="B1530" s="21">
        <f t="shared" si="23"/>
        <v>6.6770440251572333E-2</v>
      </c>
      <c r="C1530">
        <v>1.2388009999999999E-4</v>
      </c>
      <c r="E1530">
        <v>6.6770440251572333E-2</v>
      </c>
      <c r="F1530">
        <v>6.4122641999999994E-2</v>
      </c>
      <c r="G1530">
        <v>5.3632075471698119E-2</v>
      </c>
    </row>
    <row r="1531" spans="1:7" x14ac:dyDescent="0.25">
      <c r="A1531">
        <v>1522</v>
      </c>
      <c r="B1531" s="21">
        <f t="shared" si="23"/>
        <v>0.1521509433962264</v>
      </c>
      <c r="C1531">
        <v>1.2204650000000001E-4</v>
      </c>
      <c r="E1531">
        <v>0.1521509433962264</v>
      </c>
      <c r="F1531">
        <v>0.132660377</v>
      </c>
      <c r="G1531">
        <v>0.13892138364779874</v>
      </c>
    </row>
    <row r="1532" spans="1:7" x14ac:dyDescent="0.25">
      <c r="A1532">
        <v>1523</v>
      </c>
      <c r="B1532" s="21">
        <f t="shared" si="23"/>
        <v>0.28061006289308177</v>
      </c>
      <c r="C1532">
        <v>1.21488E-4</v>
      </c>
      <c r="E1532">
        <v>0.28061006289308177</v>
      </c>
      <c r="F1532">
        <v>0.20937106899999999</v>
      </c>
      <c r="G1532">
        <v>0.2799559748427673</v>
      </c>
    </row>
    <row r="1533" spans="1:7" x14ac:dyDescent="0.25">
      <c r="A1533">
        <v>1524</v>
      </c>
      <c r="B1533" s="21">
        <f t="shared" si="23"/>
        <v>0.2392987421383648</v>
      </c>
      <c r="C1533">
        <v>1.183096E-4</v>
      </c>
      <c r="E1533">
        <v>0.2392987421383648</v>
      </c>
      <c r="F1533">
        <v>0.18987421400000001</v>
      </c>
      <c r="G1533">
        <v>0.22802201257861635</v>
      </c>
    </row>
    <row r="1534" spans="1:7" x14ac:dyDescent="0.25">
      <c r="A1534">
        <v>1525</v>
      </c>
      <c r="B1534" s="21">
        <f t="shared" si="23"/>
        <v>0.12091509433962264</v>
      </c>
      <c r="C1534">
        <v>1.2035049999999999E-4</v>
      </c>
      <c r="E1534">
        <v>0.12091509433962264</v>
      </c>
      <c r="F1534">
        <v>0.11279402500000001</v>
      </c>
      <c r="G1534">
        <v>0.1044811320754717</v>
      </c>
    </row>
    <row r="1535" spans="1:7" x14ac:dyDescent="0.25">
      <c r="A1535">
        <v>1526</v>
      </c>
      <c r="B1535" s="21">
        <f t="shared" si="23"/>
        <v>9.0971698113207558E-2</v>
      </c>
      <c r="C1535">
        <v>1.2101830000000001E-4</v>
      </c>
      <c r="E1535">
        <v>9.0971698113207558E-2</v>
      </c>
      <c r="F1535">
        <v>8.6635219999999999E-2</v>
      </c>
      <c r="G1535">
        <v>7.588364779874214E-2</v>
      </c>
    </row>
    <row r="1536" spans="1:7" x14ac:dyDescent="0.25">
      <c r="A1536">
        <v>1527</v>
      </c>
      <c r="B1536" s="21">
        <f t="shared" si="23"/>
        <v>5.967610062893082E-2</v>
      </c>
      <c r="C1536">
        <v>1.2327749999999999E-4</v>
      </c>
      <c r="E1536">
        <v>5.967610062893082E-2</v>
      </c>
      <c r="F1536">
        <v>5.8330188999999998E-2</v>
      </c>
      <c r="G1536">
        <v>4.6015723270440255E-2</v>
      </c>
    </row>
    <row r="1537" spans="1:7" x14ac:dyDescent="0.25">
      <c r="A1537">
        <v>1528</v>
      </c>
      <c r="B1537" s="21">
        <f t="shared" si="23"/>
        <v>4.354716981132075E-2</v>
      </c>
      <c r="C1537">
        <v>1.3271999999999999E-4</v>
      </c>
      <c r="E1537">
        <v>4.354716981132075E-2</v>
      </c>
      <c r="F1537">
        <v>4.2724842999999998E-2</v>
      </c>
      <c r="G1537">
        <v>3.0171069182389938E-2</v>
      </c>
    </row>
    <row r="1538" spans="1:7" x14ac:dyDescent="0.25">
      <c r="A1538">
        <v>1529</v>
      </c>
      <c r="B1538" s="21">
        <f t="shared" si="23"/>
        <v>8.3072327044025167E-3</v>
      </c>
      <c r="C1538">
        <v>1.4767290000000001E-4</v>
      </c>
      <c r="E1538">
        <v>8.3072327044025167E-3</v>
      </c>
      <c r="F1538">
        <v>8.3536159999999995E-3</v>
      </c>
      <c r="G1538">
        <v>0</v>
      </c>
    </row>
    <row r="1539" spans="1:7" x14ac:dyDescent="0.25">
      <c r="A1539">
        <v>1530</v>
      </c>
      <c r="B1539" s="21">
        <f t="shared" si="23"/>
        <v>0</v>
      </c>
      <c r="C1539">
        <v>1.6516790000000001E-4</v>
      </c>
      <c r="E1539">
        <v>0</v>
      </c>
      <c r="F1539">
        <v>0</v>
      </c>
      <c r="G1539">
        <v>0</v>
      </c>
    </row>
    <row r="1540" spans="1:7" x14ac:dyDescent="0.25">
      <c r="A1540">
        <v>1531</v>
      </c>
      <c r="B1540" s="21">
        <f t="shared" si="23"/>
        <v>0</v>
      </c>
      <c r="C1540">
        <v>1.7567209999999999E-4</v>
      </c>
      <c r="E1540">
        <v>0</v>
      </c>
      <c r="F1540">
        <v>0</v>
      </c>
      <c r="G1540">
        <v>0</v>
      </c>
    </row>
    <row r="1541" spans="1:7" x14ac:dyDescent="0.25">
      <c r="A1541">
        <v>1532</v>
      </c>
      <c r="B1541" s="21">
        <f t="shared" si="23"/>
        <v>0</v>
      </c>
      <c r="C1541">
        <v>1.767498E-4</v>
      </c>
      <c r="E1541">
        <v>0</v>
      </c>
      <c r="F1541">
        <v>0</v>
      </c>
      <c r="G1541">
        <v>0</v>
      </c>
    </row>
    <row r="1542" spans="1:7" x14ac:dyDescent="0.25">
      <c r="A1542">
        <v>1533</v>
      </c>
      <c r="B1542" s="21">
        <f t="shared" ref="B1542:B1605" si="24">IF(rodzaj=$E$6,E1542,IF(rodzaj=$F$6,F1542,G1542))</f>
        <v>0</v>
      </c>
      <c r="C1542">
        <v>1.621541E-4</v>
      </c>
      <c r="E1542">
        <v>0</v>
      </c>
      <c r="F1542">
        <v>0</v>
      </c>
      <c r="G1542">
        <v>0</v>
      </c>
    </row>
    <row r="1543" spans="1:7" x14ac:dyDescent="0.25">
      <c r="A1543">
        <v>1534</v>
      </c>
      <c r="B1543" s="21">
        <f t="shared" si="24"/>
        <v>0</v>
      </c>
      <c r="C1543">
        <v>1.4141079999999999E-4</v>
      </c>
      <c r="E1543">
        <v>0</v>
      </c>
      <c r="F1543">
        <v>0</v>
      </c>
      <c r="G1543">
        <v>0</v>
      </c>
    </row>
    <row r="1544" spans="1:7" x14ac:dyDescent="0.25">
      <c r="A1544">
        <v>1535</v>
      </c>
      <c r="B1544" s="21">
        <f t="shared" si="24"/>
        <v>0</v>
      </c>
      <c r="C1544">
        <v>1.152518E-4</v>
      </c>
      <c r="E1544">
        <v>0</v>
      </c>
      <c r="F1544">
        <v>0</v>
      </c>
      <c r="G1544">
        <v>0</v>
      </c>
    </row>
    <row r="1545" spans="1:7" x14ac:dyDescent="0.25">
      <c r="A1545">
        <v>1536</v>
      </c>
      <c r="B1545" s="21">
        <f t="shared" si="24"/>
        <v>0</v>
      </c>
      <c r="C1545">
        <v>9.3397299999999994E-5</v>
      </c>
      <c r="E1545">
        <v>0</v>
      </c>
      <c r="F1545">
        <v>0</v>
      </c>
      <c r="G1545">
        <v>0</v>
      </c>
    </row>
    <row r="1546" spans="1:7" x14ac:dyDescent="0.25">
      <c r="A1546">
        <v>1537</v>
      </c>
      <c r="B1546" s="21">
        <f t="shared" si="24"/>
        <v>0</v>
      </c>
      <c r="C1546">
        <v>7.4532100000000004E-5</v>
      </c>
      <c r="E1546">
        <v>0</v>
      </c>
      <c r="F1546">
        <v>0</v>
      </c>
      <c r="G1546">
        <v>0</v>
      </c>
    </row>
    <row r="1547" spans="1:7" x14ac:dyDescent="0.25">
      <c r="A1547">
        <v>1538</v>
      </c>
      <c r="B1547" s="21">
        <f t="shared" si="24"/>
        <v>0</v>
      </c>
      <c r="C1547">
        <v>6.5604699999999999E-5</v>
      </c>
      <c r="E1547">
        <v>0</v>
      </c>
      <c r="F1547">
        <v>0</v>
      </c>
      <c r="G1547">
        <v>0</v>
      </c>
    </row>
    <row r="1548" spans="1:7" x14ac:dyDescent="0.25">
      <c r="A1548">
        <v>1539</v>
      </c>
      <c r="B1548" s="21">
        <f t="shared" si="24"/>
        <v>0</v>
      </c>
      <c r="C1548">
        <v>6.2265499999999995E-5</v>
      </c>
      <c r="E1548">
        <v>0</v>
      </c>
      <c r="F1548">
        <v>0</v>
      </c>
      <c r="G1548">
        <v>0</v>
      </c>
    </row>
    <row r="1549" spans="1:7" x14ac:dyDescent="0.25">
      <c r="A1549">
        <v>1540</v>
      </c>
      <c r="B1549" s="21">
        <f t="shared" si="24"/>
        <v>0</v>
      </c>
      <c r="C1549">
        <v>6.2365000000000003E-5</v>
      </c>
      <c r="E1549">
        <v>0</v>
      </c>
      <c r="F1549">
        <v>0</v>
      </c>
      <c r="G1549">
        <v>0</v>
      </c>
    </row>
    <row r="1550" spans="1:7" x14ac:dyDescent="0.25">
      <c r="A1550">
        <v>1541</v>
      </c>
      <c r="B1550" s="21">
        <f t="shared" si="24"/>
        <v>0</v>
      </c>
      <c r="C1550">
        <v>7.0489900000000004E-5</v>
      </c>
      <c r="E1550">
        <v>0</v>
      </c>
      <c r="F1550">
        <v>0</v>
      </c>
      <c r="G1550">
        <v>0</v>
      </c>
    </row>
    <row r="1551" spans="1:7" x14ac:dyDescent="0.25">
      <c r="A1551">
        <v>1542</v>
      </c>
      <c r="B1551" s="21">
        <f t="shared" si="24"/>
        <v>0</v>
      </c>
      <c r="C1551">
        <v>8.6191099999999995E-5</v>
      </c>
      <c r="E1551">
        <v>0</v>
      </c>
      <c r="F1551">
        <v>0</v>
      </c>
      <c r="G1551">
        <v>0</v>
      </c>
    </row>
    <row r="1552" spans="1:7" x14ac:dyDescent="0.25">
      <c r="A1552">
        <v>1543</v>
      </c>
      <c r="B1552" s="21">
        <f t="shared" si="24"/>
        <v>0</v>
      </c>
      <c r="C1552">
        <v>1.1072040000000001E-4</v>
      </c>
      <c r="E1552">
        <v>0</v>
      </c>
      <c r="F1552">
        <v>0</v>
      </c>
      <c r="G1552">
        <v>0</v>
      </c>
    </row>
    <row r="1553" spans="1:7" x14ac:dyDescent="0.25">
      <c r="A1553">
        <v>1544</v>
      </c>
      <c r="B1553" s="21">
        <f t="shared" si="24"/>
        <v>2.3994968553459121E-2</v>
      </c>
      <c r="C1553">
        <v>1.2305040000000001E-4</v>
      </c>
      <c r="E1553">
        <v>2.3994968553459121E-2</v>
      </c>
      <c r="F1553">
        <v>2.3957546999999999E-2</v>
      </c>
      <c r="G1553">
        <v>1.3233647798742138E-2</v>
      </c>
    </row>
    <row r="1554" spans="1:7" x14ac:dyDescent="0.25">
      <c r="A1554">
        <v>1545</v>
      </c>
      <c r="B1554" s="21">
        <f t="shared" si="24"/>
        <v>9.3103773584905652E-2</v>
      </c>
      <c r="C1554">
        <v>1.2676859999999999E-4</v>
      </c>
      <c r="E1554">
        <v>9.3103773584905652E-2</v>
      </c>
      <c r="F1554">
        <v>8.6643081999999996E-2</v>
      </c>
      <c r="G1554">
        <v>8.2663522012578622E-2</v>
      </c>
    </row>
    <row r="1555" spans="1:7" x14ac:dyDescent="0.25">
      <c r="A1555">
        <v>1546</v>
      </c>
      <c r="B1555" s="21">
        <f t="shared" si="24"/>
        <v>8.9959119496855339E-2</v>
      </c>
      <c r="C1555">
        <v>1.273414E-4</v>
      </c>
      <c r="E1555">
        <v>8.9959119496855339E-2</v>
      </c>
      <c r="F1555">
        <v>8.5095911999999996E-2</v>
      </c>
      <c r="G1555">
        <v>7.4660377358490557E-2</v>
      </c>
    </row>
    <row r="1556" spans="1:7" x14ac:dyDescent="0.25">
      <c r="A1556">
        <v>1547</v>
      </c>
      <c r="B1556" s="21">
        <f t="shared" si="24"/>
        <v>0.11401572327044025</v>
      </c>
      <c r="C1556">
        <v>1.2429109999999999E-4</v>
      </c>
      <c r="E1556">
        <v>0.11401572327044025</v>
      </c>
      <c r="F1556">
        <v>0.106698113</v>
      </c>
      <c r="G1556">
        <v>9.7827044025157225E-2</v>
      </c>
    </row>
    <row r="1557" spans="1:7" x14ac:dyDescent="0.25">
      <c r="A1557">
        <v>1548</v>
      </c>
      <c r="B1557" s="21">
        <f t="shared" si="24"/>
        <v>0.14689308176100629</v>
      </c>
      <c r="C1557">
        <v>1.242898E-4</v>
      </c>
      <c r="E1557">
        <v>0.14689308176100629</v>
      </c>
      <c r="F1557">
        <v>0.134369497</v>
      </c>
      <c r="G1557">
        <v>0.12933962264150944</v>
      </c>
    </row>
    <row r="1558" spans="1:7" x14ac:dyDescent="0.25">
      <c r="A1558">
        <v>1549</v>
      </c>
      <c r="B1558" s="21">
        <f t="shared" si="24"/>
        <v>0.1073805031446541</v>
      </c>
      <c r="C1558">
        <v>1.2338249999999999E-4</v>
      </c>
      <c r="E1558">
        <v>0.1073805031446541</v>
      </c>
      <c r="F1558">
        <v>0.101553459</v>
      </c>
      <c r="G1558">
        <v>9.2135220125786163E-2</v>
      </c>
    </row>
    <row r="1559" spans="1:7" x14ac:dyDescent="0.25">
      <c r="A1559">
        <v>1550</v>
      </c>
      <c r="B1559" s="21">
        <f t="shared" si="24"/>
        <v>7.9022012578616352E-2</v>
      </c>
      <c r="C1559">
        <v>1.2601229999999999E-4</v>
      </c>
      <c r="E1559">
        <v>7.9022012578616352E-2</v>
      </c>
      <c r="F1559">
        <v>7.6364779999999993E-2</v>
      </c>
      <c r="G1559">
        <v>6.5066037735849055E-2</v>
      </c>
    </row>
    <row r="1560" spans="1:7" x14ac:dyDescent="0.25">
      <c r="A1560">
        <v>1551</v>
      </c>
      <c r="B1560" s="21">
        <f t="shared" si="24"/>
        <v>7.3663522012578614E-2</v>
      </c>
      <c r="C1560">
        <v>1.2648640000000001E-4</v>
      </c>
      <c r="E1560">
        <v>7.3663522012578614E-2</v>
      </c>
      <c r="F1560">
        <v>7.0698113000000007E-2</v>
      </c>
      <c r="G1560">
        <v>5.9226415094339624E-2</v>
      </c>
    </row>
    <row r="1561" spans="1:7" x14ac:dyDescent="0.25">
      <c r="A1561">
        <v>1552</v>
      </c>
      <c r="B1561" s="21">
        <f t="shared" si="24"/>
        <v>5.0094339622641516E-2</v>
      </c>
      <c r="C1561">
        <v>1.346846E-4</v>
      </c>
      <c r="E1561">
        <v>5.0094339622641516E-2</v>
      </c>
      <c r="F1561">
        <v>4.8905659999999997E-2</v>
      </c>
      <c r="G1561">
        <v>3.771069182389937E-2</v>
      </c>
    </row>
    <row r="1562" spans="1:7" x14ac:dyDescent="0.25">
      <c r="A1562">
        <v>1553</v>
      </c>
      <c r="B1562" s="21">
        <f t="shared" si="24"/>
        <v>1.2358490566037736E-2</v>
      </c>
      <c r="C1562">
        <v>1.4565110000000001E-4</v>
      </c>
      <c r="E1562">
        <v>1.2358490566037736E-2</v>
      </c>
      <c r="F1562">
        <v>1.2511321000000001E-2</v>
      </c>
      <c r="G1562">
        <v>4.5408805031446542E-3</v>
      </c>
    </row>
    <row r="1563" spans="1:7" x14ac:dyDescent="0.25">
      <c r="A1563">
        <v>1554</v>
      </c>
      <c r="B1563" s="21">
        <f t="shared" si="24"/>
        <v>0</v>
      </c>
      <c r="C1563">
        <v>1.6004420000000002E-4</v>
      </c>
      <c r="E1563">
        <v>0</v>
      </c>
      <c r="F1563">
        <v>0</v>
      </c>
      <c r="G1563">
        <v>0</v>
      </c>
    </row>
    <row r="1564" spans="1:7" x14ac:dyDescent="0.25">
      <c r="A1564">
        <v>1555</v>
      </c>
      <c r="B1564" s="21">
        <f t="shared" si="24"/>
        <v>0</v>
      </c>
      <c r="C1564">
        <v>1.701405E-4</v>
      </c>
      <c r="E1564">
        <v>0</v>
      </c>
      <c r="F1564">
        <v>0</v>
      </c>
      <c r="G1564">
        <v>0</v>
      </c>
    </row>
    <row r="1565" spans="1:7" x14ac:dyDescent="0.25">
      <c r="A1565">
        <v>1556</v>
      </c>
      <c r="B1565" s="21">
        <f t="shared" si="24"/>
        <v>0</v>
      </c>
      <c r="C1565">
        <v>1.7017279999999998E-4</v>
      </c>
      <c r="E1565">
        <v>0</v>
      </c>
      <c r="F1565">
        <v>0</v>
      </c>
      <c r="G1565">
        <v>0</v>
      </c>
    </row>
    <row r="1566" spans="1:7" x14ac:dyDescent="0.25">
      <c r="A1566">
        <v>1557</v>
      </c>
      <c r="B1566" s="21">
        <f t="shared" si="24"/>
        <v>0</v>
      </c>
      <c r="C1566">
        <v>1.5725950000000001E-4</v>
      </c>
      <c r="E1566">
        <v>0</v>
      </c>
      <c r="F1566">
        <v>0</v>
      </c>
      <c r="G1566">
        <v>0</v>
      </c>
    </row>
    <row r="1567" spans="1:7" x14ac:dyDescent="0.25">
      <c r="A1567">
        <v>1558</v>
      </c>
      <c r="B1567" s="21">
        <f t="shared" si="24"/>
        <v>0</v>
      </c>
      <c r="C1567">
        <v>1.4273540000000001E-4</v>
      </c>
      <c r="E1567">
        <v>0</v>
      </c>
      <c r="F1567">
        <v>0</v>
      </c>
      <c r="G1567">
        <v>0</v>
      </c>
    </row>
    <row r="1568" spans="1:7" x14ac:dyDescent="0.25">
      <c r="A1568">
        <v>1559</v>
      </c>
      <c r="B1568" s="21">
        <f t="shared" si="24"/>
        <v>0</v>
      </c>
      <c r="C1568">
        <v>1.1872590000000001E-4</v>
      </c>
      <c r="E1568">
        <v>0</v>
      </c>
      <c r="F1568">
        <v>0</v>
      </c>
      <c r="G1568">
        <v>0</v>
      </c>
    </row>
    <row r="1569" spans="1:7" x14ac:dyDescent="0.25">
      <c r="A1569">
        <v>1560</v>
      </c>
      <c r="B1569" s="21">
        <f t="shared" si="24"/>
        <v>0</v>
      </c>
      <c r="C1569">
        <v>9.8715399999999993E-5</v>
      </c>
      <c r="E1569">
        <v>0</v>
      </c>
      <c r="F1569">
        <v>0</v>
      </c>
      <c r="G1569">
        <v>0</v>
      </c>
    </row>
    <row r="1570" spans="1:7" x14ac:dyDescent="0.25">
      <c r="A1570">
        <v>1561</v>
      </c>
      <c r="B1570" s="21">
        <f t="shared" si="24"/>
        <v>0</v>
      </c>
      <c r="C1570">
        <v>7.9059299999999997E-5</v>
      </c>
      <c r="E1570">
        <v>0</v>
      </c>
      <c r="F1570">
        <v>0</v>
      </c>
      <c r="G1570">
        <v>0</v>
      </c>
    </row>
    <row r="1571" spans="1:7" x14ac:dyDescent="0.25">
      <c r="A1571">
        <v>1562</v>
      </c>
      <c r="B1571" s="21">
        <f t="shared" si="24"/>
        <v>0</v>
      </c>
      <c r="C1571">
        <v>6.8702200000000008E-5</v>
      </c>
      <c r="E1571">
        <v>0</v>
      </c>
      <c r="F1571">
        <v>0</v>
      </c>
      <c r="G1571">
        <v>0</v>
      </c>
    </row>
    <row r="1572" spans="1:7" x14ac:dyDescent="0.25">
      <c r="A1572">
        <v>1563</v>
      </c>
      <c r="B1572" s="21">
        <f t="shared" si="24"/>
        <v>0</v>
      </c>
      <c r="C1572">
        <v>6.4209199999999995E-5</v>
      </c>
      <c r="E1572">
        <v>0</v>
      </c>
      <c r="F1572">
        <v>0</v>
      </c>
      <c r="G1572">
        <v>0</v>
      </c>
    </row>
    <row r="1573" spans="1:7" x14ac:dyDescent="0.25">
      <c r="A1573">
        <v>1564</v>
      </c>
      <c r="B1573" s="21">
        <f t="shared" si="24"/>
        <v>0</v>
      </c>
      <c r="C1573">
        <v>6.34572E-5</v>
      </c>
      <c r="E1573">
        <v>0</v>
      </c>
      <c r="F1573">
        <v>0</v>
      </c>
      <c r="G1573">
        <v>0</v>
      </c>
    </row>
    <row r="1574" spans="1:7" x14ac:dyDescent="0.25">
      <c r="A1574">
        <v>1565</v>
      </c>
      <c r="B1574" s="21">
        <f t="shared" si="24"/>
        <v>0</v>
      </c>
      <c r="C1574">
        <v>6.6542600000000002E-5</v>
      </c>
      <c r="E1574">
        <v>0</v>
      </c>
      <c r="F1574">
        <v>0</v>
      </c>
      <c r="G1574">
        <v>0</v>
      </c>
    </row>
    <row r="1575" spans="1:7" x14ac:dyDescent="0.25">
      <c r="A1575">
        <v>1566</v>
      </c>
      <c r="B1575" s="21">
        <f t="shared" si="24"/>
        <v>0</v>
      </c>
      <c r="C1575">
        <v>7.3572799999999995E-5</v>
      </c>
      <c r="E1575">
        <v>0</v>
      </c>
      <c r="F1575">
        <v>0</v>
      </c>
      <c r="G1575">
        <v>0</v>
      </c>
    </row>
    <row r="1576" spans="1:7" x14ac:dyDescent="0.25">
      <c r="A1576">
        <v>1567</v>
      </c>
      <c r="B1576" s="21">
        <f t="shared" si="24"/>
        <v>0</v>
      </c>
      <c r="C1576">
        <v>9.3574399999999996E-5</v>
      </c>
      <c r="E1576">
        <v>0</v>
      </c>
      <c r="F1576">
        <v>0</v>
      </c>
      <c r="G1576">
        <v>0</v>
      </c>
    </row>
    <row r="1577" spans="1:7" x14ac:dyDescent="0.25">
      <c r="A1577">
        <v>1568</v>
      </c>
      <c r="B1577" s="21">
        <f t="shared" si="24"/>
        <v>3.0424528301886793E-2</v>
      </c>
      <c r="C1577">
        <v>1.124321E-4</v>
      </c>
      <c r="E1577">
        <v>3.0424528301886793E-2</v>
      </c>
      <c r="F1577">
        <v>3.0242137999999998E-2</v>
      </c>
      <c r="G1577">
        <v>2.0115723270440252E-2</v>
      </c>
    </row>
    <row r="1578" spans="1:7" x14ac:dyDescent="0.25">
      <c r="A1578">
        <v>1569</v>
      </c>
      <c r="B1578" s="21">
        <f t="shared" si="24"/>
        <v>5.713522012578616E-2</v>
      </c>
      <c r="C1578">
        <v>1.296076E-4</v>
      </c>
      <c r="E1578">
        <v>5.713522012578616E-2</v>
      </c>
      <c r="F1578">
        <v>5.5737421000000002E-2</v>
      </c>
      <c r="G1578">
        <v>4.3716981132075478E-2</v>
      </c>
    </row>
    <row r="1579" spans="1:7" x14ac:dyDescent="0.25">
      <c r="A1579">
        <v>1570</v>
      </c>
      <c r="B1579" s="21">
        <f t="shared" si="24"/>
        <v>7.74245283018868E-2</v>
      </c>
      <c r="C1579">
        <v>1.4168659999999999E-4</v>
      </c>
      <c r="E1579">
        <v>7.74245283018868E-2</v>
      </c>
      <c r="F1579">
        <v>7.4544025E-2</v>
      </c>
      <c r="G1579">
        <v>6.2880503144654085E-2</v>
      </c>
    </row>
    <row r="1580" spans="1:7" x14ac:dyDescent="0.25">
      <c r="A1580">
        <v>1571</v>
      </c>
      <c r="B1580" s="21">
        <f t="shared" si="24"/>
        <v>9.5487421383647797E-2</v>
      </c>
      <c r="C1580">
        <v>1.4558679999999999E-4</v>
      </c>
      <c r="E1580">
        <v>9.5487421383647797E-2</v>
      </c>
      <c r="F1580">
        <v>9.1199686000000002E-2</v>
      </c>
      <c r="G1580">
        <v>8.0820754716981136E-2</v>
      </c>
    </row>
    <row r="1581" spans="1:7" x14ac:dyDescent="0.25">
      <c r="A1581">
        <v>1572</v>
      </c>
      <c r="B1581" s="21">
        <f t="shared" si="24"/>
        <v>8.7484276729559746E-2</v>
      </c>
      <c r="C1581">
        <v>1.4898339999999999E-4</v>
      </c>
      <c r="E1581">
        <v>8.7484276729559746E-2</v>
      </c>
      <c r="F1581">
        <v>8.4619497000000002E-2</v>
      </c>
      <c r="G1581">
        <v>7.4440251572327046E-2</v>
      </c>
    </row>
    <row r="1582" spans="1:7" x14ac:dyDescent="0.25">
      <c r="A1582">
        <v>1573</v>
      </c>
      <c r="B1582" s="21">
        <f t="shared" si="24"/>
        <v>0.10783018867924528</v>
      </c>
      <c r="C1582">
        <v>1.501994E-4</v>
      </c>
      <c r="E1582">
        <v>0.10783018867924528</v>
      </c>
      <c r="F1582">
        <v>0.10214622600000001</v>
      </c>
      <c r="G1582">
        <v>9.2720125786163524E-2</v>
      </c>
    </row>
    <row r="1583" spans="1:7" x14ac:dyDescent="0.25">
      <c r="A1583">
        <v>1574</v>
      </c>
      <c r="B1583" s="21">
        <f t="shared" si="24"/>
        <v>8.3094339622641511E-2</v>
      </c>
      <c r="C1583">
        <v>1.490478E-4</v>
      </c>
      <c r="E1583">
        <v>8.3094339622641511E-2</v>
      </c>
      <c r="F1583">
        <v>8.0072326999999999E-2</v>
      </c>
      <c r="G1583">
        <v>6.8908805031446543E-2</v>
      </c>
    </row>
    <row r="1584" spans="1:7" x14ac:dyDescent="0.25">
      <c r="A1584">
        <v>1575</v>
      </c>
      <c r="B1584" s="21">
        <f t="shared" si="24"/>
        <v>5.7685534591194965E-2</v>
      </c>
      <c r="C1584">
        <v>1.493063E-4</v>
      </c>
      <c r="E1584">
        <v>5.7685534591194965E-2</v>
      </c>
      <c r="F1584">
        <v>5.6694968999999998E-2</v>
      </c>
      <c r="G1584">
        <v>4.4308176100628933E-2</v>
      </c>
    </row>
    <row r="1585" spans="1:7" x14ac:dyDescent="0.25">
      <c r="A1585">
        <v>1576</v>
      </c>
      <c r="B1585" s="21">
        <f t="shared" si="24"/>
        <v>4.7295597484276732E-2</v>
      </c>
      <c r="C1585">
        <v>1.5111399999999999E-4</v>
      </c>
      <c r="E1585">
        <v>4.7295597484276732E-2</v>
      </c>
      <c r="F1585">
        <v>4.6430817999999999E-2</v>
      </c>
      <c r="G1585">
        <v>3.4103773584905663E-2</v>
      </c>
    </row>
    <row r="1586" spans="1:7" x14ac:dyDescent="0.25">
      <c r="A1586">
        <v>1577</v>
      </c>
      <c r="B1586" s="21">
        <f t="shared" si="24"/>
        <v>1.2380817610062893E-2</v>
      </c>
      <c r="C1586">
        <v>1.539206E-4</v>
      </c>
      <c r="E1586">
        <v>1.2380817610062893E-2</v>
      </c>
      <c r="F1586">
        <v>1.2504717E-2</v>
      </c>
      <c r="G1586">
        <v>3.9993710691823897E-3</v>
      </c>
    </row>
    <row r="1587" spans="1:7" x14ac:dyDescent="0.25">
      <c r="A1587">
        <v>1578</v>
      </c>
      <c r="B1587" s="21">
        <f t="shared" si="24"/>
        <v>0</v>
      </c>
      <c r="C1587">
        <v>1.650852E-4</v>
      </c>
      <c r="E1587">
        <v>0</v>
      </c>
      <c r="F1587">
        <v>0</v>
      </c>
      <c r="G1587">
        <v>0</v>
      </c>
    </row>
    <row r="1588" spans="1:7" x14ac:dyDescent="0.25">
      <c r="A1588">
        <v>1579</v>
      </c>
      <c r="B1588" s="21">
        <f t="shared" si="24"/>
        <v>0</v>
      </c>
      <c r="C1588">
        <v>1.771729E-4</v>
      </c>
      <c r="E1588">
        <v>0</v>
      </c>
      <c r="F1588">
        <v>0</v>
      </c>
      <c r="G1588">
        <v>0</v>
      </c>
    </row>
    <row r="1589" spans="1:7" x14ac:dyDescent="0.25">
      <c r="A1589">
        <v>1580</v>
      </c>
      <c r="B1589" s="21">
        <f t="shared" si="24"/>
        <v>0</v>
      </c>
      <c r="C1589">
        <v>1.7379779999999998E-4</v>
      </c>
      <c r="E1589">
        <v>0</v>
      </c>
      <c r="F1589">
        <v>0</v>
      </c>
      <c r="G1589">
        <v>0</v>
      </c>
    </row>
    <row r="1590" spans="1:7" x14ac:dyDescent="0.25">
      <c r="A1590">
        <v>1581</v>
      </c>
      <c r="B1590" s="21">
        <f t="shared" si="24"/>
        <v>0</v>
      </c>
      <c r="C1590">
        <v>1.597603E-4</v>
      </c>
      <c r="E1590">
        <v>0</v>
      </c>
      <c r="F1590">
        <v>0</v>
      </c>
      <c r="G1590">
        <v>0</v>
      </c>
    </row>
    <row r="1591" spans="1:7" x14ac:dyDescent="0.25">
      <c r="A1591">
        <v>1582</v>
      </c>
      <c r="B1591" s="21">
        <f t="shared" si="24"/>
        <v>0</v>
      </c>
      <c r="C1591">
        <v>1.4228E-4</v>
      </c>
      <c r="E1591">
        <v>0</v>
      </c>
      <c r="F1591">
        <v>0</v>
      </c>
      <c r="G1591">
        <v>0</v>
      </c>
    </row>
    <row r="1592" spans="1:7" x14ac:dyDescent="0.25">
      <c r="A1592">
        <v>1583</v>
      </c>
      <c r="B1592" s="21">
        <f t="shared" si="24"/>
        <v>0</v>
      </c>
      <c r="C1592">
        <v>1.2265379999999999E-4</v>
      </c>
      <c r="E1592">
        <v>0</v>
      </c>
      <c r="F1592">
        <v>0</v>
      </c>
      <c r="G1592">
        <v>0</v>
      </c>
    </row>
    <row r="1593" spans="1:7" x14ac:dyDescent="0.25">
      <c r="A1593">
        <v>1584</v>
      </c>
      <c r="B1593" s="21">
        <f t="shared" si="24"/>
        <v>0</v>
      </c>
      <c r="C1593">
        <v>1.018754E-4</v>
      </c>
      <c r="E1593">
        <v>0</v>
      </c>
      <c r="F1593">
        <v>0</v>
      </c>
      <c r="G1593">
        <v>0</v>
      </c>
    </row>
    <row r="1594" spans="1:7" x14ac:dyDescent="0.25">
      <c r="A1594">
        <v>1585</v>
      </c>
      <c r="B1594" s="21">
        <f t="shared" si="24"/>
        <v>0</v>
      </c>
      <c r="C1594">
        <v>8.20337E-5</v>
      </c>
      <c r="E1594">
        <v>0</v>
      </c>
      <c r="F1594">
        <v>0</v>
      </c>
      <c r="G1594">
        <v>0</v>
      </c>
    </row>
    <row r="1595" spans="1:7" x14ac:dyDescent="0.25">
      <c r="A1595">
        <v>1586</v>
      </c>
      <c r="B1595" s="21">
        <f t="shared" si="24"/>
        <v>0</v>
      </c>
      <c r="C1595">
        <v>7.0608199999999999E-5</v>
      </c>
      <c r="E1595">
        <v>0</v>
      </c>
      <c r="F1595">
        <v>0</v>
      </c>
      <c r="G1595">
        <v>0</v>
      </c>
    </row>
    <row r="1596" spans="1:7" x14ac:dyDescent="0.25">
      <c r="A1596">
        <v>1587</v>
      </c>
      <c r="B1596" s="21">
        <f t="shared" si="24"/>
        <v>0</v>
      </c>
      <c r="C1596">
        <v>6.5242999999999999E-5</v>
      </c>
      <c r="E1596">
        <v>0</v>
      </c>
      <c r="F1596">
        <v>0</v>
      </c>
      <c r="G1596">
        <v>0</v>
      </c>
    </row>
    <row r="1597" spans="1:7" x14ac:dyDescent="0.25">
      <c r="A1597">
        <v>1588</v>
      </c>
      <c r="B1597" s="21">
        <f t="shared" si="24"/>
        <v>0</v>
      </c>
      <c r="C1597">
        <v>6.3783700000000004E-5</v>
      </c>
      <c r="E1597">
        <v>0</v>
      </c>
      <c r="F1597">
        <v>0</v>
      </c>
      <c r="G1597">
        <v>0</v>
      </c>
    </row>
    <row r="1598" spans="1:7" x14ac:dyDescent="0.25">
      <c r="A1598">
        <v>1589</v>
      </c>
      <c r="B1598" s="21">
        <f t="shared" si="24"/>
        <v>0</v>
      </c>
      <c r="C1598">
        <v>6.4128500000000001E-5</v>
      </c>
      <c r="E1598">
        <v>0</v>
      </c>
      <c r="F1598">
        <v>0</v>
      </c>
      <c r="G1598">
        <v>0</v>
      </c>
    </row>
    <row r="1599" spans="1:7" x14ac:dyDescent="0.25">
      <c r="A1599">
        <v>1590</v>
      </c>
      <c r="B1599" s="21">
        <f t="shared" si="24"/>
        <v>0</v>
      </c>
      <c r="C1599">
        <v>7.1185699999999998E-5</v>
      </c>
      <c r="E1599">
        <v>0</v>
      </c>
      <c r="F1599">
        <v>0</v>
      </c>
      <c r="G1599">
        <v>0</v>
      </c>
    </row>
    <row r="1600" spans="1:7" x14ac:dyDescent="0.25">
      <c r="A1600">
        <v>1591</v>
      </c>
      <c r="B1600" s="21">
        <f t="shared" si="24"/>
        <v>0</v>
      </c>
      <c r="C1600">
        <v>8.8264700000000002E-5</v>
      </c>
      <c r="E1600">
        <v>0</v>
      </c>
      <c r="F1600">
        <v>0</v>
      </c>
      <c r="G1600">
        <v>0</v>
      </c>
    </row>
    <row r="1601" spans="1:7" x14ac:dyDescent="0.25">
      <c r="A1601">
        <v>1592</v>
      </c>
      <c r="B1601" s="21">
        <f t="shared" si="24"/>
        <v>3.3257861635220126E-2</v>
      </c>
      <c r="C1601">
        <v>1.034801E-4</v>
      </c>
      <c r="E1601">
        <v>3.3257861635220126E-2</v>
      </c>
      <c r="F1601">
        <v>3.3039308000000003E-2</v>
      </c>
      <c r="G1601">
        <v>2.2662264150943398E-2</v>
      </c>
    </row>
    <row r="1602" spans="1:7" x14ac:dyDescent="0.25">
      <c r="A1602">
        <v>1593</v>
      </c>
      <c r="B1602" s="21">
        <f t="shared" si="24"/>
        <v>8.5537735849056606E-2</v>
      </c>
      <c r="C1602">
        <v>1.219117E-4</v>
      </c>
      <c r="E1602">
        <v>8.5537735849056606E-2</v>
      </c>
      <c r="F1602">
        <v>8.0949686000000007E-2</v>
      </c>
      <c r="G1602">
        <v>7.2716981132075476E-2</v>
      </c>
    </row>
    <row r="1603" spans="1:7" x14ac:dyDescent="0.25">
      <c r="A1603">
        <v>1594</v>
      </c>
      <c r="B1603" s="21">
        <f t="shared" si="24"/>
        <v>0.11538050314465409</v>
      </c>
      <c r="C1603">
        <v>1.35236E-4</v>
      </c>
      <c r="E1603">
        <v>0.11538050314465409</v>
      </c>
      <c r="F1603">
        <v>0.106809748</v>
      </c>
      <c r="G1603">
        <v>9.9128930817610067E-2</v>
      </c>
    </row>
    <row r="1604" spans="1:7" x14ac:dyDescent="0.25">
      <c r="A1604">
        <v>1595</v>
      </c>
      <c r="B1604" s="21">
        <f t="shared" si="24"/>
        <v>0.10215094339622641</v>
      </c>
      <c r="C1604">
        <v>1.4319549999999999E-4</v>
      </c>
      <c r="E1604">
        <v>0.10215094339622641</v>
      </c>
      <c r="F1604">
        <v>9.7231131999999998E-2</v>
      </c>
      <c r="G1604">
        <v>8.7003144654088052E-2</v>
      </c>
    </row>
    <row r="1605" spans="1:7" x14ac:dyDescent="0.25">
      <c r="A1605">
        <v>1596</v>
      </c>
      <c r="B1605" s="21">
        <f t="shared" si="24"/>
        <v>9.4679245283018867E-2</v>
      </c>
      <c r="C1605">
        <v>1.4591409999999998E-4</v>
      </c>
      <c r="E1605">
        <v>9.4679245283018867E-2</v>
      </c>
      <c r="F1605">
        <v>9.1176100999999996E-2</v>
      </c>
      <c r="G1605">
        <v>8.111635220125786E-2</v>
      </c>
    </row>
    <row r="1606" spans="1:7" x14ac:dyDescent="0.25">
      <c r="A1606">
        <v>1597</v>
      </c>
      <c r="B1606" s="21">
        <f t="shared" ref="B1606:B1669" si="25">IF(rodzaj=$E$6,E1606,IF(rodzaj=$F$6,F1606,G1606))</f>
        <v>8.5062893081761001E-2</v>
      </c>
      <c r="C1606">
        <v>1.4477420000000001E-4</v>
      </c>
      <c r="E1606">
        <v>8.5062893081761001E-2</v>
      </c>
      <c r="F1606">
        <v>8.2592766999999997E-2</v>
      </c>
      <c r="G1606">
        <v>7.2110062893081764E-2</v>
      </c>
    </row>
    <row r="1607" spans="1:7" x14ac:dyDescent="0.25">
      <c r="A1607">
        <v>1598</v>
      </c>
      <c r="B1607" s="21">
        <f t="shared" si="25"/>
        <v>6.4660377358490562E-2</v>
      </c>
      <c r="C1607">
        <v>1.395837E-4</v>
      </c>
      <c r="E1607">
        <v>6.4660377358490562E-2</v>
      </c>
      <c r="F1607">
        <v>6.3817609999999997E-2</v>
      </c>
      <c r="G1607">
        <v>5.2314465408805036E-2</v>
      </c>
    </row>
    <row r="1608" spans="1:7" x14ac:dyDescent="0.25">
      <c r="A1608">
        <v>1599</v>
      </c>
      <c r="B1608" s="21">
        <f t="shared" si="25"/>
        <v>6.5345911949685545E-2</v>
      </c>
      <c r="C1608">
        <v>1.3138639999999999E-4</v>
      </c>
      <c r="E1608">
        <v>6.5345911949685545E-2</v>
      </c>
      <c r="F1608">
        <v>6.3716981000000006E-2</v>
      </c>
      <c r="G1608">
        <v>5.1279874213836472E-2</v>
      </c>
    </row>
    <row r="1609" spans="1:7" x14ac:dyDescent="0.25">
      <c r="A1609">
        <v>1600</v>
      </c>
      <c r="B1609" s="21">
        <f t="shared" si="25"/>
        <v>6.1974842767295604E-2</v>
      </c>
      <c r="C1609">
        <v>1.2499900000000001E-4</v>
      </c>
      <c r="E1609">
        <v>6.1974842767295604E-2</v>
      </c>
      <c r="F1609">
        <v>5.9968553000000001E-2</v>
      </c>
      <c r="G1609">
        <v>5.0625786163522014E-2</v>
      </c>
    </row>
    <row r="1610" spans="1:7" x14ac:dyDescent="0.25">
      <c r="A1610">
        <v>1601</v>
      </c>
      <c r="B1610" s="21">
        <f t="shared" si="25"/>
        <v>2.1495597484276728E-2</v>
      </c>
      <c r="C1610">
        <v>1.30481E-4</v>
      </c>
      <c r="E1610">
        <v>2.1495597484276728E-2</v>
      </c>
      <c r="F1610">
        <v>2.1919811000000001E-2</v>
      </c>
      <c r="G1610">
        <v>1.5733018867924529E-2</v>
      </c>
    </row>
    <row r="1611" spans="1:7" x14ac:dyDescent="0.25">
      <c r="A1611">
        <v>1602</v>
      </c>
      <c r="B1611" s="21">
        <f t="shared" si="25"/>
        <v>0</v>
      </c>
      <c r="C1611">
        <v>1.4785300000000001E-4</v>
      </c>
      <c r="E1611">
        <v>0</v>
      </c>
      <c r="F1611">
        <v>0</v>
      </c>
      <c r="G1611">
        <v>0</v>
      </c>
    </row>
    <row r="1612" spans="1:7" x14ac:dyDescent="0.25">
      <c r="A1612">
        <v>1603</v>
      </c>
      <c r="B1612" s="21">
        <f t="shared" si="25"/>
        <v>0</v>
      </c>
      <c r="C1612">
        <v>1.618042E-4</v>
      </c>
      <c r="E1612">
        <v>0</v>
      </c>
      <c r="F1612">
        <v>0</v>
      </c>
      <c r="G1612">
        <v>0</v>
      </c>
    </row>
    <row r="1613" spans="1:7" x14ac:dyDescent="0.25">
      <c r="A1613">
        <v>1604</v>
      </c>
      <c r="B1613" s="21">
        <f t="shared" si="25"/>
        <v>0</v>
      </c>
      <c r="C1613">
        <v>1.645699E-4</v>
      </c>
      <c r="E1613">
        <v>0</v>
      </c>
      <c r="F1613">
        <v>0</v>
      </c>
      <c r="G1613">
        <v>0</v>
      </c>
    </row>
    <row r="1614" spans="1:7" x14ac:dyDescent="0.25">
      <c r="A1614">
        <v>1605</v>
      </c>
      <c r="B1614" s="21">
        <f t="shared" si="25"/>
        <v>0</v>
      </c>
      <c r="C1614">
        <v>1.5700410000000001E-4</v>
      </c>
      <c r="E1614">
        <v>0</v>
      </c>
      <c r="F1614">
        <v>0</v>
      </c>
      <c r="G1614">
        <v>0</v>
      </c>
    </row>
    <row r="1615" spans="1:7" x14ac:dyDescent="0.25">
      <c r="A1615">
        <v>1606</v>
      </c>
      <c r="B1615" s="21">
        <f t="shared" si="25"/>
        <v>0</v>
      </c>
      <c r="C1615">
        <v>1.392194E-4</v>
      </c>
      <c r="E1615">
        <v>0</v>
      </c>
      <c r="F1615">
        <v>0</v>
      </c>
      <c r="G1615">
        <v>0</v>
      </c>
    </row>
    <row r="1616" spans="1:7" x14ac:dyDescent="0.25">
      <c r="A1616">
        <v>1607</v>
      </c>
      <c r="B1616" s="21">
        <f t="shared" si="25"/>
        <v>0</v>
      </c>
      <c r="C1616">
        <v>1.155172E-4</v>
      </c>
      <c r="E1616">
        <v>0</v>
      </c>
      <c r="F1616">
        <v>0</v>
      </c>
      <c r="G1616">
        <v>0</v>
      </c>
    </row>
    <row r="1617" spans="1:7" x14ac:dyDescent="0.25">
      <c r="A1617">
        <v>1608</v>
      </c>
      <c r="B1617" s="21">
        <f t="shared" si="25"/>
        <v>0</v>
      </c>
      <c r="C1617">
        <v>9.2814700000000004E-5</v>
      </c>
      <c r="E1617">
        <v>0</v>
      </c>
      <c r="F1617">
        <v>0</v>
      </c>
      <c r="G1617">
        <v>0</v>
      </c>
    </row>
    <row r="1618" spans="1:7" x14ac:dyDescent="0.25">
      <c r="A1618">
        <v>1609</v>
      </c>
      <c r="B1618" s="21">
        <f t="shared" si="25"/>
        <v>0</v>
      </c>
      <c r="C1618">
        <v>7.4160199999999995E-5</v>
      </c>
      <c r="E1618">
        <v>0</v>
      </c>
      <c r="F1618">
        <v>0</v>
      </c>
      <c r="G1618">
        <v>0</v>
      </c>
    </row>
    <row r="1619" spans="1:7" x14ac:dyDescent="0.25">
      <c r="A1619">
        <v>1610</v>
      </c>
      <c r="B1619" s="21">
        <f t="shared" si="25"/>
        <v>0</v>
      </c>
      <c r="C1619">
        <v>6.64428E-5</v>
      </c>
      <c r="E1619">
        <v>0</v>
      </c>
      <c r="F1619">
        <v>0</v>
      </c>
      <c r="G1619">
        <v>0</v>
      </c>
    </row>
    <row r="1620" spans="1:7" x14ac:dyDescent="0.25">
      <c r="A1620">
        <v>1611</v>
      </c>
      <c r="B1620" s="21">
        <f t="shared" si="25"/>
        <v>0</v>
      </c>
      <c r="C1620">
        <v>6.2821800000000002E-5</v>
      </c>
      <c r="E1620">
        <v>0</v>
      </c>
      <c r="F1620">
        <v>0</v>
      </c>
      <c r="G1620">
        <v>0</v>
      </c>
    </row>
    <row r="1621" spans="1:7" x14ac:dyDescent="0.25">
      <c r="A1621">
        <v>1612</v>
      </c>
      <c r="B1621" s="21">
        <f t="shared" si="25"/>
        <v>0</v>
      </c>
      <c r="C1621">
        <v>6.2727199999999998E-5</v>
      </c>
      <c r="E1621">
        <v>0</v>
      </c>
      <c r="F1621">
        <v>0</v>
      </c>
      <c r="G1621">
        <v>0</v>
      </c>
    </row>
    <row r="1622" spans="1:7" x14ac:dyDescent="0.25">
      <c r="A1622">
        <v>1613</v>
      </c>
      <c r="B1622" s="21">
        <f t="shared" si="25"/>
        <v>0</v>
      </c>
      <c r="C1622">
        <v>7.0434300000000004E-5</v>
      </c>
      <c r="E1622">
        <v>0</v>
      </c>
      <c r="F1622">
        <v>0</v>
      </c>
      <c r="G1622">
        <v>0</v>
      </c>
    </row>
    <row r="1623" spans="1:7" x14ac:dyDescent="0.25">
      <c r="A1623">
        <v>1614</v>
      </c>
      <c r="B1623" s="21">
        <f t="shared" si="25"/>
        <v>0</v>
      </c>
      <c r="C1623">
        <v>8.5940600000000009E-5</v>
      </c>
      <c r="E1623">
        <v>0</v>
      </c>
      <c r="F1623">
        <v>0</v>
      </c>
      <c r="G1623">
        <v>0</v>
      </c>
    </row>
    <row r="1624" spans="1:7" x14ac:dyDescent="0.25">
      <c r="A1624">
        <v>1615</v>
      </c>
      <c r="B1624" s="21">
        <f t="shared" si="25"/>
        <v>0</v>
      </c>
      <c r="C1624">
        <v>1.1044869999999999E-4</v>
      </c>
      <c r="E1624">
        <v>0</v>
      </c>
      <c r="F1624">
        <v>0</v>
      </c>
      <c r="G1624">
        <v>0</v>
      </c>
    </row>
    <row r="1625" spans="1:7" x14ac:dyDescent="0.25">
      <c r="A1625">
        <v>1616</v>
      </c>
      <c r="B1625" s="21">
        <f t="shared" si="25"/>
        <v>4.0801886792452828E-2</v>
      </c>
      <c r="C1625">
        <v>1.2553989999999999E-4</v>
      </c>
      <c r="E1625">
        <v>4.0801886792452828E-2</v>
      </c>
      <c r="F1625">
        <v>4.0375785999999997E-2</v>
      </c>
      <c r="G1625">
        <v>3.1270440251572329E-2</v>
      </c>
    </row>
    <row r="1626" spans="1:7" x14ac:dyDescent="0.25">
      <c r="A1626">
        <v>1617</v>
      </c>
      <c r="B1626" s="21">
        <f t="shared" si="25"/>
        <v>7.0710691823899371E-2</v>
      </c>
      <c r="C1626">
        <v>1.2710010000000001E-4</v>
      </c>
      <c r="E1626">
        <v>7.0710691823899371E-2</v>
      </c>
      <c r="F1626">
        <v>6.8150943000000005E-2</v>
      </c>
      <c r="G1626">
        <v>5.69748427672956E-2</v>
      </c>
    </row>
    <row r="1627" spans="1:7" x14ac:dyDescent="0.25">
      <c r="A1627">
        <v>1618</v>
      </c>
      <c r="B1627" s="21">
        <f t="shared" si="25"/>
        <v>0.15687735849056603</v>
      </c>
      <c r="C1627">
        <v>1.3063769999999998E-4</v>
      </c>
      <c r="E1627">
        <v>0.15687735849056603</v>
      </c>
      <c r="F1627">
        <v>0.13857861599999999</v>
      </c>
      <c r="G1627">
        <v>0.14271698113207545</v>
      </c>
    </row>
    <row r="1628" spans="1:7" x14ac:dyDescent="0.25">
      <c r="A1628">
        <v>1619</v>
      </c>
      <c r="B1628" s="21">
        <f t="shared" si="25"/>
        <v>0.13858490566037734</v>
      </c>
      <c r="C1628">
        <v>1.25542E-4</v>
      </c>
      <c r="E1628">
        <v>0.13858490566037734</v>
      </c>
      <c r="F1628">
        <v>0.12794339599999999</v>
      </c>
      <c r="G1628">
        <v>0.12149056603773584</v>
      </c>
    </row>
    <row r="1629" spans="1:7" x14ac:dyDescent="0.25">
      <c r="A1629">
        <v>1620</v>
      </c>
      <c r="B1629" s="21">
        <f t="shared" si="25"/>
        <v>0.1272924528301887</v>
      </c>
      <c r="C1629">
        <v>1.213557E-4</v>
      </c>
      <c r="E1629">
        <v>0.1272924528301887</v>
      </c>
      <c r="F1629">
        <v>0.11932232700000001</v>
      </c>
      <c r="G1629">
        <v>0.11136792452830188</v>
      </c>
    </row>
    <row r="1630" spans="1:7" x14ac:dyDescent="0.25">
      <c r="A1630">
        <v>1621</v>
      </c>
      <c r="B1630" s="21">
        <f t="shared" si="25"/>
        <v>0.15020125786163521</v>
      </c>
      <c r="C1630">
        <v>1.198407E-4</v>
      </c>
      <c r="E1630">
        <v>0.15020125786163521</v>
      </c>
      <c r="F1630">
        <v>0.13797327000000001</v>
      </c>
      <c r="G1630">
        <v>0.13283333333333333</v>
      </c>
    </row>
    <row r="1631" spans="1:7" x14ac:dyDescent="0.25">
      <c r="A1631">
        <v>1622</v>
      </c>
      <c r="B1631" s="21">
        <f t="shared" si="25"/>
        <v>0.12928616352201258</v>
      </c>
      <c r="C1631">
        <v>1.207083E-4</v>
      </c>
      <c r="E1631">
        <v>0.12928616352201258</v>
      </c>
      <c r="F1631">
        <v>0.119562893</v>
      </c>
      <c r="G1631">
        <v>0.1125188679245283</v>
      </c>
    </row>
    <row r="1632" spans="1:7" x14ac:dyDescent="0.25">
      <c r="A1632">
        <v>1623</v>
      </c>
      <c r="B1632" s="21">
        <f t="shared" si="25"/>
        <v>6.9908805031446544E-2</v>
      </c>
      <c r="C1632">
        <v>1.235466E-4</v>
      </c>
      <c r="E1632">
        <v>6.9908805031446544E-2</v>
      </c>
      <c r="F1632">
        <v>6.7836478000000006E-2</v>
      </c>
      <c r="G1632">
        <v>5.5628930817610063E-2</v>
      </c>
    </row>
    <row r="1633" spans="1:7" x14ac:dyDescent="0.25">
      <c r="A1633">
        <v>1624</v>
      </c>
      <c r="B1633" s="21">
        <f t="shared" si="25"/>
        <v>6.981132075471698E-2</v>
      </c>
      <c r="C1633">
        <v>1.3192769999999999E-4</v>
      </c>
      <c r="E1633">
        <v>6.981132075471698E-2</v>
      </c>
      <c r="F1633">
        <v>6.7117924999999995E-2</v>
      </c>
      <c r="G1633">
        <v>5.9264150943396231E-2</v>
      </c>
    </row>
    <row r="1634" spans="1:7" x14ac:dyDescent="0.25">
      <c r="A1634">
        <v>1625</v>
      </c>
      <c r="B1634" s="21">
        <f t="shared" si="25"/>
        <v>1.7875471698113207E-2</v>
      </c>
      <c r="C1634">
        <v>1.4503580000000001E-4</v>
      </c>
      <c r="E1634">
        <v>1.7875471698113207E-2</v>
      </c>
      <c r="F1634">
        <v>1.8119496999999998E-2</v>
      </c>
      <c r="G1634">
        <v>9.8965408805031449E-3</v>
      </c>
    </row>
    <row r="1635" spans="1:7" x14ac:dyDescent="0.25">
      <c r="A1635">
        <v>1626</v>
      </c>
      <c r="B1635" s="21">
        <f t="shared" si="25"/>
        <v>0</v>
      </c>
      <c r="C1635">
        <v>1.6355190000000002E-4</v>
      </c>
      <c r="E1635">
        <v>0</v>
      </c>
      <c r="F1635">
        <v>0</v>
      </c>
      <c r="G1635">
        <v>0</v>
      </c>
    </row>
    <row r="1636" spans="1:7" x14ac:dyDescent="0.25">
      <c r="A1636">
        <v>1627</v>
      </c>
      <c r="B1636" s="21">
        <f t="shared" si="25"/>
        <v>0</v>
      </c>
      <c r="C1636">
        <v>1.7624480000000002E-4</v>
      </c>
      <c r="E1636">
        <v>0</v>
      </c>
      <c r="F1636">
        <v>0</v>
      </c>
      <c r="G1636">
        <v>0</v>
      </c>
    </row>
    <row r="1637" spans="1:7" x14ac:dyDescent="0.25">
      <c r="A1637">
        <v>1628</v>
      </c>
      <c r="B1637" s="21">
        <f t="shared" si="25"/>
        <v>0</v>
      </c>
      <c r="C1637">
        <v>1.7802050000000001E-4</v>
      </c>
      <c r="E1637">
        <v>0</v>
      </c>
      <c r="F1637">
        <v>0</v>
      </c>
      <c r="G1637">
        <v>0</v>
      </c>
    </row>
    <row r="1638" spans="1:7" x14ac:dyDescent="0.25">
      <c r="A1638">
        <v>1629</v>
      </c>
      <c r="B1638" s="21">
        <f t="shared" si="25"/>
        <v>0</v>
      </c>
      <c r="C1638">
        <v>1.6443960000000002E-4</v>
      </c>
      <c r="E1638">
        <v>0</v>
      </c>
      <c r="F1638">
        <v>0</v>
      </c>
      <c r="G1638">
        <v>0</v>
      </c>
    </row>
    <row r="1639" spans="1:7" x14ac:dyDescent="0.25">
      <c r="A1639">
        <v>1630</v>
      </c>
      <c r="B1639" s="21">
        <f t="shared" si="25"/>
        <v>0</v>
      </c>
      <c r="C1639">
        <v>1.4609789999999999E-4</v>
      </c>
      <c r="E1639">
        <v>0</v>
      </c>
      <c r="F1639">
        <v>0</v>
      </c>
      <c r="G1639">
        <v>0</v>
      </c>
    </row>
    <row r="1640" spans="1:7" x14ac:dyDescent="0.25">
      <c r="A1640">
        <v>1631</v>
      </c>
      <c r="B1640" s="21">
        <f t="shared" si="25"/>
        <v>0</v>
      </c>
      <c r="C1640">
        <v>1.181021E-4</v>
      </c>
      <c r="E1640">
        <v>0</v>
      </c>
      <c r="F1640">
        <v>0</v>
      </c>
      <c r="G1640">
        <v>0</v>
      </c>
    </row>
    <row r="1641" spans="1:7" x14ac:dyDescent="0.25">
      <c r="A1641">
        <v>1632</v>
      </c>
      <c r="B1641" s="21">
        <f t="shared" si="25"/>
        <v>0</v>
      </c>
      <c r="C1641">
        <v>9.4396599999999997E-5</v>
      </c>
      <c r="E1641">
        <v>0</v>
      </c>
      <c r="F1641">
        <v>0</v>
      </c>
      <c r="G1641">
        <v>0</v>
      </c>
    </row>
    <row r="1642" spans="1:7" x14ac:dyDescent="0.25">
      <c r="A1642">
        <v>1633</v>
      </c>
      <c r="B1642" s="21">
        <f t="shared" si="25"/>
        <v>0</v>
      </c>
      <c r="C1642">
        <v>7.4293200000000002E-5</v>
      </c>
      <c r="E1642">
        <v>0</v>
      </c>
      <c r="F1642">
        <v>0</v>
      </c>
      <c r="G1642">
        <v>0</v>
      </c>
    </row>
    <row r="1643" spans="1:7" x14ac:dyDescent="0.25">
      <c r="A1643">
        <v>1634</v>
      </c>
      <c r="B1643" s="21">
        <f t="shared" si="25"/>
        <v>0</v>
      </c>
      <c r="C1643">
        <v>6.608860000000001E-5</v>
      </c>
      <c r="E1643">
        <v>0</v>
      </c>
      <c r="F1643">
        <v>0</v>
      </c>
      <c r="G1643">
        <v>0</v>
      </c>
    </row>
    <row r="1644" spans="1:7" x14ac:dyDescent="0.25">
      <c r="A1644">
        <v>1635</v>
      </c>
      <c r="B1644" s="21">
        <f t="shared" si="25"/>
        <v>0</v>
      </c>
      <c r="C1644">
        <v>6.3343399999999994E-5</v>
      </c>
      <c r="E1644">
        <v>0</v>
      </c>
      <c r="F1644">
        <v>0</v>
      </c>
      <c r="G1644">
        <v>0</v>
      </c>
    </row>
    <row r="1645" spans="1:7" x14ac:dyDescent="0.25">
      <c r="A1645">
        <v>1636</v>
      </c>
      <c r="B1645" s="21">
        <f t="shared" si="25"/>
        <v>0</v>
      </c>
      <c r="C1645">
        <v>6.3698299999999993E-5</v>
      </c>
      <c r="E1645">
        <v>0</v>
      </c>
      <c r="F1645">
        <v>0</v>
      </c>
      <c r="G1645">
        <v>0</v>
      </c>
    </row>
    <row r="1646" spans="1:7" x14ac:dyDescent="0.25">
      <c r="A1646">
        <v>1637</v>
      </c>
      <c r="B1646" s="21">
        <f t="shared" si="25"/>
        <v>0</v>
      </c>
      <c r="C1646">
        <v>7.1940200000000006E-5</v>
      </c>
      <c r="E1646">
        <v>0</v>
      </c>
      <c r="F1646">
        <v>0</v>
      </c>
      <c r="G1646">
        <v>0</v>
      </c>
    </row>
    <row r="1647" spans="1:7" x14ac:dyDescent="0.25">
      <c r="A1647">
        <v>1638</v>
      </c>
      <c r="B1647" s="21">
        <f t="shared" si="25"/>
        <v>0</v>
      </c>
      <c r="C1647">
        <v>8.7023999999999999E-5</v>
      </c>
      <c r="E1647">
        <v>0</v>
      </c>
      <c r="F1647">
        <v>0</v>
      </c>
      <c r="G1647">
        <v>0</v>
      </c>
    </row>
    <row r="1648" spans="1:7" x14ac:dyDescent="0.25">
      <c r="A1648">
        <v>1639</v>
      </c>
      <c r="B1648" s="21">
        <f t="shared" si="25"/>
        <v>1.7733333333333334E-2</v>
      </c>
      <c r="C1648">
        <v>1.1418870000000001E-4</v>
      </c>
      <c r="E1648">
        <v>1.7733333333333334E-2</v>
      </c>
      <c r="F1648">
        <v>2.5215409000000001E-2</v>
      </c>
      <c r="G1648">
        <v>4.973899371069182E-2</v>
      </c>
    </row>
    <row r="1649" spans="1:7" x14ac:dyDescent="0.25">
      <c r="A1649">
        <v>1640</v>
      </c>
      <c r="B1649" s="21">
        <f t="shared" si="25"/>
        <v>0.21031446540880502</v>
      </c>
      <c r="C1649">
        <v>1.242588E-4</v>
      </c>
      <c r="E1649">
        <v>0.21031446540880502</v>
      </c>
      <c r="F1649">
        <v>0.197091195</v>
      </c>
      <c r="G1649">
        <v>0.44525157232704404</v>
      </c>
    </row>
    <row r="1650" spans="1:7" x14ac:dyDescent="0.25">
      <c r="A1650">
        <v>1641</v>
      </c>
      <c r="B1650" s="21">
        <f t="shared" si="25"/>
        <v>0.32628930817610058</v>
      </c>
      <c r="C1650">
        <v>1.279656E-4</v>
      </c>
      <c r="E1650">
        <v>0.32628930817610058</v>
      </c>
      <c r="F1650">
        <v>0.23966981100000001</v>
      </c>
      <c r="G1650">
        <v>0.46575471698113202</v>
      </c>
    </row>
    <row r="1651" spans="1:7" x14ac:dyDescent="0.25">
      <c r="A1651">
        <v>1642</v>
      </c>
      <c r="B1651" s="21">
        <f t="shared" si="25"/>
        <v>0.36292452830188676</v>
      </c>
      <c r="C1651">
        <v>1.2614940000000002E-4</v>
      </c>
      <c r="E1651">
        <v>0.36292452830188676</v>
      </c>
      <c r="F1651">
        <v>0.24053459099999999</v>
      </c>
      <c r="G1651">
        <v>0.41515723270440252</v>
      </c>
    </row>
    <row r="1652" spans="1:7" x14ac:dyDescent="0.25">
      <c r="A1652">
        <v>1643</v>
      </c>
      <c r="B1652" s="21">
        <f t="shared" si="25"/>
        <v>0.37805031446540882</v>
      </c>
      <c r="C1652">
        <v>1.2416120000000001E-4</v>
      </c>
      <c r="E1652">
        <v>0.37805031446540882</v>
      </c>
      <c r="F1652">
        <v>0.26168238999999999</v>
      </c>
      <c r="G1652">
        <v>0.39317610062893082</v>
      </c>
    </row>
    <row r="1653" spans="1:7" x14ac:dyDescent="0.25">
      <c r="A1653">
        <v>1644</v>
      </c>
      <c r="B1653" s="21">
        <f t="shared" si="25"/>
        <v>0.32707547169811318</v>
      </c>
      <c r="C1653">
        <v>1.225923E-4</v>
      </c>
      <c r="E1653">
        <v>0.32707547169811318</v>
      </c>
      <c r="F1653">
        <v>0.245707547</v>
      </c>
      <c r="G1653">
        <v>0.3200314465408805</v>
      </c>
    </row>
    <row r="1654" spans="1:7" x14ac:dyDescent="0.25">
      <c r="A1654">
        <v>1645</v>
      </c>
      <c r="B1654" s="21">
        <f t="shared" si="25"/>
        <v>0.19514465408805029</v>
      </c>
      <c r="C1654">
        <v>1.225833E-4</v>
      </c>
      <c r="E1654">
        <v>0.19514465408805029</v>
      </c>
      <c r="F1654">
        <v>0.17232704400000001</v>
      </c>
      <c r="G1654">
        <v>0.17713522012578614</v>
      </c>
    </row>
    <row r="1655" spans="1:7" x14ac:dyDescent="0.25">
      <c r="A1655">
        <v>1646</v>
      </c>
      <c r="B1655" s="21">
        <f t="shared" si="25"/>
        <v>0.10170125786163522</v>
      </c>
      <c r="C1655">
        <v>1.21229E-4</v>
      </c>
      <c r="E1655">
        <v>0.10170125786163522</v>
      </c>
      <c r="F1655">
        <v>9.6655660000000004E-2</v>
      </c>
      <c r="G1655">
        <v>8.6452830188679247E-2</v>
      </c>
    </row>
    <row r="1656" spans="1:7" x14ac:dyDescent="0.25">
      <c r="A1656">
        <v>1647</v>
      </c>
      <c r="B1656" s="21">
        <f t="shared" si="25"/>
        <v>0.12518553459119497</v>
      </c>
      <c r="C1656">
        <v>1.2307560000000001E-4</v>
      </c>
      <c r="E1656">
        <v>0.12518553459119497</v>
      </c>
      <c r="F1656">
        <v>0.114179245</v>
      </c>
      <c r="G1656">
        <v>0.11128930817610062</v>
      </c>
    </row>
    <row r="1657" spans="1:7" x14ac:dyDescent="0.25">
      <c r="A1657">
        <v>1648</v>
      </c>
      <c r="B1657" s="21">
        <f t="shared" si="25"/>
        <v>5.6499999999999995E-2</v>
      </c>
      <c r="C1657">
        <v>1.2952800000000001E-4</v>
      </c>
      <c r="E1657">
        <v>5.6499999999999995E-2</v>
      </c>
      <c r="F1657">
        <v>5.5166667000000003E-2</v>
      </c>
      <c r="G1657">
        <v>4.427987421383648E-2</v>
      </c>
    </row>
    <row r="1658" spans="1:7" x14ac:dyDescent="0.25">
      <c r="A1658">
        <v>1649</v>
      </c>
      <c r="B1658" s="21">
        <f t="shared" si="25"/>
        <v>1.8877672955974843E-2</v>
      </c>
      <c r="C1658">
        <v>1.4056809999999999E-4</v>
      </c>
      <c r="E1658">
        <v>1.8877672955974843E-2</v>
      </c>
      <c r="F1658">
        <v>1.9124214E-2</v>
      </c>
      <c r="G1658">
        <v>1.0609748427672955E-2</v>
      </c>
    </row>
    <row r="1659" spans="1:7" x14ac:dyDescent="0.25">
      <c r="A1659">
        <v>1650</v>
      </c>
      <c r="B1659" s="21">
        <f t="shared" si="25"/>
        <v>0</v>
      </c>
      <c r="C1659">
        <v>1.5742849999999999E-4</v>
      </c>
      <c r="E1659">
        <v>0</v>
      </c>
      <c r="F1659">
        <v>0</v>
      </c>
      <c r="G1659">
        <v>0</v>
      </c>
    </row>
    <row r="1660" spans="1:7" x14ac:dyDescent="0.25">
      <c r="A1660">
        <v>1651</v>
      </c>
      <c r="B1660" s="21">
        <f t="shared" si="25"/>
        <v>0</v>
      </c>
      <c r="C1660">
        <v>1.758017E-4</v>
      </c>
      <c r="E1660">
        <v>0</v>
      </c>
      <c r="F1660">
        <v>0</v>
      </c>
      <c r="G1660">
        <v>0</v>
      </c>
    </row>
    <row r="1661" spans="1:7" x14ac:dyDescent="0.25">
      <c r="A1661">
        <v>1652</v>
      </c>
      <c r="B1661" s="21">
        <f t="shared" si="25"/>
        <v>0</v>
      </c>
      <c r="C1661">
        <v>1.767777E-4</v>
      </c>
      <c r="E1661">
        <v>0</v>
      </c>
      <c r="F1661">
        <v>0</v>
      </c>
      <c r="G1661">
        <v>0</v>
      </c>
    </row>
    <row r="1662" spans="1:7" x14ac:dyDescent="0.25">
      <c r="A1662">
        <v>1653</v>
      </c>
      <c r="B1662" s="21">
        <f t="shared" si="25"/>
        <v>0</v>
      </c>
      <c r="C1662">
        <v>1.6443650000000002E-4</v>
      </c>
      <c r="E1662">
        <v>0</v>
      </c>
      <c r="F1662">
        <v>0</v>
      </c>
      <c r="G1662">
        <v>0</v>
      </c>
    </row>
    <row r="1663" spans="1:7" x14ac:dyDescent="0.25">
      <c r="A1663">
        <v>1654</v>
      </c>
      <c r="B1663" s="21">
        <f t="shared" si="25"/>
        <v>0</v>
      </c>
      <c r="C1663">
        <v>1.4643200000000002E-4</v>
      </c>
      <c r="E1663">
        <v>0</v>
      </c>
      <c r="F1663">
        <v>0</v>
      </c>
      <c r="G1663">
        <v>0</v>
      </c>
    </row>
    <row r="1664" spans="1:7" x14ac:dyDescent="0.25">
      <c r="A1664">
        <v>1655</v>
      </c>
      <c r="B1664" s="21">
        <f t="shared" si="25"/>
        <v>0</v>
      </c>
      <c r="C1664">
        <v>1.1784629999999999E-4</v>
      </c>
      <c r="E1664">
        <v>0</v>
      </c>
      <c r="F1664">
        <v>0</v>
      </c>
      <c r="G1664">
        <v>0</v>
      </c>
    </row>
    <row r="1665" spans="1:7" x14ac:dyDescent="0.25">
      <c r="A1665">
        <v>1656</v>
      </c>
      <c r="B1665" s="21">
        <f t="shared" si="25"/>
        <v>0</v>
      </c>
      <c r="C1665">
        <v>9.3983399999999999E-5</v>
      </c>
      <c r="E1665">
        <v>0</v>
      </c>
      <c r="F1665">
        <v>0</v>
      </c>
      <c r="G1665">
        <v>0</v>
      </c>
    </row>
    <row r="1666" spans="1:7" x14ac:dyDescent="0.25">
      <c r="A1666">
        <v>1657</v>
      </c>
      <c r="B1666" s="21">
        <f t="shared" si="25"/>
        <v>0</v>
      </c>
      <c r="C1666">
        <v>7.5168599999999997E-5</v>
      </c>
      <c r="E1666">
        <v>0</v>
      </c>
      <c r="F1666">
        <v>0</v>
      </c>
      <c r="G1666">
        <v>0</v>
      </c>
    </row>
    <row r="1667" spans="1:7" x14ac:dyDescent="0.25">
      <c r="A1667">
        <v>1658</v>
      </c>
      <c r="B1667" s="21">
        <f t="shared" si="25"/>
        <v>0</v>
      </c>
      <c r="C1667">
        <v>6.7123099999999994E-5</v>
      </c>
      <c r="E1667">
        <v>0</v>
      </c>
      <c r="F1667">
        <v>0</v>
      </c>
      <c r="G1667">
        <v>0</v>
      </c>
    </row>
    <row r="1668" spans="1:7" x14ac:dyDescent="0.25">
      <c r="A1668">
        <v>1659</v>
      </c>
      <c r="B1668" s="21">
        <f t="shared" si="25"/>
        <v>0</v>
      </c>
      <c r="C1668">
        <v>6.2707300000000002E-5</v>
      </c>
      <c r="E1668">
        <v>0</v>
      </c>
      <c r="F1668">
        <v>0</v>
      </c>
      <c r="G1668">
        <v>0</v>
      </c>
    </row>
    <row r="1669" spans="1:7" x14ac:dyDescent="0.25">
      <c r="A1669">
        <v>1660</v>
      </c>
      <c r="B1669" s="21">
        <f t="shared" si="25"/>
        <v>0</v>
      </c>
      <c r="C1669">
        <v>6.42145E-5</v>
      </c>
      <c r="E1669">
        <v>0</v>
      </c>
      <c r="F1669">
        <v>0</v>
      </c>
      <c r="G1669">
        <v>0</v>
      </c>
    </row>
    <row r="1670" spans="1:7" x14ac:dyDescent="0.25">
      <c r="A1670">
        <v>1661</v>
      </c>
      <c r="B1670" s="21">
        <f t="shared" ref="B1670:B1733" si="26">IF(rodzaj=$E$6,E1670,IF(rodzaj=$F$6,F1670,G1670))</f>
        <v>0</v>
      </c>
      <c r="C1670">
        <v>7.1522899999999992E-5</v>
      </c>
      <c r="E1670">
        <v>0</v>
      </c>
      <c r="F1670">
        <v>0</v>
      </c>
      <c r="G1670">
        <v>0</v>
      </c>
    </row>
    <row r="1671" spans="1:7" x14ac:dyDescent="0.25">
      <c r="A1671">
        <v>1662</v>
      </c>
      <c r="B1671" s="21">
        <f t="shared" si="26"/>
        <v>0</v>
      </c>
      <c r="C1671">
        <v>8.8206200000000003E-5</v>
      </c>
      <c r="E1671">
        <v>0</v>
      </c>
      <c r="F1671">
        <v>0</v>
      </c>
      <c r="G1671">
        <v>0</v>
      </c>
    </row>
    <row r="1672" spans="1:7" x14ac:dyDescent="0.25">
      <c r="A1672">
        <v>1663</v>
      </c>
      <c r="B1672" s="21">
        <f t="shared" si="26"/>
        <v>0</v>
      </c>
      <c r="C1672">
        <v>1.135801E-4</v>
      </c>
      <c r="E1672">
        <v>0</v>
      </c>
      <c r="F1672">
        <v>0</v>
      </c>
      <c r="G1672">
        <v>0</v>
      </c>
    </row>
    <row r="1673" spans="1:7" x14ac:dyDescent="0.25">
      <c r="A1673">
        <v>1664</v>
      </c>
      <c r="B1673" s="21">
        <f t="shared" si="26"/>
        <v>3.4720125786163521E-2</v>
      </c>
      <c r="C1673">
        <v>1.282693E-4</v>
      </c>
      <c r="E1673">
        <v>3.4720125786163521E-2</v>
      </c>
      <c r="F1673">
        <v>3.4567609999999999E-2</v>
      </c>
      <c r="G1673">
        <v>2.2704402515723272E-2</v>
      </c>
    </row>
    <row r="1674" spans="1:7" x14ac:dyDescent="0.25">
      <c r="A1674">
        <v>1665</v>
      </c>
      <c r="B1674" s="21">
        <f t="shared" si="26"/>
        <v>8.6449685534591203E-2</v>
      </c>
      <c r="C1674">
        <v>1.2565259999999998E-4</v>
      </c>
      <c r="E1674">
        <v>8.6449685534591203E-2</v>
      </c>
      <c r="F1674">
        <v>8.2405660000000006E-2</v>
      </c>
      <c r="G1674">
        <v>7.2613207547169809E-2</v>
      </c>
    </row>
    <row r="1675" spans="1:7" x14ac:dyDescent="0.25">
      <c r="A1675">
        <v>1666</v>
      </c>
      <c r="B1675" s="21">
        <f t="shared" si="26"/>
        <v>9.203144654088051E-2</v>
      </c>
      <c r="C1675">
        <v>1.24969E-4</v>
      </c>
      <c r="E1675">
        <v>9.203144654088051E-2</v>
      </c>
      <c r="F1675">
        <v>8.8023585000000001E-2</v>
      </c>
      <c r="G1675">
        <v>7.6698113207547172E-2</v>
      </c>
    </row>
    <row r="1676" spans="1:7" x14ac:dyDescent="0.25">
      <c r="A1676">
        <v>1667</v>
      </c>
      <c r="B1676" s="21">
        <f t="shared" si="26"/>
        <v>0.10194025157232704</v>
      </c>
      <c r="C1676">
        <v>1.2328090000000001E-4</v>
      </c>
      <c r="E1676">
        <v>0.10194025157232704</v>
      </c>
      <c r="F1676">
        <v>9.7644653999999997E-2</v>
      </c>
      <c r="G1676">
        <v>8.7295597484276732E-2</v>
      </c>
    </row>
    <row r="1677" spans="1:7" x14ac:dyDescent="0.25">
      <c r="A1677">
        <v>1668</v>
      </c>
      <c r="B1677" s="21">
        <f t="shared" si="26"/>
        <v>0.10651572327044026</v>
      </c>
      <c r="C1677">
        <v>1.2250210000000001E-4</v>
      </c>
      <c r="E1677">
        <v>0.10651572327044026</v>
      </c>
      <c r="F1677">
        <v>0.102044025</v>
      </c>
      <c r="G1677">
        <v>9.247484276729559E-2</v>
      </c>
    </row>
    <row r="1678" spans="1:7" x14ac:dyDescent="0.25">
      <c r="A1678">
        <v>1669</v>
      </c>
      <c r="B1678" s="21">
        <f t="shared" si="26"/>
        <v>0.1035188679245283</v>
      </c>
      <c r="C1678">
        <v>1.2013530000000001E-4</v>
      </c>
      <c r="E1678">
        <v>0.1035188679245283</v>
      </c>
      <c r="F1678">
        <v>9.9303458999999997E-2</v>
      </c>
      <c r="G1678">
        <v>8.9437106918239001E-2</v>
      </c>
    </row>
    <row r="1679" spans="1:7" x14ac:dyDescent="0.25">
      <c r="A1679">
        <v>1670</v>
      </c>
      <c r="B1679" s="21">
        <f t="shared" si="26"/>
        <v>9.2113207547169812E-2</v>
      </c>
      <c r="C1679">
        <v>1.2228760000000002E-4</v>
      </c>
      <c r="E1679">
        <v>9.2113207547169812E-2</v>
      </c>
      <c r="F1679">
        <v>8.8705975000000006E-2</v>
      </c>
      <c r="G1679">
        <v>7.7588050314465404E-2</v>
      </c>
    </row>
    <row r="1680" spans="1:7" x14ac:dyDescent="0.25">
      <c r="A1680">
        <v>1671</v>
      </c>
      <c r="B1680" s="21">
        <f t="shared" si="26"/>
        <v>7.9402515723270436E-2</v>
      </c>
      <c r="C1680">
        <v>1.2557700000000001E-4</v>
      </c>
      <c r="E1680">
        <v>7.9402515723270436E-2</v>
      </c>
      <c r="F1680">
        <v>7.6564464999999998E-2</v>
      </c>
      <c r="G1680">
        <v>6.4474842767295593E-2</v>
      </c>
    </row>
    <row r="1681" spans="1:7" x14ac:dyDescent="0.25">
      <c r="A1681">
        <v>1672</v>
      </c>
      <c r="B1681" s="21">
        <f t="shared" si="26"/>
        <v>5.4757861635220124E-2</v>
      </c>
      <c r="C1681">
        <v>1.320642E-4</v>
      </c>
      <c r="E1681">
        <v>5.4757861635220124E-2</v>
      </c>
      <c r="F1681">
        <v>5.3713836000000001E-2</v>
      </c>
      <c r="G1681">
        <v>4.1672955974842774E-2</v>
      </c>
    </row>
    <row r="1682" spans="1:7" x14ac:dyDescent="0.25">
      <c r="A1682">
        <v>1673</v>
      </c>
      <c r="B1682" s="21">
        <f t="shared" si="26"/>
        <v>1.8240566037735849E-2</v>
      </c>
      <c r="C1682">
        <v>1.4185760000000002E-4</v>
      </c>
      <c r="E1682">
        <v>1.8240566037735849E-2</v>
      </c>
      <c r="F1682">
        <v>1.8419811000000001E-2</v>
      </c>
      <c r="G1682">
        <v>8.9405660377358497E-3</v>
      </c>
    </row>
    <row r="1683" spans="1:7" x14ac:dyDescent="0.25">
      <c r="A1683">
        <v>1674</v>
      </c>
      <c r="B1683" s="21">
        <f t="shared" si="26"/>
        <v>0</v>
      </c>
      <c r="C1683">
        <v>1.5910389999999999E-4</v>
      </c>
      <c r="E1683">
        <v>0</v>
      </c>
      <c r="F1683">
        <v>0</v>
      </c>
      <c r="G1683">
        <v>0</v>
      </c>
    </row>
    <row r="1684" spans="1:7" x14ac:dyDescent="0.25">
      <c r="A1684">
        <v>1675</v>
      </c>
      <c r="B1684" s="21">
        <f t="shared" si="26"/>
        <v>0</v>
      </c>
      <c r="C1684">
        <v>1.765479E-4</v>
      </c>
      <c r="E1684">
        <v>0</v>
      </c>
      <c r="F1684">
        <v>0</v>
      </c>
      <c r="G1684">
        <v>0</v>
      </c>
    </row>
    <row r="1685" spans="1:7" x14ac:dyDescent="0.25">
      <c r="A1685">
        <v>1676</v>
      </c>
      <c r="B1685" s="21">
        <f t="shared" si="26"/>
        <v>0</v>
      </c>
      <c r="C1685">
        <v>1.7511719999999998E-4</v>
      </c>
      <c r="E1685">
        <v>0</v>
      </c>
      <c r="F1685">
        <v>0</v>
      </c>
      <c r="G1685">
        <v>0</v>
      </c>
    </row>
    <row r="1686" spans="1:7" x14ac:dyDescent="0.25">
      <c r="A1686">
        <v>1677</v>
      </c>
      <c r="B1686" s="21">
        <f t="shared" si="26"/>
        <v>0</v>
      </c>
      <c r="C1686">
        <v>1.654467E-4</v>
      </c>
      <c r="E1686">
        <v>0</v>
      </c>
      <c r="F1686">
        <v>0</v>
      </c>
      <c r="G1686">
        <v>0</v>
      </c>
    </row>
    <row r="1687" spans="1:7" x14ac:dyDescent="0.25">
      <c r="A1687">
        <v>1678</v>
      </c>
      <c r="B1687" s="21">
        <f t="shared" si="26"/>
        <v>0</v>
      </c>
      <c r="C1687">
        <v>1.4937879999999998E-4</v>
      </c>
      <c r="E1687">
        <v>0</v>
      </c>
      <c r="F1687">
        <v>0</v>
      </c>
      <c r="G1687">
        <v>0</v>
      </c>
    </row>
    <row r="1688" spans="1:7" x14ac:dyDescent="0.25">
      <c r="A1688">
        <v>1679</v>
      </c>
      <c r="B1688" s="21">
        <f t="shared" si="26"/>
        <v>0</v>
      </c>
      <c r="C1688">
        <v>1.2178159999999999E-4</v>
      </c>
      <c r="E1688">
        <v>0</v>
      </c>
      <c r="F1688">
        <v>0</v>
      </c>
      <c r="G1688">
        <v>0</v>
      </c>
    </row>
    <row r="1689" spans="1:7" x14ac:dyDescent="0.25">
      <c r="A1689">
        <v>1680</v>
      </c>
      <c r="B1689" s="21">
        <f t="shared" si="26"/>
        <v>0</v>
      </c>
      <c r="C1689">
        <v>9.62278E-5</v>
      </c>
      <c r="E1689">
        <v>0</v>
      </c>
      <c r="F1689">
        <v>0</v>
      </c>
      <c r="G1689">
        <v>0</v>
      </c>
    </row>
    <row r="1690" spans="1:7" x14ac:dyDescent="0.25">
      <c r="A1690">
        <v>1681</v>
      </c>
      <c r="B1690" s="21">
        <f t="shared" si="26"/>
        <v>0</v>
      </c>
      <c r="C1690">
        <v>7.5952700000000002E-5</v>
      </c>
      <c r="E1690">
        <v>0</v>
      </c>
      <c r="F1690">
        <v>0</v>
      </c>
      <c r="G1690">
        <v>0</v>
      </c>
    </row>
    <row r="1691" spans="1:7" x14ac:dyDescent="0.25">
      <c r="A1691">
        <v>1682</v>
      </c>
      <c r="B1691" s="21">
        <f t="shared" si="26"/>
        <v>0</v>
      </c>
      <c r="C1691">
        <v>6.7720399999999996E-5</v>
      </c>
      <c r="E1691">
        <v>0</v>
      </c>
      <c r="F1691">
        <v>0</v>
      </c>
      <c r="G1691">
        <v>0</v>
      </c>
    </row>
    <row r="1692" spans="1:7" x14ac:dyDescent="0.25">
      <c r="A1692">
        <v>1683</v>
      </c>
      <c r="B1692" s="21">
        <f t="shared" si="26"/>
        <v>0</v>
      </c>
      <c r="C1692">
        <v>6.3216300000000007E-5</v>
      </c>
      <c r="E1692">
        <v>0</v>
      </c>
      <c r="F1692">
        <v>0</v>
      </c>
      <c r="G1692">
        <v>0</v>
      </c>
    </row>
    <row r="1693" spans="1:7" x14ac:dyDescent="0.25">
      <c r="A1693">
        <v>1684</v>
      </c>
      <c r="B1693" s="21">
        <f t="shared" si="26"/>
        <v>0</v>
      </c>
      <c r="C1693">
        <v>6.49253E-5</v>
      </c>
      <c r="E1693">
        <v>0</v>
      </c>
      <c r="F1693">
        <v>0</v>
      </c>
      <c r="G1693">
        <v>0</v>
      </c>
    </row>
    <row r="1694" spans="1:7" x14ac:dyDescent="0.25">
      <c r="A1694">
        <v>1685</v>
      </c>
      <c r="B1694" s="21">
        <f t="shared" si="26"/>
        <v>0</v>
      </c>
      <c r="C1694">
        <v>7.2216699999999996E-5</v>
      </c>
      <c r="E1694">
        <v>0</v>
      </c>
      <c r="F1694">
        <v>0</v>
      </c>
      <c r="G1694">
        <v>0</v>
      </c>
    </row>
    <row r="1695" spans="1:7" x14ac:dyDescent="0.25">
      <c r="A1695">
        <v>1686</v>
      </c>
      <c r="B1695" s="21">
        <f t="shared" si="26"/>
        <v>0</v>
      </c>
      <c r="C1695">
        <v>8.8537700000000004E-5</v>
      </c>
      <c r="E1695">
        <v>0</v>
      </c>
      <c r="F1695">
        <v>0</v>
      </c>
      <c r="G1695">
        <v>0</v>
      </c>
    </row>
    <row r="1696" spans="1:7" x14ac:dyDescent="0.25">
      <c r="A1696">
        <v>1687</v>
      </c>
      <c r="B1696" s="21">
        <f t="shared" si="26"/>
        <v>0</v>
      </c>
      <c r="C1696">
        <v>1.14524E-4</v>
      </c>
      <c r="E1696">
        <v>0</v>
      </c>
      <c r="F1696">
        <v>0</v>
      </c>
      <c r="G1696">
        <v>0</v>
      </c>
    </row>
    <row r="1697" spans="1:7" x14ac:dyDescent="0.25">
      <c r="A1697">
        <v>1688</v>
      </c>
      <c r="B1697" s="21">
        <f t="shared" si="26"/>
        <v>3.1877358490566041E-2</v>
      </c>
      <c r="C1697">
        <v>1.2537879999999999E-4</v>
      </c>
      <c r="E1697">
        <v>3.1877358490566041E-2</v>
      </c>
      <c r="F1697">
        <v>3.1806604000000002E-2</v>
      </c>
      <c r="G1697">
        <v>1.9483333333333335E-2</v>
      </c>
    </row>
    <row r="1698" spans="1:7" x14ac:dyDescent="0.25">
      <c r="A1698">
        <v>1689</v>
      </c>
      <c r="B1698" s="21">
        <f t="shared" si="26"/>
        <v>6.2169811320754713E-2</v>
      </c>
      <c r="C1698">
        <v>1.286262E-4</v>
      </c>
      <c r="E1698">
        <v>6.2169811320754713E-2</v>
      </c>
      <c r="F1698">
        <v>6.0834906000000001E-2</v>
      </c>
      <c r="G1698">
        <v>4.8210691823899372E-2</v>
      </c>
    </row>
    <row r="1699" spans="1:7" x14ac:dyDescent="0.25">
      <c r="A1699">
        <v>1690</v>
      </c>
      <c r="B1699" s="21">
        <f t="shared" si="26"/>
        <v>0.10187735849056605</v>
      </c>
      <c r="C1699">
        <v>1.2802859999999999E-4</v>
      </c>
      <c r="E1699">
        <v>0.10187735849056605</v>
      </c>
      <c r="F1699">
        <v>9.6517296000000002E-2</v>
      </c>
      <c r="G1699">
        <v>8.6229559748427664E-2</v>
      </c>
    </row>
    <row r="1700" spans="1:7" x14ac:dyDescent="0.25">
      <c r="A1700">
        <v>1691</v>
      </c>
      <c r="B1700" s="21">
        <f t="shared" si="26"/>
        <v>0.1455251572327044</v>
      </c>
      <c r="C1700">
        <v>1.2526409999999999E-4</v>
      </c>
      <c r="E1700">
        <v>0.1455251572327044</v>
      </c>
      <c r="F1700">
        <v>0.13458176099999999</v>
      </c>
      <c r="G1700">
        <v>0.12862264150943395</v>
      </c>
    </row>
    <row r="1701" spans="1:7" x14ac:dyDescent="0.25">
      <c r="A1701">
        <v>1692</v>
      </c>
      <c r="B1701" s="21">
        <f t="shared" si="26"/>
        <v>0.124</v>
      </c>
      <c r="C1701">
        <v>1.2499780000000001E-4</v>
      </c>
      <c r="E1701">
        <v>0.124</v>
      </c>
      <c r="F1701">
        <v>0.117169811</v>
      </c>
      <c r="G1701">
        <v>0.1089874213836478</v>
      </c>
    </row>
    <row r="1702" spans="1:7" x14ac:dyDescent="0.25">
      <c r="A1702">
        <v>1693</v>
      </c>
      <c r="B1702" s="21">
        <f t="shared" si="26"/>
        <v>0.1039748427672956</v>
      </c>
      <c r="C1702">
        <v>1.22032E-4</v>
      </c>
      <c r="E1702">
        <v>0.1039748427672956</v>
      </c>
      <c r="F1702">
        <v>9.9690251999999993E-2</v>
      </c>
      <c r="G1702">
        <v>9.0154088050314468E-2</v>
      </c>
    </row>
    <row r="1703" spans="1:7" x14ac:dyDescent="0.25">
      <c r="A1703">
        <v>1694</v>
      </c>
      <c r="B1703" s="21">
        <f t="shared" si="26"/>
        <v>6.5066037735849055E-2</v>
      </c>
      <c r="C1703">
        <v>1.2431740000000001E-4</v>
      </c>
      <c r="E1703">
        <v>6.5066037735849055E-2</v>
      </c>
      <c r="F1703">
        <v>6.4389936999999994E-2</v>
      </c>
      <c r="G1703">
        <v>5.3292452830188679E-2</v>
      </c>
    </row>
    <row r="1704" spans="1:7" x14ac:dyDescent="0.25">
      <c r="A1704">
        <v>1695</v>
      </c>
      <c r="B1704" s="21">
        <f t="shared" si="26"/>
        <v>6.0015723270440247E-2</v>
      </c>
      <c r="C1704">
        <v>1.2676880000000001E-4</v>
      </c>
      <c r="E1704">
        <v>6.0015723270440247E-2</v>
      </c>
      <c r="F1704">
        <v>5.9210692000000002E-2</v>
      </c>
      <c r="G1704">
        <v>4.6676100628930822E-2</v>
      </c>
    </row>
    <row r="1705" spans="1:7" x14ac:dyDescent="0.25">
      <c r="A1705">
        <v>1696</v>
      </c>
      <c r="B1705" s="21">
        <f t="shared" si="26"/>
        <v>4.8047169811320754E-2</v>
      </c>
      <c r="C1705">
        <v>1.3086639999999999E-4</v>
      </c>
      <c r="E1705">
        <v>4.8047169811320754E-2</v>
      </c>
      <c r="F1705">
        <v>4.7490565999999998E-2</v>
      </c>
      <c r="G1705">
        <v>3.4059748427672953E-2</v>
      </c>
    </row>
    <row r="1706" spans="1:7" x14ac:dyDescent="0.25">
      <c r="A1706">
        <v>1697</v>
      </c>
      <c r="B1706" s="21">
        <f t="shared" si="26"/>
        <v>1.8860062893081762E-2</v>
      </c>
      <c r="C1706">
        <v>1.4136270000000001E-4</v>
      </c>
      <c r="E1706">
        <v>1.8860062893081762E-2</v>
      </c>
      <c r="F1706">
        <v>1.9042453000000001E-2</v>
      </c>
      <c r="G1706">
        <v>9.4776729559748422E-3</v>
      </c>
    </row>
    <row r="1707" spans="1:7" x14ac:dyDescent="0.25">
      <c r="A1707">
        <v>1698</v>
      </c>
      <c r="B1707" s="21">
        <f t="shared" si="26"/>
        <v>0</v>
      </c>
      <c r="C1707">
        <v>1.5766640000000002E-4</v>
      </c>
      <c r="E1707">
        <v>0</v>
      </c>
      <c r="F1707">
        <v>0</v>
      </c>
      <c r="G1707">
        <v>0</v>
      </c>
    </row>
    <row r="1708" spans="1:7" x14ac:dyDescent="0.25">
      <c r="A1708">
        <v>1699</v>
      </c>
      <c r="B1708" s="21">
        <f t="shared" si="26"/>
        <v>0</v>
      </c>
      <c r="C1708">
        <v>1.7655349999999998E-4</v>
      </c>
      <c r="E1708">
        <v>0</v>
      </c>
      <c r="F1708">
        <v>0</v>
      </c>
      <c r="G1708">
        <v>0</v>
      </c>
    </row>
    <row r="1709" spans="1:7" x14ac:dyDescent="0.25">
      <c r="A1709">
        <v>1700</v>
      </c>
      <c r="B1709" s="21">
        <f t="shared" si="26"/>
        <v>0</v>
      </c>
      <c r="C1709">
        <v>1.7720209999999998E-4</v>
      </c>
      <c r="E1709">
        <v>0</v>
      </c>
      <c r="F1709">
        <v>0</v>
      </c>
      <c r="G1709">
        <v>0</v>
      </c>
    </row>
    <row r="1710" spans="1:7" x14ac:dyDescent="0.25">
      <c r="A1710">
        <v>1701</v>
      </c>
      <c r="B1710" s="21">
        <f t="shared" si="26"/>
        <v>0</v>
      </c>
      <c r="C1710">
        <v>1.6796009999999999E-4</v>
      </c>
      <c r="E1710">
        <v>0</v>
      </c>
      <c r="F1710">
        <v>0</v>
      </c>
      <c r="G1710">
        <v>0</v>
      </c>
    </row>
    <row r="1711" spans="1:7" x14ac:dyDescent="0.25">
      <c r="A1711">
        <v>1702</v>
      </c>
      <c r="B1711" s="21">
        <f t="shared" si="26"/>
        <v>0</v>
      </c>
      <c r="C1711">
        <v>1.4610169999999998E-4</v>
      </c>
      <c r="E1711">
        <v>0</v>
      </c>
      <c r="F1711">
        <v>0</v>
      </c>
      <c r="G1711">
        <v>0</v>
      </c>
    </row>
    <row r="1712" spans="1:7" x14ac:dyDescent="0.25">
      <c r="A1712">
        <v>1703</v>
      </c>
      <c r="B1712" s="21">
        <f t="shared" si="26"/>
        <v>0</v>
      </c>
      <c r="C1712">
        <v>1.2190170000000001E-4</v>
      </c>
      <c r="E1712">
        <v>0</v>
      </c>
      <c r="F1712">
        <v>0</v>
      </c>
      <c r="G1712">
        <v>0</v>
      </c>
    </row>
    <row r="1713" spans="1:7" x14ac:dyDescent="0.25">
      <c r="A1713">
        <v>1704</v>
      </c>
      <c r="B1713" s="21">
        <f t="shared" si="26"/>
        <v>0</v>
      </c>
      <c r="C1713">
        <v>9.6219499999999989E-5</v>
      </c>
      <c r="E1713">
        <v>0</v>
      </c>
      <c r="F1713">
        <v>0</v>
      </c>
      <c r="G1713">
        <v>0</v>
      </c>
    </row>
    <row r="1714" spans="1:7" x14ac:dyDescent="0.25">
      <c r="A1714">
        <v>1705</v>
      </c>
      <c r="B1714" s="21">
        <f t="shared" si="26"/>
        <v>0</v>
      </c>
      <c r="C1714">
        <v>7.5299900000000007E-5</v>
      </c>
      <c r="E1714">
        <v>0</v>
      </c>
      <c r="F1714">
        <v>0</v>
      </c>
      <c r="G1714">
        <v>0</v>
      </c>
    </row>
    <row r="1715" spans="1:7" x14ac:dyDescent="0.25">
      <c r="A1715">
        <v>1706</v>
      </c>
      <c r="B1715" s="21">
        <f t="shared" si="26"/>
        <v>0</v>
      </c>
      <c r="C1715">
        <v>6.7665100000000004E-5</v>
      </c>
      <c r="E1715">
        <v>0</v>
      </c>
      <c r="F1715">
        <v>0</v>
      </c>
      <c r="G1715">
        <v>0</v>
      </c>
    </row>
    <row r="1716" spans="1:7" x14ac:dyDescent="0.25">
      <c r="A1716">
        <v>1707</v>
      </c>
      <c r="B1716" s="21">
        <f t="shared" si="26"/>
        <v>0</v>
      </c>
      <c r="C1716">
        <v>6.5181399999999999E-5</v>
      </c>
      <c r="E1716">
        <v>0</v>
      </c>
      <c r="F1716">
        <v>0</v>
      </c>
      <c r="G1716">
        <v>0</v>
      </c>
    </row>
    <row r="1717" spans="1:7" x14ac:dyDescent="0.25">
      <c r="A1717">
        <v>1708</v>
      </c>
      <c r="B1717" s="21">
        <f t="shared" si="26"/>
        <v>0</v>
      </c>
      <c r="C1717">
        <v>6.5867599999999999E-5</v>
      </c>
      <c r="E1717">
        <v>0</v>
      </c>
      <c r="F1717">
        <v>0</v>
      </c>
      <c r="G1717">
        <v>0</v>
      </c>
    </row>
    <row r="1718" spans="1:7" x14ac:dyDescent="0.25">
      <c r="A1718">
        <v>1709</v>
      </c>
      <c r="B1718" s="21">
        <f t="shared" si="26"/>
        <v>0</v>
      </c>
      <c r="C1718">
        <v>7.2475899999999995E-5</v>
      </c>
      <c r="E1718">
        <v>0</v>
      </c>
      <c r="F1718">
        <v>0</v>
      </c>
      <c r="G1718">
        <v>0</v>
      </c>
    </row>
    <row r="1719" spans="1:7" x14ac:dyDescent="0.25">
      <c r="A1719">
        <v>1710</v>
      </c>
      <c r="B1719" s="21">
        <f t="shared" si="26"/>
        <v>0</v>
      </c>
      <c r="C1719">
        <v>8.8549899999999991E-5</v>
      </c>
      <c r="E1719">
        <v>0</v>
      </c>
      <c r="F1719">
        <v>0</v>
      </c>
      <c r="G1719">
        <v>0</v>
      </c>
    </row>
    <row r="1720" spans="1:7" x14ac:dyDescent="0.25">
      <c r="A1720">
        <v>1711</v>
      </c>
      <c r="B1720" s="21">
        <f t="shared" si="26"/>
        <v>4.4764150943396221E-3</v>
      </c>
      <c r="C1720">
        <v>1.134038E-4</v>
      </c>
      <c r="E1720">
        <v>4.4764150943396221E-3</v>
      </c>
      <c r="F1720">
        <v>4.9479559999999999E-3</v>
      </c>
      <c r="G1720">
        <v>0</v>
      </c>
    </row>
    <row r="1721" spans="1:7" x14ac:dyDescent="0.25">
      <c r="A1721">
        <v>1712</v>
      </c>
      <c r="B1721" s="21">
        <f t="shared" si="26"/>
        <v>5.5289308176100629E-2</v>
      </c>
      <c r="C1721">
        <v>1.250658E-4</v>
      </c>
      <c r="E1721">
        <v>5.5289308176100629E-2</v>
      </c>
      <c r="F1721">
        <v>5.4534591E-2</v>
      </c>
      <c r="G1721">
        <v>4.8264150943396221E-2</v>
      </c>
    </row>
    <row r="1722" spans="1:7" x14ac:dyDescent="0.25">
      <c r="A1722">
        <v>1713</v>
      </c>
      <c r="B1722" s="21">
        <f t="shared" si="26"/>
        <v>0.13311320754716982</v>
      </c>
      <c r="C1722">
        <v>1.3138599999999999E-4</v>
      </c>
      <c r="E1722">
        <v>0.13311320754716982</v>
      </c>
      <c r="F1722">
        <v>0.120731132</v>
      </c>
      <c r="G1722">
        <v>0.1276383647798742</v>
      </c>
    </row>
    <row r="1723" spans="1:7" x14ac:dyDescent="0.25">
      <c r="A1723">
        <v>1714</v>
      </c>
      <c r="B1723" s="21">
        <f t="shared" si="26"/>
        <v>0.2593647798742138</v>
      </c>
      <c r="C1723">
        <v>1.3002240000000001E-4</v>
      </c>
      <c r="E1723">
        <v>0.2593647798742138</v>
      </c>
      <c r="F1723">
        <v>0.19907232699999999</v>
      </c>
      <c r="G1723">
        <v>0.27089308176100629</v>
      </c>
    </row>
    <row r="1724" spans="1:7" x14ac:dyDescent="0.25">
      <c r="A1724">
        <v>1715</v>
      </c>
      <c r="B1724" s="21">
        <f t="shared" si="26"/>
        <v>0.21192138364779872</v>
      </c>
      <c r="C1724">
        <v>1.2584219999999999E-4</v>
      </c>
      <c r="E1724">
        <v>0.21192138364779872</v>
      </c>
      <c r="F1724">
        <v>0.18413521999999999</v>
      </c>
      <c r="G1724">
        <v>0.19575786163522013</v>
      </c>
    </row>
    <row r="1725" spans="1:7" x14ac:dyDescent="0.25">
      <c r="A1725">
        <v>1716</v>
      </c>
      <c r="B1725" s="21">
        <f t="shared" si="26"/>
        <v>0.19070440251572329</v>
      </c>
      <c r="C1725">
        <v>1.264312E-4</v>
      </c>
      <c r="E1725">
        <v>0.19070440251572329</v>
      </c>
      <c r="F1725">
        <v>0.17097484299999999</v>
      </c>
      <c r="G1725">
        <v>0.17311635220125787</v>
      </c>
    </row>
    <row r="1726" spans="1:7" x14ac:dyDescent="0.25">
      <c r="A1726">
        <v>1717</v>
      </c>
      <c r="B1726" s="21">
        <f t="shared" si="26"/>
        <v>0.12982075471698112</v>
      </c>
      <c r="C1726">
        <v>1.2655770000000001E-4</v>
      </c>
      <c r="E1726">
        <v>0.12982075471698112</v>
      </c>
      <c r="F1726">
        <v>0.12192924500000001</v>
      </c>
      <c r="G1726">
        <v>0.11452201257861636</v>
      </c>
    </row>
    <row r="1727" spans="1:7" x14ac:dyDescent="0.25">
      <c r="A1727">
        <v>1718</v>
      </c>
      <c r="B1727" s="21">
        <f t="shared" si="26"/>
        <v>0.10476415094339622</v>
      </c>
      <c r="C1727">
        <v>1.277502E-4</v>
      </c>
      <c r="E1727">
        <v>0.10476415094339622</v>
      </c>
      <c r="F1727">
        <v>9.9680818000000004E-2</v>
      </c>
      <c r="G1727">
        <v>8.9849056603773597E-2</v>
      </c>
    </row>
    <row r="1728" spans="1:7" x14ac:dyDescent="0.25">
      <c r="A1728">
        <v>1719</v>
      </c>
      <c r="B1728" s="21">
        <f t="shared" si="26"/>
        <v>9.7339622641509443E-2</v>
      </c>
      <c r="C1728">
        <v>1.2863959999999999E-4</v>
      </c>
      <c r="E1728">
        <v>9.7339622641509443E-2</v>
      </c>
      <c r="F1728">
        <v>9.2086477999999999E-2</v>
      </c>
      <c r="G1728">
        <v>8.2342767295597488E-2</v>
      </c>
    </row>
    <row r="1729" spans="1:7" x14ac:dyDescent="0.25">
      <c r="A1729">
        <v>1720</v>
      </c>
      <c r="B1729" s="21">
        <f t="shared" si="26"/>
        <v>7.1430817610062897E-2</v>
      </c>
      <c r="C1729">
        <v>1.3292219999999999E-4</v>
      </c>
      <c r="E1729">
        <v>7.1430817610062897E-2</v>
      </c>
      <c r="F1729">
        <v>6.9034591000000006E-2</v>
      </c>
      <c r="G1729">
        <v>6.0097484276729563E-2</v>
      </c>
    </row>
    <row r="1730" spans="1:7" x14ac:dyDescent="0.25">
      <c r="A1730">
        <v>1721</v>
      </c>
      <c r="B1730" s="21">
        <f t="shared" si="26"/>
        <v>3.1340566037735849E-2</v>
      </c>
      <c r="C1730">
        <v>1.4543579999999999E-4</v>
      </c>
      <c r="E1730">
        <v>3.1340566037735849E-2</v>
      </c>
      <c r="F1730">
        <v>3.2018867999999999E-2</v>
      </c>
      <c r="G1730">
        <v>2.6409119496855343E-2</v>
      </c>
    </row>
    <row r="1731" spans="1:7" x14ac:dyDescent="0.25">
      <c r="A1731">
        <v>1722</v>
      </c>
      <c r="B1731" s="21">
        <f t="shared" si="26"/>
        <v>0</v>
      </c>
      <c r="C1731">
        <v>1.571326E-4</v>
      </c>
      <c r="E1731">
        <v>0</v>
      </c>
      <c r="F1731">
        <v>0</v>
      </c>
      <c r="G1731">
        <v>0</v>
      </c>
    </row>
    <row r="1732" spans="1:7" x14ac:dyDescent="0.25">
      <c r="A1732">
        <v>1723</v>
      </c>
      <c r="B1732" s="21">
        <f t="shared" si="26"/>
        <v>0</v>
      </c>
      <c r="C1732">
        <v>1.741077E-4</v>
      </c>
      <c r="E1732">
        <v>0</v>
      </c>
      <c r="F1732">
        <v>0</v>
      </c>
      <c r="G1732">
        <v>0</v>
      </c>
    </row>
    <row r="1733" spans="1:7" x14ac:dyDescent="0.25">
      <c r="A1733">
        <v>1724</v>
      </c>
      <c r="B1733" s="21">
        <f t="shared" si="26"/>
        <v>0</v>
      </c>
      <c r="C1733">
        <v>1.7747319999999997E-4</v>
      </c>
      <c r="E1733">
        <v>0</v>
      </c>
      <c r="F1733">
        <v>0</v>
      </c>
      <c r="G1733">
        <v>0</v>
      </c>
    </row>
    <row r="1734" spans="1:7" x14ac:dyDescent="0.25">
      <c r="A1734">
        <v>1725</v>
      </c>
      <c r="B1734" s="21">
        <f t="shared" ref="B1734:B1797" si="27">IF(rodzaj=$E$6,E1734,IF(rodzaj=$F$6,F1734,G1734))</f>
        <v>0</v>
      </c>
      <c r="C1734">
        <v>1.633331E-4</v>
      </c>
      <c r="E1734">
        <v>0</v>
      </c>
      <c r="F1734">
        <v>0</v>
      </c>
      <c r="G1734">
        <v>0</v>
      </c>
    </row>
    <row r="1735" spans="1:7" x14ac:dyDescent="0.25">
      <c r="A1735">
        <v>1726</v>
      </c>
      <c r="B1735" s="21">
        <f t="shared" si="27"/>
        <v>0</v>
      </c>
      <c r="C1735">
        <v>1.448222E-4</v>
      </c>
      <c r="E1735">
        <v>0</v>
      </c>
      <c r="F1735">
        <v>0</v>
      </c>
      <c r="G1735">
        <v>0</v>
      </c>
    </row>
    <row r="1736" spans="1:7" x14ac:dyDescent="0.25">
      <c r="A1736">
        <v>1727</v>
      </c>
      <c r="B1736" s="21">
        <f t="shared" si="27"/>
        <v>0</v>
      </c>
      <c r="C1736">
        <v>1.199744E-4</v>
      </c>
      <c r="E1736">
        <v>0</v>
      </c>
      <c r="F1736">
        <v>0</v>
      </c>
      <c r="G1736">
        <v>0</v>
      </c>
    </row>
    <row r="1737" spans="1:7" x14ac:dyDescent="0.25">
      <c r="A1737">
        <v>1728</v>
      </c>
      <c r="B1737" s="21">
        <f t="shared" si="27"/>
        <v>0</v>
      </c>
      <c r="C1737">
        <v>1.007828E-4</v>
      </c>
      <c r="E1737">
        <v>0</v>
      </c>
      <c r="F1737">
        <v>0</v>
      </c>
      <c r="G1737">
        <v>0</v>
      </c>
    </row>
    <row r="1738" spans="1:7" x14ac:dyDescent="0.25">
      <c r="A1738">
        <v>1729</v>
      </c>
      <c r="B1738" s="21">
        <f t="shared" si="27"/>
        <v>0</v>
      </c>
      <c r="C1738">
        <v>7.9426000000000008E-5</v>
      </c>
      <c r="E1738">
        <v>0</v>
      </c>
      <c r="F1738">
        <v>0</v>
      </c>
      <c r="G1738">
        <v>0</v>
      </c>
    </row>
    <row r="1739" spans="1:7" x14ac:dyDescent="0.25">
      <c r="A1739">
        <v>1730</v>
      </c>
      <c r="B1739" s="21">
        <f t="shared" si="27"/>
        <v>0</v>
      </c>
      <c r="C1739">
        <v>6.9813099999999997E-5</v>
      </c>
      <c r="E1739">
        <v>0</v>
      </c>
      <c r="F1739">
        <v>0</v>
      </c>
      <c r="G1739">
        <v>0</v>
      </c>
    </row>
    <row r="1740" spans="1:7" x14ac:dyDescent="0.25">
      <c r="A1740">
        <v>1731</v>
      </c>
      <c r="B1740" s="21">
        <f t="shared" si="27"/>
        <v>0</v>
      </c>
      <c r="C1740">
        <v>6.6660299999999996E-5</v>
      </c>
      <c r="E1740">
        <v>0</v>
      </c>
      <c r="F1740">
        <v>0</v>
      </c>
      <c r="G1740">
        <v>0</v>
      </c>
    </row>
    <row r="1741" spans="1:7" x14ac:dyDescent="0.25">
      <c r="A1741">
        <v>1732</v>
      </c>
      <c r="B1741" s="21">
        <f t="shared" si="27"/>
        <v>0</v>
      </c>
      <c r="C1741">
        <v>6.5610400000000005E-5</v>
      </c>
      <c r="E1741">
        <v>0</v>
      </c>
      <c r="F1741">
        <v>0</v>
      </c>
      <c r="G1741">
        <v>0</v>
      </c>
    </row>
    <row r="1742" spans="1:7" x14ac:dyDescent="0.25">
      <c r="A1742">
        <v>1733</v>
      </c>
      <c r="B1742" s="21">
        <f t="shared" si="27"/>
        <v>0</v>
      </c>
      <c r="C1742">
        <v>6.9011600000000009E-5</v>
      </c>
      <c r="E1742">
        <v>0</v>
      </c>
      <c r="F1742">
        <v>0</v>
      </c>
      <c r="G1742">
        <v>0</v>
      </c>
    </row>
    <row r="1743" spans="1:7" x14ac:dyDescent="0.25">
      <c r="A1743">
        <v>1734</v>
      </c>
      <c r="B1743" s="21">
        <f t="shared" si="27"/>
        <v>0</v>
      </c>
      <c r="C1743">
        <v>7.8311499999999997E-5</v>
      </c>
      <c r="E1743">
        <v>0</v>
      </c>
      <c r="F1743">
        <v>0</v>
      </c>
      <c r="G1743">
        <v>0</v>
      </c>
    </row>
    <row r="1744" spans="1:7" x14ac:dyDescent="0.25">
      <c r="A1744">
        <v>1735</v>
      </c>
      <c r="B1744" s="21">
        <f t="shared" si="27"/>
        <v>4.6003144654088051E-4</v>
      </c>
      <c r="C1744">
        <v>9.5640700000000007E-5</v>
      </c>
      <c r="E1744">
        <v>4.6003144654088051E-4</v>
      </c>
      <c r="F1744">
        <v>5.3173000000000001E-4</v>
      </c>
      <c r="G1744">
        <v>0</v>
      </c>
    </row>
    <row r="1745" spans="1:7" x14ac:dyDescent="0.25">
      <c r="A1745">
        <v>1736</v>
      </c>
      <c r="B1745" s="21">
        <f t="shared" si="27"/>
        <v>4.8613207547169815E-2</v>
      </c>
      <c r="C1745">
        <v>1.193858E-4</v>
      </c>
      <c r="E1745">
        <v>4.8613207547169815E-2</v>
      </c>
      <c r="F1745">
        <v>4.8158804999999999E-2</v>
      </c>
      <c r="G1745">
        <v>3.8286163522012577E-2</v>
      </c>
    </row>
    <row r="1746" spans="1:7" x14ac:dyDescent="0.25">
      <c r="A1746">
        <v>1737</v>
      </c>
      <c r="B1746" s="21">
        <f t="shared" si="27"/>
        <v>8.5569182389937118E-2</v>
      </c>
      <c r="C1746">
        <v>1.3521059999999999E-4</v>
      </c>
      <c r="E1746">
        <v>8.5569182389937118E-2</v>
      </c>
      <c r="F1746">
        <v>8.1966980999999994E-2</v>
      </c>
      <c r="G1746">
        <v>7.1509433962264154E-2</v>
      </c>
    </row>
    <row r="1747" spans="1:7" x14ac:dyDescent="0.25">
      <c r="A1747">
        <v>1738</v>
      </c>
      <c r="B1747" s="21">
        <f t="shared" si="27"/>
        <v>0.15756603773584907</v>
      </c>
      <c r="C1747">
        <v>1.4200560000000002E-4</v>
      </c>
      <c r="E1747">
        <v>0.15756603773584907</v>
      </c>
      <c r="F1747">
        <v>0.141995283</v>
      </c>
      <c r="G1747">
        <v>0.1424182389937107</v>
      </c>
    </row>
    <row r="1748" spans="1:7" x14ac:dyDescent="0.25">
      <c r="A1748">
        <v>1739</v>
      </c>
      <c r="B1748" s="21">
        <f t="shared" si="27"/>
        <v>0.25808490566037739</v>
      </c>
      <c r="C1748">
        <v>1.4594209999999999E-4</v>
      </c>
      <c r="E1748">
        <v>0.25808490566037739</v>
      </c>
      <c r="F1748">
        <v>0.20759433999999999</v>
      </c>
      <c r="G1748">
        <v>0.25095911949685534</v>
      </c>
    </row>
    <row r="1749" spans="1:7" x14ac:dyDescent="0.25">
      <c r="A1749">
        <v>1740</v>
      </c>
      <c r="B1749" s="21">
        <f t="shared" si="27"/>
        <v>0.30503773584905658</v>
      </c>
      <c r="C1749">
        <v>1.490552E-4</v>
      </c>
      <c r="E1749">
        <v>0.30503773584905658</v>
      </c>
      <c r="F1749">
        <v>0.238537736</v>
      </c>
      <c r="G1749">
        <v>0.29552515723270439</v>
      </c>
    </row>
    <row r="1750" spans="1:7" x14ac:dyDescent="0.25">
      <c r="A1750">
        <v>1741</v>
      </c>
      <c r="B1750" s="21">
        <f t="shared" si="27"/>
        <v>0.2109182389937107</v>
      </c>
      <c r="C1750">
        <v>1.511583E-4</v>
      </c>
      <c r="E1750">
        <v>0.2109182389937107</v>
      </c>
      <c r="F1750">
        <v>0.18591194999999999</v>
      </c>
      <c r="G1750">
        <v>0.19350314465408805</v>
      </c>
    </row>
    <row r="1751" spans="1:7" x14ac:dyDescent="0.25">
      <c r="A1751">
        <v>1742</v>
      </c>
      <c r="B1751" s="21">
        <f t="shared" si="27"/>
        <v>0.112562893081761</v>
      </c>
      <c r="C1751">
        <v>1.5088499999999999E-4</v>
      </c>
      <c r="E1751">
        <v>0.112562893081761</v>
      </c>
      <c r="F1751">
        <v>0.10662735800000001</v>
      </c>
      <c r="G1751">
        <v>9.7279874213836479E-2</v>
      </c>
    </row>
    <row r="1752" spans="1:7" x14ac:dyDescent="0.25">
      <c r="A1752">
        <v>1743</v>
      </c>
      <c r="B1752" s="21">
        <f t="shared" si="27"/>
        <v>0.11868867924528302</v>
      </c>
      <c r="C1752">
        <v>1.4807829999999999E-4</v>
      </c>
      <c r="E1752">
        <v>0.11868867924528302</v>
      </c>
      <c r="F1752">
        <v>0.11018710700000001</v>
      </c>
      <c r="G1752">
        <v>0.10383647798742138</v>
      </c>
    </row>
    <row r="1753" spans="1:7" x14ac:dyDescent="0.25">
      <c r="A1753">
        <v>1744</v>
      </c>
      <c r="B1753" s="21">
        <f t="shared" si="27"/>
        <v>0.11757232704402515</v>
      </c>
      <c r="C1753">
        <v>1.5081880000000002E-4</v>
      </c>
      <c r="E1753">
        <v>0.11757232704402515</v>
      </c>
      <c r="F1753">
        <v>0.108987421</v>
      </c>
      <c r="G1753">
        <v>0.12056918238993712</v>
      </c>
    </row>
    <row r="1754" spans="1:7" x14ac:dyDescent="0.25">
      <c r="A1754">
        <v>1745</v>
      </c>
      <c r="B1754" s="21">
        <f t="shared" si="27"/>
        <v>4.3257861635220128E-2</v>
      </c>
      <c r="C1754">
        <v>1.508701E-4</v>
      </c>
      <c r="E1754">
        <v>4.3257861635220128E-2</v>
      </c>
      <c r="F1754">
        <v>4.4066038000000002E-2</v>
      </c>
      <c r="G1754">
        <v>4.4952830188679245E-2</v>
      </c>
    </row>
    <row r="1755" spans="1:7" x14ac:dyDescent="0.25">
      <c r="A1755">
        <v>1746</v>
      </c>
      <c r="B1755" s="21">
        <f t="shared" si="27"/>
        <v>0</v>
      </c>
      <c r="C1755">
        <v>1.6046680000000001E-4</v>
      </c>
      <c r="E1755">
        <v>0</v>
      </c>
      <c r="F1755">
        <v>0</v>
      </c>
      <c r="G1755">
        <v>0</v>
      </c>
    </row>
    <row r="1756" spans="1:7" x14ac:dyDescent="0.25">
      <c r="A1756">
        <v>1747</v>
      </c>
      <c r="B1756" s="21">
        <f t="shared" si="27"/>
        <v>0</v>
      </c>
      <c r="C1756">
        <v>1.7426750000000001E-4</v>
      </c>
      <c r="E1756">
        <v>0</v>
      </c>
      <c r="F1756">
        <v>0</v>
      </c>
      <c r="G1756">
        <v>0</v>
      </c>
    </row>
    <row r="1757" spans="1:7" x14ac:dyDescent="0.25">
      <c r="A1757">
        <v>1748</v>
      </c>
      <c r="B1757" s="21">
        <f t="shared" si="27"/>
        <v>0</v>
      </c>
      <c r="C1757">
        <v>1.770819E-4</v>
      </c>
      <c r="E1757">
        <v>0</v>
      </c>
      <c r="F1757">
        <v>0</v>
      </c>
      <c r="G1757">
        <v>0</v>
      </c>
    </row>
    <row r="1758" spans="1:7" x14ac:dyDescent="0.25">
      <c r="A1758">
        <v>1749</v>
      </c>
      <c r="B1758" s="21">
        <f t="shared" si="27"/>
        <v>0</v>
      </c>
      <c r="C1758">
        <v>1.601401E-4</v>
      </c>
      <c r="E1758">
        <v>0</v>
      </c>
      <c r="F1758">
        <v>0</v>
      </c>
      <c r="G1758">
        <v>0</v>
      </c>
    </row>
    <row r="1759" spans="1:7" x14ac:dyDescent="0.25">
      <c r="A1759">
        <v>1750</v>
      </c>
      <c r="B1759" s="21">
        <f t="shared" si="27"/>
        <v>0</v>
      </c>
      <c r="C1759">
        <v>1.4426170000000002E-4</v>
      </c>
      <c r="E1759">
        <v>0</v>
      </c>
      <c r="F1759">
        <v>0</v>
      </c>
      <c r="G1759">
        <v>0</v>
      </c>
    </row>
    <row r="1760" spans="1:7" x14ac:dyDescent="0.25">
      <c r="A1760">
        <v>1751</v>
      </c>
      <c r="B1760" s="21">
        <f t="shared" si="27"/>
        <v>0</v>
      </c>
      <c r="C1760">
        <v>1.2554929999999999E-4</v>
      </c>
      <c r="E1760">
        <v>0</v>
      </c>
      <c r="F1760">
        <v>0</v>
      </c>
      <c r="G1760">
        <v>0</v>
      </c>
    </row>
    <row r="1761" spans="1:7" x14ac:dyDescent="0.25">
      <c r="A1761">
        <v>1752</v>
      </c>
      <c r="B1761" s="21">
        <f t="shared" si="27"/>
        <v>0</v>
      </c>
      <c r="C1761">
        <v>1.0396900000000001E-4</v>
      </c>
      <c r="E1761">
        <v>0</v>
      </c>
      <c r="F1761">
        <v>0</v>
      </c>
      <c r="G1761">
        <v>0</v>
      </c>
    </row>
    <row r="1762" spans="1:7" x14ac:dyDescent="0.25">
      <c r="A1762">
        <v>1753</v>
      </c>
      <c r="B1762" s="21">
        <f t="shared" si="27"/>
        <v>0</v>
      </c>
      <c r="C1762">
        <v>8.1281199999999997E-5</v>
      </c>
      <c r="E1762">
        <v>0</v>
      </c>
      <c r="F1762">
        <v>0</v>
      </c>
      <c r="G1762">
        <v>0</v>
      </c>
    </row>
    <row r="1763" spans="1:7" x14ac:dyDescent="0.25">
      <c r="A1763">
        <v>1754</v>
      </c>
      <c r="B1763" s="21">
        <f t="shared" si="27"/>
        <v>0</v>
      </c>
      <c r="C1763">
        <v>7.1050599999999994E-5</v>
      </c>
      <c r="E1763">
        <v>0</v>
      </c>
      <c r="F1763">
        <v>0</v>
      </c>
      <c r="G1763">
        <v>0</v>
      </c>
    </row>
    <row r="1764" spans="1:7" x14ac:dyDescent="0.25">
      <c r="A1764">
        <v>1755</v>
      </c>
      <c r="B1764" s="21">
        <f t="shared" si="27"/>
        <v>0</v>
      </c>
      <c r="C1764">
        <v>6.7459200000000006E-5</v>
      </c>
      <c r="E1764">
        <v>0</v>
      </c>
      <c r="F1764">
        <v>0</v>
      </c>
      <c r="G1764">
        <v>0</v>
      </c>
    </row>
    <row r="1765" spans="1:7" x14ac:dyDescent="0.25">
      <c r="A1765">
        <v>1756</v>
      </c>
      <c r="B1765" s="21">
        <f t="shared" si="27"/>
        <v>0</v>
      </c>
      <c r="C1765">
        <v>6.6057400000000009E-5</v>
      </c>
      <c r="E1765">
        <v>0</v>
      </c>
      <c r="F1765">
        <v>0</v>
      </c>
      <c r="G1765">
        <v>0</v>
      </c>
    </row>
    <row r="1766" spans="1:7" x14ac:dyDescent="0.25">
      <c r="A1766">
        <v>1757</v>
      </c>
      <c r="B1766" s="21">
        <f t="shared" si="27"/>
        <v>0</v>
      </c>
      <c r="C1766">
        <v>6.68415E-5</v>
      </c>
      <c r="E1766">
        <v>0</v>
      </c>
      <c r="F1766">
        <v>0</v>
      </c>
      <c r="G1766">
        <v>0</v>
      </c>
    </row>
    <row r="1767" spans="1:7" x14ac:dyDescent="0.25">
      <c r="A1767">
        <v>1758</v>
      </c>
      <c r="B1767" s="21">
        <f t="shared" si="27"/>
        <v>0</v>
      </c>
      <c r="C1767">
        <v>7.4463799999999997E-5</v>
      </c>
      <c r="E1767">
        <v>0</v>
      </c>
      <c r="F1767">
        <v>0</v>
      </c>
      <c r="G1767">
        <v>0</v>
      </c>
    </row>
    <row r="1768" spans="1:7" x14ac:dyDescent="0.25">
      <c r="A1768">
        <v>1759</v>
      </c>
      <c r="B1768" s="21">
        <f t="shared" si="27"/>
        <v>3.9729559748427672E-2</v>
      </c>
      <c r="C1768">
        <v>8.8976699999999991E-5</v>
      </c>
      <c r="E1768">
        <v>3.9729559748427672E-2</v>
      </c>
      <c r="F1768">
        <v>5.7399370999999998E-2</v>
      </c>
      <c r="G1768">
        <v>0.12687106918238994</v>
      </c>
    </row>
    <row r="1769" spans="1:7" x14ac:dyDescent="0.25">
      <c r="A1769">
        <v>1760</v>
      </c>
      <c r="B1769" s="21">
        <f t="shared" si="27"/>
        <v>0.24712264150943397</v>
      </c>
      <c r="C1769">
        <v>1.1022459999999999E-4</v>
      </c>
      <c r="E1769">
        <v>0.24712264150943397</v>
      </c>
      <c r="F1769">
        <v>0.23015723299999999</v>
      </c>
      <c r="G1769">
        <v>0.51160377358490572</v>
      </c>
    </row>
    <row r="1770" spans="1:7" x14ac:dyDescent="0.25">
      <c r="A1770">
        <v>1761</v>
      </c>
      <c r="B1770" s="21">
        <f t="shared" si="27"/>
        <v>0.49056603773584906</v>
      </c>
      <c r="C1770">
        <v>1.2633389999999999E-4</v>
      </c>
      <c r="E1770">
        <v>0.49056603773584906</v>
      </c>
      <c r="F1770">
        <v>0.32727987400000003</v>
      </c>
      <c r="G1770">
        <v>0.73921383647798733</v>
      </c>
    </row>
    <row r="1771" spans="1:7" x14ac:dyDescent="0.25">
      <c r="A1771">
        <v>1762</v>
      </c>
      <c r="B1771" s="21">
        <f t="shared" si="27"/>
        <v>0.64647798742138374</v>
      </c>
      <c r="C1771">
        <v>1.382186E-4</v>
      </c>
      <c r="E1771">
        <v>0.64647798742138374</v>
      </c>
      <c r="F1771">
        <v>0.34979559700000001</v>
      </c>
      <c r="G1771">
        <v>0.79591194968553458</v>
      </c>
    </row>
    <row r="1772" spans="1:7" x14ac:dyDescent="0.25">
      <c r="A1772">
        <v>1763</v>
      </c>
      <c r="B1772" s="21">
        <f t="shared" si="27"/>
        <v>0.65235849056603779</v>
      </c>
      <c r="C1772">
        <v>1.4368369999999999E-4</v>
      </c>
      <c r="E1772">
        <v>0.65235849056603779</v>
      </c>
      <c r="F1772">
        <v>0.38155660400000002</v>
      </c>
      <c r="G1772">
        <v>0.71487421383647809</v>
      </c>
    </row>
    <row r="1773" spans="1:7" x14ac:dyDescent="0.25">
      <c r="A1773">
        <v>1764</v>
      </c>
      <c r="B1773" s="21">
        <f t="shared" si="27"/>
        <v>0.18705031446540882</v>
      </c>
      <c r="C1773">
        <v>1.458327E-4</v>
      </c>
      <c r="E1773">
        <v>0.18705031446540882</v>
      </c>
      <c r="F1773">
        <v>0.16948113200000001</v>
      </c>
      <c r="G1773">
        <v>0.16978930817610061</v>
      </c>
    </row>
    <row r="1774" spans="1:7" x14ac:dyDescent="0.25">
      <c r="A1774">
        <v>1765</v>
      </c>
      <c r="B1774" s="21">
        <f t="shared" si="27"/>
        <v>0.31827044025157236</v>
      </c>
      <c r="C1774">
        <v>1.4568140000000002E-4</v>
      </c>
      <c r="E1774">
        <v>0.31827044025157236</v>
      </c>
      <c r="F1774">
        <v>0.24603773600000001</v>
      </c>
      <c r="G1774">
        <v>0.31159433962264149</v>
      </c>
    </row>
    <row r="1775" spans="1:7" x14ac:dyDescent="0.25">
      <c r="A1775">
        <v>1766</v>
      </c>
      <c r="B1775" s="21">
        <f t="shared" si="27"/>
        <v>0.51267295597484275</v>
      </c>
      <c r="C1775">
        <v>1.3963350000000002E-4</v>
      </c>
      <c r="E1775">
        <v>0.51267295597484275</v>
      </c>
      <c r="F1775">
        <v>0.31981132099999998</v>
      </c>
      <c r="G1775">
        <v>0.57245283018867932</v>
      </c>
    </row>
    <row r="1776" spans="1:7" x14ac:dyDescent="0.25">
      <c r="A1776">
        <v>1767</v>
      </c>
      <c r="B1776" s="21">
        <f t="shared" si="27"/>
        <v>0.46833333333333332</v>
      </c>
      <c r="C1776">
        <v>1.2816759999999998E-4</v>
      </c>
      <c r="E1776">
        <v>0.46833333333333332</v>
      </c>
      <c r="F1776">
        <v>0.301037736</v>
      </c>
      <c r="G1776">
        <v>0.61075471698113204</v>
      </c>
    </row>
    <row r="1777" spans="1:7" x14ac:dyDescent="0.25">
      <c r="A1777">
        <v>1768</v>
      </c>
      <c r="B1777" s="21">
        <f t="shared" si="27"/>
        <v>0.34084905660377363</v>
      </c>
      <c r="C1777">
        <v>1.2433480000000001E-4</v>
      </c>
      <c r="E1777">
        <v>0.34084905660377363</v>
      </c>
      <c r="F1777">
        <v>0.26803459099999999</v>
      </c>
      <c r="G1777">
        <v>0.57864779874213834</v>
      </c>
    </row>
    <row r="1778" spans="1:7" x14ac:dyDescent="0.25">
      <c r="A1778">
        <v>1769</v>
      </c>
      <c r="B1778" s="21">
        <f t="shared" si="27"/>
        <v>0.10700628930817609</v>
      </c>
      <c r="C1778">
        <v>1.2762979999999998E-4</v>
      </c>
      <c r="E1778">
        <v>0.10700628930817609</v>
      </c>
      <c r="F1778">
        <v>0.120237421</v>
      </c>
      <c r="G1778">
        <v>0.23944339622641508</v>
      </c>
    </row>
    <row r="1779" spans="1:7" x14ac:dyDescent="0.25">
      <c r="A1779">
        <v>1770</v>
      </c>
      <c r="B1779" s="21">
        <f t="shared" si="27"/>
        <v>0</v>
      </c>
      <c r="C1779">
        <v>1.4137680000000003E-4</v>
      </c>
      <c r="E1779">
        <v>0</v>
      </c>
      <c r="F1779">
        <v>0</v>
      </c>
      <c r="G1779">
        <v>0</v>
      </c>
    </row>
    <row r="1780" spans="1:7" x14ac:dyDescent="0.25">
      <c r="A1780">
        <v>1771</v>
      </c>
      <c r="B1780" s="21">
        <f t="shared" si="27"/>
        <v>0</v>
      </c>
      <c r="C1780">
        <v>1.6133840000000002E-4</v>
      </c>
      <c r="E1780">
        <v>0</v>
      </c>
      <c r="F1780">
        <v>0</v>
      </c>
      <c r="G1780">
        <v>0</v>
      </c>
    </row>
    <row r="1781" spans="1:7" x14ac:dyDescent="0.25">
      <c r="A1781">
        <v>1772</v>
      </c>
      <c r="B1781" s="21">
        <f t="shared" si="27"/>
        <v>0</v>
      </c>
      <c r="C1781">
        <v>1.660078E-4</v>
      </c>
      <c r="E1781">
        <v>0</v>
      </c>
      <c r="F1781">
        <v>0</v>
      </c>
      <c r="G1781">
        <v>0</v>
      </c>
    </row>
    <row r="1782" spans="1:7" x14ac:dyDescent="0.25">
      <c r="A1782">
        <v>1773</v>
      </c>
      <c r="B1782" s="21">
        <f t="shared" si="27"/>
        <v>0</v>
      </c>
      <c r="C1782">
        <v>1.5808799999999999E-4</v>
      </c>
      <c r="E1782">
        <v>0</v>
      </c>
      <c r="F1782">
        <v>0</v>
      </c>
      <c r="G1782">
        <v>0</v>
      </c>
    </row>
    <row r="1783" spans="1:7" x14ac:dyDescent="0.25">
      <c r="A1783">
        <v>1774</v>
      </c>
      <c r="B1783" s="21">
        <f t="shared" si="27"/>
        <v>0</v>
      </c>
      <c r="C1783">
        <v>1.383438E-4</v>
      </c>
      <c r="E1783">
        <v>0</v>
      </c>
      <c r="F1783">
        <v>0</v>
      </c>
      <c r="G1783">
        <v>0</v>
      </c>
    </row>
    <row r="1784" spans="1:7" x14ac:dyDescent="0.25">
      <c r="A1784">
        <v>1775</v>
      </c>
      <c r="B1784" s="21">
        <f t="shared" si="27"/>
        <v>0</v>
      </c>
      <c r="C1784">
        <v>1.1439949999999999E-4</v>
      </c>
      <c r="E1784">
        <v>0</v>
      </c>
      <c r="F1784">
        <v>0</v>
      </c>
      <c r="G1784">
        <v>0</v>
      </c>
    </row>
    <row r="1785" spans="1:7" x14ac:dyDescent="0.25">
      <c r="A1785">
        <v>1776</v>
      </c>
      <c r="B1785" s="21">
        <f t="shared" si="27"/>
        <v>0</v>
      </c>
      <c r="C1785">
        <v>9.2363600000000011E-5</v>
      </c>
      <c r="E1785">
        <v>0</v>
      </c>
      <c r="F1785">
        <v>0</v>
      </c>
      <c r="G1785">
        <v>0</v>
      </c>
    </row>
    <row r="1786" spans="1:7" x14ac:dyDescent="0.25">
      <c r="A1786">
        <v>1777</v>
      </c>
      <c r="B1786" s="21">
        <f t="shared" si="27"/>
        <v>0</v>
      </c>
      <c r="C1786">
        <v>7.4763600000000004E-5</v>
      </c>
      <c r="E1786">
        <v>0</v>
      </c>
      <c r="F1786">
        <v>0</v>
      </c>
      <c r="G1786">
        <v>0</v>
      </c>
    </row>
    <row r="1787" spans="1:7" x14ac:dyDescent="0.25">
      <c r="A1787">
        <v>1778</v>
      </c>
      <c r="B1787" s="21">
        <f t="shared" si="27"/>
        <v>0</v>
      </c>
      <c r="C1787">
        <v>6.6418299999999994E-5</v>
      </c>
      <c r="E1787">
        <v>0</v>
      </c>
      <c r="F1787">
        <v>0</v>
      </c>
      <c r="G1787">
        <v>0</v>
      </c>
    </row>
    <row r="1788" spans="1:7" x14ac:dyDescent="0.25">
      <c r="A1788">
        <v>1779</v>
      </c>
      <c r="B1788" s="21">
        <f t="shared" si="27"/>
        <v>0</v>
      </c>
      <c r="C1788">
        <v>6.2606699999999998E-5</v>
      </c>
      <c r="E1788">
        <v>0</v>
      </c>
      <c r="F1788">
        <v>0</v>
      </c>
      <c r="G1788">
        <v>0</v>
      </c>
    </row>
    <row r="1789" spans="1:7" x14ac:dyDescent="0.25">
      <c r="A1789">
        <v>1780</v>
      </c>
      <c r="B1789" s="21">
        <f t="shared" si="27"/>
        <v>0</v>
      </c>
      <c r="C1789">
        <v>6.2568699999999996E-5</v>
      </c>
      <c r="E1789">
        <v>0</v>
      </c>
      <c r="F1789">
        <v>0</v>
      </c>
      <c r="G1789">
        <v>0</v>
      </c>
    </row>
    <row r="1790" spans="1:7" x14ac:dyDescent="0.25">
      <c r="A1790">
        <v>1781</v>
      </c>
      <c r="B1790" s="21">
        <f t="shared" si="27"/>
        <v>0</v>
      </c>
      <c r="C1790">
        <v>7.0417400000000001E-5</v>
      </c>
      <c r="E1790">
        <v>0</v>
      </c>
      <c r="F1790">
        <v>0</v>
      </c>
      <c r="G1790">
        <v>0</v>
      </c>
    </row>
    <row r="1791" spans="1:7" x14ac:dyDescent="0.25">
      <c r="A1791">
        <v>1782</v>
      </c>
      <c r="B1791" s="21">
        <f t="shared" si="27"/>
        <v>0</v>
      </c>
      <c r="C1791">
        <v>8.6224599999999994E-5</v>
      </c>
      <c r="E1791">
        <v>0</v>
      </c>
      <c r="F1791">
        <v>0</v>
      </c>
      <c r="G1791">
        <v>0</v>
      </c>
    </row>
    <row r="1792" spans="1:7" x14ac:dyDescent="0.25">
      <c r="A1792">
        <v>1783</v>
      </c>
      <c r="B1792" s="21">
        <f t="shared" si="27"/>
        <v>0</v>
      </c>
      <c r="C1792">
        <v>1.103586E-4</v>
      </c>
      <c r="E1792">
        <v>0</v>
      </c>
      <c r="F1792">
        <v>2.0065999999999999E-4</v>
      </c>
      <c r="G1792">
        <v>0</v>
      </c>
    </row>
    <row r="1793" spans="1:7" x14ac:dyDescent="0.25">
      <c r="A1793">
        <v>1784</v>
      </c>
      <c r="B1793" s="21">
        <f t="shared" si="27"/>
        <v>2.9774528301886795E-2</v>
      </c>
      <c r="C1793">
        <v>1.2379789999999999E-4</v>
      </c>
      <c r="E1793">
        <v>2.9774528301886795E-2</v>
      </c>
      <c r="F1793">
        <v>2.9830189E-2</v>
      </c>
      <c r="G1793">
        <v>1.6504716981132074E-2</v>
      </c>
    </row>
    <row r="1794" spans="1:7" x14ac:dyDescent="0.25">
      <c r="A1794">
        <v>1785</v>
      </c>
      <c r="B1794" s="21">
        <f t="shared" si="27"/>
        <v>5.6619496855345917E-2</v>
      </c>
      <c r="C1794">
        <v>1.259117E-4</v>
      </c>
      <c r="E1794">
        <v>5.6619496855345917E-2</v>
      </c>
      <c r="F1794">
        <v>5.6022013000000002E-2</v>
      </c>
      <c r="G1794">
        <v>4.2864779874213839E-2</v>
      </c>
    </row>
    <row r="1795" spans="1:7" x14ac:dyDescent="0.25">
      <c r="A1795">
        <v>1786</v>
      </c>
      <c r="B1795" s="21">
        <f t="shared" si="27"/>
        <v>0.10331132075471697</v>
      </c>
      <c r="C1795">
        <v>1.2729119999999999E-4</v>
      </c>
      <c r="E1795">
        <v>0.10331132075471697</v>
      </c>
      <c r="F1795">
        <v>9.8512579000000003E-2</v>
      </c>
      <c r="G1795">
        <v>8.8025157232704404E-2</v>
      </c>
    </row>
    <row r="1796" spans="1:7" x14ac:dyDescent="0.25">
      <c r="A1796">
        <v>1787</v>
      </c>
      <c r="B1796" s="21">
        <f t="shared" si="27"/>
        <v>0.12357547169811321</v>
      </c>
      <c r="C1796">
        <v>1.21513E-4</v>
      </c>
      <c r="E1796">
        <v>0.12357547169811321</v>
      </c>
      <c r="F1796">
        <v>0.11711478</v>
      </c>
      <c r="G1796">
        <v>0.10859433962264151</v>
      </c>
    </row>
    <row r="1797" spans="1:7" x14ac:dyDescent="0.25">
      <c r="A1797">
        <v>1788</v>
      </c>
      <c r="B1797" s="21">
        <f t="shared" si="27"/>
        <v>0.11206289308176101</v>
      </c>
      <c r="C1797">
        <v>1.205325E-4</v>
      </c>
      <c r="E1797">
        <v>0.11206289308176101</v>
      </c>
      <c r="F1797">
        <v>0.107470126</v>
      </c>
      <c r="G1797">
        <v>9.8889937106918249E-2</v>
      </c>
    </row>
    <row r="1798" spans="1:7" x14ac:dyDescent="0.25">
      <c r="A1798">
        <v>1789</v>
      </c>
      <c r="B1798" s="21">
        <f t="shared" ref="B1798:B1861" si="28">IF(rodzaj=$E$6,E1798,IF(rodzaj=$F$6,F1798,G1798))</f>
        <v>8.9317610062893071E-2</v>
      </c>
      <c r="C1798">
        <v>1.188654E-4</v>
      </c>
      <c r="E1798">
        <v>8.9317610062893071E-2</v>
      </c>
      <c r="F1798">
        <v>8.7081760999999994E-2</v>
      </c>
      <c r="G1798">
        <v>7.7657232704402515E-2</v>
      </c>
    </row>
    <row r="1799" spans="1:7" x14ac:dyDescent="0.25">
      <c r="A1799">
        <v>1790</v>
      </c>
      <c r="B1799" s="21">
        <f t="shared" si="28"/>
        <v>7.6166666666666674E-2</v>
      </c>
      <c r="C1799">
        <v>1.23793E-4</v>
      </c>
      <c r="E1799">
        <v>7.6166666666666674E-2</v>
      </c>
      <c r="F1799">
        <v>7.4797169999999996E-2</v>
      </c>
      <c r="G1799">
        <v>6.3918238993710685E-2</v>
      </c>
    </row>
    <row r="1800" spans="1:7" x14ac:dyDescent="0.25">
      <c r="A1800">
        <v>1791</v>
      </c>
      <c r="B1800" s="21">
        <f t="shared" si="28"/>
        <v>5.2163522012578616E-2</v>
      </c>
      <c r="C1800">
        <v>1.2481029999999999E-4</v>
      </c>
      <c r="E1800">
        <v>5.2163522012578616E-2</v>
      </c>
      <c r="F1800">
        <v>5.2139936999999997E-2</v>
      </c>
      <c r="G1800">
        <v>3.9477987421383649E-2</v>
      </c>
    </row>
    <row r="1801" spans="1:7" x14ac:dyDescent="0.25">
      <c r="A1801">
        <v>1792</v>
      </c>
      <c r="B1801" s="21">
        <f t="shared" si="28"/>
        <v>4.1399371069182393E-2</v>
      </c>
      <c r="C1801">
        <v>1.3502500000000002E-4</v>
      </c>
      <c r="E1801">
        <v>4.1399371069182393E-2</v>
      </c>
      <c r="F1801">
        <v>4.1339622999999999E-2</v>
      </c>
      <c r="G1801">
        <v>2.7043081761006289E-2</v>
      </c>
    </row>
    <row r="1802" spans="1:7" x14ac:dyDescent="0.25">
      <c r="A1802">
        <v>1793</v>
      </c>
      <c r="B1802" s="21">
        <f t="shared" si="28"/>
        <v>1.4722641509433962E-2</v>
      </c>
      <c r="C1802">
        <v>1.456094E-4</v>
      </c>
      <c r="E1802">
        <v>1.4722641509433962E-2</v>
      </c>
      <c r="F1802">
        <v>1.4693395999999999E-2</v>
      </c>
      <c r="G1802">
        <v>3.5518867924528301E-3</v>
      </c>
    </row>
    <row r="1803" spans="1:7" x14ac:dyDescent="0.25">
      <c r="A1803">
        <v>1794</v>
      </c>
      <c r="B1803" s="21">
        <f t="shared" si="28"/>
        <v>0</v>
      </c>
      <c r="C1803">
        <v>1.6217280000000001E-4</v>
      </c>
      <c r="E1803">
        <v>0</v>
      </c>
      <c r="F1803">
        <v>0</v>
      </c>
      <c r="G1803">
        <v>0</v>
      </c>
    </row>
    <row r="1804" spans="1:7" x14ac:dyDescent="0.25">
      <c r="A1804">
        <v>1795</v>
      </c>
      <c r="B1804" s="21">
        <f t="shared" si="28"/>
        <v>0</v>
      </c>
      <c r="C1804">
        <v>1.7523840000000001E-4</v>
      </c>
      <c r="E1804">
        <v>0</v>
      </c>
      <c r="F1804">
        <v>0</v>
      </c>
      <c r="G1804">
        <v>0</v>
      </c>
    </row>
    <row r="1805" spans="1:7" x14ac:dyDescent="0.25">
      <c r="A1805">
        <v>1796</v>
      </c>
      <c r="B1805" s="21">
        <f t="shared" si="28"/>
        <v>0</v>
      </c>
      <c r="C1805">
        <v>1.780769E-4</v>
      </c>
      <c r="E1805">
        <v>0</v>
      </c>
      <c r="F1805">
        <v>0</v>
      </c>
      <c r="G1805">
        <v>0</v>
      </c>
    </row>
    <row r="1806" spans="1:7" x14ac:dyDescent="0.25">
      <c r="A1806">
        <v>1797</v>
      </c>
      <c r="B1806" s="21">
        <f t="shared" si="28"/>
        <v>0</v>
      </c>
      <c r="C1806">
        <v>1.6597650000000001E-4</v>
      </c>
      <c r="E1806">
        <v>0</v>
      </c>
      <c r="F1806">
        <v>0</v>
      </c>
      <c r="G1806">
        <v>0</v>
      </c>
    </row>
    <row r="1807" spans="1:7" x14ac:dyDescent="0.25">
      <c r="A1807">
        <v>1798</v>
      </c>
      <c r="B1807" s="21">
        <f t="shared" si="28"/>
        <v>0</v>
      </c>
      <c r="C1807">
        <v>1.4579320000000001E-4</v>
      </c>
      <c r="E1807">
        <v>0</v>
      </c>
      <c r="F1807">
        <v>0</v>
      </c>
      <c r="G1807">
        <v>0</v>
      </c>
    </row>
    <row r="1808" spans="1:7" x14ac:dyDescent="0.25">
      <c r="A1808">
        <v>1799</v>
      </c>
      <c r="B1808" s="21">
        <f t="shared" si="28"/>
        <v>0</v>
      </c>
      <c r="C1808">
        <v>1.161957E-4</v>
      </c>
      <c r="E1808">
        <v>0</v>
      </c>
      <c r="F1808">
        <v>0</v>
      </c>
      <c r="G1808">
        <v>0</v>
      </c>
    </row>
    <row r="1809" spans="1:7" x14ac:dyDescent="0.25">
      <c r="A1809">
        <v>1800</v>
      </c>
      <c r="B1809" s="21">
        <f t="shared" si="28"/>
        <v>0</v>
      </c>
      <c r="C1809">
        <v>9.271230000000001E-5</v>
      </c>
      <c r="E1809">
        <v>0</v>
      </c>
      <c r="F1809">
        <v>0</v>
      </c>
      <c r="G1809">
        <v>0</v>
      </c>
    </row>
    <row r="1810" spans="1:7" x14ac:dyDescent="0.25">
      <c r="A1810">
        <v>1801</v>
      </c>
      <c r="B1810" s="21">
        <f t="shared" si="28"/>
        <v>0</v>
      </c>
      <c r="C1810">
        <v>7.2365699999999997E-5</v>
      </c>
      <c r="E1810">
        <v>0</v>
      </c>
      <c r="F1810">
        <v>0</v>
      </c>
      <c r="G1810">
        <v>0</v>
      </c>
    </row>
    <row r="1811" spans="1:7" x14ac:dyDescent="0.25">
      <c r="A1811">
        <v>1802</v>
      </c>
      <c r="B1811" s="21">
        <f t="shared" si="28"/>
        <v>0</v>
      </c>
      <c r="C1811">
        <v>6.5827800000000007E-5</v>
      </c>
      <c r="E1811">
        <v>0</v>
      </c>
      <c r="F1811">
        <v>0</v>
      </c>
      <c r="G1811">
        <v>0</v>
      </c>
    </row>
    <row r="1812" spans="1:7" x14ac:dyDescent="0.25">
      <c r="A1812">
        <v>1803</v>
      </c>
      <c r="B1812" s="21">
        <f t="shared" si="28"/>
        <v>0</v>
      </c>
      <c r="C1812">
        <v>6.22925E-5</v>
      </c>
      <c r="E1812">
        <v>0</v>
      </c>
      <c r="F1812">
        <v>0</v>
      </c>
      <c r="G1812">
        <v>0</v>
      </c>
    </row>
    <row r="1813" spans="1:7" x14ac:dyDescent="0.25">
      <c r="A1813">
        <v>1804</v>
      </c>
      <c r="B1813" s="21">
        <f t="shared" si="28"/>
        <v>0</v>
      </c>
      <c r="C1813">
        <v>6.2649200000000003E-5</v>
      </c>
      <c r="E1813">
        <v>0</v>
      </c>
      <c r="F1813">
        <v>0</v>
      </c>
      <c r="G1813">
        <v>0</v>
      </c>
    </row>
    <row r="1814" spans="1:7" x14ac:dyDescent="0.25">
      <c r="A1814">
        <v>1805</v>
      </c>
      <c r="B1814" s="21">
        <f t="shared" si="28"/>
        <v>0</v>
      </c>
      <c r="C1814">
        <v>6.9677800000000006E-5</v>
      </c>
      <c r="E1814">
        <v>0</v>
      </c>
      <c r="F1814">
        <v>0</v>
      </c>
      <c r="G1814">
        <v>0</v>
      </c>
    </row>
    <row r="1815" spans="1:7" x14ac:dyDescent="0.25">
      <c r="A1815">
        <v>1806</v>
      </c>
      <c r="B1815" s="21">
        <f t="shared" si="28"/>
        <v>0</v>
      </c>
      <c r="C1815">
        <v>8.633399999999999E-5</v>
      </c>
      <c r="E1815">
        <v>0</v>
      </c>
      <c r="F1815">
        <v>0</v>
      </c>
      <c r="G1815">
        <v>0</v>
      </c>
    </row>
    <row r="1816" spans="1:7" x14ac:dyDescent="0.25">
      <c r="A1816">
        <v>1807</v>
      </c>
      <c r="B1816" s="21">
        <f t="shared" si="28"/>
        <v>4.3477987421383646E-3</v>
      </c>
      <c r="C1816">
        <v>1.107721E-4</v>
      </c>
      <c r="E1816">
        <v>4.3477987421383646E-3</v>
      </c>
      <c r="F1816">
        <v>4.1297169999999998E-3</v>
      </c>
      <c r="G1816">
        <v>0</v>
      </c>
    </row>
    <row r="1817" spans="1:7" x14ac:dyDescent="0.25">
      <c r="A1817">
        <v>1808</v>
      </c>
      <c r="B1817" s="21">
        <f t="shared" si="28"/>
        <v>3.8993710691823898E-2</v>
      </c>
      <c r="C1817">
        <v>1.2188640000000001E-4</v>
      </c>
      <c r="E1817">
        <v>3.8993710691823898E-2</v>
      </c>
      <c r="F1817">
        <v>3.8864780000000002E-2</v>
      </c>
      <c r="G1817">
        <v>2.5704402515723267E-2</v>
      </c>
    </row>
    <row r="1818" spans="1:7" x14ac:dyDescent="0.25">
      <c r="A1818">
        <v>1809</v>
      </c>
      <c r="B1818" s="21">
        <f t="shared" si="28"/>
        <v>0.11664779874213836</v>
      </c>
      <c r="C1818">
        <v>1.2626249999999999E-4</v>
      </c>
      <c r="E1818">
        <v>0.11664779874213836</v>
      </c>
      <c r="F1818">
        <v>0.109147799</v>
      </c>
      <c r="G1818">
        <v>0.10450943396226414</v>
      </c>
    </row>
    <row r="1819" spans="1:7" x14ac:dyDescent="0.25">
      <c r="A1819">
        <v>1810</v>
      </c>
      <c r="B1819" s="21">
        <f t="shared" si="28"/>
        <v>0.10831132075471699</v>
      </c>
      <c r="C1819">
        <v>1.2583199999999998E-4</v>
      </c>
      <c r="E1819">
        <v>0.10831132075471699</v>
      </c>
      <c r="F1819">
        <v>0.10293081799999999</v>
      </c>
      <c r="G1819">
        <v>9.2999999999999999E-2</v>
      </c>
    </row>
    <row r="1820" spans="1:7" x14ac:dyDescent="0.25">
      <c r="A1820">
        <v>1811</v>
      </c>
      <c r="B1820" s="21">
        <f t="shared" si="28"/>
        <v>0.16149371069182389</v>
      </c>
      <c r="C1820">
        <v>1.2488460000000001E-4</v>
      </c>
      <c r="E1820">
        <v>0.16149371069182389</v>
      </c>
      <c r="F1820">
        <v>0.149072327</v>
      </c>
      <c r="G1820">
        <v>0.14510691823899372</v>
      </c>
    </row>
    <row r="1821" spans="1:7" x14ac:dyDescent="0.25">
      <c r="A1821">
        <v>1812</v>
      </c>
      <c r="B1821" s="21">
        <f t="shared" si="28"/>
        <v>7.1748427672955972E-2</v>
      </c>
      <c r="C1821">
        <v>1.2481800000000001E-4</v>
      </c>
      <c r="E1821">
        <v>7.1748427672955972E-2</v>
      </c>
      <c r="F1821">
        <v>7.1033019000000003E-2</v>
      </c>
      <c r="G1821">
        <v>6.2295597484276731E-2</v>
      </c>
    </row>
    <row r="1822" spans="1:7" x14ac:dyDescent="0.25">
      <c r="A1822">
        <v>1813</v>
      </c>
      <c r="B1822" s="21">
        <f t="shared" si="28"/>
        <v>0.12290251572327043</v>
      </c>
      <c r="C1822">
        <v>1.211556E-4</v>
      </c>
      <c r="E1822">
        <v>0.12290251572327043</v>
      </c>
      <c r="F1822">
        <v>0.11686163500000001</v>
      </c>
      <c r="G1822">
        <v>0.10892138364779874</v>
      </c>
    </row>
    <row r="1823" spans="1:7" x14ac:dyDescent="0.25">
      <c r="A1823">
        <v>1814</v>
      </c>
      <c r="B1823" s="21">
        <f t="shared" si="28"/>
        <v>0.13894968553459119</v>
      </c>
      <c r="C1823">
        <v>1.2212249999999999E-4</v>
      </c>
      <c r="E1823">
        <v>0.13894968553459119</v>
      </c>
      <c r="F1823">
        <v>0.129721698</v>
      </c>
      <c r="G1823">
        <v>0.12294968553459119</v>
      </c>
    </row>
    <row r="1824" spans="1:7" x14ac:dyDescent="0.25">
      <c r="A1824">
        <v>1815</v>
      </c>
      <c r="B1824" s="21">
        <f t="shared" si="28"/>
        <v>8.9801886792452823E-2</v>
      </c>
      <c r="C1824">
        <v>1.229085E-4</v>
      </c>
      <c r="E1824">
        <v>8.9801886792452823E-2</v>
      </c>
      <c r="F1824">
        <v>8.6253145000000003E-2</v>
      </c>
      <c r="G1824">
        <v>7.50062893081761E-2</v>
      </c>
    </row>
    <row r="1825" spans="1:7" x14ac:dyDescent="0.25">
      <c r="A1825">
        <v>1816</v>
      </c>
      <c r="B1825" s="21">
        <f t="shared" si="28"/>
        <v>6.9242138364779868E-2</v>
      </c>
      <c r="C1825">
        <v>1.2835359999999998E-4</v>
      </c>
      <c r="E1825">
        <v>6.9242138364779868E-2</v>
      </c>
      <c r="F1825">
        <v>6.7512579000000003E-2</v>
      </c>
      <c r="G1825">
        <v>5.6544025157232704E-2</v>
      </c>
    </row>
    <row r="1826" spans="1:7" x14ac:dyDescent="0.25">
      <c r="A1826">
        <v>1817</v>
      </c>
      <c r="B1826" s="21">
        <f t="shared" si="28"/>
        <v>1.8646540880503146E-2</v>
      </c>
      <c r="C1826">
        <v>1.403566E-4</v>
      </c>
      <c r="E1826">
        <v>1.8646540880503146E-2</v>
      </c>
      <c r="F1826">
        <v>1.8696541000000001E-2</v>
      </c>
      <c r="G1826">
        <v>7.5028301886792461E-3</v>
      </c>
    </row>
    <row r="1827" spans="1:7" x14ac:dyDescent="0.25">
      <c r="A1827">
        <v>1818</v>
      </c>
      <c r="B1827" s="21">
        <f t="shared" si="28"/>
        <v>0</v>
      </c>
      <c r="C1827">
        <v>1.5102209999999999E-4</v>
      </c>
      <c r="E1827">
        <v>0</v>
      </c>
      <c r="F1827">
        <v>0</v>
      </c>
      <c r="G1827">
        <v>0</v>
      </c>
    </row>
    <row r="1828" spans="1:7" x14ac:dyDescent="0.25">
      <c r="A1828">
        <v>1819</v>
      </c>
      <c r="B1828" s="21">
        <f t="shared" si="28"/>
        <v>0</v>
      </c>
      <c r="C1828">
        <v>1.7078380000000001E-4</v>
      </c>
      <c r="E1828">
        <v>0</v>
      </c>
      <c r="F1828">
        <v>0</v>
      </c>
      <c r="G1828">
        <v>0</v>
      </c>
    </row>
    <row r="1829" spans="1:7" x14ac:dyDescent="0.25">
      <c r="A1829">
        <v>1820</v>
      </c>
      <c r="B1829" s="21">
        <f t="shared" si="28"/>
        <v>0</v>
      </c>
      <c r="C1829">
        <v>1.73747E-4</v>
      </c>
      <c r="E1829">
        <v>0</v>
      </c>
      <c r="F1829">
        <v>0</v>
      </c>
      <c r="G1829">
        <v>0</v>
      </c>
    </row>
    <row r="1830" spans="1:7" x14ac:dyDescent="0.25">
      <c r="A1830">
        <v>1821</v>
      </c>
      <c r="B1830" s="21">
        <f t="shared" si="28"/>
        <v>0</v>
      </c>
      <c r="C1830">
        <v>1.6409049999999999E-4</v>
      </c>
      <c r="E1830">
        <v>0</v>
      </c>
      <c r="F1830">
        <v>0</v>
      </c>
      <c r="G1830">
        <v>0</v>
      </c>
    </row>
    <row r="1831" spans="1:7" x14ac:dyDescent="0.25">
      <c r="A1831">
        <v>1822</v>
      </c>
      <c r="B1831" s="21">
        <f t="shared" si="28"/>
        <v>0</v>
      </c>
      <c r="C1831">
        <v>1.410409E-4</v>
      </c>
      <c r="E1831">
        <v>0</v>
      </c>
      <c r="F1831">
        <v>0</v>
      </c>
      <c r="G1831">
        <v>0</v>
      </c>
    </row>
    <row r="1832" spans="1:7" x14ac:dyDescent="0.25">
      <c r="A1832">
        <v>1823</v>
      </c>
      <c r="B1832" s="21">
        <f t="shared" si="28"/>
        <v>0</v>
      </c>
      <c r="C1832">
        <v>1.148613E-4</v>
      </c>
      <c r="E1832">
        <v>0</v>
      </c>
      <c r="F1832">
        <v>0</v>
      </c>
      <c r="G1832">
        <v>0</v>
      </c>
    </row>
    <row r="1833" spans="1:7" x14ac:dyDescent="0.25">
      <c r="A1833">
        <v>1824</v>
      </c>
      <c r="B1833" s="21">
        <f t="shared" si="28"/>
        <v>0</v>
      </c>
      <c r="C1833">
        <v>9.2196599999999997E-5</v>
      </c>
      <c r="E1833">
        <v>0</v>
      </c>
      <c r="F1833">
        <v>0</v>
      </c>
      <c r="G1833">
        <v>0</v>
      </c>
    </row>
    <row r="1834" spans="1:7" x14ac:dyDescent="0.25">
      <c r="A1834">
        <v>1825</v>
      </c>
      <c r="B1834" s="21">
        <f t="shared" si="28"/>
        <v>0</v>
      </c>
      <c r="C1834">
        <v>7.2203E-5</v>
      </c>
      <c r="E1834">
        <v>0</v>
      </c>
      <c r="F1834">
        <v>0</v>
      </c>
      <c r="G1834">
        <v>0</v>
      </c>
    </row>
    <row r="1835" spans="1:7" x14ac:dyDescent="0.25">
      <c r="A1835">
        <v>1826</v>
      </c>
      <c r="B1835" s="21">
        <f t="shared" si="28"/>
        <v>0</v>
      </c>
      <c r="C1835">
        <v>6.4893400000000005E-5</v>
      </c>
      <c r="E1835">
        <v>0</v>
      </c>
      <c r="F1835">
        <v>0</v>
      </c>
      <c r="G1835">
        <v>0</v>
      </c>
    </row>
    <row r="1836" spans="1:7" x14ac:dyDescent="0.25">
      <c r="A1836">
        <v>1827</v>
      </c>
      <c r="B1836" s="21">
        <f t="shared" si="28"/>
        <v>0</v>
      </c>
      <c r="C1836">
        <v>6.1640699999999994E-5</v>
      </c>
      <c r="E1836">
        <v>0</v>
      </c>
      <c r="F1836">
        <v>0</v>
      </c>
      <c r="G1836">
        <v>0</v>
      </c>
    </row>
    <row r="1837" spans="1:7" x14ac:dyDescent="0.25">
      <c r="A1837">
        <v>1828</v>
      </c>
      <c r="B1837" s="21">
        <f t="shared" si="28"/>
        <v>0</v>
      </c>
      <c r="C1837">
        <v>6.1744599999999998E-5</v>
      </c>
      <c r="E1837">
        <v>0</v>
      </c>
      <c r="F1837">
        <v>0</v>
      </c>
      <c r="G1837">
        <v>0</v>
      </c>
    </row>
    <row r="1838" spans="1:7" x14ac:dyDescent="0.25">
      <c r="A1838">
        <v>1829</v>
      </c>
      <c r="B1838" s="21">
        <f t="shared" si="28"/>
        <v>0</v>
      </c>
      <c r="C1838">
        <v>6.9634500000000012E-5</v>
      </c>
      <c r="E1838">
        <v>0</v>
      </c>
      <c r="F1838">
        <v>0</v>
      </c>
      <c r="G1838">
        <v>0</v>
      </c>
    </row>
    <row r="1839" spans="1:7" x14ac:dyDescent="0.25">
      <c r="A1839">
        <v>1830</v>
      </c>
      <c r="B1839" s="21">
        <f t="shared" si="28"/>
        <v>0</v>
      </c>
      <c r="C1839">
        <v>8.6049200000000003E-5</v>
      </c>
      <c r="E1839">
        <v>0</v>
      </c>
      <c r="F1839">
        <v>0</v>
      </c>
      <c r="G1839">
        <v>0</v>
      </c>
    </row>
    <row r="1840" spans="1:7" x14ac:dyDescent="0.25">
      <c r="A1840">
        <v>1831</v>
      </c>
      <c r="B1840" s="21">
        <f t="shared" si="28"/>
        <v>4.4185534591194972E-3</v>
      </c>
      <c r="C1840">
        <v>1.084433E-4</v>
      </c>
      <c r="E1840">
        <v>4.4185534591194972E-3</v>
      </c>
      <c r="F1840">
        <v>4.0891510000000001E-3</v>
      </c>
      <c r="G1840">
        <v>0</v>
      </c>
    </row>
    <row r="1841" spans="1:7" x14ac:dyDescent="0.25">
      <c r="A1841">
        <v>1832</v>
      </c>
      <c r="B1841" s="21">
        <f t="shared" si="28"/>
        <v>4.3742138364779873E-2</v>
      </c>
      <c r="C1841">
        <v>1.190796E-4</v>
      </c>
      <c r="E1841">
        <v>4.3742138364779873E-2</v>
      </c>
      <c r="F1841">
        <v>4.3462264E-2</v>
      </c>
      <c r="G1841">
        <v>3.034308176100629E-2</v>
      </c>
    </row>
    <row r="1842" spans="1:7" x14ac:dyDescent="0.25">
      <c r="A1842">
        <v>1833</v>
      </c>
      <c r="B1842" s="21">
        <f t="shared" si="28"/>
        <v>8.2930817610062907E-2</v>
      </c>
      <c r="C1842">
        <v>1.1937519999999999E-4</v>
      </c>
      <c r="E1842">
        <v>8.2930817610062907E-2</v>
      </c>
      <c r="F1842">
        <v>8.0172956000000004E-2</v>
      </c>
      <c r="G1842">
        <v>6.8408805031446543E-2</v>
      </c>
    </row>
    <row r="1843" spans="1:7" x14ac:dyDescent="0.25">
      <c r="A1843">
        <v>1834</v>
      </c>
      <c r="B1843" s="21">
        <f t="shared" si="28"/>
        <v>0.10435220125786163</v>
      </c>
      <c r="C1843">
        <v>1.1933939999999999E-4</v>
      </c>
      <c r="E1843">
        <v>0.10435220125786163</v>
      </c>
      <c r="F1843">
        <v>9.9750000000000005E-2</v>
      </c>
      <c r="G1843">
        <v>8.9301886792452836E-2</v>
      </c>
    </row>
    <row r="1844" spans="1:7" x14ac:dyDescent="0.25">
      <c r="A1844">
        <v>1835</v>
      </c>
      <c r="B1844" s="21">
        <f t="shared" si="28"/>
        <v>0.1409937106918239</v>
      </c>
      <c r="C1844">
        <v>1.207086E-4</v>
      </c>
      <c r="E1844">
        <v>0.1409937106918239</v>
      </c>
      <c r="F1844">
        <v>0.13241823899999999</v>
      </c>
      <c r="G1844">
        <v>0.12555345911949686</v>
      </c>
    </row>
    <row r="1845" spans="1:7" x14ac:dyDescent="0.25">
      <c r="A1845">
        <v>1836</v>
      </c>
      <c r="B1845" s="21">
        <f t="shared" si="28"/>
        <v>8.7528301886792448E-2</v>
      </c>
      <c r="C1845">
        <v>1.183876E-4</v>
      </c>
      <c r="E1845">
        <v>8.7528301886792448E-2</v>
      </c>
      <c r="F1845">
        <v>8.5657232999999999E-2</v>
      </c>
      <c r="G1845">
        <v>7.6883647798742141E-2</v>
      </c>
    </row>
    <row r="1846" spans="1:7" x14ac:dyDescent="0.25">
      <c r="A1846">
        <v>1837</v>
      </c>
      <c r="B1846" s="21">
        <f t="shared" si="28"/>
        <v>9.8066037735849057E-2</v>
      </c>
      <c r="C1846">
        <v>1.1742400000000001E-4</v>
      </c>
      <c r="E1846">
        <v>9.8066037735849057E-2</v>
      </c>
      <c r="F1846">
        <v>9.5105345999999993E-2</v>
      </c>
      <c r="G1846">
        <v>8.6116352201257865E-2</v>
      </c>
    </row>
    <row r="1847" spans="1:7" x14ac:dyDescent="0.25">
      <c r="A1847">
        <v>1838</v>
      </c>
      <c r="B1847" s="21">
        <f t="shared" si="28"/>
        <v>7.4251572327044033E-2</v>
      </c>
      <c r="C1847">
        <v>1.2073820000000001E-4</v>
      </c>
      <c r="E1847">
        <v>7.4251572327044033E-2</v>
      </c>
      <c r="F1847">
        <v>7.3136792000000006E-2</v>
      </c>
      <c r="G1847">
        <v>6.254716981132076E-2</v>
      </c>
    </row>
    <row r="1848" spans="1:7" x14ac:dyDescent="0.25">
      <c r="A1848">
        <v>1839</v>
      </c>
      <c r="B1848" s="21">
        <f t="shared" si="28"/>
        <v>5.7723270440251571E-2</v>
      </c>
      <c r="C1848">
        <v>1.211935E-4</v>
      </c>
      <c r="E1848">
        <v>5.7723270440251571E-2</v>
      </c>
      <c r="F1848">
        <v>5.7393081999999998E-2</v>
      </c>
      <c r="G1848">
        <v>4.5201257861635223E-2</v>
      </c>
    </row>
    <row r="1849" spans="1:7" x14ac:dyDescent="0.25">
      <c r="A1849">
        <v>1840</v>
      </c>
      <c r="B1849" s="21">
        <f t="shared" si="28"/>
        <v>5.2094339622641511E-2</v>
      </c>
      <c r="C1849">
        <v>1.2739049999999999E-4</v>
      </c>
      <c r="E1849">
        <v>5.2094339622641511E-2</v>
      </c>
      <c r="F1849">
        <v>5.1591194999999999E-2</v>
      </c>
      <c r="G1849">
        <v>3.8138364779874215E-2</v>
      </c>
    </row>
    <row r="1850" spans="1:7" x14ac:dyDescent="0.25">
      <c r="A1850">
        <v>1841</v>
      </c>
      <c r="B1850" s="21">
        <f t="shared" si="28"/>
        <v>2.5125786163522016E-2</v>
      </c>
      <c r="C1850">
        <v>1.4173620000000001E-4</v>
      </c>
      <c r="E1850">
        <v>2.5125786163522016E-2</v>
      </c>
      <c r="F1850">
        <v>2.5347484E-2</v>
      </c>
      <c r="G1850">
        <v>1.4516037735849058E-2</v>
      </c>
    </row>
    <row r="1851" spans="1:7" x14ac:dyDescent="0.25">
      <c r="A1851">
        <v>1842</v>
      </c>
      <c r="B1851" s="21">
        <f t="shared" si="28"/>
        <v>0</v>
      </c>
      <c r="C1851">
        <v>1.558102E-4</v>
      </c>
      <c r="E1851">
        <v>0</v>
      </c>
      <c r="F1851">
        <v>0</v>
      </c>
      <c r="G1851">
        <v>0</v>
      </c>
    </row>
    <row r="1852" spans="1:7" x14ac:dyDescent="0.25">
      <c r="A1852">
        <v>1843</v>
      </c>
      <c r="B1852" s="21">
        <f t="shared" si="28"/>
        <v>0</v>
      </c>
      <c r="C1852">
        <v>1.7425559999999999E-4</v>
      </c>
      <c r="E1852">
        <v>0</v>
      </c>
      <c r="F1852">
        <v>0</v>
      </c>
      <c r="G1852">
        <v>0</v>
      </c>
    </row>
    <row r="1853" spans="1:7" x14ac:dyDescent="0.25">
      <c r="A1853">
        <v>1844</v>
      </c>
      <c r="B1853" s="21">
        <f t="shared" si="28"/>
        <v>0</v>
      </c>
      <c r="C1853">
        <v>1.7601399999999997E-4</v>
      </c>
      <c r="E1853">
        <v>0</v>
      </c>
      <c r="F1853">
        <v>0</v>
      </c>
      <c r="G1853">
        <v>0</v>
      </c>
    </row>
    <row r="1854" spans="1:7" x14ac:dyDescent="0.25">
      <c r="A1854">
        <v>1845</v>
      </c>
      <c r="B1854" s="21">
        <f t="shared" si="28"/>
        <v>0</v>
      </c>
      <c r="C1854">
        <v>1.6444079999999999E-4</v>
      </c>
      <c r="E1854">
        <v>0</v>
      </c>
      <c r="F1854">
        <v>0</v>
      </c>
      <c r="G1854">
        <v>0</v>
      </c>
    </row>
    <row r="1855" spans="1:7" x14ac:dyDescent="0.25">
      <c r="A1855">
        <v>1846</v>
      </c>
      <c r="B1855" s="21">
        <f t="shared" si="28"/>
        <v>0</v>
      </c>
      <c r="C1855">
        <v>1.438151E-4</v>
      </c>
      <c r="E1855">
        <v>0</v>
      </c>
      <c r="F1855">
        <v>0</v>
      </c>
      <c r="G1855">
        <v>0</v>
      </c>
    </row>
    <row r="1856" spans="1:7" x14ac:dyDescent="0.25">
      <c r="A1856">
        <v>1847</v>
      </c>
      <c r="B1856" s="21">
        <f t="shared" si="28"/>
        <v>0</v>
      </c>
      <c r="C1856">
        <v>1.165147E-4</v>
      </c>
      <c r="E1856">
        <v>0</v>
      </c>
      <c r="F1856">
        <v>0</v>
      </c>
      <c r="G1856">
        <v>0</v>
      </c>
    </row>
    <row r="1857" spans="1:7" x14ac:dyDescent="0.25">
      <c r="A1857">
        <v>1848</v>
      </c>
      <c r="B1857" s="21">
        <f t="shared" si="28"/>
        <v>0</v>
      </c>
      <c r="C1857">
        <v>9.2474600000000011E-5</v>
      </c>
      <c r="E1857">
        <v>0</v>
      </c>
      <c r="F1857">
        <v>0</v>
      </c>
      <c r="G1857">
        <v>0</v>
      </c>
    </row>
    <row r="1858" spans="1:7" x14ac:dyDescent="0.25">
      <c r="A1858">
        <v>1849</v>
      </c>
      <c r="B1858" s="21">
        <f t="shared" si="28"/>
        <v>0</v>
      </c>
      <c r="C1858">
        <v>7.3137200000000002E-5</v>
      </c>
      <c r="E1858">
        <v>0</v>
      </c>
      <c r="F1858">
        <v>0</v>
      </c>
      <c r="G1858">
        <v>0</v>
      </c>
    </row>
    <row r="1859" spans="1:7" x14ac:dyDescent="0.25">
      <c r="A1859">
        <v>1850</v>
      </c>
      <c r="B1859" s="21">
        <f t="shared" si="28"/>
        <v>0</v>
      </c>
      <c r="C1859">
        <v>6.5208799999999991E-5</v>
      </c>
      <c r="E1859">
        <v>0</v>
      </c>
      <c r="F1859">
        <v>0</v>
      </c>
      <c r="G1859">
        <v>0</v>
      </c>
    </row>
    <row r="1860" spans="1:7" x14ac:dyDescent="0.25">
      <c r="A1860">
        <v>1851</v>
      </c>
      <c r="B1860" s="21">
        <f t="shared" si="28"/>
        <v>0</v>
      </c>
      <c r="C1860">
        <v>6.1380300000000006E-5</v>
      </c>
      <c r="E1860">
        <v>0</v>
      </c>
      <c r="F1860">
        <v>0</v>
      </c>
      <c r="G1860">
        <v>0</v>
      </c>
    </row>
    <row r="1861" spans="1:7" x14ac:dyDescent="0.25">
      <c r="A1861">
        <v>1852</v>
      </c>
      <c r="B1861" s="21">
        <f t="shared" si="28"/>
        <v>0</v>
      </c>
      <c r="C1861">
        <v>6.2414800000000004E-5</v>
      </c>
      <c r="E1861">
        <v>0</v>
      </c>
      <c r="F1861">
        <v>0</v>
      </c>
      <c r="G1861">
        <v>0</v>
      </c>
    </row>
    <row r="1862" spans="1:7" x14ac:dyDescent="0.25">
      <c r="A1862">
        <v>1853</v>
      </c>
      <c r="B1862" s="21">
        <f t="shared" ref="B1862:B1925" si="29">IF(rodzaj=$E$6,E1862,IF(rodzaj=$F$6,F1862,G1862))</f>
        <v>0</v>
      </c>
      <c r="C1862">
        <v>6.9486800000000007E-5</v>
      </c>
      <c r="E1862">
        <v>0</v>
      </c>
      <c r="F1862">
        <v>0</v>
      </c>
      <c r="G1862">
        <v>0</v>
      </c>
    </row>
    <row r="1863" spans="1:7" x14ac:dyDescent="0.25">
      <c r="A1863">
        <v>1854</v>
      </c>
      <c r="B1863" s="21">
        <f t="shared" si="29"/>
        <v>0</v>
      </c>
      <c r="C1863">
        <v>8.6732399999999996E-5</v>
      </c>
      <c r="E1863">
        <v>0</v>
      </c>
      <c r="F1863">
        <v>0</v>
      </c>
      <c r="G1863">
        <v>0</v>
      </c>
    </row>
    <row r="1864" spans="1:7" x14ac:dyDescent="0.25">
      <c r="A1864">
        <v>1855</v>
      </c>
      <c r="B1864" s="21">
        <f t="shared" si="29"/>
        <v>3.3094339622641508E-2</v>
      </c>
      <c r="C1864">
        <v>1.112948E-4</v>
      </c>
      <c r="E1864">
        <v>3.3094339622641508E-2</v>
      </c>
      <c r="F1864">
        <v>4.0647798999999998E-2</v>
      </c>
      <c r="G1864">
        <v>6.1886792452830193E-2</v>
      </c>
    </row>
    <row r="1865" spans="1:7" x14ac:dyDescent="0.25">
      <c r="A1865">
        <v>1856</v>
      </c>
      <c r="B1865" s="21">
        <f t="shared" si="29"/>
        <v>0.17943396226415095</v>
      </c>
      <c r="C1865">
        <v>1.225682E-4</v>
      </c>
      <c r="E1865">
        <v>0.17943396226415095</v>
      </c>
      <c r="F1865">
        <v>0.170943396</v>
      </c>
      <c r="G1865">
        <v>0.30115723270440248</v>
      </c>
    </row>
    <row r="1866" spans="1:7" x14ac:dyDescent="0.25">
      <c r="A1866">
        <v>1857</v>
      </c>
      <c r="B1866" s="21">
        <f t="shared" si="29"/>
        <v>0.30388679245283018</v>
      </c>
      <c r="C1866">
        <v>1.2277990000000001E-4</v>
      </c>
      <c r="E1866">
        <v>0.30388679245283018</v>
      </c>
      <c r="F1866">
        <v>0.23688679200000001</v>
      </c>
      <c r="G1866">
        <v>0.39506289308176101</v>
      </c>
    </row>
    <row r="1867" spans="1:7" x14ac:dyDescent="0.25">
      <c r="A1867">
        <v>1858</v>
      </c>
      <c r="B1867" s="21">
        <f t="shared" si="29"/>
        <v>0.23184276729559747</v>
      </c>
      <c r="C1867">
        <v>1.2204619999999999E-4</v>
      </c>
      <c r="E1867">
        <v>0.23184276729559747</v>
      </c>
      <c r="F1867">
        <v>0.189481132</v>
      </c>
      <c r="G1867">
        <v>0.23354716981132073</v>
      </c>
    </row>
    <row r="1868" spans="1:7" x14ac:dyDescent="0.25">
      <c r="A1868">
        <v>1859</v>
      </c>
      <c r="B1868" s="21">
        <f t="shared" si="29"/>
        <v>0.73339622641509428</v>
      </c>
      <c r="C1868">
        <v>1.206092E-4</v>
      </c>
      <c r="E1868">
        <v>0.73339622641509428</v>
      </c>
      <c r="F1868">
        <v>0.42270440300000001</v>
      </c>
      <c r="G1868">
        <v>0.80144654088050316</v>
      </c>
    </row>
    <row r="1869" spans="1:7" x14ac:dyDescent="0.25">
      <c r="A1869">
        <v>1860</v>
      </c>
      <c r="B1869" s="21">
        <f t="shared" si="29"/>
        <v>0.89298742138364773</v>
      </c>
      <c r="C1869">
        <v>1.201326E-4</v>
      </c>
      <c r="E1869">
        <v>0.89298742138364773</v>
      </c>
      <c r="F1869">
        <v>0.52059748400000005</v>
      </c>
      <c r="G1869">
        <v>0.93490566037735845</v>
      </c>
    </row>
    <row r="1870" spans="1:7" x14ac:dyDescent="0.25">
      <c r="A1870">
        <v>1861</v>
      </c>
      <c r="B1870" s="21">
        <f t="shared" si="29"/>
        <v>0.83301886792452828</v>
      </c>
      <c r="C1870">
        <v>1.1992099999999999E-4</v>
      </c>
      <c r="E1870">
        <v>0.83301886792452828</v>
      </c>
      <c r="F1870">
        <v>0.47834905700000002</v>
      </c>
      <c r="G1870">
        <v>0.88581761006289306</v>
      </c>
    </row>
    <row r="1871" spans="1:7" x14ac:dyDescent="0.25">
      <c r="A1871">
        <v>1862</v>
      </c>
      <c r="B1871" s="21">
        <f t="shared" si="29"/>
        <v>0.69172955974842765</v>
      </c>
      <c r="C1871">
        <v>1.2244569999999999E-4</v>
      </c>
      <c r="E1871">
        <v>0.69172955974842765</v>
      </c>
      <c r="F1871">
        <v>0.390676101</v>
      </c>
      <c r="G1871">
        <v>0.79144654088050315</v>
      </c>
    </row>
    <row r="1872" spans="1:7" x14ac:dyDescent="0.25">
      <c r="A1872">
        <v>1863</v>
      </c>
      <c r="B1872" s="21">
        <f t="shared" si="29"/>
        <v>0.59194968553459126</v>
      </c>
      <c r="C1872">
        <v>1.2387680000000001E-4</v>
      </c>
      <c r="E1872">
        <v>0.59194968553459126</v>
      </c>
      <c r="F1872">
        <v>0.347421384</v>
      </c>
      <c r="G1872">
        <v>0.78735849056603779</v>
      </c>
    </row>
    <row r="1873" spans="1:7" x14ac:dyDescent="0.25">
      <c r="A1873">
        <v>1864</v>
      </c>
      <c r="B1873" s="21">
        <f t="shared" si="29"/>
        <v>0.44062893081761006</v>
      </c>
      <c r="C1873">
        <v>1.309158E-4</v>
      </c>
      <c r="E1873">
        <v>0.44062893081761006</v>
      </c>
      <c r="F1873">
        <v>0.32886792500000001</v>
      </c>
      <c r="G1873">
        <v>0.77575471698113208</v>
      </c>
    </row>
    <row r="1874" spans="1:7" x14ac:dyDescent="0.25">
      <c r="A1874">
        <v>1865</v>
      </c>
      <c r="B1874" s="21">
        <f t="shared" si="29"/>
        <v>0.16333018867924529</v>
      </c>
      <c r="C1874">
        <v>1.3967790000000001E-4</v>
      </c>
      <c r="E1874">
        <v>0.16333018867924529</v>
      </c>
      <c r="F1874">
        <v>0.19113207500000001</v>
      </c>
      <c r="G1874">
        <v>0.44430817610062895</v>
      </c>
    </row>
    <row r="1875" spans="1:7" x14ac:dyDescent="0.25">
      <c r="A1875">
        <v>1866</v>
      </c>
      <c r="B1875" s="21">
        <f t="shared" si="29"/>
        <v>3.5691823899371066E-3</v>
      </c>
      <c r="C1875">
        <v>1.5537729999999999E-4</v>
      </c>
      <c r="E1875">
        <v>3.5691823899371066E-3</v>
      </c>
      <c r="F1875">
        <v>7.6886790000000003E-3</v>
      </c>
      <c r="G1875">
        <v>1.4123584905660376E-2</v>
      </c>
    </row>
    <row r="1876" spans="1:7" x14ac:dyDescent="0.25">
      <c r="A1876">
        <v>1867</v>
      </c>
      <c r="B1876" s="21">
        <f t="shared" si="29"/>
        <v>0</v>
      </c>
      <c r="C1876">
        <v>1.7157500000000001E-4</v>
      </c>
      <c r="E1876">
        <v>0</v>
      </c>
      <c r="F1876">
        <v>0</v>
      </c>
      <c r="G1876">
        <v>0</v>
      </c>
    </row>
    <row r="1877" spans="1:7" x14ac:dyDescent="0.25">
      <c r="A1877">
        <v>1868</v>
      </c>
      <c r="B1877" s="21">
        <f t="shared" si="29"/>
        <v>0</v>
      </c>
      <c r="C1877">
        <v>1.7370530000000001E-4</v>
      </c>
      <c r="E1877">
        <v>0</v>
      </c>
      <c r="F1877">
        <v>0</v>
      </c>
      <c r="G1877">
        <v>0</v>
      </c>
    </row>
    <row r="1878" spans="1:7" x14ac:dyDescent="0.25">
      <c r="A1878">
        <v>1869</v>
      </c>
      <c r="B1878" s="21">
        <f t="shared" si="29"/>
        <v>0</v>
      </c>
      <c r="C1878">
        <v>1.6305859999999998E-4</v>
      </c>
      <c r="E1878">
        <v>0</v>
      </c>
      <c r="F1878">
        <v>0</v>
      </c>
      <c r="G1878">
        <v>0</v>
      </c>
    </row>
    <row r="1879" spans="1:7" x14ac:dyDescent="0.25">
      <c r="A1879">
        <v>1870</v>
      </c>
      <c r="B1879" s="21">
        <f t="shared" si="29"/>
        <v>0</v>
      </c>
      <c r="C1879">
        <v>1.4383470000000001E-4</v>
      </c>
      <c r="E1879">
        <v>0</v>
      </c>
      <c r="F1879">
        <v>0</v>
      </c>
      <c r="G1879">
        <v>0</v>
      </c>
    </row>
    <row r="1880" spans="1:7" x14ac:dyDescent="0.25">
      <c r="A1880">
        <v>1871</v>
      </c>
      <c r="B1880" s="21">
        <f t="shared" si="29"/>
        <v>0</v>
      </c>
      <c r="C1880">
        <v>1.173151E-4</v>
      </c>
      <c r="E1880">
        <v>0</v>
      </c>
      <c r="F1880">
        <v>0</v>
      </c>
      <c r="G1880">
        <v>0</v>
      </c>
    </row>
    <row r="1881" spans="1:7" x14ac:dyDescent="0.25">
      <c r="A1881">
        <v>1872</v>
      </c>
      <c r="B1881" s="21">
        <f t="shared" si="29"/>
        <v>0</v>
      </c>
      <c r="C1881">
        <v>9.2735300000000006E-5</v>
      </c>
      <c r="E1881">
        <v>0</v>
      </c>
      <c r="F1881">
        <v>0</v>
      </c>
      <c r="G1881">
        <v>0</v>
      </c>
    </row>
    <row r="1882" spans="1:7" x14ac:dyDescent="0.25">
      <c r="A1882">
        <v>1873</v>
      </c>
      <c r="B1882" s="21">
        <f t="shared" si="29"/>
        <v>0</v>
      </c>
      <c r="C1882">
        <v>7.2618399999999989E-5</v>
      </c>
      <c r="E1882">
        <v>0</v>
      </c>
      <c r="F1882">
        <v>0</v>
      </c>
      <c r="G1882">
        <v>0</v>
      </c>
    </row>
    <row r="1883" spans="1:7" x14ac:dyDescent="0.25">
      <c r="A1883">
        <v>1874</v>
      </c>
      <c r="B1883" s="21">
        <f t="shared" si="29"/>
        <v>0</v>
      </c>
      <c r="C1883">
        <v>6.5360799999999999E-5</v>
      </c>
      <c r="E1883">
        <v>0</v>
      </c>
      <c r="F1883">
        <v>0</v>
      </c>
      <c r="G1883">
        <v>0</v>
      </c>
    </row>
    <row r="1884" spans="1:7" x14ac:dyDescent="0.25">
      <c r="A1884">
        <v>1875</v>
      </c>
      <c r="B1884" s="21">
        <f t="shared" si="29"/>
        <v>0</v>
      </c>
      <c r="C1884">
        <v>6.1176499999999993E-5</v>
      </c>
      <c r="E1884">
        <v>0</v>
      </c>
      <c r="F1884">
        <v>0</v>
      </c>
      <c r="G1884">
        <v>0</v>
      </c>
    </row>
    <row r="1885" spans="1:7" x14ac:dyDescent="0.25">
      <c r="A1885">
        <v>1876</v>
      </c>
      <c r="B1885" s="21">
        <f t="shared" si="29"/>
        <v>0</v>
      </c>
      <c r="C1885">
        <v>6.2770999999999999E-5</v>
      </c>
      <c r="E1885">
        <v>0</v>
      </c>
      <c r="F1885">
        <v>0</v>
      </c>
      <c r="G1885">
        <v>0</v>
      </c>
    </row>
    <row r="1886" spans="1:7" x14ac:dyDescent="0.25">
      <c r="A1886">
        <v>1877</v>
      </c>
      <c r="B1886" s="21">
        <f t="shared" si="29"/>
        <v>0</v>
      </c>
      <c r="C1886">
        <v>6.9308200000000008E-5</v>
      </c>
      <c r="E1886">
        <v>0</v>
      </c>
      <c r="F1886">
        <v>0</v>
      </c>
      <c r="G1886">
        <v>0</v>
      </c>
    </row>
    <row r="1887" spans="1:7" x14ac:dyDescent="0.25">
      <c r="A1887">
        <v>1878</v>
      </c>
      <c r="B1887" s="21">
        <f t="shared" si="29"/>
        <v>0</v>
      </c>
      <c r="C1887">
        <v>8.6253899999999998E-5</v>
      </c>
      <c r="E1887">
        <v>0</v>
      </c>
      <c r="F1887">
        <v>0</v>
      </c>
      <c r="G1887">
        <v>0</v>
      </c>
    </row>
    <row r="1888" spans="1:7" x14ac:dyDescent="0.25">
      <c r="A1888">
        <v>1879</v>
      </c>
      <c r="B1888" s="21">
        <f t="shared" si="29"/>
        <v>7.2761006289308178E-2</v>
      </c>
      <c r="C1888">
        <v>1.1110760000000001E-4</v>
      </c>
      <c r="E1888">
        <v>7.2761006289308178E-2</v>
      </c>
      <c r="F1888">
        <v>0.110051887</v>
      </c>
      <c r="G1888">
        <v>0.25443396226415094</v>
      </c>
    </row>
    <row r="1889" spans="1:7" x14ac:dyDescent="0.25">
      <c r="A1889">
        <v>1880</v>
      </c>
      <c r="B1889" s="21">
        <f t="shared" si="29"/>
        <v>0.31893081761006292</v>
      </c>
      <c r="C1889">
        <v>1.2576110000000001E-4</v>
      </c>
      <c r="E1889">
        <v>0.31893081761006292</v>
      </c>
      <c r="F1889">
        <v>0.28916666699999999</v>
      </c>
      <c r="G1889">
        <v>0.67144654088050304</v>
      </c>
    </row>
    <row r="1890" spans="1:7" x14ac:dyDescent="0.25">
      <c r="A1890">
        <v>1881</v>
      </c>
      <c r="B1890" s="21">
        <f t="shared" si="29"/>
        <v>0.57836477987421386</v>
      </c>
      <c r="C1890">
        <v>1.2698519999999999E-4</v>
      </c>
      <c r="E1890">
        <v>0.57836477987421386</v>
      </c>
      <c r="F1890">
        <v>0.36907232699999998</v>
      </c>
      <c r="G1890">
        <v>0.8581446540880503</v>
      </c>
    </row>
    <row r="1891" spans="1:7" x14ac:dyDescent="0.25">
      <c r="A1891">
        <v>1882</v>
      </c>
      <c r="B1891" s="21">
        <f t="shared" si="29"/>
        <v>0.72855345911949687</v>
      </c>
      <c r="C1891">
        <v>1.2814910000000002E-4</v>
      </c>
      <c r="E1891">
        <v>0.72855345911949687</v>
      </c>
      <c r="F1891">
        <v>0.39687106900000002</v>
      </c>
      <c r="G1891">
        <v>0.88257861635220125</v>
      </c>
    </row>
    <row r="1892" spans="1:7" x14ac:dyDescent="0.25">
      <c r="A1892">
        <v>1883</v>
      </c>
      <c r="B1892" s="21">
        <f t="shared" si="29"/>
        <v>0.29714150943396228</v>
      </c>
      <c r="C1892">
        <v>1.2543600000000001E-4</v>
      </c>
      <c r="E1892">
        <v>0.29714150943396228</v>
      </c>
      <c r="F1892">
        <v>0.23677672999999999</v>
      </c>
      <c r="G1892">
        <v>0.29240566037735849</v>
      </c>
    </row>
    <row r="1893" spans="1:7" x14ac:dyDescent="0.25">
      <c r="A1893">
        <v>1884</v>
      </c>
      <c r="B1893" s="21">
        <f t="shared" si="29"/>
        <v>0.27261006289308176</v>
      </c>
      <c r="C1893">
        <v>1.241696E-4</v>
      </c>
      <c r="E1893">
        <v>0.27261006289308176</v>
      </c>
      <c r="F1893">
        <v>0.22345911900000001</v>
      </c>
      <c r="G1893">
        <v>0.26184905660377356</v>
      </c>
    </row>
    <row r="1894" spans="1:7" x14ac:dyDescent="0.25">
      <c r="A1894">
        <v>1885</v>
      </c>
      <c r="B1894" s="21">
        <f t="shared" si="29"/>
        <v>0.18845597484276727</v>
      </c>
      <c r="C1894">
        <v>1.2570409999999998E-4</v>
      </c>
      <c r="E1894">
        <v>0.18845597484276727</v>
      </c>
      <c r="F1894">
        <v>0.171745283</v>
      </c>
      <c r="G1894">
        <v>0.17255660377358492</v>
      </c>
    </row>
    <row r="1895" spans="1:7" x14ac:dyDescent="0.25">
      <c r="A1895">
        <v>1886</v>
      </c>
      <c r="B1895" s="21">
        <f t="shared" si="29"/>
        <v>0.20750628930817611</v>
      </c>
      <c r="C1895">
        <v>1.2739240000000002E-4</v>
      </c>
      <c r="E1895">
        <v>0.20750628930817611</v>
      </c>
      <c r="F1895">
        <v>0.18327044000000001</v>
      </c>
      <c r="G1895">
        <v>0.19352830188679243</v>
      </c>
    </row>
    <row r="1896" spans="1:7" x14ac:dyDescent="0.25">
      <c r="A1896">
        <v>1887</v>
      </c>
      <c r="B1896" s="21">
        <f t="shared" si="29"/>
        <v>0.14132704402515725</v>
      </c>
      <c r="C1896">
        <v>1.2475560000000001E-4</v>
      </c>
      <c r="E1896">
        <v>0.14132704402515725</v>
      </c>
      <c r="F1896">
        <v>0.12977830200000001</v>
      </c>
      <c r="G1896">
        <v>0.12796855345911951</v>
      </c>
    </row>
    <row r="1897" spans="1:7" x14ac:dyDescent="0.25">
      <c r="A1897">
        <v>1888</v>
      </c>
      <c r="B1897" s="21">
        <f t="shared" si="29"/>
        <v>7.2481132075471702E-2</v>
      </c>
      <c r="C1897">
        <v>1.2962130000000001E-4</v>
      </c>
      <c r="E1897">
        <v>7.2481132075471702E-2</v>
      </c>
      <c r="F1897">
        <v>7.0680818000000006E-2</v>
      </c>
      <c r="G1897">
        <v>5.9924528301886791E-2</v>
      </c>
    </row>
    <row r="1898" spans="1:7" x14ac:dyDescent="0.25">
      <c r="A1898">
        <v>1889</v>
      </c>
      <c r="B1898" s="21">
        <f t="shared" si="29"/>
        <v>5.369182389937107E-2</v>
      </c>
      <c r="C1898">
        <v>1.3935590000000001E-4</v>
      </c>
      <c r="E1898">
        <v>5.369182389937107E-2</v>
      </c>
      <c r="F1898">
        <v>5.5294024999999997E-2</v>
      </c>
      <c r="G1898">
        <v>5.6267295597484279E-2</v>
      </c>
    </row>
    <row r="1899" spans="1:7" x14ac:dyDescent="0.25">
      <c r="A1899">
        <v>1890</v>
      </c>
      <c r="B1899" s="21">
        <f t="shared" si="29"/>
        <v>0</v>
      </c>
      <c r="C1899">
        <v>1.545083E-4</v>
      </c>
      <c r="E1899">
        <v>0</v>
      </c>
      <c r="F1899">
        <v>0</v>
      </c>
      <c r="G1899">
        <v>0</v>
      </c>
    </row>
    <row r="1900" spans="1:7" x14ac:dyDescent="0.25">
      <c r="A1900">
        <v>1891</v>
      </c>
      <c r="B1900" s="21">
        <f t="shared" si="29"/>
        <v>0</v>
      </c>
      <c r="C1900">
        <v>1.707422E-4</v>
      </c>
      <c r="E1900">
        <v>0</v>
      </c>
      <c r="F1900">
        <v>0</v>
      </c>
      <c r="G1900">
        <v>0</v>
      </c>
    </row>
    <row r="1901" spans="1:7" x14ac:dyDescent="0.25">
      <c r="A1901">
        <v>1892</v>
      </c>
      <c r="B1901" s="21">
        <f t="shared" si="29"/>
        <v>0</v>
      </c>
      <c r="C1901">
        <v>1.72719E-4</v>
      </c>
      <c r="E1901">
        <v>0</v>
      </c>
      <c r="F1901">
        <v>0</v>
      </c>
      <c r="G1901">
        <v>0</v>
      </c>
    </row>
    <row r="1902" spans="1:7" x14ac:dyDescent="0.25">
      <c r="A1902">
        <v>1893</v>
      </c>
      <c r="B1902" s="21">
        <f t="shared" si="29"/>
        <v>0</v>
      </c>
      <c r="C1902">
        <v>1.614982E-4</v>
      </c>
      <c r="E1902">
        <v>0</v>
      </c>
      <c r="F1902">
        <v>0</v>
      </c>
      <c r="G1902">
        <v>0</v>
      </c>
    </row>
    <row r="1903" spans="1:7" x14ac:dyDescent="0.25">
      <c r="A1903">
        <v>1894</v>
      </c>
      <c r="B1903" s="21">
        <f t="shared" si="29"/>
        <v>0</v>
      </c>
      <c r="C1903">
        <v>1.4408000000000002E-4</v>
      </c>
      <c r="E1903">
        <v>0</v>
      </c>
      <c r="F1903">
        <v>0</v>
      </c>
      <c r="G1903">
        <v>0</v>
      </c>
    </row>
    <row r="1904" spans="1:7" x14ac:dyDescent="0.25">
      <c r="A1904">
        <v>1895</v>
      </c>
      <c r="B1904" s="21">
        <f t="shared" si="29"/>
        <v>0</v>
      </c>
      <c r="C1904">
        <v>1.203005E-4</v>
      </c>
      <c r="E1904">
        <v>0</v>
      </c>
      <c r="F1904">
        <v>0</v>
      </c>
      <c r="G1904">
        <v>0</v>
      </c>
    </row>
    <row r="1905" spans="1:7" x14ac:dyDescent="0.25">
      <c r="A1905">
        <v>1896</v>
      </c>
      <c r="B1905" s="21">
        <f t="shared" si="29"/>
        <v>0</v>
      </c>
      <c r="C1905">
        <v>9.9821999999999994E-5</v>
      </c>
      <c r="E1905">
        <v>0</v>
      </c>
      <c r="F1905">
        <v>0</v>
      </c>
      <c r="G1905">
        <v>0</v>
      </c>
    </row>
    <row r="1906" spans="1:7" x14ac:dyDescent="0.25">
      <c r="A1906">
        <v>1897</v>
      </c>
      <c r="B1906" s="21">
        <f t="shared" si="29"/>
        <v>0</v>
      </c>
      <c r="C1906">
        <v>8.0199599999999997E-5</v>
      </c>
      <c r="E1906">
        <v>0</v>
      </c>
      <c r="F1906">
        <v>0</v>
      </c>
      <c r="G1906">
        <v>0</v>
      </c>
    </row>
    <row r="1907" spans="1:7" x14ac:dyDescent="0.25">
      <c r="A1907">
        <v>1898</v>
      </c>
      <c r="B1907" s="21">
        <f t="shared" si="29"/>
        <v>0</v>
      </c>
      <c r="C1907">
        <v>6.9023500000000001E-5</v>
      </c>
      <c r="E1907">
        <v>0</v>
      </c>
      <c r="F1907">
        <v>0</v>
      </c>
      <c r="G1907">
        <v>0</v>
      </c>
    </row>
    <row r="1908" spans="1:7" x14ac:dyDescent="0.25">
      <c r="A1908">
        <v>1899</v>
      </c>
      <c r="B1908" s="21">
        <f t="shared" si="29"/>
        <v>0</v>
      </c>
      <c r="C1908">
        <v>6.5755599999999998E-5</v>
      </c>
      <c r="E1908">
        <v>0</v>
      </c>
      <c r="F1908">
        <v>0</v>
      </c>
      <c r="G1908">
        <v>0</v>
      </c>
    </row>
    <row r="1909" spans="1:7" x14ac:dyDescent="0.25">
      <c r="A1909">
        <v>1900</v>
      </c>
      <c r="B1909" s="21">
        <f t="shared" si="29"/>
        <v>0</v>
      </c>
      <c r="C1909">
        <v>6.4807800000000007E-5</v>
      </c>
      <c r="E1909">
        <v>0</v>
      </c>
      <c r="F1909">
        <v>0</v>
      </c>
      <c r="G1909">
        <v>0</v>
      </c>
    </row>
    <row r="1910" spans="1:7" x14ac:dyDescent="0.25">
      <c r="A1910">
        <v>1901</v>
      </c>
      <c r="B1910" s="21">
        <f t="shared" si="29"/>
        <v>0</v>
      </c>
      <c r="C1910">
        <v>6.8869900000000003E-5</v>
      </c>
      <c r="E1910">
        <v>0</v>
      </c>
      <c r="F1910">
        <v>0</v>
      </c>
      <c r="G1910">
        <v>0</v>
      </c>
    </row>
    <row r="1911" spans="1:7" x14ac:dyDescent="0.25">
      <c r="A1911">
        <v>1902</v>
      </c>
      <c r="B1911" s="21">
        <f t="shared" si="29"/>
        <v>0</v>
      </c>
      <c r="C1911">
        <v>7.7287500000000002E-5</v>
      </c>
      <c r="E1911">
        <v>0</v>
      </c>
      <c r="F1911">
        <v>0</v>
      </c>
      <c r="G1911">
        <v>0</v>
      </c>
    </row>
    <row r="1912" spans="1:7" x14ac:dyDescent="0.25">
      <c r="A1912">
        <v>1903</v>
      </c>
      <c r="B1912" s="21">
        <f t="shared" si="29"/>
        <v>4.421383647798742E-2</v>
      </c>
      <c r="C1912">
        <v>9.6031699999999997E-5</v>
      </c>
      <c r="E1912">
        <v>4.421383647798742E-2</v>
      </c>
      <c r="F1912">
        <v>5.4081760999999999E-2</v>
      </c>
      <c r="G1912">
        <v>8.6540880503144652E-2</v>
      </c>
    </row>
    <row r="1913" spans="1:7" x14ac:dyDescent="0.25">
      <c r="A1913">
        <v>1904</v>
      </c>
      <c r="B1913" s="21">
        <f t="shared" si="29"/>
        <v>0.1469056603773585</v>
      </c>
      <c r="C1913">
        <v>1.156211E-4</v>
      </c>
      <c r="E1913">
        <v>0.1469056603773585</v>
      </c>
      <c r="F1913">
        <v>0.14144654100000001</v>
      </c>
      <c r="G1913">
        <v>0.2099056603773585</v>
      </c>
    </row>
    <row r="1914" spans="1:7" x14ac:dyDescent="0.25">
      <c r="A1914">
        <v>1905</v>
      </c>
      <c r="B1914" s="21">
        <f t="shared" si="29"/>
        <v>0.39682389937106921</v>
      </c>
      <c r="C1914">
        <v>1.337082E-4</v>
      </c>
      <c r="E1914">
        <v>0.39682389937106921</v>
      </c>
      <c r="F1914">
        <v>0.288427673</v>
      </c>
      <c r="G1914">
        <v>0.55210691823899372</v>
      </c>
    </row>
    <row r="1915" spans="1:7" x14ac:dyDescent="0.25">
      <c r="A1915">
        <v>1906</v>
      </c>
      <c r="B1915" s="21">
        <f t="shared" si="29"/>
        <v>0.69820754716981137</v>
      </c>
      <c r="C1915">
        <v>1.4650169999999999E-4</v>
      </c>
      <c r="E1915">
        <v>0.69820754716981137</v>
      </c>
      <c r="F1915">
        <v>0.38589622600000001</v>
      </c>
      <c r="G1915">
        <v>0.84468553459119489</v>
      </c>
    </row>
    <row r="1916" spans="1:7" x14ac:dyDescent="0.25">
      <c r="A1916">
        <v>1907</v>
      </c>
      <c r="B1916" s="21">
        <f t="shared" si="29"/>
        <v>0.32295597484276728</v>
      </c>
      <c r="C1916">
        <v>1.4688389999999998E-4</v>
      </c>
      <c r="E1916">
        <v>0.32295597484276728</v>
      </c>
      <c r="F1916">
        <v>0.25272012599999999</v>
      </c>
      <c r="G1916">
        <v>0.32053459119496852</v>
      </c>
    </row>
    <row r="1917" spans="1:7" x14ac:dyDescent="0.25">
      <c r="A1917">
        <v>1908</v>
      </c>
      <c r="B1917" s="21">
        <f t="shared" si="29"/>
        <v>0.31224528301886795</v>
      </c>
      <c r="C1917">
        <v>1.477533E-4</v>
      </c>
      <c r="E1917">
        <v>0.31224528301886795</v>
      </c>
      <c r="F1917">
        <v>0.24908805000000001</v>
      </c>
      <c r="G1917">
        <v>0.30287735849056602</v>
      </c>
    </row>
    <row r="1918" spans="1:7" x14ac:dyDescent="0.25">
      <c r="A1918">
        <v>1909</v>
      </c>
      <c r="B1918" s="21">
        <f t="shared" si="29"/>
        <v>0.24047798742138365</v>
      </c>
      <c r="C1918">
        <v>1.458101E-4</v>
      </c>
      <c r="E1918">
        <v>0.24047798742138365</v>
      </c>
      <c r="F1918">
        <v>0.21036163499999999</v>
      </c>
      <c r="G1918">
        <v>0.22492452830188678</v>
      </c>
    </row>
    <row r="1919" spans="1:7" x14ac:dyDescent="0.25">
      <c r="A1919">
        <v>1910</v>
      </c>
      <c r="B1919" s="21">
        <f t="shared" si="29"/>
        <v>0.12597169811320755</v>
      </c>
      <c r="C1919">
        <v>1.4764569999999998E-4</v>
      </c>
      <c r="E1919">
        <v>0.12597169811320755</v>
      </c>
      <c r="F1919">
        <v>0.119149371</v>
      </c>
      <c r="G1919">
        <v>0.11150314465408805</v>
      </c>
    </row>
    <row r="1920" spans="1:7" x14ac:dyDescent="0.25">
      <c r="A1920">
        <v>1911</v>
      </c>
      <c r="B1920" s="21">
        <f t="shared" si="29"/>
        <v>0.10666666666666666</v>
      </c>
      <c r="C1920">
        <v>1.502203E-4</v>
      </c>
      <c r="E1920">
        <v>0.10666666666666666</v>
      </c>
      <c r="F1920">
        <v>0.101213836</v>
      </c>
      <c r="G1920">
        <v>9.2012578616352203E-2</v>
      </c>
    </row>
    <row r="1921" spans="1:7" x14ac:dyDescent="0.25">
      <c r="A1921">
        <v>1912</v>
      </c>
      <c r="B1921" s="21">
        <f t="shared" si="29"/>
        <v>7.2955974842767293E-2</v>
      </c>
      <c r="C1921">
        <v>1.4506750000000001E-4</v>
      </c>
      <c r="E1921">
        <v>7.2955974842767293E-2</v>
      </c>
      <c r="F1921">
        <v>7.1180818000000007E-2</v>
      </c>
      <c r="G1921">
        <v>6.0386792452830192E-2</v>
      </c>
    </row>
    <row r="1922" spans="1:7" x14ac:dyDescent="0.25">
      <c r="A1922">
        <v>1913</v>
      </c>
      <c r="B1922" s="21">
        <f t="shared" si="29"/>
        <v>4.5977987421383648E-2</v>
      </c>
      <c r="C1922">
        <v>1.4929909999999999E-4</v>
      </c>
      <c r="E1922">
        <v>4.5977987421383648E-2</v>
      </c>
      <c r="F1922">
        <v>4.6751571999999998E-2</v>
      </c>
      <c r="G1922">
        <v>4.1962264150943396E-2</v>
      </c>
    </row>
    <row r="1923" spans="1:7" x14ac:dyDescent="0.25">
      <c r="A1923">
        <v>1914</v>
      </c>
      <c r="B1923" s="21">
        <f t="shared" si="29"/>
        <v>0</v>
      </c>
      <c r="C1923">
        <v>1.582264E-4</v>
      </c>
      <c r="E1923">
        <v>0</v>
      </c>
      <c r="F1923">
        <v>0</v>
      </c>
      <c r="G1923">
        <v>0</v>
      </c>
    </row>
    <row r="1924" spans="1:7" x14ac:dyDescent="0.25">
      <c r="A1924">
        <v>1915</v>
      </c>
      <c r="B1924" s="21">
        <f t="shared" si="29"/>
        <v>0</v>
      </c>
      <c r="C1924">
        <v>1.7382650000000001E-4</v>
      </c>
      <c r="E1924">
        <v>0</v>
      </c>
      <c r="F1924">
        <v>0</v>
      </c>
      <c r="G1924">
        <v>0</v>
      </c>
    </row>
    <row r="1925" spans="1:7" x14ac:dyDescent="0.25">
      <c r="A1925">
        <v>1916</v>
      </c>
      <c r="B1925" s="21">
        <f t="shared" si="29"/>
        <v>0</v>
      </c>
      <c r="C1925">
        <v>1.7422830000000001E-4</v>
      </c>
      <c r="E1925">
        <v>0</v>
      </c>
      <c r="F1925">
        <v>0</v>
      </c>
      <c r="G1925">
        <v>0</v>
      </c>
    </row>
    <row r="1926" spans="1:7" x14ac:dyDescent="0.25">
      <c r="A1926">
        <v>1917</v>
      </c>
      <c r="B1926" s="21">
        <f t="shared" ref="B1926:B1989" si="30">IF(rodzaj=$E$6,E1926,IF(rodzaj=$F$6,F1926,G1926))</f>
        <v>0</v>
      </c>
      <c r="C1926">
        <v>1.6213309999999999E-4</v>
      </c>
      <c r="E1926">
        <v>0</v>
      </c>
      <c r="F1926">
        <v>0</v>
      </c>
      <c r="G1926">
        <v>0</v>
      </c>
    </row>
    <row r="1927" spans="1:7" x14ac:dyDescent="0.25">
      <c r="A1927">
        <v>1918</v>
      </c>
      <c r="B1927" s="21">
        <f t="shared" si="30"/>
        <v>0</v>
      </c>
      <c r="C1927">
        <v>1.4611329999999998E-4</v>
      </c>
      <c r="E1927">
        <v>0</v>
      </c>
      <c r="F1927">
        <v>0</v>
      </c>
      <c r="G1927">
        <v>0</v>
      </c>
    </row>
    <row r="1928" spans="1:7" x14ac:dyDescent="0.25">
      <c r="A1928">
        <v>1919</v>
      </c>
      <c r="B1928" s="21">
        <f t="shared" si="30"/>
        <v>0</v>
      </c>
      <c r="C1928">
        <v>1.2554229999999999E-4</v>
      </c>
      <c r="E1928">
        <v>0</v>
      </c>
      <c r="F1928">
        <v>0</v>
      </c>
      <c r="G1928">
        <v>0</v>
      </c>
    </row>
    <row r="1929" spans="1:7" x14ac:dyDescent="0.25">
      <c r="A1929">
        <v>1920</v>
      </c>
      <c r="B1929" s="21">
        <f t="shared" si="30"/>
        <v>0</v>
      </c>
      <c r="C1929">
        <v>1.039823E-4</v>
      </c>
      <c r="E1929">
        <v>0</v>
      </c>
      <c r="F1929">
        <v>0</v>
      </c>
      <c r="G1929">
        <v>0</v>
      </c>
    </row>
    <row r="1930" spans="1:7" x14ac:dyDescent="0.25">
      <c r="A1930">
        <v>1921</v>
      </c>
      <c r="B1930" s="21">
        <f t="shared" si="30"/>
        <v>0</v>
      </c>
      <c r="C1930">
        <v>8.1908499999999997E-5</v>
      </c>
      <c r="E1930">
        <v>0</v>
      </c>
      <c r="F1930">
        <v>0</v>
      </c>
      <c r="G1930">
        <v>0</v>
      </c>
    </row>
    <row r="1931" spans="1:7" x14ac:dyDescent="0.25">
      <c r="A1931">
        <v>1922</v>
      </c>
      <c r="B1931" s="21">
        <f t="shared" si="30"/>
        <v>0</v>
      </c>
      <c r="C1931">
        <v>7.2008800000000008E-5</v>
      </c>
      <c r="E1931">
        <v>0</v>
      </c>
      <c r="F1931">
        <v>0</v>
      </c>
      <c r="G1931">
        <v>0</v>
      </c>
    </row>
    <row r="1932" spans="1:7" x14ac:dyDescent="0.25">
      <c r="A1932">
        <v>1923</v>
      </c>
      <c r="B1932" s="21">
        <f t="shared" si="30"/>
        <v>0</v>
      </c>
      <c r="C1932">
        <v>6.5705300000000003E-5</v>
      </c>
      <c r="E1932">
        <v>0</v>
      </c>
      <c r="F1932">
        <v>0</v>
      </c>
      <c r="G1932">
        <v>0</v>
      </c>
    </row>
    <row r="1933" spans="1:7" x14ac:dyDescent="0.25">
      <c r="A1933">
        <v>1924</v>
      </c>
      <c r="B1933" s="21">
        <f t="shared" si="30"/>
        <v>0</v>
      </c>
      <c r="C1933">
        <v>6.4946100000000005E-5</v>
      </c>
      <c r="E1933">
        <v>0</v>
      </c>
      <c r="F1933">
        <v>0</v>
      </c>
      <c r="G1933">
        <v>0</v>
      </c>
    </row>
    <row r="1934" spans="1:7" x14ac:dyDescent="0.25">
      <c r="A1934">
        <v>1925</v>
      </c>
      <c r="B1934" s="21">
        <f t="shared" si="30"/>
        <v>0</v>
      </c>
      <c r="C1934">
        <v>6.7162299999999999E-5</v>
      </c>
      <c r="E1934">
        <v>0</v>
      </c>
      <c r="F1934">
        <v>0</v>
      </c>
      <c r="G1934">
        <v>0</v>
      </c>
    </row>
    <row r="1935" spans="1:7" x14ac:dyDescent="0.25">
      <c r="A1935">
        <v>1926</v>
      </c>
      <c r="B1935" s="21">
        <f t="shared" si="30"/>
        <v>0</v>
      </c>
      <c r="C1935">
        <v>7.4352299999999989E-5</v>
      </c>
      <c r="E1935">
        <v>0</v>
      </c>
      <c r="F1935">
        <v>0</v>
      </c>
      <c r="G1935">
        <v>0</v>
      </c>
    </row>
    <row r="1936" spans="1:7" x14ac:dyDescent="0.25">
      <c r="A1936">
        <v>1927</v>
      </c>
      <c r="B1936" s="21">
        <f t="shared" si="30"/>
        <v>8.0216981132075468E-2</v>
      </c>
      <c r="C1936">
        <v>9.14806E-5</v>
      </c>
      <c r="E1936">
        <v>8.0216981132075468E-2</v>
      </c>
      <c r="F1936">
        <v>0.119496855</v>
      </c>
      <c r="G1936">
        <v>0.26972012578616356</v>
      </c>
    </row>
    <row r="1937" spans="1:7" x14ac:dyDescent="0.25">
      <c r="A1937">
        <v>1928</v>
      </c>
      <c r="B1937" s="21">
        <f t="shared" si="30"/>
        <v>0.3209748427672956</v>
      </c>
      <c r="C1937">
        <v>1.105894E-4</v>
      </c>
      <c r="E1937">
        <v>0.3209748427672956</v>
      </c>
      <c r="F1937">
        <v>0.29073899399999997</v>
      </c>
      <c r="G1937">
        <v>0.6621383647798742</v>
      </c>
    </row>
    <row r="1938" spans="1:7" x14ac:dyDescent="0.25">
      <c r="A1938">
        <v>1929</v>
      </c>
      <c r="B1938" s="21">
        <f t="shared" si="30"/>
        <v>0.56949685534591199</v>
      </c>
      <c r="C1938">
        <v>1.248209E-4</v>
      </c>
      <c r="E1938">
        <v>0.56949685534591199</v>
      </c>
      <c r="F1938">
        <v>0.36737421399999998</v>
      </c>
      <c r="G1938">
        <v>0.83874213836477984</v>
      </c>
    </row>
    <row r="1939" spans="1:7" x14ac:dyDescent="0.25">
      <c r="A1939">
        <v>1930</v>
      </c>
      <c r="B1939" s="21">
        <f t="shared" si="30"/>
        <v>0.73522012578616347</v>
      </c>
      <c r="C1939">
        <v>1.377277E-4</v>
      </c>
      <c r="E1939">
        <v>0.73522012578616347</v>
      </c>
      <c r="F1939">
        <v>0.40621069199999998</v>
      </c>
      <c r="G1939">
        <v>0.88437106918238995</v>
      </c>
    </row>
    <row r="1940" spans="1:7" x14ac:dyDescent="0.25">
      <c r="A1940">
        <v>1931</v>
      </c>
      <c r="B1940" s="21">
        <f t="shared" si="30"/>
        <v>0.83342767295597486</v>
      </c>
      <c r="C1940">
        <v>1.449236E-4</v>
      </c>
      <c r="E1940">
        <v>0.83342767295597486</v>
      </c>
      <c r="F1940">
        <v>0.48204402499999999</v>
      </c>
      <c r="G1940">
        <v>0.90323899371069183</v>
      </c>
    </row>
    <row r="1941" spans="1:7" x14ac:dyDescent="0.25">
      <c r="A1941">
        <v>1932</v>
      </c>
      <c r="B1941" s="21">
        <f t="shared" si="30"/>
        <v>0.86377358490566047</v>
      </c>
      <c r="C1941">
        <v>1.4440589999999999E-4</v>
      </c>
      <c r="E1941">
        <v>0.86377358490566047</v>
      </c>
      <c r="F1941">
        <v>0.51084905700000005</v>
      </c>
      <c r="G1941">
        <v>0.9003459119496855</v>
      </c>
    </row>
    <row r="1942" spans="1:7" x14ac:dyDescent="0.25">
      <c r="A1942">
        <v>1933</v>
      </c>
      <c r="B1942" s="21">
        <f t="shared" si="30"/>
        <v>0.8428930817610063</v>
      </c>
      <c r="C1942">
        <v>1.4231539999999998E-4</v>
      </c>
      <c r="E1942">
        <v>0.8428930817610063</v>
      </c>
      <c r="F1942">
        <v>0.49473270400000002</v>
      </c>
      <c r="G1942">
        <v>0.89135220125786163</v>
      </c>
    </row>
    <row r="1943" spans="1:7" x14ac:dyDescent="0.25">
      <c r="A1943">
        <v>1934</v>
      </c>
      <c r="B1943" s="21">
        <f t="shared" si="30"/>
        <v>0.76613207547169815</v>
      </c>
      <c r="C1943">
        <v>1.3483399999999999E-4</v>
      </c>
      <c r="E1943">
        <v>0.76613207547169815</v>
      </c>
      <c r="F1943">
        <v>0.43344339599999998</v>
      </c>
      <c r="G1943">
        <v>0.87025157232704409</v>
      </c>
    </row>
    <row r="1944" spans="1:7" x14ac:dyDescent="0.25">
      <c r="A1944">
        <v>1935</v>
      </c>
      <c r="B1944" s="21">
        <f t="shared" si="30"/>
        <v>0.62619496855345913</v>
      </c>
      <c r="C1944">
        <v>1.264924E-4</v>
      </c>
      <c r="E1944">
        <v>0.62619496855345913</v>
      </c>
      <c r="F1944">
        <v>0.35687106899999999</v>
      </c>
      <c r="G1944">
        <v>0.82704402515723274</v>
      </c>
    </row>
    <row r="1945" spans="1:7" x14ac:dyDescent="0.25">
      <c r="A1945">
        <v>1936</v>
      </c>
      <c r="B1945" s="21">
        <f t="shared" si="30"/>
        <v>0.42632075471698117</v>
      </c>
      <c r="C1945">
        <v>1.2035730000000001E-4</v>
      </c>
      <c r="E1945">
        <v>0.42632075471698117</v>
      </c>
      <c r="F1945">
        <v>0.32448113200000001</v>
      </c>
      <c r="G1945">
        <v>0.74248427672955974</v>
      </c>
    </row>
    <row r="1946" spans="1:7" x14ac:dyDescent="0.25">
      <c r="A1946">
        <v>1937</v>
      </c>
      <c r="B1946" s="21">
        <f t="shared" si="30"/>
        <v>0.17060691823899371</v>
      </c>
      <c r="C1946">
        <v>1.2517689999999999E-4</v>
      </c>
      <c r="E1946">
        <v>0.17060691823899371</v>
      </c>
      <c r="F1946">
        <v>0.20078616399999999</v>
      </c>
      <c r="G1946">
        <v>0.4587106918238994</v>
      </c>
    </row>
    <row r="1947" spans="1:7" x14ac:dyDescent="0.25">
      <c r="A1947">
        <v>1938</v>
      </c>
      <c r="B1947" s="21">
        <f t="shared" si="30"/>
        <v>8.9226415094339623E-3</v>
      </c>
      <c r="C1947">
        <v>1.361499E-4</v>
      </c>
      <c r="E1947">
        <v>8.9226415094339623E-3</v>
      </c>
      <c r="F1947">
        <v>1.7471698000000001E-2</v>
      </c>
      <c r="G1947">
        <v>3.440880503144654E-2</v>
      </c>
    </row>
    <row r="1948" spans="1:7" x14ac:dyDescent="0.25">
      <c r="A1948">
        <v>1939</v>
      </c>
      <c r="B1948" s="21">
        <f t="shared" si="30"/>
        <v>0</v>
      </c>
      <c r="C1948">
        <v>1.58269E-4</v>
      </c>
      <c r="E1948">
        <v>0</v>
      </c>
      <c r="F1948">
        <v>0</v>
      </c>
      <c r="G1948">
        <v>0</v>
      </c>
    </row>
    <row r="1949" spans="1:7" x14ac:dyDescent="0.25">
      <c r="A1949">
        <v>1940</v>
      </c>
      <c r="B1949" s="21">
        <f t="shared" si="30"/>
        <v>0</v>
      </c>
      <c r="C1949">
        <v>1.6700330000000001E-4</v>
      </c>
      <c r="E1949">
        <v>0</v>
      </c>
      <c r="F1949">
        <v>0</v>
      </c>
      <c r="G1949">
        <v>0</v>
      </c>
    </row>
    <row r="1950" spans="1:7" x14ac:dyDescent="0.25">
      <c r="A1950">
        <v>1941</v>
      </c>
      <c r="B1950" s="21">
        <f t="shared" si="30"/>
        <v>0</v>
      </c>
      <c r="C1950">
        <v>1.5914749999999998E-4</v>
      </c>
      <c r="E1950">
        <v>0</v>
      </c>
      <c r="F1950">
        <v>0</v>
      </c>
      <c r="G1950">
        <v>0</v>
      </c>
    </row>
    <row r="1951" spans="1:7" x14ac:dyDescent="0.25">
      <c r="A1951">
        <v>1942</v>
      </c>
      <c r="B1951" s="21">
        <f t="shared" si="30"/>
        <v>0</v>
      </c>
      <c r="C1951">
        <v>1.3805490000000001E-4</v>
      </c>
      <c r="E1951">
        <v>0</v>
      </c>
      <c r="F1951">
        <v>0</v>
      </c>
      <c r="G1951">
        <v>0</v>
      </c>
    </row>
    <row r="1952" spans="1:7" x14ac:dyDescent="0.25">
      <c r="A1952">
        <v>1943</v>
      </c>
      <c r="B1952" s="21">
        <f t="shared" si="30"/>
        <v>0</v>
      </c>
      <c r="C1952">
        <v>1.1167060000000001E-4</v>
      </c>
      <c r="E1952">
        <v>0</v>
      </c>
      <c r="F1952">
        <v>0</v>
      </c>
      <c r="G1952">
        <v>0</v>
      </c>
    </row>
    <row r="1953" spans="1:7" x14ac:dyDescent="0.25">
      <c r="A1953">
        <v>1944</v>
      </c>
      <c r="B1953" s="21">
        <f t="shared" si="30"/>
        <v>0</v>
      </c>
      <c r="C1953">
        <v>9.1189899999999992E-5</v>
      </c>
      <c r="E1953">
        <v>0</v>
      </c>
      <c r="F1953">
        <v>0</v>
      </c>
      <c r="G1953">
        <v>0</v>
      </c>
    </row>
    <row r="1954" spans="1:7" x14ac:dyDescent="0.25">
      <c r="A1954">
        <v>1945</v>
      </c>
      <c r="B1954" s="21">
        <f t="shared" si="30"/>
        <v>0</v>
      </c>
      <c r="C1954">
        <v>7.2576299999999998E-5</v>
      </c>
      <c r="E1954">
        <v>0</v>
      </c>
      <c r="F1954">
        <v>0</v>
      </c>
      <c r="G1954">
        <v>0</v>
      </c>
    </row>
    <row r="1955" spans="1:7" x14ac:dyDescent="0.25">
      <c r="A1955">
        <v>1946</v>
      </c>
      <c r="B1955" s="21">
        <f t="shared" si="30"/>
        <v>0</v>
      </c>
      <c r="C1955">
        <v>6.5602300000000007E-5</v>
      </c>
      <c r="E1955">
        <v>0</v>
      </c>
      <c r="F1955">
        <v>0</v>
      </c>
      <c r="G1955">
        <v>0</v>
      </c>
    </row>
    <row r="1956" spans="1:7" x14ac:dyDescent="0.25">
      <c r="A1956">
        <v>1947</v>
      </c>
      <c r="B1956" s="21">
        <f t="shared" si="30"/>
        <v>0</v>
      </c>
      <c r="C1956">
        <v>6.1687700000000002E-5</v>
      </c>
      <c r="E1956">
        <v>0</v>
      </c>
      <c r="F1956">
        <v>0</v>
      </c>
      <c r="G1956">
        <v>0</v>
      </c>
    </row>
    <row r="1957" spans="1:7" x14ac:dyDescent="0.25">
      <c r="A1957">
        <v>1948</v>
      </c>
      <c r="B1957" s="21">
        <f t="shared" si="30"/>
        <v>0</v>
      </c>
      <c r="C1957">
        <v>6.1904399999999996E-5</v>
      </c>
      <c r="E1957">
        <v>0</v>
      </c>
      <c r="F1957">
        <v>0</v>
      </c>
      <c r="G1957">
        <v>0</v>
      </c>
    </row>
    <row r="1958" spans="1:7" x14ac:dyDescent="0.25">
      <c r="A1958">
        <v>1949</v>
      </c>
      <c r="B1958" s="21">
        <f t="shared" si="30"/>
        <v>0</v>
      </c>
      <c r="C1958">
        <v>6.9492999999999993E-5</v>
      </c>
      <c r="E1958">
        <v>0</v>
      </c>
      <c r="F1958">
        <v>0</v>
      </c>
      <c r="G1958">
        <v>0</v>
      </c>
    </row>
    <row r="1959" spans="1:7" x14ac:dyDescent="0.25">
      <c r="A1959">
        <v>1950</v>
      </c>
      <c r="B1959" s="21">
        <f t="shared" si="30"/>
        <v>0</v>
      </c>
      <c r="C1959">
        <v>8.3672700000000003E-5</v>
      </c>
      <c r="E1959">
        <v>0</v>
      </c>
      <c r="F1959">
        <v>0</v>
      </c>
      <c r="G1959">
        <v>0</v>
      </c>
    </row>
    <row r="1960" spans="1:7" x14ac:dyDescent="0.25">
      <c r="A1960">
        <v>1951</v>
      </c>
      <c r="B1960" s="21">
        <f t="shared" si="30"/>
        <v>7.6364779874213834E-2</v>
      </c>
      <c r="C1960">
        <v>1.0917409999999999E-4</v>
      </c>
      <c r="E1960">
        <v>7.6364779874213834E-2</v>
      </c>
      <c r="F1960">
        <v>0.108913522</v>
      </c>
      <c r="G1960">
        <v>0.2289119496855346</v>
      </c>
    </row>
    <row r="1961" spans="1:7" x14ac:dyDescent="0.25">
      <c r="A1961">
        <v>1952</v>
      </c>
      <c r="B1961" s="21">
        <f t="shared" si="30"/>
        <v>0.30795597484276727</v>
      </c>
      <c r="C1961">
        <v>1.2591720000000001E-4</v>
      </c>
      <c r="E1961">
        <v>0.30795597484276727</v>
      </c>
      <c r="F1961">
        <v>0.281713836</v>
      </c>
      <c r="G1961">
        <v>0.6217295597484277</v>
      </c>
    </row>
    <row r="1962" spans="1:7" x14ac:dyDescent="0.25">
      <c r="A1962">
        <v>1953</v>
      </c>
      <c r="B1962" s="21">
        <f t="shared" si="30"/>
        <v>0.55723270440251571</v>
      </c>
      <c r="C1962">
        <v>1.275378E-4</v>
      </c>
      <c r="E1962">
        <v>0.55723270440251571</v>
      </c>
      <c r="F1962">
        <v>0.36418239000000002</v>
      </c>
      <c r="G1962">
        <v>0.81635220125786168</v>
      </c>
    </row>
    <row r="1963" spans="1:7" x14ac:dyDescent="0.25">
      <c r="A1963">
        <v>1954</v>
      </c>
      <c r="B1963" s="21">
        <f t="shared" si="30"/>
        <v>0.72506289308176097</v>
      </c>
      <c r="C1963">
        <v>1.2663679999999999E-4</v>
      </c>
      <c r="E1963">
        <v>0.72506289308176097</v>
      </c>
      <c r="F1963">
        <v>0.40603773599999998</v>
      </c>
      <c r="G1963">
        <v>0.87047169811320757</v>
      </c>
    </row>
    <row r="1964" spans="1:7" x14ac:dyDescent="0.25">
      <c r="A1964">
        <v>1955</v>
      </c>
      <c r="B1964" s="21">
        <f t="shared" si="30"/>
        <v>0.82415094339622652</v>
      </c>
      <c r="C1964">
        <v>1.210539E-4</v>
      </c>
      <c r="E1964">
        <v>0.82415094339622652</v>
      </c>
      <c r="F1964">
        <v>0.47954402499999998</v>
      </c>
      <c r="G1964">
        <v>0.8920754716981133</v>
      </c>
    </row>
    <row r="1965" spans="1:7" x14ac:dyDescent="0.25">
      <c r="A1965">
        <v>1956</v>
      </c>
      <c r="B1965" s="21">
        <f t="shared" si="30"/>
        <v>0.8530188679245283</v>
      </c>
      <c r="C1965">
        <v>1.218718E-4</v>
      </c>
      <c r="E1965">
        <v>0.8530188679245283</v>
      </c>
      <c r="F1965">
        <v>0.50638364800000002</v>
      </c>
      <c r="G1965">
        <v>0.88814465408805032</v>
      </c>
    </row>
    <row r="1966" spans="1:7" x14ac:dyDescent="0.25">
      <c r="A1966">
        <v>1957</v>
      </c>
      <c r="B1966" s="21">
        <f t="shared" si="30"/>
        <v>0.82735849056603772</v>
      </c>
      <c r="C1966">
        <v>1.222013E-4</v>
      </c>
      <c r="E1966">
        <v>0.82735849056603772</v>
      </c>
      <c r="F1966">
        <v>0.48795597499999999</v>
      </c>
      <c r="G1966">
        <v>0.87433962264150944</v>
      </c>
    </row>
    <row r="1967" spans="1:7" x14ac:dyDescent="0.25">
      <c r="A1967">
        <v>1958</v>
      </c>
      <c r="B1967" s="21">
        <f t="shared" si="30"/>
        <v>0.74767295597484273</v>
      </c>
      <c r="C1967">
        <v>1.212993E-4</v>
      </c>
      <c r="E1967">
        <v>0.74767295597484273</v>
      </c>
      <c r="F1967">
        <v>0.42749999999999999</v>
      </c>
      <c r="G1967">
        <v>0.84930817610062903</v>
      </c>
    </row>
    <row r="1968" spans="1:7" x14ac:dyDescent="0.25">
      <c r="A1968">
        <v>1959</v>
      </c>
      <c r="B1968" s="21">
        <f t="shared" si="30"/>
        <v>0.60204402515723265</v>
      </c>
      <c r="C1968">
        <v>1.229546E-4</v>
      </c>
      <c r="E1968">
        <v>0.60204402515723265</v>
      </c>
      <c r="F1968">
        <v>0.34746855300000001</v>
      </c>
      <c r="G1968">
        <v>0.79591194968553458</v>
      </c>
    </row>
    <row r="1969" spans="1:7" x14ac:dyDescent="0.25">
      <c r="A1969">
        <v>1960</v>
      </c>
      <c r="B1969" s="21">
        <f t="shared" si="30"/>
        <v>0.39261006289308176</v>
      </c>
      <c r="C1969">
        <v>1.290671E-4</v>
      </c>
      <c r="E1969">
        <v>0.39261006289308176</v>
      </c>
      <c r="F1969">
        <v>0.307044025</v>
      </c>
      <c r="G1969">
        <v>0.67160377358490564</v>
      </c>
    </row>
    <row r="1970" spans="1:7" x14ac:dyDescent="0.25">
      <c r="A1970">
        <v>1961</v>
      </c>
      <c r="B1970" s="21">
        <f t="shared" si="30"/>
        <v>0.14424213836477986</v>
      </c>
      <c r="C1970">
        <v>1.383074E-4</v>
      </c>
      <c r="E1970">
        <v>0.14424213836477986</v>
      </c>
      <c r="F1970">
        <v>0.16668239000000001</v>
      </c>
      <c r="G1970">
        <v>0.34518867924528301</v>
      </c>
    </row>
    <row r="1971" spans="1:7" x14ac:dyDescent="0.25">
      <c r="A1971">
        <v>1962</v>
      </c>
      <c r="B1971" s="21">
        <f t="shared" si="30"/>
        <v>6.173270440251572E-3</v>
      </c>
      <c r="C1971">
        <v>1.5401569999999999E-4</v>
      </c>
      <c r="E1971">
        <v>6.173270440251572E-3</v>
      </c>
      <c r="F1971">
        <v>1.0899371E-2</v>
      </c>
      <c r="G1971">
        <v>1.7399371069182389E-2</v>
      </c>
    </row>
    <row r="1972" spans="1:7" x14ac:dyDescent="0.25">
      <c r="A1972">
        <v>1963</v>
      </c>
      <c r="B1972" s="21">
        <f t="shared" si="30"/>
        <v>0</v>
      </c>
      <c r="C1972">
        <v>1.717364E-4</v>
      </c>
      <c r="E1972">
        <v>0</v>
      </c>
      <c r="F1972">
        <v>0</v>
      </c>
      <c r="G1972">
        <v>0</v>
      </c>
    </row>
    <row r="1973" spans="1:7" x14ac:dyDescent="0.25">
      <c r="A1973">
        <v>1964</v>
      </c>
      <c r="B1973" s="21">
        <f t="shared" si="30"/>
        <v>0</v>
      </c>
      <c r="C1973">
        <v>1.7513500000000001E-4</v>
      </c>
      <c r="E1973">
        <v>0</v>
      </c>
      <c r="F1973">
        <v>0</v>
      </c>
      <c r="G1973">
        <v>0</v>
      </c>
    </row>
    <row r="1974" spans="1:7" x14ac:dyDescent="0.25">
      <c r="A1974">
        <v>1965</v>
      </c>
      <c r="B1974" s="21">
        <f t="shared" si="30"/>
        <v>0</v>
      </c>
      <c r="C1974">
        <v>1.6249090000000001E-4</v>
      </c>
      <c r="E1974">
        <v>0</v>
      </c>
      <c r="F1974">
        <v>0</v>
      </c>
      <c r="G1974">
        <v>0</v>
      </c>
    </row>
    <row r="1975" spans="1:7" x14ac:dyDescent="0.25">
      <c r="A1975">
        <v>1966</v>
      </c>
      <c r="B1975" s="21">
        <f t="shared" si="30"/>
        <v>0</v>
      </c>
      <c r="C1975">
        <v>1.4539770000000001E-4</v>
      </c>
      <c r="E1975">
        <v>0</v>
      </c>
      <c r="F1975">
        <v>0</v>
      </c>
      <c r="G1975">
        <v>0</v>
      </c>
    </row>
    <row r="1976" spans="1:7" x14ac:dyDescent="0.25">
      <c r="A1976">
        <v>1967</v>
      </c>
      <c r="B1976" s="21">
        <f t="shared" si="30"/>
        <v>0</v>
      </c>
      <c r="C1976">
        <v>1.167701E-4</v>
      </c>
      <c r="E1976">
        <v>0</v>
      </c>
      <c r="F1976">
        <v>0</v>
      </c>
      <c r="G1976">
        <v>0</v>
      </c>
    </row>
    <row r="1977" spans="1:7" x14ac:dyDescent="0.25">
      <c r="A1977">
        <v>1968</v>
      </c>
      <c r="B1977" s="21">
        <f t="shared" si="30"/>
        <v>0</v>
      </c>
      <c r="C1977">
        <v>9.2217200000000002E-5</v>
      </c>
      <c r="E1977">
        <v>0</v>
      </c>
      <c r="F1977">
        <v>0</v>
      </c>
      <c r="G1977">
        <v>0</v>
      </c>
    </row>
    <row r="1978" spans="1:7" x14ac:dyDescent="0.25">
      <c r="A1978">
        <v>1969</v>
      </c>
      <c r="B1978" s="21">
        <f t="shared" si="30"/>
        <v>0</v>
      </c>
      <c r="C1978">
        <v>7.1401699999999998E-5</v>
      </c>
      <c r="E1978">
        <v>0</v>
      </c>
      <c r="F1978">
        <v>0</v>
      </c>
      <c r="G1978">
        <v>0</v>
      </c>
    </row>
    <row r="1979" spans="1:7" x14ac:dyDescent="0.25">
      <c r="A1979">
        <v>1970</v>
      </c>
      <c r="B1979" s="21">
        <f t="shared" si="30"/>
        <v>0</v>
      </c>
      <c r="C1979">
        <v>6.4912199999999992E-5</v>
      </c>
      <c r="E1979">
        <v>0</v>
      </c>
      <c r="F1979">
        <v>0</v>
      </c>
      <c r="G1979">
        <v>0</v>
      </c>
    </row>
    <row r="1980" spans="1:7" x14ac:dyDescent="0.25">
      <c r="A1980">
        <v>1971</v>
      </c>
      <c r="B1980" s="21">
        <f t="shared" si="30"/>
        <v>0</v>
      </c>
      <c r="C1980">
        <v>6.2205299999999999E-5</v>
      </c>
      <c r="E1980">
        <v>0</v>
      </c>
      <c r="F1980">
        <v>0</v>
      </c>
      <c r="G1980">
        <v>0</v>
      </c>
    </row>
    <row r="1981" spans="1:7" x14ac:dyDescent="0.25">
      <c r="A1981">
        <v>1972</v>
      </c>
      <c r="B1981" s="21">
        <f t="shared" si="30"/>
        <v>0</v>
      </c>
      <c r="C1981">
        <v>6.2628300000000005E-5</v>
      </c>
      <c r="E1981">
        <v>0</v>
      </c>
      <c r="F1981">
        <v>0</v>
      </c>
      <c r="G1981">
        <v>0</v>
      </c>
    </row>
    <row r="1982" spans="1:7" x14ac:dyDescent="0.25">
      <c r="A1982">
        <v>1973</v>
      </c>
      <c r="B1982" s="21">
        <f t="shared" si="30"/>
        <v>0</v>
      </c>
      <c r="C1982">
        <v>6.9525999999999998E-5</v>
      </c>
      <c r="E1982">
        <v>0</v>
      </c>
      <c r="F1982">
        <v>0</v>
      </c>
      <c r="G1982">
        <v>0</v>
      </c>
    </row>
    <row r="1983" spans="1:7" x14ac:dyDescent="0.25">
      <c r="A1983">
        <v>1974</v>
      </c>
      <c r="B1983" s="21">
        <f t="shared" si="30"/>
        <v>0</v>
      </c>
      <c r="C1983">
        <v>8.4814799999999993E-5</v>
      </c>
      <c r="E1983">
        <v>0</v>
      </c>
      <c r="F1983">
        <v>0</v>
      </c>
      <c r="G1983">
        <v>0</v>
      </c>
    </row>
    <row r="1984" spans="1:7" x14ac:dyDescent="0.25">
      <c r="A1984">
        <v>1975</v>
      </c>
      <c r="B1984" s="21">
        <f t="shared" si="30"/>
        <v>2.3471698113207547E-2</v>
      </c>
      <c r="C1984">
        <v>1.103775E-4</v>
      </c>
      <c r="E1984">
        <v>2.3471698113207547E-2</v>
      </c>
      <c r="F1984">
        <v>2.4779874E-2</v>
      </c>
      <c r="G1984">
        <v>1.7779245283018868E-2</v>
      </c>
    </row>
    <row r="1985" spans="1:7" x14ac:dyDescent="0.25">
      <c r="A1985">
        <v>1976</v>
      </c>
      <c r="B1985" s="21">
        <f t="shared" si="30"/>
        <v>0.15238364779874214</v>
      </c>
      <c r="C1985">
        <v>1.20017E-4</v>
      </c>
      <c r="E1985">
        <v>0.15238364779874214</v>
      </c>
      <c r="F1985">
        <v>0.14697484299999999</v>
      </c>
      <c r="G1985">
        <v>0.20960691823899369</v>
      </c>
    </row>
    <row r="1986" spans="1:7" x14ac:dyDescent="0.25">
      <c r="A1986">
        <v>1977</v>
      </c>
      <c r="B1986" s="21">
        <f t="shared" si="30"/>
        <v>0.44018867924528299</v>
      </c>
      <c r="C1986">
        <v>1.209961E-4</v>
      </c>
      <c r="E1986">
        <v>0.44018867924528299</v>
      </c>
      <c r="F1986">
        <v>0.31611635199999999</v>
      </c>
      <c r="G1986">
        <v>0.61811320754716981</v>
      </c>
    </row>
    <row r="1987" spans="1:7" x14ac:dyDescent="0.25">
      <c r="A1987">
        <v>1978</v>
      </c>
      <c r="B1987" s="21">
        <f t="shared" si="30"/>
        <v>0.62393081761006286</v>
      </c>
      <c r="C1987">
        <v>1.2103049999999999E-4</v>
      </c>
      <c r="E1987">
        <v>0.62393081761006286</v>
      </c>
      <c r="F1987">
        <v>0.37220125799999998</v>
      </c>
      <c r="G1987">
        <v>0.74276729559748422</v>
      </c>
    </row>
    <row r="1988" spans="1:7" x14ac:dyDescent="0.25">
      <c r="A1988">
        <v>1979</v>
      </c>
      <c r="B1988" s="21">
        <f t="shared" si="30"/>
        <v>0.68267295597484279</v>
      </c>
      <c r="C1988">
        <v>1.199904E-4</v>
      </c>
      <c r="E1988">
        <v>0.68267295597484279</v>
      </c>
      <c r="F1988">
        <v>0.41907232700000002</v>
      </c>
      <c r="G1988">
        <v>0.73437106918239003</v>
      </c>
    </row>
    <row r="1989" spans="1:7" x14ac:dyDescent="0.25">
      <c r="A1989">
        <v>1980</v>
      </c>
      <c r="B1989" s="21">
        <f t="shared" si="30"/>
        <v>0.57452830188679249</v>
      </c>
      <c r="C1989">
        <v>1.188089E-4</v>
      </c>
      <c r="E1989">
        <v>0.57452830188679249</v>
      </c>
      <c r="F1989">
        <v>0.38235849100000002</v>
      </c>
      <c r="G1989">
        <v>0.58698113207547165</v>
      </c>
    </row>
    <row r="1990" spans="1:7" x14ac:dyDescent="0.25">
      <c r="A1990">
        <v>1981</v>
      </c>
      <c r="B1990" s="21">
        <f t="shared" ref="B1990:B2053" si="31">IF(rodzaj=$E$6,E1990,IF(rodzaj=$F$6,F1990,G1990))</f>
        <v>0.44606918238993709</v>
      </c>
      <c r="C1990">
        <v>1.1672039999999999E-4</v>
      </c>
      <c r="E1990">
        <v>0.44606918238993709</v>
      </c>
      <c r="F1990">
        <v>0.32116352199999998</v>
      </c>
      <c r="G1990">
        <v>0.4518867924528302</v>
      </c>
    </row>
    <row r="1991" spans="1:7" x14ac:dyDescent="0.25">
      <c r="A1991">
        <v>1982</v>
      </c>
      <c r="B1991" s="21">
        <f t="shared" si="31"/>
        <v>0.21078616352201257</v>
      </c>
      <c r="C1991">
        <v>1.181157E-4</v>
      </c>
      <c r="E1991">
        <v>0.21078616352201257</v>
      </c>
      <c r="F1991">
        <v>0.187861635</v>
      </c>
      <c r="G1991">
        <v>0.19729874213836476</v>
      </c>
    </row>
    <row r="1992" spans="1:7" x14ac:dyDescent="0.25">
      <c r="A1992">
        <v>1983</v>
      </c>
      <c r="B1992" s="21">
        <f t="shared" si="31"/>
        <v>0.13971383647798744</v>
      </c>
      <c r="C1992">
        <v>1.1780469999999999E-4</v>
      </c>
      <c r="E1992">
        <v>0.13971383647798744</v>
      </c>
      <c r="F1992">
        <v>0.12965566000000001</v>
      </c>
      <c r="G1992">
        <v>0.12613207547169811</v>
      </c>
    </row>
    <row r="1993" spans="1:7" x14ac:dyDescent="0.25">
      <c r="A1993">
        <v>1984</v>
      </c>
      <c r="B1993" s="21">
        <f t="shared" si="31"/>
        <v>8.2305031446540888E-2</v>
      </c>
      <c r="C1993">
        <v>1.2649960000000001E-4</v>
      </c>
      <c r="E1993">
        <v>8.2305031446540888E-2</v>
      </c>
      <c r="F1993">
        <v>8.0083333000000007E-2</v>
      </c>
      <c r="G1993">
        <v>7.0088050314465411E-2</v>
      </c>
    </row>
    <row r="1994" spans="1:7" x14ac:dyDescent="0.25">
      <c r="A1994">
        <v>1985</v>
      </c>
      <c r="B1994" s="21">
        <f t="shared" si="31"/>
        <v>2.1951572327044023E-2</v>
      </c>
      <c r="C1994">
        <v>1.366347E-4</v>
      </c>
      <c r="E1994">
        <v>2.1951572327044023E-2</v>
      </c>
      <c r="F1994">
        <v>2.197327E-2</v>
      </c>
      <c r="G1994">
        <v>1.0010377358490566E-2</v>
      </c>
    </row>
    <row r="1995" spans="1:7" x14ac:dyDescent="0.25">
      <c r="A1995">
        <v>1986</v>
      </c>
      <c r="B1995" s="21">
        <f t="shared" si="31"/>
        <v>0</v>
      </c>
      <c r="C1995">
        <v>1.4901280000000002E-4</v>
      </c>
      <c r="E1995">
        <v>0</v>
      </c>
      <c r="F1995">
        <v>0</v>
      </c>
      <c r="G1995">
        <v>0</v>
      </c>
    </row>
    <row r="1996" spans="1:7" x14ac:dyDescent="0.25">
      <c r="A1996">
        <v>1987</v>
      </c>
      <c r="B1996" s="21">
        <f t="shared" si="31"/>
        <v>0</v>
      </c>
      <c r="C1996">
        <v>1.6845980000000001E-4</v>
      </c>
      <c r="E1996">
        <v>0</v>
      </c>
      <c r="F1996">
        <v>0</v>
      </c>
      <c r="G1996">
        <v>0</v>
      </c>
    </row>
    <row r="1997" spans="1:7" x14ac:dyDescent="0.25">
      <c r="A1997">
        <v>1988</v>
      </c>
      <c r="B1997" s="21">
        <f t="shared" si="31"/>
        <v>0</v>
      </c>
      <c r="C1997">
        <v>1.7314740000000002E-4</v>
      </c>
      <c r="E1997">
        <v>0</v>
      </c>
      <c r="F1997">
        <v>0</v>
      </c>
      <c r="G1997">
        <v>0</v>
      </c>
    </row>
    <row r="1998" spans="1:7" x14ac:dyDescent="0.25">
      <c r="A1998">
        <v>1989</v>
      </c>
      <c r="B1998" s="21">
        <f t="shared" si="31"/>
        <v>0</v>
      </c>
      <c r="C1998">
        <v>1.628306E-4</v>
      </c>
      <c r="E1998">
        <v>0</v>
      </c>
      <c r="F1998">
        <v>0</v>
      </c>
      <c r="G1998">
        <v>0</v>
      </c>
    </row>
    <row r="1999" spans="1:7" x14ac:dyDescent="0.25">
      <c r="A1999">
        <v>1990</v>
      </c>
      <c r="B1999" s="21">
        <f t="shared" si="31"/>
        <v>0</v>
      </c>
      <c r="C1999">
        <v>1.4040830000000001E-4</v>
      </c>
      <c r="E1999">
        <v>0</v>
      </c>
      <c r="F1999">
        <v>0</v>
      </c>
      <c r="G1999">
        <v>0</v>
      </c>
    </row>
    <row r="2000" spans="1:7" x14ac:dyDescent="0.25">
      <c r="A2000">
        <v>1991</v>
      </c>
      <c r="B2000" s="21">
        <f t="shared" si="31"/>
        <v>0</v>
      </c>
      <c r="C2000">
        <v>1.1552390000000001E-4</v>
      </c>
      <c r="E2000">
        <v>0</v>
      </c>
      <c r="F2000">
        <v>0</v>
      </c>
      <c r="G2000">
        <v>0</v>
      </c>
    </row>
    <row r="2001" spans="1:7" x14ac:dyDescent="0.25">
      <c r="A2001">
        <v>1992</v>
      </c>
      <c r="B2001" s="21">
        <f t="shared" si="31"/>
        <v>0</v>
      </c>
      <c r="C2001">
        <v>9.1225399999999996E-5</v>
      </c>
      <c r="E2001">
        <v>0</v>
      </c>
      <c r="F2001">
        <v>0</v>
      </c>
      <c r="G2001">
        <v>0</v>
      </c>
    </row>
    <row r="2002" spans="1:7" x14ac:dyDescent="0.25">
      <c r="A2002">
        <v>1993</v>
      </c>
      <c r="B2002" s="21">
        <f t="shared" si="31"/>
        <v>0</v>
      </c>
      <c r="C2002">
        <v>8.2825999999999996E-5</v>
      </c>
      <c r="E2002">
        <v>0</v>
      </c>
      <c r="F2002">
        <v>0</v>
      </c>
      <c r="G2002">
        <v>0</v>
      </c>
    </row>
    <row r="2003" spans="1:7" x14ac:dyDescent="0.25">
      <c r="A2003">
        <v>1994</v>
      </c>
      <c r="B2003" s="21">
        <f t="shared" si="31"/>
        <v>0</v>
      </c>
      <c r="C2003">
        <v>6.4942299999999997E-5</v>
      </c>
      <c r="E2003">
        <v>0</v>
      </c>
      <c r="F2003">
        <v>0</v>
      </c>
      <c r="G2003">
        <v>0</v>
      </c>
    </row>
    <row r="2004" spans="1:7" x14ac:dyDescent="0.25">
      <c r="A2004">
        <v>1995</v>
      </c>
      <c r="B2004" s="21">
        <f t="shared" si="31"/>
        <v>0</v>
      </c>
      <c r="C2004">
        <v>6.2694799999999995E-5</v>
      </c>
      <c r="E2004">
        <v>0</v>
      </c>
      <c r="F2004">
        <v>0</v>
      </c>
      <c r="G2004">
        <v>0</v>
      </c>
    </row>
    <row r="2005" spans="1:7" x14ac:dyDescent="0.25">
      <c r="A2005">
        <v>1996</v>
      </c>
      <c r="B2005" s="21">
        <f t="shared" si="31"/>
        <v>0</v>
      </c>
      <c r="C2005">
        <v>6.2752399999999999E-5</v>
      </c>
      <c r="E2005">
        <v>0</v>
      </c>
      <c r="F2005">
        <v>0</v>
      </c>
      <c r="G2005">
        <v>0</v>
      </c>
    </row>
    <row r="2006" spans="1:7" x14ac:dyDescent="0.25">
      <c r="A2006">
        <v>1997</v>
      </c>
      <c r="B2006" s="21">
        <f t="shared" si="31"/>
        <v>0</v>
      </c>
      <c r="C2006">
        <v>6.91436E-5</v>
      </c>
      <c r="E2006">
        <v>0</v>
      </c>
      <c r="F2006">
        <v>0</v>
      </c>
      <c r="G2006">
        <v>0</v>
      </c>
    </row>
    <row r="2007" spans="1:7" x14ac:dyDescent="0.25">
      <c r="A2007">
        <v>1998</v>
      </c>
      <c r="B2007" s="21">
        <f t="shared" si="31"/>
        <v>0</v>
      </c>
      <c r="C2007">
        <v>8.5738900000000007E-5</v>
      </c>
      <c r="E2007">
        <v>0</v>
      </c>
      <c r="F2007">
        <v>0</v>
      </c>
      <c r="G2007">
        <v>0</v>
      </c>
    </row>
    <row r="2008" spans="1:7" x14ac:dyDescent="0.25">
      <c r="A2008">
        <v>1999</v>
      </c>
      <c r="B2008" s="21">
        <f t="shared" si="31"/>
        <v>1.5117295597484277E-2</v>
      </c>
      <c r="C2008">
        <v>1.0935279999999999E-4</v>
      </c>
      <c r="E2008">
        <v>1.5117295597484277E-2</v>
      </c>
      <c r="F2008">
        <v>1.5209119E-2</v>
      </c>
      <c r="G2008">
        <v>5.1188679245283012E-3</v>
      </c>
    </row>
    <row r="2009" spans="1:7" x14ac:dyDescent="0.25">
      <c r="A2009">
        <v>2000</v>
      </c>
      <c r="B2009" s="21">
        <f t="shared" si="31"/>
        <v>5.5201257861635218E-2</v>
      </c>
      <c r="C2009">
        <v>1.2319420000000001E-4</v>
      </c>
      <c r="E2009">
        <v>5.5201257861635218E-2</v>
      </c>
      <c r="F2009">
        <v>5.4844339999999998E-2</v>
      </c>
      <c r="G2009">
        <v>4.2594339622641503E-2</v>
      </c>
    </row>
    <row r="2010" spans="1:7" x14ac:dyDescent="0.25">
      <c r="A2010">
        <v>2001</v>
      </c>
      <c r="B2010" s="21">
        <f t="shared" si="31"/>
        <v>0.10626415094339624</v>
      </c>
      <c r="C2010">
        <v>1.216928E-4</v>
      </c>
      <c r="E2010">
        <v>0.10626415094339624</v>
      </c>
      <c r="F2010">
        <v>0.10168239</v>
      </c>
      <c r="G2010">
        <v>9.1968553459119487E-2</v>
      </c>
    </row>
    <row r="2011" spans="1:7" x14ac:dyDescent="0.25">
      <c r="A2011">
        <v>2002</v>
      </c>
      <c r="B2011" s="21">
        <f t="shared" si="31"/>
        <v>0.15394339622641509</v>
      </c>
      <c r="C2011">
        <v>1.2000369999999999E-4</v>
      </c>
      <c r="E2011">
        <v>0.15394339622641509</v>
      </c>
      <c r="F2011">
        <v>0.14339779899999999</v>
      </c>
      <c r="G2011">
        <v>0.13904402515723271</v>
      </c>
    </row>
    <row r="2012" spans="1:7" x14ac:dyDescent="0.25">
      <c r="A2012">
        <v>2003</v>
      </c>
      <c r="B2012" s="21">
        <f t="shared" si="31"/>
        <v>0.21229874213836478</v>
      </c>
      <c r="C2012">
        <v>1.189712E-4</v>
      </c>
      <c r="E2012">
        <v>0.21229874213836478</v>
      </c>
      <c r="F2012">
        <v>0.19191823899999999</v>
      </c>
      <c r="G2012">
        <v>0.19733647798742138</v>
      </c>
    </row>
    <row r="2013" spans="1:7" x14ac:dyDescent="0.25">
      <c r="A2013">
        <v>2004</v>
      </c>
      <c r="B2013" s="21">
        <f t="shared" si="31"/>
        <v>0.35405660377358494</v>
      </c>
      <c r="C2013">
        <v>1.1699720000000001E-4</v>
      </c>
      <c r="E2013">
        <v>0.35405660377358494</v>
      </c>
      <c r="F2013">
        <v>0.27933962299999998</v>
      </c>
      <c r="G2013">
        <v>0.34588050314465413</v>
      </c>
    </row>
    <row r="2014" spans="1:7" x14ac:dyDescent="0.25">
      <c r="A2014">
        <v>2005</v>
      </c>
      <c r="B2014" s="21">
        <f t="shared" si="31"/>
        <v>0.81550314465408813</v>
      </c>
      <c r="C2014">
        <v>1.150937E-4</v>
      </c>
      <c r="E2014">
        <v>0.81550314465408813</v>
      </c>
      <c r="F2014">
        <v>0.48550314500000002</v>
      </c>
      <c r="G2014">
        <v>0.86091194968553453</v>
      </c>
    </row>
    <row r="2015" spans="1:7" x14ac:dyDescent="0.25">
      <c r="A2015">
        <v>2006</v>
      </c>
      <c r="B2015" s="21">
        <f t="shared" si="31"/>
        <v>0.79062893081760999</v>
      </c>
      <c r="C2015">
        <v>1.1565969999999999E-4</v>
      </c>
      <c r="E2015">
        <v>0.79062893081760999</v>
      </c>
      <c r="F2015">
        <v>0.45597484300000002</v>
      </c>
      <c r="G2015">
        <v>0.89669811320754722</v>
      </c>
    </row>
    <row r="2016" spans="1:7" x14ac:dyDescent="0.25">
      <c r="A2016">
        <v>2007</v>
      </c>
      <c r="B2016" s="21">
        <f t="shared" si="31"/>
        <v>0.6401572327044025</v>
      </c>
      <c r="C2016">
        <v>1.168427E-4</v>
      </c>
      <c r="E2016">
        <v>0.6401572327044025</v>
      </c>
      <c r="F2016">
        <v>0.37152515699999999</v>
      </c>
      <c r="G2016">
        <v>0.84433962264150941</v>
      </c>
    </row>
    <row r="2017" spans="1:7" x14ac:dyDescent="0.25">
      <c r="A2017">
        <v>2008</v>
      </c>
      <c r="B2017" s="21">
        <f t="shared" si="31"/>
        <v>0.43798742138364777</v>
      </c>
      <c r="C2017">
        <v>1.2130310000000001E-4</v>
      </c>
      <c r="E2017">
        <v>0.43798742138364777</v>
      </c>
      <c r="F2017">
        <v>0.33856918200000002</v>
      </c>
      <c r="G2017">
        <v>0.75930817610062895</v>
      </c>
    </row>
    <row r="2018" spans="1:7" x14ac:dyDescent="0.25">
      <c r="A2018">
        <v>2009</v>
      </c>
      <c r="B2018" s="21">
        <f t="shared" si="31"/>
        <v>0.1714622641509434</v>
      </c>
      <c r="C2018">
        <v>1.2950759999999999E-4</v>
      </c>
      <c r="E2018">
        <v>0.1714622641509434</v>
      </c>
      <c r="F2018">
        <v>0.201650943</v>
      </c>
      <c r="G2018">
        <v>0.43965408805031442</v>
      </c>
    </row>
    <row r="2019" spans="1:7" x14ac:dyDescent="0.25">
      <c r="A2019">
        <v>2010</v>
      </c>
      <c r="B2019" s="21">
        <f t="shared" si="31"/>
        <v>1.2501886792452831E-2</v>
      </c>
      <c r="C2019">
        <v>1.446667E-4</v>
      </c>
      <c r="E2019">
        <v>1.2501886792452831E-2</v>
      </c>
      <c r="F2019">
        <v>2.5349057000000001E-2</v>
      </c>
      <c r="G2019">
        <v>5.0525157232704399E-2</v>
      </c>
    </row>
    <row r="2020" spans="1:7" x14ac:dyDescent="0.25">
      <c r="A2020">
        <v>2011</v>
      </c>
      <c r="B2020" s="21">
        <f t="shared" si="31"/>
        <v>0</v>
      </c>
      <c r="C2020">
        <v>1.6858380000000001E-4</v>
      </c>
      <c r="E2020">
        <v>0</v>
      </c>
      <c r="F2020">
        <v>0</v>
      </c>
      <c r="G2020">
        <v>0</v>
      </c>
    </row>
    <row r="2021" spans="1:7" x14ac:dyDescent="0.25">
      <c r="A2021">
        <v>2012</v>
      </c>
      <c r="B2021" s="21">
        <f t="shared" si="31"/>
        <v>0</v>
      </c>
      <c r="C2021">
        <v>1.7465539999999999E-4</v>
      </c>
      <c r="E2021">
        <v>0</v>
      </c>
      <c r="F2021">
        <v>0</v>
      </c>
      <c r="G2021">
        <v>0</v>
      </c>
    </row>
    <row r="2022" spans="1:7" x14ac:dyDescent="0.25">
      <c r="A2022">
        <v>2013</v>
      </c>
      <c r="B2022" s="21">
        <f t="shared" si="31"/>
        <v>0</v>
      </c>
      <c r="C2022">
        <v>1.631565E-4</v>
      </c>
      <c r="E2022">
        <v>0</v>
      </c>
      <c r="F2022">
        <v>0</v>
      </c>
      <c r="G2022">
        <v>0</v>
      </c>
    </row>
    <row r="2023" spans="1:7" x14ac:dyDescent="0.25">
      <c r="A2023">
        <v>2014</v>
      </c>
      <c r="B2023" s="21">
        <f t="shared" si="31"/>
        <v>0</v>
      </c>
      <c r="C2023">
        <v>1.4327860000000001E-4</v>
      </c>
      <c r="E2023">
        <v>0</v>
      </c>
      <c r="F2023">
        <v>0</v>
      </c>
      <c r="G2023">
        <v>0</v>
      </c>
    </row>
    <row r="2024" spans="1:7" x14ac:dyDescent="0.25">
      <c r="A2024">
        <v>2015</v>
      </c>
      <c r="B2024" s="21">
        <f t="shared" si="31"/>
        <v>0</v>
      </c>
      <c r="C2024">
        <v>1.134674E-4</v>
      </c>
      <c r="E2024">
        <v>0</v>
      </c>
      <c r="F2024">
        <v>0</v>
      </c>
      <c r="G2024">
        <v>0</v>
      </c>
    </row>
    <row r="2025" spans="1:7" x14ac:dyDescent="0.25">
      <c r="A2025">
        <v>2016</v>
      </c>
      <c r="B2025" s="21">
        <f t="shared" si="31"/>
        <v>0</v>
      </c>
      <c r="C2025">
        <v>9.0006800000000007E-5</v>
      </c>
      <c r="E2025">
        <v>0</v>
      </c>
      <c r="F2025">
        <v>0</v>
      </c>
      <c r="G2025">
        <v>0</v>
      </c>
    </row>
    <row r="2026" spans="1:7" x14ac:dyDescent="0.25">
      <c r="A2026">
        <v>2017</v>
      </c>
      <c r="B2026" s="21">
        <f t="shared" si="31"/>
        <v>0</v>
      </c>
      <c r="C2026">
        <v>7.1433700000000014E-5</v>
      </c>
      <c r="E2026">
        <v>0</v>
      </c>
      <c r="F2026">
        <v>0</v>
      </c>
      <c r="G2026">
        <v>0</v>
      </c>
    </row>
    <row r="2027" spans="1:7" x14ac:dyDescent="0.25">
      <c r="A2027">
        <v>2018</v>
      </c>
      <c r="B2027" s="21">
        <f t="shared" si="31"/>
        <v>0</v>
      </c>
      <c r="C2027">
        <v>6.4665999999999994E-5</v>
      </c>
      <c r="E2027">
        <v>0</v>
      </c>
      <c r="F2027">
        <v>0</v>
      </c>
      <c r="G2027">
        <v>0</v>
      </c>
    </row>
    <row r="2028" spans="1:7" x14ac:dyDescent="0.25">
      <c r="A2028">
        <v>2019</v>
      </c>
      <c r="B2028" s="21">
        <f t="shared" si="31"/>
        <v>0</v>
      </c>
      <c r="C2028">
        <v>6.0110299999999999E-5</v>
      </c>
      <c r="E2028">
        <v>0</v>
      </c>
      <c r="F2028">
        <v>0</v>
      </c>
      <c r="G2028">
        <v>0</v>
      </c>
    </row>
    <row r="2029" spans="1:7" x14ac:dyDescent="0.25">
      <c r="A2029">
        <v>2020</v>
      </c>
      <c r="B2029" s="21">
        <f t="shared" si="31"/>
        <v>0</v>
      </c>
      <c r="C2029">
        <v>6.0661100000000001E-5</v>
      </c>
      <c r="E2029">
        <v>0</v>
      </c>
      <c r="F2029">
        <v>0</v>
      </c>
      <c r="G2029">
        <v>0</v>
      </c>
    </row>
    <row r="2030" spans="1:7" x14ac:dyDescent="0.25">
      <c r="A2030">
        <v>2021</v>
      </c>
      <c r="B2030" s="21">
        <f t="shared" si="31"/>
        <v>0</v>
      </c>
      <c r="C2030">
        <v>6.7873599999999993E-5</v>
      </c>
      <c r="E2030">
        <v>0</v>
      </c>
      <c r="F2030">
        <v>0</v>
      </c>
      <c r="G2030">
        <v>0</v>
      </c>
    </row>
    <row r="2031" spans="1:7" x14ac:dyDescent="0.25">
      <c r="A2031">
        <v>2022</v>
      </c>
      <c r="B2031" s="21">
        <f t="shared" si="31"/>
        <v>0</v>
      </c>
      <c r="C2031">
        <v>8.5071200000000013E-5</v>
      </c>
      <c r="E2031">
        <v>0</v>
      </c>
      <c r="F2031">
        <v>0</v>
      </c>
      <c r="G2031">
        <v>0</v>
      </c>
    </row>
    <row r="2032" spans="1:7" x14ac:dyDescent="0.25">
      <c r="A2032">
        <v>2023</v>
      </c>
      <c r="B2032" s="21">
        <f t="shared" si="31"/>
        <v>1.4350000000000002E-2</v>
      </c>
      <c r="C2032">
        <v>1.095077E-4</v>
      </c>
      <c r="E2032">
        <v>1.4350000000000002E-2</v>
      </c>
      <c r="F2032">
        <v>1.4264465E-2</v>
      </c>
      <c r="G2032">
        <v>3.6251572327044026E-3</v>
      </c>
    </row>
    <row r="2033" spans="1:7" x14ac:dyDescent="0.25">
      <c r="A2033">
        <v>2024</v>
      </c>
      <c r="B2033" s="21">
        <f t="shared" si="31"/>
        <v>7.0242138364779882E-2</v>
      </c>
      <c r="C2033">
        <v>1.21649E-4</v>
      </c>
      <c r="E2033">
        <v>7.0242138364779882E-2</v>
      </c>
      <c r="F2033">
        <v>6.9441823999999999E-2</v>
      </c>
      <c r="G2033">
        <v>5.8968553459119499E-2</v>
      </c>
    </row>
    <row r="2034" spans="1:7" x14ac:dyDescent="0.25">
      <c r="A2034">
        <v>2025</v>
      </c>
      <c r="B2034" s="21">
        <f t="shared" si="31"/>
        <v>0.14174528301886793</v>
      </c>
      <c r="C2034">
        <v>1.2401029999999999E-4</v>
      </c>
      <c r="E2034">
        <v>0.14174528301886793</v>
      </c>
      <c r="F2034">
        <v>0.132316038</v>
      </c>
      <c r="G2034">
        <v>0.13026100628930817</v>
      </c>
    </row>
    <row r="2035" spans="1:7" x14ac:dyDescent="0.25">
      <c r="A2035">
        <v>2026</v>
      </c>
      <c r="B2035" s="21">
        <f t="shared" si="31"/>
        <v>0.18452201257861633</v>
      </c>
      <c r="C2035">
        <v>1.1997160000000001E-4</v>
      </c>
      <c r="E2035">
        <v>0.18452201257861633</v>
      </c>
      <c r="F2035">
        <v>0.168506289</v>
      </c>
      <c r="G2035">
        <v>0.17048427672955974</v>
      </c>
    </row>
    <row r="2036" spans="1:7" x14ac:dyDescent="0.25">
      <c r="A2036">
        <v>2027</v>
      </c>
      <c r="B2036" s="21">
        <f t="shared" si="31"/>
        <v>0.18994968553459118</v>
      </c>
      <c r="C2036">
        <v>1.204242E-4</v>
      </c>
      <c r="E2036">
        <v>0.18994968553459118</v>
      </c>
      <c r="F2036">
        <v>0.175062893</v>
      </c>
      <c r="G2036">
        <v>0.1751792452830189</v>
      </c>
    </row>
    <row r="2037" spans="1:7" x14ac:dyDescent="0.25">
      <c r="A2037">
        <v>2028</v>
      </c>
      <c r="B2037" s="21">
        <f t="shared" si="31"/>
        <v>0.2973836477987421</v>
      </c>
      <c r="C2037">
        <v>1.2052780000000001E-4</v>
      </c>
      <c r="E2037">
        <v>0.2973836477987421</v>
      </c>
      <c r="F2037">
        <v>0.24518867899999999</v>
      </c>
      <c r="G2037">
        <v>0.28736477987421383</v>
      </c>
    </row>
    <row r="2038" spans="1:7" x14ac:dyDescent="0.25">
      <c r="A2038">
        <v>2029</v>
      </c>
      <c r="B2038" s="21">
        <f t="shared" si="31"/>
        <v>0.81238993710691831</v>
      </c>
      <c r="C2038">
        <v>1.2267969999999999E-4</v>
      </c>
      <c r="E2038">
        <v>0.81238993710691831</v>
      </c>
      <c r="F2038">
        <v>0.487562893</v>
      </c>
      <c r="G2038">
        <v>0.85650943396226409</v>
      </c>
    </row>
    <row r="2039" spans="1:7" x14ac:dyDescent="0.25">
      <c r="A2039">
        <v>2030</v>
      </c>
      <c r="B2039" s="21">
        <f t="shared" si="31"/>
        <v>0.77047169811320748</v>
      </c>
      <c r="C2039">
        <v>1.2227679999999999E-4</v>
      </c>
      <c r="E2039">
        <v>0.77047169811320748</v>
      </c>
      <c r="F2039">
        <v>0.45028301900000001</v>
      </c>
      <c r="G2039">
        <v>0.87371069182389938</v>
      </c>
    </row>
    <row r="2040" spans="1:7" x14ac:dyDescent="0.25">
      <c r="A2040">
        <v>2031</v>
      </c>
      <c r="B2040" s="21">
        <f t="shared" si="31"/>
        <v>0.61761006289308173</v>
      </c>
      <c r="C2040">
        <v>1.2079469999999999E-4</v>
      </c>
      <c r="E2040">
        <v>0.61761006289308173</v>
      </c>
      <c r="F2040">
        <v>0.36367924499999998</v>
      </c>
      <c r="G2040">
        <v>0.81490566037735856</v>
      </c>
    </row>
    <row r="2041" spans="1:7" x14ac:dyDescent="0.25">
      <c r="A2041">
        <v>2032</v>
      </c>
      <c r="B2041" s="21">
        <f t="shared" si="31"/>
        <v>0.39946540880503145</v>
      </c>
      <c r="C2041">
        <v>1.2747029999999999E-4</v>
      </c>
      <c r="E2041">
        <v>0.39946540880503145</v>
      </c>
      <c r="F2041">
        <v>0.31844339599999999</v>
      </c>
      <c r="G2041">
        <v>0.67811320754716986</v>
      </c>
    </row>
    <row r="2042" spans="1:7" x14ac:dyDescent="0.25">
      <c r="A2042">
        <v>2033</v>
      </c>
      <c r="B2042" s="21">
        <f t="shared" si="31"/>
        <v>0.15540251572327043</v>
      </c>
      <c r="C2042">
        <v>1.38656E-4</v>
      </c>
      <c r="E2042">
        <v>0.15540251572327043</v>
      </c>
      <c r="F2042">
        <v>0.180345912</v>
      </c>
      <c r="G2042">
        <v>0.36654088050314465</v>
      </c>
    </row>
    <row r="2043" spans="1:7" x14ac:dyDescent="0.25">
      <c r="A2043">
        <v>2034</v>
      </c>
      <c r="B2043" s="21">
        <f t="shared" si="31"/>
        <v>1.179056603773585E-2</v>
      </c>
      <c r="C2043">
        <v>1.5281060000000001E-4</v>
      </c>
      <c r="E2043">
        <v>1.179056603773585E-2</v>
      </c>
      <c r="F2043">
        <v>2.2383647999999999E-2</v>
      </c>
      <c r="G2043">
        <v>4.1990566037735849E-2</v>
      </c>
    </row>
    <row r="2044" spans="1:7" x14ac:dyDescent="0.25">
      <c r="A2044">
        <v>2035</v>
      </c>
      <c r="B2044" s="21">
        <f t="shared" si="31"/>
        <v>0</v>
      </c>
      <c r="C2044">
        <v>1.719189E-4</v>
      </c>
      <c r="E2044">
        <v>0</v>
      </c>
      <c r="F2044">
        <v>0</v>
      </c>
      <c r="G2044">
        <v>0</v>
      </c>
    </row>
    <row r="2045" spans="1:7" x14ac:dyDescent="0.25">
      <c r="A2045">
        <v>2036</v>
      </c>
      <c r="B2045" s="21">
        <f t="shared" si="31"/>
        <v>0</v>
      </c>
      <c r="C2045">
        <v>1.7606410000000001E-4</v>
      </c>
      <c r="E2045">
        <v>0</v>
      </c>
      <c r="F2045">
        <v>0</v>
      </c>
      <c r="G2045">
        <v>0</v>
      </c>
    </row>
    <row r="2046" spans="1:7" x14ac:dyDescent="0.25">
      <c r="A2046">
        <v>2037</v>
      </c>
      <c r="B2046" s="21">
        <f t="shared" si="31"/>
        <v>0</v>
      </c>
      <c r="C2046">
        <v>1.656106E-4</v>
      </c>
      <c r="E2046">
        <v>0</v>
      </c>
      <c r="F2046">
        <v>0</v>
      </c>
      <c r="G2046">
        <v>0</v>
      </c>
    </row>
    <row r="2047" spans="1:7" x14ac:dyDescent="0.25">
      <c r="A2047">
        <v>2038</v>
      </c>
      <c r="B2047" s="21">
        <f t="shared" si="31"/>
        <v>0</v>
      </c>
      <c r="C2047">
        <v>1.4340260000000001E-4</v>
      </c>
      <c r="E2047">
        <v>0</v>
      </c>
      <c r="F2047">
        <v>0</v>
      </c>
      <c r="G2047">
        <v>0</v>
      </c>
    </row>
    <row r="2048" spans="1:7" x14ac:dyDescent="0.25">
      <c r="A2048">
        <v>2039</v>
      </c>
      <c r="B2048" s="21">
        <f t="shared" si="31"/>
        <v>0</v>
      </c>
      <c r="C2048">
        <v>1.1702570000000001E-4</v>
      </c>
      <c r="E2048">
        <v>0</v>
      </c>
      <c r="F2048">
        <v>0</v>
      </c>
      <c r="G2048">
        <v>0</v>
      </c>
    </row>
    <row r="2049" spans="1:7" x14ac:dyDescent="0.25">
      <c r="A2049">
        <v>2040</v>
      </c>
      <c r="B2049" s="21">
        <f t="shared" si="31"/>
        <v>0</v>
      </c>
      <c r="C2049">
        <v>9.2181699999999999E-5</v>
      </c>
      <c r="E2049">
        <v>0</v>
      </c>
      <c r="F2049">
        <v>0</v>
      </c>
      <c r="G2049">
        <v>0</v>
      </c>
    </row>
    <row r="2050" spans="1:7" x14ac:dyDescent="0.25">
      <c r="A2050">
        <v>2041</v>
      </c>
      <c r="B2050" s="21">
        <f t="shared" si="31"/>
        <v>0</v>
      </c>
      <c r="C2050">
        <v>7.1523900000000008E-5</v>
      </c>
      <c r="E2050">
        <v>0</v>
      </c>
      <c r="F2050">
        <v>0</v>
      </c>
      <c r="G2050">
        <v>0</v>
      </c>
    </row>
    <row r="2051" spans="1:7" x14ac:dyDescent="0.25">
      <c r="A2051">
        <v>2042</v>
      </c>
      <c r="B2051" s="21">
        <f t="shared" si="31"/>
        <v>0</v>
      </c>
      <c r="C2051">
        <v>6.5259400000000007E-5</v>
      </c>
      <c r="E2051">
        <v>0</v>
      </c>
      <c r="F2051">
        <v>0</v>
      </c>
      <c r="G2051">
        <v>0</v>
      </c>
    </row>
    <row r="2052" spans="1:7" x14ac:dyDescent="0.25">
      <c r="A2052">
        <v>2043</v>
      </c>
      <c r="B2052" s="21">
        <f t="shared" si="31"/>
        <v>0</v>
      </c>
      <c r="C2052">
        <v>6.1327000000000004E-5</v>
      </c>
      <c r="E2052">
        <v>0</v>
      </c>
      <c r="F2052">
        <v>0</v>
      </c>
      <c r="G2052">
        <v>0</v>
      </c>
    </row>
    <row r="2053" spans="1:7" x14ac:dyDescent="0.25">
      <c r="A2053">
        <v>2044</v>
      </c>
      <c r="B2053" s="21">
        <f t="shared" si="31"/>
        <v>0</v>
      </c>
      <c r="C2053">
        <v>6.2707599999999996E-5</v>
      </c>
      <c r="E2053">
        <v>0</v>
      </c>
      <c r="F2053">
        <v>0</v>
      </c>
      <c r="G2053">
        <v>0</v>
      </c>
    </row>
    <row r="2054" spans="1:7" x14ac:dyDescent="0.25">
      <c r="A2054">
        <v>2045</v>
      </c>
      <c r="B2054" s="21">
        <f t="shared" ref="B2054:B2117" si="32">IF(rodzaj=$E$6,E2054,IF(rodzaj=$F$6,F2054,G2054))</f>
        <v>0</v>
      </c>
      <c r="C2054">
        <v>6.8635899999999991E-5</v>
      </c>
      <c r="E2054">
        <v>0</v>
      </c>
      <c r="F2054">
        <v>0</v>
      </c>
      <c r="G2054">
        <v>0</v>
      </c>
    </row>
    <row r="2055" spans="1:7" x14ac:dyDescent="0.25">
      <c r="A2055">
        <v>2046</v>
      </c>
      <c r="B2055" s="21">
        <f t="shared" si="32"/>
        <v>0</v>
      </c>
      <c r="C2055">
        <v>8.5272599999999994E-5</v>
      </c>
      <c r="E2055">
        <v>0</v>
      </c>
      <c r="F2055">
        <v>0</v>
      </c>
      <c r="G2055">
        <v>0</v>
      </c>
    </row>
    <row r="2056" spans="1:7" x14ac:dyDescent="0.25">
      <c r="A2056">
        <v>2047</v>
      </c>
      <c r="B2056" s="21">
        <f t="shared" si="32"/>
        <v>1.5085220125786163E-2</v>
      </c>
      <c r="C2056">
        <v>1.088526E-4</v>
      </c>
      <c r="E2056">
        <v>1.5085220125786163E-2</v>
      </c>
      <c r="F2056">
        <v>1.5003302E-2</v>
      </c>
      <c r="G2056">
        <v>4.2358490566037736E-3</v>
      </c>
    </row>
    <row r="2057" spans="1:7" x14ac:dyDescent="0.25">
      <c r="A2057">
        <v>2048</v>
      </c>
      <c r="B2057" s="21">
        <f t="shared" si="32"/>
        <v>6.9437106918238997E-2</v>
      </c>
      <c r="C2057">
        <v>1.2337580000000001E-4</v>
      </c>
      <c r="E2057">
        <v>6.9437106918238997E-2</v>
      </c>
      <c r="F2057">
        <v>6.8680818000000005E-2</v>
      </c>
      <c r="G2057">
        <v>5.7927672955974847E-2</v>
      </c>
    </row>
    <row r="2058" spans="1:7" x14ac:dyDescent="0.25">
      <c r="A2058">
        <v>2049</v>
      </c>
      <c r="B2058" s="21">
        <f t="shared" si="32"/>
        <v>0.11002201257861635</v>
      </c>
      <c r="C2058">
        <v>1.2424859999999999E-4</v>
      </c>
      <c r="E2058">
        <v>0.11002201257861635</v>
      </c>
      <c r="F2058">
        <v>0.105268868</v>
      </c>
      <c r="G2058">
        <v>9.5801886792452828E-2</v>
      </c>
    </row>
    <row r="2059" spans="1:7" x14ac:dyDescent="0.25">
      <c r="A2059">
        <v>2050</v>
      </c>
      <c r="B2059" s="21">
        <f t="shared" si="32"/>
        <v>0.1634308176100629</v>
      </c>
      <c r="C2059">
        <v>1.258718E-4</v>
      </c>
      <c r="E2059">
        <v>0.1634308176100629</v>
      </c>
      <c r="F2059">
        <v>0.151871069</v>
      </c>
      <c r="G2059">
        <v>0.14888993710691825</v>
      </c>
    </row>
    <row r="2060" spans="1:7" x14ac:dyDescent="0.25">
      <c r="A2060">
        <v>2051</v>
      </c>
      <c r="B2060" s="21">
        <f t="shared" si="32"/>
        <v>0.1721006289308176</v>
      </c>
      <c r="C2060">
        <v>1.1963740000000001E-4</v>
      </c>
      <c r="E2060">
        <v>0.1721006289308176</v>
      </c>
      <c r="F2060">
        <v>0.16058176099999999</v>
      </c>
      <c r="G2060">
        <v>0.15805345911949686</v>
      </c>
    </row>
    <row r="2061" spans="1:7" x14ac:dyDescent="0.25">
      <c r="A2061">
        <v>2052</v>
      </c>
      <c r="B2061" s="21">
        <f t="shared" si="32"/>
        <v>0.16113207547169811</v>
      </c>
      <c r="C2061">
        <v>1.2091699999999999E-4</v>
      </c>
      <c r="E2061">
        <v>0.16113207547169811</v>
      </c>
      <c r="F2061">
        <v>0.15166823900000001</v>
      </c>
      <c r="G2061">
        <v>0.14843396226415093</v>
      </c>
    </row>
    <row r="2062" spans="1:7" x14ac:dyDescent="0.25">
      <c r="A2062">
        <v>2053</v>
      </c>
      <c r="B2062" s="21">
        <f t="shared" si="32"/>
        <v>0.13886163522012579</v>
      </c>
      <c r="C2062">
        <v>1.179439E-4</v>
      </c>
      <c r="E2062">
        <v>0.13886163522012579</v>
      </c>
      <c r="F2062">
        <v>0.132136792</v>
      </c>
      <c r="G2062">
        <v>0.12673899371069181</v>
      </c>
    </row>
    <row r="2063" spans="1:7" x14ac:dyDescent="0.25">
      <c r="A2063">
        <v>2054</v>
      </c>
      <c r="B2063" s="21">
        <f t="shared" si="32"/>
        <v>0.12911635220125786</v>
      </c>
      <c r="C2063">
        <v>1.2111790000000001E-4</v>
      </c>
      <c r="E2063">
        <v>0.12911635220125786</v>
      </c>
      <c r="F2063">
        <v>0.12299842800000001</v>
      </c>
      <c r="G2063">
        <v>0.11565408805031446</v>
      </c>
    </row>
    <row r="2064" spans="1:7" x14ac:dyDescent="0.25">
      <c r="A2064">
        <v>2055</v>
      </c>
      <c r="B2064" s="21">
        <f t="shared" si="32"/>
        <v>0.28614779874213836</v>
      </c>
      <c r="C2064">
        <v>1.2015599999999999E-4</v>
      </c>
      <c r="E2064">
        <v>0.28614779874213836</v>
      </c>
      <c r="F2064">
        <v>0.22674528299999999</v>
      </c>
      <c r="G2064">
        <v>0.31603773584905659</v>
      </c>
    </row>
    <row r="2065" spans="1:7" x14ac:dyDescent="0.25">
      <c r="A2065">
        <v>2056</v>
      </c>
      <c r="B2065" s="21">
        <f t="shared" si="32"/>
        <v>0.33710691823899369</v>
      </c>
      <c r="C2065">
        <v>1.2697070000000001E-4</v>
      </c>
      <c r="E2065">
        <v>0.33710691823899369</v>
      </c>
      <c r="F2065">
        <v>0.28037735800000002</v>
      </c>
      <c r="G2065">
        <v>0.53911949685534599</v>
      </c>
    </row>
    <row r="2066" spans="1:7" x14ac:dyDescent="0.25">
      <c r="A2066">
        <v>2057</v>
      </c>
      <c r="B2066" s="21">
        <f t="shared" si="32"/>
        <v>0.13707232704402517</v>
      </c>
      <c r="C2066">
        <v>1.3369199999999998E-4</v>
      </c>
      <c r="E2066">
        <v>0.13707232704402517</v>
      </c>
      <c r="F2066">
        <v>0.156259434</v>
      </c>
      <c r="G2066">
        <v>0.28855345911949687</v>
      </c>
    </row>
    <row r="2067" spans="1:7" x14ac:dyDescent="0.25">
      <c r="A2067">
        <v>2058</v>
      </c>
      <c r="B2067" s="21">
        <f t="shared" si="32"/>
        <v>1.204559748427673E-2</v>
      </c>
      <c r="C2067">
        <v>1.4785389999999999E-4</v>
      </c>
      <c r="E2067">
        <v>1.204559748427673E-2</v>
      </c>
      <c r="F2067">
        <v>2.0959118999999998E-2</v>
      </c>
      <c r="G2067">
        <v>3.5874213836477986E-2</v>
      </c>
    </row>
    <row r="2068" spans="1:7" x14ac:dyDescent="0.25">
      <c r="A2068">
        <v>2059</v>
      </c>
      <c r="B2068" s="21">
        <f t="shared" si="32"/>
        <v>0</v>
      </c>
      <c r="C2068">
        <v>1.6735180000000002E-4</v>
      </c>
      <c r="E2068">
        <v>0</v>
      </c>
      <c r="F2068">
        <v>0</v>
      </c>
      <c r="G2068">
        <v>0</v>
      </c>
    </row>
    <row r="2069" spans="1:7" x14ac:dyDescent="0.25">
      <c r="A2069">
        <v>2060</v>
      </c>
      <c r="B2069" s="21">
        <f t="shared" si="32"/>
        <v>0</v>
      </c>
      <c r="C2069">
        <v>1.7258889999999998E-4</v>
      </c>
      <c r="E2069">
        <v>0</v>
      </c>
      <c r="F2069">
        <v>0</v>
      </c>
      <c r="G2069">
        <v>0</v>
      </c>
    </row>
    <row r="2070" spans="1:7" x14ac:dyDescent="0.25">
      <c r="A2070">
        <v>2061</v>
      </c>
      <c r="B2070" s="21">
        <f t="shared" si="32"/>
        <v>0</v>
      </c>
      <c r="C2070">
        <v>1.595581E-4</v>
      </c>
      <c r="E2070">
        <v>0</v>
      </c>
      <c r="F2070">
        <v>0</v>
      </c>
      <c r="G2070">
        <v>0</v>
      </c>
    </row>
    <row r="2071" spans="1:7" x14ac:dyDescent="0.25">
      <c r="A2071">
        <v>2062</v>
      </c>
      <c r="B2071" s="21">
        <f t="shared" si="32"/>
        <v>0</v>
      </c>
      <c r="C2071">
        <v>1.4206059999999999E-4</v>
      </c>
      <c r="E2071">
        <v>0</v>
      </c>
      <c r="F2071">
        <v>0</v>
      </c>
      <c r="G2071">
        <v>0</v>
      </c>
    </row>
    <row r="2072" spans="1:7" x14ac:dyDescent="0.25">
      <c r="A2072">
        <v>2063</v>
      </c>
      <c r="B2072" s="21">
        <f t="shared" si="32"/>
        <v>0</v>
      </c>
      <c r="C2072">
        <v>1.167157E-4</v>
      </c>
      <c r="E2072">
        <v>0</v>
      </c>
      <c r="F2072">
        <v>0</v>
      </c>
      <c r="G2072">
        <v>0</v>
      </c>
    </row>
    <row r="2073" spans="1:7" x14ac:dyDescent="0.25">
      <c r="A2073">
        <v>2064</v>
      </c>
      <c r="B2073" s="21">
        <f t="shared" si="32"/>
        <v>0</v>
      </c>
      <c r="C2073">
        <v>9.5667299999999998E-5</v>
      </c>
      <c r="E2073">
        <v>0</v>
      </c>
      <c r="F2073">
        <v>0</v>
      </c>
      <c r="G2073">
        <v>0</v>
      </c>
    </row>
    <row r="2074" spans="1:7" x14ac:dyDescent="0.25">
      <c r="A2074">
        <v>2065</v>
      </c>
      <c r="B2074" s="21">
        <f t="shared" si="32"/>
        <v>0</v>
      </c>
      <c r="C2074">
        <v>7.7659199999999997E-5</v>
      </c>
      <c r="E2074">
        <v>0</v>
      </c>
      <c r="F2074">
        <v>0</v>
      </c>
      <c r="G2074">
        <v>0</v>
      </c>
    </row>
    <row r="2075" spans="1:7" x14ac:dyDescent="0.25">
      <c r="A2075">
        <v>2066</v>
      </c>
      <c r="B2075" s="21">
        <f t="shared" si="32"/>
        <v>0</v>
      </c>
      <c r="C2075">
        <v>6.8016000000000007E-5</v>
      </c>
      <c r="E2075">
        <v>0</v>
      </c>
      <c r="F2075">
        <v>0</v>
      </c>
      <c r="G2075">
        <v>0</v>
      </c>
    </row>
    <row r="2076" spans="1:7" x14ac:dyDescent="0.25">
      <c r="A2076">
        <v>2067</v>
      </c>
      <c r="B2076" s="21">
        <f t="shared" si="32"/>
        <v>0</v>
      </c>
      <c r="C2076">
        <v>6.4895700000000003E-5</v>
      </c>
      <c r="E2076">
        <v>0</v>
      </c>
      <c r="F2076">
        <v>0</v>
      </c>
      <c r="G2076">
        <v>0</v>
      </c>
    </row>
    <row r="2077" spans="1:7" x14ac:dyDescent="0.25">
      <c r="A2077">
        <v>2068</v>
      </c>
      <c r="B2077" s="21">
        <f t="shared" si="32"/>
        <v>0</v>
      </c>
      <c r="C2077">
        <v>6.3950500000000004E-5</v>
      </c>
      <c r="E2077">
        <v>0</v>
      </c>
      <c r="F2077">
        <v>0</v>
      </c>
      <c r="G2077">
        <v>0</v>
      </c>
    </row>
    <row r="2078" spans="1:7" x14ac:dyDescent="0.25">
      <c r="A2078">
        <v>2069</v>
      </c>
      <c r="B2078" s="21">
        <f t="shared" si="32"/>
        <v>0</v>
      </c>
      <c r="C2078">
        <v>6.7374599999999997E-5</v>
      </c>
      <c r="E2078">
        <v>0</v>
      </c>
      <c r="F2078">
        <v>0</v>
      </c>
      <c r="G2078">
        <v>0</v>
      </c>
    </row>
    <row r="2079" spans="1:7" x14ac:dyDescent="0.25">
      <c r="A2079">
        <v>2070</v>
      </c>
      <c r="B2079" s="21">
        <f t="shared" si="32"/>
        <v>0</v>
      </c>
      <c r="C2079">
        <v>7.6633800000000012E-5</v>
      </c>
      <c r="E2079">
        <v>0</v>
      </c>
      <c r="F2079">
        <v>0</v>
      </c>
      <c r="G2079">
        <v>0</v>
      </c>
    </row>
    <row r="2080" spans="1:7" x14ac:dyDescent="0.25">
      <c r="A2080">
        <v>2071</v>
      </c>
      <c r="B2080" s="21">
        <f t="shared" si="32"/>
        <v>0.1075503144654088</v>
      </c>
      <c r="C2080">
        <v>9.53655E-5</v>
      </c>
      <c r="E2080">
        <v>0.1075503144654088</v>
      </c>
      <c r="F2080">
        <v>0.15428301899999999</v>
      </c>
      <c r="G2080">
        <v>0.33204402515723275</v>
      </c>
    </row>
    <row r="2081" spans="1:7" x14ac:dyDescent="0.25">
      <c r="A2081">
        <v>2072</v>
      </c>
      <c r="B2081" s="21">
        <f t="shared" si="32"/>
        <v>0.36613207547169813</v>
      </c>
      <c r="C2081">
        <v>1.165488E-4</v>
      </c>
      <c r="E2081">
        <v>0.36613207547169813</v>
      </c>
      <c r="F2081">
        <v>0.32825471699999997</v>
      </c>
      <c r="G2081">
        <v>0.73349056603773588</v>
      </c>
    </row>
    <row r="2082" spans="1:7" x14ac:dyDescent="0.25">
      <c r="A2082">
        <v>2073</v>
      </c>
      <c r="B2082" s="21">
        <f t="shared" si="32"/>
        <v>0.60644654088050309</v>
      </c>
      <c r="C2082">
        <v>1.3104230000000002E-4</v>
      </c>
      <c r="E2082">
        <v>0.60644654088050309</v>
      </c>
      <c r="F2082">
        <v>0.39221698100000002</v>
      </c>
      <c r="G2082">
        <v>0.87069182389937116</v>
      </c>
    </row>
    <row r="2083" spans="1:7" x14ac:dyDescent="0.25">
      <c r="A2083">
        <v>2074</v>
      </c>
      <c r="B2083" s="21">
        <f t="shared" si="32"/>
        <v>0.76676100628930821</v>
      </c>
      <c r="C2083">
        <v>1.4334140000000001E-4</v>
      </c>
      <c r="E2083">
        <v>0.76676100628930821</v>
      </c>
      <c r="F2083">
        <v>0.444040881</v>
      </c>
      <c r="G2083">
        <v>0.90893081761006289</v>
      </c>
    </row>
    <row r="2084" spans="1:7" x14ac:dyDescent="0.25">
      <c r="A2084">
        <v>2075</v>
      </c>
      <c r="B2084" s="21">
        <f t="shared" si="32"/>
        <v>0.30814465408805031</v>
      </c>
      <c r="C2084">
        <v>1.4320620000000001E-4</v>
      </c>
      <c r="E2084">
        <v>0.30814465408805031</v>
      </c>
      <c r="F2084">
        <v>0.25196540899999997</v>
      </c>
      <c r="G2084">
        <v>0.30296855345911949</v>
      </c>
    </row>
    <row r="2085" spans="1:7" x14ac:dyDescent="0.25">
      <c r="A2085">
        <v>2076</v>
      </c>
      <c r="B2085" s="21">
        <f t="shared" si="32"/>
        <v>0.15519182389937106</v>
      </c>
      <c r="C2085">
        <v>1.4636680000000002E-4</v>
      </c>
      <c r="E2085">
        <v>0.15519182389937106</v>
      </c>
      <c r="F2085">
        <v>0.14663836499999999</v>
      </c>
      <c r="G2085">
        <v>0.14311635220125787</v>
      </c>
    </row>
    <row r="2086" spans="1:7" x14ac:dyDescent="0.25">
      <c r="A2086">
        <v>2077</v>
      </c>
      <c r="B2086" s="21">
        <f t="shared" si="32"/>
        <v>0.26016352201257864</v>
      </c>
      <c r="C2086">
        <v>1.449035E-4</v>
      </c>
      <c r="E2086">
        <v>0.26016352201257864</v>
      </c>
      <c r="F2086">
        <v>0.229213836</v>
      </c>
      <c r="G2086">
        <v>0.24618238993710692</v>
      </c>
    </row>
    <row r="2087" spans="1:7" x14ac:dyDescent="0.25">
      <c r="A2087">
        <v>2078</v>
      </c>
      <c r="B2087" s="21">
        <f t="shared" si="32"/>
        <v>0.63477987421383641</v>
      </c>
      <c r="C2087">
        <v>1.4746429999999998E-4</v>
      </c>
      <c r="E2087">
        <v>0.63477987421383641</v>
      </c>
      <c r="F2087">
        <v>0.39781446500000001</v>
      </c>
      <c r="G2087">
        <v>0.71264150943396221</v>
      </c>
    </row>
    <row r="2088" spans="1:7" x14ac:dyDescent="0.25">
      <c r="A2088">
        <v>2079</v>
      </c>
      <c r="B2088" s="21">
        <f t="shared" si="32"/>
        <v>0.66871069182389942</v>
      </c>
      <c r="C2088">
        <v>1.478676E-4</v>
      </c>
      <c r="E2088">
        <v>0.66871069182389942</v>
      </c>
      <c r="F2088">
        <v>0.38880503100000002</v>
      </c>
      <c r="G2088">
        <v>0.87886792452830198</v>
      </c>
    </row>
    <row r="2089" spans="1:7" x14ac:dyDescent="0.25">
      <c r="A2089">
        <v>2080</v>
      </c>
      <c r="B2089" s="21">
        <f t="shared" si="32"/>
        <v>0.46182389937106916</v>
      </c>
      <c r="C2089">
        <v>1.4331909999999999E-4</v>
      </c>
      <c r="E2089">
        <v>0.46182389937106916</v>
      </c>
      <c r="F2089">
        <v>0.35731132100000002</v>
      </c>
      <c r="G2089">
        <v>0.80097484276729558</v>
      </c>
    </row>
    <row r="2090" spans="1:7" x14ac:dyDescent="0.25">
      <c r="A2090">
        <v>2081</v>
      </c>
      <c r="B2090" s="21">
        <f t="shared" si="32"/>
        <v>0.19998113207547172</v>
      </c>
      <c r="C2090">
        <v>1.4638779999999999E-4</v>
      </c>
      <c r="E2090">
        <v>0.19998113207547172</v>
      </c>
      <c r="F2090">
        <v>0.239418239</v>
      </c>
      <c r="G2090">
        <v>0.5404088050314465</v>
      </c>
    </row>
    <row r="2091" spans="1:7" x14ac:dyDescent="0.25">
      <c r="A2091">
        <v>2082</v>
      </c>
      <c r="B2091" s="21">
        <f t="shared" si="32"/>
        <v>2.121006289308176E-2</v>
      </c>
      <c r="C2091">
        <v>1.5603590000000001E-4</v>
      </c>
      <c r="E2091">
        <v>2.121006289308176E-2</v>
      </c>
      <c r="F2091">
        <v>5.2589623000000002E-2</v>
      </c>
      <c r="G2091">
        <v>0.12369496855345913</v>
      </c>
    </row>
    <row r="2092" spans="1:7" x14ac:dyDescent="0.25">
      <c r="A2092">
        <v>2083</v>
      </c>
      <c r="B2092" s="21">
        <f t="shared" si="32"/>
        <v>0</v>
      </c>
      <c r="C2092">
        <v>1.7225279999999999E-4</v>
      </c>
      <c r="E2092">
        <v>0</v>
      </c>
      <c r="F2092">
        <v>0</v>
      </c>
      <c r="G2092">
        <v>0</v>
      </c>
    </row>
    <row r="2093" spans="1:7" x14ac:dyDescent="0.25">
      <c r="A2093">
        <v>2084</v>
      </c>
      <c r="B2093" s="21">
        <f t="shared" si="32"/>
        <v>0</v>
      </c>
      <c r="C2093">
        <v>1.745083E-4</v>
      </c>
      <c r="E2093">
        <v>0</v>
      </c>
      <c r="F2093">
        <v>0</v>
      </c>
      <c r="G2093">
        <v>0</v>
      </c>
    </row>
    <row r="2094" spans="1:7" x14ac:dyDescent="0.25">
      <c r="A2094">
        <v>2085</v>
      </c>
      <c r="B2094" s="21">
        <f t="shared" si="32"/>
        <v>0</v>
      </c>
      <c r="C2094">
        <v>1.6077250000000001E-4</v>
      </c>
      <c r="E2094">
        <v>0</v>
      </c>
      <c r="F2094">
        <v>0</v>
      </c>
      <c r="G2094">
        <v>0</v>
      </c>
    </row>
    <row r="2095" spans="1:7" x14ac:dyDescent="0.25">
      <c r="A2095">
        <v>2086</v>
      </c>
      <c r="B2095" s="21">
        <f t="shared" si="32"/>
        <v>0</v>
      </c>
      <c r="C2095">
        <v>1.4385460000000002E-4</v>
      </c>
      <c r="E2095">
        <v>0</v>
      </c>
      <c r="F2095">
        <v>0</v>
      </c>
      <c r="G2095">
        <v>0</v>
      </c>
    </row>
    <row r="2096" spans="1:7" x14ac:dyDescent="0.25">
      <c r="A2096">
        <v>2087</v>
      </c>
      <c r="B2096" s="21">
        <f t="shared" si="32"/>
        <v>0</v>
      </c>
      <c r="C2096">
        <v>1.2282560000000001E-4</v>
      </c>
      <c r="E2096">
        <v>0</v>
      </c>
      <c r="F2096">
        <v>0</v>
      </c>
      <c r="G2096">
        <v>0</v>
      </c>
    </row>
    <row r="2097" spans="1:7" x14ac:dyDescent="0.25">
      <c r="A2097">
        <v>2088</v>
      </c>
      <c r="B2097" s="21">
        <f t="shared" si="32"/>
        <v>0</v>
      </c>
      <c r="C2097">
        <v>1.0203560000000001E-4</v>
      </c>
      <c r="E2097">
        <v>0</v>
      </c>
      <c r="F2097">
        <v>0</v>
      </c>
      <c r="G2097">
        <v>0</v>
      </c>
    </row>
    <row r="2098" spans="1:7" x14ac:dyDescent="0.25">
      <c r="A2098">
        <v>2089</v>
      </c>
      <c r="B2098" s="21">
        <f t="shared" si="32"/>
        <v>0</v>
      </c>
      <c r="C2098">
        <v>8.18204E-5</v>
      </c>
      <c r="E2098">
        <v>0</v>
      </c>
      <c r="F2098">
        <v>0</v>
      </c>
      <c r="G2098">
        <v>0</v>
      </c>
    </row>
    <row r="2099" spans="1:7" x14ac:dyDescent="0.25">
      <c r="A2099">
        <v>2090</v>
      </c>
      <c r="B2099" s="21">
        <f t="shared" si="32"/>
        <v>0</v>
      </c>
      <c r="C2099">
        <v>6.5699900000000004E-5</v>
      </c>
      <c r="E2099">
        <v>0</v>
      </c>
      <c r="F2099">
        <v>0</v>
      </c>
      <c r="G2099">
        <v>0</v>
      </c>
    </row>
    <row r="2100" spans="1:7" x14ac:dyDescent="0.25">
      <c r="A2100">
        <v>2091</v>
      </c>
      <c r="B2100" s="21">
        <f t="shared" si="32"/>
        <v>0</v>
      </c>
      <c r="C2100">
        <v>6.6074299999999999E-5</v>
      </c>
      <c r="E2100">
        <v>0</v>
      </c>
      <c r="F2100">
        <v>0</v>
      </c>
      <c r="G2100">
        <v>0</v>
      </c>
    </row>
    <row r="2101" spans="1:7" x14ac:dyDescent="0.25">
      <c r="A2101">
        <v>2092</v>
      </c>
      <c r="B2101" s="21">
        <f t="shared" si="32"/>
        <v>0</v>
      </c>
      <c r="C2101">
        <v>6.7016799999999998E-5</v>
      </c>
      <c r="E2101">
        <v>0</v>
      </c>
      <c r="F2101">
        <v>0</v>
      </c>
      <c r="G2101">
        <v>0</v>
      </c>
    </row>
    <row r="2102" spans="1:7" x14ac:dyDescent="0.25">
      <c r="A2102">
        <v>2093</v>
      </c>
      <c r="B2102" s="21">
        <f t="shared" si="32"/>
        <v>0</v>
      </c>
      <c r="C2102">
        <v>7.2689699999999989E-5</v>
      </c>
      <c r="E2102">
        <v>0</v>
      </c>
      <c r="F2102">
        <v>0</v>
      </c>
      <c r="G2102">
        <v>0</v>
      </c>
    </row>
    <row r="2103" spans="1:7" x14ac:dyDescent="0.25">
      <c r="A2103">
        <v>2094</v>
      </c>
      <c r="B2103" s="21">
        <f t="shared" si="32"/>
        <v>0</v>
      </c>
      <c r="C2103">
        <v>8.6179800000000005E-5</v>
      </c>
      <c r="E2103">
        <v>0</v>
      </c>
      <c r="F2103">
        <v>0</v>
      </c>
      <c r="G2103">
        <v>0</v>
      </c>
    </row>
    <row r="2104" spans="1:7" x14ac:dyDescent="0.25">
      <c r="A2104">
        <v>2095</v>
      </c>
      <c r="B2104" s="21">
        <f t="shared" si="32"/>
        <v>0.10744654088050315</v>
      </c>
      <c r="C2104">
        <v>1.0367819999999999E-4</v>
      </c>
      <c r="E2104">
        <v>0.10744654088050315</v>
      </c>
      <c r="F2104">
        <v>0.15211792499999999</v>
      </c>
      <c r="G2104">
        <v>0.32169811320754715</v>
      </c>
    </row>
    <row r="2105" spans="1:7" x14ac:dyDescent="0.25">
      <c r="A2105">
        <v>2096</v>
      </c>
      <c r="B2105" s="21">
        <f t="shared" si="32"/>
        <v>0.35512578616352197</v>
      </c>
      <c r="C2105">
        <v>1.1968249999999999E-4</v>
      </c>
      <c r="E2105">
        <v>0.35512578616352197</v>
      </c>
      <c r="F2105">
        <v>0.31869496899999999</v>
      </c>
      <c r="G2105">
        <v>0.70062893081761002</v>
      </c>
    </row>
    <row r="2106" spans="1:7" x14ac:dyDescent="0.25">
      <c r="A2106">
        <v>2097</v>
      </c>
      <c r="B2106" s="21">
        <f t="shared" si="32"/>
        <v>0.59100628930817611</v>
      </c>
      <c r="C2106">
        <v>1.335264E-4</v>
      </c>
      <c r="E2106">
        <v>0.59100628930817611</v>
      </c>
      <c r="F2106">
        <v>0.38462264200000001</v>
      </c>
      <c r="G2106">
        <v>0.84559748427672954</v>
      </c>
    </row>
    <row r="2107" spans="1:7" x14ac:dyDescent="0.25">
      <c r="A2107">
        <v>2098</v>
      </c>
      <c r="B2107" s="21">
        <f t="shared" si="32"/>
        <v>0.7567924528301887</v>
      </c>
      <c r="C2107">
        <v>1.422533E-4</v>
      </c>
      <c r="E2107">
        <v>0.7567924528301887</v>
      </c>
      <c r="F2107">
        <v>0.44124213800000001</v>
      </c>
      <c r="G2107">
        <v>0.89314465408805022</v>
      </c>
    </row>
    <row r="2108" spans="1:7" x14ac:dyDescent="0.25">
      <c r="A2108">
        <v>2099</v>
      </c>
      <c r="B2108" s="21">
        <f t="shared" si="32"/>
        <v>0.84729559748427674</v>
      </c>
      <c r="C2108">
        <v>1.4219180000000001E-4</v>
      </c>
      <c r="E2108">
        <v>0.84729559748427674</v>
      </c>
      <c r="F2108">
        <v>0.51295597500000001</v>
      </c>
      <c r="G2108">
        <v>0.90569182389937108</v>
      </c>
    </row>
    <row r="2109" spans="1:7" x14ac:dyDescent="0.25">
      <c r="A2109">
        <v>2100</v>
      </c>
      <c r="B2109" s="21">
        <f t="shared" si="32"/>
        <v>0.87270440251572323</v>
      </c>
      <c r="C2109">
        <v>1.4319889999999999E-4</v>
      </c>
      <c r="E2109">
        <v>0.87270440251572323</v>
      </c>
      <c r="F2109">
        <v>0.53798742099999997</v>
      </c>
      <c r="G2109">
        <v>0.89968553459119494</v>
      </c>
    </row>
    <row r="2110" spans="1:7" x14ac:dyDescent="0.25">
      <c r="A2110">
        <v>2101</v>
      </c>
      <c r="B2110" s="21">
        <f t="shared" si="32"/>
        <v>0.8445911949685535</v>
      </c>
      <c r="C2110">
        <v>1.363321E-4</v>
      </c>
      <c r="E2110">
        <v>0.8445911949685535</v>
      </c>
      <c r="F2110">
        <v>0.51687106900000002</v>
      </c>
      <c r="G2110">
        <v>0.88490566037735852</v>
      </c>
    </row>
    <row r="2111" spans="1:7" x14ac:dyDescent="0.25">
      <c r="A2111">
        <v>2102</v>
      </c>
      <c r="B2111" s="21">
        <f t="shared" si="32"/>
        <v>0.76713836477987418</v>
      </c>
      <c r="C2111">
        <v>1.2715320000000001E-4</v>
      </c>
      <c r="E2111">
        <v>0.76713836477987418</v>
      </c>
      <c r="F2111">
        <v>0.45518867899999998</v>
      </c>
      <c r="G2111">
        <v>0.86427672955974844</v>
      </c>
    </row>
    <row r="2112" spans="1:7" x14ac:dyDescent="0.25">
      <c r="A2112">
        <v>2103</v>
      </c>
      <c r="B2112" s="21">
        <f t="shared" si="32"/>
        <v>0.62588050314465404</v>
      </c>
      <c r="C2112">
        <v>1.208214E-4</v>
      </c>
      <c r="E2112">
        <v>0.62588050314465404</v>
      </c>
      <c r="F2112">
        <v>0.36817610099999998</v>
      </c>
      <c r="G2112">
        <v>0.81911949685534602</v>
      </c>
    </row>
    <row r="2113" spans="1:7" x14ac:dyDescent="0.25">
      <c r="A2113">
        <v>2104</v>
      </c>
      <c r="B2113" s="21">
        <f t="shared" si="32"/>
        <v>0.4307232704402516</v>
      </c>
      <c r="C2113">
        <v>1.2019890000000001E-4</v>
      </c>
      <c r="E2113">
        <v>0.4307232704402516</v>
      </c>
      <c r="F2113">
        <v>0.33687106900000002</v>
      </c>
      <c r="G2113">
        <v>0.73930817610062893</v>
      </c>
    </row>
    <row r="2114" spans="1:7" x14ac:dyDescent="0.25">
      <c r="A2114">
        <v>2105</v>
      </c>
      <c r="B2114" s="21">
        <f t="shared" si="32"/>
        <v>0.1816949685534591</v>
      </c>
      <c r="C2114">
        <v>1.2706110000000002E-4</v>
      </c>
      <c r="E2114">
        <v>0.1816949685534591</v>
      </c>
      <c r="F2114">
        <v>0.215786164</v>
      </c>
      <c r="G2114">
        <v>0.46748427672955972</v>
      </c>
    </row>
    <row r="2115" spans="1:7" x14ac:dyDescent="0.25">
      <c r="A2115">
        <v>2106</v>
      </c>
      <c r="B2115" s="21">
        <f t="shared" si="32"/>
        <v>1.9292767295597483E-2</v>
      </c>
      <c r="C2115">
        <v>1.4627799999999998E-4</v>
      </c>
      <c r="E2115">
        <v>1.9292767295597483E-2</v>
      </c>
      <c r="F2115">
        <v>4.6455974999999997E-2</v>
      </c>
      <c r="G2115">
        <v>0.10569811320754717</v>
      </c>
    </row>
    <row r="2116" spans="1:7" x14ac:dyDescent="0.25">
      <c r="A2116">
        <v>2107</v>
      </c>
      <c r="B2116" s="21">
        <f t="shared" si="32"/>
        <v>0</v>
      </c>
      <c r="C2116">
        <v>1.62616E-4</v>
      </c>
      <c r="E2116">
        <v>0</v>
      </c>
      <c r="F2116">
        <v>0</v>
      </c>
      <c r="G2116">
        <v>0</v>
      </c>
    </row>
    <row r="2117" spans="1:7" x14ac:dyDescent="0.25">
      <c r="A2117">
        <v>2108</v>
      </c>
      <c r="B2117" s="21">
        <f t="shared" si="32"/>
        <v>0</v>
      </c>
      <c r="C2117">
        <v>1.6066839999999999E-4</v>
      </c>
      <c r="E2117">
        <v>0</v>
      </c>
      <c r="F2117">
        <v>0</v>
      </c>
      <c r="G2117">
        <v>0</v>
      </c>
    </row>
    <row r="2118" spans="1:7" x14ac:dyDescent="0.25">
      <c r="A2118">
        <v>2109</v>
      </c>
      <c r="B2118" s="21">
        <f t="shared" ref="B2118:B2181" si="33">IF(rodzaj=$E$6,E2118,IF(rodzaj=$F$6,F2118,G2118))</f>
        <v>0</v>
      </c>
      <c r="C2118">
        <v>1.4398570000000001E-4</v>
      </c>
      <c r="E2118">
        <v>0</v>
      </c>
      <c r="F2118">
        <v>0</v>
      </c>
      <c r="G2118">
        <v>0</v>
      </c>
    </row>
    <row r="2119" spans="1:7" x14ac:dyDescent="0.25">
      <c r="A2119">
        <v>2110</v>
      </c>
      <c r="B2119" s="21">
        <f t="shared" si="33"/>
        <v>0</v>
      </c>
      <c r="C2119">
        <v>1.1558909999999999E-4</v>
      </c>
      <c r="E2119">
        <v>0</v>
      </c>
      <c r="F2119">
        <v>0</v>
      </c>
      <c r="G2119">
        <v>0</v>
      </c>
    </row>
    <row r="2120" spans="1:7" x14ac:dyDescent="0.25">
      <c r="A2120">
        <v>2111</v>
      </c>
      <c r="B2120" s="21">
        <f t="shared" si="33"/>
        <v>0</v>
      </c>
      <c r="C2120">
        <v>9.3189799999999993E-5</v>
      </c>
      <c r="E2120">
        <v>0</v>
      </c>
      <c r="F2120">
        <v>0</v>
      </c>
      <c r="G2120">
        <v>0</v>
      </c>
    </row>
    <row r="2121" spans="1:7" x14ac:dyDescent="0.25">
      <c r="A2121">
        <v>2112</v>
      </c>
      <c r="B2121" s="21">
        <f t="shared" si="33"/>
        <v>0</v>
      </c>
      <c r="C2121">
        <v>7.5051399999999998E-5</v>
      </c>
      <c r="E2121">
        <v>0</v>
      </c>
      <c r="F2121">
        <v>0</v>
      </c>
      <c r="G2121">
        <v>0</v>
      </c>
    </row>
    <row r="2122" spans="1:7" x14ac:dyDescent="0.25">
      <c r="A2122">
        <v>2113</v>
      </c>
      <c r="B2122" s="21">
        <f t="shared" si="33"/>
        <v>0</v>
      </c>
      <c r="C2122">
        <v>6.7273499999999999E-5</v>
      </c>
      <c r="E2122">
        <v>0</v>
      </c>
      <c r="F2122">
        <v>0</v>
      </c>
      <c r="G2122">
        <v>0</v>
      </c>
    </row>
    <row r="2123" spans="1:7" x14ac:dyDescent="0.25">
      <c r="A2123">
        <v>2114</v>
      </c>
      <c r="B2123" s="21">
        <f t="shared" si="33"/>
        <v>0</v>
      </c>
      <c r="C2123">
        <v>6.3722499999999992E-5</v>
      </c>
      <c r="E2123">
        <v>0</v>
      </c>
      <c r="F2123">
        <v>0</v>
      </c>
      <c r="G2123">
        <v>0</v>
      </c>
    </row>
    <row r="2124" spans="1:7" x14ac:dyDescent="0.25">
      <c r="A2124">
        <v>2115</v>
      </c>
      <c r="B2124" s="21">
        <f t="shared" si="33"/>
        <v>0</v>
      </c>
      <c r="C2124">
        <v>6.4017199999999994E-5</v>
      </c>
      <c r="E2124">
        <v>0</v>
      </c>
      <c r="F2124">
        <v>0</v>
      </c>
      <c r="G2124">
        <v>0</v>
      </c>
    </row>
    <row r="2125" spans="1:7" x14ac:dyDescent="0.25">
      <c r="A2125">
        <v>2116</v>
      </c>
      <c r="B2125" s="21">
        <f t="shared" si="33"/>
        <v>0</v>
      </c>
      <c r="C2125">
        <v>7.0788500000000008E-5</v>
      </c>
      <c r="E2125">
        <v>0</v>
      </c>
      <c r="F2125">
        <v>0</v>
      </c>
      <c r="G2125">
        <v>0</v>
      </c>
    </row>
    <row r="2126" spans="1:7" x14ac:dyDescent="0.25">
      <c r="A2126">
        <v>2117</v>
      </c>
      <c r="B2126" s="21">
        <f t="shared" si="33"/>
        <v>0</v>
      </c>
      <c r="C2126">
        <v>8.5914399999999992E-5</v>
      </c>
      <c r="E2126">
        <v>0</v>
      </c>
      <c r="F2126">
        <v>0</v>
      </c>
      <c r="G2126">
        <v>0</v>
      </c>
    </row>
    <row r="2127" spans="1:7" x14ac:dyDescent="0.25">
      <c r="A2127">
        <v>2118</v>
      </c>
      <c r="B2127" s="21">
        <f t="shared" si="33"/>
        <v>0</v>
      </c>
      <c r="C2127">
        <v>1.0980419999999999E-4</v>
      </c>
      <c r="E2127">
        <v>0</v>
      </c>
      <c r="F2127">
        <v>2.089465E-3</v>
      </c>
      <c r="G2127">
        <v>2.2946226415094337E-3</v>
      </c>
    </row>
    <row r="2128" spans="1:7" x14ac:dyDescent="0.25">
      <c r="A2128">
        <v>2119</v>
      </c>
      <c r="B2128" s="21">
        <f t="shared" si="33"/>
        <v>0.12094025157232703</v>
      </c>
      <c r="C2128">
        <v>1.2721419999999999E-4</v>
      </c>
      <c r="E2128">
        <v>0.12094025157232703</v>
      </c>
      <c r="F2128">
        <v>0.17599056599999999</v>
      </c>
      <c r="G2128">
        <v>0.38820754716981132</v>
      </c>
    </row>
    <row r="2129" spans="1:7" x14ac:dyDescent="0.25">
      <c r="A2129">
        <v>2120</v>
      </c>
      <c r="B2129" s="21">
        <f t="shared" si="33"/>
        <v>0.37893081761006292</v>
      </c>
      <c r="C2129">
        <v>1.3138719999999999E-4</v>
      </c>
      <c r="E2129">
        <v>0.37893081761006292</v>
      </c>
      <c r="F2129">
        <v>0.33658805000000003</v>
      </c>
      <c r="G2129">
        <v>0.75459119496855342</v>
      </c>
    </row>
    <row r="2130" spans="1:7" x14ac:dyDescent="0.25">
      <c r="A2130">
        <v>2121</v>
      </c>
      <c r="B2130" s="21">
        <f t="shared" si="33"/>
        <v>0.60858490566037737</v>
      </c>
      <c r="C2130">
        <v>1.3153669999999999E-4</v>
      </c>
      <c r="E2130">
        <v>0.60858490566037737</v>
      </c>
      <c r="F2130">
        <v>0.39179245299999998</v>
      </c>
      <c r="G2130">
        <v>0.864937106918239</v>
      </c>
    </row>
    <row r="2131" spans="1:7" x14ac:dyDescent="0.25">
      <c r="A2131">
        <v>2122</v>
      </c>
      <c r="B2131" s="21">
        <f t="shared" si="33"/>
        <v>0.77248427672955977</v>
      </c>
      <c r="C2131">
        <v>1.2652780000000001E-4</v>
      </c>
      <c r="E2131">
        <v>0.77248427672955977</v>
      </c>
      <c r="F2131">
        <v>0.45308176100000003</v>
      </c>
      <c r="G2131">
        <v>0.90757861635220127</v>
      </c>
    </row>
    <row r="2132" spans="1:7" x14ac:dyDescent="0.25">
      <c r="A2132">
        <v>2123</v>
      </c>
      <c r="B2132" s="21">
        <f t="shared" si="33"/>
        <v>0.85650943396226409</v>
      </c>
      <c r="C2132">
        <v>1.2544380000000001E-4</v>
      </c>
      <c r="E2132">
        <v>0.85650943396226409</v>
      </c>
      <c r="F2132">
        <v>0.52356918200000002</v>
      </c>
      <c r="G2132">
        <v>0.91286163522012587</v>
      </c>
    </row>
    <row r="2133" spans="1:7" x14ac:dyDescent="0.25">
      <c r="A2133">
        <v>2124</v>
      </c>
      <c r="B2133" s="21">
        <f t="shared" si="33"/>
        <v>0.88575471698113206</v>
      </c>
      <c r="C2133">
        <v>1.219861E-4</v>
      </c>
      <c r="E2133">
        <v>0.88575471698113206</v>
      </c>
      <c r="F2133">
        <v>0.55218553500000001</v>
      </c>
      <c r="G2133">
        <v>0.91119496855345905</v>
      </c>
    </row>
    <row r="2134" spans="1:7" x14ac:dyDescent="0.25">
      <c r="A2134">
        <v>2125</v>
      </c>
      <c r="B2134" s="21">
        <f t="shared" si="33"/>
        <v>0.84905660377358494</v>
      </c>
      <c r="C2134">
        <v>1.2155900000000001E-4</v>
      </c>
      <c r="E2134">
        <v>0.84905660377358494</v>
      </c>
      <c r="F2134">
        <v>0.52374213800000002</v>
      </c>
      <c r="G2134">
        <v>0.88805031446540883</v>
      </c>
    </row>
    <row r="2135" spans="1:7" x14ac:dyDescent="0.25">
      <c r="A2135">
        <v>2126</v>
      </c>
      <c r="B2135" s="21">
        <f t="shared" si="33"/>
        <v>0.72764150943396233</v>
      </c>
      <c r="C2135">
        <v>1.2289669999999999E-4</v>
      </c>
      <c r="E2135">
        <v>0.72764150943396233</v>
      </c>
      <c r="F2135">
        <v>0.43583333299999999</v>
      </c>
      <c r="G2135">
        <v>0.82050314465408802</v>
      </c>
    </row>
    <row r="2136" spans="1:7" x14ac:dyDescent="0.25">
      <c r="A2136">
        <v>2127</v>
      </c>
      <c r="B2136" s="21">
        <f t="shared" si="33"/>
        <v>0.56569182389937112</v>
      </c>
      <c r="C2136">
        <v>1.2700879999999999E-4</v>
      </c>
      <c r="E2136">
        <v>0.56569182389937112</v>
      </c>
      <c r="F2136">
        <v>0.344921384</v>
      </c>
      <c r="G2136">
        <v>0.73792452830188682</v>
      </c>
    </row>
    <row r="2137" spans="1:7" x14ac:dyDescent="0.25">
      <c r="A2137">
        <v>2128</v>
      </c>
      <c r="B2137" s="21">
        <f t="shared" si="33"/>
        <v>0.40902515723270444</v>
      </c>
      <c r="C2137">
        <v>1.3551559999999999E-4</v>
      </c>
      <c r="E2137">
        <v>0.40902515723270444</v>
      </c>
      <c r="F2137">
        <v>0.32528301900000001</v>
      </c>
      <c r="G2137">
        <v>0.69396226415094342</v>
      </c>
    </row>
    <row r="2138" spans="1:7" x14ac:dyDescent="0.25">
      <c r="A2138">
        <v>2129</v>
      </c>
      <c r="B2138" s="21">
        <f t="shared" si="33"/>
        <v>0.20415094339622644</v>
      </c>
      <c r="C2138">
        <v>1.4361690000000001E-4</v>
      </c>
      <c r="E2138">
        <v>0.20415094339622644</v>
      </c>
      <c r="F2138">
        <v>0.24621069200000001</v>
      </c>
      <c r="G2138">
        <v>0.55984276729559745</v>
      </c>
    </row>
    <row r="2139" spans="1:7" x14ac:dyDescent="0.25">
      <c r="A2139">
        <v>2130</v>
      </c>
      <c r="B2139" s="21">
        <f t="shared" si="33"/>
        <v>2.372138364779874E-2</v>
      </c>
      <c r="C2139">
        <v>1.602834E-4</v>
      </c>
      <c r="E2139">
        <v>2.372138364779874E-2</v>
      </c>
      <c r="F2139">
        <v>7.3841194999999998E-2</v>
      </c>
      <c r="G2139">
        <v>0.18892452830188677</v>
      </c>
    </row>
    <row r="2140" spans="1:7" x14ac:dyDescent="0.25">
      <c r="A2140">
        <v>2131</v>
      </c>
      <c r="B2140" s="21">
        <f t="shared" si="33"/>
        <v>0</v>
      </c>
      <c r="C2140">
        <v>1.7481739999999999E-4</v>
      </c>
      <c r="E2140">
        <v>0</v>
      </c>
      <c r="F2140">
        <v>0</v>
      </c>
      <c r="G2140">
        <v>0</v>
      </c>
    </row>
    <row r="2141" spans="1:7" x14ac:dyDescent="0.25">
      <c r="A2141">
        <v>2132</v>
      </c>
      <c r="B2141" s="21">
        <f t="shared" si="33"/>
        <v>0</v>
      </c>
      <c r="C2141">
        <v>1.6884790000000003E-4</v>
      </c>
      <c r="E2141">
        <v>0</v>
      </c>
      <c r="F2141">
        <v>0</v>
      </c>
      <c r="G2141">
        <v>0</v>
      </c>
    </row>
    <row r="2142" spans="1:7" x14ac:dyDescent="0.25">
      <c r="A2142">
        <v>2133</v>
      </c>
      <c r="B2142" s="21">
        <f t="shared" si="33"/>
        <v>0</v>
      </c>
      <c r="C2142">
        <v>1.4816160000000002E-4</v>
      </c>
      <c r="E2142">
        <v>0</v>
      </c>
      <c r="F2142">
        <v>0</v>
      </c>
      <c r="G2142">
        <v>0</v>
      </c>
    </row>
    <row r="2143" spans="1:7" x14ac:dyDescent="0.25">
      <c r="A2143">
        <v>2134</v>
      </c>
      <c r="B2143" s="21">
        <f t="shared" si="33"/>
        <v>0</v>
      </c>
      <c r="C2143">
        <v>1.196041E-4</v>
      </c>
      <c r="E2143">
        <v>0</v>
      </c>
      <c r="F2143">
        <v>0</v>
      </c>
      <c r="G2143">
        <v>0</v>
      </c>
    </row>
    <row r="2144" spans="1:7" x14ac:dyDescent="0.25">
      <c r="A2144">
        <v>2135</v>
      </c>
      <c r="B2144" s="21">
        <f t="shared" si="33"/>
        <v>0</v>
      </c>
      <c r="C2144">
        <v>9.5713799999999998E-5</v>
      </c>
      <c r="E2144">
        <v>0</v>
      </c>
      <c r="F2144">
        <v>0</v>
      </c>
      <c r="G2144">
        <v>0</v>
      </c>
    </row>
    <row r="2145" spans="1:7" x14ac:dyDescent="0.25">
      <c r="A2145">
        <v>2136</v>
      </c>
      <c r="B2145" s="21">
        <f t="shared" si="33"/>
        <v>0</v>
      </c>
      <c r="C2145">
        <v>7.4439900000000005E-5</v>
      </c>
      <c r="E2145">
        <v>0</v>
      </c>
      <c r="F2145">
        <v>0</v>
      </c>
      <c r="G2145">
        <v>0</v>
      </c>
    </row>
    <row r="2146" spans="1:7" x14ac:dyDescent="0.25">
      <c r="A2146">
        <v>2137</v>
      </c>
      <c r="B2146" s="21">
        <f t="shared" si="33"/>
        <v>0</v>
      </c>
      <c r="C2146">
        <v>6.6626799999999997E-5</v>
      </c>
      <c r="E2146">
        <v>0</v>
      </c>
      <c r="F2146">
        <v>0</v>
      </c>
      <c r="G2146">
        <v>0</v>
      </c>
    </row>
    <row r="2147" spans="1:7" x14ac:dyDescent="0.25">
      <c r="A2147">
        <v>2138</v>
      </c>
      <c r="B2147" s="21">
        <f t="shared" si="33"/>
        <v>0</v>
      </c>
      <c r="C2147">
        <v>6.2272099999999996E-5</v>
      </c>
      <c r="E2147">
        <v>0</v>
      </c>
      <c r="F2147">
        <v>0</v>
      </c>
      <c r="G2147">
        <v>0</v>
      </c>
    </row>
    <row r="2148" spans="1:7" x14ac:dyDescent="0.25">
      <c r="A2148">
        <v>2139</v>
      </c>
      <c r="B2148" s="21">
        <f t="shared" si="33"/>
        <v>0</v>
      </c>
      <c r="C2148">
        <v>6.3489300000000009E-5</v>
      </c>
      <c r="E2148">
        <v>0</v>
      </c>
      <c r="F2148">
        <v>0</v>
      </c>
      <c r="G2148">
        <v>0</v>
      </c>
    </row>
    <row r="2149" spans="1:7" x14ac:dyDescent="0.25">
      <c r="A2149">
        <v>2140</v>
      </c>
      <c r="B2149" s="21">
        <f t="shared" si="33"/>
        <v>0</v>
      </c>
      <c r="C2149">
        <v>7.0539599999999998E-5</v>
      </c>
      <c r="E2149">
        <v>0</v>
      </c>
      <c r="F2149">
        <v>0</v>
      </c>
      <c r="G2149">
        <v>0</v>
      </c>
    </row>
    <row r="2150" spans="1:7" x14ac:dyDescent="0.25">
      <c r="A2150">
        <v>2141</v>
      </c>
      <c r="B2150" s="21">
        <f t="shared" si="33"/>
        <v>0</v>
      </c>
      <c r="C2150">
        <v>8.5925299999999995E-5</v>
      </c>
      <c r="E2150">
        <v>0</v>
      </c>
      <c r="F2150">
        <v>0</v>
      </c>
      <c r="G2150">
        <v>0</v>
      </c>
    </row>
    <row r="2151" spans="1:7" x14ac:dyDescent="0.25">
      <c r="A2151">
        <v>2142</v>
      </c>
      <c r="B2151" s="21">
        <f t="shared" si="33"/>
        <v>1.4484276729559748E-3</v>
      </c>
      <c r="C2151">
        <v>1.1046829999999999E-4</v>
      </c>
      <c r="E2151">
        <v>1.4484276729559748E-3</v>
      </c>
      <c r="F2151">
        <v>4.5806600000000003E-3</v>
      </c>
      <c r="G2151">
        <v>6.5257861635220123E-3</v>
      </c>
    </row>
    <row r="2152" spans="1:7" x14ac:dyDescent="0.25">
      <c r="A2152">
        <v>2143</v>
      </c>
      <c r="B2152" s="21">
        <f t="shared" si="33"/>
        <v>0.12437106918238994</v>
      </c>
      <c r="C2152">
        <v>1.2364639999999999E-4</v>
      </c>
      <c r="E2152">
        <v>0.12437106918238994</v>
      </c>
      <c r="F2152">
        <v>0.17976415100000001</v>
      </c>
      <c r="G2152">
        <v>0.39380503144654089</v>
      </c>
    </row>
    <row r="2153" spans="1:7" x14ac:dyDescent="0.25">
      <c r="A2153">
        <v>2144</v>
      </c>
      <c r="B2153" s="21">
        <f t="shared" si="33"/>
        <v>0.38122641509433963</v>
      </c>
      <c r="C2153">
        <v>1.264665E-4</v>
      </c>
      <c r="E2153">
        <v>0.38122641509433963</v>
      </c>
      <c r="F2153">
        <v>0.33806603800000001</v>
      </c>
      <c r="G2153">
        <v>0.75393081761006286</v>
      </c>
    </row>
    <row r="2154" spans="1:7" x14ac:dyDescent="0.25">
      <c r="A2154">
        <v>2145</v>
      </c>
      <c r="B2154" s="21">
        <f t="shared" si="33"/>
        <v>0.60729559748427675</v>
      </c>
      <c r="C2154">
        <v>1.272271E-4</v>
      </c>
      <c r="E2154">
        <v>0.60729559748427675</v>
      </c>
      <c r="F2154">
        <v>0.39150943399999999</v>
      </c>
      <c r="G2154">
        <v>0.85943396226415092</v>
      </c>
    </row>
    <row r="2155" spans="1:7" x14ac:dyDescent="0.25">
      <c r="A2155">
        <v>2146</v>
      </c>
      <c r="B2155" s="21">
        <f t="shared" si="33"/>
        <v>0.76959119496855355</v>
      </c>
      <c r="C2155">
        <v>1.2301630000000001E-4</v>
      </c>
      <c r="E2155">
        <v>0.76959119496855355</v>
      </c>
      <c r="F2155">
        <v>0.45473270399999999</v>
      </c>
      <c r="G2155">
        <v>0.90172955974842772</v>
      </c>
    </row>
    <row r="2156" spans="1:7" x14ac:dyDescent="0.25">
      <c r="A2156">
        <v>2147</v>
      </c>
      <c r="B2156" s="21">
        <f t="shared" si="33"/>
        <v>0.85257861635220122</v>
      </c>
      <c r="C2156">
        <v>1.2109479999999999E-4</v>
      </c>
      <c r="E2156">
        <v>0.85257861635220122</v>
      </c>
      <c r="F2156">
        <v>0.52459119499999995</v>
      </c>
      <c r="G2156">
        <v>0.90691823899371071</v>
      </c>
    </row>
    <row r="2157" spans="1:7" x14ac:dyDescent="0.25">
      <c r="A2157">
        <v>2148</v>
      </c>
      <c r="B2157" s="21">
        <f t="shared" si="33"/>
        <v>0.87896226415094336</v>
      </c>
      <c r="C2157">
        <v>1.201968E-4</v>
      </c>
      <c r="E2157">
        <v>0.87896226415094336</v>
      </c>
      <c r="F2157">
        <v>0.55102201299999998</v>
      </c>
      <c r="G2157">
        <v>0.90298742138364785</v>
      </c>
    </row>
    <row r="2158" spans="1:7" x14ac:dyDescent="0.25">
      <c r="A2158">
        <v>2149</v>
      </c>
      <c r="B2158" s="21">
        <f t="shared" si="33"/>
        <v>0.85342767295597488</v>
      </c>
      <c r="C2158">
        <v>1.208167E-4</v>
      </c>
      <c r="E2158">
        <v>0.85342767295597488</v>
      </c>
      <c r="F2158">
        <v>0.53099056600000005</v>
      </c>
      <c r="G2158">
        <v>0.89113207547169815</v>
      </c>
    </row>
    <row r="2159" spans="1:7" x14ac:dyDescent="0.25">
      <c r="A2159">
        <v>2150</v>
      </c>
      <c r="B2159" s="21">
        <f t="shared" si="33"/>
        <v>0.78075471698113208</v>
      </c>
      <c r="C2159">
        <v>1.208954E-4</v>
      </c>
      <c r="E2159">
        <v>0.78075471698113208</v>
      </c>
      <c r="F2159">
        <v>0.46965408800000003</v>
      </c>
      <c r="G2159">
        <v>0.87562893081761006</v>
      </c>
    </row>
    <row r="2160" spans="1:7" x14ac:dyDescent="0.25">
      <c r="A2160">
        <v>2151</v>
      </c>
      <c r="B2160" s="21">
        <f t="shared" si="33"/>
        <v>0.64572327044025157</v>
      </c>
      <c r="C2160">
        <v>1.252077E-4</v>
      </c>
      <c r="E2160">
        <v>0.64572327044025157</v>
      </c>
      <c r="F2160">
        <v>0.377955975</v>
      </c>
      <c r="G2160">
        <v>0.84097484276729562</v>
      </c>
    </row>
    <row r="2161" spans="1:7" x14ac:dyDescent="0.25">
      <c r="A2161">
        <v>2152</v>
      </c>
      <c r="B2161" s="21">
        <f t="shared" si="33"/>
        <v>0.45084905660377361</v>
      </c>
      <c r="C2161">
        <v>1.280086E-4</v>
      </c>
      <c r="E2161">
        <v>0.45084905660377361</v>
      </c>
      <c r="F2161">
        <v>0.349402516</v>
      </c>
      <c r="G2161">
        <v>0.77506289308176091</v>
      </c>
    </row>
    <row r="2162" spans="1:7" x14ac:dyDescent="0.25">
      <c r="A2162">
        <v>2153</v>
      </c>
      <c r="B2162" s="21">
        <f t="shared" si="33"/>
        <v>0.20783962264150943</v>
      </c>
      <c r="C2162">
        <v>1.3992E-4</v>
      </c>
      <c r="E2162">
        <v>0.20783962264150943</v>
      </c>
      <c r="F2162">
        <v>0.25150943399999998</v>
      </c>
      <c r="G2162">
        <v>0.57371069182389944</v>
      </c>
    </row>
    <row r="2163" spans="1:7" x14ac:dyDescent="0.25">
      <c r="A2163">
        <v>2154</v>
      </c>
      <c r="B2163" s="21">
        <f t="shared" si="33"/>
        <v>2.5963836477987421E-2</v>
      </c>
      <c r="C2163">
        <v>1.5856879999999999E-4</v>
      </c>
      <c r="E2163">
        <v>2.5963836477987421E-2</v>
      </c>
      <c r="F2163">
        <v>8.1364779999999998E-2</v>
      </c>
      <c r="G2163">
        <v>0.2081446540880503</v>
      </c>
    </row>
    <row r="2164" spans="1:7" x14ac:dyDescent="0.25">
      <c r="A2164">
        <v>2155</v>
      </c>
      <c r="B2164" s="21">
        <f t="shared" si="33"/>
        <v>0</v>
      </c>
      <c r="C2164">
        <v>1.7394269999999998E-4</v>
      </c>
      <c r="E2164">
        <v>0</v>
      </c>
      <c r="F2164">
        <v>0</v>
      </c>
      <c r="G2164">
        <v>0</v>
      </c>
    </row>
    <row r="2165" spans="1:7" x14ac:dyDescent="0.25">
      <c r="A2165">
        <v>2156</v>
      </c>
      <c r="B2165" s="21">
        <f t="shared" si="33"/>
        <v>0</v>
      </c>
      <c r="C2165">
        <v>1.7245380000000001E-4</v>
      </c>
      <c r="E2165">
        <v>0</v>
      </c>
      <c r="F2165">
        <v>0</v>
      </c>
      <c r="G2165">
        <v>0</v>
      </c>
    </row>
    <row r="2166" spans="1:7" x14ac:dyDescent="0.25">
      <c r="A2166">
        <v>2157</v>
      </c>
      <c r="B2166" s="21">
        <f t="shared" si="33"/>
        <v>0</v>
      </c>
      <c r="C2166">
        <v>1.512966E-4</v>
      </c>
      <c r="E2166">
        <v>0</v>
      </c>
      <c r="F2166">
        <v>0</v>
      </c>
      <c r="G2166">
        <v>0</v>
      </c>
    </row>
    <row r="2167" spans="1:7" x14ac:dyDescent="0.25">
      <c r="A2167">
        <v>2158</v>
      </c>
      <c r="B2167" s="21">
        <f t="shared" si="33"/>
        <v>0</v>
      </c>
      <c r="C2167">
        <v>1.2270829999999999E-4</v>
      </c>
      <c r="E2167">
        <v>0</v>
      </c>
      <c r="F2167">
        <v>0</v>
      </c>
      <c r="G2167">
        <v>0</v>
      </c>
    </row>
    <row r="2168" spans="1:7" x14ac:dyDescent="0.25">
      <c r="A2168">
        <v>2159</v>
      </c>
      <c r="B2168" s="21">
        <f t="shared" si="33"/>
        <v>0</v>
      </c>
      <c r="C2168">
        <v>9.7395100000000005E-5</v>
      </c>
      <c r="E2168">
        <v>0</v>
      </c>
      <c r="F2168">
        <v>0</v>
      </c>
      <c r="G2168">
        <v>0</v>
      </c>
    </row>
    <row r="2169" spans="1:7" x14ac:dyDescent="0.25">
      <c r="A2169">
        <v>2160</v>
      </c>
      <c r="B2169" s="21">
        <f t="shared" si="33"/>
        <v>0</v>
      </c>
      <c r="C2169">
        <v>7.5974300000000009E-5</v>
      </c>
      <c r="E2169">
        <v>0</v>
      </c>
      <c r="F2169">
        <v>0</v>
      </c>
      <c r="G2169">
        <v>0</v>
      </c>
    </row>
    <row r="2170" spans="1:7" x14ac:dyDescent="0.25">
      <c r="A2170">
        <v>2161</v>
      </c>
      <c r="B2170" s="21">
        <f t="shared" si="33"/>
        <v>0</v>
      </c>
      <c r="C2170">
        <v>6.9206099999999995E-5</v>
      </c>
      <c r="E2170">
        <v>0</v>
      </c>
      <c r="F2170">
        <v>0</v>
      </c>
      <c r="G2170">
        <v>0</v>
      </c>
    </row>
    <row r="2171" spans="1:7" x14ac:dyDescent="0.25">
      <c r="A2171">
        <v>2162</v>
      </c>
      <c r="B2171" s="21">
        <f t="shared" si="33"/>
        <v>0</v>
      </c>
      <c r="C2171">
        <v>6.4301000000000007E-5</v>
      </c>
      <c r="E2171">
        <v>0</v>
      </c>
      <c r="F2171">
        <v>0</v>
      </c>
      <c r="G2171">
        <v>0</v>
      </c>
    </row>
    <row r="2172" spans="1:7" x14ac:dyDescent="0.25">
      <c r="A2172">
        <v>2163</v>
      </c>
      <c r="B2172" s="21">
        <f t="shared" si="33"/>
        <v>0</v>
      </c>
      <c r="C2172">
        <v>6.52684E-5</v>
      </c>
      <c r="E2172">
        <v>0</v>
      </c>
      <c r="F2172">
        <v>0</v>
      </c>
      <c r="G2172">
        <v>0</v>
      </c>
    </row>
    <row r="2173" spans="1:7" x14ac:dyDescent="0.25">
      <c r="A2173">
        <v>2164</v>
      </c>
      <c r="B2173" s="21">
        <f t="shared" si="33"/>
        <v>0</v>
      </c>
      <c r="C2173">
        <v>7.0566800000000003E-5</v>
      </c>
      <c r="E2173">
        <v>0</v>
      </c>
      <c r="F2173">
        <v>0</v>
      </c>
      <c r="G2173">
        <v>0</v>
      </c>
    </row>
    <row r="2174" spans="1:7" x14ac:dyDescent="0.25">
      <c r="A2174">
        <v>2165</v>
      </c>
      <c r="B2174" s="21">
        <f t="shared" si="33"/>
        <v>0</v>
      </c>
      <c r="C2174">
        <v>8.6295900000000008E-5</v>
      </c>
      <c r="E2174">
        <v>0</v>
      </c>
      <c r="F2174">
        <v>0</v>
      </c>
      <c r="G2174">
        <v>0</v>
      </c>
    </row>
    <row r="2175" spans="1:7" x14ac:dyDescent="0.25">
      <c r="A2175">
        <v>2166</v>
      </c>
      <c r="B2175" s="21">
        <f t="shared" si="33"/>
        <v>3.7628930817610062E-3</v>
      </c>
      <c r="C2175">
        <v>1.085786E-4</v>
      </c>
      <c r="E2175">
        <v>3.7628930817610062E-3</v>
      </c>
      <c r="F2175">
        <v>9.6888359999999993E-3</v>
      </c>
      <c r="G2175">
        <v>1.725691823899371E-2</v>
      </c>
    </row>
    <row r="2176" spans="1:7" x14ac:dyDescent="0.25">
      <c r="A2176">
        <v>2167</v>
      </c>
      <c r="B2176" s="21">
        <f t="shared" si="33"/>
        <v>0.13761320754716982</v>
      </c>
      <c r="C2176">
        <v>1.2581889999999999E-4</v>
      </c>
      <c r="E2176">
        <v>0.13761320754716982</v>
      </c>
      <c r="F2176">
        <v>0.202358491</v>
      </c>
      <c r="G2176">
        <v>0.45742138364779872</v>
      </c>
    </row>
    <row r="2177" spans="1:7" x14ac:dyDescent="0.25">
      <c r="A2177">
        <v>2168</v>
      </c>
      <c r="B2177" s="21">
        <f t="shared" si="33"/>
        <v>0.39578616352201257</v>
      </c>
      <c r="C2177">
        <v>1.275045E-4</v>
      </c>
      <c r="E2177">
        <v>0.39578616352201257</v>
      </c>
      <c r="F2177">
        <v>0.34878930800000002</v>
      </c>
      <c r="G2177">
        <v>0.78223270440251569</v>
      </c>
    </row>
    <row r="2178" spans="1:7" x14ac:dyDescent="0.25">
      <c r="A2178">
        <v>2169</v>
      </c>
      <c r="B2178" s="21">
        <f t="shared" si="33"/>
        <v>0.61893081761006286</v>
      </c>
      <c r="C2178">
        <v>1.2574050000000001E-4</v>
      </c>
      <c r="E2178">
        <v>0.61893081761006286</v>
      </c>
      <c r="F2178">
        <v>0.39794025199999999</v>
      </c>
      <c r="G2178">
        <v>0.87261006289308174</v>
      </c>
    </row>
    <row r="2179" spans="1:7" x14ac:dyDescent="0.25">
      <c r="A2179">
        <v>2170</v>
      </c>
      <c r="B2179" s="21">
        <f t="shared" si="33"/>
        <v>0.78179245283018861</v>
      </c>
      <c r="C2179">
        <v>1.2667310000000001E-4</v>
      </c>
      <c r="E2179">
        <v>0.78179245283018861</v>
      </c>
      <c r="F2179">
        <v>0.46540880499999998</v>
      </c>
      <c r="G2179">
        <v>0.91330188679245283</v>
      </c>
    </row>
    <row r="2180" spans="1:7" x14ac:dyDescent="0.25">
      <c r="A2180">
        <v>2171</v>
      </c>
      <c r="B2180" s="21">
        <f t="shared" si="33"/>
        <v>0.86116352201257862</v>
      </c>
      <c r="C2180">
        <v>1.251216E-4</v>
      </c>
      <c r="E2180">
        <v>0.86116352201257862</v>
      </c>
      <c r="F2180">
        <v>0.53300314500000001</v>
      </c>
      <c r="G2180">
        <v>0.91455974842767296</v>
      </c>
    </row>
    <row r="2181" spans="1:7" x14ac:dyDescent="0.25">
      <c r="A2181">
        <v>2172</v>
      </c>
      <c r="B2181" s="21">
        <f t="shared" si="33"/>
        <v>0.88707547169811318</v>
      </c>
      <c r="C2181">
        <v>1.229154E-4</v>
      </c>
      <c r="E2181">
        <v>0.88707547169811318</v>
      </c>
      <c r="F2181">
        <v>0.55872641499999998</v>
      </c>
      <c r="G2181">
        <v>0.91018867924528302</v>
      </c>
    </row>
    <row r="2182" spans="1:7" x14ac:dyDescent="0.25">
      <c r="A2182">
        <v>2173</v>
      </c>
      <c r="B2182" s="21">
        <f t="shared" ref="B2182:B2245" si="34">IF(rodzaj=$E$6,E2182,IF(rodzaj=$F$6,F2182,G2182))</f>
        <v>0.86283018867924532</v>
      </c>
      <c r="C2182">
        <v>1.2299310000000001E-4</v>
      </c>
      <c r="E2182">
        <v>0.86283018867924532</v>
      </c>
      <c r="F2182">
        <v>0.53935534600000001</v>
      </c>
      <c r="G2182">
        <v>0.90006289308176091</v>
      </c>
    </row>
    <row r="2183" spans="1:7" x14ac:dyDescent="0.25">
      <c r="A2183">
        <v>2174</v>
      </c>
      <c r="B2183" s="21">
        <f t="shared" si="34"/>
        <v>0.78949685534591196</v>
      </c>
      <c r="C2183">
        <v>1.206769E-4</v>
      </c>
      <c r="E2183">
        <v>0.78949685534591196</v>
      </c>
      <c r="F2183">
        <v>0.47767295599999998</v>
      </c>
      <c r="G2183">
        <v>0.88484276729559752</v>
      </c>
    </row>
    <row r="2184" spans="1:7" x14ac:dyDescent="0.25">
      <c r="A2184">
        <v>2175</v>
      </c>
      <c r="B2184" s="21">
        <f t="shared" si="34"/>
        <v>0.64899371069182399</v>
      </c>
      <c r="C2184">
        <v>1.2602610000000001E-4</v>
      </c>
      <c r="E2184">
        <v>0.64899371069182399</v>
      </c>
      <c r="F2184">
        <v>0.38168238999999998</v>
      </c>
      <c r="G2184">
        <v>0.84525157232704407</v>
      </c>
    </row>
    <row r="2185" spans="1:7" x14ac:dyDescent="0.25">
      <c r="A2185">
        <v>2176</v>
      </c>
      <c r="B2185" s="21">
        <f t="shared" si="34"/>
        <v>0.45248427672955976</v>
      </c>
      <c r="C2185">
        <v>1.331045E-4</v>
      </c>
      <c r="E2185">
        <v>0.45248427672955976</v>
      </c>
      <c r="F2185">
        <v>0.35257861600000001</v>
      </c>
      <c r="G2185">
        <v>0.7770125786163522</v>
      </c>
    </row>
    <row r="2186" spans="1:7" x14ac:dyDescent="0.25">
      <c r="A2186">
        <v>2177</v>
      </c>
      <c r="B2186" s="21">
        <f t="shared" si="34"/>
        <v>0.20515094339622642</v>
      </c>
      <c r="C2186">
        <v>1.4318910000000001E-4</v>
      </c>
      <c r="E2186">
        <v>0.20515094339622642</v>
      </c>
      <c r="F2186">
        <v>0.247940252</v>
      </c>
      <c r="G2186">
        <v>0.55500000000000005</v>
      </c>
    </row>
    <row r="2187" spans="1:7" x14ac:dyDescent="0.25">
      <c r="A2187">
        <v>2178</v>
      </c>
      <c r="B2187" s="21">
        <f t="shared" si="34"/>
        <v>2.5997169811320758E-2</v>
      </c>
      <c r="C2187">
        <v>1.5478899999999998E-4</v>
      </c>
      <c r="E2187">
        <v>2.5997169811320758E-2</v>
      </c>
      <c r="F2187">
        <v>6.8237421000000006E-2</v>
      </c>
      <c r="G2187">
        <v>0.16123270440251572</v>
      </c>
    </row>
    <row r="2188" spans="1:7" x14ac:dyDescent="0.25">
      <c r="A2188">
        <v>2179</v>
      </c>
      <c r="B2188" s="21">
        <f t="shared" si="34"/>
        <v>0</v>
      </c>
      <c r="C2188">
        <v>1.6470599999999998E-4</v>
      </c>
      <c r="E2188">
        <v>0</v>
      </c>
      <c r="F2188">
        <v>0</v>
      </c>
      <c r="G2188">
        <v>0</v>
      </c>
    </row>
    <row r="2189" spans="1:7" x14ac:dyDescent="0.25">
      <c r="A2189">
        <v>2180</v>
      </c>
      <c r="B2189" s="21">
        <f t="shared" si="34"/>
        <v>0</v>
      </c>
      <c r="C2189">
        <v>1.6516499999999999E-4</v>
      </c>
      <c r="E2189">
        <v>0</v>
      </c>
      <c r="F2189">
        <v>0</v>
      </c>
      <c r="G2189">
        <v>0</v>
      </c>
    </row>
    <row r="2190" spans="1:7" x14ac:dyDescent="0.25">
      <c r="A2190">
        <v>2181</v>
      </c>
      <c r="B2190" s="21">
        <f t="shared" si="34"/>
        <v>0</v>
      </c>
      <c r="C2190">
        <v>1.4865470000000001E-4</v>
      </c>
      <c r="E2190">
        <v>0</v>
      </c>
      <c r="F2190">
        <v>0</v>
      </c>
      <c r="G2190">
        <v>0</v>
      </c>
    </row>
    <row r="2191" spans="1:7" x14ac:dyDescent="0.25">
      <c r="A2191">
        <v>2182</v>
      </c>
      <c r="B2191" s="21">
        <f t="shared" si="34"/>
        <v>0</v>
      </c>
      <c r="C2191">
        <v>1.2301870000000002E-4</v>
      </c>
      <c r="E2191">
        <v>0</v>
      </c>
      <c r="F2191">
        <v>0</v>
      </c>
      <c r="G2191">
        <v>0</v>
      </c>
    </row>
    <row r="2192" spans="1:7" x14ac:dyDescent="0.25">
      <c r="A2192">
        <v>2183</v>
      </c>
      <c r="B2192" s="21">
        <f t="shared" si="34"/>
        <v>0</v>
      </c>
      <c r="C2192">
        <v>9.5910399999999996E-5</v>
      </c>
      <c r="E2192">
        <v>0</v>
      </c>
      <c r="F2192">
        <v>0</v>
      </c>
      <c r="G2192">
        <v>0</v>
      </c>
    </row>
    <row r="2193" spans="1:7" x14ac:dyDescent="0.25">
      <c r="A2193">
        <v>2184</v>
      </c>
      <c r="B2193" s="21">
        <f t="shared" si="34"/>
        <v>0</v>
      </c>
      <c r="C2193">
        <v>7.4690499999999999E-5</v>
      </c>
      <c r="E2193">
        <v>0</v>
      </c>
      <c r="F2193">
        <v>0</v>
      </c>
      <c r="G2193">
        <v>0</v>
      </c>
    </row>
    <row r="2194" spans="1:7" x14ac:dyDescent="0.25">
      <c r="A2194">
        <v>2185</v>
      </c>
      <c r="B2194" s="21">
        <f t="shared" si="34"/>
        <v>0</v>
      </c>
      <c r="C2194">
        <v>6.6654800000000004E-5</v>
      </c>
      <c r="E2194">
        <v>0</v>
      </c>
      <c r="F2194">
        <v>0</v>
      </c>
      <c r="G2194">
        <v>0</v>
      </c>
    </row>
    <row r="2195" spans="1:7" x14ac:dyDescent="0.25">
      <c r="A2195">
        <v>2186</v>
      </c>
      <c r="B2195" s="21">
        <f t="shared" si="34"/>
        <v>0</v>
      </c>
      <c r="C2195">
        <v>6.2631299999999998E-5</v>
      </c>
      <c r="E2195">
        <v>0</v>
      </c>
      <c r="F2195">
        <v>0</v>
      </c>
      <c r="G2195">
        <v>0</v>
      </c>
    </row>
    <row r="2196" spans="1:7" x14ac:dyDescent="0.25">
      <c r="A2196">
        <v>2187</v>
      </c>
      <c r="B2196" s="21">
        <f t="shared" si="34"/>
        <v>0</v>
      </c>
      <c r="C2196">
        <v>6.2834099999999995E-5</v>
      </c>
      <c r="E2196">
        <v>0</v>
      </c>
      <c r="F2196">
        <v>0</v>
      </c>
      <c r="G2196">
        <v>0</v>
      </c>
    </row>
    <row r="2197" spans="1:7" x14ac:dyDescent="0.25">
      <c r="A2197">
        <v>2188</v>
      </c>
      <c r="B2197" s="21">
        <f t="shared" si="34"/>
        <v>0</v>
      </c>
      <c r="C2197">
        <v>6.7730000000000004E-5</v>
      </c>
      <c r="E2197">
        <v>0</v>
      </c>
      <c r="F2197">
        <v>0</v>
      </c>
      <c r="G2197">
        <v>0</v>
      </c>
    </row>
    <row r="2198" spans="1:7" x14ac:dyDescent="0.25">
      <c r="A2198">
        <v>2189</v>
      </c>
      <c r="B2198" s="21">
        <f t="shared" si="34"/>
        <v>0</v>
      </c>
      <c r="C2198">
        <v>8.218059999999999E-5</v>
      </c>
      <c r="E2198">
        <v>0</v>
      </c>
      <c r="F2198">
        <v>0</v>
      </c>
      <c r="G2198">
        <v>0</v>
      </c>
    </row>
    <row r="2199" spans="1:7" x14ac:dyDescent="0.25">
      <c r="A2199">
        <v>2190</v>
      </c>
      <c r="B2199" s="21">
        <f t="shared" si="34"/>
        <v>4.6279874213836477E-3</v>
      </c>
      <c r="C2199">
        <v>1.0192429999999999E-4</v>
      </c>
      <c r="E2199">
        <v>4.6279874213836477E-3</v>
      </c>
      <c r="F2199">
        <v>1.072217E-2</v>
      </c>
      <c r="G2199">
        <v>1.8250628930817608E-2</v>
      </c>
    </row>
    <row r="2200" spans="1:7" x14ac:dyDescent="0.25">
      <c r="A2200">
        <v>2191</v>
      </c>
      <c r="B2200" s="21">
        <f t="shared" si="34"/>
        <v>0.13331446540880504</v>
      </c>
      <c r="C2200">
        <v>1.207923E-4</v>
      </c>
      <c r="E2200">
        <v>0.13331446540880504</v>
      </c>
      <c r="F2200">
        <v>0.19086478000000001</v>
      </c>
      <c r="G2200">
        <v>0.41446540880503147</v>
      </c>
    </row>
    <row r="2201" spans="1:7" x14ac:dyDescent="0.25">
      <c r="A2201">
        <v>2192</v>
      </c>
      <c r="B2201" s="21">
        <f t="shared" si="34"/>
        <v>0.390188679245283</v>
      </c>
      <c r="C2201">
        <v>1.286901E-4</v>
      </c>
      <c r="E2201">
        <v>0.390188679245283</v>
      </c>
      <c r="F2201">
        <v>0.34512578599999999</v>
      </c>
      <c r="G2201">
        <v>0.76245283018867926</v>
      </c>
    </row>
    <row r="2202" spans="1:7" x14ac:dyDescent="0.25">
      <c r="A2202">
        <v>2193</v>
      </c>
      <c r="B2202" s="21">
        <f t="shared" si="34"/>
        <v>0.61283018867924521</v>
      </c>
      <c r="C2202">
        <v>1.326113E-4</v>
      </c>
      <c r="E2202">
        <v>0.61283018867924521</v>
      </c>
      <c r="F2202">
        <v>0.39628930800000001</v>
      </c>
      <c r="G2202">
        <v>0.86119496855345912</v>
      </c>
    </row>
    <row r="2203" spans="1:7" x14ac:dyDescent="0.25">
      <c r="A2203">
        <v>2194</v>
      </c>
      <c r="B2203" s="21">
        <f t="shared" si="34"/>
        <v>0.77682389937106922</v>
      </c>
      <c r="C2203">
        <v>1.3455579999999999E-4</v>
      </c>
      <c r="E2203">
        <v>0.77682389937106922</v>
      </c>
      <c r="F2203">
        <v>0.465361635</v>
      </c>
      <c r="G2203">
        <v>0.90622641509433965</v>
      </c>
    </row>
    <row r="2204" spans="1:7" x14ac:dyDescent="0.25">
      <c r="A2204">
        <v>2195</v>
      </c>
      <c r="B2204" s="21">
        <f t="shared" si="34"/>
        <v>0.85506289308176098</v>
      </c>
      <c r="C2204">
        <v>1.33177E-4</v>
      </c>
      <c r="E2204">
        <v>0.85506289308176098</v>
      </c>
      <c r="F2204">
        <v>0.53158804999999998</v>
      </c>
      <c r="G2204">
        <v>0.90688679245283021</v>
      </c>
    </row>
    <row r="2205" spans="1:7" x14ac:dyDescent="0.25">
      <c r="A2205">
        <v>2196</v>
      </c>
      <c r="B2205" s="21">
        <f t="shared" si="34"/>
        <v>0.88062893081761007</v>
      </c>
      <c r="C2205">
        <v>1.3243510000000001E-4</v>
      </c>
      <c r="E2205">
        <v>0.88062893081761007</v>
      </c>
      <c r="F2205">
        <v>0.55727987400000001</v>
      </c>
      <c r="G2205">
        <v>0.90245283018867928</v>
      </c>
    </row>
    <row r="2206" spans="1:7" x14ac:dyDescent="0.25">
      <c r="A2206">
        <v>2197</v>
      </c>
      <c r="B2206" s="21">
        <f t="shared" si="34"/>
        <v>0.85748427672955985</v>
      </c>
      <c r="C2206">
        <v>1.3438959999999999E-4</v>
      </c>
      <c r="E2206">
        <v>0.85748427672955985</v>
      </c>
      <c r="F2206">
        <v>0.53867924499999997</v>
      </c>
      <c r="G2206">
        <v>0.89358490566037729</v>
      </c>
    </row>
    <row r="2207" spans="1:7" x14ac:dyDescent="0.25">
      <c r="A2207">
        <v>2198</v>
      </c>
      <c r="B2207" s="21">
        <f t="shared" si="34"/>
        <v>0.78528301886792451</v>
      </c>
      <c r="C2207">
        <v>1.3113029999999999E-4</v>
      </c>
      <c r="E2207">
        <v>0.78528301886792451</v>
      </c>
      <c r="F2207">
        <v>0.47794025200000001</v>
      </c>
      <c r="G2207">
        <v>0.87940251572327044</v>
      </c>
    </row>
    <row r="2208" spans="1:7" x14ac:dyDescent="0.25">
      <c r="A2208">
        <v>2199</v>
      </c>
      <c r="B2208" s="21">
        <f t="shared" si="34"/>
        <v>0.6471383647798743</v>
      </c>
      <c r="C2208">
        <v>1.3375090000000001E-4</v>
      </c>
      <c r="E2208">
        <v>0.6471383647798743</v>
      </c>
      <c r="F2208">
        <v>0.38216981100000003</v>
      </c>
      <c r="G2208">
        <v>0.84201257861635215</v>
      </c>
    </row>
    <row r="2209" spans="1:7" x14ac:dyDescent="0.25">
      <c r="A2209">
        <v>2200</v>
      </c>
      <c r="B2209" s="21">
        <f t="shared" si="34"/>
        <v>0.45245283018867921</v>
      </c>
      <c r="C2209">
        <v>1.3985079999999999E-4</v>
      </c>
      <c r="E2209">
        <v>0.45245283018867921</v>
      </c>
      <c r="F2209">
        <v>0.35366352200000001</v>
      </c>
      <c r="G2209">
        <v>0.77566037735849058</v>
      </c>
    </row>
    <row r="2210" spans="1:7" x14ac:dyDescent="0.25">
      <c r="A2210">
        <v>2201</v>
      </c>
      <c r="B2210" s="21">
        <f t="shared" si="34"/>
        <v>0.20700943396226415</v>
      </c>
      <c r="C2210">
        <v>1.430685E-4</v>
      </c>
      <c r="E2210">
        <v>0.20700943396226415</v>
      </c>
      <c r="F2210">
        <v>0.25061320799999998</v>
      </c>
      <c r="G2210">
        <v>0.55845911949685534</v>
      </c>
    </row>
    <row r="2211" spans="1:7" x14ac:dyDescent="0.25">
      <c r="A2211">
        <v>2202</v>
      </c>
      <c r="B2211" s="21">
        <f t="shared" si="34"/>
        <v>2.7988993710691822E-2</v>
      </c>
      <c r="C2211">
        <v>1.504311E-4</v>
      </c>
      <c r="E2211">
        <v>2.7988993710691822E-2</v>
      </c>
      <c r="F2211">
        <v>7.1987420999999996E-2</v>
      </c>
      <c r="G2211">
        <v>0.16823899371069181</v>
      </c>
    </row>
    <row r="2212" spans="1:7" x14ac:dyDescent="0.25">
      <c r="A2212">
        <v>2203</v>
      </c>
      <c r="B2212" s="21">
        <f t="shared" si="34"/>
        <v>0</v>
      </c>
      <c r="C2212">
        <v>1.6643350000000002E-4</v>
      </c>
      <c r="E2212">
        <v>0</v>
      </c>
      <c r="F2212">
        <v>0</v>
      </c>
      <c r="G2212">
        <v>0</v>
      </c>
    </row>
    <row r="2213" spans="1:7" x14ac:dyDescent="0.25">
      <c r="A2213">
        <v>2204</v>
      </c>
      <c r="B2213" s="21">
        <f t="shared" si="34"/>
        <v>0</v>
      </c>
      <c r="C2213">
        <v>1.6870900000000001E-4</v>
      </c>
      <c r="E2213">
        <v>0</v>
      </c>
      <c r="F2213">
        <v>0</v>
      </c>
      <c r="G2213">
        <v>0</v>
      </c>
    </row>
    <row r="2214" spans="1:7" x14ac:dyDescent="0.25">
      <c r="A2214">
        <v>2205</v>
      </c>
      <c r="B2214" s="21">
        <f t="shared" si="34"/>
        <v>0</v>
      </c>
      <c r="C2214">
        <v>1.5353090000000001E-4</v>
      </c>
      <c r="E2214">
        <v>0</v>
      </c>
      <c r="F2214">
        <v>0</v>
      </c>
      <c r="G2214">
        <v>0</v>
      </c>
    </row>
    <row r="2215" spans="1:7" x14ac:dyDescent="0.25">
      <c r="A2215">
        <v>2206</v>
      </c>
      <c r="B2215" s="21">
        <f t="shared" si="34"/>
        <v>0</v>
      </c>
      <c r="C2215">
        <v>1.274165E-4</v>
      </c>
      <c r="E2215">
        <v>0</v>
      </c>
      <c r="F2215">
        <v>0</v>
      </c>
      <c r="G2215">
        <v>0</v>
      </c>
    </row>
    <row r="2216" spans="1:7" x14ac:dyDescent="0.25">
      <c r="A2216">
        <v>2207</v>
      </c>
      <c r="B2216" s="21">
        <f t="shared" si="34"/>
        <v>0</v>
      </c>
      <c r="C2216">
        <v>1.015442E-4</v>
      </c>
      <c r="E2216">
        <v>0</v>
      </c>
      <c r="F2216">
        <v>0</v>
      </c>
      <c r="G2216">
        <v>0</v>
      </c>
    </row>
    <row r="2217" spans="1:7" x14ac:dyDescent="0.25">
      <c r="A2217">
        <v>2208</v>
      </c>
      <c r="B2217" s="21">
        <f t="shared" si="34"/>
        <v>0</v>
      </c>
      <c r="C2217">
        <v>7.7322400000000004E-5</v>
      </c>
      <c r="E2217">
        <v>0</v>
      </c>
      <c r="F2217">
        <v>0</v>
      </c>
      <c r="G2217">
        <v>0</v>
      </c>
    </row>
    <row r="2218" spans="1:7" x14ac:dyDescent="0.25">
      <c r="A2218">
        <v>2209</v>
      </c>
      <c r="B2218" s="21">
        <f t="shared" si="34"/>
        <v>0</v>
      </c>
      <c r="C2218">
        <v>6.7874199999999995E-5</v>
      </c>
      <c r="E2218">
        <v>0</v>
      </c>
      <c r="F2218">
        <v>0</v>
      </c>
      <c r="G2218">
        <v>0</v>
      </c>
    </row>
    <row r="2219" spans="1:7" x14ac:dyDescent="0.25">
      <c r="A2219">
        <v>2210</v>
      </c>
      <c r="B2219" s="21">
        <f t="shared" si="34"/>
        <v>0</v>
      </c>
      <c r="C2219">
        <v>6.3229400000000001E-5</v>
      </c>
      <c r="E2219">
        <v>0</v>
      </c>
      <c r="F2219">
        <v>0</v>
      </c>
      <c r="G2219">
        <v>0</v>
      </c>
    </row>
    <row r="2220" spans="1:7" x14ac:dyDescent="0.25">
      <c r="A2220">
        <v>2211</v>
      </c>
      <c r="B2220" s="21">
        <f t="shared" si="34"/>
        <v>0</v>
      </c>
      <c r="C2220">
        <v>6.2278299999999996E-5</v>
      </c>
      <c r="E2220">
        <v>0</v>
      </c>
      <c r="F2220">
        <v>0</v>
      </c>
      <c r="G2220">
        <v>0</v>
      </c>
    </row>
    <row r="2221" spans="1:7" x14ac:dyDescent="0.25">
      <c r="A2221">
        <v>2212</v>
      </c>
      <c r="B2221" s="21">
        <f t="shared" si="34"/>
        <v>0</v>
      </c>
      <c r="C2221">
        <v>6.6656399999999994E-5</v>
      </c>
      <c r="E2221">
        <v>0</v>
      </c>
      <c r="F2221">
        <v>0</v>
      </c>
      <c r="G2221">
        <v>0</v>
      </c>
    </row>
    <row r="2222" spans="1:7" x14ac:dyDescent="0.25">
      <c r="A2222">
        <v>2213</v>
      </c>
      <c r="B2222" s="21">
        <f t="shared" si="34"/>
        <v>0</v>
      </c>
      <c r="C2222">
        <v>7.8507100000000006E-5</v>
      </c>
      <c r="E2222">
        <v>0</v>
      </c>
      <c r="F2222">
        <v>0</v>
      </c>
      <c r="G2222">
        <v>0</v>
      </c>
    </row>
    <row r="2223" spans="1:7" x14ac:dyDescent="0.25">
      <c r="A2223">
        <v>2214</v>
      </c>
      <c r="B2223" s="21">
        <f t="shared" si="34"/>
        <v>2.9298113207547171E-3</v>
      </c>
      <c r="C2223">
        <v>1.000071E-4</v>
      </c>
      <c r="E2223">
        <v>2.9298113207547171E-3</v>
      </c>
      <c r="F2223">
        <v>6.3693400000000002E-3</v>
      </c>
      <c r="G2223">
        <v>8.3216981132075481E-3</v>
      </c>
    </row>
    <row r="2224" spans="1:7" x14ac:dyDescent="0.25">
      <c r="A2224">
        <v>2215</v>
      </c>
      <c r="B2224" s="21">
        <f t="shared" si="34"/>
        <v>0.11379559748427673</v>
      </c>
      <c r="C2224">
        <v>1.165604E-4</v>
      </c>
      <c r="E2224">
        <v>0.11379559748427673</v>
      </c>
      <c r="F2224">
        <v>0.15222012600000001</v>
      </c>
      <c r="G2224">
        <v>0.29442767295597483</v>
      </c>
    </row>
    <row r="2225" spans="1:7" x14ac:dyDescent="0.25">
      <c r="A2225">
        <v>2216</v>
      </c>
      <c r="B2225" s="21">
        <f t="shared" si="34"/>
        <v>0.33679245283018866</v>
      </c>
      <c r="C2225">
        <v>1.3000300000000001E-4</v>
      </c>
      <c r="E2225">
        <v>0.33679245283018866</v>
      </c>
      <c r="F2225">
        <v>0.30493710699999999</v>
      </c>
      <c r="G2225">
        <v>0.62896226415094336</v>
      </c>
    </row>
    <row r="2226" spans="1:7" x14ac:dyDescent="0.25">
      <c r="A2226">
        <v>2217</v>
      </c>
      <c r="B2226" s="21">
        <f t="shared" si="34"/>
        <v>0.55157232704402515</v>
      </c>
      <c r="C2226">
        <v>1.3698820000000001E-4</v>
      </c>
      <c r="E2226">
        <v>0.55157232704402515</v>
      </c>
      <c r="F2226">
        <v>0.36963836500000002</v>
      </c>
      <c r="G2226">
        <v>0.76993710691823902</v>
      </c>
    </row>
    <row r="2227" spans="1:7" x14ac:dyDescent="0.25">
      <c r="A2227">
        <v>2218</v>
      </c>
      <c r="B2227" s="21">
        <f t="shared" si="34"/>
        <v>0.71380503144654095</v>
      </c>
      <c r="C2227">
        <v>1.396391E-4</v>
      </c>
      <c r="E2227">
        <v>0.71380503144654095</v>
      </c>
      <c r="F2227">
        <v>0.43496855299999998</v>
      </c>
      <c r="G2227">
        <v>0.83154088050314467</v>
      </c>
    </row>
    <row r="2228" spans="1:7" x14ac:dyDescent="0.25">
      <c r="A2228">
        <v>2219</v>
      </c>
      <c r="B2228" s="21">
        <f t="shared" si="34"/>
        <v>0.79610062893081757</v>
      </c>
      <c r="C2228">
        <v>1.4226349999999998E-4</v>
      </c>
      <c r="E2228">
        <v>0.79610062893081757</v>
      </c>
      <c r="F2228">
        <v>0.49844339599999998</v>
      </c>
      <c r="G2228">
        <v>0.84361635220125786</v>
      </c>
    </row>
    <row r="2229" spans="1:7" x14ac:dyDescent="0.25">
      <c r="A2229">
        <v>2220</v>
      </c>
      <c r="B2229" s="21">
        <f t="shared" si="34"/>
        <v>0.82188679245283014</v>
      </c>
      <c r="C2229">
        <v>1.4344060000000001E-4</v>
      </c>
      <c r="E2229">
        <v>0.82188679245283014</v>
      </c>
      <c r="F2229">
        <v>0.52190251600000004</v>
      </c>
      <c r="G2229">
        <v>0.84157232704402507</v>
      </c>
    </row>
    <row r="2230" spans="1:7" x14ac:dyDescent="0.25">
      <c r="A2230">
        <v>2221</v>
      </c>
      <c r="B2230" s="21">
        <f t="shared" si="34"/>
        <v>0.80103773584905669</v>
      </c>
      <c r="C2230">
        <v>1.461081E-4</v>
      </c>
      <c r="E2230">
        <v>0.80103773584905669</v>
      </c>
      <c r="F2230">
        <v>0.50536163499999998</v>
      </c>
      <c r="G2230">
        <v>0.834559748427673</v>
      </c>
    </row>
    <row r="2231" spans="1:7" x14ac:dyDescent="0.25">
      <c r="A2231">
        <v>2222</v>
      </c>
      <c r="B2231" s="21">
        <f t="shared" si="34"/>
        <v>0.73072327044025154</v>
      </c>
      <c r="C2231">
        <v>1.444816E-4</v>
      </c>
      <c r="E2231">
        <v>0.73072327044025154</v>
      </c>
      <c r="F2231">
        <v>0.44948113200000001</v>
      </c>
      <c r="G2231">
        <v>0.81871069182389933</v>
      </c>
    </row>
    <row r="2232" spans="1:7" x14ac:dyDescent="0.25">
      <c r="A2232">
        <v>2223</v>
      </c>
      <c r="B2232" s="21">
        <f t="shared" si="34"/>
        <v>0.62490566037735851</v>
      </c>
      <c r="C2232">
        <v>1.436005E-4</v>
      </c>
      <c r="E2232">
        <v>0.62490566037735851</v>
      </c>
      <c r="F2232">
        <v>0.371949686</v>
      </c>
      <c r="G2232">
        <v>0.81150943396226416</v>
      </c>
    </row>
    <row r="2233" spans="1:7" x14ac:dyDescent="0.25">
      <c r="A2233">
        <v>2224</v>
      </c>
      <c r="B2233" s="21">
        <f t="shared" si="34"/>
        <v>0.4358176100628931</v>
      </c>
      <c r="C2233">
        <v>1.516887E-4</v>
      </c>
      <c r="E2233">
        <v>0.4358176100628931</v>
      </c>
      <c r="F2233">
        <v>0.34344339600000001</v>
      </c>
      <c r="G2233">
        <v>0.74289308176100632</v>
      </c>
    </row>
    <row r="2234" spans="1:7" x14ac:dyDescent="0.25">
      <c r="A2234">
        <v>2225</v>
      </c>
      <c r="B2234" s="21">
        <f t="shared" si="34"/>
        <v>0.19961006289308175</v>
      </c>
      <c r="C2234">
        <v>1.53654E-4</v>
      </c>
      <c r="E2234">
        <v>0.19961006289308175</v>
      </c>
      <c r="F2234">
        <v>0.24108490599999999</v>
      </c>
      <c r="G2234">
        <v>0.52682389937106922</v>
      </c>
    </row>
    <row r="2235" spans="1:7" x14ac:dyDescent="0.25">
      <c r="A2235">
        <v>2226</v>
      </c>
      <c r="B2235" s="21">
        <f t="shared" si="34"/>
        <v>2.8899685534591192E-2</v>
      </c>
      <c r="C2235">
        <v>1.6606080000000002E-4</v>
      </c>
      <c r="E2235">
        <v>2.8899685534591192E-2</v>
      </c>
      <c r="F2235">
        <v>7.1515723000000003E-2</v>
      </c>
      <c r="G2235">
        <v>0.16371383647798743</v>
      </c>
    </row>
    <row r="2236" spans="1:7" x14ac:dyDescent="0.25">
      <c r="A2236">
        <v>2227</v>
      </c>
      <c r="B2236" s="21">
        <f t="shared" si="34"/>
        <v>0</v>
      </c>
      <c r="C2236">
        <v>1.77524E-4</v>
      </c>
      <c r="E2236">
        <v>0</v>
      </c>
      <c r="F2236">
        <v>0</v>
      </c>
      <c r="G2236">
        <v>0</v>
      </c>
    </row>
    <row r="2237" spans="1:7" x14ac:dyDescent="0.25">
      <c r="A2237">
        <v>2228</v>
      </c>
      <c r="B2237" s="21">
        <f t="shared" si="34"/>
        <v>0</v>
      </c>
      <c r="C2237">
        <v>1.7702009999999999E-4</v>
      </c>
      <c r="E2237">
        <v>0</v>
      </c>
      <c r="F2237">
        <v>0</v>
      </c>
      <c r="G2237">
        <v>0</v>
      </c>
    </row>
    <row r="2238" spans="1:7" x14ac:dyDescent="0.25">
      <c r="A2238">
        <v>2229</v>
      </c>
      <c r="B2238" s="21">
        <f t="shared" si="34"/>
        <v>0</v>
      </c>
      <c r="C2238">
        <v>1.6215510000000002E-4</v>
      </c>
      <c r="E2238">
        <v>0</v>
      </c>
      <c r="F2238">
        <v>0</v>
      </c>
      <c r="G2238">
        <v>0</v>
      </c>
    </row>
    <row r="2239" spans="1:7" x14ac:dyDescent="0.25">
      <c r="A2239">
        <v>2230</v>
      </c>
      <c r="B2239" s="21">
        <f t="shared" si="34"/>
        <v>0</v>
      </c>
      <c r="C2239">
        <v>1.3447139999999999E-4</v>
      </c>
      <c r="E2239">
        <v>0</v>
      </c>
      <c r="F2239">
        <v>0</v>
      </c>
      <c r="G2239">
        <v>0</v>
      </c>
    </row>
    <row r="2240" spans="1:7" x14ac:dyDescent="0.25">
      <c r="A2240">
        <v>2231</v>
      </c>
      <c r="B2240" s="21">
        <f t="shared" si="34"/>
        <v>0</v>
      </c>
      <c r="C2240">
        <v>1.0683119999999999E-4</v>
      </c>
      <c r="E2240">
        <v>0</v>
      </c>
      <c r="F2240">
        <v>0</v>
      </c>
      <c r="G2240">
        <v>0</v>
      </c>
    </row>
    <row r="2241" spans="1:7" x14ac:dyDescent="0.25">
      <c r="A2241">
        <v>2232</v>
      </c>
      <c r="B2241" s="21">
        <f t="shared" si="34"/>
        <v>0</v>
      </c>
      <c r="C2241">
        <v>8.2527499999999999E-5</v>
      </c>
      <c r="E2241">
        <v>0</v>
      </c>
      <c r="F2241">
        <v>0</v>
      </c>
      <c r="G2241">
        <v>0</v>
      </c>
    </row>
    <row r="2242" spans="1:7" x14ac:dyDescent="0.25">
      <c r="A2242">
        <v>2233</v>
      </c>
      <c r="B2242" s="21">
        <f t="shared" si="34"/>
        <v>0</v>
      </c>
      <c r="C2242">
        <v>7.1233300000000008E-5</v>
      </c>
      <c r="E2242">
        <v>0</v>
      </c>
      <c r="F2242">
        <v>0</v>
      </c>
      <c r="G2242">
        <v>0</v>
      </c>
    </row>
    <row r="2243" spans="1:7" x14ac:dyDescent="0.25">
      <c r="A2243">
        <v>2234</v>
      </c>
      <c r="B2243" s="21">
        <f t="shared" si="34"/>
        <v>0</v>
      </c>
      <c r="C2243">
        <v>6.5863000000000003E-5</v>
      </c>
      <c r="E2243">
        <v>0</v>
      </c>
      <c r="F2243">
        <v>0</v>
      </c>
      <c r="G2243">
        <v>0</v>
      </c>
    </row>
    <row r="2244" spans="1:7" x14ac:dyDescent="0.25">
      <c r="A2244">
        <v>2235</v>
      </c>
      <c r="B2244" s="21">
        <f t="shared" si="34"/>
        <v>0</v>
      </c>
      <c r="C2244">
        <v>6.3824600000000006E-5</v>
      </c>
      <c r="E2244">
        <v>0</v>
      </c>
      <c r="F2244">
        <v>0</v>
      </c>
      <c r="G2244">
        <v>0</v>
      </c>
    </row>
    <row r="2245" spans="1:7" x14ac:dyDescent="0.25">
      <c r="A2245">
        <v>2236</v>
      </c>
      <c r="B2245" s="21">
        <f t="shared" si="34"/>
        <v>0</v>
      </c>
      <c r="C2245">
        <v>6.5399499999999996E-5</v>
      </c>
      <c r="E2245">
        <v>0</v>
      </c>
      <c r="F2245">
        <v>0</v>
      </c>
      <c r="G2245">
        <v>0</v>
      </c>
    </row>
    <row r="2246" spans="1:7" x14ac:dyDescent="0.25">
      <c r="A2246">
        <v>2237</v>
      </c>
      <c r="B2246" s="21">
        <f t="shared" ref="B2246:B2309" si="35">IF(rodzaj=$E$6,E2246,IF(rodzaj=$F$6,F2246,G2246))</f>
        <v>0</v>
      </c>
      <c r="C2246">
        <v>7.3820500000000002E-5</v>
      </c>
      <c r="E2246">
        <v>0</v>
      </c>
      <c r="F2246">
        <v>0</v>
      </c>
      <c r="G2246">
        <v>0</v>
      </c>
    </row>
    <row r="2247" spans="1:7" x14ac:dyDescent="0.25">
      <c r="A2247">
        <v>2238</v>
      </c>
      <c r="B2247" s="21">
        <f t="shared" si="35"/>
        <v>8.2229559748427678E-3</v>
      </c>
      <c r="C2247">
        <v>9.3418700000000001E-5</v>
      </c>
      <c r="E2247">
        <v>8.2229559748427678E-3</v>
      </c>
      <c r="F2247">
        <v>1.8745283000000001E-2</v>
      </c>
      <c r="G2247">
        <v>3.4908805031446541E-2</v>
      </c>
    </row>
    <row r="2248" spans="1:7" x14ac:dyDescent="0.25">
      <c r="A2248">
        <v>2239</v>
      </c>
      <c r="B2248" s="21">
        <f t="shared" si="35"/>
        <v>0.13813207547169812</v>
      </c>
      <c r="C2248">
        <v>1.17831E-4</v>
      </c>
      <c r="E2248">
        <v>0.13813207547169812</v>
      </c>
      <c r="F2248">
        <v>0.194842767</v>
      </c>
      <c r="G2248">
        <v>0.41597484276729557</v>
      </c>
    </row>
    <row r="2249" spans="1:7" x14ac:dyDescent="0.25">
      <c r="A2249">
        <v>2240</v>
      </c>
      <c r="B2249" s="21">
        <f t="shared" si="35"/>
        <v>0.38342767295597485</v>
      </c>
      <c r="C2249">
        <v>1.4032039999999999E-4</v>
      </c>
      <c r="E2249">
        <v>0.38342767295597485</v>
      </c>
      <c r="F2249">
        <v>0.339355346</v>
      </c>
      <c r="G2249">
        <v>0.73544025157232695</v>
      </c>
    </row>
    <row r="2250" spans="1:7" x14ac:dyDescent="0.25">
      <c r="A2250">
        <v>2241</v>
      </c>
      <c r="B2250" s="21">
        <f t="shared" si="35"/>
        <v>0.59845911949685526</v>
      </c>
      <c r="C2250">
        <v>1.525625E-4</v>
      </c>
      <c r="E2250">
        <v>0.59845911949685526</v>
      </c>
      <c r="F2250">
        <v>0.38954402500000002</v>
      </c>
      <c r="G2250">
        <v>0.83364779874213835</v>
      </c>
    </row>
    <row r="2251" spans="1:7" x14ac:dyDescent="0.25">
      <c r="A2251">
        <v>2242</v>
      </c>
      <c r="B2251" s="21">
        <f t="shared" si="35"/>
        <v>0.75748427672955976</v>
      </c>
      <c r="C2251">
        <v>1.564762E-4</v>
      </c>
      <c r="E2251">
        <v>0.75748427672955976</v>
      </c>
      <c r="F2251">
        <v>0.46036163499999999</v>
      </c>
      <c r="G2251">
        <v>0.87943396226415094</v>
      </c>
    </row>
    <row r="2252" spans="1:7" x14ac:dyDescent="0.25">
      <c r="A2252">
        <v>2243</v>
      </c>
      <c r="B2252" s="21">
        <f t="shared" si="35"/>
        <v>0.83427672955974841</v>
      </c>
      <c r="C2252">
        <v>1.5959929999999998E-4</v>
      </c>
      <c r="E2252">
        <v>0.83427672955974841</v>
      </c>
      <c r="F2252">
        <v>0.52476415099999996</v>
      </c>
      <c r="G2252">
        <v>0.88194968553459119</v>
      </c>
    </row>
    <row r="2253" spans="1:7" x14ac:dyDescent="0.25">
      <c r="A2253">
        <v>2244</v>
      </c>
      <c r="B2253" s="21">
        <f t="shared" si="35"/>
        <v>0.85855345911949676</v>
      </c>
      <c r="C2253">
        <v>1.5655980000000002E-4</v>
      </c>
      <c r="E2253">
        <v>0.85855345911949676</v>
      </c>
      <c r="F2253">
        <v>0.54877358499999995</v>
      </c>
      <c r="G2253">
        <v>0.87773584905660373</v>
      </c>
    </row>
    <row r="2254" spans="1:7" x14ac:dyDescent="0.25">
      <c r="A2254">
        <v>2245</v>
      </c>
      <c r="B2254" s="21">
        <f t="shared" si="35"/>
        <v>0.83553459119496853</v>
      </c>
      <c r="C2254">
        <v>1.6146299999999998E-4</v>
      </c>
      <c r="E2254">
        <v>0.83553459119496853</v>
      </c>
      <c r="F2254">
        <v>0.53025157199999995</v>
      </c>
      <c r="G2254">
        <v>0.86902515723270435</v>
      </c>
    </row>
    <row r="2255" spans="1:7" x14ac:dyDescent="0.25">
      <c r="A2255">
        <v>2246</v>
      </c>
      <c r="B2255" s="21">
        <f t="shared" si="35"/>
        <v>0.75990566037735852</v>
      </c>
      <c r="C2255">
        <v>1.562415E-4</v>
      </c>
      <c r="E2255">
        <v>0.75990566037735852</v>
      </c>
      <c r="F2255">
        <v>0.468207547</v>
      </c>
      <c r="G2255">
        <v>0.84949685534591202</v>
      </c>
    </row>
    <row r="2256" spans="1:7" x14ac:dyDescent="0.25">
      <c r="A2256">
        <v>2247</v>
      </c>
      <c r="B2256" s="21">
        <f t="shared" si="35"/>
        <v>0.62481132075471701</v>
      </c>
      <c r="C2256">
        <v>1.546292E-4</v>
      </c>
      <c r="E2256">
        <v>0.62481132075471701</v>
      </c>
      <c r="F2256">
        <v>0.37369496899999999</v>
      </c>
      <c r="G2256">
        <v>0.8109433962264152</v>
      </c>
    </row>
    <row r="2257" spans="1:7" x14ac:dyDescent="0.25">
      <c r="A2257">
        <v>2248</v>
      </c>
      <c r="B2257" s="21">
        <f t="shared" si="35"/>
        <v>0.43515723270440249</v>
      </c>
      <c r="C2257">
        <v>1.588758E-4</v>
      </c>
      <c r="E2257">
        <v>0.43515723270440249</v>
      </c>
      <c r="F2257">
        <v>0.34460691799999998</v>
      </c>
      <c r="G2257">
        <v>0.74034591194968558</v>
      </c>
    </row>
    <row r="2258" spans="1:7" x14ac:dyDescent="0.25">
      <c r="A2258">
        <v>2249</v>
      </c>
      <c r="B2258" s="21">
        <f t="shared" si="35"/>
        <v>0.20084276729559747</v>
      </c>
      <c r="C2258">
        <v>1.62208E-4</v>
      </c>
      <c r="E2258">
        <v>0.20084276729559747</v>
      </c>
      <c r="F2258">
        <v>0.242830189</v>
      </c>
      <c r="G2258">
        <v>0.5269811320754717</v>
      </c>
    </row>
    <row r="2259" spans="1:7" x14ac:dyDescent="0.25">
      <c r="A2259">
        <v>2250</v>
      </c>
      <c r="B2259" s="21">
        <f t="shared" si="35"/>
        <v>3.0210377358490567E-2</v>
      </c>
      <c r="C2259">
        <v>1.7069869999999999E-4</v>
      </c>
      <c r="E2259">
        <v>3.0210377358490567E-2</v>
      </c>
      <c r="F2259">
        <v>7.0256289E-2</v>
      </c>
      <c r="G2259">
        <v>0.15562578616352202</v>
      </c>
    </row>
    <row r="2260" spans="1:7" x14ac:dyDescent="0.25">
      <c r="A2260">
        <v>2251</v>
      </c>
      <c r="B2260" s="21">
        <f t="shared" si="35"/>
        <v>0</v>
      </c>
      <c r="C2260">
        <v>1.745525E-4</v>
      </c>
      <c r="E2260">
        <v>0</v>
      </c>
      <c r="F2260">
        <v>0</v>
      </c>
      <c r="G2260">
        <v>0</v>
      </c>
    </row>
    <row r="2261" spans="1:7" x14ac:dyDescent="0.25">
      <c r="A2261">
        <v>2252</v>
      </c>
      <c r="B2261" s="21">
        <f t="shared" si="35"/>
        <v>0</v>
      </c>
      <c r="C2261">
        <v>1.669176E-4</v>
      </c>
      <c r="E2261">
        <v>0</v>
      </c>
      <c r="F2261">
        <v>0</v>
      </c>
      <c r="G2261">
        <v>0</v>
      </c>
    </row>
    <row r="2262" spans="1:7" x14ac:dyDescent="0.25">
      <c r="A2262">
        <v>2253</v>
      </c>
      <c r="B2262" s="21">
        <f t="shared" si="35"/>
        <v>0</v>
      </c>
      <c r="C2262">
        <v>1.5213020000000001E-4</v>
      </c>
      <c r="E2262">
        <v>0</v>
      </c>
      <c r="F2262">
        <v>0</v>
      </c>
      <c r="G2262">
        <v>0</v>
      </c>
    </row>
    <row r="2263" spans="1:7" x14ac:dyDescent="0.25">
      <c r="A2263">
        <v>2254</v>
      </c>
      <c r="B2263" s="21">
        <f t="shared" si="35"/>
        <v>0</v>
      </c>
      <c r="C2263">
        <v>1.300149E-4</v>
      </c>
      <c r="E2263">
        <v>0</v>
      </c>
      <c r="F2263">
        <v>0</v>
      </c>
      <c r="G2263">
        <v>0</v>
      </c>
    </row>
    <row r="2264" spans="1:7" x14ac:dyDescent="0.25">
      <c r="A2264">
        <v>2255</v>
      </c>
      <c r="B2264" s="21">
        <f t="shared" si="35"/>
        <v>0</v>
      </c>
      <c r="C2264">
        <v>1.0783300000000001E-4</v>
      </c>
      <c r="E2264">
        <v>0</v>
      </c>
      <c r="F2264">
        <v>0</v>
      </c>
      <c r="G2264">
        <v>0</v>
      </c>
    </row>
    <row r="2265" spans="1:7" x14ac:dyDescent="0.25">
      <c r="A2265">
        <v>2256</v>
      </c>
      <c r="B2265" s="21">
        <f t="shared" si="35"/>
        <v>0</v>
      </c>
      <c r="C2265">
        <v>8.3097900000000003E-5</v>
      </c>
      <c r="E2265">
        <v>0</v>
      </c>
      <c r="F2265">
        <v>0</v>
      </c>
      <c r="G2265">
        <v>0</v>
      </c>
    </row>
    <row r="2266" spans="1:7" x14ac:dyDescent="0.25">
      <c r="A2266">
        <v>2257</v>
      </c>
      <c r="B2266" s="21">
        <f t="shared" si="35"/>
        <v>0</v>
      </c>
      <c r="C2266">
        <v>7.7672599999999999E-5</v>
      </c>
      <c r="E2266">
        <v>0</v>
      </c>
      <c r="F2266">
        <v>0</v>
      </c>
      <c r="G2266">
        <v>0</v>
      </c>
    </row>
    <row r="2267" spans="1:7" x14ac:dyDescent="0.25">
      <c r="A2267">
        <v>2258</v>
      </c>
      <c r="B2267" s="21">
        <f t="shared" si="35"/>
        <v>0</v>
      </c>
      <c r="C2267">
        <v>6.53674E-5</v>
      </c>
      <c r="E2267">
        <v>0</v>
      </c>
      <c r="F2267">
        <v>0</v>
      </c>
      <c r="G2267">
        <v>0</v>
      </c>
    </row>
    <row r="2268" spans="1:7" x14ac:dyDescent="0.25">
      <c r="A2268">
        <v>2259</v>
      </c>
      <c r="B2268" s="21">
        <f t="shared" si="35"/>
        <v>0</v>
      </c>
      <c r="C2268">
        <v>6.2969899999999995E-5</v>
      </c>
      <c r="E2268">
        <v>0</v>
      </c>
      <c r="F2268">
        <v>0</v>
      </c>
      <c r="G2268">
        <v>0</v>
      </c>
    </row>
    <row r="2269" spans="1:7" x14ac:dyDescent="0.25">
      <c r="A2269">
        <v>2260</v>
      </c>
      <c r="B2269" s="21">
        <f t="shared" si="35"/>
        <v>0</v>
      </c>
      <c r="C2269">
        <v>6.4553200000000004E-5</v>
      </c>
      <c r="E2269">
        <v>0</v>
      </c>
      <c r="F2269">
        <v>0</v>
      </c>
      <c r="G2269">
        <v>0</v>
      </c>
    </row>
    <row r="2270" spans="1:7" x14ac:dyDescent="0.25">
      <c r="A2270">
        <v>2261</v>
      </c>
      <c r="B2270" s="21">
        <f t="shared" si="35"/>
        <v>0</v>
      </c>
      <c r="C2270">
        <v>7.1587500000000012E-5</v>
      </c>
      <c r="E2270">
        <v>0</v>
      </c>
      <c r="F2270">
        <v>0</v>
      </c>
      <c r="G2270">
        <v>0</v>
      </c>
    </row>
    <row r="2271" spans="1:7" x14ac:dyDescent="0.25">
      <c r="A2271">
        <v>2262</v>
      </c>
      <c r="B2271" s="21">
        <f t="shared" si="35"/>
        <v>6.1669811320754723E-3</v>
      </c>
      <c r="C2271">
        <v>8.5637799999999995E-5</v>
      </c>
      <c r="E2271">
        <v>6.1669811320754723E-3</v>
      </c>
      <c r="F2271">
        <v>1.1819497E-2</v>
      </c>
      <c r="G2271">
        <v>1.745440251572327E-2</v>
      </c>
    </row>
    <row r="2272" spans="1:7" x14ac:dyDescent="0.25">
      <c r="A2272">
        <v>2263</v>
      </c>
      <c r="B2272" s="21">
        <f t="shared" si="35"/>
        <v>0.11882075471698114</v>
      </c>
      <c r="C2272">
        <v>1.041069E-4</v>
      </c>
      <c r="E2272">
        <v>0.11882075471698114</v>
      </c>
      <c r="F2272">
        <v>0.15663207500000001</v>
      </c>
      <c r="G2272">
        <v>0.29633647798742141</v>
      </c>
    </row>
    <row r="2273" spans="1:7" x14ac:dyDescent="0.25">
      <c r="A2273">
        <v>2264</v>
      </c>
      <c r="B2273" s="21">
        <f t="shared" si="35"/>
        <v>0.33918238993710687</v>
      </c>
      <c r="C2273">
        <v>1.232316E-4</v>
      </c>
      <c r="E2273">
        <v>0.33918238993710687</v>
      </c>
      <c r="F2273">
        <v>0.30734276700000002</v>
      </c>
      <c r="G2273">
        <v>0.62345911949685529</v>
      </c>
    </row>
    <row r="2274" spans="1:7" x14ac:dyDescent="0.25">
      <c r="A2274">
        <v>2265</v>
      </c>
      <c r="B2274" s="21">
        <f t="shared" si="35"/>
        <v>0.55154088050314465</v>
      </c>
      <c r="C2274">
        <v>1.329352E-4</v>
      </c>
      <c r="E2274">
        <v>0.55154088050314465</v>
      </c>
      <c r="F2274">
        <v>0.37210691800000001</v>
      </c>
      <c r="G2274">
        <v>0.76408805031446547</v>
      </c>
    </row>
    <row r="2275" spans="1:7" x14ac:dyDescent="0.25">
      <c r="A2275">
        <v>2266</v>
      </c>
      <c r="B2275" s="21">
        <f t="shared" si="35"/>
        <v>0.71261006289308171</v>
      </c>
      <c r="C2275">
        <v>1.359284E-4</v>
      </c>
      <c r="E2275">
        <v>0.71261006289308171</v>
      </c>
      <c r="F2275">
        <v>0.43787735799999999</v>
      </c>
      <c r="G2275">
        <v>0.82786163522012579</v>
      </c>
    </row>
    <row r="2276" spans="1:7" x14ac:dyDescent="0.25">
      <c r="A2276">
        <v>2267</v>
      </c>
      <c r="B2276" s="21">
        <f t="shared" si="35"/>
        <v>0.78827044025157222</v>
      </c>
      <c r="C2276">
        <v>1.3618390000000002E-4</v>
      </c>
      <c r="E2276">
        <v>0.78827044025157222</v>
      </c>
      <c r="F2276">
        <v>0.49977987400000001</v>
      </c>
      <c r="G2276">
        <v>0.83273584905660369</v>
      </c>
    </row>
    <row r="2277" spans="1:7" x14ac:dyDescent="0.25">
      <c r="A2277">
        <v>2268</v>
      </c>
      <c r="B2277" s="21">
        <f t="shared" si="35"/>
        <v>0.81015723270440254</v>
      </c>
      <c r="C2277">
        <v>1.337047E-4</v>
      </c>
      <c r="E2277">
        <v>0.81015723270440254</v>
      </c>
      <c r="F2277">
        <v>0.520314465</v>
      </c>
      <c r="G2277">
        <v>0.8275786163522012</v>
      </c>
    </row>
    <row r="2278" spans="1:7" x14ac:dyDescent="0.25">
      <c r="A2278">
        <v>2269</v>
      </c>
      <c r="B2278" s="21">
        <f t="shared" si="35"/>
        <v>0.7836792452830188</v>
      </c>
      <c r="C2278">
        <v>1.27749E-4</v>
      </c>
      <c r="E2278">
        <v>0.7836792452830188</v>
      </c>
      <c r="F2278">
        <v>0.50075471699999996</v>
      </c>
      <c r="G2278">
        <v>0.81490566037735856</v>
      </c>
    </row>
    <row r="2279" spans="1:7" x14ac:dyDescent="0.25">
      <c r="A2279">
        <v>2270</v>
      </c>
      <c r="B2279" s="21">
        <f t="shared" si="35"/>
        <v>0.70493710691823896</v>
      </c>
      <c r="C2279">
        <v>1.191841E-4</v>
      </c>
      <c r="E2279">
        <v>0.70493710691823896</v>
      </c>
      <c r="F2279">
        <v>0.43981132099999998</v>
      </c>
      <c r="G2279">
        <v>0.78981132075471694</v>
      </c>
    </row>
    <row r="2280" spans="1:7" x14ac:dyDescent="0.25">
      <c r="A2280">
        <v>2271</v>
      </c>
      <c r="B2280" s="21">
        <f t="shared" si="35"/>
        <v>0.55619496855345918</v>
      </c>
      <c r="C2280">
        <v>1.136078E-4</v>
      </c>
      <c r="E2280">
        <v>0.55619496855345918</v>
      </c>
      <c r="F2280">
        <v>0.34738993699999998</v>
      </c>
      <c r="G2280">
        <v>0.71987421383647798</v>
      </c>
    </row>
    <row r="2281" spans="1:7" x14ac:dyDescent="0.25">
      <c r="A2281">
        <v>2272</v>
      </c>
      <c r="B2281" s="21">
        <f t="shared" si="35"/>
        <v>0.35864779874213837</v>
      </c>
      <c r="C2281">
        <v>1.104506E-4</v>
      </c>
      <c r="E2281">
        <v>0.35864779874213837</v>
      </c>
      <c r="F2281">
        <v>0.30073899399999998</v>
      </c>
      <c r="G2281">
        <v>0.58317610062893077</v>
      </c>
    </row>
    <row r="2282" spans="1:7" x14ac:dyDescent="0.25">
      <c r="A2282">
        <v>2273</v>
      </c>
      <c r="B2282" s="21">
        <f t="shared" si="35"/>
        <v>0.10655974842767296</v>
      </c>
      <c r="C2282">
        <v>1.149479E-4</v>
      </c>
      <c r="E2282">
        <v>0.10655974842767296</v>
      </c>
      <c r="F2282">
        <v>0.11681446500000001</v>
      </c>
      <c r="G2282">
        <v>0.16372327044025156</v>
      </c>
    </row>
    <row r="2283" spans="1:7" x14ac:dyDescent="0.25">
      <c r="A2283">
        <v>2274</v>
      </c>
      <c r="B2283" s="21">
        <f t="shared" si="35"/>
        <v>1.4586163522012578E-2</v>
      </c>
      <c r="C2283">
        <v>1.2302529999999999E-4</v>
      </c>
      <c r="E2283">
        <v>1.4586163522012578E-2</v>
      </c>
      <c r="F2283">
        <v>1.8150942999999999E-2</v>
      </c>
      <c r="G2283">
        <v>1.6542138364779874E-2</v>
      </c>
    </row>
    <row r="2284" spans="1:7" x14ac:dyDescent="0.25">
      <c r="A2284">
        <v>2275</v>
      </c>
      <c r="B2284" s="21">
        <f t="shared" si="35"/>
        <v>0</v>
      </c>
      <c r="C2284">
        <v>1.3386690000000002E-4</v>
      </c>
      <c r="E2284">
        <v>0</v>
      </c>
      <c r="F2284">
        <v>0</v>
      </c>
      <c r="G2284">
        <v>0</v>
      </c>
    </row>
    <row r="2285" spans="1:7" x14ac:dyDescent="0.25">
      <c r="A2285">
        <v>2276</v>
      </c>
      <c r="B2285" s="21">
        <f t="shared" si="35"/>
        <v>0</v>
      </c>
      <c r="C2285">
        <v>1.4134600000000001E-4</v>
      </c>
      <c r="E2285">
        <v>0</v>
      </c>
      <c r="F2285">
        <v>0</v>
      </c>
      <c r="G2285">
        <v>0</v>
      </c>
    </row>
    <row r="2286" spans="1:7" x14ac:dyDescent="0.25">
      <c r="A2286">
        <v>2277</v>
      </c>
      <c r="B2286" s="21">
        <f t="shared" si="35"/>
        <v>0</v>
      </c>
      <c r="C2286">
        <v>1.3652719999999999E-4</v>
      </c>
      <c r="E2286">
        <v>0</v>
      </c>
      <c r="F2286">
        <v>0</v>
      </c>
      <c r="G2286">
        <v>0</v>
      </c>
    </row>
    <row r="2287" spans="1:7" x14ac:dyDescent="0.25">
      <c r="A2287">
        <v>2278</v>
      </c>
      <c r="B2287" s="21">
        <f t="shared" si="35"/>
        <v>0</v>
      </c>
      <c r="C2287">
        <v>1.189959E-4</v>
      </c>
      <c r="E2287">
        <v>0</v>
      </c>
      <c r="F2287">
        <v>0</v>
      </c>
      <c r="G2287">
        <v>0</v>
      </c>
    </row>
    <row r="2288" spans="1:7" x14ac:dyDescent="0.25">
      <c r="A2288">
        <v>2279</v>
      </c>
      <c r="B2288" s="21">
        <f t="shared" si="35"/>
        <v>0</v>
      </c>
      <c r="C2288">
        <v>9.9542400000000004E-5</v>
      </c>
      <c r="E2288">
        <v>0</v>
      </c>
      <c r="F2288">
        <v>0</v>
      </c>
      <c r="G2288">
        <v>0</v>
      </c>
    </row>
    <row r="2289" spans="1:7" x14ac:dyDescent="0.25">
      <c r="A2289">
        <v>2280</v>
      </c>
      <c r="B2289" s="21">
        <f t="shared" si="35"/>
        <v>0</v>
      </c>
      <c r="C2289">
        <v>8.0724999999999997E-5</v>
      </c>
      <c r="E2289">
        <v>0</v>
      </c>
      <c r="F2289">
        <v>0</v>
      </c>
      <c r="G2289">
        <v>0</v>
      </c>
    </row>
    <row r="2290" spans="1:7" x14ac:dyDescent="0.25">
      <c r="A2290">
        <v>2281</v>
      </c>
      <c r="B2290" s="21">
        <f t="shared" si="35"/>
        <v>0</v>
      </c>
      <c r="C2290">
        <v>6.8450199999999997E-5</v>
      </c>
      <c r="E2290">
        <v>0</v>
      </c>
      <c r="F2290">
        <v>0</v>
      </c>
      <c r="G2290">
        <v>0</v>
      </c>
    </row>
    <row r="2291" spans="1:7" x14ac:dyDescent="0.25">
      <c r="A2291">
        <v>2282</v>
      </c>
      <c r="B2291" s="21">
        <f t="shared" si="35"/>
        <v>0</v>
      </c>
      <c r="C2291">
        <v>6.2676400000000009E-5</v>
      </c>
      <c r="E2291">
        <v>0</v>
      </c>
      <c r="F2291">
        <v>0</v>
      </c>
      <c r="G2291">
        <v>0</v>
      </c>
    </row>
    <row r="2292" spans="1:7" x14ac:dyDescent="0.25">
      <c r="A2292">
        <v>2283</v>
      </c>
      <c r="B2292" s="21">
        <f t="shared" si="35"/>
        <v>0</v>
      </c>
      <c r="C2292">
        <v>6.0325399999999997E-5</v>
      </c>
      <c r="E2292">
        <v>0</v>
      </c>
      <c r="F2292">
        <v>0</v>
      </c>
      <c r="G2292">
        <v>0</v>
      </c>
    </row>
    <row r="2293" spans="1:7" x14ac:dyDescent="0.25">
      <c r="A2293">
        <v>2284</v>
      </c>
      <c r="B2293" s="21">
        <f t="shared" si="35"/>
        <v>0</v>
      </c>
      <c r="C2293">
        <v>6.1865200000000005E-5</v>
      </c>
      <c r="E2293">
        <v>0</v>
      </c>
      <c r="F2293">
        <v>0</v>
      </c>
      <c r="G2293">
        <v>0</v>
      </c>
    </row>
    <row r="2294" spans="1:7" x14ac:dyDescent="0.25">
      <c r="A2294">
        <v>2285</v>
      </c>
      <c r="B2294" s="21">
        <f t="shared" si="35"/>
        <v>0</v>
      </c>
      <c r="C2294">
        <v>6.6167999999999994E-5</v>
      </c>
      <c r="E2294">
        <v>0</v>
      </c>
      <c r="F2294">
        <v>0</v>
      </c>
      <c r="G2294">
        <v>0</v>
      </c>
    </row>
    <row r="2295" spans="1:7" x14ac:dyDescent="0.25">
      <c r="A2295">
        <v>2286</v>
      </c>
      <c r="B2295" s="21">
        <f t="shared" si="35"/>
        <v>0</v>
      </c>
      <c r="C2295">
        <v>8.0178600000000005E-5</v>
      </c>
      <c r="E2295">
        <v>0</v>
      </c>
      <c r="F2295">
        <v>0</v>
      </c>
      <c r="G2295">
        <v>0</v>
      </c>
    </row>
    <row r="2296" spans="1:7" x14ac:dyDescent="0.25">
      <c r="A2296">
        <v>2287</v>
      </c>
      <c r="B2296" s="21">
        <f t="shared" si="35"/>
        <v>2.9248742138364779E-2</v>
      </c>
      <c r="C2296">
        <v>9.4353500000000004E-5</v>
      </c>
      <c r="E2296">
        <v>2.9248742138364779E-2</v>
      </c>
      <c r="F2296">
        <v>2.9589622999999999E-2</v>
      </c>
      <c r="G2296">
        <v>1.7588050314465409E-2</v>
      </c>
    </row>
    <row r="2297" spans="1:7" x14ac:dyDescent="0.25">
      <c r="A2297">
        <v>2288</v>
      </c>
      <c r="B2297" s="21">
        <f t="shared" si="35"/>
        <v>0.20846540880503142</v>
      </c>
      <c r="C2297">
        <v>1.0963700000000001E-4</v>
      </c>
      <c r="E2297">
        <v>0.20846540880503142</v>
      </c>
      <c r="F2297">
        <v>0.199779874</v>
      </c>
      <c r="G2297">
        <v>0.30057861635220129</v>
      </c>
    </row>
    <row r="2298" spans="1:7" x14ac:dyDescent="0.25">
      <c r="A2298">
        <v>2289</v>
      </c>
      <c r="B2298" s="21">
        <f t="shared" si="35"/>
        <v>0.58896226415094344</v>
      </c>
      <c r="C2298">
        <v>1.2382380000000001E-4</v>
      </c>
      <c r="E2298">
        <v>0.58896226415094344</v>
      </c>
      <c r="F2298">
        <v>0.38783018899999999</v>
      </c>
      <c r="G2298">
        <v>0.81654088050314466</v>
      </c>
    </row>
    <row r="2299" spans="1:7" x14ac:dyDescent="0.25">
      <c r="A2299">
        <v>2290</v>
      </c>
      <c r="B2299" s="21">
        <f t="shared" si="35"/>
        <v>0.66974842767295606</v>
      </c>
      <c r="C2299">
        <v>1.313016E-4</v>
      </c>
      <c r="E2299">
        <v>0.66974842767295606</v>
      </c>
      <c r="F2299">
        <v>0.42278301899999998</v>
      </c>
      <c r="G2299">
        <v>0.77572327044025158</v>
      </c>
    </row>
    <row r="2300" spans="1:7" x14ac:dyDescent="0.25">
      <c r="A2300">
        <v>2291</v>
      </c>
      <c r="B2300" s="21">
        <f t="shared" si="35"/>
        <v>0.63345911949685541</v>
      </c>
      <c r="C2300">
        <v>1.3375490000000002E-4</v>
      </c>
      <c r="E2300">
        <v>0.63345911949685541</v>
      </c>
      <c r="F2300">
        <v>0.42454402499999999</v>
      </c>
      <c r="G2300">
        <v>0.66474842767295605</v>
      </c>
    </row>
    <row r="2301" spans="1:7" x14ac:dyDescent="0.25">
      <c r="A2301">
        <v>2292</v>
      </c>
      <c r="B2301" s="21">
        <f t="shared" si="35"/>
        <v>0.73716981132075465</v>
      </c>
      <c r="C2301">
        <v>1.331862E-4</v>
      </c>
      <c r="E2301">
        <v>0.73716981132075465</v>
      </c>
      <c r="F2301">
        <v>0.48136792499999997</v>
      </c>
      <c r="G2301">
        <v>0.75207547169811317</v>
      </c>
    </row>
    <row r="2302" spans="1:7" x14ac:dyDescent="0.25">
      <c r="A2302">
        <v>2293</v>
      </c>
      <c r="B2302" s="21">
        <f t="shared" si="35"/>
        <v>0.70301886792452828</v>
      </c>
      <c r="C2302">
        <v>1.2777719999999999E-4</v>
      </c>
      <c r="E2302">
        <v>0.70301886792452828</v>
      </c>
      <c r="F2302">
        <v>0.460157233</v>
      </c>
      <c r="G2302">
        <v>0.73006289308176098</v>
      </c>
    </row>
    <row r="2303" spans="1:7" x14ac:dyDescent="0.25">
      <c r="A2303">
        <v>2294</v>
      </c>
      <c r="B2303" s="21">
        <f t="shared" si="35"/>
        <v>0.45371069182389934</v>
      </c>
      <c r="C2303">
        <v>1.1960040000000001E-4</v>
      </c>
      <c r="E2303">
        <v>0.45371069182389934</v>
      </c>
      <c r="F2303">
        <v>0.332641509</v>
      </c>
      <c r="G2303">
        <v>0.48622641509433961</v>
      </c>
    </row>
    <row r="2304" spans="1:7" x14ac:dyDescent="0.25">
      <c r="A2304">
        <v>2295</v>
      </c>
      <c r="B2304" s="21">
        <f t="shared" si="35"/>
        <v>0.53462264150943395</v>
      </c>
      <c r="C2304">
        <v>1.1316540000000001E-4</v>
      </c>
      <c r="E2304">
        <v>0.53462264150943395</v>
      </c>
      <c r="F2304">
        <v>0.34226415100000002</v>
      </c>
      <c r="G2304">
        <v>0.6874842767295597</v>
      </c>
    </row>
    <row r="2305" spans="1:7" x14ac:dyDescent="0.25">
      <c r="A2305">
        <v>2296</v>
      </c>
      <c r="B2305" s="21">
        <f t="shared" si="35"/>
        <v>0.44213836477987423</v>
      </c>
      <c r="C2305">
        <v>1.124194E-4</v>
      </c>
      <c r="E2305">
        <v>0.44213836477987423</v>
      </c>
      <c r="F2305">
        <v>0.35097484299999998</v>
      </c>
      <c r="G2305">
        <v>0.75138364779874212</v>
      </c>
    </row>
    <row r="2306" spans="1:7" x14ac:dyDescent="0.25">
      <c r="A2306">
        <v>2297</v>
      </c>
      <c r="B2306" s="21">
        <f t="shared" si="35"/>
        <v>0.20717610062893083</v>
      </c>
      <c r="C2306">
        <v>1.165829E-4</v>
      </c>
      <c r="E2306">
        <v>0.20717610062893083</v>
      </c>
      <c r="F2306">
        <v>0.25172956000000002</v>
      </c>
      <c r="G2306">
        <v>0.54525157232704402</v>
      </c>
    </row>
    <row r="2307" spans="1:7" x14ac:dyDescent="0.25">
      <c r="A2307">
        <v>2298</v>
      </c>
      <c r="B2307" s="21">
        <f t="shared" si="35"/>
        <v>3.4147798742138365E-2</v>
      </c>
      <c r="C2307">
        <v>1.2383549999999999E-4</v>
      </c>
      <c r="E2307">
        <v>3.4147798742138365E-2</v>
      </c>
      <c r="F2307">
        <v>7.7444969000000002E-2</v>
      </c>
      <c r="G2307">
        <v>0.16870125786163523</v>
      </c>
    </row>
    <row r="2308" spans="1:7" x14ac:dyDescent="0.25">
      <c r="A2308">
        <v>2299</v>
      </c>
      <c r="B2308" s="21">
        <f t="shared" si="35"/>
        <v>0</v>
      </c>
      <c r="C2308">
        <v>1.3951839999999999E-4</v>
      </c>
      <c r="E2308">
        <v>0</v>
      </c>
      <c r="F2308">
        <v>0</v>
      </c>
      <c r="G2308">
        <v>0</v>
      </c>
    </row>
    <row r="2309" spans="1:7" x14ac:dyDescent="0.25">
      <c r="A2309">
        <v>2300</v>
      </c>
      <c r="B2309" s="21">
        <f t="shared" si="35"/>
        <v>0</v>
      </c>
      <c r="C2309">
        <v>1.499219E-4</v>
      </c>
      <c r="E2309">
        <v>0</v>
      </c>
      <c r="F2309">
        <v>0</v>
      </c>
      <c r="G2309">
        <v>0</v>
      </c>
    </row>
    <row r="2310" spans="1:7" x14ac:dyDescent="0.25">
      <c r="A2310">
        <v>2301</v>
      </c>
      <c r="B2310" s="21">
        <f t="shared" ref="B2310:B2373" si="36">IF(rodzaj=$E$6,E2310,IF(rodzaj=$F$6,F2310,G2310))</f>
        <v>0</v>
      </c>
      <c r="C2310">
        <v>1.374231E-4</v>
      </c>
      <c r="E2310">
        <v>0</v>
      </c>
      <c r="F2310">
        <v>0</v>
      </c>
      <c r="G2310">
        <v>0</v>
      </c>
    </row>
    <row r="2311" spans="1:7" x14ac:dyDescent="0.25">
      <c r="A2311">
        <v>2302</v>
      </c>
      <c r="B2311" s="21">
        <f t="shared" si="36"/>
        <v>0</v>
      </c>
      <c r="C2311">
        <v>1.157084E-4</v>
      </c>
      <c r="E2311">
        <v>0</v>
      </c>
      <c r="F2311">
        <v>0</v>
      </c>
      <c r="G2311">
        <v>0</v>
      </c>
    </row>
    <row r="2312" spans="1:7" x14ac:dyDescent="0.25">
      <c r="A2312">
        <v>2303</v>
      </c>
      <c r="B2312" s="21">
        <f t="shared" si="36"/>
        <v>0</v>
      </c>
      <c r="C2312">
        <v>9.4026099999999991E-5</v>
      </c>
      <c r="E2312">
        <v>0</v>
      </c>
      <c r="F2312">
        <v>0</v>
      </c>
      <c r="G2312">
        <v>0</v>
      </c>
    </row>
    <row r="2313" spans="1:7" x14ac:dyDescent="0.25">
      <c r="A2313">
        <v>2304</v>
      </c>
      <c r="B2313" s="21">
        <f t="shared" si="36"/>
        <v>0</v>
      </c>
      <c r="C2313">
        <v>7.3812999999999993E-5</v>
      </c>
      <c r="E2313">
        <v>0</v>
      </c>
      <c r="F2313">
        <v>0</v>
      </c>
      <c r="G2313">
        <v>0</v>
      </c>
    </row>
    <row r="2314" spans="1:7" x14ac:dyDescent="0.25">
      <c r="A2314">
        <v>2305</v>
      </c>
      <c r="B2314" s="21">
        <f t="shared" si="36"/>
        <v>0</v>
      </c>
      <c r="C2314">
        <v>6.54416E-5</v>
      </c>
      <c r="E2314">
        <v>0</v>
      </c>
      <c r="F2314">
        <v>0</v>
      </c>
      <c r="G2314">
        <v>0</v>
      </c>
    </row>
    <row r="2315" spans="1:7" x14ac:dyDescent="0.25">
      <c r="A2315">
        <v>2306</v>
      </c>
      <c r="B2315" s="21">
        <f t="shared" si="36"/>
        <v>0</v>
      </c>
      <c r="C2315">
        <v>6.1012299999999999E-5</v>
      </c>
      <c r="E2315">
        <v>0</v>
      </c>
      <c r="F2315">
        <v>0</v>
      </c>
      <c r="G2315">
        <v>0</v>
      </c>
    </row>
    <row r="2316" spans="1:7" x14ac:dyDescent="0.25">
      <c r="A2316">
        <v>2307</v>
      </c>
      <c r="B2316" s="21">
        <f t="shared" si="36"/>
        <v>0</v>
      </c>
      <c r="C2316">
        <v>6.0929900000000001E-5</v>
      </c>
      <c r="E2316">
        <v>0</v>
      </c>
      <c r="F2316">
        <v>0</v>
      </c>
      <c r="G2316">
        <v>0</v>
      </c>
    </row>
    <row r="2317" spans="1:7" x14ac:dyDescent="0.25">
      <c r="A2317">
        <v>2308</v>
      </c>
      <c r="B2317" s="21">
        <f t="shared" si="36"/>
        <v>0</v>
      </c>
      <c r="C2317">
        <v>6.5861399999999999E-5</v>
      </c>
      <c r="E2317">
        <v>0</v>
      </c>
      <c r="F2317">
        <v>0</v>
      </c>
      <c r="G2317">
        <v>0</v>
      </c>
    </row>
    <row r="2318" spans="1:7" x14ac:dyDescent="0.25">
      <c r="A2318">
        <v>2309</v>
      </c>
      <c r="B2318" s="21">
        <f t="shared" si="36"/>
        <v>0</v>
      </c>
      <c r="C2318">
        <v>7.7590200000000008E-5</v>
      </c>
      <c r="E2318">
        <v>0</v>
      </c>
      <c r="F2318">
        <v>0</v>
      </c>
      <c r="G2318">
        <v>0</v>
      </c>
    </row>
    <row r="2319" spans="1:7" x14ac:dyDescent="0.25">
      <c r="A2319">
        <v>2310</v>
      </c>
      <c r="B2319" s="21">
        <f t="shared" si="36"/>
        <v>0</v>
      </c>
      <c r="C2319">
        <v>9.4820400000000004E-5</v>
      </c>
      <c r="E2319">
        <v>0</v>
      </c>
      <c r="F2319">
        <v>0</v>
      </c>
      <c r="G2319">
        <v>0</v>
      </c>
    </row>
    <row r="2320" spans="1:7" x14ac:dyDescent="0.25">
      <c r="A2320">
        <v>2311</v>
      </c>
      <c r="B2320" s="21">
        <f t="shared" si="36"/>
        <v>1.8908490566037734E-2</v>
      </c>
      <c r="C2320">
        <v>1.080074E-4</v>
      </c>
      <c r="E2320">
        <v>1.8908490566037734E-2</v>
      </c>
      <c r="F2320">
        <v>1.8636791999999999E-2</v>
      </c>
      <c r="G2320">
        <v>6.6968553459119491E-3</v>
      </c>
    </row>
    <row r="2321" spans="1:7" x14ac:dyDescent="0.25">
      <c r="A2321">
        <v>2312</v>
      </c>
      <c r="B2321" s="21">
        <f t="shared" si="36"/>
        <v>0.10486477987421385</v>
      </c>
      <c r="C2321">
        <v>1.1883469999999999E-4</v>
      </c>
      <c r="E2321">
        <v>0.10486477987421385</v>
      </c>
      <c r="F2321">
        <v>0.102910377</v>
      </c>
      <c r="G2321">
        <v>9.7075471698113203E-2</v>
      </c>
    </row>
    <row r="2322" spans="1:7" x14ac:dyDescent="0.25">
      <c r="A2322">
        <v>2313</v>
      </c>
      <c r="B2322" s="21">
        <f t="shared" si="36"/>
        <v>0.19083962264150944</v>
      </c>
      <c r="C2322">
        <v>1.3164019999999999E-4</v>
      </c>
      <c r="E2322">
        <v>0.19083962264150944</v>
      </c>
      <c r="F2322">
        <v>0.17402515700000001</v>
      </c>
      <c r="G2322">
        <v>0.18727672955974842</v>
      </c>
    </row>
    <row r="2323" spans="1:7" x14ac:dyDescent="0.25">
      <c r="A2323">
        <v>2314</v>
      </c>
      <c r="B2323" s="21">
        <f t="shared" si="36"/>
        <v>0.29522012578616352</v>
      </c>
      <c r="C2323">
        <v>1.291284E-4</v>
      </c>
      <c r="E2323">
        <v>0.29522012578616352</v>
      </c>
      <c r="F2323">
        <v>0.24619496900000001</v>
      </c>
      <c r="G2323">
        <v>0.30216352201257862</v>
      </c>
    </row>
    <row r="2324" spans="1:7" x14ac:dyDescent="0.25">
      <c r="A2324">
        <v>2315</v>
      </c>
      <c r="B2324" s="21">
        <f t="shared" si="36"/>
        <v>0.1566194968553459</v>
      </c>
      <c r="C2324">
        <v>1.2611759999999999E-4</v>
      </c>
      <c r="E2324">
        <v>0.1566194968553459</v>
      </c>
      <c r="F2324">
        <v>0.14872798700000001</v>
      </c>
      <c r="G2324">
        <v>0.14677358490566039</v>
      </c>
    </row>
    <row r="2325" spans="1:7" x14ac:dyDescent="0.25">
      <c r="A2325">
        <v>2316</v>
      </c>
      <c r="B2325" s="21">
        <f t="shared" si="36"/>
        <v>0.20949685534591198</v>
      </c>
      <c r="C2325">
        <v>1.240549E-4</v>
      </c>
      <c r="E2325">
        <v>0.20949685534591198</v>
      </c>
      <c r="F2325">
        <v>0.194213836</v>
      </c>
      <c r="G2325">
        <v>0.1992798742138365</v>
      </c>
    </row>
    <row r="2326" spans="1:7" x14ac:dyDescent="0.25">
      <c r="A2326">
        <v>2317</v>
      </c>
      <c r="B2326" s="21">
        <f t="shared" si="36"/>
        <v>0.25219496855345913</v>
      </c>
      <c r="C2326">
        <v>1.2241850000000001E-4</v>
      </c>
      <c r="E2326">
        <v>0.25219496855345913</v>
      </c>
      <c r="F2326">
        <v>0.22732704400000001</v>
      </c>
      <c r="G2326">
        <v>0.24153144654088052</v>
      </c>
    </row>
    <row r="2327" spans="1:7" x14ac:dyDescent="0.25">
      <c r="A2327">
        <v>2318</v>
      </c>
      <c r="B2327" s="21">
        <f t="shared" si="36"/>
        <v>0.40402515723270438</v>
      </c>
      <c r="C2327">
        <v>1.2134960000000001E-4</v>
      </c>
      <c r="E2327">
        <v>0.40402515723270438</v>
      </c>
      <c r="F2327">
        <v>0.30907232699999998</v>
      </c>
      <c r="G2327">
        <v>0.42672955974842769</v>
      </c>
    </row>
    <row r="2328" spans="1:7" x14ac:dyDescent="0.25">
      <c r="A2328">
        <v>2319</v>
      </c>
      <c r="B2328" s="21">
        <f t="shared" si="36"/>
        <v>0.18198427672955975</v>
      </c>
      <c r="C2328">
        <v>1.2331390000000001E-4</v>
      </c>
      <c r="E2328">
        <v>0.18198427672955975</v>
      </c>
      <c r="F2328">
        <v>0.16751572300000001</v>
      </c>
      <c r="G2328">
        <v>0.17356289308176098</v>
      </c>
    </row>
    <row r="2329" spans="1:7" x14ac:dyDescent="0.25">
      <c r="A2329">
        <v>2320</v>
      </c>
      <c r="B2329" s="21">
        <f t="shared" si="36"/>
        <v>7.9116352201257859E-2</v>
      </c>
      <c r="C2329">
        <v>1.2695060000000001E-4</v>
      </c>
      <c r="E2329">
        <v>7.9116352201257859E-2</v>
      </c>
      <c r="F2329">
        <v>7.7915094000000004E-2</v>
      </c>
      <c r="G2329">
        <v>6.6437106918238995E-2</v>
      </c>
    </row>
    <row r="2330" spans="1:7" x14ac:dyDescent="0.25">
      <c r="A2330">
        <v>2321</v>
      </c>
      <c r="B2330" s="21">
        <f t="shared" si="36"/>
        <v>4.2308176100628932E-2</v>
      </c>
      <c r="C2330">
        <v>1.327658E-4</v>
      </c>
      <c r="E2330">
        <v>4.2308176100628932E-2</v>
      </c>
      <c r="F2330">
        <v>4.2705975E-2</v>
      </c>
      <c r="G2330">
        <v>2.989937106918239E-2</v>
      </c>
    </row>
    <row r="2331" spans="1:7" x14ac:dyDescent="0.25">
      <c r="A2331">
        <v>2322</v>
      </c>
      <c r="B2331" s="21">
        <f t="shared" si="36"/>
        <v>1.0191823899371068E-2</v>
      </c>
      <c r="C2331">
        <v>1.4304470000000002E-4</v>
      </c>
      <c r="E2331">
        <v>1.0191823899371068E-2</v>
      </c>
      <c r="F2331">
        <v>1.0915408999999999E-2</v>
      </c>
      <c r="G2331">
        <v>3.7172955974842767E-3</v>
      </c>
    </row>
    <row r="2332" spans="1:7" x14ac:dyDescent="0.25">
      <c r="A2332">
        <v>2323</v>
      </c>
      <c r="B2332" s="21">
        <f t="shared" si="36"/>
        <v>0</v>
      </c>
      <c r="C2332">
        <v>1.5913329999999999E-4</v>
      </c>
      <c r="E2332">
        <v>0</v>
      </c>
      <c r="F2332">
        <v>0</v>
      </c>
      <c r="G2332">
        <v>0</v>
      </c>
    </row>
    <row r="2333" spans="1:7" x14ac:dyDescent="0.25">
      <c r="A2333">
        <v>2324</v>
      </c>
      <c r="B2333" s="21">
        <f t="shared" si="36"/>
        <v>0</v>
      </c>
      <c r="C2333">
        <v>1.6436469999999998E-4</v>
      </c>
      <c r="E2333">
        <v>0</v>
      </c>
      <c r="F2333">
        <v>0</v>
      </c>
      <c r="G2333">
        <v>0</v>
      </c>
    </row>
    <row r="2334" spans="1:7" x14ac:dyDescent="0.25">
      <c r="A2334">
        <v>2325</v>
      </c>
      <c r="B2334" s="21">
        <f t="shared" si="36"/>
        <v>0</v>
      </c>
      <c r="C2334">
        <v>1.4693439999999999E-4</v>
      </c>
      <c r="E2334">
        <v>0</v>
      </c>
      <c r="F2334">
        <v>0</v>
      </c>
      <c r="G2334">
        <v>0</v>
      </c>
    </row>
    <row r="2335" spans="1:7" x14ac:dyDescent="0.25">
      <c r="A2335">
        <v>2326</v>
      </c>
      <c r="B2335" s="21">
        <f t="shared" si="36"/>
        <v>0</v>
      </c>
      <c r="C2335">
        <v>1.211695E-4</v>
      </c>
      <c r="E2335">
        <v>0</v>
      </c>
      <c r="F2335">
        <v>0</v>
      </c>
      <c r="G2335">
        <v>0</v>
      </c>
    </row>
    <row r="2336" spans="1:7" x14ac:dyDescent="0.25">
      <c r="A2336">
        <v>2327</v>
      </c>
      <c r="B2336" s="21">
        <f t="shared" si="36"/>
        <v>0</v>
      </c>
      <c r="C2336">
        <v>9.4929700000000007E-5</v>
      </c>
      <c r="E2336">
        <v>0</v>
      </c>
      <c r="F2336">
        <v>0</v>
      </c>
      <c r="G2336">
        <v>0</v>
      </c>
    </row>
    <row r="2337" spans="1:7" x14ac:dyDescent="0.25">
      <c r="A2337">
        <v>2328</v>
      </c>
      <c r="B2337" s="21">
        <f t="shared" si="36"/>
        <v>0</v>
      </c>
      <c r="C2337">
        <v>7.2695500000000002E-5</v>
      </c>
      <c r="E2337">
        <v>0</v>
      </c>
      <c r="F2337">
        <v>0</v>
      </c>
      <c r="G2337">
        <v>0</v>
      </c>
    </row>
    <row r="2338" spans="1:7" x14ac:dyDescent="0.25">
      <c r="A2338">
        <v>2329</v>
      </c>
      <c r="B2338" s="21">
        <f t="shared" si="36"/>
        <v>0</v>
      </c>
      <c r="C2338">
        <v>6.4007499999999993E-5</v>
      </c>
      <c r="E2338">
        <v>0</v>
      </c>
      <c r="F2338">
        <v>0</v>
      </c>
      <c r="G2338">
        <v>0</v>
      </c>
    </row>
    <row r="2339" spans="1:7" x14ac:dyDescent="0.25">
      <c r="A2339">
        <v>2330</v>
      </c>
      <c r="B2339" s="21">
        <f t="shared" si="36"/>
        <v>0</v>
      </c>
      <c r="C2339">
        <v>5.9712900000000002E-5</v>
      </c>
      <c r="E2339">
        <v>0</v>
      </c>
      <c r="F2339">
        <v>0</v>
      </c>
      <c r="G2339">
        <v>0</v>
      </c>
    </row>
    <row r="2340" spans="1:7" x14ac:dyDescent="0.25">
      <c r="A2340">
        <v>2331</v>
      </c>
      <c r="B2340" s="21">
        <f t="shared" si="36"/>
        <v>0</v>
      </c>
      <c r="C2340">
        <v>6.05248E-5</v>
      </c>
      <c r="E2340">
        <v>0</v>
      </c>
      <c r="F2340">
        <v>0</v>
      </c>
      <c r="G2340">
        <v>0</v>
      </c>
    </row>
    <row r="2341" spans="1:7" x14ac:dyDescent="0.25">
      <c r="A2341">
        <v>2332</v>
      </c>
      <c r="B2341" s="21">
        <f t="shared" si="36"/>
        <v>0</v>
      </c>
      <c r="C2341">
        <v>6.6827299999999996E-5</v>
      </c>
      <c r="E2341">
        <v>0</v>
      </c>
      <c r="F2341">
        <v>0</v>
      </c>
      <c r="G2341">
        <v>0</v>
      </c>
    </row>
    <row r="2342" spans="1:7" x14ac:dyDescent="0.25">
      <c r="A2342">
        <v>2333</v>
      </c>
      <c r="B2342" s="21">
        <f t="shared" si="36"/>
        <v>0</v>
      </c>
      <c r="C2342">
        <v>8.2565500000000001E-5</v>
      </c>
      <c r="E2342">
        <v>0</v>
      </c>
      <c r="F2342">
        <v>0</v>
      </c>
      <c r="G2342">
        <v>0</v>
      </c>
    </row>
    <row r="2343" spans="1:7" x14ac:dyDescent="0.25">
      <c r="A2343">
        <v>2334</v>
      </c>
      <c r="B2343" s="21">
        <f t="shared" si="36"/>
        <v>0</v>
      </c>
      <c r="C2343">
        <v>1.019868E-4</v>
      </c>
      <c r="E2343">
        <v>0</v>
      </c>
      <c r="F2343">
        <v>0</v>
      </c>
      <c r="G2343">
        <v>0</v>
      </c>
    </row>
    <row r="2344" spans="1:7" x14ac:dyDescent="0.25">
      <c r="A2344">
        <v>2335</v>
      </c>
      <c r="B2344" s="21">
        <f t="shared" si="36"/>
        <v>2.2345597484276728E-2</v>
      </c>
      <c r="C2344">
        <v>1.187642E-4</v>
      </c>
      <c r="E2344">
        <v>2.2345597484276728E-2</v>
      </c>
      <c r="F2344">
        <v>2.2215408999999998E-2</v>
      </c>
      <c r="G2344">
        <v>1.0062264150943396E-2</v>
      </c>
    </row>
    <row r="2345" spans="1:7" x14ac:dyDescent="0.25">
      <c r="A2345">
        <v>2336</v>
      </c>
      <c r="B2345" s="21">
        <f t="shared" si="36"/>
        <v>7.1333333333333332E-2</v>
      </c>
      <c r="C2345">
        <v>1.219834E-4</v>
      </c>
      <c r="E2345">
        <v>7.1333333333333332E-2</v>
      </c>
      <c r="F2345">
        <v>7.0723270000000005E-2</v>
      </c>
      <c r="G2345">
        <v>5.8937106918238988E-2</v>
      </c>
    </row>
    <row r="2346" spans="1:7" x14ac:dyDescent="0.25">
      <c r="A2346">
        <v>2337</v>
      </c>
      <c r="B2346" s="21">
        <f t="shared" si="36"/>
        <v>0.31233647798742137</v>
      </c>
      <c r="C2346">
        <v>1.1989060000000001E-4</v>
      </c>
      <c r="E2346">
        <v>0.31233647798742137</v>
      </c>
      <c r="F2346">
        <v>0.24858490599999999</v>
      </c>
      <c r="G2346">
        <v>0.37349056603773584</v>
      </c>
    </row>
    <row r="2347" spans="1:7" x14ac:dyDescent="0.25">
      <c r="A2347">
        <v>2338</v>
      </c>
      <c r="B2347" s="21">
        <f t="shared" si="36"/>
        <v>0.68984276729559746</v>
      </c>
      <c r="C2347">
        <v>1.1878339999999999E-4</v>
      </c>
      <c r="E2347">
        <v>0.68984276729559746</v>
      </c>
      <c r="F2347">
        <v>0.43658805000000001</v>
      </c>
      <c r="G2347">
        <v>0.79632075471698116</v>
      </c>
    </row>
    <row r="2348" spans="1:7" x14ac:dyDescent="0.25">
      <c r="A2348">
        <v>2339</v>
      </c>
      <c r="B2348" s="21">
        <f t="shared" si="36"/>
        <v>0.75632075471698113</v>
      </c>
      <c r="C2348">
        <v>1.1947800000000001E-4</v>
      </c>
      <c r="E2348">
        <v>0.75632075471698113</v>
      </c>
      <c r="F2348">
        <v>0.48850628899999998</v>
      </c>
      <c r="G2348">
        <v>0.79619496855345917</v>
      </c>
    </row>
    <row r="2349" spans="1:7" x14ac:dyDescent="0.25">
      <c r="A2349">
        <v>2340</v>
      </c>
      <c r="B2349" s="21">
        <f t="shared" si="36"/>
        <v>0.50487421383647801</v>
      </c>
      <c r="C2349">
        <v>1.16519E-4</v>
      </c>
      <c r="E2349">
        <v>0.50487421383647801</v>
      </c>
      <c r="F2349">
        <v>0.37344339599999998</v>
      </c>
      <c r="G2349">
        <v>0.50493710691823901</v>
      </c>
    </row>
    <row r="2350" spans="1:7" x14ac:dyDescent="0.25">
      <c r="A2350">
        <v>2341</v>
      </c>
      <c r="B2350" s="21">
        <f t="shared" si="36"/>
        <v>0.44220125786163522</v>
      </c>
      <c r="C2350">
        <v>1.133898E-4</v>
      </c>
      <c r="E2350">
        <v>0.44220125786163522</v>
      </c>
      <c r="F2350">
        <v>0.33599056599999999</v>
      </c>
      <c r="G2350">
        <v>0.44610062893081759</v>
      </c>
    </row>
    <row r="2351" spans="1:7" x14ac:dyDescent="0.25">
      <c r="A2351">
        <v>2342</v>
      </c>
      <c r="B2351" s="21">
        <f t="shared" si="36"/>
        <v>0.16811949685534591</v>
      </c>
      <c r="C2351">
        <v>1.1481039999999999E-4</v>
      </c>
      <c r="E2351">
        <v>0.16811949685534591</v>
      </c>
      <c r="F2351">
        <v>0.15808176099999999</v>
      </c>
      <c r="G2351">
        <v>0.15724842767295596</v>
      </c>
    </row>
    <row r="2352" spans="1:7" x14ac:dyDescent="0.25">
      <c r="A2352">
        <v>2343</v>
      </c>
      <c r="B2352" s="21">
        <f t="shared" si="36"/>
        <v>9.890251572327044E-2</v>
      </c>
      <c r="C2352">
        <v>1.2083729999999999E-4</v>
      </c>
      <c r="E2352">
        <v>9.890251572327044E-2</v>
      </c>
      <c r="F2352">
        <v>9.5993710999999995E-2</v>
      </c>
      <c r="G2352">
        <v>8.7084905660377354E-2</v>
      </c>
    </row>
    <row r="2353" spans="1:7" x14ac:dyDescent="0.25">
      <c r="A2353">
        <v>2344</v>
      </c>
      <c r="B2353" s="21">
        <f t="shared" si="36"/>
        <v>6.9430817610062895E-2</v>
      </c>
      <c r="C2353">
        <v>1.260848E-4</v>
      </c>
      <c r="E2353">
        <v>6.9430817610062895E-2</v>
      </c>
      <c r="F2353">
        <v>6.8661949999999999E-2</v>
      </c>
      <c r="G2353">
        <v>5.6952830188679249E-2</v>
      </c>
    </row>
    <row r="2354" spans="1:7" x14ac:dyDescent="0.25">
      <c r="A2354">
        <v>2345</v>
      </c>
      <c r="B2354" s="21">
        <f t="shared" si="36"/>
        <v>8.0792452830188682E-2</v>
      </c>
      <c r="C2354">
        <v>1.34513E-4</v>
      </c>
      <c r="E2354">
        <v>8.0792452830188682E-2</v>
      </c>
      <c r="F2354">
        <v>8.3786163999999996E-2</v>
      </c>
      <c r="G2354">
        <v>8.577358490566038E-2</v>
      </c>
    </row>
    <row r="2355" spans="1:7" x14ac:dyDescent="0.25">
      <c r="A2355">
        <v>2346</v>
      </c>
      <c r="B2355" s="21">
        <f t="shared" si="36"/>
        <v>8.9776729559748435E-3</v>
      </c>
      <c r="C2355">
        <v>1.4339960000000002E-4</v>
      </c>
      <c r="E2355">
        <v>8.9776729559748435E-3</v>
      </c>
      <c r="F2355">
        <v>9.194654E-3</v>
      </c>
      <c r="G2355">
        <v>1.2277358490566037E-3</v>
      </c>
    </row>
    <row r="2356" spans="1:7" x14ac:dyDescent="0.25">
      <c r="A2356">
        <v>2347</v>
      </c>
      <c r="B2356" s="21">
        <f t="shared" si="36"/>
        <v>0</v>
      </c>
      <c r="C2356">
        <v>1.626326E-4</v>
      </c>
      <c r="E2356">
        <v>0</v>
      </c>
      <c r="F2356">
        <v>0</v>
      </c>
      <c r="G2356">
        <v>0</v>
      </c>
    </row>
    <row r="2357" spans="1:7" x14ac:dyDescent="0.25">
      <c r="A2357">
        <v>2348</v>
      </c>
      <c r="B2357" s="21">
        <f t="shared" si="36"/>
        <v>0</v>
      </c>
      <c r="C2357">
        <v>1.6762199999999998E-4</v>
      </c>
      <c r="E2357">
        <v>0</v>
      </c>
      <c r="F2357">
        <v>0</v>
      </c>
      <c r="G2357">
        <v>0</v>
      </c>
    </row>
    <row r="2358" spans="1:7" x14ac:dyDescent="0.25">
      <c r="A2358">
        <v>2349</v>
      </c>
      <c r="B2358" s="21">
        <f t="shared" si="36"/>
        <v>0</v>
      </c>
      <c r="C2358">
        <v>1.495836E-4</v>
      </c>
      <c r="E2358">
        <v>0</v>
      </c>
      <c r="F2358">
        <v>0</v>
      </c>
      <c r="G2358">
        <v>0</v>
      </c>
    </row>
    <row r="2359" spans="1:7" x14ac:dyDescent="0.25">
      <c r="A2359">
        <v>2350</v>
      </c>
      <c r="B2359" s="21">
        <f t="shared" si="36"/>
        <v>0</v>
      </c>
      <c r="C2359">
        <v>1.2011759999999999E-4</v>
      </c>
      <c r="E2359">
        <v>0</v>
      </c>
      <c r="F2359">
        <v>0</v>
      </c>
      <c r="G2359">
        <v>0</v>
      </c>
    </row>
    <row r="2360" spans="1:7" x14ac:dyDescent="0.25">
      <c r="A2360">
        <v>2351</v>
      </c>
      <c r="B2360" s="21">
        <f t="shared" si="36"/>
        <v>0</v>
      </c>
      <c r="C2360">
        <v>9.3246500000000002E-5</v>
      </c>
      <c r="E2360">
        <v>0</v>
      </c>
      <c r="F2360">
        <v>0</v>
      </c>
      <c r="G2360">
        <v>0</v>
      </c>
    </row>
    <row r="2361" spans="1:7" x14ac:dyDescent="0.25">
      <c r="A2361">
        <v>2352</v>
      </c>
      <c r="B2361" s="21">
        <f t="shared" si="36"/>
        <v>0</v>
      </c>
      <c r="C2361">
        <v>7.3036399999999998E-5</v>
      </c>
      <c r="E2361">
        <v>0</v>
      </c>
      <c r="F2361">
        <v>0</v>
      </c>
      <c r="G2361">
        <v>0</v>
      </c>
    </row>
    <row r="2362" spans="1:7" x14ac:dyDescent="0.25">
      <c r="A2362">
        <v>2353</v>
      </c>
      <c r="B2362" s="21">
        <f t="shared" si="36"/>
        <v>0</v>
      </c>
      <c r="C2362">
        <v>6.4448200000000004E-5</v>
      </c>
      <c r="E2362">
        <v>0</v>
      </c>
      <c r="F2362">
        <v>0</v>
      </c>
      <c r="G2362">
        <v>0</v>
      </c>
    </row>
    <row r="2363" spans="1:7" x14ac:dyDescent="0.25">
      <c r="A2363">
        <v>2354</v>
      </c>
      <c r="B2363" s="21">
        <f t="shared" si="36"/>
        <v>0</v>
      </c>
      <c r="C2363">
        <v>5.9716400000000003E-5</v>
      </c>
      <c r="E2363">
        <v>0</v>
      </c>
      <c r="F2363">
        <v>0</v>
      </c>
      <c r="G2363">
        <v>0</v>
      </c>
    </row>
    <row r="2364" spans="1:7" x14ac:dyDescent="0.25">
      <c r="A2364">
        <v>2355</v>
      </c>
      <c r="B2364" s="21">
        <f t="shared" si="36"/>
        <v>0</v>
      </c>
      <c r="C2364">
        <v>5.8964500000000001E-5</v>
      </c>
      <c r="E2364">
        <v>0</v>
      </c>
      <c r="F2364">
        <v>0</v>
      </c>
      <c r="G2364">
        <v>0</v>
      </c>
    </row>
    <row r="2365" spans="1:7" x14ac:dyDescent="0.25">
      <c r="A2365">
        <v>2356</v>
      </c>
      <c r="B2365" s="21">
        <f t="shared" si="36"/>
        <v>0</v>
      </c>
      <c r="C2365">
        <v>6.5600399999999996E-5</v>
      </c>
      <c r="E2365">
        <v>0</v>
      </c>
      <c r="F2365">
        <v>0</v>
      </c>
      <c r="G2365">
        <v>0</v>
      </c>
    </row>
    <row r="2366" spans="1:7" x14ac:dyDescent="0.25">
      <c r="A2366">
        <v>2357</v>
      </c>
      <c r="B2366" s="21">
        <f t="shared" si="36"/>
        <v>0</v>
      </c>
      <c r="C2366">
        <v>8.1238000000000011E-5</v>
      </c>
      <c r="E2366">
        <v>0</v>
      </c>
      <c r="F2366">
        <v>0</v>
      </c>
      <c r="G2366">
        <v>0</v>
      </c>
    </row>
    <row r="2367" spans="1:7" x14ac:dyDescent="0.25">
      <c r="A2367">
        <v>2358</v>
      </c>
      <c r="B2367" s="21">
        <f t="shared" si="36"/>
        <v>0</v>
      </c>
      <c r="C2367">
        <v>1.0310520000000001E-4</v>
      </c>
      <c r="E2367">
        <v>0</v>
      </c>
      <c r="F2367">
        <v>0</v>
      </c>
      <c r="G2367">
        <v>0</v>
      </c>
    </row>
    <row r="2368" spans="1:7" x14ac:dyDescent="0.25">
      <c r="A2368">
        <v>2359</v>
      </c>
      <c r="B2368" s="21">
        <f t="shared" si="36"/>
        <v>2.0112264150943398E-2</v>
      </c>
      <c r="C2368">
        <v>1.149699E-4</v>
      </c>
      <c r="E2368">
        <v>2.0112264150943398E-2</v>
      </c>
      <c r="F2368">
        <v>1.9842767000000001E-2</v>
      </c>
      <c r="G2368">
        <v>7.7125786163522014E-3</v>
      </c>
    </row>
    <row r="2369" spans="1:7" x14ac:dyDescent="0.25">
      <c r="A2369">
        <v>2360</v>
      </c>
      <c r="B2369" s="21">
        <f t="shared" si="36"/>
        <v>3.619496855345912E-2</v>
      </c>
      <c r="C2369">
        <v>1.212492E-4</v>
      </c>
      <c r="E2369">
        <v>3.619496855345912E-2</v>
      </c>
      <c r="F2369">
        <v>3.6352201000000001E-2</v>
      </c>
      <c r="G2369">
        <v>2.351006289308176E-2</v>
      </c>
    </row>
    <row r="2370" spans="1:7" x14ac:dyDescent="0.25">
      <c r="A2370">
        <v>2361</v>
      </c>
      <c r="B2370" s="21">
        <f t="shared" si="36"/>
        <v>7.4839622641509437E-2</v>
      </c>
      <c r="C2370">
        <v>1.2338249999999999E-4</v>
      </c>
      <c r="E2370">
        <v>7.4839622641509437E-2</v>
      </c>
      <c r="F2370">
        <v>7.3886792000000007E-2</v>
      </c>
      <c r="G2370">
        <v>6.3188679245283014E-2</v>
      </c>
    </row>
    <row r="2371" spans="1:7" x14ac:dyDescent="0.25">
      <c r="A2371">
        <v>2362</v>
      </c>
      <c r="B2371" s="21">
        <f t="shared" si="36"/>
        <v>0.11956603773584906</v>
      </c>
      <c r="C2371">
        <v>1.175528E-4</v>
      </c>
      <c r="E2371">
        <v>0.11956603773584906</v>
      </c>
      <c r="F2371">
        <v>0.11552672999999999</v>
      </c>
      <c r="G2371">
        <v>0.1089182389937107</v>
      </c>
    </row>
    <row r="2372" spans="1:7" x14ac:dyDescent="0.25">
      <c r="A2372">
        <v>2363</v>
      </c>
      <c r="B2372" s="21">
        <f t="shared" si="36"/>
        <v>0.11850314465408804</v>
      </c>
      <c r="C2372">
        <v>1.1721439999999999E-4</v>
      </c>
      <c r="E2372">
        <v>0.11850314465408804</v>
      </c>
      <c r="F2372">
        <v>0.114831761</v>
      </c>
      <c r="G2372">
        <v>0.11055974842767295</v>
      </c>
    </row>
    <row r="2373" spans="1:7" x14ac:dyDescent="0.25">
      <c r="A2373">
        <v>2364</v>
      </c>
      <c r="B2373" s="21">
        <f t="shared" si="36"/>
        <v>8.7924528301886795E-2</v>
      </c>
      <c r="C2373">
        <v>1.154391E-4</v>
      </c>
      <c r="E2373">
        <v>8.7924528301886795E-2</v>
      </c>
      <c r="F2373">
        <v>8.6553458999999999E-2</v>
      </c>
      <c r="G2373">
        <v>8.2566037735849057E-2</v>
      </c>
    </row>
    <row r="2374" spans="1:7" x14ac:dyDescent="0.25">
      <c r="A2374">
        <v>2365</v>
      </c>
      <c r="B2374" s="21">
        <f t="shared" ref="B2374:B2437" si="37">IF(rodzaj=$E$6,E2374,IF(rodzaj=$F$6,F2374,G2374))</f>
        <v>9.5088050314465405E-2</v>
      </c>
      <c r="C2374">
        <v>1.154357E-4</v>
      </c>
      <c r="E2374">
        <v>9.5088050314465405E-2</v>
      </c>
      <c r="F2374">
        <v>9.3237421000000001E-2</v>
      </c>
      <c r="G2374">
        <v>8.8694968553459125E-2</v>
      </c>
    </row>
    <row r="2375" spans="1:7" x14ac:dyDescent="0.25">
      <c r="A2375">
        <v>2366</v>
      </c>
      <c r="B2375" s="21">
        <f t="shared" si="37"/>
        <v>7.2468553459119497E-2</v>
      </c>
      <c r="C2375">
        <v>1.19003E-4</v>
      </c>
      <c r="E2375">
        <v>7.2468553459119497E-2</v>
      </c>
      <c r="F2375">
        <v>7.1878930999999993E-2</v>
      </c>
      <c r="G2375">
        <v>6.5028301886792456E-2</v>
      </c>
    </row>
    <row r="2376" spans="1:7" x14ac:dyDescent="0.25">
      <c r="A2376">
        <v>2367</v>
      </c>
      <c r="B2376" s="21">
        <f t="shared" si="37"/>
        <v>6.895597484276729E-2</v>
      </c>
      <c r="C2376">
        <v>1.230595E-4</v>
      </c>
      <c r="E2376">
        <v>6.895597484276729E-2</v>
      </c>
      <c r="F2376">
        <v>6.8358490999999993E-2</v>
      </c>
      <c r="G2376">
        <v>5.8562893081761005E-2</v>
      </c>
    </row>
    <row r="2377" spans="1:7" x14ac:dyDescent="0.25">
      <c r="A2377">
        <v>2368</v>
      </c>
      <c r="B2377" s="21">
        <f t="shared" si="37"/>
        <v>5.0562893081761005E-2</v>
      </c>
      <c r="C2377">
        <v>1.2952460000000002E-4</v>
      </c>
      <c r="E2377">
        <v>5.0562893081761005E-2</v>
      </c>
      <c r="F2377">
        <v>5.0518868000000001E-2</v>
      </c>
      <c r="G2377">
        <v>3.7924528301886792E-2</v>
      </c>
    </row>
    <row r="2378" spans="1:7" x14ac:dyDescent="0.25">
      <c r="A2378">
        <v>2369</v>
      </c>
      <c r="B2378" s="21">
        <f t="shared" si="37"/>
        <v>3.5150943396226417E-2</v>
      </c>
      <c r="C2378">
        <v>1.3557939999999998E-4</v>
      </c>
      <c r="E2378">
        <v>3.5150943396226417E-2</v>
      </c>
      <c r="F2378">
        <v>3.5261005999999998E-2</v>
      </c>
      <c r="G2378">
        <v>2.1871069182389936E-2</v>
      </c>
    </row>
    <row r="2379" spans="1:7" x14ac:dyDescent="0.25">
      <c r="A2379">
        <v>2370</v>
      </c>
      <c r="B2379" s="21">
        <f t="shared" si="37"/>
        <v>6.0515723270440254E-3</v>
      </c>
      <c r="C2379">
        <v>1.4175099999999999E-4</v>
      </c>
      <c r="E2379">
        <v>6.0515723270440254E-3</v>
      </c>
      <c r="F2379">
        <v>5.387579E-3</v>
      </c>
      <c r="G2379">
        <v>0</v>
      </c>
    </row>
    <row r="2380" spans="1:7" x14ac:dyDescent="0.25">
      <c r="A2380">
        <v>2371</v>
      </c>
      <c r="B2380" s="21">
        <f t="shared" si="37"/>
        <v>0</v>
      </c>
      <c r="C2380">
        <v>1.5915299999999999E-4</v>
      </c>
      <c r="E2380">
        <v>0</v>
      </c>
      <c r="F2380">
        <v>0</v>
      </c>
      <c r="G2380">
        <v>0</v>
      </c>
    </row>
    <row r="2381" spans="1:7" x14ac:dyDescent="0.25">
      <c r="A2381">
        <v>2372</v>
      </c>
      <c r="B2381" s="21">
        <f t="shared" si="37"/>
        <v>0</v>
      </c>
      <c r="C2381">
        <v>1.6390399999999998E-4</v>
      </c>
      <c r="E2381">
        <v>0</v>
      </c>
      <c r="F2381">
        <v>0</v>
      </c>
      <c r="G2381">
        <v>0</v>
      </c>
    </row>
    <row r="2382" spans="1:7" x14ac:dyDescent="0.25">
      <c r="A2382">
        <v>2373</v>
      </c>
      <c r="B2382" s="21">
        <f t="shared" si="37"/>
        <v>0</v>
      </c>
      <c r="C2382">
        <v>1.5320110000000001E-4</v>
      </c>
      <c r="E2382">
        <v>0</v>
      </c>
      <c r="F2382">
        <v>0</v>
      </c>
      <c r="G2382">
        <v>0</v>
      </c>
    </row>
    <row r="2383" spans="1:7" x14ac:dyDescent="0.25">
      <c r="A2383">
        <v>2374</v>
      </c>
      <c r="B2383" s="21">
        <f t="shared" si="37"/>
        <v>0</v>
      </c>
      <c r="C2383">
        <v>1.1984900000000001E-4</v>
      </c>
      <c r="E2383">
        <v>0</v>
      </c>
      <c r="F2383">
        <v>0</v>
      </c>
      <c r="G2383">
        <v>0</v>
      </c>
    </row>
    <row r="2384" spans="1:7" x14ac:dyDescent="0.25">
      <c r="A2384">
        <v>2375</v>
      </c>
      <c r="B2384" s="21">
        <f t="shared" si="37"/>
        <v>0</v>
      </c>
      <c r="C2384">
        <v>9.35576E-5</v>
      </c>
      <c r="E2384">
        <v>0</v>
      </c>
      <c r="F2384">
        <v>0</v>
      </c>
      <c r="G2384">
        <v>0</v>
      </c>
    </row>
    <row r="2385" spans="1:7" x14ac:dyDescent="0.25">
      <c r="A2385">
        <v>2376</v>
      </c>
      <c r="B2385" s="21">
        <f t="shared" si="37"/>
        <v>0</v>
      </c>
      <c r="C2385">
        <v>7.2652300000000002E-5</v>
      </c>
      <c r="E2385">
        <v>0</v>
      </c>
      <c r="F2385">
        <v>0</v>
      </c>
      <c r="G2385">
        <v>0</v>
      </c>
    </row>
    <row r="2386" spans="1:7" x14ac:dyDescent="0.25">
      <c r="A2386">
        <v>2377</v>
      </c>
      <c r="B2386" s="21">
        <f t="shared" si="37"/>
        <v>0</v>
      </c>
      <c r="C2386">
        <v>6.4736499999999993E-5</v>
      </c>
      <c r="E2386">
        <v>0</v>
      </c>
      <c r="F2386">
        <v>0</v>
      </c>
      <c r="G2386">
        <v>0</v>
      </c>
    </row>
    <row r="2387" spans="1:7" x14ac:dyDescent="0.25">
      <c r="A2387">
        <v>2378</v>
      </c>
      <c r="B2387" s="21">
        <f t="shared" si="37"/>
        <v>0</v>
      </c>
      <c r="C2387">
        <v>5.93659E-5</v>
      </c>
      <c r="E2387">
        <v>0</v>
      </c>
      <c r="F2387">
        <v>0</v>
      </c>
      <c r="G2387">
        <v>0</v>
      </c>
    </row>
    <row r="2388" spans="1:7" x14ac:dyDescent="0.25">
      <c r="A2388">
        <v>2379</v>
      </c>
      <c r="B2388" s="21">
        <f t="shared" si="37"/>
        <v>0</v>
      </c>
      <c r="C2388">
        <v>5.9357499999999995E-5</v>
      </c>
      <c r="E2388">
        <v>0</v>
      </c>
      <c r="F2388">
        <v>0</v>
      </c>
      <c r="G2388">
        <v>0</v>
      </c>
    </row>
    <row r="2389" spans="1:7" x14ac:dyDescent="0.25">
      <c r="A2389">
        <v>2380</v>
      </c>
      <c r="B2389" s="21">
        <f t="shared" si="37"/>
        <v>0</v>
      </c>
      <c r="C2389">
        <v>6.6003599999999999E-5</v>
      </c>
      <c r="E2389">
        <v>0</v>
      </c>
      <c r="F2389">
        <v>0</v>
      </c>
      <c r="G2389">
        <v>0</v>
      </c>
    </row>
    <row r="2390" spans="1:7" x14ac:dyDescent="0.25">
      <c r="A2390">
        <v>2381</v>
      </c>
      <c r="B2390" s="21">
        <f t="shared" si="37"/>
        <v>0</v>
      </c>
      <c r="C2390">
        <v>8.1152399999999999E-5</v>
      </c>
      <c r="E2390">
        <v>0</v>
      </c>
      <c r="F2390">
        <v>0</v>
      </c>
      <c r="G2390">
        <v>0</v>
      </c>
    </row>
    <row r="2391" spans="1:7" x14ac:dyDescent="0.25">
      <c r="A2391">
        <v>2382</v>
      </c>
      <c r="B2391" s="21">
        <f t="shared" si="37"/>
        <v>0</v>
      </c>
      <c r="C2391">
        <v>1.030822E-4</v>
      </c>
      <c r="E2391">
        <v>0</v>
      </c>
      <c r="F2391">
        <v>0</v>
      </c>
      <c r="G2391">
        <v>0</v>
      </c>
    </row>
    <row r="2392" spans="1:7" x14ac:dyDescent="0.25">
      <c r="A2392">
        <v>2383</v>
      </c>
      <c r="B2392" s="21">
        <f t="shared" si="37"/>
        <v>3.1984276729559745E-2</v>
      </c>
      <c r="C2392">
        <v>1.17757E-4</v>
      </c>
      <c r="E2392">
        <v>3.1984276729559745E-2</v>
      </c>
      <c r="F2392">
        <v>3.2216980999999999E-2</v>
      </c>
      <c r="G2392">
        <v>1.9316037735849056E-2</v>
      </c>
    </row>
    <row r="2393" spans="1:7" x14ac:dyDescent="0.25">
      <c r="A2393">
        <v>2384</v>
      </c>
      <c r="B2393" s="21">
        <f t="shared" si="37"/>
        <v>0.1223805031446541</v>
      </c>
      <c r="C2393">
        <v>1.2001420000000001E-4</v>
      </c>
      <c r="E2393">
        <v>0.1223805031446541</v>
      </c>
      <c r="F2393">
        <v>0.11965408800000001</v>
      </c>
      <c r="G2393">
        <v>0.11785220125786162</v>
      </c>
    </row>
    <row r="2394" spans="1:7" x14ac:dyDescent="0.25">
      <c r="A2394">
        <v>2385</v>
      </c>
      <c r="B2394" s="21">
        <f t="shared" si="37"/>
        <v>0.15400943396226416</v>
      </c>
      <c r="C2394">
        <v>1.1924799999999999E-4</v>
      </c>
      <c r="E2394">
        <v>0.15400943396226416</v>
      </c>
      <c r="F2394">
        <v>0.14545754699999999</v>
      </c>
      <c r="G2394">
        <v>0.14315723270440253</v>
      </c>
    </row>
    <row r="2395" spans="1:7" x14ac:dyDescent="0.25">
      <c r="A2395">
        <v>2386</v>
      </c>
      <c r="B2395" s="21">
        <f t="shared" si="37"/>
        <v>0.1211320754716981</v>
      </c>
      <c r="C2395">
        <v>1.179993E-4</v>
      </c>
      <c r="E2395">
        <v>0.1211320754716981</v>
      </c>
      <c r="F2395">
        <v>0.117078616</v>
      </c>
      <c r="G2395">
        <v>0.11064465408805033</v>
      </c>
    </row>
    <row r="2396" spans="1:7" x14ac:dyDescent="0.25">
      <c r="A2396">
        <v>2387</v>
      </c>
      <c r="B2396" s="21">
        <f t="shared" si="37"/>
        <v>0.16948113207547172</v>
      </c>
      <c r="C2396">
        <v>1.181758E-4</v>
      </c>
      <c r="E2396">
        <v>0.16948113207547172</v>
      </c>
      <c r="F2396">
        <v>0.16066037699999999</v>
      </c>
      <c r="G2396">
        <v>0.16015723270440252</v>
      </c>
    </row>
    <row r="2397" spans="1:7" x14ac:dyDescent="0.25">
      <c r="A2397">
        <v>2388</v>
      </c>
      <c r="B2397" s="21">
        <f t="shared" si="37"/>
        <v>0.13485849056603774</v>
      </c>
      <c r="C2397">
        <v>1.18625E-4</v>
      </c>
      <c r="E2397">
        <v>0.13485849056603774</v>
      </c>
      <c r="F2397">
        <v>0.12988207500000001</v>
      </c>
      <c r="G2397">
        <v>0.12780817610062895</v>
      </c>
    </row>
    <row r="2398" spans="1:7" x14ac:dyDescent="0.25">
      <c r="A2398">
        <v>2389</v>
      </c>
      <c r="B2398" s="21">
        <f t="shared" si="37"/>
        <v>0.24000314465408806</v>
      </c>
      <c r="C2398">
        <v>1.1672539999999999E-4</v>
      </c>
      <c r="E2398">
        <v>0.24000314465408806</v>
      </c>
      <c r="F2398">
        <v>0.21976415099999999</v>
      </c>
      <c r="G2398">
        <v>0.23007861635220125</v>
      </c>
    </row>
    <row r="2399" spans="1:7" x14ac:dyDescent="0.25">
      <c r="A2399">
        <v>2390</v>
      </c>
      <c r="B2399" s="21">
        <f t="shared" si="37"/>
        <v>0.21500000000000002</v>
      </c>
      <c r="C2399">
        <v>1.1704740000000001E-4</v>
      </c>
      <c r="E2399">
        <v>0.21500000000000002</v>
      </c>
      <c r="F2399">
        <v>0.19819182399999999</v>
      </c>
      <c r="G2399">
        <v>0.20488679245283017</v>
      </c>
    </row>
    <row r="2400" spans="1:7" x14ac:dyDescent="0.25">
      <c r="A2400">
        <v>2391</v>
      </c>
      <c r="B2400" s="21">
        <f t="shared" si="37"/>
        <v>0.17499999999999999</v>
      </c>
      <c r="C2400">
        <v>1.2022589999999999E-4</v>
      </c>
      <c r="E2400">
        <v>0.17499999999999999</v>
      </c>
      <c r="F2400">
        <v>0.16327043999999999</v>
      </c>
      <c r="G2400">
        <v>0.1652358490566038</v>
      </c>
    </row>
    <row r="2401" spans="1:7" x14ac:dyDescent="0.25">
      <c r="A2401">
        <v>2392</v>
      </c>
      <c r="B2401" s="21">
        <f t="shared" si="37"/>
        <v>6.9490566037735846E-2</v>
      </c>
      <c r="C2401">
        <v>1.2555920000000001E-4</v>
      </c>
      <c r="E2401">
        <v>6.9490566037735846E-2</v>
      </c>
      <c r="F2401">
        <v>6.8860062999999999E-2</v>
      </c>
      <c r="G2401">
        <v>5.6660377358490568E-2</v>
      </c>
    </row>
    <row r="2402" spans="1:7" x14ac:dyDescent="0.25">
      <c r="A2402">
        <v>2393</v>
      </c>
      <c r="B2402" s="21">
        <f t="shared" si="37"/>
        <v>4.5993710691823897E-2</v>
      </c>
      <c r="C2402">
        <v>1.3129360000000001E-4</v>
      </c>
      <c r="E2402">
        <v>4.5993710691823897E-2</v>
      </c>
      <c r="F2402">
        <v>4.6389936999999999E-2</v>
      </c>
      <c r="G2402">
        <v>3.3383647798742137E-2</v>
      </c>
    </row>
    <row r="2403" spans="1:7" x14ac:dyDescent="0.25">
      <c r="A2403">
        <v>2394</v>
      </c>
      <c r="B2403" s="21">
        <f t="shared" si="37"/>
        <v>1.1525471698113209E-2</v>
      </c>
      <c r="C2403">
        <v>1.3916770000000001E-4</v>
      </c>
      <c r="E2403">
        <v>1.1525471698113209E-2</v>
      </c>
      <c r="F2403">
        <v>1.189261E-2</v>
      </c>
      <c r="G2403">
        <v>3.4459119496855345E-3</v>
      </c>
    </row>
    <row r="2404" spans="1:7" x14ac:dyDescent="0.25">
      <c r="A2404">
        <v>2395</v>
      </c>
      <c r="B2404" s="21">
        <f t="shared" si="37"/>
        <v>0</v>
      </c>
      <c r="C2404">
        <v>1.523226E-4</v>
      </c>
      <c r="E2404">
        <v>0</v>
      </c>
      <c r="F2404">
        <v>0</v>
      </c>
      <c r="G2404">
        <v>0</v>
      </c>
    </row>
    <row r="2405" spans="1:7" x14ac:dyDescent="0.25">
      <c r="A2405">
        <v>2396</v>
      </c>
      <c r="B2405" s="21">
        <f t="shared" si="37"/>
        <v>0</v>
      </c>
      <c r="C2405">
        <v>1.5581579999999999E-4</v>
      </c>
      <c r="E2405">
        <v>0</v>
      </c>
      <c r="F2405">
        <v>0</v>
      </c>
      <c r="G2405">
        <v>0</v>
      </c>
    </row>
    <row r="2406" spans="1:7" x14ac:dyDescent="0.25">
      <c r="A2406">
        <v>2397</v>
      </c>
      <c r="B2406" s="21">
        <f t="shared" si="37"/>
        <v>0</v>
      </c>
      <c r="C2406">
        <v>1.439043E-4</v>
      </c>
      <c r="E2406">
        <v>0</v>
      </c>
      <c r="F2406">
        <v>0</v>
      </c>
      <c r="G2406">
        <v>0</v>
      </c>
    </row>
    <row r="2407" spans="1:7" x14ac:dyDescent="0.25">
      <c r="A2407">
        <v>2398</v>
      </c>
      <c r="B2407" s="21">
        <f t="shared" si="37"/>
        <v>0</v>
      </c>
      <c r="C2407">
        <v>1.1934990000000001E-4</v>
      </c>
      <c r="E2407">
        <v>0</v>
      </c>
      <c r="F2407">
        <v>0</v>
      </c>
      <c r="G2407">
        <v>0</v>
      </c>
    </row>
    <row r="2408" spans="1:7" x14ac:dyDescent="0.25">
      <c r="A2408">
        <v>2399</v>
      </c>
      <c r="B2408" s="21">
        <f t="shared" si="37"/>
        <v>0</v>
      </c>
      <c r="C2408">
        <v>9.7215500000000005E-5</v>
      </c>
      <c r="E2408">
        <v>0</v>
      </c>
      <c r="F2408">
        <v>0</v>
      </c>
      <c r="G2408">
        <v>0</v>
      </c>
    </row>
    <row r="2409" spans="1:7" x14ac:dyDescent="0.25">
      <c r="A2409">
        <v>2400</v>
      </c>
      <c r="B2409" s="21">
        <f t="shared" si="37"/>
        <v>0</v>
      </c>
      <c r="C2409">
        <v>7.6889900000000011E-5</v>
      </c>
      <c r="E2409">
        <v>0</v>
      </c>
      <c r="F2409">
        <v>0</v>
      </c>
      <c r="G2409">
        <v>0</v>
      </c>
    </row>
    <row r="2410" spans="1:7" x14ac:dyDescent="0.25">
      <c r="A2410">
        <v>2401</v>
      </c>
      <c r="B2410" s="21">
        <f t="shared" si="37"/>
        <v>0</v>
      </c>
      <c r="C2410">
        <v>6.6722400000000003E-5</v>
      </c>
      <c r="E2410">
        <v>0</v>
      </c>
      <c r="F2410">
        <v>0</v>
      </c>
      <c r="G2410">
        <v>0</v>
      </c>
    </row>
    <row r="2411" spans="1:7" x14ac:dyDescent="0.25">
      <c r="A2411">
        <v>2402</v>
      </c>
      <c r="B2411" s="21">
        <f t="shared" si="37"/>
        <v>0</v>
      </c>
      <c r="C2411">
        <v>6.0963199999999999E-5</v>
      </c>
      <c r="E2411">
        <v>0</v>
      </c>
      <c r="F2411">
        <v>0</v>
      </c>
      <c r="G2411">
        <v>0</v>
      </c>
    </row>
    <row r="2412" spans="1:7" x14ac:dyDescent="0.25">
      <c r="A2412">
        <v>2403</v>
      </c>
      <c r="B2412" s="21">
        <f t="shared" si="37"/>
        <v>0</v>
      </c>
      <c r="C2412">
        <v>5.9140600000000001E-5</v>
      </c>
      <c r="E2412">
        <v>0</v>
      </c>
      <c r="F2412">
        <v>0</v>
      </c>
      <c r="G2412">
        <v>0</v>
      </c>
    </row>
    <row r="2413" spans="1:7" x14ac:dyDescent="0.25">
      <c r="A2413">
        <v>2404</v>
      </c>
      <c r="B2413" s="21">
        <f t="shared" si="37"/>
        <v>0</v>
      </c>
      <c r="C2413">
        <v>6.2908600000000003E-5</v>
      </c>
      <c r="E2413">
        <v>0</v>
      </c>
      <c r="F2413">
        <v>0</v>
      </c>
      <c r="G2413">
        <v>0</v>
      </c>
    </row>
    <row r="2414" spans="1:7" x14ac:dyDescent="0.25">
      <c r="A2414">
        <v>2405</v>
      </c>
      <c r="B2414" s="21">
        <f t="shared" si="37"/>
        <v>0</v>
      </c>
      <c r="C2414">
        <v>7.1115899999999994E-5</v>
      </c>
      <c r="E2414">
        <v>0</v>
      </c>
      <c r="F2414">
        <v>0</v>
      </c>
      <c r="G2414">
        <v>0</v>
      </c>
    </row>
    <row r="2415" spans="1:7" x14ac:dyDescent="0.25">
      <c r="A2415">
        <v>2406</v>
      </c>
      <c r="B2415" s="21">
        <f t="shared" si="37"/>
        <v>4.4647798742138362E-3</v>
      </c>
      <c r="C2415">
        <v>8.7828899999999995E-5</v>
      </c>
      <c r="E2415">
        <v>4.4647798742138362E-3</v>
      </c>
      <c r="F2415">
        <v>4.1595909999999998E-3</v>
      </c>
      <c r="G2415">
        <v>0</v>
      </c>
    </row>
    <row r="2416" spans="1:7" x14ac:dyDescent="0.25">
      <c r="A2416">
        <v>2407</v>
      </c>
      <c r="B2416" s="21">
        <f t="shared" si="37"/>
        <v>4.4594339622641511E-2</v>
      </c>
      <c r="C2416">
        <v>1.060379E-4</v>
      </c>
      <c r="E2416">
        <v>4.4594339622641511E-2</v>
      </c>
      <c r="F2416">
        <v>4.5415094000000003E-2</v>
      </c>
      <c r="G2416">
        <v>3.3638364779874211E-2</v>
      </c>
    </row>
    <row r="2417" spans="1:7" x14ac:dyDescent="0.25">
      <c r="A2417">
        <v>2408</v>
      </c>
      <c r="B2417" s="21">
        <f t="shared" si="37"/>
        <v>0.13532389937106917</v>
      </c>
      <c r="C2417">
        <v>1.213692E-4</v>
      </c>
      <c r="E2417">
        <v>0.13532389937106917</v>
      </c>
      <c r="F2417">
        <v>0.131783019</v>
      </c>
      <c r="G2417">
        <v>0.13559119496855346</v>
      </c>
    </row>
    <row r="2418" spans="1:7" x14ac:dyDescent="0.25">
      <c r="A2418">
        <v>2409</v>
      </c>
      <c r="B2418" s="21">
        <f t="shared" si="37"/>
        <v>0.5710062893081761</v>
      </c>
      <c r="C2418">
        <v>1.348989E-4</v>
      </c>
      <c r="E2418">
        <v>0.5710062893081761</v>
      </c>
      <c r="F2418">
        <v>0.37712264200000001</v>
      </c>
      <c r="G2418">
        <v>0.77726415094339618</v>
      </c>
    </row>
    <row r="2419" spans="1:7" x14ac:dyDescent="0.25">
      <c r="A2419">
        <v>2410</v>
      </c>
      <c r="B2419" s="21">
        <f t="shared" si="37"/>
        <v>0.78301886792452835</v>
      </c>
      <c r="C2419">
        <v>1.4085940000000002E-4</v>
      </c>
      <c r="E2419">
        <v>0.78301886792452835</v>
      </c>
      <c r="F2419">
        <v>0.49655660400000001</v>
      </c>
      <c r="G2419">
        <v>0.89688679245283021</v>
      </c>
    </row>
    <row r="2420" spans="1:7" x14ac:dyDescent="0.25">
      <c r="A2420">
        <v>2411</v>
      </c>
      <c r="B2420" s="21">
        <f t="shared" si="37"/>
        <v>0.85839622641509428</v>
      </c>
      <c r="C2420">
        <v>1.430727E-4</v>
      </c>
      <c r="E2420">
        <v>0.85839622641509428</v>
      </c>
      <c r="F2420">
        <v>0.55960691799999995</v>
      </c>
      <c r="G2420">
        <v>0.89883647798742139</v>
      </c>
    </row>
    <row r="2421" spans="1:7" x14ac:dyDescent="0.25">
      <c r="A2421">
        <v>2412</v>
      </c>
      <c r="B2421" s="21">
        <f t="shared" si="37"/>
        <v>0.60861635220125787</v>
      </c>
      <c r="C2421">
        <v>1.443708E-4</v>
      </c>
      <c r="E2421">
        <v>0.60861635220125787</v>
      </c>
      <c r="F2421">
        <v>0.43136792499999999</v>
      </c>
      <c r="G2421">
        <v>0.61298742138364781</v>
      </c>
    </row>
    <row r="2422" spans="1:7" x14ac:dyDescent="0.25">
      <c r="A2422">
        <v>2413</v>
      </c>
      <c r="B2422" s="21">
        <f t="shared" si="37"/>
        <v>0.33339622641509437</v>
      </c>
      <c r="C2422">
        <v>1.4416560000000001E-4</v>
      </c>
      <c r="E2422">
        <v>0.33339622641509437</v>
      </c>
      <c r="F2422">
        <v>0.27798742100000001</v>
      </c>
      <c r="G2422">
        <v>0.32943396226415089</v>
      </c>
    </row>
    <row r="2423" spans="1:7" x14ac:dyDescent="0.25">
      <c r="A2423">
        <v>2414</v>
      </c>
      <c r="B2423" s="21">
        <f t="shared" si="37"/>
        <v>0.51880503144654089</v>
      </c>
      <c r="C2423">
        <v>1.3737769999999999E-4</v>
      </c>
      <c r="E2423">
        <v>0.51880503144654089</v>
      </c>
      <c r="F2423">
        <v>0.37256289300000001</v>
      </c>
      <c r="G2423">
        <v>0.56452830188679248</v>
      </c>
    </row>
    <row r="2424" spans="1:7" x14ac:dyDescent="0.25">
      <c r="A2424">
        <v>2415</v>
      </c>
      <c r="B2424" s="21">
        <f t="shared" si="37"/>
        <v>0.42786163522012577</v>
      </c>
      <c r="C2424">
        <v>1.42244E-4</v>
      </c>
      <c r="E2424">
        <v>0.42786163522012577</v>
      </c>
      <c r="F2424">
        <v>0.31180817599999999</v>
      </c>
      <c r="G2424">
        <v>0.52402515723270449</v>
      </c>
    </row>
    <row r="2425" spans="1:7" x14ac:dyDescent="0.25">
      <c r="A2425">
        <v>2416</v>
      </c>
      <c r="B2425" s="21">
        <f t="shared" si="37"/>
        <v>0.41952830188679241</v>
      </c>
      <c r="C2425">
        <v>1.3926900000000002E-4</v>
      </c>
      <c r="E2425">
        <v>0.41952830188679241</v>
      </c>
      <c r="F2425">
        <v>0.34654088100000002</v>
      </c>
      <c r="G2425">
        <v>0.69883647798742143</v>
      </c>
    </row>
    <row r="2426" spans="1:7" x14ac:dyDescent="0.25">
      <c r="A2426">
        <v>2417</v>
      </c>
      <c r="B2426" s="21">
        <f t="shared" si="37"/>
        <v>0.22228930817610063</v>
      </c>
      <c r="C2426">
        <v>1.4139069999999999E-4</v>
      </c>
      <c r="E2426">
        <v>0.22228930817610063</v>
      </c>
      <c r="F2426">
        <v>0.27268867899999999</v>
      </c>
      <c r="G2426">
        <v>0.58245283018867922</v>
      </c>
    </row>
    <row r="2427" spans="1:7" x14ac:dyDescent="0.25">
      <c r="A2427">
        <v>2418</v>
      </c>
      <c r="B2427" s="21">
        <f t="shared" si="37"/>
        <v>4.44874213836478E-2</v>
      </c>
      <c r="C2427">
        <v>1.5051339999999999E-4</v>
      </c>
      <c r="E2427">
        <v>4.44874213836478E-2</v>
      </c>
      <c r="F2427">
        <v>9.4097483999999995E-2</v>
      </c>
      <c r="G2427">
        <v>0.19547798742138364</v>
      </c>
    </row>
    <row r="2428" spans="1:7" x14ac:dyDescent="0.25">
      <c r="A2428">
        <v>2419</v>
      </c>
      <c r="B2428" s="21">
        <f t="shared" si="37"/>
        <v>0</v>
      </c>
      <c r="C2428">
        <v>1.6094389999999999E-4</v>
      </c>
      <c r="E2428">
        <v>0</v>
      </c>
      <c r="F2428">
        <v>0</v>
      </c>
      <c r="G2428">
        <v>0</v>
      </c>
    </row>
    <row r="2429" spans="1:7" x14ac:dyDescent="0.25">
      <c r="A2429">
        <v>2420</v>
      </c>
      <c r="B2429" s="21">
        <f t="shared" si="37"/>
        <v>0</v>
      </c>
      <c r="C2429">
        <v>1.610859E-4</v>
      </c>
      <c r="E2429">
        <v>0</v>
      </c>
      <c r="F2429">
        <v>0</v>
      </c>
      <c r="G2429">
        <v>0</v>
      </c>
    </row>
    <row r="2430" spans="1:7" x14ac:dyDescent="0.25">
      <c r="A2430">
        <v>2421</v>
      </c>
      <c r="B2430" s="21">
        <f t="shared" si="37"/>
        <v>0</v>
      </c>
      <c r="C2430">
        <v>1.4399289999999999E-4</v>
      </c>
      <c r="E2430">
        <v>0</v>
      </c>
      <c r="F2430">
        <v>0</v>
      </c>
      <c r="G2430">
        <v>0</v>
      </c>
    </row>
    <row r="2431" spans="1:7" x14ac:dyDescent="0.25">
      <c r="A2431">
        <v>2422</v>
      </c>
      <c r="B2431" s="21">
        <f t="shared" si="37"/>
        <v>0</v>
      </c>
      <c r="C2431">
        <v>1.2327480000000001E-4</v>
      </c>
      <c r="E2431">
        <v>0</v>
      </c>
      <c r="F2431">
        <v>0</v>
      </c>
      <c r="G2431">
        <v>0</v>
      </c>
    </row>
    <row r="2432" spans="1:7" x14ac:dyDescent="0.25">
      <c r="A2432">
        <v>2423</v>
      </c>
      <c r="B2432" s="21">
        <f t="shared" si="37"/>
        <v>0</v>
      </c>
      <c r="C2432">
        <v>1.0108369999999999E-4</v>
      </c>
      <c r="E2432">
        <v>0</v>
      </c>
      <c r="F2432">
        <v>0</v>
      </c>
      <c r="G2432">
        <v>0</v>
      </c>
    </row>
    <row r="2433" spans="1:7" x14ac:dyDescent="0.25">
      <c r="A2433">
        <v>2424</v>
      </c>
      <c r="B2433" s="21">
        <f t="shared" si="37"/>
        <v>0</v>
      </c>
      <c r="C2433">
        <v>7.9637900000000005E-5</v>
      </c>
      <c r="E2433">
        <v>0</v>
      </c>
      <c r="F2433">
        <v>0</v>
      </c>
      <c r="G2433">
        <v>0</v>
      </c>
    </row>
    <row r="2434" spans="1:7" x14ac:dyDescent="0.25">
      <c r="A2434">
        <v>2425</v>
      </c>
      <c r="B2434" s="21">
        <f t="shared" si="37"/>
        <v>0</v>
      </c>
      <c r="C2434">
        <v>6.8135799999999999E-5</v>
      </c>
      <c r="E2434">
        <v>0</v>
      </c>
      <c r="F2434">
        <v>0</v>
      </c>
      <c r="G2434">
        <v>0</v>
      </c>
    </row>
    <row r="2435" spans="1:7" x14ac:dyDescent="0.25">
      <c r="A2435">
        <v>2426</v>
      </c>
      <c r="B2435" s="21">
        <f t="shared" si="37"/>
        <v>0</v>
      </c>
      <c r="C2435">
        <v>6.2295300000000006E-5</v>
      </c>
      <c r="E2435">
        <v>0</v>
      </c>
      <c r="F2435">
        <v>0</v>
      </c>
      <c r="G2435">
        <v>0</v>
      </c>
    </row>
    <row r="2436" spans="1:7" x14ac:dyDescent="0.25">
      <c r="A2436">
        <v>2427</v>
      </c>
      <c r="B2436" s="21">
        <f t="shared" si="37"/>
        <v>0</v>
      </c>
      <c r="C2436">
        <v>5.9975700000000002E-5</v>
      </c>
      <c r="E2436">
        <v>0</v>
      </c>
      <c r="F2436">
        <v>0</v>
      </c>
      <c r="G2436">
        <v>0</v>
      </c>
    </row>
    <row r="2437" spans="1:7" x14ac:dyDescent="0.25">
      <c r="A2437">
        <v>2428</v>
      </c>
      <c r="B2437" s="21">
        <f t="shared" si="37"/>
        <v>0</v>
      </c>
      <c r="C2437">
        <v>6.0913399999999999E-5</v>
      </c>
      <c r="E2437">
        <v>0</v>
      </c>
      <c r="F2437">
        <v>0</v>
      </c>
      <c r="G2437">
        <v>0</v>
      </c>
    </row>
    <row r="2438" spans="1:7" x14ac:dyDescent="0.25">
      <c r="A2438">
        <v>2429</v>
      </c>
      <c r="B2438" s="21">
        <f t="shared" ref="B2438:B2501" si="38">IF(rodzaj=$E$6,E2438,IF(rodzaj=$F$6,F2438,G2438))</f>
        <v>0</v>
      </c>
      <c r="C2438">
        <v>6.8107099999999997E-5</v>
      </c>
      <c r="E2438">
        <v>0</v>
      </c>
      <c r="F2438">
        <v>0</v>
      </c>
      <c r="G2438">
        <v>0</v>
      </c>
    </row>
    <row r="2439" spans="1:7" x14ac:dyDescent="0.25">
      <c r="A2439">
        <v>2430</v>
      </c>
      <c r="B2439" s="21">
        <f t="shared" si="38"/>
        <v>2.5731446540880505E-3</v>
      </c>
      <c r="C2439">
        <v>8.0923499999999992E-5</v>
      </c>
      <c r="E2439">
        <v>2.5731446540880505E-3</v>
      </c>
      <c r="F2439">
        <v>1.610535E-3</v>
      </c>
      <c r="G2439">
        <v>0</v>
      </c>
    </row>
    <row r="2440" spans="1:7" x14ac:dyDescent="0.25">
      <c r="A2440">
        <v>2431</v>
      </c>
      <c r="B2440" s="21">
        <f t="shared" si="38"/>
        <v>6.1150943396226419E-2</v>
      </c>
      <c r="C2440">
        <v>9.8505999999999995E-5</v>
      </c>
      <c r="E2440">
        <v>6.1150943396226419E-2</v>
      </c>
      <c r="F2440">
        <v>6.3624213999999998E-2</v>
      </c>
      <c r="G2440">
        <v>5.7204402515723271E-2</v>
      </c>
    </row>
    <row r="2441" spans="1:7" x14ac:dyDescent="0.25">
      <c r="A2441">
        <v>2432</v>
      </c>
      <c r="B2441" s="21">
        <f t="shared" si="38"/>
        <v>0.21313836477987422</v>
      </c>
      <c r="C2441">
        <v>1.1548010000000001E-4</v>
      </c>
      <c r="E2441">
        <v>0.21313836477987422</v>
      </c>
      <c r="F2441">
        <v>0.20391509399999999</v>
      </c>
      <c r="G2441">
        <v>0.2847735849056604</v>
      </c>
    </row>
    <row r="2442" spans="1:7" x14ac:dyDescent="0.25">
      <c r="A2442">
        <v>2433</v>
      </c>
      <c r="B2442" s="21">
        <f t="shared" si="38"/>
        <v>0.29670440251572328</v>
      </c>
      <c r="C2442">
        <v>1.2968219999999998E-4</v>
      </c>
      <c r="E2442">
        <v>0.29670440251572328</v>
      </c>
      <c r="F2442">
        <v>0.24599056599999999</v>
      </c>
      <c r="G2442">
        <v>0.33805031446540879</v>
      </c>
    </row>
    <row r="2443" spans="1:7" x14ac:dyDescent="0.25">
      <c r="A2443">
        <v>2434</v>
      </c>
      <c r="B2443" s="21">
        <f t="shared" si="38"/>
        <v>0.25833018867924529</v>
      </c>
      <c r="C2443">
        <v>1.3848349999999999E-4</v>
      </c>
      <c r="E2443">
        <v>0.25833018867924529</v>
      </c>
      <c r="F2443">
        <v>0.22371069199999999</v>
      </c>
      <c r="G2443">
        <v>0.26012893081761007</v>
      </c>
    </row>
    <row r="2444" spans="1:7" x14ac:dyDescent="0.25">
      <c r="A2444">
        <v>2435</v>
      </c>
      <c r="B2444" s="21">
        <f t="shared" si="38"/>
        <v>0.29503144654088054</v>
      </c>
      <c r="C2444">
        <v>1.4179040000000001E-4</v>
      </c>
      <c r="E2444">
        <v>0.29503144654088054</v>
      </c>
      <c r="F2444">
        <v>0.25190251600000002</v>
      </c>
      <c r="G2444">
        <v>0.29122012578616352</v>
      </c>
    </row>
    <row r="2445" spans="1:7" x14ac:dyDescent="0.25">
      <c r="A2445">
        <v>2436</v>
      </c>
      <c r="B2445" s="21">
        <f t="shared" si="38"/>
        <v>0.24740566037735848</v>
      </c>
      <c r="C2445">
        <v>1.403632E-4</v>
      </c>
      <c r="E2445">
        <v>0.24740566037735848</v>
      </c>
      <c r="F2445">
        <v>0.22605345900000001</v>
      </c>
      <c r="G2445">
        <v>0.23849999999999999</v>
      </c>
    </row>
    <row r="2446" spans="1:7" x14ac:dyDescent="0.25">
      <c r="A2446">
        <v>2437</v>
      </c>
      <c r="B2446" s="21">
        <f t="shared" si="38"/>
        <v>0.24169811320754717</v>
      </c>
      <c r="C2446">
        <v>1.3307100000000001E-4</v>
      </c>
      <c r="E2446">
        <v>0.24169811320754717</v>
      </c>
      <c r="F2446">
        <v>0.220974843</v>
      </c>
      <c r="G2446">
        <v>0.2327201257861635</v>
      </c>
    </row>
    <row r="2447" spans="1:7" x14ac:dyDescent="0.25">
      <c r="A2447">
        <v>2438</v>
      </c>
      <c r="B2447" s="21">
        <f t="shared" si="38"/>
        <v>0.41650943396226414</v>
      </c>
      <c r="C2447">
        <v>1.241344E-4</v>
      </c>
      <c r="E2447">
        <v>0.41650943396226414</v>
      </c>
      <c r="F2447">
        <v>0.32172956000000003</v>
      </c>
      <c r="G2447">
        <v>0.44091194968553454</v>
      </c>
    </row>
    <row r="2448" spans="1:7" x14ac:dyDescent="0.25">
      <c r="A2448">
        <v>2439</v>
      </c>
      <c r="B2448" s="21">
        <f t="shared" si="38"/>
        <v>0.20037421383647799</v>
      </c>
      <c r="C2448">
        <v>1.172184E-4</v>
      </c>
      <c r="E2448">
        <v>0.20037421383647799</v>
      </c>
      <c r="F2448">
        <v>0.18360062899999999</v>
      </c>
      <c r="G2448">
        <v>0.19522955974842768</v>
      </c>
    </row>
    <row r="2449" spans="1:7" x14ac:dyDescent="0.25">
      <c r="A2449">
        <v>2440</v>
      </c>
      <c r="B2449" s="21">
        <f t="shared" si="38"/>
        <v>0.16621069182389936</v>
      </c>
      <c r="C2449">
        <v>1.1786299999999999E-4</v>
      </c>
      <c r="E2449">
        <v>0.16621069182389936</v>
      </c>
      <c r="F2449">
        <v>0.15905660399999999</v>
      </c>
      <c r="G2449">
        <v>0.1861823899371069</v>
      </c>
    </row>
    <row r="2450" spans="1:7" x14ac:dyDescent="0.25">
      <c r="A2450">
        <v>2441</v>
      </c>
      <c r="B2450" s="21">
        <f t="shared" si="38"/>
        <v>3.9921383647798743E-2</v>
      </c>
      <c r="C2450">
        <v>1.2060099999999999E-4</v>
      </c>
      <c r="E2450">
        <v>3.9921383647798743E-2</v>
      </c>
      <c r="F2450">
        <v>4.0155660000000003E-2</v>
      </c>
      <c r="G2450">
        <v>2.6852830188679244E-2</v>
      </c>
    </row>
    <row r="2451" spans="1:7" x14ac:dyDescent="0.25">
      <c r="A2451">
        <v>2442</v>
      </c>
      <c r="B2451" s="21">
        <f t="shared" si="38"/>
        <v>8.462578616352202E-3</v>
      </c>
      <c r="C2451">
        <v>1.3409089999999999E-4</v>
      </c>
      <c r="E2451">
        <v>8.462578616352202E-3</v>
      </c>
      <c r="F2451">
        <v>7.9715410000000004E-3</v>
      </c>
      <c r="G2451">
        <v>0</v>
      </c>
    </row>
    <row r="2452" spans="1:7" x14ac:dyDescent="0.25">
      <c r="A2452">
        <v>2443</v>
      </c>
      <c r="B2452" s="21">
        <f t="shared" si="38"/>
        <v>0</v>
      </c>
      <c r="C2452">
        <v>1.5004740000000002E-4</v>
      </c>
      <c r="E2452">
        <v>0</v>
      </c>
      <c r="F2452">
        <v>0</v>
      </c>
      <c r="G2452">
        <v>0</v>
      </c>
    </row>
    <row r="2453" spans="1:7" x14ac:dyDescent="0.25">
      <c r="A2453">
        <v>2444</v>
      </c>
      <c r="B2453" s="21">
        <f t="shared" si="38"/>
        <v>0</v>
      </c>
      <c r="C2453">
        <v>1.5520439999999999E-4</v>
      </c>
      <c r="E2453">
        <v>0</v>
      </c>
      <c r="F2453">
        <v>0</v>
      </c>
      <c r="G2453">
        <v>0</v>
      </c>
    </row>
    <row r="2454" spans="1:7" x14ac:dyDescent="0.25">
      <c r="A2454">
        <v>2445</v>
      </c>
      <c r="B2454" s="21">
        <f t="shared" si="38"/>
        <v>0</v>
      </c>
      <c r="C2454">
        <v>1.409735E-4</v>
      </c>
      <c r="E2454">
        <v>0</v>
      </c>
      <c r="F2454">
        <v>0</v>
      </c>
      <c r="G2454">
        <v>0</v>
      </c>
    </row>
    <row r="2455" spans="1:7" x14ac:dyDescent="0.25">
      <c r="A2455">
        <v>2446</v>
      </c>
      <c r="B2455" s="21">
        <f t="shared" si="38"/>
        <v>0</v>
      </c>
      <c r="C2455">
        <v>1.1353660000000001E-4</v>
      </c>
      <c r="E2455">
        <v>0</v>
      </c>
      <c r="F2455">
        <v>0</v>
      </c>
      <c r="G2455">
        <v>0</v>
      </c>
    </row>
    <row r="2456" spans="1:7" x14ac:dyDescent="0.25">
      <c r="A2456">
        <v>2447</v>
      </c>
      <c r="B2456" s="21">
        <f t="shared" si="38"/>
        <v>0</v>
      </c>
      <c r="C2456">
        <v>8.9603799999999991E-5</v>
      </c>
      <c r="E2456">
        <v>0</v>
      </c>
      <c r="F2456">
        <v>0</v>
      </c>
      <c r="G2456">
        <v>0</v>
      </c>
    </row>
    <row r="2457" spans="1:7" x14ac:dyDescent="0.25">
      <c r="A2457">
        <v>2448</v>
      </c>
      <c r="B2457" s="21">
        <f t="shared" si="38"/>
        <v>0</v>
      </c>
      <c r="C2457">
        <v>6.7684899999999993E-5</v>
      </c>
      <c r="E2457">
        <v>0</v>
      </c>
      <c r="F2457">
        <v>0</v>
      </c>
      <c r="G2457">
        <v>0</v>
      </c>
    </row>
    <row r="2458" spans="1:7" x14ac:dyDescent="0.25">
      <c r="A2458">
        <v>2449</v>
      </c>
      <c r="B2458" s="21">
        <f t="shared" si="38"/>
        <v>0</v>
      </c>
      <c r="C2458">
        <v>5.9632400000000002E-5</v>
      </c>
      <c r="E2458">
        <v>0</v>
      </c>
      <c r="F2458">
        <v>0</v>
      </c>
      <c r="G2458">
        <v>0</v>
      </c>
    </row>
    <row r="2459" spans="1:7" x14ac:dyDescent="0.25">
      <c r="A2459">
        <v>2450</v>
      </c>
      <c r="B2459" s="21">
        <f t="shared" si="38"/>
        <v>0</v>
      </c>
      <c r="C2459">
        <v>5.5358200000000001E-5</v>
      </c>
      <c r="E2459">
        <v>0</v>
      </c>
      <c r="F2459">
        <v>0</v>
      </c>
      <c r="G2459">
        <v>0</v>
      </c>
    </row>
    <row r="2460" spans="1:7" x14ac:dyDescent="0.25">
      <c r="A2460">
        <v>2451</v>
      </c>
      <c r="B2460" s="21">
        <f t="shared" si="38"/>
        <v>0</v>
      </c>
      <c r="C2460">
        <v>5.6682899999999999E-5</v>
      </c>
      <c r="E2460">
        <v>0</v>
      </c>
      <c r="F2460">
        <v>0</v>
      </c>
      <c r="G2460">
        <v>0</v>
      </c>
    </row>
    <row r="2461" spans="1:7" x14ac:dyDescent="0.25">
      <c r="A2461">
        <v>2452</v>
      </c>
      <c r="B2461" s="21">
        <f t="shared" si="38"/>
        <v>0</v>
      </c>
      <c r="C2461">
        <v>6.3504599999999995E-5</v>
      </c>
      <c r="E2461">
        <v>0</v>
      </c>
      <c r="F2461">
        <v>0</v>
      </c>
      <c r="G2461">
        <v>0</v>
      </c>
    </row>
    <row r="2462" spans="1:7" x14ac:dyDescent="0.25">
      <c r="A2462">
        <v>2453</v>
      </c>
      <c r="B2462" s="21">
        <f t="shared" si="38"/>
        <v>0</v>
      </c>
      <c r="C2462">
        <v>7.8459999999999991E-5</v>
      </c>
      <c r="E2462">
        <v>0</v>
      </c>
      <c r="F2462">
        <v>0</v>
      </c>
      <c r="G2462">
        <v>0</v>
      </c>
    </row>
    <row r="2463" spans="1:7" x14ac:dyDescent="0.25">
      <c r="A2463">
        <v>2454</v>
      </c>
      <c r="B2463" s="21">
        <f t="shared" si="38"/>
        <v>2.8076729559748429E-3</v>
      </c>
      <c r="C2463">
        <v>1.007288E-4</v>
      </c>
      <c r="E2463">
        <v>2.8076729559748429E-3</v>
      </c>
      <c r="F2463">
        <v>1.7055029999999999E-3</v>
      </c>
      <c r="G2463">
        <v>0</v>
      </c>
    </row>
    <row r="2464" spans="1:7" x14ac:dyDescent="0.25">
      <c r="A2464">
        <v>2455</v>
      </c>
      <c r="B2464" s="21">
        <f t="shared" si="38"/>
        <v>6.1185534591194968E-2</v>
      </c>
      <c r="C2464">
        <v>1.173923E-4</v>
      </c>
      <c r="E2464">
        <v>6.1185534591194968E-2</v>
      </c>
      <c r="F2464">
        <v>6.3413522E-2</v>
      </c>
      <c r="G2464">
        <v>5.5852201257861639E-2</v>
      </c>
    </row>
    <row r="2465" spans="1:7" x14ac:dyDescent="0.25">
      <c r="A2465">
        <v>2456</v>
      </c>
      <c r="B2465" s="21">
        <f t="shared" si="38"/>
        <v>0.27403773584905661</v>
      </c>
      <c r="C2465">
        <v>1.2225619999999999E-4</v>
      </c>
      <c r="E2465">
        <v>0.27403773584905661</v>
      </c>
      <c r="F2465">
        <v>0.25740565999999998</v>
      </c>
      <c r="G2465">
        <v>0.41751572327044029</v>
      </c>
    </row>
    <row r="2466" spans="1:7" x14ac:dyDescent="0.25">
      <c r="A2466">
        <v>2457</v>
      </c>
      <c r="B2466" s="21">
        <f t="shared" si="38"/>
        <v>0.57984276729559747</v>
      </c>
      <c r="C2466">
        <v>1.2315000000000001E-4</v>
      </c>
      <c r="E2466">
        <v>0.57984276729559747</v>
      </c>
      <c r="F2466">
        <v>0.38303459099999998</v>
      </c>
      <c r="G2466">
        <v>0.78566037735849059</v>
      </c>
    </row>
    <row r="2467" spans="1:7" x14ac:dyDescent="0.25">
      <c r="A2467">
        <v>2458</v>
      </c>
      <c r="B2467" s="21">
        <f t="shared" si="38"/>
        <v>0.73169811320754718</v>
      </c>
      <c r="C2467">
        <v>1.180324E-4</v>
      </c>
      <c r="E2467">
        <v>0.73169811320754718</v>
      </c>
      <c r="F2467">
        <v>0.47227987399999999</v>
      </c>
      <c r="G2467">
        <v>0.83801886792452829</v>
      </c>
    </row>
    <row r="2468" spans="1:7" x14ac:dyDescent="0.25">
      <c r="A2468">
        <v>2459</v>
      </c>
      <c r="B2468" s="21">
        <f t="shared" si="38"/>
        <v>0.80761006289308168</v>
      </c>
      <c r="C2468">
        <v>1.1552820000000001E-4</v>
      </c>
      <c r="E2468">
        <v>0.80761006289308168</v>
      </c>
      <c r="F2468">
        <v>0.53275157200000001</v>
      </c>
      <c r="G2468">
        <v>0.84430817610062892</v>
      </c>
    </row>
    <row r="2469" spans="1:7" x14ac:dyDescent="0.25">
      <c r="A2469">
        <v>2460</v>
      </c>
      <c r="B2469" s="21">
        <f t="shared" si="38"/>
        <v>0.78987421383647805</v>
      </c>
      <c r="C2469">
        <v>1.1563200000000001E-4</v>
      </c>
      <c r="E2469">
        <v>0.78987421383647805</v>
      </c>
      <c r="F2469">
        <v>0.52652515700000002</v>
      </c>
      <c r="G2469">
        <v>0.80062893081761011</v>
      </c>
    </row>
    <row r="2470" spans="1:7" x14ac:dyDescent="0.25">
      <c r="A2470">
        <v>2461</v>
      </c>
      <c r="B2470" s="21">
        <f t="shared" si="38"/>
        <v>0.79345911949685533</v>
      </c>
      <c r="C2470">
        <v>1.1301989999999999E-4</v>
      </c>
      <c r="E2470">
        <v>0.79345911949685533</v>
      </c>
      <c r="F2470">
        <v>0.52399371100000003</v>
      </c>
      <c r="G2470">
        <v>0.82053459119496863</v>
      </c>
    </row>
    <row r="2471" spans="1:7" x14ac:dyDescent="0.25">
      <c r="A2471">
        <v>2462</v>
      </c>
      <c r="B2471" s="21">
        <f t="shared" si="38"/>
        <v>0.7363522012578616</v>
      </c>
      <c r="C2471">
        <v>1.111463E-4</v>
      </c>
      <c r="E2471">
        <v>0.7363522012578616</v>
      </c>
      <c r="F2471">
        <v>0.47709119500000002</v>
      </c>
      <c r="G2471">
        <v>0.8209119496855346</v>
      </c>
    </row>
    <row r="2472" spans="1:7" x14ac:dyDescent="0.25">
      <c r="A2472">
        <v>2463</v>
      </c>
      <c r="B2472" s="21">
        <f t="shared" si="38"/>
        <v>0.59603773584905662</v>
      </c>
      <c r="C2472">
        <v>1.182271E-4</v>
      </c>
      <c r="E2472">
        <v>0.59603773584905662</v>
      </c>
      <c r="F2472">
        <v>0.38474842799999998</v>
      </c>
      <c r="G2472">
        <v>0.77012578616352201</v>
      </c>
    </row>
    <row r="2473" spans="1:7" x14ac:dyDescent="0.25">
      <c r="A2473">
        <v>2464</v>
      </c>
      <c r="B2473" s="21">
        <f t="shared" si="38"/>
        <v>0.39654088050314468</v>
      </c>
      <c r="C2473">
        <v>1.21699E-4</v>
      </c>
      <c r="E2473">
        <v>0.39654088050314468</v>
      </c>
      <c r="F2473">
        <v>0.33427673000000002</v>
      </c>
      <c r="G2473">
        <v>0.65015723270440251</v>
      </c>
    </row>
    <row r="2474" spans="1:7" x14ac:dyDescent="0.25">
      <c r="A2474">
        <v>2465</v>
      </c>
      <c r="B2474" s="21">
        <f t="shared" si="38"/>
        <v>0.18724842767295599</v>
      </c>
      <c r="C2474">
        <v>1.2890819999999999E-4</v>
      </c>
      <c r="E2474">
        <v>0.18724842767295599</v>
      </c>
      <c r="F2474">
        <v>0.22311320800000001</v>
      </c>
      <c r="G2474">
        <v>0.42257861635220123</v>
      </c>
    </row>
    <row r="2475" spans="1:7" x14ac:dyDescent="0.25">
      <c r="A2475">
        <v>2466</v>
      </c>
      <c r="B2475" s="21">
        <f t="shared" si="38"/>
        <v>4.1339622641509435E-2</v>
      </c>
      <c r="C2475">
        <v>1.396173E-4</v>
      </c>
      <c r="E2475">
        <v>4.1339622641509435E-2</v>
      </c>
      <c r="F2475">
        <v>6.7083332999999995E-2</v>
      </c>
      <c r="G2475">
        <v>0.11227044025157232</v>
      </c>
    </row>
    <row r="2476" spans="1:7" x14ac:dyDescent="0.25">
      <c r="A2476">
        <v>2467</v>
      </c>
      <c r="B2476" s="21">
        <f t="shared" si="38"/>
        <v>0</v>
      </c>
      <c r="C2476">
        <v>1.568621E-4</v>
      </c>
      <c r="E2476">
        <v>0</v>
      </c>
      <c r="F2476">
        <v>0</v>
      </c>
      <c r="G2476">
        <v>0</v>
      </c>
    </row>
    <row r="2477" spans="1:7" x14ac:dyDescent="0.25">
      <c r="A2477">
        <v>2468</v>
      </c>
      <c r="B2477" s="21">
        <f t="shared" si="38"/>
        <v>0</v>
      </c>
      <c r="C2477">
        <v>1.644792E-4</v>
      </c>
      <c r="E2477">
        <v>0</v>
      </c>
      <c r="F2477">
        <v>0</v>
      </c>
      <c r="G2477">
        <v>0</v>
      </c>
    </row>
    <row r="2478" spans="1:7" x14ac:dyDescent="0.25">
      <c r="A2478">
        <v>2469</v>
      </c>
      <c r="B2478" s="21">
        <f t="shared" si="38"/>
        <v>0</v>
      </c>
      <c r="C2478">
        <v>1.453161E-4</v>
      </c>
      <c r="E2478">
        <v>0</v>
      </c>
      <c r="F2478">
        <v>0</v>
      </c>
      <c r="G2478">
        <v>0</v>
      </c>
    </row>
    <row r="2479" spans="1:7" x14ac:dyDescent="0.25">
      <c r="A2479">
        <v>2470</v>
      </c>
      <c r="B2479" s="21">
        <f t="shared" si="38"/>
        <v>0</v>
      </c>
      <c r="C2479">
        <v>1.150608E-4</v>
      </c>
      <c r="E2479">
        <v>0</v>
      </c>
      <c r="F2479">
        <v>0</v>
      </c>
      <c r="G2479">
        <v>0</v>
      </c>
    </row>
    <row r="2480" spans="1:7" x14ac:dyDescent="0.25">
      <c r="A2480">
        <v>2471</v>
      </c>
      <c r="B2480" s="21">
        <f t="shared" si="38"/>
        <v>0</v>
      </c>
      <c r="C2480">
        <v>8.9882099999999998E-5</v>
      </c>
      <c r="E2480">
        <v>0</v>
      </c>
      <c r="F2480">
        <v>0</v>
      </c>
      <c r="G2480">
        <v>0</v>
      </c>
    </row>
    <row r="2481" spans="1:7" x14ac:dyDescent="0.25">
      <c r="A2481">
        <v>2472</v>
      </c>
      <c r="B2481" s="21">
        <f t="shared" si="38"/>
        <v>0</v>
      </c>
      <c r="C2481">
        <v>6.863239999999999E-5</v>
      </c>
      <c r="E2481">
        <v>0</v>
      </c>
      <c r="F2481">
        <v>0</v>
      </c>
      <c r="G2481">
        <v>0</v>
      </c>
    </row>
    <row r="2482" spans="1:7" x14ac:dyDescent="0.25">
      <c r="A2482">
        <v>2473</v>
      </c>
      <c r="B2482" s="21">
        <f t="shared" si="38"/>
        <v>0</v>
      </c>
      <c r="C2482">
        <v>5.9899000000000004E-5</v>
      </c>
      <c r="E2482">
        <v>0</v>
      </c>
      <c r="F2482">
        <v>0</v>
      </c>
      <c r="G2482">
        <v>0</v>
      </c>
    </row>
    <row r="2483" spans="1:7" x14ac:dyDescent="0.25">
      <c r="A2483">
        <v>2474</v>
      </c>
      <c r="B2483" s="21">
        <f t="shared" si="38"/>
        <v>0</v>
      </c>
      <c r="C2483">
        <v>5.6629299999999997E-5</v>
      </c>
      <c r="E2483">
        <v>0</v>
      </c>
      <c r="F2483">
        <v>0</v>
      </c>
      <c r="G2483">
        <v>0</v>
      </c>
    </row>
    <row r="2484" spans="1:7" x14ac:dyDescent="0.25">
      <c r="A2484">
        <v>2475</v>
      </c>
      <c r="B2484" s="21">
        <f t="shared" si="38"/>
        <v>0</v>
      </c>
      <c r="C2484">
        <v>5.6798000000000001E-5</v>
      </c>
      <c r="E2484">
        <v>0</v>
      </c>
      <c r="F2484">
        <v>0</v>
      </c>
      <c r="G2484">
        <v>0</v>
      </c>
    </row>
    <row r="2485" spans="1:7" x14ac:dyDescent="0.25">
      <c r="A2485">
        <v>2476</v>
      </c>
      <c r="B2485" s="21">
        <f t="shared" si="38"/>
        <v>0</v>
      </c>
      <c r="C2485">
        <v>6.2921299999999997E-5</v>
      </c>
      <c r="E2485">
        <v>0</v>
      </c>
      <c r="F2485">
        <v>0</v>
      </c>
      <c r="G2485">
        <v>0</v>
      </c>
    </row>
    <row r="2486" spans="1:7" x14ac:dyDescent="0.25">
      <c r="A2486">
        <v>2477</v>
      </c>
      <c r="B2486" s="21">
        <f t="shared" si="38"/>
        <v>0</v>
      </c>
      <c r="C2486">
        <v>7.9644999999999987E-5</v>
      </c>
      <c r="E2486">
        <v>0</v>
      </c>
      <c r="F2486">
        <v>0</v>
      </c>
      <c r="G2486">
        <v>0</v>
      </c>
    </row>
    <row r="2487" spans="1:7" x14ac:dyDescent="0.25">
      <c r="A2487">
        <v>2478</v>
      </c>
      <c r="B2487" s="21">
        <f t="shared" si="38"/>
        <v>2.4140251572327045E-2</v>
      </c>
      <c r="C2487">
        <v>1.0241120000000001E-4</v>
      </c>
      <c r="E2487">
        <v>2.4140251572327045E-2</v>
      </c>
      <c r="F2487">
        <v>4.1047170000000001E-2</v>
      </c>
      <c r="G2487">
        <v>6.4522012578616353E-2</v>
      </c>
    </row>
    <row r="2488" spans="1:7" x14ac:dyDescent="0.25">
      <c r="A2488">
        <v>2479</v>
      </c>
      <c r="B2488" s="21">
        <f t="shared" si="38"/>
        <v>0.14975471698113207</v>
      </c>
      <c r="C2488">
        <v>1.1668629999999999E-4</v>
      </c>
      <c r="E2488">
        <v>0.14975471698113207</v>
      </c>
      <c r="F2488">
        <v>0.19059748400000001</v>
      </c>
      <c r="G2488">
        <v>0.34430817610062897</v>
      </c>
    </row>
    <row r="2489" spans="1:7" x14ac:dyDescent="0.25">
      <c r="A2489">
        <v>2480</v>
      </c>
      <c r="B2489" s="21">
        <f t="shared" si="38"/>
        <v>0.36515723270440253</v>
      </c>
      <c r="C2489">
        <v>1.210097E-4</v>
      </c>
      <c r="E2489">
        <v>0.36515723270440253</v>
      </c>
      <c r="F2489">
        <v>0.33066037700000001</v>
      </c>
      <c r="G2489">
        <v>0.63899371069182387</v>
      </c>
    </row>
    <row r="2490" spans="1:7" x14ac:dyDescent="0.25">
      <c r="A2490">
        <v>2481</v>
      </c>
      <c r="B2490" s="21">
        <f t="shared" si="38"/>
        <v>0.5742452830188679</v>
      </c>
      <c r="C2490">
        <v>1.1883709999999999E-4</v>
      </c>
      <c r="E2490">
        <v>0.5742452830188679</v>
      </c>
      <c r="F2490">
        <v>0.38064465400000003</v>
      </c>
      <c r="G2490">
        <v>0.77522012578616351</v>
      </c>
    </row>
    <row r="2491" spans="1:7" x14ac:dyDescent="0.25">
      <c r="A2491">
        <v>2482</v>
      </c>
      <c r="B2491" s="21">
        <f t="shared" si="38"/>
        <v>0.72515723270440247</v>
      </c>
      <c r="C2491">
        <v>1.1400099999999999E-4</v>
      </c>
      <c r="E2491">
        <v>0.72515723270440247</v>
      </c>
      <c r="F2491">
        <v>0.47077044000000001</v>
      </c>
      <c r="G2491">
        <v>0.82874213836477995</v>
      </c>
    </row>
    <row r="2492" spans="1:7" x14ac:dyDescent="0.25">
      <c r="A2492">
        <v>2483</v>
      </c>
      <c r="B2492" s="21">
        <f t="shared" si="38"/>
        <v>0.79949685534591197</v>
      </c>
      <c r="C2492">
        <v>1.0944559999999999E-4</v>
      </c>
      <c r="E2492">
        <v>0.79949685534591197</v>
      </c>
      <c r="F2492">
        <v>0.53040880499999998</v>
      </c>
      <c r="G2492">
        <v>0.83474842767295598</v>
      </c>
    </row>
    <row r="2493" spans="1:7" x14ac:dyDescent="0.25">
      <c r="A2493">
        <v>2484</v>
      </c>
      <c r="B2493" s="21">
        <f t="shared" si="38"/>
        <v>0.82389937106918243</v>
      </c>
      <c r="C2493">
        <v>1.088313E-4</v>
      </c>
      <c r="E2493">
        <v>0.82389937106918243</v>
      </c>
      <c r="F2493">
        <v>0.55119496899999998</v>
      </c>
      <c r="G2493">
        <v>0.83402515723270432</v>
      </c>
    </row>
    <row r="2494" spans="1:7" x14ac:dyDescent="0.25">
      <c r="A2494">
        <v>2485</v>
      </c>
      <c r="B2494" s="21">
        <f t="shared" si="38"/>
        <v>0.79701257861635222</v>
      </c>
      <c r="C2494">
        <v>1.0915979999999999E-4</v>
      </c>
      <c r="E2494">
        <v>0.79701257861635222</v>
      </c>
      <c r="F2494">
        <v>0.53083333300000002</v>
      </c>
      <c r="G2494">
        <v>0.82283018867924529</v>
      </c>
    </row>
    <row r="2495" spans="1:7" x14ac:dyDescent="0.25">
      <c r="A2495">
        <v>2486</v>
      </c>
      <c r="B2495" s="21">
        <f t="shared" si="38"/>
        <v>0.72424528301886792</v>
      </c>
      <c r="C2495">
        <v>1.070744E-4</v>
      </c>
      <c r="E2495">
        <v>0.72424528301886792</v>
      </c>
      <c r="F2495">
        <v>0.47248427700000001</v>
      </c>
      <c r="G2495">
        <v>0.80660377358490565</v>
      </c>
    </row>
    <row r="2496" spans="1:7" x14ac:dyDescent="0.25">
      <c r="A2496">
        <v>2487</v>
      </c>
      <c r="B2496" s="21">
        <f t="shared" si="38"/>
        <v>0.58503144654088057</v>
      </c>
      <c r="C2496">
        <v>1.1197550000000001E-4</v>
      </c>
      <c r="E2496">
        <v>0.58503144654088057</v>
      </c>
      <c r="F2496">
        <v>0.381525157</v>
      </c>
      <c r="G2496">
        <v>0.75443396226415094</v>
      </c>
    </row>
    <row r="2497" spans="1:7" x14ac:dyDescent="0.25">
      <c r="A2497">
        <v>2488</v>
      </c>
      <c r="B2497" s="21">
        <f t="shared" si="38"/>
        <v>0.38660377358490566</v>
      </c>
      <c r="C2497">
        <v>1.1726170000000001E-4</v>
      </c>
      <c r="E2497">
        <v>0.38660377358490566</v>
      </c>
      <c r="F2497">
        <v>0.32880503100000003</v>
      </c>
      <c r="G2497">
        <v>0.62886792452830187</v>
      </c>
    </row>
    <row r="2498" spans="1:7" x14ac:dyDescent="0.25">
      <c r="A2498">
        <v>2489</v>
      </c>
      <c r="B2498" s="21">
        <f t="shared" si="38"/>
        <v>0.17143081761006287</v>
      </c>
      <c r="C2498">
        <v>1.21833E-4</v>
      </c>
      <c r="E2498">
        <v>0.17143081761006287</v>
      </c>
      <c r="F2498">
        <v>0.200393082</v>
      </c>
      <c r="G2498">
        <v>0.35270440251572321</v>
      </c>
    </row>
    <row r="2499" spans="1:7" x14ac:dyDescent="0.25">
      <c r="A2499">
        <v>2490</v>
      </c>
      <c r="B2499" s="21">
        <f t="shared" si="38"/>
        <v>2.2137106918238995E-2</v>
      </c>
      <c r="C2499">
        <v>1.320247E-4</v>
      </c>
      <c r="E2499">
        <v>2.2137106918238995E-2</v>
      </c>
      <c r="F2499">
        <v>2.5078616000000001E-2</v>
      </c>
      <c r="G2499">
        <v>1.9483333333333335E-2</v>
      </c>
    </row>
    <row r="2500" spans="1:7" x14ac:dyDescent="0.25">
      <c r="A2500">
        <v>2491</v>
      </c>
      <c r="B2500" s="21">
        <f t="shared" si="38"/>
        <v>0</v>
      </c>
      <c r="C2500">
        <v>1.5010710000000003E-4</v>
      </c>
      <c r="E2500">
        <v>0</v>
      </c>
      <c r="F2500">
        <v>0</v>
      </c>
      <c r="G2500">
        <v>0</v>
      </c>
    </row>
    <row r="2501" spans="1:7" x14ac:dyDescent="0.25">
      <c r="A2501">
        <v>2492</v>
      </c>
      <c r="B2501" s="21">
        <f t="shared" si="38"/>
        <v>0</v>
      </c>
      <c r="C2501">
        <v>1.6266140000000001E-4</v>
      </c>
      <c r="E2501">
        <v>0</v>
      </c>
      <c r="F2501">
        <v>0</v>
      </c>
      <c r="G2501">
        <v>0</v>
      </c>
    </row>
    <row r="2502" spans="1:7" x14ac:dyDescent="0.25">
      <c r="A2502">
        <v>2493</v>
      </c>
      <c r="B2502" s="21">
        <f t="shared" ref="B2502:B2565" si="39">IF(rodzaj=$E$6,E2502,IF(rodzaj=$F$6,F2502,G2502))</f>
        <v>0</v>
      </c>
      <c r="C2502">
        <v>1.4576609999999998E-4</v>
      </c>
      <c r="E2502">
        <v>0</v>
      </c>
      <c r="F2502">
        <v>0</v>
      </c>
      <c r="G2502">
        <v>0</v>
      </c>
    </row>
    <row r="2503" spans="1:7" x14ac:dyDescent="0.25">
      <c r="A2503">
        <v>2494</v>
      </c>
      <c r="B2503" s="21">
        <f t="shared" si="39"/>
        <v>0</v>
      </c>
      <c r="C2503">
        <v>1.1642959999999999E-4</v>
      </c>
      <c r="E2503">
        <v>0</v>
      </c>
      <c r="F2503">
        <v>0</v>
      </c>
      <c r="G2503">
        <v>0</v>
      </c>
    </row>
    <row r="2504" spans="1:7" x14ac:dyDescent="0.25">
      <c r="A2504">
        <v>2495</v>
      </c>
      <c r="B2504" s="21">
        <f t="shared" si="39"/>
        <v>0</v>
      </c>
      <c r="C2504">
        <v>8.9656399999999998E-5</v>
      </c>
      <c r="E2504">
        <v>0</v>
      </c>
      <c r="F2504">
        <v>0</v>
      </c>
      <c r="G2504">
        <v>0</v>
      </c>
    </row>
    <row r="2505" spans="1:7" x14ac:dyDescent="0.25">
      <c r="A2505">
        <v>2496</v>
      </c>
      <c r="B2505" s="21">
        <f t="shared" si="39"/>
        <v>0</v>
      </c>
      <c r="C2505">
        <v>6.7589900000000001E-5</v>
      </c>
      <c r="E2505">
        <v>0</v>
      </c>
      <c r="F2505">
        <v>0</v>
      </c>
      <c r="G2505">
        <v>0</v>
      </c>
    </row>
    <row r="2506" spans="1:7" x14ac:dyDescent="0.25">
      <c r="A2506">
        <v>2497</v>
      </c>
      <c r="B2506" s="21">
        <f t="shared" si="39"/>
        <v>0</v>
      </c>
      <c r="C2506">
        <v>5.9397999999999996E-5</v>
      </c>
      <c r="E2506">
        <v>0</v>
      </c>
      <c r="F2506">
        <v>0</v>
      </c>
      <c r="G2506">
        <v>0</v>
      </c>
    </row>
    <row r="2507" spans="1:7" x14ac:dyDescent="0.25">
      <c r="A2507">
        <v>2498</v>
      </c>
      <c r="B2507" s="21">
        <f t="shared" si="39"/>
        <v>0</v>
      </c>
      <c r="C2507">
        <v>5.5226100000000003E-5</v>
      </c>
      <c r="E2507">
        <v>0</v>
      </c>
      <c r="F2507">
        <v>0</v>
      </c>
      <c r="G2507">
        <v>0</v>
      </c>
    </row>
    <row r="2508" spans="1:7" x14ac:dyDescent="0.25">
      <c r="A2508">
        <v>2499</v>
      </c>
      <c r="B2508" s="21">
        <f t="shared" si="39"/>
        <v>0</v>
      </c>
      <c r="C2508">
        <v>5.69183E-5</v>
      </c>
      <c r="E2508">
        <v>0</v>
      </c>
      <c r="F2508">
        <v>0</v>
      </c>
      <c r="G2508">
        <v>0</v>
      </c>
    </row>
    <row r="2509" spans="1:7" x14ac:dyDescent="0.25">
      <c r="A2509">
        <v>2500</v>
      </c>
      <c r="B2509" s="21">
        <f t="shared" si="39"/>
        <v>0</v>
      </c>
      <c r="C2509">
        <v>6.2848799999999994E-5</v>
      </c>
      <c r="E2509">
        <v>0</v>
      </c>
      <c r="F2509">
        <v>0</v>
      </c>
      <c r="G2509">
        <v>0</v>
      </c>
    </row>
    <row r="2510" spans="1:7" x14ac:dyDescent="0.25">
      <c r="A2510">
        <v>2501</v>
      </c>
      <c r="B2510" s="21">
        <f t="shared" si="39"/>
        <v>0</v>
      </c>
      <c r="C2510">
        <v>7.9160300000000002E-5</v>
      </c>
      <c r="E2510">
        <v>0</v>
      </c>
      <c r="F2510">
        <v>0</v>
      </c>
      <c r="G2510">
        <v>0</v>
      </c>
    </row>
    <row r="2511" spans="1:7" x14ac:dyDescent="0.25">
      <c r="A2511">
        <v>2502</v>
      </c>
      <c r="B2511" s="21">
        <f t="shared" si="39"/>
        <v>1.1483333333333335E-2</v>
      </c>
      <c r="C2511">
        <v>1.0154560000000001E-4</v>
      </c>
      <c r="E2511">
        <v>1.1483333333333335E-2</v>
      </c>
      <c r="F2511">
        <v>1.244717E-2</v>
      </c>
      <c r="G2511">
        <v>5.2628930817610062E-3</v>
      </c>
    </row>
    <row r="2512" spans="1:7" x14ac:dyDescent="0.25">
      <c r="A2512">
        <v>2503</v>
      </c>
      <c r="B2512" s="21">
        <f t="shared" si="39"/>
        <v>4.0261006289308177E-2</v>
      </c>
      <c r="C2512">
        <v>1.187733E-4</v>
      </c>
      <c r="E2512">
        <v>4.0261006289308177E-2</v>
      </c>
      <c r="F2512">
        <v>4.0727987E-2</v>
      </c>
      <c r="G2512">
        <v>2.7493081761006288E-2</v>
      </c>
    </row>
    <row r="2513" spans="1:7" x14ac:dyDescent="0.25">
      <c r="A2513">
        <v>2504</v>
      </c>
      <c r="B2513" s="21">
        <f t="shared" si="39"/>
        <v>0.10483962264150944</v>
      </c>
      <c r="C2513">
        <v>1.1827180000000001E-4</v>
      </c>
      <c r="E2513">
        <v>0.10483962264150944</v>
      </c>
      <c r="F2513">
        <v>0.103212264</v>
      </c>
      <c r="G2513">
        <v>9.4509433962264161E-2</v>
      </c>
    </row>
    <row r="2514" spans="1:7" x14ac:dyDescent="0.25">
      <c r="A2514">
        <v>2505</v>
      </c>
      <c r="B2514" s="21">
        <f t="shared" si="39"/>
        <v>0.49330188679245285</v>
      </c>
      <c r="C2514">
        <v>1.1683020000000001E-4</v>
      </c>
      <c r="E2514">
        <v>0.49330188679245285</v>
      </c>
      <c r="F2514">
        <v>0.347861635</v>
      </c>
      <c r="G2514">
        <v>0.64858490566037741</v>
      </c>
    </row>
    <row r="2515" spans="1:7" x14ac:dyDescent="0.25">
      <c r="A2515">
        <v>2506</v>
      </c>
      <c r="B2515" s="21">
        <f t="shared" si="39"/>
        <v>0.69449685534591199</v>
      </c>
      <c r="C2515">
        <v>1.136832E-4</v>
      </c>
      <c r="E2515">
        <v>0.69449685534591199</v>
      </c>
      <c r="F2515">
        <v>0.45929245299999999</v>
      </c>
      <c r="G2515">
        <v>0.79185534591194962</v>
      </c>
    </row>
    <row r="2516" spans="1:7" x14ac:dyDescent="0.25">
      <c r="A2516">
        <v>2507</v>
      </c>
      <c r="B2516" s="21">
        <f t="shared" si="39"/>
        <v>0.77229559748427679</v>
      </c>
      <c r="C2516">
        <v>1.1136019999999999E-4</v>
      </c>
      <c r="E2516">
        <v>0.77229559748427679</v>
      </c>
      <c r="F2516">
        <v>0.51528301899999995</v>
      </c>
      <c r="G2516">
        <v>0.80606918238993719</v>
      </c>
    </row>
    <row r="2517" spans="1:7" x14ac:dyDescent="0.25">
      <c r="A2517">
        <v>2508</v>
      </c>
      <c r="B2517" s="21">
        <f t="shared" si="39"/>
        <v>0.55619496855345918</v>
      </c>
      <c r="C2517">
        <v>1.093595E-4</v>
      </c>
      <c r="E2517">
        <v>0.55619496855345918</v>
      </c>
      <c r="F2517">
        <v>0.40838050300000001</v>
      </c>
      <c r="G2517">
        <v>0.55808176100628937</v>
      </c>
    </row>
    <row r="2518" spans="1:7" x14ac:dyDescent="0.25">
      <c r="A2518">
        <v>2509</v>
      </c>
      <c r="B2518" s="21">
        <f t="shared" si="39"/>
        <v>0.18544339622641512</v>
      </c>
      <c r="C2518">
        <v>1.0817509999999999E-4</v>
      </c>
      <c r="E2518">
        <v>0.18544339622641512</v>
      </c>
      <c r="F2518">
        <v>0.17507861599999999</v>
      </c>
      <c r="G2518">
        <v>0.17792138364779872</v>
      </c>
    </row>
    <row r="2519" spans="1:7" x14ac:dyDescent="0.25">
      <c r="A2519">
        <v>2510</v>
      </c>
      <c r="B2519" s="21">
        <f t="shared" si="39"/>
        <v>0.16763836477987423</v>
      </c>
      <c r="C2519">
        <v>1.07001E-4</v>
      </c>
      <c r="E2519">
        <v>0.16763836477987423</v>
      </c>
      <c r="F2519">
        <v>0.15907232700000001</v>
      </c>
      <c r="G2519">
        <v>0.15839622641509435</v>
      </c>
    </row>
    <row r="2520" spans="1:7" x14ac:dyDescent="0.25">
      <c r="A2520">
        <v>2511</v>
      </c>
      <c r="B2520" s="21">
        <f t="shared" si="39"/>
        <v>0.10623270440251573</v>
      </c>
      <c r="C2520">
        <v>1.116681E-4</v>
      </c>
      <c r="E2520">
        <v>0.10623270440251573</v>
      </c>
      <c r="F2520">
        <v>0.103301887</v>
      </c>
      <c r="G2520">
        <v>9.5169811320754708E-2</v>
      </c>
    </row>
    <row r="2521" spans="1:7" x14ac:dyDescent="0.25">
      <c r="A2521">
        <v>2512</v>
      </c>
      <c r="B2521" s="21">
        <f t="shared" si="39"/>
        <v>5.3789308176100635E-2</v>
      </c>
      <c r="C2521">
        <v>1.155628E-4</v>
      </c>
      <c r="E2521">
        <v>5.3789308176100635E-2</v>
      </c>
      <c r="F2521">
        <v>5.3694969000000002E-2</v>
      </c>
      <c r="G2521">
        <v>4.1990566037735849E-2</v>
      </c>
    </row>
    <row r="2522" spans="1:7" x14ac:dyDescent="0.25">
      <c r="A2522">
        <v>2513</v>
      </c>
      <c r="B2522" s="21">
        <f t="shared" si="39"/>
        <v>4.0135220125786165E-2</v>
      </c>
      <c r="C2522">
        <v>1.2145749999999999E-4</v>
      </c>
      <c r="E2522">
        <v>4.0135220125786165E-2</v>
      </c>
      <c r="F2522">
        <v>4.0317609999999997E-2</v>
      </c>
      <c r="G2522">
        <v>2.6812578616352199E-2</v>
      </c>
    </row>
    <row r="2523" spans="1:7" x14ac:dyDescent="0.25">
      <c r="A2523">
        <v>2514</v>
      </c>
      <c r="B2523" s="21">
        <f t="shared" si="39"/>
        <v>8.6729559748427668E-3</v>
      </c>
      <c r="C2523">
        <v>1.3178819999999999E-4</v>
      </c>
      <c r="E2523">
        <v>8.6729559748427668E-3</v>
      </c>
      <c r="F2523">
        <v>7.9495280000000008E-3</v>
      </c>
      <c r="G2523">
        <v>0</v>
      </c>
    </row>
    <row r="2524" spans="1:7" x14ac:dyDescent="0.25">
      <c r="A2524">
        <v>2515</v>
      </c>
      <c r="B2524" s="21">
        <f t="shared" si="39"/>
        <v>0</v>
      </c>
      <c r="C2524">
        <v>1.4869329999999997E-4</v>
      </c>
      <c r="E2524">
        <v>0</v>
      </c>
      <c r="F2524">
        <v>0</v>
      </c>
      <c r="G2524">
        <v>0</v>
      </c>
    </row>
    <row r="2525" spans="1:7" x14ac:dyDescent="0.25">
      <c r="A2525">
        <v>2516</v>
      </c>
      <c r="B2525" s="21">
        <f t="shared" si="39"/>
        <v>0</v>
      </c>
      <c r="C2525">
        <v>1.6173810000000001E-4</v>
      </c>
      <c r="E2525">
        <v>0</v>
      </c>
      <c r="F2525">
        <v>0</v>
      </c>
      <c r="G2525">
        <v>0</v>
      </c>
    </row>
    <row r="2526" spans="1:7" x14ac:dyDescent="0.25">
      <c r="A2526">
        <v>2517</v>
      </c>
      <c r="B2526" s="21">
        <f t="shared" si="39"/>
        <v>0</v>
      </c>
      <c r="C2526">
        <v>1.4586110000000001E-4</v>
      </c>
      <c r="E2526">
        <v>0</v>
      </c>
      <c r="F2526">
        <v>0</v>
      </c>
      <c r="G2526">
        <v>0</v>
      </c>
    </row>
    <row r="2527" spans="1:7" x14ac:dyDescent="0.25">
      <c r="A2527">
        <v>2518</v>
      </c>
      <c r="B2527" s="21">
        <f t="shared" si="39"/>
        <v>0</v>
      </c>
      <c r="C2527">
        <v>1.149271E-4</v>
      </c>
      <c r="E2527">
        <v>0</v>
      </c>
      <c r="F2527">
        <v>0</v>
      </c>
      <c r="G2527">
        <v>0</v>
      </c>
    </row>
    <row r="2528" spans="1:7" x14ac:dyDescent="0.25">
      <c r="A2528">
        <v>2519</v>
      </c>
      <c r="B2528" s="21">
        <f t="shared" si="39"/>
        <v>0</v>
      </c>
      <c r="C2528">
        <v>8.9074000000000008E-5</v>
      </c>
      <c r="E2528">
        <v>0</v>
      </c>
      <c r="F2528">
        <v>0</v>
      </c>
      <c r="G2528">
        <v>0</v>
      </c>
    </row>
    <row r="2529" spans="1:7" x14ac:dyDescent="0.25">
      <c r="A2529">
        <v>2520</v>
      </c>
      <c r="B2529" s="21">
        <f t="shared" si="39"/>
        <v>0</v>
      </c>
      <c r="C2529">
        <v>6.7460900000000003E-5</v>
      </c>
      <c r="E2529">
        <v>0</v>
      </c>
      <c r="F2529">
        <v>0</v>
      </c>
      <c r="G2529">
        <v>0</v>
      </c>
    </row>
    <row r="2530" spans="1:7" x14ac:dyDescent="0.25">
      <c r="A2530">
        <v>2521</v>
      </c>
      <c r="B2530" s="21">
        <f t="shared" si="39"/>
        <v>0</v>
      </c>
      <c r="C2530">
        <v>5.9635200000000001E-5</v>
      </c>
      <c r="E2530">
        <v>0</v>
      </c>
      <c r="F2530">
        <v>0</v>
      </c>
      <c r="G2530">
        <v>0</v>
      </c>
    </row>
    <row r="2531" spans="1:7" x14ac:dyDescent="0.25">
      <c r="A2531">
        <v>2522</v>
      </c>
      <c r="B2531" s="21">
        <f t="shared" si="39"/>
        <v>0</v>
      </c>
      <c r="C2531">
        <v>5.4752600000000002E-5</v>
      </c>
      <c r="E2531">
        <v>0</v>
      </c>
      <c r="F2531">
        <v>0</v>
      </c>
      <c r="G2531">
        <v>0</v>
      </c>
    </row>
    <row r="2532" spans="1:7" x14ac:dyDescent="0.25">
      <c r="A2532">
        <v>2523</v>
      </c>
      <c r="B2532" s="21">
        <f t="shared" si="39"/>
        <v>0</v>
      </c>
      <c r="C2532">
        <v>5.5424900000000005E-5</v>
      </c>
      <c r="E2532">
        <v>0</v>
      </c>
      <c r="F2532">
        <v>0</v>
      </c>
      <c r="G2532">
        <v>0</v>
      </c>
    </row>
    <row r="2533" spans="1:7" x14ac:dyDescent="0.25">
      <c r="A2533">
        <v>2524</v>
      </c>
      <c r="B2533" s="21">
        <f t="shared" si="39"/>
        <v>0</v>
      </c>
      <c r="C2533">
        <v>6.1939200000000005E-5</v>
      </c>
      <c r="E2533">
        <v>0</v>
      </c>
      <c r="F2533">
        <v>0</v>
      </c>
      <c r="G2533">
        <v>0</v>
      </c>
    </row>
    <row r="2534" spans="1:7" x14ac:dyDescent="0.25">
      <c r="A2534">
        <v>2525</v>
      </c>
      <c r="B2534" s="21">
        <f t="shared" si="39"/>
        <v>0</v>
      </c>
      <c r="C2534">
        <v>7.9920799999999996E-5</v>
      </c>
      <c r="E2534">
        <v>0</v>
      </c>
      <c r="F2534">
        <v>0</v>
      </c>
      <c r="G2534">
        <v>0</v>
      </c>
    </row>
    <row r="2535" spans="1:7" x14ac:dyDescent="0.25">
      <c r="A2535">
        <v>2526</v>
      </c>
      <c r="B2535" s="21">
        <f t="shared" si="39"/>
        <v>1.1633647798742137E-2</v>
      </c>
      <c r="C2535">
        <v>1.034156E-4</v>
      </c>
      <c r="E2535">
        <v>1.1633647798742137E-2</v>
      </c>
      <c r="F2535">
        <v>1.227783E-2</v>
      </c>
      <c r="G2535">
        <v>4.3836477987421385E-3</v>
      </c>
    </row>
    <row r="2536" spans="1:7" x14ac:dyDescent="0.25">
      <c r="A2536">
        <v>2527</v>
      </c>
      <c r="B2536" s="21">
        <f t="shared" si="39"/>
        <v>9.5267295597484272E-2</v>
      </c>
      <c r="C2536">
        <v>1.177674E-4</v>
      </c>
      <c r="E2536">
        <v>9.5267295597484272E-2</v>
      </c>
      <c r="F2536">
        <v>0.10624842800000001</v>
      </c>
      <c r="G2536">
        <v>0.1301069182389937</v>
      </c>
    </row>
    <row r="2537" spans="1:7" x14ac:dyDescent="0.25">
      <c r="A2537">
        <v>2528</v>
      </c>
      <c r="B2537" s="21">
        <f t="shared" si="39"/>
        <v>0.31468553459119497</v>
      </c>
      <c r="C2537">
        <v>1.20423E-4</v>
      </c>
      <c r="E2537">
        <v>0.31468553459119497</v>
      </c>
      <c r="F2537">
        <v>0.29221698099999999</v>
      </c>
      <c r="G2537">
        <v>0.50669811320754721</v>
      </c>
    </row>
    <row r="2538" spans="1:7" x14ac:dyDescent="0.25">
      <c r="A2538">
        <v>2529</v>
      </c>
      <c r="B2538" s="21">
        <f t="shared" si="39"/>
        <v>0.61452830188679242</v>
      </c>
      <c r="C2538">
        <v>1.182087E-4</v>
      </c>
      <c r="E2538">
        <v>0.61452830188679242</v>
      </c>
      <c r="F2538">
        <v>0.39850628900000001</v>
      </c>
      <c r="G2538">
        <v>0.82905660377358492</v>
      </c>
    </row>
    <row r="2539" spans="1:7" x14ac:dyDescent="0.25">
      <c r="A2539">
        <v>2530</v>
      </c>
      <c r="B2539" s="21">
        <f t="shared" si="39"/>
        <v>0.75754716981132075</v>
      </c>
      <c r="C2539">
        <v>1.132955E-4</v>
      </c>
      <c r="E2539">
        <v>0.75754716981132075</v>
      </c>
      <c r="F2539">
        <v>0.49539308199999998</v>
      </c>
      <c r="G2539">
        <v>0.86144654088050321</v>
      </c>
    </row>
    <row r="2540" spans="1:7" x14ac:dyDescent="0.25">
      <c r="A2540">
        <v>2531</v>
      </c>
      <c r="B2540" s="21">
        <f t="shared" si="39"/>
        <v>0.83421383647798752</v>
      </c>
      <c r="C2540">
        <v>1.1029349999999999E-4</v>
      </c>
      <c r="E2540">
        <v>0.83421383647798752</v>
      </c>
      <c r="F2540">
        <v>0.55647798699999995</v>
      </c>
      <c r="G2540">
        <v>0.86896226415094346</v>
      </c>
    </row>
    <row r="2541" spans="1:7" x14ac:dyDescent="0.25">
      <c r="A2541">
        <v>2532</v>
      </c>
      <c r="B2541" s="21">
        <f t="shared" si="39"/>
        <v>0.66229559748427669</v>
      </c>
      <c r="C2541">
        <v>1.076947E-4</v>
      </c>
      <c r="E2541">
        <v>0.66229559748427669</v>
      </c>
      <c r="F2541">
        <v>0.465078616</v>
      </c>
      <c r="G2541">
        <v>0.66773584905660377</v>
      </c>
    </row>
    <row r="2542" spans="1:7" x14ac:dyDescent="0.25">
      <c r="A2542">
        <v>2533</v>
      </c>
      <c r="B2542" s="21">
        <f t="shared" si="39"/>
        <v>5.3971698113207546E-2</v>
      </c>
      <c r="C2542">
        <v>1.0494109999999999E-4</v>
      </c>
      <c r="E2542">
        <v>5.3971698113207546E-2</v>
      </c>
      <c r="F2542">
        <v>5.4073899000000002E-2</v>
      </c>
      <c r="G2542">
        <v>5.078301886792453E-2</v>
      </c>
    </row>
    <row r="2543" spans="1:7" x14ac:dyDescent="0.25">
      <c r="A2543">
        <v>2534</v>
      </c>
      <c r="B2543" s="21">
        <f t="shared" si="39"/>
        <v>3.8795597484276731E-2</v>
      </c>
      <c r="C2543">
        <v>1.054281E-4</v>
      </c>
      <c r="E2543">
        <v>3.8795597484276731E-2</v>
      </c>
      <c r="F2543">
        <v>3.9286163999999998E-2</v>
      </c>
      <c r="G2543">
        <v>3.4113207547169816E-2</v>
      </c>
    </row>
    <row r="2544" spans="1:7" x14ac:dyDescent="0.25">
      <c r="A2544">
        <v>2535</v>
      </c>
      <c r="B2544" s="21">
        <f t="shared" si="39"/>
        <v>6.577672955974842E-2</v>
      </c>
      <c r="C2544">
        <v>1.104744E-4</v>
      </c>
      <c r="E2544">
        <v>6.577672955974842E-2</v>
      </c>
      <c r="F2544">
        <v>6.5388365000000004E-2</v>
      </c>
      <c r="G2544">
        <v>5.6679245283018868E-2</v>
      </c>
    </row>
    <row r="2545" spans="1:7" x14ac:dyDescent="0.25">
      <c r="A2545">
        <v>2536</v>
      </c>
      <c r="B2545" s="21">
        <f t="shared" si="39"/>
        <v>0.30002201257861638</v>
      </c>
      <c r="C2545">
        <v>1.1527729999999999E-4</v>
      </c>
      <c r="E2545">
        <v>0.30002201257861638</v>
      </c>
      <c r="F2545">
        <v>0.270314465</v>
      </c>
      <c r="G2545">
        <v>0.43169811320754714</v>
      </c>
    </row>
    <row r="2546" spans="1:7" x14ac:dyDescent="0.25">
      <c r="A2546">
        <v>2537</v>
      </c>
      <c r="B2546" s="21">
        <f t="shared" si="39"/>
        <v>0.21704088050314468</v>
      </c>
      <c r="C2546">
        <v>1.181403E-4</v>
      </c>
      <c r="E2546">
        <v>0.21704088050314468</v>
      </c>
      <c r="F2546">
        <v>0.264968553</v>
      </c>
      <c r="G2546">
        <v>0.53301886792452835</v>
      </c>
    </row>
    <row r="2547" spans="1:7" x14ac:dyDescent="0.25">
      <c r="A2547">
        <v>2538</v>
      </c>
      <c r="B2547" s="21">
        <f t="shared" si="39"/>
        <v>5.3113207547169812E-2</v>
      </c>
      <c r="C2547">
        <v>1.3018430000000001E-4</v>
      </c>
      <c r="E2547">
        <v>5.3113207547169812E-2</v>
      </c>
      <c r="F2547">
        <v>0.109152516</v>
      </c>
      <c r="G2547">
        <v>0.2186069182389937</v>
      </c>
    </row>
    <row r="2548" spans="1:7" x14ac:dyDescent="0.25">
      <c r="A2548">
        <v>2539</v>
      </c>
      <c r="B2548" s="21">
        <f t="shared" si="39"/>
        <v>0</v>
      </c>
      <c r="C2548">
        <v>1.470594E-4</v>
      </c>
      <c r="E2548">
        <v>0</v>
      </c>
      <c r="F2548">
        <v>0</v>
      </c>
      <c r="G2548">
        <v>0</v>
      </c>
    </row>
    <row r="2549" spans="1:7" x14ac:dyDescent="0.25">
      <c r="A2549">
        <v>2540</v>
      </c>
      <c r="B2549" s="21">
        <f t="shared" si="39"/>
        <v>0</v>
      </c>
      <c r="C2549">
        <v>1.5783729999999999E-4</v>
      </c>
      <c r="E2549">
        <v>0</v>
      </c>
      <c r="F2549">
        <v>0</v>
      </c>
      <c r="G2549">
        <v>0</v>
      </c>
    </row>
    <row r="2550" spans="1:7" x14ac:dyDescent="0.25">
      <c r="A2550">
        <v>2541</v>
      </c>
      <c r="B2550" s="21">
        <f t="shared" si="39"/>
        <v>0</v>
      </c>
      <c r="C2550">
        <v>1.457877E-4</v>
      </c>
      <c r="E2550">
        <v>0</v>
      </c>
      <c r="F2550">
        <v>0</v>
      </c>
      <c r="G2550">
        <v>0</v>
      </c>
    </row>
    <row r="2551" spans="1:7" x14ac:dyDescent="0.25">
      <c r="A2551">
        <v>2542</v>
      </c>
      <c r="B2551" s="21">
        <f t="shared" si="39"/>
        <v>0</v>
      </c>
      <c r="C2551">
        <v>1.139038E-4</v>
      </c>
      <c r="E2551">
        <v>0</v>
      </c>
      <c r="F2551">
        <v>0</v>
      </c>
      <c r="G2551">
        <v>0</v>
      </c>
    </row>
    <row r="2552" spans="1:7" x14ac:dyDescent="0.25">
      <c r="A2552">
        <v>2543</v>
      </c>
      <c r="B2552" s="21">
        <f t="shared" si="39"/>
        <v>0</v>
      </c>
      <c r="C2552">
        <v>8.8732699999999998E-5</v>
      </c>
      <c r="E2552">
        <v>0</v>
      </c>
      <c r="F2552">
        <v>0</v>
      </c>
      <c r="G2552">
        <v>0</v>
      </c>
    </row>
    <row r="2553" spans="1:7" x14ac:dyDescent="0.25">
      <c r="A2553">
        <v>2544</v>
      </c>
      <c r="B2553" s="21">
        <f t="shared" si="39"/>
        <v>0</v>
      </c>
      <c r="C2553">
        <v>6.6281299999999992E-5</v>
      </c>
      <c r="E2553">
        <v>0</v>
      </c>
      <c r="F2553">
        <v>0</v>
      </c>
      <c r="G2553">
        <v>0</v>
      </c>
    </row>
    <row r="2554" spans="1:7" x14ac:dyDescent="0.25">
      <c r="A2554">
        <v>2545</v>
      </c>
      <c r="B2554" s="21">
        <f t="shared" si="39"/>
        <v>0</v>
      </c>
      <c r="C2554">
        <v>5.77864E-5</v>
      </c>
      <c r="E2554">
        <v>0</v>
      </c>
      <c r="F2554">
        <v>0</v>
      </c>
      <c r="G2554">
        <v>0</v>
      </c>
    </row>
    <row r="2555" spans="1:7" x14ac:dyDescent="0.25">
      <c r="A2555">
        <v>2546</v>
      </c>
      <c r="B2555" s="21">
        <f t="shared" si="39"/>
        <v>0</v>
      </c>
      <c r="C2555">
        <v>5.38156E-5</v>
      </c>
      <c r="E2555">
        <v>0</v>
      </c>
      <c r="F2555">
        <v>0</v>
      </c>
      <c r="G2555">
        <v>0</v>
      </c>
    </row>
    <row r="2556" spans="1:7" x14ac:dyDescent="0.25">
      <c r="A2556">
        <v>2547</v>
      </c>
      <c r="B2556" s="21">
        <f t="shared" si="39"/>
        <v>0</v>
      </c>
      <c r="C2556">
        <v>5.5251000000000003E-5</v>
      </c>
      <c r="E2556">
        <v>0</v>
      </c>
      <c r="F2556">
        <v>0</v>
      </c>
      <c r="G2556">
        <v>0</v>
      </c>
    </row>
    <row r="2557" spans="1:7" x14ac:dyDescent="0.25">
      <c r="A2557">
        <v>2548</v>
      </c>
      <c r="B2557" s="21">
        <f t="shared" si="39"/>
        <v>0</v>
      </c>
      <c r="C2557">
        <v>6.0795499999999998E-5</v>
      </c>
      <c r="E2557">
        <v>0</v>
      </c>
      <c r="F2557">
        <v>0</v>
      </c>
      <c r="G2557">
        <v>0</v>
      </c>
    </row>
    <row r="2558" spans="1:7" x14ac:dyDescent="0.25">
      <c r="A2558">
        <v>2549</v>
      </c>
      <c r="B2558" s="21">
        <f t="shared" si="39"/>
        <v>0</v>
      </c>
      <c r="C2558">
        <v>7.6569799999999993E-5</v>
      </c>
      <c r="E2558">
        <v>0</v>
      </c>
      <c r="F2558">
        <v>0</v>
      </c>
      <c r="G2558">
        <v>0</v>
      </c>
    </row>
    <row r="2559" spans="1:7" x14ac:dyDescent="0.25">
      <c r="A2559">
        <v>2550</v>
      </c>
      <c r="B2559" s="21">
        <f t="shared" si="39"/>
        <v>3.5399371069182388E-2</v>
      </c>
      <c r="C2559">
        <v>1.019739E-4</v>
      </c>
      <c r="E2559">
        <v>3.5399371069182388E-2</v>
      </c>
      <c r="F2559">
        <v>6.6452830000000004E-2</v>
      </c>
      <c r="G2559">
        <v>0.11748113207547169</v>
      </c>
    </row>
    <row r="2560" spans="1:7" x14ac:dyDescent="0.25">
      <c r="A2560">
        <v>2551</v>
      </c>
      <c r="B2560" s="21">
        <f t="shared" si="39"/>
        <v>0.18223584905660378</v>
      </c>
      <c r="C2560">
        <v>1.148833E-4</v>
      </c>
      <c r="E2560">
        <v>0.18223584905660378</v>
      </c>
      <c r="F2560">
        <v>0.24108490599999999</v>
      </c>
      <c r="G2560">
        <v>0.47773584905660377</v>
      </c>
    </row>
    <row r="2561" spans="1:7" x14ac:dyDescent="0.25">
      <c r="A2561">
        <v>2552</v>
      </c>
      <c r="B2561" s="21">
        <f t="shared" si="39"/>
        <v>0.40836477987421382</v>
      </c>
      <c r="C2561">
        <v>1.180431E-4</v>
      </c>
      <c r="E2561">
        <v>0.40836477987421382</v>
      </c>
      <c r="F2561">
        <v>0.361839623</v>
      </c>
      <c r="G2561">
        <v>0.72584905660377352</v>
      </c>
    </row>
    <row r="2562" spans="1:7" x14ac:dyDescent="0.25">
      <c r="A2562">
        <v>2553</v>
      </c>
      <c r="B2562" s="21">
        <f t="shared" si="39"/>
        <v>0.61452830188679242</v>
      </c>
      <c r="C2562">
        <v>1.1686360000000001E-4</v>
      </c>
      <c r="E2562">
        <v>0.61452830188679242</v>
      </c>
      <c r="F2562">
        <v>0.400597484</v>
      </c>
      <c r="G2562">
        <v>0.82710691823899363</v>
      </c>
    </row>
    <row r="2563" spans="1:7" x14ac:dyDescent="0.25">
      <c r="A2563">
        <v>2554</v>
      </c>
      <c r="B2563" s="21">
        <f t="shared" si="39"/>
        <v>0.75468553459119503</v>
      </c>
      <c r="C2563">
        <v>1.125448E-4</v>
      </c>
      <c r="E2563">
        <v>0.75468553459119503</v>
      </c>
      <c r="F2563">
        <v>0.49663521999999999</v>
      </c>
      <c r="G2563">
        <v>0.85713836477987415</v>
      </c>
    </row>
    <row r="2564" spans="1:7" x14ac:dyDescent="0.25">
      <c r="A2564">
        <v>2555</v>
      </c>
      <c r="B2564" s="21">
        <f t="shared" si="39"/>
        <v>0.82544025157232703</v>
      </c>
      <c r="C2564">
        <v>1.126513E-4</v>
      </c>
      <c r="E2564">
        <v>0.82544025157232703</v>
      </c>
      <c r="F2564">
        <v>0.553459119</v>
      </c>
      <c r="G2564">
        <v>0.85893081761006296</v>
      </c>
    </row>
    <row r="2565" spans="1:7" x14ac:dyDescent="0.25">
      <c r="A2565">
        <v>2556</v>
      </c>
      <c r="B2565" s="21">
        <f t="shared" si="39"/>
        <v>0.84757861635220133</v>
      </c>
      <c r="C2565">
        <v>1.106951E-4</v>
      </c>
      <c r="E2565">
        <v>0.84757861635220133</v>
      </c>
      <c r="F2565">
        <v>0.57352201300000005</v>
      </c>
      <c r="G2565">
        <v>0.85591194968553463</v>
      </c>
    </row>
    <row r="2566" spans="1:7" x14ac:dyDescent="0.25">
      <c r="A2566">
        <v>2557</v>
      </c>
      <c r="B2566" s="21">
        <f t="shared" ref="B2566:B2629" si="40">IF(rodzaj=$E$6,E2566,IF(rodzaj=$F$6,F2566,G2566))</f>
        <v>0.65018867924528301</v>
      </c>
      <c r="C2566">
        <v>1.1195339999999999E-4</v>
      </c>
      <c r="E2566">
        <v>0.65018867924528301</v>
      </c>
      <c r="F2566">
        <v>0.45652515700000001</v>
      </c>
      <c r="G2566">
        <v>0.66801886792452836</v>
      </c>
    </row>
    <row r="2567" spans="1:7" x14ac:dyDescent="0.25">
      <c r="A2567">
        <v>2558</v>
      </c>
      <c r="B2567" s="21">
        <f t="shared" si="40"/>
        <v>0.29052201257861637</v>
      </c>
      <c r="C2567">
        <v>1.119981E-4</v>
      </c>
      <c r="E2567">
        <v>0.29052201257861637</v>
      </c>
      <c r="F2567">
        <v>0.24932389899999999</v>
      </c>
      <c r="G2567">
        <v>0.29417295597484278</v>
      </c>
    </row>
    <row r="2568" spans="1:7" x14ac:dyDescent="0.25">
      <c r="A2568">
        <v>2559</v>
      </c>
      <c r="B2568" s="21">
        <f t="shared" si="40"/>
        <v>0.54644654088050315</v>
      </c>
      <c r="C2568">
        <v>1.1504539999999999E-4</v>
      </c>
      <c r="E2568">
        <v>0.54644654088050315</v>
      </c>
      <c r="F2568">
        <v>0.373569182</v>
      </c>
      <c r="G2568">
        <v>0.6974842767295597</v>
      </c>
    </row>
    <row r="2569" spans="1:7" x14ac:dyDescent="0.25">
      <c r="A2569">
        <v>2560</v>
      </c>
      <c r="B2569" s="21">
        <f t="shared" si="40"/>
        <v>0.35487421383647799</v>
      </c>
      <c r="C2569">
        <v>1.197781E-4</v>
      </c>
      <c r="E2569">
        <v>0.35487421383647799</v>
      </c>
      <c r="F2569">
        <v>0.31014150899999998</v>
      </c>
      <c r="G2569">
        <v>0.5524842767295598</v>
      </c>
    </row>
    <row r="2570" spans="1:7" x14ac:dyDescent="0.25">
      <c r="A2570">
        <v>2561</v>
      </c>
      <c r="B2570" s="21">
        <f t="shared" si="40"/>
        <v>0.2187735849056604</v>
      </c>
      <c r="C2570">
        <v>1.276343E-4</v>
      </c>
      <c r="E2570">
        <v>0.2187735849056604</v>
      </c>
      <c r="F2570">
        <v>0.26797169799999998</v>
      </c>
      <c r="G2570">
        <v>0.5421698113207547</v>
      </c>
    </row>
    <row r="2571" spans="1:7" x14ac:dyDescent="0.25">
      <c r="A2571">
        <v>2562</v>
      </c>
      <c r="B2571" s="21">
        <f t="shared" si="40"/>
        <v>5.2849056603773585E-2</v>
      </c>
      <c r="C2571">
        <v>1.352263E-4</v>
      </c>
      <c r="E2571">
        <v>5.2849056603773585E-2</v>
      </c>
      <c r="F2571">
        <v>0.102783019</v>
      </c>
      <c r="G2571">
        <v>0.19841509433962265</v>
      </c>
    </row>
    <row r="2572" spans="1:7" x14ac:dyDescent="0.25">
      <c r="A2572">
        <v>2563</v>
      </c>
      <c r="B2572" s="21">
        <f t="shared" si="40"/>
        <v>0</v>
      </c>
      <c r="C2572">
        <v>1.491304E-4</v>
      </c>
      <c r="E2572">
        <v>0</v>
      </c>
      <c r="F2572">
        <v>0</v>
      </c>
      <c r="G2572">
        <v>0</v>
      </c>
    </row>
    <row r="2573" spans="1:7" x14ac:dyDescent="0.25">
      <c r="A2573">
        <v>2564</v>
      </c>
      <c r="B2573" s="21">
        <f t="shared" si="40"/>
        <v>0</v>
      </c>
      <c r="C2573">
        <v>1.5236340000000001E-4</v>
      </c>
      <c r="E2573">
        <v>0</v>
      </c>
      <c r="F2573">
        <v>0</v>
      </c>
      <c r="G2573">
        <v>0</v>
      </c>
    </row>
    <row r="2574" spans="1:7" x14ac:dyDescent="0.25">
      <c r="A2574">
        <v>2565</v>
      </c>
      <c r="B2574" s="21">
        <f t="shared" si="40"/>
        <v>0</v>
      </c>
      <c r="C2574">
        <v>1.370586E-4</v>
      </c>
      <c r="E2574">
        <v>0</v>
      </c>
      <c r="F2574">
        <v>0</v>
      </c>
      <c r="G2574">
        <v>0</v>
      </c>
    </row>
    <row r="2575" spans="1:7" x14ac:dyDescent="0.25">
      <c r="A2575">
        <v>2566</v>
      </c>
      <c r="B2575" s="21">
        <f t="shared" si="40"/>
        <v>0</v>
      </c>
      <c r="C2575">
        <v>1.1377280000000001E-4</v>
      </c>
      <c r="E2575">
        <v>0</v>
      </c>
      <c r="F2575">
        <v>0</v>
      </c>
      <c r="G2575">
        <v>0</v>
      </c>
    </row>
    <row r="2576" spans="1:7" x14ac:dyDescent="0.25">
      <c r="A2576">
        <v>2567</v>
      </c>
      <c r="B2576" s="21">
        <f t="shared" si="40"/>
        <v>0</v>
      </c>
      <c r="C2576">
        <v>9.0702899999999995E-5</v>
      </c>
      <c r="E2576">
        <v>0</v>
      </c>
      <c r="F2576">
        <v>0</v>
      </c>
      <c r="G2576">
        <v>0</v>
      </c>
    </row>
    <row r="2577" spans="1:7" x14ac:dyDescent="0.25">
      <c r="A2577">
        <v>2568</v>
      </c>
      <c r="B2577" s="21">
        <f t="shared" si="40"/>
        <v>0</v>
      </c>
      <c r="C2577">
        <v>7.0326499999999998E-5</v>
      </c>
      <c r="E2577">
        <v>0</v>
      </c>
      <c r="F2577">
        <v>0</v>
      </c>
      <c r="G2577">
        <v>0</v>
      </c>
    </row>
    <row r="2578" spans="1:7" x14ac:dyDescent="0.25">
      <c r="A2578">
        <v>2569</v>
      </c>
      <c r="B2578" s="21">
        <f t="shared" si="40"/>
        <v>0</v>
      </c>
      <c r="C2578">
        <v>6.0474400000000005E-5</v>
      </c>
      <c r="E2578">
        <v>0</v>
      </c>
      <c r="F2578">
        <v>0</v>
      </c>
      <c r="G2578">
        <v>0</v>
      </c>
    </row>
    <row r="2579" spans="1:7" x14ac:dyDescent="0.25">
      <c r="A2579">
        <v>2570</v>
      </c>
      <c r="B2579" s="21">
        <f t="shared" si="40"/>
        <v>0</v>
      </c>
      <c r="C2579">
        <v>5.4610400000000001E-5</v>
      </c>
      <c r="E2579">
        <v>0</v>
      </c>
      <c r="F2579">
        <v>0</v>
      </c>
      <c r="G2579">
        <v>0</v>
      </c>
    </row>
    <row r="2580" spans="1:7" x14ac:dyDescent="0.25">
      <c r="A2580">
        <v>2571</v>
      </c>
      <c r="B2580" s="21">
        <f t="shared" si="40"/>
        <v>0</v>
      </c>
      <c r="C2580">
        <v>5.5197E-5</v>
      </c>
      <c r="E2580">
        <v>0</v>
      </c>
      <c r="F2580">
        <v>0</v>
      </c>
      <c r="G2580">
        <v>0</v>
      </c>
    </row>
    <row r="2581" spans="1:7" x14ac:dyDescent="0.25">
      <c r="A2581">
        <v>2572</v>
      </c>
      <c r="B2581" s="21">
        <f t="shared" si="40"/>
        <v>0</v>
      </c>
      <c r="C2581">
        <v>5.8598599999999998E-5</v>
      </c>
      <c r="E2581">
        <v>0</v>
      </c>
      <c r="F2581">
        <v>0</v>
      </c>
      <c r="G2581">
        <v>0</v>
      </c>
    </row>
    <row r="2582" spans="1:7" x14ac:dyDescent="0.25">
      <c r="A2582">
        <v>2573</v>
      </c>
      <c r="B2582" s="21">
        <f t="shared" si="40"/>
        <v>0</v>
      </c>
      <c r="C2582">
        <v>6.7751500000000003E-5</v>
      </c>
      <c r="E2582">
        <v>0</v>
      </c>
      <c r="F2582">
        <v>0</v>
      </c>
      <c r="G2582">
        <v>0</v>
      </c>
    </row>
    <row r="2583" spans="1:7" x14ac:dyDescent="0.25">
      <c r="A2583">
        <v>2574</v>
      </c>
      <c r="B2583" s="21">
        <f t="shared" si="40"/>
        <v>0</v>
      </c>
      <c r="C2583">
        <v>8.4817100000000005E-5</v>
      </c>
      <c r="E2583">
        <v>0</v>
      </c>
      <c r="F2583">
        <v>0</v>
      </c>
      <c r="G2583">
        <v>0</v>
      </c>
    </row>
    <row r="2584" spans="1:7" x14ac:dyDescent="0.25">
      <c r="A2584">
        <v>2575</v>
      </c>
      <c r="B2584" s="21">
        <f t="shared" si="40"/>
        <v>0</v>
      </c>
      <c r="C2584">
        <v>1.056393E-4</v>
      </c>
      <c r="E2584">
        <v>0</v>
      </c>
      <c r="F2584">
        <v>0</v>
      </c>
      <c r="G2584">
        <v>0</v>
      </c>
    </row>
    <row r="2585" spans="1:7" x14ac:dyDescent="0.25">
      <c r="A2585">
        <v>2576</v>
      </c>
      <c r="B2585" s="21">
        <f t="shared" si="40"/>
        <v>0</v>
      </c>
      <c r="C2585">
        <v>1.1967819999999999E-4</v>
      </c>
      <c r="E2585">
        <v>0</v>
      </c>
      <c r="F2585">
        <v>0</v>
      </c>
      <c r="G2585">
        <v>0</v>
      </c>
    </row>
    <row r="2586" spans="1:7" x14ac:dyDescent="0.25">
      <c r="A2586">
        <v>2577</v>
      </c>
      <c r="B2586" s="21">
        <f t="shared" si="40"/>
        <v>0</v>
      </c>
      <c r="C2586">
        <v>1.299196E-4</v>
      </c>
      <c r="E2586">
        <v>0</v>
      </c>
      <c r="F2586">
        <v>0</v>
      </c>
      <c r="G2586">
        <v>0</v>
      </c>
    </row>
    <row r="2587" spans="1:7" x14ac:dyDescent="0.25">
      <c r="A2587">
        <v>2578</v>
      </c>
      <c r="B2587" s="21">
        <f t="shared" si="40"/>
        <v>0</v>
      </c>
      <c r="C2587">
        <v>1.3258779999999998E-4</v>
      </c>
      <c r="E2587">
        <v>0</v>
      </c>
      <c r="F2587">
        <v>0</v>
      </c>
      <c r="G2587">
        <v>0</v>
      </c>
    </row>
    <row r="2588" spans="1:7" x14ac:dyDescent="0.25">
      <c r="A2588">
        <v>2579</v>
      </c>
      <c r="B2588" s="21">
        <f t="shared" si="40"/>
        <v>0</v>
      </c>
      <c r="C2588">
        <v>1.345521E-4</v>
      </c>
      <c r="E2588">
        <v>0</v>
      </c>
      <c r="F2588">
        <v>0</v>
      </c>
      <c r="G2588">
        <v>0</v>
      </c>
    </row>
    <row r="2589" spans="1:7" x14ac:dyDescent="0.25">
      <c r="A2589">
        <v>2580</v>
      </c>
      <c r="B2589" s="21">
        <f t="shared" si="40"/>
        <v>0</v>
      </c>
      <c r="C2589">
        <v>1.3663029999999999E-4</v>
      </c>
      <c r="E2589">
        <v>0</v>
      </c>
      <c r="F2589">
        <v>0</v>
      </c>
      <c r="G2589">
        <v>0</v>
      </c>
    </row>
    <row r="2590" spans="1:7" x14ac:dyDescent="0.25">
      <c r="A2590">
        <v>2581</v>
      </c>
      <c r="B2590" s="21">
        <f t="shared" si="40"/>
        <v>0</v>
      </c>
      <c r="C2590">
        <v>1.378529E-4</v>
      </c>
      <c r="E2590">
        <v>0</v>
      </c>
      <c r="F2590">
        <v>0</v>
      </c>
      <c r="G2590">
        <v>0</v>
      </c>
    </row>
    <row r="2591" spans="1:7" x14ac:dyDescent="0.25">
      <c r="A2591">
        <v>2582</v>
      </c>
      <c r="B2591" s="21">
        <f t="shared" si="40"/>
        <v>0</v>
      </c>
      <c r="C2591">
        <v>1.366893E-4</v>
      </c>
      <c r="E2591">
        <v>0</v>
      </c>
      <c r="F2591">
        <v>0</v>
      </c>
      <c r="G2591">
        <v>0</v>
      </c>
    </row>
    <row r="2592" spans="1:7" x14ac:dyDescent="0.25">
      <c r="A2592">
        <v>2583</v>
      </c>
      <c r="B2592" s="21">
        <f t="shared" si="40"/>
        <v>0</v>
      </c>
      <c r="C2592">
        <v>1.352293E-4</v>
      </c>
      <c r="E2592">
        <v>0</v>
      </c>
      <c r="F2592">
        <v>0</v>
      </c>
      <c r="G2592">
        <v>0</v>
      </c>
    </row>
    <row r="2593" spans="1:7" x14ac:dyDescent="0.25">
      <c r="A2593">
        <v>2584</v>
      </c>
      <c r="B2593" s="21">
        <f t="shared" si="40"/>
        <v>0</v>
      </c>
      <c r="C2593">
        <v>1.3257779999999999E-4</v>
      </c>
      <c r="E2593">
        <v>0</v>
      </c>
      <c r="F2593">
        <v>0</v>
      </c>
      <c r="G2593">
        <v>0</v>
      </c>
    </row>
    <row r="2594" spans="1:7" x14ac:dyDescent="0.25">
      <c r="A2594">
        <v>2585</v>
      </c>
      <c r="B2594" s="21">
        <f t="shared" si="40"/>
        <v>0</v>
      </c>
      <c r="C2594">
        <v>1.3109950000000001E-4</v>
      </c>
      <c r="E2594">
        <v>0</v>
      </c>
      <c r="F2594">
        <v>0</v>
      </c>
      <c r="G2594">
        <v>0</v>
      </c>
    </row>
    <row r="2595" spans="1:7" x14ac:dyDescent="0.25">
      <c r="A2595">
        <v>2586</v>
      </c>
      <c r="B2595" s="21">
        <f t="shared" si="40"/>
        <v>0</v>
      </c>
      <c r="C2595">
        <v>1.3627419999999999E-4</v>
      </c>
      <c r="E2595">
        <v>0</v>
      </c>
      <c r="F2595">
        <v>0</v>
      </c>
      <c r="G2595">
        <v>0</v>
      </c>
    </row>
    <row r="2596" spans="1:7" x14ac:dyDescent="0.25">
      <c r="A2596">
        <v>2587</v>
      </c>
      <c r="B2596" s="21">
        <f t="shared" si="40"/>
        <v>0</v>
      </c>
      <c r="C2596">
        <v>1.483403E-4</v>
      </c>
      <c r="E2596">
        <v>0</v>
      </c>
      <c r="F2596">
        <v>0</v>
      </c>
      <c r="G2596">
        <v>0</v>
      </c>
    </row>
    <row r="2597" spans="1:7" x14ac:dyDescent="0.25">
      <c r="A2597">
        <v>2588</v>
      </c>
      <c r="B2597" s="21">
        <f t="shared" si="40"/>
        <v>0</v>
      </c>
      <c r="C2597">
        <v>1.5417509999999997E-4</v>
      </c>
      <c r="E2597">
        <v>0</v>
      </c>
      <c r="F2597">
        <v>0</v>
      </c>
      <c r="G2597">
        <v>0</v>
      </c>
    </row>
    <row r="2598" spans="1:7" x14ac:dyDescent="0.25">
      <c r="A2598">
        <v>2589</v>
      </c>
      <c r="B2598" s="21">
        <f t="shared" si="40"/>
        <v>0</v>
      </c>
      <c r="C2598">
        <v>1.4239419999999999E-4</v>
      </c>
      <c r="E2598">
        <v>0</v>
      </c>
      <c r="F2598">
        <v>0</v>
      </c>
      <c r="G2598">
        <v>0</v>
      </c>
    </row>
    <row r="2599" spans="1:7" x14ac:dyDescent="0.25">
      <c r="A2599">
        <v>2590</v>
      </c>
      <c r="B2599" s="21">
        <f t="shared" si="40"/>
        <v>0</v>
      </c>
      <c r="C2599">
        <v>1.212519E-4</v>
      </c>
      <c r="E2599">
        <v>0</v>
      </c>
      <c r="F2599">
        <v>0</v>
      </c>
      <c r="G2599">
        <v>0</v>
      </c>
    </row>
    <row r="2600" spans="1:7" x14ac:dyDescent="0.25">
      <c r="A2600">
        <v>2591</v>
      </c>
      <c r="B2600" s="21">
        <f t="shared" si="40"/>
        <v>0</v>
      </c>
      <c r="C2600">
        <v>9.728909999999999E-5</v>
      </c>
      <c r="E2600">
        <v>0</v>
      </c>
      <c r="F2600">
        <v>0</v>
      </c>
      <c r="G2600">
        <v>0</v>
      </c>
    </row>
    <row r="2601" spans="1:7" x14ac:dyDescent="0.25">
      <c r="A2601">
        <v>2592</v>
      </c>
      <c r="B2601" s="21">
        <f t="shared" si="40"/>
        <v>0</v>
      </c>
      <c r="C2601">
        <v>7.5811599999999998E-5</v>
      </c>
      <c r="E2601">
        <v>0</v>
      </c>
      <c r="F2601">
        <v>0</v>
      </c>
      <c r="G2601">
        <v>0</v>
      </c>
    </row>
    <row r="2602" spans="1:7" x14ac:dyDescent="0.25">
      <c r="A2602">
        <v>2593</v>
      </c>
      <c r="B2602" s="21">
        <f t="shared" si="40"/>
        <v>0</v>
      </c>
      <c r="C2602">
        <v>6.33739E-5</v>
      </c>
      <c r="E2602">
        <v>0</v>
      </c>
      <c r="F2602">
        <v>0</v>
      </c>
      <c r="G2602">
        <v>0</v>
      </c>
    </row>
    <row r="2603" spans="1:7" x14ac:dyDescent="0.25">
      <c r="A2603">
        <v>2594</v>
      </c>
      <c r="B2603" s="21">
        <f t="shared" si="40"/>
        <v>0</v>
      </c>
      <c r="C2603">
        <v>5.7284499999999997E-5</v>
      </c>
      <c r="E2603">
        <v>0</v>
      </c>
      <c r="F2603">
        <v>0</v>
      </c>
      <c r="G2603">
        <v>0</v>
      </c>
    </row>
    <row r="2604" spans="1:7" x14ac:dyDescent="0.25">
      <c r="A2604">
        <v>2595</v>
      </c>
      <c r="B2604" s="21">
        <f t="shared" si="40"/>
        <v>0</v>
      </c>
      <c r="C2604">
        <v>5.6597E-5</v>
      </c>
      <c r="E2604">
        <v>0</v>
      </c>
      <c r="F2604">
        <v>0</v>
      </c>
      <c r="G2604">
        <v>0</v>
      </c>
    </row>
    <row r="2605" spans="1:7" x14ac:dyDescent="0.25">
      <c r="A2605">
        <v>2596</v>
      </c>
      <c r="B2605" s="21">
        <f t="shared" si="40"/>
        <v>0</v>
      </c>
      <c r="C2605">
        <v>5.7016799999999999E-5</v>
      </c>
      <c r="E2605">
        <v>0</v>
      </c>
      <c r="F2605">
        <v>0</v>
      </c>
      <c r="G2605">
        <v>0</v>
      </c>
    </row>
    <row r="2606" spans="1:7" x14ac:dyDescent="0.25">
      <c r="A2606">
        <v>2597</v>
      </c>
      <c r="B2606" s="21">
        <f t="shared" si="40"/>
        <v>0</v>
      </c>
      <c r="C2606">
        <v>6.3708700000000002E-5</v>
      </c>
      <c r="E2606">
        <v>0</v>
      </c>
      <c r="F2606">
        <v>0</v>
      </c>
      <c r="G2606">
        <v>0</v>
      </c>
    </row>
    <row r="2607" spans="1:7" x14ac:dyDescent="0.25">
      <c r="A2607">
        <v>2598</v>
      </c>
      <c r="B2607" s="21">
        <f t="shared" si="40"/>
        <v>8.9849056603773583E-3</v>
      </c>
      <c r="C2607">
        <v>7.8333999999999999E-5</v>
      </c>
      <c r="E2607">
        <v>8.9849056603773583E-3</v>
      </c>
      <c r="F2607">
        <v>8.354874E-3</v>
      </c>
      <c r="G2607">
        <v>0</v>
      </c>
    </row>
    <row r="2608" spans="1:7" x14ac:dyDescent="0.25">
      <c r="A2608">
        <v>2599</v>
      </c>
      <c r="B2608" s="21">
        <f t="shared" si="40"/>
        <v>3.9820754716981134E-2</v>
      </c>
      <c r="C2608">
        <v>9.7281099999999999E-5</v>
      </c>
      <c r="E2608">
        <v>3.9820754716981134E-2</v>
      </c>
      <c r="F2608">
        <v>4.0102200999999997E-2</v>
      </c>
      <c r="G2608">
        <v>2.6560377358490567E-2</v>
      </c>
    </row>
    <row r="2609" spans="1:7" x14ac:dyDescent="0.25">
      <c r="A2609">
        <v>2600</v>
      </c>
      <c r="B2609" s="21">
        <f t="shared" si="40"/>
        <v>0.36081761006289309</v>
      </c>
      <c r="C2609">
        <v>1.1435440000000001E-4</v>
      </c>
      <c r="E2609">
        <v>0.36081761006289309</v>
      </c>
      <c r="F2609">
        <v>0.32911949699999998</v>
      </c>
      <c r="G2609">
        <v>0.60959119496855341</v>
      </c>
    </row>
    <row r="2610" spans="1:7" x14ac:dyDescent="0.25">
      <c r="A2610">
        <v>2601</v>
      </c>
      <c r="B2610" s="21">
        <f t="shared" si="40"/>
        <v>0.60698113207547166</v>
      </c>
      <c r="C2610">
        <v>1.2988480000000001E-4</v>
      </c>
      <c r="E2610">
        <v>0.60698113207547166</v>
      </c>
      <c r="F2610">
        <v>0.40147798699999998</v>
      </c>
      <c r="G2610">
        <v>0.8124213836477987</v>
      </c>
    </row>
    <row r="2611" spans="1:7" x14ac:dyDescent="0.25">
      <c r="A2611">
        <v>2602</v>
      </c>
      <c r="B2611" s="21">
        <f t="shared" si="40"/>
        <v>0.75682389937106909</v>
      </c>
      <c r="C2611">
        <v>1.3671849999999998E-4</v>
      </c>
      <c r="E2611">
        <v>0.75682389937106909</v>
      </c>
      <c r="F2611">
        <v>0.50240565999999998</v>
      </c>
      <c r="G2611">
        <v>0.85657232704402519</v>
      </c>
    </row>
    <row r="2612" spans="1:7" x14ac:dyDescent="0.25">
      <c r="A2612">
        <v>2603</v>
      </c>
      <c r="B2612" s="21">
        <f t="shared" si="40"/>
        <v>0.82786163522012579</v>
      </c>
      <c r="C2612">
        <v>1.3857830000000001E-4</v>
      </c>
      <c r="E2612">
        <v>0.82786163522012579</v>
      </c>
      <c r="F2612">
        <v>0.56037735799999999</v>
      </c>
      <c r="G2612">
        <v>0.85940251572327042</v>
      </c>
    </row>
    <row r="2613" spans="1:7" x14ac:dyDescent="0.25">
      <c r="A2613">
        <v>2604</v>
      </c>
      <c r="B2613" s="21">
        <f t="shared" si="40"/>
        <v>0.85264150943396233</v>
      </c>
      <c r="C2613">
        <v>1.3269719999999999E-4</v>
      </c>
      <c r="E2613">
        <v>0.85264150943396233</v>
      </c>
      <c r="F2613">
        <v>0.58294025199999999</v>
      </c>
      <c r="G2613">
        <v>0.8596540880503144</v>
      </c>
    </row>
    <row r="2614" spans="1:7" x14ac:dyDescent="0.25">
      <c r="A2614">
        <v>2605</v>
      </c>
      <c r="B2614" s="21">
        <f t="shared" si="40"/>
        <v>0.79993710691823905</v>
      </c>
      <c r="C2614">
        <v>1.2766239999999999E-4</v>
      </c>
      <c r="E2614">
        <v>0.79993710691823905</v>
      </c>
      <c r="F2614">
        <v>0.544056604</v>
      </c>
      <c r="G2614">
        <v>0.82330188679245275</v>
      </c>
    </row>
    <row r="2615" spans="1:7" x14ac:dyDescent="0.25">
      <c r="A2615">
        <v>2606</v>
      </c>
      <c r="B2615" s="21">
        <f t="shared" si="40"/>
        <v>0.43261006289308179</v>
      </c>
      <c r="C2615">
        <v>1.183739E-4</v>
      </c>
      <c r="E2615">
        <v>0.43261006289308179</v>
      </c>
      <c r="F2615">
        <v>0.33797169799999999</v>
      </c>
      <c r="G2615">
        <v>0.45968553459119493</v>
      </c>
    </row>
    <row r="2616" spans="1:7" x14ac:dyDescent="0.25">
      <c r="A2616">
        <v>2607</v>
      </c>
      <c r="B2616" s="21">
        <f t="shared" si="40"/>
        <v>0.22832704402515724</v>
      </c>
      <c r="C2616">
        <v>1.1146310000000001E-4</v>
      </c>
      <c r="E2616">
        <v>0.22832704402515724</v>
      </c>
      <c r="F2616">
        <v>0.202106918</v>
      </c>
      <c r="G2616">
        <v>0.23904088050314465</v>
      </c>
    </row>
    <row r="2617" spans="1:7" x14ac:dyDescent="0.25">
      <c r="A2617">
        <v>2608</v>
      </c>
      <c r="B2617" s="21">
        <f t="shared" si="40"/>
        <v>0.29045283018867923</v>
      </c>
      <c r="C2617">
        <v>1.073633E-4</v>
      </c>
      <c r="E2617">
        <v>0.29045283018867923</v>
      </c>
      <c r="F2617">
        <v>0.26411949699999998</v>
      </c>
      <c r="G2617">
        <v>0.41279874213836482</v>
      </c>
    </row>
    <row r="2618" spans="1:7" x14ac:dyDescent="0.25">
      <c r="A2618">
        <v>2609</v>
      </c>
      <c r="B2618" s="21">
        <f t="shared" si="40"/>
        <v>5.2044025157232707E-2</v>
      </c>
      <c r="C2618">
        <v>1.098817E-4</v>
      </c>
      <c r="E2618">
        <v>5.2044025157232707E-2</v>
      </c>
      <c r="F2618">
        <v>5.2566038000000002E-2</v>
      </c>
      <c r="G2618">
        <v>4.0572327044025164E-2</v>
      </c>
    </row>
    <row r="2619" spans="1:7" x14ac:dyDescent="0.25">
      <c r="A2619">
        <v>2610</v>
      </c>
      <c r="B2619" s="21">
        <f t="shared" si="40"/>
        <v>1.9605345911949686E-2</v>
      </c>
      <c r="C2619">
        <v>1.212063E-4</v>
      </c>
      <c r="E2619">
        <v>1.9605345911949686E-2</v>
      </c>
      <c r="F2619">
        <v>2.0591195E-2</v>
      </c>
      <c r="G2619">
        <v>1.1377987421383649E-2</v>
      </c>
    </row>
    <row r="2620" spans="1:7" x14ac:dyDescent="0.25">
      <c r="A2620">
        <v>2611</v>
      </c>
      <c r="B2620" s="21">
        <f t="shared" si="40"/>
        <v>0</v>
      </c>
      <c r="C2620">
        <v>1.412497E-4</v>
      </c>
      <c r="E2620">
        <v>0</v>
      </c>
      <c r="F2620">
        <v>0</v>
      </c>
      <c r="G2620">
        <v>0</v>
      </c>
    </row>
    <row r="2621" spans="1:7" x14ac:dyDescent="0.25">
      <c r="A2621">
        <v>2612</v>
      </c>
      <c r="B2621" s="21">
        <f t="shared" si="40"/>
        <v>0</v>
      </c>
      <c r="C2621">
        <v>1.487038E-4</v>
      </c>
      <c r="E2621">
        <v>0</v>
      </c>
      <c r="F2621">
        <v>0</v>
      </c>
      <c r="G2621">
        <v>0</v>
      </c>
    </row>
    <row r="2622" spans="1:7" x14ac:dyDescent="0.25">
      <c r="A2622">
        <v>2613</v>
      </c>
      <c r="B2622" s="21">
        <f t="shared" si="40"/>
        <v>0</v>
      </c>
      <c r="C2622">
        <v>1.367904E-4</v>
      </c>
      <c r="E2622">
        <v>0</v>
      </c>
      <c r="F2622">
        <v>0</v>
      </c>
      <c r="G2622">
        <v>0</v>
      </c>
    </row>
    <row r="2623" spans="1:7" x14ac:dyDescent="0.25">
      <c r="A2623">
        <v>2614</v>
      </c>
      <c r="B2623" s="21">
        <f t="shared" si="40"/>
        <v>0</v>
      </c>
      <c r="C2623">
        <v>1.1054789999999999E-4</v>
      </c>
      <c r="E2623">
        <v>0</v>
      </c>
      <c r="F2623">
        <v>0</v>
      </c>
      <c r="G2623">
        <v>0</v>
      </c>
    </row>
    <row r="2624" spans="1:7" x14ac:dyDescent="0.25">
      <c r="A2624">
        <v>2615</v>
      </c>
      <c r="B2624" s="21">
        <f t="shared" si="40"/>
        <v>0</v>
      </c>
      <c r="C2624">
        <v>8.4518999999999995E-5</v>
      </c>
      <c r="E2624">
        <v>0</v>
      </c>
      <c r="F2624">
        <v>0</v>
      </c>
      <c r="G2624">
        <v>0</v>
      </c>
    </row>
    <row r="2625" spans="1:7" x14ac:dyDescent="0.25">
      <c r="A2625">
        <v>2616</v>
      </c>
      <c r="B2625" s="21">
        <f t="shared" si="40"/>
        <v>0</v>
      </c>
      <c r="C2625">
        <v>6.5600900000000004E-5</v>
      </c>
      <c r="E2625">
        <v>0</v>
      </c>
      <c r="F2625">
        <v>0</v>
      </c>
      <c r="G2625">
        <v>0</v>
      </c>
    </row>
    <row r="2626" spans="1:7" x14ac:dyDescent="0.25">
      <c r="A2626">
        <v>2617</v>
      </c>
      <c r="B2626" s="21">
        <f t="shared" si="40"/>
        <v>0</v>
      </c>
      <c r="C2626">
        <v>5.7188700000000004E-5</v>
      </c>
      <c r="E2626">
        <v>0</v>
      </c>
      <c r="F2626">
        <v>0</v>
      </c>
      <c r="G2626">
        <v>0</v>
      </c>
    </row>
    <row r="2627" spans="1:7" x14ac:dyDescent="0.25">
      <c r="A2627">
        <v>2618</v>
      </c>
      <c r="B2627" s="21">
        <f t="shared" si="40"/>
        <v>0</v>
      </c>
      <c r="C2627">
        <v>5.2967999999999998E-5</v>
      </c>
      <c r="E2627">
        <v>0</v>
      </c>
      <c r="F2627">
        <v>0</v>
      </c>
      <c r="G2627">
        <v>0</v>
      </c>
    </row>
    <row r="2628" spans="1:7" x14ac:dyDescent="0.25">
      <c r="A2628">
        <v>2619</v>
      </c>
      <c r="B2628" s="21">
        <f t="shared" si="40"/>
        <v>0</v>
      </c>
      <c r="C2628">
        <v>5.39143E-5</v>
      </c>
      <c r="E2628">
        <v>0</v>
      </c>
      <c r="F2628">
        <v>0</v>
      </c>
      <c r="G2628">
        <v>0</v>
      </c>
    </row>
    <row r="2629" spans="1:7" x14ac:dyDescent="0.25">
      <c r="A2629">
        <v>2620</v>
      </c>
      <c r="B2629" s="21">
        <f t="shared" si="40"/>
        <v>0</v>
      </c>
      <c r="C2629">
        <v>6.0170100000000002E-5</v>
      </c>
      <c r="E2629">
        <v>0</v>
      </c>
      <c r="F2629">
        <v>0</v>
      </c>
      <c r="G2629">
        <v>0</v>
      </c>
    </row>
    <row r="2630" spans="1:7" x14ac:dyDescent="0.25">
      <c r="A2630">
        <v>2621</v>
      </c>
      <c r="B2630" s="21">
        <f t="shared" ref="B2630:B2693" si="41">IF(rodzaj=$E$6,E2630,IF(rodzaj=$F$6,F2630,G2630))</f>
        <v>0</v>
      </c>
      <c r="C2630">
        <v>7.630239999999999E-5</v>
      </c>
      <c r="E2630">
        <v>0</v>
      </c>
      <c r="F2630">
        <v>0</v>
      </c>
      <c r="G2630">
        <v>0</v>
      </c>
    </row>
    <row r="2631" spans="1:7" x14ac:dyDescent="0.25">
      <c r="A2631">
        <v>2622</v>
      </c>
      <c r="B2631" s="21">
        <f t="shared" si="41"/>
        <v>4.3518867924528297E-2</v>
      </c>
      <c r="C2631">
        <v>1.002551E-4</v>
      </c>
      <c r="E2631">
        <v>4.3518867924528297E-2</v>
      </c>
      <c r="F2631">
        <v>9.3974843000000002E-2</v>
      </c>
      <c r="G2631">
        <v>0.18361006289308177</v>
      </c>
    </row>
    <row r="2632" spans="1:7" x14ac:dyDescent="0.25">
      <c r="A2632">
        <v>2623</v>
      </c>
      <c r="B2632" s="21">
        <f t="shared" si="41"/>
        <v>0.20323584905660377</v>
      </c>
      <c r="C2632">
        <v>1.1563309999999999E-4</v>
      </c>
      <c r="E2632">
        <v>0.20323584905660377</v>
      </c>
      <c r="F2632">
        <v>0.27334905700000001</v>
      </c>
      <c r="G2632">
        <v>0.56380503144654093</v>
      </c>
    </row>
    <row r="2633" spans="1:7" x14ac:dyDescent="0.25">
      <c r="A2633">
        <v>2624</v>
      </c>
      <c r="B2633" s="21">
        <f t="shared" si="41"/>
        <v>0.43638364779874217</v>
      </c>
      <c r="C2633">
        <v>1.1775110000000001E-4</v>
      </c>
      <c r="E2633">
        <v>0.43638364779874217</v>
      </c>
      <c r="F2633">
        <v>0.38015723299999998</v>
      </c>
      <c r="G2633">
        <v>0.77814465408805034</v>
      </c>
    </row>
    <row r="2634" spans="1:7" x14ac:dyDescent="0.25">
      <c r="A2634">
        <v>2625</v>
      </c>
      <c r="B2634" s="21">
        <f t="shared" si="41"/>
        <v>0.64562893081761008</v>
      </c>
      <c r="C2634">
        <v>1.17475E-4</v>
      </c>
      <c r="E2634">
        <v>0.64562893081761008</v>
      </c>
      <c r="F2634">
        <v>0.42317610100000003</v>
      </c>
      <c r="G2634">
        <v>0.85981132075471689</v>
      </c>
    </row>
    <row r="2635" spans="1:7" x14ac:dyDescent="0.25">
      <c r="A2635">
        <v>2626</v>
      </c>
      <c r="B2635" s="21">
        <f t="shared" si="41"/>
        <v>0.71842767295597476</v>
      </c>
      <c r="C2635">
        <v>1.149054E-4</v>
      </c>
      <c r="E2635">
        <v>0.71842767295597476</v>
      </c>
      <c r="F2635">
        <v>0.48154088099999998</v>
      </c>
      <c r="G2635">
        <v>0.81349056603773584</v>
      </c>
    </row>
    <row r="2636" spans="1:7" x14ac:dyDescent="0.25">
      <c r="A2636">
        <v>2627</v>
      </c>
      <c r="B2636" s="21">
        <f t="shared" si="41"/>
        <v>0.79694968553459122</v>
      </c>
      <c r="C2636">
        <v>1.120268E-4</v>
      </c>
      <c r="E2636">
        <v>0.79694968553459122</v>
      </c>
      <c r="F2636">
        <v>0.54292452800000002</v>
      </c>
      <c r="G2636">
        <v>0.82685534591194976</v>
      </c>
    </row>
    <row r="2637" spans="1:7" x14ac:dyDescent="0.25">
      <c r="A2637">
        <v>2628</v>
      </c>
      <c r="B2637" s="21">
        <f t="shared" si="41"/>
        <v>0.87481132075471701</v>
      </c>
      <c r="C2637">
        <v>1.0921450000000001E-4</v>
      </c>
      <c r="E2637">
        <v>0.87481132075471701</v>
      </c>
      <c r="F2637">
        <v>0.60396226399999997</v>
      </c>
      <c r="G2637">
        <v>0.88122641509433963</v>
      </c>
    </row>
    <row r="2638" spans="1:7" x14ac:dyDescent="0.25">
      <c r="A2638">
        <v>2629</v>
      </c>
      <c r="B2638" s="21">
        <f t="shared" si="41"/>
        <v>0.85031446540880506</v>
      </c>
      <c r="C2638">
        <v>1.0623369999999999E-4</v>
      </c>
      <c r="E2638">
        <v>0.85031446540880506</v>
      </c>
      <c r="F2638">
        <v>0.58352201299999995</v>
      </c>
      <c r="G2638">
        <v>0.87364779874213827</v>
      </c>
    </row>
    <row r="2639" spans="1:7" x14ac:dyDescent="0.25">
      <c r="A2639">
        <v>2630</v>
      </c>
      <c r="B2639" s="21">
        <f t="shared" si="41"/>
        <v>0.77911949685534587</v>
      </c>
      <c r="C2639">
        <v>1.079167E-4</v>
      </c>
      <c r="E2639">
        <v>0.77911949685534587</v>
      </c>
      <c r="F2639">
        <v>0.522578616</v>
      </c>
      <c r="G2639">
        <v>0.86050314465408806</v>
      </c>
    </row>
    <row r="2640" spans="1:7" x14ac:dyDescent="0.25">
      <c r="A2640">
        <v>2631</v>
      </c>
      <c r="B2640" s="21">
        <f t="shared" si="41"/>
        <v>0.65606918238993717</v>
      </c>
      <c r="C2640">
        <v>1.109996E-4</v>
      </c>
      <c r="E2640">
        <v>0.65606918238993717</v>
      </c>
      <c r="F2640">
        <v>0.42831761000000002</v>
      </c>
      <c r="G2640">
        <v>0.83874213836477984</v>
      </c>
    </row>
    <row r="2641" spans="1:7" x14ac:dyDescent="0.25">
      <c r="A2641">
        <v>2632</v>
      </c>
      <c r="B2641" s="21">
        <f t="shared" si="41"/>
        <v>0.47408805031446538</v>
      </c>
      <c r="C2641">
        <v>1.147514E-4</v>
      </c>
      <c r="E2641">
        <v>0.47408805031446538</v>
      </c>
      <c r="F2641">
        <v>0.38155660400000002</v>
      </c>
      <c r="G2641">
        <v>0.79264150943396228</v>
      </c>
    </row>
    <row r="2642" spans="1:7" x14ac:dyDescent="0.25">
      <c r="A2642">
        <v>2633</v>
      </c>
      <c r="B2642" s="21">
        <f t="shared" si="41"/>
        <v>0.25273270440251572</v>
      </c>
      <c r="C2642">
        <v>1.1991190000000001E-4</v>
      </c>
      <c r="E2642">
        <v>0.25273270440251572</v>
      </c>
      <c r="F2642">
        <v>0.31492138400000003</v>
      </c>
      <c r="G2642">
        <v>0.68635220125786156</v>
      </c>
    </row>
    <row r="2643" spans="1:7" x14ac:dyDescent="0.25">
      <c r="A2643">
        <v>2634</v>
      </c>
      <c r="B2643" s="21">
        <f t="shared" si="41"/>
        <v>5.9720125786163522E-2</v>
      </c>
      <c r="C2643">
        <v>1.2988849999999999E-4</v>
      </c>
      <c r="E2643">
        <v>5.9720125786163522E-2</v>
      </c>
      <c r="F2643">
        <v>0.156430818</v>
      </c>
      <c r="G2643">
        <v>0.35034591194968551</v>
      </c>
    </row>
    <row r="2644" spans="1:7" x14ac:dyDescent="0.25">
      <c r="A2644">
        <v>2635</v>
      </c>
      <c r="B2644" s="21">
        <f t="shared" si="41"/>
        <v>0</v>
      </c>
      <c r="C2644">
        <v>1.4631060000000002E-4</v>
      </c>
      <c r="E2644">
        <v>0</v>
      </c>
      <c r="F2644">
        <v>3.6300299999999998E-4</v>
      </c>
      <c r="G2644">
        <v>0</v>
      </c>
    </row>
    <row r="2645" spans="1:7" x14ac:dyDescent="0.25">
      <c r="A2645">
        <v>2636</v>
      </c>
      <c r="B2645" s="21">
        <f t="shared" si="41"/>
        <v>0</v>
      </c>
      <c r="C2645">
        <v>1.600556E-4</v>
      </c>
      <c r="E2645">
        <v>0</v>
      </c>
      <c r="F2645">
        <v>0</v>
      </c>
      <c r="G2645">
        <v>0</v>
      </c>
    </row>
    <row r="2646" spans="1:7" x14ac:dyDescent="0.25">
      <c r="A2646">
        <v>2637</v>
      </c>
      <c r="B2646" s="21">
        <f t="shared" si="41"/>
        <v>0</v>
      </c>
      <c r="C2646">
        <v>1.449756E-4</v>
      </c>
      <c r="E2646">
        <v>0</v>
      </c>
      <c r="F2646">
        <v>0</v>
      </c>
      <c r="G2646">
        <v>0</v>
      </c>
    </row>
    <row r="2647" spans="1:7" x14ac:dyDescent="0.25">
      <c r="A2647">
        <v>2638</v>
      </c>
      <c r="B2647" s="21">
        <f t="shared" si="41"/>
        <v>0</v>
      </c>
      <c r="C2647">
        <v>1.1386E-4</v>
      </c>
      <c r="E2647">
        <v>0</v>
      </c>
      <c r="F2647">
        <v>0</v>
      </c>
      <c r="G2647">
        <v>0</v>
      </c>
    </row>
    <row r="2648" spans="1:7" x14ac:dyDescent="0.25">
      <c r="A2648">
        <v>2639</v>
      </c>
      <c r="B2648" s="21">
        <f t="shared" si="41"/>
        <v>0</v>
      </c>
      <c r="C2648">
        <v>8.4494999999999997E-5</v>
      </c>
      <c r="E2648">
        <v>0</v>
      </c>
      <c r="F2648">
        <v>0</v>
      </c>
      <c r="G2648">
        <v>0</v>
      </c>
    </row>
    <row r="2649" spans="1:7" x14ac:dyDescent="0.25">
      <c r="A2649">
        <v>2640</v>
      </c>
      <c r="B2649" s="21">
        <f t="shared" si="41"/>
        <v>0</v>
      </c>
      <c r="C2649">
        <v>6.5959500000000004E-5</v>
      </c>
      <c r="E2649">
        <v>0</v>
      </c>
      <c r="F2649">
        <v>0</v>
      </c>
      <c r="G2649">
        <v>0</v>
      </c>
    </row>
    <row r="2650" spans="1:7" x14ac:dyDescent="0.25">
      <c r="A2650">
        <v>2641</v>
      </c>
      <c r="B2650" s="21">
        <f t="shared" si="41"/>
        <v>0</v>
      </c>
      <c r="C2650">
        <v>5.8043399999999994E-5</v>
      </c>
      <c r="E2650">
        <v>0</v>
      </c>
      <c r="F2650">
        <v>0</v>
      </c>
      <c r="G2650">
        <v>0</v>
      </c>
    </row>
    <row r="2651" spans="1:7" x14ac:dyDescent="0.25">
      <c r="A2651">
        <v>2642</v>
      </c>
      <c r="B2651" s="21">
        <f t="shared" si="41"/>
        <v>0</v>
      </c>
      <c r="C2651">
        <v>5.4098999999999998E-5</v>
      </c>
      <c r="E2651">
        <v>0</v>
      </c>
      <c r="F2651">
        <v>0</v>
      </c>
      <c r="G2651">
        <v>0</v>
      </c>
    </row>
    <row r="2652" spans="1:7" x14ac:dyDescent="0.25">
      <c r="A2652">
        <v>2643</v>
      </c>
      <c r="B2652" s="21">
        <f t="shared" si="41"/>
        <v>0</v>
      </c>
      <c r="C2652">
        <v>5.5613099999999998E-5</v>
      </c>
      <c r="E2652">
        <v>0</v>
      </c>
      <c r="F2652">
        <v>0</v>
      </c>
      <c r="G2652">
        <v>0</v>
      </c>
    </row>
    <row r="2653" spans="1:7" x14ac:dyDescent="0.25">
      <c r="A2653">
        <v>2644</v>
      </c>
      <c r="B2653" s="21">
        <f t="shared" si="41"/>
        <v>0</v>
      </c>
      <c r="C2653">
        <v>6.1255399999999996E-5</v>
      </c>
      <c r="E2653">
        <v>0</v>
      </c>
      <c r="F2653">
        <v>0</v>
      </c>
      <c r="G2653">
        <v>0</v>
      </c>
    </row>
    <row r="2654" spans="1:7" x14ac:dyDescent="0.25">
      <c r="A2654">
        <v>2645</v>
      </c>
      <c r="B2654" s="21">
        <f t="shared" si="41"/>
        <v>0</v>
      </c>
      <c r="C2654">
        <v>7.8345799999999998E-5</v>
      </c>
      <c r="E2654">
        <v>0</v>
      </c>
      <c r="F2654">
        <v>0</v>
      </c>
      <c r="G2654">
        <v>0</v>
      </c>
    </row>
    <row r="2655" spans="1:7" x14ac:dyDescent="0.25">
      <c r="A2655">
        <v>2646</v>
      </c>
      <c r="B2655" s="21">
        <f t="shared" si="41"/>
        <v>4.567295597484277E-2</v>
      </c>
      <c r="C2655">
        <v>1.0079469999999999E-4</v>
      </c>
      <c r="E2655">
        <v>4.567295597484277E-2</v>
      </c>
      <c r="F2655">
        <v>0.12518553499999999</v>
      </c>
      <c r="G2655">
        <v>0.27343081761006288</v>
      </c>
    </row>
    <row r="2656" spans="1:7" x14ac:dyDescent="0.25">
      <c r="A2656">
        <v>2647</v>
      </c>
      <c r="B2656" s="21">
        <f t="shared" si="41"/>
        <v>0.22223584905660379</v>
      </c>
      <c r="C2656">
        <v>1.1518139999999999E-4</v>
      </c>
      <c r="E2656">
        <v>0.22223584905660379</v>
      </c>
      <c r="F2656">
        <v>0.30333333299999998</v>
      </c>
      <c r="G2656">
        <v>0.65836477987421382</v>
      </c>
    </row>
    <row r="2657" spans="1:7" x14ac:dyDescent="0.25">
      <c r="A2657">
        <v>2648</v>
      </c>
      <c r="B2657" s="21">
        <f t="shared" si="41"/>
        <v>0.45761006289308176</v>
      </c>
      <c r="C2657">
        <v>1.207433E-4</v>
      </c>
      <c r="E2657">
        <v>0.45761006289308176</v>
      </c>
      <c r="F2657">
        <v>0.39007861599999999</v>
      </c>
      <c r="G2657">
        <v>0.8140566037735848</v>
      </c>
    </row>
    <row r="2658" spans="1:7" x14ac:dyDescent="0.25">
      <c r="A2658">
        <v>2649</v>
      </c>
      <c r="B2658" s="21">
        <f t="shared" si="41"/>
        <v>0.65669811320754723</v>
      </c>
      <c r="C2658">
        <v>1.159241E-4</v>
      </c>
      <c r="E2658">
        <v>0.65669811320754723</v>
      </c>
      <c r="F2658">
        <v>0.43048742099999998</v>
      </c>
      <c r="G2658">
        <v>0.86940251572327043</v>
      </c>
    </row>
    <row r="2659" spans="1:7" x14ac:dyDescent="0.25">
      <c r="A2659">
        <v>2650</v>
      </c>
      <c r="B2659" s="21">
        <f t="shared" si="41"/>
        <v>0.73358490566037737</v>
      </c>
      <c r="C2659">
        <v>1.119413E-4</v>
      </c>
      <c r="E2659">
        <v>0.73358490566037737</v>
      </c>
      <c r="F2659">
        <v>0.493459119</v>
      </c>
      <c r="G2659">
        <v>0.8277672955974843</v>
      </c>
    </row>
    <row r="2660" spans="1:7" x14ac:dyDescent="0.25">
      <c r="A2660">
        <v>2651</v>
      </c>
      <c r="B2660" s="21">
        <f t="shared" si="41"/>
        <v>0.42336477987421384</v>
      </c>
      <c r="C2660">
        <v>1.100387E-4</v>
      </c>
      <c r="E2660">
        <v>0.42336477987421384</v>
      </c>
      <c r="F2660">
        <v>0.33756289299999997</v>
      </c>
      <c r="G2660">
        <v>0.42893081761006291</v>
      </c>
    </row>
    <row r="2661" spans="1:7" x14ac:dyDescent="0.25">
      <c r="A2661">
        <v>2652</v>
      </c>
      <c r="B2661" s="21">
        <f t="shared" si="41"/>
        <v>0.4307861635220126</v>
      </c>
      <c r="C2661">
        <v>1.086173E-4</v>
      </c>
      <c r="E2661">
        <v>0.4307861635220126</v>
      </c>
      <c r="F2661">
        <v>0.34287735800000002</v>
      </c>
      <c r="G2661">
        <v>0.4290251572327044</v>
      </c>
    </row>
    <row r="2662" spans="1:7" x14ac:dyDescent="0.25">
      <c r="A2662">
        <v>2653</v>
      </c>
      <c r="B2662" s="21">
        <f t="shared" si="41"/>
        <v>0.48191823899371067</v>
      </c>
      <c r="C2662">
        <v>1.0987539999999999E-4</v>
      </c>
      <c r="E2662">
        <v>0.48191823899371067</v>
      </c>
      <c r="F2662">
        <v>0.373742138</v>
      </c>
      <c r="G2662">
        <v>0.48776729559748427</v>
      </c>
    </row>
    <row r="2663" spans="1:7" x14ac:dyDescent="0.25">
      <c r="A2663">
        <v>2654</v>
      </c>
      <c r="B2663" s="21">
        <f t="shared" si="41"/>
        <v>0.42820754716981135</v>
      </c>
      <c r="C2663">
        <v>1.1099599999999999E-4</v>
      </c>
      <c r="E2663">
        <v>0.42820754716981135</v>
      </c>
      <c r="F2663">
        <v>0.33691823900000001</v>
      </c>
      <c r="G2663">
        <v>0.45487421383647797</v>
      </c>
    </row>
    <row r="2664" spans="1:7" x14ac:dyDescent="0.25">
      <c r="A2664">
        <v>2655</v>
      </c>
      <c r="B2664" s="21">
        <f t="shared" si="41"/>
        <v>0.31138364779874217</v>
      </c>
      <c r="C2664">
        <v>1.141873E-4</v>
      </c>
      <c r="E2664">
        <v>0.31138364779874217</v>
      </c>
      <c r="F2664">
        <v>0.26161949699999998</v>
      </c>
      <c r="G2664">
        <v>0.34676100628930817</v>
      </c>
    </row>
    <row r="2665" spans="1:7" x14ac:dyDescent="0.25">
      <c r="A2665">
        <v>2656</v>
      </c>
      <c r="B2665" s="21">
        <f t="shared" si="41"/>
        <v>0.32254716981132076</v>
      </c>
      <c r="C2665">
        <v>1.1613369999999999E-4</v>
      </c>
      <c r="E2665">
        <v>0.32254716981132076</v>
      </c>
      <c r="F2665">
        <v>0.29028301899999998</v>
      </c>
      <c r="G2665">
        <v>0.4830503144654088</v>
      </c>
    </row>
    <row r="2666" spans="1:7" x14ac:dyDescent="0.25">
      <c r="A2666">
        <v>2657</v>
      </c>
      <c r="B2666" s="21">
        <f t="shared" si="41"/>
        <v>0.1622924528301887</v>
      </c>
      <c r="C2666">
        <v>1.2289009999999999E-4</v>
      </c>
      <c r="E2666">
        <v>0.1622924528301887</v>
      </c>
      <c r="F2666">
        <v>0.187232704</v>
      </c>
      <c r="G2666">
        <v>0.29831446540880502</v>
      </c>
    </row>
    <row r="2667" spans="1:7" x14ac:dyDescent="0.25">
      <c r="A2667">
        <v>2658</v>
      </c>
      <c r="B2667" s="21">
        <f t="shared" si="41"/>
        <v>5.9084905660377357E-2</v>
      </c>
      <c r="C2667">
        <v>1.2982710000000001E-4</v>
      </c>
      <c r="E2667">
        <v>5.9084905660377357E-2</v>
      </c>
      <c r="F2667">
        <v>0.117003145</v>
      </c>
      <c r="G2667">
        <v>0.22668867924528302</v>
      </c>
    </row>
    <row r="2668" spans="1:7" x14ac:dyDescent="0.25">
      <c r="A2668">
        <v>2659</v>
      </c>
      <c r="B2668" s="21">
        <f t="shared" si="41"/>
        <v>0</v>
      </c>
      <c r="C2668">
        <v>1.4629690000000001E-4</v>
      </c>
      <c r="E2668">
        <v>0</v>
      </c>
      <c r="F2668">
        <v>0</v>
      </c>
      <c r="G2668">
        <v>0</v>
      </c>
    </row>
    <row r="2669" spans="1:7" x14ac:dyDescent="0.25">
      <c r="A2669">
        <v>2660</v>
      </c>
      <c r="B2669" s="21">
        <f t="shared" si="41"/>
        <v>0</v>
      </c>
      <c r="C2669">
        <v>1.5795869999999998E-4</v>
      </c>
      <c r="E2669">
        <v>0</v>
      </c>
      <c r="F2669">
        <v>0</v>
      </c>
      <c r="G2669">
        <v>0</v>
      </c>
    </row>
    <row r="2670" spans="1:7" x14ac:dyDescent="0.25">
      <c r="A2670">
        <v>2661</v>
      </c>
      <c r="B2670" s="21">
        <f t="shared" si="41"/>
        <v>0</v>
      </c>
      <c r="C2670">
        <v>1.4171260000000002E-4</v>
      </c>
      <c r="E2670">
        <v>0</v>
      </c>
      <c r="F2670">
        <v>0</v>
      </c>
      <c r="G2670">
        <v>0</v>
      </c>
    </row>
    <row r="2671" spans="1:7" x14ac:dyDescent="0.25">
      <c r="A2671">
        <v>2662</v>
      </c>
      <c r="B2671" s="21">
        <f t="shared" si="41"/>
        <v>0</v>
      </c>
      <c r="C2671">
        <v>1.141175E-4</v>
      </c>
      <c r="E2671">
        <v>0</v>
      </c>
      <c r="F2671">
        <v>0</v>
      </c>
      <c r="G2671">
        <v>0</v>
      </c>
    </row>
    <row r="2672" spans="1:7" x14ac:dyDescent="0.25">
      <c r="A2672">
        <v>2663</v>
      </c>
      <c r="B2672" s="21">
        <f t="shared" si="41"/>
        <v>0</v>
      </c>
      <c r="C2672">
        <v>8.5295400000000003E-5</v>
      </c>
      <c r="E2672">
        <v>0</v>
      </c>
      <c r="F2672">
        <v>0</v>
      </c>
      <c r="G2672">
        <v>0</v>
      </c>
    </row>
    <row r="2673" spans="1:7" x14ac:dyDescent="0.25">
      <c r="A2673">
        <v>2664</v>
      </c>
      <c r="B2673" s="21">
        <f t="shared" si="41"/>
        <v>0</v>
      </c>
      <c r="C2673">
        <v>6.5377700000000003E-5</v>
      </c>
      <c r="E2673">
        <v>0</v>
      </c>
      <c r="F2673">
        <v>0</v>
      </c>
      <c r="G2673">
        <v>0</v>
      </c>
    </row>
    <row r="2674" spans="1:7" x14ac:dyDescent="0.25">
      <c r="A2674">
        <v>2665</v>
      </c>
      <c r="B2674" s="21">
        <f t="shared" si="41"/>
        <v>0</v>
      </c>
      <c r="C2674">
        <v>5.6921700000000001E-5</v>
      </c>
      <c r="E2674">
        <v>0</v>
      </c>
      <c r="F2674">
        <v>0</v>
      </c>
      <c r="G2674">
        <v>0</v>
      </c>
    </row>
    <row r="2675" spans="1:7" x14ac:dyDescent="0.25">
      <c r="A2675">
        <v>2666</v>
      </c>
      <c r="B2675" s="21">
        <f t="shared" si="41"/>
        <v>0</v>
      </c>
      <c r="C2675">
        <v>5.3894399999999997E-5</v>
      </c>
      <c r="E2675">
        <v>0</v>
      </c>
      <c r="F2675">
        <v>0</v>
      </c>
      <c r="G2675">
        <v>0</v>
      </c>
    </row>
    <row r="2676" spans="1:7" x14ac:dyDescent="0.25">
      <c r="A2676">
        <v>2667</v>
      </c>
      <c r="B2676" s="21">
        <f t="shared" si="41"/>
        <v>0</v>
      </c>
      <c r="C2676">
        <v>5.4576200000000001E-5</v>
      </c>
      <c r="E2676">
        <v>0</v>
      </c>
      <c r="F2676">
        <v>0</v>
      </c>
      <c r="G2676">
        <v>0</v>
      </c>
    </row>
    <row r="2677" spans="1:7" x14ac:dyDescent="0.25">
      <c r="A2677">
        <v>2668</v>
      </c>
      <c r="B2677" s="21">
        <f t="shared" si="41"/>
        <v>0</v>
      </c>
      <c r="C2677">
        <v>6.1205700000000003E-5</v>
      </c>
      <c r="E2677">
        <v>0</v>
      </c>
      <c r="F2677">
        <v>0</v>
      </c>
      <c r="G2677">
        <v>0</v>
      </c>
    </row>
    <row r="2678" spans="1:7" x14ac:dyDescent="0.25">
      <c r="A2678">
        <v>2669</v>
      </c>
      <c r="B2678" s="21">
        <f t="shared" si="41"/>
        <v>0</v>
      </c>
      <c r="C2678">
        <v>7.5712599999999997E-5</v>
      </c>
      <c r="E2678">
        <v>0</v>
      </c>
      <c r="F2678">
        <v>0</v>
      </c>
      <c r="G2678">
        <v>0</v>
      </c>
    </row>
    <row r="2679" spans="1:7" x14ac:dyDescent="0.25">
      <c r="A2679">
        <v>2670</v>
      </c>
      <c r="B2679" s="21">
        <f t="shared" si="41"/>
        <v>1.5154088050314464E-2</v>
      </c>
      <c r="C2679">
        <v>1.0015789999999999E-4</v>
      </c>
      <c r="E2679">
        <v>1.5154088050314464E-2</v>
      </c>
      <c r="F2679">
        <v>1.5404559999999999E-2</v>
      </c>
      <c r="G2679">
        <v>5.7229559748427682E-3</v>
      </c>
    </row>
    <row r="2680" spans="1:7" x14ac:dyDescent="0.25">
      <c r="A2680">
        <v>2671</v>
      </c>
      <c r="B2680" s="21">
        <f t="shared" si="41"/>
        <v>7.5037735849056611E-2</v>
      </c>
      <c r="C2680">
        <v>1.1618619999999999E-4</v>
      </c>
      <c r="E2680">
        <v>7.5037735849056611E-2</v>
      </c>
      <c r="F2680">
        <v>7.7547169999999999E-2</v>
      </c>
      <c r="G2680">
        <v>7.0166666666666669E-2</v>
      </c>
    </row>
    <row r="2681" spans="1:7" x14ac:dyDescent="0.25">
      <c r="A2681">
        <v>2672</v>
      </c>
      <c r="B2681" s="21">
        <f t="shared" si="41"/>
        <v>0.39468553459119493</v>
      </c>
      <c r="C2681">
        <v>1.191694E-4</v>
      </c>
      <c r="E2681">
        <v>0.39468553459119493</v>
      </c>
      <c r="F2681">
        <v>0.35352201300000002</v>
      </c>
      <c r="G2681">
        <v>0.67789308176100627</v>
      </c>
    </row>
    <row r="2682" spans="1:7" x14ac:dyDescent="0.25">
      <c r="A2682">
        <v>2673</v>
      </c>
      <c r="B2682" s="21">
        <f t="shared" si="41"/>
        <v>0.57701257861635225</v>
      </c>
      <c r="C2682">
        <v>1.146724E-4</v>
      </c>
      <c r="E2682">
        <v>0.57701257861635225</v>
      </c>
      <c r="F2682">
        <v>0.39649371100000003</v>
      </c>
      <c r="G2682">
        <v>0.76411949685534597</v>
      </c>
    </row>
    <row r="2683" spans="1:7" x14ac:dyDescent="0.25">
      <c r="A2683">
        <v>2674</v>
      </c>
      <c r="B2683" s="21">
        <f t="shared" si="41"/>
        <v>0.43389937106918236</v>
      </c>
      <c r="C2683">
        <v>1.094274E-4</v>
      </c>
      <c r="E2683">
        <v>0.43389937106918236</v>
      </c>
      <c r="F2683">
        <v>0.34300314500000001</v>
      </c>
      <c r="G2683">
        <v>0.4661320754716981</v>
      </c>
    </row>
    <row r="2684" spans="1:7" x14ac:dyDescent="0.25">
      <c r="A2684">
        <v>2675</v>
      </c>
      <c r="B2684" s="21">
        <f t="shared" si="41"/>
        <v>0.54588050314465408</v>
      </c>
      <c r="C2684">
        <v>1.07649E-4</v>
      </c>
      <c r="E2684">
        <v>0.54588050314465408</v>
      </c>
      <c r="F2684">
        <v>0.40962264199999998</v>
      </c>
      <c r="G2684">
        <v>0.55955974842767298</v>
      </c>
    </row>
    <row r="2685" spans="1:7" x14ac:dyDescent="0.25">
      <c r="A2685">
        <v>2676</v>
      </c>
      <c r="B2685" s="21">
        <f t="shared" si="41"/>
        <v>0.36899371069182391</v>
      </c>
      <c r="C2685">
        <v>1.09738E-4</v>
      </c>
      <c r="E2685">
        <v>0.36899371069182391</v>
      </c>
      <c r="F2685">
        <v>0.31029874200000002</v>
      </c>
      <c r="G2685">
        <v>0.36537735849056607</v>
      </c>
    </row>
    <row r="2686" spans="1:7" x14ac:dyDescent="0.25">
      <c r="A2686">
        <v>2677</v>
      </c>
      <c r="B2686" s="21">
        <f t="shared" si="41"/>
        <v>0.11112264150943396</v>
      </c>
      <c r="C2686">
        <v>1.101152E-4</v>
      </c>
      <c r="E2686">
        <v>0.11112264150943396</v>
      </c>
      <c r="F2686">
        <v>0.10847641500000001</v>
      </c>
      <c r="G2686">
        <v>0.10710691823899372</v>
      </c>
    </row>
    <row r="2687" spans="1:7" x14ac:dyDescent="0.25">
      <c r="A2687">
        <v>2678</v>
      </c>
      <c r="B2687" s="21">
        <f t="shared" si="41"/>
        <v>0.12528301886792453</v>
      </c>
      <c r="C2687">
        <v>1.104852E-4</v>
      </c>
      <c r="E2687">
        <v>0.12528301886792453</v>
      </c>
      <c r="F2687">
        <v>0.121548742</v>
      </c>
      <c r="G2687">
        <v>0.11830817610062894</v>
      </c>
    </row>
    <row r="2688" spans="1:7" x14ac:dyDescent="0.25">
      <c r="A2688">
        <v>2679</v>
      </c>
      <c r="B2688" s="21">
        <f t="shared" si="41"/>
        <v>0.11842138364779874</v>
      </c>
      <c r="C2688">
        <v>1.138273E-4</v>
      </c>
      <c r="E2688">
        <v>0.11842138364779874</v>
      </c>
      <c r="F2688">
        <v>0.114996855</v>
      </c>
      <c r="G2688">
        <v>0.10844339622641511</v>
      </c>
    </row>
    <row r="2689" spans="1:7" x14ac:dyDescent="0.25">
      <c r="A2689">
        <v>2680</v>
      </c>
      <c r="B2689" s="21">
        <f t="shared" si="41"/>
        <v>0.4645911949685535</v>
      </c>
      <c r="C2689">
        <v>1.170374E-4</v>
      </c>
      <c r="E2689">
        <v>0.4645911949685535</v>
      </c>
      <c r="F2689">
        <v>0.38389937099999999</v>
      </c>
      <c r="G2689">
        <v>0.77830188679245282</v>
      </c>
    </row>
    <row r="2690" spans="1:7" x14ac:dyDescent="0.25">
      <c r="A2690">
        <v>2681</v>
      </c>
      <c r="B2690" s="21">
        <f t="shared" si="41"/>
        <v>0.23461320754716983</v>
      </c>
      <c r="C2690">
        <v>1.210105E-4</v>
      </c>
      <c r="E2690">
        <v>0.23461320754716983</v>
      </c>
      <c r="F2690">
        <v>0.29023584899999999</v>
      </c>
      <c r="G2690">
        <v>0.5894968553459119</v>
      </c>
    </row>
    <row r="2691" spans="1:7" x14ac:dyDescent="0.25">
      <c r="A2691">
        <v>2682</v>
      </c>
      <c r="B2691" s="21">
        <f t="shared" si="41"/>
        <v>2.4453459119496857E-2</v>
      </c>
      <c r="C2691">
        <v>1.2808890000000001E-4</v>
      </c>
      <c r="E2691">
        <v>2.4453459119496857E-2</v>
      </c>
      <c r="F2691">
        <v>2.5993710999999999E-2</v>
      </c>
      <c r="G2691">
        <v>1.6664465408805031E-2</v>
      </c>
    </row>
    <row r="2692" spans="1:7" x14ac:dyDescent="0.25">
      <c r="A2692">
        <v>2683</v>
      </c>
      <c r="B2692" s="21">
        <f t="shared" si="41"/>
        <v>0</v>
      </c>
      <c r="C2692">
        <v>1.4363099999999999E-4</v>
      </c>
      <c r="E2692">
        <v>0</v>
      </c>
      <c r="F2692">
        <v>0</v>
      </c>
      <c r="G2692">
        <v>0</v>
      </c>
    </row>
    <row r="2693" spans="1:7" x14ac:dyDescent="0.25">
      <c r="A2693">
        <v>2684</v>
      </c>
      <c r="B2693" s="21">
        <f t="shared" si="41"/>
        <v>0</v>
      </c>
      <c r="C2693">
        <v>1.5804440000000001E-4</v>
      </c>
      <c r="E2693">
        <v>0</v>
      </c>
      <c r="F2693">
        <v>0</v>
      </c>
      <c r="G2693">
        <v>0</v>
      </c>
    </row>
    <row r="2694" spans="1:7" x14ac:dyDescent="0.25">
      <c r="A2694">
        <v>2685</v>
      </c>
      <c r="B2694" s="21">
        <f t="shared" ref="B2694:B2757" si="42">IF(rodzaj=$E$6,E2694,IF(rodzaj=$F$6,F2694,G2694))</f>
        <v>0</v>
      </c>
      <c r="C2694">
        <v>1.4588239999999998E-4</v>
      </c>
      <c r="E2694">
        <v>0</v>
      </c>
      <c r="F2694">
        <v>0</v>
      </c>
      <c r="G2694">
        <v>0</v>
      </c>
    </row>
    <row r="2695" spans="1:7" x14ac:dyDescent="0.25">
      <c r="A2695">
        <v>2686</v>
      </c>
      <c r="B2695" s="21">
        <f t="shared" si="42"/>
        <v>0</v>
      </c>
      <c r="C2695">
        <v>1.1686179999999999E-4</v>
      </c>
      <c r="E2695">
        <v>0</v>
      </c>
      <c r="F2695">
        <v>0</v>
      </c>
      <c r="G2695">
        <v>0</v>
      </c>
    </row>
    <row r="2696" spans="1:7" x14ac:dyDescent="0.25">
      <c r="A2696">
        <v>2687</v>
      </c>
      <c r="B2696" s="21">
        <f t="shared" si="42"/>
        <v>0</v>
      </c>
      <c r="C2696">
        <v>8.8974900000000001E-5</v>
      </c>
      <c r="E2696">
        <v>0</v>
      </c>
      <c r="F2696">
        <v>0</v>
      </c>
      <c r="G2696">
        <v>0</v>
      </c>
    </row>
    <row r="2697" spans="1:7" x14ac:dyDescent="0.25">
      <c r="A2697">
        <v>2688</v>
      </c>
      <c r="B2697" s="21">
        <f t="shared" si="42"/>
        <v>0</v>
      </c>
      <c r="C2697">
        <v>6.7362599999999998E-5</v>
      </c>
      <c r="E2697">
        <v>0</v>
      </c>
      <c r="F2697">
        <v>0</v>
      </c>
      <c r="G2697">
        <v>0</v>
      </c>
    </row>
    <row r="2698" spans="1:7" x14ac:dyDescent="0.25">
      <c r="A2698">
        <v>2689</v>
      </c>
      <c r="B2698" s="21">
        <f t="shared" si="42"/>
        <v>0</v>
      </c>
      <c r="C2698">
        <v>5.7734600000000001E-5</v>
      </c>
      <c r="E2698">
        <v>0</v>
      </c>
      <c r="F2698">
        <v>0</v>
      </c>
      <c r="G2698">
        <v>0</v>
      </c>
    </row>
    <row r="2699" spans="1:7" x14ac:dyDescent="0.25">
      <c r="A2699">
        <v>2690</v>
      </c>
      <c r="B2699" s="21">
        <f t="shared" si="42"/>
        <v>0</v>
      </c>
      <c r="C2699">
        <v>5.3710299999999993E-5</v>
      </c>
      <c r="E2699">
        <v>0</v>
      </c>
      <c r="F2699">
        <v>0</v>
      </c>
      <c r="G2699">
        <v>0</v>
      </c>
    </row>
    <row r="2700" spans="1:7" x14ac:dyDescent="0.25">
      <c r="A2700">
        <v>2691</v>
      </c>
      <c r="B2700" s="21">
        <f t="shared" si="42"/>
        <v>0</v>
      </c>
      <c r="C2700">
        <v>5.4763799999999999E-5</v>
      </c>
      <c r="E2700">
        <v>0</v>
      </c>
      <c r="F2700">
        <v>0</v>
      </c>
      <c r="G2700">
        <v>0</v>
      </c>
    </row>
    <row r="2701" spans="1:7" x14ac:dyDescent="0.25">
      <c r="A2701">
        <v>2692</v>
      </c>
      <c r="B2701" s="21">
        <f t="shared" si="42"/>
        <v>0</v>
      </c>
      <c r="C2701">
        <v>6.0985700000000001E-5</v>
      </c>
      <c r="E2701">
        <v>0</v>
      </c>
      <c r="F2701">
        <v>0</v>
      </c>
      <c r="G2701">
        <v>0</v>
      </c>
    </row>
    <row r="2702" spans="1:7" x14ac:dyDescent="0.25">
      <c r="A2702">
        <v>2693</v>
      </c>
      <c r="B2702" s="21">
        <f t="shared" si="42"/>
        <v>0</v>
      </c>
      <c r="C2702">
        <v>7.4956799999999994E-5</v>
      </c>
      <c r="E2702">
        <v>0</v>
      </c>
      <c r="F2702">
        <v>0</v>
      </c>
      <c r="G2702">
        <v>0</v>
      </c>
    </row>
    <row r="2703" spans="1:7" x14ac:dyDescent="0.25">
      <c r="A2703">
        <v>2694</v>
      </c>
      <c r="B2703" s="21">
        <f t="shared" si="42"/>
        <v>4.654716981132076E-2</v>
      </c>
      <c r="C2703">
        <v>9.8449800000000007E-5</v>
      </c>
      <c r="E2703">
        <v>4.654716981132076E-2</v>
      </c>
      <c r="F2703">
        <v>7.8457547000000002E-2</v>
      </c>
      <c r="G2703">
        <v>0.12739622641509435</v>
      </c>
    </row>
    <row r="2704" spans="1:7" x14ac:dyDescent="0.25">
      <c r="A2704">
        <v>2695</v>
      </c>
      <c r="B2704" s="21">
        <f t="shared" si="42"/>
        <v>0.2069937106918239</v>
      </c>
      <c r="C2704">
        <v>1.1200879999999999E-4</v>
      </c>
      <c r="E2704">
        <v>0.2069937106918239</v>
      </c>
      <c r="F2704">
        <v>0.273726415</v>
      </c>
      <c r="G2704">
        <v>0.54949685534591197</v>
      </c>
    </row>
    <row r="2705" spans="1:7" x14ac:dyDescent="0.25">
      <c r="A2705">
        <v>2696</v>
      </c>
      <c r="B2705" s="21">
        <f t="shared" si="42"/>
        <v>0.43490566037735851</v>
      </c>
      <c r="C2705">
        <v>1.170221E-4</v>
      </c>
      <c r="E2705">
        <v>0.43490566037735851</v>
      </c>
      <c r="F2705">
        <v>0.38077043999999999</v>
      </c>
      <c r="G2705">
        <v>0.76383647798742138</v>
      </c>
    </row>
    <row r="2706" spans="1:7" x14ac:dyDescent="0.25">
      <c r="A2706">
        <v>2697</v>
      </c>
      <c r="B2706" s="21">
        <f t="shared" si="42"/>
        <v>0.45242138364779877</v>
      </c>
      <c r="C2706">
        <v>1.156618E-4</v>
      </c>
      <c r="E2706">
        <v>0.45242138364779877</v>
      </c>
      <c r="F2706">
        <v>0.34330188699999997</v>
      </c>
      <c r="G2706">
        <v>0.5692452830188679</v>
      </c>
    </row>
    <row r="2707" spans="1:7" x14ac:dyDescent="0.25">
      <c r="A2707">
        <v>2698</v>
      </c>
      <c r="B2707" s="21">
        <f t="shared" si="42"/>
        <v>0.21987106918238997</v>
      </c>
      <c r="C2707">
        <v>1.116168E-4</v>
      </c>
      <c r="E2707">
        <v>0.21987106918238997</v>
      </c>
      <c r="F2707">
        <v>0.20536163499999999</v>
      </c>
      <c r="G2707">
        <v>0.21350943396226416</v>
      </c>
    </row>
    <row r="2708" spans="1:7" x14ac:dyDescent="0.25">
      <c r="A2708">
        <v>2699</v>
      </c>
      <c r="B2708" s="21">
        <f t="shared" si="42"/>
        <v>0.44522012578616349</v>
      </c>
      <c r="C2708">
        <v>1.096233E-4</v>
      </c>
      <c r="E2708">
        <v>0.44522012578616349</v>
      </c>
      <c r="F2708">
        <v>0.35465408799999998</v>
      </c>
      <c r="G2708">
        <v>0.45150943396226412</v>
      </c>
    </row>
    <row r="2709" spans="1:7" x14ac:dyDescent="0.25">
      <c r="A2709">
        <v>2700</v>
      </c>
      <c r="B2709" s="21">
        <f t="shared" si="42"/>
        <v>0.76194968553459119</v>
      </c>
      <c r="C2709">
        <v>1.0819559999999999E-4</v>
      </c>
      <c r="E2709">
        <v>0.76194968553459119</v>
      </c>
      <c r="F2709">
        <v>0.53169811300000003</v>
      </c>
      <c r="G2709">
        <v>0.76650943396226412</v>
      </c>
    </row>
    <row r="2710" spans="1:7" x14ac:dyDescent="0.25">
      <c r="A2710">
        <v>2701</v>
      </c>
      <c r="B2710" s="21">
        <f t="shared" si="42"/>
        <v>0.8021069182389936</v>
      </c>
      <c r="C2710">
        <v>1.069363E-4</v>
      </c>
      <c r="E2710">
        <v>0.8021069182389936</v>
      </c>
      <c r="F2710">
        <v>0.55411949699999996</v>
      </c>
      <c r="G2710">
        <v>0.82408805031446541</v>
      </c>
    </row>
    <row r="2711" spans="1:7" x14ac:dyDescent="0.25">
      <c r="A2711">
        <v>2702</v>
      </c>
      <c r="B2711" s="21">
        <f t="shared" si="42"/>
        <v>0.54481132075471694</v>
      </c>
      <c r="C2711">
        <v>1.0700520000000001E-4</v>
      </c>
      <c r="E2711">
        <v>0.54481132075471694</v>
      </c>
      <c r="F2711">
        <v>0.40404088100000002</v>
      </c>
      <c r="G2711">
        <v>0.5928930817610063</v>
      </c>
    </row>
    <row r="2712" spans="1:7" x14ac:dyDescent="0.25">
      <c r="A2712">
        <v>2703</v>
      </c>
      <c r="B2712" s="21">
        <f t="shared" si="42"/>
        <v>0.30779559748427671</v>
      </c>
      <c r="C2712">
        <v>1.095007E-4</v>
      </c>
      <c r="E2712">
        <v>0.30779559748427671</v>
      </c>
      <c r="F2712">
        <v>0.26194968600000001</v>
      </c>
      <c r="G2712">
        <v>0.34018867924528301</v>
      </c>
    </row>
    <row r="2713" spans="1:7" x14ac:dyDescent="0.25">
      <c r="A2713">
        <v>2704</v>
      </c>
      <c r="B2713" s="21">
        <f t="shared" si="42"/>
        <v>0.11377358490566038</v>
      </c>
      <c r="C2713">
        <v>1.1477830000000001E-4</v>
      </c>
      <c r="E2713">
        <v>0.11377358490566038</v>
      </c>
      <c r="F2713">
        <v>0.11151415100000001</v>
      </c>
      <c r="G2713">
        <v>0.10377672955974843</v>
      </c>
    </row>
    <row r="2714" spans="1:7" x14ac:dyDescent="0.25">
      <c r="A2714">
        <v>2705</v>
      </c>
      <c r="B2714" s="21">
        <f t="shared" si="42"/>
        <v>0.1143616352201258</v>
      </c>
      <c r="C2714">
        <v>1.1759320000000001E-4</v>
      </c>
      <c r="E2714">
        <v>0.1143616352201258</v>
      </c>
      <c r="F2714">
        <v>0.123699686</v>
      </c>
      <c r="G2714">
        <v>0.14782389937106918</v>
      </c>
    </row>
    <row r="2715" spans="1:7" x14ac:dyDescent="0.25">
      <c r="A2715">
        <v>2706</v>
      </c>
      <c r="B2715" s="21">
        <f t="shared" si="42"/>
        <v>4.9091194968553464E-2</v>
      </c>
      <c r="C2715">
        <v>1.2470480000000001E-4</v>
      </c>
      <c r="E2715">
        <v>4.9091194968553464E-2</v>
      </c>
      <c r="F2715">
        <v>6.6872641999999996E-2</v>
      </c>
      <c r="G2715">
        <v>8.9663522012578614E-2</v>
      </c>
    </row>
    <row r="2716" spans="1:7" x14ac:dyDescent="0.25">
      <c r="A2716">
        <v>2707</v>
      </c>
      <c r="B2716" s="21">
        <f t="shared" si="42"/>
        <v>0</v>
      </c>
      <c r="C2716">
        <v>1.4133590000000001E-4</v>
      </c>
      <c r="E2716">
        <v>0</v>
      </c>
      <c r="F2716">
        <v>0</v>
      </c>
      <c r="G2716">
        <v>0</v>
      </c>
    </row>
    <row r="2717" spans="1:7" x14ac:dyDescent="0.25">
      <c r="A2717">
        <v>2708</v>
      </c>
      <c r="B2717" s="21">
        <f t="shared" si="42"/>
        <v>0</v>
      </c>
      <c r="C2717">
        <v>1.5514709999999999E-4</v>
      </c>
      <c r="E2717">
        <v>0</v>
      </c>
      <c r="F2717">
        <v>0</v>
      </c>
      <c r="G2717">
        <v>0</v>
      </c>
    </row>
    <row r="2718" spans="1:7" x14ac:dyDescent="0.25">
      <c r="A2718">
        <v>2709</v>
      </c>
      <c r="B2718" s="21">
        <f t="shared" si="42"/>
        <v>0</v>
      </c>
      <c r="C2718">
        <v>1.4577359999999999E-4</v>
      </c>
      <c r="E2718">
        <v>0</v>
      </c>
      <c r="F2718">
        <v>0</v>
      </c>
      <c r="G2718">
        <v>0</v>
      </c>
    </row>
    <row r="2719" spans="1:7" x14ac:dyDescent="0.25">
      <c r="A2719">
        <v>2710</v>
      </c>
      <c r="B2719" s="21">
        <f t="shared" si="42"/>
        <v>0</v>
      </c>
      <c r="C2719">
        <v>1.1323359999999999E-4</v>
      </c>
      <c r="E2719">
        <v>0</v>
      </c>
      <c r="F2719">
        <v>0</v>
      </c>
      <c r="G2719">
        <v>0</v>
      </c>
    </row>
    <row r="2720" spans="1:7" x14ac:dyDescent="0.25">
      <c r="A2720">
        <v>2711</v>
      </c>
      <c r="B2720" s="21">
        <f t="shared" si="42"/>
        <v>0</v>
      </c>
      <c r="C2720">
        <v>8.4952100000000003E-5</v>
      </c>
      <c r="E2720">
        <v>0</v>
      </c>
      <c r="F2720">
        <v>0</v>
      </c>
      <c r="G2720">
        <v>0</v>
      </c>
    </row>
    <row r="2721" spans="1:7" x14ac:dyDescent="0.25">
      <c r="A2721">
        <v>2712</v>
      </c>
      <c r="B2721" s="21">
        <f t="shared" si="42"/>
        <v>0</v>
      </c>
      <c r="C2721">
        <v>6.66623E-5</v>
      </c>
      <c r="E2721">
        <v>0</v>
      </c>
      <c r="F2721">
        <v>0</v>
      </c>
      <c r="G2721">
        <v>0</v>
      </c>
    </row>
    <row r="2722" spans="1:7" x14ac:dyDescent="0.25">
      <c r="A2722">
        <v>2713</v>
      </c>
      <c r="B2722" s="21">
        <f t="shared" si="42"/>
        <v>0</v>
      </c>
      <c r="C2722">
        <v>5.6777399999999996E-5</v>
      </c>
      <c r="E2722">
        <v>0</v>
      </c>
      <c r="F2722">
        <v>0</v>
      </c>
      <c r="G2722">
        <v>0</v>
      </c>
    </row>
    <row r="2723" spans="1:7" x14ac:dyDescent="0.25">
      <c r="A2723">
        <v>2714</v>
      </c>
      <c r="B2723" s="21">
        <f t="shared" si="42"/>
        <v>0</v>
      </c>
      <c r="C2723">
        <v>5.3013799999999997E-5</v>
      </c>
      <c r="E2723">
        <v>0</v>
      </c>
      <c r="F2723">
        <v>0</v>
      </c>
      <c r="G2723">
        <v>0</v>
      </c>
    </row>
    <row r="2724" spans="1:7" x14ac:dyDescent="0.25">
      <c r="A2724">
        <v>2715</v>
      </c>
      <c r="B2724" s="21">
        <f t="shared" si="42"/>
        <v>0</v>
      </c>
      <c r="C2724">
        <v>5.46438E-5</v>
      </c>
      <c r="E2724">
        <v>0</v>
      </c>
      <c r="F2724">
        <v>0</v>
      </c>
      <c r="G2724">
        <v>0</v>
      </c>
    </row>
    <row r="2725" spans="1:7" x14ac:dyDescent="0.25">
      <c r="A2725">
        <v>2716</v>
      </c>
      <c r="B2725" s="21">
        <f t="shared" si="42"/>
        <v>0</v>
      </c>
      <c r="C2725">
        <v>5.94244E-5</v>
      </c>
      <c r="E2725">
        <v>0</v>
      </c>
      <c r="F2725">
        <v>0</v>
      </c>
      <c r="G2725">
        <v>0</v>
      </c>
    </row>
    <row r="2726" spans="1:7" x14ac:dyDescent="0.25">
      <c r="A2726">
        <v>2717</v>
      </c>
      <c r="B2726" s="21">
        <f t="shared" si="42"/>
        <v>0</v>
      </c>
      <c r="C2726">
        <v>7.4408100000000003E-5</v>
      </c>
      <c r="E2726">
        <v>0</v>
      </c>
      <c r="F2726">
        <v>0</v>
      </c>
      <c r="G2726">
        <v>0</v>
      </c>
    </row>
    <row r="2727" spans="1:7" x14ac:dyDescent="0.25">
      <c r="A2727">
        <v>2718</v>
      </c>
      <c r="B2727" s="21">
        <f t="shared" si="42"/>
        <v>5.1748427672955975E-2</v>
      </c>
      <c r="C2727">
        <v>9.828739999999999E-5</v>
      </c>
      <c r="E2727">
        <v>5.1748427672955975E-2</v>
      </c>
      <c r="F2727">
        <v>0.141512579</v>
      </c>
      <c r="G2727">
        <v>0.3065251572327044</v>
      </c>
    </row>
    <row r="2728" spans="1:7" x14ac:dyDescent="0.25">
      <c r="A2728">
        <v>2719</v>
      </c>
      <c r="B2728" s="21">
        <f t="shared" si="42"/>
        <v>0.23258490566037737</v>
      </c>
      <c r="C2728">
        <v>1.118046E-4</v>
      </c>
      <c r="E2728">
        <v>0.23258490566037737</v>
      </c>
      <c r="F2728">
        <v>0.314025157</v>
      </c>
      <c r="G2728">
        <v>0.67333333333333323</v>
      </c>
    </row>
    <row r="2729" spans="1:7" x14ac:dyDescent="0.25">
      <c r="A2729">
        <v>2720</v>
      </c>
      <c r="B2729" s="21">
        <f t="shared" si="42"/>
        <v>0.46396226415094344</v>
      </c>
      <c r="C2729">
        <v>1.1351160000000001E-4</v>
      </c>
      <c r="E2729">
        <v>0.46396226415094344</v>
      </c>
      <c r="F2729">
        <v>0.39650943399999999</v>
      </c>
      <c r="G2729">
        <v>0.81685534591194964</v>
      </c>
    </row>
    <row r="2730" spans="1:7" x14ac:dyDescent="0.25">
      <c r="A2730">
        <v>2721</v>
      </c>
      <c r="B2730" s="21">
        <f t="shared" si="42"/>
        <v>0.66094339622641518</v>
      </c>
      <c r="C2730">
        <v>1.101863E-4</v>
      </c>
      <c r="E2730">
        <v>0.66094339622641518</v>
      </c>
      <c r="F2730">
        <v>0.441352201</v>
      </c>
      <c r="G2730">
        <v>0.87198113207547168</v>
      </c>
    </row>
    <row r="2731" spans="1:7" x14ac:dyDescent="0.25">
      <c r="A2731">
        <v>2722</v>
      </c>
      <c r="B2731" s="21">
        <f t="shared" si="42"/>
        <v>0.78720125786163531</v>
      </c>
      <c r="C2731">
        <v>1.066317E-4</v>
      </c>
      <c r="E2731">
        <v>0.78720125786163531</v>
      </c>
      <c r="F2731">
        <v>0.53441823899999996</v>
      </c>
      <c r="G2731">
        <v>0.88327044025157242</v>
      </c>
    </row>
    <row r="2732" spans="1:7" x14ac:dyDescent="0.25">
      <c r="A2732">
        <v>2723</v>
      </c>
      <c r="B2732" s="21">
        <f t="shared" si="42"/>
        <v>0.85267295597484272</v>
      </c>
      <c r="C2732">
        <v>1.051797E-4</v>
      </c>
      <c r="E2732">
        <v>0.85267295597484272</v>
      </c>
      <c r="F2732">
        <v>0.59152515699999997</v>
      </c>
      <c r="G2732">
        <v>0.88078616352201256</v>
      </c>
    </row>
    <row r="2733" spans="1:7" x14ac:dyDescent="0.25">
      <c r="A2733">
        <v>2724</v>
      </c>
      <c r="B2733" s="21">
        <f t="shared" si="42"/>
        <v>0.86905660377358485</v>
      </c>
      <c r="C2733">
        <v>1.0458010000000001E-4</v>
      </c>
      <c r="E2733">
        <v>0.86905660377358485</v>
      </c>
      <c r="F2733">
        <v>0.60897798700000005</v>
      </c>
      <c r="G2733">
        <v>0.87342767295597479</v>
      </c>
    </row>
    <row r="2734" spans="1:7" x14ac:dyDescent="0.25">
      <c r="A2734">
        <v>2725</v>
      </c>
      <c r="B2734" s="21">
        <f t="shared" si="42"/>
        <v>0.84160377358490568</v>
      </c>
      <c r="C2734">
        <v>1.0498880000000001E-4</v>
      </c>
      <c r="E2734">
        <v>0.84160377358490568</v>
      </c>
      <c r="F2734">
        <v>0.58624213800000002</v>
      </c>
      <c r="G2734">
        <v>0.86323899371069179</v>
      </c>
    </row>
    <row r="2735" spans="1:7" x14ac:dyDescent="0.25">
      <c r="A2735">
        <v>2726</v>
      </c>
      <c r="B2735" s="21">
        <f t="shared" si="42"/>
        <v>0.76971698113207543</v>
      </c>
      <c r="C2735">
        <v>1.074458E-4</v>
      </c>
      <c r="E2735">
        <v>0.76971698113207543</v>
      </c>
      <c r="F2735">
        <v>0.52509433999999999</v>
      </c>
      <c r="G2735">
        <v>0.84908805031446533</v>
      </c>
    </row>
    <row r="2736" spans="1:7" x14ac:dyDescent="0.25">
      <c r="A2736">
        <v>2727</v>
      </c>
      <c r="B2736" s="21">
        <f t="shared" si="42"/>
        <v>0.64688679245283021</v>
      </c>
      <c r="C2736">
        <v>1.0901589999999999E-4</v>
      </c>
      <c r="E2736">
        <v>0.64688679245283021</v>
      </c>
      <c r="F2736">
        <v>0.43210691800000001</v>
      </c>
      <c r="G2736">
        <v>0.82613207547169809</v>
      </c>
    </row>
    <row r="2737" spans="1:7" x14ac:dyDescent="0.25">
      <c r="A2737">
        <v>2728</v>
      </c>
      <c r="B2737" s="21">
        <f t="shared" si="42"/>
        <v>0.46811320754716979</v>
      </c>
      <c r="C2737">
        <v>1.1377180000000001E-4</v>
      </c>
      <c r="E2737">
        <v>0.46811320754716979</v>
      </c>
      <c r="F2737">
        <v>0.38097484300000001</v>
      </c>
      <c r="G2737">
        <v>0.7787421383647799</v>
      </c>
    </row>
    <row r="2738" spans="1:7" x14ac:dyDescent="0.25">
      <c r="A2738">
        <v>2729</v>
      </c>
      <c r="B2738" s="21">
        <f t="shared" si="42"/>
        <v>0.25305660377358491</v>
      </c>
      <c r="C2738">
        <v>1.1763149999999999E-4</v>
      </c>
      <c r="E2738">
        <v>0.25305660377358491</v>
      </c>
      <c r="F2738">
        <v>0.31553459099999998</v>
      </c>
      <c r="G2738">
        <v>0.67377358490566031</v>
      </c>
    </row>
    <row r="2739" spans="1:7" x14ac:dyDescent="0.25">
      <c r="A2739">
        <v>2730</v>
      </c>
      <c r="B2739" s="21">
        <f t="shared" si="42"/>
        <v>6.5402515723270438E-2</v>
      </c>
      <c r="C2739">
        <v>1.2106209999999999E-4</v>
      </c>
      <c r="E2739">
        <v>6.5402515723270438E-2</v>
      </c>
      <c r="F2739">
        <v>0.16111635199999999</v>
      </c>
      <c r="G2739">
        <v>0.34924528301886787</v>
      </c>
    </row>
    <row r="2740" spans="1:7" x14ac:dyDescent="0.25">
      <c r="A2740">
        <v>2731</v>
      </c>
      <c r="B2740" s="21">
        <f t="shared" si="42"/>
        <v>6.5540880503144657E-4</v>
      </c>
      <c r="C2740">
        <v>1.335516E-4</v>
      </c>
      <c r="E2740">
        <v>6.5540880503144657E-4</v>
      </c>
      <c r="F2740">
        <v>3.7871070000000001E-3</v>
      </c>
      <c r="G2740">
        <v>6.3455974842767287E-3</v>
      </c>
    </row>
    <row r="2741" spans="1:7" x14ac:dyDescent="0.25">
      <c r="A2741">
        <v>2732</v>
      </c>
      <c r="B2741" s="21">
        <f t="shared" si="42"/>
        <v>0</v>
      </c>
      <c r="C2741">
        <v>1.490684E-4</v>
      </c>
      <c r="E2741">
        <v>0</v>
      </c>
      <c r="F2741">
        <v>0</v>
      </c>
      <c r="G2741">
        <v>0</v>
      </c>
    </row>
    <row r="2742" spans="1:7" x14ac:dyDescent="0.25">
      <c r="A2742">
        <v>2733</v>
      </c>
      <c r="B2742" s="21">
        <f t="shared" si="42"/>
        <v>0</v>
      </c>
      <c r="C2742">
        <v>1.4245999999999999E-4</v>
      </c>
      <c r="E2742">
        <v>0</v>
      </c>
      <c r="F2742">
        <v>0</v>
      </c>
      <c r="G2742">
        <v>0</v>
      </c>
    </row>
    <row r="2743" spans="1:7" x14ac:dyDescent="0.25">
      <c r="A2743">
        <v>2734</v>
      </c>
      <c r="B2743" s="21">
        <f t="shared" si="42"/>
        <v>0</v>
      </c>
      <c r="C2743">
        <v>1.16011E-4</v>
      </c>
      <c r="E2743">
        <v>0</v>
      </c>
      <c r="F2743">
        <v>0</v>
      </c>
      <c r="G2743">
        <v>0</v>
      </c>
    </row>
    <row r="2744" spans="1:7" x14ac:dyDescent="0.25">
      <c r="A2744">
        <v>2735</v>
      </c>
      <c r="B2744" s="21">
        <f t="shared" si="42"/>
        <v>0</v>
      </c>
      <c r="C2744">
        <v>9.0025199999999993E-5</v>
      </c>
      <c r="E2744">
        <v>0</v>
      </c>
      <c r="F2744">
        <v>0</v>
      </c>
      <c r="G2744">
        <v>0</v>
      </c>
    </row>
    <row r="2745" spans="1:7" x14ac:dyDescent="0.25">
      <c r="A2745">
        <v>2736</v>
      </c>
      <c r="B2745" s="21">
        <f t="shared" si="42"/>
        <v>0</v>
      </c>
      <c r="C2745">
        <v>7.12853E-5</v>
      </c>
      <c r="E2745">
        <v>0</v>
      </c>
      <c r="F2745">
        <v>0</v>
      </c>
      <c r="G2745">
        <v>0</v>
      </c>
    </row>
    <row r="2746" spans="1:7" x14ac:dyDescent="0.25">
      <c r="A2746">
        <v>2737</v>
      </c>
      <c r="B2746" s="21">
        <f t="shared" si="42"/>
        <v>0</v>
      </c>
      <c r="C2746">
        <v>5.9314299999999996E-5</v>
      </c>
      <c r="E2746">
        <v>0</v>
      </c>
      <c r="F2746">
        <v>0</v>
      </c>
      <c r="G2746">
        <v>0</v>
      </c>
    </row>
    <row r="2747" spans="1:7" x14ac:dyDescent="0.25">
      <c r="A2747">
        <v>2738</v>
      </c>
      <c r="B2747" s="21">
        <f t="shared" si="42"/>
        <v>0</v>
      </c>
      <c r="C2747">
        <v>5.4616E-5</v>
      </c>
      <c r="E2747">
        <v>0</v>
      </c>
      <c r="F2747">
        <v>0</v>
      </c>
      <c r="G2747">
        <v>0</v>
      </c>
    </row>
    <row r="2748" spans="1:7" x14ac:dyDescent="0.25">
      <c r="A2748">
        <v>2739</v>
      </c>
      <c r="B2748" s="21">
        <f t="shared" si="42"/>
        <v>0</v>
      </c>
      <c r="C2748">
        <v>5.4704500000000005E-5</v>
      </c>
      <c r="E2748">
        <v>0</v>
      </c>
      <c r="F2748">
        <v>0</v>
      </c>
      <c r="G2748">
        <v>0</v>
      </c>
    </row>
    <row r="2749" spans="1:7" x14ac:dyDescent="0.25">
      <c r="A2749">
        <v>2740</v>
      </c>
      <c r="B2749" s="21">
        <f t="shared" si="42"/>
        <v>0</v>
      </c>
      <c r="C2749">
        <v>5.7846899999999997E-5</v>
      </c>
      <c r="E2749">
        <v>0</v>
      </c>
      <c r="F2749">
        <v>0</v>
      </c>
      <c r="G2749">
        <v>0</v>
      </c>
    </row>
    <row r="2750" spans="1:7" x14ac:dyDescent="0.25">
      <c r="A2750">
        <v>2741</v>
      </c>
      <c r="B2750" s="21">
        <f t="shared" si="42"/>
        <v>0</v>
      </c>
      <c r="C2750">
        <v>6.542430000000001E-5</v>
      </c>
      <c r="E2750">
        <v>0</v>
      </c>
      <c r="F2750">
        <v>0</v>
      </c>
      <c r="G2750">
        <v>0</v>
      </c>
    </row>
    <row r="2751" spans="1:7" x14ac:dyDescent="0.25">
      <c r="A2751">
        <v>2742</v>
      </c>
      <c r="B2751" s="21">
        <f t="shared" si="42"/>
        <v>5.4761006289308169E-2</v>
      </c>
      <c r="C2751">
        <v>8.3921699999999993E-5</v>
      </c>
      <c r="E2751">
        <v>5.4761006289308169E-2</v>
      </c>
      <c r="F2751">
        <v>0.14560062900000001</v>
      </c>
      <c r="G2751">
        <v>0.31221383647798745</v>
      </c>
    </row>
    <row r="2752" spans="1:7" x14ac:dyDescent="0.25">
      <c r="A2752">
        <v>2743</v>
      </c>
      <c r="B2752" s="21">
        <f t="shared" si="42"/>
        <v>0.23742138364779874</v>
      </c>
      <c r="C2752">
        <v>1.0384319999999999E-4</v>
      </c>
      <c r="E2752">
        <v>0.23742138364779874</v>
      </c>
      <c r="F2752">
        <v>0.31929245299999998</v>
      </c>
      <c r="G2752">
        <v>0.68066037735849061</v>
      </c>
    </row>
    <row r="2753" spans="1:7" x14ac:dyDescent="0.25">
      <c r="A2753">
        <v>2744</v>
      </c>
      <c r="B2753" s="21">
        <f t="shared" si="42"/>
        <v>0.47135220125786165</v>
      </c>
      <c r="C2753">
        <v>1.199045E-4</v>
      </c>
      <c r="E2753">
        <v>0.47135220125786165</v>
      </c>
      <c r="F2753">
        <v>0.40501572299999999</v>
      </c>
      <c r="G2753">
        <v>0.83273584905660369</v>
      </c>
    </row>
    <row r="2754" spans="1:7" x14ac:dyDescent="0.25">
      <c r="A2754">
        <v>2745</v>
      </c>
      <c r="B2754" s="21">
        <f t="shared" si="42"/>
        <v>0.6688993710691824</v>
      </c>
      <c r="C2754">
        <v>1.312609E-4</v>
      </c>
      <c r="E2754">
        <v>0.6688993710691824</v>
      </c>
      <c r="F2754">
        <v>0.44962264200000002</v>
      </c>
      <c r="G2754">
        <v>0.88251572327044026</v>
      </c>
    </row>
    <row r="2755" spans="1:7" x14ac:dyDescent="0.25">
      <c r="A2755">
        <v>2746</v>
      </c>
      <c r="B2755" s="21">
        <f t="shared" si="42"/>
        <v>0.79805031446540886</v>
      </c>
      <c r="C2755">
        <v>1.3304889999999999E-4</v>
      </c>
      <c r="E2755">
        <v>0.79805031446540886</v>
      </c>
      <c r="F2755">
        <v>0.54361635200000002</v>
      </c>
      <c r="G2755">
        <v>0.89562893081761008</v>
      </c>
    </row>
    <row r="2756" spans="1:7" x14ac:dyDescent="0.25">
      <c r="A2756">
        <v>2747</v>
      </c>
      <c r="B2756" s="21">
        <f t="shared" si="42"/>
        <v>0.86154088050314459</v>
      </c>
      <c r="C2756">
        <v>1.302179E-4</v>
      </c>
      <c r="E2756">
        <v>0.86154088050314459</v>
      </c>
      <c r="F2756">
        <v>0.59853773600000004</v>
      </c>
      <c r="G2756">
        <v>0.88968553459119493</v>
      </c>
    </row>
    <row r="2757" spans="1:7" x14ac:dyDescent="0.25">
      <c r="A2757">
        <v>2748</v>
      </c>
      <c r="B2757" s="21">
        <f t="shared" si="42"/>
        <v>0.87770440251572324</v>
      </c>
      <c r="C2757">
        <v>1.322138E-4</v>
      </c>
      <c r="E2757">
        <v>0.87770440251572324</v>
      </c>
      <c r="F2757">
        <v>0.61542452800000003</v>
      </c>
      <c r="G2757">
        <v>0.8817610062893082</v>
      </c>
    </row>
    <row r="2758" spans="1:7" x14ac:dyDescent="0.25">
      <c r="A2758">
        <v>2749</v>
      </c>
      <c r="B2758" s="21">
        <f t="shared" ref="B2758:B2821" si="43">IF(rodzaj=$E$6,E2758,IF(rodzaj=$F$6,F2758,G2758))</f>
        <v>0.84883647798742146</v>
      </c>
      <c r="C2758">
        <v>1.3166189999999999E-4</v>
      </c>
      <c r="E2758">
        <v>0.84883647798742146</v>
      </c>
      <c r="F2758">
        <v>0.59179245300000005</v>
      </c>
      <c r="G2758">
        <v>0.87062893081761006</v>
      </c>
    </row>
    <row r="2759" spans="1:7" x14ac:dyDescent="0.25">
      <c r="A2759">
        <v>2750</v>
      </c>
      <c r="B2759" s="21">
        <f t="shared" si="43"/>
        <v>0.77474842767295593</v>
      </c>
      <c r="C2759">
        <v>1.2989969999999999E-4</v>
      </c>
      <c r="E2759">
        <v>0.77474842767295593</v>
      </c>
      <c r="F2759">
        <v>0.53</v>
      </c>
      <c r="G2759">
        <v>0.85550314465408805</v>
      </c>
    </row>
    <row r="2760" spans="1:7" x14ac:dyDescent="0.25">
      <c r="A2760">
        <v>2751</v>
      </c>
      <c r="B2760" s="21">
        <f t="shared" si="43"/>
        <v>0.6486163522012578</v>
      </c>
      <c r="C2760">
        <v>1.2755239999999999E-4</v>
      </c>
      <c r="E2760">
        <v>0.6486163522012578</v>
      </c>
      <c r="F2760">
        <v>0.43674528299999998</v>
      </c>
      <c r="G2760">
        <v>0.83009433962264145</v>
      </c>
    </row>
    <row r="2761" spans="1:7" x14ac:dyDescent="0.25">
      <c r="A2761">
        <v>2752</v>
      </c>
      <c r="B2761" s="21">
        <f t="shared" si="43"/>
        <v>0.46584905660377363</v>
      </c>
      <c r="C2761">
        <v>1.2442710000000001E-4</v>
      </c>
      <c r="E2761">
        <v>0.46584905660377363</v>
      </c>
      <c r="F2761">
        <v>0.38446540899999998</v>
      </c>
      <c r="G2761">
        <v>0.77814465408805034</v>
      </c>
    </row>
    <row r="2762" spans="1:7" x14ac:dyDescent="0.25">
      <c r="A2762">
        <v>2753</v>
      </c>
      <c r="B2762" s="21">
        <f t="shared" si="43"/>
        <v>0.23754088050314465</v>
      </c>
      <c r="C2762">
        <v>1.2342169999999999E-4</v>
      </c>
      <c r="E2762">
        <v>0.23754088050314465</v>
      </c>
      <c r="F2762">
        <v>0.29479559700000002</v>
      </c>
      <c r="G2762">
        <v>0.59830188679245278</v>
      </c>
    </row>
    <row r="2763" spans="1:7" x14ac:dyDescent="0.25">
      <c r="A2763">
        <v>2754</v>
      </c>
      <c r="B2763" s="21">
        <f t="shared" si="43"/>
        <v>6.2691823899371071E-2</v>
      </c>
      <c r="C2763">
        <v>1.280958E-4</v>
      </c>
      <c r="E2763">
        <v>6.2691823899371071E-2</v>
      </c>
      <c r="F2763">
        <v>0.11066195</v>
      </c>
      <c r="G2763">
        <v>0.19661635220125787</v>
      </c>
    </row>
    <row r="2764" spans="1:7" x14ac:dyDescent="0.25">
      <c r="A2764">
        <v>2755</v>
      </c>
      <c r="B2764" s="21">
        <f t="shared" si="43"/>
        <v>0</v>
      </c>
      <c r="C2764">
        <v>1.4359090000000001E-4</v>
      </c>
      <c r="E2764">
        <v>0</v>
      </c>
      <c r="F2764">
        <v>0</v>
      </c>
      <c r="G2764">
        <v>0</v>
      </c>
    </row>
    <row r="2765" spans="1:7" x14ac:dyDescent="0.25">
      <c r="A2765">
        <v>2756</v>
      </c>
      <c r="B2765" s="21">
        <f t="shared" si="43"/>
        <v>0</v>
      </c>
      <c r="C2765">
        <v>1.5317660000000003E-4</v>
      </c>
      <c r="E2765">
        <v>0</v>
      </c>
      <c r="F2765">
        <v>0</v>
      </c>
      <c r="G2765">
        <v>0</v>
      </c>
    </row>
    <row r="2766" spans="1:7" x14ac:dyDescent="0.25">
      <c r="A2766">
        <v>2757</v>
      </c>
      <c r="B2766" s="21">
        <f t="shared" si="43"/>
        <v>0</v>
      </c>
      <c r="C2766">
        <v>1.411137E-4</v>
      </c>
      <c r="E2766">
        <v>0</v>
      </c>
      <c r="F2766">
        <v>0</v>
      </c>
      <c r="G2766">
        <v>0</v>
      </c>
    </row>
    <row r="2767" spans="1:7" x14ac:dyDescent="0.25">
      <c r="A2767">
        <v>2758</v>
      </c>
      <c r="B2767" s="21">
        <f t="shared" si="43"/>
        <v>0</v>
      </c>
      <c r="C2767">
        <v>1.1686510000000001E-4</v>
      </c>
      <c r="E2767">
        <v>0</v>
      </c>
      <c r="F2767">
        <v>0</v>
      </c>
      <c r="G2767">
        <v>0</v>
      </c>
    </row>
    <row r="2768" spans="1:7" x14ac:dyDescent="0.25">
      <c r="A2768">
        <v>2759</v>
      </c>
      <c r="B2768" s="21">
        <f t="shared" si="43"/>
        <v>0</v>
      </c>
      <c r="C2768">
        <v>9.12148E-5</v>
      </c>
      <c r="E2768">
        <v>0</v>
      </c>
      <c r="F2768">
        <v>0</v>
      </c>
      <c r="G2768">
        <v>0</v>
      </c>
    </row>
    <row r="2769" spans="1:7" x14ac:dyDescent="0.25">
      <c r="A2769">
        <v>2760</v>
      </c>
      <c r="B2769" s="21">
        <f t="shared" si="43"/>
        <v>0</v>
      </c>
      <c r="C2769">
        <v>7.2538099999999996E-5</v>
      </c>
      <c r="E2769">
        <v>0</v>
      </c>
      <c r="F2769">
        <v>0</v>
      </c>
      <c r="G2769">
        <v>0</v>
      </c>
    </row>
    <row r="2770" spans="1:7" x14ac:dyDescent="0.25">
      <c r="A2770">
        <v>2761</v>
      </c>
      <c r="B2770" s="21">
        <f t="shared" si="43"/>
        <v>0</v>
      </c>
      <c r="C2770">
        <v>6.1241199999999992E-5</v>
      </c>
      <c r="E2770">
        <v>0</v>
      </c>
      <c r="F2770">
        <v>0</v>
      </c>
      <c r="G2770">
        <v>0</v>
      </c>
    </row>
    <row r="2771" spans="1:7" x14ac:dyDescent="0.25">
      <c r="A2771">
        <v>2762</v>
      </c>
      <c r="B2771" s="21">
        <f t="shared" si="43"/>
        <v>0</v>
      </c>
      <c r="C2771">
        <v>5.45635E-5</v>
      </c>
      <c r="E2771">
        <v>0</v>
      </c>
      <c r="F2771">
        <v>0</v>
      </c>
      <c r="G2771">
        <v>0</v>
      </c>
    </row>
    <row r="2772" spans="1:7" x14ac:dyDescent="0.25">
      <c r="A2772">
        <v>2763</v>
      </c>
      <c r="B2772" s="21">
        <f t="shared" si="43"/>
        <v>0</v>
      </c>
      <c r="C2772">
        <v>5.3686200000000001E-5</v>
      </c>
      <c r="E2772">
        <v>0</v>
      </c>
      <c r="F2772">
        <v>0</v>
      </c>
      <c r="G2772">
        <v>0</v>
      </c>
    </row>
    <row r="2773" spans="1:7" x14ac:dyDescent="0.25">
      <c r="A2773">
        <v>2764</v>
      </c>
      <c r="B2773" s="21">
        <f t="shared" si="43"/>
        <v>0</v>
      </c>
      <c r="C2773">
        <v>5.61022E-5</v>
      </c>
      <c r="E2773">
        <v>0</v>
      </c>
      <c r="F2773">
        <v>0</v>
      </c>
      <c r="G2773">
        <v>0</v>
      </c>
    </row>
    <row r="2774" spans="1:7" x14ac:dyDescent="0.25">
      <c r="A2774">
        <v>2765</v>
      </c>
      <c r="B2774" s="21">
        <f t="shared" si="43"/>
        <v>0</v>
      </c>
      <c r="C2774">
        <v>6.1817100000000001E-5</v>
      </c>
      <c r="E2774">
        <v>0</v>
      </c>
      <c r="F2774">
        <v>0</v>
      </c>
      <c r="G2774">
        <v>0</v>
      </c>
    </row>
    <row r="2775" spans="1:7" x14ac:dyDescent="0.25">
      <c r="A2775">
        <v>2766</v>
      </c>
      <c r="B2775" s="21">
        <f t="shared" si="43"/>
        <v>1.6587106918238993E-2</v>
      </c>
      <c r="C2775">
        <v>7.6938500000000009E-5</v>
      </c>
      <c r="E2775">
        <v>1.6587106918238993E-2</v>
      </c>
      <c r="F2775">
        <v>1.6443395999999999E-2</v>
      </c>
      <c r="G2775">
        <v>5.6798742138364786E-3</v>
      </c>
    </row>
    <row r="2776" spans="1:7" x14ac:dyDescent="0.25">
      <c r="A2776">
        <v>2767</v>
      </c>
      <c r="B2776" s="21">
        <f t="shared" si="43"/>
        <v>5.5628930817610063E-2</v>
      </c>
      <c r="C2776">
        <v>9.3799699999999996E-5</v>
      </c>
      <c r="E2776">
        <v>5.5628930817610063E-2</v>
      </c>
      <c r="F2776">
        <v>5.6341194999999997E-2</v>
      </c>
      <c r="G2776">
        <v>4.4110062893081767E-2</v>
      </c>
    </row>
    <row r="2777" spans="1:7" x14ac:dyDescent="0.25">
      <c r="A2777">
        <v>2768</v>
      </c>
      <c r="B2777" s="21">
        <f t="shared" si="43"/>
        <v>0.1324433962264151</v>
      </c>
      <c r="C2777">
        <v>1.084902E-4</v>
      </c>
      <c r="E2777">
        <v>0.1324433962264151</v>
      </c>
      <c r="F2777">
        <v>0.12994968600000001</v>
      </c>
      <c r="G2777">
        <v>0.12502830188679245</v>
      </c>
    </row>
    <row r="2778" spans="1:7" x14ac:dyDescent="0.25">
      <c r="A2778">
        <v>2769</v>
      </c>
      <c r="B2778" s="21">
        <f t="shared" si="43"/>
        <v>0.12599371069182391</v>
      </c>
      <c r="C2778">
        <v>1.2597920000000001E-4</v>
      </c>
      <c r="E2778">
        <v>0.12599371069182391</v>
      </c>
      <c r="F2778">
        <v>0.1225</v>
      </c>
      <c r="G2778">
        <v>0.1159559748427673</v>
      </c>
    </row>
    <row r="2779" spans="1:7" x14ac:dyDescent="0.25">
      <c r="A2779">
        <v>2770</v>
      </c>
      <c r="B2779" s="21">
        <f t="shared" si="43"/>
        <v>0.17531761006289309</v>
      </c>
      <c r="C2779">
        <v>1.3224060000000001E-4</v>
      </c>
      <c r="E2779">
        <v>0.17531761006289309</v>
      </c>
      <c r="F2779">
        <v>0.16768867900000001</v>
      </c>
      <c r="G2779">
        <v>0.16831761006289309</v>
      </c>
    </row>
    <row r="2780" spans="1:7" x14ac:dyDescent="0.25">
      <c r="A2780">
        <v>2771</v>
      </c>
      <c r="B2780" s="21">
        <f t="shared" si="43"/>
        <v>0.27569496855345915</v>
      </c>
      <c r="C2780">
        <v>1.3276419999999999E-4</v>
      </c>
      <c r="E2780">
        <v>0.27569496855345915</v>
      </c>
      <c r="F2780">
        <v>0.25331761000000003</v>
      </c>
      <c r="G2780">
        <v>0.27150000000000002</v>
      </c>
    </row>
    <row r="2781" spans="1:7" x14ac:dyDescent="0.25">
      <c r="A2781">
        <v>2772</v>
      </c>
      <c r="B2781" s="21">
        <f t="shared" si="43"/>
        <v>0.48283018867924532</v>
      </c>
      <c r="C2781">
        <v>1.3024E-4</v>
      </c>
      <c r="E2781">
        <v>0.48283018867924532</v>
      </c>
      <c r="F2781">
        <v>0.38361635199999999</v>
      </c>
      <c r="G2781">
        <v>0.48169811320754713</v>
      </c>
    </row>
    <row r="2782" spans="1:7" x14ac:dyDescent="0.25">
      <c r="A2782">
        <v>2773</v>
      </c>
      <c r="B2782" s="21">
        <f t="shared" si="43"/>
        <v>0.48367924528301887</v>
      </c>
      <c r="C2782">
        <v>1.2554070000000002E-4</v>
      </c>
      <c r="E2782">
        <v>0.48367924528301887</v>
      </c>
      <c r="F2782">
        <v>0.38309748399999999</v>
      </c>
      <c r="G2782">
        <v>0.48940251572327043</v>
      </c>
    </row>
    <row r="2783" spans="1:7" x14ac:dyDescent="0.25">
      <c r="A2783">
        <v>2774</v>
      </c>
      <c r="B2783" s="21">
        <f t="shared" si="43"/>
        <v>0.47091194968553457</v>
      </c>
      <c r="C2783">
        <v>1.178538E-4</v>
      </c>
      <c r="E2783">
        <v>0.47091194968553457</v>
      </c>
      <c r="F2783">
        <v>0.37158805</v>
      </c>
      <c r="G2783">
        <v>0.50245283018867926</v>
      </c>
    </row>
    <row r="2784" spans="1:7" x14ac:dyDescent="0.25">
      <c r="A2784">
        <v>2775</v>
      </c>
      <c r="B2784" s="21">
        <f t="shared" si="43"/>
        <v>0.26357547169811318</v>
      </c>
      <c r="C2784">
        <v>1.1197059999999999E-4</v>
      </c>
      <c r="E2784">
        <v>0.26357547169811318</v>
      </c>
      <c r="F2784">
        <v>0.23323899400000001</v>
      </c>
      <c r="G2784">
        <v>0.28119182389937109</v>
      </c>
    </row>
    <row r="2785" spans="1:7" x14ac:dyDescent="0.25">
      <c r="A2785">
        <v>2776</v>
      </c>
      <c r="B2785" s="21">
        <f t="shared" si="43"/>
        <v>0.22243710691823901</v>
      </c>
      <c r="C2785">
        <v>1.090152E-4</v>
      </c>
      <c r="E2785">
        <v>0.22243710691823901</v>
      </c>
      <c r="F2785">
        <v>0.212311321</v>
      </c>
      <c r="G2785">
        <v>0.26761320754716983</v>
      </c>
    </row>
    <row r="2786" spans="1:7" x14ac:dyDescent="0.25">
      <c r="A2786">
        <v>2777</v>
      </c>
      <c r="B2786" s="21">
        <f t="shared" si="43"/>
        <v>0.16705660377358492</v>
      </c>
      <c r="C2786">
        <v>1.109667E-4</v>
      </c>
      <c r="E2786">
        <v>0.16705660377358492</v>
      </c>
      <c r="F2786">
        <v>0.19168239000000001</v>
      </c>
      <c r="G2786">
        <v>0.29120754716981129</v>
      </c>
    </row>
    <row r="2787" spans="1:7" x14ac:dyDescent="0.25">
      <c r="A2787">
        <v>2778</v>
      </c>
      <c r="B2787" s="21">
        <f t="shared" si="43"/>
        <v>6.2320754716981133E-2</v>
      </c>
      <c r="C2787">
        <v>1.172199E-4</v>
      </c>
      <c r="E2787">
        <v>6.2320754716981133E-2</v>
      </c>
      <c r="F2787">
        <v>9.6498427999999997E-2</v>
      </c>
      <c r="G2787">
        <v>0.151437106918239</v>
      </c>
    </row>
    <row r="2788" spans="1:7" x14ac:dyDescent="0.25">
      <c r="A2788">
        <v>2779</v>
      </c>
      <c r="B2788" s="21">
        <f t="shared" si="43"/>
        <v>0</v>
      </c>
      <c r="C2788">
        <v>1.3198690000000002E-4</v>
      </c>
      <c r="E2788">
        <v>0</v>
      </c>
      <c r="F2788">
        <v>0</v>
      </c>
      <c r="G2788">
        <v>0</v>
      </c>
    </row>
    <row r="2789" spans="1:7" x14ac:dyDescent="0.25">
      <c r="A2789">
        <v>2780</v>
      </c>
      <c r="B2789" s="21">
        <f t="shared" si="43"/>
        <v>0</v>
      </c>
      <c r="C2789">
        <v>1.4421300000000002E-4</v>
      </c>
      <c r="E2789">
        <v>0</v>
      </c>
      <c r="F2789">
        <v>0</v>
      </c>
      <c r="G2789">
        <v>0</v>
      </c>
    </row>
    <row r="2790" spans="1:7" x14ac:dyDescent="0.25">
      <c r="A2790">
        <v>2781</v>
      </c>
      <c r="B2790" s="21">
        <f t="shared" si="43"/>
        <v>0</v>
      </c>
      <c r="C2790">
        <v>1.3106279999999999E-4</v>
      </c>
      <c r="E2790">
        <v>0</v>
      </c>
      <c r="F2790">
        <v>0</v>
      </c>
      <c r="G2790">
        <v>0</v>
      </c>
    </row>
    <row r="2791" spans="1:7" x14ac:dyDescent="0.25">
      <c r="A2791">
        <v>2782</v>
      </c>
      <c r="B2791" s="21">
        <f t="shared" si="43"/>
        <v>0</v>
      </c>
      <c r="C2791">
        <v>1.072897E-4</v>
      </c>
      <c r="E2791">
        <v>0</v>
      </c>
      <c r="F2791">
        <v>0</v>
      </c>
      <c r="G2791">
        <v>0</v>
      </c>
    </row>
    <row r="2792" spans="1:7" x14ac:dyDescent="0.25">
      <c r="A2792">
        <v>2783</v>
      </c>
      <c r="B2792" s="21">
        <f t="shared" si="43"/>
        <v>0</v>
      </c>
      <c r="C2792">
        <v>8.214959999999999E-5</v>
      </c>
      <c r="E2792">
        <v>0</v>
      </c>
      <c r="F2792">
        <v>0</v>
      </c>
      <c r="G2792">
        <v>0</v>
      </c>
    </row>
    <row r="2793" spans="1:7" x14ac:dyDescent="0.25">
      <c r="A2793">
        <v>2784</v>
      </c>
      <c r="B2793" s="21">
        <f t="shared" si="43"/>
        <v>0</v>
      </c>
      <c r="C2793">
        <v>6.5670600000000001E-5</v>
      </c>
      <c r="E2793">
        <v>0</v>
      </c>
      <c r="F2793">
        <v>0</v>
      </c>
      <c r="G2793">
        <v>0</v>
      </c>
    </row>
    <row r="2794" spans="1:7" x14ac:dyDescent="0.25">
      <c r="A2794">
        <v>2785</v>
      </c>
      <c r="B2794" s="21">
        <f t="shared" si="43"/>
        <v>0</v>
      </c>
      <c r="C2794">
        <v>5.73878E-5</v>
      </c>
      <c r="E2794">
        <v>0</v>
      </c>
      <c r="F2794">
        <v>0</v>
      </c>
      <c r="G2794">
        <v>0</v>
      </c>
    </row>
    <row r="2795" spans="1:7" x14ac:dyDescent="0.25">
      <c r="A2795">
        <v>2786</v>
      </c>
      <c r="B2795" s="21">
        <f t="shared" si="43"/>
        <v>0</v>
      </c>
      <c r="C2795">
        <v>5.2958399999999998E-5</v>
      </c>
      <c r="E2795">
        <v>0</v>
      </c>
      <c r="F2795">
        <v>0</v>
      </c>
      <c r="G2795">
        <v>0</v>
      </c>
    </row>
    <row r="2796" spans="1:7" x14ac:dyDescent="0.25">
      <c r="A2796">
        <v>2787</v>
      </c>
      <c r="B2796" s="21">
        <f t="shared" si="43"/>
        <v>0</v>
      </c>
      <c r="C2796">
        <v>5.4026599999999995E-5</v>
      </c>
      <c r="E2796">
        <v>0</v>
      </c>
      <c r="F2796">
        <v>0</v>
      </c>
      <c r="G2796">
        <v>0</v>
      </c>
    </row>
    <row r="2797" spans="1:7" x14ac:dyDescent="0.25">
      <c r="A2797">
        <v>2788</v>
      </c>
      <c r="B2797" s="21">
        <f t="shared" si="43"/>
        <v>0</v>
      </c>
      <c r="C2797">
        <v>6.0108599999999996E-5</v>
      </c>
      <c r="E2797">
        <v>0</v>
      </c>
      <c r="F2797">
        <v>0</v>
      </c>
      <c r="G2797">
        <v>0</v>
      </c>
    </row>
    <row r="2798" spans="1:7" x14ac:dyDescent="0.25">
      <c r="A2798">
        <v>2789</v>
      </c>
      <c r="B2798" s="21">
        <f t="shared" si="43"/>
        <v>0</v>
      </c>
      <c r="C2798">
        <v>7.4669599999999987E-5</v>
      </c>
      <c r="E2798">
        <v>0</v>
      </c>
      <c r="F2798">
        <v>0</v>
      </c>
      <c r="G2798">
        <v>0</v>
      </c>
    </row>
    <row r="2799" spans="1:7" x14ac:dyDescent="0.25">
      <c r="A2799">
        <v>2790</v>
      </c>
      <c r="B2799" s="21">
        <f t="shared" si="43"/>
        <v>4.6342767295597484E-2</v>
      </c>
      <c r="C2799">
        <v>9.7298499999999997E-5</v>
      </c>
      <c r="E2799">
        <v>4.6342767295597484E-2</v>
      </c>
      <c r="F2799">
        <v>6.3764151000000005E-2</v>
      </c>
      <c r="G2799">
        <v>8.3342767295597475E-2</v>
      </c>
    </row>
    <row r="2800" spans="1:7" x14ac:dyDescent="0.25">
      <c r="A2800">
        <v>2791</v>
      </c>
      <c r="B2800" s="21">
        <f t="shared" si="43"/>
        <v>0.19872327044025159</v>
      </c>
      <c r="C2800">
        <v>1.127866E-4</v>
      </c>
      <c r="E2800">
        <v>0.19872327044025159</v>
      </c>
      <c r="F2800">
        <v>0.25209119499999999</v>
      </c>
      <c r="G2800">
        <v>0.46544025157232699</v>
      </c>
    </row>
    <row r="2801" spans="1:7" x14ac:dyDescent="0.25">
      <c r="A2801">
        <v>2792</v>
      </c>
      <c r="B2801" s="21">
        <f t="shared" si="43"/>
        <v>0.40682389937106922</v>
      </c>
      <c r="C2801">
        <v>1.168876E-4</v>
      </c>
      <c r="E2801">
        <v>0.40682389937106922</v>
      </c>
      <c r="F2801">
        <v>0.36394654100000001</v>
      </c>
      <c r="G2801">
        <v>0.6891823899371069</v>
      </c>
    </row>
    <row r="2802" spans="1:7" x14ac:dyDescent="0.25">
      <c r="A2802">
        <v>2793</v>
      </c>
      <c r="B2802" s="21">
        <f t="shared" si="43"/>
        <v>0.60971698113207551</v>
      </c>
      <c r="C2802">
        <v>1.1836459999999999E-4</v>
      </c>
      <c r="E2802">
        <v>0.60971698113207551</v>
      </c>
      <c r="F2802">
        <v>0.42198113199999998</v>
      </c>
      <c r="G2802">
        <v>0.80352201257861633</v>
      </c>
    </row>
    <row r="2803" spans="1:7" x14ac:dyDescent="0.25">
      <c r="A2803">
        <v>2794</v>
      </c>
      <c r="B2803" s="21">
        <f t="shared" si="43"/>
        <v>0.7616666666666666</v>
      </c>
      <c r="C2803">
        <v>1.1487929999999999E-4</v>
      </c>
      <c r="E2803">
        <v>0.7616666666666666</v>
      </c>
      <c r="F2803">
        <v>0.52422955999999998</v>
      </c>
      <c r="G2803">
        <v>0.85411949685534594</v>
      </c>
    </row>
    <row r="2804" spans="1:7" x14ac:dyDescent="0.25">
      <c r="A2804">
        <v>2795</v>
      </c>
      <c r="B2804" s="21">
        <f t="shared" si="43"/>
        <v>0.83663522012578617</v>
      </c>
      <c r="C2804">
        <v>1.11603E-4</v>
      </c>
      <c r="E2804">
        <v>0.83663522012578617</v>
      </c>
      <c r="F2804">
        <v>0.58492138400000004</v>
      </c>
      <c r="G2804">
        <v>0.86308176100628931</v>
      </c>
    </row>
    <row r="2805" spans="1:7" x14ac:dyDescent="0.25">
      <c r="A2805">
        <v>2796</v>
      </c>
      <c r="B2805" s="21">
        <f t="shared" si="43"/>
        <v>0.7972327044025157</v>
      </c>
      <c r="C2805">
        <v>1.087438E-4</v>
      </c>
      <c r="E2805">
        <v>0.7972327044025157</v>
      </c>
      <c r="F2805">
        <v>0.56015723299999998</v>
      </c>
      <c r="G2805">
        <v>0.80047169811320751</v>
      </c>
    </row>
    <row r="2806" spans="1:7" x14ac:dyDescent="0.25">
      <c r="A2806">
        <v>2797</v>
      </c>
      <c r="B2806" s="21">
        <f t="shared" si="43"/>
        <v>0.70745283018867922</v>
      </c>
      <c r="C2806">
        <v>1.071959E-4</v>
      </c>
      <c r="E2806">
        <v>0.70745283018867922</v>
      </c>
      <c r="F2806">
        <v>0.50308176100000002</v>
      </c>
      <c r="G2806">
        <v>0.72566037735849054</v>
      </c>
    </row>
    <row r="2807" spans="1:7" x14ac:dyDescent="0.25">
      <c r="A2807">
        <v>2798</v>
      </c>
      <c r="B2807" s="21">
        <f t="shared" si="43"/>
        <v>0.70852201257861636</v>
      </c>
      <c r="C2807">
        <v>1.06835E-4</v>
      </c>
      <c r="E2807">
        <v>0.70852201257861636</v>
      </c>
      <c r="F2807">
        <v>0.49100628899999998</v>
      </c>
      <c r="G2807">
        <v>0.78424528301886798</v>
      </c>
    </row>
    <row r="2808" spans="1:7" x14ac:dyDescent="0.25">
      <c r="A2808">
        <v>2799</v>
      </c>
      <c r="B2808" s="21">
        <f t="shared" si="43"/>
        <v>0.58191823899371065</v>
      </c>
      <c r="C2808">
        <v>1.092419E-4</v>
      </c>
      <c r="E2808">
        <v>0.58191823899371065</v>
      </c>
      <c r="F2808">
        <v>0.40611635200000001</v>
      </c>
      <c r="G2808">
        <v>0.74474842767295601</v>
      </c>
    </row>
    <row r="2809" spans="1:7" x14ac:dyDescent="0.25">
      <c r="A2809">
        <v>2800</v>
      </c>
      <c r="B2809" s="21">
        <f t="shared" si="43"/>
        <v>0.43550314465408807</v>
      </c>
      <c r="C2809">
        <v>1.1287850000000001E-4</v>
      </c>
      <c r="E2809">
        <v>0.43550314465408807</v>
      </c>
      <c r="F2809">
        <v>0.36823899399999999</v>
      </c>
      <c r="G2809">
        <v>0.71798742138364779</v>
      </c>
    </row>
    <row r="2810" spans="1:7" x14ac:dyDescent="0.25">
      <c r="A2810">
        <v>2801</v>
      </c>
      <c r="B2810" s="21">
        <f t="shared" si="43"/>
        <v>0.22693710691823898</v>
      </c>
      <c r="C2810">
        <v>1.1816270000000001E-4</v>
      </c>
      <c r="E2810">
        <v>0.22693710691823898</v>
      </c>
      <c r="F2810">
        <v>0.27933962299999998</v>
      </c>
      <c r="G2810">
        <v>0.54427672955974837</v>
      </c>
    </row>
    <row r="2811" spans="1:7" x14ac:dyDescent="0.25">
      <c r="A2811">
        <v>2802</v>
      </c>
      <c r="B2811" s="21">
        <f t="shared" si="43"/>
        <v>6.9490566037735846E-2</v>
      </c>
      <c r="C2811">
        <v>1.266715E-4</v>
      </c>
      <c r="E2811">
        <v>6.9490566037735846E-2</v>
      </c>
      <c r="F2811">
        <v>0.147449686</v>
      </c>
      <c r="G2811">
        <v>0.2965817610062893</v>
      </c>
    </row>
    <row r="2812" spans="1:7" x14ac:dyDescent="0.25">
      <c r="A2812">
        <v>2803</v>
      </c>
      <c r="B2812" s="21">
        <f t="shared" si="43"/>
        <v>2.3606918238993709E-3</v>
      </c>
      <c r="C2812">
        <v>1.4116700000000001E-4</v>
      </c>
      <c r="E2812">
        <v>2.3606918238993709E-3</v>
      </c>
      <c r="F2812">
        <v>6.2507860000000004E-3</v>
      </c>
      <c r="G2812">
        <v>1.0079874213836479E-2</v>
      </c>
    </row>
    <row r="2813" spans="1:7" x14ac:dyDescent="0.25">
      <c r="A2813">
        <v>2804</v>
      </c>
      <c r="B2813" s="21">
        <f t="shared" si="43"/>
        <v>0</v>
      </c>
      <c r="C2813">
        <v>1.5728440000000002E-4</v>
      </c>
      <c r="E2813">
        <v>0</v>
      </c>
      <c r="F2813">
        <v>0</v>
      </c>
      <c r="G2813">
        <v>0</v>
      </c>
    </row>
    <row r="2814" spans="1:7" x14ac:dyDescent="0.25">
      <c r="A2814">
        <v>2805</v>
      </c>
      <c r="B2814" s="21">
        <f t="shared" si="43"/>
        <v>0</v>
      </c>
      <c r="C2814">
        <v>1.441023E-4</v>
      </c>
      <c r="E2814">
        <v>0</v>
      </c>
      <c r="F2814">
        <v>0</v>
      </c>
      <c r="G2814">
        <v>0</v>
      </c>
    </row>
    <row r="2815" spans="1:7" x14ac:dyDescent="0.25">
      <c r="A2815">
        <v>2806</v>
      </c>
      <c r="B2815" s="21">
        <f t="shared" si="43"/>
        <v>0</v>
      </c>
      <c r="C2815">
        <v>1.139122E-4</v>
      </c>
      <c r="E2815">
        <v>0</v>
      </c>
      <c r="F2815">
        <v>0</v>
      </c>
      <c r="G2815">
        <v>0</v>
      </c>
    </row>
    <row r="2816" spans="1:7" x14ac:dyDescent="0.25">
      <c r="A2816">
        <v>2807</v>
      </c>
      <c r="B2816" s="21">
        <f t="shared" si="43"/>
        <v>0</v>
      </c>
      <c r="C2816">
        <v>8.501730000000001E-5</v>
      </c>
      <c r="E2816">
        <v>0</v>
      </c>
      <c r="F2816">
        <v>0</v>
      </c>
      <c r="G2816">
        <v>0</v>
      </c>
    </row>
    <row r="2817" spans="1:7" x14ac:dyDescent="0.25">
      <c r="A2817">
        <v>2808</v>
      </c>
      <c r="B2817" s="21">
        <f t="shared" si="43"/>
        <v>0</v>
      </c>
      <c r="C2817">
        <v>6.5880699999999994E-5</v>
      </c>
      <c r="E2817">
        <v>0</v>
      </c>
      <c r="F2817">
        <v>0</v>
      </c>
      <c r="G2817">
        <v>0</v>
      </c>
    </row>
    <row r="2818" spans="1:7" x14ac:dyDescent="0.25">
      <c r="A2818">
        <v>2809</v>
      </c>
      <c r="B2818" s="21">
        <f t="shared" si="43"/>
        <v>0</v>
      </c>
      <c r="C2818">
        <v>5.7546700000000002E-5</v>
      </c>
      <c r="E2818">
        <v>0</v>
      </c>
      <c r="F2818">
        <v>0</v>
      </c>
      <c r="G2818">
        <v>0</v>
      </c>
    </row>
    <row r="2819" spans="1:7" x14ac:dyDescent="0.25">
      <c r="A2819">
        <v>2810</v>
      </c>
      <c r="B2819" s="21">
        <f t="shared" si="43"/>
        <v>0</v>
      </c>
      <c r="C2819">
        <v>5.3783199999999997E-5</v>
      </c>
      <c r="E2819">
        <v>0</v>
      </c>
      <c r="F2819">
        <v>0</v>
      </c>
      <c r="G2819">
        <v>0</v>
      </c>
    </row>
    <row r="2820" spans="1:7" x14ac:dyDescent="0.25">
      <c r="A2820">
        <v>2811</v>
      </c>
      <c r="B2820" s="21">
        <f t="shared" si="43"/>
        <v>0</v>
      </c>
      <c r="C2820">
        <v>5.5037600000000003E-5</v>
      </c>
      <c r="E2820">
        <v>0</v>
      </c>
      <c r="F2820">
        <v>0</v>
      </c>
      <c r="G2820">
        <v>0</v>
      </c>
    </row>
    <row r="2821" spans="1:7" x14ac:dyDescent="0.25">
      <c r="A2821">
        <v>2812</v>
      </c>
      <c r="B2821" s="21">
        <f t="shared" si="43"/>
        <v>0</v>
      </c>
      <c r="C2821">
        <v>6.0632100000000005E-5</v>
      </c>
      <c r="E2821">
        <v>0</v>
      </c>
      <c r="F2821">
        <v>0</v>
      </c>
      <c r="G2821">
        <v>0</v>
      </c>
    </row>
    <row r="2822" spans="1:7" x14ac:dyDescent="0.25">
      <c r="A2822">
        <v>2813</v>
      </c>
      <c r="B2822" s="21">
        <f t="shared" ref="B2822:B2885" si="44">IF(rodzaj=$E$6,E2822,IF(rodzaj=$F$6,F2822,G2822))</f>
        <v>0</v>
      </c>
      <c r="C2822">
        <v>7.6635800000000002E-5</v>
      </c>
      <c r="E2822">
        <v>0</v>
      </c>
      <c r="F2822">
        <v>0</v>
      </c>
      <c r="G2822">
        <v>0</v>
      </c>
    </row>
    <row r="2823" spans="1:7" x14ac:dyDescent="0.25">
      <c r="A2823">
        <v>2814</v>
      </c>
      <c r="B2823" s="21">
        <f t="shared" si="44"/>
        <v>1.0991509433962265E-2</v>
      </c>
      <c r="C2823">
        <v>1.0048219999999999E-4</v>
      </c>
      <c r="E2823">
        <v>1.0991509433962265E-2</v>
      </c>
      <c r="F2823">
        <v>1.0026729999999999E-2</v>
      </c>
      <c r="G2823">
        <v>0</v>
      </c>
    </row>
    <row r="2824" spans="1:7" x14ac:dyDescent="0.25">
      <c r="A2824">
        <v>2815</v>
      </c>
      <c r="B2824" s="21">
        <f t="shared" si="44"/>
        <v>7.1044025157232696E-2</v>
      </c>
      <c r="C2824">
        <v>1.149585E-4</v>
      </c>
      <c r="E2824">
        <v>7.1044025157232696E-2</v>
      </c>
      <c r="F2824">
        <v>7.2625785999999998E-2</v>
      </c>
      <c r="G2824">
        <v>6.2150943396226413E-2</v>
      </c>
    </row>
    <row r="2825" spans="1:7" x14ac:dyDescent="0.25">
      <c r="A2825">
        <v>2816</v>
      </c>
      <c r="B2825" s="21">
        <f t="shared" si="44"/>
        <v>8.3735849056603764E-2</v>
      </c>
      <c r="C2825">
        <v>1.198593E-4</v>
      </c>
      <c r="E2825">
        <v>8.3735849056603764E-2</v>
      </c>
      <c r="F2825">
        <v>8.3097483999999999E-2</v>
      </c>
      <c r="G2825">
        <v>7.1965408805031439E-2</v>
      </c>
    </row>
    <row r="2826" spans="1:7" x14ac:dyDescent="0.25">
      <c r="A2826">
        <v>2817</v>
      </c>
      <c r="B2826" s="21">
        <f t="shared" si="44"/>
        <v>0.1014308176100629</v>
      </c>
      <c r="C2826">
        <v>1.1413789999999999E-4</v>
      </c>
      <c r="E2826">
        <v>0.1014308176100629</v>
      </c>
      <c r="F2826">
        <v>9.9581761000000005E-2</v>
      </c>
      <c r="G2826">
        <v>9.1962264150943399E-2</v>
      </c>
    </row>
    <row r="2827" spans="1:7" x14ac:dyDescent="0.25">
      <c r="A2827">
        <v>2818</v>
      </c>
      <c r="B2827" s="21">
        <f t="shared" si="44"/>
        <v>0.1790880503144654</v>
      </c>
      <c r="C2827">
        <v>1.1134909999999999E-4</v>
      </c>
      <c r="E2827">
        <v>0.1790880503144654</v>
      </c>
      <c r="F2827">
        <v>0.17114779899999999</v>
      </c>
      <c r="G2827">
        <v>0.17276729559748427</v>
      </c>
    </row>
    <row r="2828" spans="1:7" x14ac:dyDescent="0.25">
      <c r="A2828">
        <v>2819</v>
      </c>
      <c r="B2828" s="21">
        <f t="shared" si="44"/>
        <v>0.15036477987421384</v>
      </c>
      <c r="C2828">
        <v>1.0859199999999999E-4</v>
      </c>
      <c r="E2828">
        <v>0.15036477987421384</v>
      </c>
      <c r="F2828">
        <v>0.14513522000000001</v>
      </c>
      <c r="G2828">
        <v>0.14685220125786164</v>
      </c>
    </row>
    <row r="2829" spans="1:7" x14ac:dyDescent="0.25">
      <c r="A2829">
        <v>2820</v>
      </c>
      <c r="B2829" s="21">
        <f t="shared" si="44"/>
        <v>0.10832704402515723</v>
      </c>
      <c r="C2829">
        <v>1.062526E-4</v>
      </c>
      <c r="E2829">
        <v>0.10832704402515723</v>
      </c>
      <c r="F2829">
        <v>0.106083333</v>
      </c>
      <c r="G2829">
        <v>0.10652515723270441</v>
      </c>
    </row>
    <row r="2830" spans="1:7" x14ac:dyDescent="0.25">
      <c r="A2830">
        <v>2821</v>
      </c>
      <c r="B2830" s="21">
        <f t="shared" si="44"/>
        <v>0.10819811320754717</v>
      </c>
      <c r="C2830">
        <v>1.063095E-4</v>
      </c>
      <c r="E2830">
        <v>0.10819811320754717</v>
      </c>
      <c r="F2830">
        <v>0.105976415</v>
      </c>
      <c r="G2830">
        <v>0.10548742138364779</v>
      </c>
    </row>
    <row r="2831" spans="1:7" x14ac:dyDescent="0.25">
      <c r="A2831">
        <v>2822</v>
      </c>
      <c r="B2831" s="21">
        <f t="shared" si="44"/>
        <v>7.8638364779874209E-2</v>
      </c>
      <c r="C2831">
        <v>1.0666810000000001E-4</v>
      </c>
      <c r="E2831">
        <v>7.8638364779874209E-2</v>
      </c>
      <c r="F2831">
        <v>7.7932390000000004E-2</v>
      </c>
      <c r="G2831">
        <v>7.4025157232704406E-2</v>
      </c>
    </row>
    <row r="2832" spans="1:7" x14ac:dyDescent="0.25">
      <c r="A2832">
        <v>2823</v>
      </c>
      <c r="B2832" s="21">
        <f t="shared" si="44"/>
        <v>7.5031446540880495E-2</v>
      </c>
      <c r="C2832">
        <v>1.114559E-4</v>
      </c>
      <c r="E2832">
        <v>7.5031446540880495E-2</v>
      </c>
      <c r="F2832">
        <v>7.4441824000000004E-2</v>
      </c>
      <c r="G2832">
        <v>6.6974842767295595E-2</v>
      </c>
    </row>
    <row r="2833" spans="1:7" x14ac:dyDescent="0.25">
      <c r="A2833">
        <v>2824</v>
      </c>
      <c r="B2833" s="21">
        <f t="shared" si="44"/>
        <v>6.8128930817610067E-2</v>
      </c>
      <c r="C2833">
        <v>1.134288E-4</v>
      </c>
      <c r="E2833">
        <v>6.8128930817610067E-2</v>
      </c>
      <c r="F2833">
        <v>6.7811320999999994E-2</v>
      </c>
      <c r="G2833">
        <v>5.6883647798742137E-2</v>
      </c>
    </row>
    <row r="2834" spans="1:7" x14ac:dyDescent="0.25">
      <c r="A2834">
        <v>2825</v>
      </c>
      <c r="B2834" s="21">
        <f t="shared" si="44"/>
        <v>6.1084905660377359E-2</v>
      </c>
      <c r="C2834">
        <v>1.198214E-4</v>
      </c>
      <c r="E2834">
        <v>6.1084905660377359E-2</v>
      </c>
      <c r="F2834">
        <v>6.1742138000000002E-2</v>
      </c>
      <c r="G2834">
        <v>4.9770440251572332E-2</v>
      </c>
    </row>
    <row r="2835" spans="1:7" x14ac:dyDescent="0.25">
      <c r="A2835">
        <v>2826</v>
      </c>
      <c r="B2835" s="21">
        <f t="shared" si="44"/>
        <v>4.4805031446540876E-2</v>
      </c>
      <c r="C2835">
        <v>1.2773440000000001E-4</v>
      </c>
      <c r="E2835">
        <v>4.4805031446540876E-2</v>
      </c>
      <c r="F2835">
        <v>5.0418238999999997E-2</v>
      </c>
      <c r="G2835">
        <v>4.7176100628930823E-2</v>
      </c>
    </row>
    <row r="2836" spans="1:7" x14ac:dyDescent="0.25">
      <c r="A2836">
        <v>2827</v>
      </c>
      <c r="B2836" s="21">
        <f t="shared" si="44"/>
        <v>0</v>
      </c>
      <c r="C2836">
        <v>1.4599389999999998E-4</v>
      </c>
      <c r="E2836">
        <v>0</v>
      </c>
      <c r="F2836">
        <v>0</v>
      </c>
      <c r="G2836">
        <v>0</v>
      </c>
    </row>
    <row r="2837" spans="1:7" x14ac:dyDescent="0.25">
      <c r="A2837">
        <v>2828</v>
      </c>
      <c r="B2837" s="21">
        <f t="shared" si="44"/>
        <v>0</v>
      </c>
      <c r="C2837">
        <v>1.5753260000000001E-4</v>
      </c>
      <c r="E2837">
        <v>0</v>
      </c>
      <c r="F2837">
        <v>0</v>
      </c>
      <c r="G2837">
        <v>0</v>
      </c>
    </row>
    <row r="2838" spans="1:7" x14ac:dyDescent="0.25">
      <c r="A2838">
        <v>2829</v>
      </c>
      <c r="B2838" s="21">
        <f t="shared" si="44"/>
        <v>0</v>
      </c>
      <c r="C2838">
        <v>1.424148E-4</v>
      </c>
      <c r="E2838">
        <v>0</v>
      </c>
      <c r="F2838">
        <v>0</v>
      </c>
      <c r="G2838">
        <v>0</v>
      </c>
    </row>
    <row r="2839" spans="1:7" x14ac:dyDescent="0.25">
      <c r="A2839">
        <v>2830</v>
      </c>
      <c r="B2839" s="21">
        <f t="shared" si="44"/>
        <v>0</v>
      </c>
      <c r="C2839">
        <v>1.144534E-4</v>
      </c>
      <c r="E2839">
        <v>0</v>
      </c>
      <c r="F2839">
        <v>0</v>
      </c>
      <c r="G2839">
        <v>0</v>
      </c>
    </row>
    <row r="2840" spans="1:7" x14ac:dyDescent="0.25">
      <c r="A2840">
        <v>2831</v>
      </c>
      <c r="B2840" s="21">
        <f t="shared" si="44"/>
        <v>0</v>
      </c>
      <c r="C2840">
        <v>8.4661600000000009E-5</v>
      </c>
      <c r="E2840">
        <v>0</v>
      </c>
      <c r="F2840">
        <v>0</v>
      </c>
      <c r="G2840">
        <v>0</v>
      </c>
    </row>
    <row r="2841" spans="1:7" x14ac:dyDescent="0.25">
      <c r="A2841">
        <v>2832</v>
      </c>
      <c r="B2841" s="21">
        <f t="shared" si="44"/>
        <v>0</v>
      </c>
      <c r="C2841">
        <v>6.5779100000000002E-5</v>
      </c>
      <c r="E2841">
        <v>0</v>
      </c>
      <c r="F2841">
        <v>0</v>
      </c>
      <c r="G2841">
        <v>0</v>
      </c>
    </row>
    <row r="2842" spans="1:7" x14ac:dyDescent="0.25">
      <c r="A2842">
        <v>2833</v>
      </c>
      <c r="B2842" s="21">
        <f t="shared" si="44"/>
        <v>0</v>
      </c>
      <c r="C2842">
        <v>5.7190900000000002E-5</v>
      </c>
      <c r="E2842">
        <v>0</v>
      </c>
      <c r="F2842">
        <v>0</v>
      </c>
      <c r="G2842">
        <v>0</v>
      </c>
    </row>
    <row r="2843" spans="1:7" x14ac:dyDescent="0.25">
      <c r="A2843">
        <v>2834</v>
      </c>
      <c r="B2843" s="21">
        <f t="shared" si="44"/>
        <v>0</v>
      </c>
      <c r="C2843">
        <v>5.2901599999999995E-5</v>
      </c>
      <c r="E2843">
        <v>0</v>
      </c>
      <c r="F2843">
        <v>0</v>
      </c>
      <c r="G2843">
        <v>0</v>
      </c>
    </row>
    <row r="2844" spans="1:7" x14ac:dyDescent="0.25">
      <c r="A2844">
        <v>2835</v>
      </c>
      <c r="B2844" s="21">
        <f t="shared" si="44"/>
        <v>0</v>
      </c>
      <c r="C2844">
        <v>5.3654299999999999E-5</v>
      </c>
      <c r="E2844">
        <v>0</v>
      </c>
      <c r="F2844">
        <v>0</v>
      </c>
      <c r="G2844">
        <v>0</v>
      </c>
    </row>
    <row r="2845" spans="1:7" x14ac:dyDescent="0.25">
      <c r="A2845">
        <v>2836</v>
      </c>
      <c r="B2845" s="21">
        <f t="shared" si="44"/>
        <v>0</v>
      </c>
      <c r="C2845">
        <v>5.9847599999999999E-5</v>
      </c>
      <c r="E2845">
        <v>0</v>
      </c>
      <c r="F2845">
        <v>0</v>
      </c>
      <c r="G2845">
        <v>0</v>
      </c>
    </row>
    <row r="2846" spans="1:7" x14ac:dyDescent="0.25">
      <c r="A2846">
        <v>2837</v>
      </c>
      <c r="B2846" s="21">
        <f t="shared" si="44"/>
        <v>0</v>
      </c>
      <c r="C2846">
        <v>7.4246200000000008E-5</v>
      </c>
      <c r="E2846">
        <v>0</v>
      </c>
      <c r="F2846">
        <v>0</v>
      </c>
      <c r="G2846">
        <v>0</v>
      </c>
    </row>
    <row r="2847" spans="1:7" x14ac:dyDescent="0.25">
      <c r="A2847">
        <v>2838</v>
      </c>
      <c r="B2847" s="21">
        <f t="shared" si="44"/>
        <v>6.1751572327044028E-2</v>
      </c>
      <c r="C2847">
        <v>9.6644399999999992E-5</v>
      </c>
      <c r="E2847">
        <v>6.1751572327044028E-2</v>
      </c>
      <c r="F2847">
        <v>0.12117610099999999</v>
      </c>
      <c r="G2847">
        <v>0.22285849056603776</v>
      </c>
    </row>
    <row r="2848" spans="1:7" x14ac:dyDescent="0.25">
      <c r="A2848">
        <v>2839</v>
      </c>
      <c r="B2848" s="21">
        <f t="shared" si="44"/>
        <v>0.23538050314465409</v>
      </c>
      <c r="C2848">
        <v>1.1178370000000001E-4</v>
      </c>
      <c r="E2848">
        <v>0.23538050314465409</v>
      </c>
      <c r="F2848">
        <v>0.31163521999999999</v>
      </c>
      <c r="G2848">
        <v>0.63827044025157231</v>
      </c>
    </row>
    <row r="2849" spans="1:7" x14ac:dyDescent="0.25">
      <c r="A2849">
        <v>2840</v>
      </c>
      <c r="B2849" s="21">
        <f t="shared" si="44"/>
        <v>0.46270440251572331</v>
      </c>
      <c r="C2849">
        <v>1.173551E-4</v>
      </c>
      <c r="E2849">
        <v>0.46270440251572331</v>
      </c>
      <c r="F2849">
        <v>0.40108490600000002</v>
      </c>
      <c r="G2849">
        <v>0.8042138364779875</v>
      </c>
    </row>
    <row r="2850" spans="1:7" x14ac:dyDescent="0.25">
      <c r="A2850">
        <v>2841</v>
      </c>
      <c r="B2850" s="21">
        <f t="shared" si="44"/>
        <v>0.65691823899371071</v>
      </c>
      <c r="C2850">
        <v>1.1169999999999999E-4</v>
      </c>
      <c r="E2850">
        <v>0.65691823899371071</v>
      </c>
      <c r="F2850">
        <v>0.45238993700000002</v>
      </c>
      <c r="G2850">
        <v>0.86188679245283029</v>
      </c>
    </row>
    <row r="2851" spans="1:7" x14ac:dyDescent="0.25">
      <c r="A2851">
        <v>2842</v>
      </c>
      <c r="B2851" s="21">
        <f t="shared" si="44"/>
        <v>0.7888364779874214</v>
      </c>
      <c r="C2851">
        <v>1.0648979999999999E-4</v>
      </c>
      <c r="E2851">
        <v>0.7888364779874214</v>
      </c>
      <c r="F2851">
        <v>0.54636792499999998</v>
      </c>
      <c r="G2851">
        <v>0.88257861635220125</v>
      </c>
    </row>
    <row r="2852" spans="1:7" x14ac:dyDescent="0.25">
      <c r="A2852">
        <v>2843</v>
      </c>
      <c r="B2852" s="21">
        <f t="shared" si="44"/>
        <v>0.63361635220125789</v>
      </c>
      <c r="C2852">
        <v>1.037618E-4</v>
      </c>
      <c r="E2852">
        <v>0.63361635220125789</v>
      </c>
      <c r="F2852">
        <v>0.46630503099999998</v>
      </c>
      <c r="G2852">
        <v>0.65160377358490562</v>
      </c>
    </row>
    <row r="2853" spans="1:7" x14ac:dyDescent="0.25">
      <c r="A2853">
        <v>2844</v>
      </c>
      <c r="B2853" s="21">
        <f t="shared" si="44"/>
        <v>0.61465408805031441</v>
      </c>
      <c r="C2853">
        <v>1.03137E-4</v>
      </c>
      <c r="E2853">
        <v>0.61465408805031441</v>
      </c>
      <c r="F2853">
        <v>0.460707547</v>
      </c>
      <c r="G2853">
        <v>0.61528301886792447</v>
      </c>
    </row>
    <row r="2854" spans="1:7" x14ac:dyDescent="0.25">
      <c r="A2854">
        <v>2845</v>
      </c>
      <c r="B2854" s="21">
        <f t="shared" si="44"/>
        <v>0.77990566037735842</v>
      </c>
      <c r="C2854">
        <v>1.032222E-4</v>
      </c>
      <c r="E2854">
        <v>0.77990566037735842</v>
      </c>
      <c r="F2854">
        <v>0.54963836499999996</v>
      </c>
      <c r="G2854">
        <v>0.79990566037735844</v>
      </c>
    </row>
    <row r="2855" spans="1:7" x14ac:dyDescent="0.25">
      <c r="A2855">
        <v>2846</v>
      </c>
      <c r="B2855" s="21">
        <f t="shared" si="44"/>
        <v>0.67990566037735845</v>
      </c>
      <c r="C2855">
        <v>1.064355E-4</v>
      </c>
      <c r="E2855">
        <v>0.67990566037735845</v>
      </c>
      <c r="F2855">
        <v>0.48086477999999999</v>
      </c>
      <c r="G2855">
        <v>0.75194968553459118</v>
      </c>
    </row>
    <row r="2856" spans="1:7" x14ac:dyDescent="0.25">
      <c r="A2856">
        <v>2847</v>
      </c>
      <c r="B2856" s="21">
        <f t="shared" si="44"/>
        <v>0.61591194968553453</v>
      </c>
      <c r="C2856">
        <v>1.078369E-4</v>
      </c>
      <c r="E2856">
        <v>0.61591194968553453</v>
      </c>
      <c r="F2856">
        <v>0.42732704399999999</v>
      </c>
      <c r="G2856">
        <v>0.78977987421383644</v>
      </c>
    </row>
    <row r="2857" spans="1:7" x14ac:dyDescent="0.25">
      <c r="A2857">
        <v>2848</v>
      </c>
      <c r="B2857" s="21">
        <f t="shared" si="44"/>
        <v>0.47676100628930812</v>
      </c>
      <c r="C2857">
        <v>1.104078E-4</v>
      </c>
      <c r="E2857">
        <v>0.47676100628930812</v>
      </c>
      <c r="F2857">
        <v>0.39278301900000001</v>
      </c>
      <c r="G2857">
        <v>0.79088050314465408</v>
      </c>
    </row>
    <row r="2858" spans="1:7" x14ac:dyDescent="0.25">
      <c r="A2858">
        <v>2849</v>
      </c>
      <c r="B2858" s="21">
        <f t="shared" si="44"/>
        <v>0.25990880503144653</v>
      </c>
      <c r="C2858">
        <v>1.150466E-4</v>
      </c>
      <c r="E2858">
        <v>0.25990880503144653</v>
      </c>
      <c r="F2858">
        <v>0.32438679199999998</v>
      </c>
      <c r="G2858">
        <v>0.6773584905660377</v>
      </c>
    </row>
    <row r="2859" spans="1:7" x14ac:dyDescent="0.25">
      <c r="A2859">
        <v>2850</v>
      </c>
      <c r="B2859" s="21">
        <f t="shared" si="44"/>
        <v>7.3886792452830197E-2</v>
      </c>
      <c r="C2859">
        <v>1.216606E-4</v>
      </c>
      <c r="E2859">
        <v>7.3886792452830197E-2</v>
      </c>
      <c r="F2859">
        <v>0.17606918199999999</v>
      </c>
      <c r="G2859">
        <v>0.37333333333333335</v>
      </c>
    </row>
    <row r="2860" spans="1:7" x14ac:dyDescent="0.25">
      <c r="A2860">
        <v>2851</v>
      </c>
      <c r="B2860" s="21">
        <f t="shared" si="44"/>
        <v>6.6575471698113202E-3</v>
      </c>
      <c r="C2860">
        <v>1.4083269999999999E-4</v>
      </c>
      <c r="E2860">
        <v>6.6575471698113202E-3</v>
      </c>
      <c r="F2860">
        <v>1.7095912000000001E-2</v>
      </c>
      <c r="G2860">
        <v>3.559433962264151E-2</v>
      </c>
    </row>
    <row r="2861" spans="1:7" x14ac:dyDescent="0.25">
      <c r="A2861">
        <v>2852</v>
      </c>
      <c r="B2861" s="21">
        <f t="shared" si="44"/>
        <v>0</v>
      </c>
      <c r="C2861">
        <v>1.5381460000000002E-4</v>
      </c>
      <c r="E2861">
        <v>0</v>
      </c>
      <c r="F2861">
        <v>0</v>
      </c>
      <c r="G2861">
        <v>0</v>
      </c>
    </row>
    <row r="2862" spans="1:7" x14ac:dyDescent="0.25">
      <c r="A2862">
        <v>2853</v>
      </c>
      <c r="B2862" s="21">
        <f t="shared" si="44"/>
        <v>0</v>
      </c>
      <c r="C2862">
        <v>1.454127E-4</v>
      </c>
      <c r="E2862">
        <v>0</v>
      </c>
      <c r="F2862">
        <v>0</v>
      </c>
      <c r="G2862">
        <v>0</v>
      </c>
    </row>
    <row r="2863" spans="1:7" x14ac:dyDescent="0.25">
      <c r="A2863">
        <v>2854</v>
      </c>
      <c r="B2863" s="21">
        <f t="shared" si="44"/>
        <v>0</v>
      </c>
      <c r="C2863">
        <v>1.147158E-4</v>
      </c>
      <c r="E2863">
        <v>0</v>
      </c>
      <c r="F2863">
        <v>0</v>
      </c>
      <c r="G2863">
        <v>0</v>
      </c>
    </row>
    <row r="2864" spans="1:7" x14ac:dyDescent="0.25">
      <c r="A2864">
        <v>2855</v>
      </c>
      <c r="B2864" s="21">
        <f t="shared" si="44"/>
        <v>0</v>
      </c>
      <c r="C2864">
        <v>8.5680799999999995E-5</v>
      </c>
      <c r="E2864">
        <v>0</v>
      </c>
      <c r="F2864">
        <v>0</v>
      </c>
      <c r="G2864">
        <v>0</v>
      </c>
    </row>
    <row r="2865" spans="1:7" x14ac:dyDescent="0.25">
      <c r="A2865">
        <v>2856</v>
      </c>
      <c r="B2865" s="21">
        <f t="shared" si="44"/>
        <v>0</v>
      </c>
      <c r="C2865">
        <v>6.4863900000000001E-5</v>
      </c>
      <c r="E2865">
        <v>0</v>
      </c>
      <c r="F2865">
        <v>0</v>
      </c>
      <c r="G2865">
        <v>0</v>
      </c>
    </row>
    <row r="2866" spans="1:7" x14ac:dyDescent="0.25">
      <c r="A2866">
        <v>2857</v>
      </c>
      <c r="B2866" s="21">
        <f t="shared" si="44"/>
        <v>0</v>
      </c>
      <c r="C2866">
        <v>5.6240100000000004E-5</v>
      </c>
      <c r="E2866">
        <v>0</v>
      </c>
      <c r="F2866">
        <v>0</v>
      </c>
      <c r="G2866">
        <v>0</v>
      </c>
    </row>
    <row r="2867" spans="1:7" x14ac:dyDescent="0.25">
      <c r="A2867">
        <v>2858</v>
      </c>
      <c r="B2867" s="21">
        <f t="shared" si="44"/>
        <v>0</v>
      </c>
      <c r="C2867">
        <v>5.2905099999999996E-5</v>
      </c>
      <c r="E2867">
        <v>0</v>
      </c>
      <c r="F2867">
        <v>0</v>
      </c>
      <c r="G2867">
        <v>0</v>
      </c>
    </row>
    <row r="2868" spans="1:7" x14ac:dyDescent="0.25">
      <c r="A2868">
        <v>2859</v>
      </c>
      <c r="B2868" s="21">
        <f t="shared" si="44"/>
        <v>0</v>
      </c>
      <c r="C2868">
        <v>5.2985200000000002E-5</v>
      </c>
      <c r="E2868">
        <v>0</v>
      </c>
      <c r="F2868">
        <v>0</v>
      </c>
      <c r="G2868">
        <v>0</v>
      </c>
    </row>
    <row r="2869" spans="1:7" x14ac:dyDescent="0.25">
      <c r="A2869">
        <v>2860</v>
      </c>
      <c r="B2869" s="21">
        <f t="shared" si="44"/>
        <v>0</v>
      </c>
      <c r="C2869">
        <v>5.8569300000000002E-5</v>
      </c>
      <c r="E2869">
        <v>0</v>
      </c>
      <c r="F2869">
        <v>0</v>
      </c>
      <c r="G2869">
        <v>0</v>
      </c>
    </row>
    <row r="2870" spans="1:7" x14ac:dyDescent="0.25">
      <c r="A2870">
        <v>2861</v>
      </c>
      <c r="B2870" s="21">
        <f t="shared" si="44"/>
        <v>1.8773270440251572E-3</v>
      </c>
      <c r="C2870">
        <v>7.2833099999999992E-5</v>
      </c>
      <c r="E2870">
        <v>1.8773270440251572E-3</v>
      </c>
      <c r="F2870">
        <v>5.3168240000000004E-3</v>
      </c>
      <c r="G2870">
        <v>8.3352201257861636E-3</v>
      </c>
    </row>
    <row r="2871" spans="1:7" x14ac:dyDescent="0.25">
      <c r="A2871">
        <v>2862</v>
      </c>
      <c r="B2871" s="21">
        <f t="shared" si="44"/>
        <v>6.3679245283018868E-2</v>
      </c>
      <c r="C2871">
        <v>9.3700800000000002E-5</v>
      </c>
      <c r="E2871">
        <v>6.3679245283018868E-2</v>
      </c>
      <c r="F2871">
        <v>0.151301887</v>
      </c>
      <c r="G2871">
        <v>0.3099685534591195</v>
      </c>
    </row>
    <row r="2872" spans="1:7" x14ac:dyDescent="0.25">
      <c r="A2872">
        <v>2863</v>
      </c>
      <c r="B2872" s="21">
        <f t="shared" si="44"/>
        <v>0.23558490566037735</v>
      </c>
      <c r="C2872">
        <v>1.0819860000000001E-4</v>
      </c>
      <c r="E2872">
        <v>0.23558490566037735</v>
      </c>
      <c r="F2872">
        <v>0.31177673</v>
      </c>
      <c r="G2872">
        <v>0.64160377358490561</v>
      </c>
    </row>
    <row r="2873" spans="1:7" x14ac:dyDescent="0.25">
      <c r="A2873">
        <v>2864</v>
      </c>
      <c r="B2873" s="21">
        <f t="shared" si="44"/>
        <v>0.45713836477987424</v>
      </c>
      <c r="C2873">
        <v>1.1098690000000001E-4</v>
      </c>
      <c r="E2873">
        <v>0.45713836477987424</v>
      </c>
      <c r="F2873">
        <v>0.39511006300000001</v>
      </c>
      <c r="G2873">
        <v>0.79116352201257867</v>
      </c>
    </row>
    <row r="2874" spans="1:7" x14ac:dyDescent="0.25">
      <c r="A2874">
        <v>2865</v>
      </c>
      <c r="B2874" s="21">
        <f t="shared" si="44"/>
        <v>0.64088050314465406</v>
      </c>
      <c r="C2874">
        <v>1.1145959999999999E-4</v>
      </c>
      <c r="E2874">
        <v>0.64088050314465406</v>
      </c>
      <c r="F2874">
        <v>0.44338050299999998</v>
      </c>
      <c r="G2874">
        <v>0.83801886792452829</v>
      </c>
    </row>
    <row r="2875" spans="1:7" x14ac:dyDescent="0.25">
      <c r="A2875">
        <v>2866</v>
      </c>
      <c r="B2875" s="21">
        <f t="shared" si="44"/>
        <v>0.76386792452830188</v>
      </c>
      <c r="C2875">
        <v>1.0826390000000001E-4</v>
      </c>
      <c r="E2875">
        <v>0.76386792452830188</v>
      </c>
      <c r="F2875">
        <v>0.53187106900000003</v>
      </c>
      <c r="G2875">
        <v>0.8528930817610062</v>
      </c>
    </row>
    <row r="2876" spans="1:7" x14ac:dyDescent="0.25">
      <c r="A2876">
        <v>2867</v>
      </c>
      <c r="B2876" s="21">
        <f t="shared" si="44"/>
        <v>0.82515723270440255</v>
      </c>
      <c r="C2876">
        <v>1.0640479999999999E-4</v>
      </c>
      <c r="E2876">
        <v>0.82515723270440255</v>
      </c>
      <c r="F2876">
        <v>0.58433962299999997</v>
      </c>
      <c r="G2876">
        <v>0.84949685534591202</v>
      </c>
    </row>
    <row r="2877" spans="1:7" x14ac:dyDescent="0.25">
      <c r="A2877">
        <v>2868</v>
      </c>
      <c r="B2877" s="21">
        <f t="shared" si="44"/>
        <v>0.8413207547169812</v>
      </c>
      <c r="C2877">
        <v>1.0552640000000001E-4</v>
      </c>
      <c r="E2877">
        <v>0.8413207547169812</v>
      </c>
      <c r="F2877">
        <v>0.60078616399999996</v>
      </c>
      <c r="G2877">
        <v>0.84339622641509437</v>
      </c>
    </row>
    <row r="2878" spans="1:7" x14ac:dyDescent="0.25">
      <c r="A2878">
        <v>2869</v>
      </c>
      <c r="B2878" s="21">
        <f t="shared" si="44"/>
        <v>0.8125471698113208</v>
      </c>
      <c r="C2878">
        <v>1.0521989999999999E-4</v>
      </c>
      <c r="E2878">
        <v>0.8125471698113208</v>
      </c>
      <c r="F2878">
        <v>0.577374214</v>
      </c>
      <c r="G2878">
        <v>0.83188679245283026</v>
      </c>
    </row>
    <row r="2879" spans="1:7" x14ac:dyDescent="0.25">
      <c r="A2879">
        <v>2870</v>
      </c>
      <c r="B2879" s="21">
        <f t="shared" si="44"/>
        <v>0.74254716981132085</v>
      </c>
      <c r="C2879">
        <v>1.072234E-4</v>
      </c>
      <c r="E2879">
        <v>0.74254716981132085</v>
      </c>
      <c r="F2879">
        <v>0.51896226400000001</v>
      </c>
      <c r="G2879">
        <v>0.81808176100628927</v>
      </c>
    </row>
    <row r="2880" spans="1:7" x14ac:dyDescent="0.25">
      <c r="A2880">
        <v>2871</v>
      </c>
      <c r="B2880" s="21">
        <f t="shared" si="44"/>
        <v>0.62342767295597479</v>
      </c>
      <c r="C2880">
        <v>1.084549E-4</v>
      </c>
      <c r="E2880">
        <v>0.62342767295597479</v>
      </c>
      <c r="F2880">
        <v>0.43094339599999998</v>
      </c>
      <c r="G2880">
        <v>0.79455974842767285</v>
      </c>
    </row>
    <row r="2881" spans="1:7" x14ac:dyDescent="0.25">
      <c r="A2881">
        <v>2872</v>
      </c>
      <c r="B2881" s="21">
        <f t="shared" si="44"/>
        <v>0.45512578616352201</v>
      </c>
      <c r="C2881">
        <v>1.112216E-4</v>
      </c>
      <c r="E2881">
        <v>0.45512578616352201</v>
      </c>
      <c r="F2881">
        <v>0.37827043999999999</v>
      </c>
      <c r="G2881">
        <v>0.75399371069182386</v>
      </c>
    </row>
    <row r="2882" spans="1:7" x14ac:dyDescent="0.25">
      <c r="A2882">
        <v>2873</v>
      </c>
      <c r="B2882" s="21">
        <f t="shared" si="44"/>
        <v>0.25065094339622646</v>
      </c>
      <c r="C2882">
        <v>1.1739850000000001E-4</v>
      </c>
      <c r="E2882">
        <v>0.25065094339622646</v>
      </c>
      <c r="F2882">
        <v>0.31161949700000002</v>
      </c>
      <c r="G2882">
        <v>0.64301886792452834</v>
      </c>
    </row>
    <row r="2883" spans="1:7" x14ac:dyDescent="0.25">
      <c r="A2883">
        <v>2874</v>
      </c>
      <c r="B2883" s="21">
        <f t="shared" si="44"/>
        <v>7.3056603773584902E-2</v>
      </c>
      <c r="C2883">
        <v>1.1969690000000001E-4</v>
      </c>
      <c r="E2883">
        <v>7.3056603773584902E-2</v>
      </c>
      <c r="F2883">
        <v>0.16454402500000001</v>
      </c>
      <c r="G2883">
        <v>0.33952830188679245</v>
      </c>
    </row>
    <row r="2884" spans="1:7" x14ac:dyDescent="0.25">
      <c r="A2884">
        <v>2875</v>
      </c>
      <c r="B2884" s="21">
        <f t="shared" si="44"/>
        <v>6.4069182389937104E-3</v>
      </c>
      <c r="C2884">
        <v>1.3347129999999999E-4</v>
      </c>
      <c r="E2884">
        <v>6.4069182389937104E-3</v>
      </c>
      <c r="F2884">
        <v>1.5324842999999999E-2</v>
      </c>
      <c r="G2884">
        <v>3.0142138364779875E-2</v>
      </c>
    </row>
    <row r="2885" spans="1:7" x14ac:dyDescent="0.25">
      <c r="A2885">
        <v>2876</v>
      </c>
      <c r="B2885" s="21">
        <f t="shared" si="44"/>
        <v>0</v>
      </c>
      <c r="C2885">
        <v>1.461689E-4</v>
      </c>
      <c r="E2885">
        <v>0</v>
      </c>
      <c r="F2885">
        <v>0</v>
      </c>
      <c r="G2885">
        <v>0</v>
      </c>
    </row>
    <row r="2886" spans="1:7" x14ac:dyDescent="0.25">
      <c r="A2886">
        <v>2877</v>
      </c>
      <c r="B2886" s="21">
        <f t="shared" ref="B2886:B2949" si="45">IF(rodzaj=$E$6,E2886,IF(rodzaj=$F$6,F2886,G2886))</f>
        <v>0</v>
      </c>
      <c r="C2886">
        <v>1.402756E-4</v>
      </c>
      <c r="E2886">
        <v>0</v>
      </c>
      <c r="F2886">
        <v>0</v>
      </c>
      <c r="G2886">
        <v>0</v>
      </c>
    </row>
    <row r="2887" spans="1:7" x14ac:dyDescent="0.25">
      <c r="A2887">
        <v>2878</v>
      </c>
      <c r="B2887" s="21">
        <f t="shared" si="45"/>
        <v>0</v>
      </c>
      <c r="C2887">
        <v>1.151902E-4</v>
      </c>
      <c r="E2887">
        <v>0</v>
      </c>
      <c r="F2887">
        <v>0</v>
      </c>
      <c r="G2887">
        <v>0</v>
      </c>
    </row>
    <row r="2888" spans="1:7" x14ac:dyDescent="0.25">
      <c r="A2888">
        <v>2879</v>
      </c>
      <c r="B2888" s="21">
        <f t="shared" si="45"/>
        <v>0</v>
      </c>
      <c r="C2888">
        <v>9.0223700000000002E-5</v>
      </c>
      <c r="E2888">
        <v>0</v>
      </c>
      <c r="F2888">
        <v>0</v>
      </c>
      <c r="G2888">
        <v>0</v>
      </c>
    </row>
    <row r="2889" spans="1:7" x14ac:dyDescent="0.25">
      <c r="A2889">
        <v>2880</v>
      </c>
      <c r="B2889" s="21">
        <f t="shared" si="45"/>
        <v>0</v>
      </c>
      <c r="C2889">
        <v>7.1367700000000005E-5</v>
      </c>
      <c r="E2889">
        <v>0</v>
      </c>
      <c r="F2889">
        <v>0</v>
      </c>
      <c r="G2889">
        <v>0</v>
      </c>
    </row>
    <row r="2890" spans="1:7" x14ac:dyDescent="0.25">
      <c r="A2890">
        <v>2881</v>
      </c>
      <c r="B2890" s="21">
        <f t="shared" si="45"/>
        <v>0</v>
      </c>
      <c r="C2890">
        <v>6.0307599999999998E-5</v>
      </c>
      <c r="E2890">
        <v>0</v>
      </c>
      <c r="F2890">
        <v>0</v>
      </c>
      <c r="G2890">
        <v>0</v>
      </c>
    </row>
    <row r="2891" spans="1:7" x14ac:dyDescent="0.25">
      <c r="A2891">
        <v>2882</v>
      </c>
      <c r="B2891" s="21">
        <f t="shared" si="45"/>
        <v>0</v>
      </c>
      <c r="C2891">
        <v>5.4177600000000001E-5</v>
      </c>
      <c r="E2891">
        <v>0</v>
      </c>
      <c r="F2891">
        <v>0</v>
      </c>
      <c r="G2891">
        <v>0</v>
      </c>
    </row>
    <row r="2892" spans="1:7" x14ac:dyDescent="0.25">
      <c r="A2892">
        <v>2883</v>
      </c>
      <c r="B2892" s="21">
        <f t="shared" si="45"/>
        <v>0</v>
      </c>
      <c r="C2892">
        <v>5.3207000000000001E-5</v>
      </c>
      <c r="E2892">
        <v>0</v>
      </c>
      <c r="F2892">
        <v>0</v>
      </c>
      <c r="G2892">
        <v>0</v>
      </c>
    </row>
    <row r="2893" spans="1:7" x14ac:dyDescent="0.25">
      <c r="A2893">
        <v>2884</v>
      </c>
      <c r="B2893" s="21">
        <f t="shared" si="45"/>
        <v>0</v>
      </c>
      <c r="C2893">
        <v>5.45913E-5</v>
      </c>
      <c r="E2893">
        <v>0</v>
      </c>
      <c r="F2893">
        <v>0</v>
      </c>
      <c r="G2893">
        <v>0</v>
      </c>
    </row>
    <row r="2894" spans="1:7" x14ac:dyDescent="0.25">
      <c r="A2894">
        <v>2885</v>
      </c>
      <c r="B2894" s="21">
        <f t="shared" si="45"/>
        <v>0</v>
      </c>
      <c r="C2894">
        <v>6.0950399999999998E-5</v>
      </c>
      <c r="E2894">
        <v>0</v>
      </c>
      <c r="F2894">
        <v>0</v>
      </c>
      <c r="G2894">
        <v>0</v>
      </c>
    </row>
    <row r="2895" spans="1:7" x14ac:dyDescent="0.25">
      <c r="A2895">
        <v>2886</v>
      </c>
      <c r="B2895" s="21">
        <f t="shared" si="45"/>
        <v>1.845125786163522E-2</v>
      </c>
      <c r="C2895">
        <v>7.594109999999999E-5</v>
      </c>
      <c r="E2895">
        <v>1.845125786163522E-2</v>
      </c>
      <c r="F2895">
        <v>1.8117925E-2</v>
      </c>
      <c r="G2895">
        <v>6.6874213836477982E-3</v>
      </c>
    </row>
    <row r="2896" spans="1:7" x14ac:dyDescent="0.25">
      <c r="A2896">
        <v>2887</v>
      </c>
      <c r="B2896" s="21">
        <f t="shared" si="45"/>
        <v>4.835534591194969E-2</v>
      </c>
      <c r="C2896">
        <v>9.2934400000000003E-5</v>
      </c>
      <c r="E2896">
        <v>4.835534591194969E-2</v>
      </c>
      <c r="F2896">
        <v>4.8608490999999997E-2</v>
      </c>
      <c r="G2896">
        <v>3.5097484276729561E-2</v>
      </c>
    </row>
    <row r="2897" spans="1:7" x14ac:dyDescent="0.25">
      <c r="A2897">
        <v>2888</v>
      </c>
      <c r="B2897" s="21">
        <f t="shared" si="45"/>
        <v>0.16832389937106917</v>
      </c>
      <c r="C2897">
        <v>1.102806E-4</v>
      </c>
      <c r="E2897">
        <v>0.16832389937106917</v>
      </c>
      <c r="F2897">
        <v>0.16378930799999999</v>
      </c>
      <c r="G2897">
        <v>0.17097798742138365</v>
      </c>
    </row>
    <row r="2898" spans="1:7" x14ac:dyDescent="0.25">
      <c r="A2898">
        <v>2889</v>
      </c>
      <c r="B2898" s="21">
        <f t="shared" si="45"/>
        <v>0.375062893081761</v>
      </c>
      <c r="C2898">
        <v>1.2475949999999998E-4</v>
      </c>
      <c r="E2898">
        <v>0.375062893081761</v>
      </c>
      <c r="F2898">
        <v>0.31146226399999999</v>
      </c>
      <c r="G2898">
        <v>0.44229559748427671</v>
      </c>
    </row>
    <row r="2899" spans="1:7" x14ac:dyDescent="0.25">
      <c r="A2899">
        <v>2890</v>
      </c>
      <c r="B2899" s="21">
        <f t="shared" si="45"/>
        <v>0.47157232704402513</v>
      </c>
      <c r="C2899">
        <v>1.303768E-4</v>
      </c>
      <c r="E2899">
        <v>0.47157232704402513</v>
      </c>
      <c r="F2899">
        <v>0.37707547200000002</v>
      </c>
      <c r="G2899">
        <v>0.50757861635220125</v>
      </c>
    </row>
    <row r="2900" spans="1:7" x14ac:dyDescent="0.25">
      <c r="A2900">
        <v>2891</v>
      </c>
      <c r="B2900" s="21">
        <f t="shared" si="45"/>
        <v>0.4839622641509434</v>
      </c>
      <c r="C2900">
        <v>1.3467360000000002E-4</v>
      </c>
      <c r="E2900">
        <v>0.4839622641509434</v>
      </c>
      <c r="F2900">
        <v>0.38737421399999999</v>
      </c>
      <c r="G2900">
        <v>0.49198113207547167</v>
      </c>
    </row>
    <row r="2901" spans="1:7" x14ac:dyDescent="0.25">
      <c r="A2901">
        <v>2892</v>
      </c>
      <c r="B2901" s="21">
        <f t="shared" si="45"/>
        <v>0.47597484276729557</v>
      </c>
      <c r="C2901">
        <v>1.3195779999999999E-4</v>
      </c>
      <c r="E2901">
        <v>0.47597484276729557</v>
      </c>
      <c r="F2901">
        <v>0.38254716999999999</v>
      </c>
      <c r="G2901">
        <v>0.47537735849056606</v>
      </c>
    </row>
    <row r="2902" spans="1:7" x14ac:dyDescent="0.25">
      <c r="A2902">
        <v>2893</v>
      </c>
      <c r="B2902" s="21">
        <f t="shared" si="45"/>
        <v>0.5000314465408805</v>
      </c>
      <c r="C2902">
        <v>1.2707699999999999E-4</v>
      </c>
      <c r="E2902">
        <v>0.5000314465408805</v>
      </c>
      <c r="F2902">
        <v>0.39734276699999999</v>
      </c>
      <c r="G2902">
        <v>0.50698113207547169</v>
      </c>
    </row>
    <row r="2903" spans="1:7" x14ac:dyDescent="0.25">
      <c r="A2903">
        <v>2894</v>
      </c>
      <c r="B2903" s="21">
        <f t="shared" si="45"/>
        <v>0.6757232704402516</v>
      </c>
      <c r="C2903">
        <v>1.1963419999999999E-4</v>
      </c>
      <c r="E2903">
        <v>0.6757232704402516</v>
      </c>
      <c r="F2903">
        <v>0.48427672999999999</v>
      </c>
      <c r="G2903">
        <v>0.7466666666666667</v>
      </c>
    </row>
    <row r="2904" spans="1:7" x14ac:dyDescent="0.25">
      <c r="A2904">
        <v>2895</v>
      </c>
      <c r="B2904" s="21">
        <f t="shared" si="45"/>
        <v>0.56911949685534591</v>
      </c>
      <c r="C2904">
        <v>1.149627E-4</v>
      </c>
      <c r="E2904">
        <v>0.56911949685534591</v>
      </c>
      <c r="F2904">
        <v>0.41227987399999999</v>
      </c>
      <c r="G2904">
        <v>0.72474842767295589</v>
      </c>
    </row>
    <row r="2905" spans="1:7" x14ac:dyDescent="0.25">
      <c r="A2905">
        <v>2896</v>
      </c>
      <c r="B2905" s="21">
        <f t="shared" si="45"/>
        <v>0.41232704402515724</v>
      </c>
      <c r="C2905">
        <v>1.1330800000000001E-4</v>
      </c>
      <c r="E2905">
        <v>0.41232704402515724</v>
      </c>
      <c r="F2905">
        <v>0.36089622599999999</v>
      </c>
      <c r="G2905">
        <v>0.66305031446540885</v>
      </c>
    </row>
    <row r="2906" spans="1:7" x14ac:dyDescent="0.25">
      <c r="A2906">
        <v>2897</v>
      </c>
      <c r="B2906" s="21">
        <f t="shared" si="45"/>
        <v>0.1906194968553459</v>
      </c>
      <c r="C2906">
        <v>1.1449789999999999E-4</v>
      </c>
      <c r="E2906">
        <v>0.1906194968553459</v>
      </c>
      <c r="F2906">
        <v>0.222704403</v>
      </c>
      <c r="G2906">
        <v>0.36078616352201254</v>
      </c>
    </row>
    <row r="2907" spans="1:7" x14ac:dyDescent="0.25">
      <c r="A2907">
        <v>2898</v>
      </c>
      <c r="B2907" s="21">
        <f t="shared" si="45"/>
        <v>7.2254716981132075E-2</v>
      </c>
      <c r="C2907">
        <v>1.19982E-4</v>
      </c>
      <c r="E2907">
        <v>7.2254716981132075E-2</v>
      </c>
      <c r="F2907">
        <v>0.12512264200000001</v>
      </c>
      <c r="G2907">
        <v>0.21771383647798742</v>
      </c>
    </row>
    <row r="2908" spans="1:7" x14ac:dyDescent="0.25">
      <c r="A2908">
        <v>2899</v>
      </c>
      <c r="B2908" s="21">
        <f t="shared" si="45"/>
        <v>4.3031446540880503E-3</v>
      </c>
      <c r="C2908">
        <v>1.2994220000000001E-4</v>
      </c>
      <c r="E2908">
        <v>4.3031446540880503E-3</v>
      </c>
      <c r="F2908">
        <v>8.428774E-3</v>
      </c>
      <c r="G2908">
        <v>1.2048113207547171E-2</v>
      </c>
    </row>
    <row r="2909" spans="1:7" x14ac:dyDescent="0.25">
      <c r="A2909">
        <v>2900</v>
      </c>
      <c r="B2909" s="21">
        <f t="shared" si="45"/>
        <v>0</v>
      </c>
      <c r="C2909">
        <v>1.3893999999999999E-4</v>
      </c>
      <c r="E2909">
        <v>0</v>
      </c>
      <c r="F2909">
        <v>0</v>
      </c>
      <c r="G2909">
        <v>0</v>
      </c>
    </row>
    <row r="2910" spans="1:7" x14ac:dyDescent="0.25">
      <c r="A2910">
        <v>2901</v>
      </c>
      <c r="B2910" s="21">
        <f t="shared" si="45"/>
        <v>0</v>
      </c>
      <c r="C2910">
        <v>1.3316050000000001E-4</v>
      </c>
      <c r="E2910">
        <v>0</v>
      </c>
      <c r="F2910">
        <v>0</v>
      </c>
      <c r="G2910">
        <v>0</v>
      </c>
    </row>
    <row r="2911" spans="1:7" x14ac:dyDescent="0.25">
      <c r="A2911">
        <v>2902</v>
      </c>
      <c r="B2911" s="21">
        <f t="shared" si="45"/>
        <v>0</v>
      </c>
      <c r="C2911">
        <v>1.1042529999999999E-4</v>
      </c>
      <c r="E2911">
        <v>0</v>
      </c>
      <c r="F2911">
        <v>0</v>
      </c>
      <c r="G2911">
        <v>0</v>
      </c>
    </row>
    <row r="2912" spans="1:7" x14ac:dyDescent="0.25">
      <c r="A2912">
        <v>2903</v>
      </c>
      <c r="B2912" s="21">
        <f t="shared" si="45"/>
        <v>0</v>
      </c>
      <c r="C2912">
        <v>8.7122799999999999E-5</v>
      </c>
      <c r="E2912">
        <v>0</v>
      </c>
      <c r="F2912">
        <v>0</v>
      </c>
      <c r="G2912">
        <v>0</v>
      </c>
    </row>
    <row r="2913" spans="1:7" x14ac:dyDescent="0.25">
      <c r="A2913">
        <v>2904</v>
      </c>
      <c r="B2913" s="21">
        <f t="shared" si="45"/>
        <v>0</v>
      </c>
      <c r="C2913">
        <v>6.5859300000000001E-5</v>
      </c>
      <c r="E2913">
        <v>0</v>
      </c>
      <c r="F2913">
        <v>0</v>
      </c>
      <c r="G2913">
        <v>0</v>
      </c>
    </row>
    <row r="2914" spans="1:7" x14ac:dyDescent="0.25">
      <c r="A2914">
        <v>2905</v>
      </c>
      <c r="B2914" s="21">
        <f t="shared" si="45"/>
        <v>0</v>
      </c>
      <c r="C2914">
        <v>5.6025100000000007E-5</v>
      </c>
      <c r="E2914">
        <v>0</v>
      </c>
      <c r="F2914">
        <v>0</v>
      </c>
      <c r="G2914">
        <v>0</v>
      </c>
    </row>
    <row r="2915" spans="1:7" x14ac:dyDescent="0.25">
      <c r="A2915">
        <v>2906</v>
      </c>
      <c r="B2915" s="21">
        <f t="shared" si="45"/>
        <v>0</v>
      </c>
      <c r="C2915">
        <v>5.1045899999999999E-5</v>
      </c>
      <c r="E2915">
        <v>0</v>
      </c>
      <c r="F2915">
        <v>0</v>
      </c>
      <c r="G2915">
        <v>0</v>
      </c>
    </row>
    <row r="2916" spans="1:7" x14ac:dyDescent="0.25">
      <c r="A2916">
        <v>2907</v>
      </c>
      <c r="B2916" s="21">
        <f t="shared" si="45"/>
        <v>0</v>
      </c>
      <c r="C2916">
        <v>5.0590699999999997E-5</v>
      </c>
      <c r="E2916">
        <v>0</v>
      </c>
      <c r="F2916">
        <v>0</v>
      </c>
      <c r="G2916">
        <v>0</v>
      </c>
    </row>
    <row r="2917" spans="1:7" x14ac:dyDescent="0.25">
      <c r="A2917">
        <v>2908</v>
      </c>
      <c r="B2917" s="21">
        <f t="shared" si="45"/>
        <v>0</v>
      </c>
      <c r="C2917">
        <v>5.1896800000000001E-5</v>
      </c>
      <c r="E2917">
        <v>0</v>
      </c>
      <c r="F2917">
        <v>0</v>
      </c>
      <c r="G2917">
        <v>0</v>
      </c>
    </row>
    <row r="2918" spans="1:7" x14ac:dyDescent="0.25">
      <c r="A2918">
        <v>2909</v>
      </c>
      <c r="B2918" s="21">
        <f t="shared" si="45"/>
        <v>0</v>
      </c>
      <c r="C2918">
        <v>5.9449600000000001E-5</v>
      </c>
      <c r="E2918">
        <v>0</v>
      </c>
      <c r="F2918">
        <v>0</v>
      </c>
      <c r="G2918">
        <v>0</v>
      </c>
    </row>
    <row r="2919" spans="1:7" x14ac:dyDescent="0.25">
      <c r="A2919">
        <v>2910</v>
      </c>
      <c r="B2919" s="21">
        <f t="shared" si="45"/>
        <v>3.1672955974842765E-2</v>
      </c>
      <c r="C2919">
        <v>7.3875899999999988E-5</v>
      </c>
      <c r="E2919">
        <v>3.1672955974842765E-2</v>
      </c>
      <c r="F2919">
        <v>3.3888364999999997E-2</v>
      </c>
      <c r="G2919">
        <v>2.3870440251572329E-2</v>
      </c>
    </row>
    <row r="2920" spans="1:7" x14ac:dyDescent="0.25">
      <c r="A2920">
        <v>2911</v>
      </c>
      <c r="B2920" s="21">
        <f t="shared" si="45"/>
        <v>0.22541823899371072</v>
      </c>
      <c r="C2920">
        <v>8.8267400000000001E-5</v>
      </c>
      <c r="E2920">
        <v>0.22541823899371072</v>
      </c>
      <c r="F2920">
        <v>0.29053459100000001</v>
      </c>
      <c r="G2920">
        <v>0.55943396226415099</v>
      </c>
    </row>
    <row r="2921" spans="1:7" x14ac:dyDescent="0.25">
      <c r="A2921">
        <v>2912</v>
      </c>
      <c r="B2921" s="21">
        <f t="shared" si="45"/>
        <v>0.44191823899371069</v>
      </c>
      <c r="C2921">
        <v>1.059819E-4</v>
      </c>
      <c r="E2921">
        <v>0.44191823899371069</v>
      </c>
      <c r="F2921">
        <v>0.39</v>
      </c>
      <c r="G2921">
        <v>0.75226415094339616</v>
      </c>
    </row>
    <row r="2922" spans="1:7" x14ac:dyDescent="0.25">
      <c r="A2922">
        <v>2913</v>
      </c>
      <c r="B2922" s="21">
        <f t="shared" si="45"/>
        <v>0.6317924528301887</v>
      </c>
      <c r="C2922">
        <v>1.158799E-4</v>
      </c>
      <c r="E2922">
        <v>0.6317924528301887</v>
      </c>
      <c r="F2922">
        <v>0.44435534599999998</v>
      </c>
      <c r="G2922">
        <v>0.82814465408805027</v>
      </c>
    </row>
    <row r="2923" spans="1:7" x14ac:dyDescent="0.25">
      <c r="A2923">
        <v>2914</v>
      </c>
      <c r="B2923" s="21">
        <f t="shared" si="45"/>
        <v>0.75764150943396236</v>
      </c>
      <c r="C2923">
        <v>1.177128E-4</v>
      </c>
      <c r="E2923">
        <v>0.75764150943396236</v>
      </c>
      <c r="F2923">
        <v>0.53294025199999995</v>
      </c>
      <c r="G2923">
        <v>0.84685534591194966</v>
      </c>
    </row>
    <row r="2924" spans="1:7" x14ac:dyDescent="0.25">
      <c r="A2924">
        <v>2915</v>
      </c>
      <c r="B2924" s="21">
        <f t="shared" si="45"/>
        <v>0.82512578616352206</v>
      </c>
      <c r="C2924">
        <v>1.19264E-4</v>
      </c>
      <c r="E2924">
        <v>0.82512578616352206</v>
      </c>
      <c r="F2924">
        <v>0.58635220099999996</v>
      </c>
      <c r="G2924">
        <v>0.84940251572327041</v>
      </c>
    </row>
    <row r="2925" spans="1:7" x14ac:dyDescent="0.25">
      <c r="A2925">
        <v>2916</v>
      </c>
      <c r="B2925" s="21">
        <f t="shared" si="45"/>
        <v>0.84342767295597476</v>
      </c>
      <c r="C2925">
        <v>1.197215E-4</v>
      </c>
      <c r="E2925">
        <v>0.84342767295597476</v>
      </c>
      <c r="F2925">
        <v>0.60303459100000001</v>
      </c>
      <c r="G2925">
        <v>0.84499999999999997</v>
      </c>
    </row>
    <row r="2926" spans="1:7" x14ac:dyDescent="0.25">
      <c r="A2926">
        <v>2917</v>
      </c>
      <c r="B2926" s="21">
        <f t="shared" si="45"/>
        <v>0.81889937106918231</v>
      </c>
      <c r="C2926">
        <v>1.201824E-4</v>
      </c>
      <c r="E2926">
        <v>0.81889937106918231</v>
      </c>
      <c r="F2926">
        <v>0.58322326999999996</v>
      </c>
      <c r="G2926">
        <v>0.83855345911949686</v>
      </c>
    </row>
    <row r="2927" spans="1:7" x14ac:dyDescent="0.25">
      <c r="A2927">
        <v>2918</v>
      </c>
      <c r="B2927" s="21">
        <f t="shared" si="45"/>
        <v>0.74572327044025155</v>
      </c>
      <c r="C2927">
        <v>1.20213E-4</v>
      </c>
      <c r="E2927">
        <v>0.74572327044025155</v>
      </c>
      <c r="F2927">
        <v>0.525440252</v>
      </c>
      <c r="G2927">
        <v>0.82317610062893076</v>
      </c>
    </row>
    <row r="2928" spans="1:7" x14ac:dyDescent="0.25">
      <c r="A2928">
        <v>2919</v>
      </c>
      <c r="B2928" s="21">
        <f t="shared" si="45"/>
        <v>0.62459119496855342</v>
      </c>
      <c r="C2928">
        <v>1.169742E-4</v>
      </c>
      <c r="E2928">
        <v>0.62459119496855342</v>
      </c>
      <c r="F2928">
        <v>0.43970125799999998</v>
      </c>
      <c r="G2928">
        <v>0.79779874213836477</v>
      </c>
    </row>
    <row r="2929" spans="1:7" x14ac:dyDescent="0.25">
      <c r="A2929">
        <v>2920</v>
      </c>
      <c r="B2929" s="21">
        <f t="shared" si="45"/>
        <v>0.44899371069182387</v>
      </c>
      <c r="C2929">
        <v>1.159413E-4</v>
      </c>
      <c r="E2929">
        <v>0.44899371069182387</v>
      </c>
      <c r="F2929">
        <v>0.38114779900000001</v>
      </c>
      <c r="G2929">
        <v>0.73971698113207551</v>
      </c>
    </row>
    <row r="2930" spans="1:7" x14ac:dyDescent="0.25">
      <c r="A2930">
        <v>2921</v>
      </c>
      <c r="B2930" s="21">
        <f t="shared" si="45"/>
        <v>0.24457861635220127</v>
      </c>
      <c r="C2930">
        <v>1.1534429999999999E-4</v>
      </c>
      <c r="E2930">
        <v>0.24457861635220127</v>
      </c>
      <c r="F2930">
        <v>0.303647799</v>
      </c>
      <c r="G2930">
        <v>0.60069182389937104</v>
      </c>
    </row>
    <row r="2931" spans="1:7" x14ac:dyDescent="0.25">
      <c r="A2931">
        <v>2922</v>
      </c>
      <c r="B2931" s="21">
        <f t="shared" si="45"/>
        <v>7.660691823899371E-2</v>
      </c>
      <c r="C2931">
        <v>1.151977E-4</v>
      </c>
      <c r="E2931">
        <v>7.660691823899371E-2</v>
      </c>
      <c r="F2931">
        <v>0.15025628899999999</v>
      </c>
      <c r="G2931">
        <v>0.2854559748427673</v>
      </c>
    </row>
    <row r="2932" spans="1:7" x14ac:dyDescent="0.25">
      <c r="A2932">
        <v>2923</v>
      </c>
      <c r="B2932" s="21">
        <f t="shared" si="45"/>
        <v>7.7402515723270443E-3</v>
      </c>
      <c r="C2932">
        <v>1.2603049999999999E-4</v>
      </c>
      <c r="E2932">
        <v>7.7402515723270443E-3</v>
      </c>
      <c r="F2932">
        <v>1.6712264000000001E-2</v>
      </c>
      <c r="G2932">
        <v>3.1022327044025157E-2</v>
      </c>
    </row>
    <row r="2933" spans="1:7" x14ac:dyDescent="0.25">
      <c r="A2933">
        <v>2924</v>
      </c>
      <c r="B2933" s="21">
        <f t="shared" si="45"/>
        <v>0</v>
      </c>
      <c r="C2933">
        <v>1.3893640000000001E-4</v>
      </c>
      <c r="E2933">
        <v>0</v>
      </c>
      <c r="F2933">
        <v>0</v>
      </c>
      <c r="G2933">
        <v>0</v>
      </c>
    </row>
    <row r="2934" spans="1:7" x14ac:dyDescent="0.25">
      <c r="A2934">
        <v>2925</v>
      </c>
      <c r="B2934" s="21">
        <f t="shared" si="45"/>
        <v>0</v>
      </c>
      <c r="C2934">
        <v>1.345296E-4</v>
      </c>
      <c r="E2934">
        <v>0</v>
      </c>
      <c r="F2934">
        <v>0</v>
      </c>
      <c r="G2934">
        <v>0</v>
      </c>
    </row>
    <row r="2935" spans="1:7" x14ac:dyDescent="0.25">
      <c r="A2935">
        <v>2926</v>
      </c>
      <c r="B2935" s="21">
        <f t="shared" si="45"/>
        <v>0</v>
      </c>
      <c r="C2935">
        <v>1.1464739999999999E-4</v>
      </c>
      <c r="E2935">
        <v>0</v>
      </c>
      <c r="F2935">
        <v>0</v>
      </c>
      <c r="G2935">
        <v>0</v>
      </c>
    </row>
    <row r="2936" spans="1:7" x14ac:dyDescent="0.25">
      <c r="A2936">
        <v>2927</v>
      </c>
      <c r="B2936" s="21">
        <f t="shared" si="45"/>
        <v>0</v>
      </c>
      <c r="C2936">
        <v>9.0614599999999998E-5</v>
      </c>
      <c r="E2936">
        <v>0</v>
      </c>
      <c r="F2936">
        <v>0</v>
      </c>
      <c r="G2936">
        <v>0</v>
      </c>
    </row>
    <row r="2937" spans="1:7" x14ac:dyDescent="0.25">
      <c r="A2937">
        <v>2928</v>
      </c>
      <c r="B2937" s="21">
        <f t="shared" si="45"/>
        <v>0</v>
      </c>
      <c r="C2937">
        <v>7.3060500000000003E-5</v>
      </c>
      <c r="E2937">
        <v>0</v>
      </c>
      <c r="F2937">
        <v>0</v>
      </c>
      <c r="G2937">
        <v>0</v>
      </c>
    </row>
    <row r="2938" spans="1:7" x14ac:dyDescent="0.25">
      <c r="A2938">
        <v>2929</v>
      </c>
      <c r="B2938" s="21">
        <f t="shared" si="45"/>
        <v>0</v>
      </c>
      <c r="C2938">
        <v>6.1913499999999996E-5</v>
      </c>
      <c r="E2938">
        <v>0</v>
      </c>
      <c r="F2938">
        <v>0</v>
      </c>
      <c r="G2938">
        <v>0</v>
      </c>
    </row>
    <row r="2939" spans="1:7" x14ac:dyDescent="0.25">
      <c r="A2939">
        <v>2930</v>
      </c>
      <c r="B2939" s="21">
        <f t="shared" si="45"/>
        <v>0</v>
      </c>
      <c r="C2939">
        <v>5.5369400000000006E-5</v>
      </c>
      <c r="E2939">
        <v>0</v>
      </c>
      <c r="F2939">
        <v>0</v>
      </c>
      <c r="G2939">
        <v>0</v>
      </c>
    </row>
    <row r="2940" spans="1:7" x14ac:dyDescent="0.25">
      <c r="A2940">
        <v>2931</v>
      </c>
      <c r="B2940" s="21">
        <f t="shared" si="45"/>
        <v>0</v>
      </c>
      <c r="C2940">
        <v>5.3462200000000005E-5</v>
      </c>
      <c r="E2940">
        <v>0</v>
      </c>
      <c r="F2940">
        <v>0</v>
      </c>
      <c r="G2940">
        <v>0</v>
      </c>
    </row>
    <row r="2941" spans="1:7" x14ac:dyDescent="0.25">
      <c r="A2941">
        <v>2932</v>
      </c>
      <c r="B2941" s="21">
        <f t="shared" si="45"/>
        <v>0</v>
      </c>
      <c r="C2941">
        <v>5.56913E-5</v>
      </c>
      <c r="E2941">
        <v>0</v>
      </c>
      <c r="F2941">
        <v>0</v>
      </c>
      <c r="G2941">
        <v>0</v>
      </c>
    </row>
    <row r="2942" spans="1:7" x14ac:dyDescent="0.25">
      <c r="A2942">
        <v>2933</v>
      </c>
      <c r="B2942" s="21">
        <f t="shared" si="45"/>
        <v>3.772955974842767E-3</v>
      </c>
      <c r="C2942">
        <v>6.1279300000000001E-5</v>
      </c>
      <c r="E2942">
        <v>3.772955974842767E-3</v>
      </c>
      <c r="F2942">
        <v>7.8240570000000006E-3</v>
      </c>
      <c r="G2942">
        <v>1.1623899371069182E-2</v>
      </c>
    </row>
    <row r="2943" spans="1:7" x14ac:dyDescent="0.25">
      <c r="A2943">
        <v>2934</v>
      </c>
      <c r="B2943" s="21">
        <f t="shared" si="45"/>
        <v>6.3503144654088045E-2</v>
      </c>
      <c r="C2943">
        <v>7.2714599999999997E-5</v>
      </c>
      <c r="E2943">
        <v>6.3503144654088045E-2</v>
      </c>
      <c r="F2943">
        <v>9.6713835999999997E-2</v>
      </c>
      <c r="G2943">
        <v>0.14439937106918238</v>
      </c>
    </row>
    <row r="2944" spans="1:7" x14ac:dyDescent="0.25">
      <c r="A2944">
        <v>2935</v>
      </c>
      <c r="B2944" s="21">
        <f t="shared" si="45"/>
        <v>8.6232704402515736E-2</v>
      </c>
      <c r="C2944">
        <v>8.9248700000000005E-5</v>
      </c>
      <c r="E2944">
        <v>8.6232704402515736E-2</v>
      </c>
      <c r="F2944">
        <v>8.8600629E-2</v>
      </c>
      <c r="G2944">
        <v>8.0157232704402517E-2</v>
      </c>
    </row>
    <row r="2945" spans="1:7" x14ac:dyDescent="0.25">
      <c r="A2945">
        <v>2936</v>
      </c>
      <c r="B2945" s="21">
        <f t="shared" si="45"/>
        <v>0.22021069182389935</v>
      </c>
      <c r="C2945">
        <v>1.079332E-4</v>
      </c>
      <c r="E2945">
        <v>0.22021069182389935</v>
      </c>
      <c r="F2945">
        <v>0.21416666700000001</v>
      </c>
      <c r="G2945">
        <v>0.26503459119496853</v>
      </c>
    </row>
    <row r="2946" spans="1:7" x14ac:dyDescent="0.25">
      <c r="A2946">
        <v>2937</v>
      </c>
      <c r="B2946" s="21">
        <f t="shared" si="45"/>
        <v>0.16597169811320753</v>
      </c>
      <c r="C2946">
        <v>1.2156430000000001E-4</v>
      </c>
      <c r="E2946">
        <v>0.16597169811320753</v>
      </c>
      <c r="F2946">
        <v>0.15976415099999999</v>
      </c>
      <c r="G2946">
        <v>0.15858805031446541</v>
      </c>
    </row>
    <row r="2947" spans="1:7" x14ac:dyDescent="0.25">
      <c r="A2947">
        <v>2938</v>
      </c>
      <c r="B2947" s="21">
        <f t="shared" si="45"/>
        <v>0.47955974842767296</v>
      </c>
      <c r="C2947">
        <v>1.302965E-4</v>
      </c>
      <c r="E2947">
        <v>0.47955974842767296</v>
      </c>
      <c r="F2947">
        <v>0.384040881</v>
      </c>
      <c r="G2947">
        <v>0.51663522012578622</v>
      </c>
    </row>
    <row r="2948" spans="1:7" x14ac:dyDescent="0.25">
      <c r="A2948">
        <v>2939</v>
      </c>
      <c r="B2948" s="21">
        <f t="shared" si="45"/>
        <v>0.73352201257861638</v>
      </c>
      <c r="C2948">
        <v>1.380753E-4</v>
      </c>
      <c r="E2948">
        <v>0.73352201257861638</v>
      </c>
      <c r="F2948">
        <v>0.52970125800000001</v>
      </c>
      <c r="G2948">
        <v>0.7549371069182389</v>
      </c>
    </row>
    <row r="2949" spans="1:7" x14ac:dyDescent="0.25">
      <c r="A2949">
        <v>2940</v>
      </c>
      <c r="B2949" s="21">
        <f t="shared" si="45"/>
        <v>0.83034591194968554</v>
      </c>
      <c r="C2949">
        <v>1.3455349999999999E-4</v>
      </c>
      <c r="E2949">
        <v>0.83034591194968554</v>
      </c>
      <c r="F2949">
        <v>0.59536163499999994</v>
      </c>
      <c r="G2949">
        <v>0.83166666666666655</v>
      </c>
    </row>
    <row r="2950" spans="1:7" x14ac:dyDescent="0.25">
      <c r="A2950">
        <v>2941</v>
      </c>
      <c r="B2950" s="21">
        <f t="shared" ref="B2950:B3013" si="46">IF(rodzaj=$E$6,E2950,IF(rodzaj=$F$6,F2950,G2950))</f>
        <v>0.80562893081761011</v>
      </c>
      <c r="C2950">
        <v>1.312299E-4</v>
      </c>
      <c r="E2950">
        <v>0.80562893081761011</v>
      </c>
      <c r="F2950">
        <v>0.57592767300000003</v>
      </c>
      <c r="G2950">
        <v>0.82499999999999996</v>
      </c>
    </row>
    <row r="2951" spans="1:7" x14ac:dyDescent="0.25">
      <c r="A2951">
        <v>2942</v>
      </c>
      <c r="B2951" s="21">
        <f t="shared" si="46"/>
        <v>0.73257861635220123</v>
      </c>
      <c r="C2951">
        <v>1.2399849999999998E-4</v>
      </c>
      <c r="E2951">
        <v>0.73257861635220123</v>
      </c>
      <c r="F2951">
        <v>0.52009433999999999</v>
      </c>
      <c r="G2951">
        <v>0.80889937106918242</v>
      </c>
    </row>
    <row r="2952" spans="1:7" x14ac:dyDescent="0.25">
      <c r="A2952">
        <v>2943</v>
      </c>
      <c r="B2952" s="21">
        <f t="shared" si="46"/>
        <v>0.57380503144654094</v>
      </c>
      <c r="C2952">
        <v>1.1952319999999999E-4</v>
      </c>
      <c r="E2952">
        <v>0.57380503144654094</v>
      </c>
      <c r="F2952">
        <v>0.41636792500000003</v>
      </c>
      <c r="G2952">
        <v>0.73110062893081762</v>
      </c>
    </row>
    <row r="2953" spans="1:7" x14ac:dyDescent="0.25">
      <c r="A2953">
        <v>2944</v>
      </c>
      <c r="B2953" s="21">
        <f t="shared" si="46"/>
        <v>0.43125786163522017</v>
      </c>
      <c r="C2953">
        <v>1.196447E-4</v>
      </c>
      <c r="E2953">
        <v>0.43125786163522017</v>
      </c>
      <c r="F2953">
        <v>0.37245283000000001</v>
      </c>
      <c r="G2953">
        <v>0.70179245283018865</v>
      </c>
    </row>
    <row r="2954" spans="1:7" x14ac:dyDescent="0.25">
      <c r="A2954">
        <v>2945</v>
      </c>
      <c r="B2954" s="21">
        <f t="shared" si="46"/>
        <v>0.23531446540880502</v>
      </c>
      <c r="C2954">
        <v>1.2083230000000001E-4</v>
      </c>
      <c r="E2954">
        <v>0.23531446540880502</v>
      </c>
      <c r="F2954">
        <v>0.28987421400000002</v>
      </c>
      <c r="G2954">
        <v>0.55377358490566042</v>
      </c>
    </row>
    <row r="2955" spans="1:7" x14ac:dyDescent="0.25">
      <c r="A2955">
        <v>2946</v>
      </c>
      <c r="B2955" s="21">
        <f t="shared" si="46"/>
        <v>7.6352201257861643E-2</v>
      </c>
      <c r="C2955">
        <v>1.2767949999999999E-4</v>
      </c>
      <c r="E2955">
        <v>7.6352201257861643E-2</v>
      </c>
      <c r="F2955">
        <v>0.13995597500000001</v>
      </c>
      <c r="G2955">
        <v>0.2539119496855346</v>
      </c>
    </row>
    <row r="2956" spans="1:7" x14ac:dyDescent="0.25">
      <c r="A2956">
        <v>2947</v>
      </c>
      <c r="B2956" s="21">
        <f t="shared" si="46"/>
        <v>7.0902515723270439E-3</v>
      </c>
      <c r="C2956">
        <v>1.365002E-4</v>
      </c>
      <c r="E2956">
        <v>7.0902515723270439E-3</v>
      </c>
      <c r="F2956">
        <v>1.4329402999999999E-2</v>
      </c>
      <c r="G2956">
        <v>2.4606603773584906E-2</v>
      </c>
    </row>
    <row r="2957" spans="1:7" x14ac:dyDescent="0.25">
      <c r="A2957">
        <v>2948</v>
      </c>
      <c r="B2957" s="21">
        <f t="shared" si="46"/>
        <v>0</v>
      </c>
      <c r="C2957">
        <v>1.400688E-4</v>
      </c>
      <c r="E2957">
        <v>0</v>
      </c>
      <c r="F2957">
        <v>0</v>
      </c>
      <c r="G2957">
        <v>0</v>
      </c>
    </row>
    <row r="2958" spans="1:7" x14ac:dyDescent="0.25">
      <c r="A2958">
        <v>2949</v>
      </c>
      <c r="B2958" s="21">
        <f t="shared" si="46"/>
        <v>0</v>
      </c>
      <c r="C2958">
        <v>1.3211949999999999E-4</v>
      </c>
      <c r="E2958">
        <v>0</v>
      </c>
      <c r="F2958">
        <v>0</v>
      </c>
      <c r="G2958">
        <v>0</v>
      </c>
    </row>
    <row r="2959" spans="1:7" x14ac:dyDescent="0.25">
      <c r="A2959">
        <v>2950</v>
      </c>
      <c r="B2959" s="21">
        <f t="shared" si="46"/>
        <v>0</v>
      </c>
      <c r="C2959">
        <v>1.104895E-4</v>
      </c>
      <c r="E2959">
        <v>0</v>
      </c>
      <c r="F2959">
        <v>0</v>
      </c>
      <c r="G2959">
        <v>0</v>
      </c>
    </row>
    <row r="2960" spans="1:7" x14ac:dyDescent="0.25">
      <c r="A2960">
        <v>2951</v>
      </c>
      <c r="B2960" s="21">
        <f t="shared" si="46"/>
        <v>0</v>
      </c>
      <c r="C2960">
        <v>8.7325399999999996E-5</v>
      </c>
      <c r="E2960">
        <v>0</v>
      </c>
      <c r="F2960">
        <v>0</v>
      </c>
      <c r="G2960">
        <v>0</v>
      </c>
    </row>
    <row r="2961" spans="1:7" x14ac:dyDescent="0.25">
      <c r="A2961">
        <v>2952</v>
      </c>
      <c r="B2961" s="21">
        <f t="shared" si="46"/>
        <v>0</v>
      </c>
      <c r="C2961">
        <v>6.46965E-5</v>
      </c>
      <c r="E2961">
        <v>0</v>
      </c>
      <c r="F2961">
        <v>0</v>
      </c>
      <c r="G2961">
        <v>0</v>
      </c>
    </row>
    <row r="2962" spans="1:7" x14ac:dyDescent="0.25">
      <c r="A2962">
        <v>2953</v>
      </c>
      <c r="B2962" s="21">
        <f t="shared" si="46"/>
        <v>0</v>
      </c>
      <c r="C2962">
        <v>5.55769E-5</v>
      </c>
      <c r="E2962">
        <v>0</v>
      </c>
      <c r="F2962">
        <v>0</v>
      </c>
      <c r="G2962">
        <v>0</v>
      </c>
    </row>
    <row r="2963" spans="1:7" x14ac:dyDescent="0.25">
      <c r="A2963">
        <v>2954</v>
      </c>
      <c r="B2963" s="21">
        <f t="shared" si="46"/>
        <v>0</v>
      </c>
      <c r="C2963">
        <v>5.1471700000000004E-5</v>
      </c>
      <c r="E2963">
        <v>0</v>
      </c>
      <c r="F2963">
        <v>0</v>
      </c>
      <c r="G2963">
        <v>0</v>
      </c>
    </row>
    <row r="2964" spans="1:7" x14ac:dyDescent="0.25">
      <c r="A2964">
        <v>2955</v>
      </c>
      <c r="B2964" s="21">
        <f t="shared" si="46"/>
        <v>0</v>
      </c>
      <c r="C2964">
        <v>5.2147600000000002E-5</v>
      </c>
      <c r="E2964">
        <v>0</v>
      </c>
      <c r="F2964">
        <v>0</v>
      </c>
      <c r="G2964">
        <v>0</v>
      </c>
    </row>
    <row r="2965" spans="1:7" x14ac:dyDescent="0.25">
      <c r="A2965">
        <v>2956</v>
      </c>
      <c r="B2965" s="21">
        <f t="shared" si="46"/>
        <v>0</v>
      </c>
      <c r="C2965">
        <v>5.9360000000000001E-5</v>
      </c>
      <c r="E2965">
        <v>0</v>
      </c>
      <c r="F2965">
        <v>0</v>
      </c>
      <c r="G2965">
        <v>0</v>
      </c>
    </row>
    <row r="2966" spans="1:7" x14ac:dyDescent="0.25">
      <c r="A2966">
        <v>2957</v>
      </c>
      <c r="B2966" s="21">
        <f t="shared" si="46"/>
        <v>0</v>
      </c>
      <c r="C2966">
        <v>7.2896300000000009E-5</v>
      </c>
      <c r="E2966">
        <v>0</v>
      </c>
      <c r="F2966">
        <v>0</v>
      </c>
      <c r="G2966">
        <v>0</v>
      </c>
    </row>
    <row r="2967" spans="1:7" x14ac:dyDescent="0.25">
      <c r="A2967">
        <v>2958</v>
      </c>
      <c r="B2967" s="21">
        <f t="shared" si="46"/>
        <v>8.4270440251572321E-3</v>
      </c>
      <c r="C2967">
        <v>9.6243599999999994E-5</v>
      </c>
      <c r="E2967">
        <v>8.4270440251572321E-3</v>
      </c>
      <c r="F2967">
        <v>7.190409E-3</v>
      </c>
      <c r="G2967">
        <v>0</v>
      </c>
    </row>
    <row r="2968" spans="1:7" x14ac:dyDescent="0.25">
      <c r="A2968">
        <v>2959</v>
      </c>
      <c r="B2968" s="21">
        <f t="shared" si="46"/>
        <v>2.2094025157232706E-2</v>
      </c>
      <c r="C2968">
        <v>1.0780459999999999E-4</v>
      </c>
      <c r="E2968">
        <v>2.2094025157232706E-2</v>
      </c>
      <c r="F2968">
        <v>2.1757861999999999E-2</v>
      </c>
      <c r="G2968">
        <v>1.0817610062893081E-2</v>
      </c>
    </row>
    <row r="2969" spans="1:7" x14ac:dyDescent="0.25">
      <c r="A2969">
        <v>2960</v>
      </c>
      <c r="B2969" s="21">
        <f t="shared" si="46"/>
        <v>4.4814465408805029E-2</v>
      </c>
      <c r="C2969">
        <v>1.1256000000000001E-4</v>
      </c>
      <c r="E2969">
        <v>4.4814465408805029E-2</v>
      </c>
      <c r="F2969">
        <v>4.4919810999999997E-2</v>
      </c>
      <c r="G2969">
        <v>3.4144654088050314E-2</v>
      </c>
    </row>
    <row r="2970" spans="1:7" x14ac:dyDescent="0.25">
      <c r="A2970">
        <v>2961</v>
      </c>
      <c r="B2970" s="21">
        <f t="shared" si="46"/>
        <v>7.3459119496855338E-2</v>
      </c>
      <c r="C2970">
        <v>1.131758E-4</v>
      </c>
      <c r="E2970">
        <v>7.3459119496855338E-2</v>
      </c>
      <c r="F2970">
        <v>7.3012578999999994E-2</v>
      </c>
      <c r="G2970">
        <v>6.5823899371069181E-2</v>
      </c>
    </row>
    <row r="2971" spans="1:7" x14ac:dyDescent="0.25">
      <c r="A2971">
        <v>2962</v>
      </c>
      <c r="B2971" s="21">
        <f t="shared" si="46"/>
        <v>0.12168867924528302</v>
      </c>
      <c r="C2971">
        <v>1.0738000000000001E-4</v>
      </c>
      <c r="E2971">
        <v>0.12168867924528302</v>
      </c>
      <c r="F2971">
        <v>0.11891352199999999</v>
      </c>
      <c r="G2971">
        <v>0.11677987421383648</v>
      </c>
    </row>
    <row r="2972" spans="1:7" x14ac:dyDescent="0.25">
      <c r="A2972">
        <v>2963</v>
      </c>
      <c r="B2972" s="21">
        <f t="shared" si="46"/>
        <v>0.11373270440251573</v>
      </c>
      <c r="C2972">
        <v>1.084169E-4</v>
      </c>
      <c r="E2972">
        <v>0.11373270440251573</v>
      </c>
      <c r="F2972">
        <v>0.111383648</v>
      </c>
      <c r="G2972">
        <v>0.1119245283018868</v>
      </c>
    </row>
    <row r="2973" spans="1:7" x14ac:dyDescent="0.25">
      <c r="A2973">
        <v>2964</v>
      </c>
      <c r="B2973" s="21">
        <f t="shared" si="46"/>
        <v>8.2320754716981123E-2</v>
      </c>
      <c r="C2973">
        <v>1.081068E-4</v>
      </c>
      <c r="E2973">
        <v>8.2320754716981123E-2</v>
      </c>
      <c r="F2973">
        <v>8.1468552999999999E-2</v>
      </c>
      <c r="G2973">
        <v>8.1817610062893079E-2</v>
      </c>
    </row>
    <row r="2974" spans="1:7" x14ac:dyDescent="0.25">
      <c r="A2974">
        <v>2965</v>
      </c>
      <c r="B2974" s="21">
        <f t="shared" si="46"/>
        <v>8.913522012578616E-2</v>
      </c>
      <c r="C2974">
        <v>1.091603E-4</v>
      </c>
      <c r="E2974">
        <v>8.913522012578616E-2</v>
      </c>
      <c r="F2974">
        <v>8.8018868E-2</v>
      </c>
      <c r="G2974">
        <v>8.7738993710691826E-2</v>
      </c>
    </row>
    <row r="2975" spans="1:7" x14ac:dyDescent="0.25">
      <c r="A2975">
        <v>2966</v>
      </c>
      <c r="B2975" s="21">
        <f t="shared" si="46"/>
        <v>8.005345911949685E-2</v>
      </c>
      <c r="C2975">
        <v>1.0666E-4</v>
      </c>
      <c r="E2975">
        <v>8.005345911949685E-2</v>
      </c>
      <c r="F2975">
        <v>7.9356917999999999E-2</v>
      </c>
      <c r="G2975">
        <v>7.6257861635220123E-2</v>
      </c>
    </row>
    <row r="2976" spans="1:7" x14ac:dyDescent="0.25">
      <c r="A2976">
        <v>2967</v>
      </c>
      <c r="B2976" s="21">
        <f t="shared" si="46"/>
        <v>6.8597484276729556E-2</v>
      </c>
      <c r="C2976">
        <v>1.092965E-4</v>
      </c>
      <c r="E2976">
        <v>6.8597484276729556E-2</v>
      </c>
      <c r="F2976">
        <v>6.8295597E-2</v>
      </c>
      <c r="G2976">
        <v>6.1594339622641513E-2</v>
      </c>
    </row>
    <row r="2977" spans="1:7" x14ac:dyDescent="0.25">
      <c r="A2977">
        <v>2968</v>
      </c>
      <c r="B2977" s="21">
        <f t="shared" si="46"/>
        <v>6.6767295597484275E-2</v>
      </c>
      <c r="C2977">
        <v>1.135371E-4</v>
      </c>
      <c r="E2977">
        <v>6.6767295597484275E-2</v>
      </c>
      <c r="F2977">
        <v>6.6534591000000004E-2</v>
      </c>
      <c r="G2977">
        <v>5.6088050314465412E-2</v>
      </c>
    </row>
    <row r="2978" spans="1:7" x14ac:dyDescent="0.25">
      <c r="A2978">
        <v>2969</v>
      </c>
      <c r="B2978" s="21">
        <f t="shared" si="46"/>
        <v>3.4066037735849056E-2</v>
      </c>
      <c r="C2978">
        <v>1.1764040000000001E-4</v>
      </c>
      <c r="E2978">
        <v>3.4066037735849056E-2</v>
      </c>
      <c r="F2978">
        <v>3.3921383999999999E-2</v>
      </c>
      <c r="G2978">
        <v>2.1350943396226417E-2</v>
      </c>
    </row>
    <row r="2979" spans="1:7" x14ac:dyDescent="0.25">
      <c r="A2979">
        <v>2970</v>
      </c>
      <c r="B2979" s="21">
        <f t="shared" si="46"/>
        <v>1.3722955974842767E-2</v>
      </c>
      <c r="C2979">
        <v>1.232851E-4</v>
      </c>
      <c r="E2979">
        <v>1.3722955974842767E-2</v>
      </c>
      <c r="F2979">
        <v>1.2775943E-2</v>
      </c>
      <c r="G2979">
        <v>1.8366666666666668E-3</v>
      </c>
    </row>
    <row r="2980" spans="1:7" x14ac:dyDescent="0.25">
      <c r="A2980">
        <v>2971</v>
      </c>
      <c r="B2980" s="21">
        <f t="shared" si="46"/>
        <v>0</v>
      </c>
      <c r="C2980">
        <v>1.3945690000000002E-4</v>
      </c>
      <c r="E2980">
        <v>0</v>
      </c>
      <c r="F2980">
        <v>0</v>
      </c>
      <c r="G2980">
        <v>0</v>
      </c>
    </row>
    <row r="2981" spans="1:7" x14ac:dyDescent="0.25">
      <c r="A2981">
        <v>2972</v>
      </c>
      <c r="B2981" s="21">
        <f t="shared" si="46"/>
        <v>0</v>
      </c>
      <c r="C2981">
        <v>1.5460530000000001E-4</v>
      </c>
      <c r="E2981">
        <v>0</v>
      </c>
      <c r="F2981">
        <v>0</v>
      </c>
      <c r="G2981">
        <v>0</v>
      </c>
    </row>
    <row r="2982" spans="1:7" x14ac:dyDescent="0.25">
      <c r="A2982">
        <v>2973</v>
      </c>
      <c r="B2982" s="21">
        <f t="shared" si="46"/>
        <v>0</v>
      </c>
      <c r="C2982">
        <v>1.446276E-4</v>
      </c>
      <c r="E2982">
        <v>0</v>
      </c>
      <c r="F2982">
        <v>0</v>
      </c>
      <c r="G2982">
        <v>0</v>
      </c>
    </row>
    <row r="2983" spans="1:7" x14ac:dyDescent="0.25">
      <c r="A2983">
        <v>2974</v>
      </c>
      <c r="B2983" s="21">
        <f t="shared" si="46"/>
        <v>0</v>
      </c>
      <c r="C2983">
        <v>1.19067E-4</v>
      </c>
      <c r="E2983">
        <v>0</v>
      </c>
      <c r="F2983">
        <v>0</v>
      </c>
      <c r="G2983">
        <v>0</v>
      </c>
    </row>
    <row r="2984" spans="1:7" x14ac:dyDescent="0.25">
      <c r="A2984">
        <v>2975</v>
      </c>
      <c r="B2984" s="21">
        <f t="shared" si="46"/>
        <v>0</v>
      </c>
      <c r="C2984">
        <v>8.7995499999999995E-5</v>
      </c>
      <c r="E2984">
        <v>0</v>
      </c>
      <c r="F2984">
        <v>0</v>
      </c>
      <c r="G2984">
        <v>0</v>
      </c>
    </row>
    <row r="2985" spans="1:7" x14ac:dyDescent="0.25">
      <c r="A2985">
        <v>2976</v>
      </c>
      <c r="B2985" s="21">
        <f t="shared" si="46"/>
        <v>0</v>
      </c>
      <c r="C2985">
        <v>6.6251600000000001E-5</v>
      </c>
      <c r="E2985">
        <v>0</v>
      </c>
      <c r="F2985">
        <v>0</v>
      </c>
      <c r="G2985">
        <v>0</v>
      </c>
    </row>
    <row r="2986" spans="1:7" x14ac:dyDescent="0.25">
      <c r="A2986">
        <v>2977</v>
      </c>
      <c r="B2986" s="21">
        <f t="shared" si="46"/>
        <v>0</v>
      </c>
      <c r="C2986">
        <v>5.5954599999999994E-5</v>
      </c>
      <c r="E2986">
        <v>0</v>
      </c>
      <c r="F2986">
        <v>0</v>
      </c>
      <c r="G2986">
        <v>0</v>
      </c>
    </row>
    <row r="2987" spans="1:7" x14ac:dyDescent="0.25">
      <c r="A2987">
        <v>2978</v>
      </c>
      <c r="B2987" s="21">
        <f t="shared" si="46"/>
        <v>0</v>
      </c>
      <c r="C2987">
        <v>5.2264700000000001E-5</v>
      </c>
      <c r="E2987">
        <v>0</v>
      </c>
      <c r="F2987">
        <v>0</v>
      </c>
      <c r="G2987">
        <v>0</v>
      </c>
    </row>
    <row r="2988" spans="1:7" x14ac:dyDescent="0.25">
      <c r="A2988">
        <v>2979</v>
      </c>
      <c r="B2988" s="21">
        <f t="shared" si="46"/>
        <v>0</v>
      </c>
      <c r="C2988">
        <v>5.2628199999999999E-5</v>
      </c>
      <c r="E2988">
        <v>0</v>
      </c>
      <c r="F2988">
        <v>0</v>
      </c>
      <c r="G2988">
        <v>0</v>
      </c>
    </row>
    <row r="2989" spans="1:7" x14ac:dyDescent="0.25">
      <c r="A2989">
        <v>2980</v>
      </c>
      <c r="B2989" s="21">
        <f t="shared" si="46"/>
        <v>0</v>
      </c>
      <c r="C2989">
        <v>5.8464999999999997E-5</v>
      </c>
      <c r="E2989">
        <v>0</v>
      </c>
      <c r="F2989">
        <v>0</v>
      </c>
      <c r="G2989">
        <v>0</v>
      </c>
    </row>
    <row r="2990" spans="1:7" x14ac:dyDescent="0.25">
      <c r="A2990">
        <v>2981</v>
      </c>
      <c r="B2990" s="21">
        <f t="shared" si="46"/>
        <v>0</v>
      </c>
      <c r="C2990">
        <v>7.3073399999999997E-5</v>
      </c>
      <c r="E2990">
        <v>0</v>
      </c>
      <c r="F2990">
        <v>0</v>
      </c>
      <c r="G2990">
        <v>0</v>
      </c>
    </row>
    <row r="2991" spans="1:7" x14ac:dyDescent="0.25">
      <c r="A2991">
        <v>2982</v>
      </c>
      <c r="B2991" s="21">
        <f t="shared" si="46"/>
        <v>2.0211635220125784E-2</v>
      </c>
      <c r="C2991">
        <v>9.5801700000000008E-5</v>
      </c>
      <c r="E2991">
        <v>2.0211635220125784E-2</v>
      </c>
      <c r="F2991">
        <v>1.9874214000000001E-2</v>
      </c>
      <c r="G2991">
        <v>8.1484276729559737E-3</v>
      </c>
    </row>
    <row r="2992" spans="1:7" x14ac:dyDescent="0.25">
      <c r="A2992">
        <v>2983</v>
      </c>
      <c r="B2992" s="21">
        <f t="shared" si="46"/>
        <v>4.0018867924528301E-2</v>
      </c>
      <c r="C2992">
        <v>1.083354E-4</v>
      </c>
      <c r="E2992">
        <v>4.0018867924528301E-2</v>
      </c>
      <c r="F2992">
        <v>3.9988994E-2</v>
      </c>
      <c r="G2992">
        <v>2.6603773584905659E-2</v>
      </c>
    </row>
    <row r="2993" spans="1:7" x14ac:dyDescent="0.25">
      <c r="A2993">
        <v>2984</v>
      </c>
      <c r="B2993" s="21">
        <f t="shared" si="46"/>
        <v>7.1540880503144652E-2</v>
      </c>
      <c r="C2993">
        <v>1.110346E-4</v>
      </c>
      <c r="E2993">
        <v>7.1540880503144652E-2</v>
      </c>
      <c r="F2993">
        <v>7.1251571999999999E-2</v>
      </c>
      <c r="G2993">
        <v>6.044025157232704E-2</v>
      </c>
    </row>
    <row r="2994" spans="1:7" x14ac:dyDescent="0.25">
      <c r="A2994">
        <v>2985</v>
      </c>
      <c r="B2994" s="21">
        <f t="shared" si="46"/>
        <v>9.4534591194968556E-2</v>
      </c>
      <c r="C2994">
        <v>1.1293990000000001E-4</v>
      </c>
      <c r="E2994">
        <v>9.4534591194968556E-2</v>
      </c>
      <c r="F2994">
        <v>9.3276730000000002E-2</v>
      </c>
      <c r="G2994">
        <v>8.6330188679245273E-2</v>
      </c>
    </row>
    <row r="2995" spans="1:7" x14ac:dyDescent="0.25">
      <c r="A2995">
        <v>2986</v>
      </c>
      <c r="B2995" s="21">
        <f t="shared" si="46"/>
        <v>0.12606918238993711</v>
      </c>
      <c r="C2995">
        <v>1.0861519999999999E-4</v>
      </c>
      <c r="E2995">
        <v>0.12606918238993711</v>
      </c>
      <c r="F2995">
        <v>0.12305031399999999</v>
      </c>
      <c r="G2995">
        <v>0.12132704402515723</v>
      </c>
    </row>
    <row r="2996" spans="1:7" x14ac:dyDescent="0.25">
      <c r="A2996">
        <v>2987</v>
      </c>
      <c r="B2996" s="21">
        <f t="shared" si="46"/>
        <v>0.16683018867924529</v>
      </c>
      <c r="C2996">
        <v>1.0714729999999999E-4</v>
      </c>
      <c r="E2996">
        <v>0.16683018867924529</v>
      </c>
      <c r="F2996">
        <v>0.16069182400000001</v>
      </c>
      <c r="G2996">
        <v>0.16500943396226417</v>
      </c>
    </row>
    <row r="2997" spans="1:7" x14ac:dyDescent="0.25">
      <c r="A2997">
        <v>2988</v>
      </c>
      <c r="B2997" s="21">
        <f t="shared" si="46"/>
        <v>0.18665723270440254</v>
      </c>
      <c r="C2997">
        <v>1.055232E-4</v>
      </c>
      <c r="E2997">
        <v>0.18665723270440254</v>
      </c>
      <c r="F2997">
        <v>0.17867924499999999</v>
      </c>
      <c r="G2997">
        <v>0.1860125786163522</v>
      </c>
    </row>
    <row r="2998" spans="1:7" x14ac:dyDescent="0.25">
      <c r="A2998">
        <v>2989</v>
      </c>
      <c r="B2998" s="21">
        <f t="shared" si="46"/>
        <v>0.16343396226415094</v>
      </c>
      <c r="C2998">
        <v>1.0593259999999999E-4</v>
      </c>
      <c r="E2998">
        <v>0.16343396226415094</v>
      </c>
      <c r="F2998">
        <v>0.15754716999999999</v>
      </c>
      <c r="G2998">
        <v>0.16182075471698115</v>
      </c>
    </row>
    <row r="2999" spans="1:7" x14ac:dyDescent="0.25">
      <c r="A2999">
        <v>2990</v>
      </c>
      <c r="B2999" s="21">
        <f t="shared" si="46"/>
        <v>0.13583018867924529</v>
      </c>
      <c r="C2999">
        <v>1.049914E-4</v>
      </c>
      <c r="E2999">
        <v>0.13583018867924529</v>
      </c>
      <c r="F2999">
        <v>0.13211163500000001</v>
      </c>
      <c r="G2999">
        <v>0.13139308176100628</v>
      </c>
    </row>
    <row r="3000" spans="1:7" x14ac:dyDescent="0.25">
      <c r="A3000">
        <v>2991</v>
      </c>
      <c r="B3000" s="21">
        <f t="shared" si="46"/>
        <v>0.11667924528301887</v>
      </c>
      <c r="C3000">
        <v>1.082205E-4</v>
      </c>
      <c r="E3000">
        <v>0.11667924528301887</v>
      </c>
      <c r="F3000">
        <v>0.11422484300000001</v>
      </c>
      <c r="G3000">
        <v>0.10860691823899371</v>
      </c>
    </row>
    <row r="3001" spans="1:7" x14ac:dyDescent="0.25">
      <c r="A3001">
        <v>2992</v>
      </c>
      <c r="B3001" s="21">
        <f t="shared" si="46"/>
        <v>0.11276415094339622</v>
      </c>
      <c r="C3001">
        <v>1.136516E-4</v>
      </c>
      <c r="E3001">
        <v>0.11276415094339622</v>
      </c>
      <c r="F3001">
        <v>0.11110534599999999</v>
      </c>
      <c r="G3001">
        <v>0.10271698113207546</v>
      </c>
    </row>
    <row r="3002" spans="1:7" x14ac:dyDescent="0.25">
      <c r="A3002">
        <v>2993</v>
      </c>
      <c r="B3002" s="21">
        <f t="shared" si="46"/>
        <v>8.7245283018867928E-2</v>
      </c>
      <c r="C3002">
        <v>1.136285E-4</v>
      </c>
      <c r="E3002">
        <v>8.7245283018867928E-2</v>
      </c>
      <c r="F3002">
        <v>8.9009433999999998E-2</v>
      </c>
      <c r="G3002">
        <v>7.9732704402515731E-2</v>
      </c>
    </row>
    <row r="3003" spans="1:7" x14ac:dyDescent="0.25">
      <c r="A3003">
        <v>2994</v>
      </c>
      <c r="B3003" s="21">
        <f t="shared" si="46"/>
        <v>2.7979245283018869E-2</v>
      </c>
      <c r="C3003">
        <v>1.217544E-4</v>
      </c>
      <c r="E3003">
        <v>2.7979245283018869E-2</v>
      </c>
      <c r="F3003">
        <v>2.8477987E-2</v>
      </c>
      <c r="G3003">
        <v>1.649119496855346E-2</v>
      </c>
    </row>
    <row r="3004" spans="1:7" x14ac:dyDescent="0.25">
      <c r="A3004">
        <v>2995</v>
      </c>
      <c r="B3004" s="21">
        <f t="shared" si="46"/>
        <v>0</v>
      </c>
      <c r="C3004">
        <v>1.3632760000000001E-4</v>
      </c>
      <c r="E3004">
        <v>0</v>
      </c>
      <c r="F3004">
        <v>0</v>
      </c>
      <c r="G3004">
        <v>0</v>
      </c>
    </row>
    <row r="3005" spans="1:7" x14ac:dyDescent="0.25">
      <c r="A3005">
        <v>2996</v>
      </c>
      <c r="B3005" s="21">
        <f t="shared" si="46"/>
        <v>0</v>
      </c>
      <c r="C3005">
        <v>1.5037540000000001E-4</v>
      </c>
      <c r="E3005">
        <v>0</v>
      </c>
      <c r="F3005">
        <v>0</v>
      </c>
      <c r="G3005">
        <v>0</v>
      </c>
    </row>
    <row r="3006" spans="1:7" x14ac:dyDescent="0.25">
      <c r="A3006">
        <v>2997</v>
      </c>
      <c r="B3006" s="21">
        <f t="shared" si="46"/>
        <v>0</v>
      </c>
      <c r="C3006">
        <v>1.4451200000000002E-4</v>
      </c>
      <c r="E3006">
        <v>0</v>
      </c>
      <c r="F3006">
        <v>0</v>
      </c>
      <c r="G3006">
        <v>0</v>
      </c>
    </row>
    <row r="3007" spans="1:7" x14ac:dyDescent="0.25">
      <c r="A3007">
        <v>2998</v>
      </c>
      <c r="B3007" s="21">
        <f t="shared" si="46"/>
        <v>0</v>
      </c>
      <c r="C3007">
        <v>1.1786670000000001E-4</v>
      </c>
      <c r="E3007">
        <v>0</v>
      </c>
      <c r="F3007">
        <v>0</v>
      </c>
      <c r="G3007">
        <v>0</v>
      </c>
    </row>
    <row r="3008" spans="1:7" x14ac:dyDescent="0.25">
      <c r="A3008">
        <v>2999</v>
      </c>
      <c r="B3008" s="21">
        <f t="shared" si="46"/>
        <v>0</v>
      </c>
      <c r="C3008">
        <v>8.6051900000000002E-5</v>
      </c>
      <c r="E3008">
        <v>0</v>
      </c>
      <c r="F3008">
        <v>0</v>
      </c>
      <c r="G3008">
        <v>0</v>
      </c>
    </row>
    <row r="3009" spans="1:7" x14ac:dyDescent="0.25">
      <c r="A3009">
        <v>3000</v>
      </c>
      <c r="B3009" s="21">
        <f t="shared" si="46"/>
        <v>0</v>
      </c>
      <c r="C3009">
        <v>6.6837700000000006E-5</v>
      </c>
      <c r="E3009">
        <v>0</v>
      </c>
      <c r="F3009">
        <v>0</v>
      </c>
      <c r="G3009">
        <v>0</v>
      </c>
    </row>
    <row r="3010" spans="1:7" x14ac:dyDescent="0.25">
      <c r="A3010">
        <v>3001</v>
      </c>
      <c r="B3010" s="21">
        <f t="shared" si="46"/>
        <v>0</v>
      </c>
      <c r="C3010">
        <v>5.9268400000000003E-5</v>
      </c>
      <c r="E3010">
        <v>0</v>
      </c>
      <c r="F3010">
        <v>0</v>
      </c>
      <c r="G3010">
        <v>0</v>
      </c>
    </row>
    <row r="3011" spans="1:7" x14ac:dyDescent="0.25">
      <c r="A3011">
        <v>3002</v>
      </c>
      <c r="B3011" s="21">
        <f t="shared" si="46"/>
        <v>0</v>
      </c>
      <c r="C3011">
        <v>5.2188000000000002E-5</v>
      </c>
      <c r="E3011">
        <v>0</v>
      </c>
      <c r="F3011">
        <v>0</v>
      </c>
      <c r="G3011">
        <v>0</v>
      </c>
    </row>
    <row r="3012" spans="1:7" x14ac:dyDescent="0.25">
      <c r="A3012">
        <v>3003</v>
      </c>
      <c r="B3012" s="21">
        <f t="shared" si="46"/>
        <v>0</v>
      </c>
      <c r="C3012">
        <v>5.2310900000000001E-5</v>
      </c>
      <c r="E3012">
        <v>0</v>
      </c>
      <c r="F3012">
        <v>0</v>
      </c>
      <c r="G3012">
        <v>0</v>
      </c>
    </row>
    <row r="3013" spans="1:7" x14ac:dyDescent="0.25">
      <c r="A3013">
        <v>3004</v>
      </c>
      <c r="B3013" s="21">
        <f t="shared" si="46"/>
        <v>0</v>
      </c>
      <c r="C3013">
        <v>5.8900700000000003E-5</v>
      </c>
      <c r="E3013">
        <v>0</v>
      </c>
      <c r="F3013">
        <v>0</v>
      </c>
      <c r="G3013">
        <v>0</v>
      </c>
    </row>
    <row r="3014" spans="1:7" x14ac:dyDescent="0.25">
      <c r="A3014">
        <v>3005</v>
      </c>
      <c r="B3014" s="21">
        <f t="shared" ref="B3014:B3077" si="47">IF(rodzaj=$E$6,E3014,IF(rodzaj=$F$6,F3014,G3014))</f>
        <v>0</v>
      </c>
      <c r="C3014">
        <v>7.1527900000000003E-5</v>
      </c>
      <c r="E3014">
        <v>0</v>
      </c>
      <c r="F3014">
        <v>0</v>
      </c>
      <c r="G3014">
        <v>0</v>
      </c>
    </row>
    <row r="3015" spans="1:7" x14ac:dyDescent="0.25">
      <c r="A3015">
        <v>3006</v>
      </c>
      <c r="B3015" s="21">
        <f t="shared" si="47"/>
        <v>2.5768553459119499E-2</v>
      </c>
      <c r="C3015">
        <v>9.6031099999999996E-5</v>
      </c>
      <c r="E3015">
        <v>2.5768553459119499E-2</v>
      </c>
      <c r="F3015">
        <v>2.6111635000000001E-2</v>
      </c>
      <c r="G3015">
        <v>1.4187735849056603E-2</v>
      </c>
    </row>
    <row r="3016" spans="1:7" x14ac:dyDescent="0.25">
      <c r="A3016">
        <v>3007</v>
      </c>
      <c r="B3016" s="21">
        <f t="shared" si="47"/>
        <v>5.4342767295597484E-2</v>
      </c>
      <c r="C3016">
        <v>1.0909589999999999E-4</v>
      </c>
      <c r="E3016">
        <v>5.4342767295597484E-2</v>
      </c>
      <c r="F3016">
        <v>5.4724843000000002E-2</v>
      </c>
      <c r="G3016">
        <v>4.1981132075471696E-2</v>
      </c>
    </row>
    <row r="3017" spans="1:7" x14ac:dyDescent="0.25">
      <c r="A3017">
        <v>3008</v>
      </c>
      <c r="B3017" s="21">
        <f t="shared" si="47"/>
        <v>0.10612893081761006</v>
      </c>
      <c r="C3017">
        <v>1.087383E-4</v>
      </c>
      <c r="E3017">
        <v>0.10612893081761006</v>
      </c>
      <c r="F3017">
        <v>0.104946541</v>
      </c>
      <c r="G3017">
        <v>9.5566037735849055E-2</v>
      </c>
    </row>
    <row r="3018" spans="1:7" x14ac:dyDescent="0.25">
      <c r="A3018">
        <v>3009</v>
      </c>
      <c r="B3018" s="21">
        <f t="shared" si="47"/>
        <v>0.19600314465408805</v>
      </c>
      <c r="C3018">
        <v>1.100236E-4</v>
      </c>
      <c r="E3018">
        <v>0.19600314465408805</v>
      </c>
      <c r="F3018">
        <v>0.18699685499999999</v>
      </c>
      <c r="G3018">
        <v>0.19167295597484277</v>
      </c>
    </row>
    <row r="3019" spans="1:7" x14ac:dyDescent="0.25">
      <c r="A3019">
        <v>3010</v>
      </c>
      <c r="B3019" s="21">
        <f t="shared" si="47"/>
        <v>0.41745283018867924</v>
      </c>
      <c r="C3019">
        <v>1.063504E-4</v>
      </c>
      <c r="E3019">
        <v>0.41745283018867924</v>
      </c>
      <c r="F3019">
        <v>0.34630503099999999</v>
      </c>
      <c r="G3019">
        <v>0.44455974842767298</v>
      </c>
    </row>
    <row r="3020" spans="1:7" x14ac:dyDescent="0.25">
      <c r="A3020">
        <v>3011</v>
      </c>
      <c r="B3020" s="21">
        <f t="shared" si="47"/>
        <v>0.52493710691823903</v>
      </c>
      <c r="C3020">
        <v>1.042338E-4</v>
      </c>
      <c r="E3020">
        <v>0.52493710691823903</v>
      </c>
      <c r="F3020">
        <v>0.41889937100000002</v>
      </c>
      <c r="G3020">
        <v>0.53477987421383644</v>
      </c>
    </row>
    <row r="3021" spans="1:7" x14ac:dyDescent="0.25">
      <c r="A3021">
        <v>3012</v>
      </c>
      <c r="B3021" s="21">
        <f t="shared" si="47"/>
        <v>0.21577672955974841</v>
      </c>
      <c r="C3021">
        <v>1.0473209999999999E-4</v>
      </c>
      <c r="E3021">
        <v>0.21577672955974841</v>
      </c>
      <c r="F3021">
        <v>0.204858491</v>
      </c>
      <c r="G3021">
        <v>0.21537106918238993</v>
      </c>
    </row>
    <row r="3022" spans="1:7" x14ac:dyDescent="0.25">
      <c r="A3022">
        <v>3013</v>
      </c>
      <c r="B3022" s="21">
        <f t="shared" si="47"/>
        <v>0.18954716981132075</v>
      </c>
      <c r="C3022">
        <v>1.058103E-4</v>
      </c>
      <c r="E3022">
        <v>0.18954716981132075</v>
      </c>
      <c r="F3022">
        <v>0.18138364800000001</v>
      </c>
      <c r="G3022">
        <v>0.18817924528301885</v>
      </c>
    </row>
    <row r="3023" spans="1:7" x14ac:dyDescent="0.25">
      <c r="A3023">
        <v>3014</v>
      </c>
      <c r="B3023" s="21">
        <f t="shared" si="47"/>
        <v>0.12937421383647799</v>
      </c>
      <c r="C3023">
        <v>1.0730519999999999E-4</v>
      </c>
      <c r="E3023">
        <v>0.12937421383647799</v>
      </c>
      <c r="F3023">
        <v>0.12613364799999999</v>
      </c>
      <c r="G3023">
        <v>0.12516037735849056</v>
      </c>
    </row>
    <row r="3024" spans="1:7" x14ac:dyDescent="0.25">
      <c r="A3024">
        <v>3015</v>
      </c>
      <c r="B3024" s="21">
        <f t="shared" si="47"/>
        <v>9.2503144654088057E-2</v>
      </c>
      <c r="C3024">
        <v>1.0914429999999999E-4</v>
      </c>
      <c r="E3024">
        <v>9.2503144654088057E-2</v>
      </c>
      <c r="F3024">
        <v>9.1327043999999996E-2</v>
      </c>
      <c r="G3024">
        <v>8.4921383647798748E-2</v>
      </c>
    </row>
    <row r="3025" spans="1:7" x14ac:dyDescent="0.25">
      <c r="A3025">
        <v>3016</v>
      </c>
      <c r="B3025" s="21">
        <f t="shared" si="47"/>
        <v>0.10819182389937107</v>
      </c>
      <c r="C3025">
        <v>1.102694E-4</v>
      </c>
      <c r="E3025">
        <v>0.10819182389937107</v>
      </c>
      <c r="F3025">
        <v>0.106737421</v>
      </c>
      <c r="G3025">
        <v>9.7940251572327039E-2</v>
      </c>
    </row>
    <row r="3026" spans="1:7" x14ac:dyDescent="0.25">
      <c r="A3026">
        <v>3017</v>
      </c>
      <c r="B3026" s="21">
        <f t="shared" si="47"/>
        <v>8.3006289308176093E-2</v>
      </c>
      <c r="C3026">
        <v>1.1385469999999999E-4</v>
      </c>
      <c r="E3026">
        <v>8.3006289308176093E-2</v>
      </c>
      <c r="F3026">
        <v>8.4482704000000006E-2</v>
      </c>
      <c r="G3026">
        <v>7.4292452830188677E-2</v>
      </c>
    </row>
    <row r="3027" spans="1:7" x14ac:dyDescent="0.25">
      <c r="A3027">
        <v>3018</v>
      </c>
      <c r="B3027" s="21">
        <f t="shared" si="47"/>
        <v>4.1314465408805033E-2</v>
      </c>
      <c r="C3027">
        <v>1.2288859999999999E-4</v>
      </c>
      <c r="E3027">
        <v>4.1314465408805033E-2</v>
      </c>
      <c r="F3027">
        <v>4.406761E-2</v>
      </c>
      <c r="G3027">
        <v>3.4144654088050314E-2</v>
      </c>
    </row>
    <row r="3028" spans="1:7" x14ac:dyDescent="0.25">
      <c r="A3028">
        <v>3019</v>
      </c>
      <c r="B3028" s="21">
        <f t="shared" si="47"/>
        <v>0</v>
      </c>
      <c r="C3028">
        <v>1.328976E-4</v>
      </c>
      <c r="E3028">
        <v>0</v>
      </c>
      <c r="F3028">
        <v>0</v>
      </c>
      <c r="G3028">
        <v>0</v>
      </c>
    </row>
    <row r="3029" spans="1:7" x14ac:dyDescent="0.25">
      <c r="A3029">
        <v>3020</v>
      </c>
      <c r="B3029" s="21">
        <f t="shared" si="47"/>
        <v>0</v>
      </c>
      <c r="C3029">
        <v>1.475417E-4</v>
      </c>
      <c r="E3029">
        <v>0</v>
      </c>
      <c r="F3029">
        <v>0</v>
      </c>
      <c r="G3029">
        <v>0</v>
      </c>
    </row>
    <row r="3030" spans="1:7" x14ac:dyDescent="0.25">
      <c r="A3030">
        <v>3021</v>
      </c>
      <c r="B3030" s="21">
        <f t="shared" si="47"/>
        <v>0</v>
      </c>
      <c r="C3030">
        <v>1.470632E-4</v>
      </c>
      <c r="E3030">
        <v>0</v>
      </c>
      <c r="F3030">
        <v>0</v>
      </c>
      <c r="G3030">
        <v>0</v>
      </c>
    </row>
    <row r="3031" spans="1:7" x14ac:dyDescent="0.25">
      <c r="A3031">
        <v>3022</v>
      </c>
      <c r="B3031" s="21">
        <f t="shared" si="47"/>
        <v>0</v>
      </c>
      <c r="C3031">
        <v>1.165298E-4</v>
      </c>
      <c r="E3031">
        <v>0</v>
      </c>
      <c r="F3031">
        <v>0</v>
      </c>
      <c r="G3031">
        <v>0</v>
      </c>
    </row>
    <row r="3032" spans="1:7" x14ac:dyDescent="0.25">
      <c r="A3032">
        <v>3023</v>
      </c>
      <c r="B3032" s="21">
        <f t="shared" si="47"/>
        <v>0</v>
      </c>
      <c r="C3032">
        <v>8.5155900000000002E-5</v>
      </c>
      <c r="E3032">
        <v>0</v>
      </c>
      <c r="F3032">
        <v>0</v>
      </c>
      <c r="G3032">
        <v>0</v>
      </c>
    </row>
    <row r="3033" spans="1:7" x14ac:dyDescent="0.25">
      <c r="A3033">
        <v>3024</v>
      </c>
      <c r="B3033" s="21">
        <f t="shared" si="47"/>
        <v>0</v>
      </c>
      <c r="C3033">
        <v>6.5623800000000007E-5</v>
      </c>
      <c r="E3033">
        <v>0</v>
      </c>
      <c r="F3033">
        <v>0</v>
      </c>
      <c r="G3033">
        <v>0</v>
      </c>
    </row>
    <row r="3034" spans="1:7" x14ac:dyDescent="0.25">
      <c r="A3034">
        <v>3025</v>
      </c>
      <c r="B3034" s="21">
        <f t="shared" si="47"/>
        <v>0</v>
      </c>
      <c r="C3034">
        <v>5.80832E-5</v>
      </c>
      <c r="E3034">
        <v>0</v>
      </c>
      <c r="F3034">
        <v>0</v>
      </c>
      <c r="G3034">
        <v>0</v>
      </c>
    </row>
    <row r="3035" spans="1:7" x14ac:dyDescent="0.25">
      <c r="A3035">
        <v>3026</v>
      </c>
      <c r="B3035" s="21">
        <f t="shared" si="47"/>
        <v>0</v>
      </c>
      <c r="C3035">
        <v>5.2867999999999996E-5</v>
      </c>
      <c r="E3035">
        <v>0</v>
      </c>
      <c r="F3035">
        <v>0</v>
      </c>
      <c r="G3035">
        <v>0</v>
      </c>
    </row>
    <row r="3036" spans="1:7" x14ac:dyDescent="0.25">
      <c r="A3036">
        <v>3027</v>
      </c>
      <c r="B3036" s="21">
        <f t="shared" si="47"/>
        <v>0</v>
      </c>
      <c r="C3036">
        <v>5.3451399999999994E-5</v>
      </c>
      <c r="E3036">
        <v>0</v>
      </c>
      <c r="F3036">
        <v>0</v>
      </c>
      <c r="G3036">
        <v>0</v>
      </c>
    </row>
    <row r="3037" spans="1:7" x14ac:dyDescent="0.25">
      <c r="A3037">
        <v>3028</v>
      </c>
      <c r="B3037" s="21">
        <f t="shared" si="47"/>
        <v>0</v>
      </c>
      <c r="C3037">
        <v>5.9172400000000003E-5</v>
      </c>
      <c r="E3037">
        <v>0</v>
      </c>
      <c r="F3037">
        <v>0</v>
      </c>
      <c r="G3037">
        <v>0</v>
      </c>
    </row>
    <row r="3038" spans="1:7" x14ac:dyDescent="0.25">
      <c r="A3038">
        <v>3029</v>
      </c>
      <c r="B3038" s="21">
        <f t="shared" si="47"/>
        <v>6.0779874213836476E-3</v>
      </c>
      <c r="C3038">
        <v>7.3093800000000001E-5</v>
      </c>
      <c r="E3038">
        <v>6.0779874213836476E-3</v>
      </c>
      <c r="F3038">
        <v>1.1341824E-2</v>
      </c>
      <c r="G3038">
        <v>1.7326415094339621E-2</v>
      </c>
    </row>
    <row r="3039" spans="1:7" x14ac:dyDescent="0.25">
      <c r="A3039">
        <v>3030</v>
      </c>
      <c r="B3039" s="21">
        <f t="shared" si="47"/>
        <v>7.2194968553459124E-2</v>
      </c>
      <c r="C3039">
        <v>9.641740000000001E-5</v>
      </c>
      <c r="E3039">
        <v>7.2194968553459124E-2</v>
      </c>
      <c r="F3039">
        <v>0.124430818</v>
      </c>
      <c r="G3039">
        <v>0.20949056603773583</v>
      </c>
    </row>
    <row r="3040" spans="1:7" x14ac:dyDescent="0.25">
      <c r="A3040">
        <v>3031</v>
      </c>
      <c r="B3040" s="21">
        <f t="shared" si="47"/>
        <v>0.20741509433962266</v>
      </c>
      <c r="C3040">
        <v>1.0965069999999999E-4</v>
      </c>
      <c r="E3040">
        <v>0.20741509433962266</v>
      </c>
      <c r="F3040">
        <v>0.25611635199999999</v>
      </c>
      <c r="G3040">
        <v>0.44462264150943398</v>
      </c>
    </row>
    <row r="3041" spans="1:7" x14ac:dyDescent="0.25">
      <c r="A3041">
        <v>3032</v>
      </c>
      <c r="B3041" s="21">
        <f t="shared" si="47"/>
        <v>0.38927672955974846</v>
      </c>
      <c r="C3041">
        <v>1.111309E-4</v>
      </c>
      <c r="E3041">
        <v>0.38927672955974846</v>
      </c>
      <c r="F3041">
        <v>0.35632075499999999</v>
      </c>
      <c r="G3041">
        <v>0.6283018867924528</v>
      </c>
    </row>
    <row r="3042" spans="1:7" x14ac:dyDescent="0.25">
      <c r="A3042">
        <v>3033</v>
      </c>
      <c r="B3042" s="21">
        <f t="shared" si="47"/>
        <v>0.55022012578616353</v>
      </c>
      <c r="C3042">
        <v>1.104168E-4</v>
      </c>
      <c r="E3042">
        <v>0.55022012578616353</v>
      </c>
      <c r="F3042">
        <v>0.41231132100000001</v>
      </c>
      <c r="G3042">
        <v>0.70738993710691822</v>
      </c>
    </row>
    <row r="3043" spans="1:7" x14ac:dyDescent="0.25">
      <c r="A3043">
        <v>3034</v>
      </c>
      <c r="B3043" s="21">
        <f t="shared" si="47"/>
        <v>0.63245283018867926</v>
      </c>
      <c r="C3043">
        <v>1.067906E-4</v>
      </c>
      <c r="E3043">
        <v>0.63245283018867926</v>
      </c>
      <c r="F3043">
        <v>0.46957547199999999</v>
      </c>
      <c r="G3043">
        <v>0.70194968553459114</v>
      </c>
    </row>
    <row r="3044" spans="1:7" x14ac:dyDescent="0.25">
      <c r="A3044">
        <v>3035</v>
      </c>
      <c r="B3044" s="21">
        <f t="shared" si="47"/>
        <v>0.1566509433962264</v>
      </c>
      <c r="C3044">
        <v>1.051018E-4</v>
      </c>
      <c r="E3044">
        <v>0.1566509433962264</v>
      </c>
      <c r="F3044">
        <v>0.15125786199999999</v>
      </c>
      <c r="G3044">
        <v>0.15535534591194969</v>
      </c>
    </row>
    <row r="3045" spans="1:7" x14ac:dyDescent="0.25">
      <c r="A3045">
        <v>3036</v>
      </c>
      <c r="B3045" s="21">
        <f t="shared" si="47"/>
        <v>0.66330188679245283</v>
      </c>
      <c r="C3045">
        <v>1.0329720000000001E-4</v>
      </c>
      <c r="E3045">
        <v>0.66330188679245283</v>
      </c>
      <c r="F3045">
        <v>0.49533018899999998</v>
      </c>
      <c r="G3045">
        <v>0.6637106918238993</v>
      </c>
    </row>
    <row r="3046" spans="1:7" x14ac:dyDescent="0.25">
      <c r="A3046">
        <v>3037</v>
      </c>
      <c r="B3046" s="21">
        <f t="shared" si="47"/>
        <v>0.79169811320754713</v>
      </c>
      <c r="C3046">
        <v>1.046979E-4</v>
      </c>
      <c r="E3046">
        <v>0.79169811320754713</v>
      </c>
      <c r="F3046">
        <v>0.57360062899999997</v>
      </c>
      <c r="G3046">
        <v>0.80993710691823895</v>
      </c>
    </row>
    <row r="3047" spans="1:7" x14ac:dyDescent="0.25">
      <c r="A3047">
        <v>3038</v>
      </c>
      <c r="B3047" s="21">
        <f t="shared" si="47"/>
        <v>0.24904716981132077</v>
      </c>
      <c r="C3047">
        <v>1.031624E-4</v>
      </c>
      <c r="E3047">
        <v>0.24904716981132077</v>
      </c>
      <c r="F3047">
        <v>0.23223270400000001</v>
      </c>
      <c r="G3047">
        <v>0.24809433962264152</v>
      </c>
    </row>
    <row r="3048" spans="1:7" x14ac:dyDescent="0.25">
      <c r="A3048">
        <v>3039</v>
      </c>
      <c r="B3048" s="21">
        <f t="shared" si="47"/>
        <v>0.64823899371069182</v>
      </c>
      <c r="C3048">
        <v>1.066366E-4</v>
      </c>
      <c r="E3048">
        <v>0.64823899371069182</v>
      </c>
      <c r="F3048">
        <v>0.46124213800000002</v>
      </c>
      <c r="G3048">
        <v>0.82550314465408803</v>
      </c>
    </row>
    <row r="3049" spans="1:7" x14ac:dyDescent="0.25">
      <c r="A3049">
        <v>3040</v>
      </c>
      <c r="B3049" s="21">
        <f t="shared" si="47"/>
        <v>0.47959119496855346</v>
      </c>
      <c r="C3049">
        <v>1.115947E-4</v>
      </c>
      <c r="E3049">
        <v>0.47959119496855346</v>
      </c>
      <c r="F3049">
        <v>0.39839622600000002</v>
      </c>
      <c r="G3049">
        <v>0.78905660377358489</v>
      </c>
    </row>
    <row r="3050" spans="1:7" x14ac:dyDescent="0.25">
      <c r="A3050">
        <v>3041</v>
      </c>
      <c r="B3050" s="21">
        <f t="shared" si="47"/>
        <v>0.26916981132075474</v>
      </c>
      <c r="C3050">
        <v>1.134373E-4</v>
      </c>
      <c r="E3050">
        <v>0.26916981132075474</v>
      </c>
      <c r="F3050">
        <v>0.33614779900000002</v>
      </c>
      <c r="G3050">
        <v>0.69201257861635213</v>
      </c>
    </row>
    <row r="3051" spans="1:7" x14ac:dyDescent="0.25">
      <c r="A3051">
        <v>3042</v>
      </c>
      <c r="B3051" s="21">
        <f t="shared" si="47"/>
        <v>7.7386792452830186E-2</v>
      </c>
      <c r="C3051">
        <v>1.1732450000000001E-4</v>
      </c>
      <c r="E3051">
        <v>7.7386792452830186E-2</v>
      </c>
      <c r="F3051">
        <v>0.120553459</v>
      </c>
      <c r="G3051">
        <v>0.18994654088050314</v>
      </c>
    </row>
    <row r="3052" spans="1:7" x14ac:dyDescent="0.25">
      <c r="A3052">
        <v>3043</v>
      </c>
      <c r="B3052" s="21">
        <f t="shared" si="47"/>
        <v>9.5292452830188674E-3</v>
      </c>
      <c r="C3052">
        <v>1.2998710000000001E-4</v>
      </c>
      <c r="E3052">
        <v>9.5292452830188674E-3</v>
      </c>
      <c r="F3052">
        <v>1.6820755E-2</v>
      </c>
      <c r="G3052">
        <v>2.604119496855346E-2</v>
      </c>
    </row>
    <row r="3053" spans="1:7" x14ac:dyDescent="0.25">
      <c r="A3053">
        <v>3044</v>
      </c>
      <c r="B3053" s="21">
        <f t="shared" si="47"/>
        <v>0</v>
      </c>
      <c r="C3053">
        <v>1.475046E-4</v>
      </c>
      <c r="E3053">
        <v>0</v>
      </c>
      <c r="F3053">
        <v>0</v>
      </c>
      <c r="G3053">
        <v>0</v>
      </c>
    </row>
    <row r="3054" spans="1:7" x14ac:dyDescent="0.25">
      <c r="A3054">
        <v>3045</v>
      </c>
      <c r="B3054" s="21">
        <f t="shared" si="47"/>
        <v>0</v>
      </c>
      <c r="C3054">
        <v>1.4432089999999998E-4</v>
      </c>
      <c r="E3054">
        <v>0</v>
      </c>
      <c r="F3054">
        <v>0</v>
      </c>
      <c r="G3054">
        <v>0</v>
      </c>
    </row>
    <row r="3055" spans="1:7" x14ac:dyDescent="0.25">
      <c r="A3055">
        <v>3046</v>
      </c>
      <c r="B3055" s="21">
        <f t="shared" si="47"/>
        <v>0</v>
      </c>
      <c r="C3055">
        <v>1.167687E-4</v>
      </c>
      <c r="E3055">
        <v>0</v>
      </c>
      <c r="F3055">
        <v>0</v>
      </c>
      <c r="G3055">
        <v>0</v>
      </c>
    </row>
    <row r="3056" spans="1:7" x14ac:dyDescent="0.25">
      <c r="A3056">
        <v>3047</v>
      </c>
      <c r="B3056" s="21">
        <f t="shared" si="47"/>
        <v>0</v>
      </c>
      <c r="C3056">
        <v>8.6871200000000003E-5</v>
      </c>
      <c r="E3056">
        <v>0</v>
      </c>
      <c r="F3056">
        <v>0</v>
      </c>
      <c r="G3056">
        <v>0</v>
      </c>
    </row>
    <row r="3057" spans="1:7" x14ac:dyDescent="0.25">
      <c r="A3057">
        <v>3048</v>
      </c>
      <c r="B3057" s="21">
        <f t="shared" si="47"/>
        <v>0</v>
      </c>
      <c r="C3057">
        <v>6.5289400000000005E-5</v>
      </c>
      <c r="E3057">
        <v>0</v>
      </c>
      <c r="F3057">
        <v>0</v>
      </c>
      <c r="G3057">
        <v>0</v>
      </c>
    </row>
    <row r="3058" spans="1:7" x14ac:dyDescent="0.25">
      <c r="A3058">
        <v>3049</v>
      </c>
      <c r="B3058" s="21">
        <f t="shared" si="47"/>
        <v>0</v>
      </c>
      <c r="C3058">
        <v>5.5847999999999998E-5</v>
      </c>
      <c r="E3058">
        <v>0</v>
      </c>
      <c r="F3058">
        <v>0</v>
      </c>
      <c r="G3058">
        <v>0</v>
      </c>
    </row>
    <row r="3059" spans="1:7" x14ac:dyDescent="0.25">
      <c r="A3059">
        <v>3050</v>
      </c>
      <c r="B3059" s="21">
        <f t="shared" si="47"/>
        <v>0</v>
      </c>
      <c r="C3059">
        <v>5.2179200000000003E-5</v>
      </c>
      <c r="E3059">
        <v>0</v>
      </c>
      <c r="F3059">
        <v>0</v>
      </c>
      <c r="G3059">
        <v>0</v>
      </c>
    </row>
    <row r="3060" spans="1:7" x14ac:dyDescent="0.25">
      <c r="A3060">
        <v>3051</v>
      </c>
      <c r="B3060" s="21">
        <f t="shared" si="47"/>
        <v>0</v>
      </c>
      <c r="C3060">
        <v>5.2065199999999997E-5</v>
      </c>
      <c r="E3060">
        <v>0</v>
      </c>
      <c r="F3060">
        <v>0</v>
      </c>
      <c r="G3060">
        <v>0</v>
      </c>
    </row>
    <row r="3061" spans="1:7" x14ac:dyDescent="0.25">
      <c r="A3061">
        <v>3052</v>
      </c>
      <c r="B3061" s="21">
        <f t="shared" si="47"/>
        <v>0</v>
      </c>
      <c r="C3061">
        <v>5.9359299999999999E-5</v>
      </c>
      <c r="E3061">
        <v>0</v>
      </c>
      <c r="F3061">
        <v>0</v>
      </c>
      <c r="G3061">
        <v>0</v>
      </c>
    </row>
    <row r="3062" spans="1:7" x14ac:dyDescent="0.25">
      <c r="A3062">
        <v>3053</v>
      </c>
      <c r="B3062" s="21">
        <f t="shared" si="47"/>
        <v>0</v>
      </c>
      <c r="C3062">
        <v>7.1845000000000001E-5</v>
      </c>
      <c r="E3062">
        <v>0</v>
      </c>
      <c r="F3062">
        <v>0</v>
      </c>
      <c r="G3062">
        <v>0</v>
      </c>
    </row>
    <row r="3063" spans="1:7" x14ac:dyDescent="0.25">
      <c r="A3063">
        <v>3054</v>
      </c>
      <c r="B3063" s="21">
        <f t="shared" si="47"/>
        <v>3.0010691823899371E-2</v>
      </c>
      <c r="C3063">
        <v>9.2759100000000004E-5</v>
      </c>
      <c r="E3063">
        <v>3.0010691823899371E-2</v>
      </c>
      <c r="F3063">
        <v>3.0918239E-2</v>
      </c>
      <c r="G3063">
        <v>1.9090880503144655E-2</v>
      </c>
    </row>
    <row r="3064" spans="1:7" x14ac:dyDescent="0.25">
      <c r="A3064">
        <v>3055</v>
      </c>
      <c r="B3064" s="21">
        <f t="shared" si="47"/>
        <v>6.3113207547169814E-2</v>
      </c>
      <c r="C3064">
        <v>1.096791E-4</v>
      </c>
      <c r="E3064">
        <v>6.3113207547169814E-2</v>
      </c>
      <c r="F3064">
        <v>6.3833333000000006E-2</v>
      </c>
      <c r="G3064">
        <v>5.165723270440252E-2</v>
      </c>
    </row>
    <row r="3065" spans="1:7" x14ac:dyDescent="0.25">
      <c r="A3065">
        <v>3056</v>
      </c>
      <c r="B3065" s="21">
        <f t="shared" si="47"/>
        <v>8.9553459119496845E-2</v>
      </c>
      <c r="C3065">
        <v>1.111507E-4</v>
      </c>
      <c r="E3065">
        <v>8.9553459119496845E-2</v>
      </c>
      <c r="F3065">
        <v>8.8872642000000002E-2</v>
      </c>
      <c r="G3065">
        <v>7.8663522012578618E-2</v>
      </c>
    </row>
    <row r="3066" spans="1:7" x14ac:dyDescent="0.25">
      <c r="A3066">
        <v>3057</v>
      </c>
      <c r="B3066" s="21">
        <f t="shared" si="47"/>
        <v>9.9443396226415098E-2</v>
      </c>
      <c r="C3066">
        <v>1.109171E-4</v>
      </c>
      <c r="E3066">
        <v>9.9443396226415098E-2</v>
      </c>
      <c r="F3066">
        <v>9.8017296000000004E-2</v>
      </c>
      <c r="G3066">
        <v>9.1581761006289314E-2</v>
      </c>
    </row>
    <row r="3067" spans="1:7" x14ac:dyDescent="0.25">
      <c r="A3067">
        <v>3058</v>
      </c>
      <c r="B3067" s="21">
        <f t="shared" si="47"/>
        <v>0.16952201257861638</v>
      </c>
      <c r="C3067">
        <v>1.08788E-4</v>
      </c>
      <c r="E3067">
        <v>0.16952201257861638</v>
      </c>
      <c r="F3067">
        <v>0.16347484300000001</v>
      </c>
      <c r="G3067">
        <v>0.1654874213836478</v>
      </c>
    </row>
    <row r="3068" spans="1:7" x14ac:dyDescent="0.25">
      <c r="A3068">
        <v>3059</v>
      </c>
      <c r="B3068" s="21">
        <f t="shared" si="47"/>
        <v>0.12204716981132076</v>
      </c>
      <c r="C3068">
        <v>1.073455E-4</v>
      </c>
      <c r="E3068">
        <v>0.12204716981132076</v>
      </c>
      <c r="F3068">
        <v>0.119286164</v>
      </c>
      <c r="G3068">
        <v>0.1209685534591195</v>
      </c>
    </row>
    <row r="3069" spans="1:7" x14ac:dyDescent="0.25">
      <c r="A3069">
        <v>3060</v>
      </c>
      <c r="B3069" s="21">
        <f t="shared" si="47"/>
        <v>0.1856194968553459</v>
      </c>
      <c r="C3069">
        <v>1.0387969999999999E-4</v>
      </c>
      <c r="E3069">
        <v>0.1856194968553459</v>
      </c>
      <c r="F3069">
        <v>0.17797169800000001</v>
      </c>
      <c r="G3069">
        <v>0.18576415094339624</v>
      </c>
    </row>
    <row r="3070" spans="1:7" x14ac:dyDescent="0.25">
      <c r="A3070">
        <v>3061</v>
      </c>
      <c r="B3070" s="21">
        <f t="shared" si="47"/>
        <v>0.14970754716981133</v>
      </c>
      <c r="C3070">
        <v>1.0659399999999999E-4</v>
      </c>
      <c r="E3070">
        <v>0.14970754716981133</v>
      </c>
      <c r="F3070">
        <v>0.14506918199999999</v>
      </c>
      <c r="G3070">
        <v>0.14878616352201257</v>
      </c>
    </row>
    <row r="3071" spans="1:7" x14ac:dyDescent="0.25">
      <c r="A3071">
        <v>3062</v>
      </c>
      <c r="B3071" s="21">
        <f t="shared" si="47"/>
        <v>0.14475471698113207</v>
      </c>
      <c r="C3071">
        <v>1.055654E-4</v>
      </c>
      <c r="E3071">
        <v>0.14475471698113207</v>
      </c>
      <c r="F3071">
        <v>0.14055974800000001</v>
      </c>
      <c r="G3071">
        <v>0.14090251572327045</v>
      </c>
    </row>
    <row r="3072" spans="1:7" x14ac:dyDescent="0.25">
      <c r="A3072">
        <v>3063</v>
      </c>
      <c r="B3072" s="21">
        <f t="shared" si="47"/>
        <v>9.3408805031446551E-2</v>
      </c>
      <c r="C3072">
        <v>1.095762E-4</v>
      </c>
      <c r="E3072">
        <v>9.3408805031446551E-2</v>
      </c>
      <c r="F3072">
        <v>9.2235848999999995E-2</v>
      </c>
      <c r="G3072">
        <v>8.6069182389937104E-2</v>
      </c>
    </row>
    <row r="3073" spans="1:7" x14ac:dyDescent="0.25">
      <c r="A3073">
        <v>3064</v>
      </c>
      <c r="B3073" s="21">
        <f t="shared" si="47"/>
        <v>0.14887735849056605</v>
      </c>
      <c r="C3073">
        <v>1.12038E-4</v>
      </c>
      <c r="E3073">
        <v>0.14887735849056605</v>
      </c>
      <c r="F3073">
        <v>0.14552515699999999</v>
      </c>
      <c r="G3073">
        <v>0.1435817610062893</v>
      </c>
    </row>
    <row r="3074" spans="1:7" x14ac:dyDescent="0.25">
      <c r="A3074">
        <v>3065</v>
      </c>
      <c r="B3074" s="21">
        <f t="shared" si="47"/>
        <v>6.6028301886792456E-2</v>
      </c>
      <c r="C3074">
        <v>1.154794E-4</v>
      </c>
      <c r="E3074">
        <v>6.6028301886792456E-2</v>
      </c>
      <c r="F3074">
        <v>6.6696540999999998E-2</v>
      </c>
      <c r="G3074">
        <v>5.4694968553459122E-2</v>
      </c>
    </row>
    <row r="3075" spans="1:7" x14ac:dyDescent="0.25">
      <c r="A3075">
        <v>3066</v>
      </c>
      <c r="B3075" s="21">
        <f t="shared" si="47"/>
        <v>3.5135220125786168E-2</v>
      </c>
      <c r="C3075">
        <v>1.220647E-4</v>
      </c>
      <c r="E3075">
        <v>3.5135220125786168E-2</v>
      </c>
      <c r="F3075">
        <v>3.6537736000000001E-2</v>
      </c>
      <c r="G3075">
        <v>2.4728301886792453E-2</v>
      </c>
    </row>
    <row r="3076" spans="1:7" x14ac:dyDescent="0.25">
      <c r="A3076">
        <v>3067</v>
      </c>
      <c r="B3076" s="21">
        <f t="shared" si="47"/>
        <v>2.4064779874213836E-3</v>
      </c>
      <c r="C3076">
        <v>1.3198180000000001E-4</v>
      </c>
      <c r="E3076">
        <v>2.4064779874213836E-3</v>
      </c>
      <c r="F3076">
        <v>1.9193400000000001E-3</v>
      </c>
      <c r="G3076">
        <v>0</v>
      </c>
    </row>
    <row r="3077" spans="1:7" x14ac:dyDescent="0.25">
      <c r="A3077">
        <v>3068</v>
      </c>
      <c r="B3077" s="21">
        <f t="shared" si="47"/>
        <v>0</v>
      </c>
      <c r="C3077">
        <v>1.4262979999999999E-4</v>
      </c>
      <c r="E3077">
        <v>0</v>
      </c>
      <c r="F3077">
        <v>0</v>
      </c>
      <c r="G3077">
        <v>0</v>
      </c>
    </row>
    <row r="3078" spans="1:7" x14ac:dyDescent="0.25">
      <c r="A3078">
        <v>3069</v>
      </c>
      <c r="B3078" s="21">
        <f t="shared" ref="B3078:B3141" si="48">IF(rodzaj=$E$6,E3078,IF(rodzaj=$F$6,F3078,G3078))</f>
        <v>0</v>
      </c>
      <c r="C3078">
        <v>1.3824820000000001E-4</v>
      </c>
      <c r="E3078">
        <v>0</v>
      </c>
      <c r="F3078">
        <v>0</v>
      </c>
      <c r="G3078">
        <v>0</v>
      </c>
    </row>
    <row r="3079" spans="1:7" x14ac:dyDescent="0.25">
      <c r="A3079">
        <v>3070</v>
      </c>
      <c r="B3079" s="21">
        <f t="shared" si="48"/>
        <v>0</v>
      </c>
      <c r="C3079">
        <v>1.151123E-4</v>
      </c>
      <c r="E3079">
        <v>0</v>
      </c>
      <c r="F3079">
        <v>0</v>
      </c>
      <c r="G3079">
        <v>0</v>
      </c>
    </row>
    <row r="3080" spans="1:7" x14ac:dyDescent="0.25">
      <c r="A3080">
        <v>3071</v>
      </c>
      <c r="B3080" s="21">
        <f t="shared" si="48"/>
        <v>0</v>
      </c>
      <c r="C3080">
        <v>8.9184000000000005E-5</v>
      </c>
      <c r="E3080">
        <v>0</v>
      </c>
      <c r="F3080">
        <v>0</v>
      </c>
      <c r="G3080">
        <v>0</v>
      </c>
    </row>
    <row r="3081" spans="1:7" x14ac:dyDescent="0.25">
      <c r="A3081">
        <v>3072</v>
      </c>
      <c r="B3081" s="21">
        <f t="shared" si="48"/>
        <v>0</v>
      </c>
      <c r="C3081">
        <v>6.9399499999999999E-5</v>
      </c>
      <c r="E3081">
        <v>0</v>
      </c>
      <c r="F3081">
        <v>0</v>
      </c>
      <c r="G3081">
        <v>0</v>
      </c>
    </row>
    <row r="3082" spans="1:7" x14ac:dyDescent="0.25">
      <c r="A3082">
        <v>3073</v>
      </c>
      <c r="B3082" s="21">
        <f t="shared" si="48"/>
        <v>0</v>
      </c>
      <c r="C3082">
        <v>6.0616600000000005E-5</v>
      </c>
      <c r="E3082">
        <v>0</v>
      </c>
      <c r="F3082">
        <v>0</v>
      </c>
      <c r="G3082">
        <v>0</v>
      </c>
    </row>
    <row r="3083" spans="1:7" x14ac:dyDescent="0.25">
      <c r="A3083">
        <v>3074</v>
      </c>
      <c r="B3083" s="21">
        <f t="shared" si="48"/>
        <v>0</v>
      </c>
      <c r="C3083">
        <v>5.4951300000000004E-5</v>
      </c>
      <c r="E3083">
        <v>0</v>
      </c>
      <c r="F3083">
        <v>0</v>
      </c>
      <c r="G3083">
        <v>0</v>
      </c>
    </row>
    <row r="3084" spans="1:7" x14ac:dyDescent="0.25">
      <c r="A3084">
        <v>3075</v>
      </c>
      <c r="B3084" s="21">
        <f t="shared" si="48"/>
        <v>0</v>
      </c>
      <c r="C3084">
        <v>5.3501099999999995E-5</v>
      </c>
      <c r="E3084">
        <v>0</v>
      </c>
      <c r="F3084">
        <v>0</v>
      </c>
      <c r="G3084">
        <v>0</v>
      </c>
    </row>
    <row r="3085" spans="1:7" x14ac:dyDescent="0.25">
      <c r="A3085">
        <v>3076</v>
      </c>
      <c r="B3085" s="21">
        <f t="shared" si="48"/>
        <v>0</v>
      </c>
      <c r="C3085">
        <v>5.5111899999999997E-5</v>
      </c>
      <c r="E3085">
        <v>0</v>
      </c>
      <c r="F3085">
        <v>0</v>
      </c>
      <c r="G3085">
        <v>0</v>
      </c>
    </row>
    <row r="3086" spans="1:7" x14ac:dyDescent="0.25">
      <c r="A3086">
        <v>3077</v>
      </c>
      <c r="B3086" s="21">
        <f t="shared" si="48"/>
        <v>0</v>
      </c>
      <c r="C3086">
        <v>6.2750799999999996E-5</v>
      </c>
      <c r="E3086">
        <v>0</v>
      </c>
      <c r="F3086">
        <v>0</v>
      </c>
      <c r="G3086">
        <v>0</v>
      </c>
    </row>
    <row r="3087" spans="1:7" x14ac:dyDescent="0.25">
      <c r="A3087">
        <v>3078</v>
      </c>
      <c r="B3087" s="21">
        <f t="shared" si="48"/>
        <v>2.8368553459119497E-2</v>
      </c>
      <c r="C3087">
        <v>7.8936000000000005E-5</v>
      </c>
      <c r="E3087">
        <v>2.8368553459119497E-2</v>
      </c>
      <c r="F3087">
        <v>2.8867924999999999E-2</v>
      </c>
      <c r="G3087">
        <v>1.6725786163522015E-2</v>
      </c>
    </row>
    <row r="3088" spans="1:7" x14ac:dyDescent="0.25">
      <c r="A3088">
        <v>3079</v>
      </c>
      <c r="B3088" s="21">
        <f t="shared" si="48"/>
        <v>4.8990566037735848E-2</v>
      </c>
      <c r="C3088">
        <v>9.5595999999999997E-5</v>
      </c>
      <c r="E3088">
        <v>4.8990566037735848E-2</v>
      </c>
      <c r="F3088">
        <v>4.9154087999999999E-2</v>
      </c>
      <c r="G3088">
        <v>3.5952830188679244E-2</v>
      </c>
    </row>
    <row r="3089" spans="1:7" x14ac:dyDescent="0.25">
      <c r="A3089">
        <v>3080</v>
      </c>
      <c r="B3089" s="21">
        <f t="shared" si="48"/>
        <v>0.1029811320754717</v>
      </c>
      <c r="C3089">
        <v>1.133468E-4</v>
      </c>
      <c r="E3089">
        <v>0.1029811320754717</v>
      </c>
      <c r="F3089">
        <v>0.101937107</v>
      </c>
      <c r="G3089">
        <v>9.2493710691823897E-2</v>
      </c>
    </row>
    <row r="3090" spans="1:7" x14ac:dyDescent="0.25">
      <c r="A3090">
        <v>3081</v>
      </c>
      <c r="B3090" s="21">
        <f t="shared" si="48"/>
        <v>0.23211006289308175</v>
      </c>
      <c r="C3090">
        <v>1.215593E-4</v>
      </c>
      <c r="E3090">
        <v>0.23211006289308175</v>
      </c>
      <c r="F3090">
        <v>0.21852201299999999</v>
      </c>
      <c r="G3090">
        <v>0.23377044025157231</v>
      </c>
    </row>
    <row r="3091" spans="1:7" x14ac:dyDescent="0.25">
      <c r="A3091">
        <v>3082</v>
      </c>
      <c r="B3091" s="21">
        <f t="shared" si="48"/>
        <v>0.74132075471698111</v>
      </c>
      <c r="C3091">
        <v>1.2482239999999999E-4</v>
      </c>
      <c r="E3091">
        <v>0.74132075471698111</v>
      </c>
      <c r="F3091">
        <v>0.53440251599999999</v>
      </c>
      <c r="G3091">
        <v>0.82701257861635225</v>
      </c>
    </row>
    <row r="3092" spans="1:7" x14ac:dyDescent="0.25">
      <c r="A3092">
        <v>3083</v>
      </c>
      <c r="B3092" s="21">
        <f t="shared" si="48"/>
        <v>0.68207547169811322</v>
      </c>
      <c r="C3092">
        <v>1.2727309999999999E-4</v>
      </c>
      <c r="E3092">
        <v>0.68207547169811322</v>
      </c>
      <c r="F3092">
        <v>0.50893081799999995</v>
      </c>
      <c r="G3092">
        <v>0.70009433962264156</v>
      </c>
    </row>
    <row r="3093" spans="1:7" x14ac:dyDescent="0.25">
      <c r="A3093">
        <v>3084</v>
      </c>
      <c r="B3093" s="21">
        <f t="shared" si="48"/>
        <v>0.714559748427673</v>
      </c>
      <c r="C3093">
        <v>1.3329919999999999E-4</v>
      </c>
      <c r="E3093">
        <v>0.714559748427673</v>
      </c>
      <c r="F3093">
        <v>0.53051886800000003</v>
      </c>
      <c r="G3093">
        <v>0.71481132075471698</v>
      </c>
    </row>
    <row r="3094" spans="1:7" x14ac:dyDescent="0.25">
      <c r="A3094">
        <v>3085</v>
      </c>
      <c r="B3094" s="21">
        <f t="shared" si="48"/>
        <v>0.70408805031446542</v>
      </c>
      <c r="C3094">
        <v>1.3374059999999999E-4</v>
      </c>
      <c r="E3094">
        <v>0.70408805031446542</v>
      </c>
      <c r="F3094">
        <v>0.52188679199999999</v>
      </c>
      <c r="G3094">
        <v>0.72003144654088047</v>
      </c>
    </row>
    <row r="3095" spans="1:7" x14ac:dyDescent="0.25">
      <c r="A3095">
        <v>3086</v>
      </c>
      <c r="B3095" s="21">
        <f t="shared" si="48"/>
        <v>0.14925157232704403</v>
      </c>
      <c r="C3095">
        <v>1.321967E-4</v>
      </c>
      <c r="E3095">
        <v>0.14925157232704403</v>
      </c>
      <c r="F3095">
        <v>0.14467295599999999</v>
      </c>
      <c r="G3095">
        <v>0.14568238993710692</v>
      </c>
    </row>
    <row r="3096" spans="1:7" x14ac:dyDescent="0.25">
      <c r="A3096">
        <v>3087</v>
      </c>
      <c r="B3096" s="21">
        <f t="shared" si="48"/>
        <v>0.16866352201257861</v>
      </c>
      <c r="C3096">
        <v>1.2919750000000001E-4</v>
      </c>
      <c r="E3096">
        <v>0.16866352201257861</v>
      </c>
      <c r="F3096">
        <v>0.162610063</v>
      </c>
      <c r="G3096">
        <v>0.16286477987421383</v>
      </c>
    </row>
    <row r="3097" spans="1:7" x14ac:dyDescent="0.25">
      <c r="A3097">
        <v>3088</v>
      </c>
      <c r="B3097" s="21">
        <f t="shared" si="48"/>
        <v>0.43031446540880508</v>
      </c>
      <c r="C3097">
        <v>1.2863560000000001E-4</v>
      </c>
      <c r="E3097">
        <v>0.43031446540880508</v>
      </c>
      <c r="F3097">
        <v>0.376525157</v>
      </c>
      <c r="G3097">
        <v>0.69276729559748429</v>
      </c>
    </row>
    <row r="3098" spans="1:7" x14ac:dyDescent="0.25">
      <c r="A3098">
        <v>3089</v>
      </c>
      <c r="B3098" s="21">
        <f t="shared" si="48"/>
        <v>0.22849056603773585</v>
      </c>
      <c r="C3098">
        <v>1.3067690000000002E-4</v>
      </c>
      <c r="E3098">
        <v>0.22849056603773585</v>
      </c>
      <c r="F3098">
        <v>0.275880503</v>
      </c>
      <c r="G3098">
        <v>0.49097484276729558</v>
      </c>
    </row>
    <row r="3099" spans="1:7" x14ac:dyDescent="0.25">
      <c r="A3099">
        <v>3090</v>
      </c>
      <c r="B3099" s="21">
        <f t="shared" si="48"/>
        <v>6.888050314465409E-2</v>
      </c>
      <c r="C3099">
        <v>1.317596E-4</v>
      </c>
      <c r="E3099">
        <v>6.888050314465409E-2</v>
      </c>
      <c r="F3099">
        <v>9.0886791999999994E-2</v>
      </c>
      <c r="G3099">
        <v>0.1169685534591195</v>
      </c>
    </row>
    <row r="3100" spans="1:7" x14ac:dyDescent="0.25">
      <c r="A3100">
        <v>3091</v>
      </c>
      <c r="B3100" s="21">
        <f t="shared" si="48"/>
        <v>1.0197798742138366E-2</v>
      </c>
      <c r="C3100">
        <v>1.3990849999999998E-4</v>
      </c>
      <c r="E3100">
        <v>1.0197798742138366E-2</v>
      </c>
      <c r="F3100">
        <v>1.3770597000000001E-2</v>
      </c>
      <c r="G3100">
        <v>1.3223584905660378E-2</v>
      </c>
    </row>
    <row r="3101" spans="1:7" x14ac:dyDescent="0.25">
      <c r="A3101">
        <v>3092</v>
      </c>
      <c r="B3101" s="21">
        <f t="shared" si="48"/>
        <v>0</v>
      </c>
      <c r="C3101">
        <v>1.4888990000000001E-4</v>
      </c>
      <c r="E3101">
        <v>0</v>
      </c>
      <c r="F3101">
        <v>0</v>
      </c>
      <c r="G3101">
        <v>0</v>
      </c>
    </row>
    <row r="3102" spans="1:7" x14ac:dyDescent="0.25">
      <c r="A3102">
        <v>3093</v>
      </c>
      <c r="B3102" s="21">
        <f t="shared" si="48"/>
        <v>0</v>
      </c>
      <c r="C3102">
        <v>1.4247110000000001E-4</v>
      </c>
      <c r="E3102">
        <v>0</v>
      </c>
      <c r="F3102">
        <v>0</v>
      </c>
      <c r="G3102">
        <v>0</v>
      </c>
    </row>
    <row r="3103" spans="1:7" x14ac:dyDescent="0.25">
      <c r="A3103">
        <v>3094</v>
      </c>
      <c r="B3103" s="21">
        <f t="shared" si="48"/>
        <v>0</v>
      </c>
      <c r="C3103">
        <v>1.1970540000000001E-4</v>
      </c>
      <c r="E3103">
        <v>0</v>
      </c>
      <c r="F3103">
        <v>0</v>
      </c>
      <c r="G3103">
        <v>0</v>
      </c>
    </row>
    <row r="3104" spans="1:7" x14ac:dyDescent="0.25">
      <c r="A3104">
        <v>3095</v>
      </c>
      <c r="B3104" s="21">
        <f t="shared" si="48"/>
        <v>0</v>
      </c>
      <c r="C3104">
        <v>9.3333700000000004E-5</v>
      </c>
      <c r="E3104">
        <v>0</v>
      </c>
      <c r="F3104">
        <v>0</v>
      </c>
      <c r="G3104">
        <v>0</v>
      </c>
    </row>
    <row r="3105" spans="1:7" x14ac:dyDescent="0.25">
      <c r="A3105">
        <v>3096</v>
      </c>
      <c r="B3105" s="21">
        <f t="shared" si="48"/>
        <v>0</v>
      </c>
      <c r="C3105">
        <v>7.3564099999999996E-5</v>
      </c>
      <c r="E3105">
        <v>0</v>
      </c>
      <c r="F3105">
        <v>0</v>
      </c>
      <c r="G3105">
        <v>0</v>
      </c>
    </row>
    <row r="3106" spans="1:7" x14ac:dyDescent="0.25">
      <c r="A3106">
        <v>3097</v>
      </c>
      <c r="B3106" s="21">
        <f t="shared" si="48"/>
        <v>0</v>
      </c>
      <c r="C3106">
        <v>6.1625100000000001E-5</v>
      </c>
      <c r="E3106">
        <v>0</v>
      </c>
      <c r="F3106">
        <v>0</v>
      </c>
      <c r="G3106">
        <v>0</v>
      </c>
    </row>
    <row r="3107" spans="1:7" x14ac:dyDescent="0.25">
      <c r="A3107">
        <v>3098</v>
      </c>
      <c r="B3107" s="21">
        <f t="shared" si="48"/>
        <v>0</v>
      </c>
      <c r="C3107">
        <v>5.5799900000000001E-5</v>
      </c>
      <c r="E3107">
        <v>0</v>
      </c>
      <c r="F3107">
        <v>0</v>
      </c>
      <c r="G3107">
        <v>0</v>
      </c>
    </row>
    <row r="3108" spans="1:7" x14ac:dyDescent="0.25">
      <c r="A3108">
        <v>3099</v>
      </c>
      <c r="B3108" s="21">
        <f t="shared" si="48"/>
        <v>0</v>
      </c>
      <c r="C3108">
        <v>5.3216200000000001E-5</v>
      </c>
      <c r="E3108">
        <v>0</v>
      </c>
      <c r="F3108">
        <v>0</v>
      </c>
      <c r="G3108">
        <v>0</v>
      </c>
    </row>
    <row r="3109" spans="1:7" x14ac:dyDescent="0.25">
      <c r="A3109">
        <v>3100</v>
      </c>
      <c r="B3109" s="21">
        <f t="shared" si="48"/>
        <v>0</v>
      </c>
      <c r="C3109">
        <v>5.4971799999999994E-5</v>
      </c>
      <c r="E3109">
        <v>0</v>
      </c>
      <c r="F3109">
        <v>0</v>
      </c>
      <c r="G3109">
        <v>0</v>
      </c>
    </row>
    <row r="3110" spans="1:7" x14ac:dyDescent="0.25">
      <c r="A3110">
        <v>3101</v>
      </c>
      <c r="B3110" s="21">
        <f t="shared" si="48"/>
        <v>1.5338364779874216E-2</v>
      </c>
      <c r="C3110">
        <v>6.0372899999999999E-5</v>
      </c>
      <c r="E3110">
        <v>1.5338364779874216E-2</v>
      </c>
      <c r="F3110">
        <v>3.4105346000000002E-2</v>
      </c>
      <c r="G3110">
        <v>6.8581761006289307E-2</v>
      </c>
    </row>
    <row r="3111" spans="1:7" x14ac:dyDescent="0.25">
      <c r="A3111">
        <v>3102</v>
      </c>
      <c r="B3111" s="21">
        <f t="shared" si="48"/>
        <v>8.1342767295597487E-2</v>
      </c>
      <c r="C3111">
        <v>7.4652600000000004E-5</v>
      </c>
      <c r="E3111">
        <v>8.1342767295597487E-2</v>
      </c>
      <c r="F3111">
        <v>0.19185534600000001</v>
      </c>
      <c r="G3111">
        <v>0.39160377358490567</v>
      </c>
    </row>
    <row r="3112" spans="1:7" x14ac:dyDescent="0.25">
      <c r="A3112">
        <v>3103</v>
      </c>
      <c r="B3112" s="21">
        <f t="shared" si="48"/>
        <v>0.26351257861635219</v>
      </c>
      <c r="C3112">
        <v>9.1692699999999997E-5</v>
      </c>
      <c r="E3112">
        <v>0.26351257861635219</v>
      </c>
      <c r="F3112">
        <v>0.34279874199999999</v>
      </c>
      <c r="G3112">
        <v>0.69908805031446541</v>
      </c>
    </row>
    <row r="3113" spans="1:7" x14ac:dyDescent="0.25">
      <c r="A3113">
        <v>3104</v>
      </c>
      <c r="B3113" s="21">
        <f t="shared" si="48"/>
        <v>0.47902515723270439</v>
      </c>
      <c r="C3113">
        <v>1.10046E-4</v>
      </c>
      <c r="E3113">
        <v>0.47902515723270439</v>
      </c>
      <c r="F3113">
        <v>0.41407232700000002</v>
      </c>
      <c r="G3113">
        <v>0.81499999999999995</v>
      </c>
    </row>
    <row r="3114" spans="1:7" x14ac:dyDescent="0.25">
      <c r="A3114">
        <v>3105</v>
      </c>
      <c r="B3114" s="21">
        <f t="shared" si="48"/>
        <v>0.64062893081761008</v>
      </c>
      <c r="C3114">
        <v>1.22033E-4</v>
      </c>
      <c r="E3114">
        <v>0.64062893081761008</v>
      </c>
      <c r="F3114">
        <v>0.465707547</v>
      </c>
      <c r="G3114">
        <v>0.83081761006289312</v>
      </c>
    </row>
    <row r="3115" spans="1:7" x14ac:dyDescent="0.25">
      <c r="A3115">
        <v>3106</v>
      </c>
      <c r="B3115" s="21">
        <f t="shared" si="48"/>
        <v>0.7062578616352202</v>
      </c>
      <c r="C3115">
        <v>1.3066139999999999E-4</v>
      </c>
      <c r="E3115">
        <v>0.7062578616352202</v>
      </c>
      <c r="F3115">
        <v>0.51484276699999998</v>
      </c>
      <c r="G3115">
        <v>0.78691823899371072</v>
      </c>
    </row>
    <row r="3116" spans="1:7" x14ac:dyDescent="0.25">
      <c r="A3116">
        <v>3107</v>
      </c>
      <c r="B3116" s="21">
        <f t="shared" si="48"/>
        <v>0.44462264150943398</v>
      </c>
      <c r="C3116">
        <v>1.3167530000000001E-4</v>
      </c>
      <c r="E3116">
        <v>0.44462264150943398</v>
      </c>
      <c r="F3116">
        <v>0.36715408799999999</v>
      </c>
      <c r="G3116">
        <v>0.45213836477987418</v>
      </c>
    </row>
    <row r="3117" spans="1:7" x14ac:dyDescent="0.25">
      <c r="A3117">
        <v>3108</v>
      </c>
      <c r="B3117" s="21">
        <f t="shared" si="48"/>
        <v>0.39</v>
      </c>
      <c r="C3117">
        <v>1.3049040000000001E-4</v>
      </c>
      <c r="E3117">
        <v>0.39</v>
      </c>
      <c r="F3117">
        <v>0.33490565999999999</v>
      </c>
      <c r="G3117">
        <v>0.39075471698113207</v>
      </c>
    </row>
    <row r="3118" spans="1:7" x14ac:dyDescent="0.25">
      <c r="A3118">
        <v>3109</v>
      </c>
      <c r="B3118" s="21">
        <f t="shared" si="48"/>
        <v>0.76883647798742139</v>
      </c>
      <c r="C3118">
        <v>1.237946E-4</v>
      </c>
      <c r="E3118">
        <v>0.76883647798742139</v>
      </c>
      <c r="F3118">
        <v>0.561069182</v>
      </c>
      <c r="G3118">
        <v>0.78654088050314463</v>
      </c>
    </row>
    <row r="3119" spans="1:7" x14ac:dyDescent="0.25">
      <c r="A3119">
        <v>3110</v>
      </c>
      <c r="B3119" s="21">
        <f t="shared" si="48"/>
        <v>0.5237106918238994</v>
      </c>
      <c r="C3119">
        <v>1.176888E-4</v>
      </c>
      <c r="E3119">
        <v>0.5237106918238994</v>
      </c>
      <c r="F3119">
        <v>0.41191823900000002</v>
      </c>
      <c r="G3119">
        <v>0.5675471698113207</v>
      </c>
    </row>
    <row r="3120" spans="1:7" x14ac:dyDescent="0.25">
      <c r="A3120">
        <v>3111</v>
      </c>
      <c r="B3120" s="21">
        <f t="shared" si="48"/>
        <v>0.40977987421383644</v>
      </c>
      <c r="C3120">
        <v>1.122556E-4</v>
      </c>
      <c r="E3120">
        <v>0.40977987421383644</v>
      </c>
      <c r="F3120">
        <v>0.33970125800000001</v>
      </c>
      <c r="G3120">
        <v>0.48459119496855346</v>
      </c>
    </row>
    <row r="3121" spans="1:7" x14ac:dyDescent="0.25">
      <c r="A3121">
        <v>3112</v>
      </c>
      <c r="B3121" s="21">
        <f t="shared" si="48"/>
        <v>0.4839937106918239</v>
      </c>
      <c r="C3121">
        <v>1.0934599999999999E-4</v>
      </c>
      <c r="E3121">
        <v>0.4839937106918239</v>
      </c>
      <c r="F3121">
        <v>0.40408804999999998</v>
      </c>
      <c r="G3121">
        <v>0.79455974842767285</v>
      </c>
    </row>
    <row r="3122" spans="1:7" x14ac:dyDescent="0.25">
      <c r="A3122">
        <v>3113</v>
      </c>
      <c r="B3122" s="21">
        <f t="shared" si="48"/>
        <v>0.22371069182389935</v>
      </c>
      <c r="C3122">
        <v>1.15055E-4</v>
      </c>
      <c r="E3122">
        <v>0.22371069182389935</v>
      </c>
      <c r="F3122">
        <v>0.26888364799999998</v>
      </c>
      <c r="G3122">
        <v>0.46918238993710693</v>
      </c>
    </row>
    <row r="3123" spans="1:7" x14ac:dyDescent="0.25">
      <c r="A3123">
        <v>3114</v>
      </c>
      <c r="B3123" s="21">
        <f t="shared" si="48"/>
        <v>7.2191823899371066E-2</v>
      </c>
      <c r="C3123">
        <v>1.2098460000000001E-4</v>
      </c>
      <c r="E3123">
        <v>7.2191823899371066E-2</v>
      </c>
      <c r="F3123">
        <v>9.7262579000000002E-2</v>
      </c>
      <c r="G3123">
        <v>0.12912264150943398</v>
      </c>
    </row>
    <row r="3124" spans="1:7" x14ac:dyDescent="0.25">
      <c r="A3124">
        <v>3115</v>
      </c>
      <c r="B3124" s="21">
        <f t="shared" si="48"/>
        <v>2.0216037735849058E-2</v>
      </c>
      <c r="C3124">
        <v>1.329523E-4</v>
      </c>
      <c r="E3124">
        <v>2.0216037735849058E-2</v>
      </c>
      <c r="F3124">
        <v>5.0875785999999999E-2</v>
      </c>
      <c r="G3124">
        <v>0.11288993710691825</v>
      </c>
    </row>
    <row r="3125" spans="1:7" x14ac:dyDescent="0.25">
      <c r="A3125">
        <v>3116</v>
      </c>
      <c r="B3125" s="21">
        <f t="shared" si="48"/>
        <v>0</v>
      </c>
      <c r="C3125">
        <v>1.4121040000000001E-4</v>
      </c>
      <c r="E3125">
        <v>0</v>
      </c>
      <c r="F3125">
        <v>0</v>
      </c>
      <c r="G3125">
        <v>0</v>
      </c>
    </row>
    <row r="3126" spans="1:7" x14ac:dyDescent="0.25">
      <c r="A3126">
        <v>3117</v>
      </c>
      <c r="B3126" s="21">
        <f t="shared" si="48"/>
        <v>0</v>
      </c>
      <c r="C3126">
        <v>1.361081E-4</v>
      </c>
      <c r="E3126">
        <v>0</v>
      </c>
      <c r="F3126">
        <v>0</v>
      </c>
      <c r="G3126">
        <v>0</v>
      </c>
    </row>
    <row r="3127" spans="1:7" x14ac:dyDescent="0.25">
      <c r="A3127">
        <v>3118</v>
      </c>
      <c r="B3127" s="21">
        <f t="shared" si="48"/>
        <v>0</v>
      </c>
      <c r="C3127">
        <v>1.12209E-4</v>
      </c>
      <c r="E3127">
        <v>0</v>
      </c>
      <c r="F3127">
        <v>0</v>
      </c>
      <c r="G3127">
        <v>0</v>
      </c>
    </row>
    <row r="3128" spans="1:7" x14ac:dyDescent="0.25">
      <c r="A3128">
        <v>3119</v>
      </c>
      <c r="B3128" s="21">
        <f t="shared" si="48"/>
        <v>0</v>
      </c>
      <c r="C3128">
        <v>8.4195899999999998E-5</v>
      </c>
      <c r="E3128">
        <v>0</v>
      </c>
      <c r="F3128">
        <v>0</v>
      </c>
      <c r="G3128">
        <v>0</v>
      </c>
    </row>
    <row r="3129" spans="1:7" x14ac:dyDescent="0.25">
      <c r="A3129">
        <v>3120</v>
      </c>
      <c r="B3129" s="21">
        <f t="shared" si="48"/>
        <v>0</v>
      </c>
      <c r="C3129">
        <v>6.5139099999999994E-5</v>
      </c>
      <c r="E3129">
        <v>0</v>
      </c>
      <c r="F3129">
        <v>0</v>
      </c>
      <c r="G3129">
        <v>0</v>
      </c>
    </row>
    <row r="3130" spans="1:7" x14ac:dyDescent="0.25">
      <c r="A3130">
        <v>3121</v>
      </c>
      <c r="B3130" s="21">
        <f t="shared" si="48"/>
        <v>0</v>
      </c>
      <c r="C3130">
        <v>5.6373499999999998E-5</v>
      </c>
      <c r="E3130">
        <v>0</v>
      </c>
      <c r="F3130">
        <v>0</v>
      </c>
      <c r="G3130">
        <v>0</v>
      </c>
    </row>
    <row r="3131" spans="1:7" x14ac:dyDescent="0.25">
      <c r="A3131">
        <v>3122</v>
      </c>
      <c r="B3131" s="21">
        <f t="shared" si="48"/>
        <v>0</v>
      </c>
      <c r="C3131">
        <v>5.3241700000000002E-5</v>
      </c>
      <c r="E3131">
        <v>0</v>
      </c>
      <c r="F3131">
        <v>0</v>
      </c>
      <c r="G3131">
        <v>0</v>
      </c>
    </row>
    <row r="3132" spans="1:7" x14ac:dyDescent="0.25">
      <c r="A3132">
        <v>3123</v>
      </c>
      <c r="B3132" s="21">
        <f t="shared" si="48"/>
        <v>0</v>
      </c>
      <c r="C3132">
        <v>5.22361E-5</v>
      </c>
      <c r="E3132">
        <v>0</v>
      </c>
      <c r="F3132">
        <v>0</v>
      </c>
      <c r="G3132">
        <v>0</v>
      </c>
    </row>
    <row r="3133" spans="1:7" x14ac:dyDescent="0.25">
      <c r="A3133">
        <v>3124</v>
      </c>
      <c r="B3133" s="21">
        <f t="shared" si="48"/>
        <v>0</v>
      </c>
      <c r="C3133">
        <v>5.8474999999999998E-5</v>
      </c>
      <c r="E3133">
        <v>0</v>
      </c>
      <c r="F3133">
        <v>0</v>
      </c>
      <c r="G3133">
        <v>0</v>
      </c>
    </row>
    <row r="3134" spans="1:7" x14ac:dyDescent="0.25">
      <c r="A3134">
        <v>3125</v>
      </c>
      <c r="B3134" s="21">
        <f t="shared" si="48"/>
        <v>1.5338679245283019E-2</v>
      </c>
      <c r="C3134">
        <v>7.3161900000000008E-5</v>
      </c>
      <c r="E3134">
        <v>1.5338679245283019E-2</v>
      </c>
      <c r="F3134">
        <v>3.0797169999999999E-2</v>
      </c>
      <c r="G3134">
        <v>5.6871069182389933E-2</v>
      </c>
    </row>
    <row r="3135" spans="1:7" x14ac:dyDescent="0.25">
      <c r="A3135">
        <v>3126</v>
      </c>
      <c r="B3135" s="21">
        <f t="shared" si="48"/>
        <v>8.3575471698113205E-2</v>
      </c>
      <c r="C3135">
        <v>9.4296600000000008E-5</v>
      </c>
      <c r="E3135">
        <v>8.3575471698113205E-2</v>
      </c>
      <c r="F3135">
        <v>0.180707547</v>
      </c>
      <c r="G3135">
        <v>0.35405660377358494</v>
      </c>
    </row>
    <row r="3136" spans="1:7" x14ac:dyDescent="0.25">
      <c r="A3136">
        <v>3127</v>
      </c>
      <c r="B3136" s="21">
        <f t="shared" si="48"/>
        <v>0.25538679245283019</v>
      </c>
      <c r="C3136">
        <v>1.084241E-4</v>
      </c>
      <c r="E3136">
        <v>0.25538679245283019</v>
      </c>
      <c r="F3136">
        <v>0.33064465399999998</v>
      </c>
      <c r="G3136">
        <v>0.65405660377358499</v>
      </c>
    </row>
    <row r="3137" spans="1:7" x14ac:dyDescent="0.25">
      <c r="A3137">
        <v>3128</v>
      </c>
      <c r="B3137" s="21">
        <f t="shared" si="48"/>
        <v>0.47106918238993711</v>
      </c>
      <c r="C3137">
        <v>1.140646E-4</v>
      </c>
      <c r="E3137">
        <v>0.47106918238993711</v>
      </c>
      <c r="F3137">
        <v>0.41128930800000002</v>
      </c>
      <c r="G3137">
        <v>0.79761006289308178</v>
      </c>
    </row>
    <row r="3138" spans="1:7" x14ac:dyDescent="0.25">
      <c r="A3138">
        <v>3129</v>
      </c>
      <c r="B3138" s="21">
        <f t="shared" si="48"/>
        <v>0.65361635220125791</v>
      </c>
      <c r="C3138">
        <v>1.143264E-4</v>
      </c>
      <c r="E3138">
        <v>0.65361635220125791</v>
      </c>
      <c r="F3138">
        <v>0.47506289299999999</v>
      </c>
      <c r="G3138">
        <v>0.84751572327044022</v>
      </c>
    </row>
    <row r="3139" spans="1:7" x14ac:dyDescent="0.25">
      <c r="A3139">
        <v>3130</v>
      </c>
      <c r="B3139" s="21">
        <f t="shared" si="48"/>
        <v>0.77710691823899369</v>
      </c>
      <c r="C3139">
        <v>1.0959260000000001E-4</v>
      </c>
      <c r="E3139">
        <v>0.77710691823899369</v>
      </c>
      <c r="F3139">
        <v>0.56199685499999996</v>
      </c>
      <c r="G3139">
        <v>0.86430817610062893</v>
      </c>
    </row>
    <row r="3140" spans="1:7" x14ac:dyDescent="0.25">
      <c r="A3140">
        <v>3131</v>
      </c>
      <c r="B3140" s="21">
        <f t="shared" si="48"/>
        <v>0.74198113207547167</v>
      </c>
      <c r="C3140">
        <v>1.054963E-4</v>
      </c>
      <c r="E3140">
        <v>0.74198113207547167</v>
      </c>
      <c r="F3140">
        <v>0.54603773600000005</v>
      </c>
      <c r="G3140">
        <v>0.76198113207547169</v>
      </c>
    </row>
    <row r="3141" spans="1:7" x14ac:dyDescent="0.25">
      <c r="A3141">
        <v>3132</v>
      </c>
      <c r="B3141" s="21">
        <f t="shared" si="48"/>
        <v>0.59984276729559749</v>
      </c>
      <c r="C3141">
        <v>1.0669080000000001E-4</v>
      </c>
      <c r="E3141">
        <v>0.59984276729559749</v>
      </c>
      <c r="F3141">
        <v>0.46506289299999998</v>
      </c>
      <c r="G3141">
        <v>0.60028301886792457</v>
      </c>
    </row>
    <row r="3142" spans="1:7" x14ac:dyDescent="0.25">
      <c r="A3142">
        <v>3133</v>
      </c>
      <c r="B3142" s="21">
        <f t="shared" ref="B3142:B3205" si="49">IF(rodzaj=$E$6,E3142,IF(rodzaj=$F$6,F3142,G3142))</f>
        <v>0.5795283018867925</v>
      </c>
      <c r="C3142">
        <v>1.0880630000000001E-4</v>
      </c>
      <c r="E3142">
        <v>0.5795283018867925</v>
      </c>
      <c r="F3142">
        <v>0.45097484300000001</v>
      </c>
      <c r="G3142">
        <v>0.59091194968553451</v>
      </c>
    </row>
    <row r="3143" spans="1:7" x14ac:dyDescent="0.25">
      <c r="A3143">
        <v>3134</v>
      </c>
      <c r="B3143" s="21">
        <f t="shared" si="49"/>
        <v>0.50688679245283019</v>
      </c>
      <c r="C3143">
        <v>1.0533239999999999E-4</v>
      </c>
      <c r="E3143">
        <v>0.50688679245283019</v>
      </c>
      <c r="F3143">
        <v>0.40264150900000001</v>
      </c>
      <c r="G3143">
        <v>0.54811320754716986</v>
      </c>
    </row>
    <row r="3144" spans="1:7" x14ac:dyDescent="0.25">
      <c r="A3144">
        <v>3135</v>
      </c>
      <c r="B3144" s="21">
        <f t="shared" si="49"/>
        <v>0.13848113207547169</v>
      </c>
      <c r="C3144">
        <v>1.084114E-4</v>
      </c>
      <c r="E3144">
        <v>0.13848113207547169</v>
      </c>
      <c r="F3144">
        <v>0.13484748399999999</v>
      </c>
      <c r="G3144">
        <v>0.13183333333333333</v>
      </c>
    </row>
    <row r="3145" spans="1:7" x14ac:dyDescent="0.25">
      <c r="A3145">
        <v>3136</v>
      </c>
      <c r="B3145" s="21">
        <f t="shared" si="49"/>
        <v>0.25968867924528299</v>
      </c>
      <c r="C3145">
        <v>1.12475E-4</v>
      </c>
      <c r="E3145">
        <v>0.25968867924528299</v>
      </c>
      <c r="F3145">
        <v>0.247657233</v>
      </c>
      <c r="G3145">
        <v>0.32540880503144654</v>
      </c>
    </row>
    <row r="3146" spans="1:7" x14ac:dyDescent="0.25">
      <c r="A3146">
        <v>3137</v>
      </c>
      <c r="B3146" s="21">
        <f t="shared" si="49"/>
        <v>0.16403773584905659</v>
      </c>
      <c r="C3146">
        <v>1.170209E-4</v>
      </c>
      <c r="E3146">
        <v>0.16403773584905659</v>
      </c>
      <c r="F3146">
        <v>0.182044025</v>
      </c>
      <c r="G3146">
        <v>0.24104402515723269</v>
      </c>
    </row>
    <row r="3147" spans="1:7" x14ac:dyDescent="0.25">
      <c r="A3147">
        <v>3138</v>
      </c>
      <c r="B3147" s="21">
        <f t="shared" si="49"/>
        <v>3.113238993710692E-2</v>
      </c>
      <c r="C3147">
        <v>1.2213450000000001E-4</v>
      </c>
      <c r="E3147">
        <v>3.113238993710692E-2</v>
      </c>
      <c r="F3147">
        <v>3.1712263999999997E-2</v>
      </c>
      <c r="G3147">
        <v>1.9422327044025158E-2</v>
      </c>
    </row>
    <row r="3148" spans="1:7" x14ac:dyDescent="0.25">
      <c r="A3148">
        <v>3139</v>
      </c>
      <c r="B3148" s="21">
        <f t="shared" si="49"/>
        <v>1.5733333333333333E-3</v>
      </c>
      <c r="C3148">
        <v>1.3423520000000001E-4</v>
      </c>
      <c r="E3148">
        <v>1.5733333333333333E-3</v>
      </c>
      <c r="F3148">
        <v>7.8666700000000001E-4</v>
      </c>
      <c r="G3148">
        <v>0</v>
      </c>
    </row>
    <row r="3149" spans="1:7" x14ac:dyDescent="0.25">
      <c r="A3149">
        <v>3140</v>
      </c>
      <c r="B3149" s="21">
        <f t="shared" si="49"/>
        <v>0</v>
      </c>
      <c r="C3149">
        <v>1.477905E-4</v>
      </c>
      <c r="E3149">
        <v>0</v>
      </c>
      <c r="F3149">
        <v>0</v>
      </c>
      <c r="G3149">
        <v>0</v>
      </c>
    </row>
    <row r="3150" spans="1:7" x14ac:dyDescent="0.25">
      <c r="A3150">
        <v>3141</v>
      </c>
      <c r="B3150" s="21">
        <f t="shared" si="49"/>
        <v>0</v>
      </c>
      <c r="C3150">
        <v>1.4409660000000001E-4</v>
      </c>
      <c r="E3150">
        <v>0</v>
      </c>
      <c r="F3150">
        <v>0</v>
      </c>
      <c r="G3150">
        <v>0</v>
      </c>
    </row>
    <row r="3151" spans="1:7" x14ac:dyDescent="0.25">
      <c r="A3151">
        <v>3142</v>
      </c>
      <c r="B3151" s="21">
        <f t="shared" si="49"/>
        <v>0</v>
      </c>
      <c r="C3151">
        <v>1.18713E-4</v>
      </c>
      <c r="E3151">
        <v>0</v>
      </c>
      <c r="F3151">
        <v>0</v>
      </c>
      <c r="G3151">
        <v>0</v>
      </c>
    </row>
    <row r="3152" spans="1:7" x14ac:dyDescent="0.25">
      <c r="A3152">
        <v>3143</v>
      </c>
      <c r="B3152" s="21">
        <f t="shared" si="49"/>
        <v>0</v>
      </c>
      <c r="C3152">
        <v>8.6933400000000004E-5</v>
      </c>
      <c r="E3152">
        <v>0</v>
      </c>
      <c r="F3152">
        <v>0</v>
      </c>
      <c r="G3152">
        <v>0</v>
      </c>
    </row>
    <row r="3153" spans="1:7" x14ac:dyDescent="0.25">
      <c r="A3153">
        <v>3144</v>
      </c>
      <c r="B3153" s="21">
        <f t="shared" si="49"/>
        <v>0</v>
      </c>
      <c r="C3153">
        <v>6.5012600000000008E-5</v>
      </c>
      <c r="E3153">
        <v>0</v>
      </c>
      <c r="F3153">
        <v>0</v>
      </c>
      <c r="G3153">
        <v>0</v>
      </c>
    </row>
    <row r="3154" spans="1:7" x14ac:dyDescent="0.25">
      <c r="A3154">
        <v>3145</v>
      </c>
      <c r="B3154" s="21">
        <f t="shared" si="49"/>
        <v>0</v>
      </c>
      <c r="C3154">
        <v>5.5954599999999994E-5</v>
      </c>
      <c r="E3154">
        <v>0</v>
      </c>
      <c r="F3154">
        <v>0</v>
      </c>
      <c r="G3154">
        <v>0</v>
      </c>
    </row>
    <row r="3155" spans="1:7" x14ac:dyDescent="0.25">
      <c r="A3155">
        <v>3146</v>
      </c>
      <c r="B3155" s="21">
        <f t="shared" si="49"/>
        <v>0</v>
      </c>
      <c r="C3155">
        <v>5.30613E-5</v>
      </c>
      <c r="E3155">
        <v>0</v>
      </c>
      <c r="F3155">
        <v>0</v>
      </c>
      <c r="G3155">
        <v>0</v>
      </c>
    </row>
    <row r="3156" spans="1:7" x14ac:dyDescent="0.25">
      <c r="A3156">
        <v>3147</v>
      </c>
      <c r="B3156" s="21">
        <f t="shared" si="49"/>
        <v>0</v>
      </c>
      <c r="C3156">
        <v>5.3159200000000004E-5</v>
      </c>
      <c r="E3156">
        <v>0</v>
      </c>
      <c r="F3156">
        <v>0</v>
      </c>
      <c r="G3156">
        <v>0</v>
      </c>
    </row>
    <row r="3157" spans="1:7" x14ac:dyDescent="0.25">
      <c r="A3157">
        <v>3148</v>
      </c>
      <c r="B3157" s="21">
        <f t="shared" si="49"/>
        <v>0</v>
      </c>
      <c r="C3157">
        <v>5.8287999999999995E-5</v>
      </c>
      <c r="E3157">
        <v>0</v>
      </c>
      <c r="F3157">
        <v>0</v>
      </c>
      <c r="G3157">
        <v>0</v>
      </c>
    </row>
    <row r="3158" spans="1:7" x14ac:dyDescent="0.25">
      <c r="A3158">
        <v>3149</v>
      </c>
      <c r="B3158" s="21">
        <f t="shared" si="49"/>
        <v>2.6062578616352205E-3</v>
      </c>
      <c r="C3158">
        <v>7.2719399999999994E-5</v>
      </c>
      <c r="E3158">
        <v>2.6062578616352205E-3</v>
      </c>
      <c r="F3158">
        <v>2.0124209999999999E-3</v>
      </c>
      <c r="G3158">
        <v>0</v>
      </c>
    </row>
    <row r="3159" spans="1:7" x14ac:dyDescent="0.25">
      <c r="A3159">
        <v>3150</v>
      </c>
      <c r="B3159" s="21">
        <f t="shared" si="49"/>
        <v>3.3880503144654087E-2</v>
      </c>
      <c r="C3159">
        <v>9.5093700000000001E-5</v>
      </c>
      <c r="E3159">
        <v>3.3880503144654087E-2</v>
      </c>
      <c r="F3159">
        <v>3.5011005999999997E-2</v>
      </c>
      <c r="G3159">
        <v>2.2838993710691823E-2</v>
      </c>
    </row>
    <row r="3160" spans="1:7" x14ac:dyDescent="0.25">
      <c r="A3160">
        <v>3151</v>
      </c>
      <c r="B3160" s="21">
        <f t="shared" si="49"/>
        <v>9.7232704402515718E-2</v>
      </c>
      <c r="C3160">
        <v>1.111675E-4</v>
      </c>
      <c r="E3160">
        <v>9.7232704402515718E-2</v>
      </c>
      <c r="F3160">
        <v>9.986478E-2</v>
      </c>
      <c r="G3160">
        <v>9.2091194968553461E-2</v>
      </c>
    </row>
    <row r="3161" spans="1:7" x14ac:dyDescent="0.25">
      <c r="A3161">
        <v>3152</v>
      </c>
      <c r="B3161" s="21">
        <f t="shared" si="49"/>
        <v>0.16058805031446541</v>
      </c>
      <c r="C3161">
        <v>1.1271620000000001E-4</v>
      </c>
      <c r="E3161">
        <v>0.16058805031446541</v>
      </c>
      <c r="F3161">
        <v>0.15717767299999999</v>
      </c>
      <c r="G3161">
        <v>0.15838679245283019</v>
      </c>
    </row>
    <row r="3162" spans="1:7" x14ac:dyDescent="0.25">
      <c r="A3162">
        <v>3153</v>
      </c>
      <c r="B3162" s="21">
        <f t="shared" si="49"/>
        <v>0.36506289308176104</v>
      </c>
      <c r="C3162">
        <v>1.0975380000000001E-4</v>
      </c>
      <c r="E3162">
        <v>0.36506289308176104</v>
      </c>
      <c r="F3162">
        <v>0.31323899399999999</v>
      </c>
      <c r="G3162">
        <v>0.42493710691823899</v>
      </c>
    </row>
    <row r="3163" spans="1:7" x14ac:dyDescent="0.25">
      <c r="A3163">
        <v>3154</v>
      </c>
      <c r="B3163" s="21">
        <f t="shared" si="49"/>
        <v>0.75962264150943393</v>
      </c>
      <c r="C3163">
        <v>1.097657E-4</v>
      </c>
      <c r="E3163">
        <v>0.75962264150943393</v>
      </c>
      <c r="F3163">
        <v>0.55240566000000002</v>
      </c>
      <c r="G3163">
        <v>0.84518867924528296</v>
      </c>
    </row>
    <row r="3164" spans="1:7" x14ac:dyDescent="0.25">
      <c r="A3164">
        <v>3155</v>
      </c>
      <c r="B3164" s="21">
        <f t="shared" si="49"/>
        <v>0.84981132075471699</v>
      </c>
      <c r="C3164">
        <v>1.0573120000000001E-4</v>
      </c>
      <c r="E3164">
        <v>0.84981132075471699</v>
      </c>
      <c r="F3164">
        <v>0.622044025</v>
      </c>
      <c r="G3164">
        <v>0.87204402515723267</v>
      </c>
    </row>
    <row r="3165" spans="1:7" x14ac:dyDescent="0.25">
      <c r="A3165">
        <v>3156</v>
      </c>
      <c r="B3165" s="21">
        <f t="shared" si="49"/>
        <v>0.48632075471698111</v>
      </c>
      <c r="C3165">
        <v>1.033991E-4</v>
      </c>
      <c r="E3165">
        <v>0.48632075471698111</v>
      </c>
      <c r="F3165">
        <v>0.39742138399999999</v>
      </c>
      <c r="G3165">
        <v>0.48720125786163521</v>
      </c>
    </row>
    <row r="3166" spans="1:7" x14ac:dyDescent="0.25">
      <c r="A3166">
        <v>3157</v>
      </c>
      <c r="B3166" s="21">
        <f t="shared" si="49"/>
        <v>0.12310691823899372</v>
      </c>
      <c r="C3166">
        <v>1.0478199999999999E-4</v>
      </c>
      <c r="E3166">
        <v>0.12310691823899372</v>
      </c>
      <c r="F3166">
        <v>0.120286164</v>
      </c>
      <c r="G3166">
        <v>0.12292767295597486</v>
      </c>
    </row>
    <row r="3167" spans="1:7" x14ac:dyDescent="0.25">
      <c r="A3167">
        <v>3158</v>
      </c>
      <c r="B3167" s="21">
        <f t="shared" si="49"/>
        <v>0.30168238993710694</v>
      </c>
      <c r="C3167">
        <v>1.044604E-4</v>
      </c>
      <c r="E3167">
        <v>0.30168238993710694</v>
      </c>
      <c r="F3167">
        <v>0.26918238999999999</v>
      </c>
      <c r="G3167">
        <v>0.31039937106918242</v>
      </c>
    </row>
    <row r="3168" spans="1:7" x14ac:dyDescent="0.25">
      <c r="A3168">
        <v>3159</v>
      </c>
      <c r="B3168" s="21">
        <f t="shared" si="49"/>
        <v>0.63122641509433963</v>
      </c>
      <c r="C3168">
        <v>1.094596E-4</v>
      </c>
      <c r="E3168">
        <v>0.63122641509433963</v>
      </c>
      <c r="F3168">
        <v>0.460424528</v>
      </c>
      <c r="G3168">
        <v>0.80597484276729559</v>
      </c>
    </row>
    <row r="3169" spans="1:7" x14ac:dyDescent="0.25">
      <c r="A3169">
        <v>3160</v>
      </c>
      <c r="B3169" s="21">
        <f t="shared" si="49"/>
        <v>0.47506289308176103</v>
      </c>
      <c r="C3169">
        <v>1.1480219999999999E-4</v>
      </c>
      <c r="E3169">
        <v>0.47506289308176103</v>
      </c>
      <c r="F3169">
        <v>0.40264150900000001</v>
      </c>
      <c r="G3169">
        <v>0.78069182389937108</v>
      </c>
    </row>
    <row r="3170" spans="1:7" x14ac:dyDescent="0.25">
      <c r="A3170">
        <v>3161</v>
      </c>
      <c r="B3170" s="21">
        <f t="shared" si="49"/>
        <v>0.21964779874213838</v>
      </c>
      <c r="C3170">
        <v>1.1451359999999999E-4</v>
      </c>
      <c r="E3170">
        <v>0.21964779874213838</v>
      </c>
      <c r="F3170">
        <v>0.26245283000000003</v>
      </c>
      <c r="G3170">
        <v>0.44584905660377355</v>
      </c>
    </row>
    <row r="3171" spans="1:7" x14ac:dyDescent="0.25">
      <c r="A3171">
        <v>3162</v>
      </c>
      <c r="B3171" s="21">
        <f t="shared" si="49"/>
        <v>9.1411949685534594E-2</v>
      </c>
      <c r="C3171">
        <v>1.2122330000000001E-4</v>
      </c>
      <c r="E3171">
        <v>9.1411949685534594E-2</v>
      </c>
      <c r="F3171">
        <v>0.222154088</v>
      </c>
      <c r="G3171">
        <v>0.47113207547169811</v>
      </c>
    </row>
    <row r="3172" spans="1:7" x14ac:dyDescent="0.25">
      <c r="A3172">
        <v>3163</v>
      </c>
      <c r="B3172" s="21">
        <f t="shared" si="49"/>
        <v>2.3472327044025156E-2</v>
      </c>
      <c r="C3172">
        <v>1.344691E-4</v>
      </c>
      <c r="E3172">
        <v>2.3472327044025156E-2</v>
      </c>
      <c r="F3172">
        <v>5.7746855E-2</v>
      </c>
      <c r="G3172">
        <v>0.12724528301886792</v>
      </c>
    </row>
    <row r="3173" spans="1:7" x14ac:dyDescent="0.25">
      <c r="A3173">
        <v>3164</v>
      </c>
      <c r="B3173" s="21">
        <f t="shared" si="49"/>
        <v>0</v>
      </c>
      <c r="C3173">
        <v>1.494903E-4</v>
      </c>
      <c r="E3173">
        <v>0</v>
      </c>
      <c r="F3173">
        <v>0</v>
      </c>
      <c r="G3173">
        <v>0</v>
      </c>
    </row>
    <row r="3174" spans="1:7" x14ac:dyDescent="0.25">
      <c r="A3174">
        <v>3165</v>
      </c>
      <c r="B3174" s="21">
        <f t="shared" si="49"/>
        <v>0</v>
      </c>
      <c r="C3174">
        <v>1.4557400000000001E-4</v>
      </c>
      <c r="E3174">
        <v>0</v>
      </c>
      <c r="F3174">
        <v>0</v>
      </c>
      <c r="G3174">
        <v>0</v>
      </c>
    </row>
    <row r="3175" spans="1:7" x14ac:dyDescent="0.25">
      <c r="A3175">
        <v>3166</v>
      </c>
      <c r="B3175" s="21">
        <f t="shared" si="49"/>
        <v>0</v>
      </c>
      <c r="C3175">
        <v>1.182207E-4</v>
      </c>
      <c r="E3175">
        <v>0</v>
      </c>
      <c r="F3175">
        <v>0</v>
      </c>
      <c r="G3175">
        <v>0</v>
      </c>
    </row>
    <row r="3176" spans="1:7" x14ac:dyDescent="0.25">
      <c r="A3176">
        <v>3167</v>
      </c>
      <c r="B3176" s="21">
        <f t="shared" si="49"/>
        <v>0</v>
      </c>
      <c r="C3176">
        <v>8.5255300000000003E-5</v>
      </c>
      <c r="E3176">
        <v>0</v>
      </c>
      <c r="F3176">
        <v>0</v>
      </c>
      <c r="G3176">
        <v>0</v>
      </c>
    </row>
    <row r="3177" spans="1:7" x14ac:dyDescent="0.25">
      <c r="A3177">
        <v>3168</v>
      </c>
      <c r="B3177" s="21">
        <f t="shared" si="49"/>
        <v>0</v>
      </c>
      <c r="C3177">
        <v>6.6395099999999997E-5</v>
      </c>
      <c r="E3177">
        <v>0</v>
      </c>
      <c r="F3177">
        <v>0</v>
      </c>
      <c r="G3177">
        <v>0</v>
      </c>
    </row>
    <row r="3178" spans="1:7" x14ac:dyDescent="0.25">
      <c r="A3178">
        <v>3169</v>
      </c>
      <c r="B3178" s="21">
        <f t="shared" si="49"/>
        <v>0</v>
      </c>
      <c r="C3178">
        <v>5.6613300000000002E-5</v>
      </c>
      <c r="E3178">
        <v>0</v>
      </c>
      <c r="F3178">
        <v>0</v>
      </c>
      <c r="G3178">
        <v>0</v>
      </c>
    </row>
    <row r="3179" spans="1:7" x14ac:dyDescent="0.25">
      <c r="A3179">
        <v>3170</v>
      </c>
      <c r="B3179" s="21">
        <f t="shared" si="49"/>
        <v>0</v>
      </c>
      <c r="C3179">
        <v>5.1922500000000003E-5</v>
      </c>
      <c r="E3179">
        <v>0</v>
      </c>
      <c r="F3179">
        <v>0</v>
      </c>
      <c r="G3179">
        <v>0</v>
      </c>
    </row>
    <row r="3180" spans="1:7" x14ac:dyDescent="0.25">
      <c r="A3180">
        <v>3171</v>
      </c>
      <c r="B3180" s="21">
        <f t="shared" si="49"/>
        <v>0</v>
      </c>
      <c r="C3180">
        <v>5.18684E-5</v>
      </c>
      <c r="E3180">
        <v>0</v>
      </c>
      <c r="F3180">
        <v>0</v>
      </c>
      <c r="G3180">
        <v>0</v>
      </c>
    </row>
    <row r="3181" spans="1:7" x14ac:dyDescent="0.25">
      <c r="A3181">
        <v>3172</v>
      </c>
      <c r="B3181" s="21">
        <f t="shared" si="49"/>
        <v>0</v>
      </c>
      <c r="C3181">
        <v>5.8723700000000002E-5</v>
      </c>
      <c r="E3181">
        <v>0</v>
      </c>
      <c r="F3181">
        <v>0</v>
      </c>
      <c r="G3181">
        <v>0</v>
      </c>
    </row>
    <row r="3182" spans="1:7" x14ac:dyDescent="0.25">
      <c r="A3182">
        <v>3173</v>
      </c>
      <c r="B3182" s="21">
        <f t="shared" si="49"/>
        <v>2.2020754716981131E-2</v>
      </c>
      <c r="C3182">
        <v>7.2058900000000002E-5</v>
      </c>
      <c r="E3182">
        <v>2.2020754716981131E-2</v>
      </c>
      <c r="F3182">
        <v>6.0276730000000001E-2</v>
      </c>
      <c r="G3182">
        <v>0.1415377358490566</v>
      </c>
    </row>
    <row r="3183" spans="1:7" x14ac:dyDescent="0.25">
      <c r="A3183">
        <v>3174</v>
      </c>
      <c r="B3183" s="21">
        <f t="shared" si="49"/>
        <v>8.3839622641509431E-2</v>
      </c>
      <c r="C3183">
        <v>9.6031099999999996E-5</v>
      </c>
      <c r="E3183">
        <v>8.3839622641509431E-2</v>
      </c>
      <c r="F3183">
        <v>0.22309748400000001</v>
      </c>
      <c r="G3183">
        <v>0.47874213836477991</v>
      </c>
    </row>
    <row r="3184" spans="1:7" x14ac:dyDescent="0.25">
      <c r="A3184">
        <v>3175</v>
      </c>
      <c r="B3184" s="21">
        <f t="shared" si="49"/>
        <v>0.27920125786163524</v>
      </c>
      <c r="C3184">
        <v>1.1352110000000001E-4</v>
      </c>
      <c r="E3184">
        <v>0.27920125786163524</v>
      </c>
      <c r="F3184">
        <v>0.36567610099999998</v>
      </c>
      <c r="G3184">
        <v>0.76408805031446547</v>
      </c>
    </row>
    <row r="3185" spans="1:7" x14ac:dyDescent="0.25">
      <c r="A3185">
        <v>3176</v>
      </c>
      <c r="B3185" s="21">
        <f t="shared" si="49"/>
        <v>0.36886792452830186</v>
      </c>
      <c r="C3185">
        <v>1.147566E-4</v>
      </c>
      <c r="E3185">
        <v>0.36886792452830186</v>
      </c>
      <c r="F3185">
        <v>0.34319182399999998</v>
      </c>
      <c r="G3185">
        <v>0.56603773584905659</v>
      </c>
    </row>
    <row r="3186" spans="1:7" x14ac:dyDescent="0.25">
      <c r="A3186">
        <v>3177</v>
      </c>
      <c r="B3186" s="21">
        <f t="shared" si="49"/>
        <v>0.2085880503144654</v>
      </c>
      <c r="C3186">
        <v>1.138292E-4</v>
      </c>
      <c r="E3186">
        <v>0.2085880503144654</v>
      </c>
      <c r="F3186">
        <v>0.199056604</v>
      </c>
      <c r="G3186">
        <v>0.20690251572327045</v>
      </c>
    </row>
    <row r="3187" spans="1:7" x14ac:dyDescent="0.25">
      <c r="A3187">
        <v>3178</v>
      </c>
      <c r="B3187" s="21">
        <f t="shared" si="49"/>
        <v>0.23737106918238995</v>
      </c>
      <c r="C3187">
        <v>1.0820900000000001E-4</v>
      </c>
      <c r="E3187">
        <v>0.23737106918238995</v>
      </c>
      <c r="F3187">
        <v>0.224386792</v>
      </c>
      <c r="G3187">
        <v>0.23657547169811319</v>
      </c>
    </row>
    <row r="3188" spans="1:7" x14ac:dyDescent="0.25">
      <c r="A3188">
        <v>3179</v>
      </c>
      <c r="B3188" s="21">
        <f t="shared" si="49"/>
        <v>0.2039182389937107</v>
      </c>
      <c r="C3188">
        <v>1.067119E-4</v>
      </c>
      <c r="E3188">
        <v>0.2039182389937107</v>
      </c>
      <c r="F3188">
        <v>0.19495282999999999</v>
      </c>
      <c r="G3188">
        <v>0.20420440251572328</v>
      </c>
    </row>
    <row r="3189" spans="1:7" x14ac:dyDescent="0.25">
      <c r="A3189">
        <v>3180</v>
      </c>
      <c r="B3189" s="21">
        <f t="shared" si="49"/>
        <v>0.22049371069182389</v>
      </c>
      <c r="C3189">
        <v>1.0517459999999999E-4</v>
      </c>
      <c r="E3189">
        <v>0.22049371069182389</v>
      </c>
      <c r="F3189">
        <v>0.20968553500000001</v>
      </c>
      <c r="G3189">
        <v>0.22200943396226416</v>
      </c>
    </row>
    <row r="3190" spans="1:7" x14ac:dyDescent="0.25">
      <c r="A3190">
        <v>3181</v>
      </c>
      <c r="B3190" s="21">
        <f t="shared" si="49"/>
        <v>0.59503144654088047</v>
      </c>
      <c r="C3190">
        <v>1.0625279999999999E-4</v>
      </c>
      <c r="E3190">
        <v>0.59503144654088047</v>
      </c>
      <c r="F3190">
        <v>0.46358490600000002</v>
      </c>
      <c r="G3190">
        <v>0.60688679245283017</v>
      </c>
    </row>
    <row r="3191" spans="1:7" x14ac:dyDescent="0.25">
      <c r="A3191">
        <v>3182</v>
      </c>
      <c r="B3191" s="21">
        <f t="shared" si="49"/>
        <v>0.64393081761006288</v>
      </c>
      <c r="C3191">
        <v>1.0500410000000001E-4</v>
      </c>
      <c r="E3191">
        <v>0.64393081761006288</v>
      </c>
      <c r="F3191">
        <v>0.48473270400000001</v>
      </c>
      <c r="G3191">
        <v>0.7078616352201258</v>
      </c>
    </row>
    <row r="3192" spans="1:7" x14ac:dyDescent="0.25">
      <c r="A3192">
        <v>3183</v>
      </c>
      <c r="B3192" s="21">
        <f t="shared" si="49"/>
        <v>0.59198113207547165</v>
      </c>
      <c r="C3192">
        <v>1.088788E-4</v>
      </c>
      <c r="E3192">
        <v>0.59198113207547165</v>
      </c>
      <c r="F3192">
        <v>0.44292452799999998</v>
      </c>
      <c r="G3192">
        <v>0.75292452830188683</v>
      </c>
    </row>
    <row r="3193" spans="1:7" x14ac:dyDescent="0.25">
      <c r="A3193">
        <v>3184</v>
      </c>
      <c r="B3193" s="21">
        <f t="shared" si="49"/>
        <v>0.50264150943396224</v>
      </c>
      <c r="C3193">
        <v>1.131901E-4</v>
      </c>
      <c r="E3193">
        <v>0.50264150943396224</v>
      </c>
      <c r="F3193">
        <v>0.418081761</v>
      </c>
      <c r="G3193">
        <v>0.82515723270440255</v>
      </c>
    </row>
    <row r="3194" spans="1:7" x14ac:dyDescent="0.25">
      <c r="A3194">
        <v>3185</v>
      </c>
      <c r="B3194" s="21">
        <f t="shared" si="49"/>
        <v>0.2902798742138365</v>
      </c>
      <c r="C3194">
        <v>1.1597880000000001E-4</v>
      </c>
      <c r="E3194">
        <v>0.2902798742138365</v>
      </c>
      <c r="F3194">
        <v>0.36314465400000001</v>
      </c>
      <c r="G3194">
        <v>0.75550314465408808</v>
      </c>
    </row>
    <row r="3195" spans="1:7" x14ac:dyDescent="0.25">
      <c r="A3195">
        <v>3186</v>
      </c>
      <c r="B3195" s="21">
        <f t="shared" si="49"/>
        <v>9.1094339622641518E-2</v>
      </c>
      <c r="C3195">
        <v>1.230657E-4</v>
      </c>
      <c r="E3195">
        <v>9.1094339622641518E-2</v>
      </c>
      <c r="F3195">
        <v>0.243018868</v>
      </c>
      <c r="G3195">
        <v>0.53320754716981134</v>
      </c>
    </row>
    <row r="3196" spans="1:7" x14ac:dyDescent="0.25">
      <c r="A3196">
        <v>3187</v>
      </c>
      <c r="B3196" s="21">
        <f t="shared" si="49"/>
        <v>2.5894025157232707E-2</v>
      </c>
      <c r="C3196">
        <v>1.354642E-4</v>
      </c>
      <c r="E3196">
        <v>2.5894025157232707E-2</v>
      </c>
      <c r="F3196">
        <v>7.1006289E-2</v>
      </c>
      <c r="G3196">
        <v>0.16517610062893082</v>
      </c>
    </row>
    <row r="3197" spans="1:7" x14ac:dyDescent="0.25">
      <c r="A3197">
        <v>3188</v>
      </c>
      <c r="B3197" s="21">
        <f t="shared" si="49"/>
        <v>0</v>
      </c>
      <c r="C3197">
        <v>1.4957729999999999E-4</v>
      </c>
      <c r="E3197">
        <v>0</v>
      </c>
      <c r="F3197">
        <v>0</v>
      </c>
      <c r="G3197">
        <v>0</v>
      </c>
    </row>
    <row r="3198" spans="1:7" x14ac:dyDescent="0.25">
      <c r="A3198">
        <v>3189</v>
      </c>
      <c r="B3198" s="21">
        <f t="shared" si="49"/>
        <v>0</v>
      </c>
      <c r="C3198">
        <v>1.4777129999999999E-4</v>
      </c>
      <c r="E3198">
        <v>0</v>
      </c>
      <c r="F3198">
        <v>0</v>
      </c>
      <c r="G3198">
        <v>0</v>
      </c>
    </row>
    <row r="3199" spans="1:7" x14ac:dyDescent="0.25">
      <c r="A3199">
        <v>3190</v>
      </c>
      <c r="B3199" s="21">
        <f t="shared" si="49"/>
        <v>0</v>
      </c>
      <c r="C3199">
        <v>1.1661829999999999E-4</v>
      </c>
      <c r="E3199">
        <v>0</v>
      </c>
      <c r="F3199">
        <v>0</v>
      </c>
      <c r="G3199">
        <v>0</v>
      </c>
    </row>
    <row r="3200" spans="1:7" x14ac:dyDescent="0.25">
      <c r="A3200">
        <v>3191</v>
      </c>
      <c r="B3200" s="21">
        <f t="shared" si="49"/>
        <v>0</v>
      </c>
      <c r="C3200">
        <v>8.6040999999999998E-5</v>
      </c>
      <c r="E3200">
        <v>0</v>
      </c>
      <c r="F3200">
        <v>0</v>
      </c>
      <c r="G3200">
        <v>0</v>
      </c>
    </row>
    <row r="3201" spans="1:7" x14ac:dyDescent="0.25">
      <c r="A3201">
        <v>3192</v>
      </c>
      <c r="B3201" s="21">
        <f t="shared" si="49"/>
        <v>0</v>
      </c>
      <c r="C3201">
        <v>6.5269800000000003E-5</v>
      </c>
      <c r="E3201">
        <v>0</v>
      </c>
      <c r="F3201">
        <v>0</v>
      </c>
      <c r="G3201">
        <v>0</v>
      </c>
    </row>
    <row r="3202" spans="1:7" x14ac:dyDescent="0.25">
      <c r="A3202">
        <v>3193</v>
      </c>
      <c r="B3202" s="21">
        <f t="shared" si="49"/>
        <v>0</v>
      </c>
      <c r="C3202">
        <v>5.5693599999999998E-5</v>
      </c>
      <c r="E3202">
        <v>0</v>
      </c>
      <c r="F3202">
        <v>0</v>
      </c>
      <c r="G3202">
        <v>0</v>
      </c>
    </row>
    <row r="3203" spans="1:7" x14ac:dyDescent="0.25">
      <c r="A3203">
        <v>3194</v>
      </c>
      <c r="B3203" s="21">
        <f t="shared" si="49"/>
        <v>0</v>
      </c>
      <c r="C3203">
        <v>5.2071399999999998E-5</v>
      </c>
      <c r="E3203">
        <v>0</v>
      </c>
      <c r="F3203">
        <v>0</v>
      </c>
      <c r="G3203">
        <v>0</v>
      </c>
    </row>
    <row r="3204" spans="1:7" x14ac:dyDescent="0.25">
      <c r="A3204">
        <v>3195</v>
      </c>
      <c r="B3204" s="21">
        <f t="shared" si="49"/>
        <v>0</v>
      </c>
      <c r="C3204">
        <v>5.1327299999999999E-5</v>
      </c>
      <c r="E3204">
        <v>0</v>
      </c>
      <c r="F3204">
        <v>0</v>
      </c>
      <c r="G3204">
        <v>0</v>
      </c>
    </row>
    <row r="3205" spans="1:7" x14ac:dyDescent="0.25">
      <c r="A3205">
        <v>3196</v>
      </c>
      <c r="B3205" s="21">
        <f t="shared" si="49"/>
        <v>0</v>
      </c>
      <c r="C3205">
        <v>5.8995400000000001E-5</v>
      </c>
      <c r="E3205">
        <v>0</v>
      </c>
      <c r="F3205">
        <v>0</v>
      </c>
      <c r="G3205">
        <v>0</v>
      </c>
    </row>
    <row r="3206" spans="1:7" x14ac:dyDescent="0.25">
      <c r="A3206">
        <v>3197</v>
      </c>
      <c r="B3206" s="21">
        <f t="shared" ref="B3206:B3269" si="50">IF(rodzaj=$E$6,E3206,IF(rodzaj=$F$6,F3206,G3206))</f>
        <v>2.3020125786163519E-2</v>
      </c>
      <c r="C3206">
        <v>7.3801799999999995E-5</v>
      </c>
      <c r="E3206">
        <v>2.3020125786163519E-2</v>
      </c>
      <c r="F3206">
        <v>6.1740565999999997E-2</v>
      </c>
      <c r="G3206">
        <v>0.1435566037735849</v>
      </c>
    </row>
    <row r="3207" spans="1:7" x14ac:dyDescent="0.25">
      <c r="A3207">
        <v>3198</v>
      </c>
      <c r="B3207" s="21">
        <f t="shared" si="50"/>
        <v>8.2628930817610066E-2</v>
      </c>
      <c r="C3207">
        <v>9.7302500000000006E-5</v>
      </c>
      <c r="E3207">
        <v>8.2628930817610066E-2</v>
      </c>
      <c r="F3207">
        <v>0.23347484299999999</v>
      </c>
      <c r="G3207">
        <v>0.51053459119496858</v>
      </c>
    </row>
    <row r="3208" spans="1:7" x14ac:dyDescent="0.25">
      <c r="A3208">
        <v>3199</v>
      </c>
      <c r="B3208" s="21">
        <f t="shared" si="50"/>
        <v>0.27896855345911947</v>
      </c>
      <c r="C3208">
        <v>1.1221730000000001E-4</v>
      </c>
      <c r="E3208">
        <v>0.27896855345911947</v>
      </c>
      <c r="F3208">
        <v>0.36499999999999999</v>
      </c>
      <c r="G3208">
        <v>0.76455974842767305</v>
      </c>
    </row>
    <row r="3209" spans="1:7" x14ac:dyDescent="0.25">
      <c r="A3209">
        <v>3200</v>
      </c>
      <c r="B3209" s="21">
        <f t="shared" si="50"/>
        <v>0.49531446540880503</v>
      </c>
      <c r="C3209">
        <v>1.1440549999999999E-4</v>
      </c>
      <c r="E3209">
        <v>0.49531446540880503</v>
      </c>
      <c r="F3209">
        <v>0.421556604</v>
      </c>
      <c r="G3209">
        <v>0.83540880503144654</v>
      </c>
    </row>
    <row r="3210" spans="1:7" x14ac:dyDescent="0.25">
      <c r="A3210">
        <v>3201</v>
      </c>
      <c r="B3210" s="21">
        <f t="shared" si="50"/>
        <v>0.67056603773584911</v>
      </c>
      <c r="C3210">
        <v>1.1200979999999999E-4</v>
      </c>
      <c r="E3210">
        <v>0.67056603773584911</v>
      </c>
      <c r="F3210">
        <v>0.48866352200000002</v>
      </c>
      <c r="G3210">
        <v>0.86477987421383651</v>
      </c>
    </row>
    <row r="3211" spans="1:7" x14ac:dyDescent="0.25">
      <c r="A3211">
        <v>3202</v>
      </c>
      <c r="B3211" s="21">
        <f t="shared" si="50"/>
        <v>0.78201257861635221</v>
      </c>
      <c r="C3211">
        <v>1.089147E-4</v>
      </c>
      <c r="E3211">
        <v>0.78201257861635221</v>
      </c>
      <c r="F3211">
        <v>0.57113207499999996</v>
      </c>
      <c r="G3211">
        <v>0.8666666666666667</v>
      </c>
    </row>
    <row r="3212" spans="1:7" x14ac:dyDescent="0.25">
      <c r="A3212">
        <v>3203</v>
      </c>
      <c r="B3212" s="21">
        <f t="shared" si="50"/>
        <v>0.83880503144654095</v>
      </c>
      <c r="C3212">
        <v>1.0616379999999999E-4</v>
      </c>
      <c r="E3212">
        <v>0.83880503144654095</v>
      </c>
      <c r="F3212">
        <v>0.61976415100000004</v>
      </c>
      <c r="G3212">
        <v>0.85996855345911949</v>
      </c>
    </row>
    <row r="3213" spans="1:7" x14ac:dyDescent="0.25">
      <c r="A3213">
        <v>3204</v>
      </c>
      <c r="B3213" s="21">
        <f t="shared" si="50"/>
        <v>0.84921383647798743</v>
      </c>
      <c r="C3213">
        <v>1.0604080000000001E-4</v>
      </c>
      <c r="E3213">
        <v>0.84921383647798743</v>
      </c>
      <c r="F3213">
        <v>0.63113207500000001</v>
      </c>
      <c r="G3213">
        <v>0.84880503144654085</v>
      </c>
    </row>
    <row r="3214" spans="1:7" x14ac:dyDescent="0.25">
      <c r="A3214">
        <v>3205</v>
      </c>
      <c r="B3214" s="21">
        <f t="shared" si="50"/>
        <v>0.80062893081761011</v>
      </c>
      <c r="C3214">
        <v>1.057599E-4</v>
      </c>
      <c r="E3214">
        <v>0.80062893081761011</v>
      </c>
      <c r="F3214">
        <v>0.59135220099999997</v>
      </c>
      <c r="G3214">
        <v>0.81789308176100628</v>
      </c>
    </row>
    <row r="3215" spans="1:7" x14ac:dyDescent="0.25">
      <c r="A3215">
        <v>3206</v>
      </c>
      <c r="B3215" s="21">
        <f t="shared" si="50"/>
        <v>0.74742138364779875</v>
      </c>
      <c r="C3215">
        <v>1.029853E-4</v>
      </c>
      <c r="E3215">
        <v>0.74742138364779875</v>
      </c>
      <c r="F3215">
        <v>0.54669811300000004</v>
      </c>
      <c r="G3215">
        <v>0.82128930817610057</v>
      </c>
    </row>
    <row r="3216" spans="1:7" x14ac:dyDescent="0.25">
      <c r="A3216">
        <v>3207</v>
      </c>
      <c r="B3216" s="21">
        <f t="shared" si="50"/>
        <v>0.64097484276729555</v>
      </c>
      <c r="C3216">
        <v>1.066366E-4</v>
      </c>
      <c r="E3216">
        <v>0.64097484276729555</v>
      </c>
      <c r="F3216">
        <v>0.467138365</v>
      </c>
      <c r="G3216">
        <v>0.81210691823899372</v>
      </c>
    </row>
    <row r="3217" spans="1:7" x14ac:dyDescent="0.25">
      <c r="A3217">
        <v>3208</v>
      </c>
      <c r="B3217" s="21">
        <f t="shared" si="50"/>
        <v>0.4332075471698113</v>
      </c>
      <c r="C3217">
        <v>1.106211E-4</v>
      </c>
      <c r="E3217">
        <v>0.4332075471698113</v>
      </c>
      <c r="F3217">
        <v>0.37621069200000001</v>
      </c>
      <c r="G3217">
        <v>0.69842767295597485</v>
      </c>
    </row>
    <row r="3218" spans="1:7" x14ac:dyDescent="0.25">
      <c r="A3218">
        <v>3209</v>
      </c>
      <c r="B3218" s="21">
        <f t="shared" si="50"/>
        <v>0.23550314465408803</v>
      </c>
      <c r="C3218">
        <v>1.1697750000000001E-4</v>
      </c>
      <c r="E3218">
        <v>0.23550314465408803</v>
      </c>
      <c r="F3218">
        <v>0.28522012600000002</v>
      </c>
      <c r="G3218">
        <v>0.51600628930817616</v>
      </c>
    </row>
    <row r="3219" spans="1:7" x14ac:dyDescent="0.25">
      <c r="A3219">
        <v>3210</v>
      </c>
      <c r="B3219" s="21">
        <f t="shared" si="50"/>
        <v>9.0091194968553459E-2</v>
      </c>
      <c r="C3219">
        <v>1.198911E-4</v>
      </c>
      <c r="E3219">
        <v>9.0091194968553459E-2</v>
      </c>
      <c r="F3219">
        <v>0.160738994</v>
      </c>
      <c r="G3219">
        <v>0.28530817610062892</v>
      </c>
    </row>
    <row r="3220" spans="1:7" x14ac:dyDescent="0.25">
      <c r="A3220">
        <v>3211</v>
      </c>
      <c r="B3220" s="21">
        <f t="shared" si="50"/>
        <v>2.4956603773584905E-2</v>
      </c>
      <c r="C3220">
        <v>1.3096059999999999E-4</v>
      </c>
      <c r="E3220">
        <v>2.4956603773584905E-2</v>
      </c>
      <c r="F3220">
        <v>5.8342766999999997E-2</v>
      </c>
      <c r="G3220">
        <v>0.12487735849056604</v>
      </c>
    </row>
    <row r="3221" spans="1:7" x14ac:dyDescent="0.25">
      <c r="A3221">
        <v>3212</v>
      </c>
      <c r="B3221" s="21">
        <f t="shared" si="50"/>
        <v>0</v>
      </c>
      <c r="C3221">
        <v>1.46E-4</v>
      </c>
      <c r="E3221">
        <v>0</v>
      </c>
      <c r="F3221">
        <v>0</v>
      </c>
      <c r="G3221">
        <v>0</v>
      </c>
    </row>
    <row r="3222" spans="1:7" x14ac:dyDescent="0.25">
      <c r="A3222">
        <v>3213</v>
      </c>
      <c r="B3222" s="21">
        <f t="shared" si="50"/>
        <v>0</v>
      </c>
      <c r="C3222">
        <v>1.4520590000000001E-4</v>
      </c>
      <c r="E3222">
        <v>0</v>
      </c>
      <c r="F3222">
        <v>0</v>
      </c>
      <c r="G3222">
        <v>0</v>
      </c>
    </row>
    <row r="3223" spans="1:7" x14ac:dyDescent="0.25">
      <c r="A3223">
        <v>3214</v>
      </c>
      <c r="B3223" s="21">
        <f t="shared" si="50"/>
        <v>0</v>
      </c>
      <c r="C3223">
        <v>1.180078E-4</v>
      </c>
      <c r="E3223">
        <v>0</v>
      </c>
      <c r="F3223">
        <v>0</v>
      </c>
      <c r="G3223">
        <v>0</v>
      </c>
    </row>
    <row r="3224" spans="1:7" x14ac:dyDescent="0.25">
      <c r="A3224">
        <v>3215</v>
      </c>
      <c r="B3224" s="21">
        <f t="shared" si="50"/>
        <v>0</v>
      </c>
      <c r="C3224">
        <v>8.5720600000000001E-5</v>
      </c>
      <c r="E3224">
        <v>0</v>
      </c>
      <c r="F3224">
        <v>0</v>
      </c>
      <c r="G3224">
        <v>0</v>
      </c>
    </row>
    <row r="3225" spans="1:7" x14ac:dyDescent="0.25">
      <c r="A3225">
        <v>3216</v>
      </c>
      <c r="B3225" s="21">
        <f t="shared" si="50"/>
        <v>0</v>
      </c>
      <c r="C3225">
        <v>6.6351499999999997E-5</v>
      </c>
      <c r="E3225">
        <v>0</v>
      </c>
      <c r="F3225">
        <v>0</v>
      </c>
      <c r="G3225">
        <v>0</v>
      </c>
    </row>
    <row r="3226" spans="1:7" x14ac:dyDescent="0.25">
      <c r="A3226">
        <v>3217</v>
      </c>
      <c r="B3226" s="21">
        <f t="shared" si="50"/>
        <v>0</v>
      </c>
      <c r="C3226">
        <v>5.7175599999999995E-5</v>
      </c>
      <c r="E3226">
        <v>0</v>
      </c>
      <c r="F3226">
        <v>0</v>
      </c>
      <c r="G3226">
        <v>0</v>
      </c>
    </row>
    <row r="3227" spans="1:7" x14ac:dyDescent="0.25">
      <c r="A3227">
        <v>3218</v>
      </c>
      <c r="B3227" s="21">
        <f t="shared" si="50"/>
        <v>0</v>
      </c>
      <c r="C3227">
        <v>5.27987E-5</v>
      </c>
      <c r="E3227">
        <v>0</v>
      </c>
      <c r="F3227">
        <v>0</v>
      </c>
      <c r="G3227">
        <v>0</v>
      </c>
    </row>
    <row r="3228" spans="1:7" x14ac:dyDescent="0.25">
      <c r="A3228">
        <v>3219</v>
      </c>
      <c r="B3228" s="21">
        <f t="shared" si="50"/>
        <v>0</v>
      </c>
      <c r="C3228">
        <v>5.3392800000000001E-5</v>
      </c>
      <c r="E3228">
        <v>0</v>
      </c>
      <c r="F3228">
        <v>0</v>
      </c>
      <c r="G3228">
        <v>0</v>
      </c>
    </row>
    <row r="3229" spans="1:7" x14ac:dyDescent="0.25">
      <c r="A3229">
        <v>3220</v>
      </c>
      <c r="B3229" s="21">
        <f t="shared" si="50"/>
        <v>0</v>
      </c>
      <c r="C3229">
        <v>5.9270799999999995E-5</v>
      </c>
      <c r="E3229">
        <v>0</v>
      </c>
      <c r="F3229">
        <v>0</v>
      </c>
      <c r="G3229">
        <v>0</v>
      </c>
    </row>
    <row r="3230" spans="1:7" x14ac:dyDescent="0.25">
      <c r="A3230">
        <v>3221</v>
      </c>
      <c r="B3230" s="21">
        <f t="shared" si="50"/>
        <v>1.4898427672955976E-3</v>
      </c>
      <c r="C3230">
        <v>7.3880600000000005E-5</v>
      </c>
      <c r="E3230">
        <v>1.4898427672955976E-3</v>
      </c>
      <c r="F3230">
        <v>7.4492099999999995E-4</v>
      </c>
      <c r="G3230">
        <v>0</v>
      </c>
    </row>
    <row r="3231" spans="1:7" x14ac:dyDescent="0.25">
      <c r="A3231">
        <v>3222</v>
      </c>
      <c r="B3231" s="21">
        <f t="shared" si="50"/>
        <v>3.7770440251572328E-2</v>
      </c>
      <c r="C3231">
        <v>9.7361299999999999E-5</v>
      </c>
      <c r="E3231">
        <v>3.7770440251572328E-2</v>
      </c>
      <c r="F3231">
        <v>3.954717E-2</v>
      </c>
      <c r="G3231">
        <v>2.7927358490566039E-2</v>
      </c>
    </row>
    <row r="3232" spans="1:7" x14ac:dyDescent="0.25">
      <c r="A3232">
        <v>3223</v>
      </c>
      <c r="B3232" s="21">
        <f t="shared" si="50"/>
        <v>8.4078616352201263E-2</v>
      </c>
      <c r="C3232">
        <v>1.1029859999999999E-4</v>
      </c>
      <c r="E3232">
        <v>8.4078616352201263E-2</v>
      </c>
      <c r="F3232">
        <v>8.5773584999999999E-2</v>
      </c>
      <c r="G3232">
        <v>7.5858490566037731E-2</v>
      </c>
    </row>
    <row r="3233" spans="1:7" x14ac:dyDescent="0.25">
      <c r="A3233">
        <v>3224</v>
      </c>
      <c r="B3233" s="21">
        <f t="shared" si="50"/>
        <v>0.36946540880503148</v>
      </c>
      <c r="C3233">
        <v>1.147793E-4</v>
      </c>
      <c r="E3233">
        <v>0.36946540880503148</v>
      </c>
      <c r="F3233">
        <v>0.34160377400000003</v>
      </c>
      <c r="G3233">
        <v>0.57138364779874218</v>
      </c>
    </row>
    <row r="3234" spans="1:7" x14ac:dyDescent="0.25">
      <c r="A3234">
        <v>3225</v>
      </c>
      <c r="B3234" s="21">
        <f t="shared" si="50"/>
        <v>0.58138364779874208</v>
      </c>
      <c r="C3234">
        <v>1.1445720000000001E-4</v>
      </c>
      <c r="E3234">
        <v>0.58138364779874208</v>
      </c>
      <c r="F3234">
        <v>0.436698113</v>
      </c>
      <c r="G3234">
        <v>0.750062893081761</v>
      </c>
    </row>
    <row r="3235" spans="1:7" x14ac:dyDescent="0.25">
      <c r="A3235">
        <v>3226</v>
      </c>
      <c r="B3235" s="21">
        <f t="shared" si="50"/>
        <v>0.73707547169811327</v>
      </c>
      <c r="C3235">
        <v>1.121511E-4</v>
      </c>
      <c r="E3235">
        <v>0.73707547169811327</v>
      </c>
      <c r="F3235">
        <v>0.54072326999999998</v>
      </c>
      <c r="G3235">
        <v>0.81805031446540888</v>
      </c>
    </row>
    <row r="3236" spans="1:7" x14ac:dyDescent="0.25">
      <c r="A3236">
        <v>3227</v>
      </c>
      <c r="B3236" s="21">
        <f t="shared" si="50"/>
        <v>0.78135220125786153</v>
      </c>
      <c r="C3236">
        <v>1.098237E-4</v>
      </c>
      <c r="E3236">
        <v>0.78135220125786153</v>
      </c>
      <c r="F3236">
        <v>0.57820754699999999</v>
      </c>
      <c r="G3236">
        <v>0.80144654088050316</v>
      </c>
    </row>
    <row r="3237" spans="1:7" x14ac:dyDescent="0.25">
      <c r="A3237">
        <v>3228</v>
      </c>
      <c r="B3237" s="21">
        <f t="shared" si="50"/>
        <v>0.59188679245283016</v>
      </c>
      <c r="C3237">
        <v>1.089244E-4</v>
      </c>
      <c r="E3237">
        <v>0.59188679245283016</v>
      </c>
      <c r="F3237">
        <v>0.46155660399999998</v>
      </c>
      <c r="G3237">
        <v>0.59245283018867922</v>
      </c>
    </row>
    <row r="3238" spans="1:7" x14ac:dyDescent="0.25">
      <c r="A3238">
        <v>3229</v>
      </c>
      <c r="B3238" s="21">
        <f t="shared" si="50"/>
        <v>0.32305031446540877</v>
      </c>
      <c r="C3238">
        <v>1.098686E-4</v>
      </c>
      <c r="E3238">
        <v>0.32305031446540877</v>
      </c>
      <c r="F3238">
        <v>0.28540880499999999</v>
      </c>
      <c r="G3238">
        <v>0.32676100628930815</v>
      </c>
    </row>
    <row r="3239" spans="1:7" x14ac:dyDescent="0.25">
      <c r="A3239">
        <v>3230</v>
      </c>
      <c r="B3239" s="21">
        <f t="shared" si="50"/>
        <v>0.19767610062893082</v>
      </c>
      <c r="C3239">
        <v>1.0795499999999999E-4</v>
      </c>
      <c r="E3239">
        <v>0.19767610062893082</v>
      </c>
      <c r="F3239">
        <v>0.189009434</v>
      </c>
      <c r="G3239">
        <v>0.19629874213836479</v>
      </c>
    </row>
    <row r="3240" spans="1:7" x14ac:dyDescent="0.25">
      <c r="A3240">
        <v>3231</v>
      </c>
      <c r="B3240" s="21">
        <f t="shared" si="50"/>
        <v>0.10730188679245284</v>
      </c>
      <c r="C3240">
        <v>1.0966469999999999E-4</v>
      </c>
      <c r="E3240">
        <v>0.10730188679245284</v>
      </c>
      <c r="F3240">
        <v>0.10547326999999999</v>
      </c>
      <c r="G3240">
        <v>0.10102830188679245</v>
      </c>
    </row>
    <row r="3241" spans="1:7" x14ac:dyDescent="0.25">
      <c r="A3241">
        <v>3232</v>
      </c>
      <c r="B3241" s="21">
        <f t="shared" si="50"/>
        <v>0.11218238993710693</v>
      </c>
      <c r="C3241">
        <v>1.12923E-4</v>
      </c>
      <c r="E3241">
        <v>0.11218238993710693</v>
      </c>
      <c r="F3241">
        <v>0.110627358</v>
      </c>
      <c r="G3241">
        <v>0.103625786163522</v>
      </c>
    </row>
    <row r="3242" spans="1:7" x14ac:dyDescent="0.25">
      <c r="A3242">
        <v>3233</v>
      </c>
      <c r="B3242" s="21">
        <f t="shared" si="50"/>
        <v>8.8481132075471702E-2</v>
      </c>
      <c r="C3242">
        <v>1.1609889999999999E-4</v>
      </c>
      <c r="E3242">
        <v>8.8481132075471702E-2</v>
      </c>
      <c r="F3242">
        <v>9.0133647999999997E-2</v>
      </c>
      <c r="G3242">
        <v>8.1094339622641509E-2</v>
      </c>
    </row>
    <row r="3243" spans="1:7" x14ac:dyDescent="0.25">
      <c r="A3243">
        <v>3234</v>
      </c>
      <c r="B3243" s="21">
        <f t="shared" si="50"/>
        <v>6.9110062893081761E-2</v>
      </c>
      <c r="C3243">
        <v>1.2356920000000001E-4</v>
      </c>
      <c r="E3243">
        <v>6.9110062893081761E-2</v>
      </c>
      <c r="F3243">
        <v>8.0990566E-2</v>
      </c>
      <c r="G3243">
        <v>8.6493710691823905E-2</v>
      </c>
    </row>
    <row r="3244" spans="1:7" x14ac:dyDescent="0.25">
      <c r="A3244">
        <v>3235</v>
      </c>
      <c r="B3244" s="21">
        <f t="shared" si="50"/>
        <v>7.1034591194968546E-3</v>
      </c>
      <c r="C3244">
        <v>1.302117E-4</v>
      </c>
      <c r="E3244">
        <v>7.1034591194968546E-3</v>
      </c>
      <c r="F3244">
        <v>7.1355350000000001E-3</v>
      </c>
      <c r="G3244">
        <v>0</v>
      </c>
    </row>
    <row r="3245" spans="1:7" x14ac:dyDescent="0.25">
      <c r="A3245">
        <v>3236</v>
      </c>
      <c r="B3245" s="21">
        <f t="shared" si="50"/>
        <v>0</v>
      </c>
      <c r="C3245">
        <v>1.416562E-4</v>
      </c>
      <c r="E3245">
        <v>0</v>
      </c>
      <c r="F3245">
        <v>0</v>
      </c>
      <c r="G3245">
        <v>0</v>
      </c>
    </row>
    <row r="3246" spans="1:7" x14ac:dyDescent="0.25">
      <c r="A3246">
        <v>3237</v>
      </c>
      <c r="B3246" s="21">
        <f t="shared" si="50"/>
        <v>0</v>
      </c>
      <c r="C3246">
        <v>1.4054919999999997E-4</v>
      </c>
      <c r="E3246">
        <v>0</v>
      </c>
      <c r="F3246">
        <v>0</v>
      </c>
      <c r="G3246">
        <v>0</v>
      </c>
    </row>
    <row r="3247" spans="1:7" x14ac:dyDescent="0.25">
      <c r="A3247">
        <v>3238</v>
      </c>
      <c r="B3247" s="21">
        <f t="shared" si="50"/>
        <v>0</v>
      </c>
      <c r="C3247">
        <v>1.176789E-4</v>
      </c>
      <c r="E3247">
        <v>0</v>
      </c>
      <c r="F3247">
        <v>0</v>
      </c>
      <c r="G3247">
        <v>0</v>
      </c>
    </row>
    <row r="3248" spans="1:7" x14ac:dyDescent="0.25">
      <c r="A3248">
        <v>3239</v>
      </c>
      <c r="B3248" s="21">
        <f t="shared" si="50"/>
        <v>0</v>
      </c>
      <c r="C3248">
        <v>9.1839100000000006E-5</v>
      </c>
      <c r="E3248">
        <v>0</v>
      </c>
      <c r="F3248">
        <v>0</v>
      </c>
      <c r="G3248">
        <v>0</v>
      </c>
    </row>
    <row r="3249" spans="1:7" x14ac:dyDescent="0.25">
      <c r="A3249">
        <v>3240</v>
      </c>
      <c r="B3249" s="21">
        <f t="shared" si="50"/>
        <v>0</v>
      </c>
      <c r="C3249">
        <v>7.0904100000000004E-5</v>
      </c>
      <c r="E3249">
        <v>0</v>
      </c>
      <c r="F3249">
        <v>0</v>
      </c>
      <c r="G3249">
        <v>0</v>
      </c>
    </row>
    <row r="3250" spans="1:7" x14ac:dyDescent="0.25">
      <c r="A3250">
        <v>3241</v>
      </c>
      <c r="B3250" s="21">
        <f t="shared" si="50"/>
        <v>0</v>
      </c>
      <c r="C3250">
        <v>6.1324599999999999E-5</v>
      </c>
      <c r="E3250">
        <v>0</v>
      </c>
      <c r="F3250">
        <v>0</v>
      </c>
      <c r="G3250">
        <v>0</v>
      </c>
    </row>
    <row r="3251" spans="1:7" x14ac:dyDescent="0.25">
      <c r="A3251">
        <v>3242</v>
      </c>
      <c r="B3251" s="21">
        <f t="shared" si="50"/>
        <v>0</v>
      </c>
      <c r="C3251">
        <v>5.4774300000000002E-5</v>
      </c>
      <c r="E3251">
        <v>0</v>
      </c>
      <c r="F3251">
        <v>0</v>
      </c>
      <c r="G3251">
        <v>0</v>
      </c>
    </row>
    <row r="3252" spans="1:7" x14ac:dyDescent="0.25">
      <c r="A3252">
        <v>3243</v>
      </c>
      <c r="B3252" s="21">
        <f t="shared" si="50"/>
        <v>0</v>
      </c>
      <c r="C3252">
        <v>5.3235600000000002E-5</v>
      </c>
      <c r="E3252">
        <v>0</v>
      </c>
      <c r="F3252">
        <v>0</v>
      </c>
      <c r="G3252">
        <v>0</v>
      </c>
    </row>
    <row r="3253" spans="1:7" x14ac:dyDescent="0.25">
      <c r="A3253">
        <v>3244</v>
      </c>
      <c r="B3253" s="21">
        <f t="shared" si="50"/>
        <v>0</v>
      </c>
      <c r="C3253">
        <v>5.5111899999999997E-5</v>
      </c>
      <c r="E3253">
        <v>0</v>
      </c>
      <c r="F3253">
        <v>0</v>
      </c>
      <c r="G3253">
        <v>0</v>
      </c>
    </row>
    <row r="3254" spans="1:7" x14ac:dyDescent="0.25">
      <c r="A3254">
        <v>3245</v>
      </c>
      <c r="B3254" s="21">
        <f t="shared" si="50"/>
        <v>2.0279874213836476E-2</v>
      </c>
      <c r="C3254">
        <v>6.3547300000000001E-5</v>
      </c>
      <c r="E3254">
        <v>2.0279874213836476E-2</v>
      </c>
      <c r="F3254">
        <v>3.7367925000000003E-2</v>
      </c>
      <c r="G3254">
        <v>6.5754716981132069E-2</v>
      </c>
    </row>
    <row r="3255" spans="1:7" x14ac:dyDescent="0.25">
      <c r="A3255">
        <v>3246</v>
      </c>
      <c r="B3255" s="21">
        <f t="shared" si="50"/>
        <v>8.5990566037735847E-2</v>
      </c>
      <c r="C3255">
        <v>7.9113000000000013E-5</v>
      </c>
      <c r="E3255">
        <v>8.5990566037735847E-2</v>
      </c>
      <c r="F3255">
        <v>0.18004717000000001</v>
      </c>
      <c r="G3255">
        <v>0.34644654088050314</v>
      </c>
    </row>
    <row r="3256" spans="1:7" x14ac:dyDescent="0.25">
      <c r="A3256">
        <v>3247</v>
      </c>
      <c r="B3256" s="21">
        <f t="shared" si="50"/>
        <v>0.24294654088050316</v>
      </c>
      <c r="C3256">
        <v>9.86936E-5</v>
      </c>
      <c r="E3256">
        <v>0.24294654088050316</v>
      </c>
      <c r="F3256">
        <v>0.31055031399999999</v>
      </c>
      <c r="G3256">
        <v>0.59446540880503151</v>
      </c>
    </row>
    <row r="3257" spans="1:7" x14ac:dyDescent="0.25">
      <c r="A3257">
        <v>3248</v>
      </c>
      <c r="B3257" s="21">
        <f t="shared" si="50"/>
        <v>0.43106918238993708</v>
      </c>
      <c r="C3257">
        <v>1.1564790000000001E-4</v>
      </c>
      <c r="E3257">
        <v>0.43106918238993708</v>
      </c>
      <c r="F3257">
        <v>0.38246855299999999</v>
      </c>
      <c r="G3257">
        <v>0.71367924528301885</v>
      </c>
    </row>
    <row r="3258" spans="1:7" x14ac:dyDescent="0.25">
      <c r="A3258">
        <v>3249</v>
      </c>
      <c r="B3258" s="21">
        <f t="shared" si="50"/>
        <v>0.5235220125786163</v>
      </c>
      <c r="C3258">
        <v>1.259845E-4</v>
      </c>
      <c r="E3258">
        <v>0.5235220125786163</v>
      </c>
      <c r="F3258">
        <v>0.40608490600000002</v>
      </c>
      <c r="G3258">
        <v>0.66641509433962254</v>
      </c>
    </row>
    <row r="3259" spans="1:7" x14ac:dyDescent="0.25">
      <c r="A3259">
        <v>3250</v>
      </c>
      <c r="B3259" s="21">
        <f t="shared" si="50"/>
        <v>0.52220125786163518</v>
      </c>
      <c r="C3259">
        <v>1.2924759999999999E-4</v>
      </c>
      <c r="E3259">
        <v>0.52220125786163518</v>
      </c>
      <c r="F3259">
        <v>0.414496855</v>
      </c>
      <c r="G3259">
        <v>0.57053459119496852</v>
      </c>
    </row>
    <row r="3260" spans="1:7" x14ac:dyDescent="0.25">
      <c r="A3260">
        <v>3251</v>
      </c>
      <c r="B3260" s="21">
        <f t="shared" si="50"/>
        <v>0.58578616352201252</v>
      </c>
      <c r="C3260">
        <v>1.290432E-4</v>
      </c>
      <c r="E3260">
        <v>0.58578616352201252</v>
      </c>
      <c r="F3260">
        <v>0.45696540899999999</v>
      </c>
      <c r="G3260">
        <v>0.599685534591195</v>
      </c>
    </row>
    <row r="3261" spans="1:7" x14ac:dyDescent="0.25">
      <c r="A3261">
        <v>3252</v>
      </c>
      <c r="B3261" s="21">
        <f t="shared" si="50"/>
        <v>0.71487421383647809</v>
      </c>
      <c r="C3261">
        <v>1.309096E-4</v>
      </c>
      <c r="E3261">
        <v>0.71487421383647809</v>
      </c>
      <c r="F3261">
        <v>0.53522012600000002</v>
      </c>
      <c r="G3261">
        <v>0.7144654088050314</v>
      </c>
    </row>
    <row r="3262" spans="1:7" x14ac:dyDescent="0.25">
      <c r="A3262">
        <v>3253</v>
      </c>
      <c r="B3262" s="21">
        <f t="shared" si="50"/>
        <v>0.49817610062893081</v>
      </c>
      <c r="C3262">
        <v>1.2984650000000001E-4</v>
      </c>
      <c r="E3262">
        <v>0.49817610062893081</v>
      </c>
      <c r="F3262">
        <v>0.404292453</v>
      </c>
      <c r="G3262">
        <v>0.50713836477987417</v>
      </c>
    </row>
    <row r="3263" spans="1:7" x14ac:dyDescent="0.25">
      <c r="A3263">
        <v>3254</v>
      </c>
      <c r="B3263" s="21">
        <f t="shared" si="50"/>
        <v>0.41223270440251575</v>
      </c>
      <c r="C3263">
        <v>1.2821410000000001E-4</v>
      </c>
      <c r="E3263">
        <v>0.41223270440251575</v>
      </c>
      <c r="F3263">
        <v>0.34495282999999999</v>
      </c>
      <c r="G3263">
        <v>0.43858490566037739</v>
      </c>
    </row>
    <row r="3264" spans="1:7" x14ac:dyDescent="0.25">
      <c r="A3264">
        <v>3255</v>
      </c>
      <c r="B3264" s="21">
        <f t="shared" si="50"/>
        <v>0.29065094339622644</v>
      </c>
      <c r="C3264">
        <v>1.268079E-4</v>
      </c>
      <c r="E3264">
        <v>0.29065094339622644</v>
      </c>
      <c r="F3264">
        <v>0.26051886800000001</v>
      </c>
      <c r="G3264">
        <v>0.31880503144654088</v>
      </c>
    </row>
    <row r="3265" spans="1:7" x14ac:dyDescent="0.25">
      <c r="A3265">
        <v>3256</v>
      </c>
      <c r="B3265" s="21">
        <f t="shared" si="50"/>
        <v>0.38144654088050317</v>
      </c>
      <c r="C3265">
        <v>1.235024E-4</v>
      </c>
      <c r="E3265">
        <v>0.38144654088050317</v>
      </c>
      <c r="F3265">
        <v>0.344119497</v>
      </c>
      <c r="G3265">
        <v>0.59179245283018866</v>
      </c>
    </row>
    <row r="3266" spans="1:7" x14ac:dyDescent="0.25">
      <c r="A3266">
        <v>3257</v>
      </c>
      <c r="B3266" s="21">
        <f t="shared" si="50"/>
        <v>0.23687106918238993</v>
      </c>
      <c r="C3266">
        <v>1.21915E-4</v>
      </c>
      <c r="E3266">
        <v>0.23687106918238993</v>
      </c>
      <c r="F3266">
        <v>0.28926100599999999</v>
      </c>
      <c r="G3266">
        <v>0.52845911949685531</v>
      </c>
    </row>
    <row r="3267" spans="1:7" x14ac:dyDescent="0.25">
      <c r="A3267">
        <v>3258</v>
      </c>
      <c r="B3267" s="21">
        <f t="shared" si="50"/>
        <v>9.2893081761006288E-2</v>
      </c>
      <c r="C3267">
        <v>1.264494E-4</v>
      </c>
      <c r="E3267">
        <v>9.2893081761006288E-2</v>
      </c>
      <c r="F3267">
        <v>0.191336478</v>
      </c>
      <c r="G3267">
        <v>0.37352201257861634</v>
      </c>
    </row>
    <row r="3268" spans="1:7" x14ac:dyDescent="0.25">
      <c r="A3268">
        <v>3259</v>
      </c>
      <c r="B3268" s="21">
        <f t="shared" si="50"/>
        <v>2.6431761006289307E-2</v>
      </c>
      <c r="C3268">
        <v>1.3512929999999999E-4</v>
      </c>
      <c r="E3268">
        <v>2.6431761006289307E-2</v>
      </c>
      <c r="F3268">
        <v>5.9248427999999999E-2</v>
      </c>
      <c r="G3268">
        <v>0.12364465408805031</v>
      </c>
    </row>
    <row r="3269" spans="1:7" x14ac:dyDescent="0.25">
      <c r="A3269">
        <v>3260</v>
      </c>
      <c r="B3269" s="21">
        <f t="shared" si="50"/>
        <v>0</v>
      </c>
      <c r="C3269">
        <v>1.4357970000000001E-4</v>
      </c>
      <c r="E3269">
        <v>0</v>
      </c>
      <c r="F3269">
        <v>0</v>
      </c>
      <c r="G3269">
        <v>0</v>
      </c>
    </row>
    <row r="3270" spans="1:7" x14ac:dyDescent="0.25">
      <c r="A3270">
        <v>3261</v>
      </c>
      <c r="B3270" s="21">
        <f t="shared" ref="B3270:B3333" si="51">IF(rodzaj=$E$6,E3270,IF(rodzaj=$F$6,F3270,G3270))</f>
        <v>0</v>
      </c>
      <c r="C3270">
        <v>1.432677E-4</v>
      </c>
      <c r="E3270">
        <v>0</v>
      </c>
      <c r="F3270">
        <v>0</v>
      </c>
      <c r="G3270">
        <v>0</v>
      </c>
    </row>
    <row r="3271" spans="1:7" x14ac:dyDescent="0.25">
      <c r="A3271">
        <v>3262</v>
      </c>
      <c r="B3271" s="21">
        <f t="shared" si="51"/>
        <v>0</v>
      </c>
      <c r="C3271">
        <v>1.212984E-4</v>
      </c>
      <c r="E3271">
        <v>0</v>
      </c>
      <c r="F3271">
        <v>0</v>
      </c>
      <c r="G3271">
        <v>0</v>
      </c>
    </row>
    <row r="3272" spans="1:7" x14ac:dyDescent="0.25">
      <c r="A3272">
        <v>3263</v>
      </c>
      <c r="B3272" s="21">
        <f t="shared" si="51"/>
        <v>0</v>
      </c>
      <c r="C3272">
        <v>9.6342799999999995E-5</v>
      </c>
      <c r="E3272">
        <v>0</v>
      </c>
      <c r="F3272">
        <v>0</v>
      </c>
      <c r="G3272">
        <v>0</v>
      </c>
    </row>
    <row r="3273" spans="1:7" x14ac:dyDescent="0.25">
      <c r="A3273">
        <v>3264</v>
      </c>
      <c r="B3273" s="21">
        <f t="shared" si="51"/>
        <v>0</v>
      </c>
      <c r="C3273">
        <v>7.5599700000000001E-5</v>
      </c>
      <c r="E3273">
        <v>0</v>
      </c>
      <c r="F3273">
        <v>0</v>
      </c>
      <c r="G3273">
        <v>0</v>
      </c>
    </row>
    <row r="3274" spans="1:7" x14ac:dyDescent="0.25">
      <c r="A3274">
        <v>3265</v>
      </c>
      <c r="B3274" s="21">
        <f t="shared" si="51"/>
        <v>0</v>
      </c>
      <c r="C3274">
        <v>6.2067600000000002E-5</v>
      </c>
      <c r="E3274">
        <v>0</v>
      </c>
      <c r="F3274">
        <v>0</v>
      </c>
      <c r="G3274">
        <v>0</v>
      </c>
    </row>
    <row r="3275" spans="1:7" x14ac:dyDescent="0.25">
      <c r="A3275">
        <v>3266</v>
      </c>
      <c r="B3275" s="21">
        <f t="shared" si="51"/>
        <v>0</v>
      </c>
      <c r="C3275">
        <v>5.5445899999999997E-5</v>
      </c>
      <c r="E3275">
        <v>0</v>
      </c>
      <c r="F3275">
        <v>0</v>
      </c>
      <c r="G3275">
        <v>0</v>
      </c>
    </row>
    <row r="3276" spans="1:7" x14ac:dyDescent="0.25">
      <c r="A3276">
        <v>3267</v>
      </c>
      <c r="B3276" s="21">
        <f t="shared" si="51"/>
        <v>0</v>
      </c>
      <c r="C3276">
        <v>5.3393200000000002E-5</v>
      </c>
      <c r="E3276">
        <v>0</v>
      </c>
      <c r="F3276">
        <v>0</v>
      </c>
      <c r="G3276">
        <v>0</v>
      </c>
    </row>
    <row r="3277" spans="1:7" x14ac:dyDescent="0.25">
      <c r="A3277">
        <v>3268</v>
      </c>
      <c r="B3277" s="21">
        <f t="shared" si="51"/>
        <v>0</v>
      </c>
      <c r="C3277">
        <v>5.3998299999999994E-5</v>
      </c>
      <c r="E3277">
        <v>0</v>
      </c>
      <c r="F3277">
        <v>0</v>
      </c>
      <c r="G3277">
        <v>0</v>
      </c>
    </row>
    <row r="3278" spans="1:7" x14ac:dyDescent="0.25">
      <c r="A3278">
        <v>3269</v>
      </c>
      <c r="B3278" s="21">
        <f t="shared" si="51"/>
        <v>4.6364779874213832E-4</v>
      </c>
      <c r="C3278">
        <v>6.0992400000000002E-5</v>
      </c>
      <c r="E3278">
        <v>4.6364779874213832E-4</v>
      </c>
      <c r="F3278">
        <v>2.3182399999999999E-4</v>
      </c>
      <c r="G3278">
        <v>0</v>
      </c>
    </row>
    <row r="3279" spans="1:7" x14ac:dyDescent="0.25">
      <c r="A3279">
        <v>3270</v>
      </c>
      <c r="B3279" s="21">
        <f t="shared" si="51"/>
        <v>2.6779874213836478E-2</v>
      </c>
      <c r="C3279">
        <v>7.5006699999999988E-5</v>
      </c>
      <c r="E3279">
        <v>2.6779874213836478E-2</v>
      </c>
      <c r="F3279">
        <v>2.6801887E-2</v>
      </c>
      <c r="G3279">
        <v>1.4676415094339623E-2</v>
      </c>
    </row>
    <row r="3280" spans="1:7" x14ac:dyDescent="0.25">
      <c r="A3280">
        <v>3271</v>
      </c>
      <c r="B3280" s="21">
        <f t="shared" si="51"/>
        <v>5.7811320754716983E-2</v>
      </c>
      <c r="C3280">
        <v>9.2931799999999997E-5</v>
      </c>
      <c r="E3280">
        <v>5.7811320754716983E-2</v>
      </c>
      <c r="F3280">
        <v>5.8251572000000001E-2</v>
      </c>
      <c r="G3280">
        <v>4.6559748427672958E-2</v>
      </c>
    </row>
    <row r="3281" spans="1:7" x14ac:dyDescent="0.25">
      <c r="A3281">
        <v>3272</v>
      </c>
      <c r="B3281" s="21">
        <f t="shared" si="51"/>
        <v>9.3503144654088044E-2</v>
      </c>
      <c r="C3281">
        <v>1.134976E-4</v>
      </c>
      <c r="E3281">
        <v>9.3503144654088044E-2</v>
      </c>
      <c r="F3281">
        <v>9.2748427999999994E-2</v>
      </c>
      <c r="G3281">
        <v>8.3952830188679259E-2</v>
      </c>
    </row>
    <row r="3282" spans="1:7" x14ac:dyDescent="0.25">
      <c r="A3282">
        <v>3273</v>
      </c>
      <c r="B3282" s="21">
        <f t="shared" si="51"/>
        <v>0.11093081761006289</v>
      </c>
      <c r="C3282">
        <v>1.269892E-4</v>
      </c>
      <c r="E3282">
        <v>0.11093081761006289</v>
      </c>
      <c r="F3282">
        <v>0.109059748</v>
      </c>
      <c r="G3282">
        <v>0.10449685534591195</v>
      </c>
    </row>
    <row r="3283" spans="1:7" x14ac:dyDescent="0.25">
      <c r="A3283">
        <v>3274</v>
      </c>
      <c r="B3283" s="21">
        <f t="shared" si="51"/>
        <v>9.7342767295597488E-2</v>
      </c>
      <c r="C3283">
        <v>1.3128089999999999E-4</v>
      </c>
      <c r="E3283">
        <v>9.7342767295597488E-2</v>
      </c>
      <c r="F3283">
        <v>9.5955974999999999E-2</v>
      </c>
      <c r="G3283">
        <v>9.4814465408805032E-2</v>
      </c>
    </row>
    <row r="3284" spans="1:7" x14ac:dyDescent="0.25">
      <c r="A3284">
        <v>3275</v>
      </c>
      <c r="B3284" s="21">
        <f t="shared" si="51"/>
        <v>0.19969811320754716</v>
      </c>
      <c r="C3284">
        <v>1.2813519999999999E-4</v>
      </c>
      <c r="E3284">
        <v>0.19969811320754716</v>
      </c>
      <c r="F3284">
        <v>0.19102201299999999</v>
      </c>
      <c r="G3284">
        <v>0.20088364779874213</v>
      </c>
    </row>
    <row r="3285" spans="1:7" x14ac:dyDescent="0.25">
      <c r="A3285">
        <v>3276</v>
      </c>
      <c r="B3285" s="21">
        <f t="shared" si="51"/>
        <v>0.48446540880503142</v>
      </c>
      <c r="C3285">
        <v>1.2252499999999998E-4</v>
      </c>
      <c r="E3285">
        <v>0.48446540880503142</v>
      </c>
      <c r="F3285">
        <v>0.39724842799999999</v>
      </c>
      <c r="G3285">
        <v>0.48600628930817608</v>
      </c>
    </row>
    <row r="3286" spans="1:7" x14ac:dyDescent="0.25">
      <c r="A3286">
        <v>3277</v>
      </c>
      <c r="B3286" s="21">
        <f t="shared" si="51"/>
        <v>0.23958176100628931</v>
      </c>
      <c r="C3286">
        <v>1.171568E-4</v>
      </c>
      <c r="E3286">
        <v>0.23958176100628931</v>
      </c>
      <c r="F3286">
        <v>0.22622641499999999</v>
      </c>
      <c r="G3286">
        <v>0.241437106918239</v>
      </c>
    </row>
    <row r="3287" spans="1:7" x14ac:dyDescent="0.25">
      <c r="A3287">
        <v>3278</v>
      </c>
      <c r="B3287" s="21">
        <f t="shared" si="51"/>
        <v>0.10906289308176101</v>
      </c>
      <c r="C3287">
        <v>1.1052000000000001E-4</v>
      </c>
      <c r="E3287">
        <v>0.10906289308176101</v>
      </c>
      <c r="F3287">
        <v>0.10708805</v>
      </c>
      <c r="G3287">
        <v>0.10682075471698113</v>
      </c>
    </row>
    <row r="3288" spans="1:7" x14ac:dyDescent="0.25">
      <c r="A3288">
        <v>3279</v>
      </c>
      <c r="B3288" s="21">
        <f t="shared" si="51"/>
        <v>0.12136163522012579</v>
      </c>
      <c r="C3288">
        <v>1.025202E-4</v>
      </c>
      <c r="E3288">
        <v>0.12136163522012579</v>
      </c>
      <c r="F3288">
        <v>0.118902516</v>
      </c>
      <c r="G3288">
        <v>0.11541823899371069</v>
      </c>
    </row>
    <row r="3289" spans="1:7" x14ac:dyDescent="0.25">
      <c r="A3289">
        <v>3280</v>
      </c>
      <c r="B3289" s="21">
        <f t="shared" si="51"/>
        <v>0.17115408805031446</v>
      </c>
      <c r="C3289">
        <v>9.9699100000000002E-5</v>
      </c>
      <c r="E3289">
        <v>0.17115408805031446</v>
      </c>
      <c r="F3289">
        <v>0.166383648</v>
      </c>
      <c r="G3289">
        <v>0.1732547169811321</v>
      </c>
    </row>
    <row r="3290" spans="1:7" x14ac:dyDescent="0.25">
      <c r="A3290">
        <v>3281</v>
      </c>
      <c r="B3290" s="21">
        <f t="shared" si="51"/>
        <v>5.3050314465408803E-2</v>
      </c>
      <c r="C3290">
        <v>1.03107E-4</v>
      </c>
      <c r="E3290">
        <v>5.3050314465408803E-2</v>
      </c>
      <c r="F3290">
        <v>5.3270440000000002E-2</v>
      </c>
      <c r="G3290">
        <v>4.1518867924528302E-2</v>
      </c>
    </row>
    <row r="3291" spans="1:7" x14ac:dyDescent="0.25">
      <c r="A3291">
        <v>3282</v>
      </c>
      <c r="B3291" s="21">
        <f t="shared" si="51"/>
        <v>2.5418238993710693E-2</v>
      </c>
      <c r="C3291">
        <v>1.083286E-4</v>
      </c>
      <c r="E3291">
        <v>2.5418238993710693E-2</v>
      </c>
      <c r="F3291">
        <v>2.5213836E-2</v>
      </c>
      <c r="G3291">
        <v>1.3222012578616353E-2</v>
      </c>
    </row>
    <row r="3292" spans="1:7" x14ac:dyDescent="0.25">
      <c r="A3292">
        <v>3283</v>
      </c>
      <c r="B3292" s="21">
        <f t="shared" si="51"/>
        <v>2.0264779874213839E-3</v>
      </c>
      <c r="C3292">
        <v>1.2135830000000001E-4</v>
      </c>
      <c r="E3292">
        <v>2.0264779874213839E-3</v>
      </c>
      <c r="F3292">
        <v>1.013239E-3</v>
      </c>
      <c r="G3292">
        <v>0</v>
      </c>
    </row>
    <row r="3293" spans="1:7" x14ac:dyDescent="0.25">
      <c r="A3293">
        <v>3284</v>
      </c>
      <c r="B3293" s="21">
        <f t="shared" si="51"/>
        <v>0</v>
      </c>
      <c r="C3293">
        <v>1.3386459999999999E-4</v>
      </c>
      <c r="E3293">
        <v>0</v>
      </c>
      <c r="F3293">
        <v>0</v>
      </c>
      <c r="G3293">
        <v>0</v>
      </c>
    </row>
    <row r="3294" spans="1:7" x14ac:dyDescent="0.25">
      <c r="A3294">
        <v>3285</v>
      </c>
      <c r="B3294" s="21">
        <f t="shared" si="51"/>
        <v>0</v>
      </c>
      <c r="C3294">
        <v>1.3796669999999999E-4</v>
      </c>
      <c r="E3294">
        <v>0</v>
      </c>
      <c r="F3294">
        <v>0</v>
      </c>
      <c r="G3294">
        <v>0</v>
      </c>
    </row>
    <row r="3295" spans="1:7" x14ac:dyDescent="0.25">
      <c r="A3295">
        <v>3286</v>
      </c>
      <c r="B3295" s="21">
        <f t="shared" si="51"/>
        <v>0</v>
      </c>
      <c r="C3295">
        <v>1.126515E-4</v>
      </c>
      <c r="E3295">
        <v>0</v>
      </c>
      <c r="F3295">
        <v>0</v>
      </c>
      <c r="G3295">
        <v>0</v>
      </c>
    </row>
    <row r="3296" spans="1:7" x14ac:dyDescent="0.25">
      <c r="A3296">
        <v>3287</v>
      </c>
      <c r="B3296" s="21">
        <f t="shared" si="51"/>
        <v>0</v>
      </c>
      <c r="C3296">
        <v>8.5258000000000003E-5</v>
      </c>
      <c r="E3296">
        <v>0</v>
      </c>
      <c r="F3296">
        <v>0</v>
      </c>
      <c r="G3296">
        <v>0</v>
      </c>
    </row>
    <row r="3297" spans="1:7" x14ac:dyDescent="0.25">
      <c r="A3297">
        <v>3288</v>
      </c>
      <c r="B3297" s="21">
        <f t="shared" si="51"/>
        <v>0</v>
      </c>
      <c r="C3297">
        <v>6.5368200000000002E-5</v>
      </c>
      <c r="E3297">
        <v>0</v>
      </c>
      <c r="F3297">
        <v>0</v>
      </c>
      <c r="G3297">
        <v>0</v>
      </c>
    </row>
    <row r="3298" spans="1:7" x14ac:dyDescent="0.25">
      <c r="A3298">
        <v>3289</v>
      </c>
      <c r="B3298" s="21">
        <f t="shared" si="51"/>
        <v>0</v>
      </c>
      <c r="C3298">
        <v>5.5949699999999997E-5</v>
      </c>
      <c r="E3298">
        <v>0</v>
      </c>
      <c r="F3298">
        <v>0</v>
      </c>
      <c r="G3298">
        <v>0</v>
      </c>
    </row>
    <row r="3299" spans="1:7" x14ac:dyDescent="0.25">
      <c r="A3299">
        <v>3290</v>
      </c>
      <c r="B3299" s="21">
        <f t="shared" si="51"/>
        <v>0</v>
      </c>
      <c r="C3299">
        <v>5.3016099999999995E-5</v>
      </c>
      <c r="E3299">
        <v>0</v>
      </c>
      <c r="F3299">
        <v>0</v>
      </c>
      <c r="G3299">
        <v>0</v>
      </c>
    </row>
    <row r="3300" spans="1:7" x14ac:dyDescent="0.25">
      <c r="A3300">
        <v>3291</v>
      </c>
      <c r="B3300" s="21">
        <f t="shared" si="51"/>
        <v>0</v>
      </c>
      <c r="C3300">
        <v>5.2564600000000002E-5</v>
      </c>
      <c r="E3300">
        <v>0</v>
      </c>
      <c r="F3300">
        <v>0</v>
      </c>
      <c r="G3300">
        <v>0</v>
      </c>
    </row>
    <row r="3301" spans="1:7" x14ac:dyDescent="0.25">
      <c r="A3301">
        <v>3292</v>
      </c>
      <c r="B3301" s="21">
        <f t="shared" si="51"/>
        <v>0</v>
      </c>
      <c r="C3301">
        <v>5.8427999999999997E-5</v>
      </c>
      <c r="E3301">
        <v>0</v>
      </c>
      <c r="F3301">
        <v>0</v>
      </c>
      <c r="G3301">
        <v>0</v>
      </c>
    </row>
    <row r="3302" spans="1:7" x14ac:dyDescent="0.25">
      <c r="A3302">
        <v>3293</v>
      </c>
      <c r="B3302" s="21">
        <f t="shared" si="51"/>
        <v>2.2612578616352202E-3</v>
      </c>
      <c r="C3302">
        <v>7.1933899999999999E-5</v>
      </c>
      <c r="E3302">
        <v>2.2612578616352202E-3</v>
      </c>
      <c r="F3302">
        <v>1.154937E-3</v>
      </c>
      <c r="G3302">
        <v>0</v>
      </c>
    </row>
    <row r="3303" spans="1:7" x14ac:dyDescent="0.25">
      <c r="A3303">
        <v>3294</v>
      </c>
      <c r="B3303" s="21">
        <f t="shared" si="51"/>
        <v>2.9663522012578616E-2</v>
      </c>
      <c r="C3303">
        <v>9.3967499999999998E-5</v>
      </c>
      <c r="E3303">
        <v>2.9663522012578616E-2</v>
      </c>
      <c r="F3303">
        <v>2.9974843000000001E-2</v>
      </c>
      <c r="G3303">
        <v>1.7692767295597482E-2</v>
      </c>
    </row>
    <row r="3304" spans="1:7" x14ac:dyDescent="0.25">
      <c r="A3304">
        <v>3295</v>
      </c>
      <c r="B3304" s="21">
        <f t="shared" si="51"/>
        <v>7.5946540880503136E-2</v>
      </c>
      <c r="C3304">
        <v>1.0944040000000001E-4</v>
      </c>
      <c r="E3304">
        <v>7.5946540880503136E-2</v>
      </c>
      <c r="F3304">
        <v>7.7147799000000003E-2</v>
      </c>
      <c r="G3304">
        <v>6.6283018867924523E-2</v>
      </c>
    </row>
    <row r="3305" spans="1:7" x14ac:dyDescent="0.25">
      <c r="A3305">
        <v>3296</v>
      </c>
      <c r="B3305" s="21">
        <f t="shared" si="51"/>
        <v>0.21611006289308177</v>
      </c>
      <c r="C3305">
        <v>1.132113E-4</v>
      </c>
      <c r="E3305">
        <v>0.21611006289308177</v>
      </c>
      <c r="F3305">
        <v>0.211949686</v>
      </c>
      <c r="G3305">
        <v>0.25493710691823901</v>
      </c>
    </row>
    <row r="3306" spans="1:7" x14ac:dyDescent="0.25">
      <c r="A3306">
        <v>3297</v>
      </c>
      <c r="B3306" s="21">
        <f t="shared" si="51"/>
        <v>0.30458176100628931</v>
      </c>
      <c r="C3306">
        <v>1.1476389999999999E-4</v>
      </c>
      <c r="E3306">
        <v>0.30458176100628931</v>
      </c>
      <c r="F3306">
        <v>0.27339622600000002</v>
      </c>
      <c r="G3306">
        <v>0.33770440251572331</v>
      </c>
    </row>
    <row r="3307" spans="1:7" x14ac:dyDescent="0.25">
      <c r="A3307">
        <v>3298</v>
      </c>
      <c r="B3307" s="21">
        <f t="shared" si="51"/>
        <v>0.32701257861635225</v>
      </c>
      <c r="C3307">
        <v>1.0919880000000001E-4</v>
      </c>
      <c r="E3307">
        <v>0.32701257861635225</v>
      </c>
      <c r="F3307">
        <v>0.29015723300000001</v>
      </c>
      <c r="G3307">
        <v>0.34056603773584904</v>
      </c>
    </row>
    <row r="3308" spans="1:7" x14ac:dyDescent="0.25">
      <c r="A3308">
        <v>3299</v>
      </c>
      <c r="B3308" s="21">
        <f t="shared" si="51"/>
        <v>0.26141509433962262</v>
      </c>
      <c r="C3308">
        <v>1.0549910000000001E-4</v>
      </c>
      <c r="E3308">
        <v>0.26141509433962262</v>
      </c>
      <c r="F3308">
        <v>0.24512578600000001</v>
      </c>
      <c r="G3308">
        <v>0.26375471698113206</v>
      </c>
    </row>
    <row r="3309" spans="1:7" x14ac:dyDescent="0.25">
      <c r="A3309">
        <v>3300</v>
      </c>
      <c r="B3309" s="21">
        <f t="shared" si="51"/>
        <v>0.23136163522012579</v>
      </c>
      <c r="C3309">
        <v>1.048103E-4</v>
      </c>
      <c r="E3309">
        <v>0.23136163522012579</v>
      </c>
      <c r="F3309">
        <v>0.21926100600000001</v>
      </c>
      <c r="G3309">
        <v>0.23411949685534592</v>
      </c>
    </row>
    <row r="3310" spans="1:7" x14ac:dyDescent="0.25">
      <c r="A3310">
        <v>3301</v>
      </c>
      <c r="B3310" s="21">
        <f t="shared" si="51"/>
        <v>0.16019811320754718</v>
      </c>
      <c r="C3310">
        <v>1.078269E-4</v>
      </c>
      <c r="E3310">
        <v>0.16019811320754718</v>
      </c>
      <c r="F3310">
        <v>0.15490880500000001</v>
      </c>
      <c r="G3310">
        <v>0.16132389937106917</v>
      </c>
    </row>
    <row r="3311" spans="1:7" x14ac:dyDescent="0.25">
      <c r="A3311">
        <v>3302</v>
      </c>
      <c r="B3311" s="21">
        <f t="shared" si="51"/>
        <v>0.11279245283018868</v>
      </c>
      <c r="C3311">
        <v>1.0552350000000001E-4</v>
      </c>
      <c r="E3311">
        <v>0.11279245283018868</v>
      </c>
      <c r="F3311">
        <v>0.11065723299999999</v>
      </c>
      <c r="G3311">
        <v>0.11067924528301887</v>
      </c>
    </row>
    <row r="3312" spans="1:7" x14ac:dyDescent="0.25">
      <c r="A3312">
        <v>3303</v>
      </c>
      <c r="B3312" s="21">
        <f t="shared" si="51"/>
        <v>8.985849056603773E-2</v>
      </c>
      <c r="C3312">
        <v>1.1001380000000001E-4</v>
      </c>
      <c r="E3312">
        <v>8.985849056603773E-2</v>
      </c>
      <c r="F3312">
        <v>8.8867925E-2</v>
      </c>
      <c r="G3312">
        <v>8.4028301886792445E-2</v>
      </c>
    </row>
    <row r="3313" spans="1:7" x14ac:dyDescent="0.25">
      <c r="A3313">
        <v>3304</v>
      </c>
      <c r="B3313" s="21">
        <f t="shared" si="51"/>
        <v>7.6389937106918229E-2</v>
      </c>
      <c r="C3313">
        <v>1.1278730000000001E-4</v>
      </c>
      <c r="E3313">
        <v>7.6389937106918229E-2</v>
      </c>
      <c r="F3313">
        <v>7.5965408999999998E-2</v>
      </c>
      <c r="G3313">
        <v>6.7034591194968546E-2</v>
      </c>
    </row>
    <row r="3314" spans="1:7" x14ac:dyDescent="0.25">
      <c r="A3314">
        <v>3305</v>
      </c>
      <c r="B3314" s="21">
        <f t="shared" si="51"/>
        <v>6.2289308176100636E-2</v>
      </c>
      <c r="C3314">
        <v>1.1407089999999999E-4</v>
      </c>
      <c r="E3314">
        <v>6.2289308176100636E-2</v>
      </c>
      <c r="F3314">
        <v>6.2759434000000003E-2</v>
      </c>
      <c r="G3314">
        <v>5.1254716981132077E-2</v>
      </c>
    </row>
    <row r="3315" spans="1:7" x14ac:dyDescent="0.25">
      <c r="A3315">
        <v>3306</v>
      </c>
      <c r="B3315" s="21">
        <f t="shared" si="51"/>
        <v>5.4776729559748424E-2</v>
      </c>
      <c r="C3315">
        <v>1.193349E-4</v>
      </c>
      <c r="E3315">
        <v>5.4776729559748424E-2</v>
      </c>
      <c r="F3315">
        <v>5.9166666999999999E-2</v>
      </c>
      <c r="G3315">
        <v>5.1751572327044026E-2</v>
      </c>
    </row>
    <row r="3316" spans="1:7" x14ac:dyDescent="0.25">
      <c r="A3316">
        <v>3307</v>
      </c>
      <c r="B3316" s="21">
        <f t="shared" si="51"/>
        <v>1.798364779874214E-2</v>
      </c>
      <c r="C3316">
        <v>1.3222510000000001E-4</v>
      </c>
      <c r="E3316">
        <v>1.798364779874214E-2</v>
      </c>
      <c r="F3316">
        <v>2.2616351999999999E-2</v>
      </c>
      <c r="G3316">
        <v>2.1628930817610064E-2</v>
      </c>
    </row>
    <row r="3317" spans="1:7" x14ac:dyDescent="0.25">
      <c r="A3317">
        <v>3308</v>
      </c>
      <c r="B3317" s="21">
        <f t="shared" si="51"/>
        <v>0</v>
      </c>
      <c r="C3317">
        <v>1.4433950000000001E-4</v>
      </c>
      <c r="E3317">
        <v>0</v>
      </c>
      <c r="F3317">
        <v>0</v>
      </c>
      <c r="G3317">
        <v>0</v>
      </c>
    </row>
    <row r="3318" spans="1:7" x14ac:dyDescent="0.25">
      <c r="A3318">
        <v>3309</v>
      </c>
      <c r="B3318" s="21">
        <f t="shared" si="51"/>
        <v>0</v>
      </c>
      <c r="C3318">
        <v>1.4211950000000002E-4</v>
      </c>
      <c r="E3318">
        <v>0</v>
      </c>
      <c r="F3318">
        <v>0</v>
      </c>
      <c r="G3318">
        <v>0</v>
      </c>
    </row>
    <row r="3319" spans="1:7" x14ac:dyDescent="0.25">
      <c r="A3319">
        <v>3310</v>
      </c>
      <c r="B3319" s="21">
        <f t="shared" si="51"/>
        <v>0</v>
      </c>
      <c r="C3319">
        <v>1.1720859999999999E-4</v>
      </c>
      <c r="E3319">
        <v>0</v>
      </c>
      <c r="F3319">
        <v>0</v>
      </c>
      <c r="G3319">
        <v>0</v>
      </c>
    </row>
    <row r="3320" spans="1:7" x14ac:dyDescent="0.25">
      <c r="A3320">
        <v>3311</v>
      </c>
      <c r="B3320" s="21">
        <f t="shared" si="51"/>
        <v>0</v>
      </c>
      <c r="C3320">
        <v>8.5922399999999996E-5</v>
      </c>
      <c r="E3320">
        <v>0</v>
      </c>
      <c r="F3320">
        <v>0</v>
      </c>
      <c r="G3320">
        <v>0</v>
      </c>
    </row>
    <row r="3321" spans="1:7" x14ac:dyDescent="0.25">
      <c r="A3321">
        <v>3312</v>
      </c>
      <c r="B3321" s="21">
        <f t="shared" si="51"/>
        <v>0</v>
      </c>
      <c r="C3321">
        <v>6.4755800000000001E-5</v>
      </c>
      <c r="E3321">
        <v>0</v>
      </c>
      <c r="F3321">
        <v>0</v>
      </c>
      <c r="G3321">
        <v>0</v>
      </c>
    </row>
    <row r="3322" spans="1:7" x14ac:dyDescent="0.25">
      <c r="A3322">
        <v>3313</v>
      </c>
      <c r="B3322" s="21">
        <f t="shared" si="51"/>
        <v>0</v>
      </c>
      <c r="C3322">
        <v>5.6556099999999999E-5</v>
      </c>
      <c r="E3322">
        <v>0</v>
      </c>
      <c r="F3322">
        <v>0</v>
      </c>
      <c r="G3322">
        <v>0</v>
      </c>
    </row>
    <row r="3323" spans="1:7" x14ac:dyDescent="0.25">
      <c r="A3323">
        <v>3314</v>
      </c>
      <c r="B3323" s="21">
        <f t="shared" si="51"/>
        <v>0</v>
      </c>
      <c r="C3323">
        <v>5.3114999999999995E-5</v>
      </c>
      <c r="E3323">
        <v>0</v>
      </c>
      <c r="F3323">
        <v>0</v>
      </c>
      <c r="G3323">
        <v>0</v>
      </c>
    </row>
    <row r="3324" spans="1:7" x14ac:dyDescent="0.25">
      <c r="A3324">
        <v>3315</v>
      </c>
      <c r="B3324" s="21">
        <f t="shared" si="51"/>
        <v>0</v>
      </c>
      <c r="C3324">
        <v>5.1856600000000001E-5</v>
      </c>
      <c r="E3324">
        <v>0</v>
      </c>
      <c r="F3324">
        <v>0</v>
      </c>
      <c r="G3324">
        <v>0</v>
      </c>
    </row>
    <row r="3325" spans="1:7" x14ac:dyDescent="0.25">
      <c r="A3325">
        <v>3316</v>
      </c>
      <c r="B3325" s="21">
        <f t="shared" si="51"/>
        <v>0</v>
      </c>
      <c r="C3325">
        <v>5.7803800000000004E-5</v>
      </c>
      <c r="E3325">
        <v>0</v>
      </c>
      <c r="F3325">
        <v>0</v>
      </c>
      <c r="G3325">
        <v>0</v>
      </c>
    </row>
    <row r="3326" spans="1:7" x14ac:dyDescent="0.25">
      <c r="A3326">
        <v>3317</v>
      </c>
      <c r="B3326" s="21">
        <f t="shared" si="51"/>
        <v>4.1754716981132079E-3</v>
      </c>
      <c r="C3326">
        <v>7.2451499999999996E-5</v>
      </c>
      <c r="E3326">
        <v>4.1754716981132079E-3</v>
      </c>
      <c r="F3326">
        <v>3.315723E-3</v>
      </c>
      <c r="G3326">
        <v>0</v>
      </c>
    </row>
    <row r="3327" spans="1:7" x14ac:dyDescent="0.25">
      <c r="A3327">
        <v>3318</v>
      </c>
      <c r="B3327" s="21">
        <f t="shared" si="51"/>
        <v>3.808805031446541E-2</v>
      </c>
      <c r="C3327">
        <v>9.58043E-5</v>
      </c>
      <c r="E3327">
        <v>3.808805031446541E-2</v>
      </c>
      <c r="F3327">
        <v>3.9525156999999998E-2</v>
      </c>
      <c r="G3327">
        <v>2.7345597484276729E-2</v>
      </c>
    </row>
    <row r="3328" spans="1:7" x14ac:dyDescent="0.25">
      <c r="A3328">
        <v>3319</v>
      </c>
      <c r="B3328" s="21">
        <f t="shared" si="51"/>
        <v>0.15178616352201257</v>
      </c>
      <c r="C3328">
        <v>1.109771E-4</v>
      </c>
      <c r="E3328">
        <v>0.15178616352201257</v>
      </c>
      <c r="F3328">
        <v>0.168254717</v>
      </c>
      <c r="G3328">
        <v>0.20930817610062893</v>
      </c>
    </row>
    <row r="3329" spans="1:7" x14ac:dyDescent="0.25">
      <c r="A3329">
        <v>3320</v>
      </c>
      <c r="B3329" s="21">
        <f t="shared" si="51"/>
        <v>0.27379245283018866</v>
      </c>
      <c r="C3329">
        <v>1.117484E-4</v>
      </c>
      <c r="E3329">
        <v>0.27379245283018866</v>
      </c>
      <c r="F3329">
        <v>0.26617924500000001</v>
      </c>
      <c r="G3329">
        <v>0.36462264150943396</v>
      </c>
    </row>
    <row r="3330" spans="1:7" x14ac:dyDescent="0.25">
      <c r="A3330">
        <v>3321</v>
      </c>
      <c r="B3330" s="21">
        <f t="shared" si="51"/>
        <v>0.50632075471698113</v>
      </c>
      <c r="C3330">
        <v>1.109918E-4</v>
      </c>
      <c r="E3330">
        <v>0.50632075471698113</v>
      </c>
      <c r="F3330">
        <v>0.401965409</v>
      </c>
      <c r="G3330">
        <v>0.63974842767295603</v>
      </c>
    </row>
    <row r="3331" spans="1:7" x14ac:dyDescent="0.25">
      <c r="A3331">
        <v>3322</v>
      </c>
      <c r="B3331" s="21">
        <f t="shared" si="51"/>
        <v>0.77116352201257865</v>
      </c>
      <c r="C3331">
        <v>1.08144E-4</v>
      </c>
      <c r="E3331">
        <v>0.77116352201257865</v>
      </c>
      <c r="F3331">
        <v>0.57067610099999999</v>
      </c>
      <c r="G3331">
        <v>0.85411949685534594</v>
      </c>
    </row>
    <row r="3332" spans="1:7" x14ac:dyDescent="0.25">
      <c r="A3332">
        <v>3323</v>
      </c>
      <c r="B3332" s="21">
        <f t="shared" si="51"/>
        <v>0.83050314465408803</v>
      </c>
      <c r="C3332">
        <v>1.0258790000000001E-4</v>
      </c>
      <c r="E3332">
        <v>0.83050314465408803</v>
      </c>
      <c r="F3332">
        <v>0.62180817600000005</v>
      </c>
      <c r="G3332">
        <v>0.85103773584905662</v>
      </c>
    </row>
    <row r="3333" spans="1:7" x14ac:dyDescent="0.25">
      <c r="A3333">
        <v>3324</v>
      </c>
      <c r="B3333" s="21">
        <f t="shared" si="51"/>
        <v>0.84572327044025164</v>
      </c>
      <c r="C3333">
        <v>1.045011E-4</v>
      </c>
      <c r="E3333">
        <v>0.84572327044025164</v>
      </c>
      <c r="F3333">
        <v>0.63735849099999997</v>
      </c>
      <c r="G3333">
        <v>0.84515723270440246</v>
      </c>
    </row>
    <row r="3334" spans="1:7" x14ac:dyDescent="0.25">
      <c r="A3334">
        <v>3325</v>
      </c>
      <c r="B3334" s="21">
        <f t="shared" ref="B3334:B3397" si="52">IF(rodzaj=$E$6,E3334,IF(rodzaj=$F$6,F3334,G3334))</f>
        <v>0.78443396226415096</v>
      </c>
      <c r="C3334">
        <v>1.081574E-4</v>
      </c>
      <c r="E3334">
        <v>0.78443396226415096</v>
      </c>
      <c r="F3334">
        <v>0.58654088100000001</v>
      </c>
      <c r="G3334">
        <v>0.80097484276729558</v>
      </c>
    </row>
    <row r="3335" spans="1:7" x14ac:dyDescent="0.25">
      <c r="A3335">
        <v>3326</v>
      </c>
      <c r="B3335" s="21">
        <f t="shared" si="52"/>
        <v>0.72091194968553463</v>
      </c>
      <c r="C3335">
        <v>1.0729069999999999E-4</v>
      </c>
      <c r="E3335">
        <v>0.72091194968553463</v>
      </c>
      <c r="F3335">
        <v>0.53512578600000005</v>
      </c>
      <c r="G3335">
        <v>0.79163522012578624</v>
      </c>
    </row>
    <row r="3336" spans="1:7" x14ac:dyDescent="0.25">
      <c r="A3336">
        <v>3327</v>
      </c>
      <c r="B3336" s="21">
        <f t="shared" si="52"/>
        <v>0.62078616352201255</v>
      </c>
      <c r="C3336">
        <v>1.092791E-4</v>
      </c>
      <c r="E3336">
        <v>0.62078616352201255</v>
      </c>
      <c r="F3336">
        <v>0.460707547</v>
      </c>
      <c r="G3336">
        <v>0.78446540880503146</v>
      </c>
    </row>
    <row r="3337" spans="1:7" x14ac:dyDescent="0.25">
      <c r="A3337">
        <v>3328</v>
      </c>
      <c r="B3337" s="21">
        <f t="shared" si="52"/>
        <v>0.42132075471698111</v>
      </c>
      <c r="C3337">
        <v>1.1239979999999999E-4</v>
      </c>
      <c r="E3337">
        <v>0.42132075471698111</v>
      </c>
      <c r="F3337">
        <v>0.36833333299999999</v>
      </c>
      <c r="G3337">
        <v>0.67169811320754713</v>
      </c>
    </row>
    <row r="3338" spans="1:7" x14ac:dyDescent="0.25">
      <c r="A3338">
        <v>3329</v>
      </c>
      <c r="B3338" s="21">
        <f t="shared" si="52"/>
        <v>0.25377358490566038</v>
      </c>
      <c r="C3338">
        <v>1.164905E-4</v>
      </c>
      <c r="E3338">
        <v>0.25377358490566038</v>
      </c>
      <c r="F3338">
        <v>0.31213836499999997</v>
      </c>
      <c r="G3338">
        <v>0.59562893081761004</v>
      </c>
    </row>
    <row r="3339" spans="1:7" x14ac:dyDescent="0.25">
      <c r="A3339">
        <v>3330</v>
      </c>
      <c r="B3339" s="21">
        <f t="shared" si="52"/>
        <v>9.321698113207548E-2</v>
      </c>
      <c r="C3339">
        <v>1.2150890000000001E-4</v>
      </c>
      <c r="E3339">
        <v>9.321698113207548E-2</v>
      </c>
      <c r="F3339">
        <v>0.24663521999999999</v>
      </c>
      <c r="G3339">
        <v>0.53830188679245283</v>
      </c>
    </row>
    <row r="3340" spans="1:7" x14ac:dyDescent="0.25">
      <c r="A3340">
        <v>3331</v>
      </c>
      <c r="B3340" s="21">
        <f t="shared" si="52"/>
        <v>3.1849056603773587E-2</v>
      </c>
      <c r="C3340">
        <v>1.3296719999999999E-4</v>
      </c>
      <c r="E3340">
        <v>3.1849056603773587E-2</v>
      </c>
      <c r="F3340">
        <v>8.3679244999999999E-2</v>
      </c>
      <c r="G3340">
        <v>0.18962578616352202</v>
      </c>
    </row>
    <row r="3341" spans="1:7" x14ac:dyDescent="0.25">
      <c r="A3341">
        <v>3332</v>
      </c>
      <c r="B3341" s="21">
        <f t="shared" si="52"/>
        <v>0</v>
      </c>
      <c r="C3341">
        <v>1.4573989999999999E-4</v>
      </c>
      <c r="E3341">
        <v>0</v>
      </c>
      <c r="F3341">
        <v>0</v>
      </c>
      <c r="G3341">
        <v>0</v>
      </c>
    </row>
    <row r="3342" spans="1:7" x14ac:dyDescent="0.25">
      <c r="A3342">
        <v>3333</v>
      </c>
      <c r="B3342" s="21">
        <f t="shared" si="52"/>
        <v>0</v>
      </c>
      <c r="C3342">
        <v>1.4474209999999998E-4</v>
      </c>
      <c r="E3342">
        <v>0</v>
      </c>
      <c r="F3342">
        <v>0</v>
      </c>
      <c r="G3342">
        <v>0</v>
      </c>
    </row>
    <row r="3343" spans="1:7" x14ac:dyDescent="0.25">
      <c r="A3343">
        <v>3334</v>
      </c>
      <c r="B3343" s="21">
        <f t="shared" si="52"/>
        <v>0</v>
      </c>
      <c r="C3343">
        <v>1.188876E-4</v>
      </c>
      <c r="E3343">
        <v>0</v>
      </c>
      <c r="F3343">
        <v>0</v>
      </c>
      <c r="G3343">
        <v>0</v>
      </c>
    </row>
    <row r="3344" spans="1:7" x14ac:dyDescent="0.25">
      <c r="A3344">
        <v>3335</v>
      </c>
      <c r="B3344" s="21">
        <f t="shared" si="52"/>
        <v>0</v>
      </c>
      <c r="C3344">
        <v>8.7519400000000001E-5</v>
      </c>
      <c r="E3344">
        <v>0</v>
      </c>
      <c r="F3344">
        <v>0</v>
      </c>
      <c r="G3344">
        <v>0</v>
      </c>
    </row>
    <row r="3345" spans="1:7" x14ac:dyDescent="0.25">
      <c r="A3345">
        <v>3336</v>
      </c>
      <c r="B3345" s="21">
        <f t="shared" si="52"/>
        <v>0</v>
      </c>
      <c r="C3345">
        <v>6.6477000000000007E-5</v>
      </c>
      <c r="E3345">
        <v>0</v>
      </c>
      <c r="F3345">
        <v>0</v>
      </c>
      <c r="G3345">
        <v>0</v>
      </c>
    </row>
    <row r="3346" spans="1:7" x14ac:dyDescent="0.25">
      <c r="A3346">
        <v>3337</v>
      </c>
      <c r="B3346" s="21">
        <f t="shared" si="52"/>
        <v>0</v>
      </c>
      <c r="C3346">
        <v>5.6517199999999995E-5</v>
      </c>
      <c r="E3346">
        <v>0</v>
      </c>
      <c r="F3346">
        <v>0</v>
      </c>
      <c r="G3346">
        <v>0</v>
      </c>
    </row>
    <row r="3347" spans="1:7" x14ac:dyDescent="0.25">
      <c r="A3347">
        <v>3338</v>
      </c>
      <c r="B3347" s="21">
        <f t="shared" si="52"/>
        <v>0</v>
      </c>
      <c r="C3347">
        <v>5.2894500000000007E-5</v>
      </c>
      <c r="E3347">
        <v>0</v>
      </c>
      <c r="F3347">
        <v>0</v>
      </c>
      <c r="G3347">
        <v>0</v>
      </c>
    </row>
    <row r="3348" spans="1:7" x14ac:dyDescent="0.25">
      <c r="A3348">
        <v>3339</v>
      </c>
      <c r="B3348" s="21">
        <f t="shared" si="52"/>
        <v>0</v>
      </c>
      <c r="C3348">
        <v>5.2490100000000001E-5</v>
      </c>
      <c r="E3348">
        <v>0</v>
      </c>
      <c r="F3348">
        <v>0</v>
      </c>
      <c r="G3348">
        <v>0</v>
      </c>
    </row>
    <row r="3349" spans="1:7" x14ac:dyDescent="0.25">
      <c r="A3349">
        <v>3340</v>
      </c>
      <c r="B3349" s="21">
        <f t="shared" si="52"/>
        <v>0</v>
      </c>
      <c r="C3349">
        <v>5.92917E-5</v>
      </c>
      <c r="E3349">
        <v>0</v>
      </c>
      <c r="F3349">
        <v>0</v>
      </c>
      <c r="G3349">
        <v>0</v>
      </c>
    </row>
    <row r="3350" spans="1:7" x14ac:dyDescent="0.25">
      <c r="A3350">
        <v>3341</v>
      </c>
      <c r="B3350" s="21">
        <f t="shared" si="52"/>
        <v>2.9994968553459119E-2</v>
      </c>
      <c r="C3350">
        <v>7.3441000000000004E-5</v>
      </c>
      <c r="E3350">
        <v>2.9994968553459119E-2</v>
      </c>
      <c r="F3350">
        <v>7.6584905999999994E-2</v>
      </c>
      <c r="G3350">
        <v>0.17367295597484275</v>
      </c>
    </row>
    <row r="3351" spans="1:7" x14ac:dyDescent="0.25">
      <c r="A3351">
        <v>3342</v>
      </c>
      <c r="B3351" s="21">
        <f t="shared" si="52"/>
        <v>8.5534591194968548E-2</v>
      </c>
      <c r="C3351">
        <v>9.644539999999999E-5</v>
      </c>
      <c r="E3351">
        <v>8.5534591194968548E-2</v>
      </c>
      <c r="F3351">
        <v>0.25048742099999999</v>
      </c>
      <c r="G3351">
        <v>0.55188679245283023</v>
      </c>
    </row>
    <row r="3352" spans="1:7" x14ac:dyDescent="0.25">
      <c r="A3352">
        <v>3343</v>
      </c>
      <c r="B3352" s="21">
        <f t="shared" si="52"/>
        <v>0.28150314465408804</v>
      </c>
      <c r="C3352">
        <v>1.10394E-4</v>
      </c>
      <c r="E3352">
        <v>0.28150314465408804</v>
      </c>
      <c r="F3352">
        <v>0.36654088099999999</v>
      </c>
      <c r="G3352">
        <v>0.76264150943396225</v>
      </c>
    </row>
    <row r="3353" spans="1:7" x14ac:dyDescent="0.25">
      <c r="A3353">
        <v>3344</v>
      </c>
      <c r="B3353" s="21">
        <f t="shared" si="52"/>
        <v>0.49377358490566037</v>
      </c>
      <c r="C3353">
        <v>1.090394E-4</v>
      </c>
      <c r="E3353">
        <v>0.49377358490566037</v>
      </c>
      <c r="F3353">
        <v>0.420204403</v>
      </c>
      <c r="G3353">
        <v>0.82682389937106926</v>
      </c>
    </row>
    <row r="3354" spans="1:7" x14ac:dyDescent="0.25">
      <c r="A3354">
        <v>3345</v>
      </c>
      <c r="B3354" s="21">
        <f t="shared" si="52"/>
        <v>0.6622327044025158</v>
      </c>
      <c r="C3354">
        <v>1.0928380000000001E-4</v>
      </c>
      <c r="E3354">
        <v>0.6622327044025158</v>
      </c>
      <c r="F3354">
        <v>0.49124213799999999</v>
      </c>
      <c r="G3354">
        <v>0.85018867924528296</v>
      </c>
    </row>
    <row r="3355" spans="1:7" x14ac:dyDescent="0.25">
      <c r="A3355">
        <v>3346</v>
      </c>
      <c r="B3355" s="21">
        <f t="shared" si="52"/>
        <v>0.76927672955974846</v>
      </c>
      <c r="C3355">
        <v>1.0544049999999999E-4</v>
      </c>
      <c r="E3355">
        <v>0.76927672955974846</v>
      </c>
      <c r="F3355">
        <v>0.57127358500000003</v>
      </c>
      <c r="G3355">
        <v>0.85103773584905662</v>
      </c>
    </row>
    <row r="3356" spans="1:7" x14ac:dyDescent="0.25">
      <c r="A3356">
        <v>3347</v>
      </c>
      <c r="B3356" s="21">
        <f t="shared" si="52"/>
        <v>0.819308176100629</v>
      </c>
      <c r="C3356">
        <v>1.033332E-4</v>
      </c>
      <c r="E3356">
        <v>0.819308176100629</v>
      </c>
      <c r="F3356">
        <v>0.61517295599999999</v>
      </c>
      <c r="G3356">
        <v>0.8394654088050314</v>
      </c>
    </row>
    <row r="3357" spans="1:7" x14ac:dyDescent="0.25">
      <c r="A3357">
        <v>3348</v>
      </c>
      <c r="B3357" s="21">
        <f t="shared" si="52"/>
        <v>0.83330188679245287</v>
      </c>
      <c r="C3357">
        <v>1.0164190000000001E-4</v>
      </c>
      <c r="E3357">
        <v>0.83330188679245287</v>
      </c>
      <c r="F3357">
        <v>0.62962264199999995</v>
      </c>
      <c r="G3357">
        <v>0.83273584905660369</v>
      </c>
    </row>
    <row r="3358" spans="1:7" x14ac:dyDescent="0.25">
      <c r="A3358">
        <v>3349</v>
      </c>
      <c r="B3358" s="21">
        <f t="shared" si="52"/>
        <v>0.8058176100628931</v>
      </c>
      <c r="C3358">
        <v>1.0185339999999999E-4</v>
      </c>
      <c r="E3358">
        <v>0.8058176100628931</v>
      </c>
      <c r="F3358">
        <v>0.60589622600000004</v>
      </c>
      <c r="G3358">
        <v>0.82229559748427672</v>
      </c>
    </row>
    <row r="3359" spans="1:7" x14ac:dyDescent="0.25">
      <c r="A3359">
        <v>3350</v>
      </c>
      <c r="B3359" s="21">
        <f t="shared" si="52"/>
        <v>0.74088050314465403</v>
      </c>
      <c r="C3359">
        <v>1.044817E-4</v>
      </c>
      <c r="E3359">
        <v>0.74088050314465403</v>
      </c>
      <c r="F3359">
        <v>0.55092767300000001</v>
      </c>
      <c r="G3359">
        <v>0.81179245283018864</v>
      </c>
    </row>
    <row r="3360" spans="1:7" x14ac:dyDescent="0.25">
      <c r="A3360">
        <v>3351</v>
      </c>
      <c r="B3360" s="21">
        <f t="shared" si="52"/>
        <v>0.63154088050314461</v>
      </c>
      <c r="C3360">
        <v>1.0929140000000001E-4</v>
      </c>
      <c r="E3360">
        <v>0.63154088050314461</v>
      </c>
      <c r="F3360">
        <v>0.46841195000000002</v>
      </c>
      <c r="G3360">
        <v>0.79654088050314464</v>
      </c>
    </row>
    <row r="3361" spans="1:7" x14ac:dyDescent="0.25">
      <c r="A3361">
        <v>3352</v>
      </c>
      <c r="B3361" s="21">
        <f t="shared" si="52"/>
        <v>0.47320754716981128</v>
      </c>
      <c r="C3361">
        <v>1.156275E-4</v>
      </c>
      <c r="E3361">
        <v>0.47320754716981128</v>
      </c>
      <c r="F3361">
        <v>0.39391509400000002</v>
      </c>
      <c r="G3361">
        <v>0.76474842767295603</v>
      </c>
    </row>
    <row r="3362" spans="1:7" x14ac:dyDescent="0.25">
      <c r="A3362">
        <v>3353</v>
      </c>
      <c r="B3362" s="21">
        <f t="shared" si="52"/>
        <v>0.27946855345911953</v>
      </c>
      <c r="C3362">
        <v>1.189224E-4</v>
      </c>
      <c r="E3362">
        <v>0.27946855345911953</v>
      </c>
      <c r="F3362">
        <v>0.34539308200000002</v>
      </c>
      <c r="G3362">
        <v>0.70308176100628939</v>
      </c>
    </row>
    <row r="3363" spans="1:7" x14ac:dyDescent="0.25">
      <c r="A3363">
        <v>3354</v>
      </c>
      <c r="B3363" s="21">
        <f t="shared" si="52"/>
        <v>9.5641509433962255E-2</v>
      </c>
      <c r="C3363">
        <v>1.24158E-4</v>
      </c>
      <c r="E3363">
        <v>9.5641509433962255E-2</v>
      </c>
      <c r="F3363">
        <v>0.23911949699999999</v>
      </c>
      <c r="G3363">
        <v>0.51147798742138362</v>
      </c>
    </row>
    <row r="3364" spans="1:7" x14ac:dyDescent="0.25">
      <c r="A3364">
        <v>3355</v>
      </c>
      <c r="B3364" s="21">
        <f t="shared" si="52"/>
        <v>3.2613207547169808E-2</v>
      </c>
      <c r="C3364">
        <v>1.3459750000000001E-4</v>
      </c>
      <c r="E3364">
        <v>3.2613207547169808E-2</v>
      </c>
      <c r="F3364">
        <v>7.9344339999999999E-2</v>
      </c>
      <c r="G3364">
        <v>0.17322012578616353</v>
      </c>
    </row>
    <row r="3365" spans="1:7" x14ac:dyDescent="0.25">
      <c r="A3365">
        <v>3356</v>
      </c>
      <c r="B3365" s="21">
        <f t="shared" si="52"/>
        <v>0</v>
      </c>
      <c r="C3365">
        <v>1.4847220000000001E-4</v>
      </c>
      <c r="E3365">
        <v>0</v>
      </c>
      <c r="F3365">
        <v>0</v>
      </c>
      <c r="G3365">
        <v>0</v>
      </c>
    </row>
    <row r="3366" spans="1:7" x14ac:dyDescent="0.25">
      <c r="A3366">
        <v>3357</v>
      </c>
      <c r="B3366" s="21">
        <f t="shared" si="52"/>
        <v>0</v>
      </c>
      <c r="C3366">
        <v>1.44167E-4</v>
      </c>
      <c r="E3366">
        <v>0</v>
      </c>
      <c r="F3366">
        <v>0</v>
      </c>
      <c r="G3366">
        <v>0</v>
      </c>
    </row>
    <row r="3367" spans="1:7" x14ac:dyDescent="0.25">
      <c r="A3367">
        <v>3358</v>
      </c>
      <c r="B3367" s="21">
        <f t="shared" si="52"/>
        <v>0</v>
      </c>
      <c r="C3367">
        <v>1.1553299999999999E-4</v>
      </c>
      <c r="E3367">
        <v>0</v>
      </c>
      <c r="F3367">
        <v>0</v>
      </c>
      <c r="G3367">
        <v>0</v>
      </c>
    </row>
    <row r="3368" spans="1:7" x14ac:dyDescent="0.25">
      <c r="A3368">
        <v>3359</v>
      </c>
      <c r="B3368" s="21">
        <f t="shared" si="52"/>
        <v>0</v>
      </c>
      <c r="C3368">
        <v>8.5243500000000005E-5</v>
      </c>
      <c r="E3368">
        <v>0</v>
      </c>
      <c r="F3368">
        <v>0</v>
      </c>
      <c r="G3368">
        <v>0</v>
      </c>
    </row>
    <row r="3369" spans="1:7" x14ac:dyDescent="0.25">
      <c r="A3369">
        <v>3360</v>
      </c>
      <c r="B3369" s="21">
        <f t="shared" si="52"/>
        <v>0</v>
      </c>
      <c r="C3369">
        <v>6.5370799999999994E-5</v>
      </c>
      <c r="E3369">
        <v>0</v>
      </c>
      <c r="F3369">
        <v>0</v>
      </c>
      <c r="G3369">
        <v>0</v>
      </c>
    </row>
    <row r="3370" spans="1:7" x14ac:dyDescent="0.25">
      <c r="A3370">
        <v>3361</v>
      </c>
      <c r="B3370" s="21">
        <f t="shared" si="52"/>
        <v>0</v>
      </c>
      <c r="C3370">
        <v>5.6391299999999997E-5</v>
      </c>
      <c r="E3370">
        <v>0</v>
      </c>
      <c r="F3370">
        <v>0</v>
      </c>
      <c r="G3370">
        <v>0</v>
      </c>
    </row>
    <row r="3371" spans="1:7" x14ac:dyDescent="0.25">
      <c r="A3371">
        <v>3362</v>
      </c>
      <c r="B3371" s="21">
        <f t="shared" si="52"/>
        <v>0</v>
      </c>
      <c r="C3371">
        <v>5.2289999999999996E-5</v>
      </c>
      <c r="E3371">
        <v>0</v>
      </c>
      <c r="F3371">
        <v>0</v>
      </c>
      <c r="G3371">
        <v>0</v>
      </c>
    </row>
    <row r="3372" spans="1:7" x14ac:dyDescent="0.25">
      <c r="A3372">
        <v>3363</v>
      </c>
      <c r="B3372" s="21">
        <f t="shared" si="52"/>
        <v>0</v>
      </c>
      <c r="C3372">
        <v>5.20541E-5</v>
      </c>
      <c r="E3372">
        <v>0</v>
      </c>
      <c r="F3372">
        <v>0</v>
      </c>
      <c r="G3372">
        <v>0</v>
      </c>
    </row>
    <row r="3373" spans="1:7" x14ac:dyDescent="0.25">
      <c r="A3373">
        <v>3364</v>
      </c>
      <c r="B3373" s="21">
        <f t="shared" si="52"/>
        <v>0</v>
      </c>
      <c r="C3373">
        <v>5.79411E-5</v>
      </c>
      <c r="E3373">
        <v>0</v>
      </c>
      <c r="F3373">
        <v>0</v>
      </c>
      <c r="G3373">
        <v>0</v>
      </c>
    </row>
    <row r="3374" spans="1:7" x14ac:dyDescent="0.25">
      <c r="A3374">
        <v>3365</v>
      </c>
      <c r="B3374" s="21">
        <f t="shared" si="52"/>
        <v>3.0181761006289307E-2</v>
      </c>
      <c r="C3374">
        <v>7.3120599999999992E-5</v>
      </c>
      <c r="E3374">
        <v>3.0181761006289307E-2</v>
      </c>
      <c r="F3374">
        <v>7.1819181999999995E-2</v>
      </c>
      <c r="G3374">
        <v>0.15700628930817609</v>
      </c>
    </row>
    <row r="3375" spans="1:7" x14ac:dyDescent="0.25">
      <c r="A3375">
        <v>3366</v>
      </c>
      <c r="B3375" s="21">
        <f t="shared" si="52"/>
        <v>8.8424528301886796E-2</v>
      </c>
      <c r="C3375">
        <v>9.7806399999999992E-5</v>
      </c>
      <c r="E3375">
        <v>8.8424528301886796E-2</v>
      </c>
      <c r="F3375">
        <v>0.236210692</v>
      </c>
      <c r="G3375">
        <v>0.50522012578616349</v>
      </c>
    </row>
    <row r="3376" spans="1:7" x14ac:dyDescent="0.25">
      <c r="A3376">
        <v>3367</v>
      </c>
      <c r="B3376" s="21">
        <f t="shared" si="52"/>
        <v>0.27379559748427673</v>
      </c>
      <c r="C3376">
        <v>1.105943E-4</v>
      </c>
      <c r="E3376">
        <v>0.27379559748427673</v>
      </c>
      <c r="F3376">
        <v>0.35522012600000002</v>
      </c>
      <c r="G3376">
        <v>0.7263207547169811</v>
      </c>
    </row>
    <row r="3377" spans="1:7" x14ac:dyDescent="0.25">
      <c r="A3377">
        <v>3368</v>
      </c>
      <c r="B3377" s="21">
        <f t="shared" si="52"/>
        <v>0.47726415094339625</v>
      </c>
      <c r="C3377">
        <v>1.1250290000000001E-4</v>
      </c>
      <c r="E3377">
        <v>0.47726415094339625</v>
      </c>
      <c r="F3377">
        <v>0.409575472</v>
      </c>
      <c r="G3377">
        <v>0.79738993710691819</v>
      </c>
    </row>
    <row r="3378" spans="1:7" x14ac:dyDescent="0.25">
      <c r="A3378">
        <v>3369</v>
      </c>
      <c r="B3378" s="21">
        <f t="shared" si="52"/>
        <v>0.64182389937106921</v>
      </c>
      <c r="C3378">
        <v>1.092599E-4</v>
      </c>
      <c r="E3378">
        <v>0.64182389937106921</v>
      </c>
      <c r="F3378">
        <v>0.47855345900000001</v>
      </c>
      <c r="G3378">
        <v>0.82540880503144665</v>
      </c>
    </row>
    <row r="3379" spans="1:7" x14ac:dyDescent="0.25">
      <c r="A3379">
        <v>3370</v>
      </c>
      <c r="B3379" s="21">
        <f t="shared" si="52"/>
        <v>0.74886792452830186</v>
      </c>
      <c r="C3379">
        <v>1.081298E-4</v>
      </c>
      <c r="E3379">
        <v>0.74886792452830186</v>
      </c>
      <c r="F3379">
        <v>0.55699685499999996</v>
      </c>
      <c r="G3379">
        <v>0.8292767295597484</v>
      </c>
    </row>
    <row r="3380" spans="1:7" x14ac:dyDescent="0.25">
      <c r="A3380">
        <v>3371</v>
      </c>
      <c r="B3380" s="21">
        <f t="shared" si="52"/>
        <v>0.80396226415094341</v>
      </c>
      <c r="C3380">
        <v>1.0568469999999999E-4</v>
      </c>
      <c r="E3380">
        <v>0.80396226415094341</v>
      </c>
      <c r="F3380">
        <v>0.603946541</v>
      </c>
      <c r="G3380">
        <v>0.82396226415094331</v>
      </c>
    </row>
    <row r="3381" spans="1:7" x14ac:dyDescent="0.25">
      <c r="A3381">
        <v>3372</v>
      </c>
      <c r="B3381" s="21">
        <f t="shared" si="52"/>
        <v>0.81540880503144653</v>
      </c>
      <c r="C3381">
        <v>1.0499150000000001E-4</v>
      </c>
      <c r="E3381">
        <v>0.81540880503144653</v>
      </c>
      <c r="F3381">
        <v>0.61633647800000002</v>
      </c>
      <c r="G3381">
        <v>0.81481132075471696</v>
      </c>
    </row>
    <row r="3382" spans="1:7" x14ac:dyDescent="0.25">
      <c r="A3382">
        <v>3373</v>
      </c>
      <c r="B3382" s="21">
        <f t="shared" si="52"/>
        <v>0.78845911949685543</v>
      </c>
      <c r="C3382">
        <v>1.066562E-4</v>
      </c>
      <c r="E3382">
        <v>0.78845911949685543</v>
      </c>
      <c r="F3382">
        <v>0.59367924500000002</v>
      </c>
      <c r="G3382">
        <v>0.80459119496855347</v>
      </c>
    </row>
    <row r="3383" spans="1:7" x14ac:dyDescent="0.25">
      <c r="A3383">
        <v>3374</v>
      </c>
      <c r="B3383" s="21">
        <f t="shared" si="52"/>
        <v>0.72075471698113203</v>
      </c>
      <c r="C3383">
        <v>1.0625689999999999E-4</v>
      </c>
      <c r="E3383">
        <v>0.72075471698113203</v>
      </c>
      <c r="F3383">
        <v>0.53734276700000005</v>
      </c>
      <c r="G3383">
        <v>0.79006289308176103</v>
      </c>
    </row>
    <row r="3384" spans="1:7" x14ac:dyDescent="0.25">
      <c r="A3384">
        <v>3375</v>
      </c>
      <c r="B3384" s="21">
        <f t="shared" si="52"/>
        <v>0.61745283018867925</v>
      </c>
      <c r="C3384">
        <v>1.0783760000000001E-4</v>
      </c>
      <c r="E3384">
        <v>0.61745283018867925</v>
      </c>
      <c r="F3384">
        <v>0.459984277</v>
      </c>
      <c r="G3384">
        <v>0.77839622641509443</v>
      </c>
    </row>
    <row r="3385" spans="1:7" x14ac:dyDescent="0.25">
      <c r="A3385">
        <v>3376</v>
      </c>
      <c r="B3385" s="21">
        <f t="shared" si="52"/>
        <v>0.46257861635220127</v>
      </c>
      <c r="C3385">
        <v>1.13338E-4</v>
      </c>
      <c r="E3385">
        <v>0.46257861635220127</v>
      </c>
      <c r="F3385">
        <v>0.37801886800000001</v>
      </c>
      <c r="G3385">
        <v>0.74515723270440248</v>
      </c>
    </row>
    <row r="3386" spans="1:7" x14ac:dyDescent="0.25">
      <c r="A3386">
        <v>3377</v>
      </c>
      <c r="B3386" s="21">
        <f t="shared" si="52"/>
        <v>0.27497484276729556</v>
      </c>
      <c r="C3386">
        <v>1.193405E-4</v>
      </c>
      <c r="E3386">
        <v>0.27497484276729556</v>
      </c>
      <c r="F3386">
        <v>0.339009434</v>
      </c>
      <c r="G3386">
        <v>0.68308176100628926</v>
      </c>
    </row>
    <row r="3387" spans="1:7" x14ac:dyDescent="0.25">
      <c r="A3387">
        <v>3378</v>
      </c>
      <c r="B3387" s="21">
        <f t="shared" si="52"/>
        <v>9.6805031446540873E-2</v>
      </c>
      <c r="C3387">
        <v>1.24695E-4</v>
      </c>
      <c r="E3387">
        <v>9.6805031446540873E-2</v>
      </c>
      <c r="F3387">
        <v>0.232798742</v>
      </c>
      <c r="G3387">
        <v>0.49047169811320757</v>
      </c>
    </row>
    <row r="3388" spans="1:7" x14ac:dyDescent="0.25">
      <c r="A3388">
        <v>3379</v>
      </c>
      <c r="B3388" s="21">
        <f t="shared" si="52"/>
        <v>3.2899371069182393E-2</v>
      </c>
      <c r="C3388">
        <v>1.3390560000000001E-4</v>
      </c>
      <c r="E3388">
        <v>3.2899371069182393E-2</v>
      </c>
      <c r="F3388">
        <v>7.4918238999999998E-2</v>
      </c>
      <c r="G3388">
        <v>0.15775471698113208</v>
      </c>
    </row>
    <row r="3389" spans="1:7" x14ac:dyDescent="0.25">
      <c r="A3389">
        <v>3380</v>
      </c>
      <c r="B3389" s="21">
        <f t="shared" si="52"/>
        <v>0</v>
      </c>
      <c r="C3389">
        <v>1.4655500000000001E-4</v>
      </c>
      <c r="E3389">
        <v>0</v>
      </c>
      <c r="F3389">
        <v>0</v>
      </c>
      <c r="G3389">
        <v>0</v>
      </c>
    </row>
    <row r="3390" spans="1:7" x14ac:dyDescent="0.25">
      <c r="A3390">
        <v>3381</v>
      </c>
      <c r="B3390" s="21">
        <f t="shared" si="52"/>
        <v>0</v>
      </c>
      <c r="C3390">
        <v>1.4119689999999999E-4</v>
      </c>
      <c r="E3390">
        <v>0</v>
      </c>
      <c r="F3390">
        <v>0</v>
      </c>
      <c r="G3390">
        <v>0</v>
      </c>
    </row>
    <row r="3391" spans="1:7" x14ac:dyDescent="0.25">
      <c r="A3391">
        <v>3382</v>
      </c>
      <c r="B3391" s="21">
        <f t="shared" si="52"/>
        <v>0</v>
      </c>
      <c r="C3391">
        <v>1.1530979999999999E-4</v>
      </c>
      <c r="E3391">
        <v>0</v>
      </c>
      <c r="F3391">
        <v>0</v>
      </c>
      <c r="G3391">
        <v>0</v>
      </c>
    </row>
    <row r="3392" spans="1:7" x14ac:dyDescent="0.25">
      <c r="A3392">
        <v>3383</v>
      </c>
      <c r="B3392" s="21">
        <f t="shared" si="52"/>
        <v>0</v>
      </c>
      <c r="C3392">
        <v>8.6476800000000005E-5</v>
      </c>
      <c r="E3392">
        <v>0</v>
      </c>
      <c r="F3392">
        <v>0</v>
      </c>
      <c r="G3392">
        <v>0</v>
      </c>
    </row>
    <row r="3393" spans="1:7" x14ac:dyDescent="0.25">
      <c r="A3393">
        <v>3384</v>
      </c>
      <c r="B3393" s="21">
        <f t="shared" si="52"/>
        <v>0</v>
      </c>
      <c r="C3393">
        <v>6.5684000000000003E-5</v>
      </c>
      <c r="E3393">
        <v>0</v>
      </c>
      <c r="F3393">
        <v>0</v>
      </c>
      <c r="G3393">
        <v>0</v>
      </c>
    </row>
    <row r="3394" spans="1:7" x14ac:dyDescent="0.25">
      <c r="A3394">
        <v>3385</v>
      </c>
      <c r="B3394" s="21">
        <f t="shared" si="52"/>
        <v>0</v>
      </c>
      <c r="C3394">
        <v>5.5416999999999995E-5</v>
      </c>
      <c r="E3394">
        <v>0</v>
      </c>
      <c r="F3394">
        <v>0</v>
      </c>
      <c r="G3394">
        <v>0</v>
      </c>
    </row>
    <row r="3395" spans="1:7" x14ac:dyDescent="0.25">
      <c r="A3395">
        <v>3386</v>
      </c>
      <c r="B3395" s="21">
        <f t="shared" si="52"/>
        <v>0</v>
      </c>
      <c r="C3395">
        <v>5.2941800000000002E-5</v>
      </c>
      <c r="E3395">
        <v>0</v>
      </c>
      <c r="F3395">
        <v>0</v>
      </c>
      <c r="G3395">
        <v>0</v>
      </c>
    </row>
    <row r="3396" spans="1:7" x14ac:dyDescent="0.25">
      <c r="A3396">
        <v>3387</v>
      </c>
      <c r="B3396" s="21">
        <f t="shared" si="52"/>
        <v>0</v>
      </c>
      <c r="C3396">
        <v>5.2783800000000001E-5</v>
      </c>
      <c r="E3396">
        <v>0</v>
      </c>
      <c r="F3396">
        <v>0</v>
      </c>
      <c r="G3396">
        <v>0</v>
      </c>
    </row>
    <row r="3397" spans="1:7" x14ac:dyDescent="0.25">
      <c r="A3397">
        <v>3388</v>
      </c>
      <c r="B3397" s="21">
        <f t="shared" si="52"/>
        <v>0</v>
      </c>
      <c r="C3397">
        <v>5.7312099999999996E-5</v>
      </c>
      <c r="E3397">
        <v>0</v>
      </c>
      <c r="F3397">
        <v>0</v>
      </c>
      <c r="G3397">
        <v>0</v>
      </c>
    </row>
    <row r="3398" spans="1:7" x14ac:dyDescent="0.25">
      <c r="A3398">
        <v>3389</v>
      </c>
      <c r="B3398" s="21">
        <f t="shared" ref="B3398:B3461" si="53">IF(rodzaj=$E$6,E3398,IF(rodzaj=$F$6,F3398,G3398))</f>
        <v>3.1029559748427676E-2</v>
      </c>
      <c r="C3398">
        <v>7.2377000000000002E-5</v>
      </c>
      <c r="E3398">
        <v>3.1029559748427676E-2</v>
      </c>
      <c r="F3398">
        <v>7.5506289000000004E-2</v>
      </c>
      <c r="G3398">
        <v>0.16688364779874215</v>
      </c>
    </row>
    <row r="3399" spans="1:7" x14ac:dyDescent="0.25">
      <c r="A3399">
        <v>3390</v>
      </c>
      <c r="B3399" s="21">
        <f t="shared" si="53"/>
        <v>8.7544025157232697E-2</v>
      </c>
      <c r="C3399">
        <v>9.7142499999999994E-5</v>
      </c>
      <c r="E3399">
        <v>8.7544025157232697E-2</v>
      </c>
      <c r="F3399">
        <v>0.23716981100000001</v>
      </c>
      <c r="G3399">
        <v>0.50924528301886796</v>
      </c>
    </row>
    <row r="3400" spans="1:7" x14ac:dyDescent="0.25">
      <c r="A3400">
        <v>3391</v>
      </c>
      <c r="B3400" s="21">
        <f t="shared" si="53"/>
        <v>0.27101886792452834</v>
      </c>
      <c r="C3400">
        <v>1.1061860000000001E-4</v>
      </c>
      <c r="E3400">
        <v>0.27101886792452834</v>
      </c>
      <c r="F3400">
        <v>0.35117924499999997</v>
      </c>
      <c r="G3400">
        <v>0.71657232704402507</v>
      </c>
    </row>
    <row r="3401" spans="1:7" x14ac:dyDescent="0.25">
      <c r="A3401">
        <v>3392</v>
      </c>
      <c r="B3401" s="21">
        <f t="shared" si="53"/>
        <v>0.46871069182389935</v>
      </c>
      <c r="C3401">
        <v>1.102334E-4</v>
      </c>
      <c r="E3401">
        <v>0.46871069182389935</v>
      </c>
      <c r="F3401">
        <v>0.40272012600000001</v>
      </c>
      <c r="G3401">
        <v>0.78103773584905656</v>
      </c>
    </row>
    <row r="3402" spans="1:7" x14ac:dyDescent="0.25">
      <c r="A3402">
        <v>3393</v>
      </c>
      <c r="B3402" s="21">
        <f t="shared" si="53"/>
        <v>0.62962264150943392</v>
      </c>
      <c r="C3402">
        <v>1.1235019999999999E-4</v>
      </c>
      <c r="E3402">
        <v>0.62962264150943392</v>
      </c>
      <c r="F3402">
        <v>0.47114779899999998</v>
      </c>
      <c r="G3402">
        <v>0.809245283018868</v>
      </c>
    </row>
    <row r="3403" spans="1:7" x14ac:dyDescent="0.25">
      <c r="A3403">
        <v>3394</v>
      </c>
      <c r="B3403" s="21">
        <f t="shared" si="53"/>
        <v>0.73468553459119501</v>
      </c>
      <c r="C3403">
        <v>1.081978E-4</v>
      </c>
      <c r="E3403">
        <v>0.73468553459119501</v>
      </c>
      <c r="F3403">
        <v>0.54794025199999996</v>
      </c>
      <c r="G3403">
        <v>0.81342767295597473</v>
      </c>
    </row>
    <row r="3404" spans="1:7" x14ac:dyDescent="0.25">
      <c r="A3404">
        <v>3395</v>
      </c>
      <c r="B3404" s="21">
        <f t="shared" si="53"/>
        <v>0.78465408805031445</v>
      </c>
      <c r="C3404">
        <v>1.09516E-4</v>
      </c>
      <c r="E3404">
        <v>0.78465408805031445</v>
      </c>
      <c r="F3404">
        <v>0.59110062900000004</v>
      </c>
      <c r="G3404">
        <v>0.80415094339622639</v>
      </c>
    </row>
    <row r="3405" spans="1:7" x14ac:dyDescent="0.25">
      <c r="A3405">
        <v>3396</v>
      </c>
      <c r="B3405" s="21">
        <f t="shared" si="53"/>
        <v>0.79871069182389942</v>
      </c>
      <c r="C3405">
        <v>1.069835E-4</v>
      </c>
      <c r="E3405">
        <v>0.79871069182389942</v>
      </c>
      <c r="F3405">
        <v>0.60537735800000003</v>
      </c>
      <c r="G3405">
        <v>0.79811320754716986</v>
      </c>
    </row>
    <row r="3406" spans="1:7" x14ac:dyDescent="0.25">
      <c r="A3406">
        <v>3397</v>
      </c>
      <c r="B3406" s="21">
        <f t="shared" si="53"/>
        <v>0.76943396226415095</v>
      </c>
      <c r="C3406">
        <v>1.063773E-4</v>
      </c>
      <c r="E3406">
        <v>0.76943396226415095</v>
      </c>
      <c r="F3406">
        <v>0.58116352199999999</v>
      </c>
      <c r="G3406">
        <v>0.78503144654088053</v>
      </c>
    </row>
    <row r="3407" spans="1:7" x14ac:dyDescent="0.25">
      <c r="A3407">
        <v>3398</v>
      </c>
      <c r="B3407" s="21">
        <f t="shared" si="53"/>
        <v>0.70877358490566045</v>
      </c>
      <c r="C3407">
        <v>1.078451E-4</v>
      </c>
      <c r="E3407">
        <v>0.70877358490566045</v>
      </c>
      <c r="F3407">
        <v>0.52996855300000001</v>
      </c>
      <c r="G3407">
        <v>0.77638364779874214</v>
      </c>
    </row>
    <row r="3408" spans="1:7" x14ac:dyDescent="0.25">
      <c r="A3408">
        <v>3399</v>
      </c>
      <c r="B3408" s="21">
        <f t="shared" si="53"/>
        <v>0.60371069182389936</v>
      </c>
      <c r="C3408">
        <v>1.1424889999999999E-4</v>
      </c>
      <c r="E3408">
        <v>0.60371069182389936</v>
      </c>
      <c r="F3408">
        <v>0.45154088100000001</v>
      </c>
      <c r="G3408">
        <v>0.76018867924528299</v>
      </c>
    </row>
    <row r="3409" spans="1:7" x14ac:dyDescent="0.25">
      <c r="A3409">
        <v>3400</v>
      </c>
      <c r="B3409" s="21">
        <f t="shared" si="53"/>
        <v>0.44908805031446536</v>
      </c>
      <c r="C3409">
        <v>1.1694549999999999E-4</v>
      </c>
      <c r="E3409">
        <v>0.44908805031446536</v>
      </c>
      <c r="F3409">
        <v>0.36734276700000001</v>
      </c>
      <c r="G3409">
        <v>0.72433962264150942</v>
      </c>
    </row>
    <row r="3410" spans="1:7" x14ac:dyDescent="0.25">
      <c r="A3410">
        <v>3401</v>
      </c>
      <c r="B3410" s="21">
        <f t="shared" si="53"/>
        <v>0.2673301886792453</v>
      </c>
      <c r="C3410">
        <v>1.2068700000000001E-4</v>
      </c>
      <c r="E3410">
        <v>0.2673301886792453</v>
      </c>
      <c r="F3410">
        <v>0.32830188700000001</v>
      </c>
      <c r="G3410">
        <v>0.65050314465408798</v>
      </c>
    </row>
    <row r="3411" spans="1:7" x14ac:dyDescent="0.25">
      <c r="A3411">
        <v>3402</v>
      </c>
      <c r="B3411" s="21">
        <f t="shared" si="53"/>
        <v>9.7380503144654088E-2</v>
      </c>
      <c r="C3411">
        <v>1.280327E-4</v>
      </c>
      <c r="E3411">
        <v>9.7380503144654088E-2</v>
      </c>
      <c r="F3411">
        <v>0.22413522</v>
      </c>
      <c r="G3411">
        <v>0.4635534591194968</v>
      </c>
    </row>
    <row r="3412" spans="1:7" x14ac:dyDescent="0.25">
      <c r="A3412">
        <v>3403</v>
      </c>
      <c r="B3412" s="21">
        <f t="shared" si="53"/>
        <v>3.3248427672955973E-2</v>
      </c>
      <c r="C3412">
        <v>1.3684769999999999E-4</v>
      </c>
      <c r="E3412">
        <v>3.3248427672955973E-2</v>
      </c>
      <c r="F3412">
        <v>7.4106917999999994E-2</v>
      </c>
      <c r="G3412">
        <v>0.15396226415094341</v>
      </c>
    </row>
    <row r="3413" spans="1:7" x14ac:dyDescent="0.25">
      <c r="A3413">
        <v>3404</v>
      </c>
      <c r="B3413" s="21">
        <f t="shared" si="53"/>
        <v>0</v>
      </c>
      <c r="C3413">
        <v>1.3960989999999999E-4</v>
      </c>
      <c r="E3413">
        <v>0</v>
      </c>
      <c r="F3413">
        <v>0</v>
      </c>
      <c r="G3413">
        <v>0</v>
      </c>
    </row>
    <row r="3414" spans="1:7" x14ac:dyDescent="0.25">
      <c r="A3414">
        <v>3405</v>
      </c>
      <c r="B3414" s="21">
        <f t="shared" si="53"/>
        <v>0</v>
      </c>
      <c r="C3414">
        <v>1.4148820000000001E-4</v>
      </c>
      <c r="E3414">
        <v>0</v>
      </c>
      <c r="F3414">
        <v>0</v>
      </c>
      <c r="G3414">
        <v>0</v>
      </c>
    </row>
    <row r="3415" spans="1:7" x14ac:dyDescent="0.25">
      <c r="A3415">
        <v>3406</v>
      </c>
      <c r="B3415" s="21">
        <f t="shared" si="53"/>
        <v>0</v>
      </c>
      <c r="C3415">
        <v>1.1911209999999999E-4</v>
      </c>
      <c r="E3415">
        <v>0</v>
      </c>
      <c r="F3415">
        <v>0</v>
      </c>
      <c r="G3415">
        <v>0</v>
      </c>
    </row>
    <row r="3416" spans="1:7" x14ac:dyDescent="0.25">
      <c r="A3416">
        <v>3407</v>
      </c>
      <c r="B3416" s="21">
        <f t="shared" si="53"/>
        <v>0</v>
      </c>
      <c r="C3416">
        <v>9.1314499999999995E-5</v>
      </c>
      <c r="E3416">
        <v>0</v>
      </c>
      <c r="F3416">
        <v>0</v>
      </c>
      <c r="G3416">
        <v>0</v>
      </c>
    </row>
    <row r="3417" spans="1:7" x14ac:dyDescent="0.25">
      <c r="A3417">
        <v>3408</v>
      </c>
      <c r="B3417" s="21">
        <f t="shared" si="53"/>
        <v>0</v>
      </c>
      <c r="C3417">
        <v>6.98205E-5</v>
      </c>
      <c r="E3417">
        <v>0</v>
      </c>
      <c r="F3417">
        <v>0</v>
      </c>
      <c r="G3417">
        <v>0</v>
      </c>
    </row>
    <row r="3418" spans="1:7" x14ac:dyDescent="0.25">
      <c r="A3418">
        <v>3409</v>
      </c>
      <c r="B3418" s="21">
        <f t="shared" si="53"/>
        <v>0</v>
      </c>
      <c r="C3418">
        <v>5.9235199999999998E-5</v>
      </c>
      <c r="E3418">
        <v>0</v>
      </c>
      <c r="F3418">
        <v>0</v>
      </c>
      <c r="G3418">
        <v>0</v>
      </c>
    </row>
    <row r="3419" spans="1:7" x14ac:dyDescent="0.25">
      <c r="A3419">
        <v>3410</v>
      </c>
      <c r="B3419" s="21">
        <f t="shared" si="53"/>
        <v>0</v>
      </c>
      <c r="C3419">
        <v>5.4011699999999997E-5</v>
      </c>
      <c r="E3419">
        <v>0</v>
      </c>
      <c r="F3419">
        <v>0</v>
      </c>
      <c r="G3419">
        <v>0</v>
      </c>
    </row>
    <row r="3420" spans="1:7" x14ac:dyDescent="0.25">
      <c r="A3420">
        <v>3411</v>
      </c>
      <c r="B3420" s="21">
        <f t="shared" si="53"/>
        <v>0</v>
      </c>
      <c r="C3420">
        <v>5.3367800000000001E-5</v>
      </c>
      <c r="E3420">
        <v>0</v>
      </c>
      <c r="F3420">
        <v>0</v>
      </c>
      <c r="G3420">
        <v>0</v>
      </c>
    </row>
    <row r="3421" spans="1:7" x14ac:dyDescent="0.25">
      <c r="A3421">
        <v>3412</v>
      </c>
      <c r="B3421" s="21">
        <f t="shared" si="53"/>
        <v>0</v>
      </c>
      <c r="C3421">
        <v>5.5622399999999998E-5</v>
      </c>
      <c r="E3421">
        <v>0</v>
      </c>
      <c r="F3421">
        <v>0</v>
      </c>
      <c r="G3421">
        <v>0</v>
      </c>
    </row>
    <row r="3422" spans="1:7" x14ac:dyDescent="0.25">
      <c r="A3422">
        <v>3413</v>
      </c>
      <c r="B3422" s="21">
        <f t="shared" si="53"/>
        <v>2.847798742138365E-2</v>
      </c>
      <c r="C3422">
        <v>6.3363999999999998E-5</v>
      </c>
      <c r="E3422">
        <v>2.847798742138365E-2</v>
      </c>
      <c r="F3422">
        <v>4.9765722999999998E-2</v>
      </c>
      <c r="G3422">
        <v>8.5666666666666669E-2</v>
      </c>
    </row>
    <row r="3423" spans="1:7" x14ac:dyDescent="0.25">
      <c r="A3423">
        <v>3414</v>
      </c>
      <c r="B3423" s="21">
        <f t="shared" si="53"/>
        <v>9.2823899371069191E-2</v>
      </c>
      <c r="C3423">
        <v>8.2935400000000006E-5</v>
      </c>
      <c r="E3423">
        <v>9.2823899371069191E-2</v>
      </c>
      <c r="F3423">
        <v>0.21644654099999999</v>
      </c>
      <c r="G3423">
        <v>0.43798742138364777</v>
      </c>
    </row>
    <row r="3424" spans="1:7" x14ac:dyDescent="0.25">
      <c r="A3424">
        <v>3415</v>
      </c>
      <c r="B3424" s="21">
        <f t="shared" si="53"/>
        <v>0.27087735849056604</v>
      </c>
      <c r="C3424">
        <v>9.9761999999999998E-5</v>
      </c>
      <c r="E3424">
        <v>0.27087735849056604</v>
      </c>
      <c r="F3424">
        <v>0.35022012600000002</v>
      </c>
      <c r="G3424">
        <v>0.7042767295597484</v>
      </c>
    </row>
    <row r="3425" spans="1:7" x14ac:dyDescent="0.25">
      <c r="A3425">
        <v>3416</v>
      </c>
      <c r="B3425" s="21">
        <f t="shared" si="53"/>
        <v>0.46965408805031444</v>
      </c>
      <c r="C3425">
        <v>1.153148E-4</v>
      </c>
      <c r="E3425">
        <v>0.46965408805031444</v>
      </c>
      <c r="F3425">
        <v>0.40856918199999998</v>
      </c>
      <c r="G3425">
        <v>0.78726415094339619</v>
      </c>
    </row>
    <row r="3426" spans="1:7" x14ac:dyDescent="0.25">
      <c r="A3426">
        <v>3417</v>
      </c>
      <c r="B3426" s="21">
        <f t="shared" si="53"/>
        <v>0.63531446540880498</v>
      </c>
      <c r="C3426">
        <v>1.2453169999999999E-4</v>
      </c>
      <c r="E3426">
        <v>0.63531446540880498</v>
      </c>
      <c r="F3426">
        <v>0.47767295599999998</v>
      </c>
      <c r="G3426">
        <v>0.81811320754716976</v>
      </c>
    </row>
    <row r="3427" spans="1:7" x14ac:dyDescent="0.25">
      <c r="A3427">
        <v>3418</v>
      </c>
      <c r="B3427" s="21">
        <f t="shared" si="53"/>
        <v>0.74081761006289315</v>
      </c>
      <c r="C3427">
        <v>1.288447E-4</v>
      </c>
      <c r="E3427">
        <v>0.74081761006289315</v>
      </c>
      <c r="F3427">
        <v>0.553537736</v>
      </c>
      <c r="G3427">
        <v>0.82119496855345919</v>
      </c>
    </row>
    <row r="3428" spans="1:7" x14ac:dyDescent="0.25">
      <c r="A3428">
        <v>3419</v>
      </c>
      <c r="B3428" s="21">
        <f t="shared" si="53"/>
        <v>0.7938679245283019</v>
      </c>
      <c r="C3428">
        <v>1.29966E-4</v>
      </c>
      <c r="E3428">
        <v>0.7938679245283019</v>
      </c>
      <c r="F3428">
        <v>0.59801886800000004</v>
      </c>
      <c r="G3428">
        <v>0.81389937106918231</v>
      </c>
    </row>
    <row r="3429" spans="1:7" x14ac:dyDescent="0.25">
      <c r="A3429">
        <v>3420</v>
      </c>
      <c r="B3429" s="21">
        <f t="shared" si="53"/>
        <v>0.8090880503144654</v>
      </c>
      <c r="C3429">
        <v>1.290389E-4</v>
      </c>
      <c r="E3429">
        <v>0.8090880503144654</v>
      </c>
      <c r="F3429">
        <v>0.61276729600000002</v>
      </c>
      <c r="G3429">
        <v>0.80852201257861633</v>
      </c>
    </row>
    <row r="3430" spans="1:7" x14ac:dyDescent="0.25">
      <c r="A3430">
        <v>3421</v>
      </c>
      <c r="B3430" s="21">
        <f t="shared" si="53"/>
        <v>0.77902515723270449</v>
      </c>
      <c r="C3430">
        <v>1.305879E-4</v>
      </c>
      <c r="E3430">
        <v>0.77902515723270449</v>
      </c>
      <c r="F3430">
        <v>0.588207547</v>
      </c>
      <c r="G3430">
        <v>0.79499999999999993</v>
      </c>
    </row>
    <row r="3431" spans="1:7" x14ac:dyDescent="0.25">
      <c r="A3431">
        <v>3422</v>
      </c>
      <c r="B3431" s="21">
        <f t="shared" si="53"/>
        <v>0.71314465408805039</v>
      </c>
      <c r="C3431">
        <v>1.2853969999999999E-4</v>
      </c>
      <c r="E3431">
        <v>0.71314465408805039</v>
      </c>
      <c r="F3431">
        <v>0.53427672999999998</v>
      </c>
      <c r="G3431">
        <v>0.78201257861635221</v>
      </c>
    </row>
    <row r="3432" spans="1:7" x14ac:dyDescent="0.25">
      <c r="A3432">
        <v>3423</v>
      </c>
      <c r="B3432" s="21">
        <f t="shared" si="53"/>
        <v>0.61028301886792458</v>
      </c>
      <c r="C3432">
        <v>1.276138E-4</v>
      </c>
      <c r="E3432">
        <v>0.61028301886792458</v>
      </c>
      <c r="F3432">
        <v>0.45858490600000001</v>
      </c>
      <c r="G3432">
        <v>0.76952830188679244</v>
      </c>
    </row>
    <row r="3433" spans="1:7" x14ac:dyDescent="0.25">
      <c r="A3433">
        <v>3424</v>
      </c>
      <c r="B3433" s="21">
        <f t="shared" si="53"/>
        <v>0.45836477987421381</v>
      </c>
      <c r="C3433">
        <v>1.2559920000000002E-4</v>
      </c>
      <c r="E3433">
        <v>0.45836477987421381</v>
      </c>
      <c r="F3433">
        <v>0.37523584900000001</v>
      </c>
      <c r="G3433">
        <v>0.74018867924528309</v>
      </c>
    </row>
    <row r="3434" spans="1:7" x14ac:dyDescent="0.25">
      <c r="A3434">
        <v>3425</v>
      </c>
      <c r="B3434" s="21">
        <f t="shared" si="53"/>
        <v>0.27275786163522014</v>
      </c>
      <c r="C3434">
        <v>1.2838880000000001E-4</v>
      </c>
      <c r="E3434">
        <v>0.27275786163522014</v>
      </c>
      <c r="F3434">
        <v>0.33506289299999997</v>
      </c>
      <c r="G3434">
        <v>0.66411949685534599</v>
      </c>
    </row>
    <row r="3435" spans="1:7" x14ac:dyDescent="0.25">
      <c r="A3435">
        <v>3426</v>
      </c>
      <c r="B3435" s="21">
        <f t="shared" si="53"/>
        <v>0.10018553459119496</v>
      </c>
      <c r="C3435">
        <v>1.2650859999999999E-4</v>
      </c>
      <c r="E3435">
        <v>0.10018553459119496</v>
      </c>
      <c r="F3435">
        <v>0.22586477999999999</v>
      </c>
      <c r="G3435">
        <v>0.46311320754716984</v>
      </c>
    </row>
    <row r="3436" spans="1:7" x14ac:dyDescent="0.25">
      <c r="A3436">
        <v>3427</v>
      </c>
      <c r="B3436" s="21">
        <f t="shared" si="53"/>
        <v>3.4597484276729561E-2</v>
      </c>
      <c r="C3436">
        <v>1.3226550000000002E-4</v>
      </c>
      <c r="E3436">
        <v>3.4597484276729561E-2</v>
      </c>
      <c r="F3436">
        <v>7.3872642000000002E-2</v>
      </c>
      <c r="G3436">
        <v>0.14964779874213838</v>
      </c>
    </row>
    <row r="3437" spans="1:7" x14ac:dyDescent="0.25">
      <c r="A3437">
        <v>3428</v>
      </c>
      <c r="B3437" s="21">
        <f t="shared" si="53"/>
        <v>0</v>
      </c>
      <c r="C3437">
        <v>1.378269E-4</v>
      </c>
      <c r="E3437">
        <v>0</v>
      </c>
      <c r="F3437">
        <v>0</v>
      </c>
      <c r="G3437">
        <v>0</v>
      </c>
    </row>
    <row r="3438" spans="1:7" x14ac:dyDescent="0.25">
      <c r="A3438">
        <v>3429</v>
      </c>
      <c r="B3438" s="21">
        <f t="shared" si="53"/>
        <v>0</v>
      </c>
      <c r="C3438">
        <v>1.4093419999999999E-4</v>
      </c>
      <c r="E3438">
        <v>0</v>
      </c>
      <c r="F3438">
        <v>0</v>
      </c>
      <c r="G3438">
        <v>0</v>
      </c>
    </row>
    <row r="3439" spans="1:7" x14ac:dyDescent="0.25">
      <c r="A3439">
        <v>3430</v>
      </c>
      <c r="B3439" s="21">
        <f t="shared" si="53"/>
        <v>0</v>
      </c>
      <c r="C3439">
        <v>1.212559E-4</v>
      </c>
      <c r="E3439">
        <v>0</v>
      </c>
      <c r="F3439">
        <v>0</v>
      </c>
      <c r="G3439">
        <v>0</v>
      </c>
    </row>
    <row r="3440" spans="1:7" x14ac:dyDescent="0.25">
      <c r="A3440">
        <v>3431</v>
      </c>
      <c r="B3440" s="21">
        <f t="shared" si="53"/>
        <v>0</v>
      </c>
      <c r="C3440">
        <v>9.610269999999999E-5</v>
      </c>
      <c r="E3440">
        <v>0</v>
      </c>
      <c r="F3440">
        <v>0</v>
      </c>
      <c r="G3440">
        <v>0</v>
      </c>
    </row>
    <row r="3441" spans="1:7" x14ac:dyDescent="0.25">
      <c r="A3441">
        <v>3432</v>
      </c>
      <c r="B3441" s="21">
        <f t="shared" si="53"/>
        <v>0</v>
      </c>
      <c r="C3441">
        <v>7.7460700000000002E-5</v>
      </c>
      <c r="E3441">
        <v>0</v>
      </c>
      <c r="F3441">
        <v>0</v>
      </c>
      <c r="G3441">
        <v>0</v>
      </c>
    </row>
    <row r="3442" spans="1:7" x14ac:dyDescent="0.25">
      <c r="A3442">
        <v>3433</v>
      </c>
      <c r="B3442" s="21">
        <f t="shared" si="53"/>
        <v>0</v>
      </c>
      <c r="C3442">
        <v>6.2404500000000002E-5</v>
      </c>
      <c r="E3442">
        <v>0</v>
      </c>
      <c r="F3442">
        <v>0</v>
      </c>
      <c r="G3442">
        <v>0</v>
      </c>
    </row>
    <row r="3443" spans="1:7" x14ac:dyDescent="0.25">
      <c r="A3443">
        <v>3434</v>
      </c>
      <c r="B3443" s="21">
        <f t="shared" si="53"/>
        <v>0</v>
      </c>
      <c r="C3443">
        <v>5.5524900000000001E-5</v>
      </c>
      <c r="E3443">
        <v>0</v>
      </c>
      <c r="F3443">
        <v>0</v>
      </c>
      <c r="G3443">
        <v>0</v>
      </c>
    </row>
    <row r="3444" spans="1:7" x14ac:dyDescent="0.25">
      <c r="A3444">
        <v>3435</v>
      </c>
      <c r="B3444" s="21">
        <f t="shared" si="53"/>
        <v>0</v>
      </c>
      <c r="C3444">
        <v>5.3184299999999998E-5</v>
      </c>
      <c r="E3444">
        <v>0</v>
      </c>
      <c r="F3444">
        <v>0</v>
      </c>
      <c r="G3444">
        <v>0</v>
      </c>
    </row>
    <row r="3445" spans="1:7" x14ac:dyDescent="0.25">
      <c r="A3445">
        <v>3436</v>
      </c>
      <c r="B3445" s="21">
        <f t="shared" si="53"/>
        <v>0</v>
      </c>
      <c r="C3445">
        <v>5.4322700000000001E-5</v>
      </c>
      <c r="E3445">
        <v>0</v>
      </c>
      <c r="F3445">
        <v>0</v>
      </c>
      <c r="G3445">
        <v>0</v>
      </c>
    </row>
    <row r="3446" spans="1:7" x14ac:dyDescent="0.25">
      <c r="A3446">
        <v>3437</v>
      </c>
      <c r="B3446" s="21">
        <f t="shared" si="53"/>
        <v>2.46811320754717E-2</v>
      </c>
      <c r="C3446">
        <v>5.9877600000000004E-5</v>
      </c>
      <c r="E3446">
        <v>2.46811320754717E-2</v>
      </c>
      <c r="F3446">
        <v>3.7831760999999998E-2</v>
      </c>
      <c r="G3446">
        <v>5.5421383647798743E-2</v>
      </c>
    </row>
    <row r="3447" spans="1:7" x14ac:dyDescent="0.25">
      <c r="A3447">
        <v>3438</v>
      </c>
      <c r="B3447" s="21">
        <f t="shared" si="53"/>
        <v>9.186163522012579E-2</v>
      </c>
      <c r="C3447">
        <v>7.6678400000000001E-5</v>
      </c>
      <c r="E3447">
        <v>9.186163522012579E-2</v>
      </c>
      <c r="F3447">
        <v>0.157578616</v>
      </c>
      <c r="G3447">
        <v>0.26484591194968554</v>
      </c>
    </row>
    <row r="3448" spans="1:7" x14ac:dyDescent="0.25">
      <c r="A3448">
        <v>3439</v>
      </c>
      <c r="B3448" s="21">
        <f t="shared" si="53"/>
        <v>0.16669496855345914</v>
      </c>
      <c r="C3448">
        <v>9.2493399999999998E-5</v>
      </c>
      <c r="E3448">
        <v>0.16669496855345914</v>
      </c>
      <c r="F3448">
        <v>0.18712264200000001</v>
      </c>
      <c r="G3448">
        <v>0.24445911949685534</v>
      </c>
    </row>
    <row r="3449" spans="1:7" x14ac:dyDescent="0.25">
      <c r="A3449">
        <v>3440</v>
      </c>
      <c r="B3449" s="21">
        <f t="shared" si="53"/>
        <v>0.1170251572327044</v>
      </c>
      <c r="C3449">
        <v>1.0927430000000001E-4</v>
      </c>
      <c r="E3449">
        <v>0.1170251572327044</v>
      </c>
      <c r="F3449">
        <v>0.11569025199999999</v>
      </c>
      <c r="G3449">
        <v>0.10899371069182391</v>
      </c>
    </row>
    <row r="3450" spans="1:7" x14ac:dyDescent="0.25">
      <c r="A3450">
        <v>3441</v>
      </c>
      <c r="B3450" s="21">
        <f t="shared" si="53"/>
        <v>0.20658805031446542</v>
      </c>
      <c r="C3450">
        <v>1.2330969999999999E-4</v>
      </c>
      <c r="E3450">
        <v>0.20658805031446542</v>
      </c>
      <c r="F3450">
        <v>0.198254717</v>
      </c>
      <c r="G3450">
        <v>0.20668553459119496</v>
      </c>
    </row>
    <row r="3451" spans="1:7" x14ac:dyDescent="0.25">
      <c r="A3451">
        <v>3442</v>
      </c>
      <c r="B3451" s="21">
        <f t="shared" si="53"/>
        <v>0.17894968553459117</v>
      </c>
      <c r="C3451">
        <v>1.276203E-4</v>
      </c>
      <c r="E3451">
        <v>0.17894968553459117</v>
      </c>
      <c r="F3451">
        <v>0.17286163500000001</v>
      </c>
      <c r="G3451">
        <v>0.17822955974842766</v>
      </c>
    </row>
    <row r="3452" spans="1:7" x14ac:dyDescent="0.25">
      <c r="A3452">
        <v>3443</v>
      </c>
      <c r="B3452" s="21">
        <f t="shared" si="53"/>
        <v>0.14938679245283018</v>
      </c>
      <c r="C3452">
        <v>1.2743180000000001E-4</v>
      </c>
      <c r="E3452">
        <v>0.14938679245283018</v>
      </c>
      <c r="F3452">
        <v>0.14514622599999999</v>
      </c>
      <c r="G3452">
        <v>0.15111949685534593</v>
      </c>
    </row>
    <row r="3453" spans="1:7" x14ac:dyDescent="0.25">
      <c r="A3453">
        <v>3444</v>
      </c>
      <c r="B3453" s="21">
        <f t="shared" si="53"/>
        <v>0.13728930817610063</v>
      </c>
      <c r="C3453">
        <v>1.2442449999999999E-4</v>
      </c>
      <c r="E3453">
        <v>0.13728930817610063</v>
      </c>
      <c r="F3453">
        <v>0.13372641499999999</v>
      </c>
      <c r="G3453">
        <v>0.14005660377358489</v>
      </c>
    </row>
    <row r="3454" spans="1:7" x14ac:dyDescent="0.25">
      <c r="A3454">
        <v>3445</v>
      </c>
      <c r="B3454" s="21">
        <f t="shared" si="53"/>
        <v>0.10344654088050313</v>
      </c>
      <c r="C3454">
        <v>1.187331E-4</v>
      </c>
      <c r="E3454">
        <v>0.10344654088050313</v>
      </c>
      <c r="F3454">
        <v>0.101738994</v>
      </c>
      <c r="G3454">
        <v>0.10475471698113208</v>
      </c>
    </row>
    <row r="3455" spans="1:7" x14ac:dyDescent="0.25">
      <c r="A3455">
        <v>3446</v>
      </c>
      <c r="B3455" s="21">
        <f t="shared" si="53"/>
        <v>9.4792452830188681E-2</v>
      </c>
      <c r="C3455">
        <v>1.095943E-4</v>
      </c>
      <c r="E3455">
        <v>9.4792452830188681E-2</v>
      </c>
      <c r="F3455">
        <v>9.3575472000000007E-2</v>
      </c>
      <c r="G3455">
        <v>9.3339622641509426E-2</v>
      </c>
    </row>
    <row r="3456" spans="1:7" x14ac:dyDescent="0.25">
      <c r="A3456">
        <v>3447</v>
      </c>
      <c r="B3456" s="21">
        <f t="shared" si="53"/>
        <v>8.9619496855345912E-2</v>
      </c>
      <c r="C3456">
        <v>1.037073E-4</v>
      </c>
      <c r="E3456">
        <v>8.9619496855345912E-2</v>
      </c>
      <c r="F3456">
        <v>8.8724842999999998E-2</v>
      </c>
      <c r="G3456">
        <v>8.4367924528301899E-2</v>
      </c>
    </row>
    <row r="3457" spans="1:7" x14ac:dyDescent="0.25">
      <c r="A3457">
        <v>3448</v>
      </c>
      <c r="B3457" s="21">
        <f t="shared" si="53"/>
        <v>8.1861635220125781E-2</v>
      </c>
      <c r="C3457">
        <v>1.020149E-4</v>
      </c>
      <c r="E3457">
        <v>8.1861635220125781E-2</v>
      </c>
      <c r="F3457">
        <v>8.1372641999999995E-2</v>
      </c>
      <c r="G3457">
        <v>7.2867924528301889E-2</v>
      </c>
    </row>
    <row r="3458" spans="1:7" x14ac:dyDescent="0.25">
      <c r="A3458">
        <v>3449</v>
      </c>
      <c r="B3458" s="21">
        <f t="shared" si="53"/>
        <v>7.5644654088050323E-2</v>
      </c>
      <c r="C3458">
        <v>1.02985E-4</v>
      </c>
      <c r="E3458">
        <v>7.5644654088050323E-2</v>
      </c>
      <c r="F3458">
        <v>7.6477986999999997E-2</v>
      </c>
      <c r="G3458">
        <v>6.5503144654088061E-2</v>
      </c>
    </row>
    <row r="3459" spans="1:7" x14ac:dyDescent="0.25">
      <c r="A3459">
        <v>3450</v>
      </c>
      <c r="B3459" s="21">
        <f t="shared" si="53"/>
        <v>6.2003144654088044E-2</v>
      </c>
      <c r="C3459">
        <v>1.1012460000000001E-4</v>
      </c>
      <c r="E3459">
        <v>6.2003144654088044E-2</v>
      </c>
      <c r="F3459">
        <v>6.7295596999999999E-2</v>
      </c>
      <c r="G3459">
        <v>6.0635220125786163E-2</v>
      </c>
    </row>
    <row r="3460" spans="1:7" x14ac:dyDescent="0.25">
      <c r="A3460">
        <v>3451</v>
      </c>
      <c r="B3460" s="21">
        <f t="shared" si="53"/>
        <v>1.7962893081761005E-2</v>
      </c>
      <c r="C3460">
        <v>1.215422E-4</v>
      </c>
      <c r="E3460">
        <v>1.7962893081761005E-2</v>
      </c>
      <c r="F3460">
        <v>2.0385219999999999E-2</v>
      </c>
      <c r="G3460">
        <v>1.4581132075471698E-2</v>
      </c>
    </row>
    <row r="3461" spans="1:7" x14ac:dyDescent="0.25">
      <c r="A3461">
        <v>3452</v>
      </c>
      <c r="B3461" s="21">
        <f t="shared" si="53"/>
        <v>0</v>
      </c>
      <c r="C3461">
        <v>1.3253209999999999E-4</v>
      </c>
      <c r="E3461">
        <v>0</v>
      </c>
      <c r="F3461">
        <v>0</v>
      </c>
      <c r="G3461">
        <v>0</v>
      </c>
    </row>
    <row r="3462" spans="1:7" x14ac:dyDescent="0.25">
      <c r="A3462">
        <v>3453</v>
      </c>
      <c r="B3462" s="21">
        <f t="shared" ref="B3462:B3525" si="54">IF(rodzaj=$E$6,E3462,IF(rodzaj=$F$6,F3462,G3462))</f>
        <v>0</v>
      </c>
      <c r="C3462">
        <v>1.3307980000000001E-4</v>
      </c>
      <c r="E3462">
        <v>0</v>
      </c>
      <c r="F3462">
        <v>0</v>
      </c>
      <c r="G3462">
        <v>0</v>
      </c>
    </row>
    <row r="3463" spans="1:7" x14ac:dyDescent="0.25">
      <c r="A3463">
        <v>3454</v>
      </c>
      <c r="B3463" s="21">
        <f t="shared" si="54"/>
        <v>0</v>
      </c>
      <c r="C3463">
        <v>1.121366E-4</v>
      </c>
      <c r="E3463">
        <v>0</v>
      </c>
      <c r="F3463">
        <v>0</v>
      </c>
      <c r="G3463">
        <v>0</v>
      </c>
    </row>
    <row r="3464" spans="1:7" x14ac:dyDescent="0.25">
      <c r="A3464">
        <v>3455</v>
      </c>
      <c r="B3464" s="21">
        <f t="shared" si="54"/>
        <v>0</v>
      </c>
      <c r="C3464">
        <v>8.4940799999999998E-5</v>
      </c>
      <c r="E3464">
        <v>0</v>
      </c>
      <c r="F3464">
        <v>0</v>
      </c>
      <c r="G3464">
        <v>0</v>
      </c>
    </row>
    <row r="3465" spans="1:7" x14ac:dyDescent="0.25">
      <c r="A3465">
        <v>3456</v>
      </c>
      <c r="B3465" s="21">
        <f t="shared" si="54"/>
        <v>0</v>
      </c>
      <c r="C3465">
        <v>6.5455000000000003E-5</v>
      </c>
      <c r="E3465">
        <v>0</v>
      </c>
      <c r="F3465">
        <v>0</v>
      </c>
      <c r="G3465">
        <v>0</v>
      </c>
    </row>
    <row r="3466" spans="1:7" x14ac:dyDescent="0.25">
      <c r="A3466">
        <v>3457</v>
      </c>
      <c r="B3466" s="21">
        <f t="shared" si="54"/>
        <v>0</v>
      </c>
      <c r="C3466">
        <v>5.5134799999999999E-5</v>
      </c>
      <c r="E3466">
        <v>0</v>
      </c>
      <c r="F3466">
        <v>0</v>
      </c>
      <c r="G3466">
        <v>0</v>
      </c>
    </row>
    <row r="3467" spans="1:7" x14ac:dyDescent="0.25">
      <c r="A3467">
        <v>3458</v>
      </c>
      <c r="B3467" s="21">
        <f t="shared" si="54"/>
        <v>0</v>
      </c>
      <c r="C3467">
        <v>5.1885999999999998E-5</v>
      </c>
      <c r="E3467">
        <v>0</v>
      </c>
      <c r="F3467">
        <v>0</v>
      </c>
      <c r="G3467">
        <v>0</v>
      </c>
    </row>
    <row r="3468" spans="1:7" x14ac:dyDescent="0.25">
      <c r="A3468">
        <v>3459</v>
      </c>
      <c r="B3468" s="21">
        <f t="shared" si="54"/>
        <v>0</v>
      </c>
      <c r="C3468">
        <v>5.1688899999999999E-5</v>
      </c>
      <c r="E3468">
        <v>0</v>
      </c>
      <c r="F3468">
        <v>0</v>
      </c>
      <c r="G3468">
        <v>0</v>
      </c>
    </row>
    <row r="3469" spans="1:7" x14ac:dyDescent="0.25">
      <c r="A3469">
        <v>3460</v>
      </c>
      <c r="B3469" s="21">
        <f t="shared" si="54"/>
        <v>0</v>
      </c>
      <c r="C3469">
        <v>5.7937299999999998E-5</v>
      </c>
      <c r="E3469">
        <v>0</v>
      </c>
      <c r="F3469">
        <v>0</v>
      </c>
      <c r="G3469">
        <v>0</v>
      </c>
    </row>
    <row r="3470" spans="1:7" x14ac:dyDescent="0.25">
      <c r="A3470">
        <v>3461</v>
      </c>
      <c r="B3470" s="21">
        <f t="shared" si="54"/>
        <v>2.9288050314465408E-2</v>
      </c>
      <c r="C3470">
        <v>7.18355E-5</v>
      </c>
      <c r="E3470">
        <v>2.9288050314465408E-2</v>
      </c>
      <c r="F3470">
        <v>4.9421383999999999E-2</v>
      </c>
      <c r="G3470">
        <v>8.2305031446540888E-2</v>
      </c>
    </row>
    <row r="3471" spans="1:7" x14ac:dyDescent="0.25">
      <c r="A3471">
        <v>3462</v>
      </c>
      <c r="B3471" s="21">
        <f t="shared" si="54"/>
        <v>9.3600628930817609E-2</v>
      </c>
      <c r="C3471">
        <v>9.4131499999999991E-5</v>
      </c>
      <c r="E3471">
        <v>9.3600628930817609E-2</v>
      </c>
      <c r="F3471">
        <v>0.213003145</v>
      </c>
      <c r="G3471">
        <v>0.42584905660377359</v>
      </c>
    </row>
    <row r="3472" spans="1:7" x14ac:dyDescent="0.25">
      <c r="A3472">
        <v>3463</v>
      </c>
      <c r="B3472" s="21">
        <f t="shared" si="54"/>
        <v>0.26906289308176101</v>
      </c>
      <c r="C3472">
        <v>1.0710159999999999E-4</v>
      </c>
      <c r="E3472">
        <v>0.26906289308176101</v>
      </c>
      <c r="F3472">
        <v>0.34773584899999999</v>
      </c>
      <c r="G3472">
        <v>0.69770440251572319</v>
      </c>
    </row>
    <row r="3473" spans="1:7" x14ac:dyDescent="0.25">
      <c r="A3473">
        <v>3464</v>
      </c>
      <c r="B3473" s="21">
        <f t="shared" si="54"/>
        <v>0.46849056603773581</v>
      </c>
      <c r="C3473">
        <v>1.097899E-4</v>
      </c>
      <c r="E3473">
        <v>0.46849056603773581</v>
      </c>
      <c r="F3473">
        <v>0.40672955999999999</v>
      </c>
      <c r="G3473">
        <v>0.78459119496855345</v>
      </c>
    </row>
    <row r="3474" spans="1:7" x14ac:dyDescent="0.25">
      <c r="A3474">
        <v>3465</v>
      </c>
      <c r="B3474" s="21">
        <f t="shared" si="54"/>
        <v>0.63292452830188684</v>
      </c>
      <c r="C3474">
        <v>1.1148669999999999E-4</v>
      </c>
      <c r="E3474">
        <v>0.63292452830188684</v>
      </c>
      <c r="F3474">
        <v>0.477421384</v>
      </c>
      <c r="G3474">
        <v>0.81408805031446552</v>
      </c>
    </row>
    <row r="3475" spans="1:7" x14ac:dyDescent="0.25">
      <c r="A3475">
        <v>3466</v>
      </c>
      <c r="B3475" s="21">
        <f t="shared" si="54"/>
        <v>0.73962264150943391</v>
      </c>
      <c r="C3475">
        <v>1.0704639999999999E-4</v>
      </c>
      <c r="E3475">
        <v>0.73962264150943391</v>
      </c>
      <c r="F3475">
        <v>0.55493710699999999</v>
      </c>
      <c r="G3475">
        <v>0.81933962264150939</v>
      </c>
    </row>
    <row r="3476" spans="1:7" x14ac:dyDescent="0.25">
      <c r="A3476">
        <v>3467</v>
      </c>
      <c r="B3476" s="21">
        <f t="shared" si="54"/>
        <v>0.79361635220125781</v>
      </c>
      <c r="C3476">
        <v>1.0452760000000001E-4</v>
      </c>
      <c r="E3476">
        <v>0.79361635220125781</v>
      </c>
      <c r="F3476">
        <v>0.60070754699999995</v>
      </c>
      <c r="G3476">
        <v>0.81355345911949684</v>
      </c>
    </row>
    <row r="3477" spans="1:7" x14ac:dyDescent="0.25">
      <c r="A3477">
        <v>3468</v>
      </c>
      <c r="B3477" s="21">
        <f t="shared" si="54"/>
        <v>0.8057861635220126</v>
      </c>
      <c r="C3477">
        <v>1.0281570000000001E-4</v>
      </c>
      <c r="E3477">
        <v>0.8057861635220126</v>
      </c>
      <c r="F3477">
        <v>0.61317610099999997</v>
      </c>
      <c r="G3477">
        <v>0.80525157232704392</v>
      </c>
    </row>
    <row r="3478" spans="1:7" x14ac:dyDescent="0.25">
      <c r="A3478">
        <v>3469</v>
      </c>
      <c r="B3478" s="21">
        <f t="shared" si="54"/>
        <v>0.7383333333333334</v>
      </c>
      <c r="C3478">
        <v>1.052036E-4</v>
      </c>
      <c r="E3478">
        <v>0.7383333333333334</v>
      </c>
      <c r="F3478">
        <v>0.55803459099999997</v>
      </c>
      <c r="G3478">
        <v>0.75371069182389938</v>
      </c>
    </row>
    <row r="3479" spans="1:7" x14ac:dyDescent="0.25">
      <c r="A3479">
        <v>3470</v>
      </c>
      <c r="B3479" s="21">
        <f t="shared" si="54"/>
        <v>0.5016037735849056</v>
      </c>
      <c r="C3479">
        <v>1.049023E-4</v>
      </c>
      <c r="E3479">
        <v>0.5016037735849056</v>
      </c>
      <c r="F3479">
        <v>0.40569182399999998</v>
      </c>
      <c r="G3479">
        <v>0.54308176100628935</v>
      </c>
    </row>
    <row r="3480" spans="1:7" x14ac:dyDescent="0.25">
      <c r="A3480">
        <v>3471</v>
      </c>
      <c r="B3480" s="21">
        <f t="shared" si="54"/>
        <v>0.49867924528301888</v>
      </c>
      <c r="C3480">
        <v>1.101708E-4</v>
      </c>
      <c r="E3480">
        <v>0.49867924528301888</v>
      </c>
      <c r="F3480">
        <v>0.39716981099999998</v>
      </c>
      <c r="G3480">
        <v>0.61974842767295601</v>
      </c>
    </row>
    <row r="3481" spans="1:7" x14ac:dyDescent="0.25">
      <c r="A3481">
        <v>3472</v>
      </c>
      <c r="B3481" s="21">
        <f t="shared" si="54"/>
        <v>0.3987421383647799</v>
      </c>
      <c r="C3481">
        <v>1.1292189999999999E-4</v>
      </c>
      <c r="E3481">
        <v>0.3987421383647799</v>
      </c>
      <c r="F3481">
        <v>0.34058176099999998</v>
      </c>
      <c r="G3481">
        <v>0.62091194968553454</v>
      </c>
    </row>
    <row r="3482" spans="1:7" x14ac:dyDescent="0.25">
      <c r="A3482">
        <v>3473</v>
      </c>
      <c r="B3482" s="21">
        <f t="shared" si="54"/>
        <v>0.26136792452830188</v>
      </c>
      <c r="C3482">
        <v>1.145557E-4</v>
      </c>
      <c r="E3482">
        <v>0.26136792452830188</v>
      </c>
      <c r="F3482">
        <v>0.31988993700000001</v>
      </c>
      <c r="G3482">
        <v>0.61210691823899366</v>
      </c>
    </row>
    <row r="3483" spans="1:7" x14ac:dyDescent="0.25">
      <c r="A3483">
        <v>3474</v>
      </c>
      <c r="B3483" s="21">
        <f t="shared" si="54"/>
        <v>0.10141823899371069</v>
      </c>
      <c r="C3483">
        <v>1.1870270000000001E-4</v>
      </c>
      <c r="E3483">
        <v>0.10141823899371069</v>
      </c>
      <c r="F3483">
        <v>0.235220126</v>
      </c>
      <c r="G3483">
        <v>0.48871069182389937</v>
      </c>
    </row>
    <row r="3484" spans="1:7" x14ac:dyDescent="0.25">
      <c r="A3484">
        <v>3475</v>
      </c>
      <c r="B3484" s="21">
        <f t="shared" si="54"/>
        <v>3.7066037735849058E-2</v>
      </c>
      <c r="C3484">
        <v>1.3094189999999999E-4</v>
      </c>
      <c r="E3484">
        <v>3.7066037735849058E-2</v>
      </c>
      <c r="F3484">
        <v>8.1531447000000007E-2</v>
      </c>
      <c r="G3484">
        <v>0.16788993710691824</v>
      </c>
    </row>
    <row r="3485" spans="1:7" x14ac:dyDescent="0.25">
      <c r="A3485">
        <v>3476</v>
      </c>
      <c r="B3485" s="21">
        <f t="shared" si="54"/>
        <v>0</v>
      </c>
      <c r="C3485">
        <v>1.428597E-4</v>
      </c>
      <c r="E3485">
        <v>0</v>
      </c>
      <c r="F3485">
        <v>0</v>
      </c>
      <c r="G3485">
        <v>0</v>
      </c>
    </row>
    <row r="3486" spans="1:7" x14ac:dyDescent="0.25">
      <c r="A3486">
        <v>3477</v>
      </c>
      <c r="B3486" s="21">
        <f t="shared" si="54"/>
        <v>0</v>
      </c>
      <c r="C3486">
        <v>1.402055E-4</v>
      </c>
      <c r="E3486">
        <v>0</v>
      </c>
      <c r="F3486">
        <v>0</v>
      </c>
      <c r="G3486">
        <v>0</v>
      </c>
    </row>
    <row r="3487" spans="1:7" x14ac:dyDescent="0.25">
      <c r="A3487">
        <v>3478</v>
      </c>
      <c r="B3487" s="21">
        <f t="shared" si="54"/>
        <v>0</v>
      </c>
      <c r="C3487">
        <v>1.1501569999999999E-4</v>
      </c>
      <c r="E3487">
        <v>0</v>
      </c>
      <c r="F3487">
        <v>0</v>
      </c>
      <c r="G3487">
        <v>0</v>
      </c>
    </row>
    <row r="3488" spans="1:7" x14ac:dyDescent="0.25">
      <c r="A3488">
        <v>3479</v>
      </c>
      <c r="B3488" s="21">
        <f t="shared" si="54"/>
        <v>0</v>
      </c>
      <c r="C3488">
        <v>8.48581E-5</v>
      </c>
      <c r="E3488">
        <v>0</v>
      </c>
      <c r="F3488">
        <v>0</v>
      </c>
      <c r="G3488">
        <v>0</v>
      </c>
    </row>
    <row r="3489" spans="1:7" x14ac:dyDescent="0.25">
      <c r="A3489">
        <v>3480</v>
      </c>
      <c r="B3489" s="21">
        <f t="shared" si="54"/>
        <v>0</v>
      </c>
      <c r="C3489">
        <v>6.3857700000000004E-5</v>
      </c>
      <c r="E3489">
        <v>0</v>
      </c>
      <c r="F3489">
        <v>0</v>
      </c>
      <c r="G3489">
        <v>0</v>
      </c>
    </row>
    <row r="3490" spans="1:7" x14ac:dyDescent="0.25">
      <c r="A3490">
        <v>3481</v>
      </c>
      <c r="B3490" s="21">
        <f t="shared" si="54"/>
        <v>0</v>
      </c>
      <c r="C3490">
        <v>5.66094E-5</v>
      </c>
      <c r="E3490">
        <v>0</v>
      </c>
      <c r="F3490">
        <v>0</v>
      </c>
      <c r="G3490">
        <v>0</v>
      </c>
    </row>
    <row r="3491" spans="1:7" x14ac:dyDescent="0.25">
      <c r="A3491">
        <v>3482</v>
      </c>
      <c r="B3491" s="21">
        <f t="shared" si="54"/>
        <v>0</v>
      </c>
      <c r="C3491">
        <v>5.2441600000000003E-5</v>
      </c>
      <c r="E3491">
        <v>0</v>
      </c>
      <c r="F3491">
        <v>0</v>
      </c>
      <c r="G3491">
        <v>0</v>
      </c>
    </row>
    <row r="3492" spans="1:7" x14ac:dyDescent="0.25">
      <c r="A3492">
        <v>3483</v>
      </c>
      <c r="B3492" s="21">
        <f t="shared" si="54"/>
        <v>0</v>
      </c>
      <c r="C3492">
        <v>5.2408599999999998E-5</v>
      </c>
      <c r="E3492">
        <v>0</v>
      </c>
      <c r="F3492">
        <v>0</v>
      </c>
      <c r="G3492">
        <v>0</v>
      </c>
    </row>
    <row r="3493" spans="1:7" x14ac:dyDescent="0.25">
      <c r="A3493">
        <v>3484</v>
      </c>
      <c r="B3493" s="21">
        <f t="shared" si="54"/>
        <v>0</v>
      </c>
      <c r="C3493">
        <v>5.7272600000000005E-5</v>
      </c>
      <c r="E3493">
        <v>0</v>
      </c>
      <c r="F3493">
        <v>0</v>
      </c>
      <c r="G3493">
        <v>0</v>
      </c>
    </row>
    <row r="3494" spans="1:7" x14ac:dyDescent="0.25">
      <c r="A3494">
        <v>3485</v>
      </c>
      <c r="B3494" s="21">
        <f t="shared" si="54"/>
        <v>3.5037735849056603E-2</v>
      </c>
      <c r="C3494">
        <v>7.2619400000000005E-5</v>
      </c>
      <c r="E3494">
        <v>3.5037735849056603E-2</v>
      </c>
      <c r="F3494">
        <v>7.9102200999999997E-2</v>
      </c>
      <c r="G3494">
        <v>0.16790251572327042</v>
      </c>
    </row>
    <row r="3495" spans="1:7" x14ac:dyDescent="0.25">
      <c r="A3495">
        <v>3486</v>
      </c>
      <c r="B3495" s="21">
        <f t="shared" si="54"/>
        <v>9.2493710691823897E-2</v>
      </c>
      <c r="C3495">
        <v>9.4865100000000001E-5</v>
      </c>
      <c r="E3495">
        <v>9.2493710691823897E-2</v>
      </c>
      <c r="F3495">
        <v>0.244701258</v>
      </c>
      <c r="G3495">
        <v>0.5202830188679245</v>
      </c>
    </row>
    <row r="3496" spans="1:7" x14ac:dyDescent="0.25">
      <c r="A3496">
        <v>3487</v>
      </c>
      <c r="B3496" s="21">
        <f t="shared" si="54"/>
        <v>0.27825157232704406</v>
      </c>
      <c r="C3496">
        <v>1.067594E-4</v>
      </c>
      <c r="E3496">
        <v>0.27825157232704406</v>
      </c>
      <c r="F3496">
        <v>0.36144654100000001</v>
      </c>
      <c r="G3496">
        <v>0.73531446540880507</v>
      </c>
    </row>
    <row r="3497" spans="1:7" x14ac:dyDescent="0.25">
      <c r="A3497">
        <v>3488</v>
      </c>
      <c r="B3497" s="21">
        <f t="shared" si="54"/>
        <v>0.48103773584905662</v>
      </c>
      <c r="C3497">
        <v>1.1064810000000001E-4</v>
      </c>
      <c r="E3497">
        <v>0.48103773584905662</v>
      </c>
      <c r="F3497">
        <v>0.41470125800000002</v>
      </c>
      <c r="G3497">
        <v>0.80336477987421373</v>
      </c>
    </row>
    <row r="3498" spans="1:7" x14ac:dyDescent="0.25">
      <c r="A3498">
        <v>3489</v>
      </c>
      <c r="B3498" s="21">
        <f t="shared" si="54"/>
        <v>0.64707547169811319</v>
      </c>
      <c r="C3498">
        <v>1.090144E-4</v>
      </c>
      <c r="E3498">
        <v>0.64707547169811319</v>
      </c>
      <c r="F3498">
        <v>0.48869496899999998</v>
      </c>
      <c r="G3498">
        <v>0.8328301886792453</v>
      </c>
    </row>
    <row r="3499" spans="1:7" x14ac:dyDescent="0.25">
      <c r="A3499">
        <v>3490</v>
      </c>
      <c r="B3499" s="21">
        <f t="shared" si="54"/>
        <v>0.75452830188679243</v>
      </c>
      <c r="C3499">
        <v>1.0678719999999999E-4</v>
      </c>
      <c r="E3499">
        <v>0.75452830188679243</v>
      </c>
      <c r="F3499">
        <v>0.56693396200000001</v>
      </c>
      <c r="G3499">
        <v>0.8362893081761007</v>
      </c>
    </row>
    <row r="3500" spans="1:7" x14ac:dyDescent="0.25">
      <c r="A3500">
        <v>3491</v>
      </c>
      <c r="B3500" s="21">
        <f t="shared" si="54"/>
        <v>0.8091194968553459</v>
      </c>
      <c r="C3500">
        <v>1.0270860000000001E-4</v>
      </c>
      <c r="E3500">
        <v>0.8091194968553459</v>
      </c>
      <c r="F3500">
        <v>0.61312893099999999</v>
      </c>
      <c r="G3500">
        <v>0.82959119496855338</v>
      </c>
    </row>
    <row r="3501" spans="1:7" x14ac:dyDescent="0.25">
      <c r="A3501">
        <v>3492</v>
      </c>
      <c r="B3501" s="21">
        <f t="shared" si="54"/>
        <v>0.82383647798742143</v>
      </c>
      <c r="C3501">
        <v>1.0198460000000001E-4</v>
      </c>
      <c r="E3501">
        <v>0.82383647798742143</v>
      </c>
      <c r="F3501">
        <v>0.62779874199999997</v>
      </c>
      <c r="G3501">
        <v>0.82330188679245275</v>
      </c>
    </row>
    <row r="3502" spans="1:7" x14ac:dyDescent="0.25">
      <c r="A3502">
        <v>3493</v>
      </c>
      <c r="B3502" s="21">
        <f t="shared" si="54"/>
        <v>0.79581761006289298</v>
      </c>
      <c r="C3502">
        <v>1.0601270000000001E-4</v>
      </c>
      <c r="E3502">
        <v>0.79581761006289298</v>
      </c>
      <c r="F3502">
        <v>0.60435534599999996</v>
      </c>
      <c r="G3502">
        <v>0.81191823899371074</v>
      </c>
    </row>
    <row r="3503" spans="1:7" x14ac:dyDescent="0.25">
      <c r="A3503">
        <v>3494</v>
      </c>
      <c r="B3503" s="21">
        <f t="shared" si="54"/>
        <v>0.72924528301886793</v>
      </c>
      <c r="C3503">
        <v>1.0379019999999999E-4</v>
      </c>
      <c r="E3503">
        <v>0.72924528301886793</v>
      </c>
      <c r="F3503">
        <v>0.54902515699999999</v>
      </c>
      <c r="G3503">
        <v>0.79886792452830191</v>
      </c>
    </row>
    <row r="3504" spans="1:7" x14ac:dyDescent="0.25">
      <c r="A3504">
        <v>3495</v>
      </c>
      <c r="B3504" s="21">
        <f t="shared" si="54"/>
        <v>0.62553459119496857</v>
      </c>
      <c r="C3504">
        <v>1.0738499999999999E-4</v>
      </c>
      <c r="E3504">
        <v>0.62553459119496857</v>
      </c>
      <c r="F3504">
        <v>0.47172955999999999</v>
      </c>
      <c r="G3504">
        <v>0.78729559748427669</v>
      </c>
    </row>
    <row r="3505" spans="1:7" x14ac:dyDescent="0.25">
      <c r="A3505">
        <v>3496</v>
      </c>
      <c r="B3505" s="21">
        <f t="shared" si="54"/>
        <v>0.4730188679245283</v>
      </c>
      <c r="C3505">
        <v>1.0972340000000001E-4</v>
      </c>
      <c r="E3505">
        <v>0.4730188679245283</v>
      </c>
      <c r="F3505">
        <v>0.38665094300000002</v>
      </c>
      <c r="G3505">
        <v>0.75908805031446547</v>
      </c>
    </row>
    <row r="3506" spans="1:7" x14ac:dyDescent="0.25">
      <c r="A3506">
        <v>3497</v>
      </c>
      <c r="B3506" s="21">
        <f t="shared" si="54"/>
        <v>0.28472012578616351</v>
      </c>
      <c r="C3506">
        <v>1.178071E-4</v>
      </c>
      <c r="E3506">
        <v>0.28472012578616351</v>
      </c>
      <c r="F3506">
        <v>0.34922955999999999</v>
      </c>
      <c r="G3506">
        <v>0.70399371069182382</v>
      </c>
    </row>
    <row r="3507" spans="1:7" x14ac:dyDescent="0.25">
      <c r="A3507">
        <v>3498</v>
      </c>
      <c r="B3507" s="21">
        <f t="shared" si="54"/>
        <v>0.10184591194968554</v>
      </c>
      <c r="C3507">
        <v>1.2317200000000001E-4</v>
      </c>
      <c r="E3507">
        <v>0.10184591194968554</v>
      </c>
      <c r="F3507">
        <v>0.25113207500000001</v>
      </c>
      <c r="G3507">
        <v>0.53528301886792451</v>
      </c>
    </row>
    <row r="3508" spans="1:7" x14ac:dyDescent="0.25">
      <c r="A3508">
        <v>3499</v>
      </c>
      <c r="B3508" s="21">
        <f t="shared" si="54"/>
        <v>3.89622641509434E-2</v>
      </c>
      <c r="C3508">
        <v>1.3092E-4</v>
      </c>
      <c r="E3508">
        <v>3.89622641509434E-2</v>
      </c>
      <c r="F3508">
        <v>9.3539308000000002E-2</v>
      </c>
      <c r="G3508">
        <v>0.20158490566037734</v>
      </c>
    </row>
    <row r="3509" spans="1:7" x14ac:dyDescent="0.25">
      <c r="A3509">
        <v>3500</v>
      </c>
      <c r="B3509" s="21">
        <f t="shared" si="54"/>
        <v>0</v>
      </c>
      <c r="C3509">
        <v>1.437489E-4</v>
      </c>
      <c r="E3509">
        <v>0</v>
      </c>
      <c r="F3509">
        <v>0</v>
      </c>
      <c r="G3509">
        <v>0</v>
      </c>
    </row>
    <row r="3510" spans="1:7" x14ac:dyDescent="0.25">
      <c r="A3510">
        <v>3501</v>
      </c>
      <c r="B3510" s="21">
        <f t="shared" si="54"/>
        <v>0</v>
      </c>
      <c r="C3510">
        <v>1.4514700000000001E-4</v>
      </c>
      <c r="E3510">
        <v>0</v>
      </c>
      <c r="F3510">
        <v>0</v>
      </c>
      <c r="G3510">
        <v>0</v>
      </c>
    </row>
    <row r="3511" spans="1:7" x14ac:dyDescent="0.25">
      <c r="A3511">
        <v>3502</v>
      </c>
      <c r="B3511" s="21">
        <f t="shared" si="54"/>
        <v>0</v>
      </c>
      <c r="C3511">
        <v>1.1809519999999999E-4</v>
      </c>
      <c r="E3511">
        <v>0</v>
      </c>
      <c r="F3511">
        <v>0</v>
      </c>
      <c r="G3511">
        <v>0</v>
      </c>
    </row>
    <row r="3512" spans="1:7" x14ac:dyDescent="0.25">
      <c r="A3512">
        <v>3503</v>
      </c>
      <c r="B3512" s="21">
        <f t="shared" si="54"/>
        <v>0</v>
      </c>
      <c r="C3512">
        <v>8.6361700000000004E-5</v>
      </c>
      <c r="E3512">
        <v>0</v>
      </c>
      <c r="F3512">
        <v>0</v>
      </c>
      <c r="G3512">
        <v>0</v>
      </c>
    </row>
    <row r="3513" spans="1:7" x14ac:dyDescent="0.25">
      <c r="A3513">
        <v>3504</v>
      </c>
      <c r="B3513" s="21">
        <f t="shared" si="54"/>
        <v>0</v>
      </c>
      <c r="C3513">
        <v>6.8416099999999997E-5</v>
      </c>
      <c r="E3513">
        <v>0</v>
      </c>
      <c r="F3513">
        <v>0</v>
      </c>
      <c r="G3513">
        <v>0</v>
      </c>
    </row>
    <row r="3514" spans="1:7" x14ac:dyDescent="0.25">
      <c r="A3514">
        <v>3505</v>
      </c>
      <c r="B3514" s="21">
        <f t="shared" si="54"/>
        <v>0</v>
      </c>
      <c r="C3514">
        <v>5.5951200000000001E-5</v>
      </c>
      <c r="E3514">
        <v>0</v>
      </c>
      <c r="F3514">
        <v>0</v>
      </c>
      <c r="G3514">
        <v>0</v>
      </c>
    </row>
    <row r="3515" spans="1:7" x14ac:dyDescent="0.25">
      <c r="A3515">
        <v>3506</v>
      </c>
      <c r="B3515" s="21">
        <f t="shared" si="54"/>
        <v>0</v>
      </c>
      <c r="C3515">
        <v>5.1971399999999995E-5</v>
      </c>
      <c r="E3515">
        <v>0</v>
      </c>
      <c r="F3515">
        <v>0</v>
      </c>
      <c r="G3515">
        <v>0</v>
      </c>
    </row>
    <row r="3516" spans="1:7" x14ac:dyDescent="0.25">
      <c r="A3516">
        <v>3507</v>
      </c>
      <c r="B3516" s="21">
        <f t="shared" si="54"/>
        <v>0</v>
      </c>
      <c r="C3516">
        <v>5.1269900000000002E-5</v>
      </c>
      <c r="E3516">
        <v>0</v>
      </c>
      <c r="F3516">
        <v>0</v>
      </c>
      <c r="G3516">
        <v>0</v>
      </c>
    </row>
    <row r="3517" spans="1:7" x14ac:dyDescent="0.25">
      <c r="A3517">
        <v>3508</v>
      </c>
      <c r="B3517" s="21">
        <f t="shared" si="54"/>
        <v>0</v>
      </c>
      <c r="C3517">
        <v>5.7370499999999996E-5</v>
      </c>
      <c r="E3517">
        <v>0</v>
      </c>
      <c r="F3517">
        <v>0</v>
      </c>
      <c r="G3517">
        <v>0</v>
      </c>
    </row>
    <row r="3518" spans="1:7" x14ac:dyDescent="0.25">
      <c r="A3518">
        <v>3509</v>
      </c>
      <c r="B3518" s="21">
        <f t="shared" si="54"/>
        <v>3.5553459119496859E-2</v>
      </c>
      <c r="C3518">
        <v>7.1776299999999992E-5</v>
      </c>
      <c r="E3518">
        <v>3.5553459119496859E-2</v>
      </c>
      <c r="F3518">
        <v>8.2622641999999996E-2</v>
      </c>
      <c r="G3518">
        <v>0.17802201257861636</v>
      </c>
    </row>
    <row r="3519" spans="1:7" x14ac:dyDescent="0.25">
      <c r="A3519">
        <v>3510</v>
      </c>
      <c r="B3519" s="21">
        <f t="shared" si="54"/>
        <v>9.1811320754716971E-2</v>
      </c>
      <c r="C3519">
        <v>9.3619299999999993E-5</v>
      </c>
      <c r="E3519">
        <v>9.1811320754716971E-2</v>
      </c>
      <c r="F3519">
        <v>0.24528301899999999</v>
      </c>
      <c r="G3519">
        <v>0.52286163522012585</v>
      </c>
    </row>
    <row r="3520" spans="1:7" x14ac:dyDescent="0.25">
      <c r="A3520">
        <v>3511</v>
      </c>
      <c r="B3520" s="21">
        <f t="shared" si="54"/>
        <v>0.27396855345911952</v>
      </c>
      <c r="C3520">
        <v>1.0757780000000001E-4</v>
      </c>
      <c r="E3520">
        <v>0.27396855345911952</v>
      </c>
      <c r="F3520">
        <v>0.35528301899999998</v>
      </c>
      <c r="G3520">
        <v>0.71833333333333338</v>
      </c>
    </row>
    <row r="3521" spans="1:7" x14ac:dyDescent="0.25">
      <c r="A3521">
        <v>3512</v>
      </c>
      <c r="B3521" s="21">
        <f t="shared" si="54"/>
        <v>0.47232704402515724</v>
      </c>
      <c r="C3521">
        <v>1.0757919999999999E-4</v>
      </c>
      <c r="E3521">
        <v>0.47232704402515724</v>
      </c>
      <c r="F3521">
        <v>0.408144654</v>
      </c>
      <c r="G3521">
        <v>0.7871069182389937</v>
      </c>
    </row>
    <row r="3522" spans="1:7" x14ac:dyDescent="0.25">
      <c r="A3522">
        <v>3513</v>
      </c>
      <c r="B3522" s="21">
        <f t="shared" si="54"/>
        <v>0.63295597484276733</v>
      </c>
      <c r="C3522">
        <v>1.078698E-4</v>
      </c>
      <c r="E3522">
        <v>0.63295597484276733</v>
      </c>
      <c r="F3522">
        <v>0.479779874</v>
      </c>
      <c r="G3522">
        <v>0.81449685534591187</v>
      </c>
    </row>
    <row r="3523" spans="1:7" x14ac:dyDescent="0.25">
      <c r="A3523">
        <v>3514</v>
      </c>
      <c r="B3523" s="21">
        <f t="shared" si="54"/>
        <v>0.73864779874213837</v>
      </c>
      <c r="C3523">
        <v>1.0158589999999999E-4</v>
      </c>
      <c r="E3523">
        <v>0.73864779874213837</v>
      </c>
      <c r="F3523">
        <v>0.55628930799999998</v>
      </c>
      <c r="G3523">
        <v>0.81867924528301894</v>
      </c>
    </row>
    <row r="3524" spans="1:7" x14ac:dyDescent="0.25">
      <c r="A3524">
        <v>3515</v>
      </c>
      <c r="B3524" s="21">
        <f t="shared" si="54"/>
        <v>0.78918238993710688</v>
      </c>
      <c r="C3524">
        <v>1.0043280000000001E-4</v>
      </c>
      <c r="E3524">
        <v>0.78918238993710688</v>
      </c>
      <c r="F3524">
        <v>0.59926100599999998</v>
      </c>
      <c r="G3524">
        <v>0.8092138364779875</v>
      </c>
    </row>
    <row r="3525" spans="1:7" x14ac:dyDescent="0.25">
      <c r="A3525">
        <v>3516</v>
      </c>
      <c r="B3525" s="21">
        <f t="shared" si="54"/>
        <v>0.80220125786163521</v>
      </c>
      <c r="C3525">
        <v>1.0115329999999999E-4</v>
      </c>
      <c r="E3525">
        <v>0.80220125786163521</v>
      </c>
      <c r="F3525">
        <v>0.61251572300000001</v>
      </c>
      <c r="G3525">
        <v>0.80169811320754725</v>
      </c>
    </row>
    <row r="3526" spans="1:7" x14ac:dyDescent="0.25">
      <c r="A3526">
        <v>3517</v>
      </c>
      <c r="B3526" s="21">
        <f t="shared" ref="B3526:B3589" si="55">IF(rodzaj=$E$6,E3526,IF(rodzaj=$F$6,F3526,G3526))</f>
        <v>0.76122641509433953</v>
      </c>
      <c r="C3526">
        <v>1.030615E-4</v>
      </c>
      <c r="E3526">
        <v>0.76122641509433953</v>
      </c>
      <c r="F3526">
        <v>0.57880503100000003</v>
      </c>
      <c r="G3526">
        <v>0.77676100628930811</v>
      </c>
    </row>
    <row r="3527" spans="1:7" x14ac:dyDescent="0.25">
      <c r="A3527">
        <v>3518</v>
      </c>
      <c r="B3527" s="21">
        <f t="shared" si="55"/>
        <v>0.69172955974842765</v>
      </c>
      <c r="C3527">
        <v>1.03677E-4</v>
      </c>
      <c r="E3527">
        <v>0.69172955974842765</v>
      </c>
      <c r="F3527">
        <v>0.52363207499999997</v>
      </c>
      <c r="G3527">
        <v>0.75823899371069181</v>
      </c>
    </row>
    <row r="3528" spans="1:7" x14ac:dyDescent="0.25">
      <c r="A3528">
        <v>3519</v>
      </c>
      <c r="B3528" s="21">
        <f t="shared" si="55"/>
        <v>0.59138364779874208</v>
      </c>
      <c r="C3528">
        <v>1.0824700000000001E-4</v>
      </c>
      <c r="E3528">
        <v>0.59138364779874208</v>
      </c>
      <c r="F3528">
        <v>0.44918238999999999</v>
      </c>
      <c r="G3528">
        <v>0.74613207547169802</v>
      </c>
    </row>
    <row r="3529" spans="1:7" x14ac:dyDescent="0.25">
      <c r="A3529">
        <v>3520</v>
      </c>
      <c r="B3529" s="21">
        <f t="shared" si="55"/>
        <v>0.44465408805031448</v>
      </c>
      <c r="C3529">
        <v>1.1436229999999999E-4</v>
      </c>
      <c r="E3529">
        <v>0.44465408805031448</v>
      </c>
      <c r="F3529">
        <v>0.36749999999999999</v>
      </c>
      <c r="G3529">
        <v>0.71141509433962269</v>
      </c>
    </row>
    <row r="3530" spans="1:7" x14ac:dyDescent="0.25">
      <c r="A3530">
        <v>3521</v>
      </c>
      <c r="B3530" s="21">
        <f t="shared" si="55"/>
        <v>0.26505974842767294</v>
      </c>
      <c r="C3530">
        <v>1.188796E-4</v>
      </c>
      <c r="E3530">
        <v>0.26505974842767294</v>
      </c>
      <c r="F3530">
        <v>0.32382075500000002</v>
      </c>
      <c r="G3530">
        <v>0.62201257861635217</v>
      </c>
    </row>
    <row r="3531" spans="1:7" x14ac:dyDescent="0.25">
      <c r="A3531">
        <v>3522</v>
      </c>
      <c r="B3531" s="21">
        <f t="shared" si="55"/>
        <v>0.10418238993710692</v>
      </c>
      <c r="C3531">
        <v>1.2453879999999999E-4</v>
      </c>
      <c r="E3531">
        <v>0.10418238993710692</v>
      </c>
      <c r="F3531">
        <v>0.21512578600000001</v>
      </c>
      <c r="G3531">
        <v>0.42235849056603769</v>
      </c>
    </row>
    <row r="3532" spans="1:7" x14ac:dyDescent="0.25">
      <c r="A3532">
        <v>3523</v>
      </c>
      <c r="B3532" s="21">
        <f t="shared" si="55"/>
        <v>3.7792452830188679E-2</v>
      </c>
      <c r="C3532">
        <v>1.327643E-4</v>
      </c>
      <c r="E3532">
        <v>3.7792452830188679E-2</v>
      </c>
      <c r="F3532">
        <v>7.5471698000000004E-2</v>
      </c>
      <c r="G3532">
        <v>0.14616352201257862</v>
      </c>
    </row>
    <row r="3533" spans="1:7" x14ac:dyDescent="0.25">
      <c r="A3533">
        <v>3524</v>
      </c>
      <c r="B3533" s="21">
        <f t="shared" si="55"/>
        <v>0</v>
      </c>
      <c r="C3533">
        <v>1.4534340000000001E-4</v>
      </c>
      <c r="E3533">
        <v>0</v>
      </c>
      <c r="F3533">
        <v>0</v>
      </c>
      <c r="G3533">
        <v>0</v>
      </c>
    </row>
    <row r="3534" spans="1:7" x14ac:dyDescent="0.25">
      <c r="A3534">
        <v>3525</v>
      </c>
      <c r="B3534" s="21">
        <f t="shared" si="55"/>
        <v>0</v>
      </c>
      <c r="C3534">
        <v>1.413272E-4</v>
      </c>
      <c r="E3534">
        <v>0</v>
      </c>
      <c r="F3534">
        <v>0</v>
      </c>
      <c r="G3534">
        <v>0</v>
      </c>
    </row>
    <row r="3535" spans="1:7" x14ac:dyDescent="0.25">
      <c r="A3535">
        <v>3526</v>
      </c>
      <c r="B3535" s="21">
        <f t="shared" si="55"/>
        <v>0</v>
      </c>
      <c r="C3535">
        <v>1.1629959999999999E-4</v>
      </c>
      <c r="E3535">
        <v>0</v>
      </c>
      <c r="F3535">
        <v>0</v>
      </c>
      <c r="G3535">
        <v>0</v>
      </c>
    </row>
    <row r="3536" spans="1:7" x14ac:dyDescent="0.25">
      <c r="A3536">
        <v>3527</v>
      </c>
      <c r="B3536" s="21">
        <f t="shared" si="55"/>
        <v>0</v>
      </c>
      <c r="C3536">
        <v>8.431299999999999E-5</v>
      </c>
      <c r="E3536">
        <v>0</v>
      </c>
      <c r="F3536">
        <v>0</v>
      </c>
      <c r="G3536">
        <v>0</v>
      </c>
    </row>
    <row r="3537" spans="1:7" x14ac:dyDescent="0.25">
      <c r="A3537">
        <v>3528</v>
      </c>
      <c r="B3537" s="21">
        <f t="shared" si="55"/>
        <v>0</v>
      </c>
      <c r="C3537">
        <v>6.4305600000000003E-5</v>
      </c>
      <c r="E3537">
        <v>0</v>
      </c>
      <c r="F3537">
        <v>0</v>
      </c>
      <c r="G3537">
        <v>0</v>
      </c>
    </row>
    <row r="3538" spans="1:7" x14ac:dyDescent="0.25">
      <c r="A3538">
        <v>3529</v>
      </c>
      <c r="B3538" s="21">
        <f t="shared" si="55"/>
        <v>0</v>
      </c>
      <c r="C3538">
        <v>5.5934399999999998E-5</v>
      </c>
      <c r="E3538">
        <v>0</v>
      </c>
      <c r="F3538">
        <v>0</v>
      </c>
      <c r="G3538">
        <v>0</v>
      </c>
    </row>
    <row r="3539" spans="1:7" x14ac:dyDescent="0.25">
      <c r="A3539">
        <v>3530</v>
      </c>
      <c r="B3539" s="21">
        <f t="shared" si="55"/>
        <v>0</v>
      </c>
      <c r="C3539">
        <v>5.1687900000000004E-5</v>
      </c>
      <c r="E3539">
        <v>0</v>
      </c>
      <c r="F3539">
        <v>0</v>
      </c>
      <c r="G3539">
        <v>0</v>
      </c>
    </row>
    <row r="3540" spans="1:7" x14ac:dyDescent="0.25">
      <c r="A3540">
        <v>3531</v>
      </c>
      <c r="B3540" s="21">
        <f t="shared" si="55"/>
        <v>0</v>
      </c>
      <c r="C3540">
        <v>5.17636E-5</v>
      </c>
      <c r="E3540">
        <v>0</v>
      </c>
      <c r="F3540">
        <v>0</v>
      </c>
      <c r="G3540">
        <v>0</v>
      </c>
    </row>
    <row r="3541" spans="1:7" x14ac:dyDescent="0.25">
      <c r="A3541">
        <v>3532</v>
      </c>
      <c r="B3541" s="21">
        <f t="shared" si="55"/>
        <v>0</v>
      </c>
      <c r="C3541">
        <v>5.7552699999999995E-5</v>
      </c>
      <c r="E3541">
        <v>0</v>
      </c>
      <c r="F3541">
        <v>0</v>
      </c>
      <c r="G3541">
        <v>0</v>
      </c>
    </row>
    <row r="3542" spans="1:7" x14ac:dyDescent="0.25">
      <c r="A3542">
        <v>3533</v>
      </c>
      <c r="B3542" s="21">
        <f t="shared" si="55"/>
        <v>3.1764150943396227E-2</v>
      </c>
      <c r="C3542">
        <v>7.2351200000000013E-5</v>
      </c>
      <c r="E3542">
        <v>3.1764150943396227E-2</v>
      </c>
      <c r="F3542">
        <v>5.3540880999999999E-2</v>
      </c>
      <c r="G3542">
        <v>8.9550314465408801E-2</v>
      </c>
    </row>
    <row r="3543" spans="1:7" x14ac:dyDescent="0.25">
      <c r="A3543">
        <v>3534</v>
      </c>
      <c r="B3543" s="21">
        <f t="shared" si="55"/>
        <v>9.6405660377358482E-2</v>
      </c>
      <c r="C3543">
        <v>9.5296699999999999E-5</v>
      </c>
      <c r="E3543">
        <v>9.6405660377358482E-2</v>
      </c>
      <c r="F3543">
        <v>0.20364779899999999</v>
      </c>
      <c r="G3543">
        <v>0.39207547169811319</v>
      </c>
    </row>
    <row r="3544" spans="1:7" x14ac:dyDescent="0.25">
      <c r="A3544">
        <v>3535</v>
      </c>
      <c r="B3544" s="21">
        <f t="shared" si="55"/>
        <v>0.26786163522012579</v>
      </c>
      <c r="C3544">
        <v>1.0794710000000001E-4</v>
      </c>
      <c r="E3544">
        <v>0.26786163522012579</v>
      </c>
      <c r="F3544">
        <v>0.34575471699999999</v>
      </c>
      <c r="G3544">
        <v>0.6857861635220126</v>
      </c>
    </row>
    <row r="3545" spans="1:7" x14ac:dyDescent="0.25">
      <c r="A3545">
        <v>3536</v>
      </c>
      <c r="B3545" s="21">
        <f t="shared" si="55"/>
        <v>0.46069182389937108</v>
      </c>
      <c r="C3545">
        <v>1.0969530000000001E-4</v>
      </c>
      <c r="E3545">
        <v>0.46069182389937108</v>
      </c>
      <c r="F3545">
        <v>0.390566038</v>
      </c>
      <c r="G3545">
        <v>0.76993710691823902</v>
      </c>
    </row>
    <row r="3546" spans="1:7" x14ac:dyDescent="0.25">
      <c r="A3546">
        <v>3537</v>
      </c>
      <c r="B3546" s="21">
        <f t="shared" si="55"/>
        <v>0.61933962264150944</v>
      </c>
      <c r="C3546">
        <v>1.100739E-4</v>
      </c>
      <c r="E3546">
        <v>0.61933962264150944</v>
      </c>
      <c r="F3546">
        <v>0.47253144699999999</v>
      </c>
      <c r="G3546">
        <v>0.79764150943396228</v>
      </c>
    </row>
    <row r="3547" spans="1:7" x14ac:dyDescent="0.25">
      <c r="A3547">
        <v>3538</v>
      </c>
      <c r="B3547" s="21">
        <f t="shared" si="55"/>
        <v>0.72610062893081762</v>
      </c>
      <c r="C3547">
        <v>1.0904999999999999E-4</v>
      </c>
      <c r="E3547">
        <v>0.72610062893081762</v>
      </c>
      <c r="F3547">
        <v>0.54830188700000004</v>
      </c>
      <c r="G3547">
        <v>0.80547169811320762</v>
      </c>
    </row>
    <row r="3548" spans="1:7" x14ac:dyDescent="0.25">
      <c r="A3548">
        <v>3539</v>
      </c>
      <c r="B3548" s="21">
        <f t="shared" si="55"/>
        <v>0.77902515723270449</v>
      </c>
      <c r="C3548">
        <v>1.078548E-4</v>
      </c>
      <c r="E3548">
        <v>0.77902515723270449</v>
      </c>
      <c r="F3548">
        <v>0.59199685499999999</v>
      </c>
      <c r="G3548">
        <v>0.79905660377358489</v>
      </c>
    </row>
    <row r="3549" spans="1:7" x14ac:dyDescent="0.25">
      <c r="A3549">
        <v>3540</v>
      </c>
      <c r="B3549" s="21">
        <f t="shared" si="55"/>
        <v>0.79383647798742141</v>
      </c>
      <c r="C3549">
        <v>1.071663E-4</v>
      </c>
      <c r="E3549">
        <v>0.79383647798742141</v>
      </c>
      <c r="F3549">
        <v>0.60624213800000004</v>
      </c>
      <c r="G3549">
        <v>0.79339622641509433</v>
      </c>
    </row>
    <row r="3550" spans="1:7" x14ac:dyDescent="0.25">
      <c r="A3550">
        <v>3541</v>
      </c>
      <c r="B3550" s="21">
        <f t="shared" si="55"/>
        <v>0.76713836477987418</v>
      </c>
      <c r="C3550">
        <v>1.057785E-4</v>
      </c>
      <c r="E3550">
        <v>0.76713836477987418</v>
      </c>
      <c r="F3550">
        <v>0.58429245299999999</v>
      </c>
      <c r="G3550">
        <v>0.78267295597484277</v>
      </c>
    </row>
    <row r="3551" spans="1:7" x14ac:dyDescent="0.25">
      <c r="A3551">
        <v>3542</v>
      </c>
      <c r="B3551" s="21">
        <f t="shared" si="55"/>
        <v>0.67135220125786166</v>
      </c>
      <c r="C3551">
        <v>1.048465E-4</v>
      </c>
      <c r="E3551">
        <v>0.67135220125786166</v>
      </c>
      <c r="F3551">
        <v>0.50911949700000003</v>
      </c>
      <c r="G3551">
        <v>0.73691823899371067</v>
      </c>
    </row>
    <row r="3552" spans="1:7" x14ac:dyDescent="0.25">
      <c r="A3552">
        <v>3543</v>
      </c>
      <c r="B3552" s="21">
        <f t="shared" si="55"/>
        <v>0.56959119496855348</v>
      </c>
      <c r="C3552">
        <v>1.08083E-4</v>
      </c>
      <c r="E3552">
        <v>0.56959119496855348</v>
      </c>
      <c r="F3552">
        <v>0.43759434000000003</v>
      </c>
      <c r="G3552">
        <v>0.71761006289308171</v>
      </c>
    </row>
    <row r="3553" spans="1:7" x14ac:dyDescent="0.25">
      <c r="A3553">
        <v>3544</v>
      </c>
      <c r="B3553" s="21">
        <f t="shared" si="55"/>
        <v>0.42433962264150948</v>
      </c>
      <c r="C3553">
        <v>1.1381209999999999E-4</v>
      </c>
      <c r="E3553">
        <v>0.42433962264150948</v>
      </c>
      <c r="F3553">
        <v>0.355754717</v>
      </c>
      <c r="G3553">
        <v>0.67106918238993707</v>
      </c>
    </row>
    <row r="3554" spans="1:7" x14ac:dyDescent="0.25">
      <c r="A3554">
        <v>3545</v>
      </c>
      <c r="B3554" s="21">
        <f t="shared" si="55"/>
        <v>0.25382704402515721</v>
      </c>
      <c r="C3554">
        <v>1.191402E-4</v>
      </c>
      <c r="E3554">
        <v>0.25382704402515721</v>
      </c>
      <c r="F3554">
        <v>0.30838050299999997</v>
      </c>
      <c r="G3554">
        <v>0.56974842767295597</v>
      </c>
    </row>
    <row r="3555" spans="1:7" x14ac:dyDescent="0.25">
      <c r="A3555">
        <v>3546</v>
      </c>
      <c r="B3555" s="21">
        <f t="shared" si="55"/>
        <v>0.10477358490566038</v>
      </c>
      <c r="C3555">
        <v>1.2333790000000001E-4</v>
      </c>
      <c r="E3555">
        <v>0.10477358490566038</v>
      </c>
      <c r="F3555">
        <v>0.19830188700000001</v>
      </c>
      <c r="G3555">
        <v>0.36984276729559745</v>
      </c>
    </row>
    <row r="3556" spans="1:7" x14ac:dyDescent="0.25">
      <c r="A3556">
        <v>3547</v>
      </c>
      <c r="B3556" s="21">
        <f t="shared" si="55"/>
        <v>3.6172955974842769E-2</v>
      </c>
      <c r="C3556">
        <v>1.342095E-4</v>
      </c>
      <c r="E3556">
        <v>3.6172955974842769E-2</v>
      </c>
      <c r="F3556">
        <v>6.0380503000000002E-2</v>
      </c>
      <c r="G3556">
        <v>9.9496855345911947E-2</v>
      </c>
    </row>
    <row r="3557" spans="1:7" x14ac:dyDescent="0.25">
      <c r="A3557">
        <v>3548</v>
      </c>
      <c r="B3557" s="21">
        <f t="shared" si="55"/>
        <v>0</v>
      </c>
      <c r="C3557">
        <v>1.4428190000000002E-4</v>
      </c>
      <c r="E3557">
        <v>0</v>
      </c>
      <c r="F3557">
        <v>0</v>
      </c>
      <c r="G3557">
        <v>0</v>
      </c>
    </row>
    <row r="3558" spans="1:7" x14ac:dyDescent="0.25">
      <c r="A3558">
        <v>3549</v>
      </c>
      <c r="B3558" s="21">
        <f t="shared" si="55"/>
        <v>0</v>
      </c>
      <c r="C3558">
        <v>1.4061059999999998E-4</v>
      </c>
      <c r="E3558">
        <v>0</v>
      </c>
      <c r="F3558">
        <v>0</v>
      </c>
      <c r="G3558">
        <v>0</v>
      </c>
    </row>
    <row r="3559" spans="1:7" x14ac:dyDescent="0.25">
      <c r="A3559">
        <v>3550</v>
      </c>
      <c r="B3559" s="21">
        <f t="shared" si="55"/>
        <v>0</v>
      </c>
      <c r="C3559">
        <v>1.160943E-4</v>
      </c>
      <c r="E3559">
        <v>0</v>
      </c>
      <c r="F3559">
        <v>0</v>
      </c>
      <c r="G3559">
        <v>0</v>
      </c>
    </row>
    <row r="3560" spans="1:7" x14ac:dyDescent="0.25">
      <c r="A3560">
        <v>3551</v>
      </c>
      <c r="B3560" s="21">
        <f t="shared" si="55"/>
        <v>0</v>
      </c>
      <c r="C3560">
        <v>8.6388400000000001E-5</v>
      </c>
      <c r="E3560">
        <v>0</v>
      </c>
      <c r="F3560">
        <v>0</v>
      </c>
      <c r="G3560">
        <v>0</v>
      </c>
    </row>
    <row r="3561" spans="1:7" x14ac:dyDescent="0.25">
      <c r="A3561">
        <v>3552</v>
      </c>
      <c r="B3561" s="21">
        <f t="shared" si="55"/>
        <v>0</v>
      </c>
      <c r="C3561">
        <v>6.5596600000000001E-5</v>
      </c>
      <c r="E3561">
        <v>0</v>
      </c>
      <c r="F3561">
        <v>0</v>
      </c>
      <c r="G3561">
        <v>0</v>
      </c>
    </row>
    <row r="3562" spans="1:7" x14ac:dyDescent="0.25">
      <c r="A3562">
        <v>3553</v>
      </c>
      <c r="B3562" s="21">
        <f t="shared" si="55"/>
        <v>0</v>
      </c>
      <c r="C3562">
        <v>5.4799400000000003E-5</v>
      </c>
      <c r="E3562">
        <v>0</v>
      </c>
      <c r="F3562">
        <v>0</v>
      </c>
      <c r="G3562">
        <v>0</v>
      </c>
    </row>
    <row r="3563" spans="1:7" x14ac:dyDescent="0.25">
      <c r="A3563">
        <v>3554</v>
      </c>
      <c r="B3563" s="21">
        <f t="shared" si="55"/>
        <v>0</v>
      </c>
      <c r="C3563">
        <v>5.2101800000000003E-5</v>
      </c>
      <c r="E3563">
        <v>0</v>
      </c>
      <c r="F3563">
        <v>0</v>
      </c>
      <c r="G3563">
        <v>0</v>
      </c>
    </row>
    <row r="3564" spans="1:7" x14ac:dyDescent="0.25">
      <c r="A3564">
        <v>3555</v>
      </c>
      <c r="B3564" s="21">
        <f t="shared" si="55"/>
        <v>0</v>
      </c>
      <c r="C3564">
        <v>5.1359200000000001E-5</v>
      </c>
      <c r="E3564">
        <v>0</v>
      </c>
      <c r="F3564">
        <v>0</v>
      </c>
      <c r="G3564">
        <v>0</v>
      </c>
    </row>
    <row r="3565" spans="1:7" x14ac:dyDescent="0.25">
      <c r="A3565">
        <v>3556</v>
      </c>
      <c r="B3565" s="21">
        <f t="shared" si="55"/>
        <v>0</v>
      </c>
      <c r="C3565">
        <v>5.7442500000000004E-5</v>
      </c>
      <c r="E3565">
        <v>0</v>
      </c>
      <c r="F3565">
        <v>0</v>
      </c>
      <c r="G3565">
        <v>0</v>
      </c>
    </row>
    <row r="3566" spans="1:7" x14ac:dyDescent="0.25">
      <c r="A3566">
        <v>3557</v>
      </c>
      <c r="B3566" s="21">
        <f t="shared" si="55"/>
        <v>2.1803773584905661E-2</v>
      </c>
      <c r="C3566">
        <v>7.147240000000001E-5</v>
      </c>
      <c r="E3566">
        <v>2.1803773584905661E-2</v>
      </c>
      <c r="F3566">
        <v>2.6550313999999998E-2</v>
      </c>
      <c r="G3566">
        <v>2.4653459119496852E-2</v>
      </c>
    </row>
    <row r="3567" spans="1:7" x14ac:dyDescent="0.25">
      <c r="A3567">
        <v>3558</v>
      </c>
      <c r="B3567" s="21">
        <f t="shared" si="55"/>
        <v>9.4569182389937112E-2</v>
      </c>
      <c r="C3567">
        <v>9.4965100000000003E-5</v>
      </c>
      <c r="E3567">
        <v>9.4569182389937112E-2</v>
      </c>
      <c r="F3567">
        <v>0.15927673000000001</v>
      </c>
      <c r="G3567">
        <v>0.26340880503144654</v>
      </c>
    </row>
    <row r="3568" spans="1:7" x14ac:dyDescent="0.25">
      <c r="A3568">
        <v>3559</v>
      </c>
      <c r="B3568" s="21">
        <f t="shared" si="55"/>
        <v>0.23788364779874216</v>
      </c>
      <c r="C3568">
        <v>1.101394E-4</v>
      </c>
      <c r="E3568">
        <v>0.23788364779874216</v>
      </c>
      <c r="F3568">
        <v>0.29685534600000002</v>
      </c>
      <c r="G3568">
        <v>0.52720125786163519</v>
      </c>
    </row>
    <row r="3569" spans="1:7" x14ac:dyDescent="0.25">
      <c r="A3569">
        <v>3560</v>
      </c>
      <c r="B3569" s="21">
        <f t="shared" si="55"/>
        <v>0.41547169811320755</v>
      </c>
      <c r="C3569">
        <v>1.100968E-4</v>
      </c>
      <c r="E3569">
        <v>0.41547169811320755</v>
      </c>
      <c r="F3569">
        <v>0.36327043999999997</v>
      </c>
      <c r="G3569">
        <v>0.67405660377358489</v>
      </c>
    </row>
    <row r="3570" spans="1:7" x14ac:dyDescent="0.25">
      <c r="A3570">
        <v>3561</v>
      </c>
      <c r="B3570" s="21">
        <f t="shared" si="55"/>
        <v>0.57811320754716988</v>
      </c>
      <c r="C3570">
        <v>1.108886E-4</v>
      </c>
      <c r="E3570">
        <v>0.57811320754716988</v>
      </c>
      <c r="F3570">
        <v>0.44910377400000001</v>
      </c>
      <c r="G3570">
        <v>0.74525157232704409</v>
      </c>
    </row>
    <row r="3571" spans="1:7" x14ac:dyDescent="0.25">
      <c r="A3571">
        <v>3562</v>
      </c>
      <c r="B3571" s="21">
        <f t="shared" si="55"/>
        <v>0.69210691823899373</v>
      </c>
      <c r="C3571">
        <v>1.104509E-4</v>
      </c>
      <c r="E3571">
        <v>0.69210691823899373</v>
      </c>
      <c r="F3571">
        <v>0.52539308200000001</v>
      </c>
      <c r="G3571">
        <v>0.76996855345911952</v>
      </c>
    </row>
    <row r="3572" spans="1:7" x14ac:dyDescent="0.25">
      <c r="A3572">
        <v>3563</v>
      </c>
      <c r="B3572" s="21">
        <f t="shared" si="55"/>
        <v>0.75154088050314471</v>
      </c>
      <c r="C3572">
        <v>1.1141590000000001E-4</v>
      </c>
      <c r="E3572">
        <v>0.75154088050314471</v>
      </c>
      <c r="F3572">
        <v>0.57040880500000002</v>
      </c>
      <c r="G3572">
        <v>0.77141509433962263</v>
      </c>
    </row>
    <row r="3573" spans="1:7" x14ac:dyDescent="0.25">
      <c r="A3573">
        <v>3564</v>
      </c>
      <c r="B3573" s="21">
        <f t="shared" si="55"/>
        <v>0.76518867924528311</v>
      </c>
      <c r="C3573">
        <v>1.08711E-4</v>
      </c>
      <c r="E3573">
        <v>0.76518867924528311</v>
      </c>
      <c r="F3573">
        <v>0.58448113199999996</v>
      </c>
      <c r="G3573">
        <v>0.76487421383647802</v>
      </c>
    </row>
    <row r="3574" spans="1:7" x14ac:dyDescent="0.25">
      <c r="A3574">
        <v>3565</v>
      </c>
      <c r="B3574" s="21">
        <f t="shared" si="55"/>
        <v>0.73849056603773588</v>
      </c>
      <c r="C3574">
        <v>1.090967E-4</v>
      </c>
      <c r="E3574">
        <v>0.73849056603773588</v>
      </c>
      <c r="F3574">
        <v>0.56377358499999997</v>
      </c>
      <c r="G3574">
        <v>0.75374213836477988</v>
      </c>
    </row>
    <row r="3575" spans="1:7" x14ac:dyDescent="0.25">
      <c r="A3575">
        <v>3566</v>
      </c>
      <c r="B3575" s="21">
        <f t="shared" si="55"/>
        <v>0.67261006289308178</v>
      </c>
      <c r="C3575">
        <v>1.094172E-4</v>
      </c>
      <c r="E3575">
        <v>0.67261006289308178</v>
      </c>
      <c r="F3575">
        <v>0.51158804999999996</v>
      </c>
      <c r="G3575">
        <v>0.73849056603773588</v>
      </c>
    </row>
    <row r="3576" spans="1:7" x14ac:dyDescent="0.25">
      <c r="A3576">
        <v>3567</v>
      </c>
      <c r="B3576" s="21">
        <f t="shared" si="55"/>
        <v>0.56622641509433957</v>
      </c>
      <c r="C3576">
        <v>1.1340969999999999E-4</v>
      </c>
      <c r="E3576">
        <v>0.56622641509433957</v>
      </c>
      <c r="F3576">
        <v>0.43820754699999998</v>
      </c>
      <c r="G3576">
        <v>0.7128616352201258</v>
      </c>
    </row>
    <row r="3577" spans="1:7" x14ac:dyDescent="0.25">
      <c r="A3577">
        <v>3568</v>
      </c>
      <c r="B3577" s="21">
        <f t="shared" si="55"/>
        <v>0.41594339622641513</v>
      </c>
      <c r="C3577">
        <v>1.1845680000000001E-4</v>
      </c>
      <c r="E3577">
        <v>0.41594339622641513</v>
      </c>
      <c r="F3577">
        <v>0.352248428</v>
      </c>
      <c r="G3577">
        <v>0.65166666666666673</v>
      </c>
    </row>
    <row r="3578" spans="1:7" x14ac:dyDescent="0.25">
      <c r="A3578">
        <v>3569</v>
      </c>
      <c r="B3578" s="21">
        <f t="shared" si="55"/>
        <v>0.24883647798742137</v>
      </c>
      <c r="C3578">
        <v>1.2135789999999999E-4</v>
      </c>
      <c r="E3578">
        <v>0.24883647798742137</v>
      </c>
      <c r="F3578">
        <v>0.30088050300000002</v>
      </c>
      <c r="G3578">
        <v>0.54135220125786165</v>
      </c>
    </row>
    <row r="3579" spans="1:7" x14ac:dyDescent="0.25">
      <c r="A3579">
        <v>3570</v>
      </c>
      <c r="B3579" s="21">
        <f t="shared" si="55"/>
        <v>0.10502515723270441</v>
      </c>
      <c r="C3579">
        <v>1.2786389999999999E-4</v>
      </c>
      <c r="E3579">
        <v>0.10502515723270441</v>
      </c>
      <c r="F3579">
        <v>0.18199685500000001</v>
      </c>
      <c r="G3579">
        <v>0.31874213836477988</v>
      </c>
    </row>
    <row r="3580" spans="1:7" x14ac:dyDescent="0.25">
      <c r="A3580">
        <v>3571</v>
      </c>
      <c r="B3580" s="21">
        <f t="shared" si="55"/>
        <v>3.4984276729559748E-2</v>
      </c>
      <c r="C3580">
        <v>1.361934E-4</v>
      </c>
      <c r="E3580">
        <v>3.4984276729559748E-2</v>
      </c>
      <c r="F3580">
        <v>5.4231132000000001E-2</v>
      </c>
      <c r="G3580">
        <v>8.2399371069182381E-2</v>
      </c>
    </row>
    <row r="3581" spans="1:7" x14ac:dyDescent="0.25">
      <c r="A3581">
        <v>3572</v>
      </c>
      <c r="B3581" s="21">
        <f t="shared" si="55"/>
        <v>0</v>
      </c>
      <c r="C3581">
        <v>1.404927E-4</v>
      </c>
      <c r="E3581">
        <v>0</v>
      </c>
      <c r="F3581">
        <v>0</v>
      </c>
      <c r="G3581">
        <v>0</v>
      </c>
    </row>
    <row r="3582" spans="1:7" x14ac:dyDescent="0.25">
      <c r="A3582">
        <v>3573</v>
      </c>
      <c r="B3582" s="21">
        <f t="shared" si="55"/>
        <v>0</v>
      </c>
      <c r="C3582">
        <v>1.3883069999999999E-4</v>
      </c>
      <c r="E3582">
        <v>0</v>
      </c>
      <c r="F3582">
        <v>0</v>
      </c>
      <c r="G3582">
        <v>0</v>
      </c>
    </row>
    <row r="3583" spans="1:7" x14ac:dyDescent="0.25">
      <c r="A3583">
        <v>3574</v>
      </c>
      <c r="B3583" s="21">
        <f t="shared" si="55"/>
        <v>0</v>
      </c>
      <c r="C3583">
        <v>1.150567E-4</v>
      </c>
      <c r="E3583">
        <v>0</v>
      </c>
      <c r="F3583">
        <v>0</v>
      </c>
      <c r="G3583">
        <v>0</v>
      </c>
    </row>
    <row r="3584" spans="1:7" x14ac:dyDescent="0.25">
      <c r="A3584">
        <v>3575</v>
      </c>
      <c r="B3584" s="21">
        <f t="shared" si="55"/>
        <v>0</v>
      </c>
      <c r="C3584">
        <v>9.0171800000000003E-5</v>
      </c>
      <c r="E3584">
        <v>0</v>
      </c>
      <c r="F3584">
        <v>0</v>
      </c>
      <c r="G3584">
        <v>0</v>
      </c>
    </row>
    <row r="3585" spans="1:7" x14ac:dyDescent="0.25">
      <c r="A3585">
        <v>3576</v>
      </c>
      <c r="B3585" s="21">
        <f t="shared" si="55"/>
        <v>0</v>
      </c>
      <c r="C3585">
        <v>6.9389100000000003E-5</v>
      </c>
      <c r="E3585">
        <v>0</v>
      </c>
      <c r="F3585">
        <v>0</v>
      </c>
      <c r="G3585">
        <v>0</v>
      </c>
    </row>
    <row r="3586" spans="1:7" x14ac:dyDescent="0.25">
      <c r="A3586">
        <v>3577</v>
      </c>
      <c r="B3586" s="21">
        <f t="shared" si="55"/>
        <v>0</v>
      </c>
      <c r="C3586">
        <v>5.88464E-5</v>
      </c>
      <c r="E3586">
        <v>0</v>
      </c>
      <c r="F3586">
        <v>0</v>
      </c>
      <c r="G3586">
        <v>0</v>
      </c>
    </row>
    <row r="3587" spans="1:7" x14ac:dyDescent="0.25">
      <c r="A3587">
        <v>3578</v>
      </c>
      <c r="B3587" s="21">
        <f t="shared" si="55"/>
        <v>0</v>
      </c>
      <c r="C3587">
        <v>5.3511499999999997E-5</v>
      </c>
      <c r="E3587">
        <v>0</v>
      </c>
      <c r="F3587">
        <v>0</v>
      </c>
      <c r="G3587">
        <v>0</v>
      </c>
    </row>
    <row r="3588" spans="1:7" x14ac:dyDescent="0.25">
      <c r="A3588">
        <v>3579</v>
      </c>
      <c r="B3588" s="21">
        <f t="shared" si="55"/>
        <v>0</v>
      </c>
      <c r="C3588">
        <v>5.2982999999999997E-5</v>
      </c>
      <c r="E3588">
        <v>0</v>
      </c>
      <c r="F3588">
        <v>0</v>
      </c>
      <c r="G3588">
        <v>0</v>
      </c>
    </row>
    <row r="3589" spans="1:7" x14ac:dyDescent="0.25">
      <c r="A3589">
        <v>3580</v>
      </c>
      <c r="B3589" s="21">
        <f t="shared" si="55"/>
        <v>0</v>
      </c>
      <c r="C3589">
        <v>5.4978000000000001E-5</v>
      </c>
      <c r="E3589">
        <v>0</v>
      </c>
      <c r="F3589">
        <v>0</v>
      </c>
      <c r="G3589">
        <v>0</v>
      </c>
    </row>
    <row r="3590" spans="1:7" x14ac:dyDescent="0.25">
      <c r="A3590">
        <v>3581</v>
      </c>
      <c r="B3590" s="21">
        <f t="shared" ref="B3590:B3653" si="56">IF(rodzaj=$E$6,E3590,IF(rodzaj=$F$6,F3590,G3590))</f>
        <v>2.4186792452830189E-2</v>
      </c>
      <c r="C3590">
        <v>6.1501000000000006E-5</v>
      </c>
      <c r="E3590">
        <v>2.4186792452830189E-2</v>
      </c>
      <c r="F3590">
        <v>3.0264151E-2</v>
      </c>
      <c r="G3590">
        <v>3.053238993710692E-2</v>
      </c>
    </row>
    <row r="3591" spans="1:7" x14ac:dyDescent="0.25">
      <c r="A3591">
        <v>3582</v>
      </c>
      <c r="B3591" s="21">
        <f t="shared" si="56"/>
        <v>9.6056603773584895E-2</v>
      </c>
      <c r="C3591">
        <v>8.0589599999999998E-5</v>
      </c>
      <c r="E3591">
        <v>9.6056603773584895E-2</v>
      </c>
      <c r="F3591">
        <v>0.16336477999999999</v>
      </c>
      <c r="G3591">
        <v>0.27225786163522014</v>
      </c>
    </row>
    <row r="3592" spans="1:7" x14ac:dyDescent="0.25">
      <c r="A3592">
        <v>3583</v>
      </c>
      <c r="B3592" s="21">
        <f t="shared" si="56"/>
        <v>0.24031446540880505</v>
      </c>
      <c r="C3592">
        <v>9.7986600000000008E-5</v>
      </c>
      <c r="E3592">
        <v>0.24031446540880505</v>
      </c>
      <c r="F3592">
        <v>0.30039308199999998</v>
      </c>
      <c r="G3592">
        <v>0.53522012578616351</v>
      </c>
    </row>
    <row r="3593" spans="1:7" x14ac:dyDescent="0.25">
      <c r="A3593">
        <v>3584</v>
      </c>
      <c r="B3593" s="21">
        <f t="shared" si="56"/>
        <v>0.41864779874213837</v>
      </c>
      <c r="C3593">
        <v>1.140793E-4</v>
      </c>
      <c r="E3593">
        <v>0.41864779874213837</v>
      </c>
      <c r="F3593">
        <v>0.36617924499999999</v>
      </c>
      <c r="G3593">
        <v>0.68040880503144652</v>
      </c>
    </row>
    <row r="3594" spans="1:7" x14ac:dyDescent="0.25">
      <c r="A3594">
        <v>3585</v>
      </c>
      <c r="B3594" s="21">
        <f t="shared" si="56"/>
        <v>0.58028301886792455</v>
      </c>
      <c r="C3594">
        <v>1.243118E-4</v>
      </c>
      <c r="E3594">
        <v>0.58028301886792455</v>
      </c>
      <c r="F3594">
        <v>0.45193396200000002</v>
      </c>
      <c r="G3594">
        <v>0.74849056603773578</v>
      </c>
    </row>
    <row r="3595" spans="1:7" x14ac:dyDescent="0.25">
      <c r="A3595">
        <v>3586</v>
      </c>
      <c r="B3595" s="21">
        <f t="shared" si="56"/>
        <v>0.69113207547169819</v>
      </c>
      <c r="C3595">
        <v>1.288235E-4</v>
      </c>
      <c r="E3595">
        <v>0.69113207547169819</v>
      </c>
      <c r="F3595">
        <v>0.525880503</v>
      </c>
      <c r="G3595">
        <v>0.76915094339622647</v>
      </c>
    </row>
    <row r="3596" spans="1:7" x14ac:dyDescent="0.25">
      <c r="A3596">
        <v>3587</v>
      </c>
      <c r="B3596" s="21">
        <f t="shared" si="56"/>
        <v>0.75295597484276733</v>
      </c>
      <c r="C3596">
        <v>1.322668E-4</v>
      </c>
      <c r="E3596">
        <v>0.75295597484276733</v>
      </c>
      <c r="F3596">
        <v>0.57224842799999998</v>
      </c>
      <c r="G3596">
        <v>0.77305031446540884</v>
      </c>
    </row>
    <row r="3597" spans="1:7" x14ac:dyDescent="0.25">
      <c r="A3597">
        <v>3588</v>
      </c>
      <c r="B3597" s="21">
        <f t="shared" si="56"/>
        <v>0.7669496855345912</v>
      </c>
      <c r="C3597">
        <v>1.34423E-4</v>
      </c>
      <c r="E3597">
        <v>0.7669496855345912</v>
      </c>
      <c r="F3597">
        <v>0.58644654100000004</v>
      </c>
      <c r="G3597">
        <v>0.76669811320754711</v>
      </c>
    </row>
    <row r="3598" spans="1:7" x14ac:dyDescent="0.25">
      <c r="A3598">
        <v>3589</v>
      </c>
      <c r="B3598" s="21">
        <f t="shared" si="56"/>
        <v>0.74628930817610062</v>
      </c>
      <c r="C3598">
        <v>1.3600370000000001E-4</v>
      </c>
      <c r="E3598">
        <v>0.74628930817610062</v>
      </c>
      <c r="F3598">
        <v>0.56792452800000004</v>
      </c>
      <c r="G3598">
        <v>0.76163522012578622</v>
      </c>
    </row>
    <row r="3599" spans="1:7" x14ac:dyDescent="0.25">
      <c r="A3599">
        <v>3590</v>
      </c>
      <c r="B3599" s="21">
        <f t="shared" si="56"/>
        <v>0.65987421383647804</v>
      </c>
      <c r="C3599">
        <v>1.323288E-4</v>
      </c>
      <c r="E3599">
        <v>0.65987421383647804</v>
      </c>
      <c r="F3599">
        <v>0.50487421399999999</v>
      </c>
      <c r="G3599">
        <v>0.72443396226415091</v>
      </c>
    </row>
    <row r="3600" spans="1:7" x14ac:dyDescent="0.25">
      <c r="A3600">
        <v>3591</v>
      </c>
      <c r="B3600" s="21">
        <f t="shared" si="56"/>
        <v>0.42839622641509434</v>
      </c>
      <c r="C3600">
        <v>1.3339950000000001E-4</v>
      </c>
      <c r="E3600">
        <v>0.42839622641509434</v>
      </c>
      <c r="F3600">
        <v>0.35959119499999997</v>
      </c>
      <c r="G3600">
        <v>0.51525157232704399</v>
      </c>
    </row>
    <row r="3601" spans="1:7" x14ac:dyDescent="0.25">
      <c r="A3601">
        <v>3592</v>
      </c>
      <c r="B3601" s="21">
        <f t="shared" si="56"/>
        <v>0.41251572327044023</v>
      </c>
      <c r="C3601">
        <v>1.2951529999999999E-4</v>
      </c>
      <c r="E3601">
        <v>0.41251572327044023</v>
      </c>
      <c r="F3601">
        <v>0.35113207499999999</v>
      </c>
      <c r="G3601">
        <v>0.64295597484276723</v>
      </c>
    </row>
    <row r="3602" spans="1:7" x14ac:dyDescent="0.25">
      <c r="A3602">
        <v>3593</v>
      </c>
      <c r="B3602" s="21">
        <f t="shared" si="56"/>
        <v>0.25483018867924528</v>
      </c>
      <c r="C3602">
        <v>1.3204690000000001E-4</v>
      </c>
      <c r="E3602">
        <v>0.25483018867924528</v>
      </c>
      <c r="F3602">
        <v>0.30849056600000002</v>
      </c>
      <c r="G3602">
        <v>0.56116352201257858</v>
      </c>
    </row>
    <row r="3603" spans="1:7" x14ac:dyDescent="0.25">
      <c r="A3603">
        <v>3594</v>
      </c>
      <c r="B3603" s="21">
        <f t="shared" si="56"/>
        <v>0.10719811320754717</v>
      </c>
      <c r="C3603">
        <v>1.3161879999999999E-4</v>
      </c>
      <c r="E3603">
        <v>0.10719811320754717</v>
      </c>
      <c r="F3603">
        <v>0.196006289</v>
      </c>
      <c r="G3603">
        <v>0.35773584905660377</v>
      </c>
    </row>
    <row r="3604" spans="1:7" x14ac:dyDescent="0.25">
      <c r="A3604">
        <v>3595</v>
      </c>
      <c r="B3604" s="21">
        <f t="shared" si="56"/>
        <v>3.7393081761006287E-2</v>
      </c>
      <c r="C3604">
        <v>1.378223E-4</v>
      </c>
      <c r="E3604">
        <v>3.7393081761006287E-2</v>
      </c>
      <c r="F3604">
        <v>5.9724843E-2</v>
      </c>
      <c r="G3604">
        <v>9.4176100628930823E-2</v>
      </c>
    </row>
    <row r="3605" spans="1:7" x14ac:dyDescent="0.25">
      <c r="A3605">
        <v>3596</v>
      </c>
      <c r="B3605" s="21">
        <f t="shared" si="56"/>
        <v>0</v>
      </c>
      <c r="C3605">
        <v>1.4130330000000001E-4</v>
      </c>
      <c r="E3605">
        <v>0</v>
      </c>
      <c r="F3605">
        <v>0</v>
      </c>
      <c r="G3605">
        <v>0</v>
      </c>
    </row>
    <row r="3606" spans="1:7" x14ac:dyDescent="0.25">
      <c r="A3606">
        <v>3597</v>
      </c>
      <c r="B3606" s="21">
        <f t="shared" si="56"/>
        <v>0</v>
      </c>
      <c r="C3606">
        <v>1.391032E-4</v>
      </c>
      <c r="E3606">
        <v>0</v>
      </c>
      <c r="F3606">
        <v>0</v>
      </c>
      <c r="G3606">
        <v>0</v>
      </c>
    </row>
    <row r="3607" spans="1:7" x14ac:dyDescent="0.25">
      <c r="A3607">
        <v>3598</v>
      </c>
      <c r="B3607" s="21">
        <f t="shared" si="56"/>
        <v>0</v>
      </c>
      <c r="C3607">
        <v>1.2075209999999999E-4</v>
      </c>
      <c r="E3607">
        <v>0</v>
      </c>
      <c r="F3607">
        <v>0</v>
      </c>
      <c r="G3607">
        <v>0</v>
      </c>
    </row>
    <row r="3608" spans="1:7" x14ac:dyDescent="0.25">
      <c r="A3608">
        <v>3599</v>
      </c>
      <c r="B3608" s="21">
        <f t="shared" si="56"/>
        <v>0</v>
      </c>
      <c r="C3608">
        <v>9.5031299999999999E-5</v>
      </c>
      <c r="E3608">
        <v>0</v>
      </c>
      <c r="F3608">
        <v>0</v>
      </c>
      <c r="G3608">
        <v>0</v>
      </c>
    </row>
    <row r="3609" spans="1:7" x14ac:dyDescent="0.25">
      <c r="A3609">
        <v>3600</v>
      </c>
      <c r="B3609" s="21">
        <f t="shared" si="56"/>
        <v>0</v>
      </c>
      <c r="C3609">
        <v>7.7355000000000007E-5</v>
      </c>
      <c r="E3609">
        <v>0</v>
      </c>
      <c r="F3609">
        <v>0</v>
      </c>
      <c r="G3609">
        <v>0</v>
      </c>
    </row>
    <row r="3610" spans="1:7" x14ac:dyDescent="0.25">
      <c r="A3610">
        <v>3601</v>
      </c>
      <c r="B3610" s="21">
        <f t="shared" si="56"/>
        <v>0</v>
      </c>
      <c r="C3610">
        <v>6.1705800000000008E-5</v>
      </c>
      <c r="E3610">
        <v>0</v>
      </c>
      <c r="F3610">
        <v>0</v>
      </c>
      <c r="G3610">
        <v>0</v>
      </c>
    </row>
    <row r="3611" spans="1:7" x14ac:dyDescent="0.25">
      <c r="A3611">
        <v>3602</v>
      </c>
      <c r="B3611" s="21">
        <f t="shared" si="56"/>
        <v>0</v>
      </c>
      <c r="C3611">
        <v>5.4823300000000001E-5</v>
      </c>
      <c r="E3611">
        <v>0</v>
      </c>
      <c r="F3611">
        <v>0</v>
      </c>
      <c r="G3611">
        <v>0</v>
      </c>
    </row>
    <row r="3612" spans="1:7" x14ac:dyDescent="0.25">
      <c r="A3612">
        <v>3603</v>
      </c>
      <c r="B3612" s="21">
        <f t="shared" si="56"/>
        <v>0</v>
      </c>
      <c r="C3612">
        <v>5.2821799999999996E-5</v>
      </c>
      <c r="E3612">
        <v>0</v>
      </c>
      <c r="F3612">
        <v>0</v>
      </c>
      <c r="G3612">
        <v>0</v>
      </c>
    </row>
    <row r="3613" spans="1:7" x14ac:dyDescent="0.25">
      <c r="A3613">
        <v>3604</v>
      </c>
      <c r="B3613" s="21">
        <f t="shared" si="56"/>
        <v>0</v>
      </c>
      <c r="C3613">
        <v>5.4572299999999999E-5</v>
      </c>
      <c r="E3613">
        <v>0</v>
      </c>
      <c r="F3613">
        <v>0</v>
      </c>
      <c r="G3613">
        <v>0</v>
      </c>
    </row>
    <row r="3614" spans="1:7" x14ac:dyDescent="0.25">
      <c r="A3614">
        <v>3605</v>
      </c>
      <c r="B3614" s="21">
        <f t="shared" si="56"/>
        <v>3.5471698113207548E-5</v>
      </c>
      <c r="C3614">
        <v>5.9136099999999998E-5</v>
      </c>
      <c r="E3614">
        <v>3.5471698113207548E-5</v>
      </c>
      <c r="F3614" s="22">
        <v>1.7735800000000001E-5</v>
      </c>
      <c r="G3614">
        <v>0</v>
      </c>
    </row>
    <row r="3615" spans="1:7" x14ac:dyDescent="0.25">
      <c r="A3615">
        <v>3606</v>
      </c>
      <c r="B3615" s="21">
        <f t="shared" si="56"/>
        <v>1.989182389937107E-2</v>
      </c>
      <c r="C3615">
        <v>7.535369999999999E-5</v>
      </c>
      <c r="E3615">
        <v>1.989182389937107E-2</v>
      </c>
      <c r="F3615">
        <v>1.9058176E-2</v>
      </c>
      <c r="G3615">
        <v>7.6191823899371064E-3</v>
      </c>
    </row>
    <row r="3616" spans="1:7" x14ac:dyDescent="0.25">
      <c r="A3616">
        <v>3607</v>
      </c>
      <c r="B3616" s="21">
        <f t="shared" si="56"/>
        <v>3.2628930817610063E-2</v>
      </c>
      <c r="C3616">
        <v>9.1268600000000009E-5</v>
      </c>
      <c r="E3616">
        <v>3.2628930817610063E-2</v>
      </c>
      <c r="F3616">
        <v>3.2396226E-2</v>
      </c>
      <c r="G3616">
        <v>2.1334905660377358E-2</v>
      </c>
    </row>
    <row r="3617" spans="1:7" x14ac:dyDescent="0.25">
      <c r="A3617">
        <v>3608</v>
      </c>
      <c r="B3617" s="21">
        <f t="shared" si="56"/>
        <v>5.6383647798742144E-2</v>
      </c>
      <c r="C3617">
        <v>1.0869360000000001E-4</v>
      </c>
      <c r="E3617">
        <v>5.6383647798742144E-2</v>
      </c>
      <c r="F3617">
        <v>5.6371069000000003E-2</v>
      </c>
      <c r="G3617">
        <v>4.7974842767295599E-2</v>
      </c>
    </row>
    <row r="3618" spans="1:7" x14ac:dyDescent="0.25">
      <c r="A3618">
        <v>3609</v>
      </c>
      <c r="B3618" s="21">
        <f t="shared" si="56"/>
        <v>8.6091194968553456E-2</v>
      </c>
      <c r="C3618">
        <v>1.2402330000000001E-4</v>
      </c>
      <c r="E3618">
        <v>8.6091194968553456E-2</v>
      </c>
      <c r="F3618">
        <v>8.5419810999999998E-2</v>
      </c>
      <c r="G3618">
        <v>8.0849056603773589E-2</v>
      </c>
    </row>
    <row r="3619" spans="1:7" x14ac:dyDescent="0.25">
      <c r="A3619">
        <v>3610</v>
      </c>
      <c r="B3619" s="21">
        <f t="shared" si="56"/>
        <v>0.16317924528301886</v>
      </c>
      <c r="C3619">
        <v>1.28985E-4</v>
      </c>
      <c r="E3619">
        <v>0.16317924528301886</v>
      </c>
      <c r="F3619">
        <v>0.15863207500000001</v>
      </c>
      <c r="G3619">
        <v>0.16282075471698113</v>
      </c>
    </row>
    <row r="3620" spans="1:7" x14ac:dyDescent="0.25">
      <c r="A3620">
        <v>3611</v>
      </c>
      <c r="B3620" s="21">
        <f t="shared" si="56"/>
        <v>0.20628930817610064</v>
      </c>
      <c r="C3620">
        <v>1.2679149999999999E-4</v>
      </c>
      <c r="E3620">
        <v>0.20628930817610064</v>
      </c>
      <c r="F3620">
        <v>0.198144654</v>
      </c>
      <c r="G3620">
        <v>0.20989308176100629</v>
      </c>
    </row>
    <row r="3621" spans="1:7" x14ac:dyDescent="0.25">
      <c r="A3621">
        <v>3612</v>
      </c>
      <c r="B3621" s="21">
        <f t="shared" si="56"/>
        <v>0.21924842767295599</v>
      </c>
      <c r="C3621">
        <v>1.2459139999999999E-4</v>
      </c>
      <c r="E3621">
        <v>0.21924842767295599</v>
      </c>
      <c r="F3621">
        <v>0.20976415100000001</v>
      </c>
      <c r="G3621">
        <v>0.22428301886792454</v>
      </c>
    </row>
    <row r="3622" spans="1:7" x14ac:dyDescent="0.25">
      <c r="A3622">
        <v>3613</v>
      </c>
      <c r="B3622" s="21">
        <f t="shared" si="56"/>
        <v>0.24867295597484276</v>
      </c>
      <c r="C3622">
        <v>1.195195E-4</v>
      </c>
      <c r="E3622">
        <v>0.24867295597484276</v>
      </c>
      <c r="F3622">
        <v>0.23605345899999999</v>
      </c>
      <c r="G3622">
        <v>0.25335849056603771</v>
      </c>
    </row>
    <row r="3623" spans="1:7" x14ac:dyDescent="0.25">
      <c r="A3623">
        <v>3614</v>
      </c>
      <c r="B3623" s="21">
        <f t="shared" si="56"/>
        <v>0.18489937106918239</v>
      </c>
      <c r="C3623">
        <v>1.096017E-4</v>
      </c>
      <c r="E3623">
        <v>0.18489937106918239</v>
      </c>
      <c r="F3623">
        <v>0.178726415</v>
      </c>
      <c r="G3623">
        <v>0.18555660377358493</v>
      </c>
    </row>
    <row r="3624" spans="1:7" x14ac:dyDescent="0.25">
      <c r="A3624">
        <v>3615</v>
      </c>
      <c r="B3624" s="21">
        <f t="shared" si="56"/>
        <v>0.31726415094339622</v>
      </c>
      <c r="C3624">
        <v>1.065678E-4</v>
      </c>
      <c r="E3624">
        <v>0.31726415094339622</v>
      </c>
      <c r="F3624">
        <v>0.28767295599999998</v>
      </c>
      <c r="G3624">
        <v>0.34977987421383644</v>
      </c>
    </row>
    <row r="3625" spans="1:7" x14ac:dyDescent="0.25">
      <c r="A3625">
        <v>3616</v>
      </c>
      <c r="B3625" s="21">
        <f t="shared" si="56"/>
        <v>0.21786792452830189</v>
      </c>
      <c r="C3625">
        <v>1.0396280000000001E-4</v>
      </c>
      <c r="E3625">
        <v>0.21786792452830189</v>
      </c>
      <c r="F3625">
        <v>0.20816037700000001</v>
      </c>
      <c r="G3625">
        <v>0.24978930817610065</v>
      </c>
    </row>
    <row r="3626" spans="1:7" x14ac:dyDescent="0.25">
      <c r="A3626">
        <v>3617</v>
      </c>
      <c r="B3626" s="21">
        <f t="shared" si="56"/>
        <v>0.26478930817610064</v>
      </c>
      <c r="C3626">
        <v>1.0384060000000001E-4</v>
      </c>
      <c r="E3626">
        <v>0.26478930817610064</v>
      </c>
      <c r="F3626">
        <v>0.32058176100000002</v>
      </c>
      <c r="G3626">
        <v>0.58037735849056604</v>
      </c>
    </row>
    <row r="3627" spans="1:7" x14ac:dyDescent="0.25">
      <c r="A3627">
        <v>3618</v>
      </c>
      <c r="B3627" s="21">
        <f t="shared" si="56"/>
        <v>0.11308805031446541</v>
      </c>
      <c r="C3627">
        <v>1.125861E-4</v>
      </c>
      <c r="E3627">
        <v>0.11308805031446541</v>
      </c>
      <c r="F3627">
        <v>0.21831761</v>
      </c>
      <c r="G3627">
        <v>0.41358490566037737</v>
      </c>
    </row>
    <row r="3628" spans="1:7" x14ac:dyDescent="0.25">
      <c r="A3628">
        <v>3619</v>
      </c>
      <c r="B3628" s="21">
        <f t="shared" si="56"/>
        <v>4.4682389937106923E-2</v>
      </c>
      <c r="C3628">
        <v>1.2181859999999999E-4</v>
      </c>
      <c r="E3628">
        <v>4.4682389937106923E-2</v>
      </c>
      <c r="F3628">
        <v>0.122012579</v>
      </c>
      <c r="G3628">
        <v>0.27803144654088052</v>
      </c>
    </row>
    <row r="3629" spans="1:7" x14ac:dyDescent="0.25">
      <c r="A3629">
        <v>3620</v>
      </c>
      <c r="B3629" s="21">
        <f t="shared" si="56"/>
        <v>0</v>
      </c>
      <c r="C3629">
        <v>1.33349E-4</v>
      </c>
      <c r="E3629">
        <v>0</v>
      </c>
      <c r="F3629">
        <v>0</v>
      </c>
      <c r="G3629">
        <v>0</v>
      </c>
    </row>
    <row r="3630" spans="1:7" x14ac:dyDescent="0.25">
      <c r="A3630">
        <v>3621</v>
      </c>
      <c r="B3630" s="21">
        <f t="shared" si="56"/>
        <v>0</v>
      </c>
      <c r="C3630">
        <v>1.315585E-4</v>
      </c>
      <c r="E3630">
        <v>0</v>
      </c>
      <c r="F3630">
        <v>0</v>
      </c>
      <c r="G3630">
        <v>0</v>
      </c>
    </row>
    <row r="3631" spans="1:7" x14ac:dyDescent="0.25">
      <c r="A3631">
        <v>3622</v>
      </c>
      <c r="B3631" s="21">
        <f t="shared" si="56"/>
        <v>0</v>
      </c>
      <c r="C3631">
        <v>1.1189629999999999E-4</v>
      </c>
      <c r="E3631">
        <v>0</v>
      </c>
      <c r="F3631">
        <v>0</v>
      </c>
      <c r="G3631">
        <v>0</v>
      </c>
    </row>
    <row r="3632" spans="1:7" x14ac:dyDescent="0.25">
      <c r="A3632">
        <v>3623</v>
      </c>
      <c r="B3632" s="21">
        <f t="shared" si="56"/>
        <v>0</v>
      </c>
      <c r="C3632">
        <v>8.4037099999999989E-5</v>
      </c>
      <c r="E3632">
        <v>0</v>
      </c>
      <c r="F3632">
        <v>0</v>
      </c>
      <c r="G3632">
        <v>0</v>
      </c>
    </row>
    <row r="3633" spans="1:7" x14ac:dyDescent="0.25">
      <c r="A3633">
        <v>3624</v>
      </c>
      <c r="B3633" s="21">
        <f t="shared" si="56"/>
        <v>0</v>
      </c>
      <c r="C3633">
        <v>6.5264600000000005E-5</v>
      </c>
      <c r="E3633">
        <v>0</v>
      </c>
      <c r="F3633">
        <v>0</v>
      </c>
      <c r="G3633">
        <v>0</v>
      </c>
    </row>
    <row r="3634" spans="1:7" x14ac:dyDescent="0.25">
      <c r="A3634">
        <v>3625</v>
      </c>
      <c r="B3634" s="21">
        <f t="shared" si="56"/>
        <v>0</v>
      </c>
      <c r="C3634">
        <v>5.6526700000000002E-5</v>
      </c>
      <c r="E3634">
        <v>0</v>
      </c>
      <c r="F3634">
        <v>0</v>
      </c>
      <c r="G3634">
        <v>0</v>
      </c>
    </row>
    <row r="3635" spans="1:7" x14ac:dyDescent="0.25">
      <c r="A3635">
        <v>3626</v>
      </c>
      <c r="B3635" s="21">
        <f t="shared" si="56"/>
        <v>0</v>
      </c>
      <c r="C3635">
        <v>5.2556300000000004E-5</v>
      </c>
      <c r="E3635">
        <v>0</v>
      </c>
      <c r="F3635">
        <v>0</v>
      </c>
      <c r="G3635">
        <v>0</v>
      </c>
    </row>
    <row r="3636" spans="1:7" x14ac:dyDescent="0.25">
      <c r="A3636">
        <v>3627</v>
      </c>
      <c r="B3636" s="21">
        <f t="shared" si="56"/>
        <v>0</v>
      </c>
      <c r="C3636">
        <v>5.21775E-5</v>
      </c>
      <c r="E3636">
        <v>0</v>
      </c>
      <c r="F3636">
        <v>0</v>
      </c>
      <c r="G3636">
        <v>0</v>
      </c>
    </row>
    <row r="3637" spans="1:7" x14ac:dyDescent="0.25">
      <c r="A3637">
        <v>3628</v>
      </c>
      <c r="B3637" s="21">
        <f t="shared" si="56"/>
        <v>0</v>
      </c>
      <c r="C3637">
        <v>5.8051799999999999E-5</v>
      </c>
      <c r="E3637">
        <v>0</v>
      </c>
      <c r="F3637">
        <v>0</v>
      </c>
      <c r="G3637">
        <v>0</v>
      </c>
    </row>
    <row r="3638" spans="1:7" x14ac:dyDescent="0.25">
      <c r="A3638">
        <v>3629</v>
      </c>
      <c r="B3638" s="21">
        <f t="shared" si="56"/>
        <v>2.8845911949685537E-2</v>
      </c>
      <c r="C3638">
        <v>7.071829999999999E-5</v>
      </c>
      <c r="E3638">
        <v>2.8845911949685537E-2</v>
      </c>
      <c r="F3638">
        <v>3.8100628999999997E-2</v>
      </c>
      <c r="G3638">
        <v>4.4559748427672956E-2</v>
      </c>
    </row>
    <row r="3639" spans="1:7" x14ac:dyDescent="0.25">
      <c r="A3639">
        <v>3630</v>
      </c>
      <c r="B3639" s="21">
        <f t="shared" si="56"/>
        <v>9.6223270440251571E-2</v>
      </c>
      <c r="C3639">
        <v>9.4961899999999996E-5</v>
      </c>
      <c r="E3639">
        <v>9.6223270440251571E-2</v>
      </c>
      <c r="F3639">
        <v>0.15687578599999999</v>
      </c>
      <c r="G3639">
        <v>0.25208805031446541</v>
      </c>
    </row>
    <row r="3640" spans="1:7" x14ac:dyDescent="0.25">
      <c r="A3640">
        <v>3631</v>
      </c>
      <c r="B3640" s="21">
        <f t="shared" si="56"/>
        <v>0.27907861635220127</v>
      </c>
      <c r="C3640">
        <v>1.08618E-4</v>
      </c>
      <c r="E3640">
        <v>0.27907861635220127</v>
      </c>
      <c r="F3640">
        <v>0.36338050300000002</v>
      </c>
      <c r="G3640">
        <v>0.72984276729559749</v>
      </c>
    </row>
    <row r="3641" spans="1:7" x14ac:dyDescent="0.25">
      <c r="A3641">
        <v>3632</v>
      </c>
      <c r="B3641" s="21">
        <f t="shared" si="56"/>
        <v>0.3616037735849057</v>
      </c>
      <c r="C3641">
        <v>1.103764E-4</v>
      </c>
      <c r="E3641">
        <v>0.3616037735849057</v>
      </c>
      <c r="F3641">
        <v>0.32882075500000002</v>
      </c>
      <c r="G3641">
        <v>0.54606918238993707</v>
      </c>
    </row>
    <row r="3642" spans="1:7" x14ac:dyDescent="0.25">
      <c r="A3642">
        <v>3633</v>
      </c>
      <c r="B3642" s="21">
        <f t="shared" si="56"/>
        <v>0.58723270440251574</v>
      </c>
      <c r="C3642">
        <v>1.127048E-4</v>
      </c>
      <c r="E3642">
        <v>0.58723270440251574</v>
      </c>
      <c r="F3642">
        <v>0.45905660399999998</v>
      </c>
      <c r="G3642">
        <v>0.75855345911949679</v>
      </c>
    </row>
    <row r="3643" spans="1:7" x14ac:dyDescent="0.25">
      <c r="A3643">
        <v>3634</v>
      </c>
      <c r="B3643" s="21">
        <f t="shared" si="56"/>
        <v>0.76380503144654088</v>
      </c>
      <c r="C3643">
        <v>1.091611E-4</v>
      </c>
      <c r="E3643">
        <v>0.76380503144654088</v>
      </c>
      <c r="F3643">
        <v>0.57933962299999997</v>
      </c>
      <c r="G3643">
        <v>0.84849056603773576</v>
      </c>
    </row>
    <row r="3644" spans="1:7" x14ac:dyDescent="0.25">
      <c r="A3644">
        <v>3635</v>
      </c>
      <c r="B3644" s="21">
        <f t="shared" si="56"/>
        <v>0.40040880503144655</v>
      </c>
      <c r="C3644">
        <v>1.09777E-4</v>
      </c>
      <c r="E3644">
        <v>0.40040880503144655</v>
      </c>
      <c r="F3644">
        <v>0.35004717000000002</v>
      </c>
      <c r="G3644">
        <v>0.40952830188679246</v>
      </c>
    </row>
    <row r="3645" spans="1:7" x14ac:dyDescent="0.25">
      <c r="A3645">
        <v>3636</v>
      </c>
      <c r="B3645" s="21">
        <f t="shared" si="56"/>
        <v>0.11777044025157232</v>
      </c>
      <c r="C3645">
        <v>1.093169E-4</v>
      </c>
      <c r="E3645">
        <v>0.11777044025157232</v>
      </c>
      <c r="F3645">
        <v>0.115416667</v>
      </c>
      <c r="G3645">
        <v>0.121</v>
      </c>
    </row>
    <row r="3646" spans="1:7" x14ac:dyDescent="0.25">
      <c r="A3646">
        <v>3637</v>
      </c>
      <c r="B3646" s="21">
        <f t="shared" si="56"/>
        <v>0.14204088050314465</v>
      </c>
      <c r="C3646">
        <v>1.078183E-4</v>
      </c>
      <c r="E3646">
        <v>0.14204088050314465</v>
      </c>
      <c r="F3646">
        <v>0.13841352200000001</v>
      </c>
      <c r="G3646">
        <v>0.14480817610062893</v>
      </c>
    </row>
    <row r="3647" spans="1:7" x14ac:dyDescent="0.25">
      <c r="A3647">
        <v>3638</v>
      </c>
      <c r="B3647" s="21">
        <f t="shared" si="56"/>
        <v>0.22270440251572329</v>
      </c>
      <c r="C3647">
        <v>1.0727410000000001E-4</v>
      </c>
      <c r="E3647">
        <v>0.22270440251572329</v>
      </c>
      <c r="F3647">
        <v>0.21295597499999999</v>
      </c>
      <c r="G3647">
        <v>0.22494968553459121</v>
      </c>
    </row>
    <row r="3648" spans="1:7" x14ac:dyDescent="0.25">
      <c r="A3648">
        <v>3639</v>
      </c>
      <c r="B3648" s="21">
        <f t="shared" si="56"/>
        <v>0.25806918238993709</v>
      </c>
      <c r="C3648">
        <v>1.114411E-4</v>
      </c>
      <c r="E3648">
        <v>0.25806918238993709</v>
      </c>
      <c r="F3648">
        <v>0.23918238999999999</v>
      </c>
      <c r="G3648">
        <v>0.27631132075471698</v>
      </c>
    </row>
    <row r="3649" spans="1:7" x14ac:dyDescent="0.25">
      <c r="A3649">
        <v>3640</v>
      </c>
      <c r="B3649" s="21">
        <f t="shared" si="56"/>
        <v>0.12543710691823898</v>
      </c>
      <c r="C3649">
        <v>1.186552E-4</v>
      </c>
      <c r="E3649">
        <v>0.12543710691823898</v>
      </c>
      <c r="F3649">
        <v>0.12382547200000001</v>
      </c>
      <c r="G3649">
        <v>0.11855974842767295</v>
      </c>
    </row>
    <row r="3650" spans="1:7" x14ac:dyDescent="0.25">
      <c r="A3650">
        <v>3641</v>
      </c>
      <c r="B3650" s="21">
        <f t="shared" si="56"/>
        <v>8.0726415094339615E-2</v>
      </c>
      <c r="C3650">
        <v>1.2305479999999999E-4</v>
      </c>
      <c r="E3650">
        <v>8.0726415094339615E-2</v>
      </c>
      <c r="F3650">
        <v>8.1614779999999998E-2</v>
      </c>
      <c r="G3650">
        <v>7.0993710691823891E-2</v>
      </c>
    </row>
    <row r="3651" spans="1:7" x14ac:dyDescent="0.25">
      <c r="A3651">
        <v>3642</v>
      </c>
      <c r="B3651" s="21">
        <f t="shared" si="56"/>
        <v>8.5094339622641513E-2</v>
      </c>
      <c r="C3651">
        <v>1.304113E-4</v>
      </c>
      <c r="E3651">
        <v>8.5094339622641513E-2</v>
      </c>
      <c r="F3651">
        <v>9.8322327000000001E-2</v>
      </c>
      <c r="G3651">
        <v>0.10493710691823899</v>
      </c>
    </row>
    <row r="3652" spans="1:7" x14ac:dyDescent="0.25">
      <c r="A3652">
        <v>3643</v>
      </c>
      <c r="B3652" s="21">
        <f t="shared" si="56"/>
        <v>3.6528301886792451E-2</v>
      </c>
      <c r="C3652">
        <v>1.364587E-4</v>
      </c>
      <c r="E3652">
        <v>3.6528301886792451E-2</v>
      </c>
      <c r="F3652">
        <v>5.2492138000000001E-2</v>
      </c>
      <c r="G3652">
        <v>7.2871069182389933E-2</v>
      </c>
    </row>
    <row r="3653" spans="1:7" x14ac:dyDescent="0.25">
      <c r="A3653">
        <v>3644</v>
      </c>
      <c r="B3653" s="21">
        <f t="shared" si="56"/>
        <v>0</v>
      </c>
      <c r="C3653">
        <v>1.4517719999999998E-4</v>
      </c>
      <c r="E3653">
        <v>0</v>
      </c>
      <c r="F3653">
        <v>0</v>
      </c>
      <c r="G3653">
        <v>0</v>
      </c>
    </row>
    <row r="3654" spans="1:7" x14ac:dyDescent="0.25">
      <c r="A3654">
        <v>3645</v>
      </c>
      <c r="B3654" s="21">
        <f t="shared" ref="B3654:B3717" si="57">IF(rodzaj=$E$6,E3654,IF(rodzaj=$F$6,F3654,G3654))</f>
        <v>0</v>
      </c>
      <c r="C3654">
        <v>1.433424E-4</v>
      </c>
      <c r="E3654">
        <v>0</v>
      </c>
      <c r="F3654">
        <v>0</v>
      </c>
      <c r="G3654">
        <v>0</v>
      </c>
    </row>
    <row r="3655" spans="1:7" x14ac:dyDescent="0.25">
      <c r="A3655">
        <v>3646</v>
      </c>
      <c r="B3655" s="21">
        <f t="shared" si="57"/>
        <v>0</v>
      </c>
      <c r="C3655">
        <v>1.1584929999999999E-4</v>
      </c>
      <c r="E3655">
        <v>0</v>
      </c>
      <c r="F3655">
        <v>0</v>
      </c>
      <c r="G3655">
        <v>0</v>
      </c>
    </row>
    <row r="3656" spans="1:7" x14ac:dyDescent="0.25">
      <c r="A3656">
        <v>3647</v>
      </c>
      <c r="B3656" s="21">
        <f t="shared" si="57"/>
        <v>0</v>
      </c>
      <c r="C3656">
        <v>8.7409299999999997E-5</v>
      </c>
      <c r="E3656">
        <v>0</v>
      </c>
      <c r="F3656">
        <v>0</v>
      </c>
      <c r="G3656">
        <v>0</v>
      </c>
    </row>
    <row r="3657" spans="1:7" x14ac:dyDescent="0.25">
      <c r="A3657">
        <v>3648</v>
      </c>
      <c r="B3657" s="21">
        <f t="shared" si="57"/>
        <v>0</v>
      </c>
      <c r="C3657">
        <v>6.5563500000000003E-5</v>
      </c>
      <c r="E3657">
        <v>0</v>
      </c>
      <c r="F3657">
        <v>0</v>
      </c>
      <c r="G3657">
        <v>0</v>
      </c>
    </row>
    <row r="3658" spans="1:7" x14ac:dyDescent="0.25">
      <c r="A3658">
        <v>3649</v>
      </c>
      <c r="B3658" s="21">
        <f t="shared" si="57"/>
        <v>0</v>
      </c>
      <c r="C3658">
        <v>5.6746400000000003E-5</v>
      </c>
      <c r="E3658">
        <v>0</v>
      </c>
      <c r="F3658">
        <v>0</v>
      </c>
      <c r="G3658">
        <v>0</v>
      </c>
    </row>
    <row r="3659" spans="1:7" x14ac:dyDescent="0.25">
      <c r="A3659">
        <v>3650</v>
      </c>
      <c r="B3659" s="21">
        <f t="shared" si="57"/>
        <v>0</v>
      </c>
      <c r="C3659">
        <v>5.2620900000000003E-5</v>
      </c>
      <c r="E3659">
        <v>0</v>
      </c>
      <c r="F3659">
        <v>0</v>
      </c>
      <c r="G3659">
        <v>0</v>
      </c>
    </row>
    <row r="3660" spans="1:7" x14ac:dyDescent="0.25">
      <c r="A3660">
        <v>3651</v>
      </c>
      <c r="B3660" s="21">
        <f t="shared" si="57"/>
        <v>0</v>
      </c>
      <c r="C3660">
        <v>5.1723200000000006E-5</v>
      </c>
      <c r="E3660">
        <v>0</v>
      </c>
      <c r="F3660">
        <v>0</v>
      </c>
      <c r="G3660">
        <v>0</v>
      </c>
    </row>
    <row r="3661" spans="1:7" x14ac:dyDescent="0.25">
      <c r="A3661">
        <v>3652</v>
      </c>
      <c r="B3661" s="21">
        <f t="shared" si="57"/>
        <v>0</v>
      </c>
      <c r="C3661">
        <v>5.7439399999999998E-5</v>
      </c>
      <c r="E3661">
        <v>0</v>
      </c>
      <c r="F3661">
        <v>0</v>
      </c>
      <c r="G3661">
        <v>0</v>
      </c>
    </row>
    <row r="3662" spans="1:7" x14ac:dyDescent="0.25">
      <c r="A3662">
        <v>3653</v>
      </c>
      <c r="B3662" s="21">
        <f t="shared" si="57"/>
        <v>1.134559748427673E-2</v>
      </c>
      <c r="C3662">
        <v>7.2652199999999995E-5</v>
      </c>
      <c r="E3662">
        <v>1.134559748427673E-2</v>
      </c>
      <c r="F3662">
        <v>1.1165723000000001E-2</v>
      </c>
      <c r="G3662">
        <v>2.0843396226415093E-3</v>
      </c>
    </row>
    <row r="3663" spans="1:7" x14ac:dyDescent="0.25">
      <c r="A3663">
        <v>3654</v>
      </c>
      <c r="B3663" s="21">
        <f t="shared" si="57"/>
        <v>3.7081761006289307E-2</v>
      </c>
      <c r="C3663">
        <v>9.6496899999999987E-5</v>
      </c>
      <c r="E3663">
        <v>3.7081761006289307E-2</v>
      </c>
      <c r="F3663">
        <v>3.7680817999999998E-2</v>
      </c>
      <c r="G3663">
        <v>2.4611949685534592E-2</v>
      </c>
    </row>
    <row r="3664" spans="1:7" x14ac:dyDescent="0.25">
      <c r="A3664">
        <v>3655</v>
      </c>
      <c r="B3664" s="21">
        <f t="shared" si="57"/>
        <v>5.8952830188679244E-2</v>
      </c>
      <c r="C3664">
        <v>1.101856E-4</v>
      </c>
      <c r="E3664">
        <v>5.8952830188679244E-2</v>
      </c>
      <c r="F3664">
        <v>5.9278301999999998E-2</v>
      </c>
      <c r="G3664">
        <v>4.7572327044025156E-2</v>
      </c>
    </row>
    <row r="3665" spans="1:7" x14ac:dyDescent="0.25">
      <c r="A3665">
        <v>3656</v>
      </c>
      <c r="B3665" s="21">
        <f t="shared" si="57"/>
        <v>0.11526415094339623</v>
      </c>
      <c r="C3665">
        <v>1.138639E-4</v>
      </c>
      <c r="E3665">
        <v>0.11526415094339623</v>
      </c>
      <c r="F3665">
        <v>0.11420754700000001</v>
      </c>
      <c r="G3665">
        <v>0.10715408805031447</v>
      </c>
    </row>
    <row r="3666" spans="1:7" x14ac:dyDescent="0.25">
      <c r="A3666">
        <v>3657</v>
      </c>
      <c r="B3666" s="21">
        <f t="shared" si="57"/>
        <v>0.22955974842767296</v>
      </c>
      <c r="C3666">
        <v>1.1320860000000001E-4</v>
      </c>
      <c r="E3666">
        <v>0.22955974842767296</v>
      </c>
      <c r="F3666">
        <v>0.21990566</v>
      </c>
      <c r="G3666">
        <v>0.23315723270440253</v>
      </c>
    </row>
    <row r="3667" spans="1:7" x14ac:dyDescent="0.25">
      <c r="A3667">
        <v>3658</v>
      </c>
      <c r="B3667" s="21">
        <f t="shared" si="57"/>
        <v>0.29156289308176098</v>
      </c>
      <c r="C3667">
        <v>1.107908E-4</v>
      </c>
      <c r="E3667">
        <v>0.29156289308176098</v>
      </c>
      <c r="F3667">
        <v>0.26616352199999999</v>
      </c>
      <c r="G3667">
        <v>0.30305031446540881</v>
      </c>
    </row>
    <row r="3668" spans="1:7" x14ac:dyDescent="0.25">
      <c r="A3668">
        <v>3659</v>
      </c>
      <c r="B3668" s="21">
        <f t="shared" si="57"/>
        <v>0.55333333333333334</v>
      </c>
      <c r="C3668">
        <v>1.1120249999999999E-4</v>
      </c>
      <c r="E3668">
        <v>0.55333333333333334</v>
      </c>
      <c r="F3668">
        <v>0.448679245</v>
      </c>
      <c r="G3668">
        <v>0.56783018867924528</v>
      </c>
    </row>
    <row r="3669" spans="1:7" x14ac:dyDescent="0.25">
      <c r="A3669">
        <v>3660</v>
      </c>
      <c r="B3669" s="21">
        <f t="shared" si="57"/>
        <v>0.64242138364779877</v>
      </c>
      <c r="C3669">
        <v>1.1088850000000001E-4</v>
      </c>
      <c r="E3669">
        <v>0.64242138364779877</v>
      </c>
      <c r="F3669">
        <v>0.504040881</v>
      </c>
      <c r="G3669">
        <v>0.64308176100628933</v>
      </c>
    </row>
    <row r="3670" spans="1:7" x14ac:dyDescent="0.25">
      <c r="A3670">
        <v>3661</v>
      </c>
      <c r="B3670" s="21">
        <f t="shared" si="57"/>
        <v>0.72905660377358494</v>
      </c>
      <c r="C3670">
        <v>1.1094530000000001E-4</v>
      </c>
      <c r="E3670">
        <v>0.72905660377358494</v>
      </c>
      <c r="F3670">
        <v>0.559103774</v>
      </c>
      <c r="G3670">
        <v>0.74424528301886783</v>
      </c>
    </row>
    <row r="3671" spans="1:7" x14ac:dyDescent="0.25">
      <c r="A3671">
        <v>3662</v>
      </c>
      <c r="B3671" s="21">
        <f t="shared" si="57"/>
        <v>0.42474842767295601</v>
      </c>
      <c r="C3671">
        <v>1.0910299999999999E-4</v>
      </c>
      <c r="E3671">
        <v>0.42474842767295601</v>
      </c>
      <c r="F3671">
        <v>0.36300314500000003</v>
      </c>
      <c r="G3671">
        <v>0.45245283018867921</v>
      </c>
    </row>
    <row r="3672" spans="1:7" x14ac:dyDescent="0.25">
      <c r="A3672">
        <v>3663</v>
      </c>
      <c r="B3672" s="21">
        <f t="shared" si="57"/>
        <v>0.28997484276729563</v>
      </c>
      <c r="C3672">
        <v>1.1428520000000001E-4</v>
      </c>
      <c r="E3672">
        <v>0.28997484276729563</v>
      </c>
      <c r="F3672">
        <v>0.26569182400000002</v>
      </c>
      <c r="G3672">
        <v>0.31581761006289305</v>
      </c>
    </row>
    <row r="3673" spans="1:7" x14ac:dyDescent="0.25">
      <c r="A3673">
        <v>3664</v>
      </c>
      <c r="B3673" s="21">
        <f t="shared" si="57"/>
        <v>0.35606918238993707</v>
      </c>
      <c r="C3673">
        <v>1.1922569999999999E-4</v>
      </c>
      <c r="E3673">
        <v>0.35606918238993707</v>
      </c>
      <c r="F3673">
        <v>0.31841195</v>
      </c>
      <c r="G3673">
        <v>0.51380503144654088</v>
      </c>
    </row>
    <row r="3674" spans="1:7" x14ac:dyDescent="0.25">
      <c r="A3674">
        <v>3665</v>
      </c>
      <c r="B3674" s="21">
        <f t="shared" si="57"/>
        <v>0.21711949685534593</v>
      </c>
      <c r="C3674">
        <v>1.2493470000000002E-4</v>
      </c>
      <c r="E3674">
        <v>0.21711949685534593</v>
      </c>
      <c r="F3674">
        <v>0.24948113199999999</v>
      </c>
      <c r="G3674">
        <v>0.37924528301886795</v>
      </c>
    </row>
    <row r="3675" spans="1:7" x14ac:dyDescent="0.25">
      <c r="A3675">
        <v>3666</v>
      </c>
      <c r="B3675" s="21">
        <f t="shared" si="57"/>
        <v>0.11401572327044025</v>
      </c>
      <c r="C3675">
        <v>1.3158009999999999E-4</v>
      </c>
      <c r="E3675">
        <v>0.11401572327044025</v>
      </c>
      <c r="F3675">
        <v>0.22764150899999999</v>
      </c>
      <c r="G3675">
        <v>0.44081761006289305</v>
      </c>
    </row>
    <row r="3676" spans="1:7" x14ac:dyDescent="0.25">
      <c r="A3676">
        <v>3667</v>
      </c>
      <c r="B3676" s="21">
        <f t="shared" si="57"/>
        <v>4.5817610062893081E-2</v>
      </c>
      <c r="C3676">
        <v>1.380784E-4</v>
      </c>
      <c r="E3676">
        <v>4.5817610062893081E-2</v>
      </c>
      <c r="F3676">
        <v>0.100600629</v>
      </c>
      <c r="G3676">
        <v>0.20552201257861633</v>
      </c>
    </row>
    <row r="3677" spans="1:7" x14ac:dyDescent="0.25">
      <c r="A3677">
        <v>3668</v>
      </c>
      <c r="B3677" s="21">
        <f t="shared" si="57"/>
        <v>0</v>
      </c>
      <c r="C3677">
        <v>1.441073E-4</v>
      </c>
      <c r="E3677">
        <v>0</v>
      </c>
      <c r="F3677">
        <v>0</v>
      </c>
      <c r="G3677">
        <v>0</v>
      </c>
    </row>
    <row r="3678" spans="1:7" x14ac:dyDescent="0.25">
      <c r="A3678">
        <v>3669</v>
      </c>
      <c r="B3678" s="21">
        <f t="shared" si="57"/>
        <v>0</v>
      </c>
      <c r="C3678">
        <v>1.417778E-4</v>
      </c>
      <c r="E3678">
        <v>0</v>
      </c>
      <c r="F3678">
        <v>0</v>
      </c>
      <c r="G3678">
        <v>0</v>
      </c>
    </row>
    <row r="3679" spans="1:7" x14ac:dyDescent="0.25">
      <c r="A3679">
        <v>3670</v>
      </c>
      <c r="B3679" s="21">
        <f t="shared" si="57"/>
        <v>0</v>
      </c>
      <c r="C3679">
        <v>1.1845000000000001E-4</v>
      </c>
      <c r="E3679">
        <v>0</v>
      </c>
      <c r="F3679">
        <v>0</v>
      </c>
      <c r="G3679">
        <v>0</v>
      </c>
    </row>
    <row r="3680" spans="1:7" x14ac:dyDescent="0.25">
      <c r="A3680">
        <v>3671</v>
      </c>
      <c r="B3680" s="21">
        <f t="shared" si="57"/>
        <v>0</v>
      </c>
      <c r="C3680">
        <v>8.77571E-5</v>
      </c>
      <c r="E3680">
        <v>0</v>
      </c>
      <c r="F3680">
        <v>0</v>
      </c>
      <c r="G3680">
        <v>0</v>
      </c>
    </row>
    <row r="3681" spans="1:7" x14ac:dyDescent="0.25">
      <c r="A3681">
        <v>3672</v>
      </c>
      <c r="B3681" s="21">
        <f t="shared" si="57"/>
        <v>0</v>
      </c>
      <c r="C3681">
        <v>6.7415699999999999E-5</v>
      </c>
      <c r="E3681">
        <v>0</v>
      </c>
      <c r="F3681">
        <v>0</v>
      </c>
      <c r="G3681">
        <v>0</v>
      </c>
    </row>
    <row r="3682" spans="1:7" x14ac:dyDescent="0.25">
      <c r="A3682">
        <v>3673</v>
      </c>
      <c r="B3682" s="21">
        <f t="shared" si="57"/>
        <v>0</v>
      </c>
      <c r="C3682">
        <v>5.7095700000000003E-5</v>
      </c>
      <c r="E3682">
        <v>0</v>
      </c>
      <c r="F3682">
        <v>0</v>
      </c>
      <c r="G3682">
        <v>0</v>
      </c>
    </row>
    <row r="3683" spans="1:7" x14ac:dyDescent="0.25">
      <c r="A3683">
        <v>3674</v>
      </c>
      <c r="B3683" s="21">
        <f t="shared" si="57"/>
        <v>0</v>
      </c>
      <c r="C3683">
        <v>5.2751499999999998E-5</v>
      </c>
      <c r="E3683">
        <v>0</v>
      </c>
      <c r="F3683">
        <v>0</v>
      </c>
      <c r="G3683">
        <v>0</v>
      </c>
    </row>
    <row r="3684" spans="1:7" x14ac:dyDescent="0.25">
      <c r="A3684">
        <v>3675</v>
      </c>
      <c r="B3684" s="21">
        <f t="shared" si="57"/>
        <v>0</v>
      </c>
      <c r="C3684">
        <v>5.1830599999999998E-5</v>
      </c>
      <c r="E3684">
        <v>0</v>
      </c>
      <c r="F3684">
        <v>0</v>
      </c>
      <c r="G3684">
        <v>0</v>
      </c>
    </row>
    <row r="3685" spans="1:7" x14ac:dyDescent="0.25">
      <c r="A3685">
        <v>3676</v>
      </c>
      <c r="B3685" s="21">
        <f t="shared" si="57"/>
        <v>0</v>
      </c>
      <c r="C3685">
        <v>5.8163000000000005E-5</v>
      </c>
      <c r="E3685">
        <v>0</v>
      </c>
      <c r="F3685">
        <v>0</v>
      </c>
      <c r="G3685">
        <v>0</v>
      </c>
    </row>
    <row r="3686" spans="1:7" x14ac:dyDescent="0.25">
      <c r="A3686">
        <v>3677</v>
      </c>
      <c r="B3686" s="21">
        <f t="shared" si="57"/>
        <v>7.1660377358490563E-3</v>
      </c>
      <c r="C3686">
        <v>7.1947700000000002E-5</v>
      </c>
      <c r="E3686">
        <v>7.1660377358490563E-3</v>
      </c>
      <c r="F3686">
        <v>6.1473270000000002E-3</v>
      </c>
      <c r="G3686">
        <v>0</v>
      </c>
    </row>
    <row r="3687" spans="1:7" x14ac:dyDescent="0.25">
      <c r="A3687">
        <v>3678</v>
      </c>
      <c r="B3687" s="21">
        <f t="shared" si="57"/>
        <v>3.0937106918238991E-2</v>
      </c>
      <c r="C3687">
        <v>9.4578300000000009E-5</v>
      </c>
      <c r="E3687">
        <v>3.0937106918238991E-2</v>
      </c>
      <c r="F3687">
        <v>3.0842767E-2</v>
      </c>
      <c r="G3687">
        <v>1.7983018867924527E-2</v>
      </c>
    </row>
    <row r="3688" spans="1:7" x14ac:dyDescent="0.25">
      <c r="A3688">
        <v>3679</v>
      </c>
      <c r="B3688" s="21">
        <f t="shared" si="57"/>
        <v>4.6647798742138369E-2</v>
      </c>
      <c r="C3688">
        <v>1.1136719999999999E-4</v>
      </c>
      <c r="E3688">
        <v>4.6647798742138369E-2</v>
      </c>
      <c r="F3688">
        <v>4.6639936999999999E-2</v>
      </c>
      <c r="G3688">
        <v>3.4361635220125787E-2</v>
      </c>
    </row>
    <row r="3689" spans="1:7" x14ac:dyDescent="0.25">
      <c r="A3689">
        <v>3680</v>
      </c>
      <c r="B3689" s="21">
        <f t="shared" si="57"/>
        <v>8.372012578616353E-2</v>
      </c>
      <c r="C3689">
        <v>1.140384E-4</v>
      </c>
      <c r="E3689">
        <v>8.372012578616353E-2</v>
      </c>
      <c r="F3689">
        <v>8.3345911999999994E-2</v>
      </c>
      <c r="G3689">
        <v>7.4622641509433971E-2</v>
      </c>
    </row>
    <row r="3690" spans="1:7" x14ac:dyDescent="0.25">
      <c r="A3690">
        <v>3681</v>
      </c>
      <c r="B3690" s="21">
        <f t="shared" si="57"/>
        <v>0.24113522012578614</v>
      </c>
      <c r="C3690">
        <v>1.1345349999999999E-4</v>
      </c>
      <c r="E3690">
        <v>0.24113522012578614</v>
      </c>
      <c r="F3690">
        <v>0.23017295600000001</v>
      </c>
      <c r="G3690">
        <v>0.24688993710691826</v>
      </c>
    </row>
    <row r="3691" spans="1:7" x14ac:dyDescent="0.25">
      <c r="A3691">
        <v>3682</v>
      </c>
      <c r="B3691" s="21">
        <f t="shared" si="57"/>
        <v>0.3445283018867924</v>
      </c>
      <c r="C3691">
        <v>1.091299E-4</v>
      </c>
      <c r="E3691">
        <v>0.3445283018867924</v>
      </c>
      <c r="F3691">
        <v>0.30902515699999999</v>
      </c>
      <c r="G3691">
        <v>0.36172955974842763</v>
      </c>
    </row>
    <row r="3692" spans="1:7" x14ac:dyDescent="0.25">
      <c r="A3692">
        <v>3683</v>
      </c>
      <c r="B3692" s="21">
        <f t="shared" si="57"/>
        <v>0.41034591194968556</v>
      </c>
      <c r="C3692">
        <v>1.08285E-4</v>
      </c>
      <c r="E3692">
        <v>0.41034591194968556</v>
      </c>
      <c r="F3692">
        <v>0.35858490599999998</v>
      </c>
      <c r="G3692">
        <v>0.42003144654088054</v>
      </c>
    </row>
    <row r="3693" spans="1:7" x14ac:dyDescent="0.25">
      <c r="A3693">
        <v>3684</v>
      </c>
      <c r="B3693" s="21">
        <f t="shared" si="57"/>
        <v>0.345314465408805</v>
      </c>
      <c r="C3693">
        <v>1.0514650000000001E-4</v>
      </c>
      <c r="E3693">
        <v>0.345314465408805</v>
      </c>
      <c r="F3693">
        <v>0.30806603799999999</v>
      </c>
      <c r="G3693">
        <v>0.35044025157232706</v>
      </c>
    </row>
    <row r="3694" spans="1:7" x14ac:dyDescent="0.25">
      <c r="A3694">
        <v>3685</v>
      </c>
      <c r="B3694" s="21">
        <f t="shared" si="57"/>
        <v>0.13936163522012579</v>
      </c>
      <c r="C3694">
        <v>1.069574E-4</v>
      </c>
      <c r="E3694">
        <v>0.13936163522012579</v>
      </c>
      <c r="F3694">
        <v>0.13600314499999999</v>
      </c>
      <c r="G3694">
        <v>0.14226100628930818</v>
      </c>
    </row>
    <row r="3695" spans="1:7" x14ac:dyDescent="0.25">
      <c r="A3695">
        <v>3686</v>
      </c>
      <c r="B3695" s="21">
        <f t="shared" si="57"/>
        <v>0.29176100628930818</v>
      </c>
      <c r="C3695">
        <v>1.0921949999999999E-4</v>
      </c>
      <c r="E3695">
        <v>0.29176100628930818</v>
      </c>
      <c r="F3695">
        <v>0.26608490600000001</v>
      </c>
      <c r="G3695">
        <v>0.30232075471698111</v>
      </c>
    </row>
    <row r="3696" spans="1:7" x14ac:dyDescent="0.25">
      <c r="A3696">
        <v>3687</v>
      </c>
      <c r="B3696" s="21">
        <f t="shared" si="57"/>
        <v>0.13081132075471699</v>
      </c>
      <c r="C3696">
        <v>1.113837E-4</v>
      </c>
      <c r="E3696">
        <v>0.13081132075471699</v>
      </c>
      <c r="F3696">
        <v>0.128404088</v>
      </c>
      <c r="G3696">
        <v>0.12668553459119497</v>
      </c>
    </row>
    <row r="3697" spans="1:7" x14ac:dyDescent="0.25">
      <c r="A3697">
        <v>3688</v>
      </c>
      <c r="B3697" s="21">
        <f t="shared" si="57"/>
        <v>0.25694025157232708</v>
      </c>
      <c r="C3697">
        <v>1.1478130000000001E-4</v>
      </c>
      <c r="E3697">
        <v>0.25694025157232708</v>
      </c>
      <c r="F3697">
        <v>0.242845912</v>
      </c>
      <c r="G3697">
        <v>0.31038679245283018</v>
      </c>
    </row>
    <row r="3698" spans="1:7" x14ac:dyDescent="0.25">
      <c r="A3698">
        <v>3689</v>
      </c>
      <c r="B3698" s="21">
        <f t="shared" si="57"/>
        <v>0.2662987421383648</v>
      </c>
      <c r="C3698">
        <v>1.1737420000000001E-4</v>
      </c>
      <c r="E3698">
        <v>0.2662987421383648</v>
      </c>
      <c r="F3698">
        <v>0.32103773600000002</v>
      </c>
      <c r="G3698">
        <v>0.57572327044025151</v>
      </c>
    </row>
    <row r="3699" spans="1:7" x14ac:dyDescent="0.25">
      <c r="A3699">
        <v>3690</v>
      </c>
      <c r="B3699" s="21">
        <f t="shared" si="57"/>
        <v>0.11709433962264151</v>
      </c>
      <c r="C3699">
        <v>1.23044E-4</v>
      </c>
      <c r="E3699">
        <v>0.11709433962264151</v>
      </c>
      <c r="F3699">
        <v>0.234685535</v>
      </c>
      <c r="G3699">
        <v>0.4560691823899371</v>
      </c>
    </row>
    <row r="3700" spans="1:7" x14ac:dyDescent="0.25">
      <c r="A3700">
        <v>3691</v>
      </c>
      <c r="B3700" s="21">
        <f t="shared" si="57"/>
        <v>4.6116352201257864E-2</v>
      </c>
      <c r="C3700">
        <v>1.2791549999999999E-4</v>
      </c>
      <c r="E3700">
        <v>4.6116352201257864E-2</v>
      </c>
      <c r="F3700">
        <v>8.9268868000000001E-2</v>
      </c>
      <c r="G3700">
        <v>0.16880503144654085</v>
      </c>
    </row>
    <row r="3701" spans="1:7" x14ac:dyDescent="0.25">
      <c r="A3701">
        <v>3692</v>
      </c>
      <c r="B3701" s="21">
        <f t="shared" si="57"/>
        <v>0</v>
      </c>
      <c r="C3701">
        <v>1.3850040000000001E-4</v>
      </c>
      <c r="E3701">
        <v>0</v>
      </c>
      <c r="F3701">
        <v>0</v>
      </c>
      <c r="G3701">
        <v>0</v>
      </c>
    </row>
    <row r="3702" spans="1:7" x14ac:dyDescent="0.25">
      <c r="A3702">
        <v>3693</v>
      </c>
      <c r="B3702" s="21">
        <f t="shared" si="57"/>
        <v>0</v>
      </c>
      <c r="C3702">
        <v>1.420126E-4</v>
      </c>
      <c r="E3702">
        <v>0</v>
      </c>
      <c r="F3702">
        <v>0</v>
      </c>
      <c r="G3702">
        <v>0</v>
      </c>
    </row>
    <row r="3703" spans="1:7" x14ac:dyDescent="0.25">
      <c r="A3703">
        <v>3694</v>
      </c>
      <c r="B3703" s="21">
        <f t="shared" si="57"/>
        <v>0</v>
      </c>
      <c r="C3703">
        <v>1.247896E-4</v>
      </c>
      <c r="E3703">
        <v>0</v>
      </c>
      <c r="F3703">
        <v>0</v>
      </c>
      <c r="G3703">
        <v>0</v>
      </c>
    </row>
    <row r="3704" spans="1:7" x14ac:dyDescent="0.25">
      <c r="A3704">
        <v>3695</v>
      </c>
      <c r="B3704" s="21">
        <f t="shared" si="57"/>
        <v>0</v>
      </c>
      <c r="C3704">
        <v>9.7087000000000001E-5</v>
      </c>
      <c r="E3704">
        <v>0</v>
      </c>
      <c r="F3704">
        <v>0</v>
      </c>
      <c r="G3704">
        <v>0</v>
      </c>
    </row>
    <row r="3705" spans="1:7" x14ac:dyDescent="0.25">
      <c r="A3705">
        <v>3696</v>
      </c>
      <c r="B3705" s="21">
        <f t="shared" si="57"/>
        <v>0</v>
      </c>
      <c r="C3705">
        <v>7.3368700000000001E-5</v>
      </c>
      <c r="E3705">
        <v>0</v>
      </c>
      <c r="F3705">
        <v>0</v>
      </c>
      <c r="G3705">
        <v>0</v>
      </c>
    </row>
    <row r="3706" spans="1:7" x14ac:dyDescent="0.25">
      <c r="A3706">
        <v>3697</v>
      </c>
      <c r="B3706" s="21">
        <f t="shared" si="57"/>
        <v>0</v>
      </c>
      <c r="C3706">
        <v>6.0164699999999997E-5</v>
      </c>
      <c r="E3706">
        <v>0</v>
      </c>
      <c r="F3706">
        <v>0</v>
      </c>
      <c r="G3706">
        <v>0</v>
      </c>
    </row>
    <row r="3707" spans="1:7" x14ac:dyDescent="0.25">
      <c r="A3707">
        <v>3698</v>
      </c>
      <c r="B3707" s="21">
        <f t="shared" si="57"/>
        <v>0</v>
      </c>
      <c r="C3707">
        <v>5.4502800000000003E-5</v>
      </c>
      <c r="E3707">
        <v>0</v>
      </c>
      <c r="F3707">
        <v>0</v>
      </c>
      <c r="G3707">
        <v>0</v>
      </c>
    </row>
    <row r="3708" spans="1:7" x14ac:dyDescent="0.25">
      <c r="A3708">
        <v>3699</v>
      </c>
      <c r="B3708" s="21">
        <f t="shared" si="57"/>
        <v>0</v>
      </c>
      <c r="C3708">
        <v>5.3733800000000004E-5</v>
      </c>
      <c r="E3708">
        <v>0</v>
      </c>
      <c r="F3708">
        <v>0</v>
      </c>
      <c r="G3708">
        <v>0</v>
      </c>
    </row>
    <row r="3709" spans="1:7" x14ac:dyDescent="0.25">
      <c r="A3709">
        <v>3700</v>
      </c>
      <c r="B3709" s="21">
        <f t="shared" si="57"/>
        <v>0</v>
      </c>
      <c r="C3709">
        <v>5.40103E-5</v>
      </c>
      <c r="E3709">
        <v>0</v>
      </c>
      <c r="F3709">
        <v>0</v>
      </c>
      <c r="G3709">
        <v>0</v>
      </c>
    </row>
    <row r="3710" spans="1:7" x14ac:dyDescent="0.25">
      <c r="A3710">
        <v>3701</v>
      </c>
      <c r="B3710" s="21">
        <f t="shared" si="57"/>
        <v>1.0674213836477988E-2</v>
      </c>
      <c r="C3710">
        <v>6.2379700000000002E-5</v>
      </c>
      <c r="E3710">
        <v>1.0674213836477988E-2</v>
      </c>
      <c r="F3710">
        <v>1.0241666999999999E-2</v>
      </c>
      <c r="G3710">
        <v>8.7298742138364779E-4</v>
      </c>
    </row>
    <row r="3711" spans="1:7" x14ac:dyDescent="0.25">
      <c r="A3711">
        <v>3702</v>
      </c>
      <c r="B3711" s="21">
        <f t="shared" si="57"/>
        <v>8.9386792452830183E-2</v>
      </c>
      <c r="C3711">
        <v>7.7180899999999998E-5</v>
      </c>
      <c r="E3711">
        <v>8.9386792452830183E-2</v>
      </c>
      <c r="F3711">
        <v>0.121801887</v>
      </c>
      <c r="G3711">
        <v>0.16176415094339622</v>
      </c>
    </row>
    <row r="3712" spans="1:7" x14ac:dyDescent="0.25">
      <c r="A3712">
        <v>3703</v>
      </c>
      <c r="B3712" s="21">
        <f t="shared" si="57"/>
        <v>0.19536477987421383</v>
      </c>
      <c r="C3712">
        <v>9.3999400000000007E-5</v>
      </c>
      <c r="E3712">
        <v>0.19536477987421383</v>
      </c>
      <c r="F3712">
        <v>0.22908804999999999</v>
      </c>
      <c r="G3712">
        <v>0.33154088050314462</v>
      </c>
    </row>
    <row r="3713" spans="1:7" x14ac:dyDescent="0.25">
      <c r="A3713">
        <v>3704</v>
      </c>
      <c r="B3713" s="21">
        <f t="shared" si="57"/>
        <v>0.45801886792452828</v>
      </c>
      <c r="C3713">
        <v>1.0551670000000001E-4</v>
      </c>
      <c r="E3713">
        <v>0.45801886792452828</v>
      </c>
      <c r="F3713">
        <v>0.395849057</v>
      </c>
      <c r="G3713">
        <v>0.76449685534591194</v>
      </c>
    </row>
    <row r="3714" spans="1:7" x14ac:dyDescent="0.25">
      <c r="A3714">
        <v>3705</v>
      </c>
      <c r="B3714" s="21">
        <f t="shared" si="57"/>
        <v>0.63827044025157231</v>
      </c>
      <c r="C3714">
        <v>1.2211810000000001E-4</v>
      </c>
      <c r="E3714">
        <v>0.63827044025157231</v>
      </c>
      <c r="F3714">
        <v>0.493742138</v>
      </c>
      <c r="G3714">
        <v>0.82622641509433969</v>
      </c>
    </row>
    <row r="3715" spans="1:7" x14ac:dyDescent="0.25">
      <c r="A3715">
        <v>3706</v>
      </c>
      <c r="B3715" s="21">
        <f t="shared" si="57"/>
        <v>0.65503144654088052</v>
      </c>
      <c r="C3715">
        <v>1.267334E-4</v>
      </c>
      <c r="E3715">
        <v>0.65503144654088052</v>
      </c>
      <c r="F3715">
        <v>0.50915094299999997</v>
      </c>
      <c r="G3715">
        <v>0.72927672955974843</v>
      </c>
    </row>
    <row r="3716" spans="1:7" x14ac:dyDescent="0.25">
      <c r="A3716">
        <v>3707</v>
      </c>
      <c r="B3716" s="21">
        <f t="shared" si="57"/>
        <v>0.79522012578616363</v>
      </c>
      <c r="C3716">
        <v>1.322559E-4</v>
      </c>
      <c r="E3716">
        <v>0.79522012578616363</v>
      </c>
      <c r="F3716">
        <v>0.60809748399999997</v>
      </c>
      <c r="G3716">
        <v>0.81713836477987423</v>
      </c>
    </row>
    <row r="3717" spans="1:7" x14ac:dyDescent="0.25">
      <c r="A3717">
        <v>3708</v>
      </c>
      <c r="B3717" s="21">
        <f t="shared" si="57"/>
        <v>0.69610062893081759</v>
      </c>
      <c r="C3717">
        <v>1.3467850000000001E-4</v>
      </c>
      <c r="E3717">
        <v>0.69610062893081759</v>
      </c>
      <c r="F3717">
        <v>0.54061320800000001</v>
      </c>
      <c r="G3717">
        <v>0.69641509433962256</v>
      </c>
    </row>
    <row r="3718" spans="1:7" x14ac:dyDescent="0.25">
      <c r="A3718">
        <v>3709</v>
      </c>
      <c r="B3718" s="21">
        <f t="shared" ref="B3718:B3781" si="58">IF(rodzaj=$E$6,E3718,IF(rodzaj=$F$6,F3718,G3718))</f>
        <v>0.66106918238993706</v>
      </c>
      <c r="C3718">
        <v>1.2911029999999998E-4</v>
      </c>
      <c r="E3718">
        <v>0.66106918238993706</v>
      </c>
      <c r="F3718">
        <v>0.51627358499999998</v>
      </c>
      <c r="G3718">
        <v>0.67481132075471706</v>
      </c>
    </row>
    <row r="3719" spans="1:7" x14ac:dyDescent="0.25">
      <c r="A3719">
        <v>3710</v>
      </c>
      <c r="B3719" s="21">
        <f t="shared" si="58"/>
        <v>0.24992138364779873</v>
      </c>
      <c r="C3719">
        <v>1.1731359999999999E-4</v>
      </c>
      <c r="E3719">
        <v>0.24992138364779873</v>
      </c>
      <c r="F3719">
        <v>0.23705974799999999</v>
      </c>
      <c r="G3719">
        <v>0.25396540880503143</v>
      </c>
    </row>
    <row r="3720" spans="1:7" x14ac:dyDescent="0.25">
      <c r="A3720">
        <v>3711</v>
      </c>
      <c r="B3720" s="21">
        <f t="shared" si="58"/>
        <v>9.0062893081761006E-2</v>
      </c>
      <c r="C3720">
        <v>1.122153E-4</v>
      </c>
      <c r="E3720">
        <v>9.0062893081761006E-2</v>
      </c>
      <c r="F3720">
        <v>8.9223269999999993E-2</v>
      </c>
      <c r="G3720">
        <v>8.5701257861635211E-2</v>
      </c>
    </row>
    <row r="3721" spans="1:7" x14ac:dyDescent="0.25">
      <c r="A3721">
        <v>3712</v>
      </c>
      <c r="B3721" s="21">
        <f t="shared" si="58"/>
        <v>0.18105031446540881</v>
      </c>
      <c r="C3721">
        <v>1.0974599999999999E-4</v>
      </c>
      <c r="E3721">
        <v>0.18105031446540881</v>
      </c>
      <c r="F3721">
        <v>0.17680817600000001</v>
      </c>
      <c r="G3721">
        <v>0.18414150943396229</v>
      </c>
    </row>
    <row r="3722" spans="1:7" x14ac:dyDescent="0.25">
      <c r="A3722">
        <v>3713</v>
      </c>
      <c r="B3722" s="21">
        <f t="shared" si="58"/>
        <v>0.16364150943396227</v>
      </c>
      <c r="C3722">
        <v>1.1284150000000001E-4</v>
      </c>
      <c r="E3722">
        <v>0.16364150943396227</v>
      </c>
      <c r="F3722">
        <v>0.177641509</v>
      </c>
      <c r="G3722">
        <v>0.21533962264150944</v>
      </c>
    </row>
    <row r="3723" spans="1:7" x14ac:dyDescent="0.25">
      <c r="A3723">
        <v>3714</v>
      </c>
      <c r="B3723" s="21">
        <f t="shared" si="58"/>
        <v>4.1352201257861633E-2</v>
      </c>
      <c r="C3723">
        <v>1.146877E-4</v>
      </c>
      <c r="E3723">
        <v>4.1352201257861633E-2</v>
      </c>
      <c r="F3723">
        <v>4.2128931000000001E-2</v>
      </c>
      <c r="G3723">
        <v>2.909119496855346E-2</v>
      </c>
    </row>
    <row r="3724" spans="1:7" x14ac:dyDescent="0.25">
      <c r="A3724">
        <v>3715</v>
      </c>
      <c r="B3724" s="21">
        <f t="shared" si="58"/>
        <v>6.1386792452830189E-3</v>
      </c>
      <c r="C3724">
        <v>1.171827E-4</v>
      </c>
      <c r="E3724">
        <v>6.1386792452830189E-3</v>
      </c>
      <c r="F3724">
        <v>4.8171380000000003E-3</v>
      </c>
      <c r="G3724">
        <v>0</v>
      </c>
    </row>
    <row r="3725" spans="1:7" x14ac:dyDescent="0.25">
      <c r="A3725">
        <v>3716</v>
      </c>
      <c r="B3725" s="21">
        <f t="shared" si="58"/>
        <v>0</v>
      </c>
      <c r="C3725">
        <v>1.2583270000000001E-4</v>
      </c>
      <c r="E3725">
        <v>0</v>
      </c>
      <c r="F3725">
        <v>0</v>
      </c>
      <c r="G3725">
        <v>0</v>
      </c>
    </row>
    <row r="3726" spans="1:7" x14ac:dyDescent="0.25">
      <c r="A3726">
        <v>3717</v>
      </c>
      <c r="B3726" s="21">
        <f t="shared" si="58"/>
        <v>0</v>
      </c>
      <c r="C3726">
        <v>1.2687279999999999E-4</v>
      </c>
      <c r="E3726">
        <v>0</v>
      </c>
      <c r="F3726">
        <v>0</v>
      </c>
      <c r="G3726">
        <v>0</v>
      </c>
    </row>
    <row r="3727" spans="1:7" x14ac:dyDescent="0.25">
      <c r="A3727">
        <v>3718</v>
      </c>
      <c r="B3727" s="21">
        <f t="shared" si="58"/>
        <v>0</v>
      </c>
      <c r="C3727">
        <v>1.1017669999999999E-4</v>
      </c>
      <c r="E3727">
        <v>0</v>
      </c>
      <c r="F3727">
        <v>0</v>
      </c>
      <c r="G3727">
        <v>0</v>
      </c>
    </row>
    <row r="3728" spans="1:7" x14ac:dyDescent="0.25">
      <c r="A3728">
        <v>3719</v>
      </c>
      <c r="B3728" s="21">
        <f t="shared" si="58"/>
        <v>0</v>
      </c>
      <c r="C3728">
        <v>8.6432199999999989E-5</v>
      </c>
      <c r="E3728">
        <v>0</v>
      </c>
      <c r="F3728">
        <v>0</v>
      </c>
      <c r="G3728">
        <v>0</v>
      </c>
    </row>
    <row r="3729" spans="1:7" x14ac:dyDescent="0.25">
      <c r="A3729">
        <v>3720</v>
      </c>
      <c r="B3729" s="21">
        <f t="shared" si="58"/>
        <v>0</v>
      </c>
      <c r="C3729">
        <v>6.8113200000000004E-5</v>
      </c>
      <c r="E3729">
        <v>0</v>
      </c>
      <c r="F3729">
        <v>0</v>
      </c>
      <c r="G3729">
        <v>0</v>
      </c>
    </row>
    <row r="3730" spans="1:7" x14ac:dyDescent="0.25">
      <c r="A3730">
        <v>3721</v>
      </c>
      <c r="B3730" s="21">
        <f t="shared" si="58"/>
        <v>0</v>
      </c>
      <c r="C3730">
        <v>5.7330599999999996E-5</v>
      </c>
      <c r="E3730">
        <v>0</v>
      </c>
      <c r="F3730">
        <v>0</v>
      </c>
      <c r="G3730">
        <v>0</v>
      </c>
    </row>
    <row r="3731" spans="1:7" x14ac:dyDescent="0.25">
      <c r="A3731">
        <v>3722</v>
      </c>
      <c r="B3731" s="21">
        <f t="shared" si="58"/>
        <v>0</v>
      </c>
      <c r="C3731">
        <v>5.3075500000000004E-5</v>
      </c>
      <c r="E3731">
        <v>0</v>
      </c>
      <c r="F3731">
        <v>0</v>
      </c>
      <c r="G3731">
        <v>0</v>
      </c>
    </row>
    <row r="3732" spans="1:7" x14ac:dyDescent="0.25">
      <c r="A3732">
        <v>3723</v>
      </c>
      <c r="B3732" s="21">
        <f t="shared" si="58"/>
        <v>0</v>
      </c>
      <c r="C3732">
        <v>5.1475100000000005E-5</v>
      </c>
      <c r="E3732">
        <v>0</v>
      </c>
      <c r="F3732">
        <v>0</v>
      </c>
      <c r="G3732">
        <v>0</v>
      </c>
    </row>
    <row r="3733" spans="1:7" x14ac:dyDescent="0.25">
      <c r="A3733">
        <v>3724</v>
      </c>
      <c r="B3733" s="21">
        <f t="shared" si="58"/>
        <v>0</v>
      </c>
      <c r="C3733">
        <v>5.3994199999999999E-5</v>
      </c>
      <c r="E3733">
        <v>0</v>
      </c>
      <c r="F3733">
        <v>0</v>
      </c>
      <c r="G3733">
        <v>0</v>
      </c>
    </row>
    <row r="3734" spans="1:7" x14ac:dyDescent="0.25">
      <c r="A3734">
        <v>3725</v>
      </c>
      <c r="B3734" s="21">
        <f t="shared" si="58"/>
        <v>7.9594339622641504E-3</v>
      </c>
      <c r="C3734">
        <v>6.4389500000000004E-5</v>
      </c>
      <c r="E3734">
        <v>7.9594339622641504E-3</v>
      </c>
      <c r="F3734">
        <v>7.029403E-3</v>
      </c>
      <c r="G3734">
        <v>0</v>
      </c>
    </row>
    <row r="3735" spans="1:7" x14ac:dyDescent="0.25">
      <c r="A3735">
        <v>3726</v>
      </c>
      <c r="B3735" s="21">
        <f t="shared" si="58"/>
        <v>9.3899371069182391E-2</v>
      </c>
      <c r="C3735">
        <v>8.3219199999999991E-5</v>
      </c>
      <c r="E3735">
        <v>9.3899371069182391E-2</v>
      </c>
      <c r="F3735">
        <v>0.13547956</v>
      </c>
      <c r="G3735">
        <v>0.19284276729559749</v>
      </c>
    </row>
    <row r="3736" spans="1:7" x14ac:dyDescent="0.25">
      <c r="A3736">
        <v>3727</v>
      </c>
      <c r="B3736" s="21">
        <f t="shared" si="58"/>
        <v>0.26642452830188679</v>
      </c>
      <c r="C3736">
        <v>9.5657999999999998E-5</v>
      </c>
      <c r="E3736">
        <v>0.26642452830188679</v>
      </c>
      <c r="F3736">
        <v>0.34572327000000003</v>
      </c>
      <c r="G3736">
        <v>0.66823899371069184</v>
      </c>
    </row>
    <row r="3737" spans="1:7" x14ac:dyDescent="0.25">
      <c r="A3737">
        <v>3728</v>
      </c>
      <c r="B3737" s="21">
        <f t="shared" si="58"/>
        <v>0.46852201257861636</v>
      </c>
      <c r="C3737">
        <v>1.129261E-4</v>
      </c>
      <c r="E3737">
        <v>0.46852201257861636</v>
      </c>
      <c r="F3737">
        <v>0.40169811300000002</v>
      </c>
      <c r="G3737">
        <v>0.7870754716981132</v>
      </c>
    </row>
    <row r="3738" spans="1:7" x14ac:dyDescent="0.25">
      <c r="A3738">
        <v>3729</v>
      </c>
      <c r="B3738" s="21">
        <f t="shared" si="58"/>
        <v>0.63</v>
      </c>
      <c r="C3738">
        <v>1.1814680000000001E-4</v>
      </c>
      <c r="E3738">
        <v>0.63</v>
      </c>
      <c r="F3738">
        <v>0.48814465400000001</v>
      </c>
      <c r="G3738">
        <v>0.81518867924528304</v>
      </c>
    </row>
    <row r="3739" spans="1:7" x14ac:dyDescent="0.25">
      <c r="A3739">
        <v>3730</v>
      </c>
      <c r="B3739" s="21">
        <f t="shared" si="58"/>
        <v>0.61858490566037738</v>
      </c>
      <c r="C3739">
        <v>1.183375E-4</v>
      </c>
      <c r="E3739">
        <v>0.61858490566037738</v>
      </c>
      <c r="F3739">
        <v>0.48716981100000001</v>
      </c>
      <c r="G3739">
        <v>0.68679245283018864</v>
      </c>
    </row>
    <row r="3740" spans="1:7" x14ac:dyDescent="0.25">
      <c r="A3740">
        <v>3731</v>
      </c>
      <c r="B3740" s="21">
        <f t="shared" si="58"/>
        <v>0.74965408805031453</v>
      </c>
      <c r="C3740">
        <v>1.1659869999999999E-4</v>
      </c>
      <c r="E3740">
        <v>0.74965408805031453</v>
      </c>
      <c r="F3740">
        <v>0.57421383599999998</v>
      </c>
      <c r="G3740">
        <v>0.77062893081761008</v>
      </c>
    </row>
    <row r="3741" spans="1:7" x14ac:dyDescent="0.25">
      <c r="A3741">
        <v>3732</v>
      </c>
      <c r="B3741" s="21">
        <f t="shared" si="58"/>
        <v>0.61342767295597489</v>
      </c>
      <c r="C3741">
        <v>1.1534030000000001E-4</v>
      </c>
      <c r="E3741">
        <v>0.61342767295597489</v>
      </c>
      <c r="F3741">
        <v>0.489606918</v>
      </c>
      <c r="G3741">
        <v>0.61547169811320757</v>
      </c>
    </row>
    <row r="3742" spans="1:7" x14ac:dyDescent="0.25">
      <c r="A3742">
        <v>3733</v>
      </c>
      <c r="B3742" s="21">
        <f t="shared" si="58"/>
        <v>0.50119496855345913</v>
      </c>
      <c r="C3742">
        <v>1.1357010000000001E-4</v>
      </c>
      <c r="E3742">
        <v>0.50119496855345913</v>
      </c>
      <c r="F3742">
        <v>0.41737421400000002</v>
      </c>
      <c r="G3742">
        <v>0.5117924528301887</v>
      </c>
    </row>
    <row r="3743" spans="1:7" x14ac:dyDescent="0.25">
      <c r="A3743">
        <v>3734</v>
      </c>
      <c r="B3743" s="21">
        <f t="shared" si="58"/>
        <v>0.56440251572327038</v>
      </c>
      <c r="C3743">
        <v>1.140077E-4</v>
      </c>
      <c r="E3743">
        <v>0.56440251572327038</v>
      </c>
      <c r="F3743">
        <v>0.45114779900000002</v>
      </c>
      <c r="G3743">
        <v>0.61496855345911949</v>
      </c>
    </row>
    <row r="3744" spans="1:7" x14ac:dyDescent="0.25">
      <c r="A3744">
        <v>3735</v>
      </c>
      <c r="B3744" s="21">
        <f t="shared" si="58"/>
        <v>0.59339622641509437</v>
      </c>
      <c r="C3744">
        <v>1.1643530000000001E-4</v>
      </c>
      <c r="E3744">
        <v>0.59339622641509437</v>
      </c>
      <c r="F3744">
        <v>0.46234276699999999</v>
      </c>
      <c r="G3744">
        <v>0.74641509433962261</v>
      </c>
    </row>
    <row r="3745" spans="1:7" x14ac:dyDescent="0.25">
      <c r="A3745">
        <v>3736</v>
      </c>
      <c r="B3745" s="21">
        <f t="shared" si="58"/>
        <v>0.43006289308176099</v>
      </c>
      <c r="C3745">
        <v>1.150432E-4</v>
      </c>
      <c r="E3745">
        <v>0.43006289308176099</v>
      </c>
      <c r="F3745">
        <v>0.36542452800000003</v>
      </c>
      <c r="G3745">
        <v>0.66927672955974848</v>
      </c>
    </row>
    <row r="3746" spans="1:7" x14ac:dyDescent="0.25">
      <c r="A3746">
        <v>3737</v>
      </c>
      <c r="B3746" s="21">
        <f t="shared" si="58"/>
        <v>0.15970754716981131</v>
      </c>
      <c r="C3746">
        <v>1.1701160000000001E-4</v>
      </c>
      <c r="E3746">
        <v>0.15970754716981131</v>
      </c>
      <c r="F3746">
        <v>0.173097484</v>
      </c>
      <c r="G3746">
        <v>0.20830188679245282</v>
      </c>
    </row>
    <row r="3747" spans="1:7" x14ac:dyDescent="0.25">
      <c r="A3747">
        <v>3738</v>
      </c>
      <c r="B3747" s="21">
        <f t="shared" si="58"/>
        <v>0.11601257861635221</v>
      </c>
      <c r="C3747">
        <v>1.174377E-4</v>
      </c>
      <c r="E3747">
        <v>0.11601257861635221</v>
      </c>
      <c r="F3747">
        <v>0.21844339600000001</v>
      </c>
      <c r="G3747">
        <v>0.40905660377358488</v>
      </c>
    </row>
    <row r="3748" spans="1:7" x14ac:dyDescent="0.25">
      <c r="A3748">
        <v>3739</v>
      </c>
      <c r="B3748" s="21">
        <f t="shared" si="58"/>
        <v>4.7506289308176096E-2</v>
      </c>
      <c r="C3748">
        <v>1.2194880000000001E-4</v>
      </c>
      <c r="E3748">
        <v>4.7506289308176096E-2</v>
      </c>
      <c r="F3748">
        <v>0.102221698</v>
      </c>
      <c r="G3748">
        <v>0.20571698113207545</v>
      </c>
    </row>
    <row r="3749" spans="1:7" x14ac:dyDescent="0.25">
      <c r="A3749">
        <v>3740</v>
      </c>
      <c r="B3749" s="21">
        <f t="shared" si="58"/>
        <v>0</v>
      </c>
      <c r="C3749">
        <v>1.3077419999999999E-4</v>
      </c>
      <c r="E3749">
        <v>0</v>
      </c>
      <c r="F3749">
        <v>0</v>
      </c>
      <c r="G3749">
        <v>0</v>
      </c>
    </row>
    <row r="3750" spans="1:7" x14ac:dyDescent="0.25">
      <c r="A3750">
        <v>3741</v>
      </c>
      <c r="B3750" s="21">
        <f t="shared" si="58"/>
        <v>0</v>
      </c>
      <c r="C3750">
        <v>1.3597570000000001E-4</v>
      </c>
      <c r="E3750">
        <v>0</v>
      </c>
      <c r="F3750">
        <v>0</v>
      </c>
      <c r="G3750">
        <v>0</v>
      </c>
    </row>
    <row r="3751" spans="1:7" x14ac:dyDescent="0.25">
      <c r="A3751">
        <v>3742</v>
      </c>
      <c r="B3751" s="21">
        <f t="shared" si="58"/>
        <v>0</v>
      </c>
      <c r="C3751">
        <v>1.182919E-4</v>
      </c>
      <c r="E3751">
        <v>0</v>
      </c>
      <c r="F3751">
        <v>0</v>
      </c>
      <c r="G3751">
        <v>0</v>
      </c>
    </row>
    <row r="3752" spans="1:7" x14ac:dyDescent="0.25">
      <c r="A3752">
        <v>3743</v>
      </c>
      <c r="B3752" s="21">
        <f t="shared" si="58"/>
        <v>0</v>
      </c>
      <c r="C3752">
        <v>9.0848599999999996E-5</v>
      </c>
      <c r="E3752">
        <v>0</v>
      </c>
      <c r="F3752">
        <v>0</v>
      </c>
      <c r="G3752">
        <v>0</v>
      </c>
    </row>
    <row r="3753" spans="1:7" x14ac:dyDescent="0.25">
      <c r="A3753">
        <v>3744</v>
      </c>
      <c r="B3753" s="21">
        <f t="shared" si="58"/>
        <v>0</v>
      </c>
      <c r="C3753">
        <v>7.2335699999999999E-5</v>
      </c>
      <c r="E3753">
        <v>0</v>
      </c>
      <c r="F3753">
        <v>0</v>
      </c>
      <c r="G3753">
        <v>0</v>
      </c>
    </row>
    <row r="3754" spans="1:7" x14ac:dyDescent="0.25">
      <c r="A3754">
        <v>3745</v>
      </c>
      <c r="B3754" s="21">
        <f t="shared" si="58"/>
        <v>0</v>
      </c>
      <c r="C3754">
        <v>5.99467E-5</v>
      </c>
      <c r="E3754">
        <v>0</v>
      </c>
      <c r="F3754">
        <v>0</v>
      </c>
      <c r="G3754">
        <v>0</v>
      </c>
    </row>
    <row r="3755" spans="1:7" x14ac:dyDescent="0.25">
      <c r="A3755">
        <v>3746</v>
      </c>
      <c r="B3755" s="21">
        <f t="shared" si="58"/>
        <v>0</v>
      </c>
      <c r="C3755">
        <v>5.4079899999999997E-5</v>
      </c>
      <c r="E3755">
        <v>0</v>
      </c>
      <c r="F3755">
        <v>0</v>
      </c>
      <c r="G3755">
        <v>0</v>
      </c>
    </row>
    <row r="3756" spans="1:7" x14ac:dyDescent="0.25">
      <c r="A3756">
        <v>3747</v>
      </c>
      <c r="B3756" s="21">
        <f t="shared" si="58"/>
        <v>0</v>
      </c>
      <c r="C3756">
        <v>5.1680800000000002E-5</v>
      </c>
      <c r="E3756">
        <v>0</v>
      </c>
      <c r="F3756">
        <v>0</v>
      </c>
      <c r="G3756">
        <v>0</v>
      </c>
    </row>
    <row r="3757" spans="1:7" x14ac:dyDescent="0.25">
      <c r="A3757">
        <v>3748</v>
      </c>
      <c r="B3757" s="21">
        <f t="shared" si="58"/>
        <v>0</v>
      </c>
      <c r="C3757">
        <v>5.4017299999999995E-5</v>
      </c>
      <c r="E3757">
        <v>0</v>
      </c>
      <c r="F3757">
        <v>0</v>
      </c>
      <c r="G3757">
        <v>0</v>
      </c>
    </row>
    <row r="3758" spans="1:7" x14ac:dyDescent="0.25">
      <c r="A3758">
        <v>3749</v>
      </c>
      <c r="B3758" s="21">
        <f t="shared" si="58"/>
        <v>9.7676100628930826E-3</v>
      </c>
      <c r="C3758">
        <v>6.1339400000000004E-5</v>
      </c>
      <c r="E3758">
        <v>9.7676100628930826E-3</v>
      </c>
      <c r="F3758">
        <v>9.0951260000000003E-3</v>
      </c>
      <c r="G3758">
        <v>0</v>
      </c>
    </row>
    <row r="3759" spans="1:7" x14ac:dyDescent="0.25">
      <c r="A3759">
        <v>3750</v>
      </c>
      <c r="B3759" s="21">
        <f t="shared" si="58"/>
        <v>3.2726415094339621E-2</v>
      </c>
      <c r="C3759">
        <v>7.5457700000000001E-5</v>
      </c>
      <c r="E3759">
        <v>3.2726415094339621E-2</v>
      </c>
      <c r="F3759">
        <v>3.2778302000000002E-2</v>
      </c>
      <c r="G3759">
        <v>1.9811635220125787E-2</v>
      </c>
    </row>
    <row r="3760" spans="1:7" x14ac:dyDescent="0.25">
      <c r="A3760">
        <v>3751</v>
      </c>
      <c r="B3760" s="21">
        <f t="shared" si="58"/>
        <v>5.4764150943396227E-2</v>
      </c>
      <c r="C3760">
        <v>8.965270000000001E-5</v>
      </c>
      <c r="E3760">
        <v>5.4764150943396227E-2</v>
      </c>
      <c r="F3760">
        <v>5.4955974999999997E-2</v>
      </c>
      <c r="G3760">
        <v>4.332075471698113E-2</v>
      </c>
    </row>
    <row r="3761" spans="1:7" x14ac:dyDescent="0.25">
      <c r="A3761">
        <v>3752</v>
      </c>
      <c r="B3761" s="21">
        <f t="shared" si="58"/>
        <v>0.14923584905660378</v>
      </c>
      <c r="C3761">
        <v>1.101115E-4</v>
      </c>
      <c r="E3761">
        <v>0.14923584905660378</v>
      </c>
      <c r="F3761">
        <v>0.14724999999999999</v>
      </c>
      <c r="G3761">
        <v>0.14510377358490567</v>
      </c>
    </row>
    <row r="3762" spans="1:7" x14ac:dyDescent="0.25">
      <c r="A3762">
        <v>3753</v>
      </c>
      <c r="B3762" s="21">
        <f t="shared" si="58"/>
        <v>0.28258490566037736</v>
      </c>
      <c r="C3762">
        <v>1.22349E-4</v>
      </c>
      <c r="E3762">
        <v>0.28258490566037736</v>
      </c>
      <c r="F3762">
        <v>0.26139937099999999</v>
      </c>
      <c r="G3762">
        <v>0.30878930817610062</v>
      </c>
    </row>
    <row r="3763" spans="1:7" x14ac:dyDescent="0.25">
      <c r="A3763">
        <v>3754</v>
      </c>
      <c r="B3763" s="21">
        <f t="shared" si="58"/>
        <v>0.20405345911949685</v>
      </c>
      <c r="C3763">
        <v>1.2380360000000001E-4</v>
      </c>
      <c r="E3763">
        <v>0.20405345911949685</v>
      </c>
      <c r="F3763">
        <v>0.19669811300000001</v>
      </c>
      <c r="G3763">
        <v>0.20547484276729558</v>
      </c>
    </row>
    <row r="3764" spans="1:7" x14ac:dyDescent="0.25">
      <c r="A3764">
        <v>3755</v>
      </c>
      <c r="B3764" s="21">
        <f t="shared" si="58"/>
        <v>0.38893081761006287</v>
      </c>
      <c r="C3764">
        <v>1.2637290000000001E-4</v>
      </c>
      <c r="E3764">
        <v>0.38893081761006287</v>
      </c>
      <c r="F3764">
        <v>0.34305031400000002</v>
      </c>
      <c r="G3764">
        <v>0.39833333333333337</v>
      </c>
    </row>
    <row r="3765" spans="1:7" x14ac:dyDescent="0.25">
      <c r="A3765">
        <v>3756</v>
      </c>
      <c r="B3765" s="21">
        <f t="shared" si="58"/>
        <v>0.16560691823899371</v>
      </c>
      <c r="C3765">
        <v>1.2931030000000001E-4</v>
      </c>
      <c r="E3765">
        <v>0.16560691823899371</v>
      </c>
      <c r="F3765">
        <v>0.16056603799999999</v>
      </c>
      <c r="G3765">
        <v>0.17027987421383647</v>
      </c>
    </row>
    <row r="3766" spans="1:7" x14ac:dyDescent="0.25">
      <c r="A3766">
        <v>3757</v>
      </c>
      <c r="B3766" s="21">
        <f t="shared" si="58"/>
        <v>0.68955974842767298</v>
      </c>
      <c r="C3766">
        <v>1.32497E-4</v>
      </c>
      <c r="E3766">
        <v>0.68955974842767298</v>
      </c>
      <c r="F3766">
        <v>0.53720125799999996</v>
      </c>
      <c r="G3766">
        <v>0.70393081761006293</v>
      </c>
    </row>
    <row r="3767" spans="1:7" x14ac:dyDescent="0.25">
      <c r="A3767">
        <v>3758</v>
      </c>
      <c r="B3767" s="21">
        <f t="shared" si="58"/>
        <v>0.36798742138364782</v>
      </c>
      <c r="C3767">
        <v>1.305853E-4</v>
      </c>
      <c r="E3767">
        <v>0.36798742138364782</v>
      </c>
      <c r="F3767">
        <v>0.32713836499999999</v>
      </c>
      <c r="G3767">
        <v>0.3859748427672956</v>
      </c>
    </row>
    <row r="3768" spans="1:7" x14ac:dyDescent="0.25">
      <c r="A3768">
        <v>3759</v>
      </c>
      <c r="B3768" s="21">
        <f t="shared" si="58"/>
        <v>0.16393396226415094</v>
      </c>
      <c r="C3768">
        <v>1.3101779999999998E-4</v>
      </c>
      <c r="E3768">
        <v>0.16393396226415094</v>
      </c>
      <c r="F3768">
        <v>0.159827044</v>
      </c>
      <c r="G3768">
        <v>0.16126729559748429</v>
      </c>
    </row>
    <row r="3769" spans="1:7" x14ac:dyDescent="0.25">
      <c r="A3769">
        <v>3760</v>
      </c>
      <c r="B3769" s="21">
        <f t="shared" si="58"/>
        <v>0.29340251572327042</v>
      </c>
      <c r="C3769">
        <v>1.253661E-4</v>
      </c>
      <c r="E3769">
        <v>0.29340251572327042</v>
      </c>
      <c r="F3769">
        <v>0.27199685499999998</v>
      </c>
      <c r="G3769">
        <v>0.38305031446540877</v>
      </c>
    </row>
    <row r="3770" spans="1:7" x14ac:dyDescent="0.25">
      <c r="A3770">
        <v>3761</v>
      </c>
      <c r="B3770" s="21">
        <f t="shared" si="58"/>
        <v>0.29774528301886793</v>
      </c>
      <c r="C3770">
        <v>1.2344189999999999E-4</v>
      </c>
      <c r="E3770">
        <v>0.29774528301886793</v>
      </c>
      <c r="F3770">
        <v>0.36036163500000001</v>
      </c>
      <c r="G3770">
        <v>0.70367924528301884</v>
      </c>
    </row>
    <row r="3771" spans="1:7" x14ac:dyDescent="0.25">
      <c r="A3771">
        <v>3762</v>
      </c>
      <c r="B3771" s="21">
        <f t="shared" si="58"/>
        <v>0.11868867924528302</v>
      </c>
      <c r="C3771">
        <v>1.2471929999999999E-4</v>
      </c>
      <c r="E3771">
        <v>0.11868867924528302</v>
      </c>
      <c r="F3771">
        <v>0.23015723299999999</v>
      </c>
      <c r="G3771">
        <v>0.43971698113207547</v>
      </c>
    </row>
    <row r="3772" spans="1:7" x14ac:dyDescent="0.25">
      <c r="A3772">
        <v>3763</v>
      </c>
      <c r="B3772" s="21">
        <f t="shared" si="58"/>
        <v>1.7770125786163521E-2</v>
      </c>
      <c r="C3772">
        <v>1.3057349999999999E-4</v>
      </c>
      <c r="E3772">
        <v>1.7770125786163521E-2</v>
      </c>
      <c r="F3772">
        <v>1.8305030999999999E-2</v>
      </c>
      <c r="G3772">
        <v>8.8572327044025151E-3</v>
      </c>
    </row>
    <row r="3773" spans="1:7" x14ac:dyDescent="0.25">
      <c r="A3773">
        <v>3764</v>
      </c>
      <c r="B3773" s="21">
        <f t="shared" si="58"/>
        <v>0</v>
      </c>
      <c r="C3773">
        <v>1.3432780000000001E-4</v>
      </c>
      <c r="E3773">
        <v>0</v>
      </c>
      <c r="F3773">
        <v>0</v>
      </c>
      <c r="G3773">
        <v>0</v>
      </c>
    </row>
    <row r="3774" spans="1:7" x14ac:dyDescent="0.25">
      <c r="A3774">
        <v>3765</v>
      </c>
      <c r="B3774" s="21">
        <f t="shared" si="58"/>
        <v>0</v>
      </c>
      <c r="C3774">
        <v>1.3446849999999998E-4</v>
      </c>
      <c r="E3774">
        <v>0</v>
      </c>
      <c r="F3774">
        <v>0</v>
      </c>
      <c r="G3774">
        <v>0</v>
      </c>
    </row>
    <row r="3775" spans="1:7" x14ac:dyDescent="0.25">
      <c r="A3775">
        <v>3766</v>
      </c>
      <c r="B3775" s="21">
        <f t="shared" si="58"/>
        <v>0</v>
      </c>
      <c r="C3775">
        <v>1.1687199999999999E-4</v>
      </c>
      <c r="E3775">
        <v>0</v>
      </c>
      <c r="F3775">
        <v>0</v>
      </c>
      <c r="G3775">
        <v>0</v>
      </c>
    </row>
    <row r="3776" spans="1:7" x14ac:dyDescent="0.25">
      <c r="A3776">
        <v>3767</v>
      </c>
      <c r="B3776" s="21">
        <f t="shared" si="58"/>
        <v>0</v>
      </c>
      <c r="C3776">
        <v>9.3843799999999991E-5</v>
      </c>
      <c r="E3776">
        <v>0</v>
      </c>
      <c r="F3776">
        <v>0</v>
      </c>
      <c r="G3776">
        <v>0</v>
      </c>
    </row>
    <row r="3777" spans="1:7" x14ac:dyDescent="0.25">
      <c r="A3777">
        <v>3768</v>
      </c>
      <c r="B3777" s="21">
        <f t="shared" si="58"/>
        <v>0</v>
      </c>
      <c r="C3777">
        <v>7.5888099999999996E-5</v>
      </c>
      <c r="E3777">
        <v>0</v>
      </c>
      <c r="F3777">
        <v>0</v>
      </c>
      <c r="G3777">
        <v>0</v>
      </c>
    </row>
    <row r="3778" spans="1:7" x14ac:dyDescent="0.25">
      <c r="A3778">
        <v>3769</v>
      </c>
      <c r="B3778" s="21">
        <f t="shared" si="58"/>
        <v>0</v>
      </c>
      <c r="C3778">
        <v>6.0943100000000003E-5</v>
      </c>
      <c r="E3778">
        <v>0</v>
      </c>
      <c r="F3778">
        <v>0</v>
      </c>
      <c r="G3778">
        <v>0</v>
      </c>
    </row>
    <row r="3779" spans="1:7" x14ac:dyDescent="0.25">
      <c r="A3779">
        <v>3770</v>
      </c>
      <c r="B3779" s="21">
        <f t="shared" si="58"/>
        <v>0</v>
      </c>
      <c r="C3779">
        <v>5.5336400000000001E-5</v>
      </c>
      <c r="E3779">
        <v>0</v>
      </c>
      <c r="F3779">
        <v>0</v>
      </c>
      <c r="G3779">
        <v>0</v>
      </c>
    </row>
    <row r="3780" spans="1:7" x14ac:dyDescent="0.25">
      <c r="A3780">
        <v>3771</v>
      </c>
      <c r="B3780" s="21">
        <f t="shared" si="58"/>
        <v>0</v>
      </c>
      <c r="C3780">
        <v>5.2643500000000005E-5</v>
      </c>
      <c r="E3780">
        <v>0</v>
      </c>
      <c r="F3780">
        <v>0</v>
      </c>
      <c r="G3780">
        <v>0</v>
      </c>
    </row>
    <row r="3781" spans="1:7" x14ac:dyDescent="0.25">
      <c r="A3781">
        <v>3772</v>
      </c>
      <c r="B3781" s="21">
        <f t="shared" si="58"/>
        <v>0</v>
      </c>
      <c r="C3781">
        <v>5.3319300000000003E-5</v>
      </c>
      <c r="E3781">
        <v>0</v>
      </c>
      <c r="F3781">
        <v>0</v>
      </c>
      <c r="G3781">
        <v>0</v>
      </c>
    </row>
    <row r="3782" spans="1:7" x14ac:dyDescent="0.25">
      <c r="A3782">
        <v>3773</v>
      </c>
      <c r="B3782" s="21">
        <f t="shared" ref="B3782:B3845" si="59">IF(rodzaj=$E$6,E3782,IF(rodzaj=$F$6,F3782,G3782))</f>
        <v>9.7496855345911952E-3</v>
      </c>
      <c r="C3782">
        <v>5.8022200000000002E-5</v>
      </c>
      <c r="E3782">
        <v>9.7496855345911952E-3</v>
      </c>
      <c r="F3782">
        <v>9.0511010000000006E-3</v>
      </c>
      <c r="G3782">
        <v>0</v>
      </c>
    </row>
    <row r="3783" spans="1:7" x14ac:dyDescent="0.25">
      <c r="A3783">
        <v>3774</v>
      </c>
      <c r="B3783" s="21">
        <f t="shared" si="59"/>
        <v>8.1484276729559754E-2</v>
      </c>
      <c r="C3783">
        <v>7.0228799999999994E-5</v>
      </c>
      <c r="E3783">
        <v>8.1484276729559754E-2</v>
      </c>
      <c r="F3783">
        <v>9.6026730000000005E-2</v>
      </c>
      <c r="G3783">
        <v>0.10332704402515723</v>
      </c>
    </row>
    <row r="3784" spans="1:7" x14ac:dyDescent="0.25">
      <c r="A3784">
        <v>3775</v>
      </c>
      <c r="B3784" s="21">
        <f t="shared" si="59"/>
        <v>0.27584905660377362</v>
      </c>
      <c r="C3784">
        <v>8.6828799999999991E-5</v>
      </c>
      <c r="E3784">
        <v>0.27584905660377362</v>
      </c>
      <c r="F3784">
        <v>0.360408805</v>
      </c>
      <c r="G3784">
        <v>0.71484276729559748</v>
      </c>
    </row>
    <row r="3785" spans="1:7" x14ac:dyDescent="0.25">
      <c r="A3785">
        <v>3776</v>
      </c>
      <c r="B3785" s="21">
        <f t="shared" si="59"/>
        <v>0.48119496855345911</v>
      </c>
      <c r="C3785">
        <v>1.040466E-4</v>
      </c>
      <c r="E3785">
        <v>0.48119496855345911</v>
      </c>
      <c r="F3785">
        <v>0.41218553499999999</v>
      </c>
      <c r="G3785">
        <v>0.80757861635220118</v>
      </c>
    </row>
    <row r="3786" spans="1:7" x14ac:dyDescent="0.25">
      <c r="A3786">
        <v>3777</v>
      </c>
      <c r="B3786" s="21">
        <f t="shared" si="59"/>
        <v>0.6318553459119497</v>
      </c>
      <c r="C3786">
        <v>1.179667E-4</v>
      </c>
      <c r="E3786">
        <v>0.6318553459119497</v>
      </c>
      <c r="F3786">
        <v>0.49128930799999998</v>
      </c>
      <c r="G3786">
        <v>0.81883647798742143</v>
      </c>
    </row>
    <row r="3787" spans="1:7" x14ac:dyDescent="0.25">
      <c r="A3787">
        <v>3778</v>
      </c>
      <c r="B3787" s="21">
        <f t="shared" si="59"/>
        <v>0.4096540880503145</v>
      </c>
      <c r="C3787">
        <v>1.263402E-4</v>
      </c>
      <c r="E3787">
        <v>0.4096540880503145</v>
      </c>
      <c r="F3787">
        <v>0.35411949700000001</v>
      </c>
      <c r="G3787">
        <v>0.43971698113207547</v>
      </c>
    </row>
    <row r="3788" spans="1:7" x14ac:dyDescent="0.25">
      <c r="A3788">
        <v>3779</v>
      </c>
      <c r="B3788" s="21">
        <f t="shared" si="59"/>
        <v>0.27353773584905661</v>
      </c>
      <c r="C3788">
        <v>1.301214E-4</v>
      </c>
      <c r="E3788">
        <v>0.27353773584905661</v>
      </c>
      <c r="F3788">
        <v>0.25798742099999999</v>
      </c>
      <c r="G3788">
        <v>0.27947798742138363</v>
      </c>
    </row>
    <row r="3789" spans="1:7" x14ac:dyDescent="0.25">
      <c r="A3789">
        <v>3780</v>
      </c>
      <c r="B3789" s="21">
        <f t="shared" si="59"/>
        <v>0.12168867924528302</v>
      </c>
      <c r="C3789">
        <v>1.2659699999999999E-4</v>
      </c>
      <c r="E3789">
        <v>0.12168867924528302</v>
      </c>
      <c r="F3789">
        <v>0.119204403</v>
      </c>
      <c r="G3789">
        <v>0.12541823899371068</v>
      </c>
    </row>
    <row r="3790" spans="1:7" x14ac:dyDescent="0.25">
      <c r="A3790">
        <v>3781</v>
      </c>
      <c r="B3790" s="21">
        <f t="shared" si="59"/>
        <v>0.26931132075471698</v>
      </c>
      <c r="C3790">
        <v>1.2039720000000001E-4</v>
      </c>
      <c r="E3790">
        <v>0.26931132075471698</v>
      </c>
      <c r="F3790">
        <v>0.25422956000000002</v>
      </c>
      <c r="G3790">
        <v>0.27531761006289307</v>
      </c>
    </row>
    <row r="3791" spans="1:7" x14ac:dyDescent="0.25">
      <c r="A3791">
        <v>3782</v>
      </c>
      <c r="B3791" s="21">
        <f t="shared" si="59"/>
        <v>0.23927987421383648</v>
      </c>
      <c r="C3791">
        <v>1.10139E-4</v>
      </c>
      <c r="E3791">
        <v>0.23927987421383648</v>
      </c>
      <c r="F3791">
        <v>0.22812893100000001</v>
      </c>
      <c r="G3791">
        <v>0.24290251572327043</v>
      </c>
    </row>
    <row r="3792" spans="1:7" x14ac:dyDescent="0.25">
      <c r="A3792">
        <v>3783</v>
      </c>
      <c r="B3792" s="21">
        <f t="shared" si="59"/>
        <v>0.12635849056603773</v>
      </c>
      <c r="C3792">
        <v>1.0778460000000001E-4</v>
      </c>
      <c r="E3792">
        <v>0.12635849056603773</v>
      </c>
      <c r="F3792">
        <v>0.124180818</v>
      </c>
      <c r="G3792">
        <v>0.12247169811320754</v>
      </c>
    </row>
    <row r="3793" spans="1:7" x14ac:dyDescent="0.25">
      <c r="A3793">
        <v>3784</v>
      </c>
      <c r="B3793" s="21">
        <f t="shared" si="59"/>
        <v>0.35915094339622639</v>
      </c>
      <c r="C3793">
        <v>1.0586760000000001E-4</v>
      </c>
      <c r="E3793">
        <v>0.35915094339622639</v>
      </c>
      <c r="F3793">
        <v>0.32194968600000001</v>
      </c>
      <c r="G3793">
        <v>0.51411949685534597</v>
      </c>
    </row>
    <row r="3794" spans="1:7" x14ac:dyDescent="0.25">
      <c r="A3794">
        <v>3785</v>
      </c>
      <c r="B3794" s="21">
        <f t="shared" si="59"/>
        <v>0.22104716981132075</v>
      </c>
      <c r="C3794">
        <v>1.05505E-4</v>
      </c>
      <c r="E3794">
        <v>0.22104716981132075</v>
      </c>
      <c r="F3794">
        <v>0.25256289300000001</v>
      </c>
      <c r="G3794">
        <v>0.37798742138364783</v>
      </c>
    </row>
    <row r="3795" spans="1:7" x14ac:dyDescent="0.25">
      <c r="A3795">
        <v>3786</v>
      </c>
      <c r="B3795" s="21">
        <f t="shared" si="59"/>
        <v>0.11612264150943395</v>
      </c>
      <c r="C3795">
        <v>1.1521739999999999E-4</v>
      </c>
      <c r="E3795">
        <v>0.11612264150943395</v>
      </c>
      <c r="F3795">
        <v>0.18828616400000001</v>
      </c>
      <c r="G3795">
        <v>0.31481132075471696</v>
      </c>
    </row>
    <row r="3796" spans="1:7" x14ac:dyDescent="0.25">
      <c r="A3796">
        <v>3787</v>
      </c>
      <c r="B3796" s="21">
        <f t="shared" si="59"/>
        <v>1.7954716981132074E-2</v>
      </c>
      <c r="C3796">
        <v>1.2588510000000001E-4</v>
      </c>
      <c r="E3796">
        <v>1.7954716981132074E-2</v>
      </c>
      <c r="F3796">
        <v>1.8429245E-2</v>
      </c>
      <c r="G3796">
        <v>8.8119496855345904E-3</v>
      </c>
    </row>
    <row r="3797" spans="1:7" x14ac:dyDescent="0.25">
      <c r="A3797">
        <v>3788</v>
      </c>
      <c r="B3797" s="21">
        <f t="shared" si="59"/>
        <v>0</v>
      </c>
      <c r="C3797">
        <v>1.3524850000000001E-4</v>
      </c>
      <c r="E3797">
        <v>0</v>
      </c>
      <c r="F3797">
        <v>0</v>
      </c>
      <c r="G3797">
        <v>0</v>
      </c>
    </row>
    <row r="3798" spans="1:7" x14ac:dyDescent="0.25">
      <c r="A3798">
        <v>3789</v>
      </c>
      <c r="B3798" s="21">
        <f t="shared" si="59"/>
        <v>0</v>
      </c>
      <c r="C3798">
        <v>1.3521909999999999E-4</v>
      </c>
      <c r="E3798">
        <v>0</v>
      </c>
      <c r="F3798">
        <v>0</v>
      </c>
      <c r="G3798">
        <v>0</v>
      </c>
    </row>
    <row r="3799" spans="1:7" x14ac:dyDescent="0.25">
      <c r="A3799">
        <v>3790</v>
      </c>
      <c r="B3799" s="21">
        <f t="shared" si="59"/>
        <v>0</v>
      </c>
      <c r="C3799">
        <v>1.1242279999999999E-4</v>
      </c>
      <c r="E3799">
        <v>0</v>
      </c>
      <c r="F3799">
        <v>0</v>
      </c>
      <c r="G3799">
        <v>0</v>
      </c>
    </row>
    <row r="3800" spans="1:7" x14ac:dyDescent="0.25">
      <c r="A3800">
        <v>3791</v>
      </c>
      <c r="B3800" s="21">
        <f t="shared" si="59"/>
        <v>0</v>
      </c>
      <c r="C3800">
        <v>8.4146800000000006E-5</v>
      </c>
      <c r="E3800">
        <v>0</v>
      </c>
      <c r="F3800">
        <v>0</v>
      </c>
      <c r="G3800">
        <v>0</v>
      </c>
    </row>
    <row r="3801" spans="1:7" x14ac:dyDescent="0.25">
      <c r="A3801">
        <v>3792</v>
      </c>
      <c r="B3801" s="21">
        <f t="shared" si="59"/>
        <v>0</v>
      </c>
      <c r="C3801">
        <v>6.5721800000000005E-5</v>
      </c>
      <c r="E3801">
        <v>0</v>
      </c>
      <c r="F3801">
        <v>0</v>
      </c>
      <c r="G3801">
        <v>0</v>
      </c>
    </row>
    <row r="3802" spans="1:7" x14ac:dyDescent="0.25">
      <c r="A3802">
        <v>3793</v>
      </c>
      <c r="B3802" s="21">
        <f t="shared" si="59"/>
        <v>0</v>
      </c>
      <c r="C3802">
        <v>5.6226700000000002E-5</v>
      </c>
      <c r="E3802">
        <v>0</v>
      </c>
      <c r="F3802">
        <v>0</v>
      </c>
      <c r="G3802">
        <v>0</v>
      </c>
    </row>
    <row r="3803" spans="1:7" x14ac:dyDescent="0.25">
      <c r="A3803">
        <v>3794</v>
      </c>
      <c r="B3803" s="21">
        <f t="shared" si="59"/>
        <v>0</v>
      </c>
      <c r="C3803">
        <v>5.2732400000000004E-5</v>
      </c>
      <c r="E3803">
        <v>0</v>
      </c>
      <c r="F3803">
        <v>0</v>
      </c>
      <c r="G3803">
        <v>0</v>
      </c>
    </row>
    <row r="3804" spans="1:7" x14ac:dyDescent="0.25">
      <c r="A3804">
        <v>3795</v>
      </c>
      <c r="B3804" s="21">
        <f t="shared" si="59"/>
        <v>0</v>
      </c>
      <c r="C3804">
        <v>5.18131E-5</v>
      </c>
      <c r="E3804">
        <v>0</v>
      </c>
      <c r="F3804">
        <v>0</v>
      </c>
      <c r="G3804">
        <v>0</v>
      </c>
    </row>
    <row r="3805" spans="1:7" x14ac:dyDescent="0.25">
      <c r="A3805">
        <v>3796</v>
      </c>
      <c r="B3805" s="21">
        <f t="shared" si="59"/>
        <v>0</v>
      </c>
      <c r="C3805">
        <v>5.7720499999999997E-5</v>
      </c>
      <c r="E3805">
        <v>0</v>
      </c>
      <c r="F3805">
        <v>0</v>
      </c>
      <c r="G3805">
        <v>0</v>
      </c>
    </row>
    <row r="3806" spans="1:7" x14ac:dyDescent="0.25">
      <c r="A3806">
        <v>3797</v>
      </c>
      <c r="B3806" s="21">
        <f t="shared" si="59"/>
        <v>1.0567295597484276E-2</v>
      </c>
      <c r="C3806">
        <v>6.9425799999999995E-5</v>
      </c>
      <c r="E3806">
        <v>1.0567295597484276E-2</v>
      </c>
      <c r="F3806">
        <v>1.0038679E-2</v>
      </c>
      <c r="G3806">
        <v>5.5377358490566039E-4</v>
      </c>
    </row>
    <row r="3807" spans="1:7" x14ac:dyDescent="0.25">
      <c r="A3807">
        <v>3798</v>
      </c>
      <c r="B3807" s="21">
        <f t="shared" si="59"/>
        <v>3.3528301886792455E-2</v>
      </c>
      <c r="C3807">
        <v>9.2885499999999997E-5</v>
      </c>
      <c r="E3807">
        <v>3.3528301886792455E-2</v>
      </c>
      <c r="F3807">
        <v>3.3649370999999997E-2</v>
      </c>
      <c r="G3807">
        <v>2.0649685534591195E-2</v>
      </c>
    </row>
    <row r="3808" spans="1:7" x14ac:dyDescent="0.25">
      <c r="A3808">
        <v>3799</v>
      </c>
      <c r="B3808" s="21">
        <f t="shared" si="59"/>
        <v>5.2358490566037738E-2</v>
      </c>
      <c r="C3808">
        <v>1.090929E-4</v>
      </c>
      <c r="E3808">
        <v>5.2358490566037738E-2</v>
      </c>
      <c r="F3808">
        <v>5.2485849000000001E-2</v>
      </c>
      <c r="G3808">
        <v>4.0676100628930817E-2</v>
      </c>
    </row>
    <row r="3809" spans="1:7" x14ac:dyDescent="0.25">
      <c r="A3809">
        <v>3800</v>
      </c>
      <c r="B3809" s="21">
        <f t="shared" si="59"/>
        <v>8.1122641509433976E-2</v>
      </c>
      <c r="C3809">
        <v>1.142841E-4</v>
      </c>
      <c r="E3809">
        <v>8.1122641509433976E-2</v>
      </c>
      <c r="F3809">
        <v>8.0816038000000007E-2</v>
      </c>
      <c r="G3809">
        <v>7.2163522012578613E-2</v>
      </c>
    </row>
    <row r="3810" spans="1:7" x14ac:dyDescent="0.25">
      <c r="A3810">
        <v>3801</v>
      </c>
      <c r="B3810" s="21">
        <f t="shared" si="59"/>
        <v>0.14035534591194967</v>
      </c>
      <c r="C3810">
        <v>1.143409E-4</v>
      </c>
      <c r="E3810">
        <v>0.14035534591194967</v>
      </c>
      <c r="F3810">
        <v>0.137727987</v>
      </c>
      <c r="G3810">
        <v>0.1360943396226415</v>
      </c>
    </row>
    <row r="3811" spans="1:7" x14ac:dyDescent="0.25">
      <c r="A3811">
        <v>3802</v>
      </c>
      <c r="B3811" s="21">
        <f t="shared" si="59"/>
        <v>0.18232075471698111</v>
      </c>
      <c r="C3811">
        <v>1.1297899999999999E-4</v>
      </c>
      <c r="E3811">
        <v>0.18232075471698111</v>
      </c>
      <c r="F3811">
        <v>0.17671383600000001</v>
      </c>
      <c r="G3811">
        <v>0.18309119496855347</v>
      </c>
    </row>
    <row r="3812" spans="1:7" x14ac:dyDescent="0.25">
      <c r="A3812">
        <v>3803</v>
      </c>
      <c r="B3812" s="21">
        <f t="shared" si="59"/>
        <v>0.44493710691823901</v>
      </c>
      <c r="C3812">
        <v>1.080524E-4</v>
      </c>
      <c r="E3812">
        <v>0.44493710691823901</v>
      </c>
      <c r="F3812">
        <v>0.37916666700000001</v>
      </c>
      <c r="G3812">
        <v>0.45641509433962268</v>
      </c>
    </row>
    <row r="3813" spans="1:7" x14ac:dyDescent="0.25">
      <c r="A3813">
        <v>3804</v>
      </c>
      <c r="B3813" s="21">
        <f t="shared" si="59"/>
        <v>0.13971069182389936</v>
      </c>
      <c r="C3813">
        <v>1.0612039999999999E-4</v>
      </c>
      <c r="E3813">
        <v>0.13971069182389936</v>
      </c>
      <c r="F3813">
        <v>0.13632075499999999</v>
      </c>
      <c r="G3813">
        <v>0.14393710691823899</v>
      </c>
    </row>
    <row r="3814" spans="1:7" x14ac:dyDescent="0.25">
      <c r="A3814">
        <v>3805</v>
      </c>
      <c r="B3814" s="21">
        <f t="shared" si="59"/>
        <v>0.39022012578616355</v>
      </c>
      <c r="C3814">
        <v>1.062245E-4</v>
      </c>
      <c r="E3814">
        <v>0.39022012578616355</v>
      </c>
      <c r="F3814">
        <v>0.34375786200000003</v>
      </c>
      <c r="G3814">
        <v>0.3987106918238994</v>
      </c>
    </row>
    <row r="3815" spans="1:7" x14ac:dyDescent="0.25">
      <c r="A3815">
        <v>3806</v>
      </c>
      <c r="B3815" s="21">
        <f t="shared" si="59"/>
        <v>0.59632075471698109</v>
      </c>
      <c r="C3815">
        <v>1.054387E-4</v>
      </c>
      <c r="E3815">
        <v>0.59632075471698109</v>
      </c>
      <c r="F3815">
        <v>0.47522012600000002</v>
      </c>
      <c r="G3815">
        <v>0.6504716981132076</v>
      </c>
    </row>
    <row r="3816" spans="1:7" x14ac:dyDescent="0.25">
      <c r="A3816">
        <v>3807</v>
      </c>
      <c r="B3816" s="21">
        <f t="shared" si="59"/>
        <v>0.11956603773584906</v>
      </c>
      <c r="C3816">
        <v>1.093972E-4</v>
      </c>
      <c r="E3816">
        <v>0.11956603773584906</v>
      </c>
      <c r="F3816">
        <v>0.11771540899999999</v>
      </c>
      <c r="G3816">
        <v>0.11555974842767296</v>
      </c>
    </row>
    <row r="3817" spans="1:7" x14ac:dyDescent="0.25">
      <c r="A3817">
        <v>3808</v>
      </c>
      <c r="B3817" s="21">
        <f t="shared" si="59"/>
        <v>9.175157232704402E-2</v>
      </c>
      <c r="C3817">
        <v>1.153595E-4</v>
      </c>
      <c r="E3817">
        <v>9.175157232704402E-2</v>
      </c>
      <c r="F3817">
        <v>9.1138364999999999E-2</v>
      </c>
      <c r="G3817">
        <v>8.3613207547169804E-2</v>
      </c>
    </row>
    <row r="3818" spans="1:7" x14ac:dyDescent="0.25">
      <c r="A3818">
        <v>3809</v>
      </c>
      <c r="B3818" s="21">
        <f t="shared" si="59"/>
        <v>0.20427044025157234</v>
      </c>
      <c r="C3818">
        <v>1.2096349999999999E-4</v>
      </c>
      <c r="E3818">
        <v>0.20427044025157234</v>
      </c>
      <c r="F3818">
        <v>0.23108490600000001</v>
      </c>
      <c r="G3818">
        <v>0.32726415094339623</v>
      </c>
    </row>
    <row r="3819" spans="1:7" x14ac:dyDescent="0.25">
      <c r="A3819">
        <v>3810</v>
      </c>
      <c r="B3819" s="21">
        <f t="shared" si="59"/>
        <v>0.12080817610062894</v>
      </c>
      <c r="C3819">
        <v>1.245284E-4</v>
      </c>
      <c r="E3819">
        <v>0.12080817610062894</v>
      </c>
      <c r="F3819">
        <v>0.23323899400000001</v>
      </c>
      <c r="G3819">
        <v>0.44534591194968554</v>
      </c>
    </row>
    <row r="3820" spans="1:7" x14ac:dyDescent="0.25">
      <c r="A3820">
        <v>3811</v>
      </c>
      <c r="B3820" s="21">
        <f t="shared" si="59"/>
        <v>4.9113207547169815E-2</v>
      </c>
      <c r="C3820">
        <v>1.31116E-4</v>
      </c>
      <c r="E3820">
        <v>4.9113207547169815E-2</v>
      </c>
      <c r="F3820">
        <v>9.6185535000000003E-2</v>
      </c>
      <c r="G3820">
        <v>0.18232704402515723</v>
      </c>
    </row>
    <row r="3821" spans="1:7" x14ac:dyDescent="0.25">
      <c r="A3821">
        <v>3812</v>
      </c>
      <c r="B3821" s="21">
        <f t="shared" si="59"/>
        <v>0</v>
      </c>
      <c r="C3821">
        <v>1.4071959999999999E-4</v>
      </c>
      <c r="E3821">
        <v>0</v>
      </c>
      <c r="F3821">
        <v>8.6380500000000004E-4</v>
      </c>
      <c r="G3821">
        <v>9.2317610062893091E-4</v>
      </c>
    </row>
    <row r="3822" spans="1:7" x14ac:dyDescent="0.25">
      <c r="A3822">
        <v>3813</v>
      </c>
      <c r="B3822" s="21">
        <f t="shared" si="59"/>
        <v>0</v>
      </c>
      <c r="C3822">
        <v>1.3908690000000003E-4</v>
      </c>
      <c r="E3822">
        <v>0</v>
      </c>
      <c r="F3822">
        <v>0</v>
      </c>
      <c r="G3822">
        <v>0</v>
      </c>
    </row>
    <row r="3823" spans="1:7" x14ac:dyDescent="0.25">
      <c r="A3823">
        <v>3814</v>
      </c>
      <c r="B3823" s="21">
        <f t="shared" si="59"/>
        <v>0</v>
      </c>
      <c r="C3823">
        <v>1.1786910000000001E-4</v>
      </c>
      <c r="E3823">
        <v>0</v>
      </c>
      <c r="F3823">
        <v>0</v>
      </c>
      <c r="G3823">
        <v>0</v>
      </c>
    </row>
    <row r="3824" spans="1:7" x14ac:dyDescent="0.25">
      <c r="A3824">
        <v>3815</v>
      </c>
      <c r="B3824" s="21">
        <f t="shared" si="59"/>
        <v>0</v>
      </c>
      <c r="C3824">
        <v>8.7851699999999991E-5</v>
      </c>
      <c r="E3824">
        <v>0</v>
      </c>
      <c r="F3824">
        <v>0</v>
      </c>
      <c r="G3824">
        <v>0</v>
      </c>
    </row>
    <row r="3825" spans="1:7" x14ac:dyDescent="0.25">
      <c r="A3825">
        <v>3816</v>
      </c>
      <c r="B3825" s="21">
        <f t="shared" si="59"/>
        <v>0</v>
      </c>
      <c r="C3825">
        <v>6.55247E-5</v>
      </c>
      <c r="E3825">
        <v>0</v>
      </c>
      <c r="F3825">
        <v>0</v>
      </c>
      <c r="G3825">
        <v>0</v>
      </c>
    </row>
    <row r="3826" spans="1:7" x14ac:dyDescent="0.25">
      <c r="A3826">
        <v>3817</v>
      </c>
      <c r="B3826" s="21">
        <f t="shared" si="59"/>
        <v>0</v>
      </c>
      <c r="C3826">
        <v>5.69924E-5</v>
      </c>
      <c r="E3826">
        <v>0</v>
      </c>
      <c r="F3826">
        <v>0</v>
      </c>
      <c r="G3826">
        <v>0</v>
      </c>
    </row>
    <row r="3827" spans="1:7" x14ac:dyDescent="0.25">
      <c r="A3827">
        <v>3818</v>
      </c>
      <c r="B3827" s="21">
        <f t="shared" si="59"/>
        <v>0</v>
      </c>
      <c r="C3827">
        <v>5.2330999999999998E-5</v>
      </c>
      <c r="E3827">
        <v>0</v>
      </c>
      <c r="F3827">
        <v>0</v>
      </c>
      <c r="G3827">
        <v>0</v>
      </c>
    </row>
    <row r="3828" spans="1:7" x14ac:dyDescent="0.25">
      <c r="A3828">
        <v>3819</v>
      </c>
      <c r="B3828" s="21">
        <f t="shared" si="59"/>
        <v>0</v>
      </c>
      <c r="C3828">
        <v>5.18622E-5</v>
      </c>
      <c r="E3828">
        <v>0</v>
      </c>
      <c r="F3828">
        <v>0</v>
      </c>
      <c r="G3828">
        <v>0</v>
      </c>
    </row>
    <row r="3829" spans="1:7" x14ac:dyDescent="0.25">
      <c r="A3829">
        <v>3820</v>
      </c>
      <c r="B3829" s="21">
        <f t="shared" si="59"/>
        <v>0</v>
      </c>
      <c r="C3829">
        <v>5.7217699999999999E-5</v>
      </c>
      <c r="E3829">
        <v>0</v>
      </c>
      <c r="F3829">
        <v>0</v>
      </c>
      <c r="G3829">
        <v>0</v>
      </c>
    </row>
    <row r="3830" spans="1:7" x14ac:dyDescent="0.25">
      <c r="A3830">
        <v>3821</v>
      </c>
      <c r="B3830" s="21">
        <f t="shared" si="59"/>
        <v>1.3792138364779875E-2</v>
      </c>
      <c r="C3830">
        <v>7.090340000000001E-5</v>
      </c>
      <c r="E3830">
        <v>1.3792138364779875E-2</v>
      </c>
      <c r="F3830">
        <v>1.4002516E-2</v>
      </c>
      <c r="G3830">
        <v>4.9993710691823897E-3</v>
      </c>
    </row>
    <row r="3831" spans="1:7" x14ac:dyDescent="0.25">
      <c r="A3831">
        <v>3822</v>
      </c>
      <c r="B3831" s="21">
        <f t="shared" si="59"/>
        <v>9.3638364779874209E-2</v>
      </c>
      <c r="C3831">
        <v>9.3436299999999999E-5</v>
      </c>
      <c r="E3831">
        <v>9.3638364779874209E-2</v>
      </c>
      <c r="F3831">
        <v>0.13419811300000001</v>
      </c>
      <c r="G3831">
        <v>0.18918553459119497</v>
      </c>
    </row>
    <row r="3832" spans="1:7" x14ac:dyDescent="0.25">
      <c r="A3832">
        <v>3823</v>
      </c>
      <c r="B3832" s="21">
        <f t="shared" si="59"/>
        <v>0.2726006289308176</v>
      </c>
      <c r="C3832">
        <v>1.0658649999999999E-4</v>
      </c>
      <c r="E3832">
        <v>0.2726006289308176</v>
      </c>
      <c r="F3832">
        <v>0.35625786199999998</v>
      </c>
      <c r="G3832">
        <v>0.70204402515723274</v>
      </c>
    </row>
    <row r="3833" spans="1:7" x14ac:dyDescent="0.25">
      <c r="A3833">
        <v>3824</v>
      </c>
      <c r="B3833" s="21">
        <f t="shared" si="59"/>
        <v>0.25453459119496852</v>
      </c>
      <c r="C3833">
        <v>1.0821430000000001E-4</v>
      </c>
      <c r="E3833">
        <v>0.25453459119496852</v>
      </c>
      <c r="F3833">
        <v>0.24378930800000001</v>
      </c>
      <c r="G3833">
        <v>0.31566037735849056</v>
      </c>
    </row>
    <row r="3834" spans="1:7" x14ac:dyDescent="0.25">
      <c r="A3834">
        <v>3825</v>
      </c>
      <c r="B3834" s="21">
        <f t="shared" si="59"/>
        <v>0.17854716981132074</v>
      </c>
      <c r="C3834">
        <v>1.092535E-4</v>
      </c>
      <c r="E3834">
        <v>0.17854716981132074</v>
      </c>
      <c r="F3834">
        <v>0.173726415</v>
      </c>
      <c r="G3834">
        <v>0.17662578616352201</v>
      </c>
    </row>
    <row r="3835" spans="1:7" x14ac:dyDescent="0.25">
      <c r="A3835">
        <v>3826</v>
      </c>
      <c r="B3835" s="21">
        <f t="shared" si="59"/>
        <v>0.44371069182389938</v>
      </c>
      <c r="C3835">
        <v>1.076177E-4</v>
      </c>
      <c r="E3835">
        <v>0.44371069182389938</v>
      </c>
      <c r="F3835">
        <v>0.37944968600000001</v>
      </c>
      <c r="G3835">
        <v>0.47902515723270439</v>
      </c>
    </row>
    <row r="3836" spans="1:7" x14ac:dyDescent="0.25">
      <c r="A3836">
        <v>3827</v>
      </c>
      <c r="B3836" s="21">
        <f t="shared" si="59"/>
        <v>0.5929559748427673</v>
      </c>
      <c r="C3836">
        <v>1.0632799999999999E-4</v>
      </c>
      <c r="E3836">
        <v>0.5929559748427673</v>
      </c>
      <c r="F3836">
        <v>0.477688679</v>
      </c>
      <c r="G3836">
        <v>0.6097798742138365</v>
      </c>
    </row>
    <row r="3837" spans="1:7" x14ac:dyDescent="0.25">
      <c r="A3837">
        <v>3828</v>
      </c>
      <c r="B3837" s="21">
        <f t="shared" si="59"/>
        <v>0.21030817610062894</v>
      </c>
      <c r="C3837">
        <v>1.079414E-4</v>
      </c>
      <c r="E3837">
        <v>0.21030817610062894</v>
      </c>
      <c r="F3837">
        <v>0.20185534599999999</v>
      </c>
      <c r="G3837">
        <v>0.21609748427672959</v>
      </c>
    </row>
    <row r="3838" spans="1:7" x14ac:dyDescent="0.25">
      <c r="A3838">
        <v>3829</v>
      </c>
      <c r="B3838" s="21">
        <f t="shared" si="59"/>
        <v>0.10751886792452831</v>
      </c>
      <c r="C3838">
        <v>1.062053E-4</v>
      </c>
      <c r="E3838">
        <v>0.10751886792452831</v>
      </c>
      <c r="F3838">
        <v>0.10575786199999999</v>
      </c>
      <c r="G3838">
        <v>0.11014150943396227</v>
      </c>
    </row>
    <row r="3839" spans="1:7" x14ac:dyDescent="0.25">
      <c r="A3839">
        <v>3830</v>
      </c>
      <c r="B3839" s="21">
        <f t="shared" si="59"/>
        <v>0.167062893081761</v>
      </c>
      <c r="C3839">
        <v>1.074372E-4</v>
      </c>
      <c r="E3839">
        <v>0.167062893081761</v>
      </c>
      <c r="F3839">
        <v>0.16227987399999999</v>
      </c>
      <c r="G3839">
        <v>0.16814465408805032</v>
      </c>
    </row>
    <row r="3840" spans="1:7" x14ac:dyDescent="0.25">
      <c r="A3840">
        <v>3831</v>
      </c>
      <c r="B3840" s="21">
        <f t="shared" si="59"/>
        <v>0.29098427672955979</v>
      </c>
      <c r="C3840">
        <v>1.120337E-4</v>
      </c>
      <c r="E3840">
        <v>0.29098427672955979</v>
      </c>
      <c r="F3840">
        <v>0.26762578599999998</v>
      </c>
      <c r="G3840">
        <v>0.31644654088050311</v>
      </c>
    </row>
    <row r="3841" spans="1:7" x14ac:dyDescent="0.25">
      <c r="A3841">
        <v>3832</v>
      </c>
      <c r="B3841" s="21">
        <f t="shared" si="59"/>
        <v>0.30594968553459118</v>
      </c>
      <c r="C3841">
        <v>1.15109E-4</v>
      </c>
      <c r="E3841">
        <v>0.30594968553459118</v>
      </c>
      <c r="F3841">
        <v>0.28235849099999999</v>
      </c>
      <c r="G3841">
        <v>0.40427672955974842</v>
      </c>
    </row>
    <row r="3842" spans="1:7" x14ac:dyDescent="0.25">
      <c r="A3842">
        <v>3833</v>
      </c>
      <c r="B3842" s="21">
        <f t="shared" si="59"/>
        <v>0.12683962264150944</v>
      </c>
      <c r="C3842">
        <v>1.187427E-4</v>
      </c>
      <c r="E3842">
        <v>0.12683962264150944</v>
      </c>
      <c r="F3842">
        <v>0.129955975</v>
      </c>
      <c r="G3842">
        <v>0.12858490566037736</v>
      </c>
    </row>
    <row r="3843" spans="1:7" x14ac:dyDescent="0.25">
      <c r="A3843">
        <v>3834</v>
      </c>
      <c r="B3843" s="21">
        <f t="shared" si="59"/>
        <v>0.11921069182389936</v>
      </c>
      <c r="C3843">
        <v>1.2504280000000002E-4</v>
      </c>
      <c r="E3843">
        <v>0.11921069182389936</v>
      </c>
      <c r="F3843">
        <v>0.20223270400000001</v>
      </c>
      <c r="G3843">
        <v>0.35251572327044023</v>
      </c>
    </row>
    <row r="3844" spans="1:7" x14ac:dyDescent="0.25">
      <c r="A3844">
        <v>3835</v>
      </c>
      <c r="B3844" s="21">
        <f t="shared" si="59"/>
        <v>4.9710691823899374E-2</v>
      </c>
      <c r="C3844">
        <v>1.3222160000000001E-4</v>
      </c>
      <c r="E3844">
        <v>4.9710691823899374E-2</v>
      </c>
      <c r="F3844">
        <v>9.8575471999999997E-2</v>
      </c>
      <c r="G3844">
        <v>0.18817295597484276</v>
      </c>
    </row>
    <row r="3845" spans="1:7" x14ac:dyDescent="0.25">
      <c r="A3845">
        <v>3836</v>
      </c>
      <c r="B3845" s="21">
        <f t="shared" si="59"/>
        <v>0</v>
      </c>
      <c r="C3845">
        <v>1.3864269999999999E-4</v>
      </c>
      <c r="E3845">
        <v>0</v>
      </c>
      <c r="F3845">
        <v>7.1283000000000002E-4</v>
      </c>
      <c r="G3845">
        <v>2.5081761006289307E-4</v>
      </c>
    </row>
    <row r="3846" spans="1:7" x14ac:dyDescent="0.25">
      <c r="A3846">
        <v>3837</v>
      </c>
      <c r="B3846" s="21">
        <f t="shared" ref="B3846:B3909" si="60">IF(rodzaj=$E$6,E3846,IF(rodzaj=$F$6,F3846,G3846))</f>
        <v>0</v>
      </c>
      <c r="C3846">
        <v>1.3866870000000002E-4</v>
      </c>
      <c r="E3846">
        <v>0</v>
      </c>
      <c r="F3846">
        <v>0</v>
      </c>
      <c r="G3846">
        <v>0</v>
      </c>
    </row>
    <row r="3847" spans="1:7" x14ac:dyDescent="0.25">
      <c r="A3847">
        <v>3838</v>
      </c>
      <c r="B3847" s="21">
        <f t="shared" si="60"/>
        <v>0</v>
      </c>
      <c r="C3847">
        <v>1.188252E-4</v>
      </c>
      <c r="E3847">
        <v>0</v>
      </c>
      <c r="F3847">
        <v>0</v>
      </c>
      <c r="G3847">
        <v>0</v>
      </c>
    </row>
    <row r="3848" spans="1:7" x14ac:dyDescent="0.25">
      <c r="A3848">
        <v>3839</v>
      </c>
      <c r="B3848" s="21">
        <f t="shared" si="60"/>
        <v>0</v>
      </c>
      <c r="C3848">
        <v>8.9191399999999994E-5</v>
      </c>
      <c r="E3848">
        <v>0</v>
      </c>
      <c r="F3848">
        <v>0</v>
      </c>
      <c r="G3848">
        <v>0</v>
      </c>
    </row>
    <row r="3849" spans="1:7" x14ac:dyDescent="0.25">
      <c r="A3849">
        <v>3840</v>
      </c>
      <c r="B3849" s="21">
        <f t="shared" si="60"/>
        <v>0</v>
      </c>
      <c r="C3849">
        <v>6.7677500000000004E-5</v>
      </c>
      <c r="E3849">
        <v>0</v>
      </c>
      <c r="F3849">
        <v>0</v>
      </c>
      <c r="G3849">
        <v>0</v>
      </c>
    </row>
    <row r="3850" spans="1:7" x14ac:dyDescent="0.25">
      <c r="A3850">
        <v>3841</v>
      </c>
      <c r="B3850" s="21">
        <f t="shared" si="60"/>
        <v>0</v>
      </c>
      <c r="C3850">
        <v>5.6143699999999996E-5</v>
      </c>
      <c r="E3850">
        <v>0</v>
      </c>
      <c r="F3850">
        <v>0</v>
      </c>
      <c r="G3850">
        <v>0</v>
      </c>
    </row>
    <row r="3851" spans="1:7" x14ac:dyDescent="0.25">
      <c r="A3851">
        <v>3842</v>
      </c>
      <c r="B3851" s="21">
        <f t="shared" si="60"/>
        <v>0</v>
      </c>
      <c r="C3851">
        <v>5.3109899999999998E-5</v>
      </c>
      <c r="E3851">
        <v>0</v>
      </c>
      <c r="F3851">
        <v>0</v>
      </c>
      <c r="G3851">
        <v>0</v>
      </c>
    </row>
    <row r="3852" spans="1:7" x14ac:dyDescent="0.25">
      <c r="A3852">
        <v>3843</v>
      </c>
      <c r="B3852" s="21">
        <f t="shared" si="60"/>
        <v>0</v>
      </c>
      <c r="C3852">
        <v>5.12042E-5</v>
      </c>
      <c r="E3852">
        <v>0</v>
      </c>
      <c r="F3852">
        <v>0</v>
      </c>
      <c r="G3852">
        <v>0</v>
      </c>
    </row>
    <row r="3853" spans="1:7" x14ac:dyDescent="0.25">
      <c r="A3853">
        <v>3844</v>
      </c>
      <c r="B3853" s="21">
        <f t="shared" si="60"/>
        <v>0</v>
      </c>
      <c r="C3853">
        <v>5.7053199999999998E-5</v>
      </c>
      <c r="E3853">
        <v>0</v>
      </c>
      <c r="F3853">
        <v>0</v>
      </c>
      <c r="G3853">
        <v>0</v>
      </c>
    </row>
    <row r="3854" spans="1:7" x14ac:dyDescent="0.25">
      <c r="A3854">
        <v>3845</v>
      </c>
      <c r="B3854" s="21">
        <f t="shared" si="60"/>
        <v>1.0301572327044026E-2</v>
      </c>
      <c r="C3854">
        <v>7.0068199999999994E-5</v>
      </c>
      <c r="E3854">
        <v>1.0301572327044026E-2</v>
      </c>
      <c r="F3854">
        <v>9.7583329999999992E-3</v>
      </c>
      <c r="G3854">
        <v>3.2421383647798742E-4</v>
      </c>
    </row>
    <row r="3855" spans="1:7" x14ac:dyDescent="0.25">
      <c r="A3855">
        <v>3846</v>
      </c>
      <c r="B3855" s="21">
        <f t="shared" si="60"/>
        <v>3.2886792452830188E-2</v>
      </c>
      <c r="C3855">
        <v>9.1340499999999997E-5</v>
      </c>
      <c r="E3855">
        <v>3.2886792452830188E-2</v>
      </c>
      <c r="F3855">
        <v>3.2996854999999999E-2</v>
      </c>
      <c r="G3855">
        <v>2.0188364779874214E-2</v>
      </c>
    </row>
    <row r="3856" spans="1:7" x14ac:dyDescent="0.25">
      <c r="A3856">
        <v>3847</v>
      </c>
      <c r="B3856" s="21">
        <f t="shared" si="60"/>
        <v>7.5496855345911953E-2</v>
      </c>
      <c r="C3856">
        <v>1.0648040000000001E-4</v>
      </c>
      <c r="E3856">
        <v>7.5496855345911953E-2</v>
      </c>
      <c r="F3856">
        <v>7.6496855000000002E-2</v>
      </c>
      <c r="G3856">
        <v>6.5437106918238994E-2</v>
      </c>
    </row>
    <row r="3857" spans="1:7" x14ac:dyDescent="0.25">
      <c r="A3857">
        <v>3848</v>
      </c>
      <c r="B3857" s="21">
        <f t="shared" si="60"/>
        <v>0.27830817610062891</v>
      </c>
      <c r="C3857">
        <v>1.103665E-4</v>
      </c>
      <c r="E3857">
        <v>0.27830817610062891</v>
      </c>
      <c r="F3857">
        <v>0.263333333</v>
      </c>
      <c r="G3857">
        <v>0.37157232704402515</v>
      </c>
    </row>
    <row r="3858" spans="1:7" x14ac:dyDescent="0.25">
      <c r="A3858">
        <v>3849</v>
      </c>
      <c r="B3858" s="21">
        <f t="shared" si="60"/>
        <v>0.46113207547169816</v>
      </c>
      <c r="C3858">
        <v>1.0972879999999999E-4</v>
      </c>
      <c r="E3858">
        <v>0.46113207547169816</v>
      </c>
      <c r="F3858">
        <v>0.389245283</v>
      </c>
      <c r="G3858">
        <v>0.57210691823899373</v>
      </c>
    </row>
    <row r="3859" spans="1:7" x14ac:dyDescent="0.25">
      <c r="A3859">
        <v>3850</v>
      </c>
      <c r="B3859" s="21">
        <f t="shared" si="60"/>
        <v>0.49440251572327043</v>
      </c>
      <c r="C3859">
        <v>1.053833E-4</v>
      </c>
      <c r="E3859">
        <v>0.49440251572327043</v>
      </c>
      <c r="F3859">
        <v>0.410644654</v>
      </c>
      <c r="G3859">
        <v>0.54106918238993706</v>
      </c>
    </row>
    <row r="3860" spans="1:7" x14ac:dyDescent="0.25">
      <c r="A3860">
        <v>3851</v>
      </c>
      <c r="B3860" s="21">
        <f t="shared" si="60"/>
        <v>0.24985220125786162</v>
      </c>
      <c r="C3860">
        <v>1.0486009999999999E-4</v>
      </c>
      <c r="E3860">
        <v>0.24985220125786162</v>
      </c>
      <c r="F3860">
        <v>0.23734276700000001</v>
      </c>
      <c r="G3860">
        <v>0.25543081761006287</v>
      </c>
    </row>
    <row r="3861" spans="1:7" x14ac:dyDescent="0.25">
      <c r="A3861">
        <v>3852</v>
      </c>
      <c r="B3861" s="21">
        <f t="shared" si="60"/>
        <v>0.17450314465408803</v>
      </c>
      <c r="C3861">
        <v>1.0404899999999999E-4</v>
      </c>
      <c r="E3861">
        <v>0.17450314465408803</v>
      </c>
      <c r="F3861">
        <v>0.168789308</v>
      </c>
      <c r="G3861">
        <v>0.17961006289308176</v>
      </c>
    </row>
    <row r="3862" spans="1:7" x14ac:dyDescent="0.25">
      <c r="A3862">
        <v>3853</v>
      </c>
      <c r="B3862" s="21">
        <f t="shared" si="60"/>
        <v>0.14473584905660378</v>
      </c>
      <c r="C3862">
        <v>1.024742E-4</v>
      </c>
      <c r="E3862">
        <v>0.14473584905660378</v>
      </c>
      <c r="F3862">
        <v>0.141037736</v>
      </c>
      <c r="G3862">
        <v>0.14824842767295598</v>
      </c>
    </row>
    <row r="3863" spans="1:7" x14ac:dyDescent="0.25">
      <c r="A3863">
        <v>3854</v>
      </c>
      <c r="B3863" s="21">
        <f t="shared" si="60"/>
        <v>0.25582704402515721</v>
      </c>
      <c r="C3863">
        <v>1.0506980000000001E-4</v>
      </c>
      <c r="E3863">
        <v>0.25582704402515721</v>
      </c>
      <c r="F3863">
        <v>0.24253144700000001</v>
      </c>
      <c r="G3863">
        <v>0.26073270440251572</v>
      </c>
    </row>
    <row r="3864" spans="1:7" x14ac:dyDescent="0.25">
      <c r="A3864">
        <v>3855</v>
      </c>
      <c r="B3864" s="21">
        <f t="shared" si="60"/>
        <v>0.12180188679245282</v>
      </c>
      <c r="C3864">
        <v>1.072248E-4</v>
      </c>
      <c r="E3864">
        <v>0.12180188679245282</v>
      </c>
      <c r="F3864">
        <v>0.11982232700000001</v>
      </c>
      <c r="G3864">
        <v>0.11804716981132075</v>
      </c>
    </row>
    <row r="3865" spans="1:7" x14ac:dyDescent="0.25">
      <c r="A3865">
        <v>3856</v>
      </c>
      <c r="B3865" s="21">
        <f t="shared" si="60"/>
        <v>9.2327044025157234E-2</v>
      </c>
      <c r="C3865">
        <v>1.1239689999999999E-4</v>
      </c>
      <c r="E3865">
        <v>9.2327044025157234E-2</v>
      </c>
      <c r="F3865">
        <v>9.1693395999999996E-2</v>
      </c>
      <c r="G3865">
        <v>8.438050314465409E-2</v>
      </c>
    </row>
    <row r="3866" spans="1:7" x14ac:dyDescent="0.25">
      <c r="A3866">
        <v>3857</v>
      </c>
      <c r="B3866" s="21">
        <f t="shared" si="60"/>
        <v>6.1037735849056599E-2</v>
      </c>
      <c r="C3866">
        <v>1.155441E-4</v>
      </c>
      <c r="E3866">
        <v>6.1037735849056599E-2</v>
      </c>
      <c r="F3866">
        <v>6.1289308000000001E-2</v>
      </c>
      <c r="G3866">
        <v>5.034905660377359E-2</v>
      </c>
    </row>
    <row r="3867" spans="1:7" x14ac:dyDescent="0.25">
      <c r="A3867">
        <v>3858</v>
      </c>
      <c r="B3867" s="21">
        <f t="shared" si="60"/>
        <v>3.6037735849056604E-2</v>
      </c>
      <c r="C3867">
        <v>1.2255400000000001E-4</v>
      </c>
      <c r="E3867">
        <v>3.6037735849056604E-2</v>
      </c>
      <c r="F3867">
        <v>3.6177673E-2</v>
      </c>
      <c r="G3867">
        <v>2.3259433962264153E-2</v>
      </c>
    </row>
    <row r="3868" spans="1:7" x14ac:dyDescent="0.25">
      <c r="A3868">
        <v>3859</v>
      </c>
      <c r="B3868" s="21">
        <f t="shared" si="60"/>
        <v>1.532201257861635E-2</v>
      </c>
      <c r="C3868">
        <v>1.2904759999999999E-4</v>
      </c>
      <c r="E3868">
        <v>1.532201257861635E-2</v>
      </c>
      <c r="F3868">
        <v>1.5116509E-2</v>
      </c>
      <c r="G3868">
        <v>5.0610062893081762E-3</v>
      </c>
    </row>
    <row r="3869" spans="1:7" x14ac:dyDescent="0.25">
      <c r="A3869">
        <v>3860</v>
      </c>
      <c r="B3869" s="21">
        <f t="shared" si="60"/>
        <v>0</v>
      </c>
      <c r="C3869">
        <v>1.3816119999999999E-4</v>
      </c>
      <c r="E3869">
        <v>0</v>
      </c>
      <c r="F3869">
        <v>0</v>
      </c>
      <c r="G3869">
        <v>0</v>
      </c>
    </row>
    <row r="3870" spans="1:7" x14ac:dyDescent="0.25">
      <c r="A3870">
        <v>3861</v>
      </c>
      <c r="B3870" s="21">
        <f t="shared" si="60"/>
        <v>0</v>
      </c>
      <c r="C3870">
        <v>1.4182809999999999E-4</v>
      </c>
      <c r="E3870">
        <v>0</v>
      </c>
      <c r="F3870">
        <v>0</v>
      </c>
      <c r="G3870">
        <v>0</v>
      </c>
    </row>
    <row r="3871" spans="1:7" x14ac:dyDescent="0.25">
      <c r="A3871">
        <v>3862</v>
      </c>
      <c r="B3871" s="21">
        <f t="shared" si="60"/>
        <v>0</v>
      </c>
      <c r="C3871">
        <v>1.1850370000000001E-4</v>
      </c>
      <c r="E3871">
        <v>0</v>
      </c>
      <c r="F3871">
        <v>0</v>
      </c>
      <c r="G3871">
        <v>0</v>
      </c>
    </row>
    <row r="3872" spans="1:7" x14ac:dyDescent="0.25">
      <c r="A3872">
        <v>3863</v>
      </c>
      <c r="B3872" s="21">
        <f t="shared" si="60"/>
        <v>0</v>
      </c>
      <c r="C3872">
        <v>8.8938999999999997E-5</v>
      </c>
      <c r="E3872">
        <v>0</v>
      </c>
      <c r="F3872">
        <v>0</v>
      </c>
      <c r="G3872">
        <v>0</v>
      </c>
    </row>
    <row r="3873" spans="1:7" x14ac:dyDescent="0.25">
      <c r="A3873">
        <v>3864</v>
      </c>
      <c r="B3873" s="21">
        <f t="shared" si="60"/>
        <v>0</v>
      </c>
      <c r="C3873">
        <v>6.7095199999999994E-5</v>
      </c>
      <c r="E3873">
        <v>0</v>
      </c>
      <c r="F3873">
        <v>0</v>
      </c>
      <c r="G3873">
        <v>0</v>
      </c>
    </row>
    <row r="3874" spans="1:7" x14ac:dyDescent="0.25">
      <c r="A3874">
        <v>3865</v>
      </c>
      <c r="B3874" s="21">
        <f t="shared" si="60"/>
        <v>0</v>
      </c>
      <c r="C3874">
        <v>5.6210900000000001E-5</v>
      </c>
      <c r="E3874">
        <v>0</v>
      </c>
      <c r="F3874">
        <v>0</v>
      </c>
      <c r="G3874">
        <v>0</v>
      </c>
    </row>
    <row r="3875" spans="1:7" x14ac:dyDescent="0.25">
      <c r="A3875">
        <v>3866</v>
      </c>
      <c r="B3875" s="21">
        <f t="shared" si="60"/>
        <v>0</v>
      </c>
      <c r="C3875">
        <v>5.28576E-5</v>
      </c>
      <c r="E3875">
        <v>0</v>
      </c>
      <c r="F3875">
        <v>0</v>
      </c>
      <c r="G3875">
        <v>0</v>
      </c>
    </row>
    <row r="3876" spans="1:7" x14ac:dyDescent="0.25">
      <c r="A3876">
        <v>3867</v>
      </c>
      <c r="B3876" s="21">
        <f t="shared" si="60"/>
        <v>0</v>
      </c>
      <c r="C3876">
        <v>5.1158200000000001E-5</v>
      </c>
      <c r="E3876">
        <v>0</v>
      </c>
      <c r="F3876">
        <v>0</v>
      </c>
      <c r="G3876">
        <v>0</v>
      </c>
    </row>
    <row r="3877" spans="1:7" x14ac:dyDescent="0.25">
      <c r="A3877">
        <v>3868</v>
      </c>
      <c r="B3877" s="21">
        <f t="shared" si="60"/>
        <v>0</v>
      </c>
      <c r="C3877">
        <v>5.8462899999999999E-5</v>
      </c>
      <c r="E3877">
        <v>0</v>
      </c>
      <c r="F3877">
        <v>0</v>
      </c>
      <c r="G3877">
        <v>0</v>
      </c>
    </row>
    <row r="3878" spans="1:7" x14ac:dyDescent="0.25">
      <c r="A3878">
        <v>3869</v>
      </c>
      <c r="B3878" s="21">
        <f t="shared" si="60"/>
        <v>7.7452830188679241E-3</v>
      </c>
      <c r="C3878">
        <v>7.0769E-5</v>
      </c>
      <c r="E3878">
        <v>7.7452830188679241E-3</v>
      </c>
      <c r="F3878">
        <v>6.7694970000000002E-3</v>
      </c>
      <c r="G3878">
        <v>0</v>
      </c>
    </row>
    <row r="3879" spans="1:7" x14ac:dyDescent="0.25">
      <c r="A3879">
        <v>3870</v>
      </c>
      <c r="B3879" s="21">
        <f t="shared" si="60"/>
        <v>2.8431446540880506E-2</v>
      </c>
      <c r="C3879">
        <v>9.0505499999999996E-5</v>
      </c>
      <c r="E3879">
        <v>2.8431446540880506E-2</v>
      </c>
      <c r="F3879">
        <v>2.8122642E-2</v>
      </c>
      <c r="G3879">
        <v>1.5643396226415095E-2</v>
      </c>
    </row>
    <row r="3880" spans="1:7" x14ac:dyDescent="0.25">
      <c r="A3880">
        <v>3871</v>
      </c>
      <c r="B3880" s="21">
        <f t="shared" si="60"/>
        <v>0.10677987421383647</v>
      </c>
      <c r="C3880">
        <v>1.051117E-4</v>
      </c>
      <c r="E3880">
        <v>0.10677987421383647</v>
      </c>
      <c r="F3880">
        <v>0.109710692</v>
      </c>
      <c r="G3880">
        <v>0.10315723270440252</v>
      </c>
    </row>
    <row r="3881" spans="1:7" x14ac:dyDescent="0.25">
      <c r="A3881">
        <v>3872</v>
      </c>
      <c r="B3881" s="21">
        <f t="shared" si="60"/>
        <v>0.23440880503144654</v>
      </c>
      <c r="C3881">
        <v>1.0806220000000001E-4</v>
      </c>
      <c r="E3881">
        <v>0.23440880503144654</v>
      </c>
      <c r="F3881">
        <v>0.225738994</v>
      </c>
      <c r="G3881">
        <v>0.28205974842767295</v>
      </c>
    </row>
    <row r="3882" spans="1:7" x14ac:dyDescent="0.25">
      <c r="A3882">
        <v>3873</v>
      </c>
      <c r="B3882" s="21">
        <f t="shared" si="60"/>
        <v>0.13230503144654088</v>
      </c>
      <c r="C3882">
        <v>1.0551600000000001E-4</v>
      </c>
      <c r="E3882">
        <v>0.13230503144654088</v>
      </c>
      <c r="F3882">
        <v>0.130007862</v>
      </c>
      <c r="G3882">
        <v>0.12804716981132075</v>
      </c>
    </row>
    <row r="3883" spans="1:7" x14ac:dyDescent="0.25">
      <c r="A3883">
        <v>3874</v>
      </c>
      <c r="B3883" s="21">
        <f t="shared" si="60"/>
        <v>0.1075314465408805</v>
      </c>
      <c r="C3883">
        <v>1.0276950000000001E-4</v>
      </c>
      <c r="E3883">
        <v>0.1075314465408805</v>
      </c>
      <c r="F3883">
        <v>0.10597956</v>
      </c>
      <c r="G3883">
        <v>0.10685534591194969</v>
      </c>
    </row>
    <row r="3884" spans="1:7" x14ac:dyDescent="0.25">
      <c r="A3884">
        <v>3875</v>
      </c>
      <c r="B3884" s="21">
        <f t="shared" si="60"/>
        <v>0.34330188679245283</v>
      </c>
      <c r="C3884">
        <v>1.044303E-4</v>
      </c>
      <c r="E3884">
        <v>0.34330188679245283</v>
      </c>
      <c r="F3884">
        <v>0.30740566000000003</v>
      </c>
      <c r="G3884">
        <v>0.35179245283018867</v>
      </c>
    </row>
    <row r="3885" spans="1:7" x14ac:dyDescent="0.25">
      <c r="A3885">
        <v>3876</v>
      </c>
      <c r="B3885" s="21">
        <f t="shared" si="60"/>
        <v>0.38503144654088051</v>
      </c>
      <c r="C3885">
        <v>1.0294939999999999E-4</v>
      </c>
      <c r="E3885">
        <v>0.38503144654088051</v>
      </c>
      <c r="F3885">
        <v>0.33949685499999999</v>
      </c>
      <c r="G3885">
        <v>0.39091194968553455</v>
      </c>
    </row>
    <row r="3886" spans="1:7" x14ac:dyDescent="0.25">
      <c r="A3886">
        <v>3877</v>
      </c>
      <c r="B3886" s="21">
        <f t="shared" si="60"/>
        <v>0.32572327044025157</v>
      </c>
      <c r="C3886">
        <v>1.0564730000000001E-4</v>
      </c>
      <c r="E3886">
        <v>0.32572327044025157</v>
      </c>
      <c r="F3886">
        <v>0.29301886799999999</v>
      </c>
      <c r="G3886">
        <v>0.33292452830188679</v>
      </c>
    </row>
    <row r="3887" spans="1:7" x14ac:dyDescent="0.25">
      <c r="A3887">
        <v>3878</v>
      </c>
      <c r="B3887" s="21">
        <f t="shared" si="60"/>
        <v>0.17947169811320757</v>
      </c>
      <c r="C3887">
        <v>1.0542489999999999E-4</v>
      </c>
      <c r="E3887">
        <v>0.17947169811320757</v>
      </c>
      <c r="F3887">
        <v>0.17383647799999999</v>
      </c>
      <c r="G3887">
        <v>0.18105031446540881</v>
      </c>
    </row>
    <row r="3888" spans="1:7" x14ac:dyDescent="0.25">
      <c r="A3888">
        <v>3879</v>
      </c>
      <c r="B3888" s="21">
        <f t="shared" si="60"/>
        <v>0.23762264150943396</v>
      </c>
      <c r="C3888">
        <v>1.077864E-4</v>
      </c>
      <c r="E3888">
        <v>0.23762264150943396</v>
      </c>
      <c r="F3888">
        <v>0.226902516</v>
      </c>
      <c r="G3888">
        <v>0.24316666666666667</v>
      </c>
    </row>
    <row r="3889" spans="1:7" x14ac:dyDescent="0.25">
      <c r="A3889">
        <v>3880</v>
      </c>
      <c r="B3889" s="21">
        <f t="shared" si="60"/>
        <v>0.35355345911949682</v>
      </c>
      <c r="C3889">
        <v>1.124965E-4</v>
      </c>
      <c r="E3889">
        <v>0.35355345911949682</v>
      </c>
      <c r="F3889">
        <v>0.31705974799999997</v>
      </c>
      <c r="G3889">
        <v>0.50286163522012572</v>
      </c>
    </row>
    <row r="3890" spans="1:7" x14ac:dyDescent="0.25">
      <c r="A3890">
        <v>3881</v>
      </c>
      <c r="B3890" s="21">
        <f t="shared" si="60"/>
        <v>0.24445597484276729</v>
      </c>
      <c r="C3890">
        <v>1.1623800000000001E-4</v>
      </c>
      <c r="E3890">
        <v>0.24445597484276729</v>
      </c>
      <c r="F3890">
        <v>0.28586477999999999</v>
      </c>
      <c r="G3890">
        <v>0.47040880503144655</v>
      </c>
    </row>
    <row r="3891" spans="1:7" x14ac:dyDescent="0.25">
      <c r="A3891">
        <v>3882</v>
      </c>
      <c r="B3891" s="21">
        <f t="shared" si="60"/>
        <v>0.11895911949685535</v>
      </c>
      <c r="C3891">
        <v>1.214911E-4</v>
      </c>
      <c r="E3891">
        <v>0.11895911949685535</v>
      </c>
      <c r="F3891">
        <v>0.20172956</v>
      </c>
      <c r="G3891">
        <v>0.35232704402515724</v>
      </c>
    </row>
    <row r="3892" spans="1:7" x14ac:dyDescent="0.25">
      <c r="A3892">
        <v>3883</v>
      </c>
      <c r="B3892" s="21">
        <f t="shared" si="60"/>
        <v>5.0408805031446548E-2</v>
      </c>
      <c r="C3892">
        <v>1.2770739999999999E-4</v>
      </c>
      <c r="E3892">
        <v>5.0408805031446548E-2</v>
      </c>
      <c r="F3892">
        <v>0.115240566</v>
      </c>
      <c r="G3892">
        <v>0.23778930817610061</v>
      </c>
    </row>
    <row r="3893" spans="1:7" x14ac:dyDescent="0.25">
      <c r="A3893">
        <v>3884</v>
      </c>
      <c r="B3893" s="21">
        <f t="shared" si="60"/>
        <v>0</v>
      </c>
      <c r="C3893">
        <v>1.4020189999999999E-4</v>
      </c>
      <c r="E3893">
        <v>0</v>
      </c>
      <c r="F3893">
        <v>2.5165090000000001E-3</v>
      </c>
      <c r="G3893">
        <v>5.7204402515723266E-3</v>
      </c>
    </row>
    <row r="3894" spans="1:7" x14ac:dyDescent="0.25">
      <c r="A3894">
        <v>3885</v>
      </c>
      <c r="B3894" s="21">
        <f t="shared" si="60"/>
        <v>0</v>
      </c>
      <c r="C3894">
        <v>1.414493E-4</v>
      </c>
      <c r="E3894">
        <v>0</v>
      </c>
      <c r="F3894">
        <v>0</v>
      </c>
      <c r="G3894">
        <v>0</v>
      </c>
    </row>
    <row r="3895" spans="1:7" x14ac:dyDescent="0.25">
      <c r="A3895">
        <v>3886</v>
      </c>
      <c r="B3895" s="21">
        <f t="shared" si="60"/>
        <v>0</v>
      </c>
      <c r="C3895">
        <v>1.213699E-4</v>
      </c>
      <c r="E3895">
        <v>0</v>
      </c>
      <c r="F3895">
        <v>0</v>
      </c>
      <c r="G3895">
        <v>0</v>
      </c>
    </row>
    <row r="3896" spans="1:7" x14ac:dyDescent="0.25">
      <c r="A3896">
        <v>3887</v>
      </c>
      <c r="B3896" s="21">
        <f t="shared" si="60"/>
        <v>0</v>
      </c>
      <c r="C3896">
        <v>8.9760699999999989E-5</v>
      </c>
      <c r="E3896">
        <v>0</v>
      </c>
      <c r="F3896">
        <v>0</v>
      </c>
      <c r="G3896">
        <v>0</v>
      </c>
    </row>
    <row r="3897" spans="1:7" x14ac:dyDescent="0.25">
      <c r="A3897">
        <v>3888</v>
      </c>
      <c r="B3897" s="21">
        <f t="shared" si="60"/>
        <v>0</v>
      </c>
      <c r="C3897">
        <v>6.7152700000000005E-5</v>
      </c>
      <c r="E3897">
        <v>0</v>
      </c>
      <c r="F3897">
        <v>0</v>
      </c>
      <c r="G3897">
        <v>0</v>
      </c>
    </row>
    <row r="3898" spans="1:7" x14ac:dyDescent="0.25">
      <c r="A3898">
        <v>3889</v>
      </c>
      <c r="B3898" s="21">
        <f t="shared" si="60"/>
        <v>0</v>
      </c>
      <c r="C3898">
        <v>5.6604100000000002E-5</v>
      </c>
      <c r="E3898">
        <v>0</v>
      </c>
      <c r="F3898">
        <v>0</v>
      </c>
      <c r="G3898">
        <v>0</v>
      </c>
    </row>
    <row r="3899" spans="1:7" x14ac:dyDescent="0.25">
      <c r="A3899">
        <v>3890</v>
      </c>
      <c r="B3899" s="21">
        <f t="shared" si="60"/>
        <v>0</v>
      </c>
      <c r="C3899">
        <v>5.2604999999999995E-5</v>
      </c>
      <c r="E3899">
        <v>0</v>
      </c>
      <c r="F3899">
        <v>0</v>
      </c>
      <c r="G3899">
        <v>0</v>
      </c>
    </row>
    <row r="3900" spans="1:7" x14ac:dyDescent="0.25">
      <c r="A3900">
        <v>3891</v>
      </c>
      <c r="B3900" s="21">
        <f t="shared" si="60"/>
        <v>0</v>
      </c>
      <c r="C3900">
        <v>5.1322000000000001E-5</v>
      </c>
      <c r="E3900">
        <v>0</v>
      </c>
      <c r="F3900">
        <v>0</v>
      </c>
      <c r="G3900">
        <v>0</v>
      </c>
    </row>
    <row r="3901" spans="1:7" x14ac:dyDescent="0.25">
      <c r="A3901">
        <v>3892</v>
      </c>
      <c r="B3901" s="21">
        <f t="shared" si="60"/>
        <v>0</v>
      </c>
      <c r="C3901">
        <v>5.7035199999999999E-5</v>
      </c>
      <c r="E3901">
        <v>0</v>
      </c>
      <c r="F3901">
        <v>0</v>
      </c>
      <c r="G3901">
        <v>0</v>
      </c>
    </row>
    <row r="3902" spans="1:7" x14ac:dyDescent="0.25">
      <c r="A3902">
        <v>3893</v>
      </c>
      <c r="B3902" s="21">
        <f t="shared" si="60"/>
        <v>1.2166352201257861E-2</v>
      </c>
      <c r="C3902">
        <v>7.0710400000000007E-5</v>
      </c>
      <c r="E3902">
        <v>1.2166352201257861E-2</v>
      </c>
      <c r="F3902">
        <v>1.1941667E-2</v>
      </c>
      <c r="G3902">
        <v>2.5800628930817606E-3</v>
      </c>
    </row>
    <row r="3903" spans="1:7" x14ac:dyDescent="0.25">
      <c r="A3903">
        <v>3894</v>
      </c>
      <c r="B3903" s="21">
        <f t="shared" si="60"/>
        <v>3.8578616352201257E-2</v>
      </c>
      <c r="C3903">
        <v>9.1954799999999996E-5</v>
      </c>
      <c r="E3903">
        <v>3.8578616352201257E-2</v>
      </c>
      <c r="F3903">
        <v>3.9298741999999998E-2</v>
      </c>
      <c r="G3903">
        <v>2.62625786163522E-2</v>
      </c>
    </row>
    <row r="3904" spans="1:7" x14ac:dyDescent="0.25">
      <c r="A3904">
        <v>3895</v>
      </c>
      <c r="B3904" s="21">
        <f t="shared" si="60"/>
        <v>5.6773584905660375E-2</v>
      </c>
      <c r="C3904">
        <v>1.063485E-4</v>
      </c>
      <c r="E3904">
        <v>5.6773584905660375E-2</v>
      </c>
      <c r="F3904">
        <v>5.7039307999999997E-2</v>
      </c>
      <c r="G3904">
        <v>4.5594339622641512E-2</v>
      </c>
    </row>
    <row r="3905" spans="1:7" x14ac:dyDescent="0.25">
      <c r="A3905">
        <v>3896</v>
      </c>
      <c r="B3905" s="21">
        <f t="shared" si="60"/>
        <v>0.21764779874213835</v>
      </c>
      <c r="C3905">
        <v>1.084231E-4</v>
      </c>
      <c r="E3905">
        <v>0.21764779874213835</v>
      </c>
      <c r="F3905">
        <v>0.21048742100000001</v>
      </c>
      <c r="G3905">
        <v>0.25451886792452832</v>
      </c>
    </row>
    <row r="3906" spans="1:7" x14ac:dyDescent="0.25">
      <c r="A3906">
        <v>3897</v>
      </c>
      <c r="B3906" s="21">
        <f t="shared" si="60"/>
        <v>0.55933962264150949</v>
      </c>
      <c r="C3906">
        <v>1.087366E-4</v>
      </c>
      <c r="E3906">
        <v>0.55933962264150949</v>
      </c>
      <c r="F3906">
        <v>0.44888364800000002</v>
      </c>
      <c r="G3906">
        <v>0.7228301886792452</v>
      </c>
    </row>
    <row r="3907" spans="1:7" x14ac:dyDescent="0.25">
      <c r="A3907">
        <v>3898</v>
      </c>
      <c r="B3907" s="21">
        <f t="shared" si="60"/>
        <v>0.54877358490566031</v>
      </c>
      <c r="C3907">
        <v>1.0655119999999999E-4</v>
      </c>
      <c r="E3907">
        <v>0.54877358490566031</v>
      </c>
      <c r="F3907">
        <v>0.44822327000000001</v>
      </c>
      <c r="G3907">
        <v>0.60468553459119501</v>
      </c>
    </row>
    <row r="3908" spans="1:7" x14ac:dyDescent="0.25">
      <c r="A3908">
        <v>3899</v>
      </c>
      <c r="B3908" s="21">
        <f t="shared" si="60"/>
        <v>0.3360691823899371</v>
      </c>
      <c r="C3908">
        <v>1.0590460000000001E-4</v>
      </c>
      <c r="E3908">
        <v>0.3360691823899371</v>
      </c>
      <c r="F3908">
        <v>0.301761006</v>
      </c>
      <c r="G3908">
        <v>0.34440251572327046</v>
      </c>
    </row>
    <row r="3909" spans="1:7" x14ac:dyDescent="0.25">
      <c r="A3909">
        <v>3900</v>
      </c>
      <c r="B3909" s="21">
        <f t="shared" si="60"/>
        <v>0.22280188679245283</v>
      </c>
      <c r="C3909">
        <v>1.0440720000000001E-4</v>
      </c>
      <c r="E3909">
        <v>0.22280188679245283</v>
      </c>
      <c r="F3909">
        <v>0.21323899399999999</v>
      </c>
      <c r="G3909">
        <v>0.22901257861635219</v>
      </c>
    </row>
    <row r="3910" spans="1:7" x14ac:dyDescent="0.25">
      <c r="A3910">
        <v>3901</v>
      </c>
      <c r="B3910" s="21">
        <f t="shared" ref="B3910:B3973" si="61">IF(rodzaj=$E$6,E3910,IF(rodzaj=$F$6,F3910,G3910))</f>
        <v>0.10491823899371069</v>
      </c>
      <c r="C3910">
        <v>1.069727E-4</v>
      </c>
      <c r="E3910">
        <v>0.10491823899371069</v>
      </c>
      <c r="F3910">
        <v>0.103273585</v>
      </c>
      <c r="G3910">
        <v>0.10760691823899371</v>
      </c>
    </row>
    <row r="3911" spans="1:7" x14ac:dyDescent="0.25">
      <c r="A3911">
        <v>3902</v>
      </c>
      <c r="B3911" s="21">
        <f t="shared" si="61"/>
        <v>0.11974213836477987</v>
      </c>
      <c r="C3911">
        <v>1.0770859999999999E-4</v>
      </c>
      <c r="E3911">
        <v>0.11974213836477987</v>
      </c>
      <c r="F3911">
        <v>0.11761163500000001</v>
      </c>
      <c r="G3911">
        <v>0.11997798742138364</v>
      </c>
    </row>
    <row r="3912" spans="1:7" x14ac:dyDescent="0.25">
      <c r="A3912">
        <v>3903</v>
      </c>
      <c r="B3912" s="21">
        <f t="shared" si="61"/>
        <v>0.23611006289308178</v>
      </c>
      <c r="C3912">
        <v>1.0764809999999999E-4</v>
      </c>
      <c r="E3912">
        <v>0.23611006289308178</v>
      </c>
      <c r="F3912">
        <v>0.22575471699999999</v>
      </c>
      <c r="G3912">
        <v>0.24115408805031446</v>
      </c>
    </row>
    <row r="3913" spans="1:7" x14ac:dyDescent="0.25">
      <c r="A3913">
        <v>3904</v>
      </c>
      <c r="B3913" s="21">
        <f t="shared" si="61"/>
        <v>0.12778616352201258</v>
      </c>
      <c r="C3913">
        <v>1.135997E-4</v>
      </c>
      <c r="E3913">
        <v>0.12778616352201258</v>
      </c>
      <c r="F3913">
        <v>0.12620282999999999</v>
      </c>
      <c r="G3913">
        <v>0.12148427672955975</v>
      </c>
    </row>
    <row r="3914" spans="1:7" x14ac:dyDescent="0.25">
      <c r="A3914">
        <v>3905</v>
      </c>
      <c r="B3914" s="21">
        <f t="shared" si="61"/>
        <v>0.1649433962264151</v>
      </c>
      <c r="C3914">
        <v>1.1578659999999999E-4</v>
      </c>
      <c r="E3914">
        <v>0.1649433962264151</v>
      </c>
      <c r="F3914">
        <v>0.17816037700000001</v>
      </c>
      <c r="G3914">
        <v>0.21334276729559748</v>
      </c>
    </row>
    <row r="3915" spans="1:7" x14ac:dyDescent="0.25">
      <c r="A3915">
        <v>3906</v>
      </c>
      <c r="B3915" s="21">
        <f t="shared" si="61"/>
        <v>0.10408490566037736</v>
      </c>
      <c r="C3915">
        <v>1.204519E-4</v>
      </c>
      <c r="E3915">
        <v>0.10408490566037736</v>
      </c>
      <c r="F3915">
        <v>0.137583333</v>
      </c>
      <c r="G3915">
        <v>0.18385220125786164</v>
      </c>
    </row>
    <row r="3916" spans="1:7" x14ac:dyDescent="0.25">
      <c r="A3916">
        <v>3907</v>
      </c>
      <c r="B3916" s="21">
        <f t="shared" si="61"/>
        <v>5.0374213836477985E-2</v>
      </c>
      <c r="C3916">
        <v>1.237833E-4</v>
      </c>
      <c r="E3916">
        <v>5.0374213836477985E-2</v>
      </c>
      <c r="F3916">
        <v>8.9139937000000002E-2</v>
      </c>
      <c r="G3916">
        <v>0.15455345911949686</v>
      </c>
    </row>
    <row r="3917" spans="1:7" x14ac:dyDescent="0.25">
      <c r="A3917">
        <v>3908</v>
      </c>
      <c r="B3917" s="21">
        <f t="shared" si="61"/>
        <v>0</v>
      </c>
      <c r="C3917">
        <v>1.318236E-4</v>
      </c>
      <c r="E3917">
        <v>0</v>
      </c>
      <c r="F3917">
        <v>1.447846E-3</v>
      </c>
      <c r="G3917">
        <v>2.1161635220125785E-3</v>
      </c>
    </row>
    <row r="3918" spans="1:7" x14ac:dyDescent="0.25">
      <c r="A3918">
        <v>3909</v>
      </c>
      <c r="B3918" s="21">
        <f t="shared" si="61"/>
        <v>0</v>
      </c>
      <c r="C3918">
        <v>1.3580559999999998E-4</v>
      </c>
      <c r="E3918">
        <v>0</v>
      </c>
      <c r="F3918">
        <v>0</v>
      </c>
      <c r="G3918">
        <v>0</v>
      </c>
    </row>
    <row r="3919" spans="1:7" x14ac:dyDescent="0.25">
      <c r="A3919">
        <v>3910</v>
      </c>
      <c r="B3919" s="21">
        <f t="shared" si="61"/>
        <v>0</v>
      </c>
      <c r="C3919">
        <v>1.179517E-4</v>
      </c>
      <c r="E3919">
        <v>0</v>
      </c>
      <c r="F3919">
        <v>0</v>
      </c>
      <c r="G3919">
        <v>0</v>
      </c>
    </row>
    <row r="3920" spans="1:7" x14ac:dyDescent="0.25">
      <c r="A3920">
        <v>3911</v>
      </c>
      <c r="B3920" s="21">
        <f t="shared" si="61"/>
        <v>0</v>
      </c>
      <c r="C3920">
        <v>9.1287100000000002E-5</v>
      </c>
      <c r="E3920">
        <v>0</v>
      </c>
      <c r="F3920">
        <v>0</v>
      </c>
      <c r="G3920">
        <v>0</v>
      </c>
    </row>
    <row r="3921" spans="1:7" x14ac:dyDescent="0.25">
      <c r="A3921">
        <v>3912</v>
      </c>
      <c r="B3921" s="21">
        <f t="shared" si="61"/>
        <v>0</v>
      </c>
      <c r="C3921">
        <v>7.0097299999999997E-5</v>
      </c>
      <c r="E3921">
        <v>0</v>
      </c>
      <c r="F3921">
        <v>0</v>
      </c>
      <c r="G3921">
        <v>0</v>
      </c>
    </row>
    <row r="3922" spans="1:7" x14ac:dyDescent="0.25">
      <c r="A3922">
        <v>3913</v>
      </c>
      <c r="B3922" s="21">
        <f t="shared" si="61"/>
        <v>0</v>
      </c>
      <c r="C3922">
        <v>5.8549499999999999E-5</v>
      </c>
      <c r="E3922">
        <v>0</v>
      </c>
      <c r="F3922">
        <v>0</v>
      </c>
      <c r="G3922">
        <v>0</v>
      </c>
    </row>
    <row r="3923" spans="1:7" x14ac:dyDescent="0.25">
      <c r="A3923">
        <v>3914</v>
      </c>
      <c r="B3923" s="21">
        <f t="shared" si="61"/>
        <v>0</v>
      </c>
      <c r="C3923">
        <v>5.3501200000000002E-5</v>
      </c>
      <c r="E3923">
        <v>0</v>
      </c>
      <c r="F3923">
        <v>0</v>
      </c>
      <c r="G3923">
        <v>0</v>
      </c>
    </row>
    <row r="3924" spans="1:7" x14ac:dyDescent="0.25">
      <c r="A3924">
        <v>3915</v>
      </c>
      <c r="B3924" s="21">
        <f t="shared" si="61"/>
        <v>0</v>
      </c>
      <c r="C3924">
        <v>5.1554400000000002E-5</v>
      </c>
      <c r="E3924">
        <v>0</v>
      </c>
      <c r="F3924">
        <v>0</v>
      </c>
      <c r="G3924">
        <v>0</v>
      </c>
    </row>
    <row r="3925" spans="1:7" x14ac:dyDescent="0.25">
      <c r="A3925">
        <v>3916</v>
      </c>
      <c r="B3925" s="21">
        <f t="shared" si="61"/>
        <v>0</v>
      </c>
      <c r="C3925">
        <v>5.4732999999999999E-5</v>
      </c>
      <c r="E3925">
        <v>0</v>
      </c>
      <c r="F3925">
        <v>0</v>
      </c>
      <c r="G3925">
        <v>0</v>
      </c>
    </row>
    <row r="3926" spans="1:7" x14ac:dyDescent="0.25">
      <c r="A3926">
        <v>3917</v>
      </c>
      <c r="B3926" s="21">
        <f t="shared" si="61"/>
        <v>4.278301886792453E-2</v>
      </c>
      <c r="C3926">
        <v>6.1999899999999996E-5</v>
      </c>
      <c r="E3926">
        <v>4.278301886792453E-2</v>
      </c>
      <c r="F3926">
        <v>8.6742137999999996E-2</v>
      </c>
      <c r="G3926">
        <v>0.17277358490566036</v>
      </c>
    </row>
    <row r="3927" spans="1:7" x14ac:dyDescent="0.25">
      <c r="A3927">
        <v>3918</v>
      </c>
      <c r="B3927" s="21">
        <f t="shared" si="61"/>
        <v>9.7905660377358483E-2</v>
      </c>
      <c r="C3927">
        <v>7.7904799999999993E-5</v>
      </c>
      <c r="E3927">
        <v>9.7905660377358483E-2</v>
      </c>
      <c r="F3927">
        <v>0.247138365</v>
      </c>
      <c r="G3927">
        <v>0.5100943396226415</v>
      </c>
    </row>
    <row r="3928" spans="1:7" x14ac:dyDescent="0.25">
      <c r="A3928">
        <v>3919</v>
      </c>
      <c r="B3928" s="21">
        <f t="shared" si="61"/>
        <v>0.26901257861635219</v>
      </c>
      <c r="C3928">
        <v>9.3902700000000005E-5</v>
      </c>
      <c r="E3928">
        <v>0.26901257861635219</v>
      </c>
      <c r="F3928">
        <v>0.35223270400000001</v>
      </c>
      <c r="G3928">
        <v>0.68660377358490565</v>
      </c>
    </row>
    <row r="3929" spans="1:7" x14ac:dyDescent="0.25">
      <c r="A3929">
        <v>3920</v>
      </c>
      <c r="B3929" s="21">
        <f t="shared" si="61"/>
        <v>0.4628930817610063</v>
      </c>
      <c r="C3929">
        <v>1.123787E-4</v>
      </c>
      <c r="E3929">
        <v>0.4628930817610063</v>
      </c>
      <c r="F3929">
        <v>0.40066037700000001</v>
      </c>
      <c r="G3929">
        <v>0.78182389937106911</v>
      </c>
    </row>
    <row r="3930" spans="1:7" x14ac:dyDescent="0.25">
      <c r="A3930">
        <v>3921</v>
      </c>
      <c r="B3930" s="21">
        <f t="shared" si="61"/>
        <v>0.62210691823899367</v>
      </c>
      <c r="C3930">
        <v>1.210953E-4</v>
      </c>
      <c r="E3930">
        <v>0.62210691823899367</v>
      </c>
      <c r="F3930">
        <v>0.48698113199999998</v>
      </c>
      <c r="G3930">
        <v>0.80842767295597495</v>
      </c>
    </row>
    <row r="3931" spans="1:7" x14ac:dyDescent="0.25">
      <c r="A3931">
        <v>3922</v>
      </c>
      <c r="B3931" s="21">
        <f t="shared" si="61"/>
        <v>0.73279874213836482</v>
      </c>
      <c r="C3931">
        <v>1.2693669999999999E-4</v>
      </c>
      <c r="E3931">
        <v>0.73279874213836482</v>
      </c>
      <c r="F3931">
        <v>0.56345911900000001</v>
      </c>
      <c r="G3931">
        <v>0.81811320754716976</v>
      </c>
    </row>
    <row r="3932" spans="1:7" x14ac:dyDescent="0.25">
      <c r="A3932">
        <v>3923</v>
      </c>
      <c r="B3932" s="21">
        <f t="shared" si="61"/>
        <v>0.79811320754716986</v>
      </c>
      <c r="C3932">
        <v>1.278276E-4</v>
      </c>
      <c r="E3932">
        <v>0.79811320754716986</v>
      </c>
      <c r="F3932">
        <v>0.61479559699999997</v>
      </c>
      <c r="G3932">
        <v>0.82128930817610057</v>
      </c>
    </row>
    <row r="3933" spans="1:7" x14ac:dyDescent="0.25">
      <c r="A3933">
        <v>3924</v>
      </c>
      <c r="B3933" s="21">
        <f t="shared" si="61"/>
        <v>0.80084905660377348</v>
      </c>
      <c r="C3933">
        <v>1.3039820000000001E-4</v>
      </c>
      <c r="E3933">
        <v>0.80084905660377348</v>
      </c>
      <c r="F3933">
        <v>0.61853773599999995</v>
      </c>
      <c r="G3933">
        <v>0.80110062893081757</v>
      </c>
    </row>
    <row r="3934" spans="1:7" x14ac:dyDescent="0.25">
      <c r="A3934">
        <v>3925</v>
      </c>
      <c r="B3934" s="21">
        <f t="shared" si="61"/>
        <v>0.6132075471698113</v>
      </c>
      <c r="C3934">
        <v>1.3214310000000002E-4</v>
      </c>
      <c r="E3934">
        <v>0.6132075471698113</v>
      </c>
      <c r="F3934">
        <v>0.48650943400000002</v>
      </c>
      <c r="G3934">
        <v>0.62544025157232708</v>
      </c>
    </row>
    <row r="3935" spans="1:7" x14ac:dyDescent="0.25">
      <c r="A3935">
        <v>3926</v>
      </c>
      <c r="B3935" s="21">
        <f t="shared" si="61"/>
        <v>0.59367924528301885</v>
      </c>
      <c r="C3935">
        <v>1.2904299999999999E-4</v>
      </c>
      <c r="E3935">
        <v>0.59367924528301885</v>
      </c>
      <c r="F3935">
        <v>0.47218553499999999</v>
      </c>
      <c r="G3935">
        <v>0.6469496855345912</v>
      </c>
    </row>
    <row r="3936" spans="1:7" x14ac:dyDescent="0.25">
      <c r="A3936">
        <v>3927</v>
      </c>
      <c r="B3936" s="21">
        <f t="shared" si="61"/>
        <v>0.59015723270440257</v>
      </c>
      <c r="C3936">
        <v>1.2735440000000002E-4</v>
      </c>
      <c r="E3936">
        <v>0.59015723270440257</v>
      </c>
      <c r="F3936">
        <v>0.46347484300000003</v>
      </c>
      <c r="G3936">
        <v>0.73858490566037727</v>
      </c>
    </row>
    <row r="3937" spans="1:7" x14ac:dyDescent="0.25">
      <c r="A3937">
        <v>3928</v>
      </c>
      <c r="B3937" s="21">
        <f t="shared" si="61"/>
        <v>0.42506289308176104</v>
      </c>
      <c r="C3937">
        <v>1.22457E-4</v>
      </c>
      <c r="E3937">
        <v>0.42506289308176104</v>
      </c>
      <c r="F3937">
        <v>0.36172956000000001</v>
      </c>
      <c r="G3937">
        <v>0.65270440251572326</v>
      </c>
    </row>
    <row r="3938" spans="1:7" x14ac:dyDescent="0.25">
      <c r="A3938">
        <v>3929</v>
      </c>
      <c r="B3938" s="21">
        <f t="shared" si="61"/>
        <v>0.28158176100628929</v>
      </c>
      <c r="C3938">
        <v>1.201984E-4</v>
      </c>
      <c r="E3938">
        <v>0.28158176100628929</v>
      </c>
      <c r="F3938">
        <v>0.33652515700000002</v>
      </c>
      <c r="G3938">
        <v>0.62795597484276733</v>
      </c>
    </row>
    <row r="3939" spans="1:7" x14ac:dyDescent="0.25">
      <c r="A3939">
        <v>3930</v>
      </c>
      <c r="B3939" s="21">
        <f t="shared" si="61"/>
        <v>0.12151572327044026</v>
      </c>
      <c r="C3939">
        <v>1.204394E-4</v>
      </c>
      <c r="E3939">
        <v>0.12151572327044026</v>
      </c>
      <c r="F3939">
        <v>0.22361635199999999</v>
      </c>
      <c r="G3939">
        <v>0.41578616352201259</v>
      </c>
    </row>
    <row r="3940" spans="1:7" x14ac:dyDescent="0.25">
      <c r="A3940">
        <v>3931</v>
      </c>
      <c r="B3940" s="21">
        <f t="shared" si="61"/>
        <v>4.7849056603773581E-2</v>
      </c>
      <c r="C3940">
        <v>1.226484E-4</v>
      </c>
      <c r="E3940">
        <v>4.7849056603773581E-2</v>
      </c>
      <c r="F3940">
        <v>7.6938678999999996E-2</v>
      </c>
      <c r="G3940">
        <v>0.12241509433962264</v>
      </c>
    </row>
    <row r="3941" spans="1:7" x14ac:dyDescent="0.25">
      <c r="A3941">
        <v>3932</v>
      </c>
      <c r="B3941" s="21">
        <f t="shared" si="61"/>
        <v>0</v>
      </c>
      <c r="C3941">
        <v>1.2613819999999999E-4</v>
      </c>
      <c r="E3941">
        <v>0</v>
      </c>
      <c r="F3941">
        <v>0</v>
      </c>
      <c r="G3941">
        <v>0</v>
      </c>
    </row>
    <row r="3942" spans="1:7" x14ac:dyDescent="0.25">
      <c r="A3942">
        <v>3933</v>
      </c>
      <c r="B3942" s="21">
        <f t="shared" si="61"/>
        <v>0</v>
      </c>
      <c r="C3942">
        <v>1.303287E-4</v>
      </c>
      <c r="E3942">
        <v>0</v>
      </c>
      <c r="F3942">
        <v>0</v>
      </c>
      <c r="G3942">
        <v>0</v>
      </c>
    </row>
    <row r="3943" spans="1:7" x14ac:dyDescent="0.25">
      <c r="A3943">
        <v>3934</v>
      </c>
      <c r="B3943" s="21">
        <f t="shared" si="61"/>
        <v>0</v>
      </c>
      <c r="C3943">
        <v>1.190918E-4</v>
      </c>
      <c r="E3943">
        <v>0</v>
      </c>
      <c r="F3943">
        <v>0</v>
      </c>
      <c r="G3943">
        <v>0</v>
      </c>
    </row>
    <row r="3944" spans="1:7" x14ac:dyDescent="0.25">
      <c r="A3944">
        <v>3935</v>
      </c>
      <c r="B3944" s="21">
        <f t="shared" si="61"/>
        <v>0</v>
      </c>
      <c r="C3944">
        <v>9.7253599999999986E-5</v>
      </c>
      <c r="E3944">
        <v>0</v>
      </c>
      <c r="F3944">
        <v>0</v>
      </c>
      <c r="G3944">
        <v>0</v>
      </c>
    </row>
    <row r="3945" spans="1:7" x14ac:dyDescent="0.25">
      <c r="A3945">
        <v>3936</v>
      </c>
      <c r="B3945" s="21">
        <f t="shared" si="61"/>
        <v>0</v>
      </c>
      <c r="C3945">
        <v>7.6541199999999998E-5</v>
      </c>
      <c r="E3945">
        <v>0</v>
      </c>
      <c r="F3945">
        <v>0</v>
      </c>
      <c r="G3945">
        <v>0</v>
      </c>
    </row>
    <row r="3946" spans="1:7" x14ac:dyDescent="0.25">
      <c r="A3946">
        <v>3937</v>
      </c>
      <c r="B3946" s="21">
        <f t="shared" si="61"/>
        <v>0</v>
      </c>
      <c r="C3946">
        <v>6.2954900000000003E-5</v>
      </c>
      <c r="E3946">
        <v>0</v>
      </c>
      <c r="F3946">
        <v>0</v>
      </c>
      <c r="G3946">
        <v>0</v>
      </c>
    </row>
    <row r="3947" spans="1:7" x14ac:dyDescent="0.25">
      <c r="A3947">
        <v>3938</v>
      </c>
      <c r="B3947" s="21">
        <f t="shared" si="61"/>
        <v>0</v>
      </c>
      <c r="C3947">
        <v>5.6762299999999997E-5</v>
      </c>
      <c r="E3947">
        <v>0</v>
      </c>
      <c r="F3947">
        <v>0</v>
      </c>
      <c r="G3947">
        <v>0</v>
      </c>
    </row>
    <row r="3948" spans="1:7" x14ac:dyDescent="0.25">
      <c r="A3948">
        <v>3939</v>
      </c>
      <c r="B3948" s="21">
        <f t="shared" si="61"/>
        <v>0</v>
      </c>
      <c r="C3948">
        <v>5.2682900000000003E-5</v>
      </c>
      <c r="E3948">
        <v>0</v>
      </c>
      <c r="F3948">
        <v>0</v>
      </c>
      <c r="G3948">
        <v>0</v>
      </c>
    </row>
    <row r="3949" spans="1:7" x14ac:dyDescent="0.25">
      <c r="A3949">
        <v>3940</v>
      </c>
      <c r="B3949" s="21">
        <f t="shared" si="61"/>
        <v>0</v>
      </c>
      <c r="C3949">
        <v>5.3063599999999998E-5</v>
      </c>
      <c r="E3949">
        <v>0</v>
      </c>
      <c r="F3949">
        <v>0</v>
      </c>
      <c r="G3949">
        <v>0</v>
      </c>
    </row>
    <row r="3950" spans="1:7" x14ac:dyDescent="0.25">
      <c r="A3950">
        <v>3941</v>
      </c>
      <c r="B3950" s="21">
        <f t="shared" si="61"/>
        <v>2.1243710691823903E-2</v>
      </c>
      <c r="C3950">
        <v>5.8493799999999999E-5</v>
      </c>
      <c r="E3950">
        <v>2.1243710691823903E-2</v>
      </c>
      <c r="F3950">
        <v>2.3823898999999999E-2</v>
      </c>
      <c r="G3950">
        <v>1.7452830188679245E-2</v>
      </c>
    </row>
    <row r="3951" spans="1:7" x14ac:dyDescent="0.25">
      <c r="A3951">
        <v>3942</v>
      </c>
      <c r="B3951" s="21">
        <f t="shared" si="61"/>
        <v>3.6103773584905664E-2</v>
      </c>
      <c r="C3951">
        <v>7.1534900000000005E-5</v>
      </c>
      <c r="E3951">
        <v>3.6103773584905664E-2</v>
      </c>
      <c r="F3951">
        <v>3.6498427999999999E-2</v>
      </c>
      <c r="G3951">
        <v>2.3428616352201257E-2</v>
      </c>
    </row>
    <row r="3952" spans="1:7" x14ac:dyDescent="0.25">
      <c r="A3952">
        <v>3943</v>
      </c>
      <c r="B3952" s="21">
        <f t="shared" si="61"/>
        <v>8.2157232704402519E-2</v>
      </c>
      <c r="C3952">
        <v>8.7224599999999992E-5</v>
      </c>
      <c r="E3952">
        <v>8.2157232704402519E-2</v>
      </c>
      <c r="F3952">
        <v>8.3462263999999994E-2</v>
      </c>
      <c r="G3952">
        <v>7.2701257861635213E-2</v>
      </c>
    </row>
    <row r="3953" spans="1:7" x14ac:dyDescent="0.25">
      <c r="A3953">
        <v>3944</v>
      </c>
      <c r="B3953" s="21">
        <f t="shared" si="61"/>
        <v>0.41323899371069178</v>
      </c>
      <c r="C3953">
        <v>1.054707E-4</v>
      </c>
      <c r="E3953">
        <v>0.41323899371069178</v>
      </c>
      <c r="F3953">
        <v>0.36905660400000001</v>
      </c>
      <c r="G3953">
        <v>0.67333333333333323</v>
      </c>
    </row>
    <row r="3954" spans="1:7" x14ac:dyDescent="0.25">
      <c r="A3954">
        <v>3945</v>
      </c>
      <c r="B3954" s="21">
        <f t="shared" si="61"/>
        <v>0.57584905660377361</v>
      </c>
      <c r="C3954">
        <v>1.188473E-4</v>
      </c>
      <c r="E3954">
        <v>0.57584905660377361</v>
      </c>
      <c r="F3954">
        <v>0.45921383599999999</v>
      </c>
      <c r="G3954">
        <v>0.74770440251572323</v>
      </c>
    </row>
    <row r="3955" spans="1:7" x14ac:dyDescent="0.25">
      <c r="A3955">
        <v>3946</v>
      </c>
      <c r="B3955" s="21">
        <f t="shared" si="61"/>
        <v>0.6891509433962264</v>
      </c>
      <c r="C3955">
        <v>1.267711E-4</v>
      </c>
      <c r="E3955">
        <v>0.6891509433962264</v>
      </c>
      <c r="F3955">
        <v>0.53328616399999995</v>
      </c>
      <c r="G3955">
        <v>0.77106918238993716</v>
      </c>
    </row>
    <row r="3956" spans="1:7" x14ac:dyDescent="0.25">
      <c r="A3956">
        <v>3947</v>
      </c>
      <c r="B3956" s="21">
        <f t="shared" si="61"/>
        <v>0.75594339622641515</v>
      </c>
      <c r="C3956">
        <v>1.2727340000000001E-4</v>
      </c>
      <c r="E3956">
        <v>0.75594339622641515</v>
      </c>
      <c r="F3956">
        <v>0.581855346</v>
      </c>
      <c r="G3956">
        <v>0.77842767295597493</v>
      </c>
    </row>
    <row r="3957" spans="1:7" x14ac:dyDescent="0.25">
      <c r="A3957">
        <v>3948</v>
      </c>
      <c r="B3957" s="21">
        <f t="shared" si="61"/>
        <v>0.7787421383647799</v>
      </c>
      <c r="C3957">
        <v>1.2667479999999999E-4</v>
      </c>
      <c r="E3957">
        <v>0.7787421383647799</v>
      </c>
      <c r="F3957">
        <v>0.59987421399999996</v>
      </c>
      <c r="G3957">
        <v>0.77861635220125791</v>
      </c>
    </row>
    <row r="3958" spans="1:7" x14ac:dyDescent="0.25">
      <c r="A3958">
        <v>3949</v>
      </c>
      <c r="B3958" s="21">
        <f t="shared" si="61"/>
        <v>0.74886792452830186</v>
      </c>
      <c r="C3958">
        <v>1.2000779999999999E-4</v>
      </c>
      <c r="E3958">
        <v>0.74886792452830186</v>
      </c>
      <c r="F3958">
        <v>0.57723270400000004</v>
      </c>
      <c r="G3958">
        <v>0.76336477987421381</v>
      </c>
    </row>
    <row r="3959" spans="1:7" x14ac:dyDescent="0.25">
      <c r="A3959">
        <v>3950</v>
      </c>
      <c r="B3959" s="21">
        <f t="shared" si="61"/>
        <v>0.67625786163522017</v>
      </c>
      <c r="C3959">
        <v>1.1104040000000001E-4</v>
      </c>
      <c r="E3959">
        <v>0.67625786163522017</v>
      </c>
      <c r="F3959">
        <v>0.52419811299999997</v>
      </c>
      <c r="G3959">
        <v>0.739874213836478</v>
      </c>
    </row>
    <row r="3960" spans="1:7" x14ac:dyDescent="0.25">
      <c r="A3960">
        <v>3951</v>
      </c>
      <c r="B3960" s="21">
        <f t="shared" si="61"/>
        <v>0.29622012578616352</v>
      </c>
      <c r="C3960">
        <v>1.0292050000000001E-4</v>
      </c>
      <c r="E3960">
        <v>0.29622012578616352</v>
      </c>
      <c r="F3960">
        <v>0.27168239</v>
      </c>
      <c r="G3960">
        <v>0.32364779874213839</v>
      </c>
    </row>
    <row r="3961" spans="1:7" x14ac:dyDescent="0.25">
      <c r="A3961">
        <v>3952</v>
      </c>
      <c r="B3961" s="21">
        <f t="shared" si="61"/>
        <v>0.17507861635220126</v>
      </c>
      <c r="C3961">
        <v>9.98403E-5</v>
      </c>
      <c r="E3961">
        <v>0.17507861635220126</v>
      </c>
      <c r="F3961">
        <v>0.171305031</v>
      </c>
      <c r="G3961">
        <v>0.17672327044025157</v>
      </c>
    </row>
    <row r="3962" spans="1:7" x14ac:dyDescent="0.25">
      <c r="A3962">
        <v>3953</v>
      </c>
      <c r="B3962" s="21">
        <f t="shared" si="61"/>
        <v>4.5311320754716986E-2</v>
      </c>
      <c r="C3962">
        <v>1.022153E-4</v>
      </c>
      <c r="E3962">
        <v>4.5311320754716986E-2</v>
      </c>
      <c r="F3962">
        <v>4.5287736000000002E-2</v>
      </c>
      <c r="G3962">
        <v>3.4044025157232705E-2</v>
      </c>
    </row>
    <row r="3963" spans="1:7" x14ac:dyDescent="0.25">
      <c r="A3963">
        <v>3954</v>
      </c>
      <c r="B3963" s="21">
        <f t="shared" si="61"/>
        <v>3.5547169811320757E-2</v>
      </c>
      <c r="C3963">
        <v>1.063656E-4</v>
      </c>
      <c r="E3963">
        <v>3.5547169811320757E-2</v>
      </c>
      <c r="F3963">
        <v>3.5638364999999998E-2</v>
      </c>
      <c r="G3963">
        <v>2.286761006289308E-2</v>
      </c>
    </row>
    <row r="3964" spans="1:7" x14ac:dyDescent="0.25">
      <c r="A3964">
        <v>3955</v>
      </c>
      <c r="B3964" s="21">
        <f t="shared" si="61"/>
        <v>1.274433962264151E-2</v>
      </c>
      <c r="C3964">
        <v>1.141931E-4</v>
      </c>
      <c r="E3964">
        <v>1.274433962264151E-2</v>
      </c>
      <c r="F3964">
        <v>1.2034591000000001E-2</v>
      </c>
      <c r="G3964">
        <v>1.8607547169811321E-3</v>
      </c>
    </row>
    <row r="3965" spans="1:7" x14ac:dyDescent="0.25">
      <c r="A3965">
        <v>3956</v>
      </c>
      <c r="B3965" s="21">
        <f t="shared" si="61"/>
        <v>0</v>
      </c>
      <c r="C3965">
        <v>1.2383810000000001E-4</v>
      </c>
      <c r="E3965">
        <v>0</v>
      </c>
      <c r="F3965">
        <v>0</v>
      </c>
      <c r="G3965">
        <v>0</v>
      </c>
    </row>
    <row r="3966" spans="1:7" x14ac:dyDescent="0.25">
      <c r="A3966">
        <v>3957</v>
      </c>
      <c r="B3966" s="21">
        <f t="shared" si="61"/>
        <v>0</v>
      </c>
      <c r="C3966">
        <v>1.3032619999999999E-4</v>
      </c>
      <c r="E3966">
        <v>0</v>
      </c>
      <c r="F3966">
        <v>0</v>
      </c>
      <c r="G3966">
        <v>0</v>
      </c>
    </row>
    <row r="3967" spans="1:7" x14ac:dyDescent="0.25">
      <c r="A3967">
        <v>3958</v>
      </c>
      <c r="B3967" s="21">
        <f t="shared" si="61"/>
        <v>0</v>
      </c>
      <c r="C3967">
        <v>1.1278119999999999E-4</v>
      </c>
      <c r="E3967">
        <v>0</v>
      </c>
      <c r="F3967">
        <v>0</v>
      </c>
      <c r="G3967">
        <v>0</v>
      </c>
    </row>
    <row r="3968" spans="1:7" x14ac:dyDescent="0.25">
      <c r="A3968">
        <v>3959</v>
      </c>
      <c r="B3968" s="21">
        <f t="shared" si="61"/>
        <v>0</v>
      </c>
      <c r="C3968">
        <v>8.8052699999999998E-5</v>
      </c>
      <c r="E3968">
        <v>0</v>
      </c>
      <c r="F3968">
        <v>0</v>
      </c>
      <c r="G3968">
        <v>0</v>
      </c>
    </row>
    <row r="3969" spans="1:7" x14ac:dyDescent="0.25">
      <c r="A3969">
        <v>3960</v>
      </c>
      <c r="B3969" s="21">
        <f t="shared" si="61"/>
        <v>0</v>
      </c>
      <c r="C3969">
        <v>6.8055900000000007E-5</v>
      </c>
      <c r="E3969">
        <v>0</v>
      </c>
      <c r="F3969">
        <v>0</v>
      </c>
      <c r="G3969">
        <v>0</v>
      </c>
    </row>
    <row r="3970" spans="1:7" x14ac:dyDescent="0.25">
      <c r="A3970">
        <v>3961</v>
      </c>
      <c r="B3970" s="21">
        <f t="shared" si="61"/>
        <v>0</v>
      </c>
      <c r="C3970">
        <v>5.7079600000000001E-5</v>
      </c>
      <c r="E3970">
        <v>0</v>
      </c>
      <c r="F3970">
        <v>0</v>
      </c>
      <c r="G3970">
        <v>0</v>
      </c>
    </row>
    <row r="3971" spans="1:7" x14ac:dyDescent="0.25">
      <c r="A3971">
        <v>3962</v>
      </c>
      <c r="B3971" s="21">
        <f t="shared" si="61"/>
        <v>0</v>
      </c>
      <c r="C3971">
        <v>5.2067100000000002E-5</v>
      </c>
      <c r="E3971">
        <v>0</v>
      </c>
      <c r="F3971">
        <v>0</v>
      </c>
      <c r="G3971">
        <v>0</v>
      </c>
    </row>
    <row r="3972" spans="1:7" x14ac:dyDescent="0.25">
      <c r="A3972">
        <v>3963</v>
      </c>
      <c r="B3972" s="21">
        <f t="shared" si="61"/>
        <v>0</v>
      </c>
      <c r="C3972">
        <v>5.1273400000000003E-5</v>
      </c>
      <c r="E3972">
        <v>0</v>
      </c>
      <c r="F3972">
        <v>0</v>
      </c>
      <c r="G3972">
        <v>0</v>
      </c>
    </row>
    <row r="3973" spans="1:7" x14ac:dyDescent="0.25">
      <c r="A3973">
        <v>3964</v>
      </c>
      <c r="B3973" s="21">
        <f t="shared" si="61"/>
        <v>0</v>
      </c>
      <c r="C3973">
        <v>5.6295100000000002E-5</v>
      </c>
      <c r="E3973">
        <v>0</v>
      </c>
      <c r="F3973">
        <v>0</v>
      </c>
      <c r="G3973">
        <v>0</v>
      </c>
    </row>
    <row r="3974" spans="1:7" x14ac:dyDescent="0.25">
      <c r="A3974">
        <v>3965</v>
      </c>
      <c r="B3974" s="21">
        <f t="shared" ref="B3974:B4037" si="62">IF(rodzaj=$E$6,E3974,IF(rodzaj=$F$6,F3974,G3974))</f>
        <v>5.4132075471698109E-3</v>
      </c>
      <c r="C3974">
        <v>6.9810699999999992E-5</v>
      </c>
      <c r="E3974">
        <v>5.4132075471698109E-3</v>
      </c>
      <c r="F3974">
        <v>4.1400940000000004E-3</v>
      </c>
      <c r="G3974">
        <v>0</v>
      </c>
    </row>
    <row r="3975" spans="1:7" x14ac:dyDescent="0.25">
      <c r="A3975">
        <v>3966</v>
      </c>
      <c r="B3975" s="21">
        <f t="shared" si="62"/>
        <v>8.9544025157232698E-2</v>
      </c>
      <c r="C3975">
        <v>8.8996600000000001E-5</v>
      </c>
      <c r="E3975">
        <v>8.9544025157232698E-2</v>
      </c>
      <c r="F3975">
        <v>0.122147799</v>
      </c>
      <c r="G3975">
        <v>0.16152830188679243</v>
      </c>
    </row>
    <row r="3976" spans="1:7" x14ac:dyDescent="0.25">
      <c r="A3976">
        <v>3967</v>
      </c>
      <c r="B3976" s="21">
        <f t="shared" si="62"/>
        <v>0.23326415094339623</v>
      </c>
      <c r="C3976">
        <v>1.024227E-4</v>
      </c>
      <c r="E3976">
        <v>0.23326415094339623</v>
      </c>
      <c r="F3976">
        <v>0.29220125800000002</v>
      </c>
      <c r="G3976">
        <v>0.49761006289308179</v>
      </c>
    </row>
    <row r="3977" spans="1:7" x14ac:dyDescent="0.25">
      <c r="A3977">
        <v>3968</v>
      </c>
      <c r="B3977" s="21">
        <f t="shared" si="62"/>
        <v>0.40474842767295593</v>
      </c>
      <c r="C3977">
        <v>1.08977E-4</v>
      </c>
      <c r="E3977">
        <v>0.40474842767295593</v>
      </c>
      <c r="F3977">
        <v>0.36349056600000001</v>
      </c>
      <c r="G3977">
        <v>0.65471698113207544</v>
      </c>
    </row>
    <row r="3978" spans="1:7" x14ac:dyDescent="0.25">
      <c r="A3978">
        <v>3969</v>
      </c>
      <c r="B3978" s="21">
        <f t="shared" si="62"/>
        <v>0.56150943396226416</v>
      </c>
      <c r="C3978">
        <v>1.087546E-4</v>
      </c>
      <c r="E3978">
        <v>0.56150943396226416</v>
      </c>
      <c r="F3978">
        <v>0.451289308</v>
      </c>
      <c r="G3978">
        <v>0.72729559748427675</v>
      </c>
    </row>
    <row r="3979" spans="1:7" x14ac:dyDescent="0.25">
      <c r="A3979">
        <v>3970</v>
      </c>
      <c r="B3979" s="21">
        <f t="shared" si="62"/>
        <v>0.67591194968553459</v>
      </c>
      <c r="C3979">
        <v>1.040443E-4</v>
      </c>
      <c r="E3979">
        <v>0.67591194968553459</v>
      </c>
      <c r="F3979">
        <v>0.52539308200000001</v>
      </c>
      <c r="G3979">
        <v>0.75632075471698113</v>
      </c>
    </row>
    <row r="3980" spans="1:7" x14ac:dyDescent="0.25">
      <c r="A3980">
        <v>3971</v>
      </c>
      <c r="B3980" s="21">
        <f t="shared" si="62"/>
        <v>0.74298742138364771</v>
      </c>
      <c r="C3980">
        <v>1.0277530000000001E-4</v>
      </c>
      <c r="E3980">
        <v>0.74298742138364771</v>
      </c>
      <c r="F3980">
        <v>0.57309748400000005</v>
      </c>
      <c r="G3980">
        <v>0.76531446540880499</v>
      </c>
    </row>
    <row r="3981" spans="1:7" x14ac:dyDescent="0.25">
      <c r="A3981">
        <v>3972</v>
      </c>
      <c r="B3981" s="21">
        <f t="shared" si="62"/>
        <v>0.75628930817610063</v>
      </c>
      <c r="C3981">
        <v>1.009405E-4</v>
      </c>
      <c r="E3981">
        <v>0.75628930817610063</v>
      </c>
      <c r="F3981">
        <v>0.58382075499999997</v>
      </c>
      <c r="G3981">
        <v>0.75625786163522013</v>
      </c>
    </row>
    <row r="3982" spans="1:7" x14ac:dyDescent="0.25">
      <c r="A3982">
        <v>3973</v>
      </c>
      <c r="B3982" s="21">
        <f t="shared" si="62"/>
        <v>0.56981132075471697</v>
      </c>
      <c r="C3982">
        <v>1.0229190000000001E-4</v>
      </c>
      <c r="E3982">
        <v>0.56981132075471697</v>
      </c>
      <c r="F3982">
        <v>0.46198113200000002</v>
      </c>
      <c r="G3982">
        <v>0.58150943396226418</v>
      </c>
    </row>
    <row r="3983" spans="1:7" x14ac:dyDescent="0.25">
      <c r="A3983">
        <v>3974</v>
      </c>
      <c r="B3983" s="21">
        <f t="shared" si="62"/>
        <v>0.17133018867924529</v>
      </c>
      <c r="C3983">
        <v>1.024404E-4</v>
      </c>
      <c r="E3983">
        <v>0.17133018867924529</v>
      </c>
      <c r="F3983">
        <v>0.166273585</v>
      </c>
      <c r="G3983">
        <v>0.17287735849056604</v>
      </c>
    </row>
    <row r="3984" spans="1:7" x14ac:dyDescent="0.25">
      <c r="A3984">
        <v>3975</v>
      </c>
      <c r="B3984" s="21">
        <f t="shared" si="62"/>
        <v>3.5669811320754717E-2</v>
      </c>
      <c r="C3984">
        <v>1.077992E-4</v>
      </c>
      <c r="E3984">
        <v>3.5669811320754717E-2</v>
      </c>
      <c r="F3984">
        <v>3.5863208000000001E-2</v>
      </c>
      <c r="G3984">
        <v>3.2622641509433961E-2</v>
      </c>
    </row>
    <row r="3985" spans="1:7" x14ac:dyDescent="0.25">
      <c r="A3985">
        <v>3976</v>
      </c>
      <c r="B3985" s="21">
        <f t="shared" si="62"/>
        <v>3.128364779874214E-2</v>
      </c>
      <c r="C3985">
        <v>1.0993960000000001E-4</v>
      </c>
      <c r="E3985">
        <v>3.128364779874214E-2</v>
      </c>
      <c r="F3985">
        <v>3.1424528E-2</v>
      </c>
      <c r="G3985">
        <v>2.5099056603773585E-2</v>
      </c>
    </row>
    <row r="3986" spans="1:7" x14ac:dyDescent="0.25">
      <c r="A3986">
        <v>3977</v>
      </c>
      <c r="B3986" s="21">
        <f t="shared" si="62"/>
        <v>2.8883962264150943E-2</v>
      </c>
      <c r="C3986">
        <v>1.120539E-4</v>
      </c>
      <c r="E3986">
        <v>2.8883962264150943E-2</v>
      </c>
      <c r="F3986">
        <v>2.8704403E-2</v>
      </c>
      <c r="G3986">
        <v>1.9203773584905659E-2</v>
      </c>
    </row>
    <row r="3987" spans="1:7" x14ac:dyDescent="0.25">
      <c r="A3987">
        <v>3978</v>
      </c>
      <c r="B3987" s="21">
        <f t="shared" si="62"/>
        <v>7.3952830188679236E-2</v>
      </c>
      <c r="C3987">
        <v>1.165979E-4</v>
      </c>
      <c r="E3987">
        <v>7.3952830188679236E-2</v>
      </c>
      <c r="F3987">
        <v>7.9789308000000003E-2</v>
      </c>
      <c r="G3987">
        <v>7.3396226415094343E-2</v>
      </c>
    </row>
    <row r="3988" spans="1:7" x14ac:dyDescent="0.25">
      <c r="A3988">
        <v>3979</v>
      </c>
      <c r="B3988" s="21">
        <f t="shared" si="62"/>
        <v>4.7710691823899372E-2</v>
      </c>
      <c r="C3988">
        <v>1.2315589999999999E-4</v>
      </c>
      <c r="E3988">
        <v>4.7710691823899372E-2</v>
      </c>
      <c r="F3988">
        <v>7.2325472000000002E-2</v>
      </c>
      <c r="G3988">
        <v>0.10814779874213837</v>
      </c>
    </row>
    <row r="3989" spans="1:7" x14ac:dyDescent="0.25">
      <c r="A3989">
        <v>3980</v>
      </c>
      <c r="B3989" s="21">
        <f t="shared" si="62"/>
        <v>0</v>
      </c>
      <c r="C3989">
        <v>1.336292E-4</v>
      </c>
      <c r="E3989">
        <v>0</v>
      </c>
      <c r="F3989">
        <v>0</v>
      </c>
      <c r="G3989">
        <v>0</v>
      </c>
    </row>
    <row r="3990" spans="1:7" x14ac:dyDescent="0.25">
      <c r="A3990">
        <v>3981</v>
      </c>
      <c r="B3990" s="21">
        <f t="shared" si="62"/>
        <v>0</v>
      </c>
      <c r="C3990">
        <v>1.4166059999999998E-4</v>
      </c>
      <c r="E3990">
        <v>0</v>
      </c>
      <c r="F3990">
        <v>0</v>
      </c>
      <c r="G3990">
        <v>0</v>
      </c>
    </row>
    <row r="3991" spans="1:7" x14ac:dyDescent="0.25">
      <c r="A3991">
        <v>3982</v>
      </c>
      <c r="B3991" s="21">
        <f t="shared" si="62"/>
        <v>0</v>
      </c>
      <c r="C3991">
        <v>1.237969E-4</v>
      </c>
      <c r="E3991">
        <v>0</v>
      </c>
      <c r="F3991">
        <v>0</v>
      </c>
      <c r="G3991">
        <v>0</v>
      </c>
    </row>
    <row r="3992" spans="1:7" x14ac:dyDescent="0.25">
      <c r="A3992">
        <v>3983</v>
      </c>
      <c r="B3992" s="21">
        <f t="shared" si="62"/>
        <v>0</v>
      </c>
      <c r="C3992">
        <v>9.0764099999999994E-5</v>
      </c>
      <c r="E3992">
        <v>0</v>
      </c>
      <c r="F3992">
        <v>0</v>
      </c>
      <c r="G3992">
        <v>0</v>
      </c>
    </row>
    <row r="3993" spans="1:7" x14ac:dyDescent="0.25">
      <c r="A3993">
        <v>3984</v>
      </c>
      <c r="B3993" s="21">
        <f t="shared" si="62"/>
        <v>0</v>
      </c>
      <c r="C3993">
        <v>6.8248699999999996E-5</v>
      </c>
      <c r="E3993">
        <v>0</v>
      </c>
      <c r="F3993">
        <v>0</v>
      </c>
      <c r="G3993">
        <v>0</v>
      </c>
    </row>
    <row r="3994" spans="1:7" x14ac:dyDescent="0.25">
      <c r="A3994">
        <v>3985</v>
      </c>
      <c r="B3994" s="21">
        <f t="shared" si="62"/>
        <v>0</v>
      </c>
      <c r="C3994">
        <v>5.7009999999999998E-5</v>
      </c>
      <c r="E3994">
        <v>0</v>
      </c>
      <c r="F3994">
        <v>0</v>
      </c>
      <c r="G3994">
        <v>0</v>
      </c>
    </row>
    <row r="3995" spans="1:7" x14ac:dyDescent="0.25">
      <c r="A3995">
        <v>3986</v>
      </c>
      <c r="B3995" s="21">
        <f t="shared" si="62"/>
        <v>0</v>
      </c>
      <c r="C3995">
        <v>5.1996999999999997E-5</v>
      </c>
      <c r="E3995">
        <v>0</v>
      </c>
      <c r="F3995">
        <v>0</v>
      </c>
      <c r="G3995">
        <v>0</v>
      </c>
    </row>
    <row r="3996" spans="1:7" x14ac:dyDescent="0.25">
      <c r="A3996">
        <v>3987</v>
      </c>
      <c r="B3996" s="21">
        <f t="shared" si="62"/>
        <v>0</v>
      </c>
      <c r="C3996">
        <v>5.1764899999999996E-5</v>
      </c>
      <c r="E3996">
        <v>0</v>
      </c>
      <c r="F3996">
        <v>0</v>
      </c>
      <c r="G3996">
        <v>0</v>
      </c>
    </row>
    <row r="3997" spans="1:7" x14ac:dyDescent="0.25">
      <c r="A3997">
        <v>3988</v>
      </c>
      <c r="B3997" s="21">
        <f t="shared" si="62"/>
        <v>0</v>
      </c>
      <c r="C3997">
        <v>5.8217399999999996E-5</v>
      </c>
      <c r="E3997">
        <v>0</v>
      </c>
      <c r="F3997">
        <v>0</v>
      </c>
      <c r="G3997">
        <v>0</v>
      </c>
    </row>
    <row r="3998" spans="1:7" x14ac:dyDescent="0.25">
      <c r="A3998">
        <v>3989</v>
      </c>
      <c r="B3998" s="21">
        <f t="shared" si="62"/>
        <v>4.5500000000000002E-3</v>
      </c>
      <c r="C3998">
        <v>7.2363300000000006E-5</v>
      </c>
      <c r="E3998">
        <v>4.5500000000000002E-3</v>
      </c>
      <c r="F3998">
        <v>3.2161949999999998E-3</v>
      </c>
      <c r="G3998">
        <v>0</v>
      </c>
    </row>
    <row r="3999" spans="1:7" x14ac:dyDescent="0.25">
      <c r="A3999">
        <v>3990</v>
      </c>
      <c r="B3999" s="21">
        <f t="shared" si="62"/>
        <v>2.0957547169811321E-2</v>
      </c>
      <c r="C3999">
        <v>9.0514999999999997E-5</v>
      </c>
      <c r="E3999">
        <v>2.0957547169811321E-2</v>
      </c>
      <c r="F3999">
        <v>2.0121068999999998E-2</v>
      </c>
      <c r="G3999">
        <v>8.5933962264150947E-3</v>
      </c>
    </row>
    <row r="4000" spans="1:7" x14ac:dyDescent="0.25">
      <c r="A4000">
        <v>3991</v>
      </c>
      <c r="B4000" s="21">
        <f t="shared" si="62"/>
        <v>3.5540880503144655E-2</v>
      </c>
      <c r="C4000">
        <v>1.025136E-4</v>
      </c>
      <c r="E4000">
        <v>3.5540880503144655E-2</v>
      </c>
      <c r="F4000">
        <v>3.5327044000000002E-2</v>
      </c>
      <c r="G4000">
        <v>2.4088993710691821E-2</v>
      </c>
    </row>
    <row r="4001" spans="1:7" x14ac:dyDescent="0.25">
      <c r="A4001">
        <v>3992</v>
      </c>
      <c r="B4001" s="21">
        <f t="shared" si="62"/>
        <v>0.15042138364779872</v>
      </c>
      <c r="C4001">
        <v>1.040863E-4</v>
      </c>
      <c r="E4001">
        <v>0.15042138364779872</v>
      </c>
      <c r="F4001">
        <v>0.14860377399999999</v>
      </c>
      <c r="G4001">
        <v>0.14683962264150943</v>
      </c>
    </row>
    <row r="4002" spans="1:7" x14ac:dyDescent="0.25">
      <c r="A4002">
        <v>3993</v>
      </c>
      <c r="B4002" s="21">
        <f t="shared" si="62"/>
        <v>0.18362578616352199</v>
      </c>
      <c r="C4002">
        <v>1.045739E-4</v>
      </c>
      <c r="E4002">
        <v>0.18362578616352199</v>
      </c>
      <c r="F4002">
        <v>0.17866352199999999</v>
      </c>
      <c r="G4002">
        <v>0.18219182389937108</v>
      </c>
    </row>
    <row r="4003" spans="1:7" x14ac:dyDescent="0.25">
      <c r="A4003">
        <v>3994</v>
      </c>
      <c r="B4003" s="21">
        <f t="shared" si="62"/>
        <v>0.57660377358490567</v>
      </c>
      <c r="C4003">
        <v>1.048206E-4</v>
      </c>
      <c r="E4003">
        <v>0.57660377358490567</v>
      </c>
      <c r="F4003">
        <v>0.46471698099999997</v>
      </c>
      <c r="G4003">
        <v>0.64025157232704399</v>
      </c>
    </row>
    <row r="4004" spans="1:7" x14ac:dyDescent="0.25">
      <c r="A4004">
        <v>3995</v>
      </c>
      <c r="B4004" s="21">
        <f t="shared" si="62"/>
        <v>0.58839622641509426</v>
      </c>
      <c r="C4004">
        <v>1.0428750000000001E-4</v>
      </c>
      <c r="E4004">
        <v>0.58839622641509426</v>
      </c>
      <c r="F4004">
        <v>0.47630503099999999</v>
      </c>
      <c r="G4004">
        <v>0.60584905660377353</v>
      </c>
    </row>
    <row r="4005" spans="1:7" x14ac:dyDescent="0.25">
      <c r="A4005">
        <v>3996</v>
      </c>
      <c r="B4005" s="21">
        <f t="shared" si="62"/>
        <v>0.28210377358490568</v>
      </c>
      <c r="C4005">
        <v>1.0431440000000001E-4</v>
      </c>
      <c r="E4005">
        <v>0.28210377358490568</v>
      </c>
      <c r="F4005">
        <v>0.26569182400000002</v>
      </c>
      <c r="G4005">
        <v>0.28944968553459122</v>
      </c>
    </row>
    <row r="4006" spans="1:7" x14ac:dyDescent="0.25">
      <c r="A4006">
        <v>3997</v>
      </c>
      <c r="B4006" s="21">
        <f t="shared" si="62"/>
        <v>0.28259119496855345</v>
      </c>
      <c r="C4006">
        <v>1.0574009999999999E-4</v>
      </c>
      <c r="E4006">
        <v>0.28259119496855345</v>
      </c>
      <c r="F4006">
        <v>0.26595911900000002</v>
      </c>
      <c r="G4006">
        <v>0.28949999999999998</v>
      </c>
    </row>
    <row r="4007" spans="1:7" x14ac:dyDescent="0.25">
      <c r="A4007">
        <v>3998</v>
      </c>
      <c r="B4007" s="21">
        <f t="shared" si="62"/>
        <v>0.63116352201257864</v>
      </c>
      <c r="C4007">
        <v>1.0478609999999999E-4</v>
      </c>
      <c r="E4007">
        <v>0.63116352201257864</v>
      </c>
      <c r="F4007">
        <v>0.498569182</v>
      </c>
      <c r="G4007">
        <v>0.68842767295597473</v>
      </c>
    </row>
    <row r="4008" spans="1:7" x14ac:dyDescent="0.25">
      <c r="A4008">
        <v>3999</v>
      </c>
      <c r="B4008" s="21">
        <f t="shared" si="62"/>
        <v>0.5354088050314465</v>
      </c>
      <c r="C4008">
        <v>1.0828069999999999E-4</v>
      </c>
      <c r="E4008">
        <v>0.5354088050314465</v>
      </c>
      <c r="F4008">
        <v>0.43498427699999997</v>
      </c>
      <c r="G4008">
        <v>0.66069182389937109</v>
      </c>
    </row>
    <row r="4009" spans="1:7" x14ac:dyDescent="0.25">
      <c r="A4009">
        <v>4000</v>
      </c>
      <c r="B4009" s="21">
        <f t="shared" si="62"/>
        <v>7.4292452830188677E-2</v>
      </c>
      <c r="C4009">
        <v>1.1269309999999999E-4</v>
      </c>
      <c r="E4009">
        <v>7.4292452830188677E-2</v>
      </c>
      <c r="F4009">
        <v>7.3999999999999996E-2</v>
      </c>
      <c r="G4009">
        <v>6.6531446540880501E-2</v>
      </c>
    </row>
    <row r="4010" spans="1:7" x14ac:dyDescent="0.25">
      <c r="A4010">
        <v>4001</v>
      </c>
      <c r="B4010" s="21">
        <f t="shared" si="62"/>
        <v>2.8758805031446542E-2</v>
      </c>
      <c r="C4010">
        <v>1.1570989999999999E-4</v>
      </c>
      <c r="E4010">
        <v>2.8758805031446542E-2</v>
      </c>
      <c r="F4010">
        <v>2.8580188999999999E-2</v>
      </c>
      <c r="G4010">
        <v>1.9130817610062894E-2</v>
      </c>
    </row>
    <row r="4011" spans="1:7" x14ac:dyDescent="0.25">
      <c r="A4011">
        <v>4002</v>
      </c>
      <c r="B4011" s="21">
        <f t="shared" si="62"/>
        <v>2.3672955974842768E-2</v>
      </c>
      <c r="C4011">
        <v>1.2207099999999999E-4</v>
      </c>
      <c r="E4011">
        <v>2.3672955974842768E-2</v>
      </c>
      <c r="F4011">
        <v>2.3025157000000001E-2</v>
      </c>
      <c r="G4011">
        <v>1.1571383647798741E-2</v>
      </c>
    </row>
    <row r="4012" spans="1:7" x14ac:dyDescent="0.25">
      <c r="A4012">
        <v>4003</v>
      </c>
      <c r="B4012" s="21">
        <f t="shared" si="62"/>
        <v>9.6119496855345907E-3</v>
      </c>
      <c r="C4012">
        <v>1.3073110000000001E-4</v>
      </c>
      <c r="E4012">
        <v>9.6119496855345907E-3</v>
      </c>
      <c r="F4012">
        <v>8.4490569999999994E-3</v>
      </c>
      <c r="G4012">
        <v>0</v>
      </c>
    </row>
    <row r="4013" spans="1:7" x14ac:dyDescent="0.25">
      <c r="A4013">
        <v>4004</v>
      </c>
      <c r="B4013" s="21">
        <f t="shared" si="62"/>
        <v>0</v>
      </c>
      <c r="C4013">
        <v>1.36873E-4</v>
      </c>
      <c r="E4013">
        <v>0</v>
      </c>
      <c r="F4013">
        <v>0</v>
      </c>
      <c r="G4013">
        <v>0</v>
      </c>
    </row>
    <row r="4014" spans="1:7" x14ac:dyDescent="0.25">
      <c r="A4014">
        <v>4005</v>
      </c>
      <c r="B4014" s="21">
        <f t="shared" si="62"/>
        <v>0</v>
      </c>
      <c r="C4014">
        <v>1.383314E-4</v>
      </c>
      <c r="E4014">
        <v>0</v>
      </c>
      <c r="F4014">
        <v>0</v>
      </c>
      <c r="G4014">
        <v>0</v>
      </c>
    </row>
    <row r="4015" spans="1:7" x14ac:dyDescent="0.25">
      <c r="A4015">
        <v>4006</v>
      </c>
      <c r="B4015" s="21">
        <f t="shared" si="62"/>
        <v>0</v>
      </c>
      <c r="C4015">
        <v>1.186696E-4</v>
      </c>
      <c r="E4015">
        <v>0</v>
      </c>
      <c r="F4015">
        <v>0</v>
      </c>
      <c r="G4015">
        <v>0</v>
      </c>
    </row>
    <row r="4016" spans="1:7" x14ac:dyDescent="0.25">
      <c r="A4016">
        <v>4007</v>
      </c>
      <c r="B4016" s="21">
        <f t="shared" si="62"/>
        <v>0</v>
      </c>
      <c r="C4016">
        <v>8.7503099999999999E-5</v>
      </c>
      <c r="E4016">
        <v>0</v>
      </c>
      <c r="F4016">
        <v>0</v>
      </c>
      <c r="G4016">
        <v>0</v>
      </c>
    </row>
    <row r="4017" spans="1:7" x14ac:dyDescent="0.25">
      <c r="A4017">
        <v>4008</v>
      </c>
      <c r="B4017" s="21">
        <f t="shared" si="62"/>
        <v>0</v>
      </c>
      <c r="C4017">
        <v>6.7267599999999993E-5</v>
      </c>
      <c r="E4017">
        <v>0</v>
      </c>
      <c r="F4017">
        <v>0</v>
      </c>
      <c r="G4017">
        <v>0</v>
      </c>
    </row>
    <row r="4018" spans="1:7" x14ac:dyDescent="0.25">
      <c r="A4018">
        <v>4009</v>
      </c>
      <c r="B4018" s="21">
        <f t="shared" si="62"/>
        <v>0</v>
      </c>
      <c r="C4018">
        <v>5.6958899999999994E-5</v>
      </c>
      <c r="E4018">
        <v>0</v>
      </c>
      <c r="F4018">
        <v>0</v>
      </c>
      <c r="G4018">
        <v>0</v>
      </c>
    </row>
    <row r="4019" spans="1:7" x14ac:dyDescent="0.25">
      <c r="A4019">
        <v>4010</v>
      </c>
      <c r="B4019" s="21">
        <f t="shared" si="62"/>
        <v>0</v>
      </c>
      <c r="C4019">
        <v>5.3256499999999994E-5</v>
      </c>
      <c r="E4019">
        <v>0</v>
      </c>
      <c r="F4019">
        <v>0</v>
      </c>
      <c r="G4019">
        <v>0</v>
      </c>
    </row>
    <row r="4020" spans="1:7" x14ac:dyDescent="0.25">
      <c r="A4020">
        <v>4011</v>
      </c>
      <c r="B4020" s="21">
        <f t="shared" si="62"/>
        <v>0</v>
      </c>
      <c r="C4020">
        <v>5.2027100000000002E-5</v>
      </c>
      <c r="E4020">
        <v>0</v>
      </c>
      <c r="F4020">
        <v>0</v>
      </c>
      <c r="G4020">
        <v>0</v>
      </c>
    </row>
    <row r="4021" spans="1:7" x14ac:dyDescent="0.25">
      <c r="A4021">
        <v>4012</v>
      </c>
      <c r="B4021" s="21">
        <f t="shared" si="62"/>
        <v>0</v>
      </c>
      <c r="C4021">
        <v>5.8622299999999996E-5</v>
      </c>
      <c r="E4021">
        <v>0</v>
      </c>
      <c r="F4021">
        <v>0</v>
      </c>
      <c r="G4021">
        <v>0</v>
      </c>
    </row>
    <row r="4022" spans="1:7" x14ac:dyDescent="0.25">
      <c r="A4022">
        <v>4013</v>
      </c>
      <c r="B4022" s="21">
        <f t="shared" si="62"/>
        <v>7.9103773584905668E-3</v>
      </c>
      <c r="C4022">
        <v>7.0935799999999999E-5</v>
      </c>
      <c r="E4022">
        <v>7.9103773584905668E-3</v>
      </c>
      <c r="F4022">
        <v>6.9249999999999997E-3</v>
      </c>
      <c r="G4022">
        <v>0</v>
      </c>
    </row>
    <row r="4023" spans="1:7" x14ac:dyDescent="0.25">
      <c r="A4023">
        <v>4014</v>
      </c>
      <c r="B4023" s="21">
        <f t="shared" si="62"/>
        <v>3.4022012578616354E-2</v>
      </c>
      <c r="C4023">
        <v>8.9995799999999996E-5</v>
      </c>
      <c r="E4023">
        <v>3.4022012578616354E-2</v>
      </c>
      <c r="F4023">
        <v>3.422327E-2</v>
      </c>
      <c r="G4023">
        <v>2.1306603773584905E-2</v>
      </c>
    </row>
    <row r="4024" spans="1:7" x14ac:dyDescent="0.25">
      <c r="A4024">
        <v>4015</v>
      </c>
      <c r="B4024" s="21">
        <f t="shared" si="62"/>
        <v>0.11133647798742138</v>
      </c>
      <c r="C4024">
        <v>1.055748E-4</v>
      </c>
      <c r="E4024">
        <v>0.11133647798742138</v>
      </c>
      <c r="F4024">
        <v>0.114745283</v>
      </c>
      <c r="G4024">
        <v>0.10935849056603773</v>
      </c>
    </row>
    <row r="4025" spans="1:7" x14ac:dyDescent="0.25">
      <c r="A4025">
        <v>4016</v>
      </c>
      <c r="B4025" s="21">
        <f t="shared" si="62"/>
        <v>0.34283018867924531</v>
      </c>
      <c r="C4025">
        <v>1.0544390000000001E-4</v>
      </c>
      <c r="E4025">
        <v>0.34283018867924531</v>
      </c>
      <c r="F4025">
        <v>0.31779874200000002</v>
      </c>
      <c r="G4025">
        <v>0.51245283018867926</v>
      </c>
    </row>
    <row r="4026" spans="1:7" x14ac:dyDescent="0.25">
      <c r="A4026">
        <v>4017</v>
      </c>
      <c r="B4026" s="21">
        <f t="shared" si="62"/>
        <v>0.57669811320754716</v>
      </c>
      <c r="C4026">
        <v>1.043087E-4</v>
      </c>
      <c r="E4026">
        <v>0.57669811320754716</v>
      </c>
      <c r="F4026">
        <v>0.45918239</v>
      </c>
      <c r="G4026">
        <v>0.75069182389937106</v>
      </c>
    </row>
    <row r="4027" spans="1:7" x14ac:dyDescent="0.25">
      <c r="A4027">
        <v>4018</v>
      </c>
      <c r="B4027" s="21">
        <f t="shared" si="62"/>
        <v>0.6555031446540881</v>
      </c>
      <c r="C4027">
        <v>1.0502270000000001E-4</v>
      </c>
      <c r="E4027">
        <v>0.6555031446540881</v>
      </c>
      <c r="F4027">
        <v>0.51218553499999997</v>
      </c>
      <c r="G4027">
        <v>0.73349056603773588</v>
      </c>
    </row>
    <row r="4028" spans="1:7" x14ac:dyDescent="0.25">
      <c r="A4028">
        <v>4019</v>
      </c>
      <c r="B4028" s="21">
        <f t="shared" si="62"/>
        <v>0.75644654088050312</v>
      </c>
      <c r="C4028">
        <v>1.0177130000000001E-4</v>
      </c>
      <c r="E4028">
        <v>0.75644654088050312</v>
      </c>
      <c r="F4028">
        <v>0.58256289299999997</v>
      </c>
      <c r="G4028">
        <v>0.77933962264150947</v>
      </c>
    </row>
    <row r="4029" spans="1:7" x14ac:dyDescent="0.25">
      <c r="A4029">
        <v>4020</v>
      </c>
      <c r="B4029" s="21">
        <f t="shared" si="62"/>
        <v>0.73298742138364781</v>
      </c>
      <c r="C4029">
        <v>1.022369E-4</v>
      </c>
      <c r="E4029">
        <v>0.73298742138364781</v>
      </c>
      <c r="F4029">
        <v>0.5675</v>
      </c>
      <c r="G4029">
        <v>0.7330817610062893</v>
      </c>
    </row>
    <row r="4030" spans="1:7" x14ac:dyDescent="0.25">
      <c r="A4030">
        <v>4021</v>
      </c>
      <c r="B4030" s="21">
        <f t="shared" si="62"/>
        <v>0.74194968553459117</v>
      </c>
      <c r="C4030">
        <v>1.0247860000000001E-4</v>
      </c>
      <c r="E4030">
        <v>0.74194968553459117</v>
      </c>
      <c r="F4030">
        <v>0.57270440300000003</v>
      </c>
      <c r="G4030">
        <v>0.75597484276729565</v>
      </c>
    </row>
    <row r="4031" spans="1:7" x14ac:dyDescent="0.25">
      <c r="A4031">
        <v>4022</v>
      </c>
      <c r="B4031" s="21">
        <f t="shared" si="62"/>
        <v>0.66761006289308178</v>
      </c>
      <c r="C4031">
        <v>1.0405810000000001E-4</v>
      </c>
      <c r="E4031">
        <v>0.66761006289308178</v>
      </c>
      <c r="F4031">
        <v>0.518616352</v>
      </c>
      <c r="G4031">
        <v>0.72955974842767291</v>
      </c>
    </row>
    <row r="4032" spans="1:7" x14ac:dyDescent="0.25">
      <c r="A4032">
        <v>4023</v>
      </c>
      <c r="B4032" s="21">
        <f t="shared" si="62"/>
        <v>0.43553459119496857</v>
      </c>
      <c r="C4032">
        <v>1.0928440000000001E-4</v>
      </c>
      <c r="E4032">
        <v>0.43553459119496857</v>
      </c>
      <c r="F4032">
        <v>0.370172956</v>
      </c>
      <c r="G4032">
        <v>0.51955974842767294</v>
      </c>
    </row>
    <row r="4033" spans="1:7" x14ac:dyDescent="0.25">
      <c r="A4033">
        <v>4024</v>
      </c>
      <c r="B4033" s="21">
        <f t="shared" si="62"/>
        <v>0.20686477987421384</v>
      </c>
      <c r="C4033">
        <v>1.1152160000000001E-4</v>
      </c>
      <c r="E4033">
        <v>0.20686477987421384</v>
      </c>
      <c r="F4033">
        <v>0.19855345899999999</v>
      </c>
      <c r="G4033">
        <v>0.23327672955974843</v>
      </c>
    </row>
    <row r="4034" spans="1:7" x14ac:dyDescent="0.25">
      <c r="A4034">
        <v>4025</v>
      </c>
      <c r="B4034" s="21">
        <f t="shared" si="62"/>
        <v>5.8974842767295595E-2</v>
      </c>
      <c r="C4034">
        <v>1.161457E-4</v>
      </c>
      <c r="E4034">
        <v>5.8974842767295595E-2</v>
      </c>
      <c r="F4034">
        <v>5.9182390000000001E-2</v>
      </c>
      <c r="G4034">
        <v>4.8606918238993706E-2</v>
      </c>
    </row>
    <row r="4035" spans="1:7" x14ac:dyDescent="0.25">
      <c r="A4035">
        <v>4026</v>
      </c>
      <c r="B4035" s="21">
        <f t="shared" si="62"/>
        <v>4.3770440251572326E-2</v>
      </c>
      <c r="C4035">
        <v>1.2138499999999999E-4</v>
      </c>
      <c r="E4035">
        <v>4.3770440251572326E-2</v>
      </c>
      <c r="F4035">
        <v>4.4551886999999998E-2</v>
      </c>
      <c r="G4035">
        <v>3.1751572327044023E-2</v>
      </c>
    </row>
    <row r="4036" spans="1:7" x14ac:dyDescent="0.25">
      <c r="A4036">
        <v>4027</v>
      </c>
      <c r="B4036" s="21">
        <f t="shared" si="62"/>
        <v>1.4251257861635221E-2</v>
      </c>
      <c r="C4036">
        <v>1.284612E-4</v>
      </c>
      <c r="E4036">
        <v>1.4251257861635221E-2</v>
      </c>
      <c r="F4036">
        <v>1.3747799E-2</v>
      </c>
      <c r="G4036">
        <v>3.5691823899371066E-3</v>
      </c>
    </row>
    <row r="4037" spans="1:7" x14ac:dyDescent="0.25">
      <c r="A4037">
        <v>4028</v>
      </c>
      <c r="B4037" s="21">
        <f t="shared" si="62"/>
        <v>0</v>
      </c>
      <c r="C4037">
        <v>1.3541209999999999E-4</v>
      </c>
      <c r="E4037">
        <v>0</v>
      </c>
      <c r="F4037">
        <v>0</v>
      </c>
      <c r="G4037">
        <v>0</v>
      </c>
    </row>
    <row r="4038" spans="1:7" x14ac:dyDescent="0.25">
      <c r="A4038">
        <v>4029</v>
      </c>
      <c r="B4038" s="21">
        <f t="shared" ref="B4038:B4101" si="63">IF(rodzaj=$E$6,E4038,IF(rodzaj=$F$6,F4038,G4038))</f>
        <v>0</v>
      </c>
      <c r="C4038">
        <v>1.4085440000000002E-4</v>
      </c>
      <c r="E4038">
        <v>0</v>
      </c>
      <c r="F4038">
        <v>0</v>
      </c>
      <c r="G4038">
        <v>0</v>
      </c>
    </row>
    <row r="4039" spans="1:7" x14ac:dyDescent="0.25">
      <c r="A4039">
        <v>4030</v>
      </c>
      <c r="B4039" s="21">
        <f t="shared" si="63"/>
        <v>0</v>
      </c>
      <c r="C4039">
        <v>1.218299E-4</v>
      </c>
      <c r="E4039">
        <v>0</v>
      </c>
      <c r="F4039">
        <v>0</v>
      </c>
      <c r="G4039">
        <v>0</v>
      </c>
    </row>
    <row r="4040" spans="1:7" x14ac:dyDescent="0.25">
      <c r="A4040">
        <v>4031</v>
      </c>
      <c r="B4040" s="21">
        <f t="shared" si="63"/>
        <v>0</v>
      </c>
      <c r="C4040">
        <v>9.1315099999999996E-5</v>
      </c>
      <c r="E4040">
        <v>0</v>
      </c>
      <c r="F4040">
        <v>0</v>
      </c>
      <c r="G4040">
        <v>0</v>
      </c>
    </row>
    <row r="4041" spans="1:7" x14ac:dyDescent="0.25">
      <c r="A4041">
        <v>4032</v>
      </c>
      <c r="B4041" s="21">
        <f t="shared" si="63"/>
        <v>0</v>
      </c>
      <c r="C4041">
        <v>6.9841300000000005E-5</v>
      </c>
      <c r="E4041">
        <v>0</v>
      </c>
      <c r="F4041">
        <v>0</v>
      </c>
      <c r="G4041">
        <v>0</v>
      </c>
    </row>
    <row r="4042" spans="1:7" x14ac:dyDescent="0.25">
      <c r="A4042">
        <v>4033</v>
      </c>
      <c r="B4042" s="21">
        <f t="shared" si="63"/>
        <v>0</v>
      </c>
      <c r="C4042">
        <v>5.8096500000000002E-5</v>
      </c>
      <c r="E4042">
        <v>0</v>
      </c>
      <c r="F4042">
        <v>0</v>
      </c>
      <c r="G4042">
        <v>0</v>
      </c>
    </row>
    <row r="4043" spans="1:7" x14ac:dyDescent="0.25">
      <c r="A4043">
        <v>4034</v>
      </c>
      <c r="B4043" s="21">
        <f t="shared" si="63"/>
        <v>0</v>
      </c>
      <c r="C4043">
        <v>5.4148799999999999E-5</v>
      </c>
      <c r="E4043">
        <v>0</v>
      </c>
      <c r="F4043">
        <v>0</v>
      </c>
      <c r="G4043">
        <v>0</v>
      </c>
    </row>
    <row r="4044" spans="1:7" x14ac:dyDescent="0.25">
      <c r="A4044">
        <v>4035</v>
      </c>
      <c r="B4044" s="21">
        <f t="shared" si="63"/>
        <v>0</v>
      </c>
      <c r="C4044">
        <v>5.3161400000000002E-5</v>
      </c>
      <c r="E4044">
        <v>0</v>
      </c>
      <c r="F4044">
        <v>0</v>
      </c>
      <c r="G4044">
        <v>0</v>
      </c>
    </row>
    <row r="4045" spans="1:7" x14ac:dyDescent="0.25">
      <c r="A4045">
        <v>4036</v>
      </c>
      <c r="B4045" s="21">
        <f t="shared" si="63"/>
        <v>0</v>
      </c>
      <c r="C4045">
        <v>5.8714599999999995E-5</v>
      </c>
      <c r="E4045">
        <v>0</v>
      </c>
      <c r="F4045">
        <v>0</v>
      </c>
      <c r="G4045">
        <v>0</v>
      </c>
    </row>
    <row r="4046" spans="1:7" x14ac:dyDescent="0.25">
      <c r="A4046">
        <v>4037</v>
      </c>
      <c r="B4046" s="21">
        <f t="shared" si="63"/>
        <v>1.3818553459119497E-2</v>
      </c>
      <c r="C4046">
        <v>7.1595300000000002E-5</v>
      </c>
      <c r="E4046">
        <v>1.3818553459119497E-2</v>
      </c>
      <c r="F4046">
        <v>1.3983648E-2</v>
      </c>
      <c r="G4046">
        <v>4.8911949685534594E-3</v>
      </c>
    </row>
    <row r="4047" spans="1:7" x14ac:dyDescent="0.25">
      <c r="A4047">
        <v>4038</v>
      </c>
      <c r="B4047" s="21">
        <f t="shared" si="63"/>
        <v>4.519182389937107E-2</v>
      </c>
      <c r="C4047">
        <v>9.3030399999999996E-5</v>
      </c>
      <c r="E4047">
        <v>4.519182389937107E-2</v>
      </c>
      <c r="F4047">
        <v>4.6727986999999999E-2</v>
      </c>
      <c r="G4047">
        <v>3.4386792452830189E-2</v>
      </c>
    </row>
    <row r="4048" spans="1:7" x14ac:dyDescent="0.25">
      <c r="A4048">
        <v>4039</v>
      </c>
      <c r="B4048" s="21">
        <f t="shared" si="63"/>
        <v>0.14918553459119496</v>
      </c>
      <c r="C4048">
        <v>1.044148E-4</v>
      </c>
      <c r="E4048">
        <v>0.14918553459119496</v>
      </c>
      <c r="F4048">
        <v>0.16482704400000001</v>
      </c>
      <c r="G4048">
        <v>0.195062893081761</v>
      </c>
    </row>
    <row r="4049" spans="1:7" x14ac:dyDescent="0.25">
      <c r="A4049">
        <v>4040</v>
      </c>
      <c r="B4049" s="21">
        <f t="shared" si="63"/>
        <v>0.24304716981132074</v>
      </c>
      <c r="C4049">
        <v>1.0637779999999999E-4</v>
      </c>
      <c r="E4049">
        <v>0.24304716981132074</v>
      </c>
      <c r="F4049">
        <v>0.234245283</v>
      </c>
      <c r="G4049">
        <v>0.29711949685534594</v>
      </c>
    </row>
    <row r="4050" spans="1:7" x14ac:dyDescent="0.25">
      <c r="A4050">
        <v>4041</v>
      </c>
      <c r="B4050" s="21">
        <f t="shared" si="63"/>
        <v>0.24205031446540881</v>
      </c>
      <c r="C4050">
        <v>1.0705980000000001E-4</v>
      </c>
      <c r="E4050">
        <v>0.24205031446540881</v>
      </c>
      <c r="F4050">
        <v>0.231556604</v>
      </c>
      <c r="G4050">
        <v>0.24933333333333332</v>
      </c>
    </row>
    <row r="4051" spans="1:7" x14ac:dyDescent="0.25">
      <c r="A4051">
        <v>4042</v>
      </c>
      <c r="B4051" s="21">
        <f t="shared" si="63"/>
        <v>0.22254402515723273</v>
      </c>
      <c r="C4051">
        <v>1.0624320000000001E-4</v>
      </c>
      <c r="E4051">
        <v>0.22254402515723273</v>
      </c>
      <c r="F4051">
        <v>0.21366352199999999</v>
      </c>
      <c r="G4051">
        <v>0.22537735849056606</v>
      </c>
    </row>
    <row r="4052" spans="1:7" x14ac:dyDescent="0.25">
      <c r="A4052">
        <v>4043</v>
      </c>
      <c r="B4052" s="21">
        <f t="shared" si="63"/>
        <v>0.27799999999999997</v>
      </c>
      <c r="C4052">
        <v>1.0421269999999999E-4</v>
      </c>
      <c r="E4052">
        <v>0.27799999999999997</v>
      </c>
      <c r="F4052">
        <v>0.26227987400000002</v>
      </c>
      <c r="G4052">
        <v>0.28464150943396227</v>
      </c>
    </row>
    <row r="4053" spans="1:7" x14ac:dyDescent="0.25">
      <c r="A4053">
        <v>4044</v>
      </c>
      <c r="B4053" s="21">
        <f t="shared" si="63"/>
        <v>8.7254716981132088E-2</v>
      </c>
      <c r="C4053">
        <v>1.047116E-4</v>
      </c>
      <c r="E4053">
        <v>8.7254716981132088E-2</v>
      </c>
      <c r="F4053">
        <v>8.6262579000000006E-2</v>
      </c>
      <c r="G4053">
        <v>9.0339622641509423E-2</v>
      </c>
    </row>
    <row r="4054" spans="1:7" x14ac:dyDescent="0.25">
      <c r="A4054">
        <v>4045</v>
      </c>
      <c r="B4054" s="21">
        <f t="shared" si="63"/>
        <v>0.10521383647798742</v>
      </c>
      <c r="C4054">
        <v>1.078676E-4</v>
      </c>
      <c r="E4054">
        <v>0.10521383647798742</v>
      </c>
      <c r="F4054">
        <v>0.103591195</v>
      </c>
      <c r="G4054">
        <v>0.10805345911949686</v>
      </c>
    </row>
    <row r="4055" spans="1:7" x14ac:dyDescent="0.25">
      <c r="A4055">
        <v>4046</v>
      </c>
      <c r="B4055" s="21">
        <f t="shared" si="63"/>
        <v>0.1030125786163522</v>
      </c>
      <c r="C4055">
        <v>1.0837560000000001E-4</v>
      </c>
      <c r="E4055">
        <v>0.1030125786163522</v>
      </c>
      <c r="F4055">
        <v>0.101625786</v>
      </c>
      <c r="G4055">
        <v>0.10315723270440252</v>
      </c>
    </row>
    <row r="4056" spans="1:7" x14ac:dyDescent="0.25">
      <c r="A4056">
        <v>4047</v>
      </c>
      <c r="B4056" s="21">
        <f t="shared" si="63"/>
        <v>8.222641509433963E-2</v>
      </c>
      <c r="C4056">
        <v>1.1111419999999999E-4</v>
      </c>
      <c r="E4056">
        <v>8.222641509433963E-2</v>
      </c>
      <c r="F4056">
        <v>8.1660377000000006E-2</v>
      </c>
      <c r="G4056">
        <v>7.8443396226415094E-2</v>
      </c>
    </row>
    <row r="4057" spans="1:7" x14ac:dyDescent="0.25">
      <c r="A4057">
        <v>4048</v>
      </c>
      <c r="B4057" s="21">
        <f t="shared" si="63"/>
        <v>0.17726415094339623</v>
      </c>
      <c r="C4057">
        <v>1.157975E-4</v>
      </c>
      <c r="E4057">
        <v>0.17726415094339623</v>
      </c>
      <c r="F4057">
        <v>0.17355345899999999</v>
      </c>
      <c r="G4057">
        <v>0.178188679245283</v>
      </c>
    </row>
    <row r="4058" spans="1:7" x14ac:dyDescent="0.25">
      <c r="A4058">
        <v>4049</v>
      </c>
      <c r="B4058" s="21">
        <f t="shared" si="63"/>
        <v>0.27400628930817611</v>
      </c>
      <c r="C4058">
        <v>1.1821029999999999E-4</v>
      </c>
      <c r="E4058">
        <v>0.27400628930817611</v>
      </c>
      <c r="F4058">
        <v>0.32416666700000002</v>
      </c>
      <c r="G4058">
        <v>0.57034591194968554</v>
      </c>
    </row>
    <row r="4059" spans="1:7" x14ac:dyDescent="0.25">
      <c r="A4059">
        <v>4050</v>
      </c>
      <c r="B4059" s="21">
        <f t="shared" si="63"/>
        <v>0.1244622641509434</v>
      </c>
      <c r="C4059">
        <v>1.2216439999999999E-4</v>
      </c>
      <c r="E4059">
        <v>0.1244622641509434</v>
      </c>
      <c r="F4059">
        <v>0.203160377</v>
      </c>
      <c r="G4059">
        <v>0.34616352201257861</v>
      </c>
    </row>
    <row r="4060" spans="1:7" x14ac:dyDescent="0.25">
      <c r="A4060">
        <v>4051</v>
      </c>
      <c r="B4060" s="21">
        <f t="shared" si="63"/>
        <v>4.7610062893081763E-2</v>
      </c>
      <c r="C4060">
        <v>1.2690870000000001E-4</v>
      </c>
      <c r="E4060">
        <v>4.7610062893081763E-2</v>
      </c>
      <c r="F4060">
        <v>7.0454402999999999E-2</v>
      </c>
      <c r="G4060">
        <v>0.10239937106918238</v>
      </c>
    </row>
    <row r="4061" spans="1:7" x14ac:dyDescent="0.25">
      <c r="A4061">
        <v>4052</v>
      </c>
      <c r="B4061" s="21">
        <f t="shared" si="63"/>
        <v>0</v>
      </c>
      <c r="C4061">
        <v>1.336691E-4</v>
      </c>
      <c r="E4061">
        <v>0</v>
      </c>
      <c r="F4061">
        <v>0</v>
      </c>
      <c r="G4061">
        <v>0</v>
      </c>
    </row>
    <row r="4062" spans="1:7" x14ac:dyDescent="0.25">
      <c r="A4062">
        <v>4053</v>
      </c>
      <c r="B4062" s="21">
        <f t="shared" si="63"/>
        <v>0</v>
      </c>
      <c r="C4062">
        <v>1.3883210000000001E-4</v>
      </c>
      <c r="E4062">
        <v>0</v>
      </c>
      <c r="F4062">
        <v>0</v>
      </c>
      <c r="G4062">
        <v>0</v>
      </c>
    </row>
    <row r="4063" spans="1:7" x14ac:dyDescent="0.25">
      <c r="A4063">
        <v>4054</v>
      </c>
      <c r="B4063" s="21">
        <f t="shared" si="63"/>
        <v>0</v>
      </c>
      <c r="C4063">
        <v>1.2363429999999998E-4</v>
      </c>
      <c r="E4063">
        <v>0</v>
      </c>
      <c r="F4063">
        <v>0</v>
      </c>
      <c r="G4063">
        <v>0</v>
      </c>
    </row>
    <row r="4064" spans="1:7" x14ac:dyDescent="0.25">
      <c r="A4064">
        <v>4055</v>
      </c>
      <c r="B4064" s="21">
        <f t="shared" si="63"/>
        <v>0</v>
      </c>
      <c r="C4064">
        <v>9.3554700000000001E-5</v>
      </c>
      <c r="E4064">
        <v>0</v>
      </c>
      <c r="F4064">
        <v>0</v>
      </c>
      <c r="G4064">
        <v>0</v>
      </c>
    </row>
    <row r="4065" spans="1:7" x14ac:dyDescent="0.25">
      <c r="A4065">
        <v>4056</v>
      </c>
      <c r="B4065" s="21">
        <f t="shared" si="63"/>
        <v>0</v>
      </c>
      <c r="C4065">
        <v>6.9686100000000004E-5</v>
      </c>
      <c r="E4065">
        <v>0</v>
      </c>
      <c r="F4065">
        <v>0</v>
      </c>
      <c r="G4065">
        <v>0</v>
      </c>
    </row>
    <row r="4066" spans="1:7" x14ac:dyDescent="0.25">
      <c r="A4066">
        <v>4057</v>
      </c>
      <c r="B4066" s="21">
        <f t="shared" si="63"/>
        <v>0</v>
      </c>
      <c r="C4066">
        <v>5.9518000000000002E-5</v>
      </c>
      <c r="E4066">
        <v>0</v>
      </c>
      <c r="F4066">
        <v>0</v>
      </c>
      <c r="G4066">
        <v>0</v>
      </c>
    </row>
    <row r="4067" spans="1:7" x14ac:dyDescent="0.25">
      <c r="A4067">
        <v>4058</v>
      </c>
      <c r="B4067" s="21">
        <f t="shared" si="63"/>
        <v>0</v>
      </c>
      <c r="C4067">
        <v>5.52895E-5</v>
      </c>
      <c r="E4067">
        <v>0</v>
      </c>
      <c r="F4067">
        <v>0</v>
      </c>
      <c r="G4067">
        <v>0</v>
      </c>
    </row>
    <row r="4068" spans="1:7" x14ac:dyDescent="0.25">
      <c r="A4068">
        <v>4059</v>
      </c>
      <c r="B4068" s="21">
        <f t="shared" si="63"/>
        <v>0</v>
      </c>
      <c r="C4068">
        <v>5.3910499999999998E-5</v>
      </c>
      <c r="E4068">
        <v>0</v>
      </c>
      <c r="F4068">
        <v>0</v>
      </c>
      <c r="G4068">
        <v>0</v>
      </c>
    </row>
    <row r="4069" spans="1:7" x14ac:dyDescent="0.25">
      <c r="A4069">
        <v>4060</v>
      </c>
      <c r="B4069" s="21">
        <f t="shared" si="63"/>
        <v>0</v>
      </c>
      <c r="C4069">
        <v>5.9346799999999999E-5</v>
      </c>
      <c r="E4069">
        <v>0</v>
      </c>
      <c r="F4069">
        <v>0</v>
      </c>
      <c r="G4069">
        <v>0</v>
      </c>
    </row>
    <row r="4070" spans="1:7" x14ac:dyDescent="0.25">
      <c r="A4070">
        <v>4061</v>
      </c>
      <c r="B4070" s="21">
        <f t="shared" si="63"/>
        <v>4.1028301886792455E-2</v>
      </c>
      <c r="C4070">
        <v>7.0672699999999998E-5</v>
      </c>
      <c r="E4070">
        <v>4.1028301886792455E-2</v>
      </c>
      <c r="F4070">
        <v>7.3270440000000006E-2</v>
      </c>
      <c r="G4070">
        <v>0.131562893081761</v>
      </c>
    </row>
    <row r="4071" spans="1:7" x14ac:dyDescent="0.25">
      <c r="A4071">
        <v>4062</v>
      </c>
      <c r="B4071" s="21">
        <f t="shared" si="63"/>
        <v>9.7113207547169803E-2</v>
      </c>
      <c r="C4071">
        <v>9.242480000000001E-5</v>
      </c>
      <c r="E4071">
        <v>9.7113207547169803E-2</v>
      </c>
      <c r="F4071">
        <v>0.232893082</v>
      </c>
      <c r="G4071">
        <v>0.46805031446540885</v>
      </c>
    </row>
    <row r="4072" spans="1:7" x14ac:dyDescent="0.25">
      <c r="A4072">
        <v>4063</v>
      </c>
      <c r="B4072" s="21">
        <f t="shared" si="63"/>
        <v>0.26711006289308176</v>
      </c>
      <c r="C4072">
        <v>1.0367819999999999E-4</v>
      </c>
      <c r="E4072">
        <v>0.26711006289308176</v>
      </c>
      <c r="F4072">
        <v>0.35397798699999999</v>
      </c>
      <c r="G4072">
        <v>0.69537735849056614</v>
      </c>
    </row>
    <row r="4073" spans="1:7" x14ac:dyDescent="0.25">
      <c r="A4073">
        <v>4064</v>
      </c>
      <c r="B4073" s="21">
        <f t="shared" si="63"/>
        <v>0.46386792452830183</v>
      </c>
      <c r="C4073">
        <v>1.104264E-4</v>
      </c>
      <c r="E4073">
        <v>0.46386792452830183</v>
      </c>
      <c r="F4073">
        <v>0.40278301900000002</v>
      </c>
      <c r="G4073">
        <v>0.78981132075471694</v>
      </c>
    </row>
    <row r="4074" spans="1:7" x14ac:dyDescent="0.25">
      <c r="A4074">
        <v>4065</v>
      </c>
      <c r="B4074" s="21">
        <f t="shared" si="63"/>
        <v>0.62732704402515727</v>
      </c>
      <c r="C4074">
        <v>1.0942309999999999E-4</v>
      </c>
      <c r="E4074">
        <v>0.62732704402515727</v>
      </c>
      <c r="F4074">
        <v>0.49084905699999998</v>
      </c>
      <c r="G4074">
        <v>0.81845911949685524</v>
      </c>
    </row>
    <row r="4075" spans="1:7" x14ac:dyDescent="0.25">
      <c r="A4075">
        <v>4066</v>
      </c>
      <c r="B4075" s="21">
        <f t="shared" si="63"/>
        <v>0.73943396226415092</v>
      </c>
      <c r="C4075">
        <v>1.077316E-4</v>
      </c>
      <c r="E4075">
        <v>0.73943396226415092</v>
      </c>
      <c r="F4075">
        <v>0.56889937099999999</v>
      </c>
      <c r="G4075">
        <v>0.82701257861635225</v>
      </c>
    </row>
    <row r="4076" spans="1:7" x14ac:dyDescent="0.25">
      <c r="A4076">
        <v>4067</v>
      </c>
      <c r="B4076" s="21">
        <f t="shared" si="63"/>
        <v>0.79544025157232701</v>
      </c>
      <c r="C4076">
        <v>1.06704E-4</v>
      </c>
      <c r="E4076">
        <v>0.79544025157232701</v>
      </c>
      <c r="F4076">
        <v>0.61338050300000002</v>
      </c>
      <c r="G4076">
        <v>0.81955974842767287</v>
      </c>
    </row>
    <row r="4077" spans="1:7" x14ac:dyDescent="0.25">
      <c r="A4077">
        <v>4068</v>
      </c>
      <c r="B4077" s="21">
        <f t="shared" si="63"/>
        <v>0.21259433962264149</v>
      </c>
      <c r="C4077">
        <v>1.082089E-4</v>
      </c>
      <c r="E4077">
        <v>0.21259433962264149</v>
      </c>
      <c r="F4077">
        <v>0.20393081800000001</v>
      </c>
      <c r="G4077">
        <v>0.21877672955974845</v>
      </c>
    </row>
    <row r="4078" spans="1:7" x14ac:dyDescent="0.25">
      <c r="A4078">
        <v>4069</v>
      </c>
      <c r="B4078" s="21">
        <f t="shared" si="63"/>
        <v>0.20799056603773583</v>
      </c>
      <c r="C4078">
        <v>1.0893529999999999E-4</v>
      </c>
      <c r="E4078">
        <v>0.20799056603773583</v>
      </c>
      <c r="F4078">
        <v>0.199779874</v>
      </c>
      <c r="G4078">
        <v>0.21325786163522012</v>
      </c>
    </row>
    <row r="4079" spans="1:7" x14ac:dyDescent="0.25">
      <c r="A4079">
        <v>4070</v>
      </c>
      <c r="B4079" s="21">
        <f t="shared" si="63"/>
        <v>0.58201257861635214</v>
      </c>
      <c r="C4079">
        <v>1.0997639999999999E-4</v>
      </c>
      <c r="E4079">
        <v>0.58201257861635214</v>
      </c>
      <c r="F4079">
        <v>0.46617924500000002</v>
      </c>
      <c r="G4079">
        <v>0.63254716981132075</v>
      </c>
    </row>
    <row r="4080" spans="1:7" x14ac:dyDescent="0.25">
      <c r="A4080">
        <v>4071</v>
      </c>
      <c r="B4080" s="21">
        <f t="shared" si="63"/>
        <v>0.23549056603773585</v>
      </c>
      <c r="C4080">
        <v>1.138209E-4</v>
      </c>
      <c r="E4080">
        <v>0.23549056603773585</v>
      </c>
      <c r="F4080">
        <v>0.225110063</v>
      </c>
      <c r="G4080">
        <v>0.24085220125786164</v>
      </c>
    </row>
    <row r="4081" spans="1:7" x14ac:dyDescent="0.25">
      <c r="A4081">
        <v>4072</v>
      </c>
      <c r="B4081" s="21">
        <f t="shared" si="63"/>
        <v>0.26244654088050318</v>
      </c>
      <c r="C4081">
        <v>1.1469279999999999E-4</v>
      </c>
      <c r="E4081">
        <v>0.26244654088050318</v>
      </c>
      <c r="F4081">
        <v>0.24770440299999999</v>
      </c>
      <c r="G4081">
        <v>0.31701257861635218</v>
      </c>
    </row>
    <row r="4082" spans="1:7" x14ac:dyDescent="0.25">
      <c r="A4082">
        <v>4073</v>
      </c>
      <c r="B4082" s="21">
        <f t="shared" si="63"/>
        <v>0.24202201257861636</v>
      </c>
      <c r="C4082">
        <v>1.180778E-4</v>
      </c>
      <c r="E4082">
        <v>0.24202201257861636</v>
      </c>
      <c r="F4082">
        <v>0.27988993699999998</v>
      </c>
      <c r="G4082">
        <v>0.44773584905660374</v>
      </c>
    </row>
    <row r="4083" spans="1:7" x14ac:dyDescent="0.25">
      <c r="A4083">
        <v>4074</v>
      </c>
      <c r="B4083" s="21">
        <f t="shared" si="63"/>
        <v>0.12612893081761006</v>
      </c>
      <c r="C4083">
        <v>1.209519E-4</v>
      </c>
      <c r="E4083">
        <v>0.12612893081761006</v>
      </c>
      <c r="F4083">
        <v>0.27545597500000002</v>
      </c>
      <c r="G4083">
        <v>0.56955974842767298</v>
      </c>
    </row>
    <row r="4084" spans="1:7" x14ac:dyDescent="0.25">
      <c r="A4084">
        <v>4075</v>
      </c>
      <c r="B4084" s="21">
        <f t="shared" si="63"/>
        <v>5.3408805031446543E-2</v>
      </c>
      <c r="C4084">
        <v>1.2420150000000001E-4</v>
      </c>
      <c r="E4084">
        <v>5.3408805031446543E-2</v>
      </c>
      <c r="F4084">
        <v>0.122880503</v>
      </c>
      <c r="G4084">
        <v>0.25271698113207547</v>
      </c>
    </row>
    <row r="4085" spans="1:7" x14ac:dyDescent="0.25">
      <c r="A4085">
        <v>4076</v>
      </c>
      <c r="B4085" s="21">
        <f t="shared" si="63"/>
        <v>2.1638364779874215E-3</v>
      </c>
      <c r="C4085">
        <v>1.288785E-4</v>
      </c>
      <c r="E4085">
        <v>2.1638364779874215E-3</v>
      </c>
      <c r="F4085">
        <v>6.341981E-3</v>
      </c>
      <c r="G4085">
        <v>1.3318553459119498E-2</v>
      </c>
    </row>
    <row r="4086" spans="1:7" x14ac:dyDescent="0.25">
      <c r="A4086">
        <v>4077</v>
      </c>
      <c r="B4086" s="21">
        <f t="shared" si="63"/>
        <v>0</v>
      </c>
      <c r="C4086">
        <v>1.3429880000000001E-4</v>
      </c>
      <c r="E4086">
        <v>0</v>
      </c>
      <c r="F4086">
        <v>0</v>
      </c>
      <c r="G4086">
        <v>0</v>
      </c>
    </row>
    <row r="4087" spans="1:7" x14ac:dyDescent="0.25">
      <c r="A4087">
        <v>4078</v>
      </c>
      <c r="B4087" s="21">
        <f t="shared" si="63"/>
        <v>0</v>
      </c>
      <c r="C4087">
        <v>1.2223409999999999E-4</v>
      </c>
      <c r="E4087">
        <v>0</v>
      </c>
      <c r="F4087">
        <v>0</v>
      </c>
      <c r="G4087">
        <v>0</v>
      </c>
    </row>
    <row r="4088" spans="1:7" x14ac:dyDescent="0.25">
      <c r="A4088">
        <v>4079</v>
      </c>
      <c r="B4088" s="21">
        <f t="shared" si="63"/>
        <v>0</v>
      </c>
      <c r="C4088">
        <v>9.6315699999999997E-5</v>
      </c>
      <c r="E4088">
        <v>0</v>
      </c>
      <c r="F4088">
        <v>0</v>
      </c>
      <c r="G4088">
        <v>0</v>
      </c>
    </row>
    <row r="4089" spans="1:7" x14ac:dyDescent="0.25">
      <c r="A4089">
        <v>4080</v>
      </c>
      <c r="B4089" s="21">
        <f t="shared" si="63"/>
        <v>0</v>
      </c>
      <c r="C4089">
        <v>7.3491000000000005E-5</v>
      </c>
      <c r="E4089">
        <v>0</v>
      </c>
      <c r="F4089">
        <v>0</v>
      </c>
      <c r="G4089">
        <v>0</v>
      </c>
    </row>
    <row r="4090" spans="1:7" x14ac:dyDescent="0.25">
      <c r="A4090">
        <v>4081</v>
      </c>
      <c r="B4090" s="21">
        <f t="shared" si="63"/>
        <v>0</v>
      </c>
      <c r="C4090">
        <v>6.2800700000000003E-5</v>
      </c>
      <c r="E4090">
        <v>0</v>
      </c>
      <c r="F4090">
        <v>0</v>
      </c>
      <c r="G4090">
        <v>0</v>
      </c>
    </row>
    <row r="4091" spans="1:7" x14ac:dyDescent="0.25">
      <c r="A4091">
        <v>4082</v>
      </c>
      <c r="B4091" s="21">
        <f t="shared" si="63"/>
        <v>0</v>
      </c>
      <c r="C4091">
        <v>5.5805099999999999E-5</v>
      </c>
      <c r="E4091">
        <v>0</v>
      </c>
      <c r="F4091">
        <v>0</v>
      </c>
      <c r="G4091">
        <v>0</v>
      </c>
    </row>
    <row r="4092" spans="1:7" x14ac:dyDescent="0.25">
      <c r="A4092">
        <v>4083</v>
      </c>
      <c r="B4092" s="21">
        <f t="shared" si="63"/>
        <v>0</v>
      </c>
      <c r="C4092">
        <v>5.3958800000000003E-5</v>
      </c>
      <c r="E4092">
        <v>0</v>
      </c>
      <c r="F4092">
        <v>0</v>
      </c>
      <c r="G4092">
        <v>0</v>
      </c>
    </row>
    <row r="4093" spans="1:7" x14ac:dyDescent="0.25">
      <c r="A4093">
        <v>4084</v>
      </c>
      <c r="B4093" s="21">
        <f t="shared" si="63"/>
        <v>0</v>
      </c>
      <c r="C4093">
        <v>5.69368E-5</v>
      </c>
      <c r="E4093">
        <v>0</v>
      </c>
      <c r="F4093">
        <v>0</v>
      </c>
      <c r="G4093">
        <v>0</v>
      </c>
    </row>
    <row r="4094" spans="1:7" x14ac:dyDescent="0.25">
      <c r="A4094">
        <v>4085</v>
      </c>
      <c r="B4094" s="21">
        <f t="shared" si="63"/>
        <v>3.9204402515723269E-2</v>
      </c>
      <c r="C4094">
        <v>6.4340300000000005E-5</v>
      </c>
      <c r="E4094">
        <v>3.9204402515723269E-2</v>
      </c>
      <c r="F4094">
        <v>6.4356917999999999E-2</v>
      </c>
      <c r="G4094">
        <v>0.10676100628930818</v>
      </c>
    </row>
    <row r="4095" spans="1:7" x14ac:dyDescent="0.25">
      <c r="A4095">
        <v>4086</v>
      </c>
      <c r="B4095" s="21">
        <f t="shared" si="63"/>
        <v>6.9899371069182384E-2</v>
      </c>
      <c r="C4095">
        <v>7.9775000000000001E-5</v>
      </c>
      <c r="E4095">
        <v>6.9899371069182384E-2</v>
      </c>
      <c r="F4095">
        <v>7.7735848999999996E-2</v>
      </c>
      <c r="G4095">
        <v>7.35125786163522E-2</v>
      </c>
    </row>
    <row r="4096" spans="1:7" x14ac:dyDescent="0.25">
      <c r="A4096">
        <v>4087</v>
      </c>
      <c r="B4096" s="21">
        <f t="shared" si="63"/>
        <v>5.2455974842767296E-2</v>
      </c>
      <c r="C4096">
        <v>9.791039999999999E-5</v>
      </c>
      <c r="E4096">
        <v>5.2455974842767296E-2</v>
      </c>
      <c r="F4096">
        <v>5.2591195E-2</v>
      </c>
      <c r="G4096">
        <v>4.0792452830188682E-2</v>
      </c>
    </row>
    <row r="4097" spans="1:7" x14ac:dyDescent="0.25">
      <c r="A4097">
        <v>4088</v>
      </c>
      <c r="B4097" s="21">
        <f t="shared" si="63"/>
        <v>8.627358490566038E-2</v>
      </c>
      <c r="C4097">
        <v>1.1215450000000001E-4</v>
      </c>
      <c r="E4097">
        <v>8.627358490566038E-2</v>
      </c>
      <c r="F4097">
        <v>8.5924528E-2</v>
      </c>
      <c r="G4097">
        <v>7.7383647798742142E-2</v>
      </c>
    </row>
    <row r="4098" spans="1:7" x14ac:dyDescent="0.25">
      <c r="A4098">
        <v>4089</v>
      </c>
      <c r="B4098" s="21">
        <f t="shared" si="63"/>
        <v>0.11608805031446541</v>
      </c>
      <c r="C4098">
        <v>1.2002720000000001E-4</v>
      </c>
      <c r="E4098">
        <v>0.11608805031446541</v>
      </c>
      <c r="F4098">
        <v>0.11455660400000001</v>
      </c>
      <c r="G4098">
        <v>0.11130188679245283</v>
      </c>
    </row>
    <row r="4099" spans="1:7" x14ac:dyDescent="0.25">
      <c r="A4099">
        <v>4090</v>
      </c>
      <c r="B4099" s="21">
        <f t="shared" si="63"/>
        <v>0.13855660377358492</v>
      </c>
      <c r="C4099">
        <v>1.24051E-4</v>
      </c>
      <c r="E4099">
        <v>0.13855660377358492</v>
      </c>
      <c r="F4099">
        <v>0.13571698099999999</v>
      </c>
      <c r="G4099">
        <v>0.13837421383647797</v>
      </c>
    </row>
    <row r="4100" spans="1:7" x14ac:dyDescent="0.25">
      <c r="A4100">
        <v>4091</v>
      </c>
      <c r="B4100" s="21">
        <f t="shared" si="63"/>
        <v>0.12813207547169811</v>
      </c>
      <c r="C4100">
        <v>1.2625390000000001E-4</v>
      </c>
      <c r="E4100">
        <v>0.12813207547169811</v>
      </c>
      <c r="F4100">
        <v>0.12556603799999999</v>
      </c>
      <c r="G4100">
        <v>0.1310188679245283</v>
      </c>
    </row>
    <row r="4101" spans="1:7" x14ac:dyDescent="0.25">
      <c r="A4101">
        <v>4092</v>
      </c>
      <c r="B4101" s="21">
        <f t="shared" si="63"/>
        <v>0.13016981132075472</v>
      </c>
      <c r="C4101">
        <v>1.2731400000000001E-4</v>
      </c>
      <c r="E4101">
        <v>0.13016981132075472</v>
      </c>
      <c r="F4101">
        <v>0.127369497</v>
      </c>
      <c r="G4101">
        <v>0.1344748427672956</v>
      </c>
    </row>
    <row r="4102" spans="1:7" x14ac:dyDescent="0.25">
      <c r="A4102">
        <v>4093</v>
      </c>
      <c r="B4102" s="21">
        <f t="shared" ref="B4102:B4165" si="64">IF(rodzaj=$E$6,E4102,IF(rodzaj=$F$6,F4102,G4102))</f>
        <v>0.50427672955974845</v>
      </c>
      <c r="C4102">
        <v>1.293E-4</v>
      </c>
      <c r="E4102">
        <v>0.50427672955974845</v>
      </c>
      <c r="F4102">
        <v>0.42314465400000001</v>
      </c>
      <c r="G4102">
        <v>0.51490566037735852</v>
      </c>
    </row>
    <row r="4103" spans="1:7" x14ac:dyDescent="0.25">
      <c r="A4103">
        <v>4094</v>
      </c>
      <c r="B4103" s="21">
        <f t="shared" si="64"/>
        <v>0.70405660377358492</v>
      </c>
      <c r="C4103">
        <v>1.266347E-4</v>
      </c>
      <c r="E4103">
        <v>0.70405660377358492</v>
      </c>
      <c r="F4103">
        <v>0.54517295600000004</v>
      </c>
      <c r="G4103">
        <v>0.76943396226415095</v>
      </c>
    </row>
    <row r="4104" spans="1:7" x14ac:dyDescent="0.25">
      <c r="A4104">
        <v>4095</v>
      </c>
      <c r="B4104" s="21">
        <f t="shared" si="64"/>
        <v>0.65839622641509432</v>
      </c>
      <c r="C4104">
        <v>1.2496520000000001E-4</v>
      </c>
      <c r="E4104">
        <v>0.65839622641509432</v>
      </c>
      <c r="F4104">
        <v>0.51124213799999996</v>
      </c>
      <c r="G4104">
        <v>0.82103773584905659</v>
      </c>
    </row>
    <row r="4105" spans="1:7" x14ac:dyDescent="0.25">
      <c r="A4105">
        <v>4096</v>
      </c>
      <c r="B4105" s="21">
        <f t="shared" si="64"/>
        <v>0.50871069182389939</v>
      </c>
      <c r="C4105">
        <v>1.2217789999999999E-4</v>
      </c>
      <c r="E4105">
        <v>0.50871069182389939</v>
      </c>
      <c r="F4105">
        <v>0.41542452800000002</v>
      </c>
      <c r="G4105">
        <v>0.79864779874213832</v>
      </c>
    </row>
    <row r="4106" spans="1:7" x14ac:dyDescent="0.25">
      <c r="A4106">
        <v>4097</v>
      </c>
      <c r="B4106" s="21">
        <f t="shared" si="64"/>
        <v>0.30642138364779875</v>
      </c>
      <c r="C4106">
        <v>1.2190600000000001E-4</v>
      </c>
      <c r="E4106">
        <v>0.30642138364779875</v>
      </c>
      <c r="F4106">
        <v>0.36309748400000003</v>
      </c>
      <c r="G4106">
        <v>0.70216981132075473</v>
      </c>
    </row>
    <row r="4107" spans="1:7" x14ac:dyDescent="0.25">
      <c r="A4107">
        <v>4098</v>
      </c>
      <c r="B4107" s="21">
        <f t="shared" si="64"/>
        <v>0.12767295597484277</v>
      </c>
      <c r="C4107">
        <v>1.2119740000000001E-4</v>
      </c>
      <c r="E4107">
        <v>0.12767295597484277</v>
      </c>
      <c r="F4107">
        <v>0.26059748399999999</v>
      </c>
      <c r="G4107">
        <v>0.52081761006289307</v>
      </c>
    </row>
    <row r="4108" spans="1:7" x14ac:dyDescent="0.25">
      <c r="A4108">
        <v>4099</v>
      </c>
      <c r="B4108" s="21">
        <f t="shared" si="64"/>
        <v>5.3279874213836481E-2</v>
      </c>
      <c r="C4108">
        <v>1.214612E-4</v>
      </c>
      <c r="E4108">
        <v>5.3279874213836481E-2</v>
      </c>
      <c r="F4108">
        <v>0.123759434</v>
      </c>
      <c r="G4108">
        <v>0.25554088050314466</v>
      </c>
    </row>
    <row r="4109" spans="1:7" x14ac:dyDescent="0.25">
      <c r="A4109">
        <v>4100</v>
      </c>
      <c r="B4109" s="21">
        <f t="shared" si="64"/>
        <v>2.7413522012578614E-3</v>
      </c>
      <c r="C4109">
        <v>1.257509E-4</v>
      </c>
      <c r="E4109">
        <v>2.7413522012578614E-3</v>
      </c>
      <c r="F4109">
        <v>8.0339620000000004E-3</v>
      </c>
      <c r="G4109">
        <v>1.8290251572327044E-2</v>
      </c>
    </row>
    <row r="4110" spans="1:7" x14ac:dyDescent="0.25">
      <c r="A4110">
        <v>4101</v>
      </c>
      <c r="B4110" s="21">
        <f t="shared" si="64"/>
        <v>0</v>
      </c>
      <c r="C4110">
        <v>1.3258779999999998E-4</v>
      </c>
      <c r="E4110">
        <v>0</v>
      </c>
      <c r="F4110">
        <v>0</v>
      </c>
      <c r="G4110">
        <v>0</v>
      </c>
    </row>
    <row r="4111" spans="1:7" x14ac:dyDescent="0.25">
      <c r="A4111">
        <v>4102</v>
      </c>
      <c r="B4111" s="21">
        <f t="shared" si="64"/>
        <v>0</v>
      </c>
      <c r="C4111">
        <v>1.2233090000000001E-4</v>
      </c>
      <c r="E4111">
        <v>0</v>
      </c>
      <c r="F4111">
        <v>0</v>
      </c>
      <c r="G4111">
        <v>0</v>
      </c>
    </row>
    <row r="4112" spans="1:7" x14ac:dyDescent="0.25">
      <c r="A4112">
        <v>4103</v>
      </c>
      <c r="B4112" s="21">
        <f t="shared" si="64"/>
        <v>0</v>
      </c>
      <c r="C4112">
        <v>9.7788500000000001E-5</v>
      </c>
      <c r="E4112">
        <v>0</v>
      </c>
      <c r="F4112">
        <v>0</v>
      </c>
      <c r="G4112">
        <v>0</v>
      </c>
    </row>
    <row r="4113" spans="1:7" x14ac:dyDescent="0.25">
      <c r="A4113">
        <v>4104</v>
      </c>
      <c r="B4113" s="21">
        <f t="shared" si="64"/>
        <v>0</v>
      </c>
      <c r="C4113">
        <v>7.7404699999999988E-5</v>
      </c>
      <c r="E4113">
        <v>0</v>
      </c>
      <c r="F4113">
        <v>0</v>
      </c>
      <c r="G4113">
        <v>0</v>
      </c>
    </row>
    <row r="4114" spans="1:7" x14ac:dyDescent="0.25">
      <c r="A4114">
        <v>4105</v>
      </c>
      <c r="B4114" s="21">
        <f t="shared" si="64"/>
        <v>0</v>
      </c>
      <c r="C4114">
        <v>6.4374299999999998E-5</v>
      </c>
      <c r="E4114">
        <v>0</v>
      </c>
      <c r="F4114">
        <v>0</v>
      </c>
      <c r="G4114">
        <v>0</v>
      </c>
    </row>
    <row r="4115" spans="1:7" x14ac:dyDescent="0.25">
      <c r="A4115">
        <v>4106</v>
      </c>
      <c r="B4115" s="21">
        <f t="shared" si="64"/>
        <v>0</v>
      </c>
      <c r="C4115">
        <v>5.8127700000000003E-5</v>
      </c>
      <c r="E4115">
        <v>0</v>
      </c>
      <c r="F4115">
        <v>0</v>
      </c>
      <c r="G4115">
        <v>0</v>
      </c>
    </row>
    <row r="4116" spans="1:7" x14ac:dyDescent="0.25">
      <c r="A4116">
        <v>4107</v>
      </c>
      <c r="B4116" s="21">
        <f t="shared" si="64"/>
        <v>0</v>
      </c>
      <c r="C4116">
        <v>5.5679E-5</v>
      </c>
      <c r="E4116">
        <v>0</v>
      </c>
      <c r="F4116">
        <v>0</v>
      </c>
      <c r="G4116">
        <v>0</v>
      </c>
    </row>
    <row r="4117" spans="1:7" x14ac:dyDescent="0.25">
      <c r="A4117">
        <v>4108</v>
      </c>
      <c r="B4117" s="21">
        <f t="shared" si="64"/>
        <v>0</v>
      </c>
      <c r="C4117">
        <v>5.5134499999999999E-5</v>
      </c>
      <c r="E4117">
        <v>0</v>
      </c>
      <c r="F4117">
        <v>0</v>
      </c>
      <c r="G4117">
        <v>0</v>
      </c>
    </row>
    <row r="4118" spans="1:7" x14ac:dyDescent="0.25">
      <c r="A4118">
        <v>4109</v>
      </c>
      <c r="B4118" s="21">
        <f t="shared" si="64"/>
        <v>4.2380503144654094E-2</v>
      </c>
      <c r="C4118">
        <v>5.6993200000000002E-5</v>
      </c>
      <c r="E4118">
        <v>4.2380503144654094E-2</v>
      </c>
      <c r="F4118">
        <v>9.5488993999999994E-2</v>
      </c>
      <c r="G4118">
        <v>0.2029937106918239</v>
      </c>
    </row>
    <row r="4119" spans="1:7" x14ac:dyDescent="0.25">
      <c r="A4119">
        <v>4110</v>
      </c>
      <c r="B4119" s="21">
        <f t="shared" si="64"/>
        <v>9.0446540880503148E-2</v>
      </c>
      <c r="C4119">
        <v>7.18909E-5</v>
      </c>
      <c r="E4119">
        <v>9.0446540880503148E-2</v>
      </c>
      <c r="F4119">
        <v>0.256006289</v>
      </c>
      <c r="G4119">
        <v>0.54534591194968551</v>
      </c>
    </row>
    <row r="4120" spans="1:7" x14ac:dyDescent="0.25">
      <c r="A4120">
        <v>4111</v>
      </c>
      <c r="B4120" s="21">
        <f t="shared" si="64"/>
        <v>0.26940566037735852</v>
      </c>
      <c r="C4120">
        <v>8.782640000000001E-5</v>
      </c>
      <c r="E4120">
        <v>0.26940566037735852</v>
      </c>
      <c r="F4120">
        <v>0.36070754700000002</v>
      </c>
      <c r="G4120">
        <v>0.72355345911949687</v>
      </c>
    </row>
    <row r="4121" spans="1:7" x14ac:dyDescent="0.25">
      <c r="A4121">
        <v>4112</v>
      </c>
      <c r="B4121" s="21">
        <f t="shared" si="64"/>
        <v>0.46770440251572326</v>
      </c>
      <c r="C4121">
        <v>1.042204E-4</v>
      </c>
      <c r="E4121">
        <v>0.46770440251572326</v>
      </c>
      <c r="F4121">
        <v>0.40591195000000002</v>
      </c>
      <c r="G4121">
        <v>0.79452830188679247</v>
      </c>
    </row>
    <row r="4122" spans="1:7" x14ac:dyDescent="0.25">
      <c r="A4122">
        <v>4113</v>
      </c>
      <c r="B4122" s="21">
        <f t="shared" si="64"/>
        <v>0.62468553459119491</v>
      </c>
      <c r="C4122">
        <v>1.164644E-4</v>
      </c>
      <c r="E4122">
        <v>0.62468553459119491</v>
      </c>
      <c r="F4122">
        <v>0.48764150899999997</v>
      </c>
      <c r="G4122">
        <v>0.81503144654088056</v>
      </c>
    </row>
    <row r="4123" spans="1:7" x14ac:dyDescent="0.25">
      <c r="A4123">
        <v>4114</v>
      </c>
      <c r="B4123" s="21">
        <f t="shared" si="64"/>
        <v>0.73119496855345911</v>
      </c>
      <c r="C4123">
        <v>1.2608229999999998E-4</v>
      </c>
      <c r="E4123">
        <v>0.73119496855345911</v>
      </c>
      <c r="F4123">
        <v>0.56262578600000002</v>
      </c>
      <c r="G4123">
        <v>0.81789308176100628</v>
      </c>
    </row>
    <row r="4124" spans="1:7" x14ac:dyDescent="0.25">
      <c r="A4124">
        <v>4115</v>
      </c>
      <c r="B4124" s="21">
        <f t="shared" si="64"/>
        <v>0.79279874213836476</v>
      </c>
      <c r="C4124">
        <v>1.241697E-4</v>
      </c>
      <c r="E4124">
        <v>0.79279874213836476</v>
      </c>
      <c r="F4124">
        <v>0.61229559700000002</v>
      </c>
      <c r="G4124">
        <v>0.81676100628930826</v>
      </c>
    </row>
    <row r="4125" spans="1:7" x14ac:dyDescent="0.25">
      <c r="A4125">
        <v>4116</v>
      </c>
      <c r="B4125" s="21">
        <f t="shared" si="64"/>
        <v>0.80795597484276738</v>
      </c>
      <c r="C4125">
        <v>1.232548E-4</v>
      </c>
      <c r="E4125">
        <v>0.80795597484276738</v>
      </c>
      <c r="F4125">
        <v>0.62674528299999999</v>
      </c>
      <c r="G4125">
        <v>0.80836477987421385</v>
      </c>
    </row>
    <row r="4126" spans="1:7" x14ac:dyDescent="0.25">
      <c r="A4126">
        <v>4117</v>
      </c>
      <c r="B4126" s="21">
        <f t="shared" si="64"/>
        <v>0.78028301886792462</v>
      </c>
      <c r="C4126">
        <v>1.1804250000000001E-4</v>
      </c>
      <c r="E4126">
        <v>0.78028301886792462</v>
      </c>
      <c r="F4126">
        <v>0.60413521999999997</v>
      </c>
      <c r="G4126">
        <v>0.79430817610062898</v>
      </c>
    </row>
    <row r="4127" spans="1:7" x14ac:dyDescent="0.25">
      <c r="A4127">
        <v>4118</v>
      </c>
      <c r="B4127" s="21">
        <f t="shared" si="64"/>
        <v>0.71537735849056605</v>
      </c>
      <c r="C4127">
        <v>1.091365E-4</v>
      </c>
      <c r="E4127">
        <v>0.71537735849056605</v>
      </c>
      <c r="F4127">
        <v>0.55165094299999995</v>
      </c>
      <c r="G4127">
        <v>0.77883647798742128</v>
      </c>
    </row>
    <row r="4128" spans="1:7" x14ac:dyDescent="0.25">
      <c r="A4128">
        <v>4119</v>
      </c>
      <c r="B4128" s="21">
        <f t="shared" si="64"/>
        <v>0.6116037735849057</v>
      </c>
      <c r="C4128">
        <v>1.0446260000000001E-4</v>
      </c>
      <c r="E4128">
        <v>0.6116037735849057</v>
      </c>
      <c r="F4128">
        <v>0.47630503099999999</v>
      </c>
      <c r="G4128">
        <v>0.75943396226415094</v>
      </c>
    </row>
    <row r="4129" spans="1:7" x14ac:dyDescent="0.25">
      <c r="A4129">
        <v>4120</v>
      </c>
      <c r="B4129" s="21">
        <f t="shared" si="64"/>
        <v>0.46738993710691823</v>
      </c>
      <c r="C4129">
        <v>1.0290149999999999E-4</v>
      </c>
      <c r="E4129">
        <v>0.46738993710691823</v>
      </c>
      <c r="F4129">
        <v>0.38267295600000001</v>
      </c>
      <c r="G4129">
        <v>0.73009433962264147</v>
      </c>
    </row>
    <row r="4130" spans="1:7" x14ac:dyDescent="0.25">
      <c r="A4130">
        <v>4121</v>
      </c>
      <c r="B4130" s="21">
        <f t="shared" si="64"/>
        <v>0.28563522012578618</v>
      </c>
      <c r="C4130">
        <v>1.0373219999999999E-4</v>
      </c>
      <c r="E4130">
        <v>0.28563522012578618</v>
      </c>
      <c r="F4130">
        <v>0.33716981099999999</v>
      </c>
      <c r="G4130">
        <v>0.63616352201257864</v>
      </c>
    </row>
    <row r="4131" spans="1:7" x14ac:dyDescent="0.25">
      <c r="A4131">
        <v>4122</v>
      </c>
      <c r="B4131" s="21">
        <f t="shared" si="64"/>
        <v>0.12390566037735848</v>
      </c>
      <c r="C4131">
        <v>1.076277E-4</v>
      </c>
      <c r="E4131">
        <v>0.12390566037735848</v>
      </c>
      <c r="F4131">
        <v>0.23705974799999999</v>
      </c>
      <c r="G4131">
        <v>0.45657232704402517</v>
      </c>
    </row>
    <row r="4132" spans="1:7" x14ac:dyDescent="0.25">
      <c r="A4132">
        <v>4123</v>
      </c>
      <c r="B4132" s="21">
        <f t="shared" si="64"/>
        <v>5.1006289308176099E-2</v>
      </c>
      <c r="C4132">
        <v>1.164355E-4</v>
      </c>
      <c r="E4132">
        <v>5.1006289308176099E-2</v>
      </c>
      <c r="F4132">
        <v>9.6889936999999995E-2</v>
      </c>
      <c r="G4132">
        <v>0.17827672955974841</v>
      </c>
    </row>
    <row r="4133" spans="1:7" x14ac:dyDescent="0.25">
      <c r="A4133">
        <v>4124</v>
      </c>
      <c r="B4133" s="21">
        <f t="shared" si="64"/>
        <v>0</v>
      </c>
      <c r="C4133">
        <v>1.2278550000000002E-4</v>
      </c>
      <c r="E4133">
        <v>0</v>
      </c>
      <c r="F4133">
        <v>1.9883650000000002E-3</v>
      </c>
      <c r="G4133">
        <v>3.630503144654088E-3</v>
      </c>
    </row>
    <row r="4134" spans="1:7" x14ac:dyDescent="0.25">
      <c r="A4134">
        <v>4125</v>
      </c>
      <c r="B4134" s="21">
        <f t="shared" si="64"/>
        <v>0</v>
      </c>
      <c r="C4134">
        <v>1.2993379999999999E-4</v>
      </c>
      <c r="E4134">
        <v>0</v>
      </c>
      <c r="F4134">
        <v>0</v>
      </c>
      <c r="G4134">
        <v>0</v>
      </c>
    </row>
    <row r="4135" spans="1:7" x14ac:dyDescent="0.25">
      <c r="A4135">
        <v>4126</v>
      </c>
      <c r="B4135" s="21">
        <f t="shared" si="64"/>
        <v>0</v>
      </c>
      <c r="C4135">
        <v>1.148568E-4</v>
      </c>
      <c r="E4135">
        <v>0</v>
      </c>
      <c r="F4135">
        <v>0</v>
      </c>
      <c r="G4135">
        <v>0</v>
      </c>
    </row>
    <row r="4136" spans="1:7" x14ac:dyDescent="0.25">
      <c r="A4136">
        <v>4127</v>
      </c>
      <c r="B4136" s="21">
        <f t="shared" si="64"/>
        <v>0</v>
      </c>
      <c r="C4136">
        <v>8.7180200000000003E-5</v>
      </c>
      <c r="E4136">
        <v>0</v>
      </c>
      <c r="F4136">
        <v>0</v>
      </c>
      <c r="G4136">
        <v>0</v>
      </c>
    </row>
    <row r="4137" spans="1:7" x14ac:dyDescent="0.25">
      <c r="A4137">
        <v>4128</v>
      </c>
      <c r="B4137" s="21">
        <f t="shared" si="64"/>
        <v>0</v>
      </c>
      <c r="C4137">
        <v>6.8212499999999998E-5</v>
      </c>
      <c r="E4137">
        <v>0</v>
      </c>
      <c r="F4137">
        <v>0</v>
      </c>
      <c r="G4137">
        <v>0</v>
      </c>
    </row>
    <row r="4138" spans="1:7" x14ac:dyDescent="0.25">
      <c r="A4138">
        <v>4129</v>
      </c>
      <c r="B4138" s="21">
        <f t="shared" si="64"/>
        <v>0</v>
      </c>
      <c r="C4138">
        <v>5.72828E-5</v>
      </c>
      <c r="E4138">
        <v>0</v>
      </c>
      <c r="F4138">
        <v>0</v>
      </c>
      <c r="G4138">
        <v>0</v>
      </c>
    </row>
    <row r="4139" spans="1:7" x14ac:dyDescent="0.25">
      <c r="A4139">
        <v>4130</v>
      </c>
      <c r="B4139" s="21">
        <f t="shared" si="64"/>
        <v>0</v>
      </c>
      <c r="C4139">
        <v>5.2962900000000001E-5</v>
      </c>
      <c r="E4139">
        <v>0</v>
      </c>
      <c r="F4139">
        <v>0</v>
      </c>
      <c r="G4139">
        <v>0</v>
      </c>
    </row>
    <row r="4140" spans="1:7" x14ac:dyDescent="0.25">
      <c r="A4140">
        <v>4131</v>
      </c>
      <c r="B4140" s="21">
        <f t="shared" si="64"/>
        <v>0</v>
      </c>
      <c r="C4140">
        <v>5.2381299999999999E-5</v>
      </c>
      <c r="E4140">
        <v>0</v>
      </c>
      <c r="F4140">
        <v>0</v>
      </c>
      <c r="G4140">
        <v>0</v>
      </c>
    </row>
    <row r="4141" spans="1:7" x14ac:dyDescent="0.25">
      <c r="A4141">
        <v>4132</v>
      </c>
      <c r="B4141" s="21">
        <f t="shared" si="64"/>
        <v>0</v>
      </c>
      <c r="C4141">
        <v>5.72765E-5</v>
      </c>
      <c r="E4141">
        <v>0</v>
      </c>
      <c r="F4141">
        <v>0</v>
      </c>
      <c r="G4141">
        <v>0</v>
      </c>
    </row>
    <row r="4142" spans="1:7" x14ac:dyDescent="0.25">
      <c r="A4142">
        <v>4133</v>
      </c>
      <c r="B4142" s="21">
        <f t="shared" si="64"/>
        <v>8.4311320754716975E-3</v>
      </c>
      <c r="C4142">
        <v>6.82474E-5</v>
      </c>
      <c r="E4142">
        <v>8.4311320754716975E-3</v>
      </c>
      <c r="F4142">
        <v>7.6165089999999996E-3</v>
      </c>
      <c r="G4142">
        <v>0</v>
      </c>
    </row>
    <row r="4143" spans="1:7" x14ac:dyDescent="0.25">
      <c r="A4143">
        <v>4134</v>
      </c>
      <c r="B4143" s="21">
        <f t="shared" si="64"/>
        <v>3.160377358490566E-2</v>
      </c>
      <c r="C4143">
        <v>8.4429499999999995E-5</v>
      </c>
      <c r="E4143">
        <v>3.160377358490566E-2</v>
      </c>
      <c r="F4143">
        <v>3.1658804999999998E-2</v>
      </c>
      <c r="G4143">
        <v>1.904685534591195E-2</v>
      </c>
    </row>
    <row r="4144" spans="1:7" x14ac:dyDescent="0.25">
      <c r="A4144">
        <v>4135</v>
      </c>
      <c r="B4144" s="21">
        <f t="shared" si="64"/>
        <v>5.0949685534591199E-2</v>
      </c>
      <c r="C4144">
        <v>9.7192000000000001E-5</v>
      </c>
      <c r="E4144">
        <v>5.0949685534591199E-2</v>
      </c>
      <c r="F4144">
        <v>5.1086477999999998E-2</v>
      </c>
      <c r="G4144">
        <v>3.9393081761006289E-2</v>
      </c>
    </row>
    <row r="4145" spans="1:7" x14ac:dyDescent="0.25">
      <c r="A4145">
        <v>4136</v>
      </c>
      <c r="B4145" s="21">
        <f t="shared" si="64"/>
        <v>6.2619496855345916E-2</v>
      </c>
      <c r="C4145">
        <v>1.032849E-4</v>
      </c>
      <c r="E4145">
        <v>6.2619496855345916E-2</v>
      </c>
      <c r="F4145">
        <v>6.2540881000000006E-2</v>
      </c>
      <c r="G4145">
        <v>5.4216981132075473E-2</v>
      </c>
    </row>
    <row r="4146" spans="1:7" x14ac:dyDescent="0.25">
      <c r="A4146">
        <v>4137</v>
      </c>
      <c r="B4146" s="21">
        <f t="shared" si="64"/>
        <v>7.3493710691823907E-2</v>
      </c>
      <c r="C4146">
        <v>1.045922E-4</v>
      </c>
      <c r="E4146">
        <v>7.3493710691823907E-2</v>
      </c>
      <c r="F4146">
        <v>7.3150942999999996E-2</v>
      </c>
      <c r="G4146">
        <v>6.8830188679245285E-2</v>
      </c>
    </row>
    <row r="4147" spans="1:7" x14ac:dyDescent="0.25">
      <c r="A4147">
        <v>4138</v>
      </c>
      <c r="B4147" s="21">
        <f t="shared" si="64"/>
        <v>0.14677672955974844</v>
      </c>
      <c r="C4147">
        <v>1.0477070000000001E-4</v>
      </c>
      <c r="E4147">
        <v>0.14677672955974844</v>
      </c>
      <c r="F4147">
        <v>0.14337893099999999</v>
      </c>
      <c r="G4147">
        <v>0.14683333333333334</v>
      </c>
    </row>
    <row r="4148" spans="1:7" x14ac:dyDescent="0.25">
      <c r="A4148">
        <v>4139</v>
      </c>
      <c r="B4148" s="21">
        <f t="shared" si="64"/>
        <v>0.12471069182389936</v>
      </c>
      <c r="C4148">
        <v>1.037885E-4</v>
      </c>
      <c r="E4148">
        <v>0.12471069182389936</v>
      </c>
      <c r="F4148">
        <v>0.122212264</v>
      </c>
      <c r="G4148">
        <v>0.12749371069182391</v>
      </c>
    </row>
    <row r="4149" spans="1:7" x14ac:dyDescent="0.25">
      <c r="A4149">
        <v>4140</v>
      </c>
      <c r="B4149" s="21">
        <f t="shared" si="64"/>
        <v>0.11097169811320755</v>
      </c>
      <c r="C4149">
        <v>1.0241949999999999E-4</v>
      </c>
      <c r="E4149">
        <v>0.11097169811320755</v>
      </c>
      <c r="F4149">
        <v>0.109012579</v>
      </c>
      <c r="G4149">
        <v>0.11473270440251573</v>
      </c>
    </row>
    <row r="4150" spans="1:7" x14ac:dyDescent="0.25">
      <c r="A4150">
        <v>4141</v>
      </c>
      <c r="B4150" s="21">
        <f t="shared" si="64"/>
        <v>0.14139308176100629</v>
      </c>
      <c r="C4150">
        <v>1.036465E-4</v>
      </c>
      <c r="E4150">
        <v>0.14139308176100629</v>
      </c>
      <c r="F4150">
        <v>0.13794811300000001</v>
      </c>
      <c r="G4150">
        <v>0.14511949685534592</v>
      </c>
    </row>
    <row r="4151" spans="1:7" x14ac:dyDescent="0.25">
      <c r="A4151">
        <v>4142</v>
      </c>
      <c r="B4151" s="21">
        <f t="shared" si="64"/>
        <v>0.18100943396226415</v>
      </c>
      <c r="C4151">
        <v>1.0325340000000001E-4</v>
      </c>
      <c r="E4151">
        <v>0.18100943396226415</v>
      </c>
      <c r="F4151">
        <v>0.175330189</v>
      </c>
      <c r="G4151">
        <v>0.182937106918239</v>
      </c>
    </row>
    <row r="4152" spans="1:7" x14ac:dyDescent="0.25">
      <c r="A4152">
        <v>4143</v>
      </c>
      <c r="B4152" s="21">
        <f t="shared" si="64"/>
        <v>0.20938679245283021</v>
      </c>
      <c r="C4152">
        <v>1.0724839999999999E-4</v>
      </c>
      <c r="E4152">
        <v>0.20938679245283021</v>
      </c>
      <c r="F4152">
        <v>0.20187106899999999</v>
      </c>
      <c r="G4152">
        <v>0.21106289308176099</v>
      </c>
    </row>
    <row r="4153" spans="1:7" x14ac:dyDescent="0.25">
      <c r="A4153">
        <v>4144</v>
      </c>
      <c r="B4153" s="21">
        <f t="shared" si="64"/>
        <v>0.19762893081761007</v>
      </c>
      <c r="C4153">
        <v>1.1166439999999999E-4</v>
      </c>
      <c r="E4153">
        <v>0.19762893081761007</v>
      </c>
      <c r="F4153">
        <v>0.192342767</v>
      </c>
      <c r="G4153">
        <v>0.20511635220125785</v>
      </c>
    </row>
    <row r="4154" spans="1:7" x14ac:dyDescent="0.25">
      <c r="A4154">
        <v>4145</v>
      </c>
      <c r="B4154" s="21">
        <f t="shared" si="64"/>
        <v>9.8207547169811324E-2</v>
      </c>
      <c r="C4154">
        <v>1.135914E-4</v>
      </c>
      <c r="E4154">
        <v>9.8207547169811324E-2</v>
      </c>
      <c r="F4154">
        <v>9.9455975000000002E-2</v>
      </c>
      <c r="G4154">
        <v>9.0773584905660384E-2</v>
      </c>
    </row>
    <row r="4155" spans="1:7" x14ac:dyDescent="0.25">
      <c r="A4155">
        <v>4146</v>
      </c>
      <c r="B4155" s="21">
        <f t="shared" si="64"/>
        <v>3.9971698113207547E-2</v>
      </c>
      <c r="C4155">
        <v>1.193322E-4</v>
      </c>
      <c r="E4155">
        <v>3.9971698113207547E-2</v>
      </c>
      <c r="F4155">
        <v>4.0393081999999997E-2</v>
      </c>
      <c r="G4155">
        <v>2.7438050314465407E-2</v>
      </c>
    </row>
    <row r="4156" spans="1:7" x14ac:dyDescent="0.25">
      <c r="A4156">
        <v>4147</v>
      </c>
      <c r="B4156" s="21">
        <f t="shared" si="64"/>
        <v>2.8691823899371069E-2</v>
      </c>
      <c r="C4156">
        <v>1.2716600000000001E-4</v>
      </c>
      <c r="E4156">
        <v>2.8691823899371069E-2</v>
      </c>
      <c r="F4156">
        <v>3.2011006000000002E-2</v>
      </c>
      <c r="G4156">
        <v>2.484182389937107E-2</v>
      </c>
    </row>
    <row r="4157" spans="1:7" x14ac:dyDescent="0.25">
      <c r="A4157">
        <v>4148</v>
      </c>
      <c r="B4157" s="21">
        <f t="shared" si="64"/>
        <v>0</v>
      </c>
      <c r="C4157">
        <v>1.3443719999999999E-4</v>
      </c>
      <c r="E4157">
        <v>0</v>
      </c>
      <c r="F4157">
        <v>0</v>
      </c>
      <c r="G4157">
        <v>0</v>
      </c>
    </row>
    <row r="4158" spans="1:7" x14ac:dyDescent="0.25">
      <c r="A4158">
        <v>4149</v>
      </c>
      <c r="B4158" s="21">
        <f t="shared" si="64"/>
        <v>0</v>
      </c>
      <c r="C4158">
        <v>1.3405709999999999E-4</v>
      </c>
      <c r="E4158">
        <v>0</v>
      </c>
      <c r="F4158">
        <v>0</v>
      </c>
      <c r="G4158">
        <v>0</v>
      </c>
    </row>
    <row r="4159" spans="1:7" x14ac:dyDescent="0.25">
      <c r="A4159">
        <v>4150</v>
      </c>
      <c r="B4159" s="21">
        <f t="shared" si="64"/>
        <v>0</v>
      </c>
      <c r="C4159">
        <v>1.1399279999999999E-4</v>
      </c>
      <c r="E4159">
        <v>0</v>
      </c>
      <c r="F4159">
        <v>0</v>
      </c>
      <c r="G4159">
        <v>0</v>
      </c>
    </row>
    <row r="4160" spans="1:7" x14ac:dyDescent="0.25">
      <c r="A4160">
        <v>4151</v>
      </c>
      <c r="B4160" s="21">
        <f t="shared" si="64"/>
        <v>0</v>
      </c>
      <c r="C4160">
        <v>8.5214499999999995E-5</v>
      </c>
      <c r="E4160">
        <v>0</v>
      </c>
      <c r="F4160">
        <v>0</v>
      </c>
      <c r="G4160">
        <v>0</v>
      </c>
    </row>
    <row r="4161" spans="1:7" x14ac:dyDescent="0.25">
      <c r="A4161">
        <v>4152</v>
      </c>
      <c r="B4161" s="21">
        <f t="shared" si="64"/>
        <v>0</v>
      </c>
      <c r="C4161">
        <v>6.3030499999999992E-5</v>
      </c>
      <c r="E4161">
        <v>0</v>
      </c>
      <c r="F4161">
        <v>0</v>
      </c>
      <c r="G4161">
        <v>0</v>
      </c>
    </row>
    <row r="4162" spans="1:7" x14ac:dyDescent="0.25">
      <c r="A4162">
        <v>4153</v>
      </c>
      <c r="B4162" s="21">
        <f t="shared" si="64"/>
        <v>0</v>
      </c>
      <c r="C4162">
        <v>5.5815500000000001E-5</v>
      </c>
      <c r="E4162">
        <v>0</v>
      </c>
      <c r="F4162">
        <v>0</v>
      </c>
      <c r="G4162">
        <v>0</v>
      </c>
    </row>
    <row r="4163" spans="1:7" x14ac:dyDescent="0.25">
      <c r="A4163">
        <v>4154</v>
      </c>
      <c r="B4163" s="21">
        <f t="shared" si="64"/>
        <v>0</v>
      </c>
      <c r="C4163">
        <v>5.1982399999999999E-5</v>
      </c>
      <c r="E4163">
        <v>0</v>
      </c>
      <c r="F4163">
        <v>0</v>
      </c>
      <c r="G4163">
        <v>0</v>
      </c>
    </row>
    <row r="4164" spans="1:7" x14ac:dyDescent="0.25">
      <c r="A4164">
        <v>4155</v>
      </c>
      <c r="B4164" s="21">
        <f t="shared" si="64"/>
        <v>0</v>
      </c>
      <c r="C4164">
        <v>5.1793599999999998E-5</v>
      </c>
      <c r="E4164">
        <v>0</v>
      </c>
      <c r="F4164">
        <v>0</v>
      </c>
      <c r="G4164">
        <v>0</v>
      </c>
    </row>
    <row r="4165" spans="1:7" x14ac:dyDescent="0.25">
      <c r="A4165">
        <v>4156</v>
      </c>
      <c r="B4165" s="21">
        <f t="shared" si="64"/>
        <v>0</v>
      </c>
      <c r="C4165">
        <v>5.6924100000000006E-5</v>
      </c>
      <c r="E4165">
        <v>0</v>
      </c>
      <c r="F4165">
        <v>0</v>
      </c>
      <c r="G4165">
        <v>0</v>
      </c>
    </row>
    <row r="4166" spans="1:7" x14ac:dyDescent="0.25">
      <c r="A4166">
        <v>4157</v>
      </c>
      <c r="B4166" s="21">
        <f t="shared" ref="B4166:B4229" si="65">IF(rodzaj=$E$6,E4166,IF(rodzaj=$F$6,F4166,G4166))</f>
        <v>1.1047484276729559E-2</v>
      </c>
      <c r="C4166">
        <v>6.8714500000000001E-5</v>
      </c>
      <c r="E4166">
        <v>1.1047484276729559E-2</v>
      </c>
      <c r="F4166">
        <v>1.0723742E-2</v>
      </c>
      <c r="G4166">
        <v>1.5191509433962263E-3</v>
      </c>
    </row>
    <row r="4167" spans="1:7" x14ac:dyDescent="0.25">
      <c r="A4167">
        <v>4158</v>
      </c>
      <c r="B4167" s="21">
        <f t="shared" si="65"/>
        <v>8.0245283018867922E-2</v>
      </c>
      <c r="C4167">
        <v>8.5699500000000002E-5</v>
      </c>
      <c r="E4167">
        <v>8.0245283018867922E-2</v>
      </c>
      <c r="F4167">
        <v>0.104254717</v>
      </c>
      <c r="G4167">
        <v>0.12810377358490566</v>
      </c>
    </row>
    <row r="4168" spans="1:7" x14ac:dyDescent="0.25">
      <c r="A4168">
        <v>4159</v>
      </c>
      <c r="B4168" s="21">
        <f t="shared" si="65"/>
        <v>0.17524842767295595</v>
      </c>
      <c r="C4168">
        <v>9.5792500000000001E-5</v>
      </c>
      <c r="E4168">
        <v>0.17524842767295595</v>
      </c>
      <c r="F4168">
        <v>0.20037735800000001</v>
      </c>
      <c r="G4168">
        <v>0.26682389937106921</v>
      </c>
    </row>
    <row r="4169" spans="1:7" x14ac:dyDescent="0.25">
      <c r="A4169">
        <v>4160</v>
      </c>
      <c r="B4169" s="21">
        <f t="shared" si="65"/>
        <v>0.46235849056603773</v>
      </c>
      <c r="C4169">
        <v>1.030847E-4</v>
      </c>
      <c r="E4169">
        <v>0.46235849056603773</v>
      </c>
      <c r="F4169">
        <v>0.40238993699999998</v>
      </c>
      <c r="G4169">
        <v>0.78647798742138364</v>
      </c>
    </row>
    <row r="4170" spans="1:7" x14ac:dyDescent="0.25">
      <c r="A4170">
        <v>4161</v>
      </c>
      <c r="B4170" s="21">
        <f t="shared" si="65"/>
        <v>0.62317610062893081</v>
      </c>
      <c r="C4170">
        <v>1.056364E-4</v>
      </c>
      <c r="E4170">
        <v>0.62317610062893081</v>
      </c>
      <c r="F4170">
        <v>0.48595911899999999</v>
      </c>
      <c r="G4170">
        <v>0.81361635220125794</v>
      </c>
    </row>
    <row r="4171" spans="1:7" x14ac:dyDescent="0.25">
      <c r="A4171">
        <v>4162</v>
      </c>
      <c r="B4171" s="21">
        <f t="shared" si="65"/>
        <v>0.73383647798742135</v>
      </c>
      <c r="C4171">
        <v>1.0372430000000001E-4</v>
      </c>
      <c r="E4171">
        <v>0.73383647798742135</v>
      </c>
      <c r="F4171">
        <v>0.56441823899999999</v>
      </c>
      <c r="G4171">
        <v>0.82059748427672952</v>
      </c>
    </row>
    <row r="4172" spans="1:7" x14ac:dyDescent="0.25">
      <c r="A4172">
        <v>4163</v>
      </c>
      <c r="B4172" s="21">
        <f t="shared" si="65"/>
        <v>0.7970754716981131</v>
      </c>
      <c r="C4172">
        <v>1.0325760000000001E-4</v>
      </c>
      <c r="E4172">
        <v>0.7970754716981131</v>
      </c>
      <c r="F4172">
        <v>0.61647798700000001</v>
      </c>
      <c r="G4172">
        <v>0.82119496855345919</v>
      </c>
    </row>
    <row r="4173" spans="1:7" x14ac:dyDescent="0.25">
      <c r="A4173">
        <v>4164</v>
      </c>
      <c r="B4173" s="21">
        <f t="shared" si="65"/>
        <v>0.73710691823899366</v>
      </c>
      <c r="C4173">
        <v>1.056207E-4</v>
      </c>
      <c r="E4173">
        <v>0.73710691823899366</v>
      </c>
      <c r="F4173">
        <v>0.57022012600000005</v>
      </c>
      <c r="G4173">
        <v>0.73720125786163526</v>
      </c>
    </row>
    <row r="4174" spans="1:7" x14ac:dyDescent="0.25">
      <c r="A4174">
        <v>4165</v>
      </c>
      <c r="B4174" s="21">
        <f t="shared" si="65"/>
        <v>0.3394025157232704</v>
      </c>
      <c r="C4174">
        <v>1.064268E-4</v>
      </c>
      <c r="E4174">
        <v>0.3394025157232704</v>
      </c>
      <c r="F4174">
        <v>0.30327043999999997</v>
      </c>
      <c r="G4174">
        <v>0.34691823899371071</v>
      </c>
    </row>
    <row r="4175" spans="1:7" x14ac:dyDescent="0.25">
      <c r="A4175">
        <v>4166</v>
      </c>
      <c r="B4175" s="21">
        <f t="shared" si="65"/>
        <v>0.26440566037735846</v>
      </c>
      <c r="C4175">
        <v>1.053841E-4</v>
      </c>
      <c r="E4175">
        <v>0.26440566037735846</v>
      </c>
      <c r="F4175">
        <v>0.249449686</v>
      </c>
      <c r="G4175">
        <v>0.2704811320754717</v>
      </c>
    </row>
    <row r="4176" spans="1:7" x14ac:dyDescent="0.25">
      <c r="A4176">
        <v>4167</v>
      </c>
      <c r="B4176" s="21">
        <f t="shared" si="65"/>
        <v>0.5878616352201258</v>
      </c>
      <c r="C4176">
        <v>1.0938709999999999E-4</v>
      </c>
      <c r="E4176">
        <v>0.5878616352201258</v>
      </c>
      <c r="F4176">
        <v>0.460786164</v>
      </c>
      <c r="G4176">
        <v>0.73094339622641513</v>
      </c>
    </row>
    <row r="4177" spans="1:7" x14ac:dyDescent="0.25">
      <c r="A4177">
        <v>4168</v>
      </c>
      <c r="B4177" s="21">
        <f t="shared" si="65"/>
        <v>0.36581761006289309</v>
      </c>
      <c r="C4177">
        <v>1.1112659999999999E-4</v>
      </c>
      <c r="E4177">
        <v>0.36581761006289309</v>
      </c>
      <c r="F4177">
        <v>0.32391509400000001</v>
      </c>
      <c r="G4177">
        <v>0.52415094339622637</v>
      </c>
    </row>
    <row r="4178" spans="1:7" x14ac:dyDescent="0.25">
      <c r="A4178">
        <v>4169</v>
      </c>
      <c r="B4178" s="21">
        <f t="shared" si="65"/>
        <v>0.26769496855345909</v>
      </c>
      <c r="C4178">
        <v>1.172428E-4</v>
      </c>
      <c r="E4178">
        <v>0.26769496855345909</v>
      </c>
      <c r="F4178">
        <v>0.31452830199999998</v>
      </c>
      <c r="G4178">
        <v>0.5573270440251572</v>
      </c>
    </row>
    <row r="4179" spans="1:7" x14ac:dyDescent="0.25">
      <c r="A4179">
        <v>4170</v>
      </c>
      <c r="B4179" s="21">
        <f t="shared" si="65"/>
        <v>0.1239622641509434</v>
      </c>
      <c r="C4179">
        <v>1.212067E-4</v>
      </c>
      <c r="E4179">
        <v>0.1239622641509434</v>
      </c>
      <c r="F4179">
        <v>0.27913522000000002</v>
      </c>
      <c r="G4179">
        <v>0.58817610062893089</v>
      </c>
    </row>
    <row r="4180" spans="1:7" x14ac:dyDescent="0.25">
      <c r="A4180">
        <v>4171</v>
      </c>
      <c r="B4180" s="21">
        <f t="shared" si="65"/>
        <v>5.1745283018867931E-2</v>
      </c>
      <c r="C4180">
        <v>1.274112E-4</v>
      </c>
      <c r="E4180">
        <v>5.1745283018867931E-2</v>
      </c>
      <c r="F4180">
        <v>0.138850629</v>
      </c>
      <c r="G4180">
        <v>0.30636792452830186</v>
      </c>
    </row>
    <row r="4181" spans="1:7" x14ac:dyDescent="0.25">
      <c r="A4181">
        <v>4172</v>
      </c>
      <c r="B4181" s="21">
        <f t="shared" si="65"/>
        <v>3.1713836477987424E-3</v>
      </c>
      <c r="C4181">
        <v>1.34945E-4</v>
      </c>
      <c r="E4181">
        <v>3.1713836477987424E-3</v>
      </c>
      <c r="F4181">
        <v>9.6599059999999994E-3</v>
      </c>
      <c r="G4181">
        <v>2.3395911949685533E-2</v>
      </c>
    </row>
    <row r="4182" spans="1:7" x14ac:dyDescent="0.25">
      <c r="A4182">
        <v>4173</v>
      </c>
      <c r="B4182" s="21">
        <f t="shared" si="65"/>
        <v>0</v>
      </c>
      <c r="C4182">
        <v>1.3209410000000001E-4</v>
      </c>
      <c r="E4182">
        <v>0</v>
      </c>
      <c r="F4182">
        <v>0</v>
      </c>
      <c r="G4182">
        <v>0</v>
      </c>
    </row>
    <row r="4183" spans="1:7" x14ac:dyDescent="0.25">
      <c r="A4183">
        <v>4174</v>
      </c>
      <c r="B4183" s="21">
        <f t="shared" si="65"/>
        <v>0</v>
      </c>
      <c r="C4183">
        <v>1.101169E-4</v>
      </c>
      <c r="E4183">
        <v>0</v>
      </c>
      <c r="F4183">
        <v>0</v>
      </c>
      <c r="G4183">
        <v>0</v>
      </c>
    </row>
    <row r="4184" spans="1:7" x14ac:dyDescent="0.25">
      <c r="A4184">
        <v>4175</v>
      </c>
      <c r="B4184" s="21">
        <f t="shared" si="65"/>
        <v>0</v>
      </c>
      <c r="C4184">
        <v>8.4833599999999994E-5</v>
      </c>
      <c r="E4184">
        <v>0</v>
      </c>
      <c r="F4184">
        <v>0</v>
      </c>
      <c r="G4184">
        <v>0</v>
      </c>
    </row>
    <row r="4185" spans="1:7" x14ac:dyDescent="0.25">
      <c r="A4185">
        <v>4176</v>
      </c>
      <c r="B4185" s="21">
        <f t="shared" si="65"/>
        <v>0</v>
      </c>
      <c r="C4185">
        <v>6.5057500000000005E-5</v>
      </c>
      <c r="E4185">
        <v>0</v>
      </c>
      <c r="F4185">
        <v>0</v>
      </c>
      <c r="G4185">
        <v>0</v>
      </c>
    </row>
    <row r="4186" spans="1:7" x14ac:dyDescent="0.25">
      <c r="A4186">
        <v>4177</v>
      </c>
      <c r="B4186" s="21">
        <f t="shared" si="65"/>
        <v>0</v>
      </c>
      <c r="C4186">
        <v>5.6317699999999998E-5</v>
      </c>
      <c r="E4186">
        <v>0</v>
      </c>
      <c r="F4186">
        <v>0</v>
      </c>
      <c r="G4186">
        <v>0</v>
      </c>
    </row>
    <row r="4187" spans="1:7" x14ac:dyDescent="0.25">
      <c r="A4187">
        <v>4178</v>
      </c>
      <c r="B4187" s="21">
        <f t="shared" si="65"/>
        <v>0</v>
      </c>
      <c r="C4187">
        <v>5.11703E-5</v>
      </c>
      <c r="E4187">
        <v>0</v>
      </c>
      <c r="F4187">
        <v>0</v>
      </c>
      <c r="G4187">
        <v>0</v>
      </c>
    </row>
    <row r="4188" spans="1:7" x14ac:dyDescent="0.25">
      <c r="A4188">
        <v>4179</v>
      </c>
      <c r="B4188" s="21">
        <f t="shared" si="65"/>
        <v>0</v>
      </c>
      <c r="C4188">
        <v>5.0929400000000001E-5</v>
      </c>
      <c r="E4188">
        <v>0</v>
      </c>
      <c r="F4188">
        <v>0</v>
      </c>
      <c r="G4188">
        <v>0</v>
      </c>
    </row>
    <row r="4189" spans="1:7" x14ac:dyDescent="0.25">
      <c r="A4189">
        <v>4180</v>
      </c>
      <c r="B4189" s="21">
        <f t="shared" si="65"/>
        <v>0</v>
      </c>
      <c r="C4189">
        <v>5.5587300000000002E-5</v>
      </c>
      <c r="E4189">
        <v>0</v>
      </c>
      <c r="F4189">
        <v>0</v>
      </c>
      <c r="G4189">
        <v>0</v>
      </c>
    </row>
    <row r="4190" spans="1:7" x14ac:dyDescent="0.25">
      <c r="A4190">
        <v>4181</v>
      </c>
      <c r="B4190" s="21">
        <f t="shared" si="65"/>
        <v>4.0679245283018875E-2</v>
      </c>
      <c r="C4190">
        <v>6.7864099999999993E-5</v>
      </c>
      <c r="E4190">
        <v>4.0679245283018875E-2</v>
      </c>
      <c r="F4190">
        <v>9.5918239000000002E-2</v>
      </c>
      <c r="G4190">
        <v>0.20894654088050316</v>
      </c>
    </row>
    <row r="4191" spans="1:7" x14ac:dyDescent="0.25">
      <c r="A4191">
        <v>4182</v>
      </c>
      <c r="B4191" s="21">
        <f t="shared" si="65"/>
        <v>8.5874213836477989E-2</v>
      </c>
      <c r="C4191">
        <v>8.7113199999999991E-5</v>
      </c>
      <c r="E4191">
        <v>8.5874213836477989E-2</v>
      </c>
      <c r="F4191">
        <v>0.25229559699999998</v>
      </c>
      <c r="G4191">
        <v>0.54179245283018873</v>
      </c>
    </row>
    <row r="4192" spans="1:7" x14ac:dyDescent="0.25">
      <c r="A4192">
        <v>4183</v>
      </c>
      <c r="B4192" s="21">
        <f t="shared" si="65"/>
        <v>0.26236163522012579</v>
      </c>
      <c r="C4192">
        <v>9.7693800000000003E-5</v>
      </c>
      <c r="E4192">
        <v>0.26236163522012579</v>
      </c>
      <c r="F4192">
        <v>0.35287735799999997</v>
      </c>
      <c r="G4192">
        <v>0.71040880503144654</v>
      </c>
    </row>
    <row r="4193" spans="1:7" x14ac:dyDescent="0.25">
      <c r="A4193">
        <v>4184</v>
      </c>
      <c r="B4193" s="21">
        <f t="shared" si="65"/>
        <v>0.45701257861635219</v>
      </c>
      <c r="C4193">
        <v>1.0200730000000001E-4</v>
      </c>
      <c r="E4193">
        <v>0.45701257861635219</v>
      </c>
      <c r="F4193">
        <v>0.39646226400000001</v>
      </c>
      <c r="G4193">
        <v>0.7771698113207548</v>
      </c>
    </row>
    <row r="4194" spans="1:7" x14ac:dyDescent="0.25">
      <c r="A4194">
        <v>4185</v>
      </c>
      <c r="B4194" s="21">
        <f t="shared" si="65"/>
        <v>0.61289308176100632</v>
      </c>
      <c r="C4194">
        <v>1.042628E-4</v>
      </c>
      <c r="E4194">
        <v>0.61289308176100632</v>
      </c>
      <c r="F4194">
        <v>0.47737421400000002</v>
      </c>
      <c r="G4194">
        <v>0.79924528301886788</v>
      </c>
    </row>
    <row r="4195" spans="1:7" x14ac:dyDescent="0.25">
      <c r="A4195">
        <v>4186</v>
      </c>
      <c r="B4195" s="21">
        <f t="shared" si="65"/>
        <v>0.71861635220125786</v>
      </c>
      <c r="C4195">
        <v>1.048547E-4</v>
      </c>
      <c r="E4195">
        <v>0.71861635220125786</v>
      </c>
      <c r="F4195">
        <v>0.55300314500000003</v>
      </c>
      <c r="G4195">
        <v>0.80333333333333334</v>
      </c>
    </row>
    <row r="4196" spans="1:7" x14ac:dyDescent="0.25">
      <c r="A4196">
        <v>4187</v>
      </c>
      <c r="B4196" s="21">
        <f t="shared" si="65"/>
        <v>0.7787106918238994</v>
      </c>
      <c r="C4196">
        <v>1.061439E-4</v>
      </c>
      <c r="E4196">
        <v>0.7787106918238994</v>
      </c>
      <c r="F4196">
        <v>0.60292452799999996</v>
      </c>
      <c r="G4196">
        <v>0.80223270440251571</v>
      </c>
    </row>
    <row r="4197" spans="1:7" x14ac:dyDescent="0.25">
      <c r="A4197">
        <v>4188</v>
      </c>
      <c r="B4197" s="21">
        <f t="shared" si="65"/>
        <v>0.79251572327044018</v>
      </c>
      <c r="C4197">
        <v>1.0584599999999999E-4</v>
      </c>
      <c r="E4197">
        <v>0.79251572327044018</v>
      </c>
      <c r="F4197">
        <v>0.61702830200000003</v>
      </c>
      <c r="G4197">
        <v>0.79295597484276725</v>
      </c>
    </row>
    <row r="4198" spans="1:7" x14ac:dyDescent="0.25">
      <c r="A4198">
        <v>4189</v>
      </c>
      <c r="B4198" s="21">
        <f t="shared" si="65"/>
        <v>0.76921383647798736</v>
      </c>
      <c r="C4198">
        <v>1.0673220000000001E-4</v>
      </c>
      <c r="E4198">
        <v>0.76921383647798736</v>
      </c>
      <c r="F4198">
        <v>0.59773584899999999</v>
      </c>
      <c r="G4198">
        <v>0.78238993710691829</v>
      </c>
    </row>
    <row r="4199" spans="1:7" x14ac:dyDescent="0.25">
      <c r="A4199">
        <v>4190</v>
      </c>
      <c r="B4199" s="21">
        <f t="shared" si="65"/>
        <v>0.69808176100628938</v>
      </c>
      <c r="C4199">
        <v>1.04443E-4</v>
      </c>
      <c r="E4199">
        <v>0.69808176100628938</v>
      </c>
      <c r="F4199">
        <v>0.53878930800000002</v>
      </c>
      <c r="G4199">
        <v>0.7584905660377359</v>
      </c>
    </row>
    <row r="4200" spans="1:7" x14ac:dyDescent="0.25">
      <c r="A4200">
        <v>4191</v>
      </c>
      <c r="B4200" s="21">
        <f t="shared" si="65"/>
        <v>0.61408805031446534</v>
      </c>
      <c r="C4200">
        <v>1.0801370000000001E-4</v>
      </c>
      <c r="E4200">
        <v>0.61408805031446534</v>
      </c>
      <c r="F4200">
        <v>0.47511006300000003</v>
      </c>
      <c r="G4200">
        <v>0.75883647798742138</v>
      </c>
    </row>
    <row r="4201" spans="1:7" x14ac:dyDescent="0.25">
      <c r="A4201">
        <v>4192</v>
      </c>
      <c r="B4201" s="21">
        <f t="shared" si="65"/>
        <v>0.46996855345911948</v>
      </c>
      <c r="C4201">
        <v>1.1176989999999999E-4</v>
      </c>
      <c r="E4201">
        <v>0.46996855345911948</v>
      </c>
      <c r="F4201">
        <v>0.38158805000000001</v>
      </c>
      <c r="G4201">
        <v>0.72779874213836482</v>
      </c>
    </row>
    <row r="4202" spans="1:7" x14ac:dyDescent="0.25">
      <c r="A4202">
        <v>4193</v>
      </c>
      <c r="B4202" s="21">
        <f t="shared" si="65"/>
        <v>0.28835849056603774</v>
      </c>
      <c r="C4202">
        <v>1.1838369999999999E-4</v>
      </c>
      <c r="E4202">
        <v>0.28835849056603774</v>
      </c>
      <c r="F4202">
        <v>0.33786163499999999</v>
      </c>
      <c r="G4202">
        <v>0.64883647798742139</v>
      </c>
    </row>
    <row r="4203" spans="1:7" x14ac:dyDescent="0.25">
      <c r="A4203">
        <v>4194</v>
      </c>
      <c r="B4203" s="21">
        <f t="shared" si="65"/>
        <v>0.12216352201257862</v>
      </c>
      <c r="C4203">
        <v>1.2183579999999999E-4</v>
      </c>
      <c r="E4203">
        <v>0.12216352201257862</v>
      </c>
      <c r="F4203">
        <v>0.250550314</v>
      </c>
      <c r="G4203">
        <v>0.50383647798742137</v>
      </c>
    </row>
    <row r="4204" spans="1:7" x14ac:dyDescent="0.25">
      <c r="A4204">
        <v>4195</v>
      </c>
      <c r="B4204" s="21">
        <f t="shared" si="65"/>
        <v>4.7761006289308176E-2</v>
      </c>
      <c r="C4204">
        <v>1.2886789999999999E-4</v>
      </c>
      <c r="E4204">
        <v>4.7761006289308176E-2</v>
      </c>
      <c r="F4204">
        <v>7.5933961999999994E-2</v>
      </c>
      <c r="G4204">
        <v>0.11887106918238993</v>
      </c>
    </row>
    <row r="4205" spans="1:7" x14ac:dyDescent="0.25">
      <c r="A4205">
        <v>4196</v>
      </c>
      <c r="B4205" s="21">
        <f t="shared" si="65"/>
        <v>0</v>
      </c>
      <c r="C4205">
        <v>1.342557E-4</v>
      </c>
      <c r="E4205">
        <v>0</v>
      </c>
      <c r="F4205">
        <v>8.1330200000000001E-4</v>
      </c>
      <c r="G4205">
        <v>2.0676100628930818E-4</v>
      </c>
    </row>
    <row r="4206" spans="1:7" x14ac:dyDescent="0.25">
      <c r="A4206">
        <v>4197</v>
      </c>
      <c r="B4206" s="21">
        <f t="shared" si="65"/>
        <v>0</v>
      </c>
      <c r="C4206">
        <v>1.3533179999999998E-4</v>
      </c>
      <c r="E4206">
        <v>0</v>
      </c>
      <c r="F4206">
        <v>0</v>
      </c>
      <c r="G4206">
        <v>0</v>
      </c>
    </row>
    <row r="4207" spans="1:7" x14ac:dyDescent="0.25">
      <c r="A4207">
        <v>4198</v>
      </c>
      <c r="B4207" s="21">
        <f t="shared" si="65"/>
        <v>0</v>
      </c>
      <c r="C4207">
        <v>1.155158E-4</v>
      </c>
      <c r="E4207">
        <v>0</v>
      </c>
      <c r="F4207">
        <v>0</v>
      </c>
      <c r="G4207">
        <v>0</v>
      </c>
    </row>
    <row r="4208" spans="1:7" x14ac:dyDescent="0.25">
      <c r="A4208">
        <v>4199</v>
      </c>
      <c r="B4208" s="21">
        <f t="shared" si="65"/>
        <v>0</v>
      </c>
      <c r="C4208">
        <v>8.8711399999999999E-5</v>
      </c>
      <c r="E4208">
        <v>0</v>
      </c>
      <c r="F4208">
        <v>0</v>
      </c>
      <c r="G4208">
        <v>0</v>
      </c>
    </row>
    <row r="4209" spans="1:7" x14ac:dyDescent="0.25">
      <c r="A4209">
        <v>4200</v>
      </c>
      <c r="B4209" s="21">
        <f t="shared" si="65"/>
        <v>0</v>
      </c>
      <c r="C4209">
        <v>6.6276600000000002E-5</v>
      </c>
      <c r="E4209">
        <v>0</v>
      </c>
      <c r="F4209">
        <v>0</v>
      </c>
      <c r="G4209">
        <v>0</v>
      </c>
    </row>
    <row r="4210" spans="1:7" x14ac:dyDescent="0.25">
      <c r="A4210">
        <v>4201</v>
      </c>
      <c r="B4210" s="21">
        <f t="shared" si="65"/>
        <v>0</v>
      </c>
      <c r="C4210">
        <v>5.6127700000000001E-5</v>
      </c>
      <c r="E4210">
        <v>0</v>
      </c>
      <c r="F4210">
        <v>0</v>
      </c>
      <c r="G4210">
        <v>0</v>
      </c>
    </row>
    <row r="4211" spans="1:7" x14ac:dyDescent="0.25">
      <c r="A4211">
        <v>4202</v>
      </c>
      <c r="B4211" s="21">
        <f t="shared" si="65"/>
        <v>0</v>
      </c>
      <c r="C4211">
        <v>5.1416700000000005E-5</v>
      </c>
      <c r="E4211">
        <v>0</v>
      </c>
      <c r="F4211">
        <v>0</v>
      </c>
      <c r="G4211">
        <v>0</v>
      </c>
    </row>
    <row r="4212" spans="1:7" x14ac:dyDescent="0.25">
      <c r="A4212">
        <v>4203</v>
      </c>
      <c r="B4212" s="21">
        <f t="shared" si="65"/>
        <v>0</v>
      </c>
      <c r="C4212">
        <v>5.11886E-5</v>
      </c>
      <c r="E4212">
        <v>0</v>
      </c>
      <c r="F4212">
        <v>0</v>
      </c>
      <c r="G4212">
        <v>0</v>
      </c>
    </row>
    <row r="4213" spans="1:7" x14ac:dyDescent="0.25">
      <c r="A4213">
        <v>4204</v>
      </c>
      <c r="B4213" s="21">
        <f t="shared" si="65"/>
        <v>0</v>
      </c>
      <c r="C4213">
        <v>5.7156900000000002E-5</v>
      </c>
      <c r="E4213">
        <v>0</v>
      </c>
      <c r="F4213">
        <v>0</v>
      </c>
      <c r="G4213">
        <v>0</v>
      </c>
    </row>
    <row r="4214" spans="1:7" x14ac:dyDescent="0.25">
      <c r="A4214">
        <v>4205</v>
      </c>
      <c r="B4214" s="21">
        <f t="shared" si="65"/>
        <v>3.7210691823899369E-2</v>
      </c>
      <c r="C4214">
        <v>6.8100699999999997E-5</v>
      </c>
      <c r="E4214">
        <v>3.7210691823899369E-2</v>
      </c>
      <c r="F4214">
        <v>6.6250000000000003E-2</v>
      </c>
      <c r="G4214">
        <v>0.11845283018867925</v>
      </c>
    </row>
    <row r="4215" spans="1:7" x14ac:dyDescent="0.25">
      <c r="A4215">
        <v>4206</v>
      </c>
      <c r="B4215" s="21">
        <f t="shared" si="65"/>
        <v>9.1811320754716971E-2</v>
      </c>
      <c r="C4215">
        <v>8.6212400000000008E-5</v>
      </c>
      <c r="E4215">
        <v>9.1811320754716971E-2</v>
      </c>
      <c r="F4215">
        <v>0.206572327</v>
      </c>
      <c r="G4215">
        <v>0.4011006289308176</v>
      </c>
    </row>
    <row r="4216" spans="1:7" x14ac:dyDescent="0.25">
      <c r="A4216">
        <v>4207</v>
      </c>
      <c r="B4216" s="21">
        <f t="shared" si="65"/>
        <v>0.24040251572327045</v>
      </c>
      <c r="C4216">
        <v>1.006437E-4</v>
      </c>
      <c r="E4216">
        <v>0.24040251572327045</v>
      </c>
      <c r="F4216">
        <v>0.31827043999999999</v>
      </c>
      <c r="G4216">
        <v>0.60320754716981129</v>
      </c>
    </row>
    <row r="4217" spans="1:7" x14ac:dyDescent="0.25">
      <c r="A4217">
        <v>4208</v>
      </c>
      <c r="B4217" s="21">
        <f t="shared" si="65"/>
        <v>0.42028301886792452</v>
      </c>
      <c r="C4217">
        <v>1.0699990000000001E-4</v>
      </c>
      <c r="E4217">
        <v>0.42028301886792452</v>
      </c>
      <c r="F4217">
        <v>0.36963836500000002</v>
      </c>
      <c r="G4217">
        <v>0.70984276729559759</v>
      </c>
    </row>
    <row r="4218" spans="1:7" x14ac:dyDescent="0.25">
      <c r="A4218">
        <v>4209</v>
      </c>
      <c r="B4218" s="21">
        <f t="shared" si="65"/>
        <v>0.56999999999999995</v>
      </c>
      <c r="C4218">
        <v>1.094554E-4</v>
      </c>
      <c r="E4218">
        <v>0.56999999999999995</v>
      </c>
      <c r="F4218">
        <v>0.44773584900000002</v>
      </c>
      <c r="G4218">
        <v>0.74556603773584906</v>
      </c>
    </row>
    <row r="4219" spans="1:7" x14ac:dyDescent="0.25">
      <c r="A4219">
        <v>4210</v>
      </c>
      <c r="B4219" s="21">
        <f t="shared" si="65"/>
        <v>0.67125786163522005</v>
      </c>
      <c r="C4219">
        <v>1.067824E-4</v>
      </c>
      <c r="E4219">
        <v>0.67125786163522005</v>
      </c>
      <c r="F4219">
        <v>0.51941823899999995</v>
      </c>
      <c r="G4219">
        <v>0.75150943396226422</v>
      </c>
    </row>
    <row r="4220" spans="1:7" x14ac:dyDescent="0.25">
      <c r="A4220">
        <v>4211</v>
      </c>
      <c r="B4220" s="21">
        <f t="shared" si="65"/>
        <v>0.73</v>
      </c>
      <c r="C4220">
        <v>1.057531E-4</v>
      </c>
      <c r="E4220">
        <v>0.73</v>
      </c>
      <c r="F4220">
        <v>0.565283019</v>
      </c>
      <c r="G4220">
        <v>0.75251572327044025</v>
      </c>
    </row>
    <row r="4221" spans="1:7" x14ac:dyDescent="0.25">
      <c r="A4221">
        <v>4212</v>
      </c>
      <c r="B4221" s="21">
        <f t="shared" si="65"/>
        <v>0.74550314465408796</v>
      </c>
      <c r="C4221">
        <v>1.0624239999999999E-4</v>
      </c>
      <c r="E4221">
        <v>0.74550314465408796</v>
      </c>
      <c r="F4221">
        <v>0.579418239</v>
      </c>
      <c r="G4221">
        <v>0.74597484276729553</v>
      </c>
    </row>
    <row r="4222" spans="1:7" x14ac:dyDescent="0.25">
      <c r="A4222">
        <v>4213</v>
      </c>
      <c r="B4222" s="21">
        <f t="shared" si="65"/>
        <v>0.72166666666666668</v>
      </c>
      <c r="C4222">
        <v>1.0629420000000001E-4</v>
      </c>
      <c r="E4222">
        <v>0.72166666666666668</v>
      </c>
      <c r="F4222">
        <v>0.56039308200000004</v>
      </c>
      <c r="G4222">
        <v>0.73418238993710683</v>
      </c>
    </row>
    <row r="4223" spans="1:7" x14ac:dyDescent="0.25">
      <c r="A4223">
        <v>4214</v>
      </c>
      <c r="B4223" s="21">
        <f t="shared" si="65"/>
        <v>0.66496855345911943</v>
      </c>
      <c r="C4223">
        <v>1.0333549999999999E-4</v>
      </c>
      <c r="E4223">
        <v>0.66496855345911943</v>
      </c>
      <c r="F4223">
        <v>0.51511006299999995</v>
      </c>
      <c r="G4223">
        <v>0.72257861635220133</v>
      </c>
    </row>
    <row r="4224" spans="1:7" x14ac:dyDescent="0.25">
      <c r="A4224">
        <v>4215</v>
      </c>
      <c r="B4224" s="21">
        <f t="shared" si="65"/>
        <v>0.56874213836477983</v>
      </c>
      <c r="C4224">
        <v>1.0527420000000001E-4</v>
      </c>
      <c r="E4224">
        <v>0.56874213836477983</v>
      </c>
      <c r="F4224">
        <v>0.44366352199999998</v>
      </c>
      <c r="G4224">
        <v>0.70418238993710702</v>
      </c>
    </row>
    <row r="4225" spans="1:7" x14ac:dyDescent="0.25">
      <c r="A4225">
        <v>4216</v>
      </c>
      <c r="B4225" s="21">
        <f t="shared" si="65"/>
        <v>0.42981132075471695</v>
      </c>
      <c r="C4225">
        <v>1.0950679999999999E-4</v>
      </c>
      <c r="E4225">
        <v>0.42981132075471695</v>
      </c>
      <c r="F4225">
        <v>0.35591194999999998</v>
      </c>
      <c r="G4225">
        <v>0.66022012578616351</v>
      </c>
    </row>
    <row r="4226" spans="1:7" x14ac:dyDescent="0.25">
      <c r="A4226">
        <v>4217</v>
      </c>
      <c r="B4226" s="21">
        <f t="shared" si="65"/>
        <v>0.25423270440251572</v>
      </c>
      <c r="C4226">
        <v>1.1506420000000001E-4</v>
      </c>
      <c r="E4226">
        <v>0.25423270440251572</v>
      </c>
      <c r="F4226">
        <v>0.29720125800000002</v>
      </c>
      <c r="G4226">
        <v>0.52144654088050313</v>
      </c>
    </row>
    <row r="4227" spans="1:7" x14ac:dyDescent="0.25">
      <c r="A4227">
        <v>4218</v>
      </c>
      <c r="B4227" s="21">
        <f t="shared" si="65"/>
        <v>8.8150943396226408E-2</v>
      </c>
      <c r="C4227">
        <v>1.171002E-4</v>
      </c>
      <c r="E4227">
        <v>8.8150943396226408E-2</v>
      </c>
      <c r="F4227">
        <v>0.101141509</v>
      </c>
      <c r="G4227">
        <v>0.10927987421383648</v>
      </c>
    </row>
    <row r="4228" spans="1:7" x14ac:dyDescent="0.25">
      <c r="A4228">
        <v>4219</v>
      </c>
      <c r="B4228" s="21">
        <f t="shared" si="65"/>
        <v>4.6889937106918245E-2</v>
      </c>
      <c r="C4228">
        <v>1.248927E-4</v>
      </c>
      <c r="E4228">
        <v>4.6889937106918245E-2</v>
      </c>
      <c r="F4228">
        <v>7.4438678999999994E-2</v>
      </c>
      <c r="G4228">
        <v>0.11629245283018869</v>
      </c>
    </row>
    <row r="4229" spans="1:7" x14ac:dyDescent="0.25">
      <c r="A4229">
        <v>4220</v>
      </c>
      <c r="B4229" s="21">
        <f t="shared" si="65"/>
        <v>0</v>
      </c>
      <c r="C4229">
        <v>1.323764E-4</v>
      </c>
      <c r="E4229">
        <v>0</v>
      </c>
      <c r="F4229">
        <v>0</v>
      </c>
      <c r="G4229">
        <v>0</v>
      </c>
    </row>
    <row r="4230" spans="1:7" x14ac:dyDescent="0.25">
      <c r="A4230">
        <v>4221</v>
      </c>
      <c r="B4230" s="21">
        <f t="shared" ref="B4230:B4293" si="66">IF(rodzaj=$E$6,E4230,IF(rodzaj=$F$6,F4230,G4230))</f>
        <v>0</v>
      </c>
      <c r="C4230">
        <v>1.3896170000000002E-4</v>
      </c>
      <c r="E4230">
        <v>0</v>
      </c>
      <c r="F4230">
        <v>0</v>
      </c>
      <c r="G4230">
        <v>0</v>
      </c>
    </row>
    <row r="4231" spans="1:7" x14ac:dyDescent="0.25">
      <c r="A4231">
        <v>4222</v>
      </c>
      <c r="B4231" s="21">
        <f t="shared" si="66"/>
        <v>0</v>
      </c>
      <c r="C4231">
        <v>1.209613E-4</v>
      </c>
      <c r="E4231">
        <v>0</v>
      </c>
      <c r="F4231">
        <v>0</v>
      </c>
      <c r="G4231">
        <v>0</v>
      </c>
    </row>
    <row r="4232" spans="1:7" x14ac:dyDescent="0.25">
      <c r="A4232">
        <v>4223</v>
      </c>
      <c r="B4232" s="21">
        <f t="shared" si="66"/>
        <v>0</v>
      </c>
      <c r="C4232">
        <v>9.2790400000000012E-5</v>
      </c>
      <c r="E4232">
        <v>0</v>
      </c>
      <c r="F4232">
        <v>0</v>
      </c>
      <c r="G4232">
        <v>0</v>
      </c>
    </row>
    <row r="4233" spans="1:7" x14ac:dyDescent="0.25">
      <c r="A4233">
        <v>4224</v>
      </c>
      <c r="B4233" s="21">
        <f t="shared" si="66"/>
        <v>0</v>
      </c>
      <c r="C4233">
        <v>6.8606499999999994E-5</v>
      </c>
      <c r="E4233">
        <v>0</v>
      </c>
      <c r="F4233">
        <v>0</v>
      </c>
      <c r="G4233">
        <v>0</v>
      </c>
    </row>
    <row r="4234" spans="1:7" x14ac:dyDescent="0.25">
      <c r="A4234">
        <v>4225</v>
      </c>
      <c r="B4234" s="21">
        <f t="shared" si="66"/>
        <v>0</v>
      </c>
      <c r="C4234">
        <v>5.7048800000000002E-5</v>
      </c>
      <c r="E4234">
        <v>0</v>
      </c>
      <c r="F4234">
        <v>0</v>
      </c>
      <c r="G4234">
        <v>0</v>
      </c>
    </row>
    <row r="4235" spans="1:7" x14ac:dyDescent="0.25">
      <c r="A4235">
        <v>4226</v>
      </c>
      <c r="B4235" s="21">
        <f t="shared" si="66"/>
        <v>0</v>
      </c>
      <c r="C4235">
        <v>5.2837599999999997E-5</v>
      </c>
      <c r="E4235">
        <v>0</v>
      </c>
      <c r="F4235">
        <v>0</v>
      </c>
      <c r="G4235">
        <v>0</v>
      </c>
    </row>
    <row r="4236" spans="1:7" x14ac:dyDescent="0.25">
      <c r="A4236">
        <v>4227</v>
      </c>
      <c r="B4236" s="21">
        <f t="shared" si="66"/>
        <v>0</v>
      </c>
      <c r="C4236">
        <v>5.1785900000000002E-5</v>
      </c>
      <c r="E4236">
        <v>0</v>
      </c>
      <c r="F4236">
        <v>0</v>
      </c>
      <c r="G4236">
        <v>0</v>
      </c>
    </row>
    <row r="4237" spans="1:7" x14ac:dyDescent="0.25">
      <c r="A4237">
        <v>4228</v>
      </c>
      <c r="B4237" s="21">
        <f t="shared" si="66"/>
        <v>0</v>
      </c>
      <c r="C4237">
        <v>5.7447800000000002E-5</v>
      </c>
      <c r="E4237">
        <v>0</v>
      </c>
      <c r="F4237">
        <v>0</v>
      </c>
      <c r="G4237">
        <v>0</v>
      </c>
    </row>
    <row r="4238" spans="1:7" x14ac:dyDescent="0.25">
      <c r="A4238">
        <v>4229</v>
      </c>
      <c r="B4238" s="21">
        <f t="shared" si="66"/>
        <v>3.0319496855345913E-3</v>
      </c>
      <c r="C4238">
        <v>6.9112399999999999E-5</v>
      </c>
      <c r="E4238">
        <v>3.0319496855345913E-3</v>
      </c>
      <c r="F4238">
        <v>1.711792E-3</v>
      </c>
      <c r="G4238">
        <v>0</v>
      </c>
    </row>
    <row r="4239" spans="1:7" x14ac:dyDescent="0.25">
      <c r="A4239">
        <v>4230</v>
      </c>
      <c r="B4239" s="21">
        <f t="shared" si="66"/>
        <v>2.2136792452830189E-2</v>
      </c>
      <c r="C4239">
        <v>8.9883900000000002E-5</v>
      </c>
      <c r="E4239">
        <v>2.2136792452830189E-2</v>
      </c>
      <c r="F4239">
        <v>2.1484277E-2</v>
      </c>
      <c r="G4239">
        <v>9.9968553459119491E-3</v>
      </c>
    </row>
    <row r="4240" spans="1:7" x14ac:dyDescent="0.25">
      <c r="A4240">
        <v>4231</v>
      </c>
      <c r="B4240" s="21">
        <f t="shared" si="66"/>
        <v>5.0402515723270438E-2</v>
      </c>
      <c r="C4240">
        <v>1.0543779999999999E-4</v>
      </c>
      <c r="E4240">
        <v>5.0402515723270438E-2</v>
      </c>
      <c r="F4240">
        <v>5.0569181999999997E-2</v>
      </c>
      <c r="G4240">
        <v>3.9015723270440249E-2</v>
      </c>
    </row>
    <row r="4241" spans="1:7" x14ac:dyDescent="0.25">
      <c r="A4241">
        <v>4232</v>
      </c>
      <c r="B4241" s="21">
        <f t="shared" si="66"/>
        <v>0.28535220125786165</v>
      </c>
      <c r="C4241">
        <v>1.094026E-4</v>
      </c>
      <c r="E4241">
        <v>0.28535220125786165</v>
      </c>
      <c r="F4241">
        <v>0.27044025199999999</v>
      </c>
      <c r="G4241">
        <v>0.39591194968553461</v>
      </c>
    </row>
    <row r="4242" spans="1:7" x14ac:dyDescent="0.25">
      <c r="A4242">
        <v>4233</v>
      </c>
      <c r="B4242" s="21">
        <f t="shared" si="66"/>
        <v>0.40490566037735848</v>
      </c>
      <c r="C4242">
        <v>1.0896949999999999E-4</v>
      </c>
      <c r="E4242">
        <v>0.40490566037735848</v>
      </c>
      <c r="F4242">
        <v>0.34918239000000001</v>
      </c>
      <c r="G4242">
        <v>0.49823899371069186</v>
      </c>
    </row>
    <row r="4243" spans="1:7" x14ac:dyDescent="0.25">
      <c r="A4243">
        <v>4234</v>
      </c>
      <c r="B4243" s="21">
        <f t="shared" si="66"/>
        <v>0.59562893081761004</v>
      </c>
      <c r="C4243">
        <v>1.076056E-4</v>
      </c>
      <c r="E4243">
        <v>0.59562893081761004</v>
      </c>
      <c r="F4243">
        <v>0.47166666699999998</v>
      </c>
      <c r="G4243">
        <v>0.66594339622641507</v>
      </c>
    </row>
    <row r="4244" spans="1:7" x14ac:dyDescent="0.25">
      <c r="A4244">
        <v>4235</v>
      </c>
      <c r="B4244" s="21">
        <f t="shared" si="66"/>
        <v>0.75981132075471691</v>
      </c>
      <c r="C4244">
        <v>1.100815E-4</v>
      </c>
      <c r="E4244">
        <v>0.75981132075471691</v>
      </c>
      <c r="F4244">
        <v>0.58776729599999999</v>
      </c>
      <c r="G4244">
        <v>0.78317610062893084</v>
      </c>
    </row>
    <row r="4245" spans="1:7" x14ac:dyDescent="0.25">
      <c r="A4245">
        <v>4236</v>
      </c>
      <c r="B4245" s="21">
        <f t="shared" si="66"/>
        <v>0.78855345911949681</v>
      </c>
      <c r="C4245">
        <v>1.0927240000000001E-4</v>
      </c>
      <c r="E4245">
        <v>0.78855345911949681</v>
      </c>
      <c r="F4245">
        <v>0.61397798699999995</v>
      </c>
      <c r="G4245">
        <v>0.78902515723270439</v>
      </c>
    </row>
    <row r="4246" spans="1:7" x14ac:dyDescent="0.25">
      <c r="A4246">
        <v>4237</v>
      </c>
      <c r="B4246" s="21">
        <f t="shared" si="66"/>
        <v>0.72040880503144655</v>
      </c>
      <c r="C4246">
        <v>1.090497E-4</v>
      </c>
      <c r="E4246">
        <v>0.72040880503144655</v>
      </c>
      <c r="F4246">
        <v>0.55915094300000001</v>
      </c>
      <c r="G4246">
        <v>0.73298742138364781</v>
      </c>
    </row>
    <row r="4247" spans="1:7" x14ac:dyDescent="0.25">
      <c r="A4247">
        <v>4238</v>
      </c>
      <c r="B4247" s="21">
        <f t="shared" si="66"/>
        <v>0.6655660377358491</v>
      </c>
      <c r="C4247">
        <v>1.0814450000000001E-4</v>
      </c>
      <c r="E4247">
        <v>0.6655660377358491</v>
      </c>
      <c r="F4247">
        <v>0.51397798699999997</v>
      </c>
      <c r="G4247">
        <v>0.72405660377358494</v>
      </c>
    </row>
    <row r="4248" spans="1:7" x14ac:dyDescent="0.25">
      <c r="A4248">
        <v>4239</v>
      </c>
      <c r="B4248" s="21">
        <f t="shared" si="66"/>
        <v>0.58207547169811324</v>
      </c>
      <c r="C4248">
        <v>1.1158280000000001E-4</v>
      </c>
      <c r="E4248">
        <v>0.58207547169811324</v>
      </c>
      <c r="F4248">
        <v>0.45421383599999998</v>
      </c>
      <c r="G4248">
        <v>0.71877358490566035</v>
      </c>
    </row>
    <row r="4249" spans="1:7" x14ac:dyDescent="0.25">
      <c r="A4249">
        <v>4240</v>
      </c>
      <c r="B4249" s="21">
        <f t="shared" si="66"/>
        <v>0.46122641509433965</v>
      </c>
      <c r="C4249">
        <v>1.1670659999999999E-4</v>
      </c>
      <c r="E4249">
        <v>0.46122641509433965</v>
      </c>
      <c r="F4249">
        <v>0.37316037699999999</v>
      </c>
      <c r="G4249">
        <v>0.71509433962264146</v>
      </c>
    </row>
    <row r="4250" spans="1:7" x14ac:dyDescent="0.25">
      <c r="A4250">
        <v>4241</v>
      </c>
      <c r="B4250" s="21">
        <f t="shared" si="66"/>
        <v>0.30000943396226415</v>
      </c>
      <c r="C4250">
        <v>1.216366E-4</v>
      </c>
      <c r="E4250">
        <v>0.30000943396226415</v>
      </c>
      <c r="F4250">
        <v>0.34871069199999999</v>
      </c>
      <c r="G4250">
        <v>0.69386792452830193</v>
      </c>
    </row>
    <row r="4251" spans="1:7" x14ac:dyDescent="0.25">
      <c r="A4251">
        <v>4242</v>
      </c>
      <c r="B4251" s="21">
        <f t="shared" si="66"/>
        <v>0.12157547169811321</v>
      </c>
      <c r="C4251">
        <v>1.257009E-4</v>
      </c>
      <c r="E4251">
        <v>0.12157547169811321</v>
      </c>
      <c r="F4251">
        <v>0.27361635200000001</v>
      </c>
      <c r="G4251">
        <v>0.58223270440251573</v>
      </c>
    </row>
    <row r="4252" spans="1:7" x14ac:dyDescent="0.25">
      <c r="A4252">
        <v>4243</v>
      </c>
      <c r="B4252" s="21">
        <f t="shared" si="66"/>
        <v>4.9254716981132075E-2</v>
      </c>
      <c r="C4252">
        <v>1.27322E-4</v>
      </c>
      <c r="E4252">
        <v>4.9254716981132075E-2</v>
      </c>
      <c r="F4252">
        <v>0.13731132099999999</v>
      </c>
      <c r="G4252">
        <v>0.30644339622641509</v>
      </c>
    </row>
    <row r="4253" spans="1:7" x14ac:dyDescent="0.25">
      <c r="A4253">
        <v>4244</v>
      </c>
      <c r="B4253" s="21">
        <f t="shared" si="66"/>
        <v>3.1937106918238996E-3</v>
      </c>
      <c r="C4253">
        <v>1.3032009999999999E-4</v>
      </c>
      <c r="E4253">
        <v>3.1937106918238996E-3</v>
      </c>
      <c r="F4253">
        <v>1.0438365E-2</v>
      </c>
      <c r="G4253">
        <v>2.6405031446540883E-2</v>
      </c>
    </row>
    <row r="4254" spans="1:7" x14ac:dyDescent="0.25">
      <c r="A4254">
        <v>4245</v>
      </c>
      <c r="B4254" s="21">
        <f t="shared" si="66"/>
        <v>0</v>
      </c>
      <c r="C4254">
        <v>1.3261309999999999E-4</v>
      </c>
      <c r="E4254">
        <v>0</v>
      </c>
      <c r="F4254">
        <v>0</v>
      </c>
      <c r="G4254">
        <v>0</v>
      </c>
    </row>
    <row r="4255" spans="1:7" x14ac:dyDescent="0.25">
      <c r="A4255">
        <v>4246</v>
      </c>
      <c r="B4255" s="21">
        <f t="shared" si="66"/>
        <v>0</v>
      </c>
      <c r="C4255">
        <v>1.1607160000000001E-4</v>
      </c>
      <c r="E4255">
        <v>0</v>
      </c>
      <c r="F4255">
        <v>0</v>
      </c>
      <c r="G4255">
        <v>0</v>
      </c>
    </row>
    <row r="4256" spans="1:7" x14ac:dyDescent="0.25">
      <c r="A4256">
        <v>4247</v>
      </c>
      <c r="B4256" s="21">
        <f t="shared" si="66"/>
        <v>0</v>
      </c>
      <c r="C4256">
        <v>9.3122700000000002E-5</v>
      </c>
      <c r="E4256">
        <v>0</v>
      </c>
      <c r="F4256">
        <v>0</v>
      </c>
      <c r="G4256">
        <v>0</v>
      </c>
    </row>
    <row r="4257" spans="1:7" x14ac:dyDescent="0.25">
      <c r="A4257">
        <v>4248</v>
      </c>
      <c r="B4257" s="21">
        <f t="shared" si="66"/>
        <v>0</v>
      </c>
      <c r="C4257">
        <v>7.2297699999999997E-5</v>
      </c>
      <c r="E4257">
        <v>0</v>
      </c>
      <c r="F4257">
        <v>0</v>
      </c>
      <c r="G4257">
        <v>0</v>
      </c>
    </row>
    <row r="4258" spans="1:7" x14ac:dyDescent="0.25">
      <c r="A4258">
        <v>4249</v>
      </c>
      <c r="B4258" s="21">
        <f t="shared" si="66"/>
        <v>0</v>
      </c>
      <c r="C4258">
        <v>5.9272299999999998E-5</v>
      </c>
      <c r="E4258">
        <v>0</v>
      </c>
      <c r="F4258">
        <v>0</v>
      </c>
      <c r="G4258">
        <v>0</v>
      </c>
    </row>
    <row r="4259" spans="1:7" x14ac:dyDescent="0.25">
      <c r="A4259">
        <v>4250</v>
      </c>
      <c r="B4259" s="21">
        <f t="shared" si="66"/>
        <v>0</v>
      </c>
      <c r="C4259">
        <v>5.3412899999999998E-5</v>
      </c>
      <c r="E4259">
        <v>0</v>
      </c>
      <c r="F4259">
        <v>0</v>
      </c>
      <c r="G4259">
        <v>0</v>
      </c>
    </row>
    <row r="4260" spans="1:7" x14ac:dyDescent="0.25">
      <c r="A4260">
        <v>4251</v>
      </c>
      <c r="B4260" s="21">
        <f t="shared" si="66"/>
        <v>0</v>
      </c>
      <c r="C4260">
        <v>5.2246400000000002E-5</v>
      </c>
      <c r="E4260">
        <v>0</v>
      </c>
      <c r="F4260">
        <v>0</v>
      </c>
      <c r="G4260">
        <v>0</v>
      </c>
    </row>
    <row r="4261" spans="1:7" x14ac:dyDescent="0.25">
      <c r="A4261">
        <v>4252</v>
      </c>
      <c r="B4261" s="21">
        <f t="shared" si="66"/>
        <v>0</v>
      </c>
      <c r="C4261">
        <v>5.4970999999999999E-5</v>
      </c>
      <c r="E4261">
        <v>0</v>
      </c>
      <c r="F4261">
        <v>0</v>
      </c>
      <c r="G4261">
        <v>0</v>
      </c>
    </row>
    <row r="4262" spans="1:7" x14ac:dyDescent="0.25">
      <c r="A4262">
        <v>4253</v>
      </c>
      <c r="B4262" s="21">
        <f t="shared" si="66"/>
        <v>3.9386792452830187E-2</v>
      </c>
      <c r="C4262">
        <v>6.3378600000000003E-5</v>
      </c>
      <c r="E4262">
        <v>3.9386792452830187E-2</v>
      </c>
      <c r="F4262">
        <v>9.4363208000000004E-2</v>
      </c>
      <c r="G4262">
        <v>0.20750943396226415</v>
      </c>
    </row>
    <row r="4263" spans="1:7" x14ac:dyDescent="0.25">
      <c r="A4263">
        <v>4254</v>
      </c>
      <c r="B4263" s="21">
        <f t="shared" si="66"/>
        <v>8.2072327044025159E-2</v>
      </c>
      <c r="C4263">
        <v>7.9839000000000006E-5</v>
      </c>
      <c r="E4263">
        <v>8.2072327044025159E-2</v>
      </c>
      <c r="F4263">
        <v>0.25210691800000001</v>
      </c>
      <c r="G4263">
        <v>0.54663522012578614</v>
      </c>
    </row>
    <row r="4264" spans="1:7" x14ac:dyDescent="0.25">
      <c r="A4264">
        <v>4255</v>
      </c>
      <c r="B4264" s="21">
        <f t="shared" si="66"/>
        <v>0.26019496855345908</v>
      </c>
      <c r="C4264">
        <v>9.4625599999999997E-5</v>
      </c>
      <c r="E4264">
        <v>0.26019496855345908</v>
      </c>
      <c r="F4264">
        <v>0.35249999999999998</v>
      </c>
      <c r="G4264">
        <v>0.71657232704402507</v>
      </c>
    </row>
    <row r="4265" spans="1:7" x14ac:dyDescent="0.25">
      <c r="A4265">
        <v>4256</v>
      </c>
      <c r="B4265" s="21">
        <f t="shared" si="66"/>
        <v>0.45257861635220126</v>
      </c>
      <c r="C4265">
        <v>1.0895240000000001E-4</v>
      </c>
      <c r="E4265">
        <v>0.45257861635220126</v>
      </c>
      <c r="F4265">
        <v>0.39235849099999998</v>
      </c>
      <c r="G4265">
        <v>0.77157232704402512</v>
      </c>
    </row>
    <row r="4266" spans="1:7" x14ac:dyDescent="0.25">
      <c r="A4266">
        <v>4257</v>
      </c>
      <c r="B4266" s="21">
        <f t="shared" si="66"/>
        <v>0.60157232704402519</v>
      </c>
      <c r="C4266">
        <v>1.2179330000000001E-4</v>
      </c>
      <c r="E4266">
        <v>0.60157232704402519</v>
      </c>
      <c r="F4266">
        <v>0.46836477999999998</v>
      </c>
      <c r="G4266">
        <v>0.78528301886792451</v>
      </c>
    </row>
    <row r="4267" spans="1:7" x14ac:dyDescent="0.25">
      <c r="A4267">
        <v>4258</v>
      </c>
      <c r="B4267" s="21">
        <f t="shared" si="66"/>
        <v>0.70544025157232715</v>
      </c>
      <c r="C4267">
        <v>1.248171E-4</v>
      </c>
      <c r="E4267">
        <v>0.70544025157232715</v>
      </c>
      <c r="F4267">
        <v>0.54283018900000002</v>
      </c>
      <c r="G4267">
        <v>0.78918238993710688</v>
      </c>
    </row>
    <row r="4268" spans="1:7" x14ac:dyDescent="0.25">
      <c r="A4268">
        <v>4259</v>
      </c>
      <c r="B4268" s="21">
        <f t="shared" si="66"/>
        <v>0.75188679245283019</v>
      </c>
      <c r="C4268">
        <v>1.2604749999999999E-4</v>
      </c>
      <c r="E4268">
        <v>0.75188679245283019</v>
      </c>
      <c r="F4268">
        <v>0.58180817600000001</v>
      </c>
      <c r="G4268">
        <v>0.77506289308176091</v>
      </c>
    </row>
    <row r="4269" spans="1:7" x14ac:dyDescent="0.25">
      <c r="A4269">
        <v>4260</v>
      </c>
      <c r="B4269" s="21">
        <f t="shared" si="66"/>
        <v>0.75402515723270447</v>
      </c>
      <c r="C4269">
        <v>1.2753680000000001E-4</v>
      </c>
      <c r="E4269">
        <v>0.75402515723270447</v>
      </c>
      <c r="F4269">
        <v>0.58569182399999997</v>
      </c>
      <c r="G4269">
        <v>0.75446540880503143</v>
      </c>
    </row>
    <row r="4270" spans="1:7" x14ac:dyDescent="0.25">
      <c r="A4270">
        <v>4261</v>
      </c>
      <c r="B4270" s="21">
        <f t="shared" si="66"/>
        <v>0.63216981132075467</v>
      </c>
      <c r="C4270">
        <v>1.2852560000000001E-4</v>
      </c>
      <c r="E4270">
        <v>0.63216981132075467</v>
      </c>
      <c r="F4270">
        <v>0.49713836500000003</v>
      </c>
      <c r="G4270">
        <v>0.64339622641509431</v>
      </c>
    </row>
    <row r="4271" spans="1:7" x14ac:dyDescent="0.25">
      <c r="A4271">
        <v>4262</v>
      </c>
      <c r="B4271" s="21">
        <f t="shared" si="66"/>
        <v>0.35858490566037732</v>
      </c>
      <c r="C4271">
        <v>1.2690619999999999E-4</v>
      </c>
      <c r="E4271">
        <v>0.35858490566037732</v>
      </c>
      <c r="F4271">
        <v>0.317437107</v>
      </c>
      <c r="G4271">
        <v>0.37647798742138366</v>
      </c>
    </row>
    <row r="4272" spans="1:7" x14ac:dyDescent="0.25">
      <c r="A4272">
        <v>4263</v>
      </c>
      <c r="B4272" s="21">
        <f t="shared" si="66"/>
        <v>0.44484276729559746</v>
      </c>
      <c r="C4272">
        <v>1.2583970000000001E-4</v>
      </c>
      <c r="E4272">
        <v>0.44484276729559746</v>
      </c>
      <c r="F4272">
        <v>0.37264150899999998</v>
      </c>
      <c r="G4272">
        <v>0.53229559748427679</v>
      </c>
    </row>
    <row r="4273" spans="1:7" x14ac:dyDescent="0.25">
      <c r="A4273">
        <v>4264</v>
      </c>
      <c r="B4273" s="21">
        <f t="shared" si="66"/>
        <v>0.37886792452830187</v>
      </c>
      <c r="C4273">
        <v>1.2290780000000001E-4</v>
      </c>
      <c r="E4273">
        <v>0.37886792452830187</v>
      </c>
      <c r="F4273">
        <v>0.328066038</v>
      </c>
      <c r="G4273">
        <v>0.55858490566037733</v>
      </c>
    </row>
    <row r="4274" spans="1:7" x14ac:dyDescent="0.25">
      <c r="A4274">
        <v>4265</v>
      </c>
      <c r="B4274" s="21">
        <f t="shared" si="66"/>
        <v>0.27835849056603773</v>
      </c>
      <c r="C4274">
        <v>1.214028E-4</v>
      </c>
      <c r="E4274">
        <v>0.27835849056603773</v>
      </c>
      <c r="F4274">
        <v>0.32536163499999998</v>
      </c>
      <c r="G4274">
        <v>0.60823899371069179</v>
      </c>
    </row>
    <row r="4275" spans="1:7" x14ac:dyDescent="0.25">
      <c r="A4275">
        <v>4266</v>
      </c>
      <c r="B4275" s="21">
        <f t="shared" si="66"/>
        <v>0.12311320754716981</v>
      </c>
      <c r="C4275">
        <v>1.191531E-4</v>
      </c>
      <c r="E4275">
        <v>0.12311320754716981</v>
      </c>
      <c r="F4275">
        <v>0.24209119500000001</v>
      </c>
      <c r="G4275">
        <v>0.47688679245283017</v>
      </c>
    </row>
    <row r="4276" spans="1:7" x14ac:dyDescent="0.25">
      <c r="A4276">
        <v>4267</v>
      </c>
      <c r="B4276" s="21">
        <f t="shared" si="66"/>
        <v>5.0874213836477986E-2</v>
      </c>
      <c r="C4276">
        <v>1.2286530000000002E-4</v>
      </c>
      <c r="E4276">
        <v>5.0874213836477986E-2</v>
      </c>
      <c r="F4276">
        <v>0.103836478</v>
      </c>
      <c r="G4276">
        <v>0.19934591194968551</v>
      </c>
    </row>
    <row r="4277" spans="1:7" x14ac:dyDescent="0.25">
      <c r="A4277">
        <v>4268</v>
      </c>
      <c r="B4277" s="21">
        <f t="shared" si="66"/>
        <v>8.5075471698113213E-4</v>
      </c>
      <c r="C4277">
        <v>1.27322E-4</v>
      </c>
      <c r="E4277">
        <v>8.5075471698113213E-4</v>
      </c>
      <c r="F4277">
        <v>4.0106919999999997E-3</v>
      </c>
      <c r="G4277">
        <v>8.3622641509433961E-3</v>
      </c>
    </row>
    <row r="4278" spans="1:7" x14ac:dyDescent="0.25">
      <c r="A4278">
        <v>4269</v>
      </c>
      <c r="B4278" s="21">
        <f t="shared" si="66"/>
        <v>0</v>
      </c>
      <c r="C4278">
        <v>1.3097290000000001E-4</v>
      </c>
      <c r="E4278">
        <v>0</v>
      </c>
      <c r="F4278">
        <v>0</v>
      </c>
      <c r="G4278">
        <v>0</v>
      </c>
    </row>
    <row r="4279" spans="1:7" x14ac:dyDescent="0.25">
      <c r="A4279">
        <v>4270</v>
      </c>
      <c r="B4279" s="21">
        <f t="shared" si="66"/>
        <v>0</v>
      </c>
      <c r="C4279">
        <v>1.2003880000000001E-4</v>
      </c>
      <c r="E4279">
        <v>0</v>
      </c>
      <c r="F4279">
        <v>0</v>
      </c>
      <c r="G4279">
        <v>0</v>
      </c>
    </row>
    <row r="4280" spans="1:7" x14ac:dyDescent="0.25">
      <c r="A4280">
        <v>4271</v>
      </c>
      <c r="B4280" s="21">
        <f t="shared" si="66"/>
        <v>0</v>
      </c>
      <c r="C4280">
        <v>9.5948500000000005E-5</v>
      </c>
      <c r="E4280">
        <v>0</v>
      </c>
      <c r="F4280">
        <v>0</v>
      </c>
      <c r="G4280">
        <v>0</v>
      </c>
    </row>
    <row r="4281" spans="1:7" x14ac:dyDescent="0.25">
      <c r="A4281">
        <v>4272</v>
      </c>
      <c r="B4281" s="21">
        <f t="shared" si="66"/>
        <v>0</v>
      </c>
      <c r="C4281">
        <v>7.6327999999999992E-5</v>
      </c>
      <c r="E4281">
        <v>0</v>
      </c>
      <c r="F4281">
        <v>0</v>
      </c>
      <c r="G4281">
        <v>0</v>
      </c>
    </row>
    <row r="4282" spans="1:7" x14ac:dyDescent="0.25">
      <c r="A4282">
        <v>4273</v>
      </c>
      <c r="B4282" s="21">
        <f t="shared" si="66"/>
        <v>0</v>
      </c>
      <c r="C4282">
        <v>6.3830099999999997E-5</v>
      </c>
      <c r="E4282">
        <v>0</v>
      </c>
      <c r="F4282">
        <v>0</v>
      </c>
      <c r="G4282">
        <v>0</v>
      </c>
    </row>
    <row r="4283" spans="1:7" x14ac:dyDescent="0.25">
      <c r="A4283">
        <v>4274</v>
      </c>
      <c r="B4283" s="21">
        <f t="shared" si="66"/>
        <v>0</v>
      </c>
      <c r="C4283">
        <v>5.8007699999999997E-5</v>
      </c>
      <c r="E4283">
        <v>0</v>
      </c>
      <c r="F4283">
        <v>0</v>
      </c>
      <c r="G4283">
        <v>0</v>
      </c>
    </row>
    <row r="4284" spans="1:7" x14ac:dyDescent="0.25">
      <c r="A4284">
        <v>4275</v>
      </c>
      <c r="B4284" s="21">
        <f t="shared" si="66"/>
        <v>0</v>
      </c>
      <c r="C4284">
        <v>5.4261600000000002E-5</v>
      </c>
      <c r="E4284">
        <v>0</v>
      </c>
      <c r="F4284">
        <v>0</v>
      </c>
      <c r="G4284">
        <v>0</v>
      </c>
    </row>
    <row r="4285" spans="1:7" x14ac:dyDescent="0.25">
      <c r="A4285">
        <v>4276</v>
      </c>
      <c r="B4285" s="21">
        <f t="shared" si="66"/>
        <v>0</v>
      </c>
      <c r="C4285">
        <v>5.5055200000000001E-5</v>
      </c>
      <c r="E4285">
        <v>0</v>
      </c>
      <c r="F4285">
        <v>0</v>
      </c>
      <c r="G4285">
        <v>0</v>
      </c>
    </row>
    <row r="4286" spans="1:7" x14ac:dyDescent="0.25">
      <c r="A4286">
        <v>4277</v>
      </c>
      <c r="B4286" s="21">
        <f t="shared" si="66"/>
        <v>2.1062264150943394E-2</v>
      </c>
      <c r="C4286">
        <v>5.9840199999999997E-5</v>
      </c>
      <c r="E4286">
        <v>2.1062264150943394E-2</v>
      </c>
      <c r="F4286">
        <v>2.4449686000000002E-2</v>
      </c>
      <c r="G4286">
        <v>1.9965723270440251E-2</v>
      </c>
    </row>
    <row r="4287" spans="1:7" x14ac:dyDescent="0.25">
      <c r="A4287">
        <v>4278</v>
      </c>
      <c r="B4287" s="21">
        <f t="shared" si="66"/>
        <v>9.3452830188679253E-2</v>
      </c>
      <c r="C4287">
        <v>7.3993799999999996E-5</v>
      </c>
      <c r="E4287">
        <v>9.3452830188679253E-2</v>
      </c>
      <c r="F4287">
        <v>0.19327043999999999</v>
      </c>
      <c r="G4287">
        <v>0.35902515723270439</v>
      </c>
    </row>
    <row r="4288" spans="1:7" x14ac:dyDescent="0.25">
      <c r="A4288">
        <v>4279</v>
      </c>
      <c r="B4288" s="21">
        <f t="shared" si="66"/>
        <v>0.24323584905660378</v>
      </c>
      <c r="C4288">
        <v>8.9670200000000001E-5</v>
      </c>
      <c r="E4288">
        <v>0.24323584905660378</v>
      </c>
      <c r="F4288">
        <v>0.32355345899999999</v>
      </c>
      <c r="G4288">
        <v>0.6115408805031447</v>
      </c>
    </row>
    <row r="4289" spans="1:7" x14ac:dyDescent="0.25">
      <c r="A4289">
        <v>4280</v>
      </c>
      <c r="B4289" s="21">
        <f t="shared" si="66"/>
        <v>0.29873270440251576</v>
      </c>
      <c r="C4289">
        <v>1.0407439999999999E-4</v>
      </c>
      <c r="E4289">
        <v>0.29873270440251576</v>
      </c>
      <c r="F4289">
        <v>0.28264150900000001</v>
      </c>
      <c r="G4289">
        <v>0.42132075471698111</v>
      </c>
    </row>
    <row r="4290" spans="1:7" x14ac:dyDescent="0.25">
      <c r="A4290">
        <v>4281</v>
      </c>
      <c r="B4290" s="21">
        <f t="shared" si="66"/>
        <v>0.41902515723270439</v>
      </c>
      <c r="C4290">
        <v>1.205821E-4</v>
      </c>
      <c r="E4290">
        <v>0.41902515723270439</v>
      </c>
      <c r="F4290">
        <v>0.35973270400000001</v>
      </c>
      <c r="G4290">
        <v>0.51845911949685541</v>
      </c>
    </row>
    <row r="4291" spans="1:7" x14ac:dyDescent="0.25">
      <c r="A4291">
        <v>4282</v>
      </c>
      <c r="B4291" s="21">
        <f t="shared" si="66"/>
        <v>0.68534591194968553</v>
      </c>
      <c r="C4291">
        <v>1.2794409999999999E-4</v>
      </c>
      <c r="E4291">
        <v>0.68534591194968553</v>
      </c>
      <c r="F4291">
        <v>0.52998427699999995</v>
      </c>
      <c r="G4291">
        <v>0.76902515723270437</v>
      </c>
    </row>
    <row r="4292" spans="1:7" x14ac:dyDescent="0.25">
      <c r="A4292">
        <v>4283</v>
      </c>
      <c r="B4292" s="21">
        <f t="shared" si="66"/>
        <v>0.76317610062893082</v>
      </c>
      <c r="C4292">
        <v>1.3195280000000002E-4</v>
      </c>
      <c r="E4292">
        <v>0.76317610062893082</v>
      </c>
      <c r="F4292">
        <v>0.58922956000000004</v>
      </c>
      <c r="G4292">
        <v>0.78726415094339619</v>
      </c>
    </row>
    <row r="4293" spans="1:7" x14ac:dyDescent="0.25">
      <c r="A4293">
        <v>4284</v>
      </c>
      <c r="B4293" s="21">
        <f t="shared" si="66"/>
        <v>0.77867924528301879</v>
      </c>
      <c r="C4293">
        <v>1.2683430000000001E-4</v>
      </c>
      <c r="E4293">
        <v>0.77867924528301879</v>
      </c>
      <c r="F4293">
        <v>0.60334905699999997</v>
      </c>
      <c r="G4293">
        <v>0.77915094339622637</v>
      </c>
    </row>
    <row r="4294" spans="1:7" x14ac:dyDescent="0.25">
      <c r="A4294">
        <v>4285</v>
      </c>
      <c r="B4294" s="21">
        <f t="shared" ref="B4294:B4357" si="67">IF(rodzaj=$E$6,E4294,IF(rodzaj=$F$6,F4294,G4294))</f>
        <v>0.58097484276729561</v>
      </c>
      <c r="C4294">
        <v>1.230456E-4</v>
      </c>
      <c r="E4294">
        <v>0.58097484276729561</v>
      </c>
      <c r="F4294">
        <v>0.46735849099999999</v>
      </c>
      <c r="G4294">
        <v>0.59191823899371065</v>
      </c>
    </row>
    <row r="4295" spans="1:7" x14ac:dyDescent="0.25">
      <c r="A4295">
        <v>4286</v>
      </c>
      <c r="B4295" s="21">
        <f t="shared" si="67"/>
        <v>0.42446540880503142</v>
      </c>
      <c r="C4295">
        <v>1.146129E-4</v>
      </c>
      <c r="E4295">
        <v>0.42446540880503142</v>
      </c>
      <c r="F4295">
        <v>0.36262578600000001</v>
      </c>
      <c r="G4295">
        <v>0.45132075471698113</v>
      </c>
    </row>
    <row r="4296" spans="1:7" x14ac:dyDescent="0.25">
      <c r="A4296">
        <v>4287</v>
      </c>
      <c r="B4296" s="21">
        <f t="shared" si="67"/>
        <v>0.55386792452830191</v>
      </c>
      <c r="C4296">
        <v>1.0982239999999999E-4</v>
      </c>
      <c r="E4296">
        <v>0.55386792452830191</v>
      </c>
      <c r="F4296">
        <v>0.43943396200000001</v>
      </c>
      <c r="G4296">
        <v>0.68386792452830181</v>
      </c>
    </row>
    <row r="4297" spans="1:7" x14ac:dyDescent="0.25">
      <c r="A4297">
        <v>4288</v>
      </c>
      <c r="B4297" s="21">
        <f t="shared" si="67"/>
        <v>0.3943710691823899</v>
      </c>
      <c r="C4297">
        <v>1.106952E-4</v>
      </c>
      <c r="E4297">
        <v>0.3943710691823899</v>
      </c>
      <c r="F4297">
        <v>0.33965408800000002</v>
      </c>
      <c r="G4297">
        <v>0.58550314465408804</v>
      </c>
    </row>
    <row r="4298" spans="1:7" x14ac:dyDescent="0.25">
      <c r="A4298">
        <v>4289</v>
      </c>
      <c r="B4298" s="21">
        <f t="shared" si="67"/>
        <v>0.28955660377358489</v>
      </c>
      <c r="C4298">
        <v>1.113379E-4</v>
      </c>
      <c r="E4298">
        <v>0.28955660377358489</v>
      </c>
      <c r="F4298">
        <v>0.33767295600000002</v>
      </c>
      <c r="G4298">
        <v>0.64028301886792449</v>
      </c>
    </row>
    <row r="4299" spans="1:7" x14ac:dyDescent="0.25">
      <c r="A4299">
        <v>4290</v>
      </c>
      <c r="B4299" s="21">
        <f t="shared" si="67"/>
        <v>0.12510377358490565</v>
      </c>
      <c r="C4299">
        <v>1.140226E-4</v>
      </c>
      <c r="E4299">
        <v>0.12510377358490565</v>
      </c>
      <c r="F4299">
        <v>0.25333333299999999</v>
      </c>
      <c r="G4299">
        <v>0.50820754716981131</v>
      </c>
    </row>
    <row r="4300" spans="1:7" x14ac:dyDescent="0.25">
      <c r="A4300">
        <v>4291</v>
      </c>
      <c r="B4300" s="21">
        <f t="shared" si="67"/>
        <v>5.1930817610062886E-2</v>
      </c>
      <c r="C4300">
        <v>1.1995849999999999E-4</v>
      </c>
      <c r="E4300">
        <v>5.1930817610062886E-2</v>
      </c>
      <c r="F4300">
        <v>0.111611635</v>
      </c>
      <c r="G4300">
        <v>0.22059433962264152</v>
      </c>
    </row>
    <row r="4301" spans="1:7" x14ac:dyDescent="0.25">
      <c r="A4301">
        <v>4292</v>
      </c>
      <c r="B4301" s="21">
        <f t="shared" si="67"/>
        <v>1.676635220125786E-3</v>
      </c>
      <c r="C4301">
        <v>1.272538E-4</v>
      </c>
      <c r="E4301">
        <v>1.676635220125786E-3</v>
      </c>
      <c r="F4301">
        <v>5.6921380000000002E-3</v>
      </c>
      <c r="G4301">
        <v>1.2298113207547168E-2</v>
      </c>
    </row>
    <row r="4302" spans="1:7" x14ac:dyDescent="0.25">
      <c r="A4302">
        <v>4293</v>
      </c>
      <c r="B4302" s="21">
        <f t="shared" si="67"/>
        <v>0</v>
      </c>
      <c r="C4302">
        <v>1.270155E-4</v>
      </c>
      <c r="E4302">
        <v>0</v>
      </c>
      <c r="F4302">
        <v>0</v>
      </c>
      <c r="G4302">
        <v>0</v>
      </c>
    </row>
    <row r="4303" spans="1:7" x14ac:dyDescent="0.25">
      <c r="A4303">
        <v>4294</v>
      </c>
      <c r="B4303" s="21">
        <f t="shared" si="67"/>
        <v>0</v>
      </c>
      <c r="C4303">
        <v>1.111916E-4</v>
      </c>
      <c r="E4303">
        <v>0</v>
      </c>
      <c r="F4303">
        <v>0</v>
      </c>
      <c r="G4303">
        <v>0</v>
      </c>
    </row>
    <row r="4304" spans="1:7" x14ac:dyDescent="0.25">
      <c r="A4304">
        <v>4295</v>
      </c>
      <c r="B4304" s="21">
        <f t="shared" si="67"/>
        <v>0</v>
      </c>
      <c r="C4304">
        <v>8.6550800000000005E-5</v>
      </c>
      <c r="E4304">
        <v>0</v>
      </c>
      <c r="F4304">
        <v>0</v>
      </c>
      <c r="G4304">
        <v>0</v>
      </c>
    </row>
    <row r="4305" spans="1:7" x14ac:dyDescent="0.25">
      <c r="A4305">
        <v>4296</v>
      </c>
      <c r="B4305" s="21">
        <f t="shared" si="67"/>
        <v>0</v>
      </c>
      <c r="C4305">
        <v>6.6442499999999993E-5</v>
      </c>
      <c r="E4305">
        <v>0</v>
      </c>
      <c r="F4305">
        <v>0</v>
      </c>
      <c r="G4305">
        <v>0</v>
      </c>
    </row>
    <row r="4306" spans="1:7" x14ac:dyDescent="0.25">
      <c r="A4306">
        <v>4297</v>
      </c>
      <c r="B4306" s="21">
        <f t="shared" si="67"/>
        <v>0</v>
      </c>
      <c r="C4306">
        <v>5.6397699999999997E-5</v>
      </c>
      <c r="E4306">
        <v>0</v>
      </c>
      <c r="F4306">
        <v>0</v>
      </c>
      <c r="G4306">
        <v>0</v>
      </c>
    </row>
    <row r="4307" spans="1:7" x14ac:dyDescent="0.25">
      <c r="A4307">
        <v>4298</v>
      </c>
      <c r="B4307" s="21">
        <f t="shared" si="67"/>
        <v>0</v>
      </c>
      <c r="C4307">
        <v>5.2343400000000004E-5</v>
      </c>
      <c r="E4307">
        <v>0</v>
      </c>
      <c r="F4307">
        <v>0</v>
      </c>
      <c r="G4307">
        <v>0</v>
      </c>
    </row>
    <row r="4308" spans="1:7" x14ac:dyDescent="0.25">
      <c r="A4308">
        <v>4299</v>
      </c>
      <c r="B4308" s="21">
        <f t="shared" si="67"/>
        <v>0</v>
      </c>
      <c r="C4308">
        <v>5.0522699999999997E-5</v>
      </c>
      <c r="E4308">
        <v>0</v>
      </c>
      <c r="F4308">
        <v>0</v>
      </c>
      <c r="G4308">
        <v>0</v>
      </c>
    </row>
    <row r="4309" spans="1:7" x14ac:dyDescent="0.25">
      <c r="A4309">
        <v>4300</v>
      </c>
      <c r="B4309" s="21">
        <f t="shared" si="67"/>
        <v>0</v>
      </c>
      <c r="C4309">
        <v>5.4621400000000005E-5</v>
      </c>
      <c r="E4309">
        <v>0</v>
      </c>
      <c r="F4309">
        <v>0</v>
      </c>
      <c r="G4309">
        <v>0</v>
      </c>
    </row>
    <row r="4310" spans="1:7" x14ac:dyDescent="0.25">
      <c r="A4310">
        <v>4301</v>
      </c>
      <c r="B4310" s="21">
        <f t="shared" si="67"/>
        <v>1.8057861635220124E-2</v>
      </c>
      <c r="C4310">
        <v>6.5326699999999999E-5</v>
      </c>
      <c r="E4310">
        <v>1.8057861635220124E-2</v>
      </c>
      <c r="F4310">
        <v>2.0171384000000001E-2</v>
      </c>
      <c r="G4310">
        <v>1.3872012578616352E-2</v>
      </c>
    </row>
    <row r="4311" spans="1:7" x14ac:dyDescent="0.25">
      <c r="A4311">
        <v>4302</v>
      </c>
      <c r="B4311" s="21">
        <f t="shared" si="67"/>
        <v>9.35754716981132E-2</v>
      </c>
      <c r="C4311">
        <v>8.1774400000000008E-5</v>
      </c>
      <c r="E4311">
        <v>9.35754716981132E-2</v>
      </c>
      <c r="F4311">
        <v>0.17249999999999999</v>
      </c>
      <c r="G4311">
        <v>0.29802830188679247</v>
      </c>
    </row>
    <row r="4312" spans="1:7" x14ac:dyDescent="0.25">
      <c r="A4312">
        <v>4303</v>
      </c>
      <c r="B4312" s="21">
        <f t="shared" si="67"/>
        <v>0.25842452830188678</v>
      </c>
      <c r="C4312">
        <v>9.5067899999999998E-5</v>
      </c>
      <c r="E4312">
        <v>0.25842452830188678</v>
      </c>
      <c r="F4312">
        <v>0.349921384</v>
      </c>
      <c r="G4312">
        <v>0.69864779874213834</v>
      </c>
    </row>
    <row r="4313" spans="1:7" x14ac:dyDescent="0.25">
      <c r="A4313">
        <v>4304</v>
      </c>
      <c r="B4313" s="21">
        <f t="shared" si="67"/>
        <v>0.45657232704402517</v>
      </c>
      <c r="C4313">
        <v>1.030194E-4</v>
      </c>
      <c r="E4313">
        <v>0.45657232704402517</v>
      </c>
      <c r="F4313">
        <v>0.39905660399999998</v>
      </c>
      <c r="G4313">
        <v>0.7819811320754716</v>
      </c>
    </row>
    <row r="4314" spans="1:7" x14ac:dyDescent="0.25">
      <c r="A4314">
        <v>4305</v>
      </c>
      <c r="B4314" s="21">
        <f t="shared" si="67"/>
        <v>0.61720125786163527</v>
      </c>
      <c r="C4314">
        <v>1.10522E-4</v>
      </c>
      <c r="E4314">
        <v>0.61720125786163527</v>
      </c>
      <c r="F4314">
        <v>0.48099056600000001</v>
      </c>
      <c r="G4314">
        <v>0.8091509433962264</v>
      </c>
    </row>
    <row r="4315" spans="1:7" x14ac:dyDescent="0.25">
      <c r="A4315">
        <v>4306</v>
      </c>
      <c r="B4315" s="21">
        <f t="shared" si="67"/>
        <v>0.72644654088050309</v>
      </c>
      <c r="C4315">
        <v>1.1052349999999999E-4</v>
      </c>
      <c r="E4315">
        <v>0.72644654088050309</v>
      </c>
      <c r="F4315">
        <v>0.55808176099999995</v>
      </c>
      <c r="G4315">
        <v>0.81462264150943398</v>
      </c>
    </row>
    <row r="4316" spans="1:7" x14ac:dyDescent="0.25">
      <c r="A4316">
        <v>4307</v>
      </c>
      <c r="B4316" s="21">
        <f t="shared" si="67"/>
        <v>0.63094339622641515</v>
      </c>
      <c r="C4316">
        <v>1.089218E-4</v>
      </c>
      <c r="E4316">
        <v>0.63094339622641515</v>
      </c>
      <c r="F4316">
        <v>0.49792452799999998</v>
      </c>
      <c r="G4316">
        <v>0.65119496855345915</v>
      </c>
    </row>
    <row r="4317" spans="1:7" x14ac:dyDescent="0.25">
      <c r="A4317">
        <v>4308</v>
      </c>
      <c r="B4317" s="21">
        <f t="shared" si="67"/>
        <v>0.32905660377358492</v>
      </c>
      <c r="C4317">
        <v>1.096768E-4</v>
      </c>
      <c r="E4317">
        <v>0.32905660377358492</v>
      </c>
      <c r="F4317">
        <v>0.294779874</v>
      </c>
      <c r="G4317">
        <v>0.33474842767295598</v>
      </c>
    </row>
    <row r="4318" spans="1:7" x14ac:dyDescent="0.25">
      <c r="A4318">
        <v>4309</v>
      </c>
      <c r="B4318" s="21">
        <f t="shared" si="67"/>
        <v>0.28788364779874215</v>
      </c>
      <c r="C4318">
        <v>1.086028E-4</v>
      </c>
      <c r="E4318">
        <v>0.28788364779874215</v>
      </c>
      <c r="F4318">
        <v>0.26951257899999997</v>
      </c>
      <c r="G4318">
        <v>0.29478616352201259</v>
      </c>
    </row>
    <row r="4319" spans="1:7" x14ac:dyDescent="0.25">
      <c r="A4319">
        <v>4310</v>
      </c>
      <c r="B4319" s="21">
        <f t="shared" si="67"/>
        <v>0.25840566037735851</v>
      </c>
      <c r="C4319">
        <v>1.0608550000000001E-4</v>
      </c>
      <c r="E4319">
        <v>0.25840566037735851</v>
      </c>
      <c r="F4319">
        <v>0.24440251599999999</v>
      </c>
      <c r="G4319">
        <v>0.26387106918238995</v>
      </c>
    </row>
    <row r="4320" spans="1:7" x14ac:dyDescent="0.25">
      <c r="A4320">
        <v>4311</v>
      </c>
      <c r="B4320" s="21">
        <f t="shared" si="67"/>
        <v>9.8625786163522008E-2</v>
      </c>
      <c r="C4320">
        <v>1.073369E-4</v>
      </c>
      <c r="E4320">
        <v>9.8625786163522008E-2</v>
      </c>
      <c r="F4320">
        <v>9.7471697999999996E-2</v>
      </c>
      <c r="G4320">
        <v>9.5028301886792454E-2</v>
      </c>
    </row>
    <row r="4321" spans="1:7" x14ac:dyDescent="0.25">
      <c r="A4321">
        <v>4312</v>
      </c>
      <c r="B4321" s="21">
        <f t="shared" si="67"/>
        <v>0.29936477987421384</v>
      </c>
      <c r="C4321">
        <v>1.098944E-4</v>
      </c>
      <c r="E4321">
        <v>0.29936477987421384</v>
      </c>
      <c r="F4321">
        <v>0.27548742100000001</v>
      </c>
      <c r="G4321">
        <v>0.38949685534591194</v>
      </c>
    </row>
    <row r="4322" spans="1:7" x14ac:dyDescent="0.25">
      <c r="A4322">
        <v>4313</v>
      </c>
      <c r="B4322" s="21">
        <f t="shared" si="67"/>
        <v>0.30388679245283018</v>
      </c>
      <c r="C4322">
        <v>1.124409E-4</v>
      </c>
      <c r="E4322">
        <v>0.30388679245283018</v>
      </c>
      <c r="F4322">
        <v>0.35490566000000001</v>
      </c>
      <c r="G4322">
        <v>0.68455974842767298</v>
      </c>
    </row>
    <row r="4323" spans="1:7" x14ac:dyDescent="0.25">
      <c r="A4323">
        <v>4314</v>
      </c>
      <c r="B4323" s="21">
        <f t="shared" si="67"/>
        <v>0.10551257861635219</v>
      </c>
      <c r="C4323">
        <v>1.1384499999999999E-4</v>
      </c>
      <c r="E4323">
        <v>0.10551257861635219</v>
      </c>
      <c r="F4323">
        <v>0.13724056600000001</v>
      </c>
      <c r="G4323">
        <v>0.18199371069182391</v>
      </c>
    </row>
    <row r="4324" spans="1:7" x14ac:dyDescent="0.25">
      <c r="A4324">
        <v>4315</v>
      </c>
      <c r="B4324" s="21">
        <f t="shared" si="67"/>
        <v>4.4993710691823903E-2</v>
      </c>
      <c r="C4324">
        <v>1.1990870000000001E-4</v>
      </c>
      <c r="E4324">
        <v>4.4993710691823903E-2</v>
      </c>
      <c r="F4324">
        <v>6.3077043999999999E-2</v>
      </c>
      <c r="G4324">
        <v>8.5364779874213828E-2</v>
      </c>
    </row>
    <row r="4325" spans="1:7" x14ac:dyDescent="0.25">
      <c r="A4325">
        <v>4316</v>
      </c>
      <c r="B4325" s="21">
        <f t="shared" si="67"/>
        <v>0</v>
      </c>
      <c r="C4325">
        <v>1.2726839999999999E-4</v>
      </c>
      <c r="E4325">
        <v>0</v>
      </c>
      <c r="F4325">
        <v>9.84953E-4</v>
      </c>
      <c r="G4325">
        <v>4.5518867924528305E-4</v>
      </c>
    </row>
    <row r="4326" spans="1:7" x14ac:dyDescent="0.25">
      <c r="A4326">
        <v>4317</v>
      </c>
      <c r="B4326" s="21">
        <f t="shared" si="67"/>
        <v>0</v>
      </c>
      <c r="C4326">
        <v>1.3432259999999999E-4</v>
      </c>
      <c r="E4326">
        <v>0</v>
      </c>
      <c r="F4326">
        <v>0</v>
      </c>
      <c r="G4326">
        <v>0</v>
      </c>
    </row>
    <row r="4327" spans="1:7" x14ac:dyDescent="0.25">
      <c r="A4327">
        <v>4318</v>
      </c>
      <c r="B4327" s="21">
        <f t="shared" si="67"/>
        <v>0</v>
      </c>
      <c r="C4327">
        <v>1.185065E-4</v>
      </c>
      <c r="E4327">
        <v>0</v>
      </c>
      <c r="F4327">
        <v>0</v>
      </c>
      <c r="G4327">
        <v>0</v>
      </c>
    </row>
    <row r="4328" spans="1:7" x14ac:dyDescent="0.25">
      <c r="A4328">
        <v>4319</v>
      </c>
      <c r="B4328" s="21">
        <f t="shared" si="67"/>
        <v>0</v>
      </c>
      <c r="C4328">
        <v>8.7869599999999996E-5</v>
      </c>
      <c r="E4328">
        <v>0</v>
      </c>
      <c r="F4328">
        <v>0</v>
      </c>
      <c r="G4328">
        <v>0</v>
      </c>
    </row>
    <row r="4329" spans="1:7" x14ac:dyDescent="0.25">
      <c r="A4329">
        <v>4320</v>
      </c>
      <c r="B4329" s="21">
        <f t="shared" si="67"/>
        <v>0</v>
      </c>
      <c r="C4329">
        <v>6.6570700000000003E-5</v>
      </c>
      <c r="E4329">
        <v>0</v>
      </c>
      <c r="F4329">
        <v>0</v>
      </c>
      <c r="G4329">
        <v>0</v>
      </c>
    </row>
    <row r="4330" spans="1:7" x14ac:dyDescent="0.25">
      <c r="A4330">
        <v>4321</v>
      </c>
      <c r="B4330" s="21">
        <f t="shared" si="67"/>
        <v>0</v>
      </c>
      <c r="C4330">
        <v>5.6700499999999997E-5</v>
      </c>
      <c r="E4330">
        <v>0</v>
      </c>
      <c r="F4330">
        <v>0</v>
      </c>
      <c r="G4330">
        <v>0</v>
      </c>
    </row>
    <row r="4331" spans="1:7" x14ac:dyDescent="0.25">
      <c r="A4331">
        <v>4322</v>
      </c>
      <c r="B4331" s="21">
        <f t="shared" si="67"/>
        <v>0</v>
      </c>
      <c r="C4331">
        <v>5.1805399999999997E-5</v>
      </c>
      <c r="E4331">
        <v>0</v>
      </c>
      <c r="F4331">
        <v>0</v>
      </c>
      <c r="G4331">
        <v>0</v>
      </c>
    </row>
    <row r="4332" spans="1:7" x14ac:dyDescent="0.25">
      <c r="A4332">
        <v>4323</v>
      </c>
      <c r="B4332" s="21">
        <f t="shared" si="67"/>
        <v>0</v>
      </c>
      <c r="C4332">
        <v>5.1351099999999997E-5</v>
      </c>
      <c r="E4332">
        <v>0</v>
      </c>
      <c r="F4332">
        <v>0</v>
      </c>
      <c r="G4332">
        <v>0</v>
      </c>
    </row>
    <row r="4333" spans="1:7" x14ac:dyDescent="0.25">
      <c r="A4333">
        <v>4324</v>
      </c>
      <c r="B4333" s="21">
        <f t="shared" si="67"/>
        <v>0</v>
      </c>
      <c r="C4333">
        <v>5.5242499999999998E-5</v>
      </c>
      <c r="E4333">
        <v>0</v>
      </c>
      <c r="F4333">
        <v>0</v>
      </c>
      <c r="G4333">
        <v>0</v>
      </c>
    </row>
    <row r="4334" spans="1:7" x14ac:dyDescent="0.25">
      <c r="A4334">
        <v>4325</v>
      </c>
      <c r="B4334" s="21">
        <f t="shared" si="67"/>
        <v>3.9459119496855349E-2</v>
      </c>
      <c r="C4334">
        <v>6.6590399999999999E-5</v>
      </c>
      <c r="E4334">
        <v>3.9459119496855349E-2</v>
      </c>
      <c r="F4334">
        <v>9.4911949999999995E-2</v>
      </c>
      <c r="G4334">
        <v>0.20980817610062893</v>
      </c>
    </row>
    <row r="4335" spans="1:7" x14ac:dyDescent="0.25">
      <c r="A4335">
        <v>4326</v>
      </c>
      <c r="B4335" s="21">
        <f t="shared" si="67"/>
        <v>8.2440251572327053E-2</v>
      </c>
      <c r="C4335">
        <v>8.2867299999999999E-5</v>
      </c>
      <c r="E4335">
        <v>8.2440251572327053E-2</v>
      </c>
      <c r="F4335">
        <v>0.25470125799999999</v>
      </c>
      <c r="G4335">
        <v>0.55220125786163521</v>
      </c>
    </row>
    <row r="4336" spans="1:7" x14ac:dyDescent="0.25">
      <c r="A4336">
        <v>4327</v>
      </c>
      <c r="B4336" s="21">
        <f t="shared" si="67"/>
        <v>0.26366666666666666</v>
      </c>
      <c r="C4336">
        <v>9.7120000000000005E-5</v>
      </c>
      <c r="E4336">
        <v>0.26366666666666666</v>
      </c>
      <c r="F4336">
        <v>0.36020440300000001</v>
      </c>
      <c r="G4336">
        <v>0.73411949685534594</v>
      </c>
    </row>
    <row r="4337" spans="1:7" x14ac:dyDescent="0.25">
      <c r="A4337">
        <v>4328</v>
      </c>
      <c r="B4337" s="21">
        <f t="shared" si="67"/>
        <v>0.4661320754716981</v>
      </c>
      <c r="C4337">
        <v>1.0724440000000001E-4</v>
      </c>
      <c r="E4337">
        <v>0.4661320754716981</v>
      </c>
      <c r="F4337">
        <v>0.40531446500000001</v>
      </c>
      <c r="G4337">
        <v>0.80091194968553459</v>
      </c>
    </row>
    <row r="4338" spans="1:7" x14ac:dyDescent="0.25">
      <c r="A4338">
        <v>4329</v>
      </c>
      <c r="B4338" s="21">
        <f t="shared" si="67"/>
        <v>0.6233962264150944</v>
      </c>
      <c r="C4338">
        <v>1.0988459999999999E-4</v>
      </c>
      <c r="E4338">
        <v>0.6233962264150944</v>
      </c>
      <c r="F4338">
        <v>0.48424528300000003</v>
      </c>
      <c r="G4338">
        <v>0.81679245283018875</v>
      </c>
    </row>
    <row r="4339" spans="1:7" x14ac:dyDescent="0.25">
      <c r="A4339">
        <v>4330</v>
      </c>
      <c r="B4339" s="21">
        <f t="shared" si="67"/>
        <v>0.69886792452830193</v>
      </c>
      <c r="C4339">
        <v>1.0753E-4</v>
      </c>
      <c r="E4339">
        <v>0.69886792452830193</v>
      </c>
      <c r="F4339">
        <v>0.53850628899999997</v>
      </c>
      <c r="G4339">
        <v>0.78471698113207555</v>
      </c>
    </row>
    <row r="4340" spans="1:7" x14ac:dyDescent="0.25">
      <c r="A4340">
        <v>4331</v>
      </c>
      <c r="B4340" s="21">
        <f t="shared" si="67"/>
        <v>0.72471698113207539</v>
      </c>
      <c r="C4340">
        <v>1.075058E-4</v>
      </c>
      <c r="E4340">
        <v>0.72471698113207539</v>
      </c>
      <c r="F4340">
        <v>0.55867924499999999</v>
      </c>
      <c r="G4340">
        <v>0.7482389937106918</v>
      </c>
    </row>
    <row r="4341" spans="1:7" x14ac:dyDescent="0.25">
      <c r="A4341">
        <v>4332</v>
      </c>
      <c r="B4341" s="21">
        <f t="shared" si="67"/>
        <v>0.71154088050314457</v>
      </c>
      <c r="C4341">
        <v>1.0747920000000001E-4</v>
      </c>
      <c r="E4341">
        <v>0.71154088050314457</v>
      </c>
      <c r="F4341">
        <v>0.55121069199999995</v>
      </c>
      <c r="G4341">
        <v>0.71179245283018866</v>
      </c>
    </row>
    <row r="4342" spans="1:7" x14ac:dyDescent="0.25">
      <c r="A4342">
        <v>4333</v>
      </c>
      <c r="B4342" s="21">
        <f t="shared" si="67"/>
        <v>0.46657232704402518</v>
      </c>
      <c r="C4342">
        <v>1.0669230000000001E-4</v>
      </c>
      <c r="E4342">
        <v>0.46657232704402518</v>
      </c>
      <c r="F4342">
        <v>0.39234276699999998</v>
      </c>
      <c r="G4342">
        <v>0.47572327044025153</v>
      </c>
    </row>
    <row r="4343" spans="1:7" x14ac:dyDescent="0.25">
      <c r="A4343">
        <v>4334</v>
      </c>
      <c r="B4343" s="21">
        <f t="shared" si="67"/>
        <v>0.57798742138364778</v>
      </c>
      <c r="C4343">
        <v>1.052956E-4</v>
      </c>
      <c r="E4343">
        <v>0.57798742138364778</v>
      </c>
      <c r="F4343">
        <v>0.46051886800000003</v>
      </c>
      <c r="G4343">
        <v>0.62613207547169814</v>
      </c>
    </row>
    <row r="4344" spans="1:7" x14ac:dyDescent="0.25">
      <c r="A4344">
        <v>4335</v>
      </c>
      <c r="B4344" s="21">
        <f t="shared" si="67"/>
        <v>0.17875786163522014</v>
      </c>
      <c r="C4344">
        <v>1.089445E-4</v>
      </c>
      <c r="E4344">
        <v>0.17875786163522014</v>
      </c>
      <c r="F4344">
        <v>0.17341195000000001</v>
      </c>
      <c r="G4344">
        <v>0.17807232704402515</v>
      </c>
    </row>
    <row r="4345" spans="1:7" x14ac:dyDescent="0.25">
      <c r="A4345">
        <v>4336</v>
      </c>
      <c r="B4345" s="21">
        <f t="shared" si="67"/>
        <v>0.1942924528301887</v>
      </c>
      <c r="C4345">
        <v>1.08737E-4</v>
      </c>
      <c r="E4345">
        <v>0.1942924528301887</v>
      </c>
      <c r="F4345">
        <v>0.18882075500000001</v>
      </c>
      <c r="G4345">
        <v>0.20180188679245284</v>
      </c>
    </row>
    <row r="4346" spans="1:7" x14ac:dyDescent="0.25">
      <c r="A4346">
        <v>4337</v>
      </c>
      <c r="B4346" s="21">
        <f t="shared" si="67"/>
        <v>0.20442767295597486</v>
      </c>
      <c r="C4346">
        <v>1.1441070000000001E-4</v>
      </c>
      <c r="E4346">
        <v>0.20442767295597486</v>
      </c>
      <c r="F4346">
        <v>0.227893082</v>
      </c>
      <c r="G4346">
        <v>0.32116352201257858</v>
      </c>
    </row>
    <row r="4347" spans="1:7" x14ac:dyDescent="0.25">
      <c r="A4347">
        <v>4338</v>
      </c>
      <c r="B4347" s="21">
        <f t="shared" si="67"/>
        <v>0.12798113207547171</v>
      </c>
      <c r="C4347">
        <v>1.1430340000000001E-4</v>
      </c>
      <c r="E4347">
        <v>0.12798113207547171</v>
      </c>
      <c r="F4347">
        <v>0.270251572</v>
      </c>
      <c r="G4347">
        <v>0.55606918238993708</v>
      </c>
    </row>
    <row r="4348" spans="1:7" x14ac:dyDescent="0.25">
      <c r="A4348">
        <v>4339</v>
      </c>
      <c r="B4348" s="21">
        <f t="shared" si="67"/>
        <v>5.2405660377358491E-2</v>
      </c>
      <c r="C4348">
        <v>1.213929E-4</v>
      </c>
      <c r="E4348">
        <v>5.2405660377358491E-2</v>
      </c>
      <c r="F4348">
        <v>0.13317610099999999</v>
      </c>
      <c r="G4348">
        <v>0.28692138364779873</v>
      </c>
    </row>
    <row r="4349" spans="1:7" x14ac:dyDescent="0.25">
      <c r="A4349">
        <v>4340</v>
      </c>
      <c r="B4349" s="21">
        <f t="shared" si="67"/>
        <v>2.5070754716981134E-3</v>
      </c>
      <c r="C4349">
        <v>1.294577E-4</v>
      </c>
      <c r="E4349">
        <v>2.5070754716981134E-3</v>
      </c>
      <c r="F4349">
        <v>7.6970129999999999E-3</v>
      </c>
      <c r="G4349">
        <v>1.7527987421383649E-2</v>
      </c>
    </row>
    <row r="4350" spans="1:7" x14ac:dyDescent="0.25">
      <c r="A4350">
        <v>4341</v>
      </c>
      <c r="B4350" s="21">
        <f t="shared" si="67"/>
        <v>0</v>
      </c>
      <c r="C4350">
        <v>1.320056E-4</v>
      </c>
      <c r="E4350">
        <v>0</v>
      </c>
      <c r="F4350">
        <v>0</v>
      </c>
      <c r="G4350">
        <v>0</v>
      </c>
    </row>
    <row r="4351" spans="1:7" x14ac:dyDescent="0.25">
      <c r="A4351">
        <v>4342</v>
      </c>
      <c r="B4351" s="21">
        <f t="shared" si="67"/>
        <v>0</v>
      </c>
      <c r="C4351">
        <v>1.133916E-4</v>
      </c>
      <c r="E4351">
        <v>0</v>
      </c>
      <c r="F4351">
        <v>0</v>
      </c>
      <c r="G4351">
        <v>0</v>
      </c>
    </row>
    <row r="4352" spans="1:7" x14ac:dyDescent="0.25">
      <c r="A4352">
        <v>4343</v>
      </c>
      <c r="B4352" s="21">
        <f t="shared" si="67"/>
        <v>0</v>
      </c>
      <c r="C4352">
        <v>8.6515100000000001E-5</v>
      </c>
      <c r="E4352">
        <v>0</v>
      </c>
      <c r="F4352">
        <v>0</v>
      </c>
      <c r="G4352">
        <v>0</v>
      </c>
    </row>
    <row r="4353" spans="1:7" x14ac:dyDescent="0.25">
      <c r="A4353">
        <v>4344</v>
      </c>
      <c r="B4353" s="21">
        <f t="shared" si="67"/>
        <v>0</v>
      </c>
      <c r="C4353">
        <v>6.7535599999999998E-5</v>
      </c>
      <c r="E4353">
        <v>0</v>
      </c>
      <c r="F4353">
        <v>0</v>
      </c>
      <c r="G4353">
        <v>0</v>
      </c>
    </row>
    <row r="4354" spans="1:7" x14ac:dyDescent="0.25">
      <c r="A4354">
        <v>4345</v>
      </c>
      <c r="B4354" s="21">
        <f t="shared" si="67"/>
        <v>0</v>
      </c>
      <c r="C4354">
        <v>5.6760199999999999E-5</v>
      </c>
      <c r="E4354">
        <v>0</v>
      </c>
      <c r="F4354">
        <v>0</v>
      </c>
      <c r="G4354">
        <v>0</v>
      </c>
    </row>
    <row r="4355" spans="1:7" x14ac:dyDescent="0.25">
      <c r="A4355">
        <v>4346</v>
      </c>
      <c r="B4355" s="21">
        <f t="shared" si="67"/>
        <v>0</v>
      </c>
      <c r="C4355">
        <v>5.21438E-5</v>
      </c>
      <c r="E4355">
        <v>0</v>
      </c>
      <c r="F4355">
        <v>0</v>
      </c>
      <c r="G4355">
        <v>0</v>
      </c>
    </row>
    <row r="4356" spans="1:7" x14ac:dyDescent="0.25">
      <c r="A4356">
        <v>4347</v>
      </c>
      <c r="B4356" s="21">
        <f t="shared" si="67"/>
        <v>0</v>
      </c>
      <c r="C4356">
        <v>5.0398400000000002E-5</v>
      </c>
      <c r="E4356">
        <v>0</v>
      </c>
      <c r="F4356">
        <v>0</v>
      </c>
      <c r="G4356">
        <v>0</v>
      </c>
    </row>
    <row r="4357" spans="1:7" x14ac:dyDescent="0.25">
      <c r="A4357">
        <v>4348</v>
      </c>
      <c r="B4357" s="21">
        <f t="shared" si="67"/>
        <v>0</v>
      </c>
      <c r="C4357">
        <v>5.47023E-5</v>
      </c>
      <c r="E4357">
        <v>0</v>
      </c>
      <c r="F4357">
        <v>0</v>
      </c>
      <c r="G4357">
        <v>0</v>
      </c>
    </row>
    <row r="4358" spans="1:7" x14ac:dyDescent="0.25">
      <c r="A4358">
        <v>4349</v>
      </c>
      <c r="B4358" s="21">
        <f t="shared" ref="B4358:B4421" si="68">IF(rodzaj=$E$6,E4358,IF(rodzaj=$F$6,F4358,G4358))</f>
        <v>1.0334591194968552E-2</v>
      </c>
      <c r="C4358">
        <v>6.8041100000000001E-5</v>
      </c>
      <c r="E4358">
        <v>1.0334591194968552E-2</v>
      </c>
      <c r="F4358">
        <v>1.0023742E-2</v>
      </c>
      <c r="G4358">
        <v>1.004685534591195E-3</v>
      </c>
    </row>
    <row r="4359" spans="1:7" x14ac:dyDescent="0.25">
      <c r="A4359">
        <v>4350</v>
      </c>
      <c r="B4359" s="21">
        <f t="shared" si="68"/>
        <v>4.7852201257861632E-2</v>
      </c>
      <c r="C4359">
        <v>8.5166199999999991E-5</v>
      </c>
      <c r="E4359">
        <v>4.7852201257861632E-2</v>
      </c>
      <c r="F4359">
        <v>5.0254716999999997E-2</v>
      </c>
      <c r="G4359">
        <v>3.9270440251572322E-2</v>
      </c>
    </row>
    <row r="4360" spans="1:7" x14ac:dyDescent="0.25">
      <c r="A4360">
        <v>4351</v>
      </c>
      <c r="B4360" s="21">
        <f t="shared" si="68"/>
        <v>0.22860062893081762</v>
      </c>
      <c r="C4360">
        <v>9.7605300000000006E-5</v>
      </c>
      <c r="E4360">
        <v>0.22860062893081762</v>
      </c>
      <c r="F4360">
        <v>0.294779874</v>
      </c>
      <c r="G4360">
        <v>0.51817610062893082</v>
      </c>
    </row>
    <row r="4361" spans="1:7" x14ac:dyDescent="0.25">
      <c r="A4361">
        <v>4352</v>
      </c>
      <c r="B4361" s="21">
        <f t="shared" si="68"/>
        <v>0.46216981132075474</v>
      </c>
      <c r="C4361">
        <v>1.0501649999999999E-4</v>
      </c>
      <c r="E4361">
        <v>0.46216981132075474</v>
      </c>
      <c r="F4361">
        <v>0.40517295599999997</v>
      </c>
      <c r="G4361">
        <v>0.79515723270440253</v>
      </c>
    </row>
    <row r="4362" spans="1:7" x14ac:dyDescent="0.25">
      <c r="A4362">
        <v>4353</v>
      </c>
      <c r="B4362" s="21">
        <f t="shared" si="68"/>
        <v>0.62786163522012572</v>
      </c>
      <c r="C4362">
        <v>1.0833400000000001E-4</v>
      </c>
      <c r="E4362">
        <v>0.62786163522012572</v>
      </c>
      <c r="F4362">
        <v>0.488805031</v>
      </c>
      <c r="G4362">
        <v>0.82534591194968554</v>
      </c>
    </row>
    <row r="4363" spans="1:7" x14ac:dyDescent="0.25">
      <c r="A4363">
        <v>4354</v>
      </c>
      <c r="B4363" s="21">
        <f t="shared" si="68"/>
        <v>0.66320754716981134</v>
      </c>
      <c r="C4363">
        <v>1.0635919999999999E-4</v>
      </c>
      <c r="E4363">
        <v>0.66320754716981134</v>
      </c>
      <c r="F4363">
        <v>0.515141509</v>
      </c>
      <c r="G4363">
        <v>0.74644654088050311</v>
      </c>
    </row>
    <row r="4364" spans="1:7" x14ac:dyDescent="0.25">
      <c r="A4364">
        <v>4355</v>
      </c>
      <c r="B4364" s="21">
        <f t="shared" si="68"/>
        <v>0.59147798742138369</v>
      </c>
      <c r="C4364">
        <v>1.0862199999999999E-4</v>
      </c>
      <c r="E4364">
        <v>0.59147798742138369</v>
      </c>
      <c r="F4364">
        <v>0.47597484299999998</v>
      </c>
      <c r="G4364">
        <v>0.61044025157232706</v>
      </c>
    </row>
    <row r="4365" spans="1:7" x14ac:dyDescent="0.25">
      <c r="A4365">
        <v>4356</v>
      </c>
      <c r="B4365" s="21">
        <f t="shared" si="68"/>
        <v>0.47867924528301886</v>
      </c>
      <c r="C4365">
        <v>1.0858959999999999E-4</v>
      </c>
      <c r="E4365">
        <v>0.47867924528301886</v>
      </c>
      <c r="F4365">
        <v>0.40201257899999998</v>
      </c>
      <c r="G4365">
        <v>0.4830503144654088</v>
      </c>
    </row>
    <row r="4366" spans="1:7" x14ac:dyDescent="0.25">
      <c r="A4366">
        <v>4357</v>
      </c>
      <c r="B4366" s="21">
        <f t="shared" si="68"/>
        <v>0.54619496855345917</v>
      </c>
      <c r="C4366">
        <v>1.061127E-4</v>
      </c>
      <c r="E4366">
        <v>0.54619496855345917</v>
      </c>
      <c r="F4366">
        <v>0.44426100600000001</v>
      </c>
      <c r="G4366">
        <v>0.55625786163522017</v>
      </c>
    </row>
    <row r="4367" spans="1:7" x14ac:dyDescent="0.25">
      <c r="A4367">
        <v>4358</v>
      </c>
      <c r="B4367" s="21">
        <f t="shared" si="68"/>
        <v>0.57345911949685535</v>
      </c>
      <c r="C4367">
        <v>1.05505E-4</v>
      </c>
      <c r="E4367">
        <v>0.57345911949685535</v>
      </c>
      <c r="F4367">
        <v>0.45831760999999999</v>
      </c>
      <c r="G4367">
        <v>0.62075471698113205</v>
      </c>
    </row>
    <row r="4368" spans="1:7" x14ac:dyDescent="0.25">
      <c r="A4368">
        <v>4359</v>
      </c>
      <c r="B4368" s="21">
        <f t="shared" si="68"/>
        <v>0.56106918238993708</v>
      </c>
      <c r="C4368">
        <v>1.083677E-4</v>
      </c>
      <c r="E4368">
        <v>0.56106918238993708</v>
      </c>
      <c r="F4368">
        <v>0.44586478000000002</v>
      </c>
      <c r="G4368">
        <v>0.69185534591194964</v>
      </c>
    </row>
    <row r="4369" spans="1:7" x14ac:dyDescent="0.25">
      <c r="A4369">
        <v>4360</v>
      </c>
      <c r="B4369" s="21">
        <f t="shared" si="68"/>
        <v>0.43946540880503143</v>
      </c>
      <c r="C4369">
        <v>1.108849E-4</v>
      </c>
      <c r="E4369">
        <v>0.43946540880503143</v>
      </c>
      <c r="F4369">
        <v>0.36888364800000001</v>
      </c>
      <c r="G4369">
        <v>0.66805031446540886</v>
      </c>
    </row>
    <row r="4370" spans="1:7" x14ac:dyDescent="0.25">
      <c r="A4370">
        <v>4361</v>
      </c>
      <c r="B4370" s="21">
        <f t="shared" si="68"/>
        <v>0.29112578616352203</v>
      </c>
      <c r="C4370">
        <v>1.165252E-4</v>
      </c>
      <c r="E4370">
        <v>0.29112578616352203</v>
      </c>
      <c r="F4370">
        <v>0.33966981099999999</v>
      </c>
      <c r="G4370">
        <v>0.635125786163522</v>
      </c>
    </row>
    <row r="4371" spans="1:7" x14ac:dyDescent="0.25">
      <c r="A4371">
        <v>4362</v>
      </c>
      <c r="B4371" s="21">
        <f t="shared" si="68"/>
        <v>0.12256603773584905</v>
      </c>
      <c r="C4371">
        <v>1.158175E-4</v>
      </c>
      <c r="E4371">
        <v>0.12256603773584905</v>
      </c>
      <c r="F4371">
        <v>0.19275157200000001</v>
      </c>
      <c r="G4371">
        <v>0.32144654088050317</v>
      </c>
    </row>
    <row r="4372" spans="1:7" x14ac:dyDescent="0.25">
      <c r="A4372">
        <v>4363</v>
      </c>
      <c r="B4372" s="21">
        <f t="shared" si="68"/>
        <v>5.1289308176100626E-2</v>
      </c>
      <c r="C4372">
        <v>1.2134509999999999E-4</v>
      </c>
      <c r="E4372">
        <v>5.1289308176100626E-2</v>
      </c>
      <c r="F4372">
        <v>8.8393081999999998E-2</v>
      </c>
      <c r="G4372">
        <v>0.14868553459119496</v>
      </c>
    </row>
    <row r="4373" spans="1:7" x14ac:dyDescent="0.25">
      <c r="A4373">
        <v>4364</v>
      </c>
      <c r="B4373" s="21">
        <f t="shared" si="68"/>
        <v>0</v>
      </c>
      <c r="C4373">
        <v>1.277064E-4</v>
      </c>
      <c r="E4373">
        <v>0</v>
      </c>
      <c r="F4373">
        <v>1.9867919999999998E-3</v>
      </c>
      <c r="G4373">
        <v>3.421069182389937E-3</v>
      </c>
    </row>
    <row r="4374" spans="1:7" x14ac:dyDescent="0.25">
      <c r="A4374">
        <v>4365</v>
      </c>
      <c r="B4374" s="21">
        <f t="shared" si="68"/>
        <v>0</v>
      </c>
      <c r="C4374">
        <v>1.3559729999999999E-4</v>
      </c>
      <c r="E4374">
        <v>0</v>
      </c>
      <c r="F4374">
        <v>0</v>
      </c>
      <c r="G4374">
        <v>0</v>
      </c>
    </row>
    <row r="4375" spans="1:7" x14ac:dyDescent="0.25">
      <c r="A4375">
        <v>4366</v>
      </c>
      <c r="B4375" s="21">
        <f t="shared" si="68"/>
        <v>0</v>
      </c>
      <c r="C4375">
        <v>1.179054E-4</v>
      </c>
      <c r="E4375">
        <v>0</v>
      </c>
      <c r="F4375">
        <v>0</v>
      </c>
      <c r="G4375">
        <v>0</v>
      </c>
    </row>
    <row r="4376" spans="1:7" x14ac:dyDescent="0.25">
      <c r="A4376">
        <v>4367</v>
      </c>
      <c r="B4376" s="21">
        <f t="shared" si="68"/>
        <v>0</v>
      </c>
      <c r="C4376">
        <v>8.8799899999999997E-5</v>
      </c>
      <c r="E4376">
        <v>0</v>
      </c>
      <c r="F4376">
        <v>0</v>
      </c>
      <c r="G4376">
        <v>0</v>
      </c>
    </row>
    <row r="4377" spans="1:7" x14ac:dyDescent="0.25">
      <c r="A4377">
        <v>4368</v>
      </c>
      <c r="B4377" s="21">
        <f t="shared" si="68"/>
        <v>0</v>
      </c>
      <c r="C4377">
        <v>6.8754699999999994E-5</v>
      </c>
      <c r="E4377">
        <v>0</v>
      </c>
      <c r="F4377">
        <v>0</v>
      </c>
      <c r="G4377">
        <v>0</v>
      </c>
    </row>
    <row r="4378" spans="1:7" x14ac:dyDescent="0.25">
      <c r="A4378">
        <v>4369</v>
      </c>
      <c r="B4378" s="21">
        <f t="shared" si="68"/>
        <v>0</v>
      </c>
      <c r="C4378">
        <v>5.9136799999999999E-5</v>
      </c>
      <c r="E4378">
        <v>0</v>
      </c>
      <c r="F4378">
        <v>0</v>
      </c>
      <c r="G4378">
        <v>0</v>
      </c>
    </row>
    <row r="4379" spans="1:7" x14ac:dyDescent="0.25">
      <c r="A4379">
        <v>4370</v>
      </c>
      <c r="B4379" s="21">
        <f t="shared" si="68"/>
        <v>0</v>
      </c>
      <c r="C4379">
        <v>5.3098199999999999E-5</v>
      </c>
      <c r="E4379">
        <v>0</v>
      </c>
      <c r="F4379">
        <v>0</v>
      </c>
      <c r="G4379">
        <v>0</v>
      </c>
    </row>
    <row r="4380" spans="1:7" x14ac:dyDescent="0.25">
      <c r="A4380">
        <v>4371</v>
      </c>
      <c r="B4380" s="21">
        <f t="shared" si="68"/>
        <v>0</v>
      </c>
      <c r="C4380">
        <v>5.2516099999999997E-5</v>
      </c>
      <c r="E4380">
        <v>0</v>
      </c>
      <c r="F4380">
        <v>0</v>
      </c>
      <c r="G4380">
        <v>0</v>
      </c>
    </row>
    <row r="4381" spans="1:7" x14ac:dyDescent="0.25">
      <c r="A4381">
        <v>4372</v>
      </c>
      <c r="B4381" s="21">
        <f t="shared" si="68"/>
        <v>0</v>
      </c>
      <c r="C4381">
        <v>5.69799E-5</v>
      </c>
      <c r="E4381">
        <v>0</v>
      </c>
      <c r="F4381">
        <v>0</v>
      </c>
      <c r="G4381">
        <v>0</v>
      </c>
    </row>
    <row r="4382" spans="1:7" x14ac:dyDescent="0.25">
      <c r="A4382">
        <v>4373</v>
      </c>
      <c r="B4382" s="21">
        <f t="shared" si="68"/>
        <v>5.8855345911949693E-3</v>
      </c>
      <c r="C4382">
        <v>6.7746700000000006E-5</v>
      </c>
      <c r="E4382">
        <v>5.8855345911949693E-3</v>
      </c>
      <c r="F4382">
        <v>4.8528299999999998E-3</v>
      </c>
      <c r="G4382">
        <v>0</v>
      </c>
    </row>
    <row r="4383" spans="1:7" x14ac:dyDescent="0.25">
      <c r="A4383">
        <v>4374</v>
      </c>
      <c r="B4383" s="21">
        <f t="shared" si="68"/>
        <v>7.0339622641509433E-2</v>
      </c>
      <c r="C4383">
        <v>8.5504400000000001E-5</v>
      </c>
      <c r="E4383">
        <v>7.0339622641509433E-2</v>
      </c>
      <c r="F4383">
        <v>8.0822326999999999E-2</v>
      </c>
      <c r="G4383">
        <v>8.1235849056603762E-2</v>
      </c>
    </row>
    <row r="4384" spans="1:7" x14ac:dyDescent="0.25">
      <c r="A4384">
        <v>4375</v>
      </c>
      <c r="B4384" s="21">
        <f t="shared" si="68"/>
        <v>0.23061635220125787</v>
      </c>
      <c r="C4384">
        <v>9.9227599999999992E-5</v>
      </c>
      <c r="E4384">
        <v>0.23061635220125787</v>
      </c>
      <c r="F4384">
        <v>0.30352201299999998</v>
      </c>
      <c r="G4384">
        <v>0.54996855345911955</v>
      </c>
    </row>
    <row r="4385" spans="1:7" x14ac:dyDescent="0.25">
      <c r="A4385">
        <v>4376</v>
      </c>
      <c r="B4385" s="21">
        <f t="shared" si="68"/>
        <v>0.41754716981132073</v>
      </c>
      <c r="C4385">
        <v>1.061149E-4</v>
      </c>
      <c r="E4385">
        <v>0.41754716981132073</v>
      </c>
      <c r="F4385">
        <v>0.37273584900000001</v>
      </c>
      <c r="G4385">
        <v>0.70729559748427662</v>
      </c>
    </row>
    <row r="4386" spans="1:7" x14ac:dyDescent="0.25">
      <c r="A4386">
        <v>4377</v>
      </c>
      <c r="B4386" s="21">
        <f t="shared" si="68"/>
        <v>0.58135220125786169</v>
      </c>
      <c r="C4386">
        <v>1.1246450000000001E-4</v>
      </c>
      <c r="E4386">
        <v>0.58135220125786169</v>
      </c>
      <c r="F4386">
        <v>0.45693396200000003</v>
      </c>
      <c r="G4386">
        <v>0.76584905660377356</v>
      </c>
    </row>
    <row r="4387" spans="1:7" x14ac:dyDescent="0.25">
      <c r="A4387">
        <v>4378</v>
      </c>
      <c r="B4387" s="21">
        <f t="shared" si="68"/>
        <v>0.6926100628930818</v>
      </c>
      <c r="C4387">
        <v>1.0988E-4</v>
      </c>
      <c r="E4387">
        <v>0.6926100628930818</v>
      </c>
      <c r="F4387">
        <v>0.53411949700000005</v>
      </c>
      <c r="G4387">
        <v>0.77858490566037741</v>
      </c>
    </row>
    <row r="4388" spans="1:7" x14ac:dyDescent="0.25">
      <c r="A4388">
        <v>4379</v>
      </c>
      <c r="B4388" s="21">
        <f t="shared" si="68"/>
        <v>0.62022012578616348</v>
      </c>
      <c r="C4388">
        <v>1.1185990000000001E-4</v>
      </c>
      <c r="E4388">
        <v>0.62022012578616348</v>
      </c>
      <c r="F4388">
        <v>0.49001572300000001</v>
      </c>
      <c r="G4388">
        <v>0.64034591194968549</v>
      </c>
    </row>
    <row r="4389" spans="1:7" x14ac:dyDescent="0.25">
      <c r="A4389">
        <v>4380</v>
      </c>
      <c r="B4389" s="21">
        <f t="shared" si="68"/>
        <v>0.69333333333333336</v>
      </c>
      <c r="C4389">
        <v>1.111986E-4</v>
      </c>
      <c r="E4389">
        <v>0.69333333333333336</v>
      </c>
      <c r="F4389">
        <v>0.53845911899999999</v>
      </c>
      <c r="G4389">
        <v>0.69377358490566032</v>
      </c>
    </row>
    <row r="4390" spans="1:7" x14ac:dyDescent="0.25">
      <c r="A4390">
        <v>4381</v>
      </c>
      <c r="B4390" s="21">
        <f t="shared" si="68"/>
        <v>0.72515723270440247</v>
      </c>
      <c r="C4390">
        <v>1.099229E-4</v>
      </c>
      <c r="E4390">
        <v>0.72515723270440247</v>
      </c>
      <c r="F4390">
        <v>0.55915094300000001</v>
      </c>
      <c r="G4390">
        <v>0.73713836477987416</v>
      </c>
    </row>
    <row r="4391" spans="1:7" x14ac:dyDescent="0.25">
      <c r="A4391">
        <v>4382</v>
      </c>
      <c r="B4391" s="21">
        <f t="shared" si="68"/>
        <v>0.64691823899371059</v>
      </c>
      <c r="C4391">
        <v>1.0820320000000001E-4</v>
      </c>
      <c r="E4391">
        <v>0.64691823899371059</v>
      </c>
      <c r="F4391">
        <v>0.50254717000000004</v>
      </c>
      <c r="G4391">
        <v>0.70295597484276728</v>
      </c>
    </row>
    <row r="4392" spans="1:7" x14ac:dyDescent="0.25">
      <c r="A4392">
        <v>4383</v>
      </c>
      <c r="B4392" s="21">
        <f t="shared" si="68"/>
        <v>0.55066037735849049</v>
      </c>
      <c r="C4392">
        <v>1.11381E-4</v>
      </c>
      <c r="E4392">
        <v>0.55066037735849049</v>
      </c>
      <c r="F4392">
        <v>0.43713836499999997</v>
      </c>
      <c r="G4392">
        <v>0.67798742138364776</v>
      </c>
    </row>
    <row r="4393" spans="1:7" x14ac:dyDescent="0.25">
      <c r="A4393">
        <v>4384</v>
      </c>
      <c r="B4393" s="21">
        <f t="shared" si="68"/>
        <v>0.46660377358490562</v>
      </c>
      <c r="C4393">
        <v>1.125159E-4</v>
      </c>
      <c r="E4393">
        <v>0.46660377358490562</v>
      </c>
      <c r="F4393">
        <v>0.380455975</v>
      </c>
      <c r="G4393">
        <v>0.72084905660377363</v>
      </c>
    </row>
    <row r="4394" spans="1:7" x14ac:dyDescent="0.25">
      <c r="A4394">
        <v>4385</v>
      </c>
      <c r="B4394" s="21">
        <f t="shared" si="68"/>
        <v>0.28892452830188681</v>
      </c>
      <c r="C4394">
        <v>1.181618E-4</v>
      </c>
      <c r="E4394">
        <v>0.28892452830188681</v>
      </c>
      <c r="F4394">
        <v>0.33624213800000002</v>
      </c>
      <c r="G4394">
        <v>0.63257861635220125</v>
      </c>
    </row>
    <row r="4395" spans="1:7" x14ac:dyDescent="0.25">
      <c r="A4395">
        <v>4386</v>
      </c>
      <c r="B4395" s="21">
        <f t="shared" si="68"/>
        <v>0.12668238993710693</v>
      </c>
      <c r="C4395">
        <v>1.179852E-4</v>
      </c>
      <c r="E4395">
        <v>0.12668238993710693</v>
      </c>
      <c r="F4395">
        <v>0.238003145</v>
      </c>
      <c r="G4395">
        <v>0.45858490566037735</v>
      </c>
    </row>
    <row r="4396" spans="1:7" x14ac:dyDescent="0.25">
      <c r="A4396">
        <v>4387</v>
      </c>
      <c r="B4396" s="21">
        <f t="shared" si="68"/>
        <v>5.1452830188679244E-2</v>
      </c>
      <c r="C4396">
        <v>1.242731E-4</v>
      </c>
      <c r="E4396">
        <v>5.1452830188679244E-2</v>
      </c>
      <c r="F4396">
        <v>0.10202515700000001</v>
      </c>
      <c r="G4396">
        <v>0.19230188679245283</v>
      </c>
    </row>
    <row r="4397" spans="1:7" x14ac:dyDescent="0.25">
      <c r="A4397">
        <v>4388</v>
      </c>
      <c r="B4397" s="21">
        <f t="shared" si="68"/>
        <v>9.9704402515723273E-4</v>
      </c>
      <c r="C4397">
        <v>1.3193379999999999E-4</v>
      </c>
      <c r="E4397">
        <v>9.9704402515723273E-4</v>
      </c>
      <c r="F4397">
        <v>4.4569179999999998E-3</v>
      </c>
      <c r="G4397">
        <v>9.622012578616352E-3</v>
      </c>
    </row>
    <row r="4398" spans="1:7" x14ac:dyDescent="0.25">
      <c r="A4398">
        <v>4389</v>
      </c>
      <c r="B4398" s="21">
        <f t="shared" si="68"/>
        <v>0</v>
      </c>
      <c r="C4398">
        <v>1.3834209999999999E-4</v>
      </c>
      <c r="E4398">
        <v>0</v>
      </c>
      <c r="F4398">
        <v>0</v>
      </c>
      <c r="G4398">
        <v>0</v>
      </c>
    </row>
    <row r="4399" spans="1:7" x14ac:dyDescent="0.25">
      <c r="A4399">
        <v>4390</v>
      </c>
      <c r="B4399" s="21">
        <f t="shared" si="68"/>
        <v>0</v>
      </c>
      <c r="C4399">
        <v>1.2016480000000001E-4</v>
      </c>
      <c r="E4399">
        <v>0</v>
      </c>
      <c r="F4399">
        <v>0</v>
      </c>
      <c r="G4399">
        <v>0</v>
      </c>
    </row>
    <row r="4400" spans="1:7" x14ac:dyDescent="0.25">
      <c r="A4400">
        <v>4391</v>
      </c>
      <c r="B4400" s="21">
        <f t="shared" si="68"/>
        <v>0</v>
      </c>
      <c r="C4400">
        <v>9.2082400000000005E-5</v>
      </c>
      <c r="E4400">
        <v>0</v>
      </c>
      <c r="F4400">
        <v>0</v>
      </c>
      <c r="G4400">
        <v>0</v>
      </c>
    </row>
    <row r="4401" spans="1:7" x14ac:dyDescent="0.25">
      <c r="A4401">
        <v>4392</v>
      </c>
      <c r="B4401" s="21">
        <f t="shared" si="68"/>
        <v>0</v>
      </c>
      <c r="C4401">
        <v>7.7899399999999995E-5</v>
      </c>
      <c r="E4401">
        <v>0</v>
      </c>
      <c r="F4401">
        <v>0</v>
      </c>
      <c r="G4401">
        <v>0</v>
      </c>
    </row>
    <row r="4402" spans="1:7" x14ac:dyDescent="0.25">
      <c r="A4402">
        <v>4393</v>
      </c>
      <c r="B4402" s="21">
        <f t="shared" si="68"/>
        <v>0</v>
      </c>
      <c r="C4402">
        <v>6.0146400000000004E-5</v>
      </c>
      <c r="E4402">
        <v>0</v>
      </c>
      <c r="F4402">
        <v>0</v>
      </c>
      <c r="G4402">
        <v>0</v>
      </c>
    </row>
    <row r="4403" spans="1:7" x14ac:dyDescent="0.25">
      <c r="A4403">
        <v>4394</v>
      </c>
      <c r="B4403" s="21">
        <f t="shared" si="68"/>
        <v>0</v>
      </c>
      <c r="C4403">
        <v>5.5227200000000005E-5</v>
      </c>
      <c r="E4403">
        <v>0</v>
      </c>
      <c r="F4403">
        <v>0</v>
      </c>
      <c r="G4403">
        <v>0</v>
      </c>
    </row>
    <row r="4404" spans="1:7" x14ac:dyDescent="0.25">
      <c r="A4404">
        <v>4395</v>
      </c>
      <c r="B4404" s="21">
        <f t="shared" si="68"/>
        <v>0</v>
      </c>
      <c r="C4404">
        <v>5.3909999999999997E-5</v>
      </c>
      <c r="E4404">
        <v>0</v>
      </c>
      <c r="F4404">
        <v>0</v>
      </c>
      <c r="G4404">
        <v>0</v>
      </c>
    </row>
    <row r="4405" spans="1:7" x14ac:dyDescent="0.25">
      <c r="A4405">
        <v>4396</v>
      </c>
      <c r="B4405" s="21">
        <f t="shared" si="68"/>
        <v>0</v>
      </c>
      <c r="C4405">
        <v>5.9394800000000003E-5</v>
      </c>
      <c r="E4405">
        <v>0</v>
      </c>
      <c r="F4405">
        <v>0</v>
      </c>
      <c r="G4405">
        <v>0</v>
      </c>
    </row>
    <row r="4406" spans="1:7" x14ac:dyDescent="0.25">
      <c r="A4406">
        <v>4397</v>
      </c>
      <c r="B4406" s="21">
        <f t="shared" si="68"/>
        <v>1.1001572327044025E-2</v>
      </c>
      <c r="C4406">
        <v>7.1236500000000001E-5</v>
      </c>
      <c r="E4406">
        <v>1.1001572327044025E-2</v>
      </c>
      <c r="F4406">
        <v>1.0975472E-2</v>
      </c>
      <c r="G4406">
        <v>2.325314465408805E-3</v>
      </c>
    </row>
    <row r="4407" spans="1:7" x14ac:dyDescent="0.25">
      <c r="A4407">
        <v>4398</v>
      </c>
      <c r="B4407" s="21">
        <f t="shared" si="68"/>
        <v>8.8915094339622636E-2</v>
      </c>
      <c r="C4407">
        <v>8.8025299999999992E-5</v>
      </c>
      <c r="E4407">
        <v>8.8915094339622636E-2</v>
      </c>
      <c r="F4407">
        <v>0.13579245300000001</v>
      </c>
      <c r="G4407">
        <v>0.20064150943396225</v>
      </c>
    </row>
    <row r="4408" spans="1:7" x14ac:dyDescent="0.25">
      <c r="A4408">
        <v>4399</v>
      </c>
      <c r="B4408" s="21">
        <f t="shared" si="68"/>
        <v>0.24395911949685534</v>
      </c>
      <c r="C4408">
        <v>1.0163220000000001E-4</v>
      </c>
      <c r="E4408">
        <v>0.24395911949685534</v>
      </c>
      <c r="F4408">
        <v>0.32836478000000002</v>
      </c>
      <c r="G4408">
        <v>0.62735849056603776</v>
      </c>
    </row>
    <row r="4409" spans="1:7" x14ac:dyDescent="0.25">
      <c r="A4409">
        <v>4400</v>
      </c>
      <c r="B4409" s="21">
        <f t="shared" si="68"/>
        <v>0.43805031446540882</v>
      </c>
      <c r="C4409">
        <v>1.0869449999999999E-4</v>
      </c>
      <c r="E4409">
        <v>0.43805031446540882</v>
      </c>
      <c r="F4409">
        <v>0.401399371</v>
      </c>
      <c r="G4409">
        <v>0.75377358490566038</v>
      </c>
    </row>
    <row r="4410" spans="1:7" x14ac:dyDescent="0.25">
      <c r="A4410">
        <v>4401</v>
      </c>
      <c r="B4410" s="21">
        <f t="shared" si="68"/>
        <v>0.6</v>
      </c>
      <c r="C4410">
        <v>1.1436829999999999E-4</v>
      </c>
      <c r="E4410">
        <v>0.6</v>
      </c>
      <c r="F4410">
        <v>0.47004717000000001</v>
      </c>
      <c r="G4410">
        <v>0.78933962264150936</v>
      </c>
    </row>
    <row r="4411" spans="1:7" x14ac:dyDescent="0.25">
      <c r="A4411">
        <v>4402</v>
      </c>
      <c r="B4411" s="21">
        <f t="shared" si="68"/>
        <v>0.71273584905660381</v>
      </c>
      <c r="C4411">
        <v>1.1468590000000001E-4</v>
      </c>
      <c r="E4411">
        <v>0.71273584905660381</v>
      </c>
      <c r="F4411">
        <v>0.54724842799999995</v>
      </c>
      <c r="G4411">
        <v>0.80135220125786166</v>
      </c>
    </row>
    <row r="4412" spans="1:7" x14ac:dyDescent="0.25">
      <c r="A4412">
        <v>4403</v>
      </c>
      <c r="B4412" s="21">
        <f t="shared" si="68"/>
        <v>0.76044025157232698</v>
      </c>
      <c r="C4412">
        <v>1.143296E-4</v>
      </c>
      <c r="E4412">
        <v>0.76044025157232698</v>
      </c>
      <c r="F4412">
        <v>0.58520440299999998</v>
      </c>
      <c r="G4412">
        <v>0.785377358490566</v>
      </c>
    </row>
    <row r="4413" spans="1:7" x14ac:dyDescent="0.25">
      <c r="A4413">
        <v>4404</v>
      </c>
      <c r="B4413" s="21">
        <f t="shared" si="68"/>
        <v>0.79632075471698116</v>
      </c>
      <c r="C4413">
        <v>1.1493670000000001E-4</v>
      </c>
      <c r="E4413">
        <v>0.79632075471698116</v>
      </c>
      <c r="F4413">
        <v>0.61473270400000002</v>
      </c>
      <c r="G4413">
        <v>0.79676100628930813</v>
      </c>
    </row>
    <row r="4414" spans="1:7" x14ac:dyDescent="0.25">
      <c r="A4414">
        <v>4405</v>
      </c>
      <c r="B4414" s="21">
        <f t="shared" si="68"/>
        <v>0.66896226415094351</v>
      </c>
      <c r="C4414">
        <v>1.1542199999999999E-4</v>
      </c>
      <c r="E4414">
        <v>0.66896226415094351</v>
      </c>
      <c r="F4414">
        <v>0.52221698100000002</v>
      </c>
      <c r="G4414">
        <v>0.68034591194968552</v>
      </c>
    </row>
    <row r="4415" spans="1:7" x14ac:dyDescent="0.25">
      <c r="A4415">
        <v>4406</v>
      </c>
      <c r="B4415" s="21">
        <f t="shared" si="68"/>
        <v>0.64141509433962263</v>
      </c>
      <c r="C4415">
        <v>1.128352E-4</v>
      </c>
      <c r="E4415">
        <v>0.64141509433962263</v>
      </c>
      <c r="F4415">
        <v>0.49940251600000002</v>
      </c>
      <c r="G4415">
        <v>0.69666666666666666</v>
      </c>
    </row>
    <row r="4416" spans="1:7" x14ac:dyDescent="0.25">
      <c r="A4416">
        <v>4407</v>
      </c>
      <c r="B4416" s="21">
        <f t="shared" si="68"/>
        <v>0.59006289308176108</v>
      </c>
      <c r="C4416">
        <v>1.1591950000000001E-4</v>
      </c>
      <c r="E4416">
        <v>0.59006289308176108</v>
      </c>
      <c r="F4416">
        <v>0.46009433999999999</v>
      </c>
      <c r="G4416">
        <v>0.72977987421383639</v>
      </c>
    </row>
    <row r="4417" spans="1:7" x14ac:dyDescent="0.25">
      <c r="A4417">
        <v>4408</v>
      </c>
      <c r="B4417" s="21">
        <f t="shared" si="68"/>
        <v>0.47078616352201252</v>
      </c>
      <c r="C4417">
        <v>1.198928E-4</v>
      </c>
      <c r="E4417">
        <v>0.47078616352201252</v>
      </c>
      <c r="F4417">
        <v>0.38330188700000001</v>
      </c>
      <c r="G4417">
        <v>0.72754716981132073</v>
      </c>
    </row>
    <row r="4418" spans="1:7" x14ac:dyDescent="0.25">
      <c r="A4418">
        <v>4409</v>
      </c>
      <c r="B4418" s="21">
        <f t="shared" si="68"/>
        <v>0.2472264150943396</v>
      </c>
      <c r="C4418">
        <v>1.244687E-4</v>
      </c>
      <c r="E4418">
        <v>0.2472264150943396</v>
      </c>
      <c r="F4418">
        <v>0.282940252</v>
      </c>
      <c r="G4418">
        <v>0.46405660377358493</v>
      </c>
    </row>
    <row r="4419" spans="1:7" x14ac:dyDescent="0.25">
      <c r="A4419">
        <v>4410</v>
      </c>
      <c r="B4419" s="21">
        <f t="shared" si="68"/>
        <v>0.12137421383647799</v>
      </c>
      <c r="C4419">
        <v>1.2516989999999999E-4</v>
      </c>
      <c r="E4419">
        <v>0.12137421383647799</v>
      </c>
      <c r="F4419">
        <v>0.190283019</v>
      </c>
      <c r="G4419">
        <v>0.31691823899371069</v>
      </c>
    </row>
    <row r="4420" spans="1:7" x14ac:dyDescent="0.25">
      <c r="A4420">
        <v>4411</v>
      </c>
      <c r="B4420" s="21">
        <f t="shared" si="68"/>
        <v>5.1874213836477993E-2</v>
      </c>
      <c r="C4420">
        <v>1.277645E-4</v>
      </c>
      <c r="E4420">
        <v>5.1874213836477993E-2</v>
      </c>
      <c r="F4420">
        <v>0.10331761</v>
      </c>
      <c r="G4420">
        <v>0.19527672955974842</v>
      </c>
    </row>
    <row r="4421" spans="1:7" x14ac:dyDescent="0.25">
      <c r="A4421">
        <v>4412</v>
      </c>
      <c r="B4421" s="21">
        <f t="shared" si="68"/>
        <v>4.5411949685534588E-4</v>
      </c>
      <c r="C4421">
        <v>1.3200169999999999E-4</v>
      </c>
      <c r="E4421">
        <v>4.5411949685534588E-4</v>
      </c>
      <c r="F4421">
        <v>3.025472E-3</v>
      </c>
      <c r="G4421">
        <v>5.6468553459119502E-3</v>
      </c>
    </row>
    <row r="4422" spans="1:7" x14ac:dyDescent="0.25">
      <c r="A4422">
        <v>4413</v>
      </c>
      <c r="B4422" s="21">
        <f t="shared" ref="B4422:B4485" si="69">IF(rodzaj=$E$6,E4422,IF(rodzaj=$F$6,F4422,G4422))</f>
        <v>0</v>
      </c>
      <c r="C4422">
        <v>1.3482570000000001E-4</v>
      </c>
      <c r="E4422">
        <v>0</v>
      </c>
      <c r="F4422">
        <v>0</v>
      </c>
      <c r="G4422">
        <v>0</v>
      </c>
    </row>
    <row r="4423" spans="1:7" x14ac:dyDescent="0.25">
      <c r="A4423">
        <v>4414</v>
      </c>
      <c r="B4423" s="21">
        <f t="shared" si="69"/>
        <v>0</v>
      </c>
      <c r="C4423">
        <v>1.226209E-4</v>
      </c>
      <c r="E4423">
        <v>0</v>
      </c>
      <c r="F4423">
        <v>0</v>
      </c>
      <c r="G4423">
        <v>0</v>
      </c>
    </row>
    <row r="4424" spans="1:7" x14ac:dyDescent="0.25">
      <c r="A4424">
        <v>4415</v>
      </c>
      <c r="B4424" s="21">
        <f t="shared" si="69"/>
        <v>0</v>
      </c>
      <c r="C4424">
        <v>9.7990399999999989E-5</v>
      </c>
      <c r="E4424">
        <v>0</v>
      </c>
      <c r="F4424">
        <v>0</v>
      </c>
      <c r="G4424">
        <v>0</v>
      </c>
    </row>
    <row r="4425" spans="1:7" x14ac:dyDescent="0.25">
      <c r="A4425">
        <v>4416</v>
      </c>
      <c r="B4425" s="21">
        <f t="shared" si="69"/>
        <v>0</v>
      </c>
      <c r="C4425">
        <v>7.4864300000000001E-5</v>
      </c>
      <c r="E4425">
        <v>0</v>
      </c>
      <c r="F4425">
        <v>0</v>
      </c>
      <c r="G4425">
        <v>0</v>
      </c>
    </row>
    <row r="4426" spans="1:7" x14ac:dyDescent="0.25">
      <c r="A4426">
        <v>4417</v>
      </c>
      <c r="B4426" s="21">
        <f t="shared" si="69"/>
        <v>0</v>
      </c>
      <c r="C4426">
        <v>6.2192899999999999E-5</v>
      </c>
      <c r="E4426">
        <v>0</v>
      </c>
      <c r="F4426">
        <v>0</v>
      </c>
      <c r="G4426">
        <v>0</v>
      </c>
    </row>
    <row r="4427" spans="1:7" x14ac:dyDescent="0.25">
      <c r="A4427">
        <v>4418</v>
      </c>
      <c r="B4427" s="21">
        <f t="shared" si="69"/>
        <v>0</v>
      </c>
      <c r="C4427">
        <v>5.6422000000000003E-5</v>
      </c>
      <c r="E4427">
        <v>0</v>
      </c>
      <c r="F4427">
        <v>0</v>
      </c>
      <c r="G4427">
        <v>0</v>
      </c>
    </row>
    <row r="4428" spans="1:7" x14ac:dyDescent="0.25">
      <c r="A4428">
        <v>4419</v>
      </c>
      <c r="B4428" s="21">
        <f t="shared" si="69"/>
        <v>0</v>
      </c>
      <c r="C4428">
        <v>5.5609499999999997E-5</v>
      </c>
      <c r="E4428">
        <v>0</v>
      </c>
      <c r="F4428">
        <v>0</v>
      </c>
      <c r="G4428">
        <v>0</v>
      </c>
    </row>
    <row r="4429" spans="1:7" x14ac:dyDescent="0.25">
      <c r="A4429">
        <v>4420</v>
      </c>
      <c r="B4429" s="21">
        <f t="shared" si="69"/>
        <v>0</v>
      </c>
      <c r="C4429">
        <v>5.7803100000000002E-5</v>
      </c>
      <c r="E4429">
        <v>0</v>
      </c>
      <c r="F4429">
        <v>0</v>
      </c>
      <c r="G4429">
        <v>0</v>
      </c>
    </row>
    <row r="4430" spans="1:7" x14ac:dyDescent="0.25">
      <c r="A4430">
        <v>4421</v>
      </c>
      <c r="B4430" s="21">
        <f t="shared" si="69"/>
        <v>3.2528301886792454E-2</v>
      </c>
      <c r="C4430">
        <v>6.4971699999999993E-5</v>
      </c>
      <c r="E4430">
        <v>3.2528301886792454E-2</v>
      </c>
      <c r="F4430">
        <v>5.3088049999999998E-2</v>
      </c>
      <c r="G4430">
        <v>8.6987421383647803E-2</v>
      </c>
    </row>
    <row r="4431" spans="1:7" x14ac:dyDescent="0.25">
      <c r="A4431">
        <v>4422</v>
      </c>
      <c r="B4431" s="21">
        <f t="shared" si="69"/>
        <v>9.0817610062893087E-2</v>
      </c>
      <c r="C4431">
        <v>7.8865399999999999E-5</v>
      </c>
      <c r="E4431">
        <v>9.0817610062893087E-2</v>
      </c>
      <c r="F4431">
        <v>0.195204403</v>
      </c>
      <c r="G4431">
        <v>0.3681761006289308</v>
      </c>
    </row>
    <row r="4432" spans="1:7" x14ac:dyDescent="0.25">
      <c r="A4432">
        <v>4423</v>
      </c>
      <c r="B4432" s="21">
        <f t="shared" si="69"/>
        <v>0.23959433962264151</v>
      </c>
      <c r="C4432">
        <v>9.489109999999999E-5</v>
      </c>
      <c r="E4432">
        <v>0.23959433962264151</v>
      </c>
      <c r="F4432">
        <v>0.32103773600000002</v>
      </c>
      <c r="G4432">
        <v>0.60393081761006284</v>
      </c>
    </row>
    <row r="4433" spans="1:7" x14ac:dyDescent="0.25">
      <c r="A4433">
        <v>4424</v>
      </c>
      <c r="B4433" s="21">
        <f t="shared" si="69"/>
        <v>0.42977987421383651</v>
      </c>
      <c r="C4433">
        <v>1.086869E-4</v>
      </c>
      <c r="E4433">
        <v>0.42977987421383651</v>
      </c>
      <c r="F4433">
        <v>0.39701257899999998</v>
      </c>
      <c r="G4433">
        <v>0.73644654088050321</v>
      </c>
    </row>
    <row r="4434" spans="1:7" x14ac:dyDescent="0.25">
      <c r="A4434">
        <v>4425</v>
      </c>
      <c r="B4434" s="21">
        <f t="shared" si="69"/>
        <v>0.59383647798742145</v>
      </c>
      <c r="C4434">
        <v>1.2028870000000001E-4</v>
      </c>
      <c r="E4434">
        <v>0.59383647798742145</v>
      </c>
      <c r="F4434">
        <v>0.46416666699999998</v>
      </c>
      <c r="G4434">
        <v>0.78430817610062886</v>
      </c>
    </row>
    <row r="4435" spans="1:7" x14ac:dyDescent="0.25">
      <c r="A4435">
        <v>4426</v>
      </c>
      <c r="B4435" s="21">
        <f t="shared" si="69"/>
        <v>0.70830188679245287</v>
      </c>
      <c r="C4435">
        <v>1.248171E-4</v>
      </c>
      <c r="E4435">
        <v>0.70830188679245287</v>
      </c>
      <c r="F4435">
        <v>0.54393081799999998</v>
      </c>
      <c r="G4435">
        <v>0.79685534591194973</v>
      </c>
    </row>
    <row r="4436" spans="1:7" x14ac:dyDescent="0.25">
      <c r="A4436">
        <v>4427</v>
      </c>
      <c r="B4436" s="21">
        <f t="shared" si="69"/>
        <v>0.76660377358490572</v>
      </c>
      <c r="C4436">
        <v>1.2976470000000001E-4</v>
      </c>
      <c r="E4436">
        <v>0.76660377358490572</v>
      </c>
      <c r="F4436">
        <v>0.58926100599999998</v>
      </c>
      <c r="G4436">
        <v>0.79182389937106923</v>
      </c>
    </row>
    <row r="4437" spans="1:7" x14ac:dyDescent="0.25">
      <c r="A4437">
        <v>4428</v>
      </c>
      <c r="B4437" s="21">
        <f t="shared" si="69"/>
        <v>0.79415094339622649</v>
      </c>
      <c r="C4437">
        <v>1.310769E-4</v>
      </c>
      <c r="E4437">
        <v>0.79415094339622649</v>
      </c>
      <c r="F4437">
        <v>0.61248427699999997</v>
      </c>
      <c r="G4437">
        <v>0.79459119496855357</v>
      </c>
    </row>
    <row r="4438" spans="1:7" x14ac:dyDescent="0.25">
      <c r="A4438">
        <v>4429</v>
      </c>
      <c r="B4438" s="21">
        <f t="shared" si="69"/>
        <v>0.77226415094339629</v>
      </c>
      <c r="C4438">
        <v>1.3029569999999999E-4</v>
      </c>
      <c r="E4438">
        <v>0.77226415094339629</v>
      </c>
      <c r="F4438">
        <v>0.59501572300000005</v>
      </c>
      <c r="G4438">
        <v>0.78477987421383644</v>
      </c>
    </row>
    <row r="4439" spans="1:7" x14ac:dyDescent="0.25">
      <c r="A4439">
        <v>4430</v>
      </c>
      <c r="B4439" s="21">
        <f t="shared" si="69"/>
        <v>0.71481132075471698</v>
      </c>
      <c r="C4439">
        <v>1.2911880000000001E-4</v>
      </c>
      <c r="E4439">
        <v>0.71481132075471698</v>
      </c>
      <c r="F4439">
        <v>0.54896226400000003</v>
      </c>
      <c r="G4439">
        <v>0.77537735849056599</v>
      </c>
    </row>
    <row r="4440" spans="1:7" x14ac:dyDescent="0.25">
      <c r="A4440">
        <v>4431</v>
      </c>
      <c r="B4440" s="21">
        <f t="shared" si="69"/>
        <v>0.55361635220125782</v>
      </c>
      <c r="C4440">
        <v>1.276983E-4</v>
      </c>
      <c r="E4440">
        <v>0.55361635220125782</v>
      </c>
      <c r="F4440">
        <v>0.43897798700000001</v>
      </c>
      <c r="G4440">
        <v>0.68113207547169807</v>
      </c>
    </row>
    <row r="4441" spans="1:7" x14ac:dyDescent="0.25">
      <c r="A4441">
        <v>4432</v>
      </c>
      <c r="B4441" s="21">
        <f t="shared" si="69"/>
        <v>0.40858490566037736</v>
      </c>
      <c r="C4441">
        <v>1.2777550000000001E-4</v>
      </c>
      <c r="E4441">
        <v>0.40858490566037736</v>
      </c>
      <c r="F4441">
        <v>0.34794025200000001</v>
      </c>
      <c r="G4441">
        <v>0.60883647798742135</v>
      </c>
    </row>
    <row r="4442" spans="1:7" x14ac:dyDescent="0.25">
      <c r="A4442">
        <v>4433</v>
      </c>
      <c r="B4442" s="21">
        <f t="shared" si="69"/>
        <v>0.27258490566037735</v>
      </c>
      <c r="C4442">
        <v>1.2697849999999998E-4</v>
      </c>
      <c r="E4442">
        <v>0.27258490566037735</v>
      </c>
      <c r="F4442">
        <v>0.31657232699999999</v>
      </c>
      <c r="G4442">
        <v>0.56503144654088044</v>
      </c>
    </row>
    <row r="4443" spans="1:7" x14ac:dyDescent="0.25">
      <c r="A4443">
        <v>4434</v>
      </c>
      <c r="B4443" s="21">
        <f t="shared" si="69"/>
        <v>0.12719182389937109</v>
      </c>
      <c r="C4443">
        <v>1.244633E-4</v>
      </c>
      <c r="E4443">
        <v>0.12719182389937109</v>
      </c>
      <c r="F4443">
        <v>0.234323899</v>
      </c>
      <c r="G4443">
        <v>0.44632075471698113</v>
      </c>
    </row>
    <row r="4444" spans="1:7" x14ac:dyDescent="0.25">
      <c r="A4444">
        <v>4435</v>
      </c>
      <c r="B4444" s="21">
        <f t="shared" si="69"/>
        <v>5.1138364779874212E-2</v>
      </c>
      <c r="C4444">
        <v>1.2729040000000001E-4</v>
      </c>
      <c r="E4444">
        <v>5.1138364779874212E-2</v>
      </c>
      <c r="F4444">
        <v>9.7514150999999993E-2</v>
      </c>
      <c r="G4444">
        <v>0.17922641509433965</v>
      </c>
    </row>
    <row r="4445" spans="1:7" x14ac:dyDescent="0.25">
      <c r="A4445">
        <v>4436</v>
      </c>
      <c r="B4445" s="21">
        <f t="shared" si="69"/>
        <v>0</v>
      </c>
      <c r="C4445">
        <v>1.2935759999999999E-4</v>
      </c>
      <c r="E4445">
        <v>0</v>
      </c>
      <c r="F4445">
        <v>1.951258E-3</v>
      </c>
      <c r="G4445">
        <v>3.2698113207547167E-3</v>
      </c>
    </row>
    <row r="4446" spans="1:7" x14ac:dyDescent="0.25">
      <c r="A4446">
        <v>4437</v>
      </c>
      <c r="B4446" s="21">
        <f t="shared" si="69"/>
        <v>0</v>
      </c>
      <c r="C4446">
        <v>1.33805E-4</v>
      </c>
      <c r="E4446">
        <v>0</v>
      </c>
      <c r="F4446">
        <v>0</v>
      </c>
      <c r="G4446">
        <v>0</v>
      </c>
    </row>
    <row r="4447" spans="1:7" x14ac:dyDescent="0.25">
      <c r="A4447">
        <v>4438</v>
      </c>
      <c r="B4447" s="21">
        <f t="shared" si="69"/>
        <v>0</v>
      </c>
      <c r="C4447">
        <v>1.203928E-4</v>
      </c>
      <c r="E4447">
        <v>0</v>
      </c>
      <c r="F4447">
        <v>0</v>
      </c>
      <c r="G4447">
        <v>0</v>
      </c>
    </row>
    <row r="4448" spans="1:7" x14ac:dyDescent="0.25">
      <c r="A4448">
        <v>4439</v>
      </c>
      <c r="B4448" s="21">
        <f t="shared" si="69"/>
        <v>0</v>
      </c>
      <c r="C4448">
        <v>9.7099E-5</v>
      </c>
      <c r="E4448">
        <v>0</v>
      </c>
      <c r="F4448">
        <v>0</v>
      </c>
      <c r="G4448">
        <v>0</v>
      </c>
    </row>
    <row r="4449" spans="1:7" x14ac:dyDescent="0.25">
      <c r="A4449">
        <v>4440</v>
      </c>
      <c r="B4449" s="21">
        <f t="shared" si="69"/>
        <v>0</v>
      </c>
      <c r="C4449">
        <v>7.9514200000000012E-5</v>
      </c>
      <c r="E4449">
        <v>0</v>
      </c>
      <c r="F4449">
        <v>0</v>
      </c>
      <c r="G4449">
        <v>0</v>
      </c>
    </row>
    <row r="4450" spans="1:7" x14ac:dyDescent="0.25">
      <c r="A4450">
        <v>4441</v>
      </c>
      <c r="B4450" s="21">
        <f t="shared" si="69"/>
        <v>0</v>
      </c>
      <c r="C4450">
        <v>6.7016300000000004E-5</v>
      </c>
      <c r="E4450">
        <v>0</v>
      </c>
      <c r="F4450">
        <v>0</v>
      </c>
      <c r="G4450">
        <v>0</v>
      </c>
    </row>
    <row r="4451" spans="1:7" x14ac:dyDescent="0.25">
      <c r="A4451">
        <v>4442</v>
      </c>
      <c r="B4451" s="21">
        <f t="shared" si="69"/>
        <v>0</v>
      </c>
      <c r="C4451">
        <v>5.9689300000000005E-5</v>
      </c>
      <c r="E4451">
        <v>0</v>
      </c>
      <c r="F4451">
        <v>0</v>
      </c>
      <c r="G4451">
        <v>0</v>
      </c>
    </row>
    <row r="4452" spans="1:7" x14ac:dyDescent="0.25">
      <c r="A4452">
        <v>4443</v>
      </c>
      <c r="B4452" s="21">
        <f t="shared" si="69"/>
        <v>0</v>
      </c>
      <c r="C4452">
        <v>5.5943199999999997E-5</v>
      </c>
      <c r="E4452">
        <v>0</v>
      </c>
      <c r="F4452">
        <v>0</v>
      </c>
      <c r="G4452">
        <v>0</v>
      </c>
    </row>
    <row r="4453" spans="1:7" x14ac:dyDescent="0.25">
      <c r="A4453">
        <v>4444</v>
      </c>
      <c r="B4453" s="21">
        <f t="shared" si="69"/>
        <v>0</v>
      </c>
      <c r="C4453">
        <v>5.6028699999999994E-5</v>
      </c>
      <c r="E4453">
        <v>0</v>
      </c>
      <c r="F4453">
        <v>0</v>
      </c>
      <c r="G4453">
        <v>0</v>
      </c>
    </row>
    <row r="4454" spans="1:7" x14ac:dyDescent="0.25">
      <c r="A4454">
        <v>4445</v>
      </c>
      <c r="B4454" s="21">
        <f t="shared" si="69"/>
        <v>3.3487421383647797E-2</v>
      </c>
      <c r="C4454">
        <v>6.3468799999999998E-5</v>
      </c>
      <c r="E4454">
        <v>3.3487421383647797E-2</v>
      </c>
      <c r="F4454">
        <v>5.8204403000000002E-2</v>
      </c>
      <c r="G4454">
        <v>0.10188050314465409</v>
      </c>
    </row>
    <row r="4455" spans="1:7" x14ac:dyDescent="0.25">
      <c r="A4455">
        <v>4446</v>
      </c>
      <c r="B4455" s="21">
        <f t="shared" si="69"/>
        <v>8.8911949685534591E-2</v>
      </c>
      <c r="C4455">
        <v>7.6383399999999991E-5</v>
      </c>
      <c r="E4455">
        <v>8.8911949685534591E-2</v>
      </c>
      <c r="F4455">
        <v>0.204606918</v>
      </c>
      <c r="G4455">
        <v>0.39823899371069188</v>
      </c>
    </row>
    <row r="4456" spans="1:7" x14ac:dyDescent="0.25">
      <c r="A4456">
        <v>4447</v>
      </c>
      <c r="B4456" s="21">
        <f t="shared" si="69"/>
        <v>0.24232389937106918</v>
      </c>
      <c r="C4456">
        <v>9.1440199999999992E-5</v>
      </c>
      <c r="E4456">
        <v>0.24232389937106918</v>
      </c>
      <c r="F4456">
        <v>0.32757861599999999</v>
      </c>
      <c r="G4456">
        <v>0.6284591194968554</v>
      </c>
    </row>
    <row r="4457" spans="1:7" x14ac:dyDescent="0.25">
      <c r="A4457">
        <v>4448</v>
      </c>
      <c r="B4457" s="21">
        <f t="shared" si="69"/>
        <v>0.43786163522012583</v>
      </c>
      <c r="C4457">
        <v>1.05933E-4</v>
      </c>
      <c r="E4457">
        <v>0.43786163522012583</v>
      </c>
      <c r="F4457">
        <v>0.40114779900000003</v>
      </c>
      <c r="G4457">
        <v>0.75603773584905654</v>
      </c>
    </row>
    <row r="4458" spans="1:7" x14ac:dyDescent="0.25">
      <c r="A4458">
        <v>4449</v>
      </c>
      <c r="B4458" s="21">
        <f t="shared" si="69"/>
        <v>0.60160377358490558</v>
      </c>
      <c r="C4458">
        <v>1.2279470000000001E-4</v>
      </c>
      <c r="E4458">
        <v>0.60160377358490558</v>
      </c>
      <c r="F4458">
        <v>0.46937106899999997</v>
      </c>
      <c r="G4458">
        <v>0.79242138364779879</v>
      </c>
    </row>
    <row r="4459" spans="1:7" x14ac:dyDescent="0.25">
      <c r="A4459">
        <v>4450</v>
      </c>
      <c r="B4459" s="21">
        <f t="shared" si="69"/>
        <v>0.71562893081761003</v>
      </c>
      <c r="C4459">
        <v>1.280326E-4</v>
      </c>
      <c r="E4459">
        <v>0.71562893081761003</v>
      </c>
      <c r="F4459">
        <v>0.54800314500000002</v>
      </c>
      <c r="G4459">
        <v>0.80471698113207546</v>
      </c>
    </row>
    <row r="4460" spans="1:7" x14ac:dyDescent="0.25">
      <c r="A4460">
        <v>4451</v>
      </c>
      <c r="B4460" s="21">
        <f t="shared" si="69"/>
        <v>0.78194968553459121</v>
      </c>
      <c r="C4460">
        <v>1.306252E-4</v>
      </c>
      <c r="E4460">
        <v>0.78194968553459121</v>
      </c>
      <c r="F4460">
        <v>0.60070754699999995</v>
      </c>
      <c r="G4460">
        <v>0.8073899371069182</v>
      </c>
    </row>
    <row r="4461" spans="1:7" x14ac:dyDescent="0.25">
      <c r="A4461">
        <v>4452</v>
      </c>
      <c r="B4461" s="21">
        <f t="shared" si="69"/>
        <v>0.80216981132075471</v>
      </c>
      <c r="C4461">
        <v>1.2559520000000001E-4</v>
      </c>
      <c r="E4461">
        <v>0.80216981132075471</v>
      </c>
      <c r="F4461">
        <v>0.61921383600000002</v>
      </c>
      <c r="G4461">
        <v>0.80257861635220118</v>
      </c>
    </row>
    <row r="4462" spans="1:7" x14ac:dyDescent="0.25">
      <c r="A4462">
        <v>4453</v>
      </c>
      <c r="B4462" s="21">
        <f t="shared" si="69"/>
        <v>0.78308176100628923</v>
      </c>
      <c r="C4462">
        <v>1.187974E-4</v>
      </c>
      <c r="E4462">
        <v>0.78308176100628923</v>
      </c>
      <c r="F4462">
        <v>0.603946541</v>
      </c>
      <c r="G4462">
        <v>0.79544025157232701</v>
      </c>
    </row>
    <row r="4463" spans="1:7" x14ac:dyDescent="0.25">
      <c r="A4463">
        <v>4454</v>
      </c>
      <c r="B4463" s="21">
        <f t="shared" si="69"/>
        <v>0.72616352201257861</v>
      </c>
      <c r="C4463">
        <v>1.1195779999999999E-4</v>
      </c>
      <c r="E4463">
        <v>0.72616352201257861</v>
      </c>
      <c r="F4463">
        <v>0.55661949700000002</v>
      </c>
      <c r="G4463">
        <v>0.78660377358490574</v>
      </c>
    </row>
    <row r="4464" spans="1:7" x14ac:dyDescent="0.25">
      <c r="A4464">
        <v>4455</v>
      </c>
      <c r="B4464" s="21">
        <f t="shared" si="69"/>
        <v>0.61899371069182396</v>
      </c>
      <c r="C4464">
        <v>1.0937989999999999E-4</v>
      </c>
      <c r="E4464">
        <v>0.61899371069182396</v>
      </c>
      <c r="F4464">
        <v>0.477531447</v>
      </c>
      <c r="G4464">
        <v>0.76273584905660374</v>
      </c>
    </row>
    <row r="4465" spans="1:7" x14ac:dyDescent="0.25">
      <c r="A4465">
        <v>4456</v>
      </c>
      <c r="B4465" s="21">
        <f t="shared" si="69"/>
        <v>0.48066037735849054</v>
      </c>
      <c r="C4465">
        <v>1.091906E-4</v>
      </c>
      <c r="E4465">
        <v>0.48066037735849054</v>
      </c>
      <c r="F4465">
        <v>0.38639937099999999</v>
      </c>
      <c r="G4465">
        <v>0.7432704402515723</v>
      </c>
    </row>
    <row r="4466" spans="1:7" x14ac:dyDescent="0.25">
      <c r="A4466">
        <v>4457</v>
      </c>
      <c r="B4466" s="21">
        <f t="shared" si="69"/>
        <v>0.30056289308176098</v>
      </c>
      <c r="C4466">
        <v>1.080632E-4</v>
      </c>
      <c r="E4466">
        <v>0.30056289308176098</v>
      </c>
      <c r="F4466">
        <v>0.34778301900000003</v>
      </c>
      <c r="G4466">
        <v>0.67437106918238998</v>
      </c>
    </row>
    <row r="4467" spans="1:7" x14ac:dyDescent="0.25">
      <c r="A4467">
        <v>4458</v>
      </c>
      <c r="B4467" s="21">
        <f t="shared" si="69"/>
        <v>0.12662893081761006</v>
      </c>
      <c r="C4467">
        <v>1.11279E-4</v>
      </c>
      <c r="E4467">
        <v>0.12662893081761006</v>
      </c>
      <c r="F4467">
        <v>0.258050314</v>
      </c>
      <c r="G4467">
        <v>0.52336477987421381</v>
      </c>
    </row>
    <row r="4468" spans="1:7" x14ac:dyDescent="0.25">
      <c r="A4468">
        <v>4459</v>
      </c>
      <c r="B4468" s="21">
        <f t="shared" si="69"/>
        <v>5.1242138364779873E-2</v>
      </c>
      <c r="C4468">
        <v>1.169493E-4</v>
      </c>
      <c r="E4468">
        <v>5.1242138364779873E-2</v>
      </c>
      <c r="F4468">
        <v>0.11359434</v>
      </c>
      <c r="G4468">
        <v>0.22809119496855348</v>
      </c>
    </row>
    <row r="4469" spans="1:7" x14ac:dyDescent="0.25">
      <c r="A4469">
        <v>4460</v>
      </c>
      <c r="B4469" s="21">
        <f t="shared" si="69"/>
        <v>1.0039937106918239E-3</v>
      </c>
      <c r="C4469">
        <v>1.2504119999999998E-4</v>
      </c>
      <c r="E4469">
        <v>1.0039937106918239E-3</v>
      </c>
      <c r="F4469">
        <v>4.4801889999999999E-3</v>
      </c>
      <c r="G4469">
        <v>9.6226415094339632E-3</v>
      </c>
    </row>
    <row r="4470" spans="1:7" x14ac:dyDescent="0.25">
      <c r="A4470">
        <v>4461</v>
      </c>
      <c r="B4470" s="21">
        <f t="shared" si="69"/>
        <v>0</v>
      </c>
      <c r="C4470">
        <v>1.2993609999999999E-4</v>
      </c>
      <c r="E4470">
        <v>0</v>
      </c>
      <c r="F4470">
        <v>0</v>
      </c>
      <c r="G4470">
        <v>0</v>
      </c>
    </row>
    <row r="4471" spans="1:7" x14ac:dyDescent="0.25">
      <c r="A4471">
        <v>4462</v>
      </c>
      <c r="B4471" s="21">
        <f t="shared" si="69"/>
        <v>0</v>
      </c>
      <c r="C4471">
        <v>1.1570519999999999E-4</v>
      </c>
      <c r="E4471">
        <v>0</v>
      </c>
      <c r="F4471">
        <v>0</v>
      </c>
      <c r="G4471">
        <v>0</v>
      </c>
    </row>
    <row r="4472" spans="1:7" x14ac:dyDescent="0.25">
      <c r="A4472">
        <v>4463</v>
      </c>
      <c r="B4472" s="21">
        <f t="shared" si="69"/>
        <v>0</v>
      </c>
      <c r="C4472">
        <v>8.77013E-5</v>
      </c>
      <c r="E4472">
        <v>0</v>
      </c>
      <c r="F4472">
        <v>0</v>
      </c>
      <c r="G4472">
        <v>0</v>
      </c>
    </row>
    <row r="4473" spans="1:7" x14ac:dyDescent="0.25">
      <c r="A4473">
        <v>4464</v>
      </c>
      <c r="B4473" s="21">
        <f t="shared" si="69"/>
        <v>0</v>
      </c>
      <c r="C4473">
        <v>6.9221900000000002E-5</v>
      </c>
      <c r="E4473">
        <v>0</v>
      </c>
      <c r="F4473">
        <v>0</v>
      </c>
      <c r="G4473">
        <v>0</v>
      </c>
    </row>
    <row r="4474" spans="1:7" x14ac:dyDescent="0.25">
      <c r="A4474">
        <v>4465</v>
      </c>
      <c r="B4474" s="21">
        <f t="shared" si="69"/>
        <v>0</v>
      </c>
      <c r="C4474">
        <v>5.8700399999999998E-5</v>
      </c>
      <c r="E4474">
        <v>0</v>
      </c>
      <c r="F4474">
        <v>0</v>
      </c>
      <c r="G4474">
        <v>0</v>
      </c>
    </row>
    <row r="4475" spans="1:7" x14ac:dyDescent="0.25">
      <c r="A4475">
        <v>4466</v>
      </c>
      <c r="B4475" s="21">
        <f t="shared" si="69"/>
        <v>0</v>
      </c>
      <c r="C4475">
        <v>5.44986E-5</v>
      </c>
      <c r="E4475">
        <v>0</v>
      </c>
      <c r="F4475">
        <v>0</v>
      </c>
      <c r="G4475">
        <v>0</v>
      </c>
    </row>
    <row r="4476" spans="1:7" x14ac:dyDescent="0.25">
      <c r="A4476">
        <v>4467</v>
      </c>
      <c r="B4476" s="21">
        <f t="shared" si="69"/>
        <v>0</v>
      </c>
      <c r="C4476">
        <v>5.2964499999999997E-5</v>
      </c>
      <c r="E4476">
        <v>0</v>
      </c>
      <c r="F4476">
        <v>0</v>
      </c>
      <c r="G4476">
        <v>0</v>
      </c>
    </row>
    <row r="4477" spans="1:7" x14ac:dyDescent="0.25">
      <c r="A4477">
        <v>4468</v>
      </c>
      <c r="B4477" s="21">
        <f t="shared" si="69"/>
        <v>0</v>
      </c>
      <c r="C4477">
        <v>5.9151799999999998E-5</v>
      </c>
      <c r="E4477">
        <v>0</v>
      </c>
      <c r="F4477">
        <v>0</v>
      </c>
      <c r="G4477">
        <v>0</v>
      </c>
    </row>
    <row r="4478" spans="1:7" x14ac:dyDescent="0.25">
      <c r="A4478">
        <v>4469</v>
      </c>
      <c r="B4478" s="21">
        <f t="shared" si="69"/>
        <v>3.4125786163522014E-2</v>
      </c>
      <c r="C4478">
        <v>7.054500000000001E-5</v>
      </c>
      <c r="E4478">
        <v>3.4125786163522014E-2</v>
      </c>
      <c r="F4478">
        <v>6.9473270000000004E-2</v>
      </c>
      <c r="G4478">
        <v>0.13994025157232703</v>
      </c>
    </row>
    <row r="4479" spans="1:7" x14ac:dyDescent="0.25">
      <c r="A4479">
        <v>4470</v>
      </c>
      <c r="B4479" s="21">
        <f t="shared" si="69"/>
        <v>8.5676100628930815E-2</v>
      </c>
      <c r="C4479">
        <v>8.9733700000000011E-5</v>
      </c>
      <c r="E4479">
        <v>8.5676100628930815E-2</v>
      </c>
      <c r="F4479">
        <v>0.212672956</v>
      </c>
      <c r="G4479">
        <v>0.42688679245283018</v>
      </c>
    </row>
    <row r="4480" spans="1:7" x14ac:dyDescent="0.25">
      <c r="A4480">
        <v>4471</v>
      </c>
      <c r="B4480" s="21">
        <f t="shared" si="69"/>
        <v>0.24338364779874214</v>
      </c>
      <c r="C4480">
        <v>1.0343240000000001E-4</v>
      </c>
      <c r="E4480">
        <v>0.24338364779874214</v>
      </c>
      <c r="F4480">
        <v>0.33158805000000002</v>
      </c>
      <c r="G4480">
        <v>0.64795597484276735</v>
      </c>
    </row>
    <row r="4481" spans="1:7" x14ac:dyDescent="0.25">
      <c r="A4481">
        <v>4472</v>
      </c>
      <c r="B4481" s="21">
        <f t="shared" si="69"/>
        <v>0.43965408805031442</v>
      </c>
      <c r="C4481">
        <v>1.0884210000000001E-4</v>
      </c>
      <c r="E4481">
        <v>0.43965408805031442</v>
      </c>
      <c r="F4481">
        <v>0.400503145</v>
      </c>
      <c r="G4481">
        <v>0.76185534591194959</v>
      </c>
    </row>
    <row r="4482" spans="1:7" x14ac:dyDescent="0.25">
      <c r="A4482">
        <v>4473</v>
      </c>
      <c r="B4482" s="21">
        <f t="shared" si="69"/>
        <v>0.59380503144654084</v>
      </c>
      <c r="C4482">
        <v>1.1626139999999999E-4</v>
      </c>
      <c r="E4482">
        <v>0.59380503144654084</v>
      </c>
      <c r="F4482">
        <v>0.46330188700000002</v>
      </c>
      <c r="G4482">
        <v>0.7821383647798742</v>
      </c>
    </row>
    <row r="4483" spans="1:7" x14ac:dyDescent="0.25">
      <c r="A4483">
        <v>4474</v>
      </c>
      <c r="B4483" s="21">
        <f t="shared" si="69"/>
        <v>0.70465408805031449</v>
      </c>
      <c r="C4483">
        <v>1.1634610000000001E-4</v>
      </c>
      <c r="E4483">
        <v>0.70465408805031449</v>
      </c>
      <c r="F4483">
        <v>0.53965408800000003</v>
      </c>
      <c r="G4483">
        <v>0.79261006289308178</v>
      </c>
    </row>
    <row r="4484" spans="1:7" x14ac:dyDescent="0.25">
      <c r="A4484">
        <v>4475</v>
      </c>
      <c r="B4484" s="21">
        <f t="shared" si="69"/>
        <v>0.76600628930817616</v>
      </c>
      <c r="C4484">
        <v>1.160589E-4</v>
      </c>
      <c r="E4484">
        <v>0.76600628930817616</v>
      </c>
      <c r="F4484">
        <v>0.58817610099999995</v>
      </c>
      <c r="G4484">
        <v>0.79110062893081756</v>
      </c>
    </row>
    <row r="4485" spans="1:7" x14ac:dyDescent="0.25">
      <c r="A4485">
        <v>4476</v>
      </c>
      <c r="B4485" s="21">
        <f t="shared" si="69"/>
        <v>0.75144654088050311</v>
      </c>
      <c r="C4485">
        <v>1.1284970000000001E-4</v>
      </c>
      <c r="E4485">
        <v>0.75144654088050311</v>
      </c>
      <c r="F4485">
        <v>0.57960691799999997</v>
      </c>
      <c r="G4485">
        <v>0.75194968553459118</v>
      </c>
    </row>
    <row r="4486" spans="1:7" x14ac:dyDescent="0.25">
      <c r="A4486">
        <v>4477</v>
      </c>
      <c r="B4486" s="21">
        <f t="shared" ref="B4486:B4549" si="70">IF(rodzaj=$E$6,E4486,IF(rodzaj=$F$6,F4486,G4486))</f>
        <v>0.64569182389937108</v>
      </c>
      <c r="C4486">
        <v>1.1240709999999999E-4</v>
      </c>
      <c r="E4486">
        <v>0.64569182389937108</v>
      </c>
      <c r="F4486">
        <v>0.50503144700000002</v>
      </c>
      <c r="G4486">
        <v>0.65635220125786153</v>
      </c>
    </row>
    <row r="4487" spans="1:7" x14ac:dyDescent="0.25">
      <c r="A4487">
        <v>4478</v>
      </c>
      <c r="B4487" s="21">
        <f t="shared" si="70"/>
        <v>0.45996855345911952</v>
      </c>
      <c r="C4487">
        <v>1.085018E-4</v>
      </c>
      <c r="E4487">
        <v>0.45996855345911952</v>
      </c>
      <c r="F4487">
        <v>0.38666666700000002</v>
      </c>
      <c r="G4487">
        <v>0.48977987421383645</v>
      </c>
    </row>
    <row r="4488" spans="1:7" x14ac:dyDescent="0.25">
      <c r="A4488">
        <v>4479</v>
      </c>
      <c r="B4488" s="21">
        <f t="shared" si="70"/>
        <v>0.5557861635220126</v>
      </c>
      <c r="C4488">
        <v>1.132143E-4</v>
      </c>
      <c r="E4488">
        <v>0.5557861635220126</v>
      </c>
      <c r="F4488">
        <v>0.43820754699999998</v>
      </c>
      <c r="G4488">
        <v>0.68367924528301882</v>
      </c>
    </row>
    <row r="4489" spans="1:7" x14ac:dyDescent="0.25">
      <c r="A4489">
        <v>4480</v>
      </c>
      <c r="B4489" s="21">
        <f t="shared" si="70"/>
        <v>0.36062893081761005</v>
      </c>
      <c r="C4489">
        <v>1.154017E-4</v>
      </c>
      <c r="E4489">
        <v>0.36062893081761005</v>
      </c>
      <c r="F4489">
        <v>0.31709119499999999</v>
      </c>
      <c r="G4489">
        <v>0.51062893081761007</v>
      </c>
    </row>
    <row r="4490" spans="1:7" x14ac:dyDescent="0.25">
      <c r="A4490">
        <v>4481</v>
      </c>
      <c r="B4490" s="21">
        <f t="shared" si="70"/>
        <v>0.24092452830188679</v>
      </c>
      <c r="C4490">
        <v>1.163568E-4</v>
      </c>
      <c r="E4490">
        <v>0.24092452830188679</v>
      </c>
      <c r="F4490">
        <v>0.274701258</v>
      </c>
      <c r="G4490">
        <v>0.44496855345911951</v>
      </c>
    </row>
    <row r="4491" spans="1:7" x14ac:dyDescent="0.25">
      <c r="A4491">
        <v>4482</v>
      </c>
      <c r="B4491" s="21">
        <f t="shared" si="70"/>
        <v>0.12398742138364779</v>
      </c>
      <c r="C4491">
        <v>1.205285E-4</v>
      </c>
      <c r="E4491">
        <v>0.12398742138364779</v>
      </c>
      <c r="F4491">
        <v>0.213301887</v>
      </c>
      <c r="G4491">
        <v>0.38650943396226412</v>
      </c>
    </row>
    <row r="4492" spans="1:7" x14ac:dyDescent="0.25">
      <c r="A4492">
        <v>4483</v>
      </c>
      <c r="B4492" s="21">
        <f t="shared" si="70"/>
        <v>5.1210691823899368E-2</v>
      </c>
      <c r="C4492">
        <v>1.252728E-4</v>
      </c>
      <c r="E4492">
        <v>5.1210691823899368E-2</v>
      </c>
      <c r="F4492">
        <v>0.11293710699999999</v>
      </c>
      <c r="G4492">
        <v>0.22621383647798743</v>
      </c>
    </row>
    <row r="4493" spans="1:7" x14ac:dyDescent="0.25">
      <c r="A4493">
        <v>4484</v>
      </c>
      <c r="B4493" s="21">
        <f t="shared" si="70"/>
        <v>3.0518867924528303E-4</v>
      </c>
      <c r="C4493">
        <v>1.331824E-4</v>
      </c>
      <c r="E4493">
        <v>3.0518867924528303E-4</v>
      </c>
      <c r="F4493">
        <v>3.206132E-3</v>
      </c>
      <c r="G4493">
        <v>6.8943396226415089E-3</v>
      </c>
    </row>
    <row r="4494" spans="1:7" x14ac:dyDescent="0.25">
      <c r="A4494">
        <v>4485</v>
      </c>
      <c r="B4494" s="21">
        <f t="shared" si="70"/>
        <v>0</v>
      </c>
      <c r="C4494">
        <v>1.4105389999999999E-4</v>
      </c>
      <c r="E4494">
        <v>0</v>
      </c>
      <c r="F4494">
        <v>0</v>
      </c>
      <c r="G4494">
        <v>0</v>
      </c>
    </row>
    <row r="4495" spans="1:7" x14ac:dyDescent="0.25">
      <c r="A4495">
        <v>4486</v>
      </c>
      <c r="B4495" s="21">
        <f t="shared" si="70"/>
        <v>0</v>
      </c>
      <c r="C4495">
        <v>1.2251410000000001E-4</v>
      </c>
      <c r="E4495">
        <v>0</v>
      </c>
      <c r="F4495">
        <v>0</v>
      </c>
      <c r="G4495">
        <v>0</v>
      </c>
    </row>
    <row r="4496" spans="1:7" x14ac:dyDescent="0.25">
      <c r="A4496">
        <v>4487</v>
      </c>
      <c r="B4496" s="21">
        <f t="shared" si="70"/>
        <v>0</v>
      </c>
      <c r="C4496">
        <v>9.2871500000000007E-5</v>
      </c>
      <c r="E4496">
        <v>0</v>
      </c>
      <c r="F4496">
        <v>0</v>
      </c>
      <c r="G4496">
        <v>0</v>
      </c>
    </row>
    <row r="4497" spans="1:7" x14ac:dyDescent="0.25">
      <c r="A4497">
        <v>4488</v>
      </c>
      <c r="B4497" s="21">
        <f t="shared" si="70"/>
        <v>0</v>
      </c>
      <c r="C4497">
        <v>7.2901900000000008E-5</v>
      </c>
      <c r="E4497">
        <v>0</v>
      </c>
      <c r="F4497">
        <v>0</v>
      </c>
      <c r="G4497">
        <v>0</v>
      </c>
    </row>
    <row r="4498" spans="1:7" x14ac:dyDescent="0.25">
      <c r="A4498">
        <v>4489</v>
      </c>
      <c r="B4498" s="21">
        <f t="shared" si="70"/>
        <v>0</v>
      </c>
      <c r="C4498">
        <v>5.9822399999999998E-5</v>
      </c>
      <c r="E4498">
        <v>0</v>
      </c>
      <c r="F4498">
        <v>0</v>
      </c>
      <c r="G4498">
        <v>0</v>
      </c>
    </row>
    <row r="4499" spans="1:7" x14ac:dyDescent="0.25">
      <c r="A4499">
        <v>4490</v>
      </c>
      <c r="B4499" s="21">
        <f t="shared" si="70"/>
        <v>0</v>
      </c>
      <c r="C4499">
        <v>5.5241299999999996E-5</v>
      </c>
      <c r="E4499">
        <v>0</v>
      </c>
      <c r="F4499">
        <v>0</v>
      </c>
      <c r="G4499">
        <v>0</v>
      </c>
    </row>
    <row r="4500" spans="1:7" x14ac:dyDescent="0.25">
      <c r="A4500">
        <v>4491</v>
      </c>
      <c r="B4500" s="21">
        <f t="shared" si="70"/>
        <v>0</v>
      </c>
      <c r="C4500">
        <v>5.4624499999999999E-5</v>
      </c>
      <c r="E4500">
        <v>0</v>
      </c>
      <c r="F4500">
        <v>0</v>
      </c>
      <c r="G4500">
        <v>0</v>
      </c>
    </row>
    <row r="4501" spans="1:7" x14ac:dyDescent="0.25">
      <c r="A4501">
        <v>4492</v>
      </c>
      <c r="B4501" s="21">
        <f t="shared" si="70"/>
        <v>0</v>
      </c>
      <c r="C4501">
        <v>5.8582199999999996E-5</v>
      </c>
      <c r="E4501">
        <v>0</v>
      </c>
      <c r="F4501">
        <v>0</v>
      </c>
      <c r="G4501">
        <v>0</v>
      </c>
    </row>
    <row r="4502" spans="1:7" x14ac:dyDescent="0.25">
      <c r="A4502">
        <v>4493</v>
      </c>
      <c r="B4502" s="21">
        <f t="shared" si="70"/>
        <v>3.1594339622641507E-2</v>
      </c>
      <c r="C4502">
        <v>7.1194100000000003E-5</v>
      </c>
      <c r="E4502">
        <v>3.1594339622641507E-2</v>
      </c>
      <c r="F4502">
        <v>5.4316037999999997E-2</v>
      </c>
      <c r="G4502">
        <v>9.3798742138364768E-2</v>
      </c>
    </row>
    <row r="4503" spans="1:7" x14ac:dyDescent="0.25">
      <c r="A4503">
        <v>4494</v>
      </c>
      <c r="B4503" s="21">
        <f t="shared" si="70"/>
        <v>8.7650943396226422E-2</v>
      </c>
      <c r="C4503">
        <v>8.8035800000000008E-5</v>
      </c>
      <c r="E4503">
        <v>8.7650943396226422E-2</v>
      </c>
      <c r="F4503">
        <v>0.19311320800000001</v>
      </c>
      <c r="G4503">
        <v>0.36779874213836478</v>
      </c>
    </row>
    <row r="4504" spans="1:7" x14ac:dyDescent="0.25">
      <c r="A4504">
        <v>4495</v>
      </c>
      <c r="B4504" s="21">
        <f t="shared" si="70"/>
        <v>0.23507547169811319</v>
      </c>
      <c r="C4504">
        <v>1.0495E-4</v>
      </c>
      <c r="E4504">
        <v>0.23507547169811319</v>
      </c>
      <c r="F4504">
        <v>0.31657232699999999</v>
      </c>
      <c r="G4504">
        <v>0.59789308176100631</v>
      </c>
    </row>
    <row r="4505" spans="1:7" x14ac:dyDescent="0.25">
      <c r="A4505">
        <v>4496</v>
      </c>
      <c r="B4505" s="21">
        <f t="shared" si="70"/>
        <v>0.42292452830188682</v>
      </c>
      <c r="C4505">
        <v>1.130905E-4</v>
      </c>
      <c r="E4505">
        <v>0.42292452830188682</v>
      </c>
      <c r="F4505">
        <v>0.391116352</v>
      </c>
      <c r="G4505">
        <v>0.72654088050314469</v>
      </c>
    </row>
    <row r="4506" spans="1:7" x14ac:dyDescent="0.25">
      <c r="A4506">
        <v>4497</v>
      </c>
      <c r="B4506" s="21">
        <f t="shared" si="70"/>
        <v>0.57814465408805027</v>
      </c>
      <c r="C4506">
        <v>1.1432470000000001E-4</v>
      </c>
      <c r="E4506">
        <v>0.57814465408805027</v>
      </c>
      <c r="F4506">
        <v>0.45215408800000001</v>
      </c>
      <c r="G4506">
        <v>0.76402515723270437</v>
      </c>
    </row>
    <row r="4507" spans="1:7" x14ac:dyDescent="0.25">
      <c r="A4507">
        <v>4498</v>
      </c>
      <c r="B4507" s="21">
        <f t="shared" si="70"/>
        <v>0.69682389937106926</v>
      </c>
      <c r="C4507">
        <v>1.138612E-4</v>
      </c>
      <c r="E4507">
        <v>0.69682389937106926</v>
      </c>
      <c r="F4507">
        <v>0.53416666700000004</v>
      </c>
      <c r="G4507">
        <v>0.78446540880503146</v>
      </c>
    </row>
    <row r="4508" spans="1:7" x14ac:dyDescent="0.25">
      <c r="A4508">
        <v>4499</v>
      </c>
      <c r="B4508" s="21">
        <f t="shared" si="70"/>
        <v>0.73380503144654086</v>
      </c>
      <c r="C4508">
        <v>1.148407E-4</v>
      </c>
      <c r="E4508">
        <v>0.73380503144654086</v>
      </c>
      <c r="F4508">
        <v>0.56218553500000001</v>
      </c>
      <c r="G4508">
        <v>0.7583647798742138</v>
      </c>
    </row>
    <row r="4509" spans="1:7" x14ac:dyDescent="0.25">
      <c r="A4509">
        <v>4500</v>
      </c>
      <c r="B4509" s="21">
        <f t="shared" si="70"/>
        <v>0.66996855345911954</v>
      </c>
      <c r="C4509">
        <v>1.1538209999999999E-4</v>
      </c>
      <c r="E4509">
        <v>0.66996855345911954</v>
      </c>
      <c r="F4509">
        <v>0.52218553499999998</v>
      </c>
      <c r="G4509">
        <v>0.6707232704402516</v>
      </c>
    </row>
    <row r="4510" spans="1:7" x14ac:dyDescent="0.25">
      <c r="A4510">
        <v>4501</v>
      </c>
      <c r="B4510" s="21">
        <f t="shared" si="70"/>
        <v>0.35534591194968551</v>
      </c>
      <c r="C4510">
        <v>1.1321520000000001E-4</v>
      </c>
      <c r="E4510">
        <v>0.35534591194968551</v>
      </c>
      <c r="F4510">
        <v>0.31481132099999998</v>
      </c>
      <c r="G4510">
        <v>0.36232704402515725</v>
      </c>
    </row>
    <row r="4511" spans="1:7" x14ac:dyDescent="0.25">
      <c r="A4511">
        <v>4502</v>
      </c>
      <c r="B4511" s="21">
        <f t="shared" si="70"/>
        <v>0.1115</v>
      </c>
      <c r="C4511">
        <v>1.109574E-4</v>
      </c>
      <c r="E4511">
        <v>0.1115</v>
      </c>
      <c r="F4511">
        <v>0.109584906</v>
      </c>
      <c r="G4511">
        <v>0.11163207547169812</v>
      </c>
    </row>
    <row r="4512" spans="1:7" x14ac:dyDescent="0.25">
      <c r="A4512">
        <v>4503</v>
      </c>
      <c r="B4512" s="21">
        <f t="shared" si="70"/>
        <v>9.5650943396226415E-2</v>
      </c>
      <c r="C4512">
        <v>1.140294E-4</v>
      </c>
      <c r="E4512">
        <v>9.5650943396226415E-2</v>
      </c>
      <c r="F4512">
        <v>9.4566038000000005E-2</v>
      </c>
      <c r="G4512">
        <v>9.1849056603773585E-2</v>
      </c>
    </row>
    <row r="4513" spans="1:7" x14ac:dyDescent="0.25">
      <c r="A4513">
        <v>4504</v>
      </c>
      <c r="B4513" s="21">
        <f t="shared" si="70"/>
        <v>4.8003144654088052E-2</v>
      </c>
      <c r="C4513">
        <v>1.144686E-4</v>
      </c>
      <c r="E4513">
        <v>4.8003144654088052E-2</v>
      </c>
      <c r="F4513">
        <v>4.8031446999999998E-2</v>
      </c>
      <c r="G4513">
        <v>4.1037735849056602E-2</v>
      </c>
    </row>
    <row r="4514" spans="1:7" x14ac:dyDescent="0.25">
      <c r="A4514">
        <v>4505</v>
      </c>
      <c r="B4514" s="21">
        <f t="shared" si="70"/>
        <v>8.0669811320754709E-2</v>
      </c>
      <c r="C4514">
        <v>1.1498220000000001E-4</v>
      </c>
      <c r="E4514">
        <v>8.0669811320754709E-2</v>
      </c>
      <c r="F4514">
        <v>8.1294025000000006E-2</v>
      </c>
      <c r="G4514">
        <v>7.1144654088050319E-2</v>
      </c>
    </row>
    <row r="4515" spans="1:7" x14ac:dyDescent="0.25">
      <c r="A4515">
        <v>4506</v>
      </c>
      <c r="B4515" s="21">
        <f t="shared" si="70"/>
        <v>7.5562893081761007E-2</v>
      </c>
      <c r="C4515">
        <v>1.188259E-4</v>
      </c>
      <c r="E4515">
        <v>7.5562893081761007E-2</v>
      </c>
      <c r="F4515">
        <v>8.1691823999999996E-2</v>
      </c>
      <c r="G4515">
        <v>7.643710691823899E-2</v>
      </c>
    </row>
    <row r="4516" spans="1:7" x14ac:dyDescent="0.25">
      <c r="A4516">
        <v>4507</v>
      </c>
      <c r="B4516" s="21">
        <f t="shared" si="70"/>
        <v>2.47188679245283E-2</v>
      </c>
      <c r="C4516">
        <v>1.2193979999999999E-4</v>
      </c>
      <c r="E4516">
        <v>2.47188679245283E-2</v>
      </c>
      <c r="F4516">
        <v>2.6812893000000001E-2</v>
      </c>
      <c r="G4516">
        <v>1.8379559748427674E-2</v>
      </c>
    </row>
    <row r="4517" spans="1:7" x14ac:dyDescent="0.25">
      <c r="A4517">
        <v>4508</v>
      </c>
      <c r="B4517" s="21">
        <f t="shared" si="70"/>
        <v>0</v>
      </c>
      <c r="C4517">
        <v>1.3183730000000001E-4</v>
      </c>
      <c r="E4517">
        <v>0</v>
      </c>
      <c r="F4517">
        <v>0</v>
      </c>
      <c r="G4517">
        <v>0</v>
      </c>
    </row>
    <row r="4518" spans="1:7" x14ac:dyDescent="0.25">
      <c r="A4518">
        <v>4509</v>
      </c>
      <c r="B4518" s="21">
        <f t="shared" si="70"/>
        <v>0</v>
      </c>
      <c r="C4518">
        <v>1.374503E-4</v>
      </c>
      <c r="E4518">
        <v>0</v>
      </c>
      <c r="F4518">
        <v>0</v>
      </c>
      <c r="G4518">
        <v>0</v>
      </c>
    </row>
    <row r="4519" spans="1:7" x14ac:dyDescent="0.25">
      <c r="A4519">
        <v>4510</v>
      </c>
      <c r="B4519" s="21">
        <f t="shared" si="70"/>
        <v>0</v>
      </c>
      <c r="C4519">
        <v>1.225175E-4</v>
      </c>
      <c r="E4519">
        <v>0</v>
      </c>
      <c r="F4519">
        <v>0</v>
      </c>
      <c r="G4519">
        <v>0</v>
      </c>
    </row>
    <row r="4520" spans="1:7" x14ac:dyDescent="0.25">
      <c r="A4520">
        <v>4511</v>
      </c>
      <c r="B4520" s="21">
        <f t="shared" si="70"/>
        <v>0</v>
      </c>
      <c r="C4520">
        <v>9.2719999999999993E-5</v>
      </c>
      <c r="E4520">
        <v>0</v>
      </c>
      <c r="F4520">
        <v>0</v>
      </c>
      <c r="G4520">
        <v>0</v>
      </c>
    </row>
    <row r="4521" spans="1:7" x14ac:dyDescent="0.25">
      <c r="A4521">
        <v>4512</v>
      </c>
      <c r="B4521" s="21">
        <f t="shared" si="70"/>
        <v>0</v>
      </c>
      <c r="C4521">
        <v>7.1784099999999996E-5</v>
      </c>
      <c r="E4521">
        <v>0</v>
      </c>
      <c r="F4521">
        <v>0</v>
      </c>
      <c r="G4521">
        <v>0</v>
      </c>
    </row>
    <row r="4522" spans="1:7" x14ac:dyDescent="0.25">
      <c r="A4522">
        <v>4513</v>
      </c>
      <c r="B4522" s="21">
        <f t="shared" si="70"/>
        <v>0</v>
      </c>
      <c r="C4522">
        <v>6.0980600000000004E-5</v>
      </c>
      <c r="E4522">
        <v>0</v>
      </c>
      <c r="F4522">
        <v>0</v>
      </c>
      <c r="G4522">
        <v>0</v>
      </c>
    </row>
    <row r="4523" spans="1:7" x14ac:dyDescent="0.25">
      <c r="A4523">
        <v>4514</v>
      </c>
      <c r="B4523" s="21">
        <f t="shared" si="70"/>
        <v>0</v>
      </c>
      <c r="C4523">
        <v>5.6409799999999996E-5</v>
      </c>
      <c r="E4523">
        <v>0</v>
      </c>
      <c r="F4523">
        <v>0</v>
      </c>
      <c r="G4523">
        <v>0</v>
      </c>
    </row>
    <row r="4524" spans="1:7" x14ac:dyDescent="0.25">
      <c r="A4524">
        <v>4515</v>
      </c>
      <c r="B4524" s="21">
        <f t="shared" si="70"/>
        <v>0</v>
      </c>
      <c r="C4524">
        <v>5.4353900000000001E-5</v>
      </c>
      <c r="E4524">
        <v>0</v>
      </c>
      <c r="F4524">
        <v>0</v>
      </c>
      <c r="G4524">
        <v>0</v>
      </c>
    </row>
    <row r="4525" spans="1:7" x14ac:dyDescent="0.25">
      <c r="A4525">
        <v>4516</v>
      </c>
      <c r="B4525" s="21">
        <f t="shared" si="70"/>
        <v>0</v>
      </c>
      <c r="C4525">
        <v>5.8669599999999998E-5</v>
      </c>
      <c r="E4525">
        <v>0</v>
      </c>
      <c r="F4525">
        <v>0</v>
      </c>
      <c r="G4525">
        <v>0</v>
      </c>
    </row>
    <row r="4526" spans="1:7" x14ac:dyDescent="0.25">
      <c r="A4526">
        <v>4517</v>
      </c>
      <c r="B4526" s="21">
        <f t="shared" si="70"/>
        <v>2.4349685534591197E-2</v>
      </c>
      <c r="C4526">
        <v>7.0005599999999993E-5</v>
      </c>
      <c r="E4526">
        <v>2.4349685534591197E-2</v>
      </c>
      <c r="F4526">
        <v>3.3028302000000002E-2</v>
      </c>
      <c r="G4526">
        <v>3.9638364779874216E-2</v>
      </c>
    </row>
    <row r="4527" spans="1:7" x14ac:dyDescent="0.25">
      <c r="A4527">
        <v>4518</v>
      </c>
      <c r="B4527" s="21">
        <f t="shared" si="70"/>
        <v>8.6393081761006296E-2</v>
      </c>
      <c r="C4527">
        <v>8.7180600000000003E-5</v>
      </c>
      <c r="E4527">
        <v>8.6393081761006296E-2</v>
      </c>
      <c r="F4527">
        <v>0.17212264199999999</v>
      </c>
      <c r="G4527">
        <v>0.30966666666666665</v>
      </c>
    </row>
    <row r="4528" spans="1:7" x14ac:dyDescent="0.25">
      <c r="A4528">
        <v>4519</v>
      </c>
      <c r="B4528" s="21">
        <f t="shared" si="70"/>
        <v>0.22927044025157234</v>
      </c>
      <c r="C4528">
        <v>1.0254200000000001E-4</v>
      </c>
      <c r="E4528">
        <v>0.22927044025157234</v>
      </c>
      <c r="F4528">
        <v>0.30816037699999999</v>
      </c>
      <c r="G4528">
        <v>0.57827044025157237</v>
      </c>
    </row>
    <row r="4529" spans="1:7" x14ac:dyDescent="0.25">
      <c r="A4529">
        <v>4520</v>
      </c>
      <c r="B4529" s="21">
        <f t="shared" si="70"/>
        <v>0.4129874213836478</v>
      </c>
      <c r="C4529">
        <v>1.076669E-4</v>
      </c>
      <c r="E4529">
        <v>0.4129874213836478</v>
      </c>
      <c r="F4529">
        <v>0.38253144700000002</v>
      </c>
      <c r="G4529">
        <v>0.70764150943396231</v>
      </c>
    </row>
    <row r="4530" spans="1:7" x14ac:dyDescent="0.25">
      <c r="A4530">
        <v>4521</v>
      </c>
      <c r="B4530" s="21">
        <f t="shared" si="70"/>
        <v>0.57238993710691821</v>
      </c>
      <c r="C4530">
        <v>1.1066009999999999E-4</v>
      </c>
      <c r="E4530">
        <v>0.57238993710691821</v>
      </c>
      <c r="F4530">
        <v>0.44572327</v>
      </c>
      <c r="G4530">
        <v>0.75610062893081764</v>
      </c>
    </row>
    <row r="4531" spans="1:7" x14ac:dyDescent="0.25">
      <c r="A4531">
        <v>4522</v>
      </c>
      <c r="B4531" s="21">
        <f t="shared" si="70"/>
        <v>0.6807861635220126</v>
      </c>
      <c r="C4531">
        <v>1.1161810000000001E-4</v>
      </c>
      <c r="E4531">
        <v>0.6807861635220126</v>
      </c>
      <c r="F4531">
        <v>0.521745283</v>
      </c>
      <c r="G4531">
        <v>0.76597484276729566</v>
      </c>
    </row>
    <row r="4532" spans="1:7" x14ac:dyDescent="0.25">
      <c r="A4532">
        <v>4523</v>
      </c>
      <c r="B4532" s="21">
        <f t="shared" si="70"/>
        <v>0.74449685534591192</v>
      </c>
      <c r="C4532">
        <v>1.117181E-4</v>
      </c>
      <c r="E4532">
        <v>0.74449685534591192</v>
      </c>
      <c r="F4532">
        <v>0.57133647799999998</v>
      </c>
      <c r="G4532">
        <v>0.76893081761006288</v>
      </c>
    </row>
    <row r="4533" spans="1:7" x14ac:dyDescent="0.25">
      <c r="A4533">
        <v>4524</v>
      </c>
      <c r="B4533" s="21">
        <f t="shared" si="70"/>
        <v>0.76248427672955965</v>
      </c>
      <c r="C4533">
        <v>1.113679E-4</v>
      </c>
      <c r="E4533">
        <v>0.76248427672955965</v>
      </c>
      <c r="F4533">
        <v>0.58764150900000001</v>
      </c>
      <c r="G4533">
        <v>0.76283018867924535</v>
      </c>
    </row>
    <row r="4534" spans="1:7" x14ac:dyDescent="0.25">
      <c r="A4534">
        <v>4525</v>
      </c>
      <c r="B4534" s="21">
        <f t="shared" si="70"/>
        <v>0.7432704402515723</v>
      </c>
      <c r="C4534">
        <v>1.1089809999999999E-4</v>
      </c>
      <c r="E4534">
        <v>0.7432704402515723</v>
      </c>
      <c r="F4534">
        <v>0.57215408800000001</v>
      </c>
      <c r="G4534">
        <v>0.75471698113207553</v>
      </c>
    </row>
    <row r="4535" spans="1:7" x14ac:dyDescent="0.25">
      <c r="A4535">
        <v>4526</v>
      </c>
      <c r="B4535" s="21">
        <f t="shared" si="70"/>
        <v>0.68716981132075461</v>
      </c>
      <c r="C4535">
        <v>1.0969609999999999E-4</v>
      </c>
      <c r="E4535">
        <v>0.68716981132075461</v>
      </c>
      <c r="F4535">
        <v>0.52677673000000003</v>
      </c>
      <c r="G4535">
        <v>0.74393081761006286</v>
      </c>
    </row>
    <row r="4536" spans="1:7" x14ac:dyDescent="0.25">
      <c r="A4536">
        <v>4527</v>
      </c>
      <c r="B4536" s="21">
        <f t="shared" si="70"/>
        <v>0.58993710691823897</v>
      </c>
      <c r="C4536">
        <v>1.096903E-4</v>
      </c>
      <c r="E4536">
        <v>0.58993710691823897</v>
      </c>
      <c r="F4536">
        <v>0.455393082</v>
      </c>
      <c r="G4536">
        <v>0.72474842767295589</v>
      </c>
    </row>
    <row r="4537" spans="1:7" x14ac:dyDescent="0.25">
      <c r="A4537">
        <v>4528</v>
      </c>
      <c r="B4537" s="21">
        <f t="shared" si="70"/>
        <v>0.45496855345911946</v>
      </c>
      <c r="C4537">
        <v>1.1366389999999999E-4</v>
      </c>
      <c r="E4537">
        <v>0.45496855345911946</v>
      </c>
      <c r="F4537">
        <v>0.36715408799999999</v>
      </c>
      <c r="G4537">
        <v>0.69808176100628938</v>
      </c>
    </row>
    <row r="4538" spans="1:7" x14ac:dyDescent="0.25">
      <c r="A4538">
        <v>4529</v>
      </c>
      <c r="B4538" s="21">
        <f t="shared" si="70"/>
        <v>0.28147169811320755</v>
      </c>
      <c r="C4538">
        <v>1.1552070000000001E-4</v>
      </c>
      <c r="E4538">
        <v>0.28147169811320755</v>
      </c>
      <c r="F4538">
        <v>0.32496855299999999</v>
      </c>
      <c r="G4538">
        <v>0.61122641509433961</v>
      </c>
    </row>
    <row r="4539" spans="1:7" x14ac:dyDescent="0.25">
      <c r="A4539">
        <v>4530</v>
      </c>
      <c r="B4539" s="21">
        <f t="shared" si="70"/>
        <v>0.1224245283018868</v>
      </c>
      <c r="C4539">
        <v>1.180443E-4</v>
      </c>
      <c r="E4539">
        <v>0.1224245283018868</v>
      </c>
      <c r="F4539">
        <v>0.22172955999999999</v>
      </c>
      <c r="G4539">
        <v>0.41855345911949687</v>
      </c>
    </row>
    <row r="4540" spans="1:7" x14ac:dyDescent="0.25">
      <c r="A4540">
        <v>4531</v>
      </c>
      <c r="B4540" s="21">
        <f t="shared" si="70"/>
        <v>4.8323899371069179E-2</v>
      </c>
      <c r="C4540">
        <v>1.2578639999999999E-4</v>
      </c>
      <c r="E4540">
        <v>4.8323899371069179E-2</v>
      </c>
      <c r="F4540">
        <v>9.2871069000000001E-2</v>
      </c>
      <c r="G4540">
        <v>0.17162264150943396</v>
      </c>
    </row>
    <row r="4541" spans="1:7" x14ac:dyDescent="0.25">
      <c r="A4541">
        <v>4532</v>
      </c>
      <c r="B4541" s="21">
        <f t="shared" si="70"/>
        <v>0</v>
      </c>
      <c r="C4541">
        <v>1.330235E-4</v>
      </c>
      <c r="E4541">
        <v>0</v>
      </c>
      <c r="F4541">
        <v>9.4375800000000005E-4</v>
      </c>
      <c r="G4541">
        <v>7.9427672955974834E-4</v>
      </c>
    </row>
    <row r="4542" spans="1:7" x14ac:dyDescent="0.25">
      <c r="A4542">
        <v>4533</v>
      </c>
      <c r="B4542" s="21">
        <f t="shared" si="70"/>
        <v>0</v>
      </c>
      <c r="C4542">
        <v>1.3975460000000001E-4</v>
      </c>
      <c r="E4542">
        <v>0</v>
      </c>
      <c r="F4542">
        <v>0</v>
      </c>
      <c r="G4542">
        <v>0</v>
      </c>
    </row>
    <row r="4543" spans="1:7" x14ac:dyDescent="0.25">
      <c r="A4543">
        <v>4534</v>
      </c>
      <c r="B4543" s="21">
        <f t="shared" si="70"/>
        <v>0</v>
      </c>
      <c r="C4543">
        <v>1.2323990000000001E-4</v>
      </c>
      <c r="E4543">
        <v>0</v>
      </c>
      <c r="F4543">
        <v>0</v>
      </c>
      <c r="G4543">
        <v>0</v>
      </c>
    </row>
    <row r="4544" spans="1:7" x14ac:dyDescent="0.25">
      <c r="A4544">
        <v>4535</v>
      </c>
      <c r="B4544" s="21">
        <f t="shared" si="70"/>
        <v>0</v>
      </c>
      <c r="C4544">
        <v>9.316020000000001E-5</v>
      </c>
      <c r="E4544">
        <v>0</v>
      </c>
      <c r="F4544">
        <v>0</v>
      </c>
      <c r="G4544">
        <v>0</v>
      </c>
    </row>
    <row r="4545" spans="1:7" x14ac:dyDescent="0.25">
      <c r="A4545">
        <v>4536</v>
      </c>
      <c r="B4545" s="21">
        <f t="shared" si="70"/>
        <v>0</v>
      </c>
      <c r="C4545">
        <v>7.1350699999999994E-5</v>
      </c>
      <c r="E4545">
        <v>0</v>
      </c>
      <c r="F4545">
        <v>0</v>
      </c>
      <c r="G4545">
        <v>0</v>
      </c>
    </row>
    <row r="4546" spans="1:7" x14ac:dyDescent="0.25">
      <c r="A4546">
        <v>4537</v>
      </c>
      <c r="B4546" s="21">
        <f t="shared" si="70"/>
        <v>0</v>
      </c>
      <c r="C4546">
        <v>6.0355100000000001E-5</v>
      </c>
      <c r="E4546">
        <v>0</v>
      </c>
      <c r="F4546">
        <v>0</v>
      </c>
      <c r="G4546">
        <v>0</v>
      </c>
    </row>
    <row r="4547" spans="1:7" x14ac:dyDescent="0.25">
      <c r="A4547">
        <v>4538</v>
      </c>
      <c r="B4547" s="21">
        <f t="shared" si="70"/>
        <v>0</v>
      </c>
      <c r="C4547">
        <v>5.4855899999999998E-5</v>
      </c>
      <c r="E4547">
        <v>0</v>
      </c>
      <c r="F4547">
        <v>0</v>
      </c>
      <c r="G4547">
        <v>0</v>
      </c>
    </row>
    <row r="4548" spans="1:7" x14ac:dyDescent="0.25">
      <c r="A4548">
        <v>4539</v>
      </c>
      <c r="B4548" s="21">
        <f t="shared" si="70"/>
        <v>0</v>
      </c>
      <c r="C4548">
        <v>5.4073900000000004E-5</v>
      </c>
      <c r="E4548">
        <v>0</v>
      </c>
      <c r="F4548">
        <v>0</v>
      </c>
      <c r="G4548">
        <v>0</v>
      </c>
    </row>
    <row r="4549" spans="1:7" x14ac:dyDescent="0.25">
      <c r="A4549">
        <v>4540</v>
      </c>
      <c r="B4549" s="21">
        <f t="shared" si="70"/>
        <v>0</v>
      </c>
      <c r="C4549">
        <v>5.8277599999999999E-5</v>
      </c>
      <c r="E4549">
        <v>0</v>
      </c>
      <c r="F4549">
        <v>0</v>
      </c>
      <c r="G4549">
        <v>0</v>
      </c>
    </row>
    <row r="4550" spans="1:7" x14ac:dyDescent="0.25">
      <c r="A4550">
        <v>4541</v>
      </c>
      <c r="B4550" s="21">
        <f t="shared" ref="B4550:B4613" si="71">IF(rodzaj=$E$6,E4550,IF(rodzaj=$F$6,F4550,G4550))</f>
        <v>1.4481446540880504E-2</v>
      </c>
      <c r="C4550">
        <v>7.1123499999999998E-5</v>
      </c>
      <c r="E4550">
        <v>1.4481446540880504E-2</v>
      </c>
      <c r="F4550">
        <v>1.6316038000000001E-2</v>
      </c>
      <c r="G4550">
        <v>1.0553773584905661E-2</v>
      </c>
    </row>
    <row r="4551" spans="1:7" x14ac:dyDescent="0.25">
      <c r="A4551">
        <v>4542</v>
      </c>
      <c r="B4551" s="21">
        <f t="shared" si="71"/>
        <v>6.1622641509433966E-2</v>
      </c>
      <c r="C4551">
        <v>8.5669000000000009E-5</v>
      </c>
      <c r="E4551">
        <v>6.1622641509433966E-2</v>
      </c>
      <c r="F4551">
        <v>6.9330189E-2</v>
      </c>
      <c r="G4551">
        <v>6.577672955974842E-2</v>
      </c>
    </row>
    <row r="4552" spans="1:7" x14ac:dyDescent="0.25">
      <c r="A4552">
        <v>4543</v>
      </c>
      <c r="B4552" s="21">
        <f t="shared" si="71"/>
        <v>0.21739937106918239</v>
      </c>
      <c r="C4552">
        <v>9.9231899999999994E-5</v>
      </c>
      <c r="E4552">
        <v>0.21739937106918239</v>
      </c>
      <c r="F4552">
        <v>0.28336477999999998</v>
      </c>
      <c r="G4552">
        <v>0.50157232704402521</v>
      </c>
    </row>
    <row r="4553" spans="1:7" x14ac:dyDescent="0.25">
      <c r="A4553">
        <v>4544</v>
      </c>
      <c r="B4553" s="21">
        <f t="shared" si="71"/>
        <v>0.40361635220125786</v>
      </c>
      <c r="C4553">
        <v>1.065917E-4</v>
      </c>
      <c r="E4553">
        <v>0.40361635220125786</v>
      </c>
      <c r="F4553">
        <v>0.37768867900000003</v>
      </c>
      <c r="G4553">
        <v>0.6857232704402515</v>
      </c>
    </row>
    <row r="4554" spans="1:7" x14ac:dyDescent="0.25">
      <c r="A4554">
        <v>4545</v>
      </c>
      <c r="B4554" s="21">
        <f t="shared" si="71"/>
        <v>0.56393081761006292</v>
      </c>
      <c r="C4554">
        <v>1.097665E-4</v>
      </c>
      <c r="E4554">
        <v>0.56393081761006292</v>
      </c>
      <c r="F4554">
        <v>0.44147798700000002</v>
      </c>
      <c r="G4554">
        <v>0.744937106918239</v>
      </c>
    </row>
    <row r="4555" spans="1:7" x14ac:dyDescent="0.25">
      <c r="A4555">
        <v>4546</v>
      </c>
      <c r="B4555" s="21">
        <f t="shared" si="71"/>
        <v>0.67899371069182379</v>
      </c>
      <c r="C4555">
        <v>1.111654E-4</v>
      </c>
      <c r="E4555">
        <v>0.67899371069182379</v>
      </c>
      <c r="F4555">
        <v>0.51882075500000002</v>
      </c>
      <c r="G4555">
        <v>0.76591194968553455</v>
      </c>
    </row>
    <row r="4556" spans="1:7" x14ac:dyDescent="0.25">
      <c r="A4556">
        <v>4547</v>
      </c>
      <c r="B4556" s="21">
        <f t="shared" si="71"/>
        <v>0.66226415094339619</v>
      </c>
      <c r="C4556">
        <v>1.102599E-4</v>
      </c>
      <c r="E4556">
        <v>0.66226415094339619</v>
      </c>
      <c r="F4556">
        <v>0.51468553500000003</v>
      </c>
      <c r="G4556">
        <v>0.68455974842767298</v>
      </c>
    </row>
    <row r="4557" spans="1:7" x14ac:dyDescent="0.25">
      <c r="A4557">
        <v>4548</v>
      </c>
      <c r="B4557" s="21">
        <f t="shared" si="71"/>
        <v>0.32738993710691822</v>
      </c>
      <c r="C4557">
        <v>1.086674E-4</v>
      </c>
      <c r="E4557">
        <v>0.32738993710691822</v>
      </c>
      <c r="F4557">
        <v>0.29221698099999999</v>
      </c>
      <c r="G4557">
        <v>0.33229559748427673</v>
      </c>
    </row>
    <row r="4558" spans="1:7" x14ac:dyDescent="0.25">
      <c r="A4558">
        <v>4549</v>
      </c>
      <c r="B4558" s="21">
        <f t="shared" si="71"/>
        <v>0.37418238993710695</v>
      </c>
      <c r="C4558">
        <v>1.07667E-4</v>
      </c>
      <c r="E4558">
        <v>0.37418238993710695</v>
      </c>
      <c r="F4558">
        <v>0.32874213800000002</v>
      </c>
      <c r="G4558">
        <v>0.38128930817610063</v>
      </c>
    </row>
    <row r="4559" spans="1:7" x14ac:dyDescent="0.25">
      <c r="A4559">
        <v>4550</v>
      </c>
      <c r="B4559" s="21">
        <f t="shared" si="71"/>
        <v>5.1500000000000004E-2</v>
      </c>
      <c r="C4559">
        <v>1.064125E-4</v>
      </c>
      <c r="E4559">
        <v>5.1500000000000004E-2</v>
      </c>
      <c r="F4559">
        <v>5.1460692000000002E-2</v>
      </c>
      <c r="G4559">
        <v>5.1097484276729561E-2</v>
      </c>
    </row>
    <row r="4560" spans="1:7" x14ac:dyDescent="0.25">
      <c r="A4560">
        <v>4551</v>
      </c>
      <c r="B4560" s="21">
        <f t="shared" si="71"/>
        <v>0.11727358490566038</v>
      </c>
      <c r="C4560">
        <v>1.0897789999999999E-4</v>
      </c>
      <c r="E4560">
        <v>0.11727358490566038</v>
      </c>
      <c r="F4560">
        <v>0.11529402499999999</v>
      </c>
      <c r="G4560">
        <v>0.11361635220125786</v>
      </c>
    </row>
    <row r="4561" spans="1:7" x14ac:dyDescent="0.25">
      <c r="A4561">
        <v>4552</v>
      </c>
      <c r="B4561" s="21">
        <f t="shared" si="71"/>
        <v>0.13669811320754716</v>
      </c>
      <c r="C4561">
        <v>1.1343199999999999E-4</v>
      </c>
      <c r="E4561">
        <v>0.13669811320754716</v>
      </c>
      <c r="F4561">
        <v>0.13445911899999999</v>
      </c>
      <c r="G4561">
        <v>0.13146540880503144</v>
      </c>
    </row>
    <row r="4562" spans="1:7" x14ac:dyDescent="0.25">
      <c r="A4562">
        <v>4553</v>
      </c>
      <c r="B4562" s="21">
        <f t="shared" si="71"/>
        <v>5.1698113207547171E-2</v>
      </c>
      <c r="C4562">
        <v>1.165568E-4</v>
      </c>
      <c r="E4562">
        <v>5.1698113207547171E-2</v>
      </c>
      <c r="F4562">
        <v>5.1768868000000003E-2</v>
      </c>
      <c r="G4562">
        <v>4.1075471698113208E-2</v>
      </c>
    </row>
    <row r="4563" spans="1:7" x14ac:dyDescent="0.25">
      <c r="A4563">
        <v>4554</v>
      </c>
      <c r="B4563" s="21">
        <f t="shared" si="71"/>
        <v>4.1930817610062891E-2</v>
      </c>
      <c r="C4563">
        <v>1.1837430000000001E-4</v>
      </c>
      <c r="E4563">
        <v>4.1930817610062891E-2</v>
      </c>
      <c r="F4563">
        <v>4.2616352000000003E-2</v>
      </c>
      <c r="G4563">
        <v>2.9776100628930817E-2</v>
      </c>
    </row>
    <row r="4564" spans="1:7" x14ac:dyDescent="0.25">
      <c r="A4564">
        <v>4555</v>
      </c>
      <c r="B4564" s="21">
        <f t="shared" si="71"/>
        <v>1.4961635220125787E-2</v>
      </c>
      <c r="C4564">
        <v>1.2512950000000001E-4</v>
      </c>
      <c r="E4564">
        <v>1.4961635220125787E-2</v>
      </c>
      <c r="F4564">
        <v>1.4652516000000001E-2</v>
      </c>
      <c r="G4564">
        <v>4.5981132075471696E-3</v>
      </c>
    </row>
    <row r="4565" spans="1:7" x14ac:dyDescent="0.25">
      <c r="A4565">
        <v>4556</v>
      </c>
      <c r="B4565" s="21">
        <f t="shared" si="71"/>
        <v>0</v>
      </c>
      <c r="C4565">
        <v>1.2994309999999999E-4</v>
      </c>
      <c r="E4565">
        <v>0</v>
      </c>
      <c r="F4565">
        <v>0</v>
      </c>
      <c r="G4565">
        <v>0</v>
      </c>
    </row>
    <row r="4566" spans="1:7" x14ac:dyDescent="0.25">
      <c r="A4566">
        <v>4557</v>
      </c>
      <c r="B4566" s="21">
        <f t="shared" si="71"/>
        <v>0</v>
      </c>
      <c r="C4566">
        <v>1.3499890000000001E-4</v>
      </c>
      <c r="E4566">
        <v>0</v>
      </c>
      <c r="F4566">
        <v>0</v>
      </c>
      <c r="G4566">
        <v>0</v>
      </c>
    </row>
    <row r="4567" spans="1:7" x14ac:dyDescent="0.25">
      <c r="A4567">
        <v>4558</v>
      </c>
      <c r="B4567" s="21">
        <f t="shared" si="71"/>
        <v>0</v>
      </c>
      <c r="C4567">
        <v>1.166895E-4</v>
      </c>
      <c r="E4567">
        <v>0</v>
      </c>
      <c r="F4567">
        <v>0</v>
      </c>
      <c r="G4567">
        <v>0</v>
      </c>
    </row>
    <row r="4568" spans="1:7" x14ac:dyDescent="0.25">
      <c r="A4568">
        <v>4559</v>
      </c>
      <c r="B4568" s="21">
        <f t="shared" si="71"/>
        <v>0</v>
      </c>
      <c r="C4568">
        <v>8.8624700000000005E-5</v>
      </c>
      <c r="E4568">
        <v>0</v>
      </c>
      <c r="F4568">
        <v>0</v>
      </c>
      <c r="G4568">
        <v>0</v>
      </c>
    </row>
    <row r="4569" spans="1:7" x14ac:dyDescent="0.25">
      <c r="A4569">
        <v>4560</v>
      </c>
      <c r="B4569" s="21">
        <f t="shared" si="71"/>
        <v>0</v>
      </c>
      <c r="C4569">
        <v>6.9985200000000002E-5</v>
      </c>
      <c r="E4569">
        <v>0</v>
      </c>
      <c r="F4569">
        <v>0</v>
      </c>
      <c r="G4569">
        <v>0</v>
      </c>
    </row>
    <row r="4570" spans="1:7" x14ac:dyDescent="0.25">
      <c r="A4570">
        <v>4561</v>
      </c>
      <c r="B4570" s="21">
        <f t="shared" si="71"/>
        <v>0</v>
      </c>
      <c r="C4570">
        <v>5.9237899999999997E-5</v>
      </c>
      <c r="E4570">
        <v>0</v>
      </c>
      <c r="F4570">
        <v>0</v>
      </c>
      <c r="G4570">
        <v>0</v>
      </c>
    </row>
    <row r="4571" spans="1:7" x14ac:dyDescent="0.25">
      <c r="A4571">
        <v>4562</v>
      </c>
      <c r="B4571" s="21">
        <f t="shared" si="71"/>
        <v>0</v>
      </c>
      <c r="C4571">
        <v>5.3295100000000004E-5</v>
      </c>
      <c r="E4571">
        <v>0</v>
      </c>
      <c r="F4571">
        <v>0</v>
      </c>
      <c r="G4571">
        <v>0</v>
      </c>
    </row>
    <row r="4572" spans="1:7" x14ac:dyDescent="0.25">
      <c r="A4572">
        <v>4563</v>
      </c>
      <c r="B4572" s="21">
        <f t="shared" si="71"/>
        <v>0</v>
      </c>
      <c r="C4572">
        <v>5.31294E-5</v>
      </c>
      <c r="E4572">
        <v>0</v>
      </c>
      <c r="F4572">
        <v>0</v>
      </c>
      <c r="G4572">
        <v>0</v>
      </c>
    </row>
    <row r="4573" spans="1:7" x14ac:dyDescent="0.25">
      <c r="A4573">
        <v>4564</v>
      </c>
      <c r="B4573" s="21">
        <f t="shared" si="71"/>
        <v>0</v>
      </c>
      <c r="C4573">
        <v>5.72954E-5</v>
      </c>
      <c r="E4573">
        <v>0</v>
      </c>
      <c r="F4573">
        <v>0</v>
      </c>
      <c r="G4573">
        <v>0</v>
      </c>
    </row>
    <row r="4574" spans="1:7" x14ac:dyDescent="0.25">
      <c r="A4574">
        <v>4565</v>
      </c>
      <c r="B4574" s="21">
        <f t="shared" si="71"/>
        <v>2.937106918238994E-2</v>
      </c>
      <c r="C4574">
        <v>6.8398999999999993E-5</v>
      </c>
      <c r="E4574">
        <v>2.937106918238994E-2</v>
      </c>
      <c r="F4574">
        <v>5.1243710999999997E-2</v>
      </c>
      <c r="G4574">
        <v>8.9468553459119499E-2</v>
      </c>
    </row>
    <row r="4575" spans="1:7" x14ac:dyDescent="0.25">
      <c r="A4575">
        <v>4566</v>
      </c>
      <c r="B4575" s="21">
        <f t="shared" si="71"/>
        <v>8.4553459119496854E-2</v>
      </c>
      <c r="C4575">
        <v>8.3685599999999997E-5</v>
      </c>
      <c r="E4575">
        <v>8.4553459119496854E-2</v>
      </c>
      <c r="F4575">
        <v>0.193852201</v>
      </c>
      <c r="G4575">
        <v>0.37531446540880503</v>
      </c>
    </row>
    <row r="4576" spans="1:7" x14ac:dyDescent="0.25">
      <c r="A4576">
        <v>4567</v>
      </c>
      <c r="B4576" s="21">
        <f t="shared" si="71"/>
        <v>0.23439308176100629</v>
      </c>
      <c r="C4576">
        <v>9.64932E-5</v>
      </c>
      <c r="E4576">
        <v>0.23439308176100629</v>
      </c>
      <c r="F4576">
        <v>0.31855345899999998</v>
      </c>
      <c r="G4576">
        <v>0.60965408805031451</v>
      </c>
    </row>
    <row r="4577" spans="1:7" x14ac:dyDescent="0.25">
      <c r="A4577">
        <v>4568</v>
      </c>
      <c r="B4577" s="21">
        <f t="shared" si="71"/>
        <v>0.42499999999999999</v>
      </c>
      <c r="C4577">
        <v>1.040053E-4</v>
      </c>
      <c r="E4577">
        <v>0.42499999999999999</v>
      </c>
      <c r="F4577">
        <v>0.39212264200000002</v>
      </c>
      <c r="G4577">
        <v>0.73534591194968557</v>
      </c>
    </row>
    <row r="4578" spans="1:7" x14ac:dyDescent="0.25">
      <c r="A4578">
        <v>4569</v>
      </c>
      <c r="B4578" s="21">
        <f t="shared" si="71"/>
        <v>0.58254716981132071</v>
      </c>
      <c r="C4578">
        <v>1.0972240000000001E-4</v>
      </c>
      <c r="E4578">
        <v>0.58254716981132071</v>
      </c>
      <c r="F4578">
        <v>0.45234276699999998</v>
      </c>
      <c r="G4578">
        <v>0.77163522012578623</v>
      </c>
    </row>
    <row r="4579" spans="1:7" x14ac:dyDescent="0.25">
      <c r="A4579">
        <v>4570</v>
      </c>
      <c r="B4579" s="21">
        <f t="shared" si="71"/>
        <v>0.69025157232704404</v>
      </c>
      <c r="C4579">
        <v>1.093286E-4</v>
      </c>
      <c r="E4579">
        <v>0.69025157232704404</v>
      </c>
      <c r="F4579">
        <v>0.52778301900000002</v>
      </c>
      <c r="G4579">
        <v>0.77773584905660376</v>
      </c>
    </row>
    <row r="4580" spans="1:7" x14ac:dyDescent="0.25">
      <c r="A4580">
        <v>4571</v>
      </c>
      <c r="B4580" s="21">
        <f t="shared" si="71"/>
        <v>0.75594339622641515</v>
      </c>
      <c r="C4580">
        <v>1.096783E-4</v>
      </c>
      <c r="E4580">
        <v>0.75594339622641515</v>
      </c>
      <c r="F4580">
        <v>0.57817610100000005</v>
      </c>
      <c r="G4580">
        <v>0.78119496855345905</v>
      </c>
    </row>
    <row r="4581" spans="1:7" x14ac:dyDescent="0.25">
      <c r="A4581">
        <v>4572</v>
      </c>
      <c r="B4581" s="21">
        <f t="shared" si="71"/>
        <v>0.77254716981132066</v>
      </c>
      <c r="C4581">
        <v>1.0894390000000001E-4</v>
      </c>
      <c r="E4581">
        <v>0.77254716981132066</v>
      </c>
      <c r="F4581">
        <v>0.59314465400000005</v>
      </c>
      <c r="G4581">
        <v>0.77289308176100635</v>
      </c>
    </row>
    <row r="4582" spans="1:7" x14ac:dyDescent="0.25">
      <c r="A4582">
        <v>4573</v>
      </c>
      <c r="B4582" s="21">
        <f t="shared" si="71"/>
        <v>0.74764150943396224</v>
      </c>
      <c r="C4582">
        <v>1.091815E-4</v>
      </c>
      <c r="E4582">
        <v>0.74764150943396224</v>
      </c>
      <c r="F4582">
        <v>0.57361635200000005</v>
      </c>
      <c r="G4582">
        <v>0.75908805031446547</v>
      </c>
    </row>
    <row r="4583" spans="1:7" x14ac:dyDescent="0.25">
      <c r="A4583">
        <v>4574</v>
      </c>
      <c r="B4583" s="21">
        <f t="shared" si="71"/>
        <v>0.68949685534591187</v>
      </c>
      <c r="C4583">
        <v>1.0922880000000001E-4</v>
      </c>
      <c r="E4583">
        <v>0.68949685534591187</v>
      </c>
      <c r="F4583">
        <v>0.52803459100000005</v>
      </c>
      <c r="G4583">
        <v>0.74679245283018869</v>
      </c>
    </row>
    <row r="4584" spans="1:7" x14ac:dyDescent="0.25">
      <c r="A4584">
        <v>4575</v>
      </c>
      <c r="B4584" s="21">
        <f t="shared" si="71"/>
        <v>0.50600628930817604</v>
      </c>
      <c r="C4584">
        <v>1.117813E-4</v>
      </c>
      <c r="E4584">
        <v>0.50600628930817604</v>
      </c>
      <c r="F4584">
        <v>0.40727987399999999</v>
      </c>
      <c r="G4584">
        <v>0.614874213836478</v>
      </c>
    </row>
    <row r="4585" spans="1:7" x14ac:dyDescent="0.25">
      <c r="A4585">
        <v>4576</v>
      </c>
      <c r="B4585" s="21">
        <f t="shared" si="71"/>
        <v>0.45880503144654089</v>
      </c>
      <c r="C4585">
        <v>1.1239170000000001E-4</v>
      </c>
      <c r="E4585">
        <v>0.45880503144654089</v>
      </c>
      <c r="F4585">
        <v>0.371949686</v>
      </c>
      <c r="G4585">
        <v>0.70342767295597486</v>
      </c>
    </row>
    <row r="4586" spans="1:7" x14ac:dyDescent="0.25">
      <c r="A4586">
        <v>4577</v>
      </c>
      <c r="B4586" s="21">
        <f t="shared" si="71"/>
        <v>0.28725471698113209</v>
      </c>
      <c r="C4586">
        <v>1.1696780000000001E-4</v>
      </c>
      <c r="E4586">
        <v>0.28725471698113209</v>
      </c>
      <c r="F4586">
        <v>0.33166666700000003</v>
      </c>
      <c r="G4586">
        <v>0.62377358490566037</v>
      </c>
    </row>
    <row r="4587" spans="1:7" x14ac:dyDescent="0.25">
      <c r="A4587">
        <v>4578</v>
      </c>
      <c r="B4587" s="21">
        <f t="shared" si="71"/>
        <v>0.12544968553459121</v>
      </c>
      <c r="C4587">
        <v>1.205225E-4</v>
      </c>
      <c r="E4587">
        <v>0.12544968553459121</v>
      </c>
      <c r="F4587">
        <v>0.23448113200000001</v>
      </c>
      <c r="G4587">
        <v>0.45342767295597486</v>
      </c>
    </row>
    <row r="4588" spans="1:7" x14ac:dyDescent="0.25">
      <c r="A4588">
        <v>4579</v>
      </c>
      <c r="B4588" s="21">
        <f t="shared" si="71"/>
        <v>4.9141509433962269E-2</v>
      </c>
      <c r="C4588">
        <v>1.2459440000000001E-4</v>
      </c>
      <c r="E4588">
        <v>4.9141509433962269E-2</v>
      </c>
      <c r="F4588">
        <v>9.8941823999999998E-2</v>
      </c>
      <c r="G4588">
        <v>0.18847798742138366</v>
      </c>
    </row>
    <row r="4589" spans="1:7" x14ac:dyDescent="0.25">
      <c r="A4589">
        <v>4580</v>
      </c>
      <c r="B4589" s="21">
        <f t="shared" si="71"/>
        <v>0</v>
      </c>
      <c r="C4589">
        <v>1.3090590000000002E-4</v>
      </c>
      <c r="E4589">
        <v>0</v>
      </c>
      <c r="F4589">
        <v>3.8885200000000002E-4</v>
      </c>
      <c r="G4589">
        <v>0</v>
      </c>
    </row>
    <row r="4590" spans="1:7" x14ac:dyDescent="0.25">
      <c r="A4590">
        <v>4581</v>
      </c>
      <c r="B4590" s="21">
        <f t="shared" si="71"/>
        <v>0</v>
      </c>
      <c r="C4590">
        <v>1.3329889999999999E-4</v>
      </c>
      <c r="E4590">
        <v>0</v>
      </c>
      <c r="F4590">
        <v>0</v>
      </c>
      <c r="G4590">
        <v>0</v>
      </c>
    </row>
    <row r="4591" spans="1:7" x14ac:dyDescent="0.25">
      <c r="A4591">
        <v>4582</v>
      </c>
      <c r="B4591" s="21">
        <f t="shared" si="71"/>
        <v>0</v>
      </c>
      <c r="C4591">
        <v>1.152175E-4</v>
      </c>
      <c r="E4591">
        <v>0</v>
      </c>
      <c r="F4591">
        <v>0</v>
      </c>
      <c r="G4591">
        <v>0</v>
      </c>
    </row>
    <row r="4592" spans="1:7" x14ac:dyDescent="0.25">
      <c r="A4592">
        <v>4583</v>
      </c>
      <c r="B4592" s="21">
        <f t="shared" si="71"/>
        <v>0</v>
      </c>
      <c r="C4592">
        <v>9.3848399999999987E-5</v>
      </c>
      <c r="E4592">
        <v>0</v>
      </c>
      <c r="F4592">
        <v>0</v>
      </c>
      <c r="G4592">
        <v>0</v>
      </c>
    </row>
    <row r="4593" spans="1:7" x14ac:dyDescent="0.25">
      <c r="A4593">
        <v>4584</v>
      </c>
      <c r="B4593" s="21">
        <f t="shared" si="71"/>
        <v>0</v>
      </c>
      <c r="C4593">
        <v>7.6078100000000006E-5</v>
      </c>
      <c r="E4593">
        <v>0</v>
      </c>
      <c r="F4593">
        <v>0</v>
      </c>
      <c r="G4593">
        <v>0</v>
      </c>
    </row>
    <row r="4594" spans="1:7" x14ac:dyDescent="0.25">
      <c r="A4594">
        <v>4585</v>
      </c>
      <c r="B4594" s="21">
        <f t="shared" si="71"/>
        <v>0</v>
      </c>
      <c r="C4594">
        <v>6.0846199999999994E-5</v>
      </c>
      <c r="E4594">
        <v>0</v>
      </c>
      <c r="F4594">
        <v>0</v>
      </c>
      <c r="G4594">
        <v>0</v>
      </c>
    </row>
    <row r="4595" spans="1:7" x14ac:dyDescent="0.25">
      <c r="A4595">
        <v>4586</v>
      </c>
      <c r="B4595" s="21">
        <f t="shared" si="71"/>
        <v>0</v>
      </c>
      <c r="C4595">
        <v>5.5200600000000001E-5</v>
      </c>
      <c r="E4595">
        <v>0</v>
      </c>
      <c r="F4595">
        <v>0</v>
      </c>
      <c r="G4595">
        <v>0</v>
      </c>
    </row>
    <row r="4596" spans="1:7" x14ac:dyDescent="0.25">
      <c r="A4596">
        <v>4587</v>
      </c>
      <c r="B4596" s="21">
        <f t="shared" si="71"/>
        <v>0</v>
      </c>
      <c r="C4596">
        <v>5.3636500000000001E-5</v>
      </c>
      <c r="E4596">
        <v>0</v>
      </c>
      <c r="F4596">
        <v>0</v>
      </c>
      <c r="G4596">
        <v>0</v>
      </c>
    </row>
    <row r="4597" spans="1:7" x14ac:dyDescent="0.25">
      <c r="A4597">
        <v>4588</v>
      </c>
      <c r="B4597" s="21">
        <f t="shared" si="71"/>
        <v>0</v>
      </c>
      <c r="C4597">
        <v>5.5954400000000001E-5</v>
      </c>
      <c r="E4597">
        <v>0</v>
      </c>
      <c r="F4597">
        <v>0</v>
      </c>
      <c r="G4597">
        <v>0</v>
      </c>
    </row>
    <row r="4598" spans="1:7" x14ac:dyDescent="0.25">
      <c r="A4598">
        <v>4589</v>
      </c>
      <c r="B4598" s="21">
        <f t="shared" si="71"/>
        <v>2.555E-2</v>
      </c>
      <c r="C4598">
        <v>6.3976299999999993E-5</v>
      </c>
      <c r="E4598">
        <v>2.555E-2</v>
      </c>
      <c r="F4598">
        <v>4.0754717000000003E-2</v>
      </c>
      <c r="G4598">
        <v>6.3849056603773588E-2</v>
      </c>
    </row>
    <row r="4599" spans="1:7" x14ac:dyDescent="0.25">
      <c r="A4599">
        <v>4590</v>
      </c>
      <c r="B4599" s="21">
        <f t="shared" si="71"/>
        <v>8.5047169811320752E-2</v>
      </c>
      <c r="C4599">
        <v>7.6365799999999993E-5</v>
      </c>
      <c r="E4599">
        <v>8.5047169811320752E-2</v>
      </c>
      <c r="F4599">
        <v>0.16889937099999999</v>
      </c>
      <c r="G4599">
        <v>0.30261006289308173</v>
      </c>
    </row>
    <row r="4600" spans="1:7" x14ac:dyDescent="0.25">
      <c r="A4600">
        <v>4591</v>
      </c>
      <c r="B4600" s="21">
        <f t="shared" si="71"/>
        <v>0.2246509433962264</v>
      </c>
      <c r="C4600">
        <v>9.3634299999999999E-5</v>
      </c>
      <c r="E4600">
        <v>0.2246509433962264</v>
      </c>
      <c r="F4600">
        <v>0.30078616400000002</v>
      </c>
      <c r="G4600">
        <v>0.55465408805031446</v>
      </c>
    </row>
    <row r="4601" spans="1:7" x14ac:dyDescent="0.25">
      <c r="A4601">
        <v>4592</v>
      </c>
      <c r="B4601" s="21">
        <f t="shared" si="71"/>
        <v>0.40918238993710693</v>
      </c>
      <c r="C4601">
        <v>1.077626E-4</v>
      </c>
      <c r="E4601">
        <v>0.40918238993710693</v>
      </c>
      <c r="F4601">
        <v>0.38204402500000001</v>
      </c>
      <c r="G4601">
        <v>0.70037735849056593</v>
      </c>
    </row>
    <row r="4602" spans="1:7" x14ac:dyDescent="0.25">
      <c r="A4602">
        <v>4593</v>
      </c>
      <c r="B4602" s="21">
        <f t="shared" si="71"/>
        <v>0.57459119496855349</v>
      </c>
      <c r="C4602">
        <v>1.1882340000000001E-4</v>
      </c>
      <c r="E4602">
        <v>0.57459119496855349</v>
      </c>
      <c r="F4602">
        <v>0.44679245299999998</v>
      </c>
      <c r="G4602">
        <v>0.76103773584905654</v>
      </c>
    </row>
    <row r="4603" spans="1:7" x14ac:dyDescent="0.25">
      <c r="A4603">
        <v>4594</v>
      </c>
      <c r="B4603" s="21">
        <f t="shared" si="71"/>
        <v>0.68855345911949684</v>
      </c>
      <c r="C4603">
        <v>1.2657740000000001E-4</v>
      </c>
      <c r="E4603">
        <v>0.68855345911949684</v>
      </c>
      <c r="F4603">
        <v>0.52580188699999997</v>
      </c>
      <c r="G4603">
        <v>0.77597484276729556</v>
      </c>
    </row>
    <row r="4604" spans="1:7" x14ac:dyDescent="0.25">
      <c r="A4604">
        <v>4595</v>
      </c>
      <c r="B4604" s="21">
        <f t="shared" si="71"/>
        <v>0.75933962264150934</v>
      </c>
      <c r="C4604">
        <v>1.2820719999999999E-4</v>
      </c>
      <c r="E4604">
        <v>0.75933962264150934</v>
      </c>
      <c r="F4604">
        <v>0.57998427699999999</v>
      </c>
      <c r="G4604">
        <v>0.78468553459119506</v>
      </c>
    </row>
    <row r="4605" spans="1:7" x14ac:dyDescent="0.25">
      <c r="A4605">
        <v>4596</v>
      </c>
      <c r="B4605" s="21">
        <f t="shared" si="71"/>
        <v>0.77849056603773581</v>
      </c>
      <c r="C4605">
        <v>1.291792E-4</v>
      </c>
      <c r="E4605">
        <v>0.77849056603773581</v>
      </c>
      <c r="F4605">
        <v>0.59710691800000004</v>
      </c>
      <c r="G4605">
        <v>0.7787735849056604</v>
      </c>
    </row>
    <row r="4606" spans="1:7" x14ac:dyDescent="0.25">
      <c r="A4606">
        <v>4597</v>
      </c>
      <c r="B4606" s="21">
        <f t="shared" si="71"/>
        <v>0.75842767295597491</v>
      </c>
      <c r="C4606">
        <v>1.299986E-4</v>
      </c>
      <c r="E4606">
        <v>0.75842767295597491</v>
      </c>
      <c r="F4606">
        <v>0.58122641500000005</v>
      </c>
      <c r="G4606">
        <v>0.76984276729559742</v>
      </c>
    </row>
    <row r="4607" spans="1:7" x14ac:dyDescent="0.25">
      <c r="A4607">
        <v>4598</v>
      </c>
      <c r="B4607" s="21">
        <f t="shared" si="71"/>
        <v>0.70037735849056593</v>
      </c>
      <c r="C4607">
        <v>1.268819E-4</v>
      </c>
      <c r="E4607">
        <v>0.70037735849056593</v>
      </c>
      <c r="F4607">
        <v>0.53448113200000003</v>
      </c>
      <c r="G4607">
        <v>0.75801886792452833</v>
      </c>
    </row>
    <row r="4608" spans="1:7" x14ac:dyDescent="0.25">
      <c r="A4608">
        <v>4599</v>
      </c>
      <c r="B4608" s="21">
        <f t="shared" si="71"/>
        <v>0.59820754716981128</v>
      </c>
      <c r="C4608">
        <v>1.262817E-4</v>
      </c>
      <c r="E4608">
        <v>0.59820754716981128</v>
      </c>
      <c r="F4608">
        <v>0.45860062899999998</v>
      </c>
      <c r="G4608">
        <v>0.73716981132075465</v>
      </c>
    </row>
    <row r="4609" spans="1:7" x14ac:dyDescent="0.25">
      <c r="A4609">
        <v>4600</v>
      </c>
      <c r="B4609" s="21">
        <f t="shared" si="71"/>
        <v>0.46735849056603773</v>
      </c>
      <c r="C4609">
        <v>1.254638E-4</v>
      </c>
      <c r="E4609">
        <v>0.46735849056603773</v>
      </c>
      <c r="F4609">
        <v>0.37466981100000002</v>
      </c>
      <c r="G4609">
        <v>0.71858490566037736</v>
      </c>
    </row>
    <row r="4610" spans="1:7" x14ac:dyDescent="0.25">
      <c r="A4610">
        <v>4601</v>
      </c>
      <c r="B4610" s="21">
        <f t="shared" si="71"/>
        <v>0.29130817610062892</v>
      </c>
      <c r="C4610">
        <v>1.259527E-4</v>
      </c>
      <c r="E4610">
        <v>0.29130817610062892</v>
      </c>
      <c r="F4610">
        <v>0.33512578599999998</v>
      </c>
      <c r="G4610">
        <v>0.63748427672955976</v>
      </c>
    </row>
    <row r="4611" spans="1:7" x14ac:dyDescent="0.25">
      <c r="A4611">
        <v>4602</v>
      </c>
      <c r="B4611" s="21">
        <f t="shared" si="71"/>
        <v>0.12495911949685534</v>
      </c>
      <c r="C4611">
        <v>1.2722419999999999E-4</v>
      </c>
      <c r="E4611">
        <v>0.12495911949685534</v>
      </c>
      <c r="F4611">
        <v>0.24168239</v>
      </c>
      <c r="G4611">
        <v>0.47776729559748427</v>
      </c>
    </row>
    <row r="4612" spans="1:7" x14ac:dyDescent="0.25">
      <c r="A4612">
        <v>4603</v>
      </c>
      <c r="B4612" s="21">
        <f t="shared" si="71"/>
        <v>4.8833333333333333E-2</v>
      </c>
      <c r="C4612">
        <v>1.3389830000000002E-4</v>
      </c>
      <c r="E4612">
        <v>4.8833333333333333E-2</v>
      </c>
      <c r="F4612">
        <v>0.102397799</v>
      </c>
      <c r="G4612">
        <v>0.19987421383647799</v>
      </c>
    </row>
    <row r="4613" spans="1:7" x14ac:dyDescent="0.25">
      <c r="A4613">
        <v>4604</v>
      </c>
      <c r="B4613" s="21">
        <f t="shared" si="71"/>
        <v>0</v>
      </c>
      <c r="C4613">
        <v>1.3509789999999999E-4</v>
      </c>
      <c r="E4613">
        <v>0</v>
      </c>
      <c r="F4613">
        <v>3.6544000000000002E-4</v>
      </c>
      <c r="G4613">
        <v>0</v>
      </c>
    </row>
    <row r="4614" spans="1:7" x14ac:dyDescent="0.25">
      <c r="A4614">
        <v>4605</v>
      </c>
      <c r="B4614" s="21">
        <f t="shared" ref="B4614:B4677" si="72">IF(rodzaj=$E$6,E4614,IF(rodzaj=$F$6,F4614,G4614))</f>
        <v>0</v>
      </c>
      <c r="C4614">
        <v>1.3317959999999999E-4</v>
      </c>
      <c r="E4614">
        <v>0</v>
      </c>
      <c r="F4614">
        <v>0</v>
      </c>
      <c r="G4614">
        <v>0</v>
      </c>
    </row>
    <row r="4615" spans="1:7" x14ac:dyDescent="0.25">
      <c r="A4615">
        <v>4606</v>
      </c>
      <c r="B4615" s="21">
        <f t="shared" si="72"/>
        <v>0</v>
      </c>
      <c r="C4615">
        <v>1.185396E-4</v>
      </c>
      <c r="E4615">
        <v>0</v>
      </c>
      <c r="F4615">
        <v>0</v>
      </c>
      <c r="G4615">
        <v>0</v>
      </c>
    </row>
    <row r="4616" spans="1:7" x14ac:dyDescent="0.25">
      <c r="A4616">
        <v>4607</v>
      </c>
      <c r="B4616" s="21">
        <f t="shared" si="72"/>
        <v>0</v>
      </c>
      <c r="C4616">
        <v>9.3491699999999998E-5</v>
      </c>
      <c r="E4616">
        <v>0</v>
      </c>
      <c r="F4616">
        <v>0</v>
      </c>
      <c r="G4616">
        <v>0</v>
      </c>
    </row>
    <row r="4617" spans="1:7" x14ac:dyDescent="0.25">
      <c r="A4617">
        <v>4608</v>
      </c>
      <c r="B4617" s="21">
        <f t="shared" si="72"/>
        <v>0</v>
      </c>
      <c r="C4617">
        <v>7.6076500000000003E-5</v>
      </c>
      <c r="E4617">
        <v>0</v>
      </c>
      <c r="F4617">
        <v>0</v>
      </c>
      <c r="G4617">
        <v>0</v>
      </c>
    </row>
    <row r="4618" spans="1:7" x14ac:dyDescent="0.25">
      <c r="A4618">
        <v>4609</v>
      </c>
      <c r="B4618" s="21">
        <f t="shared" si="72"/>
        <v>0</v>
      </c>
      <c r="C4618">
        <v>6.3891200000000002E-5</v>
      </c>
      <c r="E4618">
        <v>0</v>
      </c>
      <c r="F4618">
        <v>0</v>
      </c>
      <c r="G4618">
        <v>0</v>
      </c>
    </row>
    <row r="4619" spans="1:7" x14ac:dyDescent="0.25">
      <c r="A4619">
        <v>4610</v>
      </c>
      <c r="B4619" s="21">
        <f t="shared" si="72"/>
        <v>0</v>
      </c>
      <c r="C4619">
        <v>5.6740899999999997E-5</v>
      </c>
      <c r="E4619">
        <v>0</v>
      </c>
      <c r="F4619">
        <v>0</v>
      </c>
      <c r="G4619">
        <v>0</v>
      </c>
    </row>
    <row r="4620" spans="1:7" x14ac:dyDescent="0.25">
      <c r="A4620">
        <v>4611</v>
      </c>
      <c r="B4620" s="21">
        <f t="shared" si="72"/>
        <v>0</v>
      </c>
      <c r="C4620">
        <v>5.4485599999999999E-5</v>
      </c>
      <c r="E4620">
        <v>0</v>
      </c>
      <c r="F4620">
        <v>0</v>
      </c>
      <c r="G4620">
        <v>0</v>
      </c>
    </row>
    <row r="4621" spans="1:7" x14ac:dyDescent="0.25">
      <c r="A4621">
        <v>4612</v>
      </c>
      <c r="B4621" s="21">
        <f t="shared" si="72"/>
        <v>0</v>
      </c>
      <c r="C4621">
        <v>5.5246999999999995E-5</v>
      </c>
      <c r="E4621">
        <v>0</v>
      </c>
      <c r="F4621">
        <v>0</v>
      </c>
      <c r="G4621">
        <v>0</v>
      </c>
    </row>
    <row r="4622" spans="1:7" x14ac:dyDescent="0.25">
      <c r="A4622">
        <v>4613</v>
      </c>
      <c r="B4622" s="21">
        <f t="shared" si="72"/>
        <v>2.9679559748427672E-2</v>
      </c>
      <c r="C4622">
        <v>6.2165300000000006E-5</v>
      </c>
      <c r="E4622">
        <v>2.9679559748427672E-2</v>
      </c>
      <c r="F4622">
        <v>6.5066038000000007E-2</v>
      </c>
      <c r="G4622">
        <v>0.1375943396226415</v>
      </c>
    </row>
    <row r="4623" spans="1:7" x14ac:dyDescent="0.25">
      <c r="A4623">
        <v>4614</v>
      </c>
      <c r="B4623" s="21">
        <f t="shared" si="72"/>
        <v>7.7418238993710697E-2</v>
      </c>
      <c r="C4623">
        <v>7.4546200000000001E-5</v>
      </c>
      <c r="E4623">
        <v>7.7418238993710697E-2</v>
      </c>
      <c r="F4623">
        <v>0.211320755</v>
      </c>
      <c r="G4623">
        <v>0.43720125786163522</v>
      </c>
    </row>
    <row r="4624" spans="1:7" x14ac:dyDescent="0.25">
      <c r="A4624">
        <v>4615</v>
      </c>
      <c r="B4624" s="21">
        <f t="shared" si="72"/>
        <v>0.24082704402515726</v>
      </c>
      <c r="C4624">
        <v>8.9498799999999991E-5</v>
      </c>
      <c r="E4624">
        <v>0.24082704402515726</v>
      </c>
      <c r="F4624">
        <v>0.33312893100000002</v>
      </c>
      <c r="G4624">
        <v>0.66915094339622649</v>
      </c>
    </row>
    <row r="4625" spans="1:7" x14ac:dyDescent="0.25">
      <c r="A4625">
        <v>4616</v>
      </c>
      <c r="B4625" s="21">
        <f t="shared" si="72"/>
        <v>0.43493710691823895</v>
      </c>
      <c r="C4625">
        <v>1.063494E-4</v>
      </c>
      <c r="E4625">
        <v>0.43493710691823895</v>
      </c>
      <c r="F4625">
        <v>0.39443396200000003</v>
      </c>
      <c r="G4625">
        <v>0.76</v>
      </c>
    </row>
    <row r="4626" spans="1:7" x14ac:dyDescent="0.25">
      <c r="A4626">
        <v>4617</v>
      </c>
      <c r="B4626" s="21">
        <f t="shared" si="72"/>
        <v>0.58842767295597487</v>
      </c>
      <c r="C4626">
        <v>1.2031349999999999E-4</v>
      </c>
      <c r="E4626">
        <v>0.58842767295597487</v>
      </c>
      <c r="F4626">
        <v>0.452641509</v>
      </c>
      <c r="G4626">
        <v>0.77641509433962264</v>
      </c>
    </row>
    <row r="4627" spans="1:7" x14ac:dyDescent="0.25">
      <c r="A4627">
        <v>4618</v>
      </c>
      <c r="B4627" s="21">
        <f t="shared" si="72"/>
        <v>0.69440251572327039</v>
      </c>
      <c r="C4627">
        <v>1.2584749999999998E-4</v>
      </c>
      <c r="E4627">
        <v>0.69440251572327039</v>
      </c>
      <c r="F4627">
        <v>0.52753144699999999</v>
      </c>
      <c r="G4627">
        <v>0.78128930817610065</v>
      </c>
    </row>
    <row r="4628" spans="1:7" x14ac:dyDescent="0.25">
      <c r="A4628">
        <v>4619</v>
      </c>
      <c r="B4628" s="21">
        <f t="shared" si="72"/>
        <v>0.75349056603773579</v>
      </c>
      <c r="C4628">
        <v>1.2865049999999999E-4</v>
      </c>
      <c r="E4628">
        <v>0.75349056603773579</v>
      </c>
      <c r="F4628">
        <v>0.57589622600000001</v>
      </c>
      <c r="G4628">
        <v>0.77814465408805034</v>
      </c>
    </row>
    <row r="4629" spans="1:7" x14ac:dyDescent="0.25">
      <c r="A4629">
        <v>4620</v>
      </c>
      <c r="B4629" s="21">
        <f t="shared" si="72"/>
        <v>0.76971698113207543</v>
      </c>
      <c r="C4629">
        <v>1.2494709999999999E-4</v>
      </c>
      <c r="E4629">
        <v>0.76971698113207543</v>
      </c>
      <c r="F4629">
        <v>0.59174528299999996</v>
      </c>
      <c r="G4629">
        <v>0.76996855345911952</v>
      </c>
    </row>
    <row r="4630" spans="1:7" x14ac:dyDescent="0.25">
      <c r="A4630">
        <v>4621</v>
      </c>
      <c r="B4630" s="21">
        <f t="shared" si="72"/>
        <v>0.75062893081761006</v>
      </c>
      <c r="C4630">
        <v>1.190898E-4</v>
      </c>
      <c r="E4630">
        <v>0.75062893081761006</v>
      </c>
      <c r="F4630">
        <v>0.57581760999999998</v>
      </c>
      <c r="G4630">
        <v>0.76163522012578622</v>
      </c>
    </row>
    <row r="4631" spans="1:7" x14ac:dyDescent="0.25">
      <c r="A4631">
        <v>4622</v>
      </c>
      <c r="B4631" s="21">
        <f t="shared" si="72"/>
        <v>0.69455974842767287</v>
      </c>
      <c r="C4631">
        <v>1.1095899999999999E-4</v>
      </c>
      <c r="E4631">
        <v>0.69455974842767287</v>
      </c>
      <c r="F4631">
        <v>0.52927672999999997</v>
      </c>
      <c r="G4631">
        <v>0.75072327044025167</v>
      </c>
    </row>
    <row r="4632" spans="1:7" x14ac:dyDescent="0.25">
      <c r="A4632">
        <v>4623</v>
      </c>
      <c r="B4632" s="21">
        <f t="shared" si="72"/>
        <v>0.5979874213836478</v>
      </c>
      <c r="C4632">
        <v>1.051978E-4</v>
      </c>
      <c r="E4632">
        <v>0.5979874213836478</v>
      </c>
      <c r="F4632">
        <v>0.45724842799999998</v>
      </c>
      <c r="G4632">
        <v>0.73352201257861638</v>
      </c>
    </row>
    <row r="4633" spans="1:7" x14ac:dyDescent="0.25">
      <c r="A4633">
        <v>4624</v>
      </c>
      <c r="B4633" s="21">
        <f t="shared" si="72"/>
        <v>0.46295597484276729</v>
      </c>
      <c r="C4633">
        <v>1.025686E-4</v>
      </c>
      <c r="E4633">
        <v>0.46295597484276729</v>
      </c>
      <c r="F4633">
        <v>0.36822326999999999</v>
      </c>
      <c r="G4633">
        <v>0.71069182389937102</v>
      </c>
    </row>
    <row r="4634" spans="1:7" x14ac:dyDescent="0.25">
      <c r="A4634">
        <v>4625</v>
      </c>
      <c r="B4634" s="21">
        <f t="shared" si="72"/>
        <v>0.28871383647798743</v>
      </c>
      <c r="C4634">
        <v>1.054171E-4</v>
      </c>
      <c r="E4634">
        <v>0.28871383647798743</v>
      </c>
      <c r="F4634">
        <v>0.33135220100000001</v>
      </c>
      <c r="G4634">
        <v>0.63691823899371069</v>
      </c>
    </row>
    <row r="4635" spans="1:7" x14ac:dyDescent="0.25">
      <c r="A4635">
        <v>4626</v>
      </c>
      <c r="B4635" s="21">
        <f t="shared" si="72"/>
        <v>0.12223270440251571</v>
      </c>
      <c r="C4635">
        <v>1.059859E-4</v>
      </c>
      <c r="E4635">
        <v>0.12223270440251571</v>
      </c>
      <c r="F4635">
        <v>0.24073899400000001</v>
      </c>
      <c r="G4635">
        <v>0.4813836477987421</v>
      </c>
    </row>
    <row r="4636" spans="1:7" x14ac:dyDescent="0.25">
      <c r="A4636">
        <v>4627</v>
      </c>
      <c r="B4636" s="21">
        <f t="shared" si="72"/>
        <v>4.733018867924528E-2</v>
      </c>
      <c r="C4636">
        <v>1.150497E-4</v>
      </c>
      <c r="E4636">
        <v>4.733018867924528E-2</v>
      </c>
      <c r="F4636">
        <v>9.9477987000000004E-2</v>
      </c>
      <c r="G4636">
        <v>0.19451257861635218</v>
      </c>
    </row>
    <row r="4637" spans="1:7" x14ac:dyDescent="0.25">
      <c r="A4637">
        <v>4628</v>
      </c>
      <c r="B4637" s="21">
        <f t="shared" si="72"/>
        <v>0</v>
      </c>
      <c r="C4637">
        <v>1.2471450000000001E-4</v>
      </c>
      <c r="E4637">
        <v>0</v>
      </c>
      <c r="F4637">
        <v>3.7833300000000001E-4</v>
      </c>
      <c r="G4637">
        <v>0</v>
      </c>
    </row>
    <row r="4638" spans="1:7" x14ac:dyDescent="0.25">
      <c r="A4638">
        <v>4629</v>
      </c>
      <c r="B4638" s="21">
        <f t="shared" si="72"/>
        <v>0</v>
      </c>
      <c r="C4638">
        <v>1.2554910000000001E-4</v>
      </c>
      <c r="E4638">
        <v>0</v>
      </c>
      <c r="F4638">
        <v>0</v>
      </c>
      <c r="G4638">
        <v>0</v>
      </c>
    </row>
    <row r="4639" spans="1:7" x14ac:dyDescent="0.25">
      <c r="A4639">
        <v>4630</v>
      </c>
      <c r="B4639" s="21">
        <f t="shared" si="72"/>
        <v>0</v>
      </c>
      <c r="C4639">
        <v>1.0821440000000001E-4</v>
      </c>
      <c r="E4639">
        <v>0</v>
      </c>
      <c r="F4639">
        <v>0</v>
      </c>
      <c r="G4639">
        <v>0</v>
      </c>
    </row>
    <row r="4640" spans="1:7" x14ac:dyDescent="0.25">
      <c r="A4640">
        <v>4631</v>
      </c>
      <c r="B4640" s="21">
        <f t="shared" si="72"/>
        <v>0</v>
      </c>
      <c r="C4640">
        <v>8.4080799999999996E-5</v>
      </c>
      <c r="E4640">
        <v>0</v>
      </c>
      <c r="F4640">
        <v>0</v>
      </c>
      <c r="G4640">
        <v>0</v>
      </c>
    </row>
    <row r="4641" spans="1:7" x14ac:dyDescent="0.25">
      <c r="A4641">
        <v>4632</v>
      </c>
      <c r="B4641" s="21">
        <f t="shared" si="72"/>
        <v>0</v>
      </c>
      <c r="C4641">
        <v>6.5830299999999992E-5</v>
      </c>
      <c r="E4641">
        <v>0</v>
      </c>
      <c r="F4641">
        <v>0</v>
      </c>
      <c r="G4641">
        <v>0</v>
      </c>
    </row>
    <row r="4642" spans="1:7" x14ac:dyDescent="0.25">
      <c r="A4642">
        <v>4633</v>
      </c>
      <c r="B4642" s="21">
        <f t="shared" si="72"/>
        <v>0</v>
      </c>
      <c r="C4642">
        <v>5.6414200000000006E-5</v>
      </c>
      <c r="E4642">
        <v>0</v>
      </c>
      <c r="F4642">
        <v>0</v>
      </c>
      <c r="G4642">
        <v>0</v>
      </c>
    </row>
    <row r="4643" spans="1:7" x14ac:dyDescent="0.25">
      <c r="A4643">
        <v>4634</v>
      </c>
      <c r="B4643" s="21">
        <f t="shared" si="72"/>
        <v>0</v>
      </c>
      <c r="C4643">
        <v>5.2132799999999997E-5</v>
      </c>
      <c r="E4643">
        <v>0</v>
      </c>
      <c r="F4643">
        <v>0</v>
      </c>
      <c r="G4643">
        <v>0</v>
      </c>
    </row>
    <row r="4644" spans="1:7" x14ac:dyDescent="0.25">
      <c r="A4644">
        <v>4635</v>
      </c>
      <c r="B4644" s="21">
        <f t="shared" si="72"/>
        <v>0</v>
      </c>
      <c r="C4644">
        <v>5.1472300000000005E-5</v>
      </c>
      <c r="E4644">
        <v>0</v>
      </c>
      <c r="F4644">
        <v>0</v>
      </c>
      <c r="G4644">
        <v>0</v>
      </c>
    </row>
    <row r="4645" spans="1:7" x14ac:dyDescent="0.25">
      <c r="A4645">
        <v>4636</v>
      </c>
      <c r="B4645" s="21">
        <f t="shared" si="72"/>
        <v>0</v>
      </c>
      <c r="C4645">
        <v>5.63898E-5</v>
      </c>
      <c r="E4645">
        <v>0</v>
      </c>
      <c r="F4645">
        <v>0</v>
      </c>
      <c r="G4645">
        <v>0</v>
      </c>
    </row>
    <row r="4646" spans="1:7" x14ac:dyDescent="0.25">
      <c r="A4646">
        <v>4637</v>
      </c>
      <c r="B4646" s="21">
        <f t="shared" si="72"/>
        <v>2.6642452830188679E-2</v>
      </c>
      <c r="C4646">
        <v>6.6292199999999995E-5</v>
      </c>
      <c r="E4646">
        <v>2.6642452830188679E-2</v>
      </c>
      <c r="F4646">
        <v>4.7833332999999999E-2</v>
      </c>
      <c r="G4646">
        <v>8.5327044025157228E-2</v>
      </c>
    </row>
    <row r="4647" spans="1:7" x14ac:dyDescent="0.25">
      <c r="A4647">
        <v>4638</v>
      </c>
      <c r="B4647" s="21">
        <f t="shared" si="72"/>
        <v>8.071069182389938E-2</v>
      </c>
      <c r="C4647">
        <v>8.0384700000000003E-5</v>
      </c>
      <c r="E4647">
        <v>8.071069182389938E-2</v>
      </c>
      <c r="F4647">
        <v>0.18905660399999999</v>
      </c>
      <c r="G4647">
        <v>0.36877358490566037</v>
      </c>
    </row>
    <row r="4648" spans="1:7" x14ac:dyDescent="0.25">
      <c r="A4648">
        <v>4639</v>
      </c>
      <c r="B4648" s="21">
        <f t="shared" si="72"/>
        <v>0.22809748427672957</v>
      </c>
      <c r="C4648">
        <v>9.7586700000000005E-5</v>
      </c>
      <c r="E4648">
        <v>0.22809748427672957</v>
      </c>
      <c r="F4648">
        <v>0.31083333299999999</v>
      </c>
      <c r="G4648">
        <v>0.59440251572327041</v>
      </c>
    </row>
    <row r="4649" spans="1:7" x14ac:dyDescent="0.25">
      <c r="A4649">
        <v>4640</v>
      </c>
      <c r="B4649" s="21">
        <f t="shared" si="72"/>
        <v>0.41600628930817612</v>
      </c>
      <c r="C4649">
        <v>1.039633E-4</v>
      </c>
      <c r="E4649">
        <v>0.41600628930817612</v>
      </c>
      <c r="F4649">
        <v>0.38438679199999998</v>
      </c>
      <c r="G4649">
        <v>0.72072327044025164</v>
      </c>
    </row>
    <row r="4650" spans="1:7" x14ac:dyDescent="0.25">
      <c r="A4650">
        <v>4641</v>
      </c>
      <c r="B4650" s="21">
        <f t="shared" si="72"/>
        <v>0.57553459119496853</v>
      </c>
      <c r="C4650">
        <v>1.1267460000000001E-4</v>
      </c>
      <c r="E4650">
        <v>0.57553459119496853</v>
      </c>
      <c r="F4650">
        <v>0.44410377400000001</v>
      </c>
      <c r="G4650">
        <v>0.76301886792452833</v>
      </c>
    </row>
    <row r="4651" spans="1:7" x14ac:dyDescent="0.25">
      <c r="A4651">
        <v>4642</v>
      </c>
      <c r="B4651" s="21">
        <f t="shared" si="72"/>
        <v>0.68632075471698117</v>
      </c>
      <c r="C4651">
        <v>1.1359920000000001E-4</v>
      </c>
      <c r="E4651">
        <v>0.68632075471698117</v>
      </c>
      <c r="F4651">
        <v>0.52210691799999998</v>
      </c>
      <c r="G4651">
        <v>0.7734905660377358</v>
      </c>
    </row>
    <row r="4652" spans="1:7" x14ac:dyDescent="0.25">
      <c r="A4652">
        <v>4643</v>
      </c>
      <c r="B4652" s="21">
        <f t="shared" si="72"/>
        <v>0.7383333333333334</v>
      </c>
      <c r="C4652">
        <v>1.090214E-4</v>
      </c>
      <c r="E4652">
        <v>0.7383333333333334</v>
      </c>
      <c r="F4652">
        <v>0.56333333299999999</v>
      </c>
      <c r="G4652">
        <v>0.76311320754716971</v>
      </c>
    </row>
    <row r="4653" spans="1:7" x14ac:dyDescent="0.25">
      <c r="A4653">
        <v>4644</v>
      </c>
      <c r="B4653" s="21">
        <f t="shared" si="72"/>
        <v>0.70078616352201262</v>
      </c>
      <c r="C4653">
        <v>1.0994229999999999E-4</v>
      </c>
      <c r="E4653">
        <v>0.70078616352201262</v>
      </c>
      <c r="F4653">
        <v>0.537798742</v>
      </c>
      <c r="G4653">
        <v>0.70094339622641511</v>
      </c>
    </row>
    <row r="4654" spans="1:7" x14ac:dyDescent="0.25">
      <c r="A4654">
        <v>4645</v>
      </c>
      <c r="B4654" s="21">
        <f t="shared" si="72"/>
        <v>0.14680817610062893</v>
      </c>
      <c r="C4654">
        <v>1.086678E-4</v>
      </c>
      <c r="E4654">
        <v>0.14680817610062893</v>
      </c>
      <c r="F4654">
        <v>0.14258490600000001</v>
      </c>
      <c r="G4654">
        <v>0.14974842767295596</v>
      </c>
    </row>
    <row r="4655" spans="1:7" x14ac:dyDescent="0.25">
      <c r="A4655">
        <v>4646</v>
      </c>
      <c r="B4655" s="21">
        <f t="shared" si="72"/>
        <v>0.31028930817610062</v>
      </c>
      <c r="C4655">
        <v>1.064986E-4</v>
      </c>
      <c r="E4655">
        <v>0.31028930817610062</v>
      </c>
      <c r="F4655">
        <v>0.27847484300000003</v>
      </c>
      <c r="G4655">
        <v>0.3218238993710692</v>
      </c>
    </row>
    <row r="4656" spans="1:7" x14ac:dyDescent="0.25">
      <c r="A4656">
        <v>4647</v>
      </c>
      <c r="B4656" s="21">
        <f t="shared" si="72"/>
        <v>0.58974842767295599</v>
      </c>
      <c r="C4656">
        <v>1.0899690000000001E-4</v>
      </c>
      <c r="E4656">
        <v>0.58974842767295599</v>
      </c>
      <c r="F4656">
        <v>0.45270440299999998</v>
      </c>
      <c r="G4656">
        <v>0.7263836477987422</v>
      </c>
    </row>
    <row r="4657" spans="1:7" x14ac:dyDescent="0.25">
      <c r="A4657">
        <v>4648</v>
      </c>
      <c r="B4657" s="21">
        <f t="shared" si="72"/>
        <v>0.45238993710691822</v>
      </c>
      <c r="C4657">
        <v>1.1295769999999999E-4</v>
      </c>
      <c r="E4657">
        <v>0.45238993710691822</v>
      </c>
      <c r="F4657">
        <v>0.36556603799999998</v>
      </c>
      <c r="G4657">
        <v>0.69147798742138367</v>
      </c>
    </row>
    <row r="4658" spans="1:7" x14ac:dyDescent="0.25">
      <c r="A4658">
        <v>4649</v>
      </c>
      <c r="B4658" s="21">
        <f t="shared" si="72"/>
        <v>0.24703144654088049</v>
      </c>
      <c r="C4658">
        <v>1.13656E-4</v>
      </c>
      <c r="E4658">
        <v>0.24703144654088049</v>
      </c>
      <c r="F4658">
        <v>0.28097484299999997</v>
      </c>
      <c r="G4658">
        <v>0.4697169811320755</v>
      </c>
    </row>
    <row r="4659" spans="1:7" x14ac:dyDescent="0.25">
      <c r="A4659">
        <v>4650</v>
      </c>
      <c r="B4659" s="21">
        <f t="shared" si="72"/>
        <v>6.1437106918238997E-2</v>
      </c>
      <c r="C4659">
        <v>1.181694E-4</v>
      </c>
      <c r="E4659">
        <v>6.1437106918238997E-2</v>
      </c>
      <c r="F4659">
        <v>6.4955974999999999E-2</v>
      </c>
      <c r="G4659">
        <v>5.6311320754716981E-2</v>
      </c>
    </row>
    <row r="4660" spans="1:7" x14ac:dyDescent="0.25">
      <c r="A4660">
        <v>4651</v>
      </c>
      <c r="B4660" s="21">
        <f t="shared" si="72"/>
        <v>1.2712578616352202E-2</v>
      </c>
      <c r="C4660">
        <v>1.2549410000000001E-4</v>
      </c>
      <c r="E4660">
        <v>1.2712578616352202E-2</v>
      </c>
      <c r="F4660">
        <v>1.2251887E-2</v>
      </c>
      <c r="G4660">
        <v>2.5616352201257866E-3</v>
      </c>
    </row>
    <row r="4661" spans="1:7" x14ac:dyDescent="0.25">
      <c r="A4661">
        <v>4652</v>
      </c>
      <c r="B4661" s="21">
        <f t="shared" si="72"/>
        <v>0</v>
      </c>
      <c r="C4661">
        <v>1.3011660000000001E-4</v>
      </c>
      <c r="E4661">
        <v>0</v>
      </c>
      <c r="F4661">
        <v>0</v>
      </c>
      <c r="G4661">
        <v>0</v>
      </c>
    </row>
    <row r="4662" spans="1:7" x14ac:dyDescent="0.25">
      <c r="A4662">
        <v>4653</v>
      </c>
      <c r="B4662" s="21">
        <f t="shared" si="72"/>
        <v>0</v>
      </c>
      <c r="C4662">
        <v>1.3307139999999999E-4</v>
      </c>
      <c r="E4662">
        <v>0</v>
      </c>
      <c r="F4662">
        <v>0</v>
      </c>
      <c r="G4662">
        <v>0</v>
      </c>
    </row>
    <row r="4663" spans="1:7" x14ac:dyDescent="0.25">
      <c r="A4663">
        <v>4654</v>
      </c>
      <c r="B4663" s="21">
        <f t="shared" si="72"/>
        <v>0</v>
      </c>
      <c r="C4663">
        <v>1.1390940000000001E-4</v>
      </c>
      <c r="E4663">
        <v>0</v>
      </c>
      <c r="F4663">
        <v>0</v>
      </c>
      <c r="G4663">
        <v>0</v>
      </c>
    </row>
    <row r="4664" spans="1:7" x14ac:dyDescent="0.25">
      <c r="A4664">
        <v>4655</v>
      </c>
      <c r="B4664" s="21">
        <f t="shared" si="72"/>
        <v>0</v>
      </c>
      <c r="C4664">
        <v>8.5759499999999998E-5</v>
      </c>
      <c r="E4664">
        <v>0</v>
      </c>
      <c r="F4664">
        <v>0</v>
      </c>
      <c r="G4664">
        <v>0</v>
      </c>
    </row>
    <row r="4665" spans="1:7" x14ac:dyDescent="0.25">
      <c r="A4665">
        <v>4656</v>
      </c>
      <c r="B4665" s="21">
        <f t="shared" si="72"/>
        <v>0</v>
      </c>
      <c r="C4665">
        <v>6.6345499999999997E-5</v>
      </c>
      <c r="E4665">
        <v>0</v>
      </c>
      <c r="F4665">
        <v>0</v>
      </c>
      <c r="G4665">
        <v>0</v>
      </c>
    </row>
    <row r="4666" spans="1:7" x14ac:dyDescent="0.25">
      <c r="A4666">
        <v>4657</v>
      </c>
      <c r="B4666" s="21">
        <f t="shared" si="72"/>
        <v>0</v>
      </c>
      <c r="C4666">
        <v>5.6255899999999998E-5</v>
      </c>
      <c r="E4666">
        <v>0</v>
      </c>
      <c r="F4666">
        <v>0</v>
      </c>
      <c r="G4666">
        <v>0</v>
      </c>
    </row>
    <row r="4667" spans="1:7" x14ac:dyDescent="0.25">
      <c r="A4667">
        <v>4658</v>
      </c>
      <c r="B4667" s="21">
        <f t="shared" si="72"/>
        <v>0</v>
      </c>
      <c r="C4667">
        <v>5.2036500000000002E-5</v>
      </c>
      <c r="E4667">
        <v>0</v>
      </c>
      <c r="F4667">
        <v>0</v>
      </c>
      <c r="G4667">
        <v>0</v>
      </c>
    </row>
    <row r="4668" spans="1:7" x14ac:dyDescent="0.25">
      <c r="A4668">
        <v>4659</v>
      </c>
      <c r="B4668" s="21">
        <f t="shared" si="72"/>
        <v>0</v>
      </c>
      <c r="C4668">
        <v>5.13E-5</v>
      </c>
      <c r="E4668">
        <v>0</v>
      </c>
      <c r="F4668">
        <v>0</v>
      </c>
      <c r="G4668">
        <v>0</v>
      </c>
    </row>
    <row r="4669" spans="1:7" x14ac:dyDescent="0.25">
      <c r="A4669">
        <v>4660</v>
      </c>
      <c r="B4669" s="21">
        <f t="shared" si="72"/>
        <v>0</v>
      </c>
      <c r="C4669">
        <v>5.6619900000000003E-5</v>
      </c>
      <c r="E4669">
        <v>0</v>
      </c>
      <c r="F4669">
        <v>0</v>
      </c>
      <c r="G4669">
        <v>0</v>
      </c>
    </row>
    <row r="4670" spans="1:7" x14ac:dyDescent="0.25">
      <c r="A4670">
        <v>4661</v>
      </c>
      <c r="B4670" s="21">
        <f t="shared" si="72"/>
        <v>6.912578616352201E-3</v>
      </c>
      <c r="C4670">
        <v>6.82693E-5</v>
      </c>
      <c r="E4670">
        <v>6.912578616352201E-3</v>
      </c>
      <c r="F4670">
        <v>6.7591190000000001E-3</v>
      </c>
      <c r="G4670">
        <v>0</v>
      </c>
    </row>
    <row r="4671" spans="1:7" x14ac:dyDescent="0.25">
      <c r="A4671">
        <v>4662</v>
      </c>
      <c r="B4671" s="21">
        <f t="shared" si="72"/>
        <v>7.8679245283018867E-2</v>
      </c>
      <c r="C4671">
        <v>8.2389999999999989E-5</v>
      </c>
      <c r="E4671">
        <v>7.8679245283018867E-2</v>
      </c>
      <c r="F4671">
        <v>0.125595912</v>
      </c>
      <c r="G4671">
        <v>0.19130188679245283</v>
      </c>
    </row>
    <row r="4672" spans="1:7" x14ac:dyDescent="0.25">
      <c r="A4672">
        <v>4663</v>
      </c>
      <c r="B4672" s="21">
        <f t="shared" si="72"/>
        <v>0.22051572327044025</v>
      </c>
      <c r="C4672">
        <v>9.7565200000000006E-5</v>
      </c>
      <c r="E4672">
        <v>0.22051572327044025</v>
      </c>
      <c r="F4672">
        <v>0.29816037699999998</v>
      </c>
      <c r="G4672">
        <v>0.55930817610062888</v>
      </c>
    </row>
    <row r="4673" spans="1:7" x14ac:dyDescent="0.25">
      <c r="A4673">
        <v>4664</v>
      </c>
      <c r="B4673" s="21">
        <f t="shared" si="72"/>
        <v>0.40336477987421387</v>
      </c>
      <c r="C4673">
        <v>1.073377E-4</v>
      </c>
      <c r="E4673">
        <v>0.40336477987421387</v>
      </c>
      <c r="F4673">
        <v>0.37484276700000002</v>
      </c>
      <c r="G4673">
        <v>0.69462264150943398</v>
      </c>
    </row>
    <row r="4674" spans="1:7" x14ac:dyDescent="0.25">
      <c r="A4674">
        <v>4665</v>
      </c>
      <c r="B4674" s="21">
        <f t="shared" si="72"/>
        <v>0.56405660377358491</v>
      </c>
      <c r="C4674">
        <v>1.133424E-4</v>
      </c>
      <c r="E4674">
        <v>0.56405660377358491</v>
      </c>
      <c r="F4674">
        <v>0.43515723299999998</v>
      </c>
      <c r="G4674">
        <v>0.74729559748427676</v>
      </c>
    </row>
    <row r="4675" spans="1:7" x14ac:dyDescent="0.25">
      <c r="A4675">
        <v>4666</v>
      </c>
      <c r="B4675" s="21">
        <f t="shared" si="72"/>
        <v>0.67484276729559745</v>
      </c>
      <c r="C4675">
        <v>1.11161E-4</v>
      </c>
      <c r="E4675">
        <v>0.67484276729559745</v>
      </c>
      <c r="F4675">
        <v>0.51298742100000005</v>
      </c>
      <c r="G4675">
        <v>0.76037735849056609</v>
      </c>
    </row>
    <row r="4676" spans="1:7" x14ac:dyDescent="0.25">
      <c r="A4676">
        <v>4667</v>
      </c>
      <c r="B4676" s="21">
        <f t="shared" si="72"/>
        <v>0.73940251572327054</v>
      </c>
      <c r="C4676">
        <v>1.1082460000000001E-4</v>
      </c>
      <c r="E4676">
        <v>0.73940251572327054</v>
      </c>
      <c r="F4676">
        <v>0.56347484299999995</v>
      </c>
      <c r="G4676">
        <v>0.76396226415094337</v>
      </c>
    </row>
    <row r="4677" spans="1:7" x14ac:dyDescent="0.25">
      <c r="A4677">
        <v>4668</v>
      </c>
      <c r="B4677" s="21">
        <f t="shared" si="72"/>
        <v>0.75908805031446547</v>
      </c>
      <c r="C4677">
        <v>1.0950310000000001E-4</v>
      </c>
      <c r="E4677">
        <v>0.75908805031446547</v>
      </c>
      <c r="F4677">
        <v>0.58141509400000002</v>
      </c>
      <c r="G4677">
        <v>0.75930817610062895</v>
      </c>
    </row>
    <row r="4678" spans="1:7" x14ac:dyDescent="0.25">
      <c r="A4678">
        <v>4669</v>
      </c>
      <c r="B4678" s="21">
        <f t="shared" ref="B4678:B4741" si="73">IF(rodzaj=$E$6,E4678,IF(rodzaj=$F$6,F4678,G4678))</f>
        <v>0.69959119496855338</v>
      </c>
      <c r="C4678">
        <v>1.07725E-4</v>
      </c>
      <c r="E4678">
        <v>0.69959119496855338</v>
      </c>
      <c r="F4678">
        <v>0.53463836499999995</v>
      </c>
      <c r="G4678">
        <v>0.70993710691823897</v>
      </c>
    </row>
    <row r="4679" spans="1:7" x14ac:dyDescent="0.25">
      <c r="A4679">
        <v>4670</v>
      </c>
      <c r="B4679" s="21">
        <f t="shared" si="73"/>
        <v>0.63745283018867926</v>
      </c>
      <c r="C4679">
        <v>1.0683149999999999E-4</v>
      </c>
      <c r="E4679">
        <v>0.63745283018867926</v>
      </c>
      <c r="F4679">
        <v>0.48811320800000002</v>
      </c>
      <c r="G4679">
        <v>0.69006289308176105</v>
      </c>
    </row>
    <row r="4680" spans="1:7" x14ac:dyDescent="0.25">
      <c r="A4680">
        <v>4671</v>
      </c>
      <c r="B4680" s="21">
        <f t="shared" si="73"/>
        <v>0.53814465408805034</v>
      </c>
      <c r="C4680">
        <v>1.0626219999999999E-4</v>
      </c>
      <c r="E4680">
        <v>0.53814465408805034</v>
      </c>
      <c r="F4680">
        <v>0.41990566000000001</v>
      </c>
      <c r="G4680">
        <v>0.65896226415094339</v>
      </c>
    </row>
    <row r="4681" spans="1:7" x14ac:dyDescent="0.25">
      <c r="A4681">
        <v>4672</v>
      </c>
      <c r="B4681" s="21">
        <f t="shared" si="73"/>
        <v>0.45355345911949685</v>
      </c>
      <c r="C4681">
        <v>1.08758E-4</v>
      </c>
      <c r="E4681">
        <v>0.45355345911949685</v>
      </c>
      <c r="F4681">
        <v>0.36169811299999999</v>
      </c>
      <c r="G4681">
        <v>0.69433962264150939</v>
      </c>
    </row>
    <row r="4682" spans="1:7" x14ac:dyDescent="0.25">
      <c r="A4682">
        <v>4673</v>
      </c>
      <c r="B4682" s="21">
        <f t="shared" si="73"/>
        <v>0.27897169811320754</v>
      </c>
      <c r="C4682">
        <v>1.122796E-4</v>
      </c>
      <c r="E4682">
        <v>0.27897169811320754</v>
      </c>
      <c r="F4682">
        <v>0.32058176100000002</v>
      </c>
      <c r="G4682">
        <v>0.60449685534591191</v>
      </c>
    </row>
    <row r="4683" spans="1:7" x14ac:dyDescent="0.25">
      <c r="A4683">
        <v>4674</v>
      </c>
      <c r="B4683" s="21">
        <f t="shared" si="73"/>
        <v>0.12052830188679245</v>
      </c>
      <c r="C4683">
        <v>1.1676239999999999E-4</v>
      </c>
      <c r="E4683">
        <v>0.12052830188679245</v>
      </c>
      <c r="F4683">
        <v>0.22506289300000001</v>
      </c>
      <c r="G4683">
        <v>0.43591194968553459</v>
      </c>
    </row>
    <row r="4684" spans="1:7" x14ac:dyDescent="0.25">
      <c r="A4684">
        <v>4675</v>
      </c>
      <c r="B4684" s="21">
        <f t="shared" si="73"/>
        <v>4.5660377358490566E-2</v>
      </c>
      <c r="C4684">
        <v>1.2114770000000001E-4</v>
      </c>
      <c r="E4684">
        <v>4.5660377358490566E-2</v>
      </c>
      <c r="F4684">
        <v>9.0122642000000003E-2</v>
      </c>
      <c r="G4684">
        <v>0.16985534591194967</v>
      </c>
    </row>
    <row r="4685" spans="1:7" x14ac:dyDescent="0.25">
      <c r="A4685">
        <v>4676</v>
      </c>
      <c r="B4685" s="21">
        <f t="shared" si="73"/>
        <v>0</v>
      </c>
      <c r="C4685">
        <v>1.3062699999999999E-4</v>
      </c>
      <c r="E4685">
        <v>0</v>
      </c>
      <c r="F4685">
        <v>0</v>
      </c>
      <c r="G4685">
        <v>0</v>
      </c>
    </row>
    <row r="4686" spans="1:7" x14ac:dyDescent="0.25">
      <c r="A4686">
        <v>4677</v>
      </c>
      <c r="B4686" s="21">
        <f t="shared" si="73"/>
        <v>0</v>
      </c>
      <c r="C4686">
        <v>1.364166E-4</v>
      </c>
      <c r="E4686">
        <v>0</v>
      </c>
      <c r="F4686">
        <v>0</v>
      </c>
      <c r="G4686">
        <v>0</v>
      </c>
    </row>
    <row r="4687" spans="1:7" x14ac:dyDescent="0.25">
      <c r="A4687">
        <v>4678</v>
      </c>
      <c r="B4687" s="21">
        <f t="shared" si="73"/>
        <v>0</v>
      </c>
      <c r="C4687">
        <v>1.153051E-4</v>
      </c>
      <c r="E4687">
        <v>0</v>
      </c>
      <c r="F4687">
        <v>0</v>
      </c>
      <c r="G4687">
        <v>0</v>
      </c>
    </row>
    <row r="4688" spans="1:7" x14ac:dyDescent="0.25">
      <c r="A4688">
        <v>4679</v>
      </c>
      <c r="B4688" s="21">
        <f t="shared" si="73"/>
        <v>0</v>
      </c>
      <c r="C4688">
        <v>8.7965700000000011E-5</v>
      </c>
      <c r="E4688">
        <v>0</v>
      </c>
      <c r="F4688">
        <v>0</v>
      </c>
      <c r="G4688">
        <v>0</v>
      </c>
    </row>
    <row r="4689" spans="1:7" x14ac:dyDescent="0.25">
      <c r="A4689">
        <v>4680</v>
      </c>
      <c r="B4689" s="21">
        <f t="shared" si="73"/>
        <v>0</v>
      </c>
      <c r="C4689">
        <v>6.7579699999999993E-5</v>
      </c>
      <c r="E4689">
        <v>0</v>
      </c>
      <c r="F4689">
        <v>0</v>
      </c>
      <c r="G4689">
        <v>0</v>
      </c>
    </row>
    <row r="4690" spans="1:7" x14ac:dyDescent="0.25">
      <c r="A4690">
        <v>4681</v>
      </c>
      <c r="B4690" s="21">
        <f t="shared" si="73"/>
        <v>0</v>
      </c>
      <c r="C4690">
        <v>5.5297800000000004E-5</v>
      </c>
      <c r="E4690">
        <v>0</v>
      </c>
      <c r="F4690">
        <v>0</v>
      </c>
      <c r="G4690">
        <v>0</v>
      </c>
    </row>
    <row r="4691" spans="1:7" x14ac:dyDescent="0.25">
      <c r="A4691">
        <v>4682</v>
      </c>
      <c r="B4691" s="21">
        <f t="shared" si="73"/>
        <v>0</v>
      </c>
      <c r="C4691">
        <v>5.22982E-5</v>
      </c>
      <c r="E4691">
        <v>0</v>
      </c>
      <c r="F4691">
        <v>0</v>
      </c>
      <c r="G4691">
        <v>0</v>
      </c>
    </row>
    <row r="4692" spans="1:7" x14ac:dyDescent="0.25">
      <c r="A4692">
        <v>4683</v>
      </c>
      <c r="B4692" s="21">
        <f t="shared" si="73"/>
        <v>0</v>
      </c>
      <c r="C4692">
        <v>5.1824300000000005E-5</v>
      </c>
      <c r="E4692">
        <v>0</v>
      </c>
      <c r="F4692">
        <v>0</v>
      </c>
      <c r="G4692">
        <v>0</v>
      </c>
    </row>
    <row r="4693" spans="1:7" x14ac:dyDescent="0.25">
      <c r="A4693">
        <v>4684</v>
      </c>
      <c r="B4693" s="21">
        <f t="shared" si="73"/>
        <v>0</v>
      </c>
      <c r="C4693">
        <v>5.5421899999999999E-5</v>
      </c>
      <c r="E4693">
        <v>0</v>
      </c>
      <c r="F4693">
        <v>0</v>
      </c>
      <c r="G4693">
        <v>0</v>
      </c>
    </row>
    <row r="4694" spans="1:7" x14ac:dyDescent="0.25">
      <c r="A4694">
        <v>4685</v>
      </c>
      <c r="B4694" s="21">
        <f t="shared" si="73"/>
        <v>2.2130503144654087E-2</v>
      </c>
      <c r="C4694">
        <v>6.6878000000000006E-5</v>
      </c>
      <c r="E4694">
        <v>2.2130503144654087E-2</v>
      </c>
      <c r="F4694">
        <v>3.7287736000000002E-2</v>
      </c>
      <c r="G4694">
        <v>6.1270440251572328E-2</v>
      </c>
    </row>
    <row r="4695" spans="1:7" x14ac:dyDescent="0.25">
      <c r="A4695">
        <v>4686</v>
      </c>
      <c r="B4695" s="21">
        <f t="shared" si="73"/>
        <v>7.8962264150943401E-2</v>
      </c>
      <c r="C4695">
        <v>8.1776799999999999E-5</v>
      </c>
      <c r="E4695">
        <v>7.8962264150943401E-2</v>
      </c>
      <c r="F4695">
        <v>0.16514150899999999</v>
      </c>
      <c r="G4695">
        <v>0.30365094339622645</v>
      </c>
    </row>
    <row r="4696" spans="1:7" x14ac:dyDescent="0.25">
      <c r="A4696">
        <v>4687</v>
      </c>
      <c r="B4696" s="21">
        <f t="shared" si="73"/>
        <v>0.21774842767295599</v>
      </c>
      <c r="C4696">
        <v>9.9460800000000002E-5</v>
      </c>
      <c r="E4696">
        <v>0.21774842767295599</v>
      </c>
      <c r="F4696">
        <v>0.29493710699999998</v>
      </c>
      <c r="G4696">
        <v>0.55465408805031446</v>
      </c>
    </row>
    <row r="4697" spans="1:7" x14ac:dyDescent="0.25">
      <c r="A4697">
        <v>4688</v>
      </c>
      <c r="B4697" s="21">
        <f t="shared" si="73"/>
        <v>0.39981132075471704</v>
      </c>
      <c r="C4697">
        <v>1.0775189999999999E-4</v>
      </c>
      <c r="E4697">
        <v>0.39981132075471704</v>
      </c>
      <c r="F4697">
        <v>0.37125786199999999</v>
      </c>
      <c r="G4697">
        <v>0.68908805031446552</v>
      </c>
    </row>
    <row r="4698" spans="1:7" x14ac:dyDescent="0.25">
      <c r="A4698">
        <v>4689</v>
      </c>
      <c r="B4698" s="21">
        <f t="shared" si="73"/>
        <v>0.55761006289308179</v>
      </c>
      <c r="C4698">
        <v>1.136564E-4</v>
      </c>
      <c r="E4698">
        <v>0.55761006289308179</v>
      </c>
      <c r="F4698">
        <v>0.42965408799999999</v>
      </c>
      <c r="G4698">
        <v>0.73861635220125788</v>
      </c>
    </row>
    <row r="4699" spans="1:7" x14ac:dyDescent="0.25">
      <c r="A4699">
        <v>4690</v>
      </c>
      <c r="B4699" s="21">
        <f t="shared" si="73"/>
        <v>0.6638364779874214</v>
      </c>
      <c r="C4699">
        <v>1.1130560000000001E-4</v>
      </c>
      <c r="E4699">
        <v>0.6638364779874214</v>
      </c>
      <c r="F4699">
        <v>0.50443396200000001</v>
      </c>
      <c r="G4699">
        <v>0.74789308176100633</v>
      </c>
    </row>
    <row r="4700" spans="1:7" x14ac:dyDescent="0.25">
      <c r="A4700">
        <v>4691</v>
      </c>
      <c r="B4700" s="21">
        <f t="shared" si="73"/>
        <v>0.72443396226415091</v>
      </c>
      <c r="C4700">
        <v>1.0973470000000001E-4</v>
      </c>
      <c r="E4700">
        <v>0.72443396226415091</v>
      </c>
      <c r="F4700">
        <v>0.551839623</v>
      </c>
      <c r="G4700">
        <v>0.74858490566037739</v>
      </c>
    </row>
    <row r="4701" spans="1:7" x14ac:dyDescent="0.25">
      <c r="A4701">
        <v>4692</v>
      </c>
      <c r="B4701" s="21">
        <f t="shared" si="73"/>
        <v>0.7416666666666667</v>
      </c>
      <c r="C4701">
        <v>1.0933609999999999E-4</v>
      </c>
      <c r="E4701">
        <v>0.7416666666666667</v>
      </c>
      <c r="F4701">
        <v>0.56768867899999997</v>
      </c>
      <c r="G4701">
        <v>0.74185534591194968</v>
      </c>
    </row>
    <row r="4702" spans="1:7" x14ac:dyDescent="0.25">
      <c r="A4702">
        <v>4693</v>
      </c>
      <c r="B4702" s="21">
        <f t="shared" si="73"/>
        <v>0.70839622641509425</v>
      </c>
      <c r="C4702">
        <v>1.09072E-4</v>
      </c>
      <c r="E4702">
        <v>0.70839622641509425</v>
      </c>
      <c r="F4702">
        <v>0.542185535</v>
      </c>
      <c r="G4702">
        <v>0.71877358490566035</v>
      </c>
    </row>
    <row r="4703" spans="1:7" x14ac:dyDescent="0.25">
      <c r="A4703">
        <v>4694</v>
      </c>
      <c r="B4703" s="21">
        <f t="shared" si="73"/>
        <v>0.65147798742138363</v>
      </c>
      <c r="C4703">
        <v>1.0840760000000001E-4</v>
      </c>
      <c r="E4703">
        <v>0.65147798742138363</v>
      </c>
      <c r="F4703">
        <v>0.495691824</v>
      </c>
      <c r="G4703">
        <v>0.70500000000000007</v>
      </c>
    </row>
    <row r="4704" spans="1:7" x14ac:dyDescent="0.25">
      <c r="A4704">
        <v>4695</v>
      </c>
      <c r="B4704" s="21">
        <f t="shared" si="73"/>
        <v>0.48713836477987421</v>
      </c>
      <c r="C4704">
        <v>1.114938E-4</v>
      </c>
      <c r="E4704">
        <v>0.48713836477987421</v>
      </c>
      <c r="F4704">
        <v>0.38960691800000002</v>
      </c>
      <c r="G4704">
        <v>0.59003144654088047</v>
      </c>
    </row>
    <row r="4705" spans="1:7" x14ac:dyDescent="0.25">
      <c r="A4705">
        <v>4696</v>
      </c>
      <c r="B4705" s="21">
        <f t="shared" si="73"/>
        <v>0.29554716981132079</v>
      </c>
      <c r="C4705">
        <v>1.141115E-4</v>
      </c>
      <c r="E4705">
        <v>0.29554716981132079</v>
      </c>
      <c r="F4705">
        <v>0.26658805000000002</v>
      </c>
      <c r="G4705">
        <v>0.38767295597484275</v>
      </c>
    </row>
    <row r="4706" spans="1:7" x14ac:dyDescent="0.25">
      <c r="A4706">
        <v>4697</v>
      </c>
      <c r="B4706" s="21">
        <f t="shared" si="73"/>
        <v>0.19577044025157231</v>
      </c>
      <c r="C4706">
        <v>1.124377E-4</v>
      </c>
      <c r="E4706">
        <v>0.19577044025157231</v>
      </c>
      <c r="F4706">
        <v>0.21674528300000001</v>
      </c>
      <c r="G4706">
        <v>0.30932704402515721</v>
      </c>
    </row>
    <row r="4707" spans="1:7" x14ac:dyDescent="0.25">
      <c r="A4707">
        <v>4698</v>
      </c>
      <c r="B4707" s="21">
        <f t="shared" si="73"/>
        <v>4.3575471698113204E-2</v>
      </c>
      <c r="C4707">
        <v>1.159484E-4</v>
      </c>
      <c r="E4707">
        <v>4.3575471698113204E-2</v>
      </c>
      <c r="F4707">
        <v>4.4665094000000002E-2</v>
      </c>
      <c r="G4707">
        <v>3.2735849056603775E-2</v>
      </c>
    </row>
    <row r="4708" spans="1:7" x14ac:dyDescent="0.25">
      <c r="A4708">
        <v>4699</v>
      </c>
      <c r="B4708" s="21">
        <f t="shared" si="73"/>
        <v>3.8911949685534589E-2</v>
      </c>
      <c r="C4708">
        <v>1.21545E-4</v>
      </c>
      <c r="E4708">
        <v>3.8911949685534589E-2</v>
      </c>
      <c r="F4708">
        <v>5.7929244999999997E-2</v>
      </c>
      <c r="G4708">
        <v>8.34874213836478E-2</v>
      </c>
    </row>
    <row r="4709" spans="1:7" x14ac:dyDescent="0.25">
      <c r="A4709">
        <v>4700</v>
      </c>
      <c r="B4709" s="21">
        <f t="shared" si="73"/>
        <v>0</v>
      </c>
      <c r="C4709">
        <v>1.3428889999999999E-4</v>
      </c>
      <c r="E4709">
        <v>0</v>
      </c>
      <c r="F4709">
        <v>0</v>
      </c>
      <c r="G4709">
        <v>0</v>
      </c>
    </row>
    <row r="4710" spans="1:7" x14ac:dyDescent="0.25">
      <c r="A4710">
        <v>4701</v>
      </c>
      <c r="B4710" s="21">
        <f t="shared" si="73"/>
        <v>0</v>
      </c>
      <c r="C4710">
        <v>1.3564490000000001E-4</v>
      </c>
      <c r="E4710">
        <v>0</v>
      </c>
      <c r="F4710">
        <v>0</v>
      </c>
      <c r="G4710">
        <v>0</v>
      </c>
    </row>
    <row r="4711" spans="1:7" x14ac:dyDescent="0.25">
      <c r="A4711">
        <v>4702</v>
      </c>
      <c r="B4711" s="21">
        <f t="shared" si="73"/>
        <v>0</v>
      </c>
      <c r="C4711">
        <v>1.1846319999999999E-4</v>
      </c>
      <c r="E4711">
        <v>0</v>
      </c>
      <c r="F4711">
        <v>0</v>
      </c>
      <c r="G4711">
        <v>0</v>
      </c>
    </row>
    <row r="4712" spans="1:7" x14ac:dyDescent="0.25">
      <c r="A4712">
        <v>4703</v>
      </c>
      <c r="B4712" s="21">
        <f t="shared" si="73"/>
        <v>0</v>
      </c>
      <c r="C4712">
        <v>8.9567600000000006E-5</v>
      </c>
      <c r="E4712">
        <v>0</v>
      </c>
      <c r="F4712">
        <v>0</v>
      </c>
      <c r="G4712">
        <v>0</v>
      </c>
    </row>
    <row r="4713" spans="1:7" x14ac:dyDescent="0.25">
      <c r="A4713">
        <v>4704</v>
      </c>
      <c r="B4713" s="21">
        <f t="shared" si="73"/>
        <v>0</v>
      </c>
      <c r="C4713">
        <v>6.8755600000000003E-5</v>
      </c>
      <c r="E4713">
        <v>0</v>
      </c>
      <c r="F4713">
        <v>0</v>
      </c>
      <c r="G4713">
        <v>0</v>
      </c>
    </row>
    <row r="4714" spans="1:7" x14ac:dyDescent="0.25">
      <c r="A4714">
        <v>4705</v>
      </c>
      <c r="B4714" s="21">
        <f t="shared" si="73"/>
        <v>0</v>
      </c>
      <c r="C4714">
        <v>5.8408300000000001E-5</v>
      </c>
      <c r="E4714">
        <v>0</v>
      </c>
      <c r="F4714">
        <v>0</v>
      </c>
      <c r="G4714">
        <v>0</v>
      </c>
    </row>
    <row r="4715" spans="1:7" x14ac:dyDescent="0.25">
      <c r="A4715">
        <v>4706</v>
      </c>
      <c r="B4715" s="21">
        <f t="shared" si="73"/>
        <v>0</v>
      </c>
      <c r="C4715">
        <v>5.3580299999999999E-5</v>
      </c>
      <c r="E4715">
        <v>0</v>
      </c>
      <c r="F4715">
        <v>0</v>
      </c>
      <c r="G4715">
        <v>0</v>
      </c>
    </row>
    <row r="4716" spans="1:7" x14ac:dyDescent="0.25">
      <c r="A4716">
        <v>4707</v>
      </c>
      <c r="B4716" s="21">
        <f t="shared" si="73"/>
        <v>0</v>
      </c>
      <c r="C4716">
        <v>5.3077800000000002E-5</v>
      </c>
      <c r="E4716">
        <v>0</v>
      </c>
      <c r="F4716">
        <v>0</v>
      </c>
      <c r="G4716">
        <v>0</v>
      </c>
    </row>
    <row r="4717" spans="1:7" x14ac:dyDescent="0.25">
      <c r="A4717">
        <v>4708</v>
      </c>
      <c r="B4717" s="21">
        <f t="shared" si="73"/>
        <v>0</v>
      </c>
      <c r="C4717">
        <v>5.6849899999999999E-5</v>
      </c>
      <c r="E4717">
        <v>0</v>
      </c>
      <c r="F4717">
        <v>0</v>
      </c>
      <c r="G4717">
        <v>0</v>
      </c>
    </row>
    <row r="4718" spans="1:7" x14ac:dyDescent="0.25">
      <c r="A4718">
        <v>4709</v>
      </c>
      <c r="B4718" s="21">
        <f t="shared" si="73"/>
        <v>6.289622641509434E-3</v>
      </c>
      <c r="C4718">
        <v>6.8564299999999997E-5</v>
      </c>
      <c r="E4718">
        <v>6.289622641509434E-3</v>
      </c>
      <c r="F4718">
        <v>6.0838050000000003E-3</v>
      </c>
      <c r="G4718">
        <v>0</v>
      </c>
    </row>
    <row r="4719" spans="1:7" x14ac:dyDescent="0.25">
      <c r="A4719">
        <v>4710</v>
      </c>
      <c r="B4719" s="21">
        <f t="shared" si="73"/>
        <v>3.771069182389937E-2</v>
      </c>
      <c r="C4719">
        <v>8.4697200000000006E-5</v>
      </c>
      <c r="E4719">
        <v>3.771069182389937E-2</v>
      </c>
      <c r="F4719">
        <v>3.9520439999999997E-2</v>
      </c>
      <c r="G4719">
        <v>2.7930188679245283E-2</v>
      </c>
    </row>
    <row r="4720" spans="1:7" x14ac:dyDescent="0.25">
      <c r="A4720">
        <v>4711</v>
      </c>
      <c r="B4720" s="21">
        <f t="shared" si="73"/>
        <v>3.4279874213836478E-2</v>
      </c>
      <c r="C4720">
        <v>9.8456100000000001E-5</v>
      </c>
      <c r="E4720">
        <v>3.4279874213836478E-2</v>
      </c>
      <c r="F4720">
        <v>3.4073898999999998E-2</v>
      </c>
      <c r="G4720">
        <v>2.2391509433962262E-2</v>
      </c>
    </row>
    <row r="4721" spans="1:7" x14ac:dyDescent="0.25">
      <c r="A4721">
        <v>4712</v>
      </c>
      <c r="B4721" s="21">
        <f t="shared" si="73"/>
        <v>3.040880503144654E-2</v>
      </c>
      <c r="C4721">
        <v>1.0864369999999999E-4</v>
      </c>
      <c r="E4721">
        <v>3.040880503144654E-2</v>
      </c>
      <c r="F4721">
        <v>3.0520439999999999E-2</v>
      </c>
      <c r="G4721">
        <v>2.2675157232704402E-2</v>
      </c>
    </row>
    <row r="4722" spans="1:7" x14ac:dyDescent="0.25">
      <c r="A4722">
        <v>4713</v>
      </c>
      <c r="B4722" s="21">
        <f t="shared" si="73"/>
        <v>6.2889937106918245E-2</v>
      </c>
      <c r="C4722">
        <v>1.1379369999999999E-4</v>
      </c>
      <c r="E4722">
        <v>6.2889937106918245E-2</v>
      </c>
      <c r="F4722">
        <v>6.2726414999999994E-2</v>
      </c>
      <c r="G4722">
        <v>5.7528301886792449E-2</v>
      </c>
    </row>
    <row r="4723" spans="1:7" x14ac:dyDescent="0.25">
      <c r="A4723">
        <v>4714</v>
      </c>
      <c r="B4723" s="21">
        <f t="shared" si="73"/>
        <v>0.30210062893081757</v>
      </c>
      <c r="C4723">
        <v>1.128618E-4</v>
      </c>
      <c r="E4723">
        <v>0.30210062893081757</v>
      </c>
      <c r="F4723">
        <v>0.27295597500000002</v>
      </c>
      <c r="G4723">
        <v>0.31625786163522013</v>
      </c>
    </row>
    <row r="4724" spans="1:7" x14ac:dyDescent="0.25">
      <c r="A4724">
        <v>4715</v>
      </c>
      <c r="B4724" s="21">
        <f t="shared" si="73"/>
        <v>0.69783018867924529</v>
      </c>
      <c r="C4724">
        <v>1.111962E-4</v>
      </c>
      <c r="E4724">
        <v>0.69783018867924529</v>
      </c>
      <c r="F4724">
        <v>0.53253144699999999</v>
      </c>
      <c r="G4724">
        <v>0.72207547169811315</v>
      </c>
    </row>
    <row r="4725" spans="1:7" x14ac:dyDescent="0.25">
      <c r="A4725">
        <v>4716</v>
      </c>
      <c r="B4725" s="21">
        <f t="shared" si="73"/>
        <v>0.68874213836477982</v>
      </c>
      <c r="C4725">
        <v>1.099901E-4</v>
      </c>
      <c r="E4725">
        <v>0.68874213836477982</v>
      </c>
      <c r="F4725">
        <v>0.529921384</v>
      </c>
      <c r="G4725">
        <v>0.6892767295597485</v>
      </c>
    </row>
    <row r="4726" spans="1:7" x14ac:dyDescent="0.25">
      <c r="A4726">
        <v>4717</v>
      </c>
      <c r="B4726" s="21">
        <f t="shared" si="73"/>
        <v>0.25218238993710695</v>
      </c>
      <c r="C4726">
        <v>1.082533E-4</v>
      </c>
      <c r="E4726">
        <v>0.25218238993710695</v>
      </c>
      <c r="F4726">
        <v>0.23794025199999999</v>
      </c>
      <c r="G4726">
        <v>0.25654402515723268</v>
      </c>
    </row>
    <row r="4727" spans="1:7" x14ac:dyDescent="0.25">
      <c r="A4727">
        <v>4718</v>
      </c>
      <c r="B4727" s="21">
        <f t="shared" si="73"/>
        <v>0.41553459119496861</v>
      </c>
      <c r="C4727">
        <v>1.066006E-4</v>
      </c>
      <c r="E4727">
        <v>0.41553459119496861</v>
      </c>
      <c r="F4727">
        <v>0.352704403</v>
      </c>
      <c r="G4727">
        <v>0.43886792452830187</v>
      </c>
    </row>
    <row r="4728" spans="1:7" x14ac:dyDescent="0.25">
      <c r="A4728">
        <v>4719</v>
      </c>
      <c r="B4728" s="21">
        <f t="shared" si="73"/>
        <v>0.56323899371069175</v>
      </c>
      <c r="C4728">
        <v>1.0823710000000001E-4</v>
      </c>
      <c r="E4728">
        <v>0.56323899371069175</v>
      </c>
      <c r="F4728">
        <v>0.43822327</v>
      </c>
      <c r="G4728">
        <v>0.69122641509433957</v>
      </c>
    </row>
    <row r="4729" spans="1:7" x14ac:dyDescent="0.25">
      <c r="A4729">
        <v>4720</v>
      </c>
      <c r="B4729" s="21">
        <f t="shared" si="73"/>
        <v>0.20416981132075471</v>
      </c>
      <c r="C4729">
        <v>1.126357E-4</v>
      </c>
      <c r="E4729">
        <v>0.20416981132075471</v>
      </c>
      <c r="F4729">
        <v>0.19391509400000001</v>
      </c>
      <c r="G4729">
        <v>0.22865723270440252</v>
      </c>
    </row>
    <row r="4730" spans="1:7" x14ac:dyDescent="0.25">
      <c r="A4730">
        <v>4721</v>
      </c>
      <c r="B4730" s="21">
        <f t="shared" si="73"/>
        <v>0.19911006289308175</v>
      </c>
      <c r="C4730">
        <v>1.147068E-4</v>
      </c>
      <c r="E4730">
        <v>0.19911006289308175</v>
      </c>
      <c r="F4730">
        <v>0.22023584900000001</v>
      </c>
      <c r="G4730">
        <v>0.3117704402515723</v>
      </c>
    </row>
    <row r="4731" spans="1:7" x14ac:dyDescent="0.25">
      <c r="A4731">
        <v>4722</v>
      </c>
      <c r="B4731" s="21">
        <f t="shared" si="73"/>
        <v>7.7628930817610062E-2</v>
      </c>
      <c r="C4731">
        <v>1.14077E-4</v>
      </c>
      <c r="E4731">
        <v>7.7628930817610062E-2</v>
      </c>
      <c r="F4731">
        <v>8.5773584999999999E-2</v>
      </c>
      <c r="G4731">
        <v>8.4820754716981139E-2</v>
      </c>
    </row>
    <row r="4732" spans="1:7" x14ac:dyDescent="0.25">
      <c r="A4732">
        <v>4723</v>
      </c>
      <c r="B4732" s="21">
        <f t="shared" si="73"/>
        <v>4.3691823899371068E-2</v>
      </c>
      <c r="C4732">
        <v>1.2002249999999999E-4</v>
      </c>
      <c r="E4732">
        <v>4.3691823899371068E-2</v>
      </c>
      <c r="F4732">
        <v>7.2753145000000005E-2</v>
      </c>
      <c r="G4732">
        <v>0.11881761006289307</v>
      </c>
    </row>
    <row r="4733" spans="1:7" x14ac:dyDescent="0.25">
      <c r="A4733">
        <v>4724</v>
      </c>
      <c r="B4733" s="21">
        <f t="shared" si="73"/>
        <v>0</v>
      </c>
      <c r="C4733">
        <v>1.277975E-4</v>
      </c>
      <c r="E4733">
        <v>0</v>
      </c>
      <c r="F4733">
        <v>0</v>
      </c>
      <c r="G4733">
        <v>0</v>
      </c>
    </row>
    <row r="4734" spans="1:7" x14ac:dyDescent="0.25">
      <c r="A4734">
        <v>4725</v>
      </c>
      <c r="B4734" s="21">
        <f t="shared" si="73"/>
        <v>0</v>
      </c>
      <c r="C4734">
        <v>1.3412529999999999E-4</v>
      </c>
      <c r="E4734">
        <v>0</v>
      </c>
      <c r="F4734">
        <v>0</v>
      </c>
      <c r="G4734">
        <v>0</v>
      </c>
    </row>
    <row r="4735" spans="1:7" x14ac:dyDescent="0.25">
      <c r="A4735">
        <v>4726</v>
      </c>
      <c r="B4735" s="21">
        <f t="shared" si="73"/>
        <v>0</v>
      </c>
      <c r="C4735">
        <v>1.1567210000000001E-4</v>
      </c>
      <c r="E4735">
        <v>0</v>
      </c>
      <c r="F4735">
        <v>0</v>
      </c>
      <c r="G4735">
        <v>0</v>
      </c>
    </row>
    <row r="4736" spans="1:7" x14ac:dyDescent="0.25">
      <c r="A4736">
        <v>4727</v>
      </c>
      <c r="B4736" s="21">
        <f t="shared" si="73"/>
        <v>0</v>
      </c>
      <c r="C4736">
        <v>8.9069500000000005E-5</v>
      </c>
      <c r="E4736">
        <v>0</v>
      </c>
      <c r="F4736">
        <v>0</v>
      </c>
      <c r="G4736">
        <v>0</v>
      </c>
    </row>
    <row r="4737" spans="1:7" x14ac:dyDescent="0.25">
      <c r="A4737">
        <v>4728</v>
      </c>
      <c r="B4737" s="21">
        <f t="shared" si="73"/>
        <v>0</v>
      </c>
      <c r="C4737">
        <v>6.8557699999999996E-5</v>
      </c>
      <c r="E4737">
        <v>0</v>
      </c>
      <c r="F4737">
        <v>0</v>
      </c>
      <c r="G4737">
        <v>0</v>
      </c>
    </row>
    <row r="4738" spans="1:7" x14ac:dyDescent="0.25">
      <c r="A4738">
        <v>4729</v>
      </c>
      <c r="B4738" s="21">
        <f t="shared" si="73"/>
        <v>0</v>
      </c>
      <c r="C4738">
        <v>5.75763E-5</v>
      </c>
      <c r="E4738">
        <v>0</v>
      </c>
      <c r="F4738">
        <v>0</v>
      </c>
      <c r="G4738">
        <v>0</v>
      </c>
    </row>
    <row r="4739" spans="1:7" x14ac:dyDescent="0.25">
      <c r="A4739">
        <v>4730</v>
      </c>
      <c r="B4739" s="21">
        <f t="shared" si="73"/>
        <v>0</v>
      </c>
      <c r="C4739">
        <v>5.3016500000000003E-5</v>
      </c>
      <c r="E4739">
        <v>0</v>
      </c>
      <c r="F4739">
        <v>0</v>
      </c>
      <c r="G4739">
        <v>0</v>
      </c>
    </row>
    <row r="4740" spans="1:7" x14ac:dyDescent="0.25">
      <c r="A4740">
        <v>4731</v>
      </c>
      <c r="B4740" s="21">
        <f t="shared" si="73"/>
        <v>0</v>
      </c>
      <c r="C4740">
        <v>5.2220499999999999E-5</v>
      </c>
      <c r="E4740">
        <v>0</v>
      </c>
      <c r="F4740">
        <v>0</v>
      </c>
      <c r="G4740">
        <v>0</v>
      </c>
    </row>
    <row r="4741" spans="1:7" x14ac:dyDescent="0.25">
      <c r="A4741">
        <v>4732</v>
      </c>
      <c r="B4741" s="21">
        <f t="shared" si="73"/>
        <v>0</v>
      </c>
      <c r="C4741">
        <v>5.63834E-5</v>
      </c>
      <c r="E4741">
        <v>0</v>
      </c>
      <c r="F4741">
        <v>0</v>
      </c>
      <c r="G4741">
        <v>0</v>
      </c>
    </row>
    <row r="4742" spans="1:7" x14ac:dyDescent="0.25">
      <c r="A4742">
        <v>4733</v>
      </c>
      <c r="B4742" s="21">
        <f t="shared" ref="B4742:B4805" si="74">IF(rodzaj=$E$6,E4742,IF(rodzaj=$F$6,F4742,G4742))</f>
        <v>0</v>
      </c>
      <c r="C4742">
        <v>6.8463699999999993E-5</v>
      </c>
      <c r="E4742">
        <v>0</v>
      </c>
      <c r="F4742">
        <v>0</v>
      </c>
      <c r="G4742">
        <v>0</v>
      </c>
    </row>
    <row r="4743" spans="1:7" x14ac:dyDescent="0.25">
      <c r="A4743">
        <v>4734</v>
      </c>
      <c r="B4743" s="21">
        <f t="shared" si="74"/>
        <v>2.0084591194968554E-2</v>
      </c>
      <c r="C4743">
        <v>8.4027300000000008E-5</v>
      </c>
      <c r="E4743">
        <v>2.0084591194968554E-2</v>
      </c>
      <c r="F4743">
        <v>1.9416666999999999E-2</v>
      </c>
      <c r="G4743">
        <v>7.9163522012578608E-3</v>
      </c>
    </row>
    <row r="4744" spans="1:7" x14ac:dyDescent="0.25">
      <c r="A4744">
        <v>4735</v>
      </c>
      <c r="B4744" s="21">
        <f t="shared" si="74"/>
        <v>8.4827044025157228E-2</v>
      </c>
      <c r="C4744">
        <v>9.8440699999999994E-5</v>
      </c>
      <c r="E4744">
        <v>8.4827044025157228E-2</v>
      </c>
      <c r="F4744">
        <v>8.7086477999999995E-2</v>
      </c>
      <c r="G4744">
        <v>7.7742138364779875E-2</v>
      </c>
    </row>
    <row r="4745" spans="1:7" x14ac:dyDescent="0.25">
      <c r="A4745">
        <v>4736</v>
      </c>
      <c r="B4745" s="21">
        <f t="shared" si="74"/>
        <v>0.31014779874213838</v>
      </c>
      <c r="C4745">
        <v>1.0725060000000001E-4</v>
      </c>
      <c r="E4745">
        <v>0.31014779874213838</v>
      </c>
      <c r="F4745">
        <v>0.30573899399999999</v>
      </c>
      <c r="G4745">
        <v>0.46924528301886792</v>
      </c>
    </row>
    <row r="4746" spans="1:7" x14ac:dyDescent="0.25">
      <c r="A4746">
        <v>4737</v>
      </c>
      <c r="B4746" s="21">
        <f t="shared" si="74"/>
        <v>0.53311320754716984</v>
      </c>
      <c r="C4746">
        <v>1.13031E-4</v>
      </c>
      <c r="E4746">
        <v>0.53311320754716984</v>
      </c>
      <c r="F4746">
        <v>0.42044025200000001</v>
      </c>
      <c r="G4746">
        <v>0.70295597484276728</v>
      </c>
    </row>
    <row r="4747" spans="1:7" x14ac:dyDescent="0.25">
      <c r="A4747">
        <v>4738</v>
      </c>
      <c r="B4747" s="21">
        <f t="shared" si="74"/>
        <v>0.55091194968553459</v>
      </c>
      <c r="C4747">
        <v>1.132258E-4</v>
      </c>
      <c r="E4747">
        <v>0.55091194968553459</v>
      </c>
      <c r="F4747">
        <v>0.436949686</v>
      </c>
      <c r="G4747">
        <v>0.61669811320754719</v>
      </c>
    </row>
    <row r="4748" spans="1:7" x14ac:dyDescent="0.25">
      <c r="A4748">
        <v>4739</v>
      </c>
      <c r="B4748" s="21">
        <f t="shared" si="74"/>
        <v>0.67273584905660389</v>
      </c>
      <c r="C4748">
        <v>1.12662E-4</v>
      </c>
      <c r="E4748">
        <v>0.67273584905660389</v>
      </c>
      <c r="F4748">
        <v>0.51694968600000002</v>
      </c>
      <c r="G4748">
        <v>0.6959119496855346</v>
      </c>
    </row>
    <row r="4749" spans="1:7" x14ac:dyDescent="0.25">
      <c r="A4749">
        <v>4740</v>
      </c>
      <c r="B4749" s="21">
        <f t="shared" si="74"/>
        <v>0.43779874213836478</v>
      </c>
      <c r="C4749">
        <v>1.1249099999999999E-4</v>
      </c>
      <c r="E4749">
        <v>0.43779874213836478</v>
      </c>
      <c r="F4749">
        <v>0.36779874200000001</v>
      </c>
      <c r="G4749">
        <v>0.4408490566037736</v>
      </c>
    </row>
    <row r="4750" spans="1:7" x14ac:dyDescent="0.25">
      <c r="A4750">
        <v>4741</v>
      </c>
      <c r="B4750" s="21">
        <f t="shared" si="74"/>
        <v>0.62405660377358485</v>
      </c>
      <c r="C4750">
        <v>1.1320110000000001E-4</v>
      </c>
      <c r="E4750">
        <v>0.62405660377358485</v>
      </c>
      <c r="F4750">
        <v>0.48539308199999998</v>
      </c>
      <c r="G4750">
        <v>0.6334276729559748</v>
      </c>
    </row>
    <row r="4751" spans="1:7" x14ac:dyDescent="0.25">
      <c r="A4751">
        <v>4742</v>
      </c>
      <c r="B4751" s="21">
        <f t="shared" si="74"/>
        <v>0.61267295597484273</v>
      </c>
      <c r="C4751">
        <v>1.104554E-4</v>
      </c>
      <c r="E4751">
        <v>0.61267295597484273</v>
      </c>
      <c r="F4751">
        <v>0.47487421400000002</v>
      </c>
      <c r="G4751">
        <v>0.66204402515723271</v>
      </c>
    </row>
    <row r="4752" spans="1:7" x14ac:dyDescent="0.25">
      <c r="A4752">
        <v>4743</v>
      </c>
      <c r="B4752" s="21">
        <f t="shared" si="74"/>
        <v>0.56317610062893086</v>
      </c>
      <c r="C4752">
        <v>1.139852E-4</v>
      </c>
      <c r="E4752">
        <v>0.56317610062893086</v>
      </c>
      <c r="F4752">
        <v>0.43647798700000001</v>
      </c>
      <c r="G4752">
        <v>0.69122641509433957</v>
      </c>
    </row>
    <row r="4753" spans="1:7" x14ac:dyDescent="0.25">
      <c r="A4753">
        <v>4744</v>
      </c>
      <c r="B4753" s="21">
        <f t="shared" si="74"/>
        <v>0.37154088050314465</v>
      </c>
      <c r="C4753">
        <v>1.159523E-4</v>
      </c>
      <c r="E4753">
        <v>0.37154088050314465</v>
      </c>
      <c r="F4753">
        <v>0.32040880500000002</v>
      </c>
      <c r="G4753">
        <v>0.52984276729559754</v>
      </c>
    </row>
    <row r="4754" spans="1:7" x14ac:dyDescent="0.25">
      <c r="A4754">
        <v>4745</v>
      </c>
      <c r="B4754" s="21">
        <f t="shared" si="74"/>
        <v>0.23672012578616353</v>
      </c>
      <c r="C4754">
        <v>1.182421E-4</v>
      </c>
      <c r="E4754">
        <v>0.23672012578616353</v>
      </c>
      <c r="F4754">
        <v>0.26808176099999997</v>
      </c>
      <c r="G4754">
        <v>0.43355345911949689</v>
      </c>
    </row>
    <row r="4755" spans="1:7" x14ac:dyDescent="0.25">
      <c r="A4755">
        <v>4746</v>
      </c>
      <c r="B4755" s="21">
        <f t="shared" si="74"/>
        <v>0.12216037735849057</v>
      </c>
      <c r="C4755">
        <v>1.186785E-4</v>
      </c>
      <c r="E4755">
        <v>0.12216037735849057</v>
      </c>
      <c r="F4755">
        <v>0.220377358</v>
      </c>
      <c r="G4755">
        <v>0.41732704402515719</v>
      </c>
    </row>
    <row r="4756" spans="1:7" x14ac:dyDescent="0.25">
      <c r="A4756">
        <v>4747</v>
      </c>
      <c r="B4756" s="21">
        <f t="shared" si="74"/>
        <v>4.4635220125786162E-2</v>
      </c>
      <c r="C4756">
        <v>1.233909E-4</v>
      </c>
      <c r="E4756">
        <v>4.4635220125786162E-2</v>
      </c>
      <c r="F4756">
        <v>7.9797170000000001E-2</v>
      </c>
      <c r="G4756">
        <v>0.13868238993710691</v>
      </c>
    </row>
    <row r="4757" spans="1:7" x14ac:dyDescent="0.25">
      <c r="A4757">
        <v>4748</v>
      </c>
      <c r="B4757" s="21">
        <f t="shared" si="74"/>
        <v>0</v>
      </c>
      <c r="C4757">
        <v>1.290904E-4</v>
      </c>
      <c r="E4757">
        <v>0</v>
      </c>
      <c r="F4757">
        <v>0</v>
      </c>
      <c r="G4757">
        <v>0</v>
      </c>
    </row>
    <row r="4758" spans="1:7" x14ac:dyDescent="0.25">
      <c r="A4758">
        <v>4749</v>
      </c>
      <c r="B4758" s="21">
        <f t="shared" si="74"/>
        <v>0</v>
      </c>
      <c r="C4758">
        <v>1.37162E-4</v>
      </c>
      <c r="E4758">
        <v>0</v>
      </c>
      <c r="F4758">
        <v>0</v>
      </c>
      <c r="G4758">
        <v>0</v>
      </c>
    </row>
    <row r="4759" spans="1:7" x14ac:dyDescent="0.25">
      <c r="A4759">
        <v>4750</v>
      </c>
      <c r="B4759" s="21">
        <f t="shared" si="74"/>
        <v>0</v>
      </c>
      <c r="C4759">
        <v>1.182713E-4</v>
      </c>
      <c r="E4759">
        <v>0</v>
      </c>
      <c r="F4759">
        <v>0</v>
      </c>
      <c r="G4759">
        <v>0</v>
      </c>
    </row>
    <row r="4760" spans="1:7" x14ac:dyDescent="0.25">
      <c r="A4760">
        <v>4751</v>
      </c>
      <c r="B4760" s="21">
        <f t="shared" si="74"/>
        <v>0</v>
      </c>
      <c r="C4760">
        <v>9.25657E-5</v>
      </c>
      <c r="E4760">
        <v>0</v>
      </c>
      <c r="F4760">
        <v>0</v>
      </c>
      <c r="G4760">
        <v>0</v>
      </c>
    </row>
    <row r="4761" spans="1:7" x14ac:dyDescent="0.25">
      <c r="A4761">
        <v>4752</v>
      </c>
      <c r="B4761" s="21">
        <f t="shared" si="74"/>
        <v>0</v>
      </c>
      <c r="C4761">
        <v>7.3141399999999997E-5</v>
      </c>
      <c r="E4761">
        <v>0</v>
      </c>
      <c r="F4761">
        <v>0</v>
      </c>
      <c r="G4761">
        <v>0</v>
      </c>
    </row>
    <row r="4762" spans="1:7" x14ac:dyDescent="0.25">
      <c r="A4762">
        <v>4753</v>
      </c>
      <c r="B4762" s="21">
        <f t="shared" si="74"/>
        <v>0</v>
      </c>
      <c r="C4762">
        <v>6.1669100000000002E-5</v>
      </c>
      <c r="E4762">
        <v>0</v>
      </c>
      <c r="F4762">
        <v>0</v>
      </c>
      <c r="G4762">
        <v>0</v>
      </c>
    </row>
    <row r="4763" spans="1:7" x14ac:dyDescent="0.25">
      <c r="A4763">
        <v>4754</v>
      </c>
      <c r="B4763" s="21">
        <f t="shared" si="74"/>
        <v>0</v>
      </c>
      <c r="C4763">
        <v>5.6047600000000002E-5</v>
      </c>
      <c r="E4763">
        <v>0</v>
      </c>
      <c r="F4763">
        <v>0</v>
      </c>
      <c r="G4763">
        <v>0</v>
      </c>
    </row>
    <row r="4764" spans="1:7" x14ac:dyDescent="0.25">
      <c r="A4764">
        <v>4755</v>
      </c>
      <c r="B4764" s="21">
        <f t="shared" si="74"/>
        <v>0</v>
      </c>
      <c r="C4764">
        <v>5.4184000000000002E-5</v>
      </c>
      <c r="E4764">
        <v>0</v>
      </c>
      <c r="F4764">
        <v>0</v>
      </c>
      <c r="G4764">
        <v>0</v>
      </c>
    </row>
    <row r="4765" spans="1:7" x14ac:dyDescent="0.25">
      <c r="A4765">
        <v>4756</v>
      </c>
      <c r="B4765" s="21">
        <f t="shared" si="74"/>
        <v>0</v>
      </c>
      <c r="C4765">
        <v>5.5889899999999995E-5</v>
      </c>
      <c r="E4765">
        <v>0</v>
      </c>
      <c r="F4765">
        <v>0</v>
      </c>
      <c r="G4765">
        <v>0</v>
      </c>
    </row>
    <row r="4766" spans="1:7" x14ac:dyDescent="0.25">
      <c r="A4766">
        <v>4757</v>
      </c>
      <c r="B4766" s="21">
        <f t="shared" si="74"/>
        <v>5.3515723270440249E-4</v>
      </c>
      <c r="C4766">
        <v>6.4363199999999994E-5</v>
      </c>
      <c r="E4766">
        <v>5.3515723270440249E-4</v>
      </c>
      <c r="F4766">
        <v>2.6757899999999999E-4</v>
      </c>
      <c r="G4766">
        <v>0</v>
      </c>
    </row>
    <row r="4767" spans="1:7" x14ac:dyDescent="0.25">
      <c r="A4767">
        <v>4758</v>
      </c>
      <c r="B4767" s="21">
        <f t="shared" si="74"/>
        <v>2.7019496855345913E-2</v>
      </c>
      <c r="C4767">
        <v>7.7552900000000001E-5</v>
      </c>
      <c r="E4767">
        <v>2.7019496855345913E-2</v>
      </c>
      <c r="F4767">
        <v>2.7102200999999999E-2</v>
      </c>
      <c r="G4767">
        <v>1.5002201257861636E-2</v>
      </c>
    </row>
    <row r="4768" spans="1:7" x14ac:dyDescent="0.25">
      <c r="A4768">
        <v>4759</v>
      </c>
      <c r="B4768" s="21">
        <f t="shared" si="74"/>
        <v>9.9147798742138374E-2</v>
      </c>
      <c r="C4768">
        <v>9.3159000000000007E-5</v>
      </c>
      <c r="E4768">
        <v>9.9147798742138374E-2</v>
      </c>
      <c r="F4768">
        <v>0.102889937</v>
      </c>
      <c r="G4768">
        <v>9.7176100628930812E-2</v>
      </c>
    </row>
    <row r="4769" spans="1:7" x14ac:dyDescent="0.25">
      <c r="A4769">
        <v>4760</v>
      </c>
      <c r="B4769" s="21">
        <f t="shared" si="74"/>
        <v>0.28850628930817612</v>
      </c>
      <c r="C4769">
        <v>1.0756829999999999E-4</v>
      </c>
      <c r="E4769">
        <v>0.28850628930817612</v>
      </c>
      <c r="F4769">
        <v>0.28433962299999999</v>
      </c>
      <c r="G4769">
        <v>0.41339622641509433</v>
      </c>
    </row>
    <row r="4770" spans="1:7" x14ac:dyDescent="0.25">
      <c r="A4770">
        <v>4761</v>
      </c>
      <c r="B4770" s="21">
        <f t="shared" si="74"/>
        <v>0.19056918238993711</v>
      </c>
      <c r="C4770">
        <v>1.210853E-4</v>
      </c>
      <c r="E4770">
        <v>0.19056918238993711</v>
      </c>
      <c r="F4770">
        <v>0.183930818</v>
      </c>
      <c r="G4770">
        <v>0.1894559748427673</v>
      </c>
    </row>
    <row r="4771" spans="1:7" x14ac:dyDescent="0.25">
      <c r="A4771">
        <v>4762</v>
      </c>
      <c r="B4771" s="21">
        <f t="shared" si="74"/>
        <v>0.34402515723270438</v>
      </c>
      <c r="C4771">
        <v>1.2576260000000001E-4</v>
      </c>
      <c r="E4771">
        <v>0.34402515723270438</v>
      </c>
      <c r="F4771">
        <v>0.30540880500000001</v>
      </c>
      <c r="G4771">
        <v>0.36345911949685533</v>
      </c>
    </row>
    <row r="4772" spans="1:7" x14ac:dyDescent="0.25">
      <c r="A4772">
        <v>4763</v>
      </c>
      <c r="B4772" s="21">
        <f t="shared" si="74"/>
        <v>0.45984276729559748</v>
      </c>
      <c r="C4772">
        <v>1.2790450000000001E-4</v>
      </c>
      <c r="E4772">
        <v>0.45984276729559748</v>
      </c>
      <c r="F4772">
        <v>0.38416666700000002</v>
      </c>
      <c r="G4772">
        <v>0.47261006289308177</v>
      </c>
    </row>
    <row r="4773" spans="1:7" x14ac:dyDescent="0.25">
      <c r="A4773">
        <v>4764</v>
      </c>
      <c r="B4773" s="21">
        <f t="shared" si="74"/>
        <v>0.55515723270440254</v>
      </c>
      <c r="C4773">
        <v>1.2580950000000001E-4</v>
      </c>
      <c r="E4773">
        <v>0.55515723270440254</v>
      </c>
      <c r="F4773">
        <v>0.44411949699999997</v>
      </c>
      <c r="G4773">
        <v>0.55701257861635223</v>
      </c>
    </row>
    <row r="4774" spans="1:7" x14ac:dyDescent="0.25">
      <c r="A4774">
        <v>4765</v>
      </c>
      <c r="B4774" s="21">
        <f t="shared" si="74"/>
        <v>0.43720125786163522</v>
      </c>
      <c r="C4774">
        <v>1.2736710000000001E-4</v>
      </c>
      <c r="E4774">
        <v>0.43720125786163522</v>
      </c>
      <c r="F4774">
        <v>0.36729559699999997</v>
      </c>
      <c r="G4774">
        <v>0.44386792452830187</v>
      </c>
    </row>
    <row r="4775" spans="1:7" x14ac:dyDescent="0.25">
      <c r="A4775">
        <v>4766</v>
      </c>
      <c r="B4775" s="21">
        <f t="shared" si="74"/>
        <v>0.41899371069182395</v>
      </c>
      <c r="C4775">
        <v>1.2323410000000001E-4</v>
      </c>
      <c r="E4775">
        <v>0.41899371069182395</v>
      </c>
      <c r="F4775">
        <v>0.354669811</v>
      </c>
      <c r="G4775">
        <v>0.44232704402515721</v>
      </c>
    </row>
    <row r="4776" spans="1:7" x14ac:dyDescent="0.25">
      <c r="A4776">
        <v>4767</v>
      </c>
      <c r="B4776" s="21">
        <f t="shared" si="74"/>
        <v>0.16768238993710693</v>
      </c>
      <c r="C4776">
        <v>1.231424E-4</v>
      </c>
      <c r="E4776">
        <v>0.16768238993710693</v>
      </c>
      <c r="F4776">
        <v>0.16256289300000001</v>
      </c>
      <c r="G4776">
        <v>0.16490880503144653</v>
      </c>
    </row>
    <row r="4777" spans="1:7" x14ac:dyDescent="0.25">
      <c r="A4777">
        <v>4768</v>
      </c>
      <c r="B4777" s="21">
        <f t="shared" si="74"/>
        <v>9.4811320754716988E-2</v>
      </c>
      <c r="C4777">
        <v>1.2167909999999999E-4</v>
      </c>
      <c r="E4777">
        <v>9.4811320754716988E-2</v>
      </c>
      <c r="F4777">
        <v>9.3883648E-2</v>
      </c>
      <c r="G4777">
        <v>8.6698113207547167E-2</v>
      </c>
    </row>
    <row r="4778" spans="1:7" x14ac:dyDescent="0.25">
      <c r="A4778">
        <v>4769</v>
      </c>
      <c r="B4778" s="21">
        <f t="shared" si="74"/>
        <v>8.1984276729559741E-2</v>
      </c>
      <c r="C4778">
        <v>1.191468E-4</v>
      </c>
      <c r="E4778">
        <v>8.1984276729559741E-2</v>
      </c>
      <c r="F4778">
        <v>8.2661949999999998E-2</v>
      </c>
      <c r="G4778">
        <v>7.2600628930817618E-2</v>
      </c>
    </row>
    <row r="4779" spans="1:7" x14ac:dyDescent="0.25">
      <c r="A4779">
        <v>4770</v>
      </c>
      <c r="B4779" s="21">
        <f t="shared" si="74"/>
        <v>4.8952830188679242E-2</v>
      </c>
      <c r="C4779">
        <v>1.1914589999999999E-4</v>
      </c>
      <c r="E4779">
        <v>4.8952830188679242E-2</v>
      </c>
      <c r="F4779">
        <v>5.0542453000000001E-2</v>
      </c>
      <c r="G4779">
        <v>3.912264150943396E-2</v>
      </c>
    </row>
    <row r="4780" spans="1:7" x14ac:dyDescent="0.25">
      <c r="A4780">
        <v>4771</v>
      </c>
      <c r="B4780" s="21">
        <f t="shared" si="74"/>
        <v>1.4734905660377358E-2</v>
      </c>
      <c r="C4780">
        <v>1.238372E-4</v>
      </c>
      <c r="E4780">
        <v>1.4734905660377358E-2</v>
      </c>
      <c r="F4780">
        <v>1.4822170000000001E-2</v>
      </c>
      <c r="G4780">
        <v>5.4396226415094331E-3</v>
      </c>
    </row>
    <row r="4781" spans="1:7" x14ac:dyDescent="0.25">
      <c r="A4781">
        <v>4772</v>
      </c>
      <c r="B4781" s="21">
        <f t="shared" si="74"/>
        <v>0</v>
      </c>
      <c r="C4781">
        <v>1.286254E-4</v>
      </c>
      <c r="E4781">
        <v>0</v>
      </c>
      <c r="F4781">
        <v>0</v>
      </c>
      <c r="G4781">
        <v>0</v>
      </c>
    </row>
    <row r="4782" spans="1:7" x14ac:dyDescent="0.25">
      <c r="A4782">
        <v>4773</v>
      </c>
      <c r="B4782" s="21">
        <f t="shared" si="74"/>
        <v>0</v>
      </c>
      <c r="C4782">
        <v>1.3295130000000002E-4</v>
      </c>
      <c r="E4782">
        <v>0</v>
      </c>
      <c r="F4782">
        <v>0</v>
      </c>
      <c r="G4782">
        <v>0</v>
      </c>
    </row>
    <row r="4783" spans="1:7" x14ac:dyDescent="0.25">
      <c r="A4783">
        <v>4774</v>
      </c>
      <c r="B4783" s="21">
        <f t="shared" si="74"/>
        <v>0</v>
      </c>
      <c r="C4783">
        <v>1.183504E-4</v>
      </c>
      <c r="E4783">
        <v>0</v>
      </c>
      <c r="F4783">
        <v>0</v>
      </c>
      <c r="G4783">
        <v>0</v>
      </c>
    </row>
    <row r="4784" spans="1:7" x14ac:dyDescent="0.25">
      <c r="A4784">
        <v>4775</v>
      </c>
      <c r="B4784" s="21">
        <f t="shared" si="74"/>
        <v>0</v>
      </c>
      <c r="C4784">
        <v>9.454150000000001E-5</v>
      </c>
      <c r="E4784">
        <v>0</v>
      </c>
      <c r="F4784">
        <v>0</v>
      </c>
      <c r="G4784">
        <v>0</v>
      </c>
    </row>
    <row r="4785" spans="1:7" x14ac:dyDescent="0.25">
      <c r="A4785">
        <v>4776</v>
      </c>
      <c r="B4785" s="21">
        <f t="shared" si="74"/>
        <v>0</v>
      </c>
      <c r="C4785">
        <v>7.5719700000000006E-5</v>
      </c>
      <c r="E4785">
        <v>0</v>
      </c>
      <c r="F4785">
        <v>0</v>
      </c>
      <c r="G4785">
        <v>0</v>
      </c>
    </row>
    <row r="4786" spans="1:7" x14ac:dyDescent="0.25">
      <c r="A4786">
        <v>4777</v>
      </c>
      <c r="B4786" s="21">
        <f t="shared" si="74"/>
        <v>0</v>
      </c>
      <c r="C4786">
        <v>6.2714599999999998E-5</v>
      </c>
      <c r="E4786">
        <v>0</v>
      </c>
      <c r="F4786">
        <v>0</v>
      </c>
      <c r="G4786">
        <v>0</v>
      </c>
    </row>
    <row r="4787" spans="1:7" x14ac:dyDescent="0.25">
      <c r="A4787">
        <v>4778</v>
      </c>
      <c r="B4787" s="21">
        <f t="shared" si="74"/>
        <v>0</v>
      </c>
      <c r="C4787">
        <v>5.6516500000000007E-5</v>
      </c>
      <c r="E4787">
        <v>0</v>
      </c>
      <c r="F4787">
        <v>0</v>
      </c>
      <c r="G4787">
        <v>0</v>
      </c>
    </row>
    <row r="4788" spans="1:7" x14ac:dyDescent="0.25">
      <c r="A4788">
        <v>4779</v>
      </c>
      <c r="B4788" s="21">
        <f t="shared" si="74"/>
        <v>0</v>
      </c>
      <c r="C4788">
        <v>5.4307599999999995E-5</v>
      </c>
      <c r="E4788">
        <v>0</v>
      </c>
      <c r="F4788">
        <v>0</v>
      </c>
      <c r="G4788">
        <v>0</v>
      </c>
    </row>
    <row r="4789" spans="1:7" x14ac:dyDescent="0.25">
      <c r="A4789">
        <v>4780</v>
      </c>
      <c r="B4789" s="21">
        <f t="shared" si="74"/>
        <v>0</v>
      </c>
      <c r="C4789">
        <v>5.4295399999999995E-5</v>
      </c>
      <c r="E4789">
        <v>0</v>
      </c>
      <c r="F4789">
        <v>0</v>
      </c>
      <c r="G4789">
        <v>0</v>
      </c>
    </row>
    <row r="4790" spans="1:7" x14ac:dyDescent="0.25">
      <c r="A4790">
        <v>4781</v>
      </c>
      <c r="B4790" s="21">
        <f t="shared" si="74"/>
        <v>6.8072327044025151E-4</v>
      </c>
      <c r="C4790">
        <v>6.1548400000000002E-5</v>
      </c>
      <c r="E4790">
        <v>6.8072327044025151E-4</v>
      </c>
      <c r="F4790">
        <v>3.4036199999999998E-4</v>
      </c>
      <c r="G4790">
        <v>0</v>
      </c>
    </row>
    <row r="4791" spans="1:7" x14ac:dyDescent="0.25">
      <c r="A4791">
        <v>4782</v>
      </c>
      <c r="B4791" s="21">
        <f t="shared" si="74"/>
        <v>2.8409748427672958E-2</v>
      </c>
      <c r="C4791">
        <v>7.2247000000000001E-5</v>
      </c>
      <c r="E4791">
        <v>2.8409748427672958E-2</v>
      </c>
      <c r="F4791">
        <v>2.8650943000000002E-2</v>
      </c>
      <c r="G4791">
        <v>1.6396540880503144E-2</v>
      </c>
    </row>
    <row r="4792" spans="1:7" x14ac:dyDescent="0.25">
      <c r="A4792">
        <v>4783</v>
      </c>
      <c r="B4792" s="21">
        <f t="shared" si="74"/>
        <v>6.8556603773584898E-2</v>
      </c>
      <c r="C4792">
        <v>8.9162899999999993E-5</v>
      </c>
      <c r="E4792">
        <v>6.8556603773584898E-2</v>
      </c>
      <c r="F4792">
        <v>6.9696541000000001E-2</v>
      </c>
      <c r="G4792">
        <v>5.8245283018867923E-2</v>
      </c>
    </row>
    <row r="4793" spans="1:7" x14ac:dyDescent="0.25">
      <c r="A4793">
        <v>4784</v>
      </c>
      <c r="B4793" s="21">
        <f t="shared" si="74"/>
        <v>0.34798742138364774</v>
      </c>
      <c r="C4793">
        <v>1.060353E-4</v>
      </c>
      <c r="E4793">
        <v>0.34798742138364774</v>
      </c>
      <c r="F4793">
        <v>0.33680817600000001</v>
      </c>
      <c r="G4793">
        <v>0.5540880503144654</v>
      </c>
    </row>
    <row r="4794" spans="1:7" x14ac:dyDescent="0.25">
      <c r="A4794">
        <v>4785</v>
      </c>
      <c r="B4794" s="21">
        <f t="shared" si="74"/>
        <v>0.34135220125786164</v>
      </c>
      <c r="C4794">
        <v>1.2013719999999999E-4</v>
      </c>
      <c r="E4794">
        <v>0.34135220125786164</v>
      </c>
      <c r="F4794">
        <v>0.30114779899999999</v>
      </c>
      <c r="G4794">
        <v>0.40301886792452829</v>
      </c>
    </row>
    <row r="4795" spans="1:7" x14ac:dyDescent="0.25">
      <c r="A4795">
        <v>4786</v>
      </c>
      <c r="B4795" s="21">
        <f t="shared" si="74"/>
        <v>0.59069182389937114</v>
      </c>
      <c r="C4795">
        <v>1.2468369999999999E-4</v>
      </c>
      <c r="E4795">
        <v>0.59069182389937114</v>
      </c>
      <c r="F4795">
        <v>0.461572327</v>
      </c>
      <c r="G4795">
        <v>0.66402515723270439</v>
      </c>
    </row>
    <row r="4796" spans="1:7" x14ac:dyDescent="0.25">
      <c r="A4796">
        <v>4787</v>
      </c>
      <c r="B4796" s="21">
        <f t="shared" si="74"/>
        <v>0.28441823899371071</v>
      </c>
      <c r="C4796">
        <v>1.2555350000000002E-4</v>
      </c>
      <c r="E4796">
        <v>0.28441823899371071</v>
      </c>
      <c r="F4796">
        <v>0.265487421</v>
      </c>
      <c r="G4796">
        <v>0.28859119496855345</v>
      </c>
    </row>
    <row r="4797" spans="1:7" x14ac:dyDescent="0.25">
      <c r="A4797">
        <v>4788</v>
      </c>
      <c r="B4797" s="21">
        <f t="shared" si="74"/>
        <v>0.17888050314465409</v>
      </c>
      <c r="C4797">
        <v>1.214909E-4</v>
      </c>
      <c r="E4797">
        <v>0.17888050314465409</v>
      </c>
      <c r="F4797">
        <v>0.17240565999999999</v>
      </c>
      <c r="G4797">
        <v>0.18228930817610062</v>
      </c>
    </row>
    <row r="4798" spans="1:7" x14ac:dyDescent="0.25">
      <c r="A4798">
        <v>4789</v>
      </c>
      <c r="B4798" s="21">
        <f t="shared" si="74"/>
        <v>8.3776729559748436E-2</v>
      </c>
      <c r="C4798">
        <v>1.16093E-4</v>
      </c>
      <c r="E4798">
        <v>8.3776729559748436E-2</v>
      </c>
      <c r="F4798">
        <v>8.2860062999999998E-2</v>
      </c>
      <c r="G4798">
        <v>8.5100628930817615E-2</v>
      </c>
    </row>
    <row r="4799" spans="1:7" x14ac:dyDescent="0.25">
      <c r="A4799">
        <v>4790</v>
      </c>
      <c r="B4799" s="21">
        <f t="shared" si="74"/>
        <v>7.9399371069182392E-2</v>
      </c>
      <c r="C4799">
        <v>1.094308E-4</v>
      </c>
      <c r="E4799">
        <v>7.9399371069182392E-2</v>
      </c>
      <c r="F4799">
        <v>7.8723269999999998E-2</v>
      </c>
      <c r="G4799">
        <v>7.8471698113207547E-2</v>
      </c>
    </row>
    <row r="4800" spans="1:7" x14ac:dyDescent="0.25">
      <c r="A4800">
        <v>4791</v>
      </c>
      <c r="B4800" s="21">
        <f t="shared" si="74"/>
        <v>5.2556603773584905E-2</v>
      </c>
      <c r="C4800">
        <v>1.059155E-4</v>
      </c>
      <c r="E4800">
        <v>5.2556603773584905E-2</v>
      </c>
      <c r="F4800">
        <v>5.2580188999999999E-2</v>
      </c>
      <c r="G4800">
        <v>4.8839622641509435E-2</v>
      </c>
    </row>
    <row r="4801" spans="1:7" x14ac:dyDescent="0.25">
      <c r="A4801">
        <v>4792</v>
      </c>
      <c r="B4801" s="21">
        <f t="shared" si="74"/>
        <v>6.6779874213836479E-2</v>
      </c>
      <c r="C4801">
        <v>1.004885E-4</v>
      </c>
      <c r="E4801">
        <v>6.6779874213836479E-2</v>
      </c>
      <c r="F4801">
        <v>6.6559748000000002E-2</v>
      </c>
      <c r="G4801">
        <v>5.8654088050314468E-2</v>
      </c>
    </row>
    <row r="4802" spans="1:7" x14ac:dyDescent="0.25">
      <c r="A4802">
        <v>4793</v>
      </c>
      <c r="B4802" s="21">
        <f t="shared" si="74"/>
        <v>0.11169496855345912</v>
      </c>
      <c r="C4802">
        <v>1.0006969999999999E-4</v>
      </c>
      <c r="E4802">
        <v>0.11169496855345912</v>
      </c>
      <c r="F4802">
        <v>0.113283019</v>
      </c>
      <c r="G4802">
        <v>0.1069748427672956</v>
      </c>
    </row>
    <row r="4803" spans="1:7" x14ac:dyDescent="0.25">
      <c r="A4803">
        <v>4794</v>
      </c>
      <c r="B4803" s="21">
        <f t="shared" si="74"/>
        <v>3.9921383647798743E-2</v>
      </c>
      <c r="C4803">
        <v>1.0461529999999999E-4</v>
      </c>
      <c r="E4803">
        <v>3.9921383647798743E-2</v>
      </c>
      <c r="F4803">
        <v>4.0488994E-2</v>
      </c>
      <c r="G4803">
        <v>2.7417924528301885E-2</v>
      </c>
    </row>
    <row r="4804" spans="1:7" x14ac:dyDescent="0.25">
      <c r="A4804">
        <v>4795</v>
      </c>
      <c r="B4804" s="21">
        <f t="shared" si="74"/>
        <v>6.9650943396226414E-3</v>
      </c>
      <c r="C4804">
        <v>1.102245E-4</v>
      </c>
      <c r="E4804">
        <v>6.9650943396226414E-3</v>
      </c>
      <c r="F4804">
        <v>5.7213840000000004E-3</v>
      </c>
      <c r="G4804">
        <v>0</v>
      </c>
    </row>
    <row r="4805" spans="1:7" x14ac:dyDescent="0.25">
      <c r="A4805">
        <v>4796</v>
      </c>
      <c r="B4805" s="21">
        <f t="shared" si="74"/>
        <v>0</v>
      </c>
      <c r="C4805">
        <v>1.1927919999999999E-4</v>
      </c>
      <c r="E4805">
        <v>0</v>
      </c>
      <c r="F4805">
        <v>0</v>
      </c>
      <c r="G4805">
        <v>0</v>
      </c>
    </row>
    <row r="4806" spans="1:7" x14ac:dyDescent="0.25">
      <c r="A4806">
        <v>4797</v>
      </c>
      <c r="B4806" s="21">
        <f t="shared" ref="B4806:B4869" si="75">IF(rodzaj=$E$6,E4806,IF(rodzaj=$F$6,F4806,G4806))</f>
        <v>0</v>
      </c>
      <c r="C4806">
        <v>1.259528E-4</v>
      </c>
      <c r="E4806">
        <v>0</v>
      </c>
      <c r="F4806">
        <v>0</v>
      </c>
      <c r="G4806">
        <v>0</v>
      </c>
    </row>
    <row r="4807" spans="1:7" x14ac:dyDescent="0.25">
      <c r="A4807">
        <v>4798</v>
      </c>
      <c r="B4807" s="21">
        <f t="shared" si="75"/>
        <v>0</v>
      </c>
      <c r="C4807">
        <v>1.099786E-4</v>
      </c>
      <c r="E4807">
        <v>0</v>
      </c>
      <c r="F4807">
        <v>0</v>
      </c>
      <c r="G4807">
        <v>0</v>
      </c>
    </row>
    <row r="4808" spans="1:7" x14ac:dyDescent="0.25">
      <c r="A4808">
        <v>4799</v>
      </c>
      <c r="B4808" s="21">
        <f t="shared" si="75"/>
        <v>0</v>
      </c>
      <c r="C4808">
        <v>8.6026399999999993E-5</v>
      </c>
      <c r="E4808">
        <v>0</v>
      </c>
      <c r="F4808">
        <v>0</v>
      </c>
      <c r="G4808">
        <v>0</v>
      </c>
    </row>
    <row r="4809" spans="1:7" x14ac:dyDescent="0.25">
      <c r="A4809">
        <v>4800</v>
      </c>
      <c r="B4809" s="21">
        <f t="shared" si="75"/>
        <v>0</v>
      </c>
      <c r="C4809">
        <v>6.58029E-5</v>
      </c>
      <c r="E4809">
        <v>0</v>
      </c>
      <c r="F4809">
        <v>0</v>
      </c>
      <c r="G4809">
        <v>0</v>
      </c>
    </row>
    <row r="4810" spans="1:7" x14ac:dyDescent="0.25">
      <c r="A4810">
        <v>4801</v>
      </c>
      <c r="B4810" s="21">
        <f t="shared" si="75"/>
        <v>0</v>
      </c>
      <c r="C4810">
        <v>5.7219699999999997E-5</v>
      </c>
      <c r="E4810">
        <v>0</v>
      </c>
      <c r="F4810">
        <v>0</v>
      </c>
      <c r="G4810">
        <v>0</v>
      </c>
    </row>
    <row r="4811" spans="1:7" x14ac:dyDescent="0.25">
      <c r="A4811">
        <v>4802</v>
      </c>
      <c r="B4811" s="21">
        <f t="shared" si="75"/>
        <v>0</v>
      </c>
      <c r="C4811">
        <v>5.2517900000000001E-5</v>
      </c>
      <c r="E4811">
        <v>0</v>
      </c>
      <c r="F4811">
        <v>0</v>
      </c>
      <c r="G4811">
        <v>0</v>
      </c>
    </row>
    <row r="4812" spans="1:7" x14ac:dyDescent="0.25">
      <c r="A4812">
        <v>4803</v>
      </c>
      <c r="B4812" s="21">
        <f t="shared" si="75"/>
        <v>0</v>
      </c>
      <c r="C4812">
        <v>5.1944500000000004E-5</v>
      </c>
      <c r="E4812">
        <v>0</v>
      </c>
      <c r="F4812">
        <v>0</v>
      </c>
      <c r="G4812">
        <v>0</v>
      </c>
    </row>
    <row r="4813" spans="1:7" x14ac:dyDescent="0.25">
      <c r="A4813">
        <v>4804</v>
      </c>
      <c r="B4813" s="21">
        <f t="shared" si="75"/>
        <v>0</v>
      </c>
      <c r="C4813">
        <v>5.6372500000000003E-5</v>
      </c>
      <c r="E4813">
        <v>0</v>
      </c>
      <c r="F4813">
        <v>0</v>
      </c>
      <c r="G4813">
        <v>0</v>
      </c>
    </row>
    <row r="4814" spans="1:7" x14ac:dyDescent="0.25">
      <c r="A4814">
        <v>4805</v>
      </c>
      <c r="B4814" s="21">
        <f t="shared" si="75"/>
        <v>1.8723270440251572E-2</v>
      </c>
      <c r="C4814">
        <v>6.7829299999999998E-5</v>
      </c>
      <c r="E4814">
        <v>1.8723270440251572E-2</v>
      </c>
      <c r="F4814">
        <v>3.2927672999999998E-2</v>
      </c>
      <c r="G4814">
        <v>5.5657232704402516E-2</v>
      </c>
    </row>
    <row r="4815" spans="1:7" x14ac:dyDescent="0.25">
      <c r="A4815">
        <v>4806</v>
      </c>
      <c r="B4815" s="21">
        <f t="shared" si="75"/>
        <v>7.5814465408805029E-2</v>
      </c>
      <c r="C4815">
        <v>8.5307800000000003E-5</v>
      </c>
      <c r="E4815">
        <v>7.5814465408805029E-2</v>
      </c>
      <c r="F4815">
        <v>0.18053459099999999</v>
      </c>
      <c r="G4815">
        <v>0.35374213836477991</v>
      </c>
    </row>
    <row r="4816" spans="1:7" x14ac:dyDescent="0.25">
      <c r="A4816">
        <v>4807</v>
      </c>
      <c r="B4816" s="21">
        <f t="shared" si="75"/>
        <v>0.230625786163522</v>
      </c>
      <c r="C4816">
        <v>9.9427700000000004E-5</v>
      </c>
      <c r="E4816">
        <v>0.230625786163522</v>
      </c>
      <c r="F4816">
        <v>0.320833333</v>
      </c>
      <c r="G4816">
        <v>0.63138364779874212</v>
      </c>
    </row>
    <row r="4817" spans="1:7" x14ac:dyDescent="0.25">
      <c r="A4817">
        <v>4808</v>
      </c>
      <c r="B4817" s="21">
        <f t="shared" si="75"/>
        <v>0.26790566037735852</v>
      </c>
      <c r="C4817">
        <v>1.100801E-4</v>
      </c>
      <c r="E4817">
        <v>0.26790566037735852</v>
      </c>
      <c r="F4817">
        <v>0.266194969</v>
      </c>
      <c r="G4817">
        <v>0.37172955974842764</v>
      </c>
    </row>
    <row r="4818" spans="1:7" x14ac:dyDescent="0.25">
      <c r="A4818">
        <v>4809</v>
      </c>
      <c r="B4818" s="21">
        <f t="shared" si="75"/>
        <v>0.59726415094339624</v>
      </c>
      <c r="C4818">
        <v>1.1610639999999999E-4</v>
      </c>
      <c r="E4818">
        <v>0.59726415094339624</v>
      </c>
      <c r="F4818">
        <v>0.45430817600000001</v>
      </c>
      <c r="G4818">
        <v>0.79430817610062898</v>
      </c>
    </row>
    <row r="4819" spans="1:7" x14ac:dyDescent="0.25">
      <c r="A4819">
        <v>4810</v>
      </c>
      <c r="B4819" s="21">
        <f t="shared" si="75"/>
        <v>0.73201257861635227</v>
      </c>
      <c r="C4819">
        <v>1.144989E-4</v>
      </c>
      <c r="E4819">
        <v>0.73201257861635227</v>
      </c>
      <c r="F4819">
        <v>0.54690251599999995</v>
      </c>
      <c r="G4819">
        <v>0.82650943396226417</v>
      </c>
    </row>
    <row r="4820" spans="1:7" x14ac:dyDescent="0.25">
      <c r="A4820">
        <v>4811</v>
      </c>
      <c r="B4820" s="21">
        <f t="shared" si="75"/>
        <v>0.46569182389937108</v>
      </c>
      <c r="C4820">
        <v>1.1297189999999999E-4</v>
      </c>
      <c r="E4820">
        <v>0.46569182389937108</v>
      </c>
      <c r="F4820">
        <v>0.38732704400000001</v>
      </c>
      <c r="G4820">
        <v>0.47855345911949682</v>
      </c>
    </row>
    <row r="4821" spans="1:7" x14ac:dyDescent="0.25">
      <c r="A4821">
        <v>4812</v>
      </c>
      <c r="B4821" s="21">
        <f t="shared" si="75"/>
        <v>0.31632075471698112</v>
      </c>
      <c r="C4821">
        <v>1.106375E-4</v>
      </c>
      <c r="E4821">
        <v>0.31632075471698112</v>
      </c>
      <c r="F4821">
        <v>0.28199685499999999</v>
      </c>
      <c r="G4821">
        <v>0.31974842767295597</v>
      </c>
    </row>
    <row r="4822" spans="1:7" x14ac:dyDescent="0.25">
      <c r="A4822">
        <v>4813</v>
      </c>
      <c r="B4822" s="21">
        <f t="shared" si="75"/>
        <v>0.35830188679245284</v>
      </c>
      <c r="C4822">
        <v>1.103742E-4</v>
      </c>
      <c r="E4822">
        <v>0.35830188679245284</v>
      </c>
      <c r="F4822">
        <v>0.31477987400000002</v>
      </c>
      <c r="G4822">
        <v>0.36352201257861633</v>
      </c>
    </row>
    <row r="4823" spans="1:7" x14ac:dyDescent="0.25">
      <c r="A4823">
        <v>4814</v>
      </c>
      <c r="B4823" s="21">
        <f t="shared" si="75"/>
        <v>0.22388679245283019</v>
      </c>
      <c r="C4823">
        <v>1.0827550000000001E-4</v>
      </c>
      <c r="E4823">
        <v>0.22388679245283019</v>
      </c>
      <c r="F4823">
        <v>0.213003145</v>
      </c>
      <c r="G4823">
        <v>0.22536163522012578</v>
      </c>
    </row>
    <row r="4824" spans="1:7" x14ac:dyDescent="0.25">
      <c r="A4824">
        <v>4815</v>
      </c>
      <c r="B4824" s="21">
        <f t="shared" si="75"/>
        <v>0.3268553459119497</v>
      </c>
      <c r="C4824">
        <v>1.0869759999999999E-4</v>
      </c>
      <c r="E4824">
        <v>0.3268553459119497</v>
      </c>
      <c r="F4824">
        <v>0.29132075499999999</v>
      </c>
      <c r="G4824">
        <v>0.35921383647798738</v>
      </c>
    </row>
    <row r="4825" spans="1:7" x14ac:dyDescent="0.25">
      <c r="A4825">
        <v>4816</v>
      </c>
      <c r="B4825" s="21">
        <f t="shared" si="75"/>
        <v>0.33056603773584908</v>
      </c>
      <c r="C4825">
        <v>1.0952209999999999E-4</v>
      </c>
      <c r="E4825">
        <v>0.33056603773584908</v>
      </c>
      <c r="F4825">
        <v>0.29411949700000001</v>
      </c>
      <c r="G4825">
        <v>0.44330188679245286</v>
      </c>
    </row>
    <row r="4826" spans="1:7" x14ac:dyDescent="0.25">
      <c r="A4826">
        <v>4817</v>
      </c>
      <c r="B4826" s="21">
        <f t="shared" si="75"/>
        <v>0.12194339622641509</v>
      </c>
      <c r="C4826">
        <v>1.132496E-4</v>
      </c>
      <c r="E4826">
        <v>0.12194339622641509</v>
      </c>
      <c r="F4826">
        <v>0.12416666699999999</v>
      </c>
      <c r="G4826">
        <v>0.12217610062893081</v>
      </c>
    </row>
    <row r="4827" spans="1:7" x14ac:dyDescent="0.25">
      <c r="A4827">
        <v>4818</v>
      </c>
      <c r="B4827" s="21">
        <f t="shared" si="75"/>
        <v>6.576415094339623E-2</v>
      </c>
      <c r="C4827">
        <v>1.152074E-4</v>
      </c>
      <c r="E4827">
        <v>6.576415094339623E-2</v>
      </c>
      <c r="F4827">
        <v>7.0353773999999994E-2</v>
      </c>
      <c r="G4827">
        <v>6.3006289308176103E-2</v>
      </c>
    </row>
    <row r="4828" spans="1:7" x14ac:dyDescent="0.25">
      <c r="A4828">
        <v>4819</v>
      </c>
      <c r="B4828" s="21">
        <f t="shared" si="75"/>
        <v>2.2031446540880503E-2</v>
      </c>
      <c r="C4828">
        <v>1.2068430000000001E-4</v>
      </c>
      <c r="E4828">
        <v>2.2031446540880503E-2</v>
      </c>
      <c r="F4828">
        <v>2.4624213999999998E-2</v>
      </c>
      <c r="G4828">
        <v>1.7832704402515723E-2</v>
      </c>
    </row>
    <row r="4829" spans="1:7" x14ac:dyDescent="0.25">
      <c r="A4829">
        <v>4820</v>
      </c>
      <c r="B4829" s="21">
        <f t="shared" si="75"/>
        <v>0</v>
      </c>
      <c r="C4829">
        <v>1.299087E-4</v>
      </c>
      <c r="E4829">
        <v>0</v>
      </c>
      <c r="F4829">
        <v>0</v>
      </c>
      <c r="G4829">
        <v>0</v>
      </c>
    </row>
    <row r="4830" spans="1:7" x14ac:dyDescent="0.25">
      <c r="A4830">
        <v>4821</v>
      </c>
      <c r="B4830" s="21">
        <f t="shared" si="75"/>
        <v>0</v>
      </c>
      <c r="C4830">
        <v>1.3913679999999999E-4</v>
      </c>
      <c r="E4830">
        <v>0</v>
      </c>
      <c r="F4830">
        <v>0</v>
      </c>
      <c r="G4830">
        <v>0</v>
      </c>
    </row>
    <row r="4831" spans="1:7" x14ac:dyDescent="0.25">
      <c r="A4831">
        <v>4822</v>
      </c>
      <c r="B4831" s="21">
        <f t="shared" si="75"/>
        <v>0</v>
      </c>
      <c r="C4831">
        <v>1.1814370000000001E-4</v>
      </c>
      <c r="E4831">
        <v>0</v>
      </c>
      <c r="F4831">
        <v>0</v>
      </c>
      <c r="G4831">
        <v>0</v>
      </c>
    </row>
    <row r="4832" spans="1:7" x14ac:dyDescent="0.25">
      <c r="A4832">
        <v>4823</v>
      </c>
      <c r="B4832" s="21">
        <f t="shared" si="75"/>
        <v>0</v>
      </c>
      <c r="C4832">
        <v>8.9329699999999993E-5</v>
      </c>
      <c r="E4832">
        <v>0</v>
      </c>
      <c r="F4832">
        <v>0</v>
      </c>
      <c r="G4832">
        <v>0</v>
      </c>
    </row>
    <row r="4833" spans="1:7" x14ac:dyDescent="0.25">
      <c r="A4833">
        <v>4824</v>
      </c>
      <c r="B4833" s="21">
        <f t="shared" si="75"/>
        <v>0</v>
      </c>
      <c r="C4833">
        <v>7.0315000000000007E-5</v>
      </c>
      <c r="E4833">
        <v>0</v>
      </c>
      <c r="F4833">
        <v>0</v>
      </c>
      <c r="G4833">
        <v>0</v>
      </c>
    </row>
    <row r="4834" spans="1:7" x14ac:dyDescent="0.25">
      <c r="A4834">
        <v>4825</v>
      </c>
      <c r="B4834" s="21">
        <f t="shared" si="75"/>
        <v>0</v>
      </c>
      <c r="C4834">
        <v>5.7990799999999994E-5</v>
      </c>
      <c r="E4834">
        <v>0</v>
      </c>
      <c r="F4834">
        <v>0</v>
      </c>
      <c r="G4834">
        <v>0</v>
      </c>
    </row>
    <row r="4835" spans="1:7" x14ac:dyDescent="0.25">
      <c r="A4835">
        <v>4826</v>
      </c>
      <c r="B4835" s="21">
        <f t="shared" si="75"/>
        <v>0</v>
      </c>
      <c r="C4835">
        <v>5.4401899999999998E-5</v>
      </c>
      <c r="E4835">
        <v>0</v>
      </c>
      <c r="F4835">
        <v>0</v>
      </c>
      <c r="G4835">
        <v>0</v>
      </c>
    </row>
    <row r="4836" spans="1:7" x14ac:dyDescent="0.25">
      <c r="A4836">
        <v>4827</v>
      </c>
      <c r="B4836" s="21">
        <f t="shared" si="75"/>
        <v>0</v>
      </c>
      <c r="C4836">
        <v>5.2731900000000002E-5</v>
      </c>
      <c r="E4836">
        <v>0</v>
      </c>
      <c r="F4836">
        <v>0</v>
      </c>
      <c r="G4836">
        <v>0</v>
      </c>
    </row>
    <row r="4837" spans="1:7" x14ac:dyDescent="0.25">
      <c r="A4837">
        <v>4828</v>
      </c>
      <c r="B4837" s="21">
        <f t="shared" si="75"/>
        <v>0</v>
      </c>
      <c r="C4837">
        <v>5.8183700000000003E-5</v>
      </c>
      <c r="E4837">
        <v>0</v>
      </c>
      <c r="F4837">
        <v>0</v>
      </c>
      <c r="G4837">
        <v>0</v>
      </c>
    </row>
    <row r="4838" spans="1:7" x14ac:dyDescent="0.25">
      <c r="A4838">
        <v>4829</v>
      </c>
      <c r="B4838" s="21">
        <f t="shared" si="75"/>
        <v>0</v>
      </c>
      <c r="C4838">
        <v>7.0550199999999994E-5</v>
      </c>
      <c r="E4838">
        <v>0</v>
      </c>
      <c r="F4838">
        <v>0</v>
      </c>
      <c r="G4838">
        <v>0</v>
      </c>
    </row>
    <row r="4839" spans="1:7" x14ac:dyDescent="0.25">
      <c r="A4839">
        <v>4830</v>
      </c>
      <c r="B4839" s="21">
        <f t="shared" si="75"/>
        <v>2.5097484276729559E-2</v>
      </c>
      <c r="C4839">
        <v>8.5442700000000008E-5</v>
      </c>
      <c r="E4839">
        <v>2.5097484276729559E-2</v>
      </c>
      <c r="F4839">
        <v>2.4966980999999999E-2</v>
      </c>
      <c r="G4839">
        <v>1.2839622641509433E-2</v>
      </c>
    </row>
    <row r="4840" spans="1:7" x14ac:dyDescent="0.25">
      <c r="A4840">
        <v>4831</v>
      </c>
      <c r="B4840" s="21">
        <f t="shared" si="75"/>
        <v>4.5339622641509439E-2</v>
      </c>
      <c r="C4840">
        <v>9.9924299999999995E-5</v>
      </c>
      <c r="E4840">
        <v>4.5339622641509439E-2</v>
      </c>
      <c r="F4840">
        <v>4.541195E-2</v>
      </c>
      <c r="G4840">
        <v>3.2437106918238992E-2</v>
      </c>
    </row>
    <row r="4841" spans="1:7" x14ac:dyDescent="0.25">
      <c r="A4841">
        <v>4832</v>
      </c>
      <c r="B4841" s="21">
        <f t="shared" si="75"/>
        <v>0.1687358490566038</v>
      </c>
      <c r="C4841">
        <v>1.07717E-4</v>
      </c>
      <c r="E4841">
        <v>0.1687358490566038</v>
      </c>
      <c r="F4841">
        <v>0.16624213800000001</v>
      </c>
      <c r="G4841">
        <v>0.17238364779874213</v>
      </c>
    </row>
    <row r="4842" spans="1:7" x14ac:dyDescent="0.25">
      <c r="A4842">
        <v>4833</v>
      </c>
      <c r="B4842" s="21">
        <f t="shared" si="75"/>
        <v>0.25402201257861634</v>
      </c>
      <c r="C4842">
        <v>1.1356329999999999E-4</v>
      </c>
      <c r="E4842">
        <v>0.25402201257861634</v>
      </c>
      <c r="F4842">
        <v>0.23490565999999999</v>
      </c>
      <c r="G4842">
        <v>0.27599685534591195</v>
      </c>
    </row>
    <row r="4843" spans="1:7" x14ac:dyDescent="0.25">
      <c r="A4843">
        <v>4834</v>
      </c>
      <c r="B4843" s="21">
        <f t="shared" si="75"/>
        <v>0.41839622641509433</v>
      </c>
      <c r="C4843">
        <v>1.120023E-4</v>
      </c>
      <c r="E4843">
        <v>0.41839622641509433</v>
      </c>
      <c r="F4843">
        <v>0.355204403</v>
      </c>
      <c r="G4843">
        <v>0.45298742138364778</v>
      </c>
    </row>
    <row r="4844" spans="1:7" x14ac:dyDescent="0.25">
      <c r="A4844">
        <v>4835</v>
      </c>
      <c r="B4844" s="21">
        <f t="shared" si="75"/>
        <v>0.44971698113207542</v>
      </c>
      <c r="C4844">
        <v>1.118292E-4</v>
      </c>
      <c r="E4844">
        <v>0.44971698113207542</v>
      </c>
      <c r="F4844">
        <v>0.37668238999999998</v>
      </c>
      <c r="G4844">
        <v>0.46163522012578617</v>
      </c>
    </row>
    <row r="4845" spans="1:7" x14ac:dyDescent="0.25">
      <c r="A4845">
        <v>4836</v>
      </c>
      <c r="B4845" s="21">
        <f t="shared" si="75"/>
        <v>0.3639622641509434</v>
      </c>
      <c r="C4845">
        <v>1.1113850000000001E-4</v>
      </c>
      <c r="E4845">
        <v>0.3639622641509434</v>
      </c>
      <c r="F4845">
        <v>0.31963836499999998</v>
      </c>
      <c r="G4845">
        <v>0.36745283018867925</v>
      </c>
    </row>
    <row r="4846" spans="1:7" x14ac:dyDescent="0.25">
      <c r="A4846">
        <v>4837</v>
      </c>
      <c r="B4846" s="21">
        <f t="shared" si="75"/>
        <v>0.34267295597484276</v>
      </c>
      <c r="C4846">
        <v>1.104725E-4</v>
      </c>
      <c r="E4846">
        <v>0.34267295597484276</v>
      </c>
      <c r="F4846">
        <v>0.30331761000000002</v>
      </c>
      <c r="G4846">
        <v>0.34745283018867928</v>
      </c>
    </row>
    <row r="4847" spans="1:7" x14ac:dyDescent="0.25">
      <c r="A4847">
        <v>4838</v>
      </c>
      <c r="B4847" s="21">
        <f t="shared" si="75"/>
        <v>0.22828301886792454</v>
      </c>
      <c r="C4847">
        <v>1.0865960000000001E-4</v>
      </c>
      <c r="E4847">
        <v>0.22828301886792454</v>
      </c>
      <c r="F4847">
        <v>0.217122642</v>
      </c>
      <c r="G4847">
        <v>0.22958805031446541</v>
      </c>
    </row>
    <row r="4848" spans="1:7" x14ac:dyDescent="0.25">
      <c r="A4848">
        <v>4839</v>
      </c>
      <c r="B4848" s="21">
        <f t="shared" si="75"/>
        <v>0.23106603773584905</v>
      </c>
      <c r="C4848">
        <v>1.093934E-4</v>
      </c>
      <c r="E4848">
        <v>0.23106603773584905</v>
      </c>
      <c r="F4848">
        <v>0.21943396200000001</v>
      </c>
      <c r="G4848">
        <v>0.23342452830188679</v>
      </c>
    </row>
    <row r="4849" spans="1:7" x14ac:dyDescent="0.25">
      <c r="A4849">
        <v>4840</v>
      </c>
      <c r="B4849" s="21">
        <f t="shared" si="75"/>
        <v>0.10628616352201258</v>
      </c>
      <c r="C4849">
        <v>1.119107E-4</v>
      </c>
      <c r="E4849">
        <v>0.10628616352201258</v>
      </c>
      <c r="F4849">
        <v>0.10496855300000001</v>
      </c>
      <c r="G4849">
        <v>9.799999999999999E-2</v>
      </c>
    </row>
    <row r="4850" spans="1:7" x14ac:dyDescent="0.25">
      <c r="A4850">
        <v>4841</v>
      </c>
      <c r="B4850" s="21">
        <f t="shared" si="75"/>
        <v>0.29533018867924526</v>
      </c>
      <c r="C4850">
        <v>1.1577710000000001E-4</v>
      </c>
      <c r="E4850">
        <v>0.29533018867924526</v>
      </c>
      <c r="F4850">
        <v>0.340251572</v>
      </c>
      <c r="G4850">
        <v>0.64477987421383653</v>
      </c>
    </row>
    <row r="4851" spans="1:7" x14ac:dyDescent="0.25">
      <c r="A4851">
        <v>4842</v>
      </c>
      <c r="B4851" s="21">
        <f t="shared" si="75"/>
        <v>9.0339622641509423E-2</v>
      </c>
      <c r="C4851">
        <v>1.173638E-4</v>
      </c>
      <c r="E4851">
        <v>9.0339622641509423E-2</v>
      </c>
      <c r="F4851">
        <v>0.112081761</v>
      </c>
      <c r="G4851">
        <v>0.13803459119496855</v>
      </c>
    </row>
    <row r="4852" spans="1:7" x14ac:dyDescent="0.25">
      <c r="A4852">
        <v>4843</v>
      </c>
      <c r="B4852" s="21">
        <f t="shared" si="75"/>
        <v>1.2735220125786163E-2</v>
      </c>
      <c r="C4852">
        <v>1.2452559999999999E-4</v>
      </c>
      <c r="E4852">
        <v>1.2735220125786163E-2</v>
      </c>
      <c r="F4852">
        <v>1.2479403E-2</v>
      </c>
      <c r="G4852">
        <v>2.9766981132075469E-3</v>
      </c>
    </row>
    <row r="4853" spans="1:7" x14ac:dyDescent="0.25">
      <c r="A4853">
        <v>4844</v>
      </c>
      <c r="B4853" s="21">
        <f t="shared" si="75"/>
        <v>0</v>
      </c>
      <c r="C4853">
        <v>1.3297729999999999E-4</v>
      </c>
      <c r="E4853">
        <v>0</v>
      </c>
      <c r="F4853">
        <v>0</v>
      </c>
      <c r="G4853">
        <v>0</v>
      </c>
    </row>
    <row r="4854" spans="1:7" x14ac:dyDescent="0.25">
      <c r="A4854">
        <v>4845</v>
      </c>
      <c r="B4854" s="21">
        <f t="shared" si="75"/>
        <v>0</v>
      </c>
      <c r="C4854">
        <v>1.3783789999999998E-4</v>
      </c>
      <c r="E4854">
        <v>0</v>
      </c>
      <c r="F4854">
        <v>0</v>
      </c>
      <c r="G4854">
        <v>0</v>
      </c>
    </row>
    <row r="4855" spans="1:7" x14ac:dyDescent="0.25">
      <c r="A4855">
        <v>4846</v>
      </c>
      <c r="B4855" s="21">
        <f t="shared" si="75"/>
        <v>0</v>
      </c>
      <c r="C4855">
        <v>1.1878629999999999E-4</v>
      </c>
      <c r="E4855">
        <v>0</v>
      </c>
      <c r="F4855">
        <v>0</v>
      </c>
      <c r="G4855">
        <v>0</v>
      </c>
    </row>
    <row r="4856" spans="1:7" x14ac:dyDescent="0.25">
      <c r="A4856">
        <v>4847</v>
      </c>
      <c r="B4856" s="21">
        <f t="shared" si="75"/>
        <v>0</v>
      </c>
      <c r="C4856">
        <v>8.9601099999999992E-5</v>
      </c>
      <c r="E4856">
        <v>0</v>
      </c>
      <c r="F4856">
        <v>0</v>
      </c>
      <c r="G4856">
        <v>0</v>
      </c>
    </row>
    <row r="4857" spans="1:7" x14ac:dyDescent="0.25">
      <c r="A4857">
        <v>4848</v>
      </c>
      <c r="B4857" s="21">
        <f t="shared" si="75"/>
        <v>0</v>
      </c>
      <c r="C4857">
        <v>6.9581199999999997E-5</v>
      </c>
      <c r="E4857">
        <v>0</v>
      </c>
      <c r="F4857">
        <v>0</v>
      </c>
      <c r="G4857">
        <v>0</v>
      </c>
    </row>
    <row r="4858" spans="1:7" x14ac:dyDescent="0.25">
      <c r="A4858">
        <v>4849</v>
      </c>
      <c r="B4858" s="21">
        <f t="shared" si="75"/>
        <v>0</v>
      </c>
      <c r="C4858">
        <v>5.8890500000000001E-5</v>
      </c>
      <c r="E4858">
        <v>0</v>
      </c>
      <c r="F4858">
        <v>0</v>
      </c>
      <c r="G4858">
        <v>0</v>
      </c>
    </row>
    <row r="4859" spans="1:7" x14ac:dyDescent="0.25">
      <c r="A4859">
        <v>4850</v>
      </c>
      <c r="B4859" s="21">
        <f t="shared" si="75"/>
        <v>0</v>
      </c>
      <c r="C4859">
        <v>5.35435E-5</v>
      </c>
      <c r="E4859">
        <v>0</v>
      </c>
      <c r="F4859">
        <v>0</v>
      </c>
      <c r="G4859">
        <v>0</v>
      </c>
    </row>
    <row r="4860" spans="1:7" x14ac:dyDescent="0.25">
      <c r="A4860">
        <v>4851</v>
      </c>
      <c r="B4860" s="21">
        <f t="shared" si="75"/>
        <v>0</v>
      </c>
      <c r="C4860">
        <v>5.32962E-5</v>
      </c>
      <c r="E4860">
        <v>0</v>
      </c>
      <c r="F4860">
        <v>0</v>
      </c>
      <c r="G4860">
        <v>0</v>
      </c>
    </row>
    <row r="4861" spans="1:7" x14ac:dyDescent="0.25">
      <c r="A4861">
        <v>4852</v>
      </c>
      <c r="B4861" s="21">
        <f t="shared" si="75"/>
        <v>0</v>
      </c>
      <c r="C4861">
        <v>5.7167199999999997E-5</v>
      </c>
      <c r="E4861">
        <v>0</v>
      </c>
      <c r="F4861">
        <v>0</v>
      </c>
      <c r="G4861">
        <v>0</v>
      </c>
    </row>
    <row r="4862" spans="1:7" x14ac:dyDescent="0.25">
      <c r="A4862">
        <v>4853</v>
      </c>
      <c r="B4862" s="21">
        <f t="shared" si="75"/>
        <v>0</v>
      </c>
      <c r="C4862">
        <v>7.1026899999999989E-5</v>
      </c>
      <c r="E4862">
        <v>0</v>
      </c>
      <c r="F4862">
        <v>0</v>
      </c>
      <c r="G4862">
        <v>0</v>
      </c>
    </row>
    <row r="4863" spans="1:7" x14ac:dyDescent="0.25">
      <c r="A4863">
        <v>4854</v>
      </c>
      <c r="B4863" s="21">
        <f t="shared" si="75"/>
        <v>3.0768238993710693E-2</v>
      </c>
      <c r="C4863">
        <v>8.7760400000000001E-5</v>
      </c>
      <c r="E4863">
        <v>3.0768238993710693E-2</v>
      </c>
      <c r="F4863">
        <v>3.1614780000000002E-2</v>
      </c>
      <c r="G4863">
        <v>1.970314465408805E-2</v>
      </c>
    </row>
    <row r="4864" spans="1:7" x14ac:dyDescent="0.25">
      <c r="A4864">
        <v>4855</v>
      </c>
      <c r="B4864" s="21">
        <f t="shared" si="75"/>
        <v>9.5669811320754722E-2</v>
      </c>
      <c r="C4864">
        <v>1.0244110000000001E-4</v>
      </c>
      <c r="E4864">
        <v>9.5669811320754722E-2</v>
      </c>
      <c r="F4864">
        <v>9.9202830000000006E-2</v>
      </c>
      <c r="G4864">
        <v>9.2594339622641506E-2</v>
      </c>
    </row>
    <row r="4865" spans="1:7" x14ac:dyDescent="0.25">
      <c r="A4865">
        <v>4856</v>
      </c>
      <c r="B4865" s="21">
        <f t="shared" si="75"/>
        <v>0.24511949685534593</v>
      </c>
      <c r="C4865">
        <v>1.101391E-4</v>
      </c>
      <c r="E4865">
        <v>0.24511949685534593</v>
      </c>
      <c r="F4865">
        <v>0.242295597</v>
      </c>
      <c r="G4865">
        <v>0.31650943396226416</v>
      </c>
    </row>
    <row r="4866" spans="1:7" x14ac:dyDescent="0.25">
      <c r="A4866">
        <v>4857</v>
      </c>
      <c r="B4866" s="21">
        <f t="shared" si="75"/>
        <v>0.38015723270440255</v>
      </c>
      <c r="C4866">
        <v>1.124433E-4</v>
      </c>
      <c r="E4866">
        <v>0.38015723270440255</v>
      </c>
      <c r="F4866">
        <v>0.32768867899999998</v>
      </c>
      <c r="G4866">
        <v>0.45981132075471698</v>
      </c>
    </row>
    <row r="4867" spans="1:7" x14ac:dyDescent="0.25">
      <c r="A4867">
        <v>4858</v>
      </c>
      <c r="B4867" s="21">
        <f t="shared" si="75"/>
        <v>0.45364779874213834</v>
      </c>
      <c r="C4867">
        <v>1.1666650000000001E-4</v>
      </c>
      <c r="E4867">
        <v>0.45364779874213834</v>
      </c>
      <c r="F4867">
        <v>0.37849056599999997</v>
      </c>
      <c r="G4867">
        <v>0.49481132075471695</v>
      </c>
    </row>
    <row r="4868" spans="1:7" x14ac:dyDescent="0.25">
      <c r="A4868">
        <v>4859</v>
      </c>
      <c r="B4868" s="21">
        <f t="shared" si="75"/>
        <v>0.48742138364779874</v>
      </c>
      <c r="C4868">
        <v>1.138254E-4</v>
      </c>
      <c r="E4868">
        <v>0.48742138364779874</v>
      </c>
      <c r="F4868">
        <v>0.40174528300000001</v>
      </c>
      <c r="G4868">
        <v>0.50100628930817614</v>
      </c>
    </row>
    <row r="4869" spans="1:7" x14ac:dyDescent="0.25">
      <c r="A4869">
        <v>4860</v>
      </c>
      <c r="B4869" s="21">
        <f t="shared" si="75"/>
        <v>0.54616352201257856</v>
      </c>
      <c r="C4869">
        <v>1.119305E-4</v>
      </c>
      <c r="E4869">
        <v>0.54616352201257856</v>
      </c>
      <c r="F4869">
        <v>0.43583333299999999</v>
      </c>
      <c r="G4869">
        <v>0.54776729559748427</v>
      </c>
    </row>
    <row r="4870" spans="1:7" x14ac:dyDescent="0.25">
      <c r="A4870">
        <v>4861</v>
      </c>
      <c r="B4870" s="21">
        <f t="shared" ref="B4870:B4933" si="76">IF(rodzaj=$E$6,E4870,IF(rodzaj=$F$6,F4870,G4870))</f>
        <v>0.65452830188679245</v>
      </c>
      <c r="C4870">
        <v>1.096821E-4</v>
      </c>
      <c r="E4870">
        <v>0.65452830188679245</v>
      </c>
      <c r="F4870">
        <v>0.50215408800000005</v>
      </c>
      <c r="G4870">
        <v>0.66418238993710688</v>
      </c>
    </row>
    <row r="4871" spans="1:7" x14ac:dyDescent="0.25">
      <c r="A4871">
        <v>4862</v>
      </c>
      <c r="B4871" s="21">
        <f t="shared" si="76"/>
        <v>0.43798742138364777</v>
      </c>
      <c r="C4871">
        <v>1.100864E-4</v>
      </c>
      <c r="E4871">
        <v>0.43798742138364777</v>
      </c>
      <c r="F4871">
        <v>0.36661949700000002</v>
      </c>
      <c r="G4871">
        <v>0.46273584905660375</v>
      </c>
    </row>
    <row r="4872" spans="1:7" x14ac:dyDescent="0.25">
      <c r="A4872">
        <v>4863</v>
      </c>
      <c r="B4872" s="21">
        <f t="shared" si="76"/>
        <v>0.43364779874213838</v>
      </c>
      <c r="C4872">
        <v>1.106488E-4</v>
      </c>
      <c r="E4872">
        <v>0.43364779874213838</v>
      </c>
      <c r="F4872">
        <v>0.359339623</v>
      </c>
      <c r="G4872">
        <v>0.51056603773584908</v>
      </c>
    </row>
    <row r="4873" spans="1:7" x14ac:dyDescent="0.25">
      <c r="A4873">
        <v>4864</v>
      </c>
      <c r="B4873" s="21">
        <f t="shared" si="76"/>
        <v>0.16534276729559746</v>
      </c>
      <c r="C4873">
        <v>1.168011E-4</v>
      </c>
      <c r="E4873">
        <v>0.16534276729559746</v>
      </c>
      <c r="F4873">
        <v>0.16084905699999999</v>
      </c>
      <c r="G4873">
        <v>0.16396540880503144</v>
      </c>
    </row>
    <row r="4874" spans="1:7" x14ac:dyDescent="0.25">
      <c r="A4874">
        <v>4865</v>
      </c>
      <c r="B4874" s="21">
        <f t="shared" si="76"/>
        <v>0.11701572327044026</v>
      </c>
      <c r="C4874">
        <v>1.191627E-4</v>
      </c>
      <c r="E4874">
        <v>0.11701572327044026</v>
      </c>
      <c r="F4874">
        <v>0.119014151</v>
      </c>
      <c r="G4874">
        <v>0.1156069182389937</v>
      </c>
    </row>
    <row r="4875" spans="1:7" x14ac:dyDescent="0.25">
      <c r="A4875">
        <v>4866</v>
      </c>
      <c r="B4875" s="21">
        <f t="shared" si="76"/>
        <v>5.5160377358490567E-2</v>
      </c>
      <c r="C4875">
        <v>1.1970290000000001E-4</v>
      </c>
      <c r="E4875">
        <v>5.5160377358490567E-2</v>
      </c>
      <c r="F4875">
        <v>5.7882074999999998E-2</v>
      </c>
      <c r="G4875">
        <v>4.8216981132075475E-2</v>
      </c>
    </row>
    <row r="4876" spans="1:7" x14ac:dyDescent="0.25">
      <c r="A4876">
        <v>4867</v>
      </c>
      <c r="B4876" s="21">
        <f t="shared" si="76"/>
        <v>1.4729245283018867E-2</v>
      </c>
      <c r="C4876">
        <v>1.267192E-4</v>
      </c>
      <c r="E4876">
        <v>1.4729245283018867E-2</v>
      </c>
      <c r="F4876">
        <v>1.5152830000000001E-2</v>
      </c>
      <c r="G4876">
        <v>6.3367924528301882E-3</v>
      </c>
    </row>
    <row r="4877" spans="1:7" x14ac:dyDescent="0.25">
      <c r="A4877">
        <v>4868</v>
      </c>
      <c r="B4877" s="21">
        <f t="shared" si="76"/>
        <v>0</v>
      </c>
      <c r="C4877">
        <v>1.3426139999999999E-4</v>
      </c>
      <c r="E4877">
        <v>0</v>
      </c>
      <c r="F4877">
        <v>0</v>
      </c>
      <c r="G4877">
        <v>0</v>
      </c>
    </row>
    <row r="4878" spans="1:7" x14ac:dyDescent="0.25">
      <c r="A4878">
        <v>4869</v>
      </c>
      <c r="B4878" s="21">
        <f t="shared" si="76"/>
        <v>0</v>
      </c>
      <c r="C4878">
        <v>1.396166E-4</v>
      </c>
      <c r="E4878">
        <v>0</v>
      </c>
      <c r="F4878">
        <v>0</v>
      </c>
      <c r="G4878">
        <v>0</v>
      </c>
    </row>
    <row r="4879" spans="1:7" x14ac:dyDescent="0.25">
      <c r="A4879">
        <v>4870</v>
      </c>
      <c r="B4879" s="21">
        <f t="shared" si="76"/>
        <v>0</v>
      </c>
      <c r="C4879">
        <v>1.1725900000000001E-4</v>
      </c>
      <c r="E4879">
        <v>0</v>
      </c>
      <c r="F4879">
        <v>0</v>
      </c>
      <c r="G4879">
        <v>0</v>
      </c>
    </row>
    <row r="4880" spans="1:7" x14ac:dyDescent="0.25">
      <c r="A4880">
        <v>4871</v>
      </c>
      <c r="B4880" s="21">
        <f t="shared" si="76"/>
        <v>0</v>
      </c>
      <c r="C4880">
        <v>8.871970000000001E-5</v>
      </c>
      <c r="E4880">
        <v>0</v>
      </c>
      <c r="F4880">
        <v>0</v>
      </c>
      <c r="G4880">
        <v>0</v>
      </c>
    </row>
    <row r="4881" spans="1:7" x14ac:dyDescent="0.25">
      <c r="A4881">
        <v>4872</v>
      </c>
      <c r="B4881" s="21">
        <f t="shared" si="76"/>
        <v>0</v>
      </c>
      <c r="C4881">
        <v>6.85996E-5</v>
      </c>
      <c r="E4881">
        <v>0</v>
      </c>
      <c r="F4881">
        <v>0</v>
      </c>
      <c r="G4881">
        <v>0</v>
      </c>
    </row>
    <row r="4882" spans="1:7" x14ac:dyDescent="0.25">
      <c r="A4882">
        <v>4873</v>
      </c>
      <c r="B4882" s="21">
        <f t="shared" si="76"/>
        <v>0</v>
      </c>
      <c r="C4882">
        <v>5.8996299999999996E-5</v>
      </c>
      <c r="E4882">
        <v>0</v>
      </c>
      <c r="F4882">
        <v>0</v>
      </c>
      <c r="G4882">
        <v>0</v>
      </c>
    </row>
    <row r="4883" spans="1:7" x14ac:dyDescent="0.25">
      <c r="A4883">
        <v>4874</v>
      </c>
      <c r="B4883" s="21">
        <f t="shared" si="76"/>
        <v>0</v>
      </c>
      <c r="C4883">
        <v>5.4613E-5</v>
      </c>
      <c r="E4883">
        <v>0</v>
      </c>
      <c r="F4883">
        <v>0</v>
      </c>
      <c r="G4883">
        <v>0</v>
      </c>
    </row>
    <row r="4884" spans="1:7" x14ac:dyDescent="0.25">
      <c r="A4884">
        <v>4875</v>
      </c>
      <c r="B4884" s="21">
        <f t="shared" si="76"/>
        <v>0</v>
      </c>
      <c r="C4884">
        <v>5.38651E-5</v>
      </c>
      <c r="E4884">
        <v>0</v>
      </c>
      <c r="F4884">
        <v>0</v>
      </c>
      <c r="G4884">
        <v>0</v>
      </c>
    </row>
    <row r="4885" spans="1:7" x14ac:dyDescent="0.25">
      <c r="A4885">
        <v>4876</v>
      </c>
      <c r="B4885" s="21">
        <f t="shared" si="76"/>
        <v>0</v>
      </c>
      <c r="C4885">
        <v>5.8123700000000001E-5</v>
      </c>
      <c r="E4885">
        <v>0</v>
      </c>
      <c r="F4885">
        <v>0</v>
      </c>
      <c r="G4885">
        <v>0</v>
      </c>
    </row>
    <row r="4886" spans="1:7" x14ac:dyDescent="0.25">
      <c r="A4886">
        <v>4877</v>
      </c>
      <c r="B4886" s="21">
        <f t="shared" si="76"/>
        <v>1.1862264150943396E-2</v>
      </c>
      <c r="C4886">
        <v>7.1736000000000006E-5</v>
      </c>
      <c r="E4886">
        <v>1.1862264150943396E-2</v>
      </c>
      <c r="F4886">
        <v>1.6275156999999998E-2</v>
      </c>
      <c r="G4886">
        <v>1.7514779874213838E-2</v>
      </c>
    </row>
    <row r="4887" spans="1:7" x14ac:dyDescent="0.25">
      <c r="A4887">
        <v>4878</v>
      </c>
      <c r="B4887" s="21">
        <f t="shared" si="76"/>
        <v>5.1606918238993715E-2</v>
      </c>
      <c r="C4887">
        <v>8.7841000000000001E-5</v>
      </c>
      <c r="E4887">
        <v>5.1606918238993715E-2</v>
      </c>
      <c r="F4887">
        <v>5.7784591000000003E-2</v>
      </c>
      <c r="G4887">
        <v>5.2619496855345914E-2</v>
      </c>
    </row>
    <row r="4888" spans="1:7" x14ac:dyDescent="0.25">
      <c r="A4888">
        <v>4879</v>
      </c>
      <c r="B4888" s="21">
        <f t="shared" si="76"/>
        <v>4.7918238993710692E-2</v>
      </c>
      <c r="C4888">
        <v>1.017673E-4</v>
      </c>
      <c r="E4888">
        <v>4.7918238993710692E-2</v>
      </c>
      <c r="F4888">
        <v>4.8099057000000001E-2</v>
      </c>
      <c r="G4888">
        <v>3.523584905660377E-2</v>
      </c>
    </row>
    <row r="4889" spans="1:7" x14ac:dyDescent="0.25">
      <c r="A4889">
        <v>4880</v>
      </c>
      <c r="B4889" s="21">
        <f t="shared" si="76"/>
        <v>8.1663522012578621E-2</v>
      </c>
      <c r="C4889">
        <v>1.114793E-4</v>
      </c>
      <c r="E4889">
        <v>8.1663522012578621E-2</v>
      </c>
      <c r="F4889">
        <v>8.1358491000000005E-2</v>
      </c>
      <c r="G4889">
        <v>7.1531446540880506E-2</v>
      </c>
    </row>
    <row r="4890" spans="1:7" x14ac:dyDescent="0.25">
      <c r="A4890">
        <v>4881</v>
      </c>
      <c r="B4890" s="21">
        <f t="shared" si="76"/>
        <v>0.12477358490566037</v>
      </c>
      <c r="C4890">
        <v>1.169567E-4</v>
      </c>
      <c r="E4890">
        <v>0.12477358490566037</v>
      </c>
      <c r="F4890">
        <v>0.12243396199999999</v>
      </c>
      <c r="G4890">
        <v>0.11823270440251572</v>
      </c>
    </row>
    <row r="4891" spans="1:7" x14ac:dyDescent="0.25">
      <c r="A4891">
        <v>4882</v>
      </c>
      <c r="B4891" s="21">
        <f t="shared" si="76"/>
        <v>0.32732704402515728</v>
      </c>
      <c r="C4891">
        <v>1.167917E-4</v>
      </c>
      <c r="E4891">
        <v>0.32732704402515728</v>
      </c>
      <c r="F4891">
        <v>0.29188679200000001</v>
      </c>
      <c r="G4891">
        <v>0.34342767295597482</v>
      </c>
    </row>
    <row r="4892" spans="1:7" x14ac:dyDescent="0.25">
      <c r="A4892">
        <v>4883</v>
      </c>
      <c r="B4892" s="21">
        <f t="shared" si="76"/>
        <v>0.45059748427672958</v>
      </c>
      <c r="C4892">
        <v>1.1567580000000001E-4</v>
      </c>
      <c r="E4892">
        <v>0.45059748427672958</v>
      </c>
      <c r="F4892">
        <v>0.37641509400000001</v>
      </c>
      <c r="G4892">
        <v>0.46232704402515723</v>
      </c>
    </row>
    <row r="4893" spans="1:7" x14ac:dyDescent="0.25">
      <c r="A4893">
        <v>4884</v>
      </c>
      <c r="B4893" s="21">
        <f t="shared" si="76"/>
        <v>0.66654088050314464</v>
      </c>
      <c r="C4893">
        <v>1.1512209999999999E-4</v>
      </c>
      <c r="E4893">
        <v>0.66654088050314464</v>
      </c>
      <c r="F4893">
        <v>0.51095911900000002</v>
      </c>
      <c r="G4893">
        <v>0.6671698113207547</v>
      </c>
    </row>
    <row r="4894" spans="1:7" x14ac:dyDescent="0.25">
      <c r="A4894">
        <v>4885</v>
      </c>
      <c r="B4894" s="21">
        <f t="shared" si="76"/>
        <v>0.62770440251572324</v>
      </c>
      <c r="C4894">
        <v>1.1232640000000001E-4</v>
      </c>
      <c r="E4894">
        <v>0.62770440251572324</v>
      </c>
      <c r="F4894">
        <v>0.48525157200000002</v>
      </c>
      <c r="G4894">
        <v>0.6368867924528302</v>
      </c>
    </row>
    <row r="4895" spans="1:7" x14ac:dyDescent="0.25">
      <c r="A4895">
        <v>4886</v>
      </c>
      <c r="B4895" s="21">
        <f t="shared" si="76"/>
        <v>0.2660691823899371</v>
      </c>
      <c r="C4895">
        <v>1.126579E-4</v>
      </c>
      <c r="E4895">
        <v>0.2660691823899371</v>
      </c>
      <c r="F4895">
        <v>0.24930817599999999</v>
      </c>
      <c r="G4895">
        <v>0.26879559748427673</v>
      </c>
    </row>
    <row r="4896" spans="1:7" x14ac:dyDescent="0.25">
      <c r="A4896">
        <v>4887</v>
      </c>
      <c r="B4896" s="21">
        <f t="shared" si="76"/>
        <v>7.7572327044025155E-2</v>
      </c>
      <c r="C4896">
        <v>1.135381E-4</v>
      </c>
      <c r="E4896">
        <v>7.7572327044025155E-2</v>
      </c>
      <c r="F4896">
        <v>7.7014151000000003E-2</v>
      </c>
      <c r="G4896">
        <v>7.2830188679245275E-2</v>
      </c>
    </row>
    <row r="4897" spans="1:7" x14ac:dyDescent="0.25">
      <c r="A4897">
        <v>4888</v>
      </c>
      <c r="B4897" s="21">
        <f t="shared" si="76"/>
        <v>8.1927672955974834E-2</v>
      </c>
      <c r="C4897">
        <v>1.171132E-4</v>
      </c>
      <c r="E4897">
        <v>8.1927672955974834E-2</v>
      </c>
      <c r="F4897">
        <v>8.1334905999999998E-2</v>
      </c>
      <c r="G4897">
        <v>7.3242138364779871E-2</v>
      </c>
    </row>
    <row r="4898" spans="1:7" x14ac:dyDescent="0.25">
      <c r="A4898">
        <v>4889</v>
      </c>
      <c r="B4898" s="21">
        <f t="shared" si="76"/>
        <v>0.27384591194968555</v>
      </c>
      <c r="C4898">
        <v>1.201197E-4</v>
      </c>
      <c r="E4898">
        <v>0.27384591194968555</v>
      </c>
      <c r="F4898">
        <v>0.31490565999999998</v>
      </c>
      <c r="G4898">
        <v>0.56792452830188678</v>
      </c>
    </row>
    <row r="4899" spans="1:7" x14ac:dyDescent="0.25">
      <c r="A4899">
        <v>4890</v>
      </c>
      <c r="B4899" s="21">
        <f t="shared" si="76"/>
        <v>0.10427987421383648</v>
      </c>
      <c r="C4899">
        <v>1.2406050000000001E-4</v>
      </c>
      <c r="E4899">
        <v>0.10427987421383648</v>
      </c>
      <c r="F4899">
        <v>0.14329245299999999</v>
      </c>
      <c r="G4899">
        <v>0.20730503144654089</v>
      </c>
    </row>
    <row r="4900" spans="1:7" x14ac:dyDescent="0.25">
      <c r="A4900">
        <v>4891</v>
      </c>
      <c r="B4900" s="21">
        <f t="shared" si="76"/>
        <v>4.0761006289308177E-2</v>
      </c>
      <c r="C4900">
        <v>1.3206200000000001E-4</v>
      </c>
      <c r="E4900">
        <v>4.0761006289308177E-2</v>
      </c>
      <c r="F4900">
        <v>7.3614780000000005E-2</v>
      </c>
      <c r="G4900">
        <v>0.12916352201257861</v>
      </c>
    </row>
    <row r="4901" spans="1:7" x14ac:dyDescent="0.25">
      <c r="A4901">
        <v>4892</v>
      </c>
      <c r="B4901" s="21">
        <f t="shared" si="76"/>
        <v>0</v>
      </c>
      <c r="C4901">
        <v>1.3919299999999999E-4</v>
      </c>
      <c r="E4901">
        <v>0</v>
      </c>
      <c r="F4901">
        <v>0</v>
      </c>
      <c r="G4901">
        <v>0</v>
      </c>
    </row>
    <row r="4902" spans="1:7" x14ac:dyDescent="0.25">
      <c r="A4902">
        <v>4893</v>
      </c>
      <c r="B4902" s="21">
        <f t="shared" si="76"/>
        <v>0</v>
      </c>
      <c r="C4902">
        <v>1.390529E-4</v>
      </c>
      <c r="E4902">
        <v>0</v>
      </c>
      <c r="F4902">
        <v>0</v>
      </c>
      <c r="G4902">
        <v>0</v>
      </c>
    </row>
    <row r="4903" spans="1:7" x14ac:dyDescent="0.25">
      <c r="A4903">
        <v>4894</v>
      </c>
      <c r="B4903" s="21">
        <f t="shared" si="76"/>
        <v>0</v>
      </c>
      <c r="C4903">
        <v>1.1606519999999999E-4</v>
      </c>
      <c r="E4903">
        <v>0</v>
      </c>
      <c r="F4903">
        <v>0</v>
      </c>
      <c r="G4903">
        <v>0</v>
      </c>
    </row>
    <row r="4904" spans="1:7" x14ac:dyDescent="0.25">
      <c r="A4904">
        <v>4895</v>
      </c>
      <c r="B4904" s="21">
        <f t="shared" si="76"/>
        <v>0</v>
      </c>
      <c r="C4904">
        <v>9.0171400000000002E-5</v>
      </c>
      <c r="E4904">
        <v>0</v>
      </c>
      <c r="F4904">
        <v>0</v>
      </c>
      <c r="G4904">
        <v>0</v>
      </c>
    </row>
    <row r="4905" spans="1:7" x14ac:dyDescent="0.25">
      <c r="A4905">
        <v>4896</v>
      </c>
      <c r="B4905" s="21">
        <f t="shared" si="76"/>
        <v>0</v>
      </c>
      <c r="C4905">
        <v>6.9873299999999994E-5</v>
      </c>
      <c r="E4905">
        <v>0</v>
      </c>
      <c r="F4905">
        <v>0</v>
      </c>
      <c r="G4905">
        <v>0</v>
      </c>
    </row>
    <row r="4906" spans="1:7" x14ac:dyDescent="0.25">
      <c r="A4906">
        <v>4897</v>
      </c>
      <c r="B4906" s="21">
        <f t="shared" si="76"/>
        <v>0</v>
      </c>
      <c r="C4906">
        <v>5.9890199999999998E-5</v>
      </c>
      <c r="E4906">
        <v>0</v>
      </c>
      <c r="F4906">
        <v>0</v>
      </c>
      <c r="G4906">
        <v>0</v>
      </c>
    </row>
    <row r="4907" spans="1:7" x14ac:dyDescent="0.25">
      <c r="A4907">
        <v>4898</v>
      </c>
      <c r="B4907" s="21">
        <f t="shared" si="76"/>
        <v>0</v>
      </c>
      <c r="C4907">
        <v>5.5108500000000003E-5</v>
      </c>
      <c r="E4907">
        <v>0</v>
      </c>
      <c r="F4907">
        <v>0</v>
      </c>
      <c r="G4907">
        <v>0</v>
      </c>
    </row>
    <row r="4908" spans="1:7" x14ac:dyDescent="0.25">
      <c r="A4908">
        <v>4899</v>
      </c>
      <c r="B4908" s="21">
        <f t="shared" si="76"/>
        <v>0</v>
      </c>
      <c r="C4908">
        <v>5.4038799999999995E-5</v>
      </c>
      <c r="E4908">
        <v>0</v>
      </c>
      <c r="F4908">
        <v>0</v>
      </c>
      <c r="G4908">
        <v>0</v>
      </c>
    </row>
    <row r="4909" spans="1:7" x14ac:dyDescent="0.25">
      <c r="A4909">
        <v>4900</v>
      </c>
      <c r="B4909" s="21">
        <f t="shared" si="76"/>
        <v>0</v>
      </c>
      <c r="C4909">
        <v>5.9443000000000007E-5</v>
      </c>
      <c r="E4909">
        <v>0</v>
      </c>
      <c r="F4909">
        <v>0</v>
      </c>
      <c r="G4909">
        <v>0</v>
      </c>
    </row>
    <row r="4910" spans="1:7" x14ac:dyDescent="0.25">
      <c r="A4910">
        <v>4901</v>
      </c>
      <c r="B4910" s="21">
        <f t="shared" si="76"/>
        <v>0</v>
      </c>
      <c r="C4910">
        <v>7.2340800000000004E-5</v>
      </c>
      <c r="E4910">
        <v>0</v>
      </c>
      <c r="F4910">
        <v>0</v>
      </c>
      <c r="G4910">
        <v>0</v>
      </c>
    </row>
    <row r="4911" spans="1:7" x14ac:dyDescent="0.25">
      <c r="A4911">
        <v>4902</v>
      </c>
      <c r="B4911" s="21">
        <f t="shared" si="76"/>
        <v>2.8174528301886791E-2</v>
      </c>
      <c r="C4911">
        <v>8.7626400000000005E-5</v>
      </c>
      <c r="E4911">
        <v>2.8174528301886791E-2</v>
      </c>
      <c r="F4911">
        <v>2.8698113000000001E-2</v>
      </c>
      <c r="G4911">
        <v>1.6797169811320754E-2</v>
      </c>
    </row>
    <row r="4912" spans="1:7" x14ac:dyDescent="0.25">
      <c r="A4912">
        <v>4903</v>
      </c>
      <c r="B4912" s="21">
        <f t="shared" si="76"/>
        <v>0.1059748427672956</v>
      </c>
      <c r="C4912">
        <v>1.021924E-4</v>
      </c>
      <c r="E4912">
        <v>0.1059748427672956</v>
      </c>
      <c r="F4912">
        <v>0.111099057</v>
      </c>
      <c r="G4912">
        <v>0.10931132075471699</v>
      </c>
    </row>
    <row r="4913" spans="1:7" x14ac:dyDescent="0.25">
      <c r="A4913">
        <v>4904</v>
      </c>
      <c r="B4913" s="21">
        <f t="shared" si="76"/>
        <v>0.41572327044025159</v>
      </c>
      <c r="C4913">
        <v>1.0877080000000001E-4</v>
      </c>
      <c r="E4913">
        <v>0.41572327044025159</v>
      </c>
      <c r="F4913">
        <v>0.38671383599999998</v>
      </c>
      <c r="G4913">
        <v>0.729811320754717</v>
      </c>
    </row>
    <row r="4914" spans="1:7" x14ac:dyDescent="0.25">
      <c r="A4914">
        <v>4905</v>
      </c>
      <c r="B4914" s="21">
        <f t="shared" si="76"/>
        <v>0.4863522012578616</v>
      </c>
      <c r="C4914">
        <v>1.156181E-4</v>
      </c>
      <c r="E4914">
        <v>0.4863522012578616</v>
      </c>
      <c r="F4914">
        <v>0.38922955999999997</v>
      </c>
      <c r="G4914">
        <v>0.63283018867924534</v>
      </c>
    </row>
    <row r="4915" spans="1:7" x14ac:dyDescent="0.25">
      <c r="A4915">
        <v>4906</v>
      </c>
      <c r="B4915" s="21">
        <f t="shared" si="76"/>
        <v>0.52157232704402512</v>
      </c>
      <c r="C4915">
        <v>1.140635E-4</v>
      </c>
      <c r="E4915">
        <v>0.52157232704402512</v>
      </c>
      <c r="F4915">
        <v>0.417531447</v>
      </c>
      <c r="G4915">
        <v>0.57918238993710691</v>
      </c>
    </row>
    <row r="4916" spans="1:7" x14ac:dyDescent="0.25">
      <c r="A4916">
        <v>4907</v>
      </c>
      <c r="B4916" s="21">
        <f t="shared" si="76"/>
        <v>0.57405660377358492</v>
      </c>
      <c r="C4916">
        <v>1.151904E-4</v>
      </c>
      <c r="E4916">
        <v>0.57405660377358492</v>
      </c>
      <c r="F4916">
        <v>0.45284591200000002</v>
      </c>
      <c r="G4916">
        <v>0.59229559748427674</v>
      </c>
    </row>
    <row r="4917" spans="1:7" x14ac:dyDescent="0.25">
      <c r="A4917">
        <v>4908</v>
      </c>
      <c r="B4917" s="21">
        <f t="shared" si="76"/>
        <v>0.68047169811320762</v>
      </c>
      <c r="C4917">
        <v>1.15052E-4</v>
      </c>
      <c r="E4917">
        <v>0.68047169811320762</v>
      </c>
      <c r="F4917">
        <v>0.51839622600000002</v>
      </c>
      <c r="G4917">
        <v>0.68097484276729559</v>
      </c>
    </row>
    <row r="4918" spans="1:7" x14ac:dyDescent="0.25">
      <c r="A4918">
        <v>4909</v>
      </c>
      <c r="B4918" s="21">
        <f t="shared" si="76"/>
        <v>0.14962893081761006</v>
      </c>
      <c r="C4918">
        <v>1.1479960000000001E-4</v>
      </c>
      <c r="E4918">
        <v>0.14962893081761006</v>
      </c>
      <c r="F4918">
        <v>0.145124214</v>
      </c>
      <c r="G4918">
        <v>0.15121069182389937</v>
      </c>
    </row>
    <row r="4919" spans="1:7" x14ac:dyDescent="0.25">
      <c r="A4919">
        <v>4910</v>
      </c>
      <c r="B4919" s="21">
        <f t="shared" si="76"/>
        <v>9.9613207547169805E-2</v>
      </c>
      <c r="C4919">
        <v>1.165085E-4</v>
      </c>
      <c r="E4919">
        <v>9.9613207547169805E-2</v>
      </c>
      <c r="F4919">
        <v>9.8095911999999993E-2</v>
      </c>
      <c r="G4919">
        <v>9.8229559748427675E-2</v>
      </c>
    </row>
    <row r="4920" spans="1:7" x14ac:dyDescent="0.25">
      <c r="A4920">
        <v>4911</v>
      </c>
      <c r="B4920" s="21">
        <f t="shared" si="76"/>
        <v>8.5770440251572322E-2</v>
      </c>
      <c r="C4920">
        <v>1.164004E-4</v>
      </c>
      <c r="E4920">
        <v>8.5770440251572322E-2</v>
      </c>
      <c r="F4920">
        <v>8.4916667000000001E-2</v>
      </c>
      <c r="G4920">
        <v>8.0827044025157224E-2</v>
      </c>
    </row>
    <row r="4921" spans="1:7" x14ac:dyDescent="0.25">
      <c r="A4921">
        <v>4912</v>
      </c>
      <c r="B4921" s="21">
        <f t="shared" si="76"/>
        <v>0.1461320754716981</v>
      </c>
      <c r="C4921">
        <v>1.209307E-4</v>
      </c>
      <c r="E4921">
        <v>0.1461320754716981</v>
      </c>
      <c r="F4921">
        <v>0.14287264199999999</v>
      </c>
      <c r="G4921">
        <v>0.14091509433962265</v>
      </c>
    </row>
    <row r="4922" spans="1:7" x14ac:dyDescent="0.25">
      <c r="A4922">
        <v>4913</v>
      </c>
      <c r="B4922" s="21">
        <f t="shared" si="76"/>
        <v>0.20430188679245281</v>
      </c>
      <c r="C4922">
        <v>1.2245600000000001E-4</v>
      </c>
      <c r="E4922">
        <v>0.20430188679245281</v>
      </c>
      <c r="F4922">
        <v>0.22591195</v>
      </c>
      <c r="G4922">
        <v>0.32559748427672958</v>
      </c>
    </row>
    <row r="4923" spans="1:7" x14ac:dyDescent="0.25">
      <c r="A4923">
        <v>4914</v>
      </c>
      <c r="B4923" s="21">
        <f t="shared" si="76"/>
        <v>0.11460377358490566</v>
      </c>
      <c r="C4923">
        <v>1.2579919999999999E-4</v>
      </c>
      <c r="E4923">
        <v>0.11460377358490566</v>
      </c>
      <c r="F4923">
        <v>0.18333333299999999</v>
      </c>
      <c r="G4923">
        <v>0.31449685534591193</v>
      </c>
    </row>
    <row r="4924" spans="1:7" x14ac:dyDescent="0.25">
      <c r="A4924">
        <v>4915</v>
      </c>
      <c r="B4924" s="21">
        <f t="shared" si="76"/>
        <v>3.8188679245283019E-2</v>
      </c>
      <c r="C4924">
        <v>1.275045E-4</v>
      </c>
      <c r="E4924">
        <v>3.8188679245283019E-2</v>
      </c>
      <c r="F4924">
        <v>6.4852200999999998E-2</v>
      </c>
      <c r="G4924">
        <v>0.10764779874213837</v>
      </c>
    </row>
    <row r="4925" spans="1:7" x14ac:dyDescent="0.25">
      <c r="A4925">
        <v>4916</v>
      </c>
      <c r="B4925" s="21">
        <f t="shared" si="76"/>
        <v>0</v>
      </c>
      <c r="C4925">
        <v>1.3508220000000001E-4</v>
      </c>
      <c r="E4925">
        <v>0</v>
      </c>
      <c r="F4925">
        <v>0</v>
      </c>
      <c r="G4925">
        <v>0</v>
      </c>
    </row>
    <row r="4926" spans="1:7" x14ac:dyDescent="0.25">
      <c r="A4926">
        <v>4917</v>
      </c>
      <c r="B4926" s="21">
        <f t="shared" si="76"/>
        <v>0</v>
      </c>
      <c r="C4926">
        <v>1.4040699999999997E-4</v>
      </c>
      <c r="E4926">
        <v>0</v>
      </c>
      <c r="F4926">
        <v>0</v>
      </c>
      <c r="G4926">
        <v>0</v>
      </c>
    </row>
    <row r="4927" spans="1:7" x14ac:dyDescent="0.25">
      <c r="A4927">
        <v>4918</v>
      </c>
      <c r="B4927" s="21">
        <f t="shared" si="76"/>
        <v>0</v>
      </c>
      <c r="C4927">
        <v>1.209475E-4</v>
      </c>
      <c r="E4927">
        <v>0</v>
      </c>
      <c r="F4927">
        <v>0</v>
      </c>
      <c r="G4927">
        <v>0</v>
      </c>
    </row>
    <row r="4928" spans="1:7" x14ac:dyDescent="0.25">
      <c r="A4928">
        <v>4919</v>
      </c>
      <c r="B4928" s="21">
        <f t="shared" si="76"/>
        <v>0</v>
      </c>
      <c r="C4928">
        <v>9.6220100000000004E-5</v>
      </c>
      <c r="E4928">
        <v>0</v>
      </c>
      <c r="F4928">
        <v>0</v>
      </c>
      <c r="G4928">
        <v>0</v>
      </c>
    </row>
    <row r="4929" spans="1:7" x14ac:dyDescent="0.25">
      <c r="A4929">
        <v>4920</v>
      </c>
      <c r="B4929" s="21">
        <f t="shared" si="76"/>
        <v>0</v>
      </c>
      <c r="C4929">
        <v>8.3467599999999993E-5</v>
      </c>
      <c r="E4929">
        <v>0</v>
      </c>
      <c r="F4929">
        <v>0</v>
      </c>
      <c r="G4929">
        <v>0</v>
      </c>
    </row>
    <row r="4930" spans="1:7" x14ac:dyDescent="0.25">
      <c r="A4930">
        <v>4921</v>
      </c>
      <c r="B4930" s="21">
        <f t="shared" si="76"/>
        <v>0</v>
      </c>
      <c r="C4930">
        <v>6.4636599999999997E-5</v>
      </c>
      <c r="E4930">
        <v>0</v>
      </c>
      <c r="F4930">
        <v>0</v>
      </c>
      <c r="G4930">
        <v>0</v>
      </c>
    </row>
    <row r="4931" spans="1:7" x14ac:dyDescent="0.25">
      <c r="A4931">
        <v>4922</v>
      </c>
      <c r="B4931" s="21">
        <f t="shared" si="76"/>
        <v>0</v>
      </c>
      <c r="C4931">
        <v>5.7772500000000003E-5</v>
      </c>
      <c r="E4931">
        <v>0</v>
      </c>
      <c r="F4931">
        <v>0</v>
      </c>
      <c r="G4931">
        <v>0</v>
      </c>
    </row>
    <row r="4932" spans="1:7" x14ac:dyDescent="0.25">
      <c r="A4932">
        <v>4923</v>
      </c>
      <c r="B4932" s="21">
        <f t="shared" si="76"/>
        <v>0</v>
      </c>
      <c r="C4932">
        <v>5.6106799999999996E-5</v>
      </c>
      <c r="E4932">
        <v>0</v>
      </c>
      <c r="F4932">
        <v>0</v>
      </c>
      <c r="G4932">
        <v>0</v>
      </c>
    </row>
    <row r="4933" spans="1:7" x14ac:dyDescent="0.25">
      <c r="A4933">
        <v>4924</v>
      </c>
      <c r="B4933" s="21">
        <f t="shared" si="76"/>
        <v>0</v>
      </c>
      <c r="C4933">
        <v>5.8600400000000002E-5</v>
      </c>
      <c r="E4933">
        <v>0</v>
      </c>
      <c r="F4933">
        <v>0</v>
      </c>
      <c r="G4933">
        <v>0</v>
      </c>
    </row>
    <row r="4934" spans="1:7" x14ac:dyDescent="0.25">
      <c r="A4934">
        <v>4925</v>
      </c>
      <c r="B4934" s="21">
        <f t="shared" ref="B4934:B4997" si="77">IF(rodzaj=$E$6,E4934,IF(rodzaj=$F$6,F4934,G4934))</f>
        <v>1.2501572327044026E-2</v>
      </c>
      <c r="C4934">
        <v>6.6609199999999999E-5</v>
      </c>
      <c r="E4934">
        <v>1.2501572327044026E-2</v>
      </c>
      <c r="F4934">
        <v>2.2842767E-2</v>
      </c>
      <c r="G4934">
        <v>3.9383647798742136E-2</v>
      </c>
    </row>
    <row r="4935" spans="1:7" x14ac:dyDescent="0.25">
      <c r="A4935">
        <v>4926</v>
      </c>
      <c r="B4935" s="21">
        <f t="shared" si="77"/>
        <v>7.1028301886792461E-2</v>
      </c>
      <c r="C4935">
        <v>8.277379999999999E-5</v>
      </c>
      <c r="E4935">
        <v>7.1028301886792461E-2</v>
      </c>
      <c r="F4935">
        <v>0.14269811299999999</v>
      </c>
      <c r="G4935">
        <v>0.25533962264150944</v>
      </c>
    </row>
    <row r="4936" spans="1:7" x14ac:dyDescent="0.25">
      <c r="A4936">
        <v>4927</v>
      </c>
      <c r="B4936" s="21">
        <f t="shared" si="77"/>
        <v>0.20629245283018868</v>
      </c>
      <c r="C4936">
        <v>9.8948899999999997E-5</v>
      </c>
      <c r="E4936">
        <v>0.20629245283018868</v>
      </c>
      <c r="F4936">
        <v>0.27617924500000002</v>
      </c>
      <c r="G4936">
        <v>0.50647798742138361</v>
      </c>
    </row>
    <row r="4937" spans="1:7" x14ac:dyDescent="0.25">
      <c r="A4937">
        <v>4928</v>
      </c>
      <c r="B4937" s="21">
        <f t="shared" si="77"/>
        <v>0.38883647798742138</v>
      </c>
      <c r="C4937">
        <v>1.152417E-4</v>
      </c>
      <c r="E4937">
        <v>0.38883647798742138</v>
      </c>
      <c r="F4937">
        <v>0.36611635199999998</v>
      </c>
      <c r="G4937">
        <v>0.67009433962264153</v>
      </c>
    </row>
    <row r="4938" spans="1:7" x14ac:dyDescent="0.25">
      <c r="A4938">
        <v>4929</v>
      </c>
      <c r="B4938" s="21">
        <f t="shared" si="77"/>
        <v>0.56128930817610068</v>
      </c>
      <c r="C4938">
        <v>1.2441150000000001E-4</v>
      </c>
      <c r="E4938">
        <v>0.56128930817610068</v>
      </c>
      <c r="F4938">
        <v>0.42564465400000001</v>
      </c>
      <c r="G4938">
        <v>0.74852201257861639</v>
      </c>
    </row>
    <row r="4939" spans="1:7" x14ac:dyDescent="0.25">
      <c r="A4939">
        <v>4930</v>
      </c>
      <c r="B4939" s="21">
        <f t="shared" si="77"/>
        <v>0.67682389937106924</v>
      </c>
      <c r="C4939">
        <v>1.2932379999999998E-4</v>
      </c>
      <c r="E4939">
        <v>0.67682389937106924</v>
      </c>
      <c r="F4939">
        <v>0.50259434000000003</v>
      </c>
      <c r="G4939">
        <v>0.76676100628930821</v>
      </c>
    </row>
    <row r="4940" spans="1:7" x14ac:dyDescent="0.25">
      <c r="A4940">
        <v>4931</v>
      </c>
      <c r="B4940" s="21">
        <f t="shared" si="77"/>
        <v>0.71487421383647809</v>
      </c>
      <c r="C4940">
        <v>1.2965550000000001E-4</v>
      </c>
      <c r="E4940">
        <v>0.71487421383647809</v>
      </c>
      <c r="F4940">
        <v>0.53416666700000004</v>
      </c>
      <c r="G4940">
        <v>0.74018867924528309</v>
      </c>
    </row>
    <row r="4941" spans="1:7" x14ac:dyDescent="0.25">
      <c r="A4941">
        <v>4932</v>
      </c>
      <c r="B4941" s="21">
        <f t="shared" si="77"/>
        <v>0.57858490566037735</v>
      </c>
      <c r="C4941">
        <v>1.317038E-4</v>
      </c>
      <c r="E4941">
        <v>0.57858490566037735</v>
      </c>
      <c r="F4941">
        <v>0.45440251599999998</v>
      </c>
      <c r="G4941">
        <v>0.57984276729559747</v>
      </c>
    </row>
    <row r="4942" spans="1:7" x14ac:dyDescent="0.25">
      <c r="A4942">
        <v>4933</v>
      </c>
      <c r="B4942" s="21">
        <f t="shared" si="77"/>
        <v>0.18656289308176099</v>
      </c>
      <c r="C4942">
        <v>1.3115260000000001E-4</v>
      </c>
      <c r="E4942">
        <v>0.18656289308176099</v>
      </c>
      <c r="F4942">
        <v>0.17894654099999999</v>
      </c>
      <c r="G4942">
        <v>0.18837735849056603</v>
      </c>
    </row>
    <row r="4943" spans="1:7" x14ac:dyDescent="0.25">
      <c r="A4943">
        <v>4934</v>
      </c>
      <c r="B4943" s="21">
        <f t="shared" si="77"/>
        <v>8.357232704402516E-2</v>
      </c>
      <c r="C4943">
        <v>1.30853E-4</v>
      </c>
      <c r="E4943">
        <v>8.357232704402516E-2</v>
      </c>
      <c r="F4943">
        <v>8.2658805000000002E-2</v>
      </c>
      <c r="G4943">
        <v>8.213207547169811E-2</v>
      </c>
    </row>
    <row r="4944" spans="1:7" x14ac:dyDescent="0.25">
      <c r="A4944">
        <v>4935</v>
      </c>
      <c r="B4944" s="21">
        <f t="shared" si="77"/>
        <v>6.0751572327044027E-2</v>
      </c>
      <c r="C4944">
        <v>1.296077E-4</v>
      </c>
      <c r="E4944">
        <v>6.0751572327044027E-2</v>
      </c>
      <c r="F4944">
        <v>6.0589623000000002E-2</v>
      </c>
      <c r="G4944">
        <v>5.6377358490566035E-2</v>
      </c>
    </row>
    <row r="4945" spans="1:7" x14ac:dyDescent="0.25">
      <c r="A4945">
        <v>4936</v>
      </c>
      <c r="B4945" s="21">
        <f t="shared" si="77"/>
        <v>3.6773584905660378E-2</v>
      </c>
      <c r="C4945">
        <v>1.301001E-4</v>
      </c>
      <c r="E4945">
        <v>3.6773584905660378E-2</v>
      </c>
      <c r="F4945">
        <v>3.6952829999999999E-2</v>
      </c>
      <c r="G4945">
        <v>2.9416037735849058E-2</v>
      </c>
    </row>
    <row r="4946" spans="1:7" x14ac:dyDescent="0.25">
      <c r="A4946">
        <v>4937</v>
      </c>
      <c r="B4946" s="21">
        <f t="shared" si="77"/>
        <v>3.879245283018868E-2</v>
      </c>
      <c r="C4946">
        <v>1.273395E-4</v>
      </c>
      <c r="E4946">
        <v>3.879245283018868E-2</v>
      </c>
      <c r="F4946">
        <v>3.8737421000000001E-2</v>
      </c>
      <c r="G4946">
        <v>2.7419811320754713E-2</v>
      </c>
    </row>
    <row r="4947" spans="1:7" x14ac:dyDescent="0.25">
      <c r="A4947">
        <v>4938</v>
      </c>
      <c r="B4947" s="21">
        <f t="shared" si="77"/>
        <v>2.6558490566037738E-2</v>
      </c>
      <c r="C4947">
        <v>1.251856E-4</v>
      </c>
      <c r="E4947">
        <v>2.6558490566037738E-2</v>
      </c>
      <c r="F4947">
        <v>2.6245283000000001E-2</v>
      </c>
      <c r="G4947">
        <v>1.4164465408805031E-2</v>
      </c>
    </row>
    <row r="4948" spans="1:7" x14ac:dyDescent="0.25">
      <c r="A4948">
        <v>4939</v>
      </c>
      <c r="B4948" s="21">
        <f t="shared" si="77"/>
        <v>4.8669811320754715E-3</v>
      </c>
      <c r="C4948">
        <v>1.2638560000000001E-4</v>
      </c>
      <c r="E4948">
        <v>4.8669811320754715E-3</v>
      </c>
      <c r="F4948">
        <v>3.6284590000000001E-3</v>
      </c>
      <c r="G4948">
        <v>0</v>
      </c>
    </row>
    <row r="4949" spans="1:7" x14ac:dyDescent="0.25">
      <c r="A4949">
        <v>4940</v>
      </c>
      <c r="B4949" s="21">
        <f t="shared" si="77"/>
        <v>0</v>
      </c>
      <c r="C4949">
        <v>1.3464800000000002E-4</v>
      </c>
      <c r="E4949">
        <v>0</v>
      </c>
      <c r="F4949">
        <v>0</v>
      </c>
      <c r="G4949">
        <v>0</v>
      </c>
    </row>
    <row r="4950" spans="1:7" x14ac:dyDescent="0.25">
      <c r="A4950">
        <v>4941</v>
      </c>
      <c r="B4950" s="21">
        <f t="shared" si="77"/>
        <v>0</v>
      </c>
      <c r="C4950">
        <v>1.4171179999999999E-4</v>
      </c>
      <c r="E4950">
        <v>0</v>
      </c>
      <c r="F4950">
        <v>0</v>
      </c>
      <c r="G4950">
        <v>0</v>
      </c>
    </row>
    <row r="4951" spans="1:7" x14ac:dyDescent="0.25">
      <c r="A4951">
        <v>4942</v>
      </c>
      <c r="B4951" s="21">
        <f t="shared" si="77"/>
        <v>0</v>
      </c>
      <c r="C4951">
        <v>1.241731E-4</v>
      </c>
      <c r="E4951">
        <v>0</v>
      </c>
      <c r="F4951">
        <v>0</v>
      </c>
      <c r="G4951">
        <v>0</v>
      </c>
    </row>
    <row r="4952" spans="1:7" x14ac:dyDescent="0.25">
      <c r="A4952">
        <v>4943</v>
      </c>
      <c r="B4952" s="21">
        <f t="shared" si="77"/>
        <v>0</v>
      </c>
      <c r="C4952">
        <v>9.9938400000000005E-5</v>
      </c>
      <c r="E4952">
        <v>0</v>
      </c>
      <c r="F4952">
        <v>0</v>
      </c>
      <c r="G4952">
        <v>0</v>
      </c>
    </row>
    <row r="4953" spans="1:7" x14ac:dyDescent="0.25">
      <c r="A4953">
        <v>4944</v>
      </c>
      <c r="B4953" s="21">
        <f t="shared" si="77"/>
        <v>0</v>
      </c>
      <c r="C4953">
        <v>8.12549E-5</v>
      </c>
      <c r="E4953">
        <v>0</v>
      </c>
      <c r="F4953">
        <v>0</v>
      </c>
      <c r="G4953">
        <v>0</v>
      </c>
    </row>
    <row r="4954" spans="1:7" x14ac:dyDescent="0.25">
      <c r="A4954">
        <v>4945</v>
      </c>
      <c r="B4954" s="21">
        <f t="shared" si="77"/>
        <v>0</v>
      </c>
      <c r="C4954">
        <v>6.8097300000000003E-5</v>
      </c>
      <c r="E4954">
        <v>0</v>
      </c>
      <c r="F4954">
        <v>0</v>
      </c>
      <c r="G4954">
        <v>0</v>
      </c>
    </row>
    <row r="4955" spans="1:7" x14ac:dyDescent="0.25">
      <c r="A4955">
        <v>4946</v>
      </c>
      <c r="B4955" s="21">
        <f t="shared" si="77"/>
        <v>0</v>
      </c>
      <c r="C4955">
        <v>6.1238199999999999E-5</v>
      </c>
      <c r="E4955">
        <v>0</v>
      </c>
      <c r="F4955">
        <v>0</v>
      </c>
      <c r="G4955">
        <v>0</v>
      </c>
    </row>
    <row r="4956" spans="1:7" x14ac:dyDescent="0.25">
      <c r="A4956">
        <v>4947</v>
      </c>
      <c r="B4956" s="21">
        <f t="shared" si="77"/>
        <v>0</v>
      </c>
      <c r="C4956">
        <v>5.8519300000000001E-5</v>
      </c>
      <c r="E4956">
        <v>0</v>
      </c>
      <c r="F4956">
        <v>0</v>
      </c>
      <c r="G4956">
        <v>0</v>
      </c>
    </row>
    <row r="4957" spans="1:7" x14ac:dyDescent="0.25">
      <c r="A4957">
        <v>4948</v>
      </c>
      <c r="B4957" s="21">
        <f t="shared" si="77"/>
        <v>0</v>
      </c>
      <c r="C4957">
        <v>5.9474400000000001E-5</v>
      </c>
      <c r="E4957">
        <v>0</v>
      </c>
      <c r="F4957">
        <v>0</v>
      </c>
      <c r="G4957">
        <v>0</v>
      </c>
    </row>
    <row r="4958" spans="1:7" x14ac:dyDescent="0.25">
      <c r="A4958">
        <v>4949</v>
      </c>
      <c r="B4958" s="21">
        <f t="shared" si="77"/>
        <v>4.4157232704402517E-3</v>
      </c>
      <c r="C4958">
        <v>6.8829000000000001E-5</v>
      </c>
      <c r="E4958">
        <v>4.4157232704402517E-3</v>
      </c>
      <c r="F4958">
        <v>5.1756290000000002E-3</v>
      </c>
      <c r="G4958">
        <v>3.2669811320754717E-4</v>
      </c>
    </row>
    <row r="4959" spans="1:7" x14ac:dyDescent="0.25">
      <c r="A4959">
        <v>4950</v>
      </c>
      <c r="B4959" s="21">
        <f t="shared" si="77"/>
        <v>3.6031446540880502E-2</v>
      </c>
      <c r="C4959">
        <v>7.8371899999999994E-5</v>
      </c>
      <c r="E4959">
        <v>3.6031446540880502E-2</v>
      </c>
      <c r="F4959">
        <v>3.8501571999999998E-2</v>
      </c>
      <c r="G4959">
        <v>2.8036477987421385E-2</v>
      </c>
    </row>
    <row r="4960" spans="1:7" x14ac:dyDescent="0.25">
      <c r="A4960">
        <v>4951</v>
      </c>
      <c r="B4960" s="21">
        <f t="shared" si="77"/>
        <v>0.15657547169811323</v>
      </c>
      <c r="C4960">
        <v>9.3236100000000007E-5</v>
      </c>
      <c r="E4960">
        <v>0.15657547169811323</v>
      </c>
      <c r="F4960">
        <v>0.184716981</v>
      </c>
      <c r="G4960">
        <v>0.25811949685534591</v>
      </c>
    </row>
    <row r="4961" spans="1:7" x14ac:dyDescent="0.25">
      <c r="A4961">
        <v>4952</v>
      </c>
      <c r="B4961" s="21">
        <f t="shared" si="77"/>
        <v>0.27250628930817611</v>
      </c>
      <c r="C4961">
        <v>1.1127789999999999E-4</v>
      </c>
      <c r="E4961">
        <v>0.27250628930817611</v>
      </c>
      <c r="F4961">
        <v>0.26908805000000002</v>
      </c>
      <c r="G4961">
        <v>0.38732704402515727</v>
      </c>
    </row>
    <row r="4962" spans="1:7" x14ac:dyDescent="0.25">
      <c r="A4962">
        <v>4953</v>
      </c>
      <c r="B4962" s="21">
        <f t="shared" si="77"/>
        <v>0.53974842767295605</v>
      </c>
      <c r="C4962">
        <v>1.2454750000000001E-4</v>
      </c>
      <c r="E4962">
        <v>0.53974842767295605</v>
      </c>
      <c r="F4962">
        <v>0.41372641500000001</v>
      </c>
      <c r="G4962">
        <v>0.71707547169811325</v>
      </c>
    </row>
    <row r="4963" spans="1:7" x14ac:dyDescent="0.25">
      <c r="A4963">
        <v>4954</v>
      </c>
      <c r="B4963" s="21">
        <f t="shared" si="77"/>
        <v>0.6367924528301887</v>
      </c>
      <c r="C4963">
        <v>1.3248399999999999E-4</v>
      </c>
      <c r="E4963">
        <v>0.6367924528301887</v>
      </c>
      <c r="F4963">
        <v>0.47871069199999999</v>
      </c>
      <c r="G4963">
        <v>0.72066037735849053</v>
      </c>
    </row>
    <row r="4964" spans="1:7" x14ac:dyDescent="0.25">
      <c r="A4964">
        <v>4955</v>
      </c>
      <c r="B4964" s="21">
        <f t="shared" si="77"/>
        <v>0.70946540880503139</v>
      </c>
      <c r="C4964">
        <v>1.3284230000000001E-4</v>
      </c>
      <c r="E4964">
        <v>0.70946540880503139</v>
      </c>
      <c r="F4964">
        <v>0.52982704400000002</v>
      </c>
      <c r="G4964">
        <v>0.73468553459119501</v>
      </c>
    </row>
    <row r="4965" spans="1:7" x14ac:dyDescent="0.25">
      <c r="A4965">
        <v>4956</v>
      </c>
      <c r="B4965" s="21">
        <f t="shared" si="77"/>
        <v>0.55380503144654081</v>
      </c>
      <c r="C4965">
        <v>1.2853460000000001E-4</v>
      </c>
      <c r="E4965">
        <v>0.55380503144654081</v>
      </c>
      <c r="F4965">
        <v>0.43738993700000001</v>
      </c>
      <c r="G4965">
        <v>0.55503144654088055</v>
      </c>
    </row>
    <row r="4966" spans="1:7" x14ac:dyDescent="0.25">
      <c r="A4966">
        <v>4957</v>
      </c>
      <c r="B4966" s="21">
        <f t="shared" si="77"/>
        <v>0.49396226415094341</v>
      </c>
      <c r="C4966">
        <v>1.2399230000000001E-4</v>
      </c>
      <c r="E4966">
        <v>0.49396226415094341</v>
      </c>
      <c r="F4966">
        <v>0.40245282999999998</v>
      </c>
      <c r="G4966">
        <v>0.50053459119496857</v>
      </c>
    </row>
    <row r="4967" spans="1:7" x14ac:dyDescent="0.25">
      <c r="A4967">
        <v>4958</v>
      </c>
      <c r="B4967" s="21">
        <f t="shared" si="77"/>
        <v>0.29946540880503142</v>
      </c>
      <c r="C4967">
        <v>1.171076E-4</v>
      </c>
      <c r="E4967">
        <v>0.29946540880503142</v>
      </c>
      <c r="F4967">
        <v>0.267374214</v>
      </c>
      <c r="G4967">
        <v>0.30811635220125783</v>
      </c>
    </row>
    <row r="4968" spans="1:7" x14ac:dyDescent="0.25">
      <c r="A4968">
        <v>4959</v>
      </c>
      <c r="B4968" s="21">
        <f t="shared" si="77"/>
        <v>0.53874213836477991</v>
      </c>
      <c r="C4968">
        <v>1.157048E-4</v>
      </c>
      <c r="E4968">
        <v>0.53874213836477991</v>
      </c>
      <c r="F4968">
        <v>0.41533018900000002</v>
      </c>
      <c r="G4968">
        <v>0.65773584905660376</v>
      </c>
    </row>
    <row r="4969" spans="1:7" x14ac:dyDescent="0.25">
      <c r="A4969">
        <v>4960</v>
      </c>
      <c r="B4969" s="21">
        <f t="shared" si="77"/>
        <v>9.7531446540880501E-2</v>
      </c>
      <c r="C4969">
        <v>1.1353100000000001E-4</v>
      </c>
      <c r="E4969">
        <v>9.7531446540880501E-2</v>
      </c>
      <c r="F4969">
        <v>9.6350628999999993E-2</v>
      </c>
      <c r="G4969">
        <v>8.89748427672956E-2</v>
      </c>
    </row>
    <row r="4970" spans="1:7" x14ac:dyDescent="0.25">
      <c r="A4970">
        <v>4961</v>
      </c>
      <c r="B4970" s="21">
        <f t="shared" si="77"/>
        <v>5.3229559748427677E-2</v>
      </c>
      <c r="C4970">
        <v>1.159684E-4</v>
      </c>
      <c r="E4970">
        <v>5.3229559748427677E-2</v>
      </c>
      <c r="F4970">
        <v>5.3355345999999998E-2</v>
      </c>
      <c r="G4970">
        <v>4.2182389937106914E-2</v>
      </c>
    </row>
    <row r="4971" spans="1:7" x14ac:dyDescent="0.25">
      <c r="A4971">
        <v>4962</v>
      </c>
      <c r="B4971" s="21">
        <f t="shared" si="77"/>
        <v>9.4679245283018867E-2</v>
      </c>
      <c r="C4971">
        <v>1.159504E-4</v>
      </c>
      <c r="E4971">
        <v>9.4679245283018867E-2</v>
      </c>
      <c r="F4971">
        <v>0.12625157200000001</v>
      </c>
      <c r="G4971">
        <v>0.17463522012578617</v>
      </c>
    </row>
    <row r="4972" spans="1:7" x14ac:dyDescent="0.25">
      <c r="A4972">
        <v>4963</v>
      </c>
      <c r="B4972" s="21">
        <f t="shared" si="77"/>
        <v>1.2840880503144655E-2</v>
      </c>
      <c r="C4972">
        <v>1.211772E-4</v>
      </c>
      <c r="E4972">
        <v>1.2840880503144655E-2</v>
      </c>
      <c r="F4972">
        <v>1.3252516000000001E-2</v>
      </c>
      <c r="G4972">
        <v>4.9487421383647796E-3</v>
      </c>
    </row>
    <row r="4973" spans="1:7" x14ac:dyDescent="0.25">
      <c r="A4973">
        <v>4964</v>
      </c>
      <c r="B4973" s="21">
        <f t="shared" si="77"/>
        <v>0</v>
      </c>
      <c r="C4973">
        <v>1.3034590000000001E-4</v>
      </c>
      <c r="E4973">
        <v>0</v>
      </c>
      <c r="F4973">
        <v>0</v>
      </c>
      <c r="G4973">
        <v>0</v>
      </c>
    </row>
    <row r="4974" spans="1:7" x14ac:dyDescent="0.25">
      <c r="A4974">
        <v>4965</v>
      </c>
      <c r="B4974" s="21">
        <f t="shared" si="77"/>
        <v>0</v>
      </c>
      <c r="C4974">
        <v>1.3417949999999998E-4</v>
      </c>
      <c r="E4974">
        <v>0</v>
      </c>
      <c r="F4974">
        <v>0</v>
      </c>
      <c r="G4974">
        <v>0</v>
      </c>
    </row>
    <row r="4975" spans="1:7" x14ac:dyDescent="0.25">
      <c r="A4975">
        <v>4966</v>
      </c>
      <c r="B4975" s="21">
        <f t="shared" si="77"/>
        <v>0</v>
      </c>
      <c r="C4975">
        <v>1.1618790000000001E-4</v>
      </c>
      <c r="E4975">
        <v>0</v>
      </c>
      <c r="F4975">
        <v>0</v>
      </c>
      <c r="G4975">
        <v>0</v>
      </c>
    </row>
    <row r="4976" spans="1:7" x14ac:dyDescent="0.25">
      <c r="A4976">
        <v>4967</v>
      </c>
      <c r="B4976" s="21">
        <f t="shared" si="77"/>
        <v>0</v>
      </c>
      <c r="C4976">
        <v>9.0723199999999992E-5</v>
      </c>
      <c r="E4976">
        <v>0</v>
      </c>
      <c r="F4976">
        <v>0</v>
      </c>
      <c r="G4976">
        <v>0</v>
      </c>
    </row>
    <row r="4977" spans="1:7" x14ac:dyDescent="0.25">
      <c r="A4977">
        <v>4968</v>
      </c>
      <c r="B4977" s="21">
        <f t="shared" si="77"/>
        <v>0</v>
      </c>
      <c r="C4977">
        <v>7.3397499999999996E-5</v>
      </c>
      <c r="E4977">
        <v>0</v>
      </c>
      <c r="F4977">
        <v>0</v>
      </c>
      <c r="G4977">
        <v>0</v>
      </c>
    </row>
    <row r="4978" spans="1:7" x14ac:dyDescent="0.25">
      <c r="A4978">
        <v>4969</v>
      </c>
      <c r="B4978" s="21">
        <f t="shared" si="77"/>
        <v>0</v>
      </c>
      <c r="C4978">
        <v>6.3424999999999997E-5</v>
      </c>
      <c r="E4978">
        <v>0</v>
      </c>
      <c r="F4978">
        <v>0</v>
      </c>
      <c r="G4978">
        <v>0</v>
      </c>
    </row>
    <row r="4979" spans="1:7" x14ac:dyDescent="0.25">
      <c r="A4979">
        <v>4970</v>
      </c>
      <c r="B4979" s="21">
        <f t="shared" si="77"/>
        <v>0</v>
      </c>
      <c r="C4979">
        <v>5.8294700000000003E-5</v>
      </c>
      <c r="E4979">
        <v>0</v>
      </c>
      <c r="F4979">
        <v>0</v>
      </c>
      <c r="G4979">
        <v>0</v>
      </c>
    </row>
    <row r="4980" spans="1:7" x14ac:dyDescent="0.25">
      <c r="A4980">
        <v>4971</v>
      </c>
      <c r="B4980" s="21">
        <f t="shared" si="77"/>
        <v>0</v>
      </c>
      <c r="C4980">
        <v>5.75269E-5</v>
      </c>
      <c r="E4980">
        <v>0</v>
      </c>
      <c r="F4980">
        <v>0</v>
      </c>
      <c r="G4980">
        <v>0</v>
      </c>
    </row>
    <row r="4981" spans="1:7" x14ac:dyDescent="0.25">
      <c r="A4981">
        <v>4972</v>
      </c>
      <c r="B4981" s="21">
        <f t="shared" si="77"/>
        <v>0</v>
      </c>
      <c r="C4981">
        <v>6.1911699999999992E-5</v>
      </c>
      <c r="E4981">
        <v>0</v>
      </c>
      <c r="F4981">
        <v>0</v>
      </c>
      <c r="G4981">
        <v>0</v>
      </c>
    </row>
    <row r="4982" spans="1:7" x14ac:dyDescent="0.25">
      <c r="A4982">
        <v>4973</v>
      </c>
      <c r="B4982" s="21">
        <f t="shared" si="77"/>
        <v>2.7139622641509432E-3</v>
      </c>
      <c r="C4982">
        <v>7.4305299999999995E-5</v>
      </c>
      <c r="E4982">
        <v>2.7139622641509432E-3</v>
      </c>
      <c r="F4982">
        <v>2.9776730000000001E-3</v>
      </c>
      <c r="G4982">
        <v>0</v>
      </c>
    </row>
    <row r="4983" spans="1:7" x14ac:dyDescent="0.25">
      <c r="A4983">
        <v>4974</v>
      </c>
      <c r="B4983" s="21">
        <f t="shared" si="77"/>
        <v>6.4556603773584909E-2</v>
      </c>
      <c r="C4983">
        <v>8.7819900000000003E-5</v>
      </c>
      <c r="E4983">
        <v>6.4556603773584909E-2</v>
      </c>
      <c r="F4983">
        <v>9.8992137999999993E-2</v>
      </c>
      <c r="G4983">
        <v>0.1435817610062893</v>
      </c>
    </row>
    <row r="4984" spans="1:7" x14ac:dyDescent="0.25">
      <c r="A4984">
        <v>4975</v>
      </c>
      <c r="B4984" s="21">
        <f t="shared" si="77"/>
        <v>0.2160314465408805</v>
      </c>
      <c r="C4984">
        <v>1.0407960000000001E-4</v>
      </c>
      <c r="E4984">
        <v>0.2160314465408805</v>
      </c>
      <c r="F4984">
        <v>0.30056603799999998</v>
      </c>
      <c r="G4984">
        <v>0.5877672955974842</v>
      </c>
    </row>
    <row r="4985" spans="1:7" x14ac:dyDescent="0.25">
      <c r="A4985">
        <v>4976</v>
      </c>
      <c r="B4985" s="21">
        <f t="shared" si="77"/>
        <v>0.29037106918238992</v>
      </c>
      <c r="C4985">
        <v>1.1509980000000001E-4</v>
      </c>
      <c r="E4985">
        <v>0.29037106918238992</v>
      </c>
      <c r="F4985">
        <v>0.28405660399999999</v>
      </c>
      <c r="G4985">
        <v>0.42757861635220129</v>
      </c>
    </row>
    <row r="4986" spans="1:7" x14ac:dyDescent="0.25">
      <c r="A4986">
        <v>4977</v>
      </c>
      <c r="B4986" s="21">
        <f t="shared" si="77"/>
        <v>0.58411949685534592</v>
      </c>
      <c r="C4986">
        <v>1.2200499999999999E-4</v>
      </c>
      <c r="E4986">
        <v>0.58411949685534592</v>
      </c>
      <c r="F4986">
        <v>0.43628930799999999</v>
      </c>
      <c r="G4986">
        <v>0.77867924528301879</v>
      </c>
    </row>
    <row r="4987" spans="1:7" x14ac:dyDescent="0.25">
      <c r="A4987">
        <v>4978</v>
      </c>
      <c r="B4987" s="21">
        <f t="shared" si="77"/>
        <v>0.70185534591194976</v>
      </c>
      <c r="C4987">
        <v>1.219972E-4</v>
      </c>
      <c r="E4987">
        <v>0.70185534591194976</v>
      </c>
      <c r="F4987">
        <v>0.51720125800000005</v>
      </c>
      <c r="G4987">
        <v>0.79361635220125781</v>
      </c>
    </row>
    <row r="4988" spans="1:7" x14ac:dyDescent="0.25">
      <c r="A4988">
        <v>4979</v>
      </c>
      <c r="B4988" s="21">
        <f t="shared" si="77"/>
        <v>0.72374213836477985</v>
      </c>
      <c r="C4988">
        <v>1.214967E-4</v>
      </c>
      <c r="E4988">
        <v>0.72374213836477985</v>
      </c>
      <c r="F4988">
        <v>0.53734276700000005</v>
      </c>
      <c r="G4988">
        <v>0.74937106918238994</v>
      </c>
    </row>
    <row r="4989" spans="1:7" x14ac:dyDescent="0.25">
      <c r="A4989">
        <v>4980</v>
      </c>
      <c r="B4989" s="21">
        <f t="shared" si="77"/>
        <v>0.73880503144654086</v>
      </c>
      <c r="C4989">
        <v>1.1948899999999999E-4</v>
      </c>
      <c r="E4989">
        <v>0.73880503144654086</v>
      </c>
      <c r="F4989">
        <v>0.55077043999999997</v>
      </c>
      <c r="G4989">
        <v>0.73896226415094346</v>
      </c>
    </row>
    <row r="4990" spans="1:7" x14ac:dyDescent="0.25">
      <c r="A4990">
        <v>4981</v>
      </c>
      <c r="B4990" s="21">
        <f t="shared" si="77"/>
        <v>0.69490566037735857</v>
      </c>
      <c r="C4990">
        <v>1.198459E-4</v>
      </c>
      <c r="E4990">
        <v>0.69490566037735857</v>
      </c>
      <c r="F4990">
        <v>0.52017295600000002</v>
      </c>
      <c r="G4990">
        <v>0.70506289308176096</v>
      </c>
    </row>
    <row r="4991" spans="1:7" x14ac:dyDescent="0.25">
      <c r="A4991">
        <v>4982</v>
      </c>
      <c r="B4991" s="21">
        <f t="shared" si="77"/>
        <v>0.62289308176100633</v>
      </c>
      <c r="C4991">
        <v>1.177047E-4</v>
      </c>
      <c r="E4991">
        <v>0.62289308176100633</v>
      </c>
      <c r="F4991">
        <v>0.46982704400000003</v>
      </c>
      <c r="G4991">
        <v>0.67367924528301892</v>
      </c>
    </row>
    <row r="4992" spans="1:7" x14ac:dyDescent="0.25">
      <c r="A4992">
        <v>4983</v>
      </c>
      <c r="B4992" s="21">
        <f t="shared" si="77"/>
        <v>0.31757861635220125</v>
      </c>
      <c r="C4992">
        <v>1.181715E-4</v>
      </c>
      <c r="E4992">
        <v>0.31757861635220125</v>
      </c>
      <c r="F4992">
        <v>0.280361635</v>
      </c>
      <c r="G4992">
        <v>0.34877358490566035</v>
      </c>
    </row>
    <row r="4993" spans="1:7" x14ac:dyDescent="0.25">
      <c r="A4993">
        <v>4984</v>
      </c>
      <c r="B4993" s="21">
        <f t="shared" si="77"/>
        <v>0.20270125786163523</v>
      </c>
      <c r="C4993">
        <v>1.207817E-4</v>
      </c>
      <c r="E4993">
        <v>0.20270125786163523</v>
      </c>
      <c r="F4993">
        <v>0.19067610099999999</v>
      </c>
      <c r="G4993">
        <v>0.22824528301886793</v>
      </c>
    </row>
    <row r="4994" spans="1:7" x14ac:dyDescent="0.25">
      <c r="A4994">
        <v>4985</v>
      </c>
      <c r="B4994" s="21">
        <f t="shared" si="77"/>
        <v>0.25870125786163523</v>
      </c>
      <c r="C4994">
        <v>1.224504E-4</v>
      </c>
      <c r="E4994">
        <v>0.25870125786163523</v>
      </c>
      <c r="F4994">
        <v>0.29690251600000001</v>
      </c>
      <c r="G4994">
        <v>0.5371698113207547</v>
      </c>
    </row>
    <row r="4995" spans="1:7" x14ac:dyDescent="0.25">
      <c r="A4995">
        <v>4986</v>
      </c>
      <c r="B4995" s="21">
        <f t="shared" si="77"/>
        <v>0.11327358490566038</v>
      </c>
      <c r="C4995">
        <v>1.2471990000000001E-4</v>
      </c>
      <c r="E4995">
        <v>0.11327358490566038</v>
      </c>
      <c r="F4995">
        <v>0.21253144700000001</v>
      </c>
      <c r="G4995">
        <v>0.41471698113207545</v>
      </c>
    </row>
    <row r="4996" spans="1:7" x14ac:dyDescent="0.25">
      <c r="A4996">
        <v>4987</v>
      </c>
      <c r="B4996" s="21">
        <f t="shared" si="77"/>
        <v>3.2443396226415094E-2</v>
      </c>
      <c r="C4996">
        <v>1.3016840000000001E-4</v>
      </c>
      <c r="E4996">
        <v>3.2443396226415094E-2</v>
      </c>
      <c r="F4996">
        <v>5.4591195000000002E-2</v>
      </c>
      <c r="G4996">
        <v>8.8981132075471689E-2</v>
      </c>
    </row>
    <row r="4997" spans="1:7" x14ac:dyDescent="0.25">
      <c r="A4997">
        <v>4988</v>
      </c>
      <c r="B4997" s="21">
        <f t="shared" si="77"/>
        <v>0</v>
      </c>
      <c r="C4997">
        <v>1.415326E-4</v>
      </c>
      <c r="E4997">
        <v>0</v>
      </c>
      <c r="F4997">
        <v>0</v>
      </c>
      <c r="G4997">
        <v>0</v>
      </c>
    </row>
    <row r="4998" spans="1:7" x14ac:dyDescent="0.25">
      <c r="A4998">
        <v>4989</v>
      </c>
      <c r="B4998" s="21">
        <f t="shared" ref="B4998:B5061" si="78">IF(rodzaj=$E$6,E4998,IF(rodzaj=$F$6,F4998,G4998))</f>
        <v>0</v>
      </c>
      <c r="C4998">
        <v>1.429682E-4</v>
      </c>
      <c r="E4998">
        <v>0</v>
      </c>
      <c r="F4998">
        <v>0</v>
      </c>
      <c r="G4998">
        <v>0</v>
      </c>
    </row>
    <row r="4999" spans="1:7" x14ac:dyDescent="0.25">
      <c r="A4999">
        <v>4990</v>
      </c>
      <c r="B4999" s="21">
        <f t="shared" si="78"/>
        <v>0</v>
      </c>
      <c r="C4999">
        <v>1.198789E-4</v>
      </c>
      <c r="E4999">
        <v>0</v>
      </c>
      <c r="F4999">
        <v>0</v>
      </c>
      <c r="G4999">
        <v>0</v>
      </c>
    </row>
    <row r="5000" spans="1:7" x14ac:dyDescent="0.25">
      <c r="A5000">
        <v>4991</v>
      </c>
      <c r="B5000" s="21">
        <f t="shared" si="78"/>
        <v>0</v>
      </c>
      <c r="C5000">
        <v>9.2212099999999998E-5</v>
      </c>
      <c r="E5000">
        <v>0</v>
      </c>
      <c r="F5000">
        <v>0</v>
      </c>
      <c r="G5000">
        <v>0</v>
      </c>
    </row>
    <row r="5001" spans="1:7" x14ac:dyDescent="0.25">
      <c r="A5001">
        <v>4992</v>
      </c>
      <c r="B5001" s="21">
        <f t="shared" si="78"/>
        <v>0</v>
      </c>
      <c r="C5001">
        <v>7.6297499999999999E-5</v>
      </c>
      <c r="E5001">
        <v>0</v>
      </c>
      <c r="F5001">
        <v>0</v>
      </c>
      <c r="G5001">
        <v>0</v>
      </c>
    </row>
    <row r="5002" spans="1:7" x14ac:dyDescent="0.25">
      <c r="A5002">
        <v>4993</v>
      </c>
      <c r="B5002" s="21">
        <f t="shared" si="78"/>
        <v>0</v>
      </c>
      <c r="C5002">
        <v>6.1914699999999999E-5</v>
      </c>
      <c r="E5002">
        <v>0</v>
      </c>
      <c r="F5002">
        <v>0</v>
      </c>
      <c r="G5002">
        <v>0</v>
      </c>
    </row>
    <row r="5003" spans="1:7" x14ac:dyDescent="0.25">
      <c r="A5003">
        <v>4994</v>
      </c>
      <c r="B5003" s="21">
        <f t="shared" si="78"/>
        <v>0</v>
      </c>
      <c r="C5003">
        <v>5.65352E-5</v>
      </c>
      <c r="E5003">
        <v>0</v>
      </c>
      <c r="F5003">
        <v>0</v>
      </c>
      <c r="G5003">
        <v>0</v>
      </c>
    </row>
    <row r="5004" spans="1:7" x14ac:dyDescent="0.25">
      <c r="A5004">
        <v>4995</v>
      </c>
      <c r="B5004" s="21">
        <f t="shared" si="78"/>
        <v>0</v>
      </c>
      <c r="C5004">
        <v>5.5988799999999995E-5</v>
      </c>
      <c r="E5004">
        <v>0</v>
      </c>
      <c r="F5004">
        <v>0</v>
      </c>
      <c r="G5004">
        <v>0</v>
      </c>
    </row>
    <row r="5005" spans="1:7" x14ac:dyDescent="0.25">
      <c r="A5005">
        <v>4996</v>
      </c>
      <c r="B5005" s="21">
        <f t="shared" si="78"/>
        <v>0</v>
      </c>
      <c r="C5005">
        <v>6.0956099999999997E-5</v>
      </c>
      <c r="E5005">
        <v>0</v>
      </c>
      <c r="F5005">
        <v>0</v>
      </c>
      <c r="G5005">
        <v>0</v>
      </c>
    </row>
    <row r="5006" spans="1:7" x14ac:dyDescent="0.25">
      <c r="A5006">
        <v>4997</v>
      </c>
      <c r="B5006" s="21">
        <f t="shared" si="78"/>
        <v>9.1990566037735855E-3</v>
      </c>
      <c r="C5006">
        <v>7.1389899999999999E-5</v>
      </c>
      <c r="E5006">
        <v>9.1990566037735855E-3</v>
      </c>
      <c r="F5006">
        <v>1.7712263999999998E-2</v>
      </c>
      <c r="G5006">
        <v>3.1134276729559748E-2</v>
      </c>
    </row>
    <row r="5007" spans="1:7" x14ac:dyDescent="0.25">
      <c r="A5007">
        <v>4998</v>
      </c>
      <c r="B5007" s="21">
        <f t="shared" si="78"/>
        <v>6.7235849056603778E-2</v>
      </c>
      <c r="C5007">
        <v>8.756350000000001E-5</v>
      </c>
      <c r="E5007">
        <v>6.7235849056603778E-2</v>
      </c>
      <c r="F5007">
        <v>0.14001729600000001</v>
      </c>
      <c r="G5007">
        <v>0.25549685534591193</v>
      </c>
    </row>
    <row r="5008" spans="1:7" x14ac:dyDescent="0.25">
      <c r="A5008">
        <v>4999</v>
      </c>
      <c r="B5008" s="21">
        <f t="shared" si="78"/>
        <v>0.20822955974842766</v>
      </c>
      <c r="C5008">
        <v>1.0087260000000001E-4</v>
      </c>
      <c r="E5008">
        <v>0.20822955974842766</v>
      </c>
      <c r="F5008">
        <v>0.28592767299999999</v>
      </c>
      <c r="G5008">
        <v>0.54506289308176104</v>
      </c>
    </row>
    <row r="5009" spans="1:7" x14ac:dyDescent="0.25">
      <c r="A5009">
        <v>5000</v>
      </c>
      <c r="B5009" s="21">
        <f t="shared" si="78"/>
        <v>0.36566037735849055</v>
      </c>
      <c r="C5009">
        <v>1.09094E-4</v>
      </c>
      <c r="E5009">
        <v>0.36566037735849055</v>
      </c>
      <c r="F5009">
        <v>0.34847484299999998</v>
      </c>
      <c r="G5009">
        <v>0.61946540880503143</v>
      </c>
    </row>
    <row r="5010" spans="1:7" x14ac:dyDescent="0.25">
      <c r="A5010">
        <v>5001</v>
      </c>
      <c r="B5010" s="21">
        <f t="shared" si="78"/>
        <v>0.53701257861635221</v>
      </c>
      <c r="C5010">
        <v>1.1327479999999999E-4</v>
      </c>
      <c r="E5010">
        <v>0.53701257861635221</v>
      </c>
      <c r="F5010">
        <v>0.40860062899999999</v>
      </c>
      <c r="G5010">
        <v>0.71402515723270432</v>
      </c>
    </row>
    <row r="5011" spans="1:7" x14ac:dyDescent="0.25">
      <c r="A5011">
        <v>5002</v>
      </c>
      <c r="B5011" s="21">
        <f t="shared" si="78"/>
        <v>0.65500000000000003</v>
      </c>
      <c r="C5011">
        <v>1.137153E-4</v>
      </c>
      <c r="E5011">
        <v>0.65500000000000003</v>
      </c>
      <c r="F5011">
        <v>0.48551886799999999</v>
      </c>
      <c r="G5011">
        <v>0.74216981132075466</v>
      </c>
    </row>
    <row r="5012" spans="1:7" x14ac:dyDescent="0.25">
      <c r="A5012">
        <v>5003</v>
      </c>
      <c r="B5012" s="21">
        <f t="shared" si="78"/>
        <v>0.72600628930817601</v>
      </c>
      <c r="C5012">
        <v>1.130276E-4</v>
      </c>
      <c r="E5012">
        <v>0.72600628930817601</v>
      </c>
      <c r="F5012">
        <v>0.53746855299999996</v>
      </c>
      <c r="G5012">
        <v>0.7517295597484277</v>
      </c>
    </row>
    <row r="5013" spans="1:7" x14ac:dyDescent="0.25">
      <c r="A5013">
        <v>5004</v>
      </c>
      <c r="B5013" s="21">
        <f t="shared" si="78"/>
        <v>0.74660377358490559</v>
      </c>
      <c r="C5013">
        <v>1.1375939999999999E-4</v>
      </c>
      <c r="E5013">
        <v>0.74660377358490559</v>
      </c>
      <c r="F5013">
        <v>0.55495282999999995</v>
      </c>
      <c r="G5013">
        <v>0.74679245283018869</v>
      </c>
    </row>
    <row r="5014" spans="1:7" x14ac:dyDescent="0.25">
      <c r="A5014">
        <v>5005</v>
      </c>
      <c r="B5014" s="21">
        <f t="shared" si="78"/>
        <v>0.72399371069182394</v>
      </c>
      <c r="C5014">
        <v>1.1474180000000001E-4</v>
      </c>
      <c r="E5014">
        <v>0.72399371069182394</v>
      </c>
      <c r="F5014">
        <v>0.537971698</v>
      </c>
      <c r="G5014">
        <v>0.73452830188679252</v>
      </c>
    </row>
    <row r="5015" spans="1:7" x14ac:dyDescent="0.25">
      <c r="A5015">
        <v>5006</v>
      </c>
      <c r="B5015" s="21">
        <f t="shared" si="78"/>
        <v>0.60694968553459117</v>
      </c>
      <c r="C5015">
        <v>1.139207E-4</v>
      </c>
      <c r="E5015">
        <v>0.60694968553459117</v>
      </c>
      <c r="F5015">
        <v>0.45988993700000003</v>
      </c>
      <c r="G5015">
        <v>0.65556603773584898</v>
      </c>
    </row>
    <row r="5016" spans="1:7" x14ac:dyDescent="0.25">
      <c r="A5016">
        <v>5007</v>
      </c>
      <c r="B5016" s="21">
        <f t="shared" si="78"/>
        <v>0.33569182389937108</v>
      </c>
      <c r="C5016">
        <v>1.130673E-4</v>
      </c>
      <c r="E5016">
        <v>0.33569182389937108</v>
      </c>
      <c r="F5016">
        <v>0.289386792</v>
      </c>
      <c r="G5016">
        <v>0.37839622641509435</v>
      </c>
    </row>
    <row r="5017" spans="1:7" x14ac:dyDescent="0.25">
      <c r="A5017">
        <v>5008</v>
      </c>
      <c r="B5017" s="21">
        <f t="shared" si="78"/>
        <v>0.22051257861635221</v>
      </c>
      <c r="C5017">
        <v>1.160421E-4</v>
      </c>
      <c r="E5017">
        <v>0.22051257861635221</v>
      </c>
      <c r="F5017">
        <v>0.20572327000000001</v>
      </c>
      <c r="G5017">
        <v>0.25478616352201261</v>
      </c>
    </row>
    <row r="5018" spans="1:7" x14ac:dyDescent="0.25">
      <c r="A5018">
        <v>5009</v>
      </c>
      <c r="B5018" s="21">
        <f t="shared" si="78"/>
        <v>6.9566037735849059E-2</v>
      </c>
      <c r="C5018">
        <v>1.1571300000000001E-4</v>
      </c>
      <c r="E5018">
        <v>6.9566037735849059E-2</v>
      </c>
      <c r="F5018">
        <v>7.0037736000000003E-2</v>
      </c>
      <c r="G5018">
        <v>5.9380503144654095E-2</v>
      </c>
    </row>
    <row r="5019" spans="1:7" x14ac:dyDescent="0.25">
      <c r="A5019">
        <v>5010</v>
      </c>
      <c r="B5019" s="21">
        <f t="shared" si="78"/>
        <v>7.4144654088050321E-2</v>
      </c>
      <c r="C5019">
        <v>1.1974E-4</v>
      </c>
      <c r="E5019">
        <v>7.4144654088050321E-2</v>
      </c>
      <c r="F5019">
        <v>8.4023584999999998E-2</v>
      </c>
      <c r="G5019">
        <v>8.7311320754716967E-2</v>
      </c>
    </row>
    <row r="5020" spans="1:7" x14ac:dyDescent="0.25">
      <c r="A5020">
        <v>5011</v>
      </c>
      <c r="B5020" s="21">
        <f t="shared" si="78"/>
        <v>2.7087421383647801E-2</v>
      </c>
      <c r="C5020">
        <v>1.2658839999999999E-4</v>
      </c>
      <c r="E5020">
        <v>2.7087421383647801E-2</v>
      </c>
      <c r="F5020">
        <v>4.0933961999999997E-2</v>
      </c>
      <c r="G5020">
        <v>5.8245283018867923E-2</v>
      </c>
    </row>
    <row r="5021" spans="1:7" x14ac:dyDescent="0.25">
      <c r="A5021">
        <v>5012</v>
      </c>
      <c r="B5021" s="21">
        <f t="shared" si="78"/>
        <v>0</v>
      </c>
      <c r="C5021">
        <v>1.350236E-4</v>
      </c>
      <c r="E5021">
        <v>0</v>
      </c>
      <c r="F5021">
        <v>0</v>
      </c>
      <c r="G5021">
        <v>0</v>
      </c>
    </row>
    <row r="5022" spans="1:7" x14ac:dyDescent="0.25">
      <c r="A5022">
        <v>5013</v>
      </c>
      <c r="B5022" s="21">
        <f t="shared" si="78"/>
        <v>0</v>
      </c>
      <c r="C5022">
        <v>1.4066020000000001E-4</v>
      </c>
      <c r="E5022">
        <v>0</v>
      </c>
      <c r="F5022">
        <v>0</v>
      </c>
      <c r="G5022">
        <v>0</v>
      </c>
    </row>
    <row r="5023" spans="1:7" x14ac:dyDescent="0.25">
      <c r="A5023">
        <v>5014</v>
      </c>
      <c r="B5023" s="21">
        <f t="shared" si="78"/>
        <v>0</v>
      </c>
      <c r="C5023">
        <v>1.167085E-4</v>
      </c>
      <c r="E5023">
        <v>0</v>
      </c>
      <c r="F5023">
        <v>0</v>
      </c>
      <c r="G5023">
        <v>0</v>
      </c>
    </row>
    <row r="5024" spans="1:7" x14ac:dyDescent="0.25">
      <c r="A5024">
        <v>5015</v>
      </c>
      <c r="B5024" s="21">
        <f t="shared" si="78"/>
        <v>0</v>
      </c>
      <c r="C5024">
        <v>9.0759099999999996E-5</v>
      </c>
      <c r="E5024">
        <v>0</v>
      </c>
      <c r="F5024">
        <v>0</v>
      </c>
      <c r="G5024">
        <v>0</v>
      </c>
    </row>
    <row r="5025" spans="1:7" x14ac:dyDescent="0.25">
      <c r="A5025">
        <v>5016</v>
      </c>
      <c r="B5025" s="21">
        <f t="shared" si="78"/>
        <v>0</v>
      </c>
      <c r="C5025">
        <v>6.9817100000000006E-5</v>
      </c>
      <c r="E5025">
        <v>0</v>
      </c>
      <c r="F5025">
        <v>0</v>
      </c>
      <c r="G5025">
        <v>0</v>
      </c>
    </row>
    <row r="5026" spans="1:7" x14ac:dyDescent="0.25">
      <c r="A5026">
        <v>5017</v>
      </c>
      <c r="B5026" s="21">
        <f t="shared" si="78"/>
        <v>0</v>
      </c>
      <c r="C5026">
        <v>6.07812E-5</v>
      </c>
      <c r="E5026">
        <v>0</v>
      </c>
      <c r="F5026">
        <v>0</v>
      </c>
      <c r="G5026">
        <v>0</v>
      </c>
    </row>
    <row r="5027" spans="1:7" x14ac:dyDescent="0.25">
      <c r="A5027">
        <v>5018</v>
      </c>
      <c r="B5027" s="21">
        <f t="shared" si="78"/>
        <v>0</v>
      </c>
      <c r="C5027">
        <v>5.63775E-5</v>
      </c>
      <c r="E5027">
        <v>0</v>
      </c>
      <c r="F5027">
        <v>0</v>
      </c>
      <c r="G5027">
        <v>0</v>
      </c>
    </row>
    <row r="5028" spans="1:7" x14ac:dyDescent="0.25">
      <c r="A5028">
        <v>5019</v>
      </c>
      <c r="B5028" s="21">
        <f t="shared" si="78"/>
        <v>0</v>
      </c>
      <c r="C5028">
        <v>5.6010899999999996E-5</v>
      </c>
      <c r="E5028">
        <v>0</v>
      </c>
      <c r="F5028">
        <v>0</v>
      </c>
      <c r="G5028">
        <v>0</v>
      </c>
    </row>
    <row r="5029" spans="1:7" x14ac:dyDescent="0.25">
      <c r="A5029">
        <v>5020</v>
      </c>
      <c r="B5029" s="21">
        <f t="shared" si="78"/>
        <v>0</v>
      </c>
      <c r="C5029">
        <v>6.0201699999999997E-5</v>
      </c>
      <c r="E5029">
        <v>0</v>
      </c>
      <c r="F5029">
        <v>0</v>
      </c>
      <c r="G5029">
        <v>0</v>
      </c>
    </row>
    <row r="5030" spans="1:7" x14ac:dyDescent="0.25">
      <c r="A5030">
        <v>5021</v>
      </c>
      <c r="B5030" s="21">
        <f t="shared" si="78"/>
        <v>3.2147798742138368E-3</v>
      </c>
      <c r="C5030">
        <v>7.2500200000000001E-5</v>
      </c>
      <c r="E5030">
        <v>3.2147798742138368E-3</v>
      </c>
      <c r="F5030">
        <v>4.4007860000000003E-3</v>
      </c>
      <c r="G5030">
        <v>1.1203459119496855E-3</v>
      </c>
    </row>
    <row r="5031" spans="1:7" x14ac:dyDescent="0.25">
      <c r="A5031">
        <v>5022</v>
      </c>
      <c r="B5031" s="21">
        <f t="shared" si="78"/>
        <v>6.2103773584905667E-2</v>
      </c>
      <c r="C5031">
        <v>8.7588200000000003E-5</v>
      </c>
      <c r="E5031">
        <v>6.2103773584905667E-2</v>
      </c>
      <c r="F5031">
        <v>9.6907232999999995E-2</v>
      </c>
      <c r="G5031">
        <v>0.14276100628930818</v>
      </c>
    </row>
    <row r="5032" spans="1:7" x14ac:dyDescent="0.25">
      <c r="A5032">
        <v>5023</v>
      </c>
      <c r="B5032" s="21">
        <f t="shared" si="78"/>
        <v>0.18627044025157233</v>
      </c>
      <c r="C5032">
        <v>1.0251060000000001E-4</v>
      </c>
      <c r="E5032">
        <v>0.18627044025157233</v>
      </c>
      <c r="F5032">
        <v>0.243632075</v>
      </c>
      <c r="G5032">
        <v>0.42462264150943396</v>
      </c>
    </row>
    <row r="5033" spans="1:7" x14ac:dyDescent="0.25">
      <c r="A5033">
        <v>5024</v>
      </c>
      <c r="B5033" s="21">
        <f t="shared" si="78"/>
        <v>0.3547798742138365</v>
      </c>
      <c r="C5033">
        <v>1.1376990000000001E-4</v>
      </c>
      <c r="E5033">
        <v>0.3547798742138365</v>
      </c>
      <c r="F5033">
        <v>0.33907232700000001</v>
      </c>
      <c r="G5033">
        <v>0.59701257861635215</v>
      </c>
    </row>
    <row r="5034" spans="1:7" x14ac:dyDescent="0.25">
      <c r="A5034">
        <v>5025</v>
      </c>
      <c r="B5034" s="21">
        <f t="shared" si="78"/>
        <v>0.52119496855345915</v>
      </c>
      <c r="C5034">
        <v>1.1615090000000001E-4</v>
      </c>
      <c r="E5034">
        <v>0.52119496855345915</v>
      </c>
      <c r="F5034">
        <v>0.39797169799999998</v>
      </c>
      <c r="G5034">
        <v>0.6908805031446541</v>
      </c>
    </row>
    <row r="5035" spans="1:7" x14ac:dyDescent="0.25">
      <c r="A5035">
        <v>5026</v>
      </c>
      <c r="B5035" s="21">
        <f t="shared" si="78"/>
        <v>0.63827044025157231</v>
      </c>
      <c r="C5035">
        <v>1.11303E-4</v>
      </c>
      <c r="E5035">
        <v>0.63827044025157231</v>
      </c>
      <c r="F5035">
        <v>0.47386792500000002</v>
      </c>
      <c r="G5035">
        <v>0.7228301886792452</v>
      </c>
    </row>
    <row r="5036" spans="1:7" x14ac:dyDescent="0.25">
      <c r="A5036">
        <v>5027</v>
      </c>
      <c r="B5036" s="21">
        <f t="shared" si="78"/>
        <v>0.71119496855345909</v>
      </c>
      <c r="C5036">
        <v>1.142667E-4</v>
      </c>
      <c r="E5036">
        <v>0.71119496855345909</v>
      </c>
      <c r="F5036">
        <v>0.52636792499999996</v>
      </c>
      <c r="G5036">
        <v>0.7364779874213836</v>
      </c>
    </row>
    <row r="5037" spans="1:7" x14ac:dyDescent="0.25">
      <c r="A5037">
        <v>5028</v>
      </c>
      <c r="B5037" s="21">
        <f t="shared" si="78"/>
        <v>0.73336477987421378</v>
      </c>
      <c r="C5037">
        <v>1.13201E-4</v>
      </c>
      <c r="E5037">
        <v>0.73336477987421378</v>
      </c>
      <c r="F5037">
        <v>0.544669811</v>
      </c>
      <c r="G5037">
        <v>0.73364779874213837</v>
      </c>
    </row>
    <row r="5038" spans="1:7" x14ac:dyDescent="0.25">
      <c r="A5038">
        <v>5029</v>
      </c>
      <c r="B5038" s="21">
        <f t="shared" si="78"/>
        <v>0.71163522012578617</v>
      </c>
      <c r="C5038">
        <v>1.124097E-4</v>
      </c>
      <c r="E5038">
        <v>0.71163522012578617</v>
      </c>
      <c r="F5038">
        <v>0.52841194999999996</v>
      </c>
      <c r="G5038">
        <v>0.72210691823899376</v>
      </c>
    </row>
    <row r="5039" spans="1:7" x14ac:dyDescent="0.25">
      <c r="A5039">
        <v>5030</v>
      </c>
      <c r="B5039" s="21">
        <f t="shared" si="78"/>
        <v>0.65393081761006289</v>
      </c>
      <c r="C5039">
        <v>1.1237170000000001E-4</v>
      </c>
      <c r="E5039">
        <v>0.65393081761006289</v>
      </c>
      <c r="F5039">
        <v>0.48504717000000003</v>
      </c>
      <c r="G5039">
        <v>0.70814465408805038</v>
      </c>
    </row>
    <row r="5040" spans="1:7" x14ac:dyDescent="0.25">
      <c r="A5040">
        <v>5031</v>
      </c>
      <c r="B5040" s="21">
        <f t="shared" si="78"/>
        <v>0.13553459119496855</v>
      </c>
      <c r="C5040">
        <v>1.166965E-4</v>
      </c>
      <c r="E5040">
        <v>0.13553459119496855</v>
      </c>
      <c r="F5040">
        <v>0.13187106900000001</v>
      </c>
      <c r="G5040">
        <v>0.13044968553459119</v>
      </c>
    </row>
    <row r="5041" spans="1:7" x14ac:dyDescent="0.25">
      <c r="A5041">
        <v>5032</v>
      </c>
      <c r="B5041" s="21">
        <f t="shared" si="78"/>
        <v>3.6223270440251573E-2</v>
      </c>
      <c r="C5041">
        <v>1.194995E-4</v>
      </c>
      <c r="E5041">
        <v>3.6223270440251573E-2</v>
      </c>
      <c r="F5041">
        <v>3.6408805000000002E-2</v>
      </c>
      <c r="G5041">
        <v>2.871446540880503E-2</v>
      </c>
    </row>
    <row r="5042" spans="1:7" x14ac:dyDescent="0.25">
      <c r="A5042">
        <v>5033</v>
      </c>
      <c r="B5042" s="21">
        <f t="shared" si="78"/>
        <v>2.9545283018867923E-2</v>
      </c>
      <c r="C5042">
        <v>1.205391E-4</v>
      </c>
      <c r="E5042">
        <v>2.9545283018867923E-2</v>
      </c>
      <c r="F5042">
        <v>2.9433962000000001E-2</v>
      </c>
      <c r="G5042">
        <v>1.9143081761006289E-2</v>
      </c>
    </row>
    <row r="5043" spans="1:7" x14ac:dyDescent="0.25">
      <c r="A5043">
        <v>5034</v>
      </c>
      <c r="B5043" s="21">
        <f t="shared" si="78"/>
        <v>2.299056603773585E-2</v>
      </c>
      <c r="C5043">
        <v>1.234954E-4</v>
      </c>
      <c r="E5043">
        <v>2.299056603773585E-2</v>
      </c>
      <c r="F5043">
        <v>2.2591195000000001E-2</v>
      </c>
      <c r="G5043">
        <v>1.1079245283018868E-2</v>
      </c>
    </row>
    <row r="5044" spans="1:7" x14ac:dyDescent="0.25">
      <c r="A5044">
        <v>5035</v>
      </c>
      <c r="B5044" s="21">
        <f t="shared" si="78"/>
        <v>2.6859433962264151E-3</v>
      </c>
      <c r="C5044">
        <v>1.2938049999999999E-4</v>
      </c>
      <c r="E5044">
        <v>2.6859433962264151E-3</v>
      </c>
      <c r="F5044">
        <v>1.439009E-3</v>
      </c>
      <c r="G5044">
        <v>0</v>
      </c>
    </row>
    <row r="5045" spans="1:7" x14ac:dyDescent="0.25">
      <c r="A5045">
        <v>5036</v>
      </c>
      <c r="B5045" s="21">
        <f t="shared" si="78"/>
        <v>0</v>
      </c>
      <c r="C5045">
        <v>1.3807089999999999E-4</v>
      </c>
      <c r="E5045">
        <v>0</v>
      </c>
      <c r="F5045">
        <v>0</v>
      </c>
      <c r="G5045">
        <v>0</v>
      </c>
    </row>
    <row r="5046" spans="1:7" x14ac:dyDescent="0.25">
      <c r="A5046">
        <v>5037</v>
      </c>
      <c r="B5046" s="21">
        <f t="shared" si="78"/>
        <v>0</v>
      </c>
      <c r="C5046">
        <v>1.4235539999999999E-4</v>
      </c>
      <c r="E5046">
        <v>0</v>
      </c>
      <c r="F5046">
        <v>0</v>
      </c>
      <c r="G5046">
        <v>0</v>
      </c>
    </row>
    <row r="5047" spans="1:7" x14ac:dyDescent="0.25">
      <c r="A5047">
        <v>5038</v>
      </c>
      <c r="B5047" s="21">
        <f t="shared" si="78"/>
        <v>0</v>
      </c>
      <c r="C5047">
        <v>1.179294E-4</v>
      </c>
      <c r="E5047">
        <v>0</v>
      </c>
      <c r="F5047">
        <v>0</v>
      </c>
      <c r="G5047">
        <v>0</v>
      </c>
    </row>
    <row r="5048" spans="1:7" x14ac:dyDescent="0.25">
      <c r="A5048">
        <v>5039</v>
      </c>
      <c r="B5048" s="21">
        <f t="shared" si="78"/>
        <v>0</v>
      </c>
      <c r="C5048">
        <v>9.1152199999999998E-5</v>
      </c>
      <c r="E5048">
        <v>0</v>
      </c>
      <c r="F5048">
        <v>0</v>
      </c>
      <c r="G5048">
        <v>0</v>
      </c>
    </row>
    <row r="5049" spans="1:7" x14ac:dyDescent="0.25">
      <c r="A5049">
        <v>5040</v>
      </c>
      <c r="B5049" s="21">
        <f t="shared" si="78"/>
        <v>0</v>
      </c>
      <c r="C5049">
        <v>7.1240699999999997E-5</v>
      </c>
      <c r="E5049">
        <v>0</v>
      </c>
      <c r="F5049">
        <v>0</v>
      </c>
      <c r="G5049">
        <v>0</v>
      </c>
    </row>
    <row r="5050" spans="1:7" x14ac:dyDescent="0.25">
      <c r="A5050">
        <v>5041</v>
      </c>
      <c r="B5050" s="21">
        <f t="shared" si="78"/>
        <v>0</v>
      </c>
      <c r="C5050">
        <v>6.0404499999999994E-5</v>
      </c>
      <c r="E5050">
        <v>0</v>
      </c>
      <c r="F5050">
        <v>0</v>
      </c>
      <c r="G5050">
        <v>0</v>
      </c>
    </row>
    <row r="5051" spans="1:7" x14ac:dyDescent="0.25">
      <c r="A5051">
        <v>5042</v>
      </c>
      <c r="B5051" s="21">
        <f t="shared" si="78"/>
        <v>0</v>
      </c>
      <c r="C5051">
        <v>5.6404900000000006E-5</v>
      </c>
      <c r="E5051">
        <v>0</v>
      </c>
      <c r="F5051">
        <v>0</v>
      </c>
      <c r="G5051">
        <v>0</v>
      </c>
    </row>
    <row r="5052" spans="1:7" x14ac:dyDescent="0.25">
      <c r="A5052">
        <v>5043</v>
      </c>
      <c r="B5052" s="21">
        <f t="shared" si="78"/>
        <v>0</v>
      </c>
      <c r="C5052">
        <v>5.6025699999999995E-5</v>
      </c>
      <c r="E5052">
        <v>0</v>
      </c>
      <c r="F5052">
        <v>0</v>
      </c>
      <c r="G5052">
        <v>0</v>
      </c>
    </row>
    <row r="5053" spans="1:7" x14ac:dyDescent="0.25">
      <c r="A5053">
        <v>5044</v>
      </c>
      <c r="B5053" s="21">
        <f t="shared" si="78"/>
        <v>0</v>
      </c>
      <c r="C5053">
        <v>5.9846500000000004E-5</v>
      </c>
      <c r="E5053">
        <v>0</v>
      </c>
      <c r="F5053">
        <v>0</v>
      </c>
      <c r="G5053">
        <v>0</v>
      </c>
    </row>
    <row r="5054" spans="1:7" x14ac:dyDescent="0.25">
      <c r="A5054">
        <v>5045</v>
      </c>
      <c r="B5054" s="21">
        <f t="shared" si="78"/>
        <v>0</v>
      </c>
      <c r="C5054">
        <v>7.2199999999999993E-5</v>
      </c>
      <c r="E5054">
        <v>0</v>
      </c>
      <c r="F5054">
        <v>0</v>
      </c>
      <c r="G5054">
        <v>0</v>
      </c>
    </row>
    <row r="5055" spans="1:7" x14ac:dyDescent="0.25">
      <c r="A5055">
        <v>5046</v>
      </c>
      <c r="B5055" s="21">
        <f t="shared" si="78"/>
        <v>3.2544025157232703E-2</v>
      </c>
      <c r="C5055">
        <v>8.8693600000000001E-5</v>
      </c>
      <c r="E5055">
        <v>3.2544025157232703E-2</v>
      </c>
      <c r="F5055">
        <v>3.4720125999999997E-2</v>
      </c>
      <c r="G5055">
        <v>2.4431446540880503E-2</v>
      </c>
    </row>
    <row r="5056" spans="1:7" x14ac:dyDescent="0.25">
      <c r="A5056">
        <v>5047</v>
      </c>
      <c r="B5056" s="21">
        <f t="shared" si="78"/>
        <v>0.17644025157232707</v>
      </c>
      <c r="C5056">
        <v>1.019043E-4</v>
      </c>
      <c r="E5056">
        <v>0.17644025157232707</v>
      </c>
      <c r="F5056">
        <v>0.22256289300000001</v>
      </c>
      <c r="G5056">
        <v>0.36188679245283017</v>
      </c>
    </row>
    <row r="5057" spans="1:7" x14ac:dyDescent="0.25">
      <c r="A5057">
        <v>5048</v>
      </c>
      <c r="B5057" s="21">
        <f t="shared" si="78"/>
        <v>0.35729559748427675</v>
      </c>
      <c r="C5057">
        <v>1.116167E-4</v>
      </c>
      <c r="E5057">
        <v>0.35729559748427675</v>
      </c>
      <c r="F5057">
        <v>0.34251572299999999</v>
      </c>
      <c r="G5057">
        <v>0.59977987421383649</v>
      </c>
    </row>
    <row r="5058" spans="1:7" x14ac:dyDescent="0.25">
      <c r="A5058">
        <v>5049</v>
      </c>
      <c r="B5058" s="21">
        <f t="shared" si="78"/>
        <v>0.5336792452830188</v>
      </c>
      <c r="C5058">
        <v>1.174417E-4</v>
      </c>
      <c r="E5058">
        <v>0.5336792452830188</v>
      </c>
      <c r="F5058">
        <v>0.40597484299999997</v>
      </c>
      <c r="G5058">
        <v>0.70921383647798752</v>
      </c>
    </row>
    <row r="5059" spans="1:7" x14ac:dyDescent="0.25">
      <c r="A5059">
        <v>5050</v>
      </c>
      <c r="B5059" s="21">
        <f t="shared" si="78"/>
        <v>0.65141509433962264</v>
      </c>
      <c r="C5059">
        <v>1.131646E-4</v>
      </c>
      <c r="E5059">
        <v>0.65141509433962264</v>
      </c>
      <c r="F5059">
        <v>0.48221698099999999</v>
      </c>
      <c r="G5059">
        <v>0.73839622641509428</v>
      </c>
    </row>
    <row r="5060" spans="1:7" x14ac:dyDescent="0.25">
      <c r="A5060">
        <v>5051</v>
      </c>
      <c r="B5060" s="21">
        <f t="shared" si="78"/>
        <v>0.72418238993710693</v>
      </c>
      <c r="C5060">
        <v>1.137262E-4</v>
      </c>
      <c r="E5060">
        <v>0.72418238993710693</v>
      </c>
      <c r="F5060">
        <v>0.53427672999999998</v>
      </c>
      <c r="G5060">
        <v>0.75022012578616348</v>
      </c>
    </row>
    <row r="5061" spans="1:7" x14ac:dyDescent="0.25">
      <c r="A5061">
        <v>5052</v>
      </c>
      <c r="B5061" s="21">
        <f t="shared" si="78"/>
        <v>0.7278616352201257</v>
      </c>
      <c r="C5061">
        <v>1.1341959999999999E-4</v>
      </c>
      <c r="E5061">
        <v>0.7278616352201257</v>
      </c>
      <c r="F5061">
        <v>0.54009434000000001</v>
      </c>
      <c r="G5061">
        <v>0.72827044025157239</v>
      </c>
    </row>
    <row r="5062" spans="1:7" x14ac:dyDescent="0.25">
      <c r="A5062">
        <v>5053</v>
      </c>
      <c r="B5062" s="21">
        <f t="shared" ref="B5062:B5125" si="79">IF(rodzaj=$E$6,E5062,IF(rodzaj=$F$6,F5062,G5062))</f>
        <v>0.67352201257861644</v>
      </c>
      <c r="C5062">
        <v>1.133719E-4</v>
      </c>
      <c r="E5062">
        <v>0.67352201257861644</v>
      </c>
      <c r="F5062">
        <v>0.50514150899999999</v>
      </c>
      <c r="G5062">
        <v>0.68349056603773584</v>
      </c>
    </row>
    <row r="5063" spans="1:7" x14ac:dyDescent="0.25">
      <c r="A5063">
        <v>5054</v>
      </c>
      <c r="B5063" s="21">
        <f t="shared" si="79"/>
        <v>0.63905660377358497</v>
      </c>
      <c r="C5063">
        <v>1.120081E-4</v>
      </c>
      <c r="E5063">
        <v>0.63905660377358497</v>
      </c>
      <c r="F5063">
        <v>0.47691823900000002</v>
      </c>
      <c r="G5063">
        <v>0.69194968553459124</v>
      </c>
    </row>
    <row r="5064" spans="1:7" x14ac:dyDescent="0.25">
      <c r="A5064">
        <v>5055</v>
      </c>
      <c r="B5064" s="21">
        <f t="shared" si="79"/>
        <v>0.53</v>
      </c>
      <c r="C5064">
        <v>1.135853E-4</v>
      </c>
      <c r="E5064">
        <v>0.53</v>
      </c>
      <c r="F5064">
        <v>0.40520440299999999</v>
      </c>
      <c r="G5064">
        <v>0.64716981132075468</v>
      </c>
    </row>
    <row r="5065" spans="1:7" x14ac:dyDescent="0.25">
      <c r="A5065">
        <v>5056</v>
      </c>
      <c r="B5065" s="21">
        <f t="shared" si="79"/>
        <v>0.32220125786163517</v>
      </c>
      <c r="C5065">
        <v>1.164889E-4</v>
      </c>
      <c r="E5065">
        <v>0.32220125786163517</v>
      </c>
      <c r="F5065">
        <v>0.28317610100000001</v>
      </c>
      <c r="G5065">
        <v>0.4358176100628931</v>
      </c>
    </row>
    <row r="5066" spans="1:7" x14ac:dyDescent="0.25">
      <c r="A5066">
        <v>5057</v>
      </c>
      <c r="B5066" s="21">
        <f t="shared" si="79"/>
        <v>0.22678930817610066</v>
      </c>
      <c r="C5066">
        <v>1.2132050000000001E-4</v>
      </c>
      <c r="E5066">
        <v>0.22678930817610066</v>
      </c>
      <c r="F5066">
        <v>0.256525157</v>
      </c>
      <c r="G5066">
        <v>0.42295597484276731</v>
      </c>
    </row>
    <row r="5067" spans="1:7" x14ac:dyDescent="0.25">
      <c r="A5067">
        <v>5058</v>
      </c>
      <c r="B5067" s="21">
        <f t="shared" si="79"/>
        <v>9.5767295597484287E-2</v>
      </c>
      <c r="C5067">
        <v>1.2197610000000001E-4</v>
      </c>
      <c r="E5067">
        <v>9.5767295597484287E-2</v>
      </c>
      <c r="F5067">
        <v>0.135875786</v>
      </c>
      <c r="G5067">
        <v>0.2041761006289308</v>
      </c>
    </row>
    <row r="5068" spans="1:7" x14ac:dyDescent="0.25">
      <c r="A5068">
        <v>5059</v>
      </c>
      <c r="B5068" s="21">
        <f t="shared" si="79"/>
        <v>2.3163836477987421E-2</v>
      </c>
      <c r="C5068">
        <v>1.2698430000000001E-4</v>
      </c>
      <c r="E5068">
        <v>2.3163836477987421E-2</v>
      </c>
      <c r="F5068">
        <v>3.1083333000000001E-2</v>
      </c>
      <c r="G5068">
        <v>3.5169811320754717E-2</v>
      </c>
    </row>
    <row r="5069" spans="1:7" x14ac:dyDescent="0.25">
      <c r="A5069">
        <v>5060</v>
      </c>
      <c r="B5069" s="21">
        <f t="shared" si="79"/>
        <v>0</v>
      </c>
      <c r="C5069">
        <v>1.390087E-4</v>
      </c>
      <c r="E5069">
        <v>0</v>
      </c>
      <c r="F5069">
        <v>0</v>
      </c>
      <c r="G5069">
        <v>0</v>
      </c>
    </row>
    <row r="5070" spans="1:7" x14ac:dyDescent="0.25">
      <c r="A5070">
        <v>5061</v>
      </c>
      <c r="B5070" s="21">
        <f t="shared" si="79"/>
        <v>0</v>
      </c>
      <c r="C5070">
        <v>1.4070269999999998E-4</v>
      </c>
      <c r="E5070">
        <v>0</v>
      </c>
      <c r="F5070">
        <v>0</v>
      </c>
      <c r="G5070">
        <v>0</v>
      </c>
    </row>
    <row r="5071" spans="1:7" x14ac:dyDescent="0.25">
      <c r="A5071">
        <v>5062</v>
      </c>
      <c r="B5071" s="21">
        <f t="shared" si="79"/>
        <v>0</v>
      </c>
      <c r="C5071">
        <v>1.194034E-4</v>
      </c>
      <c r="E5071">
        <v>0</v>
      </c>
      <c r="F5071">
        <v>0</v>
      </c>
      <c r="G5071">
        <v>0</v>
      </c>
    </row>
    <row r="5072" spans="1:7" x14ac:dyDescent="0.25">
      <c r="A5072">
        <v>5063</v>
      </c>
      <c r="B5072" s="21">
        <f t="shared" si="79"/>
        <v>0</v>
      </c>
      <c r="C5072">
        <v>9.2297899999999996E-5</v>
      </c>
      <c r="E5072">
        <v>0</v>
      </c>
      <c r="F5072">
        <v>0</v>
      </c>
      <c r="G5072">
        <v>0</v>
      </c>
    </row>
    <row r="5073" spans="1:7" x14ac:dyDescent="0.25">
      <c r="A5073">
        <v>5064</v>
      </c>
      <c r="B5073" s="21">
        <f t="shared" si="79"/>
        <v>0</v>
      </c>
      <c r="C5073">
        <v>7.1664700000000005E-5</v>
      </c>
      <c r="E5073">
        <v>0</v>
      </c>
      <c r="F5073">
        <v>0</v>
      </c>
      <c r="G5073">
        <v>0</v>
      </c>
    </row>
    <row r="5074" spans="1:7" x14ac:dyDescent="0.25">
      <c r="A5074">
        <v>5065</v>
      </c>
      <c r="B5074" s="21">
        <f t="shared" si="79"/>
        <v>0</v>
      </c>
      <c r="C5074">
        <v>6.1974299999999994E-5</v>
      </c>
      <c r="E5074">
        <v>0</v>
      </c>
      <c r="F5074">
        <v>0</v>
      </c>
      <c r="G5074">
        <v>0</v>
      </c>
    </row>
    <row r="5075" spans="1:7" x14ac:dyDescent="0.25">
      <c r="A5075">
        <v>5066</v>
      </c>
      <c r="B5075" s="21">
        <f t="shared" si="79"/>
        <v>0</v>
      </c>
      <c r="C5075">
        <v>5.7286500000000001E-5</v>
      </c>
      <c r="E5075">
        <v>0</v>
      </c>
      <c r="F5075">
        <v>0</v>
      </c>
      <c r="G5075">
        <v>0</v>
      </c>
    </row>
    <row r="5076" spans="1:7" x14ac:dyDescent="0.25">
      <c r="A5076">
        <v>5067</v>
      </c>
      <c r="B5076" s="21">
        <f t="shared" si="79"/>
        <v>0</v>
      </c>
      <c r="C5076">
        <v>5.67947E-5</v>
      </c>
      <c r="E5076">
        <v>0</v>
      </c>
      <c r="F5076">
        <v>0</v>
      </c>
      <c r="G5076">
        <v>0</v>
      </c>
    </row>
    <row r="5077" spans="1:7" x14ac:dyDescent="0.25">
      <c r="A5077">
        <v>5068</v>
      </c>
      <c r="B5077" s="21">
        <f t="shared" si="79"/>
        <v>0</v>
      </c>
      <c r="C5077">
        <v>6.0158299999999996E-5</v>
      </c>
      <c r="E5077">
        <v>0</v>
      </c>
      <c r="F5077">
        <v>0</v>
      </c>
      <c r="G5077">
        <v>0</v>
      </c>
    </row>
    <row r="5078" spans="1:7" x14ac:dyDescent="0.25">
      <c r="A5078">
        <v>5069</v>
      </c>
      <c r="B5078" s="21">
        <f t="shared" si="79"/>
        <v>0</v>
      </c>
      <c r="C5078">
        <v>7.031330000000001E-5</v>
      </c>
      <c r="E5078">
        <v>0</v>
      </c>
      <c r="F5078">
        <v>0</v>
      </c>
      <c r="G5078">
        <v>0</v>
      </c>
    </row>
    <row r="5079" spans="1:7" x14ac:dyDescent="0.25">
      <c r="A5079">
        <v>5070</v>
      </c>
      <c r="B5079" s="21">
        <f t="shared" si="79"/>
        <v>1.12311320754717E-2</v>
      </c>
      <c r="C5079">
        <v>8.6227700000000008E-5</v>
      </c>
      <c r="E5079">
        <v>1.12311320754717E-2</v>
      </c>
      <c r="F5079">
        <v>1.0137893E-2</v>
      </c>
      <c r="G5079">
        <v>0</v>
      </c>
    </row>
    <row r="5080" spans="1:7" x14ac:dyDescent="0.25">
      <c r="A5080">
        <v>5071</v>
      </c>
      <c r="B5080" s="21">
        <f t="shared" si="79"/>
        <v>2.5314779874213839E-2</v>
      </c>
      <c r="C5080">
        <v>9.9636900000000001E-5</v>
      </c>
      <c r="E5080">
        <v>2.5314779874213839E-2</v>
      </c>
      <c r="F5080">
        <v>2.4968553000000001E-2</v>
      </c>
      <c r="G5080">
        <v>1.3811006289308175E-2</v>
      </c>
    </row>
    <row r="5081" spans="1:7" x14ac:dyDescent="0.25">
      <c r="A5081">
        <v>5072</v>
      </c>
      <c r="B5081" s="21">
        <f t="shared" si="79"/>
        <v>9.0682389937106922E-2</v>
      </c>
      <c r="C5081">
        <v>1.0758750000000001E-4</v>
      </c>
      <c r="E5081">
        <v>9.0682389937106922E-2</v>
      </c>
      <c r="F5081">
        <v>9.0172955999999999E-2</v>
      </c>
      <c r="G5081">
        <v>8.0628930817610051E-2</v>
      </c>
    </row>
    <row r="5082" spans="1:7" x14ac:dyDescent="0.25">
      <c r="A5082">
        <v>5073</v>
      </c>
      <c r="B5082" s="21">
        <f t="shared" si="79"/>
        <v>0.2065691823899371</v>
      </c>
      <c r="C5082">
        <v>1.129574E-4</v>
      </c>
      <c r="E5082">
        <v>0.2065691823899371</v>
      </c>
      <c r="F5082">
        <v>0.19641509400000001</v>
      </c>
      <c r="G5082">
        <v>0.20720440251572325</v>
      </c>
    </row>
    <row r="5083" spans="1:7" x14ac:dyDescent="0.25">
      <c r="A5083">
        <v>5074</v>
      </c>
      <c r="B5083" s="21">
        <f t="shared" si="79"/>
        <v>0.30204716981132074</v>
      </c>
      <c r="C5083">
        <v>1.129481E-4</v>
      </c>
      <c r="E5083">
        <v>0.30204716981132074</v>
      </c>
      <c r="F5083">
        <v>0.268899371</v>
      </c>
      <c r="G5083">
        <v>0.31445283018867926</v>
      </c>
    </row>
    <row r="5084" spans="1:7" x14ac:dyDescent="0.25">
      <c r="A5084">
        <v>5075</v>
      </c>
      <c r="B5084" s="21">
        <f t="shared" si="79"/>
        <v>0.24880188679245285</v>
      </c>
      <c r="C5084">
        <v>1.124218E-4</v>
      </c>
      <c r="E5084">
        <v>0.24880188679245285</v>
      </c>
      <c r="F5084">
        <v>0.233427673</v>
      </c>
      <c r="G5084">
        <v>0.24943081761006292</v>
      </c>
    </row>
    <row r="5085" spans="1:7" x14ac:dyDescent="0.25">
      <c r="A5085">
        <v>5076</v>
      </c>
      <c r="B5085" s="21">
        <f t="shared" si="79"/>
        <v>0.28755660377358488</v>
      </c>
      <c r="C5085">
        <v>1.143823E-4</v>
      </c>
      <c r="E5085">
        <v>0.28755660377358488</v>
      </c>
      <c r="F5085">
        <v>0.26561320799999999</v>
      </c>
      <c r="G5085">
        <v>0.28913522012578619</v>
      </c>
    </row>
    <row r="5086" spans="1:7" x14ac:dyDescent="0.25">
      <c r="A5086">
        <v>5077</v>
      </c>
      <c r="B5086" s="21">
        <f t="shared" si="79"/>
        <v>0.63594339622641505</v>
      </c>
      <c r="C5086">
        <v>1.140111E-4</v>
      </c>
      <c r="E5086">
        <v>0.63594339622641505</v>
      </c>
      <c r="F5086">
        <v>0.48144654100000001</v>
      </c>
      <c r="G5086">
        <v>0.6452830188679245</v>
      </c>
    </row>
    <row r="5087" spans="1:7" x14ac:dyDescent="0.25">
      <c r="A5087">
        <v>5078</v>
      </c>
      <c r="B5087" s="21">
        <f t="shared" si="79"/>
        <v>0.57018867924528305</v>
      </c>
      <c r="C5087">
        <v>1.132823E-4</v>
      </c>
      <c r="E5087">
        <v>0.57018867924528305</v>
      </c>
      <c r="F5087">
        <v>0.43698113199999999</v>
      </c>
      <c r="G5087">
        <v>0.61455974842767291</v>
      </c>
    </row>
    <row r="5088" spans="1:7" x14ac:dyDescent="0.25">
      <c r="A5088">
        <v>5079</v>
      </c>
      <c r="B5088" s="21">
        <f t="shared" si="79"/>
        <v>0.53427672955974848</v>
      </c>
      <c r="C5088">
        <v>1.162982E-4</v>
      </c>
      <c r="E5088">
        <v>0.53427672955974848</v>
      </c>
      <c r="F5088">
        <v>0.40754717000000001</v>
      </c>
      <c r="G5088">
        <v>0.65286163522012575</v>
      </c>
    </row>
    <row r="5089" spans="1:7" x14ac:dyDescent="0.25">
      <c r="A5089">
        <v>5080</v>
      </c>
      <c r="B5089" s="21">
        <f t="shared" si="79"/>
        <v>0.31751572327044025</v>
      </c>
      <c r="C5089">
        <v>1.210143E-4</v>
      </c>
      <c r="E5089">
        <v>0.31751572327044025</v>
      </c>
      <c r="F5089">
        <v>0.27977987399999998</v>
      </c>
      <c r="G5089">
        <v>0.42679245283018868</v>
      </c>
    </row>
    <row r="5090" spans="1:7" x14ac:dyDescent="0.25">
      <c r="A5090">
        <v>5081</v>
      </c>
      <c r="B5090" s="21">
        <f t="shared" si="79"/>
        <v>0.22472641509433963</v>
      </c>
      <c r="C5090">
        <v>1.2272650000000001E-4</v>
      </c>
      <c r="E5090">
        <v>0.22472641509433963</v>
      </c>
      <c r="F5090">
        <v>0.25408805000000001</v>
      </c>
      <c r="G5090">
        <v>0.41619496855345911</v>
      </c>
    </row>
    <row r="5091" spans="1:7" x14ac:dyDescent="0.25">
      <c r="A5091">
        <v>5082</v>
      </c>
      <c r="B5091" s="21">
        <f t="shared" si="79"/>
        <v>2.9372327044025155E-2</v>
      </c>
      <c r="C5091">
        <v>1.226046E-4</v>
      </c>
      <c r="E5091">
        <v>2.9372327044025155E-2</v>
      </c>
      <c r="F5091">
        <v>2.9482703999999998E-2</v>
      </c>
      <c r="G5091">
        <v>1.7345911949685534E-2</v>
      </c>
    </row>
    <row r="5092" spans="1:7" x14ac:dyDescent="0.25">
      <c r="A5092">
        <v>5083</v>
      </c>
      <c r="B5092" s="21">
        <f t="shared" si="79"/>
        <v>1.948930817610063E-3</v>
      </c>
      <c r="C5092">
        <v>1.2929179999999999E-4</v>
      </c>
      <c r="E5092">
        <v>1.948930817610063E-3</v>
      </c>
      <c r="F5092">
        <v>9.7446499999999999E-4</v>
      </c>
      <c r="G5092">
        <v>0</v>
      </c>
    </row>
    <row r="5093" spans="1:7" x14ac:dyDescent="0.25">
      <c r="A5093">
        <v>5084</v>
      </c>
      <c r="B5093" s="21">
        <f t="shared" si="79"/>
        <v>0</v>
      </c>
      <c r="C5093">
        <v>1.3655610000000001E-4</v>
      </c>
      <c r="E5093">
        <v>0</v>
      </c>
      <c r="F5093">
        <v>0</v>
      </c>
      <c r="G5093">
        <v>0</v>
      </c>
    </row>
    <row r="5094" spans="1:7" x14ac:dyDescent="0.25">
      <c r="A5094">
        <v>5085</v>
      </c>
      <c r="B5094" s="21">
        <f t="shared" si="79"/>
        <v>0</v>
      </c>
      <c r="C5094">
        <v>1.4076489999999999E-4</v>
      </c>
      <c r="E5094">
        <v>0</v>
      </c>
      <c r="F5094">
        <v>0</v>
      </c>
      <c r="G5094">
        <v>0</v>
      </c>
    </row>
    <row r="5095" spans="1:7" x14ac:dyDescent="0.25">
      <c r="A5095">
        <v>5086</v>
      </c>
      <c r="B5095" s="21">
        <f t="shared" si="79"/>
        <v>0</v>
      </c>
      <c r="C5095">
        <v>1.1898969999999999E-4</v>
      </c>
      <c r="E5095">
        <v>0</v>
      </c>
      <c r="F5095">
        <v>0</v>
      </c>
      <c r="G5095">
        <v>0</v>
      </c>
    </row>
    <row r="5096" spans="1:7" x14ac:dyDescent="0.25">
      <c r="A5096">
        <v>5087</v>
      </c>
      <c r="B5096" s="21">
        <f t="shared" si="79"/>
        <v>0</v>
      </c>
      <c r="C5096">
        <v>9.5297700000000001E-5</v>
      </c>
      <c r="E5096">
        <v>0</v>
      </c>
      <c r="F5096">
        <v>0</v>
      </c>
      <c r="G5096">
        <v>0</v>
      </c>
    </row>
    <row r="5097" spans="1:7" x14ac:dyDescent="0.25">
      <c r="A5097">
        <v>5088</v>
      </c>
      <c r="B5097" s="21">
        <f t="shared" si="79"/>
        <v>0</v>
      </c>
      <c r="C5097">
        <v>7.5734000000000004E-5</v>
      </c>
      <c r="E5097">
        <v>0</v>
      </c>
      <c r="F5097">
        <v>0</v>
      </c>
      <c r="G5097">
        <v>0</v>
      </c>
    </row>
    <row r="5098" spans="1:7" x14ac:dyDescent="0.25">
      <c r="A5098">
        <v>5089</v>
      </c>
      <c r="B5098" s="21">
        <f t="shared" si="79"/>
        <v>0</v>
      </c>
      <c r="C5098">
        <v>6.4835299999999992E-5</v>
      </c>
      <c r="E5098">
        <v>0</v>
      </c>
      <c r="F5098">
        <v>0</v>
      </c>
      <c r="G5098">
        <v>0</v>
      </c>
    </row>
    <row r="5099" spans="1:7" x14ac:dyDescent="0.25">
      <c r="A5099">
        <v>5090</v>
      </c>
      <c r="B5099" s="21">
        <f t="shared" si="79"/>
        <v>0</v>
      </c>
      <c r="C5099">
        <v>5.9218100000000001E-5</v>
      </c>
      <c r="E5099">
        <v>0</v>
      </c>
      <c r="F5099">
        <v>0</v>
      </c>
      <c r="G5099">
        <v>0</v>
      </c>
    </row>
    <row r="5100" spans="1:7" x14ac:dyDescent="0.25">
      <c r="A5100">
        <v>5091</v>
      </c>
      <c r="B5100" s="21">
        <f t="shared" si="79"/>
        <v>0</v>
      </c>
      <c r="C5100">
        <v>5.8287800000000001E-5</v>
      </c>
      <c r="E5100">
        <v>0</v>
      </c>
      <c r="F5100">
        <v>0</v>
      </c>
      <c r="G5100">
        <v>0</v>
      </c>
    </row>
    <row r="5101" spans="1:7" x14ac:dyDescent="0.25">
      <c r="A5101">
        <v>5092</v>
      </c>
      <c r="B5101" s="21">
        <f t="shared" si="79"/>
        <v>0</v>
      </c>
      <c r="C5101">
        <v>6.0635399999999999E-5</v>
      </c>
      <c r="E5101">
        <v>0</v>
      </c>
      <c r="F5101">
        <v>0</v>
      </c>
      <c r="G5101">
        <v>0</v>
      </c>
    </row>
    <row r="5102" spans="1:7" x14ac:dyDescent="0.25">
      <c r="A5102">
        <v>5093</v>
      </c>
      <c r="B5102" s="21">
        <f t="shared" si="79"/>
        <v>4.4462264150943393E-3</v>
      </c>
      <c r="C5102">
        <v>6.7495799999999992E-5</v>
      </c>
      <c r="E5102">
        <v>4.4462264150943393E-3</v>
      </c>
      <c r="F5102">
        <v>9.3558180000000001E-3</v>
      </c>
      <c r="G5102">
        <v>1.5511635220125785E-2</v>
      </c>
    </row>
    <row r="5103" spans="1:7" x14ac:dyDescent="0.25">
      <c r="A5103">
        <v>5094</v>
      </c>
      <c r="B5103" s="21">
        <f t="shared" si="79"/>
        <v>6.1644654088050317E-2</v>
      </c>
      <c r="C5103">
        <v>8.1374099999999991E-5</v>
      </c>
      <c r="E5103">
        <v>6.1644654088050317E-2</v>
      </c>
      <c r="F5103">
        <v>0.122992138</v>
      </c>
      <c r="G5103">
        <v>0.21970754716981131</v>
      </c>
    </row>
    <row r="5104" spans="1:7" x14ac:dyDescent="0.25">
      <c r="A5104">
        <v>5095</v>
      </c>
      <c r="B5104" s="21">
        <f t="shared" si="79"/>
        <v>0.18749056603773587</v>
      </c>
      <c r="C5104">
        <v>9.7183300000000002E-5</v>
      </c>
      <c r="E5104">
        <v>0.18749056603773587</v>
      </c>
      <c r="F5104">
        <v>0.24897798700000001</v>
      </c>
      <c r="G5104">
        <v>0.44893081761006287</v>
      </c>
    </row>
    <row r="5105" spans="1:7" x14ac:dyDescent="0.25">
      <c r="A5105">
        <v>5096</v>
      </c>
      <c r="B5105" s="21">
        <f t="shared" si="79"/>
        <v>0.35427672955974843</v>
      </c>
      <c r="C5105">
        <v>1.141342E-4</v>
      </c>
      <c r="E5105">
        <v>0.35427672955974843</v>
      </c>
      <c r="F5105">
        <v>0.33690251599999999</v>
      </c>
      <c r="G5105">
        <v>0.60069182389937104</v>
      </c>
    </row>
    <row r="5106" spans="1:7" x14ac:dyDescent="0.25">
      <c r="A5106">
        <v>5097</v>
      </c>
      <c r="B5106" s="21">
        <f t="shared" si="79"/>
        <v>0.54666666666666675</v>
      </c>
      <c r="C5106">
        <v>1.250216E-4</v>
      </c>
      <c r="E5106">
        <v>0.54666666666666675</v>
      </c>
      <c r="F5106">
        <v>0.40493710700000002</v>
      </c>
      <c r="G5106">
        <v>0.73006289308176098</v>
      </c>
    </row>
    <row r="5107" spans="1:7" x14ac:dyDescent="0.25">
      <c r="A5107">
        <v>5098</v>
      </c>
      <c r="B5107" s="21">
        <f t="shared" si="79"/>
        <v>0.6655660377358491</v>
      </c>
      <c r="C5107">
        <v>1.312188E-4</v>
      </c>
      <c r="E5107">
        <v>0.6655660377358491</v>
      </c>
      <c r="F5107">
        <v>0.48446540900000001</v>
      </c>
      <c r="G5107">
        <v>0.75427672955974845</v>
      </c>
    </row>
    <row r="5108" spans="1:7" x14ac:dyDescent="0.25">
      <c r="A5108">
        <v>5099</v>
      </c>
      <c r="B5108" s="21">
        <f t="shared" si="79"/>
        <v>0.73531446540880507</v>
      </c>
      <c r="C5108">
        <v>1.3238550000000001E-4</v>
      </c>
      <c r="E5108">
        <v>0.73531446540880507</v>
      </c>
      <c r="F5108">
        <v>0.54028301899999998</v>
      </c>
      <c r="G5108">
        <v>0.76100628930817615</v>
      </c>
    </row>
    <row r="5109" spans="1:7" x14ac:dyDescent="0.25">
      <c r="A5109">
        <v>5100</v>
      </c>
      <c r="B5109" s="21">
        <f t="shared" si="79"/>
        <v>0.75899371069182386</v>
      </c>
      <c r="C5109">
        <v>1.3148080000000001E-4</v>
      </c>
      <c r="E5109">
        <v>0.75899371069182386</v>
      </c>
      <c r="F5109">
        <v>0.56113207499999995</v>
      </c>
      <c r="G5109">
        <v>0.75955974842767293</v>
      </c>
    </row>
    <row r="5110" spans="1:7" x14ac:dyDescent="0.25">
      <c r="A5110">
        <v>5101</v>
      </c>
      <c r="B5110" s="21">
        <f t="shared" si="79"/>
        <v>0.65842767295597493</v>
      </c>
      <c r="C5110">
        <v>1.3081510000000001E-4</v>
      </c>
      <c r="E5110">
        <v>0.65842767295597493</v>
      </c>
      <c r="F5110">
        <v>0.49078616400000002</v>
      </c>
      <c r="G5110">
        <v>0.66833333333333345</v>
      </c>
    </row>
    <row r="5111" spans="1:7" x14ac:dyDescent="0.25">
      <c r="A5111">
        <v>5102</v>
      </c>
      <c r="B5111" s="21">
        <f t="shared" si="79"/>
        <v>0.64660377358490562</v>
      </c>
      <c r="C5111">
        <v>1.2928249999999999E-4</v>
      </c>
      <c r="E5111">
        <v>0.64660377358490562</v>
      </c>
      <c r="F5111">
        <v>0.47603773599999999</v>
      </c>
      <c r="G5111">
        <v>0.70040880503144665</v>
      </c>
    </row>
    <row r="5112" spans="1:7" x14ac:dyDescent="0.25">
      <c r="A5112">
        <v>5103</v>
      </c>
      <c r="B5112" s="21">
        <f t="shared" si="79"/>
        <v>0.57918238993710691</v>
      </c>
      <c r="C5112">
        <v>1.3052109999999999E-4</v>
      </c>
      <c r="E5112">
        <v>0.57918238993710691</v>
      </c>
      <c r="F5112">
        <v>0.42358490599999998</v>
      </c>
      <c r="G5112">
        <v>0.71399371069182394</v>
      </c>
    </row>
    <row r="5113" spans="1:7" x14ac:dyDescent="0.25">
      <c r="A5113">
        <v>5104</v>
      </c>
      <c r="B5113" s="21">
        <f t="shared" si="79"/>
        <v>0.42286163522012582</v>
      </c>
      <c r="C5113">
        <v>1.3020490000000001E-4</v>
      </c>
      <c r="E5113">
        <v>0.42286163522012582</v>
      </c>
      <c r="F5113">
        <v>0.33962264199999997</v>
      </c>
      <c r="G5113">
        <v>0.64512578616352201</v>
      </c>
    </row>
    <row r="5114" spans="1:7" x14ac:dyDescent="0.25">
      <c r="A5114">
        <v>5105</v>
      </c>
      <c r="B5114" s="21">
        <f t="shared" si="79"/>
        <v>0.25649371069182392</v>
      </c>
      <c r="C5114">
        <v>1.270067E-4</v>
      </c>
      <c r="E5114">
        <v>0.25649371069182392</v>
      </c>
      <c r="F5114">
        <v>0.29490566000000001</v>
      </c>
      <c r="G5114">
        <v>0.55084905660377359</v>
      </c>
    </row>
    <row r="5115" spans="1:7" x14ac:dyDescent="0.25">
      <c r="A5115">
        <v>5106</v>
      </c>
      <c r="B5115" s="21">
        <f t="shared" si="79"/>
        <v>0.10220125786163523</v>
      </c>
      <c r="C5115">
        <v>1.25666E-4</v>
      </c>
      <c r="E5115">
        <v>0.10220125786163523</v>
      </c>
      <c r="F5115">
        <v>0.181493711</v>
      </c>
      <c r="G5115">
        <v>0.34018867924528301</v>
      </c>
    </row>
    <row r="5116" spans="1:7" x14ac:dyDescent="0.25">
      <c r="A5116">
        <v>5107</v>
      </c>
      <c r="B5116" s="21">
        <f t="shared" si="79"/>
        <v>2.5008176100628929E-2</v>
      </c>
      <c r="C5116">
        <v>1.3122160000000001E-4</v>
      </c>
      <c r="E5116">
        <v>2.5008176100628929E-2</v>
      </c>
      <c r="F5116">
        <v>4.3146226000000003E-2</v>
      </c>
      <c r="G5116">
        <v>7.0801886792452834E-2</v>
      </c>
    </row>
    <row r="5117" spans="1:7" x14ac:dyDescent="0.25">
      <c r="A5117">
        <v>5108</v>
      </c>
      <c r="B5117" s="21">
        <f t="shared" si="79"/>
        <v>0</v>
      </c>
      <c r="C5117">
        <v>1.3771819999999999E-4</v>
      </c>
      <c r="E5117">
        <v>0</v>
      </c>
      <c r="F5117">
        <v>0</v>
      </c>
      <c r="G5117">
        <v>0</v>
      </c>
    </row>
    <row r="5118" spans="1:7" x14ac:dyDescent="0.25">
      <c r="A5118">
        <v>5109</v>
      </c>
      <c r="B5118" s="21">
        <f t="shared" si="79"/>
        <v>0</v>
      </c>
      <c r="C5118">
        <v>1.411769E-4</v>
      </c>
      <c r="E5118">
        <v>0</v>
      </c>
      <c r="F5118">
        <v>0</v>
      </c>
      <c r="G5118">
        <v>0</v>
      </c>
    </row>
    <row r="5119" spans="1:7" x14ac:dyDescent="0.25">
      <c r="A5119">
        <v>5110</v>
      </c>
      <c r="B5119" s="21">
        <f t="shared" si="79"/>
        <v>0</v>
      </c>
      <c r="C5119">
        <v>1.226419E-4</v>
      </c>
      <c r="E5119">
        <v>0</v>
      </c>
      <c r="F5119">
        <v>0</v>
      </c>
      <c r="G5119">
        <v>0</v>
      </c>
    </row>
    <row r="5120" spans="1:7" x14ac:dyDescent="0.25">
      <c r="A5120">
        <v>5111</v>
      </c>
      <c r="B5120" s="21">
        <f t="shared" si="79"/>
        <v>0</v>
      </c>
      <c r="C5120">
        <v>9.9275000000000001E-5</v>
      </c>
      <c r="E5120">
        <v>0</v>
      </c>
      <c r="F5120">
        <v>0</v>
      </c>
      <c r="G5120">
        <v>0</v>
      </c>
    </row>
    <row r="5121" spans="1:7" x14ac:dyDescent="0.25">
      <c r="A5121">
        <v>5112</v>
      </c>
      <c r="B5121" s="21">
        <f t="shared" si="79"/>
        <v>0</v>
      </c>
      <c r="C5121">
        <v>7.9487099999999986E-5</v>
      </c>
      <c r="E5121">
        <v>0</v>
      </c>
      <c r="F5121">
        <v>0</v>
      </c>
      <c r="G5121">
        <v>0</v>
      </c>
    </row>
    <row r="5122" spans="1:7" x14ac:dyDescent="0.25">
      <c r="A5122">
        <v>5113</v>
      </c>
      <c r="B5122" s="21">
        <f t="shared" si="79"/>
        <v>0</v>
      </c>
      <c r="C5122">
        <v>6.7861000000000006E-5</v>
      </c>
      <c r="E5122">
        <v>0</v>
      </c>
      <c r="F5122">
        <v>0</v>
      </c>
      <c r="G5122">
        <v>0</v>
      </c>
    </row>
    <row r="5123" spans="1:7" x14ac:dyDescent="0.25">
      <c r="A5123">
        <v>5114</v>
      </c>
      <c r="B5123" s="21">
        <f t="shared" si="79"/>
        <v>0</v>
      </c>
      <c r="C5123">
        <v>6.1488299999999999E-5</v>
      </c>
      <c r="E5123">
        <v>0</v>
      </c>
      <c r="F5123">
        <v>0</v>
      </c>
      <c r="G5123">
        <v>0</v>
      </c>
    </row>
    <row r="5124" spans="1:7" x14ac:dyDescent="0.25">
      <c r="A5124">
        <v>5115</v>
      </c>
      <c r="B5124" s="21">
        <f t="shared" si="79"/>
        <v>0</v>
      </c>
      <c r="C5124">
        <v>5.9839300000000002E-5</v>
      </c>
      <c r="E5124">
        <v>0</v>
      </c>
      <c r="F5124">
        <v>0</v>
      </c>
      <c r="G5124">
        <v>0</v>
      </c>
    </row>
    <row r="5125" spans="1:7" x14ac:dyDescent="0.25">
      <c r="A5125">
        <v>5116</v>
      </c>
      <c r="B5125" s="21">
        <f t="shared" si="79"/>
        <v>0</v>
      </c>
      <c r="C5125">
        <v>6.0741599999999995E-5</v>
      </c>
      <c r="E5125">
        <v>0</v>
      </c>
      <c r="F5125">
        <v>0</v>
      </c>
      <c r="G5125">
        <v>0</v>
      </c>
    </row>
    <row r="5126" spans="1:7" x14ac:dyDescent="0.25">
      <c r="A5126">
        <v>5117</v>
      </c>
      <c r="B5126" s="21">
        <f t="shared" ref="B5126:B5189" si="80">IF(rodzaj=$E$6,E5126,IF(rodzaj=$F$6,F5126,G5126))</f>
        <v>3.6072327044025156E-3</v>
      </c>
      <c r="C5126">
        <v>6.6245499999999994E-5</v>
      </c>
      <c r="E5126">
        <v>3.6072327044025156E-3</v>
      </c>
      <c r="F5126">
        <v>7.8507860000000002E-3</v>
      </c>
      <c r="G5126">
        <v>1.2588364779874213E-2</v>
      </c>
    </row>
    <row r="5127" spans="1:7" x14ac:dyDescent="0.25">
      <c r="A5127">
        <v>5118</v>
      </c>
      <c r="B5127" s="21">
        <f t="shared" si="80"/>
        <v>6.0119496855345914E-2</v>
      </c>
      <c r="C5127">
        <v>7.8390399999999987E-5</v>
      </c>
      <c r="E5127">
        <v>6.0119496855345914E-2</v>
      </c>
      <c r="F5127">
        <v>0.11927044000000001</v>
      </c>
      <c r="G5127">
        <v>0.21257861635220127</v>
      </c>
    </row>
    <row r="5128" spans="1:7" x14ac:dyDescent="0.25">
      <c r="A5128">
        <v>5119</v>
      </c>
      <c r="B5128" s="21">
        <f t="shared" si="80"/>
        <v>0.2055062893081761</v>
      </c>
      <c r="C5128">
        <v>9.36287E-5</v>
      </c>
      <c r="E5128">
        <v>0.2055062893081761</v>
      </c>
      <c r="F5128">
        <v>0.28839622599999998</v>
      </c>
      <c r="G5128">
        <v>0.5742767295597484</v>
      </c>
    </row>
    <row r="5129" spans="1:7" x14ac:dyDescent="0.25">
      <c r="A5129">
        <v>5120</v>
      </c>
      <c r="B5129" s="21">
        <f t="shared" si="80"/>
        <v>0.40172955974842767</v>
      </c>
      <c r="C5129">
        <v>1.097314E-4</v>
      </c>
      <c r="E5129">
        <v>0.40172955974842767</v>
      </c>
      <c r="F5129">
        <v>0.36792452799999997</v>
      </c>
      <c r="G5129">
        <v>0.71443396226415101</v>
      </c>
    </row>
    <row r="5130" spans="1:7" x14ac:dyDescent="0.25">
      <c r="A5130">
        <v>5121</v>
      </c>
      <c r="B5130" s="21">
        <f t="shared" si="80"/>
        <v>0.54279874213836476</v>
      </c>
      <c r="C5130">
        <v>1.2286649999999999E-4</v>
      </c>
      <c r="E5130">
        <v>0.54279874213836476</v>
      </c>
      <c r="F5130">
        <v>0.40047169799999999</v>
      </c>
      <c r="G5130">
        <v>0.72484276729559749</v>
      </c>
    </row>
    <row r="5131" spans="1:7" x14ac:dyDescent="0.25">
      <c r="A5131">
        <v>5122</v>
      </c>
      <c r="B5131" s="21">
        <f t="shared" si="80"/>
        <v>0.65691823899371071</v>
      </c>
      <c r="C5131">
        <v>1.304845E-4</v>
      </c>
      <c r="E5131">
        <v>0.65691823899371071</v>
      </c>
      <c r="F5131">
        <v>0.47740566000000001</v>
      </c>
      <c r="G5131">
        <v>0.74443396226415104</v>
      </c>
    </row>
    <row r="5132" spans="1:7" x14ac:dyDescent="0.25">
      <c r="A5132">
        <v>5123</v>
      </c>
      <c r="B5132" s="21">
        <f t="shared" si="80"/>
        <v>0.72311320754716979</v>
      </c>
      <c r="C5132">
        <v>1.3145139999999999E-4</v>
      </c>
      <c r="E5132">
        <v>0.72311320754716979</v>
      </c>
      <c r="F5132">
        <v>0.530613208</v>
      </c>
      <c r="G5132">
        <v>0.74842767295597479</v>
      </c>
    </row>
    <row r="5133" spans="1:7" x14ac:dyDescent="0.25">
      <c r="A5133">
        <v>5124</v>
      </c>
      <c r="B5133" s="21">
        <f t="shared" si="80"/>
        <v>0.74694968553459129</v>
      </c>
      <c r="C5133">
        <v>1.275541E-4</v>
      </c>
      <c r="E5133">
        <v>0.74694968553459129</v>
      </c>
      <c r="F5133">
        <v>0.55139937100000003</v>
      </c>
      <c r="G5133">
        <v>0.74757861635220135</v>
      </c>
    </row>
    <row r="5134" spans="1:7" x14ac:dyDescent="0.25">
      <c r="A5134">
        <v>5125</v>
      </c>
      <c r="B5134" s="21">
        <f t="shared" si="80"/>
        <v>0.72899371069182384</v>
      </c>
      <c r="C5134">
        <v>1.2353350000000001E-4</v>
      </c>
      <c r="E5134">
        <v>0.72899371069182384</v>
      </c>
      <c r="F5134">
        <v>0.53716981100000005</v>
      </c>
      <c r="G5134">
        <v>0.73981132075471701</v>
      </c>
    </row>
    <row r="5135" spans="1:7" x14ac:dyDescent="0.25">
      <c r="A5135">
        <v>5126</v>
      </c>
      <c r="B5135" s="21">
        <f t="shared" si="80"/>
        <v>0.67176100628930813</v>
      </c>
      <c r="C5135">
        <v>1.1623120000000001E-4</v>
      </c>
      <c r="E5135">
        <v>0.67176100628930813</v>
      </c>
      <c r="F5135">
        <v>0.489166667</v>
      </c>
      <c r="G5135">
        <v>0.72764150943396233</v>
      </c>
    </row>
    <row r="5136" spans="1:7" x14ac:dyDescent="0.25">
      <c r="A5136">
        <v>5127</v>
      </c>
      <c r="B5136" s="21">
        <f t="shared" si="80"/>
        <v>0.56911949685534591</v>
      </c>
      <c r="C5136">
        <v>1.1139200000000001E-4</v>
      </c>
      <c r="E5136">
        <v>0.56911949685534591</v>
      </c>
      <c r="F5136">
        <v>0.415644654</v>
      </c>
      <c r="G5136">
        <v>0.70135220125786168</v>
      </c>
    </row>
    <row r="5137" spans="1:7" x14ac:dyDescent="0.25">
      <c r="A5137">
        <v>5128</v>
      </c>
      <c r="B5137" s="21">
        <f t="shared" si="80"/>
        <v>0.40578616352201263</v>
      </c>
      <c r="C5137">
        <v>1.1283899999999999E-4</v>
      </c>
      <c r="E5137">
        <v>0.40578616352201263</v>
      </c>
      <c r="F5137">
        <v>0.32850628900000001</v>
      </c>
      <c r="G5137">
        <v>0.61465408805031441</v>
      </c>
    </row>
    <row r="5138" spans="1:7" x14ac:dyDescent="0.25">
      <c r="A5138">
        <v>5129</v>
      </c>
      <c r="B5138" s="21">
        <f t="shared" si="80"/>
        <v>0.17074528301886793</v>
      </c>
      <c r="C5138">
        <v>1.1144409999999999E-4</v>
      </c>
      <c r="E5138">
        <v>0.17074528301886793</v>
      </c>
      <c r="F5138">
        <v>0.18503144699999999</v>
      </c>
      <c r="G5138">
        <v>0.25239308176100628</v>
      </c>
    </row>
    <row r="5139" spans="1:7" x14ac:dyDescent="0.25">
      <c r="A5139">
        <v>5130</v>
      </c>
      <c r="B5139" s="21">
        <f t="shared" si="80"/>
        <v>8.0358490566037735E-2</v>
      </c>
      <c r="C5139">
        <v>1.135231E-4</v>
      </c>
      <c r="E5139">
        <v>8.0358490566037735E-2</v>
      </c>
      <c r="F5139">
        <v>0.106316038</v>
      </c>
      <c r="G5139">
        <v>0.14453144654088051</v>
      </c>
    </row>
    <row r="5140" spans="1:7" x14ac:dyDescent="0.25">
      <c r="A5140">
        <v>5131</v>
      </c>
      <c r="B5140" s="21">
        <f t="shared" si="80"/>
        <v>1.3580503144654088E-2</v>
      </c>
      <c r="C5140">
        <v>1.2103960000000001E-4</v>
      </c>
      <c r="E5140">
        <v>1.3580503144654088E-2</v>
      </c>
      <c r="F5140">
        <v>1.6360063000000001E-2</v>
      </c>
      <c r="G5140">
        <v>1.2694968553459118E-2</v>
      </c>
    </row>
    <row r="5141" spans="1:7" x14ac:dyDescent="0.25">
      <c r="A5141">
        <v>5132</v>
      </c>
      <c r="B5141" s="21">
        <f t="shared" si="80"/>
        <v>0</v>
      </c>
      <c r="C5141">
        <v>1.3385369999999999E-4</v>
      </c>
      <c r="E5141">
        <v>0</v>
      </c>
      <c r="F5141">
        <v>0</v>
      </c>
      <c r="G5141">
        <v>0</v>
      </c>
    </row>
    <row r="5142" spans="1:7" x14ac:dyDescent="0.25">
      <c r="A5142">
        <v>5133</v>
      </c>
      <c r="B5142" s="21">
        <f t="shared" si="80"/>
        <v>0</v>
      </c>
      <c r="C5142">
        <v>1.3266330000000001E-4</v>
      </c>
      <c r="E5142">
        <v>0</v>
      </c>
      <c r="F5142">
        <v>0</v>
      </c>
      <c r="G5142">
        <v>0</v>
      </c>
    </row>
    <row r="5143" spans="1:7" x14ac:dyDescent="0.25">
      <c r="A5143">
        <v>5134</v>
      </c>
      <c r="B5143" s="21">
        <f t="shared" si="80"/>
        <v>0</v>
      </c>
      <c r="C5143">
        <v>1.139591E-4</v>
      </c>
      <c r="E5143">
        <v>0</v>
      </c>
      <c r="F5143">
        <v>0</v>
      </c>
      <c r="G5143">
        <v>0</v>
      </c>
    </row>
    <row r="5144" spans="1:7" x14ac:dyDescent="0.25">
      <c r="A5144">
        <v>5135</v>
      </c>
      <c r="B5144" s="21">
        <f t="shared" si="80"/>
        <v>0</v>
      </c>
      <c r="C5144">
        <v>8.8586700000000003E-5</v>
      </c>
      <c r="E5144">
        <v>0</v>
      </c>
      <c r="F5144">
        <v>0</v>
      </c>
      <c r="G5144">
        <v>0</v>
      </c>
    </row>
    <row r="5145" spans="1:7" x14ac:dyDescent="0.25">
      <c r="A5145">
        <v>5136</v>
      </c>
      <c r="B5145" s="21">
        <f t="shared" si="80"/>
        <v>0</v>
      </c>
      <c r="C5145">
        <v>7.2896100000000008E-5</v>
      </c>
      <c r="E5145">
        <v>0</v>
      </c>
      <c r="F5145">
        <v>0</v>
      </c>
      <c r="G5145">
        <v>0</v>
      </c>
    </row>
    <row r="5146" spans="1:7" x14ac:dyDescent="0.25">
      <c r="A5146">
        <v>5137</v>
      </c>
      <c r="B5146" s="21">
        <f t="shared" si="80"/>
        <v>0</v>
      </c>
      <c r="C5146">
        <v>6.2600099999999997E-5</v>
      </c>
      <c r="E5146">
        <v>0</v>
      </c>
      <c r="F5146">
        <v>0</v>
      </c>
      <c r="G5146">
        <v>0</v>
      </c>
    </row>
    <row r="5147" spans="1:7" x14ac:dyDescent="0.25">
      <c r="A5147">
        <v>5138</v>
      </c>
      <c r="B5147" s="21">
        <f t="shared" si="80"/>
        <v>0</v>
      </c>
      <c r="C5147">
        <v>5.8838299999999995E-5</v>
      </c>
      <c r="E5147">
        <v>0</v>
      </c>
      <c r="F5147">
        <v>0</v>
      </c>
      <c r="G5147">
        <v>0</v>
      </c>
    </row>
    <row r="5148" spans="1:7" x14ac:dyDescent="0.25">
      <c r="A5148">
        <v>5139</v>
      </c>
      <c r="B5148" s="21">
        <f t="shared" si="80"/>
        <v>0</v>
      </c>
      <c r="C5148">
        <v>5.7901700000000002E-5</v>
      </c>
      <c r="E5148">
        <v>0</v>
      </c>
      <c r="F5148">
        <v>0</v>
      </c>
      <c r="G5148">
        <v>0</v>
      </c>
    </row>
    <row r="5149" spans="1:7" x14ac:dyDescent="0.25">
      <c r="A5149">
        <v>5140</v>
      </c>
      <c r="B5149" s="21">
        <f t="shared" si="80"/>
        <v>0</v>
      </c>
      <c r="C5149">
        <v>6.2901300000000007E-5</v>
      </c>
      <c r="E5149">
        <v>0</v>
      </c>
      <c r="F5149">
        <v>0</v>
      </c>
      <c r="G5149">
        <v>0</v>
      </c>
    </row>
    <row r="5150" spans="1:7" x14ac:dyDescent="0.25">
      <c r="A5150">
        <v>5141</v>
      </c>
      <c r="B5150" s="21">
        <f t="shared" si="80"/>
        <v>2.7919811320754719E-3</v>
      </c>
      <c r="C5150">
        <v>7.3280800000000005E-5</v>
      </c>
      <c r="E5150">
        <v>2.7919811320754719E-3</v>
      </c>
      <c r="F5150">
        <v>6.4812890000000003E-3</v>
      </c>
      <c r="G5150">
        <v>1.0037106918238994E-2</v>
      </c>
    </row>
    <row r="5151" spans="1:7" x14ac:dyDescent="0.25">
      <c r="A5151">
        <v>5142</v>
      </c>
      <c r="B5151" s="21">
        <f t="shared" si="80"/>
        <v>5.9264150943396231E-2</v>
      </c>
      <c r="C5151">
        <v>8.8663899999999997E-5</v>
      </c>
      <c r="E5151">
        <v>5.9264150943396231E-2</v>
      </c>
      <c r="F5151">
        <v>0.12074528299999999</v>
      </c>
      <c r="G5151">
        <v>0.21891823899371068</v>
      </c>
    </row>
    <row r="5152" spans="1:7" x14ac:dyDescent="0.25">
      <c r="A5152">
        <v>5143</v>
      </c>
      <c r="B5152" s="21">
        <f t="shared" si="80"/>
        <v>0.19023270440251575</v>
      </c>
      <c r="C5152">
        <v>1.045239E-4</v>
      </c>
      <c r="E5152">
        <v>0.19023270440251575</v>
      </c>
      <c r="F5152">
        <v>0.25641509400000001</v>
      </c>
      <c r="G5152">
        <v>0.47754716981132073</v>
      </c>
    </row>
    <row r="5153" spans="1:7" x14ac:dyDescent="0.25">
      <c r="A5153">
        <v>5144</v>
      </c>
      <c r="B5153" s="21">
        <f t="shared" si="80"/>
        <v>0.37072327044025161</v>
      </c>
      <c r="C5153">
        <v>1.1664009999999999E-4</v>
      </c>
      <c r="E5153">
        <v>0.37072327044025161</v>
      </c>
      <c r="F5153">
        <v>0.34694968599999998</v>
      </c>
      <c r="G5153">
        <v>0.64320754716981132</v>
      </c>
    </row>
    <row r="5154" spans="1:7" x14ac:dyDescent="0.25">
      <c r="A5154">
        <v>5145</v>
      </c>
      <c r="B5154" s="21">
        <f t="shared" si="80"/>
        <v>0.53685534591194972</v>
      </c>
      <c r="C5154">
        <v>1.2171940000000001E-4</v>
      </c>
      <c r="E5154">
        <v>0.53685534591194972</v>
      </c>
      <c r="F5154">
        <v>0.395943396</v>
      </c>
      <c r="G5154">
        <v>0.71654088050314457</v>
      </c>
    </row>
    <row r="5155" spans="1:7" x14ac:dyDescent="0.25">
      <c r="A5155">
        <v>5146</v>
      </c>
      <c r="B5155" s="21">
        <f t="shared" si="80"/>
        <v>0.64088050314465406</v>
      </c>
      <c r="C5155">
        <v>1.2023659999999999E-4</v>
      </c>
      <c r="E5155">
        <v>0.64088050314465406</v>
      </c>
      <c r="F5155">
        <v>0.46671383599999999</v>
      </c>
      <c r="G5155">
        <v>0.7262893081761006</v>
      </c>
    </row>
    <row r="5156" spans="1:7" x14ac:dyDescent="0.25">
      <c r="A5156">
        <v>5147</v>
      </c>
      <c r="B5156" s="21">
        <f t="shared" si="80"/>
        <v>0.71393081761006294</v>
      </c>
      <c r="C5156">
        <v>1.213119E-4</v>
      </c>
      <c r="E5156">
        <v>0.71393081761006294</v>
      </c>
      <c r="F5156">
        <v>0.52095911900000003</v>
      </c>
      <c r="G5156">
        <v>0.73952830188679242</v>
      </c>
    </row>
    <row r="5157" spans="1:7" x14ac:dyDescent="0.25">
      <c r="A5157">
        <v>5148</v>
      </c>
      <c r="B5157" s="21">
        <f t="shared" si="80"/>
        <v>0.7279874213836478</v>
      </c>
      <c r="C5157">
        <v>1.2110780000000001E-4</v>
      </c>
      <c r="E5157">
        <v>0.7279874213836478</v>
      </c>
      <c r="F5157">
        <v>0.534575472</v>
      </c>
      <c r="G5157">
        <v>0.72871069182389947</v>
      </c>
    </row>
    <row r="5158" spans="1:7" x14ac:dyDescent="0.25">
      <c r="A5158">
        <v>5149</v>
      </c>
      <c r="B5158" s="21">
        <f t="shared" si="80"/>
        <v>0.6892138364779874</v>
      </c>
      <c r="C5158">
        <v>1.1800689999999999E-4</v>
      </c>
      <c r="E5158">
        <v>0.6892138364779874</v>
      </c>
      <c r="F5158">
        <v>0.50721698100000001</v>
      </c>
      <c r="G5158">
        <v>0.69987421383647797</v>
      </c>
    </row>
    <row r="5159" spans="1:7" x14ac:dyDescent="0.25">
      <c r="A5159">
        <v>5150</v>
      </c>
      <c r="B5159" s="21">
        <f t="shared" si="80"/>
        <v>0.59805031446540879</v>
      </c>
      <c r="C5159">
        <v>1.172707E-4</v>
      </c>
      <c r="E5159">
        <v>0.59805031446540879</v>
      </c>
      <c r="F5159">
        <v>0.44540880500000002</v>
      </c>
      <c r="G5159">
        <v>0.64657232704402512</v>
      </c>
    </row>
    <row r="5160" spans="1:7" x14ac:dyDescent="0.25">
      <c r="A5160">
        <v>5151</v>
      </c>
      <c r="B5160" s="21">
        <f t="shared" si="80"/>
        <v>0.46754716981132072</v>
      </c>
      <c r="C5160">
        <v>1.1867409999999999E-4</v>
      </c>
      <c r="E5160">
        <v>0.46754716981132072</v>
      </c>
      <c r="F5160">
        <v>0.36212264199999999</v>
      </c>
      <c r="G5160">
        <v>0.56550314465408802</v>
      </c>
    </row>
    <row r="5161" spans="1:7" x14ac:dyDescent="0.25">
      <c r="A5161">
        <v>5152</v>
      </c>
      <c r="B5161" s="21">
        <f t="shared" si="80"/>
        <v>0.21383647798742139</v>
      </c>
      <c r="C5161">
        <v>1.203364E-4</v>
      </c>
      <c r="E5161">
        <v>0.21383647798742139</v>
      </c>
      <c r="F5161">
        <v>0.20364779899999999</v>
      </c>
      <c r="G5161">
        <v>0.24846226415094341</v>
      </c>
    </row>
    <row r="5162" spans="1:7" x14ac:dyDescent="0.25">
      <c r="A5162">
        <v>5153</v>
      </c>
      <c r="B5162" s="21">
        <f t="shared" si="80"/>
        <v>0.12472641509433963</v>
      </c>
      <c r="C5162">
        <v>1.258981E-4</v>
      </c>
      <c r="E5162">
        <v>0.12472641509433963</v>
      </c>
      <c r="F5162">
        <v>0.128248428</v>
      </c>
      <c r="G5162">
        <v>0.13596540880503144</v>
      </c>
    </row>
    <row r="5163" spans="1:7" x14ac:dyDescent="0.25">
      <c r="A5163">
        <v>5154</v>
      </c>
      <c r="B5163" s="21">
        <f t="shared" si="80"/>
        <v>5.9493710691823902E-2</v>
      </c>
      <c r="C5163">
        <v>1.259178E-4</v>
      </c>
      <c r="E5163">
        <v>5.9493710691823902E-2</v>
      </c>
      <c r="F5163">
        <v>6.5701257999999998E-2</v>
      </c>
      <c r="G5163">
        <v>6.286792452830188E-2</v>
      </c>
    </row>
    <row r="5164" spans="1:7" x14ac:dyDescent="0.25">
      <c r="A5164">
        <v>5155</v>
      </c>
      <c r="B5164" s="21">
        <f t="shared" si="80"/>
        <v>1.2846540880503144E-2</v>
      </c>
      <c r="C5164">
        <v>1.3196830000000002E-4</v>
      </c>
      <c r="E5164">
        <v>1.2846540880503144E-2</v>
      </c>
      <c r="F5164">
        <v>1.5591824000000001E-2</v>
      </c>
      <c r="G5164">
        <v>1.210251572327044E-2</v>
      </c>
    </row>
    <row r="5165" spans="1:7" x14ac:dyDescent="0.25">
      <c r="A5165">
        <v>5156</v>
      </c>
      <c r="B5165" s="21">
        <f t="shared" si="80"/>
        <v>0</v>
      </c>
      <c r="C5165">
        <v>1.424795E-4</v>
      </c>
      <c r="E5165">
        <v>0</v>
      </c>
      <c r="F5165">
        <v>0</v>
      </c>
      <c r="G5165">
        <v>0</v>
      </c>
    </row>
    <row r="5166" spans="1:7" x14ac:dyDescent="0.25">
      <c r="A5166">
        <v>5157</v>
      </c>
      <c r="B5166" s="21">
        <f t="shared" si="80"/>
        <v>0</v>
      </c>
      <c r="C5166">
        <v>1.4444110000000002E-4</v>
      </c>
      <c r="E5166">
        <v>0</v>
      </c>
      <c r="F5166">
        <v>0</v>
      </c>
      <c r="G5166">
        <v>0</v>
      </c>
    </row>
    <row r="5167" spans="1:7" x14ac:dyDescent="0.25">
      <c r="A5167">
        <v>5158</v>
      </c>
      <c r="B5167" s="21">
        <f t="shared" si="80"/>
        <v>0</v>
      </c>
      <c r="C5167">
        <v>1.21413E-4</v>
      </c>
      <c r="E5167">
        <v>0</v>
      </c>
      <c r="F5167">
        <v>0</v>
      </c>
      <c r="G5167">
        <v>0</v>
      </c>
    </row>
    <row r="5168" spans="1:7" x14ac:dyDescent="0.25">
      <c r="A5168">
        <v>5159</v>
      </c>
      <c r="B5168" s="21">
        <f t="shared" si="80"/>
        <v>0</v>
      </c>
      <c r="C5168">
        <v>9.3136700000000006E-5</v>
      </c>
      <c r="E5168">
        <v>0</v>
      </c>
      <c r="F5168">
        <v>0</v>
      </c>
      <c r="G5168">
        <v>0</v>
      </c>
    </row>
    <row r="5169" spans="1:7" x14ac:dyDescent="0.25">
      <c r="A5169">
        <v>5160</v>
      </c>
      <c r="B5169" s="21">
        <f t="shared" si="80"/>
        <v>0</v>
      </c>
      <c r="C5169">
        <v>7.2818999999999995E-5</v>
      </c>
      <c r="E5169">
        <v>0</v>
      </c>
      <c r="F5169">
        <v>0</v>
      </c>
      <c r="G5169">
        <v>0</v>
      </c>
    </row>
    <row r="5170" spans="1:7" x14ac:dyDescent="0.25">
      <c r="A5170">
        <v>5161</v>
      </c>
      <c r="B5170" s="21">
        <f t="shared" si="80"/>
        <v>0</v>
      </c>
      <c r="C5170">
        <v>6.2648499999999995E-5</v>
      </c>
      <c r="E5170">
        <v>0</v>
      </c>
      <c r="F5170">
        <v>0</v>
      </c>
      <c r="G5170">
        <v>0</v>
      </c>
    </row>
    <row r="5171" spans="1:7" x14ac:dyDescent="0.25">
      <c r="A5171">
        <v>5162</v>
      </c>
      <c r="B5171" s="21">
        <f t="shared" si="80"/>
        <v>0</v>
      </c>
      <c r="C5171">
        <v>5.8875600000000003E-5</v>
      </c>
      <c r="E5171">
        <v>0</v>
      </c>
      <c r="F5171">
        <v>0</v>
      </c>
      <c r="G5171">
        <v>0</v>
      </c>
    </row>
    <row r="5172" spans="1:7" x14ac:dyDescent="0.25">
      <c r="A5172">
        <v>5163</v>
      </c>
      <c r="B5172" s="21">
        <f t="shared" si="80"/>
        <v>0</v>
      </c>
      <c r="C5172">
        <v>5.7785500000000004E-5</v>
      </c>
      <c r="E5172">
        <v>0</v>
      </c>
      <c r="F5172">
        <v>0</v>
      </c>
      <c r="G5172">
        <v>0</v>
      </c>
    </row>
    <row r="5173" spans="1:7" x14ac:dyDescent="0.25">
      <c r="A5173">
        <v>5164</v>
      </c>
      <c r="B5173" s="21">
        <f t="shared" si="80"/>
        <v>0</v>
      </c>
      <c r="C5173">
        <v>6.1946999999999995E-5</v>
      </c>
      <c r="E5173">
        <v>0</v>
      </c>
      <c r="F5173">
        <v>0</v>
      </c>
      <c r="G5173">
        <v>0</v>
      </c>
    </row>
    <row r="5174" spans="1:7" x14ac:dyDescent="0.25">
      <c r="A5174">
        <v>5165</v>
      </c>
      <c r="B5174" s="21">
        <f t="shared" si="80"/>
        <v>0</v>
      </c>
      <c r="C5174">
        <v>7.33621E-5</v>
      </c>
      <c r="E5174">
        <v>0</v>
      </c>
      <c r="F5174">
        <v>0</v>
      </c>
      <c r="G5174">
        <v>0</v>
      </c>
    </row>
    <row r="5175" spans="1:7" x14ac:dyDescent="0.25">
      <c r="A5175">
        <v>5166</v>
      </c>
      <c r="B5175" s="21">
        <f t="shared" si="80"/>
        <v>8.0773584905660372E-3</v>
      </c>
      <c r="C5175">
        <v>8.8731499999999996E-5</v>
      </c>
      <c r="E5175">
        <v>8.0773584905660372E-3</v>
      </c>
      <c r="F5175">
        <v>6.8899369999999996E-3</v>
      </c>
      <c r="G5175">
        <v>0</v>
      </c>
    </row>
    <row r="5176" spans="1:7" x14ac:dyDescent="0.25">
      <c r="A5176">
        <v>5167</v>
      </c>
      <c r="B5176" s="21">
        <f t="shared" si="80"/>
        <v>2.0894968553459119E-2</v>
      </c>
      <c r="C5176">
        <v>1.0345189999999999E-4</v>
      </c>
      <c r="E5176">
        <v>2.0894968553459119E-2</v>
      </c>
      <c r="F5176">
        <v>2.0515723E-2</v>
      </c>
      <c r="G5176">
        <v>1.0053773584905661E-2</v>
      </c>
    </row>
    <row r="5177" spans="1:7" x14ac:dyDescent="0.25">
      <c r="A5177">
        <v>5168</v>
      </c>
      <c r="B5177" s="21">
        <f t="shared" si="80"/>
        <v>2.6875471698113208E-2</v>
      </c>
      <c r="C5177">
        <v>1.1160510000000001E-4</v>
      </c>
      <c r="E5177">
        <v>2.6875471698113208E-2</v>
      </c>
      <c r="F5177">
        <v>2.7007862000000001E-2</v>
      </c>
      <c r="G5177">
        <v>1.844685534591195E-2</v>
      </c>
    </row>
    <row r="5178" spans="1:7" x14ac:dyDescent="0.25">
      <c r="A5178">
        <v>5169</v>
      </c>
      <c r="B5178" s="21">
        <f t="shared" si="80"/>
        <v>6.2694968553459116E-2</v>
      </c>
      <c r="C5178">
        <v>1.150687E-4</v>
      </c>
      <c r="E5178">
        <v>6.2694968553459116E-2</v>
      </c>
      <c r="F5178">
        <v>6.2459119E-2</v>
      </c>
      <c r="G5178">
        <v>5.5805031446540886E-2</v>
      </c>
    </row>
    <row r="5179" spans="1:7" x14ac:dyDescent="0.25">
      <c r="A5179">
        <v>5170</v>
      </c>
      <c r="B5179" s="21">
        <f t="shared" si="80"/>
        <v>0.11937421383647799</v>
      </c>
      <c r="C5179">
        <v>1.1464879999999999E-4</v>
      </c>
      <c r="E5179">
        <v>0.11937421383647799</v>
      </c>
      <c r="F5179">
        <v>0.116559748</v>
      </c>
      <c r="G5179">
        <v>0.1150377358490566</v>
      </c>
    </row>
    <row r="5180" spans="1:7" x14ac:dyDescent="0.25">
      <c r="A5180">
        <v>5171</v>
      </c>
      <c r="B5180" s="21">
        <f t="shared" si="80"/>
        <v>0.12035220125786164</v>
      </c>
      <c r="C5180">
        <v>1.1791599999999999E-4</v>
      </c>
      <c r="E5180">
        <v>0.12035220125786164</v>
      </c>
      <c r="F5180">
        <v>0.11738522</v>
      </c>
      <c r="G5180">
        <v>0.11908490566037735</v>
      </c>
    </row>
    <row r="5181" spans="1:7" x14ac:dyDescent="0.25">
      <c r="A5181">
        <v>5172</v>
      </c>
      <c r="B5181" s="21">
        <f t="shared" si="80"/>
        <v>7.0157232704402508E-2</v>
      </c>
      <c r="C5181">
        <v>1.149143E-4</v>
      </c>
      <c r="E5181">
        <v>7.0157232704402508E-2</v>
      </c>
      <c r="F5181">
        <v>6.9597484000000001E-2</v>
      </c>
      <c r="G5181">
        <v>7.0254716981132073E-2</v>
      </c>
    </row>
    <row r="5182" spans="1:7" x14ac:dyDescent="0.25">
      <c r="A5182">
        <v>5173</v>
      </c>
      <c r="B5182" s="21">
        <f t="shared" si="80"/>
        <v>4.3040880503144655E-2</v>
      </c>
      <c r="C5182">
        <v>1.145486E-4</v>
      </c>
      <c r="E5182">
        <v>4.3040880503144655E-2</v>
      </c>
      <c r="F5182">
        <v>4.3185534999999997E-2</v>
      </c>
      <c r="G5182">
        <v>4.2707547169811323E-2</v>
      </c>
    </row>
    <row r="5183" spans="1:7" x14ac:dyDescent="0.25">
      <c r="A5183">
        <v>5174</v>
      </c>
      <c r="B5183" s="21">
        <f t="shared" si="80"/>
        <v>5.9213836477987426E-2</v>
      </c>
      <c r="C5183">
        <v>1.1569719999999999E-4</v>
      </c>
      <c r="E5183">
        <v>5.9213836477987426E-2</v>
      </c>
      <c r="F5183">
        <v>5.9047170000000003E-2</v>
      </c>
      <c r="G5183">
        <v>5.7012578616352207E-2</v>
      </c>
    </row>
    <row r="5184" spans="1:7" x14ac:dyDescent="0.25">
      <c r="A5184">
        <v>5175</v>
      </c>
      <c r="B5184" s="21">
        <f t="shared" si="80"/>
        <v>6.2254716981132073E-2</v>
      </c>
      <c r="C5184">
        <v>1.173681E-4</v>
      </c>
      <c r="E5184">
        <v>6.2254716981132073E-2</v>
      </c>
      <c r="F5184">
        <v>6.2028302E-2</v>
      </c>
      <c r="G5184">
        <v>5.6883647798742137E-2</v>
      </c>
    </row>
    <row r="5185" spans="1:7" x14ac:dyDescent="0.25">
      <c r="A5185">
        <v>5176</v>
      </c>
      <c r="B5185" s="21">
        <f t="shared" si="80"/>
        <v>6.7040880503144648E-2</v>
      </c>
      <c r="C5185">
        <v>1.1835219999999999E-4</v>
      </c>
      <c r="E5185">
        <v>6.7040880503144648E-2</v>
      </c>
      <c r="F5185">
        <v>6.6694969000000007E-2</v>
      </c>
      <c r="G5185">
        <v>5.7814465408805027E-2</v>
      </c>
    </row>
    <row r="5186" spans="1:7" x14ac:dyDescent="0.25">
      <c r="A5186">
        <v>5177</v>
      </c>
      <c r="B5186" s="21">
        <f t="shared" si="80"/>
        <v>4.7710691823899372E-2</v>
      </c>
      <c r="C5186">
        <v>1.2320970000000001E-4</v>
      </c>
      <c r="E5186">
        <v>4.7710691823899372E-2</v>
      </c>
      <c r="F5186">
        <v>4.7792452999999999E-2</v>
      </c>
      <c r="G5186">
        <v>3.5679245283018864E-2</v>
      </c>
    </row>
    <row r="5187" spans="1:7" x14ac:dyDescent="0.25">
      <c r="A5187">
        <v>5178</v>
      </c>
      <c r="B5187" s="21">
        <f t="shared" si="80"/>
        <v>3.0165094339622639E-2</v>
      </c>
      <c r="C5187">
        <v>1.246198E-4</v>
      </c>
      <c r="E5187">
        <v>3.0165094339622639E-2</v>
      </c>
      <c r="F5187">
        <v>3.0540880999999999E-2</v>
      </c>
      <c r="G5187">
        <v>1.8553144654088052E-2</v>
      </c>
    </row>
    <row r="5188" spans="1:7" x14ac:dyDescent="0.25">
      <c r="A5188">
        <v>5179</v>
      </c>
      <c r="B5188" s="21">
        <f t="shared" si="80"/>
        <v>3.4949685534591199E-3</v>
      </c>
      <c r="C5188">
        <v>1.330747E-4</v>
      </c>
      <c r="E5188">
        <v>3.4949685534591199E-3</v>
      </c>
      <c r="F5188">
        <v>2.63978E-3</v>
      </c>
      <c r="G5188">
        <v>0</v>
      </c>
    </row>
    <row r="5189" spans="1:7" x14ac:dyDescent="0.25">
      <c r="A5189">
        <v>5180</v>
      </c>
      <c r="B5189" s="21">
        <f t="shared" si="80"/>
        <v>0</v>
      </c>
      <c r="C5189">
        <v>1.4212779999999998E-4</v>
      </c>
      <c r="E5189">
        <v>0</v>
      </c>
      <c r="F5189">
        <v>0</v>
      </c>
      <c r="G5189">
        <v>0</v>
      </c>
    </row>
    <row r="5190" spans="1:7" x14ac:dyDescent="0.25">
      <c r="A5190">
        <v>5181</v>
      </c>
      <c r="B5190" s="21">
        <f t="shared" ref="B5190:B5253" si="81">IF(rodzaj=$E$6,E5190,IF(rodzaj=$F$6,F5190,G5190))</f>
        <v>0</v>
      </c>
      <c r="C5190">
        <v>1.4341780000000001E-4</v>
      </c>
      <c r="E5190">
        <v>0</v>
      </c>
      <c r="F5190">
        <v>0</v>
      </c>
      <c r="G5190">
        <v>0</v>
      </c>
    </row>
    <row r="5191" spans="1:7" x14ac:dyDescent="0.25">
      <c r="A5191">
        <v>5182</v>
      </c>
      <c r="B5191" s="21">
        <f t="shared" si="81"/>
        <v>0</v>
      </c>
      <c r="C5191">
        <v>1.2181589999999999E-4</v>
      </c>
      <c r="E5191">
        <v>0</v>
      </c>
      <c r="F5191">
        <v>0</v>
      </c>
      <c r="G5191">
        <v>0</v>
      </c>
    </row>
    <row r="5192" spans="1:7" x14ac:dyDescent="0.25">
      <c r="A5192">
        <v>5183</v>
      </c>
      <c r="B5192" s="21">
        <f t="shared" si="81"/>
        <v>0</v>
      </c>
      <c r="C5192">
        <v>9.3682400000000003E-5</v>
      </c>
      <c r="E5192">
        <v>0</v>
      </c>
      <c r="F5192">
        <v>0</v>
      </c>
      <c r="G5192">
        <v>0</v>
      </c>
    </row>
    <row r="5193" spans="1:7" x14ac:dyDescent="0.25">
      <c r="A5193">
        <v>5184</v>
      </c>
      <c r="B5193" s="21">
        <f t="shared" si="81"/>
        <v>0</v>
      </c>
      <c r="C5193">
        <v>7.4588199999999998E-5</v>
      </c>
      <c r="E5193">
        <v>0</v>
      </c>
      <c r="F5193">
        <v>0</v>
      </c>
      <c r="G5193">
        <v>0</v>
      </c>
    </row>
    <row r="5194" spans="1:7" x14ac:dyDescent="0.25">
      <c r="A5194">
        <v>5185</v>
      </c>
      <c r="B5194" s="21">
        <f t="shared" si="81"/>
        <v>0</v>
      </c>
      <c r="C5194">
        <v>6.4552299999999995E-5</v>
      </c>
      <c r="E5194">
        <v>0</v>
      </c>
      <c r="F5194">
        <v>0</v>
      </c>
      <c r="G5194">
        <v>0</v>
      </c>
    </row>
    <row r="5195" spans="1:7" x14ac:dyDescent="0.25">
      <c r="A5195">
        <v>5186</v>
      </c>
      <c r="B5195" s="21">
        <f t="shared" si="81"/>
        <v>0</v>
      </c>
      <c r="C5195">
        <v>5.9282099999999999E-5</v>
      </c>
      <c r="E5195">
        <v>0</v>
      </c>
      <c r="F5195">
        <v>0</v>
      </c>
      <c r="G5195">
        <v>0</v>
      </c>
    </row>
    <row r="5196" spans="1:7" x14ac:dyDescent="0.25">
      <c r="A5196">
        <v>5187</v>
      </c>
      <c r="B5196" s="21">
        <f t="shared" si="81"/>
        <v>0</v>
      </c>
      <c r="C5196">
        <v>5.9126399999999997E-5</v>
      </c>
      <c r="E5196">
        <v>0</v>
      </c>
      <c r="F5196">
        <v>0</v>
      </c>
      <c r="G5196">
        <v>0</v>
      </c>
    </row>
    <row r="5197" spans="1:7" x14ac:dyDescent="0.25">
      <c r="A5197">
        <v>5188</v>
      </c>
      <c r="B5197" s="21">
        <f t="shared" si="81"/>
        <v>0</v>
      </c>
      <c r="C5197">
        <v>6.3379899999999999E-5</v>
      </c>
      <c r="E5197">
        <v>0</v>
      </c>
      <c r="F5197">
        <v>0</v>
      </c>
      <c r="G5197">
        <v>0</v>
      </c>
    </row>
    <row r="5198" spans="1:7" x14ac:dyDescent="0.25">
      <c r="A5198">
        <v>5189</v>
      </c>
      <c r="B5198" s="21">
        <f t="shared" si="81"/>
        <v>0</v>
      </c>
      <c r="C5198">
        <v>7.3524700000000004E-5</v>
      </c>
      <c r="E5198">
        <v>0</v>
      </c>
      <c r="F5198">
        <v>0</v>
      </c>
      <c r="G5198">
        <v>0</v>
      </c>
    </row>
    <row r="5199" spans="1:7" x14ac:dyDescent="0.25">
      <c r="A5199">
        <v>5190</v>
      </c>
      <c r="B5199" s="21">
        <f t="shared" si="81"/>
        <v>2.2863836477987419E-2</v>
      </c>
      <c r="C5199">
        <v>8.8979299999999997E-5</v>
      </c>
      <c r="E5199">
        <v>2.2863836477987419E-2</v>
      </c>
      <c r="F5199">
        <v>2.3580189000000001E-2</v>
      </c>
      <c r="G5199">
        <v>1.305817610062893E-2</v>
      </c>
    </row>
    <row r="5200" spans="1:7" x14ac:dyDescent="0.25">
      <c r="A5200">
        <v>5191</v>
      </c>
      <c r="B5200" s="21">
        <f t="shared" si="81"/>
        <v>0.1006383647798742</v>
      </c>
      <c r="C5200">
        <v>1.060449E-4</v>
      </c>
      <c r="E5200">
        <v>0.1006383647798742</v>
      </c>
      <c r="F5200">
        <v>0.106737421</v>
      </c>
      <c r="G5200">
        <v>0.10878930817610062</v>
      </c>
    </row>
    <row r="5201" spans="1:7" x14ac:dyDescent="0.25">
      <c r="A5201">
        <v>5192</v>
      </c>
      <c r="B5201" s="21">
        <f t="shared" si="81"/>
        <v>8.0679245283018869E-2</v>
      </c>
      <c r="C5201">
        <v>1.1488670000000001E-4</v>
      </c>
      <c r="E5201">
        <v>8.0679245283018869E-2</v>
      </c>
      <c r="F5201">
        <v>8.0290880999999995E-2</v>
      </c>
      <c r="G5201">
        <v>6.9999999999999993E-2</v>
      </c>
    </row>
    <row r="5202" spans="1:7" x14ac:dyDescent="0.25">
      <c r="A5202">
        <v>5193</v>
      </c>
      <c r="B5202" s="21">
        <f t="shared" si="81"/>
        <v>0.11753773584905659</v>
      </c>
      <c r="C5202">
        <v>1.159903E-4</v>
      </c>
      <c r="E5202">
        <v>0.11753773584905659</v>
      </c>
      <c r="F5202">
        <v>0.114971698</v>
      </c>
      <c r="G5202">
        <v>0.10947169811320755</v>
      </c>
    </row>
    <row r="5203" spans="1:7" x14ac:dyDescent="0.25">
      <c r="A5203">
        <v>5194</v>
      </c>
      <c r="B5203" s="21">
        <f t="shared" si="81"/>
        <v>0.16813207547169812</v>
      </c>
      <c r="C5203">
        <v>1.168396E-4</v>
      </c>
      <c r="E5203">
        <v>0.16813207547169812</v>
      </c>
      <c r="F5203">
        <v>0.16174528299999999</v>
      </c>
      <c r="G5203">
        <v>0.16384905660377358</v>
      </c>
    </row>
    <row r="5204" spans="1:7" x14ac:dyDescent="0.25">
      <c r="A5204">
        <v>5195</v>
      </c>
      <c r="B5204" s="21">
        <f t="shared" si="81"/>
        <v>0.20413522012578617</v>
      </c>
      <c r="C5204">
        <v>1.153218E-4</v>
      </c>
      <c r="E5204">
        <v>0.20413522012578617</v>
      </c>
      <c r="F5204">
        <v>0.194040881</v>
      </c>
      <c r="G5204">
        <v>0.20286163522012579</v>
      </c>
    </row>
    <row r="5205" spans="1:7" x14ac:dyDescent="0.25">
      <c r="A5205">
        <v>5196</v>
      </c>
      <c r="B5205" s="21">
        <f t="shared" si="81"/>
        <v>0.14899999999999999</v>
      </c>
      <c r="C5205">
        <v>1.1546830000000001E-4</v>
      </c>
      <c r="E5205">
        <v>0.14899999999999999</v>
      </c>
      <c r="F5205">
        <v>0.14399056599999999</v>
      </c>
      <c r="G5205">
        <v>0.14899056603773586</v>
      </c>
    </row>
    <row r="5206" spans="1:7" x14ac:dyDescent="0.25">
      <c r="A5206">
        <v>5197</v>
      </c>
      <c r="B5206" s="21">
        <f t="shared" si="81"/>
        <v>0.18957861635220127</v>
      </c>
      <c r="C5206">
        <v>1.139881E-4</v>
      </c>
      <c r="E5206">
        <v>0.18957861635220127</v>
      </c>
      <c r="F5206">
        <v>0.180974843</v>
      </c>
      <c r="G5206">
        <v>0.18897484276729562</v>
      </c>
    </row>
    <row r="5207" spans="1:7" x14ac:dyDescent="0.25">
      <c r="A5207">
        <v>5198</v>
      </c>
      <c r="B5207" s="21">
        <f t="shared" si="81"/>
        <v>0.12822012578616351</v>
      </c>
      <c r="C5207">
        <v>1.1456469999999999E-4</v>
      </c>
      <c r="E5207">
        <v>0.12822012578616351</v>
      </c>
      <c r="F5207">
        <v>0.12480345900000001</v>
      </c>
      <c r="G5207">
        <v>0.12503459119496857</v>
      </c>
    </row>
    <row r="5208" spans="1:7" x14ac:dyDescent="0.25">
      <c r="A5208">
        <v>5199</v>
      </c>
      <c r="B5208" s="21">
        <f t="shared" si="81"/>
        <v>9.3069182389937097E-2</v>
      </c>
      <c r="C5208">
        <v>1.1888070000000001E-4</v>
      </c>
      <c r="E5208">
        <v>9.3069182389937097E-2</v>
      </c>
      <c r="F5208">
        <v>9.1727986999999997E-2</v>
      </c>
      <c r="G5208">
        <v>8.6594339622641514E-2</v>
      </c>
    </row>
    <row r="5209" spans="1:7" x14ac:dyDescent="0.25">
      <c r="A5209">
        <v>5200</v>
      </c>
      <c r="B5209" s="21">
        <f t="shared" si="81"/>
        <v>7.6191823899371069E-2</v>
      </c>
      <c r="C5209">
        <v>1.198242E-4</v>
      </c>
      <c r="E5209">
        <v>7.6191823899371069E-2</v>
      </c>
      <c r="F5209">
        <v>7.5597484000000006E-2</v>
      </c>
      <c r="G5209">
        <v>6.6525157232704413E-2</v>
      </c>
    </row>
    <row r="5210" spans="1:7" x14ac:dyDescent="0.25">
      <c r="A5210">
        <v>5201</v>
      </c>
      <c r="B5210" s="21">
        <f t="shared" si="81"/>
        <v>4.4389937106918236E-2</v>
      </c>
      <c r="C5210">
        <v>1.213003E-4</v>
      </c>
      <c r="E5210">
        <v>4.4389937106918236E-2</v>
      </c>
      <c r="F5210">
        <v>4.4419810999999997E-2</v>
      </c>
      <c r="G5210">
        <v>3.1902515723270443E-2</v>
      </c>
    </row>
    <row r="5211" spans="1:7" x14ac:dyDescent="0.25">
      <c r="A5211">
        <v>5202</v>
      </c>
      <c r="B5211" s="21">
        <f t="shared" si="81"/>
        <v>3.5971698113207544E-2</v>
      </c>
      <c r="C5211">
        <v>1.2439030000000001E-4</v>
      </c>
      <c r="E5211">
        <v>3.5971698113207544E-2</v>
      </c>
      <c r="F5211">
        <v>3.7066038000000003E-2</v>
      </c>
      <c r="G5211">
        <v>2.5175786163522011E-2</v>
      </c>
    </row>
    <row r="5212" spans="1:7" x14ac:dyDescent="0.25">
      <c r="A5212">
        <v>5203</v>
      </c>
      <c r="B5212" s="21">
        <f t="shared" si="81"/>
        <v>4.4974842767295598E-3</v>
      </c>
      <c r="C5212">
        <v>1.31104E-4</v>
      </c>
      <c r="E5212">
        <v>4.4974842767295598E-3</v>
      </c>
      <c r="F5212">
        <v>3.9500000000000004E-3</v>
      </c>
      <c r="G5212">
        <v>0</v>
      </c>
    </row>
    <row r="5213" spans="1:7" x14ac:dyDescent="0.25">
      <c r="A5213">
        <v>5204</v>
      </c>
      <c r="B5213" s="21">
        <f t="shared" si="81"/>
        <v>0</v>
      </c>
      <c r="C5213">
        <v>1.421824E-4</v>
      </c>
      <c r="E5213">
        <v>0</v>
      </c>
      <c r="F5213">
        <v>0</v>
      </c>
      <c r="G5213">
        <v>0</v>
      </c>
    </row>
    <row r="5214" spans="1:7" x14ac:dyDescent="0.25">
      <c r="A5214">
        <v>5205</v>
      </c>
      <c r="B5214" s="21">
        <f t="shared" si="81"/>
        <v>0</v>
      </c>
      <c r="C5214">
        <v>1.441696E-4</v>
      </c>
      <c r="E5214">
        <v>0</v>
      </c>
      <c r="F5214">
        <v>0</v>
      </c>
      <c r="G5214">
        <v>0</v>
      </c>
    </row>
    <row r="5215" spans="1:7" x14ac:dyDescent="0.25">
      <c r="A5215">
        <v>5206</v>
      </c>
      <c r="B5215" s="21">
        <f t="shared" si="81"/>
        <v>0</v>
      </c>
      <c r="C5215">
        <v>1.221084E-4</v>
      </c>
      <c r="E5215">
        <v>0</v>
      </c>
      <c r="F5215">
        <v>0</v>
      </c>
      <c r="G5215">
        <v>0</v>
      </c>
    </row>
    <row r="5216" spans="1:7" x14ac:dyDescent="0.25">
      <c r="A5216">
        <v>5207</v>
      </c>
      <c r="B5216" s="21">
        <f t="shared" si="81"/>
        <v>0</v>
      </c>
      <c r="C5216">
        <v>9.4462900000000013E-5</v>
      </c>
      <c r="E5216">
        <v>0</v>
      </c>
      <c r="F5216">
        <v>0</v>
      </c>
      <c r="G5216">
        <v>0</v>
      </c>
    </row>
    <row r="5217" spans="1:7" x14ac:dyDescent="0.25">
      <c r="A5217">
        <v>5208</v>
      </c>
      <c r="B5217" s="21">
        <f t="shared" si="81"/>
        <v>0</v>
      </c>
      <c r="C5217">
        <v>7.5132399999999999E-5</v>
      </c>
      <c r="E5217">
        <v>0</v>
      </c>
      <c r="F5217">
        <v>0</v>
      </c>
      <c r="G5217">
        <v>0</v>
      </c>
    </row>
    <row r="5218" spans="1:7" x14ac:dyDescent="0.25">
      <c r="A5218">
        <v>5209</v>
      </c>
      <c r="B5218" s="21">
        <f t="shared" si="81"/>
        <v>0</v>
      </c>
      <c r="C5218">
        <v>6.5155500000000003E-5</v>
      </c>
      <c r="E5218">
        <v>0</v>
      </c>
      <c r="F5218">
        <v>0</v>
      </c>
      <c r="G5218">
        <v>0</v>
      </c>
    </row>
    <row r="5219" spans="1:7" x14ac:dyDescent="0.25">
      <c r="A5219">
        <v>5210</v>
      </c>
      <c r="B5219" s="21">
        <f t="shared" si="81"/>
        <v>0</v>
      </c>
      <c r="C5219">
        <v>5.9700700000000003E-5</v>
      </c>
      <c r="E5219">
        <v>0</v>
      </c>
      <c r="F5219">
        <v>0</v>
      </c>
      <c r="G5219">
        <v>0</v>
      </c>
    </row>
    <row r="5220" spans="1:7" x14ac:dyDescent="0.25">
      <c r="A5220">
        <v>5211</v>
      </c>
      <c r="B5220" s="21">
        <f t="shared" si="81"/>
        <v>0</v>
      </c>
      <c r="C5220">
        <v>5.9416699999999996E-5</v>
      </c>
      <c r="E5220">
        <v>0</v>
      </c>
      <c r="F5220">
        <v>0</v>
      </c>
      <c r="G5220">
        <v>0</v>
      </c>
    </row>
    <row r="5221" spans="1:7" x14ac:dyDescent="0.25">
      <c r="A5221">
        <v>5212</v>
      </c>
      <c r="B5221" s="21">
        <f t="shared" si="81"/>
        <v>0</v>
      </c>
      <c r="C5221">
        <v>6.3940200000000002E-5</v>
      </c>
      <c r="E5221">
        <v>0</v>
      </c>
      <c r="F5221">
        <v>0</v>
      </c>
      <c r="G5221">
        <v>0</v>
      </c>
    </row>
    <row r="5222" spans="1:7" x14ac:dyDescent="0.25">
      <c r="A5222">
        <v>5213</v>
      </c>
      <c r="B5222" s="21">
        <f t="shared" si="81"/>
        <v>0</v>
      </c>
      <c r="C5222">
        <v>7.2909400000000004E-5</v>
      </c>
      <c r="E5222">
        <v>0</v>
      </c>
      <c r="F5222">
        <v>0</v>
      </c>
      <c r="G5222">
        <v>0</v>
      </c>
    </row>
    <row r="5223" spans="1:7" x14ac:dyDescent="0.25">
      <c r="A5223">
        <v>5214</v>
      </c>
      <c r="B5223" s="21">
        <f t="shared" si="81"/>
        <v>1.8835534591194969E-2</v>
      </c>
      <c r="C5223">
        <v>8.9247999999999997E-5</v>
      </c>
      <c r="E5223">
        <v>1.8835534591194969E-2</v>
      </c>
      <c r="F5223">
        <v>1.8834905999999998E-2</v>
      </c>
      <c r="G5223">
        <v>8.1147798742138358E-3</v>
      </c>
    </row>
    <row r="5224" spans="1:7" x14ac:dyDescent="0.25">
      <c r="A5224">
        <v>5215</v>
      </c>
      <c r="B5224" s="21">
        <f t="shared" si="81"/>
        <v>6.0355345911949687E-2</v>
      </c>
      <c r="C5224">
        <v>1.0540090000000001E-4</v>
      </c>
      <c r="E5224">
        <v>6.0355345911949687E-2</v>
      </c>
      <c r="F5224">
        <v>6.1539308000000001E-2</v>
      </c>
      <c r="G5224">
        <v>5.0380503144654087E-2</v>
      </c>
    </row>
    <row r="5225" spans="1:7" x14ac:dyDescent="0.25">
      <c r="A5225">
        <v>5216</v>
      </c>
      <c r="B5225" s="21">
        <f t="shared" si="81"/>
        <v>0.25605031446540882</v>
      </c>
      <c r="C5225">
        <v>1.1279150000000001E-4</v>
      </c>
      <c r="E5225">
        <v>0.25605031446540882</v>
      </c>
      <c r="F5225">
        <v>0.25188679200000003</v>
      </c>
      <c r="G5225">
        <v>0.36305031446540881</v>
      </c>
    </row>
    <row r="5226" spans="1:7" x14ac:dyDescent="0.25">
      <c r="A5226">
        <v>5217</v>
      </c>
      <c r="B5226" s="21">
        <f t="shared" si="81"/>
        <v>0.52635220125786164</v>
      </c>
      <c r="C5226">
        <v>1.174407E-4</v>
      </c>
      <c r="E5226">
        <v>0.52635220125786164</v>
      </c>
      <c r="F5226">
        <v>0.39166666700000002</v>
      </c>
      <c r="G5226">
        <v>0.70066037735849052</v>
      </c>
    </row>
    <row r="5227" spans="1:7" x14ac:dyDescent="0.25">
      <c r="A5227">
        <v>5218</v>
      </c>
      <c r="B5227" s="21">
        <f t="shared" si="81"/>
        <v>0.6708490566037737</v>
      </c>
      <c r="C5227">
        <v>1.204856E-4</v>
      </c>
      <c r="E5227">
        <v>0.6708490566037737</v>
      </c>
      <c r="F5227">
        <v>0.48267295599999999</v>
      </c>
      <c r="G5227">
        <v>0.76191823899371069</v>
      </c>
    </row>
    <row r="5228" spans="1:7" x14ac:dyDescent="0.25">
      <c r="A5228">
        <v>5219</v>
      </c>
      <c r="B5228" s="21">
        <f t="shared" si="81"/>
        <v>0.39433962264150946</v>
      </c>
      <c r="C5228">
        <v>1.185196E-4</v>
      </c>
      <c r="E5228">
        <v>0.39433962264150946</v>
      </c>
      <c r="F5228">
        <v>0.33371069199999998</v>
      </c>
      <c r="G5228">
        <v>0.40040880503144655</v>
      </c>
    </row>
    <row r="5229" spans="1:7" x14ac:dyDescent="0.25">
      <c r="A5229">
        <v>5220</v>
      </c>
      <c r="B5229" s="21">
        <f t="shared" si="81"/>
        <v>0.4593710691823899</v>
      </c>
      <c r="C5229">
        <v>1.1754530000000001E-4</v>
      </c>
      <c r="E5229">
        <v>0.4593710691823899</v>
      </c>
      <c r="F5229">
        <v>0.37216981100000002</v>
      </c>
      <c r="G5229">
        <v>0.45977987421383643</v>
      </c>
    </row>
    <row r="5230" spans="1:7" x14ac:dyDescent="0.25">
      <c r="A5230">
        <v>5221</v>
      </c>
      <c r="B5230" s="21">
        <f t="shared" si="81"/>
        <v>0.69672955974842765</v>
      </c>
      <c r="C5230">
        <v>1.1610949999999999E-4</v>
      </c>
      <c r="E5230">
        <v>0.69672955974842765</v>
      </c>
      <c r="F5230">
        <v>0.50949685499999997</v>
      </c>
      <c r="G5230">
        <v>0.70817610062893077</v>
      </c>
    </row>
    <row r="5231" spans="1:7" x14ac:dyDescent="0.25">
      <c r="A5231">
        <v>5222</v>
      </c>
      <c r="B5231" s="21">
        <f t="shared" si="81"/>
        <v>0.59267295597484282</v>
      </c>
      <c r="C5231">
        <v>1.136576E-4</v>
      </c>
      <c r="E5231">
        <v>0.59267295597484282</v>
      </c>
      <c r="F5231">
        <v>0.44259433999999997</v>
      </c>
      <c r="G5231">
        <v>0.64091194968553455</v>
      </c>
    </row>
    <row r="5232" spans="1:7" x14ac:dyDescent="0.25">
      <c r="A5232">
        <v>5223</v>
      </c>
      <c r="B5232" s="21">
        <f t="shared" si="81"/>
        <v>0.1391698113207547</v>
      </c>
      <c r="C5232">
        <v>1.1466719999999999E-4</v>
      </c>
      <c r="E5232">
        <v>0.1391698113207547</v>
      </c>
      <c r="F5232">
        <v>0.134900943</v>
      </c>
      <c r="G5232">
        <v>0.13274528301886793</v>
      </c>
    </row>
    <row r="5233" spans="1:7" x14ac:dyDescent="0.25">
      <c r="A5233">
        <v>5224</v>
      </c>
      <c r="B5233" s="21">
        <f t="shared" si="81"/>
        <v>4.6729559748427671E-2</v>
      </c>
      <c r="C5233">
        <v>1.1683800000000001E-4</v>
      </c>
      <c r="E5233">
        <v>4.6729559748427671E-2</v>
      </c>
      <c r="F5233">
        <v>4.6798741999999997E-2</v>
      </c>
      <c r="G5233">
        <v>3.7751572327044021E-2</v>
      </c>
    </row>
    <row r="5234" spans="1:7" x14ac:dyDescent="0.25">
      <c r="A5234">
        <v>5225</v>
      </c>
      <c r="B5234" s="21">
        <f t="shared" si="81"/>
        <v>4.0899371069182393E-2</v>
      </c>
      <c r="C5234">
        <v>1.2008940000000001E-4</v>
      </c>
      <c r="E5234">
        <v>4.0899371069182393E-2</v>
      </c>
      <c r="F5234">
        <v>4.0904087999999998E-2</v>
      </c>
      <c r="G5234">
        <v>2.8704088050314464E-2</v>
      </c>
    </row>
    <row r="5235" spans="1:7" x14ac:dyDescent="0.25">
      <c r="A5235">
        <v>5226</v>
      </c>
      <c r="B5235" s="21">
        <f t="shared" si="81"/>
        <v>5.6125786163522012E-2</v>
      </c>
      <c r="C5235">
        <v>1.251917E-4</v>
      </c>
      <c r="E5235">
        <v>5.6125786163522012E-2</v>
      </c>
      <c r="F5235">
        <v>6.1466980999999997E-2</v>
      </c>
      <c r="G5235">
        <v>5.690880503144654E-2</v>
      </c>
    </row>
    <row r="5236" spans="1:7" x14ac:dyDescent="0.25">
      <c r="A5236">
        <v>5227</v>
      </c>
      <c r="B5236" s="21">
        <f t="shared" si="81"/>
        <v>1.6682075471698112E-2</v>
      </c>
      <c r="C5236">
        <v>1.3258329999999999E-4</v>
      </c>
      <c r="E5236">
        <v>1.6682075471698112E-2</v>
      </c>
      <c r="F5236">
        <v>2.7882074999999999E-2</v>
      </c>
      <c r="G5236">
        <v>4.292452830188679E-2</v>
      </c>
    </row>
    <row r="5237" spans="1:7" x14ac:dyDescent="0.25">
      <c r="A5237">
        <v>5228</v>
      </c>
      <c r="B5237" s="21">
        <f t="shared" si="81"/>
        <v>0</v>
      </c>
      <c r="C5237">
        <v>1.4458479999999998E-4</v>
      </c>
      <c r="E5237">
        <v>0</v>
      </c>
      <c r="F5237">
        <v>0</v>
      </c>
      <c r="G5237">
        <v>0</v>
      </c>
    </row>
    <row r="5238" spans="1:7" x14ac:dyDescent="0.25">
      <c r="A5238">
        <v>5229</v>
      </c>
      <c r="B5238" s="21">
        <f t="shared" si="81"/>
        <v>0</v>
      </c>
      <c r="C5238">
        <v>1.4357229999999998E-4</v>
      </c>
      <c r="E5238">
        <v>0</v>
      </c>
      <c r="F5238">
        <v>0</v>
      </c>
      <c r="G5238">
        <v>0</v>
      </c>
    </row>
    <row r="5239" spans="1:7" x14ac:dyDescent="0.25">
      <c r="A5239">
        <v>5230</v>
      </c>
      <c r="B5239" s="21">
        <f t="shared" si="81"/>
        <v>0</v>
      </c>
      <c r="C5239">
        <v>1.212357E-4</v>
      </c>
      <c r="E5239">
        <v>0</v>
      </c>
      <c r="F5239">
        <v>0</v>
      </c>
      <c r="G5239">
        <v>0</v>
      </c>
    </row>
    <row r="5240" spans="1:7" x14ac:dyDescent="0.25">
      <c r="A5240">
        <v>5231</v>
      </c>
      <c r="B5240" s="21">
        <f t="shared" si="81"/>
        <v>0</v>
      </c>
      <c r="C5240">
        <v>9.3656700000000007E-5</v>
      </c>
      <c r="E5240">
        <v>0</v>
      </c>
      <c r="F5240">
        <v>0</v>
      </c>
      <c r="G5240">
        <v>0</v>
      </c>
    </row>
    <row r="5241" spans="1:7" x14ac:dyDescent="0.25">
      <c r="A5241">
        <v>5232</v>
      </c>
      <c r="B5241" s="21">
        <f t="shared" si="81"/>
        <v>0</v>
      </c>
      <c r="C5241">
        <v>7.6618199999999991E-5</v>
      </c>
      <c r="E5241">
        <v>0</v>
      </c>
      <c r="F5241">
        <v>0</v>
      </c>
      <c r="G5241">
        <v>0</v>
      </c>
    </row>
    <row r="5242" spans="1:7" x14ac:dyDescent="0.25">
      <c r="A5242">
        <v>5233</v>
      </c>
      <c r="B5242" s="21">
        <f t="shared" si="81"/>
        <v>0</v>
      </c>
      <c r="C5242">
        <v>6.5684400000000004E-5</v>
      </c>
      <c r="E5242">
        <v>0</v>
      </c>
      <c r="F5242">
        <v>0</v>
      </c>
      <c r="G5242">
        <v>0</v>
      </c>
    </row>
    <row r="5243" spans="1:7" x14ac:dyDescent="0.25">
      <c r="A5243">
        <v>5234</v>
      </c>
      <c r="B5243" s="21">
        <f t="shared" si="81"/>
        <v>0</v>
      </c>
      <c r="C5243">
        <v>6.1375400000000002E-5</v>
      </c>
      <c r="E5243">
        <v>0</v>
      </c>
      <c r="F5243">
        <v>0</v>
      </c>
      <c r="G5243">
        <v>0</v>
      </c>
    </row>
    <row r="5244" spans="1:7" x14ac:dyDescent="0.25">
      <c r="A5244">
        <v>5235</v>
      </c>
      <c r="B5244" s="21">
        <f t="shared" si="81"/>
        <v>0</v>
      </c>
      <c r="C5244">
        <v>6.0757600000000003E-5</v>
      </c>
      <c r="E5244">
        <v>0</v>
      </c>
      <c r="F5244">
        <v>0</v>
      </c>
      <c r="G5244">
        <v>0</v>
      </c>
    </row>
    <row r="5245" spans="1:7" x14ac:dyDescent="0.25">
      <c r="A5245">
        <v>5236</v>
      </c>
      <c r="B5245" s="21">
        <f t="shared" si="81"/>
        <v>0</v>
      </c>
      <c r="C5245">
        <v>6.4035000000000006E-5</v>
      </c>
      <c r="E5245">
        <v>0</v>
      </c>
      <c r="F5245">
        <v>0</v>
      </c>
      <c r="G5245">
        <v>0</v>
      </c>
    </row>
    <row r="5246" spans="1:7" x14ac:dyDescent="0.25">
      <c r="A5246">
        <v>5237</v>
      </c>
      <c r="B5246" s="21">
        <f t="shared" si="81"/>
        <v>7.2710691823899367E-4</v>
      </c>
      <c r="C5246">
        <v>7.4698500000000003E-5</v>
      </c>
      <c r="E5246">
        <v>7.2710691823899367E-4</v>
      </c>
      <c r="F5246">
        <v>3.4369499999999998E-3</v>
      </c>
      <c r="G5246">
        <v>5.2320754716981138E-3</v>
      </c>
    </row>
    <row r="5247" spans="1:7" x14ac:dyDescent="0.25">
      <c r="A5247">
        <v>5238</v>
      </c>
      <c r="B5247" s="21">
        <f t="shared" si="81"/>
        <v>5.649685534591195E-2</v>
      </c>
      <c r="C5247">
        <v>8.8191300000000004E-5</v>
      </c>
      <c r="E5247">
        <v>5.649685534591195E-2</v>
      </c>
      <c r="F5247">
        <v>0.127361635</v>
      </c>
      <c r="G5247">
        <v>0.24540880503144655</v>
      </c>
    </row>
    <row r="5248" spans="1:7" x14ac:dyDescent="0.25">
      <c r="A5248">
        <v>5239</v>
      </c>
      <c r="B5248" s="21">
        <f t="shared" si="81"/>
        <v>0.20363522012578614</v>
      </c>
      <c r="C5248">
        <v>1.0245270000000001E-4</v>
      </c>
      <c r="E5248">
        <v>0.20363522012578614</v>
      </c>
      <c r="F5248">
        <v>0.28641509399999998</v>
      </c>
      <c r="G5248">
        <v>0.57471698113207548</v>
      </c>
    </row>
    <row r="5249" spans="1:7" x14ac:dyDescent="0.25">
      <c r="A5249">
        <v>5240</v>
      </c>
      <c r="B5249" s="21">
        <f t="shared" si="81"/>
        <v>0.40871069182389941</v>
      </c>
      <c r="C5249">
        <v>1.119008E-4</v>
      </c>
      <c r="E5249">
        <v>0.40871069182389941</v>
      </c>
      <c r="F5249">
        <v>0.37341194999999999</v>
      </c>
      <c r="G5249">
        <v>0.73289308176100632</v>
      </c>
    </row>
    <row r="5250" spans="1:7" x14ac:dyDescent="0.25">
      <c r="A5250">
        <v>5241</v>
      </c>
      <c r="B5250" s="21">
        <f t="shared" si="81"/>
        <v>0.59393081761006294</v>
      </c>
      <c r="C5250">
        <v>1.158444E-4</v>
      </c>
      <c r="E5250">
        <v>0.59393081761006294</v>
      </c>
      <c r="F5250">
        <v>0.42306603799999998</v>
      </c>
      <c r="G5250">
        <v>0.79575471698113209</v>
      </c>
    </row>
    <row r="5251" spans="1:7" x14ac:dyDescent="0.25">
      <c r="A5251">
        <v>5242</v>
      </c>
      <c r="B5251" s="21">
        <f t="shared" si="81"/>
        <v>0.71430817610062891</v>
      </c>
      <c r="C5251">
        <v>1.1637030000000001E-4</v>
      </c>
      <c r="E5251">
        <v>0.71430817610062891</v>
      </c>
      <c r="F5251">
        <v>0.50772012600000005</v>
      </c>
      <c r="G5251">
        <v>0.80883647798742131</v>
      </c>
    </row>
    <row r="5252" spans="1:7" x14ac:dyDescent="0.25">
      <c r="A5252">
        <v>5243</v>
      </c>
      <c r="B5252" s="21">
        <f t="shared" si="81"/>
        <v>0.76578616352201256</v>
      </c>
      <c r="C5252">
        <v>1.155856E-4</v>
      </c>
      <c r="E5252">
        <v>0.76578616352201256</v>
      </c>
      <c r="F5252">
        <v>0.55169811300000005</v>
      </c>
      <c r="G5252">
        <v>0.79339622641509433</v>
      </c>
    </row>
    <row r="5253" spans="1:7" x14ac:dyDescent="0.25">
      <c r="A5253">
        <v>5244</v>
      </c>
      <c r="B5253" s="21">
        <f t="shared" si="81"/>
        <v>0.64264150943396225</v>
      </c>
      <c r="C5253">
        <v>1.1507430000000001E-4</v>
      </c>
      <c r="E5253">
        <v>0.64264150943396225</v>
      </c>
      <c r="F5253">
        <v>0.477971698</v>
      </c>
      <c r="G5253">
        <v>0.64374213836477989</v>
      </c>
    </row>
    <row r="5254" spans="1:7" x14ac:dyDescent="0.25">
      <c r="A5254">
        <v>5245</v>
      </c>
      <c r="B5254" s="21">
        <f t="shared" ref="B5254:B5317" si="82">IF(rodzaj=$E$6,E5254,IF(rodzaj=$F$6,F5254,G5254))</f>
        <v>6.7764150943396231E-2</v>
      </c>
      <c r="C5254">
        <v>1.1603549999999999E-4</v>
      </c>
      <c r="E5254">
        <v>6.7764150943396231E-2</v>
      </c>
      <c r="F5254">
        <v>6.7279874000000003E-2</v>
      </c>
      <c r="G5254">
        <v>6.7031446540880502E-2</v>
      </c>
    </row>
    <row r="5255" spans="1:7" x14ac:dyDescent="0.25">
      <c r="A5255">
        <v>5246</v>
      </c>
      <c r="B5255" s="21">
        <f t="shared" si="82"/>
        <v>0.31720125786163522</v>
      </c>
      <c r="C5255">
        <v>1.1399670000000001E-4</v>
      </c>
      <c r="E5255">
        <v>0.31720125786163522</v>
      </c>
      <c r="F5255">
        <v>0.27624213800000003</v>
      </c>
      <c r="G5255">
        <v>0.32569182389937107</v>
      </c>
    </row>
    <row r="5256" spans="1:7" x14ac:dyDescent="0.25">
      <c r="A5256">
        <v>5247</v>
      </c>
      <c r="B5256" s="21">
        <f t="shared" si="82"/>
        <v>0.62279874213836472</v>
      </c>
      <c r="C5256">
        <v>1.1714889999999999E-4</v>
      </c>
      <c r="E5256">
        <v>0.62279874213836472</v>
      </c>
      <c r="F5256">
        <v>0.442327044</v>
      </c>
      <c r="G5256">
        <v>0.77053459119496859</v>
      </c>
    </row>
    <row r="5257" spans="1:7" x14ac:dyDescent="0.25">
      <c r="A5257">
        <v>5248</v>
      </c>
      <c r="B5257" s="21">
        <f t="shared" si="82"/>
        <v>0.46820754716981133</v>
      </c>
      <c r="C5257">
        <v>1.190847E-4</v>
      </c>
      <c r="E5257">
        <v>0.46820754716981133</v>
      </c>
      <c r="F5257">
        <v>0.37734276700000002</v>
      </c>
      <c r="G5257">
        <v>0.73380503144654086</v>
      </c>
    </row>
    <row r="5258" spans="1:7" x14ac:dyDescent="0.25">
      <c r="A5258">
        <v>5249</v>
      </c>
      <c r="B5258" s="21">
        <f t="shared" si="82"/>
        <v>0.27076415094339623</v>
      </c>
      <c r="C5258">
        <v>1.214805E-4</v>
      </c>
      <c r="E5258">
        <v>0.27076415094339623</v>
      </c>
      <c r="F5258">
        <v>0.313647799</v>
      </c>
      <c r="G5258">
        <v>0.62003144654088049</v>
      </c>
    </row>
    <row r="5259" spans="1:7" x14ac:dyDescent="0.25">
      <c r="A5259">
        <v>5250</v>
      </c>
      <c r="B5259" s="21">
        <f t="shared" si="82"/>
        <v>9.7864779874213825E-2</v>
      </c>
      <c r="C5259">
        <v>1.2620280000000001E-4</v>
      </c>
      <c r="E5259">
        <v>9.7864779874213825E-2</v>
      </c>
      <c r="F5259">
        <v>0.19113207500000001</v>
      </c>
      <c r="G5259">
        <v>0.38191823899371069</v>
      </c>
    </row>
    <row r="5260" spans="1:7" x14ac:dyDescent="0.25">
      <c r="A5260">
        <v>5251</v>
      </c>
      <c r="B5260" s="21">
        <f t="shared" si="82"/>
        <v>1.9416981132075472E-2</v>
      </c>
      <c r="C5260">
        <v>1.3214119999999999E-4</v>
      </c>
      <c r="E5260">
        <v>1.9416981132075472E-2</v>
      </c>
      <c r="F5260">
        <v>3.9298741999999998E-2</v>
      </c>
      <c r="G5260">
        <v>7.3075471698113209E-2</v>
      </c>
    </row>
    <row r="5261" spans="1:7" x14ac:dyDescent="0.25">
      <c r="A5261">
        <v>5252</v>
      </c>
      <c r="B5261" s="21">
        <f t="shared" si="82"/>
        <v>0</v>
      </c>
      <c r="C5261">
        <v>1.394124E-4</v>
      </c>
      <c r="E5261">
        <v>0</v>
      </c>
      <c r="F5261">
        <v>0</v>
      </c>
      <c r="G5261">
        <v>0</v>
      </c>
    </row>
    <row r="5262" spans="1:7" x14ac:dyDescent="0.25">
      <c r="A5262">
        <v>5253</v>
      </c>
      <c r="B5262" s="21">
        <f t="shared" si="82"/>
        <v>0</v>
      </c>
      <c r="C5262">
        <v>1.3605649999999999E-4</v>
      </c>
      <c r="E5262">
        <v>0</v>
      </c>
      <c r="F5262">
        <v>0</v>
      </c>
      <c r="G5262">
        <v>0</v>
      </c>
    </row>
    <row r="5263" spans="1:7" x14ac:dyDescent="0.25">
      <c r="A5263">
        <v>5254</v>
      </c>
      <c r="B5263" s="21">
        <f t="shared" si="82"/>
        <v>0</v>
      </c>
      <c r="C5263">
        <v>1.1561879999999999E-4</v>
      </c>
      <c r="E5263">
        <v>0</v>
      </c>
      <c r="F5263">
        <v>0</v>
      </c>
      <c r="G5263">
        <v>0</v>
      </c>
    </row>
    <row r="5264" spans="1:7" x14ac:dyDescent="0.25">
      <c r="A5264">
        <v>5255</v>
      </c>
      <c r="B5264" s="21">
        <f t="shared" si="82"/>
        <v>0</v>
      </c>
      <c r="C5264">
        <v>9.3018100000000003E-5</v>
      </c>
      <c r="E5264">
        <v>0</v>
      </c>
      <c r="F5264">
        <v>0</v>
      </c>
      <c r="G5264">
        <v>0</v>
      </c>
    </row>
    <row r="5265" spans="1:7" x14ac:dyDescent="0.25">
      <c r="A5265">
        <v>5256</v>
      </c>
      <c r="B5265" s="21">
        <f t="shared" si="82"/>
        <v>0</v>
      </c>
      <c r="C5265">
        <v>7.5237300000000006E-5</v>
      </c>
      <c r="E5265">
        <v>0</v>
      </c>
      <c r="F5265">
        <v>0</v>
      </c>
      <c r="G5265">
        <v>0</v>
      </c>
    </row>
    <row r="5266" spans="1:7" x14ac:dyDescent="0.25">
      <c r="A5266">
        <v>5257</v>
      </c>
      <c r="B5266" s="21">
        <f t="shared" si="82"/>
        <v>0</v>
      </c>
      <c r="C5266">
        <v>6.5637000000000009E-5</v>
      </c>
      <c r="E5266">
        <v>0</v>
      </c>
      <c r="F5266">
        <v>0</v>
      </c>
      <c r="G5266">
        <v>0</v>
      </c>
    </row>
    <row r="5267" spans="1:7" x14ac:dyDescent="0.25">
      <c r="A5267">
        <v>5258</v>
      </c>
      <c r="B5267" s="21">
        <f t="shared" si="82"/>
        <v>0</v>
      </c>
      <c r="C5267">
        <v>6.0234900000000002E-5</v>
      </c>
      <c r="E5267">
        <v>0</v>
      </c>
      <c r="F5267">
        <v>0</v>
      </c>
      <c r="G5267">
        <v>0</v>
      </c>
    </row>
    <row r="5268" spans="1:7" x14ac:dyDescent="0.25">
      <c r="A5268">
        <v>5259</v>
      </c>
      <c r="B5268" s="21">
        <f t="shared" si="82"/>
        <v>0</v>
      </c>
      <c r="C5268">
        <v>5.9171899999999995E-5</v>
      </c>
      <c r="E5268">
        <v>0</v>
      </c>
      <c r="F5268">
        <v>0</v>
      </c>
      <c r="G5268">
        <v>0</v>
      </c>
    </row>
    <row r="5269" spans="1:7" x14ac:dyDescent="0.25">
      <c r="A5269">
        <v>5260</v>
      </c>
      <c r="B5269" s="21">
        <f t="shared" si="82"/>
        <v>0</v>
      </c>
      <c r="C5269">
        <v>6.06543E-5</v>
      </c>
      <c r="E5269">
        <v>0</v>
      </c>
      <c r="F5269">
        <v>0</v>
      </c>
      <c r="G5269">
        <v>0</v>
      </c>
    </row>
    <row r="5270" spans="1:7" x14ac:dyDescent="0.25">
      <c r="A5270">
        <v>5261</v>
      </c>
      <c r="B5270" s="21">
        <f t="shared" si="82"/>
        <v>0</v>
      </c>
      <c r="C5270">
        <v>6.6994099999999996E-5</v>
      </c>
      <c r="E5270">
        <v>0</v>
      </c>
      <c r="F5270">
        <v>0</v>
      </c>
      <c r="G5270">
        <v>0</v>
      </c>
    </row>
    <row r="5271" spans="1:7" x14ac:dyDescent="0.25">
      <c r="A5271">
        <v>5262</v>
      </c>
      <c r="B5271" s="21">
        <f t="shared" si="82"/>
        <v>1.7323270440251573E-2</v>
      </c>
      <c r="C5271">
        <v>7.9600599999999998E-5</v>
      </c>
      <c r="E5271">
        <v>1.7323270440251573E-2</v>
      </c>
      <c r="F5271">
        <v>1.7301886999999998E-2</v>
      </c>
      <c r="G5271">
        <v>6.9647798742138367E-3</v>
      </c>
    </row>
    <row r="5272" spans="1:7" x14ac:dyDescent="0.25">
      <c r="A5272">
        <v>5263</v>
      </c>
      <c r="B5272" s="21">
        <f t="shared" si="82"/>
        <v>3.5204402515723272E-2</v>
      </c>
      <c r="C5272">
        <v>9.355580000000001E-5</v>
      </c>
      <c r="E5272">
        <v>3.5204402515723272E-2</v>
      </c>
      <c r="F5272">
        <v>3.5190251999999998E-2</v>
      </c>
      <c r="G5272">
        <v>2.2558490566037738E-2</v>
      </c>
    </row>
    <row r="5273" spans="1:7" x14ac:dyDescent="0.25">
      <c r="A5273">
        <v>5264</v>
      </c>
      <c r="B5273" s="21">
        <f t="shared" si="82"/>
        <v>9.8317610062893079E-2</v>
      </c>
      <c r="C5273">
        <v>1.093087E-4</v>
      </c>
      <c r="E5273">
        <v>9.8317610062893079E-2</v>
      </c>
      <c r="F5273">
        <v>9.7514150999999993E-2</v>
      </c>
      <c r="G5273">
        <v>8.8710691823899374E-2</v>
      </c>
    </row>
    <row r="5274" spans="1:7" x14ac:dyDescent="0.25">
      <c r="A5274">
        <v>5265</v>
      </c>
      <c r="B5274" s="21">
        <f t="shared" si="82"/>
        <v>0.22405974842767296</v>
      </c>
      <c r="C5274">
        <v>1.176695E-4</v>
      </c>
      <c r="E5274">
        <v>0.22405974842767296</v>
      </c>
      <c r="F5274">
        <v>0.204150943</v>
      </c>
      <c r="G5274">
        <v>0.23999685534591197</v>
      </c>
    </row>
    <row r="5275" spans="1:7" x14ac:dyDescent="0.25">
      <c r="A5275">
        <v>5266</v>
      </c>
      <c r="B5275" s="21">
        <f t="shared" si="82"/>
        <v>0.57685534591194976</v>
      </c>
      <c r="C5275">
        <v>1.2521670000000001E-4</v>
      </c>
      <c r="E5275">
        <v>0.57685534591194976</v>
      </c>
      <c r="F5275">
        <v>0.42749999999999999</v>
      </c>
      <c r="G5275">
        <v>0.6504402515723271</v>
      </c>
    </row>
    <row r="5276" spans="1:7" x14ac:dyDescent="0.25">
      <c r="A5276">
        <v>5267</v>
      </c>
      <c r="B5276" s="21">
        <f t="shared" si="82"/>
        <v>0.70361635220125784</v>
      </c>
      <c r="C5276">
        <v>1.2753290000000001E-4</v>
      </c>
      <c r="E5276">
        <v>0.70361635220125784</v>
      </c>
      <c r="F5276">
        <v>0.50801886799999996</v>
      </c>
      <c r="G5276">
        <v>0.729748427672956</v>
      </c>
    </row>
    <row r="5277" spans="1:7" x14ac:dyDescent="0.25">
      <c r="A5277">
        <v>5268</v>
      </c>
      <c r="B5277" s="21">
        <f t="shared" si="82"/>
        <v>0.37490566037735851</v>
      </c>
      <c r="C5277">
        <v>1.2999680000000001E-4</v>
      </c>
      <c r="E5277">
        <v>0.37490566037735851</v>
      </c>
      <c r="F5277">
        <v>0.318506289</v>
      </c>
      <c r="G5277">
        <v>0.37455974842767292</v>
      </c>
    </row>
    <row r="5278" spans="1:7" x14ac:dyDescent="0.25">
      <c r="A5278">
        <v>5269</v>
      </c>
      <c r="B5278" s="21">
        <f t="shared" si="82"/>
        <v>7.0773584905660381E-2</v>
      </c>
      <c r="C5278">
        <v>1.291613E-4</v>
      </c>
      <c r="E5278">
        <v>7.0773584905660381E-2</v>
      </c>
      <c r="F5278">
        <v>7.0171384000000003E-2</v>
      </c>
      <c r="G5278">
        <v>6.9889937106918237E-2</v>
      </c>
    </row>
    <row r="5279" spans="1:7" x14ac:dyDescent="0.25">
      <c r="A5279">
        <v>5270</v>
      </c>
      <c r="B5279" s="21">
        <f t="shared" si="82"/>
        <v>7.2226415094339622E-2</v>
      </c>
      <c r="C5279">
        <v>1.281217E-4</v>
      </c>
      <c r="E5279">
        <v>7.2226415094339622E-2</v>
      </c>
      <c r="F5279">
        <v>7.1621068999999996E-2</v>
      </c>
      <c r="G5279">
        <v>6.9270440251572321E-2</v>
      </c>
    </row>
    <row r="5280" spans="1:7" x14ac:dyDescent="0.25">
      <c r="A5280">
        <v>5271</v>
      </c>
      <c r="B5280" s="21">
        <f t="shared" si="82"/>
        <v>0.10228616352201257</v>
      </c>
      <c r="C5280">
        <v>1.2886630000000002E-4</v>
      </c>
      <c r="E5280">
        <v>0.10228616352201257</v>
      </c>
      <c r="F5280">
        <v>0.100290881</v>
      </c>
      <c r="G5280">
        <v>9.5327044025157223E-2</v>
      </c>
    </row>
    <row r="5281" spans="1:7" x14ac:dyDescent="0.25">
      <c r="A5281">
        <v>5272</v>
      </c>
      <c r="B5281" s="21">
        <f t="shared" si="82"/>
        <v>9.059119496855346E-2</v>
      </c>
      <c r="C5281">
        <v>1.291562E-4</v>
      </c>
      <c r="E5281">
        <v>9.059119496855346E-2</v>
      </c>
      <c r="F5281">
        <v>8.9386792000000007E-2</v>
      </c>
      <c r="G5281">
        <v>8.0880503144654087E-2</v>
      </c>
    </row>
    <row r="5282" spans="1:7" x14ac:dyDescent="0.25">
      <c r="A5282">
        <v>5273</v>
      </c>
      <c r="B5282" s="21">
        <f t="shared" si="82"/>
        <v>4.3053459119496852E-2</v>
      </c>
      <c r="C5282">
        <v>1.2522689999999999E-4</v>
      </c>
      <c r="E5282">
        <v>4.3053459119496852E-2</v>
      </c>
      <c r="F5282">
        <v>4.3103773999999997E-2</v>
      </c>
      <c r="G5282">
        <v>3.0699685534591195E-2</v>
      </c>
    </row>
    <row r="5283" spans="1:7" x14ac:dyDescent="0.25">
      <c r="A5283">
        <v>5274</v>
      </c>
      <c r="B5283" s="21">
        <f t="shared" si="82"/>
        <v>2.8074842767295598E-2</v>
      </c>
      <c r="C5283">
        <v>1.242867E-4</v>
      </c>
      <c r="E5283">
        <v>2.8074842767295598E-2</v>
      </c>
      <c r="F5283">
        <v>2.8492138E-2</v>
      </c>
      <c r="G5283">
        <v>1.68937106918239E-2</v>
      </c>
    </row>
    <row r="5284" spans="1:7" x14ac:dyDescent="0.25">
      <c r="A5284">
        <v>5275</v>
      </c>
      <c r="B5284" s="21">
        <f t="shared" si="82"/>
        <v>1.0257861635220126E-4</v>
      </c>
      <c r="C5284">
        <v>1.2975009999999999E-4</v>
      </c>
      <c r="E5284">
        <v>1.0257861635220126E-4</v>
      </c>
      <c r="F5284" s="22">
        <v>5.1289299999999997E-5</v>
      </c>
      <c r="G5284">
        <v>0</v>
      </c>
    </row>
    <row r="5285" spans="1:7" x14ac:dyDescent="0.25">
      <c r="A5285">
        <v>5276</v>
      </c>
      <c r="B5285" s="21">
        <f t="shared" si="82"/>
        <v>0</v>
      </c>
      <c r="C5285">
        <v>1.3751939999999998E-4</v>
      </c>
      <c r="E5285">
        <v>0</v>
      </c>
      <c r="F5285">
        <v>0</v>
      </c>
      <c r="G5285">
        <v>0</v>
      </c>
    </row>
    <row r="5286" spans="1:7" x14ac:dyDescent="0.25">
      <c r="A5286">
        <v>5277</v>
      </c>
      <c r="B5286" s="21">
        <f t="shared" si="82"/>
        <v>0</v>
      </c>
      <c r="C5286">
        <v>1.3676389999999999E-4</v>
      </c>
      <c r="E5286">
        <v>0</v>
      </c>
      <c r="F5286">
        <v>0</v>
      </c>
      <c r="G5286">
        <v>0</v>
      </c>
    </row>
    <row r="5287" spans="1:7" x14ac:dyDescent="0.25">
      <c r="A5287">
        <v>5278</v>
      </c>
      <c r="B5287" s="21">
        <f t="shared" si="82"/>
        <v>0</v>
      </c>
      <c r="C5287">
        <v>1.1849500000000001E-4</v>
      </c>
      <c r="E5287">
        <v>0</v>
      </c>
      <c r="F5287">
        <v>0</v>
      </c>
      <c r="G5287">
        <v>0</v>
      </c>
    </row>
    <row r="5288" spans="1:7" x14ac:dyDescent="0.25">
      <c r="A5288">
        <v>5279</v>
      </c>
      <c r="B5288" s="21">
        <f t="shared" si="82"/>
        <v>0</v>
      </c>
      <c r="C5288">
        <v>9.4540100000000006E-5</v>
      </c>
      <c r="E5288">
        <v>0</v>
      </c>
      <c r="F5288">
        <v>0</v>
      </c>
      <c r="G5288">
        <v>0</v>
      </c>
    </row>
    <row r="5289" spans="1:7" x14ac:dyDescent="0.25">
      <c r="A5289">
        <v>5280</v>
      </c>
      <c r="B5289" s="21">
        <f t="shared" si="82"/>
        <v>0</v>
      </c>
      <c r="C5289">
        <v>7.6510099999999991E-5</v>
      </c>
      <c r="E5289">
        <v>0</v>
      </c>
      <c r="F5289">
        <v>0</v>
      </c>
      <c r="G5289">
        <v>0</v>
      </c>
    </row>
    <row r="5290" spans="1:7" x14ac:dyDescent="0.25">
      <c r="A5290">
        <v>5281</v>
      </c>
      <c r="B5290" s="21">
        <f t="shared" si="82"/>
        <v>0</v>
      </c>
      <c r="C5290">
        <v>6.6457099999999998E-5</v>
      </c>
      <c r="E5290">
        <v>0</v>
      </c>
      <c r="F5290">
        <v>0</v>
      </c>
      <c r="G5290">
        <v>0</v>
      </c>
    </row>
    <row r="5291" spans="1:7" x14ac:dyDescent="0.25">
      <c r="A5291">
        <v>5282</v>
      </c>
      <c r="B5291" s="21">
        <f t="shared" si="82"/>
        <v>0</v>
      </c>
      <c r="C5291">
        <v>6.1026699999999996E-5</v>
      </c>
      <c r="E5291">
        <v>0</v>
      </c>
      <c r="F5291">
        <v>0</v>
      </c>
      <c r="G5291">
        <v>0</v>
      </c>
    </row>
    <row r="5292" spans="1:7" x14ac:dyDescent="0.25">
      <c r="A5292">
        <v>5283</v>
      </c>
      <c r="B5292" s="21">
        <f t="shared" si="82"/>
        <v>0</v>
      </c>
      <c r="C5292">
        <v>5.86365E-5</v>
      </c>
      <c r="E5292">
        <v>0</v>
      </c>
      <c r="F5292">
        <v>0</v>
      </c>
      <c r="G5292">
        <v>0</v>
      </c>
    </row>
    <row r="5293" spans="1:7" x14ac:dyDescent="0.25">
      <c r="A5293">
        <v>5284</v>
      </c>
      <c r="B5293" s="21">
        <f t="shared" si="82"/>
        <v>0</v>
      </c>
      <c r="C5293">
        <v>5.8956999999999998E-5</v>
      </c>
      <c r="E5293">
        <v>0</v>
      </c>
      <c r="F5293">
        <v>0</v>
      </c>
      <c r="G5293">
        <v>0</v>
      </c>
    </row>
    <row r="5294" spans="1:7" x14ac:dyDescent="0.25">
      <c r="A5294">
        <v>5285</v>
      </c>
      <c r="B5294" s="21">
        <f t="shared" si="82"/>
        <v>0</v>
      </c>
      <c r="C5294">
        <v>6.4998299999999997E-5</v>
      </c>
      <c r="E5294">
        <v>0</v>
      </c>
      <c r="F5294">
        <v>0</v>
      </c>
      <c r="G5294">
        <v>0</v>
      </c>
    </row>
    <row r="5295" spans="1:7" x14ac:dyDescent="0.25">
      <c r="A5295">
        <v>5286</v>
      </c>
      <c r="B5295" s="21">
        <f t="shared" si="82"/>
        <v>2.2327044025157231E-2</v>
      </c>
      <c r="C5295">
        <v>7.6856699999999992E-5</v>
      </c>
      <c r="E5295">
        <v>2.2327044025157231E-2</v>
      </c>
      <c r="F5295">
        <v>2.352044E-2</v>
      </c>
      <c r="G5295">
        <v>1.3939937106918239E-2</v>
      </c>
    </row>
    <row r="5296" spans="1:7" x14ac:dyDescent="0.25">
      <c r="A5296">
        <v>5287</v>
      </c>
      <c r="B5296" s="21">
        <f t="shared" si="82"/>
        <v>4.0811320754716982E-2</v>
      </c>
      <c r="C5296">
        <v>8.8979099999999997E-5</v>
      </c>
      <c r="E5296">
        <v>4.0811320754716982E-2</v>
      </c>
      <c r="F5296">
        <v>4.1034591000000002E-2</v>
      </c>
      <c r="G5296">
        <v>2.8020754716981129E-2</v>
      </c>
    </row>
    <row r="5297" spans="1:7" x14ac:dyDescent="0.25">
      <c r="A5297">
        <v>5288</v>
      </c>
      <c r="B5297" s="21">
        <f t="shared" si="82"/>
        <v>0.13342452830188681</v>
      </c>
      <c r="C5297">
        <v>1.084231E-4</v>
      </c>
      <c r="E5297">
        <v>0.13342452830188681</v>
      </c>
      <c r="F5297">
        <v>0.13151257899999999</v>
      </c>
      <c r="G5297">
        <v>0.1300314465408805</v>
      </c>
    </row>
    <row r="5298" spans="1:7" x14ac:dyDescent="0.25">
      <c r="A5298">
        <v>5289</v>
      </c>
      <c r="B5298" s="21">
        <f t="shared" si="82"/>
        <v>0.15520125786163522</v>
      </c>
      <c r="C5298">
        <v>1.200627E-4</v>
      </c>
      <c r="E5298">
        <v>0.15520125786163522</v>
      </c>
      <c r="F5298">
        <v>0.14940880500000001</v>
      </c>
      <c r="G5298">
        <v>0.14853144654088049</v>
      </c>
    </row>
    <row r="5299" spans="1:7" x14ac:dyDescent="0.25">
      <c r="A5299">
        <v>5290</v>
      </c>
      <c r="B5299" s="21">
        <f t="shared" si="82"/>
        <v>0.48732704402515725</v>
      </c>
      <c r="C5299">
        <v>1.294066E-4</v>
      </c>
      <c r="E5299">
        <v>0.48732704402515725</v>
      </c>
      <c r="F5299">
        <v>0.37897798700000002</v>
      </c>
      <c r="G5299">
        <v>0.53977987421383644</v>
      </c>
    </row>
    <row r="5300" spans="1:7" x14ac:dyDescent="0.25">
      <c r="A5300">
        <v>5291</v>
      </c>
      <c r="B5300" s="21">
        <f t="shared" si="82"/>
        <v>0.45896226415094338</v>
      </c>
      <c r="C5300">
        <v>1.298657E-4</v>
      </c>
      <c r="E5300">
        <v>0.45896226415094338</v>
      </c>
      <c r="F5300">
        <v>0.36867924499999999</v>
      </c>
      <c r="G5300">
        <v>0.46943396226415091</v>
      </c>
    </row>
    <row r="5301" spans="1:7" x14ac:dyDescent="0.25">
      <c r="A5301">
        <v>5292</v>
      </c>
      <c r="B5301" s="21">
        <f t="shared" si="82"/>
        <v>0.40273584905660381</v>
      </c>
      <c r="C5301">
        <v>1.2621180000000002E-4</v>
      </c>
      <c r="E5301">
        <v>0.40273584905660381</v>
      </c>
      <c r="F5301">
        <v>0.33756289299999997</v>
      </c>
      <c r="G5301">
        <v>0.40223270440251568</v>
      </c>
    </row>
    <row r="5302" spans="1:7" x14ac:dyDescent="0.25">
      <c r="A5302">
        <v>5293</v>
      </c>
      <c r="B5302" s="21">
        <f t="shared" si="82"/>
        <v>0.28917924528301886</v>
      </c>
      <c r="C5302">
        <v>1.204841E-4</v>
      </c>
      <c r="E5302">
        <v>0.28917924528301886</v>
      </c>
      <c r="F5302">
        <v>0.25477987400000002</v>
      </c>
      <c r="G5302">
        <v>0.28943396226415091</v>
      </c>
    </row>
    <row r="5303" spans="1:7" x14ac:dyDescent="0.25">
      <c r="A5303">
        <v>5294</v>
      </c>
      <c r="B5303" s="21">
        <f t="shared" si="82"/>
        <v>0.14729559748427673</v>
      </c>
      <c r="C5303">
        <v>1.1235149999999999E-4</v>
      </c>
      <c r="E5303">
        <v>0.14729559748427673</v>
      </c>
      <c r="F5303">
        <v>0.14212264199999999</v>
      </c>
      <c r="G5303">
        <v>0.14334276729559747</v>
      </c>
    </row>
    <row r="5304" spans="1:7" x14ac:dyDescent="0.25">
      <c r="A5304">
        <v>5295</v>
      </c>
      <c r="B5304" s="21">
        <f t="shared" si="82"/>
        <v>0.14322327044025157</v>
      </c>
      <c r="C5304">
        <v>1.0668199999999999E-4</v>
      </c>
      <c r="E5304">
        <v>0.14322327044025157</v>
      </c>
      <c r="F5304">
        <v>0.13838993699999999</v>
      </c>
      <c r="G5304">
        <v>0.13642452830188678</v>
      </c>
    </row>
    <row r="5305" spans="1:7" x14ac:dyDescent="0.25">
      <c r="A5305">
        <v>5296</v>
      </c>
      <c r="B5305" s="21">
        <f t="shared" si="82"/>
        <v>0.1160188679245283</v>
      </c>
      <c r="C5305">
        <v>1.0649030000000001E-4</v>
      </c>
      <c r="E5305">
        <v>0.1160188679245283</v>
      </c>
      <c r="F5305">
        <v>0.113575472</v>
      </c>
      <c r="G5305">
        <v>0.10730503144654088</v>
      </c>
    </row>
    <row r="5306" spans="1:7" x14ac:dyDescent="0.25">
      <c r="A5306">
        <v>5297</v>
      </c>
      <c r="B5306" s="21">
        <f t="shared" si="82"/>
        <v>5.6106918238993705E-2</v>
      </c>
      <c r="C5306">
        <v>1.06301E-4</v>
      </c>
      <c r="E5306">
        <v>5.6106918238993705E-2</v>
      </c>
      <c r="F5306">
        <v>5.6397798999999998E-2</v>
      </c>
      <c r="G5306">
        <v>4.5072327044025161E-2</v>
      </c>
    </row>
    <row r="5307" spans="1:7" x14ac:dyDescent="0.25">
      <c r="A5307">
        <v>5298</v>
      </c>
      <c r="B5307" s="21">
        <f t="shared" si="82"/>
        <v>3.1679245283018867E-2</v>
      </c>
      <c r="C5307">
        <v>1.090671E-4</v>
      </c>
      <c r="E5307">
        <v>3.1679245283018867E-2</v>
      </c>
      <c r="F5307">
        <v>3.2625785999999997E-2</v>
      </c>
      <c r="G5307">
        <v>2.1231132075471698E-2</v>
      </c>
    </row>
    <row r="5308" spans="1:7" x14ac:dyDescent="0.25">
      <c r="A5308">
        <v>5299</v>
      </c>
      <c r="B5308" s="21">
        <f t="shared" si="82"/>
        <v>8.9842767295597486E-5</v>
      </c>
      <c r="C5308">
        <v>1.2003980000000001E-4</v>
      </c>
      <c r="E5308">
        <v>8.9842767295597486E-5</v>
      </c>
      <c r="F5308" s="22">
        <v>4.49214E-5</v>
      </c>
      <c r="G5308">
        <v>0</v>
      </c>
    </row>
    <row r="5309" spans="1:7" x14ac:dyDescent="0.25">
      <c r="A5309">
        <v>5300</v>
      </c>
      <c r="B5309" s="21">
        <f t="shared" si="82"/>
        <v>0</v>
      </c>
      <c r="C5309">
        <v>1.3269829999999999E-4</v>
      </c>
      <c r="E5309">
        <v>0</v>
      </c>
      <c r="F5309">
        <v>0</v>
      </c>
      <c r="G5309">
        <v>0</v>
      </c>
    </row>
    <row r="5310" spans="1:7" x14ac:dyDescent="0.25">
      <c r="A5310">
        <v>5301</v>
      </c>
      <c r="B5310" s="21">
        <f t="shared" si="82"/>
        <v>0</v>
      </c>
      <c r="C5310">
        <v>1.2933070000000001E-4</v>
      </c>
      <c r="E5310">
        <v>0</v>
      </c>
      <c r="F5310">
        <v>0</v>
      </c>
      <c r="G5310">
        <v>0</v>
      </c>
    </row>
    <row r="5311" spans="1:7" x14ac:dyDescent="0.25">
      <c r="A5311">
        <v>5302</v>
      </c>
      <c r="B5311" s="21">
        <f t="shared" si="82"/>
        <v>0</v>
      </c>
      <c r="C5311">
        <v>1.09168E-4</v>
      </c>
      <c r="E5311">
        <v>0</v>
      </c>
      <c r="F5311">
        <v>0</v>
      </c>
      <c r="G5311">
        <v>0</v>
      </c>
    </row>
    <row r="5312" spans="1:7" x14ac:dyDescent="0.25">
      <c r="A5312">
        <v>5303</v>
      </c>
      <c r="B5312" s="21">
        <f t="shared" si="82"/>
        <v>0</v>
      </c>
      <c r="C5312">
        <v>8.4919699999999999E-5</v>
      </c>
      <c r="E5312">
        <v>0</v>
      </c>
      <c r="F5312">
        <v>0</v>
      </c>
      <c r="G5312">
        <v>0</v>
      </c>
    </row>
    <row r="5313" spans="1:7" x14ac:dyDescent="0.25">
      <c r="A5313">
        <v>5304</v>
      </c>
      <c r="B5313" s="21">
        <f t="shared" si="82"/>
        <v>0</v>
      </c>
      <c r="C5313">
        <v>7.2790099999999993E-5</v>
      </c>
      <c r="E5313">
        <v>0</v>
      </c>
      <c r="F5313">
        <v>0</v>
      </c>
      <c r="G5313">
        <v>0</v>
      </c>
    </row>
    <row r="5314" spans="1:7" x14ac:dyDescent="0.25">
      <c r="A5314">
        <v>5305</v>
      </c>
      <c r="B5314" s="21">
        <f t="shared" si="82"/>
        <v>0</v>
      </c>
      <c r="C5314">
        <v>6.3003799999999995E-5</v>
      </c>
      <c r="E5314">
        <v>0</v>
      </c>
      <c r="F5314">
        <v>0</v>
      </c>
      <c r="G5314">
        <v>0</v>
      </c>
    </row>
    <row r="5315" spans="1:7" x14ac:dyDescent="0.25">
      <c r="A5315">
        <v>5306</v>
      </c>
      <c r="B5315" s="21">
        <f t="shared" si="82"/>
        <v>0</v>
      </c>
      <c r="C5315">
        <v>5.8989600000000002E-5</v>
      </c>
      <c r="E5315">
        <v>0</v>
      </c>
      <c r="F5315">
        <v>0</v>
      </c>
      <c r="G5315">
        <v>0</v>
      </c>
    </row>
    <row r="5316" spans="1:7" x14ac:dyDescent="0.25">
      <c r="A5316">
        <v>5307</v>
      </c>
      <c r="B5316" s="21">
        <f t="shared" si="82"/>
        <v>0</v>
      </c>
      <c r="C5316">
        <v>5.8190499999999998E-5</v>
      </c>
      <c r="E5316">
        <v>0</v>
      </c>
      <c r="F5316">
        <v>0</v>
      </c>
      <c r="G5316">
        <v>0</v>
      </c>
    </row>
    <row r="5317" spans="1:7" x14ac:dyDescent="0.25">
      <c r="A5317">
        <v>5308</v>
      </c>
      <c r="B5317" s="21">
        <f t="shared" si="82"/>
        <v>0</v>
      </c>
      <c r="C5317">
        <v>6.2863500000000006E-5</v>
      </c>
      <c r="E5317">
        <v>0</v>
      </c>
      <c r="F5317">
        <v>0</v>
      </c>
      <c r="G5317">
        <v>0</v>
      </c>
    </row>
    <row r="5318" spans="1:7" x14ac:dyDescent="0.25">
      <c r="A5318">
        <v>5309</v>
      </c>
      <c r="B5318" s="21">
        <f t="shared" ref="B5318:B5381" si="83">IF(rodzaj=$E$6,E5318,IF(rodzaj=$F$6,F5318,G5318))</f>
        <v>0</v>
      </c>
      <c r="C5318">
        <v>7.3017300000000003E-5</v>
      </c>
      <c r="E5318">
        <v>0</v>
      </c>
      <c r="F5318">
        <v>0</v>
      </c>
      <c r="G5318">
        <v>0</v>
      </c>
    </row>
    <row r="5319" spans="1:7" x14ac:dyDescent="0.25">
      <c r="A5319">
        <v>5310</v>
      </c>
      <c r="B5319" s="21">
        <f t="shared" si="83"/>
        <v>1.8936792452830187E-2</v>
      </c>
      <c r="C5319">
        <v>8.8473299999999999E-5</v>
      </c>
      <c r="E5319">
        <v>1.8936792452830187E-2</v>
      </c>
      <c r="F5319">
        <v>1.9298742000000001E-2</v>
      </c>
      <c r="G5319">
        <v>9.070754716981131E-3</v>
      </c>
    </row>
    <row r="5320" spans="1:7" x14ac:dyDescent="0.25">
      <c r="A5320">
        <v>5311</v>
      </c>
      <c r="B5320" s="21">
        <f t="shared" si="83"/>
        <v>0.13837735849056604</v>
      </c>
      <c r="C5320">
        <v>1.049213E-4</v>
      </c>
      <c r="E5320">
        <v>0.13837735849056604</v>
      </c>
      <c r="F5320">
        <v>0.16408805000000001</v>
      </c>
      <c r="G5320">
        <v>0.23358490566037735</v>
      </c>
    </row>
    <row r="5321" spans="1:7" x14ac:dyDescent="0.25">
      <c r="A5321">
        <v>5312</v>
      </c>
      <c r="B5321" s="21">
        <f t="shared" si="83"/>
        <v>0.33603773584905655</v>
      </c>
      <c r="C5321">
        <v>1.154475E-4</v>
      </c>
      <c r="E5321">
        <v>0.33603773584905655</v>
      </c>
      <c r="F5321">
        <v>0.31905660400000002</v>
      </c>
      <c r="G5321">
        <v>0.55484276729559756</v>
      </c>
    </row>
    <row r="5322" spans="1:7" x14ac:dyDescent="0.25">
      <c r="A5322">
        <v>5313</v>
      </c>
      <c r="B5322" s="21">
        <f t="shared" si="83"/>
        <v>0.44113207547169808</v>
      </c>
      <c r="C5322">
        <v>1.2028910000000001E-4</v>
      </c>
      <c r="E5322">
        <v>0.44113207547169808</v>
      </c>
      <c r="F5322">
        <v>0.34551886799999998</v>
      </c>
      <c r="G5322">
        <v>0.56430817610062889</v>
      </c>
    </row>
    <row r="5323" spans="1:7" x14ac:dyDescent="0.25">
      <c r="A5323">
        <v>5314</v>
      </c>
      <c r="B5323" s="21">
        <f t="shared" si="83"/>
        <v>0.28914465408805035</v>
      </c>
      <c r="C5323">
        <v>1.1946769999999999E-4</v>
      </c>
      <c r="E5323">
        <v>0.28914465408805035</v>
      </c>
      <c r="F5323">
        <v>0.25517295600000001</v>
      </c>
      <c r="G5323">
        <v>0.29849056603773588</v>
      </c>
    </row>
    <row r="5324" spans="1:7" x14ac:dyDescent="0.25">
      <c r="A5324">
        <v>5315</v>
      </c>
      <c r="B5324" s="21">
        <f t="shared" si="83"/>
        <v>0.21740880503144655</v>
      </c>
      <c r="C5324">
        <v>1.200788E-4</v>
      </c>
      <c r="E5324">
        <v>0.21740880503144655</v>
      </c>
      <c r="F5324">
        <v>0.20499999999999999</v>
      </c>
      <c r="G5324">
        <v>0.21490566037735848</v>
      </c>
    </row>
    <row r="5325" spans="1:7" x14ac:dyDescent="0.25">
      <c r="A5325">
        <v>5316</v>
      </c>
      <c r="B5325" s="21">
        <f t="shared" si="83"/>
        <v>0.21429874213836478</v>
      </c>
      <c r="C5325">
        <v>1.198514E-4</v>
      </c>
      <c r="E5325">
        <v>0.21429874213836478</v>
      </c>
      <c r="F5325">
        <v>0.20234276700000001</v>
      </c>
      <c r="G5325">
        <v>0.21289622641509434</v>
      </c>
    </row>
    <row r="5326" spans="1:7" x14ac:dyDescent="0.25">
      <c r="A5326">
        <v>5317</v>
      </c>
      <c r="B5326" s="21">
        <f t="shared" si="83"/>
        <v>0.49452830188679242</v>
      </c>
      <c r="C5326">
        <v>1.181335E-4</v>
      </c>
      <c r="E5326">
        <v>0.49452830188679242</v>
      </c>
      <c r="F5326">
        <v>0.392201258</v>
      </c>
      <c r="G5326">
        <v>0.49968553459119497</v>
      </c>
    </row>
    <row r="5327" spans="1:7" x14ac:dyDescent="0.25">
      <c r="A5327">
        <v>5318</v>
      </c>
      <c r="B5327" s="21">
        <f t="shared" si="83"/>
        <v>0.49091194968553459</v>
      </c>
      <c r="C5327">
        <v>1.1671E-4</v>
      </c>
      <c r="E5327">
        <v>0.49091194968553459</v>
      </c>
      <c r="F5327">
        <v>0.38223270399999998</v>
      </c>
      <c r="G5327">
        <v>0.52455974842767294</v>
      </c>
    </row>
    <row r="5328" spans="1:7" x14ac:dyDescent="0.25">
      <c r="A5328">
        <v>5319</v>
      </c>
      <c r="B5328" s="21">
        <f t="shared" si="83"/>
        <v>0.54877358490566031</v>
      </c>
      <c r="C5328">
        <v>1.1831170000000001E-4</v>
      </c>
      <c r="E5328">
        <v>0.54877358490566031</v>
      </c>
      <c r="F5328">
        <v>0.40166666699999998</v>
      </c>
      <c r="G5328">
        <v>0.67770440251572328</v>
      </c>
    </row>
    <row r="5329" spans="1:7" x14ac:dyDescent="0.25">
      <c r="A5329">
        <v>5320</v>
      </c>
      <c r="B5329" s="21">
        <f t="shared" si="83"/>
        <v>0.44748427672955976</v>
      </c>
      <c r="C5329">
        <v>1.2109850000000001E-4</v>
      </c>
      <c r="E5329">
        <v>0.44748427672955976</v>
      </c>
      <c r="F5329">
        <v>0.369449686</v>
      </c>
      <c r="G5329">
        <v>0.69993710691823907</v>
      </c>
    </row>
    <row r="5330" spans="1:7" x14ac:dyDescent="0.25">
      <c r="A5330">
        <v>5321</v>
      </c>
      <c r="B5330" s="21">
        <f t="shared" si="83"/>
        <v>0.25005345911949683</v>
      </c>
      <c r="C5330">
        <v>1.255688E-4</v>
      </c>
      <c r="E5330">
        <v>0.25005345911949683</v>
      </c>
      <c r="F5330">
        <v>0.29007861600000001</v>
      </c>
      <c r="G5330">
        <v>0.54666666666666675</v>
      </c>
    </row>
    <row r="5331" spans="1:7" x14ac:dyDescent="0.25">
      <c r="A5331">
        <v>5322</v>
      </c>
      <c r="B5331" s="21">
        <f t="shared" si="83"/>
        <v>8.3845911949685534E-2</v>
      </c>
      <c r="C5331">
        <v>1.276061E-4</v>
      </c>
      <c r="E5331">
        <v>8.3845911949685534E-2</v>
      </c>
      <c r="F5331">
        <v>0.132050314</v>
      </c>
      <c r="G5331">
        <v>0.22113836477987422</v>
      </c>
    </row>
    <row r="5332" spans="1:7" x14ac:dyDescent="0.25">
      <c r="A5332">
        <v>5323</v>
      </c>
      <c r="B5332" s="21">
        <f t="shared" si="83"/>
        <v>1.4934276729559747E-2</v>
      </c>
      <c r="C5332">
        <v>1.328464E-4</v>
      </c>
      <c r="E5332">
        <v>1.4934276729559747E-2</v>
      </c>
      <c r="F5332">
        <v>3.2180818E-2</v>
      </c>
      <c r="G5332">
        <v>6.1358490566037739E-2</v>
      </c>
    </row>
    <row r="5333" spans="1:7" x14ac:dyDescent="0.25">
      <c r="A5333">
        <v>5324</v>
      </c>
      <c r="B5333" s="21">
        <f t="shared" si="83"/>
        <v>0</v>
      </c>
      <c r="C5333">
        <v>1.4213019999999998E-4</v>
      </c>
      <c r="E5333">
        <v>0</v>
      </c>
      <c r="F5333">
        <v>0</v>
      </c>
      <c r="G5333">
        <v>0</v>
      </c>
    </row>
    <row r="5334" spans="1:7" x14ac:dyDescent="0.25">
      <c r="A5334">
        <v>5325</v>
      </c>
      <c r="B5334" s="21">
        <f t="shared" si="83"/>
        <v>0</v>
      </c>
      <c r="C5334">
        <v>1.4301260000000002E-4</v>
      </c>
      <c r="E5334">
        <v>0</v>
      </c>
      <c r="F5334">
        <v>0</v>
      </c>
      <c r="G5334">
        <v>0</v>
      </c>
    </row>
    <row r="5335" spans="1:7" x14ac:dyDescent="0.25">
      <c r="A5335">
        <v>5326</v>
      </c>
      <c r="B5335" s="21">
        <f t="shared" si="83"/>
        <v>0</v>
      </c>
      <c r="C5335">
        <v>1.191099E-4</v>
      </c>
      <c r="E5335">
        <v>0</v>
      </c>
      <c r="F5335">
        <v>0</v>
      </c>
      <c r="G5335">
        <v>0</v>
      </c>
    </row>
    <row r="5336" spans="1:7" x14ac:dyDescent="0.25">
      <c r="A5336">
        <v>5327</v>
      </c>
      <c r="B5336" s="21">
        <f t="shared" si="83"/>
        <v>0</v>
      </c>
      <c r="C5336">
        <v>9.2964699999999994E-5</v>
      </c>
      <c r="E5336">
        <v>0</v>
      </c>
      <c r="F5336">
        <v>0</v>
      </c>
      <c r="G5336">
        <v>0</v>
      </c>
    </row>
    <row r="5337" spans="1:7" x14ac:dyDescent="0.25">
      <c r="A5337">
        <v>5328</v>
      </c>
      <c r="B5337" s="21">
        <f t="shared" si="83"/>
        <v>0</v>
      </c>
      <c r="C5337">
        <v>7.3407399999999998E-5</v>
      </c>
      <c r="E5337">
        <v>0</v>
      </c>
      <c r="F5337">
        <v>0</v>
      </c>
      <c r="G5337">
        <v>0</v>
      </c>
    </row>
    <row r="5338" spans="1:7" x14ac:dyDescent="0.25">
      <c r="A5338">
        <v>5329</v>
      </c>
      <c r="B5338" s="21">
        <f t="shared" si="83"/>
        <v>0</v>
      </c>
      <c r="C5338">
        <v>6.3486900000000004E-5</v>
      </c>
      <c r="E5338">
        <v>0</v>
      </c>
      <c r="F5338">
        <v>0</v>
      </c>
      <c r="G5338">
        <v>0</v>
      </c>
    </row>
    <row r="5339" spans="1:7" x14ac:dyDescent="0.25">
      <c r="A5339">
        <v>5330</v>
      </c>
      <c r="B5339" s="21">
        <f t="shared" si="83"/>
        <v>0</v>
      </c>
      <c r="C5339">
        <v>5.9017400000000002E-5</v>
      </c>
      <c r="E5339">
        <v>0</v>
      </c>
      <c r="F5339">
        <v>0</v>
      </c>
      <c r="G5339">
        <v>0</v>
      </c>
    </row>
    <row r="5340" spans="1:7" x14ac:dyDescent="0.25">
      <c r="A5340">
        <v>5331</v>
      </c>
      <c r="B5340" s="21">
        <f t="shared" si="83"/>
        <v>0</v>
      </c>
      <c r="C5340">
        <v>5.7929000000000001E-5</v>
      </c>
      <c r="E5340">
        <v>0</v>
      </c>
      <c r="F5340">
        <v>0</v>
      </c>
      <c r="G5340">
        <v>0</v>
      </c>
    </row>
    <row r="5341" spans="1:7" x14ac:dyDescent="0.25">
      <c r="A5341">
        <v>5332</v>
      </c>
      <c r="B5341" s="21">
        <f t="shared" si="83"/>
        <v>0</v>
      </c>
      <c r="C5341">
        <v>6.2087600000000005E-5</v>
      </c>
      <c r="E5341">
        <v>0</v>
      </c>
      <c r="F5341">
        <v>0</v>
      </c>
      <c r="G5341">
        <v>0</v>
      </c>
    </row>
    <row r="5342" spans="1:7" x14ac:dyDescent="0.25">
      <c r="A5342">
        <v>5333</v>
      </c>
      <c r="B5342" s="21">
        <f t="shared" si="83"/>
        <v>0</v>
      </c>
      <c r="C5342">
        <v>7.3731299999999997E-5</v>
      </c>
      <c r="E5342">
        <v>0</v>
      </c>
      <c r="F5342">
        <v>0</v>
      </c>
      <c r="G5342">
        <v>0</v>
      </c>
    </row>
    <row r="5343" spans="1:7" x14ac:dyDescent="0.25">
      <c r="A5343">
        <v>5334</v>
      </c>
      <c r="B5343" s="21">
        <f t="shared" si="83"/>
        <v>5.2411949685534587E-2</v>
      </c>
      <c r="C5343">
        <v>8.818790000000001E-5</v>
      </c>
      <c r="E5343">
        <v>5.2411949685534587E-2</v>
      </c>
      <c r="F5343">
        <v>0.110323899</v>
      </c>
      <c r="G5343">
        <v>0.20637421383647797</v>
      </c>
    </row>
    <row r="5344" spans="1:7" x14ac:dyDescent="0.25">
      <c r="A5344">
        <v>5335</v>
      </c>
      <c r="B5344" s="21">
        <f t="shared" si="83"/>
        <v>0.17716352201257862</v>
      </c>
      <c r="C5344">
        <v>1.03905E-4</v>
      </c>
      <c r="E5344">
        <v>0.17716352201257862</v>
      </c>
      <c r="F5344">
        <v>0.23402515700000001</v>
      </c>
      <c r="G5344">
        <v>0.42251572327044024</v>
      </c>
    </row>
    <row r="5345" spans="1:7" x14ac:dyDescent="0.25">
      <c r="A5345">
        <v>5336</v>
      </c>
      <c r="B5345" s="21">
        <f t="shared" si="83"/>
        <v>0.13695911949685532</v>
      </c>
      <c r="C5345">
        <v>1.1289370000000001E-4</v>
      </c>
      <c r="E5345">
        <v>0.13695911949685532</v>
      </c>
      <c r="F5345">
        <v>0.13490723299999999</v>
      </c>
      <c r="G5345">
        <v>0.13358805031446541</v>
      </c>
    </row>
    <row r="5346" spans="1:7" x14ac:dyDescent="0.25">
      <c r="A5346">
        <v>5337</v>
      </c>
      <c r="B5346" s="21">
        <f t="shared" si="83"/>
        <v>0.32330188679245281</v>
      </c>
      <c r="C5346">
        <v>1.155627E-4</v>
      </c>
      <c r="E5346">
        <v>0.32330188679245281</v>
      </c>
      <c r="F5346">
        <v>0.27455974799999999</v>
      </c>
      <c r="G5346">
        <v>0.38116352201257858</v>
      </c>
    </row>
    <row r="5347" spans="1:7" x14ac:dyDescent="0.25">
      <c r="A5347">
        <v>5338</v>
      </c>
      <c r="B5347" s="21">
        <f t="shared" si="83"/>
        <v>0.23607232704402517</v>
      </c>
      <c r="C5347">
        <v>1.1391609999999999E-4</v>
      </c>
      <c r="E5347">
        <v>0.23607232704402517</v>
      </c>
      <c r="F5347">
        <v>0.22012578599999999</v>
      </c>
      <c r="G5347">
        <v>0.23335849056603775</v>
      </c>
    </row>
    <row r="5348" spans="1:7" x14ac:dyDescent="0.25">
      <c r="A5348">
        <v>5339</v>
      </c>
      <c r="B5348" s="21">
        <f t="shared" si="83"/>
        <v>0.14795283018867925</v>
      </c>
      <c r="C5348">
        <v>1.164129E-4</v>
      </c>
      <c r="E5348">
        <v>0.14795283018867925</v>
      </c>
      <c r="F5348">
        <v>0.14288522000000001</v>
      </c>
      <c r="G5348">
        <v>0.14512893081761005</v>
      </c>
    </row>
    <row r="5349" spans="1:7" x14ac:dyDescent="0.25">
      <c r="A5349">
        <v>5340</v>
      </c>
      <c r="B5349" s="21">
        <f t="shared" si="83"/>
        <v>0.10205660377358491</v>
      </c>
      <c r="C5349">
        <v>1.1459199999999999E-4</v>
      </c>
      <c r="E5349">
        <v>0.10205660377358491</v>
      </c>
      <c r="F5349">
        <v>0.10010377400000001</v>
      </c>
      <c r="G5349">
        <v>0.10100943396226414</v>
      </c>
    </row>
    <row r="5350" spans="1:7" x14ac:dyDescent="0.25">
      <c r="A5350">
        <v>5341</v>
      </c>
      <c r="B5350" s="21">
        <f t="shared" si="83"/>
        <v>0.10609748427672956</v>
      </c>
      <c r="C5350">
        <v>1.151152E-4</v>
      </c>
      <c r="E5350">
        <v>0.10609748427672956</v>
      </c>
      <c r="F5350">
        <v>0.10392610100000001</v>
      </c>
      <c r="G5350">
        <v>0.10438993710691823</v>
      </c>
    </row>
    <row r="5351" spans="1:7" x14ac:dyDescent="0.25">
      <c r="A5351">
        <v>5342</v>
      </c>
      <c r="B5351" s="21">
        <f t="shared" si="83"/>
        <v>7.4031446540880494E-2</v>
      </c>
      <c r="C5351">
        <v>1.145726E-4</v>
      </c>
      <c r="E5351">
        <v>7.4031446540880494E-2</v>
      </c>
      <c r="F5351">
        <v>7.3443395999999994E-2</v>
      </c>
      <c r="G5351">
        <v>7.0553459119496856E-2</v>
      </c>
    </row>
    <row r="5352" spans="1:7" x14ac:dyDescent="0.25">
      <c r="A5352">
        <v>5343</v>
      </c>
      <c r="B5352" s="21">
        <f t="shared" si="83"/>
        <v>5.8833333333333335E-2</v>
      </c>
      <c r="C5352">
        <v>1.1668010000000001E-4</v>
      </c>
      <c r="E5352">
        <v>5.8833333333333335E-2</v>
      </c>
      <c r="F5352">
        <v>5.8740566000000001E-2</v>
      </c>
      <c r="G5352">
        <v>5.2713836477987421E-2</v>
      </c>
    </row>
    <row r="5353" spans="1:7" x14ac:dyDescent="0.25">
      <c r="A5353">
        <v>5344</v>
      </c>
      <c r="B5353" s="21">
        <f t="shared" si="83"/>
        <v>4.6355345911949682E-2</v>
      </c>
      <c r="C5353">
        <v>1.185989E-4</v>
      </c>
      <c r="E5353">
        <v>4.6355345911949682E-2</v>
      </c>
      <c r="F5353">
        <v>4.6460691999999998E-2</v>
      </c>
      <c r="G5353">
        <v>3.6625786163522009E-2</v>
      </c>
    </row>
    <row r="5354" spans="1:7" x14ac:dyDescent="0.25">
      <c r="A5354">
        <v>5345</v>
      </c>
      <c r="B5354" s="21">
        <f t="shared" si="83"/>
        <v>4.5701257861635224E-2</v>
      </c>
      <c r="C5354">
        <v>1.230297E-4</v>
      </c>
      <c r="E5354">
        <v>4.5701257861635224E-2</v>
      </c>
      <c r="F5354">
        <v>4.5764151000000003E-2</v>
      </c>
      <c r="G5354">
        <v>3.2745283018867921E-2</v>
      </c>
    </row>
    <row r="5355" spans="1:7" x14ac:dyDescent="0.25">
      <c r="A5355">
        <v>5346</v>
      </c>
      <c r="B5355" s="21">
        <f t="shared" si="83"/>
        <v>2.7304402515723272E-2</v>
      </c>
      <c r="C5355">
        <v>1.2528579999999999E-4</v>
      </c>
      <c r="E5355">
        <v>2.7304402515723272E-2</v>
      </c>
      <c r="F5355">
        <v>2.7614779999999998E-2</v>
      </c>
      <c r="G5355">
        <v>1.5671383647798742E-2</v>
      </c>
    </row>
    <row r="5356" spans="1:7" x14ac:dyDescent="0.25">
      <c r="A5356">
        <v>5347</v>
      </c>
      <c r="B5356" s="21">
        <f t="shared" si="83"/>
        <v>0</v>
      </c>
      <c r="C5356">
        <v>1.3304080000000002E-4</v>
      </c>
      <c r="E5356">
        <v>0</v>
      </c>
      <c r="F5356">
        <v>0</v>
      </c>
      <c r="G5356">
        <v>0</v>
      </c>
    </row>
    <row r="5357" spans="1:7" x14ac:dyDescent="0.25">
      <c r="A5357">
        <v>5348</v>
      </c>
      <c r="B5357" s="21">
        <f t="shared" si="83"/>
        <v>0</v>
      </c>
      <c r="C5357">
        <v>1.4201180000000002E-4</v>
      </c>
      <c r="E5357">
        <v>0</v>
      </c>
      <c r="F5357">
        <v>0</v>
      </c>
      <c r="G5357">
        <v>0</v>
      </c>
    </row>
    <row r="5358" spans="1:7" x14ac:dyDescent="0.25">
      <c r="A5358">
        <v>5349</v>
      </c>
      <c r="B5358" s="21">
        <f t="shared" si="83"/>
        <v>0</v>
      </c>
      <c r="C5358">
        <v>1.4255530000000001E-4</v>
      </c>
      <c r="E5358">
        <v>0</v>
      </c>
      <c r="F5358">
        <v>0</v>
      </c>
      <c r="G5358">
        <v>0</v>
      </c>
    </row>
    <row r="5359" spans="1:7" x14ac:dyDescent="0.25">
      <c r="A5359">
        <v>5350</v>
      </c>
      <c r="B5359" s="21">
        <f t="shared" si="83"/>
        <v>0</v>
      </c>
      <c r="C5359">
        <v>1.1956139999999999E-4</v>
      </c>
      <c r="E5359">
        <v>0</v>
      </c>
      <c r="F5359">
        <v>0</v>
      </c>
      <c r="G5359">
        <v>0</v>
      </c>
    </row>
    <row r="5360" spans="1:7" x14ac:dyDescent="0.25">
      <c r="A5360">
        <v>5351</v>
      </c>
      <c r="B5360" s="21">
        <f t="shared" si="83"/>
        <v>0</v>
      </c>
      <c r="C5360">
        <v>9.3719600000000003E-5</v>
      </c>
      <c r="E5360">
        <v>0</v>
      </c>
      <c r="F5360">
        <v>0</v>
      </c>
      <c r="G5360">
        <v>0</v>
      </c>
    </row>
    <row r="5361" spans="1:7" x14ac:dyDescent="0.25">
      <c r="A5361">
        <v>5352</v>
      </c>
      <c r="B5361" s="21">
        <f t="shared" si="83"/>
        <v>0</v>
      </c>
      <c r="C5361">
        <v>7.4499500000000001E-5</v>
      </c>
      <c r="E5361">
        <v>0</v>
      </c>
      <c r="F5361">
        <v>0</v>
      </c>
      <c r="G5361">
        <v>0</v>
      </c>
    </row>
    <row r="5362" spans="1:7" x14ac:dyDescent="0.25">
      <c r="A5362">
        <v>5353</v>
      </c>
      <c r="B5362" s="21">
        <f t="shared" si="83"/>
        <v>0</v>
      </c>
      <c r="C5362">
        <v>6.5068100000000001E-5</v>
      </c>
      <c r="E5362">
        <v>0</v>
      </c>
      <c r="F5362">
        <v>0</v>
      </c>
      <c r="G5362">
        <v>0</v>
      </c>
    </row>
    <row r="5363" spans="1:7" x14ac:dyDescent="0.25">
      <c r="A5363">
        <v>5354</v>
      </c>
      <c r="B5363" s="21">
        <f t="shared" si="83"/>
        <v>0</v>
      </c>
      <c r="C5363">
        <v>5.9195199999999999E-5</v>
      </c>
      <c r="E5363">
        <v>0</v>
      </c>
      <c r="F5363">
        <v>0</v>
      </c>
      <c r="G5363">
        <v>0</v>
      </c>
    </row>
    <row r="5364" spans="1:7" x14ac:dyDescent="0.25">
      <c r="A5364">
        <v>5355</v>
      </c>
      <c r="B5364" s="21">
        <f t="shared" si="83"/>
        <v>0</v>
      </c>
      <c r="C5364">
        <v>5.9014699999999996E-5</v>
      </c>
      <c r="E5364">
        <v>0</v>
      </c>
      <c r="F5364">
        <v>0</v>
      </c>
      <c r="G5364">
        <v>0</v>
      </c>
    </row>
    <row r="5365" spans="1:7" x14ac:dyDescent="0.25">
      <c r="A5365">
        <v>5356</v>
      </c>
      <c r="B5365" s="21">
        <f t="shared" si="83"/>
        <v>0</v>
      </c>
      <c r="C5365">
        <v>6.3347800000000004E-5</v>
      </c>
      <c r="E5365">
        <v>0</v>
      </c>
      <c r="F5365">
        <v>0</v>
      </c>
      <c r="G5365">
        <v>0</v>
      </c>
    </row>
    <row r="5366" spans="1:7" x14ac:dyDescent="0.25">
      <c r="A5366">
        <v>5357</v>
      </c>
      <c r="B5366" s="21">
        <f t="shared" si="83"/>
        <v>0</v>
      </c>
      <c r="C5366">
        <v>7.3695199999999992E-5</v>
      </c>
      <c r="E5366">
        <v>0</v>
      </c>
      <c r="F5366">
        <v>0</v>
      </c>
      <c r="G5366">
        <v>0</v>
      </c>
    </row>
    <row r="5367" spans="1:7" x14ac:dyDescent="0.25">
      <c r="A5367">
        <v>5358</v>
      </c>
      <c r="B5367" s="21">
        <f t="shared" si="83"/>
        <v>1.2299999999999998E-2</v>
      </c>
      <c r="C5367">
        <v>8.8573700000000002E-5</v>
      </c>
      <c r="E5367">
        <v>1.2299999999999998E-2</v>
      </c>
      <c r="F5367">
        <v>1.1595912E-2</v>
      </c>
      <c r="G5367">
        <v>1.3424528301886794E-3</v>
      </c>
    </row>
    <row r="5368" spans="1:7" x14ac:dyDescent="0.25">
      <c r="A5368">
        <v>5359</v>
      </c>
      <c r="B5368" s="21">
        <f t="shared" si="83"/>
        <v>3.8899371069182391E-2</v>
      </c>
      <c r="C5368">
        <v>1.060432E-4</v>
      </c>
      <c r="E5368">
        <v>3.8899371069182391E-2</v>
      </c>
      <c r="F5368">
        <v>3.9022013000000001E-2</v>
      </c>
      <c r="G5368">
        <v>2.5713836477987421E-2</v>
      </c>
    </row>
    <row r="5369" spans="1:7" x14ac:dyDescent="0.25">
      <c r="A5369">
        <v>5360</v>
      </c>
      <c r="B5369" s="21">
        <f t="shared" si="83"/>
        <v>8.3522012578616356E-2</v>
      </c>
      <c r="C5369">
        <v>1.1425879999999999E-4</v>
      </c>
      <c r="E5369">
        <v>8.3522012578616356E-2</v>
      </c>
      <c r="F5369">
        <v>8.3025157000000002E-2</v>
      </c>
      <c r="G5369">
        <v>7.2292452830188675E-2</v>
      </c>
    </row>
    <row r="5370" spans="1:7" x14ac:dyDescent="0.25">
      <c r="A5370">
        <v>5361</v>
      </c>
      <c r="B5370" s="21">
        <f t="shared" si="83"/>
        <v>0.13225157232704401</v>
      </c>
      <c r="C5370">
        <v>1.156187E-4</v>
      </c>
      <c r="E5370">
        <v>0.13225157232704401</v>
      </c>
      <c r="F5370">
        <v>0.128353774</v>
      </c>
      <c r="G5370">
        <v>0.1233993710691824</v>
      </c>
    </row>
    <row r="5371" spans="1:7" x14ac:dyDescent="0.25">
      <c r="A5371">
        <v>5362</v>
      </c>
      <c r="B5371" s="21">
        <f t="shared" si="83"/>
        <v>0.62591194968553465</v>
      </c>
      <c r="C5371">
        <v>1.172862E-4</v>
      </c>
      <c r="E5371">
        <v>0.62591194968553465</v>
      </c>
      <c r="F5371">
        <v>0.45224842799999998</v>
      </c>
      <c r="G5371">
        <v>0.70886792452830183</v>
      </c>
    </row>
    <row r="5372" spans="1:7" x14ac:dyDescent="0.25">
      <c r="A5372">
        <v>5363</v>
      </c>
      <c r="B5372" s="21">
        <f t="shared" si="83"/>
        <v>0.6266037735849056</v>
      </c>
      <c r="C5372">
        <v>1.147276E-4</v>
      </c>
      <c r="E5372">
        <v>0.6266037735849056</v>
      </c>
      <c r="F5372">
        <v>0.46196540899999999</v>
      </c>
      <c r="G5372">
        <v>0.6487106918238994</v>
      </c>
    </row>
    <row r="5373" spans="1:7" x14ac:dyDescent="0.25">
      <c r="A5373">
        <v>5364</v>
      </c>
      <c r="B5373" s="21">
        <f t="shared" si="83"/>
        <v>0.11865408805031447</v>
      </c>
      <c r="C5373">
        <v>1.1661770000000001E-4</v>
      </c>
      <c r="E5373">
        <v>0.11865408805031447</v>
      </c>
      <c r="F5373">
        <v>0.115671384</v>
      </c>
      <c r="G5373">
        <v>0.11727672955974842</v>
      </c>
    </row>
    <row r="5374" spans="1:7" x14ac:dyDescent="0.25">
      <c r="A5374">
        <v>5365</v>
      </c>
      <c r="B5374" s="21">
        <f t="shared" si="83"/>
        <v>7.6701257861635216E-2</v>
      </c>
      <c r="C5374">
        <v>1.1460049999999999E-4</v>
      </c>
      <c r="E5374">
        <v>7.6701257861635216E-2</v>
      </c>
      <c r="F5374">
        <v>7.5962264000000002E-2</v>
      </c>
      <c r="G5374">
        <v>7.5179245283018864E-2</v>
      </c>
    </row>
    <row r="5375" spans="1:7" x14ac:dyDescent="0.25">
      <c r="A5375">
        <v>5366</v>
      </c>
      <c r="B5375" s="21">
        <f t="shared" si="83"/>
        <v>0.11637421383647799</v>
      </c>
      <c r="C5375">
        <v>1.133511E-4</v>
      </c>
      <c r="E5375">
        <v>0.11637421383647799</v>
      </c>
      <c r="F5375">
        <v>0.113575472</v>
      </c>
      <c r="G5375">
        <v>0.11183647798742138</v>
      </c>
    </row>
    <row r="5376" spans="1:7" x14ac:dyDescent="0.25">
      <c r="A5376">
        <v>5367</v>
      </c>
      <c r="B5376" s="21">
        <f t="shared" si="83"/>
        <v>0.13176729559748426</v>
      </c>
      <c r="C5376">
        <v>1.1638829999999999E-4</v>
      </c>
      <c r="E5376">
        <v>0.13176729559748426</v>
      </c>
      <c r="F5376">
        <v>0.12785534600000001</v>
      </c>
      <c r="G5376">
        <v>0.12383962264150944</v>
      </c>
    </row>
    <row r="5377" spans="1:7" x14ac:dyDescent="0.25">
      <c r="A5377">
        <v>5368</v>
      </c>
      <c r="B5377" s="21">
        <f t="shared" si="83"/>
        <v>0.11570125786163522</v>
      </c>
      <c r="C5377">
        <v>1.1784830000000001E-4</v>
      </c>
      <c r="E5377">
        <v>0.11570125786163522</v>
      </c>
      <c r="F5377">
        <v>0.11333333299999999</v>
      </c>
      <c r="G5377">
        <v>0.10611006289308177</v>
      </c>
    </row>
    <row r="5378" spans="1:7" x14ac:dyDescent="0.25">
      <c r="A5378">
        <v>5369</v>
      </c>
      <c r="B5378" s="21">
        <f t="shared" si="83"/>
        <v>0.16137421383647799</v>
      </c>
      <c r="C5378">
        <v>1.214444E-4</v>
      </c>
      <c r="E5378">
        <v>0.16137421383647799</v>
      </c>
      <c r="F5378">
        <v>0.174968553</v>
      </c>
      <c r="G5378">
        <v>0.23519811320754716</v>
      </c>
    </row>
    <row r="5379" spans="1:7" x14ac:dyDescent="0.25">
      <c r="A5379">
        <v>5370</v>
      </c>
      <c r="B5379" s="21">
        <f t="shared" si="83"/>
        <v>8.678930817610063E-2</v>
      </c>
      <c r="C5379">
        <v>1.2450990000000001E-4</v>
      </c>
      <c r="E5379">
        <v>8.678930817610063E-2</v>
      </c>
      <c r="F5379">
        <v>0.14877515699999999</v>
      </c>
      <c r="G5379">
        <v>0.26888364779874213</v>
      </c>
    </row>
    <row r="5380" spans="1:7" x14ac:dyDescent="0.25">
      <c r="A5380">
        <v>5371</v>
      </c>
      <c r="B5380" s="21">
        <f t="shared" si="83"/>
        <v>9.5320754716981138E-3</v>
      </c>
      <c r="C5380">
        <v>1.3263540000000001E-4</v>
      </c>
      <c r="E5380">
        <v>9.5320754716981138E-3</v>
      </c>
      <c r="F5380">
        <v>1.8240566E-2</v>
      </c>
      <c r="G5380">
        <v>3.0578616352201257E-2</v>
      </c>
    </row>
    <row r="5381" spans="1:7" x14ac:dyDescent="0.25">
      <c r="A5381">
        <v>5372</v>
      </c>
      <c r="B5381" s="21">
        <f t="shared" si="83"/>
        <v>0</v>
      </c>
      <c r="C5381">
        <v>1.4335130000000002E-4</v>
      </c>
      <c r="E5381">
        <v>0</v>
      </c>
      <c r="F5381">
        <v>0</v>
      </c>
      <c r="G5381">
        <v>0</v>
      </c>
    </row>
    <row r="5382" spans="1:7" x14ac:dyDescent="0.25">
      <c r="A5382">
        <v>5373</v>
      </c>
      <c r="B5382" s="21">
        <f t="shared" ref="B5382:B5445" si="84">IF(rodzaj=$E$6,E5382,IF(rodzaj=$F$6,F5382,G5382))</f>
        <v>0</v>
      </c>
      <c r="C5382">
        <v>1.4231849999999998E-4</v>
      </c>
      <c r="E5382">
        <v>0</v>
      </c>
      <c r="F5382">
        <v>0</v>
      </c>
      <c r="G5382">
        <v>0</v>
      </c>
    </row>
    <row r="5383" spans="1:7" x14ac:dyDescent="0.25">
      <c r="A5383">
        <v>5374</v>
      </c>
      <c r="B5383" s="21">
        <f t="shared" si="84"/>
        <v>0</v>
      </c>
      <c r="C5383">
        <v>1.1952749999999999E-4</v>
      </c>
      <c r="E5383">
        <v>0</v>
      </c>
      <c r="F5383">
        <v>0</v>
      </c>
      <c r="G5383">
        <v>0</v>
      </c>
    </row>
    <row r="5384" spans="1:7" x14ac:dyDescent="0.25">
      <c r="A5384">
        <v>5375</v>
      </c>
      <c r="B5384" s="21">
        <f t="shared" si="84"/>
        <v>0</v>
      </c>
      <c r="C5384">
        <v>9.3182399999999991E-5</v>
      </c>
      <c r="E5384">
        <v>0</v>
      </c>
      <c r="F5384">
        <v>0</v>
      </c>
      <c r="G5384">
        <v>0</v>
      </c>
    </row>
    <row r="5385" spans="1:7" x14ac:dyDescent="0.25">
      <c r="A5385">
        <v>5376</v>
      </c>
      <c r="B5385" s="21">
        <f t="shared" si="84"/>
        <v>0</v>
      </c>
      <c r="C5385">
        <v>7.47281E-5</v>
      </c>
      <c r="E5385">
        <v>0</v>
      </c>
      <c r="F5385">
        <v>0</v>
      </c>
      <c r="G5385">
        <v>0</v>
      </c>
    </row>
    <row r="5386" spans="1:7" x14ac:dyDescent="0.25">
      <c r="A5386">
        <v>5377</v>
      </c>
      <c r="B5386" s="21">
        <f t="shared" si="84"/>
        <v>0</v>
      </c>
      <c r="C5386">
        <v>6.4923899999999997E-5</v>
      </c>
      <c r="E5386">
        <v>0</v>
      </c>
      <c r="F5386">
        <v>0</v>
      </c>
      <c r="G5386">
        <v>0</v>
      </c>
    </row>
    <row r="5387" spans="1:7" x14ac:dyDescent="0.25">
      <c r="A5387">
        <v>5378</v>
      </c>
      <c r="B5387" s="21">
        <f t="shared" si="84"/>
        <v>0</v>
      </c>
      <c r="C5387">
        <v>5.95792E-5</v>
      </c>
      <c r="E5387">
        <v>0</v>
      </c>
      <c r="F5387">
        <v>0</v>
      </c>
      <c r="G5387">
        <v>0</v>
      </c>
    </row>
    <row r="5388" spans="1:7" x14ac:dyDescent="0.25">
      <c r="A5388">
        <v>5379</v>
      </c>
      <c r="B5388" s="21">
        <f t="shared" si="84"/>
        <v>0</v>
      </c>
      <c r="C5388">
        <v>5.94649E-5</v>
      </c>
      <c r="E5388">
        <v>0</v>
      </c>
      <c r="F5388">
        <v>0</v>
      </c>
      <c r="G5388">
        <v>0</v>
      </c>
    </row>
    <row r="5389" spans="1:7" x14ac:dyDescent="0.25">
      <c r="A5389">
        <v>5380</v>
      </c>
      <c r="B5389" s="21">
        <f t="shared" si="84"/>
        <v>0</v>
      </c>
      <c r="C5389">
        <v>6.4209100000000002E-5</v>
      </c>
      <c r="E5389">
        <v>0</v>
      </c>
      <c r="F5389">
        <v>0</v>
      </c>
      <c r="G5389">
        <v>0</v>
      </c>
    </row>
    <row r="5390" spans="1:7" x14ac:dyDescent="0.25">
      <c r="A5390">
        <v>5381</v>
      </c>
      <c r="B5390" s="21">
        <f t="shared" si="84"/>
        <v>0</v>
      </c>
      <c r="C5390">
        <v>7.3767600000000002E-5</v>
      </c>
      <c r="E5390">
        <v>0</v>
      </c>
      <c r="F5390">
        <v>0</v>
      </c>
      <c r="G5390">
        <v>0</v>
      </c>
    </row>
    <row r="5391" spans="1:7" x14ac:dyDescent="0.25">
      <c r="A5391">
        <v>5382</v>
      </c>
      <c r="B5391" s="21">
        <f t="shared" si="84"/>
        <v>4.6669811320754713E-2</v>
      </c>
      <c r="C5391">
        <v>8.8413399999999996E-5</v>
      </c>
      <c r="E5391">
        <v>4.6669811320754713E-2</v>
      </c>
      <c r="F5391">
        <v>7.6674528000000006E-2</v>
      </c>
      <c r="G5391">
        <v>0.11950314465408804</v>
      </c>
    </row>
    <row r="5392" spans="1:7" x14ac:dyDescent="0.25">
      <c r="A5392">
        <v>5383</v>
      </c>
      <c r="B5392" s="21">
        <f t="shared" si="84"/>
        <v>0.16964779874213837</v>
      </c>
      <c r="C5392">
        <v>1.045513E-4</v>
      </c>
      <c r="E5392">
        <v>0.16964779874213837</v>
      </c>
      <c r="F5392">
        <v>0.22257861600000001</v>
      </c>
      <c r="G5392">
        <v>0.39811320754716983</v>
      </c>
    </row>
    <row r="5393" spans="1:7" x14ac:dyDescent="0.25">
      <c r="A5393">
        <v>5384</v>
      </c>
      <c r="B5393" s="21">
        <f t="shared" si="84"/>
        <v>0.34314465408805034</v>
      </c>
      <c r="C5393">
        <v>1.1269330000000001E-4</v>
      </c>
      <c r="E5393">
        <v>0.34314465408805034</v>
      </c>
      <c r="F5393">
        <v>0.324764151</v>
      </c>
      <c r="G5393">
        <v>0.58216981132075474</v>
      </c>
    </row>
    <row r="5394" spans="1:7" x14ac:dyDescent="0.25">
      <c r="A5394">
        <v>5385</v>
      </c>
      <c r="B5394" s="21">
        <f t="shared" si="84"/>
        <v>0.53056603773584909</v>
      </c>
      <c r="C5394">
        <v>1.171101E-4</v>
      </c>
      <c r="E5394">
        <v>0.53056603773584909</v>
      </c>
      <c r="F5394">
        <v>0.38336478000000002</v>
      </c>
      <c r="G5394">
        <v>0.70905660377358493</v>
      </c>
    </row>
    <row r="5395" spans="1:7" x14ac:dyDescent="0.25">
      <c r="A5395">
        <v>5386</v>
      </c>
      <c r="B5395" s="21">
        <f t="shared" si="84"/>
        <v>0.24775786163522012</v>
      </c>
      <c r="C5395">
        <v>1.2115989999999999E-4</v>
      </c>
      <c r="E5395">
        <v>0.24775786163522012</v>
      </c>
      <c r="F5395">
        <v>0.228773585</v>
      </c>
      <c r="G5395">
        <v>0.24579559748427673</v>
      </c>
    </row>
    <row r="5396" spans="1:7" x14ac:dyDescent="0.25">
      <c r="A5396">
        <v>5387</v>
      </c>
      <c r="B5396" s="21">
        <f t="shared" si="84"/>
        <v>8.7235849056603781E-2</v>
      </c>
      <c r="C5396">
        <v>1.188542E-4</v>
      </c>
      <c r="E5396">
        <v>8.7235849056603781E-2</v>
      </c>
      <c r="F5396">
        <v>8.6028302000000001E-2</v>
      </c>
      <c r="G5396">
        <v>8.4745283018867926E-2</v>
      </c>
    </row>
    <row r="5397" spans="1:7" x14ac:dyDescent="0.25">
      <c r="A5397">
        <v>5388</v>
      </c>
      <c r="B5397" s="21">
        <f t="shared" si="84"/>
        <v>6.9339622641509432E-2</v>
      </c>
      <c r="C5397">
        <v>1.183133E-4</v>
      </c>
      <c r="E5397">
        <v>6.9339622641509432E-2</v>
      </c>
      <c r="F5397">
        <v>6.8841194999999994E-2</v>
      </c>
      <c r="G5397">
        <v>6.8295597484276729E-2</v>
      </c>
    </row>
    <row r="5398" spans="1:7" x14ac:dyDescent="0.25">
      <c r="A5398">
        <v>5389</v>
      </c>
      <c r="B5398" s="21">
        <f t="shared" si="84"/>
        <v>0.19949056603773585</v>
      </c>
      <c r="C5398">
        <v>1.172922E-4</v>
      </c>
      <c r="E5398">
        <v>0.19949056603773585</v>
      </c>
      <c r="F5398">
        <v>0.189025157</v>
      </c>
      <c r="G5398">
        <v>0.1966698113207547</v>
      </c>
    </row>
    <row r="5399" spans="1:7" x14ac:dyDescent="0.25">
      <c r="A5399">
        <v>5390</v>
      </c>
      <c r="B5399" s="21">
        <f t="shared" si="84"/>
        <v>9.105345911949686E-2</v>
      </c>
      <c r="C5399">
        <v>1.135611E-4</v>
      </c>
      <c r="E5399">
        <v>9.105345911949686E-2</v>
      </c>
      <c r="F5399">
        <v>8.9665094000000001E-2</v>
      </c>
      <c r="G5399">
        <v>8.6842767295597492E-2</v>
      </c>
    </row>
    <row r="5400" spans="1:7" x14ac:dyDescent="0.25">
      <c r="A5400">
        <v>5391</v>
      </c>
      <c r="B5400" s="21">
        <f t="shared" si="84"/>
        <v>5.1600628930817613E-2</v>
      </c>
      <c r="C5400">
        <v>1.1540119999999999E-4</v>
      </c>
      <c r="E5400">
        <v>5.1600628930817613E-2</v>
      </c>
      <c r="F5400">
        <v>5.1672955999999999E-2</v>
      </c>
      <c r="G5400">
        <v>4.5704402515723275E-2</v>
      </c>
    </row>
    <row r="5401" spans="1:7" x14ac:dyDescent="0.25">
      <c r="A5401">
        <v>5392</v>
      </c>
      <c r="B5401" s="21">
        <f t="shared" si="84"/>
        <v>3.7789308176100628E-2</v>
      </c>
      <c r="C5401">
        <v>1.1824470000000001E-4</v>
      </c>
      <c r="E5401">
        <v>3.7789308176100628E-2</v>
      </c>
      <c r="F5401">
        <v>3.8017295999999999E-2</v>
      </c>
      <c r="G5401">
        <v>2.8529874213836477E-2</v>
      </c>
    </row>
    <row r="5402" spans="1:7" x14ac:dyDescent="0.25">
      <c r="A5402">
        <v>5393</v>
      </c>
      <c r="B5402" s="21">
        <f t="shared" si="84"/>
        <v>4.5418238993710697E-2</v>
      </c>
      <c r="C5402">
        <v>1.2225350000000002E-4</v>
      </c>
      <c r="E5402">
        <v>4.5418238993710697E-2</v>
      </c>
      <c r="F5402">
        <v>4.5496855000000003E-2</v>
      </c>
      <c r="G5402">
        <v>3.2421383647798743E-2</v>
      </c>
    </row>
    <row r="5403" spans="1:7" x14ac:dyDescent="0.25">
      <c r="A5403">
        <v>5394</v>
      </c>
      <c r="B5403" s="21">
        <f t="shared" si="84"/>
        <v>7.6393081761006287E-2</v>
      </c>
      <c r="C5403">
        <v>1.257412E-4</v>
      </c>
      <c r="E5403">
        <v>7.6393081761006287E-2</v>
      </c>
      <c r="F5403">
        <v>0.11157547199999999</v>
      </c>
      <c r="G5403">
        <v>0.17131132075471697</v>
      </c>
    </row>
    <row r="5404" spans="1:7" x14ac:dyDescent="0.25">
      <c r="A5404">
        <v>5395</v>
      </c>
      <c r="B5404" s="21">
        <f t="shared" si="84"/>
        <v>5.7053459119496856E-3</v>
      </c>
      <c r="C5404">
        <v>1.330391E-4</v>
      </c>
      <c r="E5404">
        <v>5.7053459119496856E-3</v>
      </c>
      <c r="F5404">
        <v>8.6330190000000005E-3</v>
      </c>
      <c r="G5404">
        <v>8.2871069182389942E-3</v>
      </c>
    </row>
    <row r="5405" spans="1:7" x14ac:dyDescent="0.25">
      <c r="A5405">
        <v>5396</v>
      </c>
      <c r="B5405" s="21">
        <f t="shared" si="84"/>
        <v>0</v>
      </c>
      <c r="C5405">
        <v>1.4456159999999999E-4</v>
      </c>
      <c r="E5405">
        <v>0</v>
      </c>
      <c r="F5405">
        <v>0</v>
      </c>
      <c r="G5405">
        <v>0</v>
      </c>
    </row>
    <row r="5406" spans="1:7" x14ac:dyDescent="0.25">
      <c r="A5406">
        <v>5397</v>
      </c>
      <c r="B5406" s="21">
        <f t="shared" si="84"/>
        <v>0</v>
      </c>
      <c r="C5406">
        <v>1.4301759999999999E-4</v>
      </c>
      <c r="E5406">
        <v>0</v>
      </c>
      <c r="F5406">
        <v>0</v>
      </c>
      <c r="G5406">
        <v>0</v>
      </c>
    </row>
    <row r="5407" spans="1:7" x14ac:dyDescent="0.25">
      <c r="A5407">
        <v>5398</v>
      </c>
      <c r="B5407" s="21">
        <f t="shared" si="84"/>
        <v>0</v>
      </c>
      <c r="C5407">
        <v>1.2047120000000001E-4</v>
      </c>
      <c r="E5407">
        <v>0</v>
      </c>
      <c r="F5407">
        <v>0</v>
      </c>
      <c r="G5407">
        <v>0</v>
      </c>
    </row>
    <row r="5408" spans="1:7" x14ac:dyDescent="0.25">
      <c r="A5408">
        <v>5399</v>
      </c>
      <c r="B5408" s="21">
        <f t="shared" si="84"/>
        <v>0</v>
      </c>
      <c r="C5408">
        <v>9.1764100000000005E-5</v>
      </c>
      <c r="E5408">
        <v>0</v>
      </c>
      <c r="F5408">
        <v>0</v>
      </c>
      <c r="G5408">
        <v>0</v>
      </c>
    </row>
    <row r="5409" spans="1:7" x14ac:dyDescent="0.25">
      <c r="A5409">
        <v>5400</v>
      </c>
      <c r="B5409" s="21">
        <f t="shared" si="84"/>
        <v>0</v>
      </c>
      <c r="C5409">
        <v>8.0486600000000003E-5</v>
      </c>
      <c r="E5409">
        <v>0</v>
      </c>
      <c r="F5409">
        <v>0</v>
      </c>
      <c r="G5409">
        <v>0</v>
      </c>
    </row>
    <row r="5410" spans="1:7" x14ac:dyDescent="0.25">
      <c r="A5410">
        <v>5401</v>
      </c>
      <c r="B5410" s="21">
        <f t="shared" si="84"/>
        <v>0</v>
      </c>
      <c r="C5410">
        <v>6.5387999999999991E-5</v>
      </c>
      <c r="E5410">
        <v>0</v>
      </c>
      <c r="F5410">
        <v>0</v>
      </c>
      <c r="G5410">
        <v>0</v>
      </c>
    </row>
    <row r="5411" spans="1:7" x14ac:dyDescent="0.25">
      <c r="A5411">
        <v>5402</v>
      </c>
      <c r="B5411" s="21">
        <f t="shared" si="84"/>
        <v>0</v>
      </c>
      <c r="C5411">
        <v>6.1212300000000003E-5</v>
      </c>
      <c r="E5411">
        <v>0</v>
      </c>
      <c r="F5411">
        <v>0</v>
      </c>
      <c r="G5411">
        <v>0</v>
      </c>
    </row>
    <row r="5412" spans="1:7" x14ac:dyDescent="0.25">
      <c r="A5412">
        <v>5403</v>
      </c>
      <c r="B5412" s="21">
        <f t="shared" si="84"/>
        <v>0</v>
      </c>
      <c r="C5412">
        <v>5.9915599999999999E-5</v>
      </c>
      <c r="E5412">
        <v>0</v>
      </c>
      <c r="F5412">
        <v>0</v>
      </c>
      <c r="G5412">
        <v>0</v>
      </c>
    </row>
    <row r="5413" spans="1:7" x14ac:dyDescent="0.25">
      <c r="A5413">
        <v>5404</v>
      </c>
      <c r="B5413" s="21">
        <f t="shared" si="84"/>
        <v>0</v>
      </c>
      <c r="C5413">
        <v>6.4622099999999999E-5</v>
      </c>
      <c r="E5413">
        <v>0</v>
      </c>
      <c r="F5413">
        <v>0</v>
      </c>
      <c r="G5413">
        <v>0</v>
      </c>
    </row>
    <row r="5414" spans="1:7" x14ac:dyDescent="0.25">
      <c r="A5414">
        <v>5405</v>
      </c>
      <c r="B5414" s="21">
        <f t="shared" si="84"/>
        <v>0</v>
      </c>
      <c r="C5414">
        <v>7.4321099999999989E-5</v>
      </c>
      <c r="E5414">
        <v>0</v>
      </c>
      <c r="F5414">
        <v>0</v>
      </c>
      <c r="G5414">
        <v>0</v>
      </c>
    </row>
    <row r="5415" spans="1:7" x14ac:dyDescent="0.25">
      <c r="A5415">
        <v>5406</v>
      </c>
      <c r="B5415" s="21">
        <f t="shared" si="84"/>
        <v>1.7018238993710692E-2</v>
      </c>
      <c r="C5415">
        <v>8.7852300000000006E-5</v>
      </c>
      <c r="E5415">
        <v>1.7018238993710692E-2</v>
      </c>
      <c r="F5415">
        <v>1.7441824000000002E-2</v>
      </c>
      <c r="G5415">
        <v>7.7911949685534592E-3</v>
      </c>
    </row>
    <row r="5416" spans="1:7" x14ac:dyDescent="0.25">
      <c r="A5416">
        <v>5407</v>
      </c>
      <c r="B5416" s="21">
        <f t="shared" si="84"/>
        <v>5.5132075471698114E-2</v>
      </c>
      <c r="C5416">
        <v>1.035208E-4</v>
      </c>
      <c r="E5416">
        <v>5.5132075471698114E-2</v>
      </c>
      <c r="F5416">
        <v>5.6216980999999999E-2</v>
      </c>
      <c r="G5416">
        <v>4.5125786163522009E-2</v>
      </c>
    </row>
    <row r="5417" spans="1:7" x14ac:dyDescent="0.25">
      <c r="A5417">
        <v>5408</v>
      </c>
      <c r="B5417" s="21">
        <f t="shared" si="84"/>
        <v>0.21849056603773584</v>
      </c>
      <c r="C5417">
        <v>1.126884E-4</v>
      </c>
      <c r="E5417">
        <v>0.21849056603773584</v>
      </c>
      <c r="F5417">
        <v>0.21369496900000001</v>
      </c>
      <c r="G5417">
        <v>0.2838679245283019</v>
      </c>
    </row>
    <row r="5418" spans="1:7" x14ac:dyDescent="0.25">
      <c r="A5418">
        <v>5409</v>
      </c>
      <c r="B5418" s="21">
        <f t="shared" si="84"/>
        <v>0.40267295597484276</v>
      </c>
      <c r="C5418">
        <v>1.1604330000000001E-4</v>
      </c>
      <c r="E5418">
        <v>0.40267295597484276</v>
      </c>
      <c r="F5418">
        <v>0.31830188700000001</v>
      </c>
      <c r="G5418">
        <v>0.50716981132075467</v>
      </c>
    </row>
    <row r="5419" spans="1:7" x14ac:dyDescent="0.25">
      <c r="A5419">
        <v>5410</v>
      </c>
      <c r="B5419" s="21">
        <f t="shared" si="84"/>
        <v>0.41584905660377364</v>
      </c>
      <c r="C5419">
        <v>1.163237E-4</v>
      </c>
      <c r="E5419">
        <v>0.41584905660377364</v>
      </c>
      <c r="F5419">
        <v>0.33526729599999999</v>
      </c>
      <c r="G5419">
        <v>0.44993710691823896</v>
      </c>
    </row>
    <row r="5420" spans="1:7" x14ac:dyDescent="0.25">
      <c r="A5420">
        <v>5411</v>
      </c>
      <c r="B5420" s="21">
        <f t="shared" si="84"/>
        <v>0.44499999999999995</v>
      </c>
      <c r="C5420">
        <v>1.17662E-4</v>
      </c>
      <c r="E5420">
        <v>0.44499999999999995</v>
      </c>
      <c r="F5420">
        <v>0.35639937100000002</v>
      </c>
      <c r="G5420">
        <v>0.45402515723270437</v>
      </c>
    </row>
    <row r="5421" spans="1:7" x14ac:dyDescent="0.25">
      <c r="A5421">
        <v>5412</v>
      </c>
      <c r="B5421" s="21">
        <f t="shared" si="84"/>
        <v>0.58531446540880505</v>
      </c>
      <c r="C5421">
        <v>1.16605E-4</v>
      </c>
      <c r="E5421">
        <v>0.58531446540880505</v>
      </c>
      <c r="F5421">
        <v>0.43976415099999999</v>
      </c>
      <c r="G5421">
        <v>0.58625786163522009</v>
      </c>
    </row>
    <row r="5422" spans="1:7" x14ac:dyDescent="0.25">
      <c r="A5422">
        <v>5413</v>
      </c>
      <c r="B5422" s="21">
        <f t="shared" si="84"/>
        <v>0.21119182389937108</v>
      </c>
      <c r="C5422">
        <v>1.150077E-4</v>
      </c>
      <c r="E5422">
        <v>0.21119182389937108</v>
      </c>
      <c r="F5422">
        <v>0.19889937099999999</v>
      </c>
      <c r="G5422">
        <v>0.20807232704402515</v>
      </c>
    </row>
    <row r="5423" spans="1:7" x14ac:dyDescent="0.25">
      <c r="A5423">
        <v>5414</v>
      </c>
      <c r="B5423" s="21">
        <f t="shared" si="84"/>
        <v>0.1460566037735849</v>
      </c>
      <c r="C5423">
        <v>1.145484E-4</v>
      </c>
      <c r="E5423">
        <v>0.1460566037735849</v>
      </c>
      <c r="F5423">
        <v>0.140764151</v>
      </c>
      <c r="G5423">
        <v>0.14088993710691822</v>
      </c>
    </row>
    <row r="5424" spans="1:7" x14ac:dyDescent="0.25">
      <c r="A5424">
        <v>5415</v>
      </c>
      <c r="B5424" s="21">
        <f t="shared" si="84"/>
        <v>0.18426415094339624</v>
      </c>
      <c r="C5424">
        <v>1.166161E-4</v>
      </c>
      <c r="E5424">
        <v>0.18426415094339624</v>
      </c>
      <c r="F5424">
        <v>0.174528302</v>
      </c>
      <c r="G5424">
        <v>0.17878930817610061</v>
      </c>
    </row>
    <row r="5425" spans="1:7" x14ac:dyDescent="0.25">
      <c r="A5425">
        <v>5416</v>
      </c>
      <c r="B5425" s="21">
        <f t="shared" si="84"/>
        <v>8.3257861635220129E-2</v>
      </c>
      <c r="C5425">
        <v>1.198637E-4</v>
      </c>
      <c r="E5425">
        <v>8.3257861635220129E-2</v>
      </c>
      <c r="F5425">
        <v>8.2306604000000005E-2</v>
      </c>
      <c r="G5425">
        <v>7.2619496855345911E-2</v>
      </c>
    </row>
    <row r="5426" spans="1:7" x14ac:dyDescent="0.25">
      <c r="A5426">
        <v>5417</v>
      </c>
      <c r="B5426" s="21">
        <f t="shared" si="84"/>
        <v>8.3742138364779881E-2</v>
      </c>
      <c r="C5426">
        <v>1.2338170000000001E-4</v>
      </c>
      <c r="E5426">
        <v>8.3742138364779881E-2</v>
      </c>
      <c r="F5426">
        <v>8.5004716999999994E-2</v>
      </c>
      <c r="G5426">
        <v>7.6537735849056598E-2</v>
      </c>
    </row>
    <row r="5427" spans="1:7" x14ac:dyDescent="0.25">
      <c r="A5427">
        <v>5418</v>
      </c>
      <c r="B5427" s="21">
        <f t="shared" si="84"/>
        <v>3.3292452830188682E-2</v>
      </c>
      <c r="C5427">
        <v>1.2869819999999999E-4</v>
      </c>
      <c r="E5427">
        <v>3.3292452830188682E-2</v>
      </c>
      <c r="F5427">
        <v>3.5037736E-2</v>
      </c>
      <c r="G5427">
        <v>2.4667295597484276E-2</v>
      </c>
    </row>
    <row r="5428" spans="1:7" x14ac:dyDescent="0.25">
      <c r="A5428">
        <v>5419</v>
      </c>
      <c r="B5428" s="21">
        <f t="shared" si="84"/>
        <v>0</v>
      </c>
      <c r="C5428">
        <v>1.344191E-4</v>
      </c>
      <c r="E5428">
        <v>0</v>
      </c>
      <c r="F5428">
        <v>0</v>
      </c>
      <c r="G5428">
        <v>0</v>
      </c>
    </row>
    <row r="5429" spans="1:7" x14ac:dyDescent="0.25">
      <c r="A5429">
        <v>5420</v>
      </c>
      <c r="B5429" s="21">
        <f t="shared" si="84"/>
        <v>0</v>
      </c>
      <c r="C5429">
        <v>1.4362699999999999E-4</v>
      </c>
      <c r="E5429">
        <v>0</v>
      </c>
      <c r="F5429">
        <v>0</v>
      </c>
      <c r="G5429">
        <v>0</v>
      </c>
    </row>
    <row r="5430" spans="1:7" x14ac:dyDescent="0.25">
      <c r="A5430">
        <v>5421</v>
      </c>
      <c r="B5430" s="21">
        <f t="shared" si="84"/>
        <v>0</v>
      </c>
      <c r="C5430">
        <v>1.3684400000000001E-4</v>
      </c>
      <c r="E5430">
        <v>0</v>
      </c>
      <c r="F5430">
        <v>0</v>
      </c>
      <c r="G5430">
        <v>0</v>
      </c>
    </row>
    <row r="5431" spans="1:7" x14ac:dyDescent="0.25">
      <c r="A5431">
        <v>5422</v>
      </c>
      <c r="B5431" s="21">
        <f t="shared" si="84"/>
        <v>0</v>
      </c>
      <c r="C5431">
        <v>1.159582E-4</v>
      </c>
      <c r="E5431">
        <v>0</v>
      </c>
      <c r="F5431">
        <v>0</v>
      </c>
      <c r="G5431">
        <v>0</v>
      </c>
    </row>
    <row r="5432" spans="1:7" x14ac:dyDescent="0.25">
      <c r="A5432">
        <v>5423</v>
      </c>
      <c r="B5432" s="21">
        <f t="shared" si="84"/>
        <v>0</v>
      </c>
      <c r="C5432">
        <v>9.2740499999999991E-5</v>
      </c>
      <c r="E5432">
        <v>0</v>
      </c>
      <c r="F5432">
        <v>0</v>
      </c>
      <c r="G5432">
        <v>0</v>
      </c>
    </row>
    <row r="5433" spans="1:7" x14ac:dyDescent="0.25">
      <c r="A5433">
        <v>5424</v>
      </c>
      <c r="B5433" s="21">
        <f t="shared" si="84"/>
        <v>0</v>
      </c>
      <c r="C5433">
        <v>7.2629899999999994E-5</v>
      </c>
      <c r="E5433">
        <v>0</v>
      </c>
      <c r="F5433">
        <v>0</v>
      </c>
      <c r="G5433">
        <v>0</v>
      </c>
    </row>
    <row r="5434" spans="1:7" x14ac:dyDescent="0.25">
      <c r="A5434">
        <v>5425</v>
      </c>
      <c r="B5434" s="21">
        <f t="shared" si="84"/>
        <v>0</v>
      </c>
      <c r="C5434">
        <v>6.1798999999999996E-5</v>
      </c>
      <c r="E5434">
        <v>0</v>
      </c>
      <c r="F5434">
        <v>0</v>
      </c>
      <c r="G5434">
        <v>0</v>
      </c>
    </row>
    <row r="5435" spans="1:7" x14ac:dyDescent="0.25">
      <c r="A5435">
        <v>5426</v>
      </c>
      <c r="B5435" s="21">
        <f t="shared" si="84"/>
        <v>0</v>
      </c>
      <c r="C5435">
        <v>5.6685399999999998E-5</v>
      </c>
      <c r="E5435">
        <v>0</v>
      </c>
      <c r="F5435">
        <v>0</v>
      </c>
      <c r="G5435">
        <v>0</v>
      </c>
    </row>
    <row r="5436" spans="1:7" x14ac:dyDescent="0.25">
      <c r="A5436">
        <v>5427</v>
      </c>
      <c r="B5436" s="21">
        <f t="shared" si="84"/>
        <v>0</v>
      </c>
      <c r="C5436">
        <v>5.5574600000000002E-5</v>
      </c>
      <c r="E5436">
        <v>0</v>
      </c>
      <c r="F5436">
        <v>0</v>
      </c>
      <c r="G5436">
        <v>0</v>
      </c>
    </row>
    <row r="5437" spans="1:7" x14ac:dyDescent="0.25">
      <c r="A5437">
        <v>5428</v>
      </c>
      <c r="B5437" s="21">
        <f t="shared" si="84"/>
        <v>0</v>
      </c>
      <c r="C5437">
        <v>5.7317999999999996E-5</v>
      </c>
      <c r="E5437">
        <v>0</v>
      </c>
      <c r="F5437">
        <v>0</v>
      </c>
      <c r="G5437">
        <v>0</v>
      </c>
    </row>
    <row r="5438" spans="1:7" x14ac:dyDescent="0.25">
      <c r="A5438">
        <v>5429</v>
      </c>
      <c r="B5438" s="21">
        <f t="shared" si="84"/>
        <v>0</v>
      </c>
      <c r="C5438">
        <v>6.3377499999999994E-5</v>
      </c>
      <c r="E5438">
        <v>0</v>
      </c>
      <c r="F5438">
        <v>0</v>
      </c>
      <c r="G5438">
        <v>0</v>
      </c>
    </row>
    <row r="5439" spans="1:7" x14ac:dyDescent="0.25">
      <c r="A5439">
        <v>5430</v>
      </c>
      <c r="B5439" s="21">
        <f t="shared" si="84"/>
        <v>2.0397169811320753E-2</v>
      </c>
      <c r="C5439">
        <v>7.2919799999999999E-5</v>
      </c>
      <c r="E5439">
        <v>2.0397169811320753E-2</v>
      </c>
      <c r="F5439">
        <v>2.1935534999999999E-2</v>
      </c>
      <c r="G5439">
        <v>1.3375786163522011E-2</v>
      </c>
    </row>
    <row r="5440" spans="1:7" x14ac:dyDescent="0.25">
      <c r="A5440">
        <v>5431</v>
      </c>
      <c r="B5440" s="21">
        <f t="shared" si="84"/>
        <v>0.1268805031446541</v>
      </c>
      <c r="C5440">
        <v>8.8057000000000001E-5</v>
      </c>
      <c r="E5440">
        <v>0.1268805031446541</v>
      </c>
      <c r="F5440">
        <v>0.149044025</v>
      </c>
      <c r="G5440">
        <v>0.20796540880503145</v>
      </c>
    </row>
    <row r="5441" spans="1:7" x14ac:dyDescent="0.25">
      <c r="A5441">
        <v>5432</v>
      </c>
      <c r="B5441" s="21">
        <f t="shared" si="84"/>
        <v>0.29913207547169812</v>
      </c>
      <c r="C5441">
        <v>1.062882E-4</v>
      </c>
      <c r="E5441">
        <v>0.29913207547169812</v>
      </c>
      <c r="F5441">
        <v>0.28713836500000001</v>
      </c>
      <c r="G5441">
        <v>0.47408805031446538</v>
      </c>
    </row>
    <row r="5442" spans="1:7" x14ac:dyDescent="0.25">
      <c r="A5442">
        <v>5433</v>
      </c>
      <c r="B5442" s="21">
        <f t="shared" si="84"/>
        <v>0.55522012578616353</v>
      </c>
      <c r="C5442">
        <v>1.2014E-4</v>
      </c>
      <c r="E5442">
        <v>0.55522012578616353</v>
      </c>
      <c r="F5442">
        <v>0.39020440299999998</v>
      </c>
      <c r="G5442">
        <v>0.74691823899371068</v>
      </c>
    </row>
    <row r="5443" spans="1:7" x14ac:dyDescent="0.25">
      <c r="A5443">
        <v>5434</v>
      </c>
      <c r="B5443" s="21">
        <f t="shared" si="84"/>
        <v>0.68559748427672951</v>
      </c>
      <c r="C5443">
        <v>1.2669189999999999E-4</v>
      </c>
      <c r="E5443">
        <v>0.68559748427672951</v>
      </c>
      <c r="F5443">
        <v>0.47525157200000001</v>
      </c>
      <c r="G5443">
        <v>0.7805031446540881</v>
      </c>
    </row>
    <row r="5444" spans="1:7" x14ac:dyDescent="0.25">
      <c r="A5444">
        <v>5435</v>
      </c>
      <c r="B5444" s="21">
        <f t="shared" si="84"/>
        <v>0.76003144654088051</v>
      </c>
      <c r="C5444">
        <v>1.2767240000000001E-4</v>
      </c>
      <c r="E5444">
        <v>0.76003144654088051</v>
      </c>
      <c r="F5444">
        <v>0.53375786199999997</v>
      </c>
      <c r="G5444">
        <v>0.78911949685534599</v>
      </c>
    </row>
    <row r="5445" spans="1:7" x14ac:dyDescent="0.25">
      <c r="A5445">
        <v>5436</v>
      </c>
      <c r="B5445" s="21">
        <f t="shared" si="84"/>
        <v>0.7129245283018868</v>
      </c>
      <c r="C5445">
        <v>1.263875E-4</v>
      </c>
      <c r="E5445">
        <v>0.7129245283018868</v>
      </c>
      <c r="F5445">
        <v>0.50819182399999996</v>
      </c>
      <c r="G5445">
        <v>0.71594339622641501</v>
      </c>
    </row>
    <row r="5446" spans="1:7" x14ac:dyDescent="0.25">
      <c r="A5446">
        <v>5437</v>
      </c>
      <c r="B5446" s="21">
        <f t="shared" ref="B5446:B5509" si="85">IF(rodzaj=$E$6,E5446,IF(rodzaj=$F$6,F5446,G5446))</f>
        <v>0.52188679245283021</v>
      </c>
      <c r="C5446">
        <v>1.222192E-4</v>
      </c>
      <c r="E5446">
        <v>0.52188679245283021</v>
      </c>
      <c r="F5446">
        <v>0.39831760999999999</v>
      </c>
      <c r="G5446">
        <v>0.52918238993710687</v>
      </c>
    </row>
    <row r="5447" spans="1:7" x14ac:dyDescent="0.25">
      <c r="A5447">
        <v>5438</v>
      </c>
      <c r="B5447" s="21">
        <f t="shared" si="85"/>
        <v>0.5777672955974843</v>
      </c>
      <c r="C5447">
        <v>1.1485570000000001E-4</v>
      </c>
      <c r="E5447">
        <v>0.5777672955974843</v>
      </c>
      <c r="F5447">
        <v>0.42191823899999997</v>
      </c>
      <c r="G5447">
        <v>0.62735849056603776</v>
      </c>
    </row>
    <row r="5448" spans="1:7" x14ac:dyDescent="0.25">
      <c r="A5448">
        <v>5439</v>
      </c>
      <c r="B5448" s="21">
        <f t="shared" si="85"/>
        <v>0.28775471698113209</v>
      </c>
      <c r="C5448">
        <v>1.06642E-4</v>
      </c>
      <c r="E5448">
        <v>0.28775471698113209</v>
      </c>
      <c r="F5448">
        <v>0.24926100600000001</v>
      </c>
      <c r="G5448">
        <v>0.31207861635220124</v>
      </c>
    </row>
    <row r="5449" spans="1:7" x14ac:dyDescent="0.25">
      <c r="A5449">
        <v>5440</v>
      </c>
      <c r="B5449" s="21">
        <f t="shared" si="85"/>
        <v>0.25953459119496858</v>
      </c>
      <c r="C5449">
        <v>1.0428650000000001E-4</v>
      </c>
      <c r="E5449">
        <v>0.25953459119496858</v>
      </c>
      <c r="F5449">
        <v>0.24081760999999999</v>
      </c>
      <c r="G5449">
        <v>0.3378616352201258</v>
      </c>
    </row>
    <row r="5450" spans="1:7" x14ac:dyDescent="0.25">
      <c r="A5450">
        <v>5441</v>
      </c>
      <c r="B5450" s="21">
        <f t="shared" si="85"/>
        <v>0.19168867924528304</v>
      </c>
      <c r="C5450">
        <v>1.0636759999999999E-4</v>
      </c>
      <c r="E5450">
        <v>0.19168867924528304</v>
      </c>
      <c r="F5450">
        <v>0.21613207500000001</v>
      </c>
      <c r="G5450">
        <v>0.35110062893081762</v>
      </c>
    </row>
    <row r="5451" spans="1:7" x14ac:dyDescent="0.25">
      <c r="A5451">
        <v>5442</v>
      </c>
      <c r="B5451" s="21">
        <f t="shared" si="85"/>
        <v>4.4323899371069182E-2</v>
      </c>
      <c r="C5451">
        <v>1.090698E-4</v>
      </c>
      <c r="E5451">
        <v>4.4323899371069182E-2</v>
      </c>
      <c r="F5451">
        <v>4.8531446999999998E-2</v>
      </c>
      <c r="G5451">
        <v>4.3553459119496853E-2</v>
      </c>
    </row>
    <row r="5452" spans="1:7" x14ac:dyDescent="0.25">
      <c r="A5452">
        <v>5443</v>
      </c>
      <c r="B5452" s="21">
        <f t="shared" si="85"/>
        <v>0</v>
      </c>
      <c r="C5452">
        <v>1.193171E-4</v>
      </c>
      <c r="E5452">
        <v>0</v>
      </c>
      <c r="F5452">
        <v>0</v>
      </c>
      <c r="G5452">
        <v>0</v>
      </c>
    </row>
    <row r="5453" spans="1:7" x14ac:dyDescent="0.25">
      <c r="A5453">
        <v>5444</v>
      </c>
      <c r="B5453" s="21">
        <f t="shared" si="85"/>
        <v>0</v>
      </c>
      <c r="C5453">
        <v>1.3261020000000001E-4</v>
      </c>
      <c r="E5453">
        <v>0</v>
      </c>
      <c r="F5453">
        <v>0</v>
      </c>
      <c r="G5453">
        <v>0</v>
      </c>
    </row>
    <row r="5454" spans="1:7" x14ac:dyDescent="0.25">
      <c r="A5454">
        <v>5445</v>
      </c>
      <c r="B5454" s="21">
        <f t="shared" si="85"/>
        <v>0</v>
      </c>
      <c r="C5454">
        <v>1.2688289999999999E-4</v>
      </c>
      <c r="E5454">
        <v>0</v>
      </c>
      <c r="F5454">
        <v>0</v>
      </c>
      <c r="G5454">
        <v>0</v>
      </c>
    </row>
    <row r="5455" spans="1:7" x14ac:dyDescent="0.25">
      <c r="A5455">
        <v>5446</v>
      </c>
      <c r="B5455" s="21">
        <f t="shared" si="85"/>
        <v>0</v>
      </c>
      <c r="C5455">
        <v>1.0565209999999999E-4</v>
      </c>
      <c r="E5455">
        <v>0</v>
      </c>
      <c r="F5455">
        <v>0</v>
      </c>
      <c r="G5455">
        <v>0</v>
      </c>
    </row>
    <row r="5456" spans="1:7" x14ac:dyDescent="0.25">
      <c r="A5456">
        <v>5447</v>
      </c>
      <c r="B5456" s="21">
        <f t="shared" si="85"/>
        <v>0</v>
      </c>
      <c r="C5456">
        <v>8.1633999999999998E-5</v>
      </c>
      <c r="E5456">
        <v>0</v>
      </c>
      <c r="F5456">
        <v>0</v>
      </c>
      <c r="G5456">
        <v>0</v>
      </c>
    </row>
    <row r="5457" spans="1:7" x14ac:dyDescent="0.25">
      <c r="A5457">
        <v>5448</v>
      </c>
      <c r="B5457" s="21">
        <f t="shared" si="85"/>
        <v>0</v>
      </c>
      <c r="C5457">
        <v>7.6585400000000014E-5</v>
      </c>
      <c r="E5457">
        <v>0</v>
      </c>
      <c r="F5457">
        <v>0</v>
      </c>
      <c r="G5457">
        <v>0</v>
      </c>
    </row>
    <row r="5458" spans="1:7" x14ac:dyDescent="0.25">
      <c r="A5458">
        <v>5449</v>
      </c>
      <c r="B5458" s="21">
        <f t="shared" si="85"/>
        <v>0</v>
      </c>
      <c r="C5458">
        <v>6.5579399999999991E-5</v>
      </c>
      <c r="E5458">
        <v>0</v>
      </c>
      <c r="F5458">
        <v>0</v>
      </c>
      <c r="G5458">
        <v>0</v>
      </c>
    </row>
    <row r="5459" spans="1:7" x14ac:dyDescent="0.25">
      <c r="A5459">
        <v>5450</v>
      </c>
      <c r="B5459" s="21">
        <f t="shared" si="85"/>
        <v>0</v>
      </c>
      <c r="C5459">
        <v>6.0627400000000002E-5</v>
      </c>
      <c r="E5459">
        <v>0</v>
      </c>
      <c r="F5459">
        <v>0</v>
      </c>
      <c r="G5459">
        <v>0</v>
      </c>
    </row>
    <row r="5460" spans="1:7" x14ac:dyDescent="0.25">
      <c r="A5460">
        <v>5451</v>
      </c>
      <c r="B5460" s="21">
        <f t="shared" si="85"/>
        <v>0</v>
      </c>
      <c r="C5460">
        <v>5.9137199999999993E-5</v>
      </c>
      <c r="E5460">
        <v>0</v>
      </c>
      <c r="F5460">
        <v>0</v>
      </c>
      <c r="G5460">
        <v>0</v>
      </c>
    </row>
    <row r="5461" spans="1:7" x14ac:dyDescent="0.25">
      <c r="A5461">
        <v>5452</v>
      </c>
      <c r="B5461" s="21">
        <f t="shared" si="85"/>
        <v>0</v>
      </c>
      <c r="C5461">
        <v>5.9712800000000002E-5</v>
      </c>
      <c r="E5461">
        <v>0</v>
      </c>
      <c r="F5461">
        <v>0</v>
      </c>
      <c r="G5461">
        <v>0</v>
      </c>
    </row>
    <row r="5462" spans="1:7" x14ac:dyDescent="0.25">
      <c r="A5462">
        <v>5453</v>
      </c>
      <c r="B5462" s="21">
        <f t="shared" si="85"/>
        <v>0</v>
      </c>
      <c r="C5462">
        <v>6.3428000000000003E-5</v>
      </c>
      <c r="E5462">
        <v>0</v>
      </c>
      <c r="F5462">
        <v>0</v>
      </c>
      <c r="G5462">
        <v>0</v>
      </c>
    </row>
    <row r="5463" spans="1:7" x14ac:dyDescent="0.25">
      <c r="A5463">
        <v>5454</v>
      </c>
      <c r="B5463" s="21">
        <f t="shared" si="85"/>
        <v>4.3726415094339624E-2</v>
      </c>
      <c r="C5463">
        <v>7.4764599999999992E-5</v>
      </c>
      <c r="E5463">
        <v>4.3726415094339624E-2</v>
      </c>
      <c r="F5463">
        <v>7.7067609999999995E-2</v>
      </c>
      <c r="G5463">
        <v>0.12804088050314466</v>
      </c>
    </row>
    <row r="5464" spans="1:7" x14ac:dyDescent="0.25">
      <c r="A5464">
        <v>5455</v>
      </c>
      <c r="B5464" s="21">
        <f t="shared" si="85"/>
        <v>0.17161006289308178</v>
      </c>
      <c r="C5464">
        <v>8.9393299999999997E-5</v>
      </c>
      <c r="E5464">
        <v>0.17161006289308178</v>
      </c>
      <c r="F5464">
        <v>0.228962264</v>
      </c>
      <c r="G5464">
        <v>0.42732704402515725</v>
      </c>
    </row>
    <row r="5465" spans="1:7" x14ac:dyDescent="0.25">
      <c r="A5465">
        <v>5456</v>
      </c>
      <c r="B5465" s="21">
        <f t="shared" si="85"/>
        <v>0.35770440251572327</v>
      </c>
      <c r="C5465">
        <v>1.0804360000000001E-4</v>
      </c>
      <c r="E5465">
        <v>0.35770440251572327</v>
      </c>
      <c r="F5465">
        <v>0.33290880499999997</v>
      </c>
      <c r="G5465">
        <v>0.62216981132075466</v>
      </c>
    </row>
    <row r="5466" spans="1:7" x14ac:dyDescent="0.25">
      <c r="A5466">
        <v>5457</v>
      </c>
      <c r="B5466" s="21">
        <f t="shared" si="85"/>
        <v>0.52342767295597481</v>
      </c>
      <c r="C5466">
        <v>1.1927320000000001E-4</v>
      </c>
      <c r="E5466">
        <v>0.52342767295597481</v>
      </c>
      <c r="F5466">
        <v>0.37328616399999998</v>
      </c>
      <c r="G5466">
        <v>0.69965408805031448</v>
      </c>
    </row>
    <row r="5467" spans="1:7" x14ac:dyDescent="0.25">
      <c r="A5467">
        <v>5458</v>
      </c>
      <c r="B5467" s="21">
        <f t="shared" si="85"/>
        <v>0.390125786163522</v>
      </c>
      <c r="C5467">
        <v>1.2795950000000001E-4</v>
      </c>
      <c r="E5467">
        <v>0.390125786163522</v>
      </c>
      <c r="F5467">
        <v>0.31674528299999999</v>
      </c>
      <c r="G5467">
        <v>0.41959119496855346</v>
      </c>
    </row>
    <row r="5468" spans="1:7" x14ac:dyDescent="0.25">
      <c r="A5468">
        <v>5459</v>
      </c>
      <c r="B5468" s="21">
        <f t="shared" si="85"/>
        <v>0.13917610062893082</v>
      </c>
      <c r="C5468">
        <v>1.2757360000000001E-4</v>
      </c>
      <c r="E5468">
        <v>0.13917610062893082</v>
      </c>
      <c r="F5468">
        <v>0.134386792</v>
      </c>
      <c r="G5468">
        <v>0.135311320754717</v>
      </c>
    </row>
    <row r="5469" spans="1:7" x14ac:dyDescent="0.25">
      <c r="A5469">
        <v>5460</v>
      </c>
      <c r="B5469" s="21">
        <f t="shared" si="85"/>
        <v>0.15060691823899372</v>
      </c>
      <c r="C5469">
        <v>1.253177E-4</v>
      </c>
      <c r="E5469">
        <v>0.15060691823899372</v>
      </c>
      <c r="F5469">
        <v>0.14482547200000001</v>
      </c>
      <c r="G5469">
        <v>0.14797798742138366</v>
      </c>
    </row>
    <row r="5470" spans="1:7" x14ac:dyDescent="0.25">
      <c r="A5470">
        <v>5461</v>
      </c>
      <c r="B5470" s="21">
        <f t="shared" si="85"/>
        <v>9.3908805031446538E-2</v>
      </c>
      <c r="C5470">
        <v>1.206714E-4</v>
      </c>
      <c r="E5470">
        <v>9.3908805031446538E-2</v>
      </c>
      <c r="F5470">
        <v>9.2259434000000001E-2</v>
      </c>
      <c r="G5470">
        <v>9.1437106918238989E-2</v>
      </c>
    </row>
    <row r="5471" spans="1:7" x14ac:dyDescent="0.25">
      <c r="A5471">
        <v>5462</v>
      </c>
      <c r="B5471" s="21">
        <f t="shared" si="85"/>
        <v>7.1037735849056607E-2</v>
      </c>
      <c r="C5471">
        <v>1.1055960000000001E-4</v>
      </c>
      <c r="E5471">
        <v>7.1037735849056607E-2</v>
      </c>
      <c r="F5471">
        <v>7.0498428000000002E-2</v>
      </c>
      <c r="G5471">
        <v>6.6911949685534586E-2</v>
      </c>
    </row>
    <row r="5472" spans="1:7" x14ac:dyDescent="0.25">
      <c r="A5472">
        <v>5463</v>
      </c>
      <c r="B5472" s="21">
        <f t="shared" si="85"/>
        <v>6.8459119496855347E-2</v>
      </c>
      <c r="C5472">
        <v>1.06746E-4</v>
      </c>
      <c r="E5472">
        <v>6.8459119496855347E-2</v>
      </c>
      <c r="F5472">
        <v>6.7993710999999998E-2</v>
      </c>
      <c r="G5472">
        <v>6.1179245283018872E-2</v>
      </c>
    </row>
    <row r="5473" spans="1:7" x14ac:dyDescent="0.25">
      <c r="A5473">
        <v>5464</v>
      </c>
      <c r="B5473" s="21">
        <f t="shared" si="85"/>
        <v>7.4446540880503148E-2</v>
      </c>
      <c r="C5473">
        <v>1.044684E-4</v>
      </c>
      <c r="E5473">
        <v>7.4446540880503148E-2</v>
      </c>
      <c r="F5473">
        <v>7.3798742000000001E-2</v>
      </c>
      <c r="G5473">
        <v>6.3635220125786165E-2</v>
      </c>
    </row>
    <row r="5474" spans="1:7" x14ac:dyDescent="0.25">
      <c r="A5474">
        <v>5465</v>
      </c>
      <c r="B5474" s="21">
        <f t="shared" si="85"/>
        <v>7.1902515723270444E-2</v>
      </c>
      <c r="C5474">
        <v>1.032629E-4</v>
      </c>
      <c r="E5474">
        <v>7.1902515723270444E-2</v>
      </c>
      <c r="F5474">
        <v>7.2768868E-2</v>
      </c>
      <c r="G5474">
        <v>6.2446540880503151E-2</v>
      </c>
    </row>
    <row r="5475" spans="1:7" x14ac:dyDescent="0.25">
      <c r="A5475">
        <v>5466</v>
      </c>
      <c r="B5475" s="21">
        <f t="shared" si="85"/>
        <v>2.7344654088050317E-2</v>
      </c>
      <c r="C5475">
        <v>1.0635339999999999E-4</v>
      </c>
      <c r="E5475">
        <v>2.7344654088050317E-2</v>
      </c>
      <c r="F5475">
        <v>2.8279874E-2</v>
      </c>
      <c r="G5475">
        <v>1.745943396226415E-2</v>
      </c>
    </row>
    <row r="5476" spans="1:7" x14ac:dyDescent="0.25">
      <c r="A5476">
        <v>5467</v>
      </c>
      <c r="B5476" s="21">
        <f t="shared" si="85"/>
        <v>0</v>
      </c>
      <c r="C5476">
        <v>1.2040899999999999E-4</v>
      </c>
      <c r="E5476">
        <v>0</v>
      </c>
      <c r="F5476">
        <v>0</v>
      </c>
      <c r="G5476">
        <v>0</v>
      </c>
    </row>
    <row r="5477" spans="1:7" x14ac:dyDescent="0.25">
      <c r="A5477">
        <v>5468</v>
      </c>
      <c r="B5477" s="21">
        <f t="shared" si="85"/>
        <v>0</v>
      </c>
      <c r="C5477">
        <v>1.3478209999999999E-4</v>
      </c>
      <c r="E5477">
        <v>0</v>
      </c>
      <c r="F5477">
        <v>0</v>
      </c>
      <c r="G5477">
        <v>0</v>
      </c>
    </row>
    <row r="5478" spans="1:7" x14ac:dyDescent="0.25">
      <c r="A5478">
        <v>5469</v>
      </c>
      <c r="B5478" s="21">
        <f t="shared" si="85"/>
        <v>0</v>
      </c>
      <c r="C5478">
        <v>1.315112E-4</v>
      </c>
      <c r="E5478">
        <v>0</v>
      </c>
      <c r="F5478">
        <v>0</v>
      </c>
      <c r="G5478">
        <v>0</v>
      </c>
    </row>
    <row r="5479" spans="1:7" x14ac:dyDescent="0.25">
      <c r="A5479">
        <v>5470</v>
      </c>
      <c r="B5479" s="21">
        <f t="shared" si="85"/>
        <v>0</v>
      </c>
      <c r="C5479">
        <v>1.093E-4</v>
      </c>
      <c r="E5479">
        <v>0</v>
      </c>
      <c r="F5479">
        <v>0</v>
      </c>
      <c r="G5479">
        <v>0</v>
      </c>
    </row>
    <row r="5480" spans="1:7" x14ac:dyDescent="0.25">
      <c r="A5480">
        <v>5471</v>
      </c>
      <c r="B5480" s="21">
        <f t="shared" si="85"/>
        <v>0</v>
      </c>
      <c r="C5480">
        <v>8.6242000000000005E-5</v>
      </c>
      <c r="E5480">
        <v>0</v>
      </c>
      <c r="F5480">
        <v>0</v>
      </c>
      <c r="G5480">
        <v>0</v>
      </c>
    </row>
    <row r="5481" spans="1:7" x14ac:dyDescent="0.25">
      <c r="A5481">
        <v>5472</v>
      </c>
      <c r="B5481" s="21">
        <f t="shared" si="85"/>
        <v>0</v>
      </c>
      <c r="C5481">
        <v>6.9148100000000003E-5</v>
      </c>
      <c r="E5481">
        <v>0</v>
      </c>
      <c r="F5481">
        <v>0</v>
      </c>
      <c r="G5481">
        <v>0</v>
      </c>
    </row>
    <row r="5482" spans="1:7" x14ac:dyDescent="0.25">
      <c r="A5482">
        <v>5473</v>
      </c>
      <c r="B5482" s="21">
        <f t="shared" si="85"/>
        <v>0</v>
      </c>
      <c r="C5482">
        <v>6.0527399999999999E-5</v>
      </c>
      <c r="E5482">
        <v>0</v>
      </c>
      <c r="F5482">
        <v>0</v>
      </c>
      <c r="G5482">
        <v>0</v>
      </c>
    </row>
    <row r="5483" spans="1:7" x14ac:dyDescent="0.25">
      <c r="A5483">
        <v>5474</v>
      </c>
      <c r="B5483" s="21">
        <f t="shared" si="85"/>
        <v>0</v>
      </c>
      <c r="C5483">
        <v>5.6088999999999998E-5</v>
      </c>
      <c r="E5483">
        <v>0</v>
      </c>
      <c r="F5483">
        <v>0</v>
      </c>
      <c r="G5483">
        <v>0</v>
      </c>
    </row>
    <row r="5484" spans="1:7" x14ac:dyDescent="0.25">
      <c r="A5484">
        <v>5475</v>
      </c>
      <c r="B5484" s="21">
        <f t="shared" si="85"/>
        <v>0</v>
      </c>
      <c r="C5484">
        <v>5.5801399999999997E-5</v>
      </c>
      <c r="E5484">
        <v>0</v>
      </c>
      <c r="F5484">
        <v>0</v>
      </c>
      <c r="G5484">
        <v>0</v>
      </c>
    </row>
    <row r="5485" spans="1:7" x14ac:dyDescent="0.25">
      <c r="A5485">
        <v>5476</v>
      </c>
      <c r="B5485" s="21">
        <f t="shared" si="85"/>
        <v>0</v>
      </c>
      <c r="C5485">
        <v>6.0551399999999998E-5</v>
      </c>
      <c r="E5485">
        <v>0</v>
      </c>
      <c r="F5485">
        <v>0</v>
      </c>
      <c r="G5485">
        <v>0</v>
      </c>
    </row>
    <row r="5486" spans="1:7" x14ac:dyDescent="0.25">
      <c r="A5486">
        <v>5477</v>
      </c>
      <c r="B5486" s="21">
        <f t="shared" si="85"/>
        <v>0</v>
      </c>
      <c r="C5486">
        <v>7.0345499999999999E-5</v>
      </c>
      <c r="E5486">
        <v>0</v>
      </c>
      <c r="F5486">
        <v>0</v>
      </c>
      <c r="G5486">
        <v>0</v>
      </c>
    </row>
    <row r="5487" spans="1:7" x14ac:dyDescent="0.25">
      <c r="A5487">
        <v>5478</v>
      </c>
      <c r="B5487" s="21">
        <f t="shared" si="85"/>
        <v>1.6038364779874213E-2</v>
      </c>
      <c r="C5487">
        <v>8.6339499999999996E-5</v>
      </c>
      <c r="E5487">
        <v>1.6038364779874213E-2</v>
      </c>
      <c r="F5487">
        <v>1.6680818E-2</v>
      </c>
      <c r="G5487">
        <v>7.6757861635220123E-3</v>
      </c>
    </row>
    <row r="5488" spans="1:7" x14ac:dyDescent="0.25">
      <c r="A5488">
        <v>5479</v>
      </c>
      <c r="B5488" s="21">
        <f t="shared" si="85"/>
        <v>0.13729874213836479</v>
      </c>
      <c r="C5488">
        <v>1.043122E-4</v>
      </c>
      <c r="E5488">
        <v>0.13729874213836479</v>
      </c>
      <c r="F5488">
        <v>0.16885220100000001</v>
      </c>
      <c r="G5488">
        <v>0.26400000000000001</v>
      </c>
    </row>
    <row r="5489" spans="1:7" x14ac:dyDescent="0.25">
      <c r="A5489">
        <v>5480</v>
      </c>
      <c r="B5489" s="21">
        <f t="shared" si="85"/>
        <v>0.35194968553459122</v>
      </c>
      <c r="C5489">
        <v>1.1126090000000001E-4</v>
      </c>
      <c r="E5489">
        <v>0.35194968553459122</v>
      </c>
      <c r="F5489">
        <v>0.32838050299999999</v>
      </c>
      <c r="G5489">
        <v>0.60877358490566036</v>
      </c>
    </row>
    <row r="5490" spans="1:7" x14ac:dyDescent="0.25">
      <c r="A5490">
        <v>5481</v>
      </c>
      <c r="B5490" s="21">
        <f t="shared" si="85"/>
        <v>0.5437421383647798</v>
      </c>
      <c r="C5490">
        <v>1.1609270000000001E-4</v>
      </c>
      <c r="E5490">
        <v>0.5437421383647798</v>
      </c>
      <c r="F5490">
        <v>0.38050314499999999</v>
      </c>
      <c r="G5490">
        <v>0.73066037735849054</v>
      </c>
    </row>
    <row r="5491" spans="1:7" x14ac:dyDescent="0.25">
      <c r="A5491">
        <v>5482</v>
      </c>
      <c r="B5491" s="21">
        <f t="shared" si="85"/>
        <v>0.67930817610062888</v>
      </c>
      <c r="C5491">
        <v>1.176649E-4</v>
      </c>
      <c r="E5491">
        <v>0.67930817610062888</v>
      </c>
      <c r="F5491">
        <v>0.46746855300000001</v>
      </c>
      <c r="G5491">
        <v>0.77355345911949691</v>
      </c>
    </row>
    <row r="5492" spans="1:7" x14ac:dyDescent="0.25">
      <c r="A5492">
        <v>5483</v>
      </c>
      <c r="B5492" s="21">
        <f t="shared" si="85"/>
        <v>0.75606918238993714</v>
      </c>
      <c r="C5492">
        <v>1.171411E-4</v>
      </c>
      <c r="E5492">
        <v>0.75606918238993714</v>
      </c>
      <c r="F5492">
        <v>0.527484277</v>
      </c>
      <c r="G5492">
        <v>0.78547169811320761</v>
      </c>
    </row>
    <row r="5493" spans="1:7" x14ac:dyDescent="0.25">
      <c r="A5493">
        <v>5484</v>
      </c>
      <c r="B5493" s="21">
        <f t="shared" si="85"/>
        <v>0.61795597484276732</v>
      </c>
      <c r="C5493">
        <v>1.1469630000000001E-4</v>
      </c>
      <c r="E5493">
        <v>0.61795597484276732</v>
      </c>
      <c r="F5493">
        <v>0.45036163499999998</v>
      </c>
      <c r="G5493">
        <v>0.62031446540880497</v>
      </c>
    </row>
    <row r="5494" spans="1:7" x14ac:dyDescent="0.25">
      <c r="A5494">
        <v>5485</v>
      </c>
      <c r="B5494" s="21">
        <f t="shared" si="85"/>
        <v>0.6471069182389938</v>
      </c>
      <c r="C5494">
        <v>1.154678E-4</v>
      </c>
      <c r="E5494">
        <v>0.6471069182389938</v>
      </c>
      <c r="F5494">
        <v>0.464984277</v>
      </c>
      <c r="G5494">
        <v>0.66009433962264152</v>
      </c>
    </row>
    <row r="5495" spans="1:7" x14ac:dyDescent="0.25">
      <c r="A5495">
        <v>5486</v>
      </c>
      <c r="B5495" s="21">
        <f t="shared" si="85"/>
        <v>0.44075471698113206</v>
      </c>
      <c r="C5495">
        <v>1.141983E-4</v>
      </c>
      <c r="E5495">
        <v>0.44075471698113206</v>
      </c>
      <c r="F5495">
        <v>0.34738993699999998</v>
      </c>
      <c r="G5495">
        <v>0.46657232704402518</v>
      </c>
    </row>
    <row r="5496" spans="1:7" x14ac:dyDescent="0.25">
      <c r="A5496">
        <v>5487</v>
      </c>
      <c r="B5496" s="21">
        <f t="shared" si="85"/>
        <v>0.37767295597484279</v>
      </c>
      <c r="C5496">
        <v>1.1343389999999999E-4</v>
      </c>
      <c r="E5496">
        <v>0.37767295597484279</v>
      </c>
      <c r="F5496">
        <v>0.30303459100000002</v>
      </c>
      <c r="G5496">
        <v>0.43855345911949684</v>
      </c>
    </row>
    <row r="5497" spans="1:7" x14ac:dyDescent="0.25">
      <c r="A5497">
        <v>5488</v>
      </c>
      <c r="B5497" s="21">
        <f t="shared" si="85"/>
        <v>0.30044025157232701</v>
      </c>
      <c r="C5497">
        <v>1.163094E-4</v>
      </c>
      <c r="E5497">
        <v>0.30044025157232701</v>
      </c>
      <c r="F5497">
        <v>0.27026729599999999</v>
      </c>
      <c r="G5497">
        <v>0.41581761006289308</v>
      </c>
    </row>
    <row r="5498" spans="1:7" x14ac:dyDescent="0.25">
      <c r="A5498">
        <v>5489</v>
      </c>
      <c r="B5498" s="21">
        <f t="shared" si="85"/>
        <v>0.21734905660377357</v>
      </c>
      <c r="C5498">
        <v>1.1768420000000001E-4</v>
      </c>
      <c r="E5498">
        <v>0.21734905660377357</v>
      </c>
      <c r="F5498">
        <v>0.25158805000000001</v>
      </c>
      <c r="G5498">
        <v>0.46072327044025152</v>
      </c>
    </row>
    <row r="5499" spans="1:7" x14ac:dyDescent="0.25">
      <c r="A5499">
        <v>5490</v>
      </c>
      <c r="B5499" s="21">
        <f t="shared" si="85"/>
        <v>6.7641509433962257E-2</v>
      </c>
      <c r="C5499">
        <v>1.229701E-4</v>
      </c>
      <c r="E5499">
        <v>6.7641509433962257E-2</v>
      </c>
      <c r="F5499">
        <v>0.102100629</v>
      </c>
      <c r="G5499">
        <v>0.16185849056603774</v>
      </c>
    </row>
    <row r="5500" spans="1:7" x14ac:dyDescent="0.25">
      <c r="A5500">
        <v>5491</v>
      </c>
      <c r="B5500" s="21">
        <f t="shared" si="85"/>
        <v>6.359433962264151E-4</v>
      </c>
      <c r="C5500">
        <v>1.3516360000000001E-4</v>
      </c>
      <c r="E5500">
        <v>6.359433962264151E-4</v>
      </c>
      <c r="F5500">
        <v>1.4562259999999999E-3</v>
      </c>
      <c r="G5500">
        <v>0</v>
      </c>
    </row>
    <row r="5501" spans="1:7" x14ac:dyDescent="0.25">
      <c r="A5501">
        <v>5492</v>
      </c>
      <c r="B5501" s="21">
        <f t="shared" si="85"/>
        <v>0</v>
      </c>
      <c r="C5501">
        <v>1.474511E-4</v>
      </c>
      <c r="E5501">
        <v>0</v>
      </c>
      <c r="F5501">
        <v>0</v>
      </c>
      <c r="G5501">
        <v>0</v>
      </c>
    </row>
    <row r="5502" spans="1:7" x14ac:dyDescent="0.25">
      <c r="A5502">
        <v>5493</v>
      </c>
      <c r="B5502" s="21">
        <f t="shared" si="85"/>
        <v>0</v>
      </c>
      <c r="C5502">
        <v>1.3843629999999999E-4</v>
      </c>
      <c r="E5502">
        <v>0</v>
      </c>
      <c r="F5502">
        <v>0</v>
      </c>
      <c r="G5502">
        <v>0</v>
      </c>
    </row>
    <row r="5503" spans="1:7" x14ac:dyDescent="0.25">
      <c r="A5503">
        <v>5494</v>
      </c>
      <c r="B5503" s="21">
        <f t="shared" si="85"/>
        <v>0</v>
      </c>
      <c r="C5503">
        <v>1.106243E-4</v>
      </c>
      <c r="E5503">
        <v>0</v>
      </c>
      <c r="F5503">
        <v>0</v>
      </c>
      <c r="G5503">
        <v>0</v>
      </c>
    </row>
    <row r="5504" spans="1:7" x14ac:dyDescent="0.25">
      <c r="A5504">
        <v>5495</v>
      </c>
      <c r="B5504" s="21">
        <f t="shared" si="85"/>
        <v>0</v>
      </c>
      <c r="C5504">
        <v>8.5528699999999993E-5</v>
      </c>
      <c r="E5504">
        <v>0</v>
      </c>
      <c r="F5504">
        <v>0</v>
      </c>
      <c r="G5504">
        <v>0</v>
      </c>
    </row>
    <row r="5505" spans="1:7" x14ac:dyDescent="0.25">
      <c r="A5505">
        <v>5496</v>
      </c>
      <c r="B5505" s="21">
        <f t="shared" si="85"/>
        <v>0</v>
      </c>
      <c r="C5505">
        <v>6.7200900000000002E-5</v>
      </c>
      <c r="E5505">
        <v>0</v>
      </c>
      <c r="F5505">
        <v>0</v>
      </c>
      <c r="G5505">
        <v>0</v>
      </c>
    </row>
    <row r="5506" spans="1:7" x14ac:dyDescent="0.25">
      <c r="A5506">
        <v>5497</v>
      </c>
      <c r="B5506" s="21">
        <f t="shared" si="85"/>
        <v>0</v>
      </c>
      <c r="C5506">
        <v>6.0377999999999997E-5</v>
      </c>
      <c r="E5506">
        <v>0</v>
      </c>
      <c r="F5506">
        <v>0</v>
      </c>
      <c r="G5506">
        <v>0</v>
      </c>
    </row>
    <row r="5507" spans="1:7" x14ac:dyDescent="0.25">
      <c r="A5507">
        <v>5498</v>
      </c>
      <c r="B5507" s="21">
        <f t="shared" si="85"/>
        <v>0</v>
      </c>
      <c r="C5507">
        <v>5.6166100000000004E-5</v>
      </c>
      <c r="E5507">
        <v>0</v>
      </c>
      <c r="F5507">
        <v>0</v>
      </c>
      <c r="G5507">
        <v>0</v>
      </c>
    </row>
    <row r="5508" spans="1:7" x14ac:dyDescent="0.25">
      <c r="A5508">
        <v>5499</v>
      </c>
      <c r="B5508" s="21">
        <f t="shared" si="85"/>
        <v>0</v>
      </c>
      <c r="C5508">
        <v>5.6415300000000002E-5</v>
      </c>
      <c r="E5508">
        <v>0</v>
      </c>
      <c r="F5508">
        <v>0</v>
      </c>
      <c r="G5508">
        <v>0</v>
      </c>
    </row>
    <row r="5509" spans="1:7" x14ac:dyDescent="0.25">
      <c r="A5509">
        <v>5500</v>
      </c>
      <c r="B5509" s="21">
        <f t="shared" si="85"/>
        <v>0</v>
      </c>
      <c r="C5509">
        <v>6.2668999999999992E-5</v>
      </c>
      <c r="E5509">
        <v>0</v>
      </c>
      <c r="F5509">
        <v>0</v>
      </c>
      <c r="G5509">
        <v>0</v>
      </c>
    </row>
    <row r="5510" spans="1:7" x14ac:dyDescent="0.25">
      <c r="A5510">
        <v>5501</v>
      </c>
      <c r="B5510" s="21">
        <f t="shared" ref="B5510:B5573" si="86">IF(rodzaj=$E$6,E5510,IF(rodzaj=$F$6,F5510,G5510))</f>
        <v>0</v>
      </c>
      <c r="C5510">
        <v>7.3495100000000007E-5</v>
      </c>
      <c r="E5510">
        <v>0</v>
      </c>
      <c r="F5510">
        <v>0</v>
      </c>
      <c r="G5510">
        <v>0</v>
      </c>
    </row>
    <row r="5511" spans="1:7" x14ac:dyDescent="0.25">
      <c r="A5511">
        <v>5502</v>
      </c>
      <c r="B5511" s="21">
        <f t="shared" si="86"/>
        <v>4.3138364779874219E-2</v>
      </c>
      <c r="C5511">
        <v>8.7370899999999994E-5</v>
      </c>
      <c r="E5511">
        <v>4.3138364779874219E-2</v>
      </c>
      <c r="F5511">
        <v>9.2671383999999996E-2</v>
      </c>
      <c r="G5511">
        <v>0.17749056603773583</v>
      </c>
    </row>
    <row r="5512" spans="1:7" x14ac:dyDescent="0.25">
      <c r="A5512">
        <v>5503</v>
      </c>
      <c r="B5512" s="21">
        <f t="shared" si="86"/>
        <v>0.18442767295597484</v>
      </c>
      <c r="C5512">
        <v>1.004407E-4</v>
      </c>
      <c r="E5512">
        <v>0.18442767295597484</v>
      </c>
      <c r="F5512">
        <v>0.25490565999999998</v>
      </c>
      <c r="G5512">
        <v>0.50981132075471702</v>
      </c>
    </row>
    <row r="5513" spans="1:7" x14ac:dyDescent="0.25">
      <c r="A5513">
        <v>5504</v>
      </c>
      <c r="B5513" s="21">
        <f t="shared" si="86"/>
        <v>0.38896226415094343</v>
      </c>
      <c r="C5513">
        <v>1.103019E-4</v>
      </c>
      <c r="E5513">
        <v>0.38896226415094343</v>
      </c>
      <c r="F5513">
        <v>0.354056604</v>
      </c>
      <c r="G5513">
        <v>0.69672955974842765</v>
      </c>
    </row>
    <row r="5514" spans="1:7" x14ac:dyDescent="0.25">
      <c r="A5514">
        <v>5505</v>
      </c>
      <c r="B5514" s="21">
        <f t="shared" si="86"/>
        <v>0.58116352201257859</v>
      </c>
      <c r="C5514">
        <v>1.1194800000000001E-4</v>
      </c>
      <c r="E5514">
        <v>0.58116352201257859</v>
      </c>
      <c r="F5514">
        <v>0.39492138399999999</v>
      </c>
      <c r="G5514">
        <v>0.78515723270440252</v>
      </c>
    </row>
    <row r="5515" spans="1:7" x14ac:dyDescent="0.25">
      <c r="A5515">
        <v>5506</v>
      </c>
      <c r="B5515" s="21">
        <f t="shared" si="86"/>
        <v>0.70685534591194976</v>
      </c>
      <c r="C5515">
        <v>1.129966E-4</v>
      </c>
      <c r="E5515">
        <v>0.70685534591194976</v>
      </c>
      <c r="F5515">
        <v>0.48298742099999997</v>
      </c>
      <c r="G5515">
        <v>0.80380503144654081</v>
      </c>
    </row>
    <row r="5516" spans="1:7" x14ac:dyDescent="0.25">
      <c r="A5516">
        <v>5507</v>
      </c>
      <c r="B5516" s="21">
        <f t="shared" si="86"/>
        <v>0.78459119496855345</v>
      </c>
      <c r="C5516">
        <v>1.150835E-4</v>
      </c>
      <c r="E5516">
        <v>0.78459119496855345</v>
      </c>
      <c r="F5516">
        <v>0.54367924499999998</v>
      </c>
      <c r="G5516">
        <v>0.81522012578616354</v>
      </c>
    </row>
    <row r="5517" spans="1:7" x14ac:dyDescent="0.25">
      <c r="A5517">
        <v>5508</v>
      </c>
      <c r="B5517" s="21">
        <f t="shared" si="86"/>
        <v>0.80707547169811322</v>
      </c>
      <c r="C5517">
        <v>1.138959E-4</v>
      </c>
      <c r="E5517">
        <v>0.80707547169811322</v>
      </c>
      <c r="F5517">
        <v>0.56473270399999997</v>
      </c>
      <c r="G5517">
        <v>0.81141509433962267</v>
      </c>
    </row>
    <row r="5518" spans="1:7" x14ac:dyDescent="0.25">
      <c r="A5518">
        <v>5509</v>
      </c>
      <c r="B5518" s="21">
        <f t="shared" si="86"/>
        <v>0.78638364779874204</v>
      </c>
      <c r="C5518">
        <v>1.15048E-4</v>
      </c>
      <c r="E5518">
        <v>0.78638364779874204</v>
      </c>
      <c r="F5518">
        <v>0.54816037699999998</v>
      </c>
      <c r="G5518">
        <v>0.80336477987421373</v>
      </c>
    </row>
    <row r="5519" spans="1:7" x14ac:dyDescent="0.25">
      <c r="A5519">
        <v>5510</v>
      </c>
      <c r="B5519" s="21">
        <f t="shared" si="86"/>
        <v>0.72050314465408805</v>
      </c>
      <c r="C5519">
        <v>1.1246590000000001E-4</v>
      </c>
      <c r="E5519">
        <v>0.72050314465408805</v>
      </c>
      <c r="F5519">
        <v>0.49481132100000003</v>
      </c>
      <c r="G5519">
        <v>0.78801886792452835</v>
      </c>
    </row>
    <row r="5520" spans="1:7" x14ac:dyDescent="0.25">
      <c r="A5520">
        <v>5511</v>
      </c>
      <c r="B5520" s="21">
        <f t="shared" si="86"/>
        <v>0.60440251572327042</v>
      </c>
      <c r="C5520">
        <v>1.162981E-4</v>
      </c>
      <c r="E5520">
        <v>0.60440251572327042</v>
      </c>
      <c r="F5520">
        <v>0.409292453</v>
      </c>
      <c r="G5520">
        <v>0.76044025157232698</v>
      </c>
    </row>
    <row r="5521" spans="1:7" x14ac:dyDescent="0.25">
      <c r="A5521">
        <v>5512</v>
      </c>
      <c r="B5521" s="21">
        <f t="shared" si="86"/>
        <v>0.43235849056603776</v>
      </c>
      <c r="C5521">
        <v>1.1924699999999999E-4</v>
      </c>
      <c r="E5521">
        <v>0.43235849056603776</v>
      </c>
      <c r="F5521">
        <v>0.35448113199999998</v>
      </c>
      <c r="G5521">
        <v>0.68959119496855348</v>
      </c>
    </row>
    <row r="5522" spans="1:7" x14ac:dyDescent="0.25">
      <c r="A5522">
        <v>5513</v>
      </c>
      <c r="B5522" s="21">
        <f t="shared" si="86"/>
        <v>0.2400251572327044</v>
      </c>
      <c r="C5522">
        <v>1.1880339999999999E-4</v>
      </c>
      <c r="E5522">
        <v>0.2400251572327044</v>
      </c>
      <c r="F5522">
        <v>0.28297169799999999</v>
      </c>
      <c r="G5522">
        <v>0.56273584905660379</v>
      </c>
    </row>
    <row r="5523" spans="1:7" x14ac:dyDescent="0.25">
      <c r="A5523">
        <v>5514</v>
      </c>
      <c r="B5523" s="21">
        <f t="shared" si="86"/>
        <v>7.3254716981132076E-2</v>
      </c>
      <c r="C5523">
        <v>1.254575E-4</v>
      </c>
      <c r="E5523">
        <v>7.3254716981132076E-2</v>
      </c>
      <c r="F5523">
        <v>0.13664150899999999</v>
      </c>
      <c r="G5523">
        <v>0.26202830188679244</v>
      </c>
    </row>
    <row r="5524" spans="1:7" x14ac:dyDescent="0.25">
      <c r="A5524">
        <v>5515</v>
      </c>
      <c r="B5524" s="21">
        <f t="shared" si="86"/>
        <v>2.0578616352201259E-3</v>
      </c>
      <c r="C5524">
        <v>1.4254370000000002E-4</v>
      </c>
      <c r="E5524">
        <v>2.0578616352201259E-3</v>
      </c>
      <c r="F5524">
        <v>5.4726419999999998E-3</v>
      </c>
      <c r="G5524">
        <v>8.0817610062893074E-3</v>
      </c>
    </row>
    <row r="5525" spans="1:7" x14ac:dyDescent="0.25">
      <c r="A5525">
        <v>5516</v>
      </c>
      <c r="B5525" s="21">
        <f t="shared" si="86"/>
        <v>0</v>
      </c>
      <c r="C5525">
        <v>1.5161109999999999E-4</v>
      </c>
      <c r="E5525">
        <v>0</v>
      </c>
      <c r="F5525">
        <v>0</v>
      </c>
      <c r="G5525">
        <v>0</v>
      </c>
    </row>
    <row r="5526" spans="1:7" x14ac:dyDescent="0.25">
      <c r="A5526">
        <v>5517</v>
      </c>
      <c r="B5526" s="21">
        <f t="shared" si="86"/>
        <v>0</v>
      </c>
      <c r="C5526">
        <v>1.367315E-4</v>
      </c>
      <c r="E5526">
        <v>0</v>
      </c>
      <c r="F5526">
        <v>0</v>
      </c>
      <c r="G5526">
        <v>0</v>
      </c>
    </row>
    <row r="5527" spans="1:7" x14ac:dyDescent="0.25">
      <c r="A5527">
        <v>5518</v>
      </c>
      <c r="B5527" s="21">
        <f t="shared" si="86"/>
        <v>0</v>
      </c>
      <c r="C5527">
        <v>1.12043E-4</v>
      </c>
      <c r="E5527">
        <v>0</v>
      </c>
      <c r="F5527">
        <v>0</v>
      </c>
      <c r="G5527">
        <v>0</v>
      </c>
    </row>
    <row r="5528" spans="1:7" x14ac:dyDescent="0.25">
      <c r="A5528">
        <v>5519</v>
      </c>
      <c r="B5528" s="21">
        <f t="shared" si="86"/>
        <v>0</v>
      </c>
      <c r="C5528">
        <v>8.9564299999999992E-5</v>
      </c>
      <c r="E5528">
        <v>0</v>
      </c>
      <c r="F5528">
        <v>0</v>
      </c>
      <c r="G5528">
        <v>0</v>
      </c>
    </row>
    <row r="5529" spans="1:7" x14ac:dyDescent="0.25">
      <c r="A5529">
        <v>5520</v>
      </c>
      <c r="B5529" s="21">
        <f t="shared" si="86"/>
        <v>0</v>
      </c>
      <c r="C5529">
        <v>7.1504499999999993E-5</v>
      </c>
      <c r="E5529">
        <v>0</v>
      </c>
      <c r="F5529">
        <v>0</v>
      </c>
      <c r="G5529">
        <v>0</v>
      </c>
    </row>
    <row r="5530" spans="1:7" x14ac:dyDescent="0.25">
      <c r="A5530">
        <v>5521</v>
      </c>
      <c r="B5530" s="21">
        <f t="shared" si="86"/>
        <v>0</v>
      </c>
      <c r="C5530">
        <v>6.0282699999999998E-5</v>
      </c>
      <c r="E5530">
        <v>0</v>
      </c>
      <c r="F5530">
        <v>0</v>
      </c>
      <c r="G5530">
        <v>0</v>
      </c>
    </row>
    <row r="5531" spans="1:7" x14ac:dyDescent="0.25">
      <c r="A5531">
        <v>5522</v>
      </c>
      <c r="B5531" s="21">
        <f t="shared" si="86"/>
        <v>0</v>
      </c>
      <c r="C5531">
        <v>5.66247E-5</v>
      </c>
      <c r="E5531">
        <v>0</v>
      </c>
      <c r="F5531">
        <v>0</v>
      </c>
      <c r="G5531">
        <v>0</v>
      </c>
    </row>
    <row r="5532" spans="1:7" x14ac:dyDescent="0.25">
      <c r="A5532">
        <v>5523</v>
      </c>
      <c r="B5532" s="21">
        <f t="shared" si="86"/>
        <v>0</v>
      </c>
      <c r="C5532">
        <v>5.7393599999999999E-5</v>
      </c>
      <c r="E5532">
        <v>0</v>
      </c>
      <c r="F5532">
        <v>0</v>
      </c>
      <c r="G5532">
        <v>0</v>
      </c>
    </row>
    <row r="5533" spans="1:7" x14ac:dyDescent="0.25">
      <c r="A5533">
        <v>5524</v>
      </c>
      <c r="B5533" s="21">
        <f t="shared" si="86"/>
        <v>0</v>
      </c>
      <c r="C5533">
        <v>6.2133100000000003E-5</v>
      </c>
      <c r="E5533">
        <v>0</v>
      </c>
      <c r="F5533">
        <v>0</v>
      </c>
      <c r="G5533">
        <v>0</v>
      </c>
    </row>
    <row r="5534" spans="1:7" x14ac:dyDescent="0.25">
      <c r="A5534">
        <v>5525</v>
      </c>
      <c r="B5534" s="21">
        <f t="shared" si="86"/>
        <v>0</v>
      </c>
      <c r="C5534">
        <v>7.5172599999999992E-5</v>
      </c>
      <c r="E5534">
        <v>0</v>
      </c>
      <c r="F5534">
        <v>0</v>
      </c>
      <c r="G5534">
        <v>0</v>
      </c>
    </row>
    <row r="5535" spans="1:7" x14ac:dyDescent="0.25">
      <c r="A5535">
        <v>5526</v>
      </c>
      <c r="B5535" s="21">
        <f t="shared" si="86"/>
        <v>4.0981132075471695E-2</v>
      </c>
      <c r="C5535">
        <v>8.9977999999999998E-5</v>
      </c>
      <c r="E5535">
        <v>4.0981132075471695E-2</v>
      </c>
      <c r="F5535">
        <v>8.6772012999999995E-2</v>
      </c>
      <c r="G5535">
        <v>0.16486163522012579</v>
      </c>
    </row>
    <row r="5536" spans="1:7" x14ac:dyDescent="0.25">
      <c r="A5536">
        <v>5527</v>
      </c>
      <c r="B5536" s="21">
        <f t="shared" si="86"/>
        <v>0.18168238993710692</v>
      </c>
      <c r="C5536">
        <v>1.058278E-4</v>
      </c>
      <c r="E5536">
        <v>0.18168238993710692</v>
      </c>
      <c r="F5536">
        <v>0.25061320799999998</v>
      </c>
      <c r="G5536">
        <v>0.50138364779874212</v>
      </c>
    </row>
    <row r="5537" spans="1:7" x14ac:dyDescent="0.25">
      <c r="A5537">
        <v>5528</v>
      </c>
      <c r="B5537" s="21">
        <f t="shared" si="86"/>
        <v>0.3818238993710692</v>
      </c>
      <c r="C5537">
        <v>1.118904E-4</v>
      </c>
      <c r="E5537">
        <v>0.3818238993710692</v>
      </c>
      <c r="F5537">
        <v>0.34761006300000002</v>
      </c>
      <c r="G5537">
        <v>0.68157232704402515</v>
      </c>
    </row>
    <row r="5538" spans="1:7" x14ac:dyDescent="0.25">
      <c r="A5538">
        <v>5529</v>
      </c>
      <c r="B5538" s="21">
        <f t="shared" si="86"/>
        <v>0.5692138364779874</v>
      </c>
      <c r="C5538">
        <v>1.178552E-4</v>
      </c>
      <c r="E5538">
        <v>0.5692138364779874</v>
      </c>
      <c r="F5538">
        <v>0.38661949699999998</v>
      </c>
      <c r="G5538">
        <v>0.7684591194968553</v>
      </c>
    </row>
    <row r="5539" spans="1:7" x14ac:dyDescent="0.25">
      <c r="A5539">
        <v>5530</v>
      </c>
      <c r="B5539" s="21">
        <f t="shared" si="86"/>
        <v>0.69386792452830193</v>
      </c>
      <c r="C5539">
        <v>1.155715E-4</v>
      </c>
      <c r="E5539">
        <v>0.69386792452830193</v>
      </c>
      <c r="F5539">
        <v>0.47328616400000001</v>
      </c>
      <c r="G5539">
        <v>0.78908805031446549</v>
      </c>
    </row>
    <row r="5540" spans="1:7" x14ac:dyDescent="0.25">
      <c r="A5540">
        <v>5531</v>
      </c>
      <c r="B5540" s="21">
        <f t="shared" si="86"/>
        <v>0.76779874213836474</v>
      </c>
      <c r="C5540">
        <v>1.144621E-4</v>
      </c>
      <c r="E5540">
        <v>0.76779874213836474</v>
      </c>
      <c r="F5540">
        <v>0.53075471699999999</v>
      </c>
      <c r="G5540">
        <v>0.79801886792452825</v>
      </c>
    </row>
    <row r="5541" spans="1:7" x14ac:dyDescent="0.25">
      <c r="A5541">
        <v>5532</v>
      </c>
      <c r="B5541" s="21">
        <f t="shared" si="86"/>
        <v>0.78889937106918229</v>
      </c>
      <c r="C5541">
        <v>1.139224E-4</v>
      </c>
      <c r="E5541">
        <v>0.78889937106918229</v>
      </c>
      <c r="F5541">
        <v>0.55045597499999999</v>
      </c>
      <c r="G5541">
        <v>0.79352201257861643</v>
      </c>
    </row>
    <row r="5542" spans="1:7" x14ac:dyDescent="0.25">
      <c r="A5542">
        <v>5533</v>
      </c>
      <c r="B5542" s="21">
        <f t="shared" si="86"/>
        <v>0.76767295597484275</v>
      </c>
      <c r="C5542">
        <v>1.120969E-4</v>
      </c>
      <c r="E5542">
        <v>0.76767295597484275</v>
      </c>
      <c r="F5542">
        <v>0.53367924499999997</v>
      </c>
      <c r="G5542">
        <v>0.78481132075471693</v>
      </c>
    </row>
    <row r="5543" spans="1:7" x14ac:dyDescent="0.25">
      <c r="A5543">
        <v>5534</v>
      </c>
      <c r="B5543" s="21">
        <f t="shared" si="86"/>
        <v>0.70261006289308181</v>
      </c>
      <c r="C5543">
        <v>1.1202889999999999E-4</v>
      </c>
      <c r="E5543">
        <v>0.70261006289308181</v>
      </c>
      <c r="F5543">
        <v>0.48180817599999998</v>
      </c>
      <c r="G5543">
        <v>0.76924528301886785</v>
      </c>
    </row>
    <row r="5544" spans="1:7" x14ac:dyDescent="0.25">
      <c r="A5544">
        <v>5535</v>
      </c>
      <c r="B5544" s="21">
        <f t="shared" si="86"/>
        <v>0.58833333333333337</v>
      </c>
      <c r="C5544">
        <v>1.117367E-4</v>
      </c>
      <c r="E5544">
        <v>0.58833333333333337</v>
      </c>
      <c r="F5544">
        <v>0.39869496900000001</v>
      </c>
      <c r="G5544">
        <v>0.74100628930817614</v>
      </c>
    </row>
    <row r="5545" spans="1:7" x14ac:dyDescent="0.25">
      <c r="A5545">
        <v>5536</v>
      </c>
      <c r="B5545" s="21">
        <f t="shared" si="86"/>
        <v>0.41779874213836476</v>
      </c>
      <c r="C5545">
        <v>1.1224E-4</v>
      </c>
      <c r="E5545">
        <v>0.41779874213836476</v>
      </c>
      <c r="F5545">
        <v>0.34528301900000002</v>
      </c>
      <c r="G5545">
        <v>0.66421383647798737</v>
      </c>
    </row>
    <row r="5546" spans="1:7" x14ac:dyDescent="0.25">
      <c r="A5546">
        <v>5537</v>
      </c>
      <c r="B5546" s="21">
        <f t="shared" si="86"/>
        <v>0.23039308176100629</v>
      </c>
      <c r="C5546">
        <v>1.190993E-4</v>
      </c>
      <c r="E5546">
        <v>0.23039308176100629</v>
      </c>
      <c r="F5546">
        <v>0.27147798699999998</v>
      </c>
      <c r="G5546">
        <v>0.5322012578616353</v>
      </c>
    </row>
    <row r="5547" spans="1:7" x14ac:dyDescent="0.25">
      <c r="A5547">
        <v>5538</v>
      </c>
      <c r="B5547" s="21">
        <f t="shared" si="86"/>
        <v>7.0374213836477989E-2</v>
      </c>
      <c r="C5547">
        <v>1.2342780000000001E-4</v>
      </c>
      <c r="E5547">
        <v>7.0374213836477989E-2</v>
      </c>
      <c r="F5547">
        <v>0.13075000000000001</v>
      </c>
      <c r="G5547">
        <v>0.24979245283018869</v>
      </c>
    </row>
    <row r="5548" spans="1:7" x14ac:dyDescent="0.25">
      <c r="A5548">
        <v>5539</v>
      </c>
      <c r="B5548" s="21">
        <f t="shared" si="86"/>
        <v>1.1966981132075472E-3</v>
      </c>
      <c r="C5548">
        <v>1.3524270000000001E-4</v>
      </c>
      <c r="E5548">
        <v>1.1966981132075472E-3</v>
      </c>
      <c r="F5548">
        <v>4.2455970000000003E-3</v>
      </c>
      <c r="G5548">
        <v>6.3198113207547178E-3</v>
      </c>
    </row>
    <row r="5549" spans="1:7" x14ac:dyDescent="0.25">
      <c r="A5549">
        <v>5540</v>
      </c>
      <c r="B5549" s="21">
        <f t="shared" si="86"/>
        <v>0</v>
      </c>
      <c r="C5549">
        <v>1.4975559999999999E-4</v>
      </c>
      <c r="E5549">
        <v>0</v>
      </c>
      <c r="F5549">
        <v>0</v>
      </c>
      <c r="G5549">
        <v>0</v>
      </c>
    </row>
    <row r="5550" spans="1:7" x14ac:dyDescent="0.25">
      <c r="A5550">
        <v>5541</v>
      </c>
      <c r="B5550" s="21">
        <f t="shared" si="86"/>
        <v>0</v>
      </c>
      <c r="C5550">
        <v>1.38274E-4</v>
      </c>
      <c r="E5550">
        <v>0</v>
      </c>
      <c r="F5550">
        <v>0</v>
      </c>
      <c r="G5550">
        <v>0</v>
      </c>
    </row>
    <row r="5551" spans="1:7" x14ac:dyDescent="0.25">
      <c r="A5551">
        <v>5542</v>
      </c>
      <c r="B5551" s="21">
        <f t="shared" si="86"/>
        <v>0</v>
      </c>
      <c r="C5551">
        <v>1.139994E-4</v>
      </c>
      <c r="E5551">
        <v>0</v>
      </c>
      <c r="F5551">
        <v>0</v>
      </c>
      <c r="G5551">
        <v>0</v>
      </c>
    </row>
    <row r="5552" spans="1:7" x14ac:dyDescent="0.25">
      <c r="A5552">
        <v>5543</v>
      </c>
      <c r="B5552" s="21">
        <f t="shared" si="86"/>
        <v>0</v>
      </c>
      <c r="C5552">
        <v>9.0146200000000001E-5</v>
      </c>
      <c r="E5552">
        <v>0</v>
      </c>
      <c r="F5552">
        <v>0</v>
      </c>
      <c r="G5552">
        <v>0</v>
      </c>
    </row>
    <row r="5553" spans="1:7" x14ac:dyDescent="0.25">
      <c r="A5553">
        <v>5544</v>
      </c>
      <c r="B5553" s="21">
        <f t="shared" si="86"/>
        <v>0</v>
      </c>
      <c r="C5553">
        <v>7.1821699999999997E-5</v>
      </c>
      <c r="E5553">
        <v>0</v>
      </c>
      <c r="F5553">
        <v>0</v>
      </c>
      <c r="G5553">
        <v>0</v>
      </c>
    </row>
    <row r="5554" spans="1:7" x14ac:dyDescent="0.25">
      <c r="A5554">
        <v>5545</v>
      </c>
      <c r="B5554" s="21">
        <f t="shared" si="86"/>
        <v>0</v>
      </c>
      <c r="C5554">
        <v>6.0829200000000004E-5</v>
      </c>
      <c r="E5554">
        <v>0</v>
      </c>
      <c r="F5554">
        <v>0</v>
      </c>
      <c r="G5554">
        <v>0</v>
      </c>
    </row>
    <row r="5555" spans="1:7" x14ac:dyDescent="0.25">
      <c r="A5555">
        <v>5546</v>
      </c>
      <c r="B5555" s="21">
        <f t="shared" si="86"/>
        <v>0</v>
      </c>
      <c r="C5555">
        <v>5.7524200000000001E-5</v>
      </c>
      <c r="E5555">
        <v>0</v>
      </c>
      <c r="F5555">
        <v>0</v>
      </c>
      <c r="G5555">
        <v>0</v>
      </c>
    </row>
    <row r="5556" spans="1:7" x14ac:dyDescent="0.25">
      <c r="A5556">
        <v>5547</v>
      </c>
      <c r="B5556" s="21">
        <f t="shared" si="86"/>
        <v>0</v>
      </c>
      <c r="C5556">
        <v>5.6465799999999997E-5</v>
      </c>
      <c r="E5556">
        <v>0</v>
      </c>
      <c r="F5556">
        <v>0</v>
      </c>
      <c r="G5556">
        <v>0</v>
      </c>
    </row>
    <row r="5557" spans="1:7" x14ac:dyDescent="0.25">
      <c r="A5557">
        <v>5548</v>
      </c>
      <c r="B5557" s="21">
        <f t="shared" si="86"/>
        <v>0</v>
      </c>
      <c r="C5557">
        <v>6.3382700000000006E-5</v>
      </c>
      <c r="E5557">
        <v>0</v>
      </c>
      <c r="F5557">
        <v>0</v>
      </c>
      <c r="G5557">
        <v>0</v>
      </c>
    </row>
    <row r="5558" spans="1:7" x14ac:dyDescent="0.25">
      <c r="A5558">
        <v>5549</v>
      </c>
      <c r="B5558" s="21">
        <f t="shared" si="86"/>
        <v>0</v>
      </c>
      <c r="C5558">
        <v>7.3703399999999996E-5</v>
      </c>
      <c r="E5558">
        <v>0</v>
      </c>
      <c r="F5558">
        <v>0</v>
      </c>
      <c r="G5558">
        <v>0</v>
      </c>
    </row>
    <row r="5559" spans="1:7" x14ac:dyDescent="0.25">
      <c r="A5559">
        <v>5550</v>
      </c>
      <c r="B5559" s="21">
        <f t="shared" si="86"/>
        <v>4.0418238993710692E-2</v>
      </c>
      <c r="C5559">
        <v>8.9183699999999998E-5</v>
      </c>
      <c r="E5559">
        <v>4.0418238993710692E-2</v>
      </c>
      <c r="F5559">
        <v>0.10004402499999999</v>
      </c>
      <c r="G5559">
        <v>0.20676729559748427</v>
      </c>
    </row>
    <row r="5560" spans="1:7" x14ac:dyDescent="0.25">
      <c r="A5560">
        <v>5551</v>
      </c>
      <c r="B5560" s="21">
        <f t="shared" si="86"/>
        <v>0.18805031446540882</v>
      </c>
      <c r="C5560">
        <v>1.0463840000000001E-4</v>
      </c>
      <c r="E5560">
        <v>0.18805031446540882</v>
      </c>
      <c r="F5560">
        <v>0.265503145</v>
      </c>
      <c r="G5560">
        <v>0.55493710691823905</v>
      </c>
    </row>
    <row r="5561" spans="1:7" x14ac:dyDescent="0.25">
      <c r="A5561">
        <v>5552</v>
      </c>
      <c r="B5561" s="21">
        <f t="shared" si="86"/>
        <v>0.39600628930817611</v>
      </c>
      <c r="C5561">
        <v>1.108434E-4</v>
      </c>
      <c r="E5561">
        <v>0.39600628930817611</v>
      </c>
      <c r="F5561">
        <v>0.35542452800000002</v>
      </c>
      <c r="G5561">
        <v>0.71751572327044022</v>
      </c>
    </row>
    <row r="5562" spans="1:7" x14ac:dyDescent="0.25">
      <c r="A5562">
        <v>5553</v>
      </c>
      <c r="B5562" s="21">
        <f t="shared" si="86"/>
        <v>0.58144654088050318</v>
      </c>
      <c r="C5562">
        <v>1.147778E-4</v>
      </c>
      <c r="E5562">
        <v>0.58144654088050318</v>
      </c>
      <c r="F5562">
        <v>0.39036163499999998</v>
      </c>
      <c r="G5562">
        <v>0.78289308176100625</v>
      </c>
    </row>
    <row r="5563" spans="1:7" x14ac:dyDescent="0.25">
      <c r="A5563">
        <v>5554</v>
      </c>
      <c r="B5563" s="21">
        <f t="shared" si="86"/>
        <v>0.70798742138364779</v>
      </c>
      <c r="C5563">
        <v>1.153636E-4</v>
      </c>
      <c r="E5563">
        <v>0.70798742138364779</v>
      </c>
      <c r="F5563">
        <v>0.47806603800000003</v>
      </c>
      <c r="G5563">
        <v>0.80424528301886788</v>
      </c>
    </row>
    <row r="5564" spans="1:7" x14ac:dyDescent="0.25">
      <c r="A5564">
        <v>5555</v>
      </c>
      <c r="B5564" s="21">
        <f t="shared" si="86"/>
        <v>0.78147798742138364</v>
      </c>
      <c r="C5564">
        <v>1.1516079999999999E-4</v>
      </c>
      <c r="E5564">
        <v>0.78147798742138364</v>
      </c>
      <c r="F5564">
        <v>0.53855345899999996</v>
      </c>
      <c r="G5564">
        <v>0.81198113207547162</v>
      </c>
    </row>
    <row r="5565" spans="1:7" x14ac:dyDescent="0.25">
      <c r="A5565">
        <v>5556</v>
      </c>
      <c r="B5565" s="21">
        <f t="shared" si="86"/>
        <v>0.80081761006289309</v>
      </c>
      <c r="C5565">
        <v>1.121372E-4</v>
      </c>
      <c r="E5565">
        <v>0.80081761006289309</v>
      </c>
      <c r="F5565">
        <v>0.55841194999999999</v>
      </c>
      <c r="G5565">
        <v>0.8058176100628931</v>
      </c>
    </row>
    <row r="5566" spans="1:7" x14ac:dyDescent="0.25">
      <c r="A5566">
        <v>5557</v>
      </c>
      <c r="B5566" s="21">
        <f t="shared" si="86"/>
        <v>0.78106918238993717</v>
      </c>
      <c r="C5566">
        <v>1.11805E-4</v>
      </c>
      <c r="E5566">
        <v>0.78106918238993717</v>
      </c>
      <c r="F5566">
        <v>0.54199685500000006</v>
      </c>
      <c r="G5566">
        <v>0.79867924528301892</v>
      </c>
    </row>
    <row r="5567" spans="1:7" x14ac:dyDescent="0.25">
      <c r="A5567">
        <v>5558</v>
      </c>
      <c r="B5567" s="21">
        <f t="shared" si="86"/>
        <v>0.71943396226415102</v>
      </c>
      <c r="C5567">
        <v>1.130425E-4</v>
      </c>
      <c r="E5567">
        <v>0.71943396226415102</v>
      </c>
      <c r="F5567">
        <v>0.48955974800000002</v>
      </c>
      <c r="G5567">
        <v>0.7871383647798742</v>
      </c>
    </row>
    <row r="5568" spans="1:7" x14ac:dyDescent="0.25">
      <c r="A5568">
        <v>5559</v>
      </c>
      <c r="B5568" s="21">
        <f t="shared" si="86"/>
        <v>0.60223270440251564</v>
      </c>
      <c r="C5568">
        <v>1.154558E-4</v>
      </c>
      <c r="E5568">
        <v>0.60223270440251564</v>
      </c>
      <c r="F5568">
        <v>0.40319182399999998</v>
      </c>
      <c r="G5568">
        <v>0.75691823899371069</v>
      </c>
    </row>
    <row r="5569" spans="1:7" x14ac:dyDescent="0.25">
      <c r="A5569">
        <v>5560</v>
      </c>
      <c r="B5569" s="21">
        <f t="shared" si="86"/>
        <v>0.43295597484276727</v>
      </c>
      <c r="C5569">
        <v>1.137393E-4</v>
      </c>
      <c r="E5569">
        <v>0.43295597484276727</v>
      </c>
      <c r="F5569">
        <v>0.35055031399999997</v>
      </c>
      <c r="G5569">
        <v>0.69691823899371064</v>
      </c>
    </row>
    <row r="5570" spans="1:7" x14ac:dyDescent="0.25">
      <c r="A5570">
        <v>5561</v>
      </c>
      <c r="B5570" s="21">
        <f t="shared" si="86"/>
        <v>0.23941194968553461</v>
      </c>
      <c r="C5570">
        <v>1.170916E-4</v>
      </c>
      <c r="E5570">
        <v>0.23941194968553461</v>
      </c>
      <c r="F5570">
        <v>0.28408804999999998</v>
      </c>
      <c r="G5570">
        <v>0.58122641509433959</v>
      </c>
    </row>
    <row r="5571" spans="1:7" x14ac:dyDescent="0.25">
      <c r="A5571">
        <v>5562</v>
      </c>
      <c r="B5571" s="21">
        <f t="shared" si="86"/>
        <v>7.0015723270440255E-2</v>
      </c>
      <c r="C5571">
        <v>1.204223E-4</v>
      </c>
      <c r="E5571">
        <v>7.0015723270440255E-2</v>
      </c>
      <c r="F5571">
        <v>0.147209119</v>
      </c>
      <c r="G5571">
        <v>0.30538050314465409</v>
      </c>
    </row>
    <row r="5572" spans="1:7" x14ac:dyDescent="0.25">
      <c r="A5572">
        <v>5563</v>
      </c>
      <c r="B5572" s="21">
        <f t="shared" si="86"/>
        <v>9.7198113207547167E-4</v>
      </c>
      <c r="C5572">
        <v>1.3316750000000002E-4</v>
      </c>
      <c r="E5572">
        <v>9.7198113207547167E-4</v>
      </c>
      <c r="F5572">
        <v>4.3809749999999996E-3</v>
      </c>
      <c r="G5572">
        <v>7.4493710691823896E-3</v>
      </c>
    </row>
    <row r="5573" spans="1:7" x14ac:dyDescent="0.25">
      <c r="A5573">
        <v>5564</v>
      </c>
      <c r="B5573" s="21">
        <f t="shared" si="86"/>
        <v>0</v>
      </c>
      <c r="C5573">
        <v>1.485956E-4</v>
      </c>
      <c r="E5573">
        <v>0</v>
      </c>
      <c r="F5573">
        <v>0</v>
      </c>
      <c r="G5573">
        <v>0</v>
      </c>
    </row>
    <row r="5574" spans="1:7" x14ac:dyDescent="0.25">
      <c r="A5574">
        <v>5565</v>
      </c>
      <c r="B5574" s="21">
        <f t="shared" ref="B5574:B5637" si="87">IF(rodzaj=$E$6,E5574,IF(rodzaj=$F$6,F5574,G5574))</f>
        <v>0</v>
      </c>
      <c r="C5574">
        <v>1.3728030000000001E-4</v>
      </c>
      <c r="E5574">
        <v>0</v>
      </c>
      <c r="F5574">
        <v>0</v>
      </c>
      <c r="G5574">
        <v>0</v>
      </c>
    </row>
    <row r="5575" spans="1:7" x14ac:dyDescent="0.25">
      <c r="A5575">
        <v>5566</v>
      </c>
      <c r="B5575" s="21">
        <f t="shared" si="87"/>
        <v>0</v>
      </c>
      <c r="C5575">
        <v>1.143996E-4</v>
      </c>
      <c r="E5575">
        <v>0</v>
      </c>
      <c r="F5575">
        <v>0</v>
      </c>
      <c r="G5575">
        <v>0</v>
      </c>
    </row>
    <row r="5576" spans="1:7" x14ac:dyDescent="0.25">
      <c r="A5576">
        <v>5567</v>
      </c>
      <c r="B5576" s="21">
        <f t="shared" si="87"/>
        <v>0</v>
      </c>
      <c r="C5576">
        <v>8.9235599999999997E-5</v>
      </c>
      <c r="E5576">
        <v>0</v>
      </c>
      <c r="F5576">
        <v>0</v>
      </c>
      <c r="G5576">
        <v>0</v>
      </c>
    </row>
    <row r="5577" spans="1:7" x14ac:dyDescent="0.25">
      <c r="A5577">
        <v>5568</v>
      </c>
      <c r="B5577" s="21">
        <f t="shared" si="87"/>
        <v>0</v>
      </c>
      <c r="C5577">
        <v>7.2633300000000001E-5</v>
      </c>
      <c r="E5577">
        <v>0</v>
      </c>
      <c r="F5577">
        <v>0</v>
      </c>
      <c r="G5577">
        <v>0</v>
      </c>
    </row>
    <row r="5578" spans="1:7" x14ac:dyDescent="0.25">
      <c r="A5578">
        <v>5569</v>
      </c>
      <c r="B5578" s="21">
        <f t="shared" si="87"/>
        <v>0</v>
      </c>
      <c r="C5578">
        <v>6.1047300000000008E-5</v>
      </c>
      <c r="E5578">
        <v>0</v>
      </c>
      <c r="F5578">
        <v>0</v>
      </c>
      <c r="G5578">
        <v>0</v>
      </c>
    </row>
    <row r="5579" spans="1:7" x14ac:dyDescent="0.25">
      <c r="A5579">
        <v>5570</v>
      </c>
      <c r="B5579" s="21">
        <f t="shared" si="87"/>
        <v>0</v>
      </c>
      <c r="C5579">
        <v>5.6886799999999999E-5</v>
      </c>
      <c r="E5579">
        <v>0</v>
      </c>
      <c r="F5579">
        <v>0</v>
      </c>
      <c r="G5579">
        <v>0</v>
      </c>
    </row>
    <row r="5580" spans="1:7" x14ac:dyDescent="0.25">
      <c r="A5580">
        <v>5571</v>
      </c>
      <c r="B5580" s="21">
        <f t="shared" si="87"/>
        <v>0</v>
      </c>
      <c r="C5580">
        <v>5.7019199999999998E-5</v>
      </c>
      <c r="E5580">
        <v>0</v>
      </c>
      <c r="F5580">
        <v>0</v>
      </c>
      <c r="G5580">
        <v>0</v>
      </c>
    </row>
    <row r="5581" spans="1:7" x14ac:dyDescent="0.25">
      <c r="A5581">
        <v>5572</v>
      </c>
      <c r="B5581" s="21">
        <f t="shared" si="87"/>
        <v>0</v>
      </c>
      <c r="C5581">
        <v>6.1465999999999997E-5</v>
      </c>
      <c r="E5581">
        <v>0</v>
      </c>
      <c r="F5581">
        <v>0</v>
      </c>
      <c r="G5581">
        <v>0</v>
      </c>
    </row>
    <row r="5582" spans="1:7" x14ac:dyDescent="0.25">
      <c r="A5582">
        <v>5573</v>
      </c>
      <c r="B5582" s="21">
        <f t="shared" si="87"/>
        <v>0</v>
      </c>
      <c r="C5582">
        <v>7.260320000000001E-5</v>
      </c>
      <c r="E5582">
        <v>0</v>
      </c>
      <c r="F5582">
        <v>0</v>
      </c>
      <c r="G5582">
        <v>0</v>
      </c>
    </row>
    <row r="5583" spans="1:7" x14ac:dyDescent="0.25">
      <c r="A5583">
        <v>5574</v>
      </c>
      <c r="B5583" s="21">
        <f t="shared" si="87"/>
        <v>3.8389937106918237E-2</v>
      </c>
      <c r="C5583">
        <v>8.7472799999999994E-5</v>
      </c>
      <c r="E5583">
        <v>3.8389937106918237E-2</v>
      </c>
      <c r="F5583">
        <v>8.6979559999999997E-2</v>
      </c>
      <c r="G5583">
        <v>0.17215094339622644</v>
      </c>
    </row>
    <row r="5584" spans="1:7" x14ac:dyDescent="0.25">
      <c r="A5584">
        <v>5575</v>
      </c>
      <c r="B5584" s="21">
        <f t="shared" si="87"/>
        <v>0.17797169811320757</v>
      </c>
      <c r="C5584">
        <v>1.0163859999999999E-4</v>
      </c>
      <c r="E5584">
        <v>0.17797169811320757</v>
      </c>
      <c r="F5584">
        <v>0.245330189</v>
      </c>
      <c r="G5584">
        <v>0.4941194968553459</v>
      </c>
    </row>
    <row r="5585" spans="1:7" x14ac:dyDescent="0.25">
      <c r="A5585">
        <v>5576</v>
      </c>
      <c r="B5585" s="21">
        <f t="shared" si="87"/>
        <v>0.37801886792452827</v>
      </c>
      <c r="C5585">
        <v>1.124847E-4</v>
      </c>
      <c r="E5585">
        <v>0.37801886792452827</v>
      </c>
      <c r="F5585">
        <v>0.34290880499999998</v>
      </c>
      <c r="G5585">
        <v>0.67531446540880502</v>
      </c>
    </row>
    <row r="5586" spans="1:7" x14ac:dyDescent="0.25">
      <c r="A5586">
        <v>5577</v>
      </c>
      <c r="B5586" s="21">
        <f t="shared" si="87"/>
        <v>0.56289308176100628</v>
      </c>
      <c r="C5586">
        <v>1.1501310000000001E-4</v>
      </c>
      <c r="E5586">
        <v>0.56289308176100628</v>
      </c>
      <c r="F5586">
        <v>0.37886792499999999</v>
      </c>
      <c r="G5586">
        <v>0.76003144654088051</v>
      </c>
    </row>
    <row r="5587" spans="1:7" x14ac:dyDescent="0.25">
      <c r="A5587">
        <v>5578</v>
      </c>
      <c r="B5587" s="21">
        <f t="shared" si="87"/>
        <v>0.68644654088050316</v>
      </c>
      <c r="C5587">
        <v>1.140448E-4</v>
      </c>
      <c r="E5587">
        <v>0.68644654088050316</v>
      </c>
      <c r="F5587">
        <v>0.46474842799999999</v>
      </c>
      <c r="G5587">
        <v>0.78097484276729556</v>
      </c>
    </row>
    <row r="5588" spans="1:7" x14ac:dyDescent="0.25">
      <c r="A5588">
        <v>5579</v>
      </c>
      <c r="B5588" s="21">
        <f t="shared" si="87"/>
        <v>0.76185534591194959</v>
      </c>
      <c r="C5588">
        <v>1.1510389999999999E-4</v>
      </c>
      <c r="E5588">
        <v>0.76185534591194959</v>
      </c>
      <c r="F5588">
        <v>0.52289308199999995</v>
      </c>
      <c r="G5588">
        <v>0.79242138364779879</v>
      </c>
    </row>
    <row r="5589" spans="1:7" x14ac:dyDescent="0.25">
      <c r="A5589">
        <v>5580</v>
      </c>
      <c r="B5589" s="21">
        <f t="shared" si="87"/>
        <v>0.79251572327044018</v>
      </c>
      <c r="C5589">
        <v>1.1485079999999999E-4</v>
      </c>
      <c r="E5589">
        <v>0.79251572327044018</v>
      </c>
      <c r="F5589">
        <v>0.54907232699999997</v>
      </c>
      <c r="G5589">
        <v>0.79798742138364775</v>
      </c>
    </row>
    <row r="5590" spans="1:7" x14ac:dyDescent="0.25">
      <c r="A5590">
        <v>5581</v>
      </c>
      <c r="B5590" s="21">
        <f t="shared" si="87"/>
        <v>0.76625786163522003</v>
      </c>
      <c r="C5590">
        <v>1.1347460000000001E-4</v>
      </c>
      <c r="E5590">
        <v>0.76625786163522003</v>
      </c>
      <c r="F5590">
        <v>0.52880503099999998</v>
      </c>
      <c r="G5590">
        <v>0.78440251572327047</v>
      </c>
    </row>
    <row r="5591" spans="1:7" x14ac:dyDescent="0.25">
      <c r="A5591">
        <v>5582</v>
      </c>
      <c r="B5591" s="21">
        <f t="shared" si="87"/>
        <v>0.70176100628930815</v>
      </c>
      <c r="C5591">
        <v>1.116538E-4</v>
      </c>
      <c r="E5591">
        <v>0.70176100628930815</v>
      </c>
      <c r="F5591">
        <v>0.476823899</v>
      </c>
      <c r="G5591">
        <v>0.76977987421383653</v>
      </c>
    </row>
    <row r="5592" spans="1:7" x14ac:dyDescent="0.25">
      <c r="A5592">
        <v>5583</v>
      </c>
      <c r="B5592" s="21">
        <f t="shared" si="87"/>
        <v>0.58386792452830194</v>
      </c>
      <c r="C5592">
        <v>1.129061E-4</v>
      </c>
      <c r="E5592">
        <v>0.58386792452830194</v>
      </c>
      <c r="F5592">
        <v>0.39168238999999999</v>
      </c>
      <c r="G5592">
        <v>0.73773584905660372</v>
      </c>
    </row>
    <row r="5593" spans="1:7" x14ac:dyDescent="0.25">
      <c r="A5593">
        <v>5584</v>
      </c>
      <c r="B5593" s="21">
        <f t="shared" si="87"/>
        <v>0.40455974842767295</v>
      </c>
      <c r="C5593">
        <v>1.1601890000000001E-4</v>
      </c>
      <c r="E5593">
        <v>0.40455974842767295</v>
      </c>
      <c r="F5593">
        <v>0.33621069199999998</v>
      </c>
      <c r="G5593">
        <v>0.64396226415094338</v>
      </c>
    </row>
    <row r="5594" spans="1:7" x14ac:dyDescent="0.25">
      <c r="A5594">
        <v>5585</v>
      </c>
      <c r="B5594" s="21">
        <f t="shared" si="87"/>
        <v>0.22132075471698112</v>
      </c>
      <c r="C5594">
        <v>1.185324E-4</v>
      </c>
      <c r="E5594">
        <v>0.22132075471698112</v>
      </c>
      <c r="F5594">
        <v>0.26150943399999999</v>
      </c>
      <c r="G5594">
        <v>0.51169811320754721</v>
      </c>
    </row>
    <row r="5595" spans="1:7" x14ac:dyDescent="0.25">
      <c r="A5595">
        <v>5586</v>
      </c>
      <c r="B5595" s="21">
        <f t="shared" si="87"/>
        <v>6.3745283018867921E-2</v>
      </c>
      <c r="C5595">
        <v>1.2327080000000001E-4</v>
      </c>
      <c r="E5595">
        <v>6.3745283018867921E-2</v>
      </c>
      <c r="F5595">
        <v>0.11424213799999999</v>
      </c>
      <c r="G5595">
        <v>0.21212893081761008</v>
      </c>
    </row>
    <row r="5596" spans="1:7" x14ac:dyDescent="0.25">
      <c r="A5596">
        <v>5587</v>
      </c>
      <c r="B5596" s="21">
        <f t="shared" si="87"/>
        <v>0</v>
      </c>
      <c r="C5596">
        <v>1.355591E-4</v>
      </c>
      <c r="E5596">
        <v>0</v>
      </c>
      <c r="F5596">
        <v>0</v>
      </c>
      <c r="G5596">
        <v>0</v>
      </c>
    </row>
    <row r="5597" spans="1:7" x14ac:dyDescent="0.25">
      <c r="A5597">
        <v>5588</v>
      </c>
      <c r="B5597" s="21">
        <f t="shared" si="87"/>
        <v>0</v>
      </c>
      <c r="C5597">
        <v>1.4636299999999999E-4</v>
      </c>
      <c r="E5597">
        <v>0</v>
      </c>
      <c r="F5597">
        <v>0</v>
      </c>
      <c r="G5597">
        <v>0</v>
      </c>
    </row>
    <row r="5598" spans="1:7" x14ac:dyDescent="0.25">
      <c r="A5598">
        <v>5589</v>
      </c>
      <c r="B5598" s="21">
        <f t="shared" si="87"/>
        <v>0</v>
      </c>
      <c r="C5598">
        <v>1.3768950000000001E-4</v>
      </c>
      <c r="E5598">
        <v>0</v>
      </c>
      <c r="F5598">
        <v>0</v>
      </c>
      <c r="G5598">
        <v>0</v>
      </c>
    </row>
    <row r="5599" spans="1:7" x14ac:dyDescent="0.25">
      <c r="A5599">
        <v>5590</v>
      </c>
      <c r="B5599" s="21">
        <f t="shared" si="87"/>
        <v>0</v>
      </c>
      <c r="C5599">
        <v>1.1391879999999999E-4</v>
      </c>
      <c r="E5599">
        <v>0</v>
      </c>
      <c r="F5599">
        <v>0</v>
      </c>
      <c r="G5599">
        <v>0</v>
      </c>
    </row>
    <row r="5600" spans="1:7" x14ac:dyDescent="0.25">
      <c r="A5600">
        <v>5591</v>
      </c>
      <c r="B5600" s="21">
        <f t="shared" si="87"/>
        <v>0</v>
      </c>
      <c r="C5600">
        <v>9.3847399999999999E-5</v>
      </c>
      <c r="E5600">
        <v>0</v>
      </c>
      <c r="F5600">
        <v>0</v>
      </c>
      <c r="G5600">
        <v>0</v>
      </c>
    </row>
    <row r="5601" spans="1:7" x14ac:dyDescent="0.25">
      <c r="A5601">
        <v>5592</v>
      </c>
      <c r="B5601" s="21">
        <f t="shared" si="87"/>
        <v>0</v>
      </c>
      <c r="C5601">
        <v>7.4464299999999991E-5</v>
      </c>
      <c r="E5601">
        <v>0</v>
      </c>
      <c r="F5601">
        <v>0</v>
      </c>
      <c r="G5601">
        <v>0</v>
      </c>
    </row>
    <row r="5602" spans="1:7" x14ac:dyDescent="0.25">
      <c r="A5602">
        <v>5593</v>
      </c>
      <c r="B5602" s="21">
        <f t="shared" si="87"/>
        <v>0</v>
      </c>
      <c r="C5602">
        <v>6.3324799999999994E-5</v>
      </c>
      <c r="E5602">
        <v>0</v>
      </c>
      <c r="F5602">
        <v>0</v>
      </c>
      <c r="G5602">
        <v>0</v>
      </c>
    </row>
    <row r="5603" spans="1:7" x14ac:dyDescent="0.25">
      <c r="A5603">
        <v>5594</v>
      </c>
      <c r="B5603" s="21">
        <f t="shared" si="87"/>
        <v>0</v>
      </c>
      <c r="C5603">
        <v>5.7160900000000004E-5</v>
      </c>
      <c r="E5603">
        <v>0</v>
      </c>
      <c r="F5603">
        <v>0</v>
      </c>
      <c r="G5603">
        <v>0</v>
      </c>
    </row>
    <row r="5604" spans="1:7" x14ac:dyDescent="0.25">
      <c r="A5604">
        <v>5595</v>
      </c>
      <c r="B5604" s="21">
        <f t="shared" si="87"/>
        <v>0</v>
      </c>
      <c r="C5604">
        <v>5.69555E-5</v>
      </c>
      <c r="E5604">
        <v>0</v>
      </c>
      <c r="F5604">
        <v>0</v>
      </c>
      <c r="G5604">
        <v>0</v>
      </c>
    </row>
    <row r="5605" spans="1:7" x14ac:dyDescent="0.25">
      <c r="A5605">
        <v>5596</v>
      </c>
      <c r="B5605" s="21">
        <f t="shared" si="87"/>
        <v>0</v>
      </c>
      <c r="C5605">
        <v>6.1273199999999995E-5</v>
      </c>
      <c r="E5605">
        <v>0</v>
      </c>
      <c r="F5605">
        <v>0</v>
      </c>
      <c r="G5605">
        <v>0</v>
      </c>
    </row>
    <row r="5606" spans="1:7" x14ac:dyDescent="0.25">
      <c r="A5606">
        <v>5597</v>
      </c>
      <c r="B5606" s="21">
        <f t="shared" si="87"/>
        <v>0</v>
      </c>
      <c r="C5606">
        <v>6.6307100000000008E-5</v>
      </c>
      <c r="E5606">
        <v>0</v>
      </c>
      <c r="F5606">
        <v>0</v>
      </c>
      <c r="G5606">
        <v>0</v>
      </c>
    </row>
    <row r="5607" spans="1:7" x14ac:dyDescent="0.25">
      <c r="A5607">
        <v>5598</v>
      </c>
      <c r="B5607" s="21">
        <f t="shared" si="87"/>
        <v>1.0581761006289308E-2</v>
      </c>
      <c r="C5607">
        <v>7.9826099999999998E-5</v>
      </c>
      <c r="E5607">
        <v>1.0581761006289308E-2</v>
      </c>
      <c r="F5607">
        <v>1.0647798999999999E-2</v>
      </c>
      <c r="G5607">
        <v>2.167169811320755E-3</v>
      </c>
    </row>
    <row r="5608" spans="1:7" x14ac:dyDescent="0.25">
      <c r="A5608">
        <v>5599</v>
      </c>
      <c r="B5608" s="21">
        <f t="shared" si="87"/>
        <v>9.7657232704402519E-2</v>
      </c>
      <c r="C5608">
        <v>9.8541200000000004E-5</v>
      </c>
      <c r="E5608">
        <v>9.7657232704402519E-2</v>
      </c>
      <c r="F5608">
        <v>0.110783019</v>
      </c>
      <c r="G5608">
        <v>0.13978616352201256</v>
      </c>
    </row>
    <row r="5609" spans="1:7" x14ac:dyDescent="0.25">
      <c r="A5609">
        <v>5600</v>
      </c>
      <c r="B5609" s="21">
        <f t="shared" si="87"/>
        <v>0.36704402515723272</v>
      </c>
      <c r="C5609">
        <v>1.1229520000000001E-4</v>
      </c>
      <c r="E5609">
        <v>0.36704402515723272</v>
      </c>
      <c r="F5609">
        <v>0.33349056599999999</v>
      </c>
      <c r="G5609">
        <v>0.65336477987421382</v>
      </c>
    </row>
    <row r="5610" spans="1:7" x14ac:dyDescent="0.25">
      <c r="A5610">
        <v>5601</v>
      </c>
      <c r="B5610" s="21">
        <f t="shared" si="87"/>
        <v>0.56022012578616354</v>
      </c>
      <c r="C5610">
        <v>1.2368979999999999E-4</v>
      </c>
      <c r="E5610">
        <v>0.56022012578616354</v>
      </c>
      <c r="F5610">
        <v>0.37426100600000001</v>
      </c>
      <c r="G5610">
        <v>0.75635220125786162</v>
      </c>
    </row>
    <row r="5611" spans="1:7" x14ac:dyDescent="0.25">
      <c r="A5611">
        <v>5602</v>
      </c>
      <c r="B5611" s="21">
        <f t="shared" si="87"/>
        <v>0.68191823899371073</v>
      </c>
      <c r="C5611">
        <v>1.274999E-4</v>
      </c>
      <c r="E5611">
        <v>0.68191823899371073</v>
      </c>
      <c r="F5611">
        <v>0.45941823900000001</v>
      </c>
      <c r="G5611">
        <v>0.77575471698113208</v>
      </c>
    </row>
    <row r="5612" spans="1:7" x14ac:dyDescent="0.25">
      <c r="A5612">
        <v>5603</v>
      </c>
      <c r="B5612" s="21">
        <f t="shared" si="87"/>
        <v>0.75726415094339616</v>
      </c>
      <c r="C5612">
        <v>1.269686E-4</v>
      </c>
      <c r="E5612">
        <v>0.75726415094339616</v>
      </c>
      <c r="F5612">
        <v>0.51797169799999998</v>
      </c>
      <c r="G5612">
        <v>0.78779874213836476</v>
      </c>
    </row>
    <row r="5613" spans="1:7" x14ac:dyDescent="0.25">
      <c r="A5613">
        <v>5604</v>
      </c>
      <c r="B5613" s="21">
        <f t="shared" si="87"/>
        <v>0.7769811320754717</v>
      </c>
      <c r="C5613">
        <v>1.300459E-4</v>
      </c>
      <c r="E5613">
        <v>0.7769811320754717</v>
      </c>
      <c r="F5613">
        <v>0.53701257899999999</v>
      </c>
      <c r="G5613">
        <v>0.78273584905660376</v>
      </c>
    </row>
    <row r="5614" spans="1:7" x14ac:dyDescent="0.25">
      <c r="A5614">
        <v>5605</v>
      </c>
      <c r="B5614" s="21">
        <f t="shared" si="87"/>
        <v>0.75122641509433963</v>
      </c>
      <c r="C5614">
        <v>1.305725E-4</v>
      </c>
      <c r="E5614">
        <v>0.75122641509433963</v>
      </c>
      <c r="F5614">
        <v>0.517091195</v>
      </c>
      <c r="G5614">
        <v>0.76959119496855355</v>
      </c>
    </row>
    <row r="5615" spans="1:7" x14ac:dyDescent="0.25">
      <c r="A5615">
        <v>5606</v>
      </c>
      <c r="B5615" s="21">
        <f t="shared" si="87"/>
        <v>0.68361635220125794</v>
      </c>
      <c r="C5615">
        <v>1.280737E-4</v>
      </c>
      <c r="E5615">
        <v>0.68361635220125794</v>
      </c>
      <c r="F5615">
        <v>0.46385220100000002</v>
      </c>
      <c r="G5615">
        <v>0.75059748427672957</v>
      </c>
    </row>
    <row r="5616" spans="1:7" x14ac:dyDescent="0.25">
      <c r="A5616">
        <v>5607</v>
      </c>
      <c r="B5616" s="21">
        <f t="shared" si="87"/>
        <v>0.56402515723270441</v>
      </c>
      <c r="C5616">
        <v>1.2883219999999999E-4</v>
      </c>
      <c r="E5616">
        <v>0.56402515723270441</v>
      </c>
      <c r="F5616">
        <v>0.37894654100000003</v>
      </c>
      <c r="G5616">
        <v>0.7128616352201258</v>
      </c>
    </row>
    <row r="5617" spans="1:7" x14ac:dyDescent="0.25">
      <c r="A5617">
        <v>5608</v>
      </c>
      <c r="B5617" s="21">
        <f t="shared" si="87"/>
        <v>0.3851572327044025</v>
      </c>
      <c r="C5617">
        <v>1.248291E-4</v>
      </c>
      <c r="E5617">
        <v>0.3851572327044025</v>
      </c>
      <c r="F5617">
        <v>0.32338050299999999</v>
      </c>
      <c r="G5617">
        <v>0.6096226415094339</v>
      </c>
    </row>
    <row r="5618" spans="1:7" x14ac:dyDescent="0.25">
      <c r="A5618">
        <v>5609</v>
      </c>
      <c r="B5618" s="21">
        <f t="shared" si="87"/>
        <v>0.20399371069182393</v>
      </c>
      <c r="C5618">
        <v>1.206706E-4</v>
      </c>
      <c r="E5618">
        <v>0.20399371069182393</v>
      </c>
      <c r="F5618">
        <v>0.238805031</v>
      </c>
      <c r="G5618">
        <v>0.4500943396226415</v>
      </c>
    </row>
    <row r="5619" spans="1:7" x14ac:dyDescent="0.25">
      <c r="A5619">
        <v>5610</v>
      </c>
      <c r="B5619" s="21">
        <f t="shared" si="87"/>
        <v>5.8298742138364779E-2</v>
      </c>
      <c r="C5619">
        <v>1.197995E-4</v>
      </c>
      <c r="E5619">
        <v>5.8298742138364779E-2</v>
      </c>
      <c r="F5619">
        <v>9.8487421000000006E-2</v>
      </c>
      <c r="G5619">
        <v>0.17405660377358489</v>
      </c>
    </row>
    <row r="5620" spans="1:7" x14ac:dyDescent="0.25">
      <c r="A5620">
        <v>5611</v>
      </c>
      <c r="B5620" s="21">
        <f t="shared" si="87"/>
        <v>0</v>
      </c>
      <c r="C5620">
        <v>1.319026E-4</v>
      </c>
      <c r="E5620">
        <v>0</v>
      </c>
      <c r="F5620">
        <v>0</v>
      </c>
      <c r="G5620">
        <v>0</v>
      </c>
    </row>
    <row r="5621" spans="1:7" x14ac:dyDescent="0.25">
      <c r="A5621">
        <v>5612</v>
      </c>
      <c r="B5621" s="21">
        <f t="shared" si="87"/>
        <v>0</v>
      </c>
      <c r="C5621">
        <v>1.449163E-4</v>
      </c>
      <c r="E5621">
        <v>0</v>
      </c>
      <c r="F5621">
        <v>0</v>
      </c>
      <c r="G5621">
        <v>0</v>
      </c>
    </row>
    <row r="5622" spans="1:7" x14ac:dyDescent="0.25">
      <c r="A5622">
        <v>5613</v>
      </c>
      <c r="B5622" s="21">
        <f t="shared" si="87"/>
        <v>0</v>
      </c>
      <c r="C5622">
        <v>1.349341E-4</v>
      </c>
      <c r="E5622">
        <v>0</v>
      </c>
      <c r="F5622">
        <v>0</v>
      </c>
      <c r="G5622">
        <v>0</v>
      </c>
    </row>
    <row r="5623" spans="1:7" x14ac:dyDescent="0.25">
      <c r="A5623">
        <v>5614</v>
      </c>
      <c r="B5623" s="21">
        <f t="shared" si="87"/>
        <v>0</v>
      </c>
      <c r="C5623">
        <v>1.150127E-4</v>
      </c>
      <c r="E5623">
        <v>0</v>
      </c>
      <c r="F5623">
        <v>0</v>
      </c>
      <c r="G5623">
        <v>0</v>
      </c>
    </row>
    <row r="5624" spans="1:7" x14ac:dyDescent="0.25">
      <c r="A5624">
        <v>5615</v>
      </c>
      <c r="B5624" s="21">
        <f t="shared" si="87"/>
        <v>0</v>
      </c>
      <c r="C5624">
        <v>9.3535500000000013E-5</v>
      </c>
      <c r="E5624">
        <v>0</v>
      </c>
      <c r="F5624">
        <v>0</v>
      </c>
      <c r="G5624">
        <v>0</v>
      </c>
    </row>
    <row r="5625" spans="1:7" x14ac:dyDescent="0.25">
      <c r="A5625">
        <v>5616</v>
      </c>
      <c r="B5625" s="21">
        <f t="shared" si="87"/>
        <v>0</v>
      </c>
      <c r="C5625">
        <v>7.623129999999999E-5</v>
      </c>
      <c r="E5625">
        <v>0</v>
      </c>
      <c r="F5625">
        <v>0</v>
      </c>
      <c r="G5625">
        <v>0</v>
      </c>
    </row>
    <row r="5626" spans="1:7" x14ac:dyDescent="0.25">
      <c r="A5626">
        <v>5617</v>
      </c>
      <c r="B5626" s="21">
        <f t="shared" si="87"/>
        <v>0</v>
      </c>
      <c r="C5626">
        <v>6.5225400000000001E-5</v>
      </c>
      <c r="E5626">
        <v>0</v>
      </c>
      <c r="F5626">
        <v>0</v>
      </c>
      <c r="G5626">
        <v>0</v>
      </c>
    </row>
    <row r="5627" spans="1:7" x14ac:dyDescent="0.25">
      <c r="A5627">
        <v>5618</v>
      </c>
      <c r="B5627" s="21">
        <f t="shared" si="87"/>
        <v>0</v>
      </c>
      <c r="C5627">
        <v>6.0804500000000004E-5</v>
      </c>
      <c r="E5627">
        <v>0</v>
      </c>
      <c r="F5627">
        <v>0</v>
      </c>
      <c r="G5627">
        <v>0</v>
      </c>
    </row>
    <row r="5628" spans="1:7" x14ac:dyDescent="0.25">
      <c r="A5628">
        <v>5619</v>
      </c>
      <c r="B5628" s="21">
        <f t="shared" si="87"/>
        <v>0</v>
      </c>
      <c r="C5628">
        <v>5.8517699999999997E-5</v>
      </c>
      <c r="E5628">
        <v>0</v>
      </c>
      <c r="F5628">
        <v>0</v>
      </c>
      <c r="G5628">
        <v>0</v>
      </c>
    </row>
    <row r="5629" spans="1:7" x14ac:dyDescent="0.25">
      <c r="A5629">
        <v>5620</v>
      </c>
      <c r="B5629" s="21">
        <f t="shared" si="87"/>
        <v>0</v>
      </c>
      <c r="C5629">
        <v>6.0155299999999996E-5</v>
      </c>
      <c r="E5629">
        <v>0</v>
      </c>
      <c r="F5629">
        <v>0</v>
      </c>
      <c r="G5629">
        <v>0</v>
      </c>
    </row>
    <row r="5630" spans="1:7" x14ac:dyDescent="0.25">
      <c r="A5630">
        <v>5621</v>
      </c>
      <c r="B5630" s="21">
        <f t="shared" si="87"/>
        <v>0</v>
      </c>
      <c r="C5630">
        <v>6.5198100000000002E-5</v>
      </c>
      <c r="E5630">
        <v>0</v>
      </c>
      <c r="F5630">
        <v>0</v>
      </c>
      <c r="G5630">
        <v>0</v>
      </c>
    </row>
    <row r="5631" spans="1:7" x14ac:dyDescent="0.25">
      <c r="A5631">
        <v>5622</v>
      </c>
      <c r="B5631" s="21">
        <f t="shared" si="87"/>
        <v>1.8459433962264151E-2</v>
      </c>
      <c r="C5631">
        <v>7.5915199999999994E-5</v>
      </c>
      <c r="E5631">
        <v>1.8459433962264151E-2</v>
      </c>
      <c r="F5631">
        <v>2.188522E-2</v>
      </c>
      <c r="G5631">
        <v>1.7661006289308175E-2</v>
      </c>
    </row>
    <row r="5632" spans="1:7" x14ac:dyDescent="0.25">
      <c r="A5632">
        <v>5623</v>
      </c>
      <c r="B5632" s="21">
        <f t="shared" si="87"/>
        <v>0.12974528301886792</v>
      </c>
      <c r="C5632">
        <v>9.0543800000000005E-5</v>
      </c>
      <c r="E5632">
        <v>0.12974528301886792</v>
      </c>
      <c r="F5632">
        <v>0.16050314500000001</v>
      </c>
      <c r="G5632">
        <v>0.25967924528301883</v>
      </c>
    </row>
    <row r="5633" spans="1:7" x14ac:dyDescent="0.25">
      <c r="A5633">
        <v>5624</v>
      </c>
      <c r="B5633" s="21">
        <f t="shared" si="87"/>
        <v>0.20147169811320753</v>
      </c>
      <c r="C5633">
        <v>1.0875159999999999E-4</v>
      </c>
      <c r="E5633">
        <v>0.20147169811320753</v>
      </c>
      <c r="F5633">
        <v>0.195455975</v>
      </c>
      <c r="G5633">
        <v>0.26108490566037734</v>
      </c>
    </row>
    <row r="5634" spans="1:7" x14ac:dyDescent="0.25">
      <c r="A5634">
        <v>5625</v>
      </c>
      <c r="B5634" s="21">
        <f t="shared" si="87"/>
        <v>0.24829559748427674</v>
      </c>
      <c r="C5634">
        <v>1.2086620000000001E-4</v>
      </c>
      <c r="E5634">
        <v>0.24829559748427674</v>
      </c>
      <c r="F5634">
        <v>0.21572326999999999</v>
      </c>
      <c r="G5634">
        <v>0.27265723270440251</v>
      </c>
    </row>
    <row r="5635" spans="1:7" x14ac:dyDescent="0.25">
      <c r="A5635">
        <v>5626</v>
      </c>
      <c r="B5635" s="21">
        <f t="shared" si="87"/>
        <v>0.36506289308176104</v>
      </c>
      <c r="C5635">
        <v>1.2795950000000001E-4</v>
      </c>
      <c r="E5635">
        <v>0.36506289308176104</v>
      </c>
      <c r="F5635">
        <v>0.29375786199999998</v>
      </c>
      <c r="G5635">
        <v>0.39044025157232704</v>
      </c>
    </row>
    <row r="5636" spans="1:7" x14ac:dyDescent="0.25">
      <c r="A5636">
        <v>5627</v>
      </c>
      <c r="B5636" s="21">
        <f t="shared" si="87"/>
        <v>0.41830188679245284</v>
      </c>
      <c r="C5636">
        <v>1.283701E-4</v>
      </c>
      <c r="E5636">
        <v>0.41830188679245284</v>
      </c>
      <c r="F5636">
        <v>0.330487421</v>
      </c>
      <c r="G5636">
        <v>0.42525157232704403</v>
      </c>
    </row>
    <row r="5637" spans="1:7" x14ac:dyDescent="0.25">
      <c r="A5637">
        <v>5628</v>
      </c>
      <c r="B5637" s="21">
        <f t="shared" si="87"/>
        <v>0.61059748427672955</v>
      </c>
      <c r="C5637">
        <v>1.2797280000000002E-4</v>
      </c>
      <c r="E5637">
        <v>0.61059748427672955</v>
      </c>
      <c r="F5637">
        <v>0.43705974800000003</v>
      </c>
      <c r="G5637">
        <v>0.61433962264150943</v>
      </c>
    </row>
    <row r="5638" spans="1:7" x14ac:dyDescent="0.25">
      <c r="A5638">
        <v>5629</v>
      </c>
      <c r="B5638" s="21">
        <f t="shared" ref="B5638:B5701" si="88">IF(rodzaj=$E$6,E5638,IF(rodzaj=$F$6,F5638,G5638))</f>
        <v>0.53993710691823904</v>
      </c>
      <c r="C5638">
        <v>1.224415E-4</v>
      </c>
      <c r="E5638">
        <v>0.53993710691823904</v>
      </c>
      <c r="F5638">
        <v>0.398553459</v>
      </c>
      <c r="G5638">
        <v>0.54946540880503147</v>
      </c>
    </row>
    <row r="5639" spans="1:7" x14ac:dyDescent="0.25">
      <c r="A5639">
        <v>5630</v>
      </c>
      <c r="B5639" s="21">
        <f t="shared" si="88"/>
        <v>0.5642138364779874</v>
      </c>
      <c r="C5639">
        <v>1.1268360000000001E-4</v>
      </c>
      <c r="E5639">
        <v>0.5642138364779874</v>
      </c>
      <c r="F5639">
        <v>0.401053459</v>
      </c>
      <c r="G5639">
        <v>0.61676100628930819</v>
      </c>
    </row>
    <row r="5640" spans="1:7" x14ac:dyDescent="0.25">
      <c r="A5640">
        <v>5631</v>
      </c>
      <c r="B5640" s="21">
        <f t="shared" si="88"/>
        <v>0.20691509433962266</v>
      </c>
      <c r="C5640">
        <v>1.077195E-4</v>
      </c>
      <c r="E5640">
        <v>0.20691509433962266</v>
      </c>
      <c r="F5640">
        <v>0.19015723300000001</v>
      </c>
      <c r="G5640">
        <v>0.20479559748427673</v>
      </c>
    </row>
    <row r="5641" spans="1:7" x14ac:dyDescent="0.25">
      <c r="A5641">
        <v>5632</v>
      </c>
      <c r="B5641" s="21">
        <f t="shared" si="88"/>
        <v>0.14810691823899372</v>
      </c>
      <c r="C5641">
        <v>1.0482240000000001E-4</v>
      </c>
      <c r="E5641">
        <v>0.14810691823899372</v>
      </c>
      <c r="F5641">
        <v>0.142149371</v>
      </c>
      <c r="G5641">
        <v>0.14748742138364779</v>
      </c>
    </row>
    <row r="5642" spans="1:7" x14ac:dyDescent="0.25">
      <c r="A5642">
        <v>5633</v>
      </c>
      <c r="B5642" s="21">
        <f t="shared" si="88"/>
        <v>7.0050314465408797E-2</v>
      </c>
      <c r="C5642">
        <v>1.07865E-4</v>
      </c>
      <c r="E5642">
        <v>7.0050314465408797E-2</v>
      </c>
      <c r="F5642">
        <v>7.1243711000000001E-2</v>
      </c>
      <c r="G5642">
        <v>6.2694968553459116E-2</v>
      </c>
    </row>
    <row r="5643" spans="1:7" x14ac:dyDescent="0.25">
      <c r="A5643">
        <v>5634</v>
      </c>
      <c r="B5643" s="21">
        <f t="shared" si="88"/>
        <v>1.5954716981132076E-2</v>
      </c>
      <c r="C5643">
        <v>1.1378769999999999E-4</v>
      </c>
      <c r="E5643">
        <v>1.5954716981132076E-2</v>
      </c>
      <c r="F5643">
        <v>1.6039307999999999E-2</v>
      </c>
      <c r="G5643">
        <v>6.173270440251572E-3</v>
      </c>
    </row>
    <row r="5644" spans="1:7" x14ac:dyDescent="0.25">
      <c r="A5644">
        <v>5635</v>
      </c>
      <c r="B5644" s="21">
        <f t="shared" si="88"/>
        <v>0</v>
      </c>
      <c r="C5644">
        <v>1.283743E-4</v>
      </c>
      <c r="E5644">
        <v>0</v>
      </c>
      <c r="F5644">
        <v>0</v>
      </c>
      <c r="G5644">
        <v>0</v>
      </c>
    </row>
    <row r="5645" spans="1:7" x14ac:dyDescent="0.25">
      <c r="A5645">
        <v>5636</v>
      </c>
      <c r="B5645" s="21">
        <f t="shared" si="88"/>
        <v>0</v>
      </c>
      <c r="C5645">
        <v>1.3964979999999999E-4</v>
      </c>
      <c r="E5645">
        <v>0</v>
      </c>
      <c r="F5645">
        <v>0</v>
      </c>
      <c r="G5645">
        <v>0</v>
      </c>
    </row>
    <row r="5646" spans="1:7" x14ac:dyDescent="0.25">
      <c r="A5646">
        <v>5637</v>
      </c>
      <c r="B5646" s="21">
        <f t="shared" si="88"/>
        <v>0</v>
      </c>
      <c r="C5646">
        <v>1.275285E-4</v>
      </c>
      <c r="E5646">
        <v>0</v>
      </c>
      <c r="F5646">
        <v>0</v>
      </c>
      <c r="G5646">
        <v>0</v>
      </c>
    </row>
    <row r="5647" spans="1:7" x14ac:dyDescent="0.25">
      <c r="A5647">
        <v>5638</v>
      </c>
      <c r="B5647" s="21">
        <f t="shared" si="88"/>
        <v>0</v>
      </c>
      <c r="C5647">
        <v>1.0478629999999999E-4</v>
      </c>
      <c r="E5647">
        <v>0</v>
      </c>
      <c r="F5647">
        <v>0</v>
      </c>
      <c r="G5647">
        <v>0</v>
      </c>
    </row>
    <row r="5648" spans="1:7" x14ac:dyDescent="0.25">
      <c r="A5648">
        <v>5639</v>
      </c>
      <c r="B5648" s="21">
        <f t="shared" si="88"/>
        <v>0</v>
      </c>
      <c r="C5648">
        <v>8.3409900000000009E-5</v>
      </c>
      <c r="E5648">
        <v>0</v>
      </c>
      <c r="F5648">
        <v>0</v>
      </c>
      <c r="G5648">
        <v>0</v>
      </c>
    </row>
    <row r="5649" spans="1:7" x14ac:dyDescent="0.25">
      <c r="A5649">
        <v>5640</v>
      </c>
      <c r="B5649" s="21">
        <f t="shared" si="88"/>
        <v>0</v>
      </c>
      <c r="C5649">
        <v>6.8086099999999992E-5</v>
      </c>
      <c r="E5649">
        <v>0</v>
      </c>
      <c r="F5649">
        <v>0</v>
      </c>
      <c r="G5649">
        <v>0</v>
      </c>
    </row>
    <row r="5650" spans="1:7" x14ac:dyDescent="0.25">
      <c r="A5650">
        <v>5641</v>
      </c>
      <c r="B5650" s="21">
        <f t="shared" si="88"/>
        <v>0</v>
      </c>
      <c r="C5650">
        <v>5.9465400000000002E-5</v>
      </c>
      <c r="E5650">
        <v>0</v>
      </c>
      <c r="F5650">
        <v>0</v>
      </c>
      <c r="G5650">
        <v>0</v>
      </c>
    </row>
    <row r="5651" spans="1:7" x14ac:dyDescent="0.25">
      <c r="A5651">
        <v>5642</v>
      </c>
      <c r="B5651" s="21">
        <f t="shared" si="88"/>
        <v>0</v>
      </c>
      <c r="C5651">
        <v>5.4938399999999996E-5</v>
      </c>
      <c r="E5651">
        <v>0</v>
      </c>
      <c r="F5651">
        <v>0</v>
      </c>
      <c r="G5651">
        <v>0</v>
      </c>
    </row>
    <row r="5652" spans="1:7" x14ac:dyDescent="0.25">
      <c r="A5652">
        <v>5643</v>
      </c>
      <c r="B5652" s="21">
        <f t="shared" si="88"/>
        <v>0</v>
      </c>
      <c r="C5652">
        <v>5.4827800000000004E-5</v>
      </c>
      <c r="E5652">
        <v>0</v>
      </c>
      <c r="F5652">
        <v>0</v>
      </c>
      <c r="G5652">
        <v>0</v>
      </c>
    </row>
    <row r="5653" spans="1:7" x14ac:dyDescent="0.25">
      <c r="A5653">
        <v>5644</v>
      </c>
      <c r="B5653" s="21">
        <f t="shared" si="88"/>
        <v>0</v>
      </c>
      <c r="C5653">
        <v>6.0108900000000003E-5</v>
      </c>
      <c r="E5653">
        <v>0</v>
      </c>
      <c r="F5653">
        <v>0</v>
      </c>
      <c r="G5653">
        <v>0</v>
      </c>
    </row>
    <row r="5654" spans="1:7" x14ac:dyDescent="0.25">
      <c r="A5654">
        <v>5645</v>
      </c>
      <c r="B5654" s="21">
        <f t="shared" si="88"/>
        <v>0</v>
      </c>
      <c r="C5654">
        <v>7.0787999999999987E-5</v>
      </c>
      <c r="E5654">
        <v>0</v>
      </c>
      <c r="F5654">
        <v>0</v>
      </c>
      <c r="G5654">
        <v>0</v>
      </c>
    </row>
    <row r="5655" spans="1:7" x14ac:dyDescent="0.25">
      <c r="A5655">
        <v>5646</v>
      </c>
      <c r="B5655" s="21">
        <f t="shared" si="88"/>
        <v>0</v>
      </c>
      <c r="C5655">
        <v>8.7401500000000007E-5</v>
      </c>
      <c r="E5655">
        <v>0</v>
      </c>
      <c r="F5655">
        <v>0</v>
      </c>
      <c r="G5655">
        <v>0</v>
      </c>
    </row>
    <row r="5656" spans="1:7" x14ac:dyDescent="0.25">
      <c r="A5656">
        <v>5647</v>
      </c>
      <c r="B5656" s="21">
        <f t="shared" si="88"/>
        <v>0</v>
      </c>
      <c r="C5656">
        <v>1.033387E-4</v>
      </c>
      <c r="E5656">
        <v>0</v>
      </c>
      <c r="F5656">
        <v>0</v>
      </c>
      <c r="G5656">
        <v>0</v>
      </c>
    </row>
    <row r="5657" spans="1:7" x14ac:dyDescent="0.25">
      <c r="A5657">
        <v>5648</v>
      </c>
      <c r="B5657" s="21">
        <f t="shared" si="88"/>
        <v>0</v>
      </c>
      <c r="C5657">
        <v>1.1143790000000001E-4</v>
      </c>
      <c r="E5657">
        <v>0</v>
      </c>
      <c r="F5657">
        <v>0</v>
      </c>
      <c r="G5657">
        <v>0</v>
      </c>
    </row>
    <row r="5658" spans="1:7" x14ac:dyDescent="0.25">
      <c r="A5658">
        <v>5649</v>
      </c>
      <c r="B5658" s="21">
        <f t="shared" si="88"/>
        <v>0</v>
      </c>
      <c r="C5658">
        <v>1.159157E-4</v>
      </c>
      <c r="E5658">
        <v>0</v>
      </c>
      <c r="F5658">
        <v>0</v>
      </c>
      <c r="G5658">
        <v>0</v>
      </c>
    </row>
    <row r="5659" spans="1:7" x14ac:dyDescent="0.25">
      <c r="A5659">
        <v>5650</v>
      </c>
      <c r="B5659" s="21">
        <f t="shared" si="88"/>
        <v>0</v>
      </c>
      <c r="C5659">
        <v>1.171339E-4</v>
      </c>
      <c r="E5659">
        <v>0</v>
      </c>
      <c r="F5659">
        <v>0</v>
      </c>
      <c r="G5659">
        <v>0</v>
      </c>
    </row>
    <row r="5660" spans="1:7" x14ac:dyDescent="0.25">
      <c r="A5660">
        <v>5651</v>
      </c>
      <c r="B5660" s="21">
        <f t="shared" si="88"/>
        <v>0</v>
      </c>
      <c r="C5660">
        <v>1.143975E-4</v>
      </c>
      <c r="E5660">
        <v>0</v>
      </c>
      <c r="F5660">
        <v>0</v>
      </c>
      <c r="G5660">
        <v>0</v>
      </c>
    </row>
    <row r="5661" spans="1:7" x14ac:dyDescent="0.25">
      <c r="A5661">
        <v>5652</v>
      </c>
      <c r="B5661" s="21">
        <f t="shared" si="88"/>
        <v>0</v>
      </c>
      <c r="C5661">
        <v>1.131032E-4</v>
      </c>
      <c r="E5661">
        <v>0</v>
      </c>
      <c r="F5661">
        <v>0</v>
      </c>
      <c r="G5661">
        <v>0</v>
      </c>
    </row>
    <row r="5662" spans="1:7" x14ac:dyDescent="0.25">
      <c r="A5662">
        <v>5653</v>
      </c>
      <c r="B5662" s="21">
        <f t="shared" si="88"/>
        <v>0</v>
      </c>
      <c r="C5662">
        <v>1.140517E-4</v>
      </c>
      <c r="E5662">
        <v>0</v>
      </c>
      <c r="F5662">
        <v>0</v>
      </c>
      <c r="G5662">
        <v>0</v>
      </c>
    </row>
    <row r="5663" spans="1:7" x14ac:dyDescent="0.25">
      <c r="A5663">
        <v>5654</v>
      </c>
      <c r="B5663" s="21">
        <f t="shared" si="88"/>
        <v>0</v>
      </c>
      <c r="C5663">
        <v>1.1393279999999999E-4</v>
      </c>
      <c r="E5663">
        <v>0</v>
      </c>
      <c r="F5663">
        <v>0</v>
      </c>
      <c r="G5663">
        <v>0</v>
      </c>
    </row>
    <row r="5664" spans="1:7" x14ac:dyDescent="0.25">
      <c r="A5664">
        <v>5655</v>
      </c>
      <c r="B5664" s="21">
        <f t="shared" si="88"/>
        <v>0</v>
      </c>
      <c r="C5664">
        <v>1.136109E-4</v>
      </c>
      <c r="E5664">
        <v>0</v>
      </c>
      <c r="F5664">
        <v>0</v>
      </c>
      <c r="G5664">
        <v>0</v>
      </c>
    </row>
    <row r="5665" spans="1:7" x14ac:dyDescent="0.25">
      <c r="A5665">
        <v>5656</v>
      </c>
      <c r="B5665" s="21">
        <f t="shared" si="88"/>
        <v>0</v>
      </c>
      <c r="C5665">
        <v>1.1489329999999999E-4</v>
      </c>
      <c r="E5665">
        <v>0</v>
      </c>
      <c r="F5665">
        <v>0</v>
      </c>
      <c r="G5665">
        <v>0</v>
      </c>
    </row>
    <row r="5666" spans="1:7" x14ac:dyDescent="0.25">
      <c r="A5666">
        <v>5657</v>
      </c>
      <c r="B5666" s="21">
        <f t="shared" si="88"/>
        <v>0</v>
      </c>
      <c r="C5666">
        <v>1.178612E-4</v>
      </c>
      <c r="E5666">
        <v>0</v>
      </c>
      <c r="F5666">
        <v>0</v>
      </c>
      <c r="G5666">
        <v>0</v>
      </c>
    </row>
    <row r="5667" spans="1:7" x14ac:dyDescent="0.25">
      <c r="A5667">
        <v>5658</v>
      </c>
      <c r="B5667" s="21">
        <f t="shared" si="88"/>
        <v>0</v>
      </c>
      <c r="C5667">
        <v>1.242092E-4</v>
      </c>
      <c r="E5667">
        <v>0</v>
      </c>
      <c r="F5667">
        <v>0</v>
      </c>
      <c r="G5667">
        <v>0</v>
      </c>
    </row>
    <row r="5668" spans="1:7" x14ac:dyDescent="0.25">
      <c r="A5668">
        <v>5659</v>
      </c>
      <c r="B5668" s="21">
        <f t="shared" si="88"/>
        <v>0</v>
      </c>
      <c r="C5668">
        <v>1.3773020000000001E-4</v>
      </c>
      <c r="E5668">
        <v>0</v>
      </c>
      <c r="F5668">
        <v>0</v>
      </c>
      <c r="G5668">
        <v>0</v>
      </c>
    </row>
    <row r="5669" spans="1:7" x14ac:dyDescent="0.25">
      <c r="A5669">
        <v>5660</v>
      </c>
      <c r="B5669" s="21">
        <f t="shared" si="88"/>
        <v>0</v>
      </c>
      <c r="C5669">
        <v>1.4904410000000001E-4</v>
      </c>
      <c r="E5669">
        <v>0</v>
      </c>
      <c r="F5669">
        <v>0</v>
      </c>
      <c r="G5669">
        <v>0</v>
      </c>
    </row>
    <row r="5670" spans="1:7" x14ac:dyDescent="0.25">
      <c r="A5670">
        <v>5661</v>
      </c>
      <c r="B5670" s="21">
        <f t="shared" si="88"/>
        <v>0</v>
      </c>
      <c r="C5670">
        <v>1.3684330000000001E-4</v>
      </c>
      <c r="E5670">
        <v>0</v>
      </c>
      <c r="F5670">
        <v>0</v>
      </c>
      <c r="G5670">
        <v>0</v>
      </c>
    </row>
    <row r="5671" spans="1:7" x14ac:dyDescent="0.25">
      <c r="A5671">
        <v>5662</v>
      </c>
      <c r="B5671" s="21">
        <f t="shared" si="88"/>
        <v>0</v>
      </c>
      <c r="C5671">
        <v>1.0929680000000001E-4</v>
      </c>
      <c r="E5671">
        <v>0</v>
      </c>
      <c r="F5671">
        <v>0</v>
      </c>
      <c r="G5671">
        <v>0</v>
      </c>
    </row>
    <row r="5672" spans="1:7" x14ac:dyDescent="0.25">
      <c r="A5672">
        <v>5663</v>
      </c>
      <c r="B5672" s="21">
        <f t="shared" si="88"/>
        <v>0</v>
      </c>
      <c r="C5672">
        <v>8.4555200000000007E-5</v>
      </c>
      <c r="E5672">
        <v>0</v>
      </c>
      <c r="F5672">
        <v>0</v>
      </c>
      <c r="G5672">
        <v>0</v>
      </c>
    </row>
    <row r="5673" spans="1:7" x14ac:dyDescent="0.25">
      <c r="A5673">
        <v>5664</v>
      </c>
      <c r="B5673" s="21">
        <f t="shared" si="88"/>
        <v>0</v>
      </c>
      <c r="C5673">
        <v>6.72894E-5</v>
      </c>
      <c r="E5673">
        <v>0</v>
      </c>
      <c r="F5673">
        <v>0</v>
      </c>
      <c r="G5673">
        <v>0</v>
      </c>
    </row>
    <row r="5674" spans="1:7" x14ac:dyDescent="0.25">
      <c r="A5674">
        <v>5665</v>
      </c>
      <c r="B5674" s="21">
        <f t="shared" si="88"/>
        <v>0</v>
      </c>
      <c r="C5674">
        <v>5.90505E-5</v>
      </c>
      <c r="E5674">
        <v>0</v>
      </c>
      <c r="F5674">
        <v>0</v>
      </c>
      <c r="G5674">
        <v>0</v>
      </c>
    </row>
    <row r="5675" spans="1:7" x14ac:dyDescent="0.25">
      <c r="A5675">
        <v>5666</v>
      </c>
      <c r="B5675" s="21">
        <f t="shared" si="88"/>
        <v>0</v>
      </c>
      <c r="C5675">
        <v>5.5635099999999999E-5</v>
      </c>
      <c r="E5675">
        <v>0</v>
      </c>
      <c r="F5675">
        <v>0</v>
      </c>
      <c r="G5675">
        <v>0</v>
      </c>
    </row>
    <row r="5676" spans="1:7" x14ac:dyDescent="0.25">
      <c r="A5676">
        <v>5667</v>
      </c>
      <c r="B5676" s="21">
        <f t="shared" si="88"/>
        <v>0</v>
      </c>
      <c r="C5676">
        <v>5.5353200000000004E-5</v>
      </c>
      <c r="E5676">
        <v>0</v>
      </c>
      <c r="F5676">
        <v>0</v>
      </c>
      <c r="G5676">
        <v>0</v>
      </c>
    </row>
    <row r="5677" spans="1:7" x14ac:dyDescent="0.25">
      <c r="A5677">
        <v>5668</v>
      </c>
      <c r="B5677" s="21">
        <f t="shared" si="88"/>
        <v>0</v>
      </c>
      <c r="C5677">
        <v>6.1784000000000003E-5</v>
      </c>
      <c r="E5677">
        <v>0</v>
      </c>
      <c r="F5677">
        <v>0</v>
      </c>
      <c r="G5677">
        <v>0</v>
      </c>
    </row>
    <row r="5678" spans="1:7" x14ac:dyDescent="0.25">
      <c r="A5678">
        <v>5669</v>
      </c>
      <c r="B5678" s="21">
        <f t="shared" si="88"/>
        <v>0</v>
      </c>
      <c r="C5678">
        <v>7.2078999999999999E-5</v>
      </c>
      <c r="E5678">
        <v>0</v>
      </c>
      <c r="F5678">
        <v>0</v>
      </c>
      <c r="G5678">
        <v>0</v>
      </c>
    </row>
    <row r="5679" spans="1:7" x14ac:dyDescent="0.25">
      <c r="A5679">
        <v>5670</v>
      </c>
      <c r="B5679" s="21">
        <f t="shared" si="88"/>
        <v>0</v>
      </c>
      <c r="C5679">
        <v>8.8521400000000003E-5</v>
      </c>
      <c r="E5679">
        <v>0</v>
      </c>
      <c r="F5679">
        <v>0</v>
      </c>
      <c r="G5679">
        <v>0</v>
      </c>
    </row>
    <row r="5680" spans="1:7" x14ac:dyDescent="0.25">
      <c r="A5680">
        <v>5671</v>
      </c>
      <c r="B5680" s="21">
        <f t="shared" si="88"/>
        <v>0</v>
      </c>
      <c r="C5680">
        <v>1.050429E-4</v>
      </c>
      <c r="E5680">
        <v>0</v>
      </c>
      <c r="F5680">
        <v>0</v>
      </c>
      <c r="G5680">
        <v>0</v>
      </c>
    </row>
    <row r="5681" spans="1:7" x14ac:dyDescent="0.25">
      <c r="A5681">
        <v>5672</v>
      </c>
      <c r="B5681" s="21">
        <f t="shared" si="88"/>
        <v>0</v>
      </c>
      <c r="C5681">
        <v>1.137535E-4</v>
      </c>
      <c r="E5681">
        <v>0</v>
      </c>
      <c r="F5681">
        <v>0</v>
      </c>
      <c r="G5681">
        <v>0</v>
      </c>
    </row>
    <row r="5682" spans="1:7" x14ac:dyDescent="0.25">
      <c r="A5682">
        <v>5673</v>
      </c>
      <c r="B5682" s="21">
        <f t="shared" si="88"/>
        <v>0</v>
      </c>
      <c r="C5682">
        <v>1.147801E-4</v>
      </c>
      <c r="E5682">
        <v>0</v>
      </c>
      <c r="F5682">
        <v>0</v>
      </c>
      <c r="G5682">
        <v>0</v>
      </c>
    </row>
    <row r="5683" spans="1:7" x14ac:dyDescent="0.25">
      <c r="A5683">
        <v>5674</v>
      </c>
      <c r="B5683" s="21">
        <f t="shared" si="88"/>
        <v>0</v>
      </c>
      <c r="C5683">
        <v>1.114921E-4</v>
      </c>
      <c r="E5683">
        <v>0</v>
      </c>
      <c r="F5683">
        <v>0</v>
      </c>
      <c r="G5683">
        <v>0</v>
      </c>
    </row>
    <row r="5684" spans="1:7" x14ac:dyDescent="0.25">
      <c r="A5684">
        <v>5675</v>
      </c>
      <c r="B5684" s="21">
        <f t="shared" si="88"/>
        <v>0</v>
      </c>
      <c r="C5684">
        <v>1.118974E-4</v>
      </c>
      <c r="E5684">
        <v>0</v>
      </c>
      <c r="F5684">
        <v>0</v>
      </c>
      <c r="G5684">
        <v>0</v>
      </c>
    </row>
    <row r="5685" spans="1:7" x14ac:dyDescent="0.25">
      <c r="A5685">
        <v>5676</v>
      </c>
      <c r="B5685" s="21">
        <f t="shared" si="88"/>
        <v>0</v>
      </c>
      <c r="C5685">
        <v>1.121258E-4</v>
      </c>
      <c r="E5685">
        <v>0</v>
      </c>
      <c r="F5685">
        <v>0</v>
      </c>
      <c r="G5685">
        <v>0</v>
      </c>
    </row>
    <row r="5686" spans="1:7" x14ac:dyDescent="0.25">
      <c r="A5686">
        <v>5677</v>
      </c>
      <c r="B5686" s="21">
        <f t="shared" si="88"/>
        <v>0</v>
      </c>
      <c r="C5686">
        <v>1.1133080000000001E-4</v>
      </c>
      <c r="E5686">
        <v>0</v>
      </c>
      <c r="F5686">
        <v>0</v>
      </c>
      <c r="G5686">
        <v>0</v>
      </c>
    </row>
    <row r="5687" spans="1:7" x14ac:dyDescent="0.25">
      <c r="A5687">
        <v>5678</v>
      </c>
      <c r="B5687" s="21">
        <f t="shared" si="88"/>
        <v>0</v>
      </c>
      <c r="C5687">
        <v>1.0874869999999999E-4</v>
      </c>
      <c r="E5687">
        <v>0</v>
      </c>
      <c r="F5687">
        <v>0</v>
      </c>
      <c r="G5687">
        <v>0</v>
      </c>
    </row>
    <row r="5688" spans="1:7" x14ac:dyDescent="0.25">
      <c r="A5688">
        <v>5679</v>
      </c>
      <c r="B5688" s="21">
        <f t="shared" si="88"/>
        <v>0</v>
      </c>
      <c r="C5688">
        <v>1.099258E-4</v>
      </c>
      <c r="E5688">
        <v>0</v>
      </c>
      <c r="F5688">
        <v>0</v>
      </c>
      <c r="G5688">
        <v>0</v>
      </c>
    </row>
    <row r="5689" spans="1:7" x14ac:dyDescent="0.25">
      <c r="A5689">
        <v>5680</v>
      </c>
      <c r="B5689" s="21">
        <f t="shared" si="88"/>
        <v>0</v>
      </c>
      <c r="C5689">
        <v>1.128747E-4</v>
      </c>
      <c r="E5689">
        <v>0</v>
      </c>
      <c r="F5689">
        <v>0</v>
      </c>
      <c r="G5689">
        <v>0</v>
      </c>
    </row>
    <row r="5690" spans="1:7" x14ac:dyDescent="0.25">
      <c r="A5690">
        <v>5681</v>
      </c>
      <c r="B5690" s="21">
        <f t="shared" si="88"/>
        <v>0</v>
      </c>
      <c r="C5690">
        <v>1.1676779999999999E-4</v>
      </c>
      <c r="E5690">
        <v>0</v>
      </c>
      <c r="F5690">
        <v>0</v>
      </c>
      <c r="G5690">
        <v>0</v>
      </c>
    </row>
    <row r="5691" spans="1:7" x14ac:dyDescent="0.25">
      <c r="A5691">
        <v>5682</v>
      </c>
      <c r="B5691" s="21">
        <f t="shared" si="88"/>
        <v>0</v>
      </c>
      <c r="C5691">
        <v>1.2218290000000001E-4</v>
      </c>
      <c r="E5691">
        <v>0</v>
      </c>
      <c r="F5691">
        <v>0</v>
      </c>
      <c r="G5691">
        <v>0</v>
      </c>
    </row>
    <row r="5692" spans="1:7" x14ac:dyDescent="0.25">
      <c r="A5692">
        <v>5683</v>
      </c>
      <c r="B5692" s="21">
        <f t="shared" si="88"/>
        <v>0</v>
      </c>
      <c r="C5692">
        <v>1.3935750000000001E-4</v>
      </c>
      <c r="E5692">
        <v>0</v>
      </c>
      <c r="F5692">
        <v>0</v>
      </c>
      <c r="G5692">
        <v>0</v>
      </c>
    </row>
    <row r="5693" spans="1:7" x14ac:dyDescent="0.25">
      <c r="A5693">
        <v>5684</v>
      </c>
      <c r="B5693" s="21">
        <f t="shared" si="88"/>
        <v>0</v>
      </c>
      <c r="C5693">
        <v>1.5108000000000002E-4</v>
      </c>
      <c r="E5693">
        <v>0</v>
      </c>
      <c r="F5693">
        <v>0</v>
      </c>
      <c r="G5693">
        <v>0</v>
      </c>
    </row>
    <row r="5694" spans="1:7" x14ac:dyDescent="0.25">
      <c r="A5694">
        <v>5685</v>
      </c>
      <c r="B5694" s="21">
        <f t="shared" si="88"/>
        <v>0</v>
      </c>
      <c r="C5694">
        <v>1.3646599999999999E-4</v>
      </c>
      <c r="E5694">
        <v>0</v>
      </c>
      <c r="F5694">
        <v>0</v>
      </c>
      <c r="G5694">
        <v>0</v>
      </c>
    </row>
    <row r="5695" spans="1:7" x14ac:dyDescent="0.25">
      <c r="A5695">
        <v>5686</v>
      </c>
      <c r="B5695" s="21">
        <f t="shared" si="88"/>
        <v>0</v>
      </c>
      <c r="C5695">
        <v>1.1124649999999999E-4</v>
      </c>
      <c r="E5695">
        <v>0</v>
      </c>
      <c r="F5695">
        <v>0</v>
      </c>
      <c r="G5695">
        <v>0</v>
      </c>
    </row>
    <row r="5696" spans="1:7" x14ac:dyDescent="0.25">
      <c r="A5696">
        <v>5687</v>
      </c>
      <c r="B5696" s="21">
        <f t="shared" si="88"/>
        <v>0</v>
      </c>
      <c r="C5696">
        <v>8.80597E-5</v>
      </c>
      <c r="E5696">
        <v>0</v>
      </c>
      <c r="F5696">
        <v>0</v>
      </c>
      <c r="G5696">
        <v>0</v>
      </c>
    </row>
    <row r="5697" spans="1:7" x14ac:dyDescent="0.25">
      <c r="A5697">
        <v>5688</v>
      </c>
      <c r="B5697" s="21">
        <f t="shared" si="88"/>
        <v>0</v>
      </c>
      <c r="C5697">
        <v>6.92054E-5</v>
      </c>
      <c r="E5697">
        <v>0</v>
      </c>
      <c r="F5697">
        <v>0</v>
      </c>
      <c r="G5697">
        <v>0</v>
      </c>
    </row>
    <row r="5698" spans="1:7" x14ac:dyDescent="0.25">
      <c r="A5698">
        <v>5689</v>
      </c>
      <c r="B5698" s="21">
        <f t="shared" si="88"/>
        <v>0</v>
      </c>
      <c r="C5698">
        <v>6.01723E-5</v>
      </c>
      <c r="E5698">
        <v>0</v>
      </c>
      <c r="F5698">
        <v>0</v>
      </c>
      <c r="G5698">
        <v>0</v>
      </c>
    </row>
    <row r="5699" spans="1:7" x14ac:dyDescent="0.25">
      <c r="A5699">
        <v>5690</v>
      </c>
      <c r="B5699" s="21">
        <f t="shared" si="88"/>
        <v>0</v>
      </c>
      <c r="C5699">
        <v>5.5676200000000001E-5</v>
      </c>
      <c r="E5699">
        <v>0</v>
      </c>
      <c r="F5699">
        <v>0</v>
      </c>
      <c r="G5699">
        <v>0</v>
      </c>
    </row>
    <row r="5700" spans="1:7" x14ac:dyDescent="0.25">
      <c r="A5700">
        <v>5691</v>
      </c>
      <c r="B5700" s="21">
        <f t="shared" si="88"/>
        <v>0</v>
      </c>
      <c r="C5700">
        <v>5.5543599999999995E-5</v>
      </c>
      <c r="E5700">
        <v>0</v>
      </c>
      <c r="F5700">
        <v>0</v>
      </c>
      <c r="G5700">
        <v>0</v>
      </c>
    </row>
    <row r="5701" spans="1:7" x14ac:dyDescent="0.25">
      <c r="A5701">
        <v>5692</v>
      </c>
      <c r="B5701" s="21">
        <f t="shared" si="88"/>
        <v>0</v>
      </c>
      <c r="C5701">
        <v>6.09541E-5</v>
      </c>
      <c r="E5701">
        <v>0</v>
      </c>
      <c r="F5701">
        <v>0</v>
      </c>
      <c r="G5701">
        <v>0</v>
      </c>
    </row>
    <row r="5702" spans="1:7" x14ac:dyDescent="0.25">
      <c r="A5702">
        <v>5693</v>
      </c>
      <c r="B5702" s="21">
        <f t="shared" ref="B5702:B5765" si="89">IF(rodzaj=$E$6,E5702,IF(rodzaj=$F$6,F5702,G5702))</f>
        <v>0</v>
      </c>
      <c r="C5702">
        <v>7.212749999999999E-5</v>
      </c>
      <c r="E5702">
        <v>0</v>
      </c>
      <c r="F5702">
        <v>0</v>
      </c>
      <c r="G5702">
        <v>0</v>
      </c>
    </row>
    <row r="5703" spans="1:7" x14ac:dyDescent="0.25">
      <c r="A5703">
        <v>5694</v>
      </c>
      <c r="B5703" s="21">
        <f t="shared" si="89"/>
        <v>0</v>
      </c>
      <c r="C5703">
        <v>8.8508400000000001E-5</v>
      </c>
      <c r="E5703">
        <v>0</v>
      </c>
      <c r="F5703">
        <v>0</v>
      </c>
      <c r="G5703">
        <v>0</v>
      </c>
    </row>
    <row r="5704" spans="1:7" x14ac:dyDescent="0.25">
      <c r="A5704">
        <v>5695</v>
      </c>
      <c r="B5704" s="21">
        <f t="shared" si="89"/>
        <v>0</v>
      </c>
      <c r="C5704">
        <v>1.047144E-4</v>
      </c>
      <c r="E5704">
        <v>0</v>
      </c>
      <c r="F5704">
        <v>0</v>
      </c>
      <c r="G5704">
        <v>0</v>
      </c>
    </row>
    <row r="5705" spans="1:7" x14ac:dyDescent="0.25">
      <c r="A5705">
        <v>5696</v>
      </c>
      <c r="B5705" s="21">
        <f t="shared" si="89"/>
        <v>0</v>
      </c>
      <c r="C5705">
        <v>1.1230490000000001E-4</v>
      </c>
      <c r="E5705">
        <v>0</v>
      </c>
      <c r="F5705">
        <v>0</v>
      </c>
      <c r="G5705">
        <v>0</v>
      </c>
    </row>
    <row r="5706" spans="1:7" x14ac:dyDescent="0.25">
      <c r="A5706">
        <v>5697</v>
      </c>
      <c r="B5706" s="21">
        <f t="shared" si="89"/>
        <v>0</v>
      </c>
      <c r="C5706">
        <v>1.144874E-4</v>
      </c>
      <c r="E5706">
        <v>0</v>
      </c>
      <c r="F5706">
        <v>0</v>
      </c>
      <c r="G5706">
        <v>0</v>
      </c>
    </row>
    <row r="5707" spans="1:7" x14ac:dyDescent="0.25">
      <c r="A5707">
        <v>5698</v>
      </c>
      <c r="B5707" s="21">
        <f t="shared" si="89"/>
        <v>0</v>
      </c>
      <c r="C5707">
        <v>1.166788E-4</v>
      </c>
      <c r="E5707">
        <v>0</v>
      </c>
      <c r="F5707">
        <v>0</v>
      </c>
      <c r="G5707">
        <v>0</v>
      </c>
    </row>
    <row r="5708" spans="1:7" x14ac:dyDescent="0.25">
      <c r="A5708">
        <v>5699</v>
      </c>
      <c r="B5708" s="21">
        <f t="shared" si="89"/>
        <v>0</v>
      </c>
      <c r="C5708">
        <v>1.140725E-4</v>
      </c>
      <c r="E5708">
        <v>0</v>
      </c>
      <c r="F5708">
        <v>0</v>
      </c>
      <c r="G5708">
        <v>0</v>
      </c>
    </row>
    <row r="5709" spans="1:7" x14ac:dyDescent="0.25">
      <c r="A5709">
        <v>5700</v>
      </c>
      <c r="B5709" s="21">
        <f t="shared" si="89"/>
        <v>0</v>
      </c>
      <c r="C5709">
        <v>1.125314E-4</v>
      </c>
      <c r="E5709">
        <v>0</v>
      </c>
      <c r="F5709">
        <v>0</v>
      </c>
      <c r="G5709">
        <v>0</v>
      </c>
    </row>
    <row r="5710" spans="1:7" x14ac:dyDescent="0.25">
      <c r="A5710">
        <v>5701</v>
      </c>
      <c r="B5710" s="21">
        <f t="shared" si="89"/>
        <v>0</v>
      </c>
      <c r="C5710">
        <v>1.1253909999999999E-4</v>
      </c>
      <c r="E5710">
        <v>0</v>
      </c>
      <c r="F5710">
        <v>0</v>
      </c>
      <c r="G5710">
        <v>0</v>
      </c>
    </row>
    <row r="5711" spans="1:7" x14ac:dyDescent="0.25">
      <c r="A5711">
        <v>5702</v>
      </c>
      <c r="B5711" s="21">
        <f t="shared" si="89"/>
        <v>0</v>
      </c>
      <c r="C5711">
        <v>1.113751E-4</v>
      </c>
      <c r="E5711">
        <v>0</v>
      </c>
      <c r="F5711">
        <v>0</v>
      </c>
      <c r="G5711">
        <v>0</v>
      </c>
    </row>
    <row r="5712" spans="1:7" x14ac:dyDescent="0.25">
      <c r="A5712">
        <v>5703</v>
      </c>
      <c r="B5712" s="21">
        <f t="shared" si="89"/>
        <v>0</v>
      </c>
      <c r="C5712">
        <v>1.126411E-4</v>
      </c>
      <c r="E5712">
        <v>0</v>
      </c>
      <c r="F5712">
        <v>0</v>
      </c>
      <c r="G5712">
        <v>0</v>
      </c>
    </row>
    <row r="5713" spans="1:7" x14ac:dyDescent="0.25">
      <c r="A5713">
        <v>5704</v>
      </c>
      <c r="B5713" s="21">
        <f t="shared" si="89"/>
        <v>0</v>
      </c>
      <c r="C5713">
        <v>1.1495279999999999E-4</v>
      </c>
      <c r="E5713">
        <v>0</v>
      </c>
      <c r="F5713">
        <v>0</v>
      </c>
      <c r="G5713">
        <v>0</v>
      </c>
    </row>
    <row r="5714" spans="1:7" x14ac:dyDescent="0.25">
      <c r="A5714">
        <v>5705</v>
      </c>
      <c r="B5714" s="21">
        <f t="shared" si="89"/>
        <v>0</v>
      </c>
      <c r="C5714">
        <v>1.1603990000000001E-4</v>
      </c>
      <c r="E5714">
        <v>0</v>
      </c>
      <c r="F5714">
        <v>0</v>
      </c>
      <c r="G5714">
        <v>0</v>
      </c>
    </row>
    <row r="5715" spans="1:7" x14ac:dyDescent="0.25">
      <c r="A5715">
        <v>5706</v>
      </c>
      <c r="B5715" s="21">
        <f t="shared" si="89"/>
        <v>0</v>
      </c>
      <c r="C5715">
        <v>1.258225E-4</v>
      </c>
      <c r="E5715">
        <v>0</v>
      </c>
      <c r="F5715">
        <v>0</v>
      </c>
      <c r="G5715">
        <v>0</v>
      </c>
    </row>
    <row r="5716" spans="1:7" x14ac:dyDescent="0.25">
      <c r="A5716">
        <v>5707</v>
      </c>
      <c r="B5716" s="21">
        <f t="shared" si="89"/>
        <v>0</v>
      </c>
      <c r="C5716">
        <v>1.415953E-4</v>
      </c>
      <c r="E5716">
        <v>0</v>
      </c>
      <c r="F5716">
        <v>0</v>
      </c>
      <c r="G5716">
        <v>0</v>
      </c>
    </row>
    <row r="5717" spans="1:7" x14ac:dyDescent="0.25">
      <c r="A5717">
        <v>5708</v>
      </c>
      <c r="B5717" s="21">
        <f t="shared" si="89"/>
        <v>0</v>
      </c>
      <c r="C5717">
        <v>1.5136070000000001E-4</v>
      </c>
      <c r="E5717">
        <v>0</v>
      </c>
      <c r="F5717">
        <v>0</v>
      </c>
      <c r="G5717">
        <v>0</v>
      </c>
    </row>
    <row r="5718" spans="1:7" x14ac:dyDescent="0.25">
      <c r="A5718">
        <v>5709</v>
      </c>
      <c r="B5718" s="21">
        <f t="shared" si="89"/>
        <v>0</v>
      </c>
      <c r="C5718">
        <v>1.376402E-4</v>
      </c>
      <c r="E5718">
        <v>0</v>
      </c>
      <c r="F5718">
        <v>0</v>
      </c>
      <c r="G5718">
        <v>0</v>
      </c>
    </row>
    <row r="5719" spans="1:7" x14ac:dyDescent="0.25">
      <c r="A5719">
        <v>5710</v>
      </c>
      <c r="B5719" s="21">
        <f t="shared" si="89"/>
        <v>0</v>
      </c>
      <c r="C5719">
        <v>1.1126779999999999E-4</v>
      </c>
      <c r="E5719">
        <v>0</v>
      </c>
      <c r="F5719">
        <v>0</v>
      </c>
      <c r="G5719">
        <v>0</v>
      </c>
    </row>
    <row r="5720" spans="1:7" x14ac:dyDescent="0.25">
      <c r="A5720">
        <v>5711</v>
      </c>
      <c r="B5720" s="21">
        <f t="shared" si="89"/>
        <v>0</v>
      </c>
      <c r="C5720">
        <v>8.7134899999999991E-5</v>
      </c>
      <c r="E5720">
        <v>0</v>
      </c>
      <c r="F5720">
        <v>0</v>
      </c>
      <c r="G5720">
        <v>0</v>
      </c>
    </row>
    <row r="5721" spans="1:7" x14ac:dyDescent="0.25">
      <c r="A5721">
        <v>5712</v>
      </c>
      <c r="B5721" s="21">
        <f t="shared" si="89"/>
        <v>0</v>
      </c>
      <c r="C5721">
        <v>7.1016499999999993E-5</v>
      </c>
      <c r="E5721">
        <v>0</v>
      </c>
      <c r="F5721">
        <v>0</v>
      </c>
      <c r="G5721">
        <v>0</v>
      </c>
    </row>
    <row r="5722" spans="1:7" x14ac:dyDescent="0.25">
      <c r="A5722">
        <v>5713</v>
      </c>
      <c r="B5722" s="21">
        <f t="shared" si="89"/>
        <v>0</v>
      </c>
      <c r="C5722">
        <v>6.0795899999999998E-5</v>
      </c>
      <c r="E5722">
        <v>0</v>
      </c>
      <c r="F5722">
        <v>0</v>
      </c>
      <c r="G5722">
        <v>0</v>
      </c>
    </row>
    <row r="5723" spans="1:7" x14ac:dyDescent="0.25">
      <c r="A5723">
        <v>5714</v>
      </c>
      <c r="B5723" s="21">
        <f t="shared" si="89"/>
        <v>0</v>
      </c>
      <c r="C5723">
        <v>5.6222399999999999E-5</v>
      </c>
      <c r="E5723">
        <v>0</v>
      </c>
      <c r="F5723">
        <v>0</v>
      </c>
      <c r="G5723">
        <v>0</v>
      </c>
    </row>
    <row r="5724" spans="1:7" x14ac:dyDescent="0.25">
      <c r="A5724">
        <v>5715</v>
      </c>
      <c r="B5724" s="21">
        <f t="shared" si="89"/>
        <v>0</v>
      </c>
      <c r="C5724">
        <v>5.58242E-5</v>
      </c>
      <c r="E5724">
        <v>0</v>
      </c>
      <c r="F5724">
        <v>0</v>
      </c>
      <c r="G5724">
        <v>0</v>
      </c>
    </row>
    <row r="5725" spans="1:7" x14ac:dyDescent="0.25">
      <c r="A5725">
        <v>5716</v>
      </c>
      <c r="B5725" s="21">
        <f t="shared" si="89"/>
        <v>0</v>
      </c>
      <c r="C5725">
        <v>6.1399800000000001E-5</v>
      </c>
      <c r="E5725">
        <v>0</v>
      </c>
      <c r="F5725">
        <v>0</v>
      </c>
      <c r="G5725">
        <v>0</v>
      </c>
    </row>
    <row r="5726" spans="1:7" x14ac:dyDescent="0.25">
      <c r="A5726">
        <v>5717</v>
      </c>
      <c r="B5726" s="21">
        <f t="shared" si="89"/>
        <v>0</v>
      </c>
      <c r="C5726">
        <v>7.2525699999999996E-5</v>
      </c>
      <c r="E5726">
        <v>0</v>
      </c>
      <c r="F5726">
        <v>0</v>
      </c>
      <c r="G5726">
        <v>0</v>
      </c>
    </row>
    <row r="5727" spans="1:7" x14ac:dyDescent="0.25">
      <c r="A5727">
        <v>5718</v>
      </c>
      <c r="B5727" s="21">
        <f t="shared" si="89"/>
        <v>0</v>
      </c>
      <c r="C5727">
        <v>8.9166999999999995E-5</v>
      </c>
      <c r="E5727">
        <v>0</v>
      </c>
      <c r="F5727">
        <v>0</v>
      </c>
      <c r="G5727">
        <v>0</v>
      </c>
    </row>
    <row r="5728" spans="1:7" x14ac:dyDescent="0.25">
      <c r="A5728">
        <v>5719</v>
      </c>
      <c r="B5728" s="21">
        <f t="shared" si="89"/>
        <v>0</v>
      </c>
      <c r="C5728">
        <v>1.0390370000000001E-4</v>
      </c>
      <c r="E5728">
        <v>0</v>
      </c>
      <c r="F5728">
        <v>0</v>
      </c>
      <c r="G5728">
        <v>0</v>
      </c>
    </row>
    <row r="5729" spans="1:7" x14ac:dyDescent="0.25">
      <c r="A5729">
        <v>5720</v>
      </c>
      <c r="B5729" s="21">
        <f t="shared" si="89"/>
        <v>0</v>
      </c>
      <c r="C5729">
        <v>1.1191970000000001E-4</v>
      </c>
      <c r="E5729">
        <v>0</v>
      </c>
      <c r="F5729">
        <v>0</v>
      </c>
      <c r="G5729">
        <v>0</v>
      </c>
    </row>
    <row r="5730" spans="1:7" x14ac:dyDescent="0.25">
      <c r="A5730">
        <v>5721</v>
      </c>
      <c r="B5730" s="21">
        <f t="shared" si="89"/>
        <v>0</v>
      </c>
      <c r="C5730">
        <v>1.15345E-4</v>
      </c>
      <c r="E5730">
        <v>0</v>
      </c>
      <c r="F5730">
        <v>0</v>
      </c>
      <c r="G5730">
        <v>0</v>
      </c>
    </row>
    <row r="5731" spans="1:7" x14ac:dyDescent="0.25">
      <c r="A5731">
        <v>5722</v>
      </c>
      <c r="B5731" s="21">
        <f t="shared" si="89"/>
        <v>0</v>
      </c>
      <c r="C5731">
        <v>1.141062E-4</v>
      </c>
      <c r="E5731">
        <v>0</v>
      </c>
      <c r="F5731">
        <v>0</v>
      </c>
      <c r="G5731">
        <v>0</v>
      </c>
    </row>
    <row r="5732" spans="1:7" x14ac:dyDescent="0.25">
      <c r="A5732">
        <v>5723</v>
      </c>
      <c r="B5732" s="21">
        <f t="shared" si="89"/>
        <v>0</v>
      </c>
      <c r="C5732">
        <v>1.1659459999999999E-4</v>
      </c>
      <c r="E5732">
        <v>0</v>
      </c>
      <c r="F5732">
        <v>0</v>
      </c>
      <c r="G5732">
        <v>0</v>
      </c>
    </row>
    <row r="5733" spans="1:7" x14ac:dyDescent="0.25">
      <c r="A5733">
        <v>5724</v>
      </c>
      <c r="B5733" s="21">
        <f t="shared" si="89"/>
        <v>0</v>
      </c>
      <c r="C5733">
        <v>1.1409010000000001E-4</v>
      </c>
      <c r="E5733">
        <v>0</v>
      </c>
      <c r="F5733">
        <v>0</v>
      </c>
      <c r="G5733">
        <v>0</v>
      </c>
    </row>
    <row r="5734" spans="1:7" x14ac:dyDescent="0.25">
      <c r="A5734">
        <v>5725</v>
      </c>
      <c r="B5734" s="21">
        <f t="shared" si="89"/>
        <v>0</v>
      </c>
      <c r="C5734">
        <v>1.1308249999999999E-4</v>
      </c>
      <c r="E5734">
        <v>0</v>
      </c>
      <c r="F5734">
        <v>0</v>
      </c>
      <c r="G5734">
        <v>0</v>
      </c>
    </row>
    <row r="5735" spans="1:7" x14ac:dyDescent="0.25">
      <c r="A5735">
        <v>5726</v>
      </c>
      <c r="B5735" s="21">
        <f t="shared" si="89"/>
        <v>0</v>
      </c>
      <c r="C5735">
        <v>1.10412E-4</v>
      </c>
      <c r="E5735">
        <v>0</v>
      </c>
      <c r="F5735">
        <v>0</v>
      </c>
      <c r="G5735">
        <v>0</v>
      </c>
    </row>
    <row r="5736" spans="1:7" x14ac:dyDescent="0.25">
      <c r="A5736">
        <v>5727</v>
      </c>
      <c r="B5736" s="21">
        <f t="shared" si="89"/>
        <v>0</v>
      </c>
      <c r="C5736">
        <v>1.130126E-4</v>
      </c>
      <c r="E5736">
        <v>0</v>
      </c>
      <c r="F5736">
        <v>0</v>
      </c>
      <c r="G5736">
        <v>0</v>
      </c>
    </row>
    <row r="5737" spans="1:7" x14ac:dyDescent="0.25">
      <c r="A5737">
        <v>5728</v>
      </c>
      <c r="B5737" s="21">
        <f t="shared" si="89"/>
        <v>0</v>
      </c>
      <c r="C5737">
        <v>1.147405E-4</v>
      </c>
      <c r="E5737">
        <v>0</v>
      </c>
      <c r="F5737">
        <v>0</v>
      </c>
      <c r="G5737">
        <v>0</v>
      </c>
    </row>
    <row r="5738" spans="1:7" x14ac:dyDescent="0.25">
      <c r="A5738">
        <v>5729</v>
      </c>
      <c r="B5738" s="21">
        <f t="shared" si="89"/>
        <v>0</v>
      </c>
      <c r="C5738">
        <v>1.196677E-4</v>
      </c>
      <c r="E5738">
        <v>0</v>
      </c>
      <c r="F5738">
        <v>0</v>
      </c>
      <c r="G5738">
        <v>0</v>
      </c>
    </row>
    <row r="5739" spans="1:7" x14ac:dyDescent="0.25">
      <c r="A5739">
        <v>5730</v>
      </c>
      <c r="B5739" s="21">
        <f t="shared" si="89"/>
        <v>0</v>
      </c>
      <c r="C5739">
        <v>1.2573409999999999E-4</v>
      </c>
      <c r="E5739">
        <v>0</v>
      </c>
      <c r="F5739">
        <v>0</v>
      </c>
      <c r="G5739">
        <v>0</v>
      </c>
    </row>
    <row r="5740" spans="1:7" x14ac:dyDescent="0.25">
      <c r="A5740">
        <v>5731</v>
      </c>
      <c r="B5740" s="21">
        <f t="shared" si="89"/>
        <v>0</v>
      </c>
      <c r="C5740">
        <v>1.4121469999999999E-4</v>
      </c>
      <c r="E5740">
        <v>0</v>
      </c>
      <c r="F5740">
        <v>0</v>
      </c>
      <c r="G5740">
        <v>0</v>
      </c>
    </row>
    <row r="5741" spans="1:7" x14ac:dyDescent="0.25">
      <c r="A5741">
        <v>5732</v>
      </c>
      <c r="B5741" s="21">
        <f t="shared" si="89"/>
        <v>0</v>
      </c>
      <c r="C5741">
        <v>1.518023E-4</v>
      </c>
      <c r="E5741">
        <v>0</v>
      </c>
      <c r="F5741">
        <v>0</v>
      </c>
      <c r="G5741">
        <v>0</v>
      </c>
    </row>
    <row r="5742" spans="1:7" x14ac:dyDescent="0.25">
      <c r="A5742">
        <v>5733</v>
      </c>
      <c r="B5742" s="21">
        <f t="shared" si="89"/>
        <v>0</v>
      </c>
      <c r="C5742">
        <v>1.3683179999999999E-4</v>
      </c>
      <c r="E5742">
        <v>0</v>
      </c>
      <c r="F5742">
        <v>0</v>
      </c>
      <c r="G5742">
        <v>0</v>
      </c>
    </row>
    <row r="5743" spans="1:7" x14ac:dyDescent="0.25">
      <c r="A5743">
        <v>5734</v>
      </c>
      <c r="B5743" s="21">
        <f t="shared" si="89"/>
        <v>0</v>
      </c>
      <c r="C5743">
        <v>1.1181590000000001E-4</v>
      </c>
      <c r="E5743">
        <v>0</v>
      </c>
      <c r="F5743">
        <v>0</v>
      </c>
      <c r="G5743">
        <v>0</v>
      </c>
    </row>
    <row r="5744" spans="1:7" x14ac:dyDescent="0.25">
      <c r="A5744">
        <v>5735</v>
      </c>
      <c r="B5744" s="21">
        <f t="shared" si="89"/>
        <v>0</v>
      </c>
      <c r="C5744">
        <v>8.78745E-5</v>
      </c>
      <c r="E5744">
        <v>0</v>
      </c>
      <c r="F5744">
        <v>0</v>
      </c>
      <c r="G5744">
        <v>0</v>
      </c>
    </row>
    <row r="5745" spans="1:7" x14ac:dyDescent="0.25">
      <c r="A5745">
        <v>5736</v>
      </c>
      <c r="B5745" s="21">
        <f t="shared" si="89"/>
        <v>0</v>
      </c>
      <c r="C5745">
        <v>7.0364900000000001E-5</v>
      </c>
      <c r="E5745">
        <v>0</v>
      </c>
      <c r="F5745">
        <v>0</v>
      </c>
      <c r="G5745">
        <v>0</v>
      </c>
    </row>
    <row r="5746" spans="1:7" x14ac:dyDescent="0.25">
      <c r="A5746">
        <v>5737</v>
      </c>
      <c r="B5746" s="21">
        <f t="shared" si="89"/>
        <v>0</v>
      </c>
      <c r="C5746">
        <v>6.0173600000000003E-5</v>
      </c>
      <c r="E5746">
        <v>0</v>
      </c>
      <c r="F5746">
        <v>0</v>
      </c>
      <c r="G5746">
        <v>0</v>
      </c>
    </row>
    <row r="5747" spans="1:7" x14ac:dyDescent="0.25">
      <c r="A5747">
        <v>5738</v>
      </c>
      <c r="B5747" s="21">
        <f t="shared" si="89"/>
        <v>0</v>
      </c>
      <c r="C5747">
        <v>5.6303600000000001E-5</v>
      </c>
      <c r="E5747">
        <v>0</v>
      </c>
      <c r="F5747">
        <v>0</v>
      </c>
      <c r="G5747">
        <v>0</v>
      </c>
    </row>
    <row r="5748" spans="1:7" x14ac:dyDescent="0.25">
      <c r="A5748">
        <v>5739</v>
      </c>
      <c r="B5748" s="21">
        <f t="shared" si="89"/>
        <v>0</v>
      </c>
      <c r="C5748">
        <v>5.6172099999999997E-5</v>
      </c>
      <c r="E5748">
        <v>0</v>
      </c>
      <c r="F5748">
        <v>0</v>
      </c>
      <c r="G5748">
        <v>0</v>
      </c>
    </row>
    <row r="5749" spans="1:7" x14ac:dyDescent="0.25">
      <c r="A5749">
        <v>5740</v>
      </c>
      <c r="B5749" s="21">
        <f t="shared" si="89"/>
        <v>0</v>
      </c>
      <c r="C5749">
        <v>6.0822300000000002E-5</v>
      </c>
      <c r="E5749">
        <v>0</v>
      </c>
      <c r="F5749">
        <v>0</v>
      </c>
      <c r="G5749">
        <v>0</v>
      </c>
    </row>
    <row r="5750" spans="1:7" x14ac:dyDescent="0.25">
      <c r="A5750">
        <v>5741</v>
      </c>
      <c r="B5750" s="21">
        <f t="shared" si="89"/>
        <v>0</v>
      </c>
      <c r="C5750">
        <v>7.2640799999999997E-5</v>
      </c>
      <c r="E5750">
        <v>0</v>
      </c>
      <c r="F5750">
        <v>0</v>
      </c>
      <c r="G5750">
        <v>0</v>
      </c>
    </row>
    <row r="5751" spans="1:7" x14ac:dyDescent="0.25">
      <c r="A5751">
        <v>5742</v>
      </c>
      <c r="B5751" s="21">
        <f t="shared" si="89"/>
        <v>0</v>
      </c>
      <c r="C5751">
        <v>8.7674899999999996E-5</v>
      </c>
      <c r="E5751">
        <v>0</v>
      </c>
      <c r="F5751">
        <v>0</v>
      </c>
      <c r="G5751">
        <v>0</v>
      </c>
    </row>
    <row r="5752" spans="1:7" x14ac:dyDescent="0.25">
      <c r="A5752">
        <v>5743</v>
      </c>
      <c r="B5752" s="21">
        <f t="shared" si="89"/>
        <v>0</v>
      </c>
      <c r="C5752">
        <v>1.006623E-4</v>
      </c>
      <c r="E5752">
        <v>0</v>
      </c>
      <c r="F5752">
        <v>0</v>
      </c>
      <c r="G5752">
        <v>0</v>
      </c>
    </row>
    <row r="5753" spans="1:7" x14ac:dyDescent="0.25">
      <c r="A5753">
        <v>5744</v>
      </c>
      <c r="B5753" s="21">
        <f t="shared" si="89"/>
        <v>0</v>
      </c>
      <c r="C5753">
        <v>1.12205E-4</v>
      </c>
      <c r="E5753">
        <v>0</v>
      </c>
      <c r="F5753">
        <v>0</v>
      </c>
      <c r="G5753">
        <v>0</v>
      </c>
    </row>
    <row r="5754" spans="1:7" x14ac:dyDescent="0.25">
      <c r="A5754">
        <v>5745</v>
      </c>
      <c r="B5754" s="21">
        <f t="shared" si="89"/>
        <v>0</v>
      </c>
      <c r="C5754">
        <v>1.166085E-4</v>
      </c>
      <c r="E5754">
        <v>0</v>
      </c>
      <c r="F5754">
        <v>0</v>
      </c>
      <c r="G5754">
        <v>0</v>
      </c>
    </row>
    <row r="5755" spans="1:7" x14ac:dyDescent="0.25">
      <c r="A5755">
        <v>5746</v>
      </c>
      <c r="B5755" s="21">
        <f t="shared" si="89"/>
        <v>0</v>
      </c>
      <c r="C5755">
        <v>1.1487179999999999E-4</v>
      </c>
      <c r="E5755">
        <v>0</v>
      </c>
      <c r="F5755">
        <v>0</v>
      </c>
      <c r="G5755">
        <v>0</v>
      </c>
    </row>
    <row r="5756" spans="1:7" x14ac:dyDescent="0.25">
      <c r="A5756">
        <v>5747</v>
      </c>
      <c r="B5756" s="21">
        <f t="shared" si="89"/>
        <v>0</v>
      </c>
      <c r="C5756">
        <v>1.145957E-4</v>
      </c>
      <c r="E5756">
        <v>0</v>
      </c>
      <c r="F5756">
        <v>0</v>
      </c>
      <c r="G5756">
        <v>0</v>
      </c>
    </row>
    <row r="5757" spans="1:7" x14ac:dyDescent="0.25">
      <c r="A5757">
        <v>5748</v>
      </c>
      <c r="B5757" s="21">
        <f t="shared" si="89"/>
        <v>0</v>
      </c>
      <c r="C5757">
        <v>1.1391999999999999E-4</v>
      </c>
      <c r="E5757">
        <v>0</v>
      </c>
      <c r="F5757">
        <v>0</v>
      </c>
      <c r="G5757">
        <v>0</v>
      </c>
    </row>
    <row r="5758" spans="1:7" x14ac:dyDescent="0.25">
      <c r="A5758">
        <v>5749</v>
      </c>
      <c r="B5758" s="21">
        <f t="shared" si="89"/>
        <v>0</v>
      </c>
      <c r="C5758">
        <v>1.137947E-4</v>
      </c>
      <c r="E5758">
        <v>0</v>
      </c>
      <c r="F5758">
        <v>0</v>
      </c>
      <c r="G5758">
        <v>0</v>
      </c>
    </row>
    <row r="5759" spans="1:7" x14ac:dyDescent="0.25">
      <c r="A5759">
        <v>5750</v>
      </c>
      <c r="B5759" s="21">
        <f t="shared" si="89"/>
        <v>0</v>
      </c>
      <c r="C5759">
        <v>1.1146310000000001E-4</v>
      </c>
      <c r="E5759">
        <v>0</v>
      </c>
      <c r="F5759">
        <v>0</v>
      </c>
      <c r="G5759">
        <v>0</v>
      </c>
    </row>
    <row r="5760" spans="1:7" x14ac:dyDescent="0.25">
      <c r="A5760">
        <v>5751</v>
      </c>
      <c r="B5760" s="21">
        <f t="shared" si="89"/>
        <v>0</v>
      </c>
      <c r="C5760">
        <v>1.128895E-4</v>
      </c>
      <c r="E5760">
        <v>0</v>
      </c>
      <c r="F5760">
        <v>0</v>
      </c>
      <c r="G5760">
        <v>0</v>
      </c>
    </row>
    <row r="5761" spans="1:7" x14ac:dyDescent="0.25">
      <c r="A5761">
        <v>5752</v>
      </c>
      <c r="B5761" s="21">
        <f t="shared" si="89"/>
        <v>0</v>
      </c>
      <c r="C5761">
        <v>1.178604E-4</v>
      </c>
      <c r="E5761">
        <v>0</v>
      </c>
      <c r="F5761">
        <v>0</v>
      </c>
      <c r="G5761">
        <v>0</v>
      </c>
    </row>
    <row r="5762" spans="1:7" x14ac:dyDescent="0.25">
      <c r="A5762">
        <v>5753</v>
      </c>
      <c r="B5762" s="21">
        <f t="shared" si="89"/>
        <v>0</v>
      </c>
      <c r="C5762">
        <v>1.207412E-4</v>
      </c>
      <c r="E5762">
        <v>0</v>
      </c>
      <c r="F5762">
        <v>0</v>
      </c>
      <c r="G5762">
        <v>0</v>
      </c>
    </row>
    <row r="5763" spans="1:7" x14ac:dyDescent="0.25">
      <c r="A5763">
        <v>5754</v>
      </c>
      <c r="B5763" s="21">
        <f t="shared" si="89"/>
        <v>0</v>
      </c>
      <c r="C5763">
        <v>1.2485609999999999E-4</v>
      </c>
      <c r="E5763">
        <v>0</v>
      </c>
      <c r="F5763">
        <v>0</v>
      </c>
      <c r="G5763">
        <v>0</v>
      </c>
    </row>
    <row r="5764" spans="1:7" x14ac:dyDescent="0.25">
      <c r="A5764">
        <v>5755</v>
      </c>
      <c r="B5764" s="21">
        <f t="shared" si="89"/>
        <v>0</v>
      </c>
      <c r="C5764">
        <v>1.398909E-4</v>
      </c>
      <c r="E5764">
        <v>0</v>
      </c>
      <c r="F5764">
        <v>0</v>
      </c>
      <c r="G5764">
        <v>0</v>
      </c>
    </row>
    <row r="5765" spans="1:7" x14ac:dyDescent="0.25">
      <c r="A5765">
        <v>5756</v>
      </c>
      <c r="B5765" s="21">
        <f t="shared" si="89"/>
        <v>0</v>
      </c>
      <c r="C5765">
        <v>1.5020260000000001E-4</v>
      </c>
      <c r="E5765">
        <v>0</v>
      </c>
      <c r="F5765">
        <v>0</v>
      </c>
      <c r="G5765">
        <v>0</v>
      </c>
    </row>
    <row r="5766" spans="1:7" x14ac:dyDescent="0.25">
      <c r="A5766">
        <v>5757</v>
      </c>
      <c r="B5766" s="21">
        <f t="shared" ref="B5766:B5829" si="90">IF(rodzaj=$E$6,E5766,IF(rodzaj=$F$6,F5766,G5766))</f>
        <v>0</v>
      </c>
      <c r="C5766">
        <v>1.365859E-4</v>
      </c>
      <c r="E5766">
        <v>0</v>
      </c>
      <c r="F5766">
        <v>0</v>
      </c>
      <c r="G5766">
        <v>0</v>
      </c>
    </row>
    <row r="5767" spans="1:7" x14ac:dyDescent="0.25">
      <c r="A5767">
        <v>5758</v>
      </c>
      <c r="B5767" s="21">
        <f t="shared" si="90"/>
        <v>0</v>
      </c>
      <c r="C5767">
        <v>1.123294E-4</v>
      </c>
      <c r="E5767">
        <v>0</v>
      </c>
      <c r="F5767">
        <v>0</v>
      </c>
      <c r="G5767">
        <v>0</v>
      </c>
    </row>
    <row r="5768" spans="1:7" x14ac:dyDescent="0.25">
      <c r="A5768">
        <v>5759</v>
      </c>
      <c r="B5768" s="21">
        <f t="shared" si="90"/>
        <v>0</v>
      </c>
      <c r="C5768">
        <v>6.5506400000000007E-5</v>
      </c>
      <c r="E5768">
        <v>0</v>
      </c>
      <c r="F5768">
        <v>0</v>
      </c>
      <c r="G5768">
        <v>0</v>
      </c>
    </row>
    <row r="5769" spans="1:7" x14ac:dyDescent="0.25">
      <c r="A5769">
        <v>5760</v>
      </c>
      <c r="B5769" s="21">
        <f t="shared" si="90"/>
        <v>0</v>
      </c>
      <c r="C5769">
        <v>7.4006900000000005E-5</v>
      </c>
      <c r="E5769">
        <v>0</v>
      </c>
      <c r="F5769">
        <v>0</v>
      </c>
      <c r="G5769">
        <v>0</v>
      </c>
    </row>
    <row r="5770" spans="1:7" x14ac:dyDescent="0.25">
      <c r="A5770">
        <v>5761</v>
      </c>
      <c r="B5770" s="21">
        <f t="shared" si="90"/>
        <v>0</v>
      </c>
      <c r="C5770">
        <v>6.3439299999999994E-5</v>
      </c>
      <c r="E5770">
        <v>0</v>
      </c>
      <c r="F5770">
        <v>0</v>
      </c>
      <c r="G5770">
        <v>0</v>
      </c>
    </row>
    <row r="5771" spans="1:7" x14ac:dyDescent="0.25">
      <c r="A5771">
        <v>5762</v>
      </c>
      <c r="B5771" s="21">
        <f t="shared" si="90"/>
        <v>0</v>
      </c>
      <c r="C5771">
        <v>5.7671500000000005E-5</v>
      </c>
      <c r="E5771">
        <v>0</v>
      </c>
      <c r="F5771">
        <v>0</v>
      </c>
      <c r="G5771">
        <v>0</v>
      </c>
    </row>
    <row r="5772" spans="1:7" x14ac:dyDescent="0.25">
      <c r="A5772">
        <v>5763</v>
      </c>
      <c r="B5772" s="21">
        <f t="shared" si="90"/>
        <v>0</v>
      </c>
      <c r="C5772">
        <v>5.6413899999999999E-5</v>
      </c>
      <c r="E5772">
        <v>0</v>
      </c>
      <c r="F5772">
        <v>0</v>
      </c>
      <c r="G5772">
        <v>0</v>
      </c>
    </row>
    <row r="5773" spans="1:7" x14ac:dyDescent="0.25">
      <c r="A5773">
        <v>5764</v>
      </c>
      <c r="B5773" s="21">
        <f t="shared" si="90"/>
        <v>0</v>
      </c>
      <c r="C5773">
        <v>5.96469E-5</v>
      </c>
      <c r="E5773">
        <v>0</v>
      </c>
      <c r="F5773">
        <v>0</v>
      </c>
      <c r="G5773">
        <v>0</v>
      </c>
    </row>
    <row r="5774" spans="1:7" x14ac:dyDescent="0.25">
      <c r="A5774">
        <v>5765</v>
      </c>
      <c r="B5774" s="21">
        <f t="shared" si="90"/>
        <v>0</v>
      </c>
      <c r="C5774">
        <v>6.7412300000000005E-5</v>
      </c>
      <c r="E5774">
        <v>0</v>
      </c>
      <c r="F5774">
        <v>0</v>
      </c>
      <c r="G5774">
        <v>0</v>
      </c>
    </row>
    <row r="5775" spans="1:7" x14ac:dyDescent="0.25">
      <c r="A5775">
        <v>5766</v>
      </c>
      <c r="B5775" s="21">
        <f t="shared" si="90"/>
        <v>0</v>
      </c>
      <c r="C5775">
        <v>8.1318500000000004E-5</v>
      </c>
      <c r="E5775">
        <v>0</v>
      </c>
      <c r="F5775">
        <v>0</v>
      </c>
      <c r="G5775">
        <v>0</v>
      </c>
    </row>
    <row r="5776" spans="1:7" x14ac:dyDescent="0.25">
      <c r="A5776">
        <v>5767</v>
      </c>
      <c r="B5776" s="21">
        <f t="shared" si="90"/>
        <v>0</v>
      </c>
      <c r="C5776">
        <v>9.8116700000000002E-5</v>
      </c>
      <c r="E5776">
        <v>0</v>
      </c>
      <c r="F5776">
        <v>0</v>
      </c>
      <c r="G5776">
        <v>0</v>
      </c>
    </row>
    <row r="5777" spans="1:7" x14ac:dyDescent="0.25">
      <c r="A5777">
        <v>5768</v>
      </c>
      <c r="B5777" s="21">
        <f t="shared" si="90"/>
        <v>0</v>
      </c>
      <c r="C5777">
        <v>1.1455069999999999E-4</v>
      </c>
      <c r="E5777">
        <v>0</v>
      </c>
      <c r="F5777">
        <v>0</v>
      </c>
      <c r="G5777">
        <v>0</v>
      </c>
    </row>
    <row r="5778" spans="1:7" x14ac:dyDescent="0.25">
      <c r="A5778">
        <v>5769</v>
      </c>
      <c r="B5778" s="21">
        <f t="shared" si="90"/>
        <v>0</v>
      </c>
      <c r="C5778">
        <v>1.23347E-4</v>
      </c>
      <c r="E5778">
        <v>0</v>
      </c>
      <c r="F5778">
        <v>0</v>
      </c>
      <c r="G5778">
        <v>0</v>
      </c>
    </row>
    <row r="5779" spans="1:7" x14ac:dyDescent="0.25">
      <c r="A5779">
        <v>5770</v>
      </c>
      <c r="B5779" s="21">
        <f t="shared" si="90"/>
        <v>0</v>
      </c>
      <c r="C5779">
        <v>1.2847790000000001E-4</v>
      </c>
      <c r="E5779">
        <v>0</v>
      </c>
      <c r="F5779">
        <v>0</v>
      </c>
      <c r="G5779">
        <v>0</v>
      </c>
    </row>
    <row r="5780" spans="1:7" x14ac:dyDescent="0.25">
      <c r="A5780">
        <v>5771</v>
      </c>
      <c r="B5780" s="21">
        <f t="shared" si="90"/>
        <v>0</v>
      </c>
      <c r="C5780">
        <v>1.3114149999999999E-4</v>
      </c>
      <c r="E5780">
        <v>0</v>
      </c>
      <c r="F5780">
        <v>0</v>
      </c>
      <c r="G5780">
        <v>0</v>
      </c>
    </row>
    <row r="5781" spans="1:7" x14ac:dyDescent="0.25">
      <c r="A5781">
        <v>5772</v>
      </c>
      <c r="B5781" s="21">
        <f t="shared" si="90"/>
        <v>0</v>
      </c>
      <c r="C5781">
        <v>1.3128789999999999E-4</v>
      </c>
      <c r="E5781">
        <v>0</v>
      </c>
      <c r="F5781">
        <v>0</v>
      </c>
      <c r="G5781">
        <v>0</v>
      </c>
    </row>
    <row r="5782" spans="1:7" x14ac:dyDescent="0.25">
      <c r="A5782">
        <v>5773</v>
      </c>
      <c r="B5782" s="21">
        <f t="shared" si="90"/>
        <v>0</v>
      </c>
      <c r="C5782">
        <v>1.356699E-4</v>
      </c>
      <c r="E5782">
        <v>0</v>
      </c>
      <c r="F5782">
        <v>0</v>
      </c>
      <c r="G5782">
        <v>0</v>
      </c>
    </row>
    <row r="5783" spans="1:7" x14ac:dyDescent="0.25">
      <c r="A5783">
        <v>5774</v>
      </c>
      <c r="B5783" s="21">
        <f t="shared" si="90"/>
        <v>0</v>
      </c>
      <c r="C5783">
        <v>1.322634E-4</v>
      </c>
      <c r="E5783">
        <v>0</v>
      </c>
      <c r="F5783">
        <v>0</v>
      </c>
      <c r="G5783">
        <v>0</v>
      </c>
    </row>
    <row r="5784" spans="1:7" x14ac:dyDescent="0.25">
      <c r="A5784">
        <v>5775</v>
      </c>
      <c r="B5784" s="21">
        <f t="shared" si="90"/>
        <v>0</v>
      </c>
      <c r="C5784">
        <v>1.2866780000000001E-4</v>
      </c>
      <c r="E5784">
        <v>0</v>
      </c>
      <c r="F5784">
        <v>0</v>
      </c>
      <c r="G5784">
        <v>0</v>
      </c>
    </row>
    <row r="5785" spans="1:7" x14ac:dyDescent="0.25">
      <c r="A5785">
        <v>5776</v>
      </c>
      <c r="B5785" s="21">
        <f t="shared" si="90"/>
        <v>0</v>
      </c>
      <c r="C5785">
        <v>1.259062E-4</v>
      </c>
      <c r="E5785">
        <v>0</v>
      </c>
      <c r="F5785">
        <v>0</v>
      </c>
      <c r="G5785">
        <v>0</v>
      </c>
    </row>
    <row r="5786" spans="1:7" x14ac:dyDescent="0.25">
      <c r="A5786">
        <v>5777</v>
      </c>
      <c r="B5786" s="21">
        <f t="shared" si="90"/>
        <v>0</v>
      </c>
      <c r="C5786">
        <v>1.2601290000000001E-4</v>
      </c>
      <c r="E5786">
        <v>0</v>
      </c>
      <c r="F5786">
        <v>0</v>
      </c>
      <c r="G5786">
        <v>0</v>
      </c>
    </row>
    <row r="5787" spans="1:7" x14ac:dyDescent="0.25">
      <c r="A5787">
        <v>5778</v>
      </c>
      <c r="B5787" s="21">
        <f t="shared" si="90"/>
        <v>0</v>
      </c>
      <c r="C5787">
        <v>1.317372E-4</v>
      </c>
      <c r="E5787">
        <v>0</v>
      </c>
      <c r="F5787">
        <v>0</v>
      </c>
      <c r="G5787">
        <v>0</v>
      </c>
    </row>
    <row r="5788" spans="1:7" x14ac:dyDescent="0.25">
      <c r="A5788">
        <v>5779</v>
      </c>
      <c r="B5788" s="21">
        <f t="shared" si="90"/>
        <v>0</v>
      </c>
      <c r="C5788">
        <v>1.470756E-4</v>
      </c>
      <c r="E5788">
        <v>0</v>
      </c>
      <c r="F5788">
        <v>0</v>
      </c>
      <c r="G5788">
        <v>0</v>
      </c>
    </row>
    <row r="5789" spans="1:7" x14ac:dyDescent="0.25">
      <c r="A5789">
        <v>5780</v>
      </c>
      <c r="B5789" s="21">
        <f t="shared" si="90"/>
        <v>0</v>
      </c>
      <c r="C5789">
        <v>1.4845409999999999E-4</v>
      </c>
      <c r="E5789">
        <v>0</v>
      </c>
      <c r="F5789">
        <v>0</v>
      </c>
      <c r="G5789">
        <v>0</v>
      </c>
    </row>
    <row r="5790" spans="1:7" x14ac:dyDescent="0.25">
      <c r="A5790">
        <v>5781</v>
      </c>
      <c r="B5790" s="21">
        <f t="shared" si="90"/>
        <v>0</v>
      </c>
      <c r="C5790">
        <v>1.3586800000000001E-4</v>
      </c>
      <c r="E5790">
        <v>0</v>
      </c>
      <c r="F5790">
        <v>0</v>
      </c>
      <c r="G5790">
        <v>0</v>
      </c>
    </row>
    <row r="5791" spans="1:7" x14ac:dyDescent="0.25">
      <c r="A5791">
        <v>5782</v>
      </c>
      <c r="B5791" s="21">
        <f t="shared" si="90"/>
        <v>0</v>
      </c>
      <c r="C5791">
        <v>1.1436330000000001E-4</v>
      </c>
      <c r="E5791">
        <v>0</v>
      </c>
      <c r="F5791">
        <v>0</v>
      </c>
      <c r="G5791">
        <v>0</v>
      </c>
    </row>
    <row r="5792" spans="1:7" x14ac:dyDescent="0.25">
      <c r="A5792">
        <v>5783</v>
      </c>
      <c r="B5792" s="21">
        <f t="shared" si="90"/>
        <v>0</v>
      </c>
      <c r="C5792">
        <v>9.2449399999999996E-5</v>
      </c>
      <c r="E5792">
        <v>0</v>
      </c>
      <c r="F5792">
        <v>0</v>
      </c>
      <c r="G5792">
        <v>0</v>
      </c>
    </row>
    <row r="5793" spans="1:7" x14ac:dyDescent="0.25">
      <c r="A5793">
        <v>5784</v>
      </c>
      <c r="B5793" s="21">
        <f t="shared" si="90"/>
        <v>0</v>
      </c>
      <c r="C5793">
        <v>7.515600000000001E-5</v>
      </c>
      <c r="E5793">
        <v>0</v>
      </c>
      <c r="F5793">
        <v>0</v>
      </c>
      <c r="G5793">
        <v>0</v>
      </c>
    </row>
    <row r="5794" spans="1:7" x14ac:dyDescent="0.25">
      <c r="A5794">
        <v>5785</v>
      </c>
      <c r="B5794" s="21">
        <f t="shared" si="90"/>
        <v>0</v>
      </c>
      <c r="C5794">
        <v>6.5046700000000009E-5</v>
      </c>
      <c r="E5794">
        <v>0</v>
      </c>
      <c r="F5794">
        <v>0</v>
      </c>
      <c r="G5794">
        <v>0</v>
      </c>
    </row>
    <row r="5795" spans="1:7" x14ac:dyDescent="0.25">
      <c r="A5795">
        <v>5786</v>
      </c>
      <c r="B5795" s="21">
        <f t="shared" si="90"/>
        <v>0</v>
      </c>
      <c r="C5795">
        <v>5.8758699999999997E-5</v>
      </c>
      <c r="E5795">
        <v>0</v>
      </c>
      <c r="F5795">
        <v>0</v>
      </c>
      <c r="G5795">
        <v>0</v>
      </c>
    </row>
    <row r="5796" spans="1:7" x14ac:dyDescent="0.25">
      <c r="A5796">
        <v>5787</v>
      </c>
      <c r="B5796" s="21">
        <f t="shared" si="90"/>
        <v>0</v>
      </c>
      <c r="C5796">
        <v>5.73416E-5</v>
      </c>
      <c r="E5796">
        <v>0</v>
      </c>
      <c r="F5796">
        <v>0</v>
      </c>
      <c r="G5796">
        <v>0</v>
      </c>
    </row>
    <row r="5797" spans="1:7" x14ac:dyDescent="0.25">
      <c r="A5797">
        <v>5788</v>
      </c>
      <c r="B5797" s="21">
        <f t="shared" si="90"/>
        <v>0</v>
      </c>
      <c r="C5797">
        <v>5.8426699999999994E-5</v>
      </c>
      <c r="E5797">
        <v>0</v>
      </c>
      <c r="F5797">
        <v>0</v>
      </c>
      <c r="G5797">
        <v>0</v>
      </c>
    </row>
    <row r="5798" spans="1:7" x14ac:dyDescent="0.25">
      <c r="A5798">
        <v>5789</v>
      </c>
      <c r="B5798" s="21">
        <f t="shared" si="90"/>
        <v>0</v>
      </c>
      <c r="C5798">
        <v>6.2962099999999991E-5</v>
      </c>
      <c r="E5798">
        <v>0</v>
      </c>
      <c r="F5798">
        <v>0</v>
      </c>
      <c r="G5798">
        <v>0</v>
      </c>
    </row>
    <row r="5799" spans="1:7" x14ac:dyDescent="0.25">
      <c r="A5799">
        <v>5790</v>
      </c>
      <c r="B5799" s="21">
        <f t="shared" si="90"/>
        <v>2.3757232704402515E-2</v>
      </c>
      <c r="C5799">
        <v>7.4990199999999999E-5</v>
      </c>
      <c r="E5799">
        <v>2.3757232704402515E-2</v>
      </c>
      <c r="F5799">
        <v>5.1018868000000002E-2</v>
      </c>
      <c r="G5799">
        <v>9.7220125786163528E-2</v>
      </c>
    </row>
    <row r="5800" spans="1:7" x14ac:dyDescent="0.25">
      <c r="A5800">
        <v>5791</v>
      </c>
      <c r="B5800" s="21">
        <f t="shared" si="90"/>
        <v>0.15472012578616351</v>
      </c>
      <c r="C5800">
        <v>9.1990099999999999E-5</v>
      </c>
      <c r="E5800">
        <v>0.15472012578616351</v>
      </c>
      <c r="F5800">
        <v>0.206226415</v>
      </c>
      <c r="G5800">
        <v>0.40738993710691823</v>
      </c>
    </row>
    <row r="5801" spans="1:7" x14ac:dyDescent="0.25">
      <c r="A5801">
        <v>5792</v>
      </c>
      <c r="B5801" s="21">
        <f t="shared" si="90"/>
        <v>0.36122641509433961</v>
      </c>
      <c r="C5801">
        <v>1.0818569999999999E-4</v>
      </c>
      <c r="E5801">
        <v>0.36122641509433961</v>
      </c>
      <c r="F5801">
        <v>0.324040881</v>
      </c>
      <c r="G5801">
        <v>0.64600628930817616</v>
      </c>
    </row>
    <row r="5802" spans="1:7" x14ac:dyDescent="0.25">
      <c r="A5802">
        <v>5793</v>
      </c>
      <c r="B5802" s="21">
        <f t="shared" si="90"/>
        <v>0.56031446540880503</v>
      </c>
      <c r="C5802">
        <v>1.2282029999999999E-4</v>
      </c>
      <c r="E5802">
        <v>0.56031446540880503</v>
      </c>
      <c r="F5802">
        <v>0.36672956000000001</v>
      </c>
      <c r="G5802">
        <v>0.760125786163522</v>
      </c>
    </row>
    <row r="5803" spans="1:7" x14ac:dyDescent="0.25">
      <c r="A5803">
        <v>5794</v>
      </c>
      <c r="B5803" s="21">
        <f t="shared" si="90"/>
        <v>0.69770440251572319</v>
      </c>
      <c r="C5803">
        <v>1.309429E-4</v>
      </c>
      <c r="E5803">
        <v>0.69770440251572319</v>
      </c>
      <c r="F5803">
        <v>0.45171383599999998</v>
      </c>
      <c r="G5803">
        <v>0.79735849056603769</v>
      </c>
    </row>
    <row r="5804" spans="1:7" x14ac:dyDescent="0.25">
      <c r="A5804">
        <v>5795</v>
      </c>
      <c r="B5804" s="21">
        <f t="shared" si="90"/>
        <v>0.77786163522012575</v>
      </c>
      <c r="C5804">
        <v>1.324826E-4</v>
      </c>
      <c r="E5804">
        <v>0.77786163522012575</v>
      </c>
      <c r="F5804">
        <v>0.51284591199999996</v>
      </c>
      <c r="G5804">
        <v>0.81301886792452838</v>
      </c>
    </row>
    <row r="5805" spans="1:7" x14ac:dyDescent="0.25">
      <c r="A5805">
        <v>5796</v>
      </c>
      <c r="B5805" s="21">
        <f t="shared" si="90"/>
        <v>0.79877358490566031</v>
      </c>
      <c r="C5805">
        <v>1.2869690000000001E-4</v>
      </c>
      <c r="E5805">
        <v>0.79877358490566031</v>
      </c>
      <c r="F5805">
        <v>0.53248427700000001</v>
      </c>
      <c r="G5805">
        <v>0.80933962264150938</v>
      </c>
    </row>
    <row r="5806" spans="1:7" x14ac:dyDescent="0.25">
      <c r="A5806">
        <v>5797</v>
      </c>
      <c r="B5806" s="21">
        <f t="shared" si="90"/>
        <v>0.77798742138364785</v>
      </c>
      <c r="C5806">
        <v>1.2321279999999999E-4</v>
      </c>
      <c r="E5806">
        <v>0.77798742138364785</v>
      </c>
      <c r="F5806">
        <v>0.51555031399999995</v>
      </c>
      <c r="G5806">
        <v>0.80336477987421373</v>
      </c>
    </row>
    <row r="5807" spans="1:7" x14ac:dyDescent="0.25">
      <c r="A5807">
        <v>5798</v>
      </c>
      <c r="B5807" s="21">
        <f t="shared" si="90"/>
        <v>0.70364779874213834</v>
      </c>
      <c r="C5807">
        <v>1.173919E-4</v>
      </c>
      <c r="E5807">
        <v>0.70364779874213834</v>
      </c>
      <c r="F5807">
        <v>0.457657233</v>
      </c>
      <c r="G5807">
        <v>0.78194968553459121</v>
      </c>
    </row>
    <row r="5808" spans="1:7" x14ac:dyDescent="0.25">
      <c r="A5808">
        <v>5799</v>
      </c>
      <c r="B5808" s="21">
        <f t="shared" si="90"/>
        <v>0.57477987421383647</v>
      </c>
      <c r="C5808">
        <v>1.100743E-4</v>
      </c>
      <c r="E5808">
        <v>0.57477987421383647</v>
      </c>
      <c r="F5808">
        <v>0.36787735799999999</v>
      </c>
      <c r="G5808">
        <v>0.74106918238993713</v>
      </c>
    </row>
    <row r="5809" spans="1:7" x14ac:dyDescent="0.25">
      <c r="A5809">
        <v>5800</v>
      </c>
      <c r="B5809" s="21">
        <f t="shared" si="90"/>
        <v>0.38776729559748424</v>
      </c>
      <c r="C5809">
        <v>1.0644429999999999E-4</v>
      </c>
      <c r="E5809">
        <v>0.38776729559748424</v>
      </c>
      <c r="F5809">
        <v>0.32341195</v>
      </c>
      <c r="G5809">
        <v>0.63776729559748424</v>
      </c>
    </row>
    <row r="5810" spans="1:7" x14ac:dyDescent="0.25">
      <c r="A5810">
        <v>5801</v>
      </c>
      <c r="B5810" s="21">
        <f t="shared" si="90"/>
        <v>0.19665723270440252</v>
      </c>
      <c r="C5810">
        <v>1.1186860000000001E-4</v>
      </c>
      <c r="E5810">
        <v>0.19665723270440252</v>
      </c>
      <c r="F5810">
        <v>0.237830189</v>
      </c>
      <c r="G5810">
        <v>0.47915094339622644</v>
      </c>
    </row>
    <row r="5811" spans="1:7" x14ac:dyDescent="0.25">
      <c r="A5811">
        <v>5802</v>
      </c>
      <c r="B5811" s="21">
        <f t="shared" si="90"/>
        <v>4.1770440251572331E-2</v>
      </c>
      <c r="C5811">
        <v>1.1907919999999999E-4</v>
      </c>
      <c r="E5811">
        <v>4.1770440251572331E-2</v>
      </c>
      <c r="F5811">
        <v>7.7171383999999996E-2</v>
      </c>
      <c r="G5811">
        <v>0.14609119496855347</v>
      </c>
    </row>
    <row r="5812" spans="1:7" x14ac:dyDescent="0.25">
      <c r="A5812">
        <v>5803</v>
      </c>
      <c r="B5812" s="21">
        <f t="shared" si="90"/>
        <v>0</v>
      </c>
      <c r="C5812">
        <v>1.3952680000000001E-4</v>
      </c>
      <c r="E5812">
        <v>0</v>
      </c>
      <c r="F5812">
        <v>0</v>
      </c>
      <c r="G5812">
        <v>0</v>
      </c>
    </row>
    <row r="5813" spans="1:7" x14ac:dyDescent="0.25">
      <c r="A5813">
        <v>5804</v>
      </c>
      <c r="B5813" s="21">
        <f t="shared" si="90"/>
        <v>0</v>
      </c>
      <c r="C5813">
        <v>1.504442E-4</v>
      </c>
      <c r="E5813">
        <v>0</v>
      </c>
      <c r="F5813">
        <v>0</v>
      </c>
      <c r="G5813">
        <v>0</v>
      </c>
    </row>
    <row r="5814" spans="1:7" x14ac:dyDescent="0.25">
      <c r="A5814">
        <v>5805</v>
      </c>
      <c r="B5814" s="21">
        <f t="shared" si="90"/>
        <v>0</v>
      </c>
      <c r="C5814">
        <v>1.3550199999999999E-4</v>
      </c>
      <c r="E5814">
        <v>0</v>
      </c>
      <c r="F5814">
        <v>0</v>
      </c>
      <c r="G5814">
        <v>0</v>
      </c>
    </row>
    <row r="5815" spans="1:7" x14ac:dyDescent="0.25">
      <c r="A5815">
        <v>5806</v>
      </c>
      <c r="B5815" s="21">
        <f t="shared" si="90"/>
        <v>0</v>
      </c>
      <c r="C5815">
        <v>1.088118E-4</v>
      </c>
      <c r="E5815">
        <v>0</v>
      </c>
      <c r="F5815">
        <v>0</v>
      </c>
      <c r="G5815">
        <v>0</v>
      </c>
    </row>
    <row r="5816" spans="1:7" x14ac:dyDescent="0.25">
      <c r="A5816">
        <v>5807</v>
      </c>
      <c r="B5816" s="21">
        <f t="shared" si="90"/>
        <v>0</v>
      </c>
      <c r="C5816">
        <v>8.3234799999999998E-5</v>
      </c>
      <c r="E5816">
        <v>0</v>
      </c>
      <c r="F5816">
        <v>0</v>
      </c>
      <c r="G5816">
        <v>0</v>
      </c>
    </row>
    <row r="5817" spans="1:7" x14ac:dyDescent="0.25">
      <c r="A5817">
        <v>5808</v>
      </c>
      <c r="B5817" s="21">
        <f t="shared" si="90"/>
        <v>0</v>
      </c>
      <c r="C5817">
        <v>6.6166299999999997E-5</v>
      </c>
      <c r="E5817">
        <v>0</v>
      </c>
      <c r="F5817">
        <v>0</v>
      </c>
      <c r="G5817">
        <v>0</v>
      </c>
    </row>
    <row r="5818" spans="1:7" x14ac:dyDescent="0.25">
      <c r="A5818">
        <v>5809</v>
      </c>
      <c r="B5818" s="21">
        <f t="shared" si="90"/>
        <v>0</v>
      </c>
      <c r="C5818">
        <v>5.7926900000000003E-5</v>
      </c>
      <c r="E5818">
        <v>0</v>
      </c>
      <c r="F5818">
        <v>0</v>
      </c>
      <c r="G5818">
        <v>0</v>
      </c>
    </row>
    <row r="5819" spans="1:7" x14ac:dyDescent="0.25">
      <c r="A5819">
        <v>5810</v>
      </c>
      <c r="B5819" s="21">
        <f t="shared" si="90"/>
        <v>0</v>
      </c>
      <c r="C5819">
        <v>5.4585800000000002E-5</v>
      </c>
      <c r="E5819">
        <v>0</v>
      </c>
      <c r="F5819">
        <v>0</v>
      </c>
      <c r="G5819">
        <v>0</v>
      </c>
    </row>
    <row r="5820" spans="1:7" x14ac:dyDescent="0.25">
      <c r="A5820">
        <v>5811</v>
      </c>
      <c r="B5820" s="21">
        <f t="shared" si="90"/>
        <v>0</v>
      </c>
      <c r="C5820">
        <v>5.3727600000000004E-5</v>
      </c>
      <c r="E5820">
        <v>0</v>
      </c>
      <c r="F5820">
        <v>0</v>
      </c>
      <c r="G5820">
        <v>0</v>
      </c>
    </row>
    <row r="5821" spans="1:7" x14ac:dyDescent="0.25">
      <c r="A5821">
        <v>5812</v>
      </c>
      <c r="B5821" s="21">
        <f t="shared" si="90"/>
        <v>0</v>
      </c>
      <c r="C5821">
        <v>6.1026799999999997E-5</v>
      </c>
      <c r="E5821">
        <v>0</v>
      </c>
      <c r="F5821">
        <v>0</v>
      </c>
      <c r="G5821">
        <v>0</v>
      </c>
    </row>
    <row r="5822" spans="1:7" x14ac:dyDescent="0.25">
      <c r="A5822">
        <v>5813</v>
      </c>
      <c r="B5822" s="21">
        <f t="shared" si="90"/>
        <v>0</v>
      </c>
      <c r="C5822">
        <v>7.3328400000000001E-5</v>
      </c>
      <c r="E5822">
        <v>0</v>
      </c>
      <c r="F5822">
        <v>0</v>
      </c>
      <c r="G5822">
        <v>0</v>
      </c>
    </row>
    <row r="5823" spans="1:7" x14ac:dyDescent="0.25">
      <c r="A5823">
        <v>5814</v>
      </c>
      <c r="B5823" s="21">
        <f t="shared" si="90"/>
        <v>2.301352201257862E-2</v>
      </c>
      <c r="C5823">
        <v>9.4866399999999997E-5</v>
      </c>
      <c r="E5823">
        <v>2.301352201257862E-2</v>
      </c>
      <c r="F5823">
        <v>6.2732704E-2</v>
      </c>
      <c r="G5823">
        <v>0.13716037735849057</v>
      </c>
    </row>
    <row r="5824" spans="1:7" x14ac:dyDescent="0.25">
      <c r="A5824">
        <v>5815</v>
      </c>
      <c r="B5824" s="21">
        <f t="shared" si="90"/>
        <v>0.16731446540880501</v>
      </c>
      <c r="C5824">
        <v>1.066527E-4</v>
      </c>
      <c r="E5824">
        <v>0.16731446540880501</v>
      </c>
      <c r="F5824">
        <v>0.23070754700000001</v>
      </c>
      <c r="G5824">
        <v>0.48852201257861633</v>
      </c>
    </row>
    <row r="5825" spans="1:7" x14ac:dyDescent="0.25">
      <c r="A5825">
        <v>5816</v>
      </c>
      <c r="B5825" s="21">
        <f t="shared" si="90"/>
        <v>0.38613207547169814</v>
      </c>
      <c r="C5825">
        <v>1.134193E-4</v>
      </c>
      <c r="E5825">
        <v>0.38613207547169814</v>
      </c>
      <c r="F5825">
        <v>0.33911949699999999</v>
      </c>
      <c r="G5825">
        <v>0.70556603773584903</v>
      </c>
    </row>
    <row r="5826" spans="1:7" x14ac:dyDescent="0.25">
      <c r="A5826">
        <v>5817</v>
      </c>
      <c r="B5826" s="21">
        <f t="shared" si="90"/>
        <v>0.58305031446540878</v>
      </c>
      <c r="C5826">
        <v>1.1616729999999999E-4</v>
      </c>
      <c r="E5826">
        <v>0.58305031446540878</v>
      </c>
      <c r="F5826">
        <v>0.37539308199999999</v>
      </c>
      <c r="G5826">
        <v>0.78996855345911943</v>
      </c>
    </row>
    <row r="5827" spans="1:7" x14ac:dyDescent="0.25">
      <c r="A5827">
        <v>5818</v>
      </c>
      <c r="B5827" s="21">
        <f t="shared" si="90"/>
        <v>0.71550314465408815</v>
      </c>
      <c r="C5827">
        <v>1.145235E-4</v>
      </c>
      <c r="E5827">
        <v>0.71550314465408815</v>
      </c>
      <c r="F5827">
        <v>0.45743710700000001</v>
      </c>
      <c r="G5827">
        <v>0.81701257861635213</v>
      </c>
    </row>
    <row r="5828" spans="1:7" x14ac:dyDescent="0.25">
      <c r="A5828">
        <v>5819</v>
      </c>
      <c r="B5828" s="21">
        <f t="shared" si="90"/>
        <v>0.79028301886792451</v>
      </c>
      <c r="C5828">
        <v>1.156974E-4</v>
      </c>
      <c r="E5828">
        <v>0.79028301886792451</v>
      </c>
      <c r="F5828">
        <v>0.51915094299999998</v>
      </c>
      <c r="G5828">
        <v>0.8258490566037735</v>
      </c>
    </row>
    <row r="5829" spans="1:7" x14ac:dyDescent="0.25">
      <c r="A5829">
        <v>5820</v>
      </c>
      <c r="B5829" s="21">
        <f t="shared" si="90"/>
        <v>0.80886792452830181</v>
      </c>
      <c r="C5829">
        <v>1.170177E-4</v>
      </c>
      <c r="E5829">
        <v>0.80886792452830181</v>
      </c>
      <c r="F5829">
        <v>0.538490566</v>
      </c>
      <c r="G5829">
        <v>0.82003144654088045</v>
      </c>
    </row>
    <row r="5830" spans="1:7" x14ac:dyDescent="0.25">
      <c r="A5830">
        <v>5821</v>
      </c>
      <c r="B5830" s="21">
        <f t="shared" ref="B5830:B5893" si="91">IF(rodzaj=$E$6,E5830,IF(rodzaj=$F$6,F5830,G5830))</f>
        <v>0.78301886792452835</v>
      </c>
      <c r="C5830">
        <v>1.1589240000000001E-4</v>
      </c>
      <c r="E5830">
        <v>0.78301886792452835</v>
      </c>
      <c r="F5830">
        <v>0.51770440299999998</v>
      </c>
      <c r="G5830">
        <v>0.80889937106918242</v>
      </c>
    </row>
    <row r="5831" spans="1:7" x14ac:dyDescent="0.25">
      <c r="A5831">
        <v>5822</v>
      </c>
      <c r="B5831" s="21">
        <f t="shared" si="91"/>
        <v>0.71389937106918233</v>
      </c>
      <c r="C5831">
        <v>1.138352E-4</v>
      </c>
      <c r="E5831">
        <v>0.71389937106918233</v>
      </c>
      <c r="F5831">
        <v>0.46003144699999998</v>
      </c>
      <c r="G5831">
        <v>0.79317610062893085</v>
      </c>
    </row>
    <row r="5832" spans="1:7" x14ac:dyDescent="0.25">
      <c r="A5832">
        <v>5823</v>
      </c>
      <c r="B5832" s="21">
        <f t="shared" si="91"/>
        <v>0.58317610062893077</v>
      </c>
      <c r="C5832">
        <v>1.162357E-4</v>
      </c>
      <c r="E5832">
        <v>0.58317610062893077</v>
      </c>
      <c r="F5832">
        <v>0.36831761000000002</v>
      </c>
      <c r="G5832">
        <v>0.75122641509433963</v>
      </c>
    </row>
    <row r="5833" spans="1:7" x14ac:dyDescent="0.25">
      <c r="A5833">
        <v>5824</v>
      </c>
      <c r="B5833" s="21">
        <f t="shared" si="91"/>
        <v>0.4020440251572327</v>
      </c>
      <c r="C5833">
        <v>1.1983350000000001E-4</v>
      </c>
      <c r="E5833">
        <v>0.4020440251572327</v>
      </c>
      <c r="F5833">
        <v>0.32948113200000001</v>
      </c>
      <c r="G5833">
        <v>0.67166666666666675</v>
      </c>
    </row>
    <row r="5834" spans="1:7" x14ac:dyDescent="0.25">
      <c r="A5834">
        <v>5825</v>
      </c>
      <c r="B5834" s="21">
        <f t="shared" si="91"/>
        <v>0.20121069182389939</v>
      </c>
      <c r="C5834">
        <v>1.2712110000000001E-4</v>
      </c>
      <c r="E5834">
        <v>0.20121069182389939</v>
      </c>
      <c r="F5834">
        <v>0.24621069200000001</v>
      </c>
      <c r="G5834">
        <v>0.51503144654088051</v>
      </c>
    </row>
    <row r="5835" spans="1:7" x14ac:dyDescent="0.25">
      <c r="A5835">
        <v>5826</v>
      </c>
      <c r="B5835" s="21">
        <f t="shared" si="91"/>
        <v>4.0267295597484279E-2</v>
      </c>
      <c r="C5835">
        <v>1.35611E-4</v>
      </c>
      <c r="E5835">
        <v>4.0267295597484279E-2</v>
      </c>
      <c r="F5835">
        <v>8.1056604000000004E-2</v>
      </c>
      <c r="G5835">
        <v>0.1623238993710692</v>
      </c>
    </row>
    <row r="5836" spans="1:7" x14ac:dyDescent="0.25">
      <c r="A5836">
        <v>5827</v>
      </c>
      <c r="B5836" s="21">
        <f t="shared" si="91"/>
        <v>0</v>
      </c>
      <c r="C5836">
        <v>1.5580429999999999E-4</v>
      </c>
      <c r="E5836">
        <v>0</v>
      </c>
      <c r="F5836">
        <v>0</v>
      </c>
      <c r="G5836">
        <v>0</v>
      </c>
    </row>
    <row r="5837" spans="1:7" x14ac:dyDescent="0.25">
      <c r="A5837">
        <v>5828</v>
      </c>
      <c r="B5837" s="21">
        <f t="shared" si="91"/>
        <v>0</v>
      </c>
      <c r="C5837">
        <v>1.593179E-4</v>
      </c>
      <c r="E5837">
        <v>0</v>
      </c>
      <c r="F5837">
        <v>0</v>
      </c>
      <c r="G5837">
        <v>0</v>
      </c>
    </row>
    <row r="5838" spans="1:7" x14ac:dyDescent="0.25">
      <c r="A5838">
        <v>5829</v>
      </c>
      <c r="B5838" s="21">
        <f t="shared" si="91"/>
        <v>0</v>
      </c>
      <c r="C5838">
        <v>1.3904669999999998E-4</v>
      </c>
      <c r="E5838">
        <v>0</v>
      </c>
      <c r="F5838">
        <v>0</v>
      </c>
      <c r="G5838">
        <v>0</v>
      </c>
    </row>
    <row r="5839" spans="1:7" x14ac:dyDescent="0.25">
      <c r="A5839">
        <v>5830</v>
      </c>
      <c r="B5839" s="21">
        <f t="shared" si="91"/>
        <v>0</v>
      </c>
      <c r="C5839">
        <v>1.124055E-4</v>
      </c>
      <c r="E5839">
        <v>0</v>
      </c>
      <c r="F5839">
        <v>0</v>
      </c>
      <c r="G5839">
        <v>0</v>
      </c>
    </row>
    <row r="5840" spans="1:7" x14ac:dyDescent="0.25">
      <c r="A5840">
        <v>5831</v>
      </c>
      <c r="B5840" s="21">
        <f t="shared" si="91"/>
        <v>0</v>
      </c>
      <c r="C5840">
        <v>8.4840399999999995E-5</v>
      </c>
      <c r="E5840">
        <v>0</v>
      </c>
      <c r="F5840">
        <v>0</v>
      </c>
      <c r="G5840">
        <v>0</v>
      </c>
    </row>
    <row r="5841" spans="1:7" x14ac:dyDescent="0.25">
      <c r="A5841">
        <v>5832</v>
      </c>
      <c r="B5841" s="21">
        <f t="shared" si="91"/>
        <v>0</v>
      </c>
      <c r="C5841">
        <v>6.7029199999999999E-5</v>
      </c>
      <c r="E5841">
        <v>0</v>
      </c>
      <c r="F5841">
        <v>0</v>
      </c>
      <c r="G5841">
        <v>0</v>
      </c>
    </row>
    <row r="5842" spans="1:7" x14ac:dyDescent="0.25">
      <c r="A5842">
        <v>5833</v>
      </c>
      <c r="B5842" s="21">
        <f t="shared" si="91"/>
        <v>0</v>
      </c>
      <c r="C5842">
        <v>5.8666500000000005E-5</v>
      </c>
      <c r="E5842">
        <v>0</v>
      </c>
      <c r="F5842">
        <v>0</v>
      </c>
      <c r="G5842">
        <v>0</v>
      </c>
    </row>
    <row r="5843" spans="1:7" x14ac:dyDescent="0.25">
      <c r="A5843">
        <v>5834</v>
      </c>
      <c r="B5843" s="21">
        <f t="shared" si="91"/>
        <v>0</v>
      </c>
      <c r="C5843">
        <v>5.5362599999999997E-5</v>
      </c>
      <c r="E5843">
        <v>0</v>
      </c>
      <c r="F5843">
        <v>0</v>
      </c>
      <c r="G5843">
        <v>0</v>
      </c>
    </row>
    <row r="5844" spans="1:7" x14ac:dyDescent="0.25">
      <c r="A5844">
        <v>5835</v>
      </c>
      <c r="B5844" s="21">
        <f t="shared" si="91"/>
        <v>0</v>
      </c>
      <c r="C5844">
        <v>5.5475E-5</v>
      </c>
      <c r="E5844">
        <v>0</v>
      </c>
      <c r="F5844">
        <v>0</v>
      </c>
      <c r="G5844">
        <v>0</v>
      </c>
    </row>
    <row r="5845" spans="1:7" x14ac:dyDescent="0.25">
      <c r="A5845">
        <v>5836</v>
      </c>
      <c r="B5845" s="21">
        <f t="shared" si="91"/>
        <v>0</v>
      </c>
      <c r="C5845">
        <v>6.2089900000000003E-5</v>
      </c>
      <c r="E5845">
        <v>0</v>
      </c>
      <c r="F5845">
        <v>0</v>
      </c>
      <c r="G5845">
        <v>0</v>
      </c>
    </row>
    <row r="5846" spans="1:7" x14ac:dyDescent="0.25">
      <c r="A5846">
        <v>5837</v>
      </c>
      <c r="B5846" s="21">
        <f t="shared" si="91"/>
        <v>0</v>
      </c>
      <c r="C5846">
        <v>7.67367E-5</v>
      </c>
      <c r="E5846">
        <v>0</v>
      </c>
      <c r="F5846">
        <v>0</v>
      </c>
      <c r="G5846">
        <v>0</v>
      </c>
    </row>
    <row r="5847" spans="1:7" x14ac:dyDescent="0.25">
      <c r="A5847">
        <v>5838</v>
      </c>
      <c r="B5847" s="21">
        <f t="shared" si="91"/>
        <v>2.2790880503144654E-2</v>
      </c>
      <c r="C5847">
        <v>9.7596400000000006E-5</v>
      </c>
      <c r="E5847">
        <v>2.2790880503144654E-2</v>
      </c>
      <c r="F5847">
        <v>6.5794025000000006E-2</v>
      </c>
      <c r="G5847">
        <v>0.14795283018867925</v>
      </c>
    </row>
    <row r="5848" spans="1:7" x14ac:dyDescent="0.25">
      <c r="A5848">
        <v>5839</v>
      </c>
      <c r="B5848" s="21">
        <f t="shared" si="91"/>
        <v>0.17500943396226415</v>
      </c>
      <c r="C5848">
        <v>1.1234709999999999E-4</v>
      </c>
      <c r="E5848">
        <v>0.17500943396226415</v>
      </c>
      <c r="F5848">
        <v>0.24366352199999999</v>
      </c>
      <c r="G5848">
        <v>0.52745283018867928</v>
      </c>
    </row>
    <row r="5849" spans="1:7" x14ac:dyDescent="0.25">
      <c r="A5849">
        <v>5840</v>
      </c>
      <c r="B5849" s="21">
        <f t="shared" si="91"/>
        <v>0.39713836477987424</v>
      </c>
      <c r="C5849">
        <v>1.1366040000000001E-4</v>
      </c>
      <c r="E5849">
        <v>0.39713836477987424</v>
      </c>
      <c r="F5849">
        <v>0.34794025200000001</v>
      </c>
      <c r="G5849">
        <v>0.72937106918238992</v>
      </c>
    </row>
    <row r="5850" spans="1:7" x14ac:dyDescent="0.25">
      <c r="A5850">
        <v>5841</v>
      </c>
      <c r="B5850" s="21">
        <f t="shared" si="91"/>
        <v>0.60666666666666669</v>
      </c>
      <c r="C5850">
        <v>1.1496910000000001E-4</v>
      </c>
      <c r="E5850">
        <v>0.60666666666666669</v>
      </c>
      <c r="F5850">
        <v>0.38814465399999998</v>
      </c>
      <c r="G5850">
        <v>0.82462264150943398</v>
      </c>
    </row>
    <row r="5851" spans="1:7" x14ac:dyDescent="0.25">
      <c r="A5851">
        <v>5842</v>
      </c>
      <c r="B5851" s="21">
        <f t="shared" si="91"/>
        <v>0.7449685534591195</v>
      </c>
      <c r="C5851">
        <v>1.1353600000000001E-4</v>
      </c>
      <c r="E5851">
        <v>0.7449685534591195</v>
      </c>
      <c r="F5851">
        <v>0.47259434</v>
      </c>
      <c r="G5851">
        <v>0.85210691823899365</v>
      </c>
    </row>
    <row r="5852" spans="1:7" x14ac:dyDescent="0.25">
      <c r="A5852">
        <v>5843</v>
      </c>
      <c r="B5852" s="21">
        <f t="shared" si="91"/>
        <v>0.82179245283018876</v>
      </c>
      <c r="C5852">
        <v>1.119373E-4</v>
      </c>
      <c r="E5852">
        <v>0.82179245283018876</v>
      </c>
      <c r="F5852">
        <v>0.53600628900000002</v>
      </c>
      <c r="G5852">
        <v>0.85974842767295601</v>
      </c>
    </row>
    <row r="5853" spans="1:7" x14ac:dyDescent="0.25">
      <c r="A5853">
        <v>5844</v>
      </c>
      <c r="B5853" s="21">
        <f t="shared" si="91"/>
        <v>0.84490566037735859</v>
      </c>
      <c r="C5853">
        <v>1.118873E-4</v>
      </c>
      <c r="E5853">
        <v>0.84490566037735859</v>
      </c>
      <c r="F5853">
        <v>0.55861635200000004</v>
      </c>
      <c r="G5853">
        <v>0.85742138364779874</v>
      </c>
    </row>
    <row r="5854" spans="1:7" x14ac:dyDescent="0.25">
      <c r="A5854">
        <v>5845</v>
      </c>
      <c r="B5854" s="21">
        <f t="shared" si="91"/>
        <v>0.81632075471698118</v>
      </c>
      <c r="C5854">
        <v>1.1106500000000001E-4</v>
      </c>
      <c r="E5854">
        <v>0.81632075471698118</v>
      </c>
      <c r="F5854">
        <v>0.53548742100000002</v>
      </c>
      <c r="G5854">
        <v>0.8446540880503145</v>
      </c>
    </row>
    <row r="5855" spans="1:7" x14ac:dyDescent="0.25">
      <c r="A5855">
        <v>5846</v>
      </c>
      <c r="B5855" s="21">
        <f t="shared" si="91"/>
        <v>0.73427672955974843</v>
      </c>
      <c r="C5855">
        <v>1.1122649999999999E-4</v>
      </c>
      <c r="E5855">
        <v>0.73427672955974843</v>
      </c>
      <c r="F5855">
        <v>0.46985849099999999</v>
      </c>
      <c r="G5855">
        <v>0.81858490566037734</v>
      </c>
    </row>
    <row r="5856" spans="1:7" x14ac:dyDescent="0.25">
      <c r="A5856">
        <v>5847</v>
      </c>
      <c r="B5856" s="21">
        <f t="shared" si="91"/>
        <v>0.61207547169811327</v>
      </c>
      <c r="C5856">
        <v>1.1421270000000001E-4</v>
      </c>
      <c r="E5856">
        <v>0.61207547169811327</v>
      </c>
      <c r="F5856">
        <v>0.38176100600000001</v>
      </c>
      <c r="G5856">
        <v>0.79245283018867929</v>
      </c>
    </row>
    <row r="5857" spans="1:7" x14ac:dyDescent="0.25">
      <c r="A5857">
        <v>5848</v>
      </c>
      <c r="B5857" s="21">
        <f t="shared" si="91"/>
        <v>0.42628930817610061</v>
      </c>
      <c r="C5857">
        <v>1.169532E-4</v>
      </c>
      <c r="E5857">
        <v>0.42628930817610061</v>
      </c>
      <c r="F5857">
        <v>0.34610062899999999</v>
      </c>
      <c r="G5857">
        <v>0.72248427672955973</v>
      </c>
    </row>
    <row r="5858" spans="1:7" x14ac:dyDescent="0.25">
      <c r="A5858">
        <v>5849</v>
      </c>
      <c r="B5858" s="21">
        <f t="shared" si="91"/>
        <v>0.20933333333333332</v>
      </c>
      <c r="C5858">
        <v>1.207338E-4</v>
      </c>
      <c r="E5858">
        <v>0.20933333333333332</v>
      </c>
      <c r="F5858">
        <v>0.25849056599999998</v>
      </c>
      <c r="G5858">
        <v>0.5524842767295598</v>
      </c>
    </row>
    <row r="5859" spans="1:7" x14ac:dyDescent="0.25">
      <c r="A5859">
        <v>5850</v>
      </c>
      <c r="B5859" s="21">
        <f t="shared" si="91"/>
        <v>4.0455974842767299E-2</v>
      </c>
      <c r="C5859">
        <v>1.2987570000000002E-4</v>
      </c>
      <c r="E5859">
        <v>4.0455974842767299E-2</v>
      </c>
      <c r="F5859">
        <v>8.9713836000000005E-2</v>
      </c>
      <c r="G5859">
        <v>0.18986163522012578</v>
      </c>
    </row>
    <row r="5860" spans="1:7" x14ac:dyDescent="0.25">
      <c r="A5860">
        <v>5851</v>
      </c>
      <c r="B5860" s="21">
        <f t="shared" si="91"/>
        <v>0</v>
      </c>
      <c r="C5860">
        <v>1.519115E-4</v>
      </c>
      <c r="E5860">
        <v>0</v>
      </c>
      <c r="F5860">
        <v>0</v>
      </c>
      <c r="G5860">
        <v>0</v>
      </c>
    </row>
    <row r="5861" spans="1:7" x14ac:dyDescent="0.25">
      <c r="A5861">
        <v>5852</v>
      </c>
      <c r="B5861" s="21">
        <f t="shared" si="91"/>
        <v>0</v>
      </c>
      <c r="C5861">
        <v>1.5978119999999999E-4</v>
      </c>
      <c r="E5861">
        <v>0</v>
      </c>
      <c r="F5861">
        <v>0</v>
      </c>
      <c r="G5861">
        <v>0</v>
      </c>
    </row>
    <row r="5862" spans="1:7" x14ac:dyDescent="0.25">
      <c r="A5862">
        <v>5853</v>
      </c>
      <c r="B5862" s="21">
        <f t="shared" si="91"/>
        <v>0</v>
      </c>
      <c r="C5862">
        <v>1.422684E-4</v>
      </c>
      <c r="E5862">
        <v>0</v>
      </c>
      <c r="F5862">
        <v>0</v>
      </c>
      <c r="G5862">
        <v>0</v>
      </c>
    </row>
    <row r="5863" spans="1:7" x14ac:dyDescent="0.25">
      <c r="A5863">
        <v>5854</v>
      </c>
      <c r="B5863" s="21">
        <f t="shared" si="91"/>
        <v>0</v>
      </c>
      <c r="C5863">
        <v>1.1173800000000001E-4</v>
      </c>
      <c r="E5863">
        <v>0</v>
      </c>
      <c r="F5863">
        <v>0</v>
      </c>
      <c r="G5863">
        <v>0</v>
      </c>
    </row>
    <row r="5864" spans="1:7" x14ac:dyDescent="0.25">
      <c r="A5864">
        <v>5855</v>
      </c>
      <c r="B5864" s="21">
        <f t="shared" si="91"/>
        <v>0</v>
      </c>
      <c r="C5864">
        <v>8.3914399999999997E-5</v>
      </c>
      <c r="E5864">
        <v>0</v>
      </c>
      <c r="F5864">
        <v>0</v>
      </c>
      <c r="G5864">
        <v>0</v>
      </c>
    </row>
    <row r="5865" spans="1:7" x14ac:dyDescent="0.25">
      <c r="A5865">
        <v>5856</v>
      </c>
      <c r="B5865" s="21">
        <f t="shared" si="91"/>
        <v>0</v>
      </c>
      <c r="C5865">
        <v>6.5664E-5</v>
      </c>
      <c r="E5865">
        <v>0</v>
      </c>
      <c r="F5865">
        <v>0</v>
      </c>
      <c r="G5865">
        <v>0</v>
      </c>
    </row>
    <row r="5866" spans="1:7" x14ac:dyDescent="0.25">
      <c r="A5866">
        <v>5857</v>
      </c>
      <c r="B5866" s="21">
        <f t="shared" si="91"/>
        <v>0</v>
      </c>
      <c r="C5866">
        <v>5.7952500000000005E-5</v>
      </c>
      <c r="E5866">
        <v>0</v>
      </c>
      <c r="F5866">
        <v>0</v>
      </c>
      <c r="G5866">
        <v>0</v>
      </c>
    </row>
    <row r="5867" spans="1:7" x14ac:dyDescent="0.25">
      <c r="A5867">
        <v>5858</v>
      </c>
      <c r="B5867" s="21">
        <f t="shared" si="91"/>
        <v>0</v>
      </c>
      <c r="C5867">
        <v>5.4235299999999999E-5</v>
      </c>
      <c r="E5867">
        <v>0</v>
      </c>
      <c r="F5867">
        <v>0</v>
      </c>
      <c r="G5867">
        <v>0</v>
      </c>
    </row>
    <row r="5868" spans="1:7" x14ac:dyDescent="0.25">
      <c r="A5868">
        <v>5859</v>
      </c>
      <c r="B5868" s="21">
        <f t="shared" si="91"/>
        <v>0</v>
      </c>
      <c r="C5868">
        <v>5.4340299999999999E-5</v>
      </c>
      <c r="E5868">
        <v>0</v>
      </c>
      <c r="F5868">
        <v>0</v>
      </c>
      <c r="G5868">
        <v>0</v>
      </c>
    </row>
    <row r="5869" spans="1:7" x14ac:dyDescent="0.25">
      <c r="A5869">
        <v>5860</v>
      </c>
      <c r="B5869" s="21">
        <f t="shared" si="91"/>
        <v>0</v>
      </c>
      <c r="C5869">
        <v>6.1422100000000003E-5</v>
      </c>
      <c r="E5869">
        <v>0</v>
      </c>
      <c r="F5869">
        <v>0</v>
      </c>
      <c r="G5869">
        <v>0</v>
      </c>
    </row>
    <row r="5870" spans="1:7" x14ac:dyDescent="0.25">
      <c r="A5870">
        <v>5861</v>
      </c>
      <c r="B5870" s="21">
        <f t="shared" si="91"/>
        <v>0</v>
      </c>
      <c r="C5870">
        <v>7.5727499999999996E-5</v>
      </c>
      <c r="E5870">
        <v>0</v>
      </c>
      <c r="F5870">
        <v>0</v>
      </c>
      <c r="G5870">
        <v>0</v>
      </c>
    </row>
    <row r="5871" spans="1:7" x14ac:dyDescent="0.25">
      <c r="A5871">
        <v>5862</v>
      </c>
      <c r="B5871" s="21">
        <f t="shared" si="91"/>
        <v>2.1624842767295597E-2</v>
      </c>
      <c r="C5871">
        <v>9.80758E-5</v>
      </c>
      <c r="E5871">
        <v>2.1624842767295597E-2</v>
      </c>
      <c r="F5871">
        <v>7.7487421000000001E-2</v>
      </c>
      <c r="G5871">
        <v>0.18938993710691823</v>
      </c>
    </row>
    <row r="5872" spans="1:7" x14ac:dyDescent="0.25">
      <c r="A5872">
        <v>5863</v>
      </c>
      <c r="B5872" s="21">
        <f t="shared" si="91"/>
        <v>0.17511949685534592</v>
      </c>
      <c r="C5872">
        <v>1.132918E-4</v>
      </c>
      <c r="E5872">
        <v>0.17511949685534592</v>
      </c>
      <c r="F5872">
        <v>0.24504717000000001</v>
      </c>
      <c r="G5872">
        <v>0.53833333333333333</v>
      </c>
    </row>
    <row r="5873" spans="1:7" x14ac:dyDescent="0.25">
      <c r="A5873">
        <v>5864</v>
      </c>
      <c r="B5873" s="21">
        <f t="shared" si="91"/>
        <v>0.40248427672955978</v>
      </c>
      <c r="C5873">
        <v>1.1504020000000001E-4</v>
      </c>
      <c r="E5873">
        <v>0.40248427672955978</v>
      </c>
      <c r="F5873">
        <v>0.349559748</v>
      </c>
      <c r="G5873">
        <v>0.7433647798742139</v>
      </c>
    </row>
    <row r="5874" spans="1:7" x14ac:dyDescent="0.25">
      <c r="A5874">
        <v>5865</v>
      </c>
      <c r="B5874" s="21">
        <f t="shared" si="91"/>
        <v>0.60248427672955973</v>
      </c>
      <c r="C5874">
        <v>1.143816E-4</v>
      </c>
      <c r="E5874">
        <v>0.60248427672955973</v>
      </c>
      <c r="F5874">
        <v>0.383679245</v>
      </c>
      <c r="G5874">
        <v>0.81871069182389933</v>
      </c>
    </row>
    <row r="5875" spans="1:7" x14ac:dyDescent="0.25">
      <c r="A5875">
        <v>5866</v>
      </c>
      <c r="B5875" s="21">
        <f t="shared" si="91"/>
        <v>0.74078616352201254</v>
      </c>
      <c r="C5875">
        <v>1.1145630000000001E-4</v>
      </c>
      <c r="E5875">
        <v>0.74078616352201254</v>
      </c>
      <c r="F5875">
        <v>0.46737421400000001</v>
      </c>
      <c r="G5875">
        <v>0.84720125786163514</v>
      </c>
    </row>
    <row r="5876" spans="1:7" x14ac:dyDescent="0.25">
      <c r="A5876">
        <v>5867</v>
      </c>
      <c r="B5876" s="21">
        <f t="shared" si="91"/>
        <v>0.8175786163522013</v>
      </c>
      <c r="C5876">
        <v>1.1011630000000001E-4</v>
      </c>
      <c r="E5876">
        <v>0.8175786163522013</v>
      </c>
      <c r="F5876">
        <v>0.53119496899999996</v>
      </c>
      <c r="G5876">
        <v>0.85575471698113215</v>
      </c>
    </row>
    <row r="5877" spans="1:7" x14ac:dyDescent="0.25">
      <c r="A5877">
        <v>5868</v>
      </c>
      <c r="B5877" s="21">
        <f t="shared" si="91"/>
        <v>0.81817610062893087</v>
      </c>
      <c r="C5877">
        <v>1.062737E-4</v>
      </c>
      <c r="E5877">
        <v>0.81817610062893087</v>
      </c>
      <c r="F5877">
        <v>0.53778301900000003</v>
      </c>
      <c r="G5877">
        <v>0.83116352201257859</v>
      </c>
    </row>
    <row r="5878" spans="1:7" x14ac:dyDescent="0.25">
      <c r="A5878">
        <v>5869</v>
      </c>
      <c r="B5878" s="21">
        <f t="shared" si="91"/>
        <v>0.80311320754716986</v>
      </c>
      <c r="C5878">
        <v>1.0817219999999999E-4</v>
      </c>
      <c r="E5878">
        <v>0.80311320754716986</v>
      </c>
      <c r="F5878">
        <v>0.52433962300000003</v>
      </c>
      <c r="G5878">
        <v>0.83201257861635225</v>
      </c>
    </row>
    <row r="5879" spans="1:7" x14ac:dyDescent="0.25">
      <c r="A5879">
        <v>5870</v>
      </c>
      <c r="B5879" s="21">
        <f t="shared" si="91"/>
        <v>0.71349056603773586</v>
      </c>
      <c r="C5879">
        <v>1.076308E-4</v>
      </c>
      <c r="E5879">
        <v>0.71349056603773586</v>
      </c>
      <c r="F5879">
        <v>0.45544025199999999</v>
      </c>
      <c r="G5879">
        <v>0.79701257861635222</v>
      </c>
    </row>
    <row r="5880" spans="1:7" x14ac:dyDescent="0.25">
      <c r="A5880">
        <v>5871</v>
      </c>
      <c r="B5880" s="21">
        <f t="shared" si="91"/>
        <v>0.56849056603773584</v>
      </c>
      <c r="C5880">
        <v>1.125149E-4</v>
      </c>
      <c r="E5880">
        <v>0.56849056603773584</v>
      </c>
      <c r="F5880">
        <v>0.35861635200000003</v>
      </c>
      <c r="G5880">
        <v>0.73880503144654086</v>
      </c>
    </row>
    <row r="5881" spans="1:7" x14ac:dyDescent="0.25">
      <c r="A5881">
        <v>5872</v>
      </c>
      <c r="B5881" s="21">
        <f t="shared" si="91"/>
        <v>0.39710691823899369</v>
      </c>
      <c r="C5881">
        <v>1.15766E-4</v>
      </c>
      <c r="E5881">
        <v>0.39710691823899369</v>
      </c>
      <c r="F5881">
        <v>0.32805031400000001</v>
      </c>
      <c r="G5881">
        <v>0.66764150943396228</v>
      </c>
    </row>
    <row r="5882" spans="1:7" x14ac:dyDescent="0.25">
      <c r="A5882">
        <v>5873</v>
      </c>
      <c r="B5882" s="21">
        <f t="shared" si="91"/>
        <v>0.19895911949685535</v>
      </c>
      <c r="C5882">
        <v>1.2294979999999999E-4</v>
      </c>
      <c r="E5882">
        <v>0.19895911949685535</v>
      </c>
      <c r="F5882">
        <v>0.24550314500000001</v>
      </c>
      <c r="G5882">
        <v>0.51883647798742139</v>
      </c>
    </row>
    <row r="5883" spans="1:7" x14ac:dyDescent="0.25">
      <c r="A5883">
        <v>5874</v>
      </c>
      <c r="B5883" s="21">
        <f t="shared" si="91"/>
        <v>3.6267295597484275E-2</v>
      </c>
      <c r="C5883">
        <v>1.3552900000000001E-4</v>
      </c>
      <c r="E5883">
        <v>3.6267295597484275E-2</v>
      </c>
      <c r="F5883">
        <v>7.8141508999999998E-2</v>
      </c>
      <c r="G5883">
        <v>0.162125786163522</v>
      </c>
    </row>
    <row r="5884" spans="1:7" x14ac:dyDescent="0.25">
      <c r="A5884">
        <v>5875</v>
      </c>
      <c r="B5884" s="21">
        <f t="shared" si="91"/>
        <v>0</v>
      </c>
      <c r="C5884">
        <v>1.5593660000000001E-4</v>
      </c>
      <c r="E5884">
        <v>0</v>
      </c>
      <c r="F5884">
        <v>0</v>
      </c>
      <c r="G5884">
        <v>0</v>
      </c>
    </row>
    <row r="5885" spans="1:7" x14ac:dyDescent="0.25">
      <c r="A5885">
        <v>5876</v>
      </c>
      <c r="B5885" s="21">
        <f t="shared" si="91"/>
        <v>0</v>
      </c>
      <c r="C5885">
        <v>1.6279869999999999E-4</v>
      </c>
      <c r="E5885">
        <v>0</v>
      </c>
      <c r="F5885">
        <v>0</v>
      </c>
      <c r="G5885">
        <v>0</v>
      </c>
    </row>
    <row r="5886" spans="1:7" x14ac:dyDescent="0.25">
      <c r="A5886">
        <v>5877</v>
      </c>
      <c r="B5886" s="21">
        <f t="shared" si="91"/>
        <v>0</v>
      </c>
      <c r="C5886">
        <v>1.4313889999999999E-4</v>
      </c>
      <c r="E5886">
        <v>0</v>
      </c>
      <c r="F5886">
        <v>0</v>
      </c>
      <c r="G5886">
        <v>0</v>
      </c>
    </row>
    <row r="5887" spans="1:7" x14ac:dyDescent="0.25">
      <c r="A5887">
        <v>5878</v>
      </c>
      <c r="B5887" s="21">
        <f t="shared" si="91"/>
        <v>0</v>
      </c>
      <c r="C5887">
        <v>1.137735E-4</v>
      </c>
      <c r="E5887">
        <v>0</v>
      </c>
      <c r="F5887">
        <v>0</v>
      </c>
      <c r="G5887">
        <v>0</v>
      </c>
    </row>
    <row r="5888" spans="1:7" x14ac:dyDescent="0.25">
      <c r="A5888">
        <v>5879</v>
      </c>
      <c r="B5888" s="21">
        <f t="shared" si="91"/>
        <v>0</v>
      </c>
      <c r="C5888">
        <v>8.4347900000000006E-5</v>
      </c>
      <c r="E5888">
        <v>0</v>
      </c>
      <c r="F5888">
        <v>0</v>
      </c>
      <c r="G5888">
        <v>0</v>
      </c>
    </row>
    <row r="5889" spans="1:7" x14ac:dyDescent="0.25">
      <c r="A5889">
        <v>5880</v>
      </c>
      <c r="B5889" s="21">
        <f t="shared" si="91"/>
        <v>0</v>
      </c>
      <c r="C5889">
        <v>6.7131599999999993E-5</v>
      </c>
      <c r="E5889">
        <v>0</v>
      </c>
      <c r="F5889">
        <v>0</v>
      </c>
      <c r="G5889">
        <v>0</v>
      </c>
    </row>
    <row r="5890" spans="1:7" x14ac:dyDescent="0.25">
      <c r="A5890">
        <v>5881</v>
      </c>
      <c r="B5890" s="21">
        <f t="shared" si="91"/>
        <v>0</v>
      </c>
      <c r="C5890">
        <v>5.8975200000000004E-5</v>
      </c>
      <c r="E5890">
        <v>0</v>
      </c>
      <c r="F5890">
        <v>0</v>
      </c>
      <c r="G5890">
        <v>0</v>
      </c>
    </row>
    <row r="5891" spans="1:7" x14ac:dyDescent="0.25">
      <c r="A5891">
        <v>5882</v>
      </c>
      <c r="B5891" s="21">
        <f t="shared" si="91"/>
        <v>0</v>
      </c>
      <c r="C5891">
        <v>5.5545299999999998E-5</v>
      </c>
      <c r="E5891">
        <v>0</v>
      </c>
      <c r="F5891">
        <v>0</v>
      </c>
      <c r="G5891">
        <v>0</v>
      </c>
    </row>
    <row r="5892" spans="1:7" x14ac:dyDescent="0.25">
      <c r="A5892">
        <v>5883</v>
      </c>
      <c r="B5892" s="21">
        <f t="shared" si="91"/>
        <v>0</v>
      </c>
      <c r="C5892">
        <v>5.5686300000000002E-5</v>
      </c>
      <c r="E5892">
        <v>0</v>
      </c>
      <c r="F5892">
        <v>0</v>
      </c>
      <c r="G5892">
        <v>0</v>
      </c>
    </row>
    <row r="5893" spans="1:7" x14ac:dyDescent="0.25">
      <c r="A5893">
        <v>5884</v>
      </c>
      <c r="B5893" s="21">
        <f t="shared" si="91"/>
        <v>0</v>
      </c>
      <c r="C5893">
        <v>6.3233700000000004E-5</v>
      </c>
      <c r="E5893">
        <v>0</v>
      </c>
      <c r="F5893">
        <v>0</v>
      </c>
      <c r="G5893">
        <v>0</v>
      </c>
    </row>
    <row r="5894" spans="1:7" x14ac:dyDescent="0.25">
      <c r="A5894">
        <v>5885</v>
      </c>
      <c r="B5894" s="21">
        <f t="shared" ref="B5894:B5957" si="92">IF(rodzaj=$E$6,E5894,IF(rodzaj=$F$6,F5894,G5894))</f>
        <v>0</v>
      </c>
      <c r="C5894">
        <v>7.66377E-5</v>
      </c>
      <c r="E5894">
        <v>0</v>
      </c>
      <c r="F5894">
        <v>0</v>
      </c>
      <c r="G5894">
        <v>0</v>
      </c>
    </row>
    <row r="5895" spans="1:7" x14ac:dyDescent="0.25">
      <c r="A5895">
        <v>5886</v>
      </c>
      <c r="B5895" s="21">
        <f t="shared" si="92"/>
        <v>1.8441509433962264E-2</v>
      </c>
      <c r="C5895">
        <v>1.024656E-4</v>
      </c>
      <c r="E5895">
        <v>1.8441509433962264E-2</v>
      </c>
      <c r="F5895">
        <v>5.3715408999999999E-2</v>
      </c>
      <c r="G5895">
        <v>0.12074528301886793</v>
      </c>
    </row>
    <row r="5896" spans="1:7" x14ac:dyDescent="0.25">
      <c r="A5896">
        <v>5887</v>
      </c>
      <c r="B5896" s="21">
        <f t="shared" si="92"/>
        <v>0.16122955974842768</v>
      </c>
      <c r="C5896">
        <v>1.1517270000000001E-4</v>
      </c>
      <c r="E5896">
        <v>0.16122955974842768</v>
      </c>
      <c r="F5896">
        <v>0.21990566</v>
      </c>
      <c r="G5896">
        <v>0.46547169811320754</v>
      </c>
    </row>
    <row r="5897" spans="1:7" x14ac:dyDescent="0.25">
      <c r="A5897">
        <v>5888</v>
      </c>
      <c r="B5897" s="21">
        <f t="shared" si="92"/>
        <v>0.3827044025157233</v>
      </c>
      <c r="C5897">
        <v>1.1491149999999999E-4</v>
      </c>
      <c r="E5897">
        <v>0.3827044025157233</v>
      </c>
      <c r="F5897">
        <v>0.33462264200000003</v>
      </c>
      <c r="G5897">
        <v>0.69981132075471697</v>
      </c>
    </row>
    <row r="5898" spans="1:7" x14ac:dyDescent="0.25">
      <c r="A5898">
        <v>5889</v>
      </c>
      <c r="B5898" s="21">
        <f t="shared" si="92"/>
        <v>0.5810377358490566</v>
      </c>
      <c r="C5898">
        <v>1.1671549999999999E-4</v>
      </c>
      <c r="E5898">
        <v>0.5810377358490566</v>
      </c>
      <c r="F5898">
        <v>0.36973270400000002</v>
      </c>
      <c r="G5898">
        <v>0.79150943396226414</v>
      </c>
    </row>
    <row r="5899" spans="1:7" x14ac:dyDescent="0.25">
      <c r="A5899">
        <v>5890</v>
      </c>
      <c r="B5899" s="21">
        <f t="shared" si="92"/>
        <v>0.72097484276729551</v>
      </c>
      <c r="C5899">
        <v>1.131473E-4</v>
      </c>
      <c r="E5899">
        <v>0.72097484276729551</v>
      </c>
      <c r="F5899">
        <v>0.45345911900000002</v>
      </c>
      <c r="G5899">
        <v>0.82537735849056593</v>
      </c>
    </row>
    <row r="5900" spans="1:7" x14ac:dyDescent="0.25">
      <c r="A5900">
        <v>5891</v>
      </c>
      <c r="B5900" s="21">
        <f t="shared" si="92"/>
        <v>0.79716981132075471</v>
      </c>
      <c r="C5900">
        <v>1.1207610000000001E-4</v>
      </c>
      <c r="E5900">
        <v>0.79716981132075471</v>
      </c>
      <c r="F5900">
        <v>0.51523584899999997</v>
      </c>
      <c r="G5900">
        <v>0.83522012578616356</v>
      </c>
    </row>
    <row r="5901" spans="1:7" x14ac:dyDescent="0.25">
      <c r="A5901">
        <v>5892</v>
      </c>
      <c r="B5901" s="21">
        <f t="shared" si="92"/>
        <v>0.79383647798742141</v>
      </c>
      <c r="C5901">
        <v>1.124757E-4</v>
      </c>
      <c r="E5901">
        <v>0.79383647798742141</v>
      </c>
      <c r="F5901">
        <v>0.51957547199999998</v>
      </c>
      <c r="G5901">
        <v>0.80729559748427671</v>
      </c>
    </row>
    <row r="5902" spans="1:7" x14ac:dyDescent="0.25">
      <c r="A5902">
        <v>5893</v>
      </c>
      <c r="B5902" s="21">
        <f t="shared" si="92"/>
        <v>0.5220125786163522</v>
      </c>
      <c r="C5902">
        <v>1.1242890000000001E-4</v>
      </c>
      <c r="E5902">
        <v>0.5220125786163522</v>
      </c>
      <c r="F5902">
        <v>0.373852201</v>
      </c>
      <c r="G5902">
        <v>0.53446540880503146</v>
      </c>
    </row>
    <row r="5903" spans="1:7" x14ac:dyDescent="0.25">
      <c r="A5903">
        <v>5894</v>
      </c>
      <c r="B5903" s="21">
        <f t="shared" si="92"/>
        <v>0.43635220125786162</v>
      </c>
      <c r="C5903">
        <v>1.112117E-4</v>
      </c>
      <c r="E5903">
        <v>0.43635220125786162</v>
      </c>
      <c r="F5903">
        <v>0.32432389900000003</v>
      </c>
      <c r="G5903">
        <v>0.46798742138364779</v>
      </c>
    </row>
    <row r="5904" spans="1:7" x14ac:dyDescent="0.25">
      <c r="A5904">
        <v>5895</v>
      </c>
      <c r="B5904" s="21">
        <f t="shared" si="92"/>
        <v>0.24477358490566037</v>
      </c>
      <c r="C5904">
        <v>1.1336839999999999E-4</v>
      </c>
      <c r="E5904">
        <v>0.24477358490566037</v>
      </c>
      <c r="F5904">
        <v>0.20644654100000001</v>
      </c>
      <c r="G5904">
        <v>0.26351257861635219</v>
      </c>
    </row>
    <row r="5905" spans="1:7" x14ac:dyDescent="0.25">
      <c r="A5905">
        <v>5896</v>
      </c>
      <c r="B5905" s="21">
        <f t="shared" si="92"/>
        <v>0.30740880503144652</v>
      </c>
      <c r="C5905">
        <v>1.170204E-4</v>
      </c>
      <c r="E5905">
        <v>0.30740880503144652</v>
      </c>
      <c r="F5905">
        <v>0.26943396200000003</v>
      </c>
      <c r="G5905">
        <v>0.47764150943396227</v>
      </c>
    </row>
    <row r="5906" spans="1:7" x14ac:dyDescent="0.25">
      <c r="A5906">
        <v>5897</v>
      </c>
      <c r="B5906" s="21">
        <f t="shared" si="92"/>
        <v>0.16035849056603774</v>
      </c>
      <c r="C5906">
        <v>1.212422E-4</v>
      </c>
      <c r="E5906">
        <v>0.16035849056603774</v>
      </c>
      <c r="F5906">
        <v>0.19155660399999999</v>
      </c>
      <c r="G5906">
        <v>0.35968553459119496</v>
      </c>
    </row>
    <row r="5907" spans="1:7" x14ac:dyDescent="0.25">
      <c r="A5907">
        <v>5898</v>
      </c>
      <c r="B5907" s="21">
        <f t="shared" si="92"/>
        <v>2.6470754716981133E-2</v>
      </c>
      <c r="C5907">
        <v>1.3188880000000001E-4</v>
      </c>
      <c r="E5907">
        <v>2.6470754716981133E-2</v>
      </c>
      <c r="F5907">
        <v>4.3347483999999999E-2</v>
      </c>
      <c r="G5907">
        <v>7.0119496855345909E-2</v>
      </c>
    </row>
    <row r="5908" spans="1:7" x14ac:dyDescent="0.25">
      <c r="A5908">
        <v>5899</v>
      </c>
      <c r="B5908" s="21">
        <f t="shared" si="92"/>
        <v>0</v>
      </c>
      <c r="C5908">
        <v>1.5464069999999999E-4</v>
      </c>
      <c r="E5908">
        <v>0</v>
      </c>
      <c r="F5908">
        <v>0</v>
      </c>
      <c r="G5908">
        <v>0</v>
      </c>
    </row>
    <row r="5909" spans="1:7" x14ac:dyDescent="0.25">
      <c r="A5909">
        <v>5900</v>
      </c>
      <c r="B5909" s="21">
        <f t="shared" si="92"/>
        <v>0</v>
      </c>
      <c r="C5909">
        <v>1.616407E-4</v>
      </c>
      <c r="E5909">
        <v>0</v>
      </c>
      <c r="F5909">
        <v>0</v>
      </c>
      <c r="G5909">
        <v>0</v>
      </c>
    </row>
    <row r="5910" spans="1:7" x14ac:dyDescent="0.25">
      <c r="A5910">
        <v>5901</v>
      </c>
      <c r="B5910" s="21">
        <f t="shared" si="92"/>
        <v>0</v>
      </c>
      <c r="C5910">
        <v>1.4121230000000001E-4</v>
      </c>
      <c r="E5910">
        <v>0</v>
      </c>
      <c r="F5910">
        <v>0</v>
      </c>
      <c r="G5910">
        <v>0</v>
      </c>
    </row>
    <row r="5911" spans="1:7" x14ac:dyDescent="0.25">
      <c r="A5911">
        <v>5902</v>
      </c>
      <c r="B5911" s="21">
        <f t="shared" si="92"/>
        <v>0</v>
      </c>
      <c r="C5911">
        <v>1.1052410000000001E-4</v>
      </c>
      <c r="E5911">
        <v>0</v>
      </c>
      <c r="F5911">
        <v>0</v>
      </c>
      <c r="G5911">
        <v>0</v>
      </c>
    </row>
    <row r="5912" spans="1:7" x14ac:dyDescent="0.25">
      <c r="A5912">
        <v>5903</v>
      </c>
      <c r="B5912" s="21">
        <f t="shared" si="92"/>
        <v>0</v>
      </c>
      <c r="C5912">
        <v>8.3445700000000006E-5</v>
      </c>
      <c r="E5912">
        <v>0</v>
      </c>
      <c r="F5912">
        <v>0</v>
      </c>
      <c r="G5912">
        <v>0</v>
      </c>
    </row>
    <row r="5913" spans="1:7" x14ac:dyDescent="0.25">
      <c r="A5913">
        <v>5904</v>
      </c>
      <c r="B5913" s="21">
        <f t="shared" si="92"/>
        <v>0</v>
      </c>
      <c r="C5913">
        <v>6.6784299999999997E-5</v>
      </c>
      <c r="E5913">
        <v>0</v>
      </c>
      <c r="F5913">
        <v>0</v>
      </c>
      <c r="G5913">
        <v>0</v>
      </c>
    </row>
    <row r="5914" spans="1:7" x14ac:dyDescent="0.25">
      <c r="A5914">
        <v>5905</v>
      </c>
      <c r="B5914" s="21">
        <f t="shared" si="92"/>
        <v>0</v>
      </c>
      <c r="C5914">
        <v>5.82748E-5</v>
      </c>
      <c r="E5914">
        <v>0</v>
      </c>
      <c r="F5914">
        <v>0</v>
      </c>
      <c r="G5914">
        <v>0</v>
      </c>
    </row>
    <row r="5915" spans="1:7" x14ac:dyDescent="0.25">
      <c r="A5915">
        <v>5906</v>
      </c>
      <c r="B5915" s="21">
        <f t="shared" si="92"/>
        <v>0</v>
      </c>
      <c r="C5915">
        <v>5.5131300000000005E-5</v>
      </c>
      <c r="E5915">
        <v>0</v>
      </c>
      <c r="F5915">
        <v>0</v>
      </c>
      <c r="G5915">
        <v>0</v>
      </c>
    </row>
    <row r="5916" spans="1:7" x14ac:dyDescent="0.25">
      <c r="A5916">
        <v>5907</v>
      </c>
      <c r="B5916" s="21">
        <f t="shared" si="92"/>
        <v>0</v>
      </c>
      <c r="C5916">
        <v>5.4732400000000005E-5</v>
      </c>
      <c r="E5916">
        <v>0</v>
      </c>
      <c r="F5916">
        <v>0</v>
      </c>
      <c r="G5916">
        <v>0</v>
      </c>
    </row>
    <row r="5917" spans="1:7" x14ac:dyDescent="0.25">
      <c r="A5917">
        <v>5908</v>
      </c>
      <c r="B5917" s="21">
        <f t="shared" si="92"/>
        <v>0</v>
      </c>
      <c r="C5917">
        <v>6.2147E-5</v>
      </c>
      <c r="E5917">
        <v>0</v>
      </c>
      <c r="F5917">
        <v>0</v>
      </c>
      <c r="G5917">
        <v>0</v>
      </c>
    </row>
    <row r="5918" spans="1:7" x14ac:dyDescent="0.25">
      <c r="A5918">
        <v>5909</v>
      </c>
      <c r="B5918" s="21">
        <f t="shared" si="92"/>
        <v>0</v>
      </c>
      <c r="C5918">
        <v>7.7849799999999995E-5</v>
      </c>
      <c r="E5918">
        <v>0</v>
      </c>
      <c r="F5918">
        <v>0</v>
      </c>
      <c r="G5918">
        <v>0</v>
      </c>
    </row>
    <row r="5919" spans="1:7" x14ac:dyDescent="0.25">
      <c r="A5919">
        <v>5910</v>
      </c>
      <c r="B5919" s="21">
        <f t="shared" si="92"/>
        <v>1.6016981132075472E-2</v>
      </c>
      <c r="C5919">
        <v>9.9711299999999988E-5</v>
      </c>
      <c r="E5919">
        <v>1.6016981132075472E-2</v>
      </c>
      <c r="F5919">
        <v>3.7459118999999999E-2</v>
      </c>
      <c r="G5919">
        <v>7.3962264150943396E-2</v>
      </c>
    </row>
    <row r="5920" spans="1:7" x14ac:dyDescent="0.25">
      <c r="A5920">
        <v>5911</v>
      </c>
      <c r="B5920" s="21">
        <f t="shared" si="92"/>
        <v>0.15035220125786164</v>
      </c>
      <c r="C5920">
        <v>1.149229E-4</v>
      </c>
      <c r="E5920">
        <v>0.15035220125786164</v>
      </c>
      <c r="F5920">
        <v>0.199496855</v>
      </c>
      <c r="G5920">
        <v>0.40229559748427673</v>
      </c>
    </row>
    <row r="5921" spans="1:7" x14ac:dyDescent="0.25">
      <c r="A5921">
        <v>5912</v>
      </c>
      <c r="B5921" s="21">
        <f t="shared" si="92"/>
        <v>0.36581761006289309</v>
      </c>
      <c r="C5921">
        <v>1.153762E-4</v>
      </c>
      <c r="E5921">
        <v>0.36581761006289309</v>
      </c>
      <c r="F5921">
        <v>0.32415094300000002</v>
      </c>
      <c r="G5921">
        <v>0.65955974842767295</v>
      </c>
    </row>
    <row r="5922" spans="1:7" x14ac:dyDescent="0.25">
      <c r="A5922">
        <v>5913</v>
      </c>
      <c r="B5922" s="21">
        <f t="shared" si="92"/>
        <v>0.57632075471698119</v>
      </c>
      <c r="C5922">
        <v>1.170645E-4</v>
      </c>
      <c r="E5922">
        <v>0.57632075471698119</v>
      </c>
      <c r="F5922">
        <v>0.37039308199999998</v>
      </c>
      <c r="G5922">
        <v>0.78622641509433955</v>
      </c>
    </row>
    <row r="5923" spans="1:7" x14ac:dyDescent="0.25">
      <c r="A5923">
        <v>5914</v>
      </c>
      <c r="B5923" s="21">
        <f t="shared" si="92"/>
        <v>0.72515723270440247</v>
      </c>
      <c r="C5923">
        <v>1.112695E-4</v>
      </c>
      <c r="E5923">
        <v>0.72515723270440247</v>
      </c>
      <c r="F5923">
        <v>0.45507861599999999</v>
      </c>
      <c r="G5923">
        <v>0.83223270440251573</v>
      </c>
    </row>
    <row r="5924" spans="1:7" x14ac:dyDescent="0.25">
      <c r="A5924">
        <v>5915</v>
      </c>
      <c r="B5924" s="21">
        <f t="shared" si="92"/>
        <v>0.78679245283018873</v>
      </c>
      <c r="C5924">
        <v>1.0880050000000001E-4</v>
      </c>
      <c r="E5924">
        <v>0.78679245283018873</v>
      </c>
      <c r="F5924">
        <v>0.50613207500000001</v>
      </c>
      <c r="G5924">
        <v>0.82591194968553461</v>
      </c>
    </row>
    <row r="5925" spans="1:7" x14ac:dyDescent="0.25">
      <c r="A5925">
        <v>5916</v>
      </c>
      <c r="B5925" s="21">
        <f t="shared" si="92"/>
        <v>0.79852201257861644</v>
      </c>
      <c r="C5925">
        <v>1.101724E-4</v>
      </c>
      <c r="E5925">
        <v>0.79852201257861644</v>
      </c>
      <c r="F5925">
        <v>0.51962264199999997</v>
      </c>
      <c r="G5925">
        <v>0.81298742138364788</v>
      </c>
    </row>
    <row r="5926" spans="1:7" x14ac:dyDescent="0.25">
      <c r="A5926">
        <v>5917</v>
      </c>
      <c r="B5926" s="21">
        <f t="shared" si="92"/>
        <v>0.75952830188679255</v>
      </c>
      <c r="C5926">
        <v>1.107305E-4</v>
      </c>
      <c r="E5926">
        <v>0.75952830188679255</v>
      </c>
      <c r="F5926">
        <v>0.49022012599999998</v>
      </c>
      <c r="G5926">
        <v>0.79025157232704402</v>
      </c>
    </row>
    <row r="5927" spans="1:7" x14ac:dyDescent="0.25">
      <c r="A5927">
        <v>5918</v>
      </c>
      <c r="B5927" s="21">
        <f t="shared" si="92"/>
        <v>0.67591194968553459</v>
      </c>
      <c r="C5927">
        <v>1.122218E-4</v>
      </c>
      <c r="E5927">
        <v>0.67591194968553459</v>
      </c>
      <c r="F5927">
        <v>0.43143081799999999</v>
      </c>
      <c r="G5927">
        <v>0.75955974842767293</v>
      </c>
    </row>
    <row r="5928" spans="1:7" x14ac:dyDescent="0.25">
      <c r="A5928">
        <v>5919</v>
      </c>
      <c r="B5928" s="21">
        <f t="shared" si="92"/>
        <v>0.54528301886792452</v>
      </c>
      <c r="C5928">
        <v>1.1693869999999999E-4</v>
      </c>
      <c r="E5928">
        <v>0.54528301886792452</v>
      </c>
      <c r="F5928">
        <v>0.34773584899999999</v>
      </c>
      <c r="G5928">
        <v>0.71053459119496853</v>
      </c>
    </row>
    <row r="5929" spans="1:7" x14ac:dyDescent="0.25">
      <c r="A5929">
        <v>5920</v>
      </c>
      <c r="B5929" s="21">
        <f t="shared" si="92"/>
        <v>0.35974842767295595</v>
      </c>
      <c r="C5929">
        <v>1.1667679999999999E-4</v>
      </c>
      <c r="E5929">
        <v>0.35974842767295595</v>
      </c>
      <c r="F5929">
        <v>0.306147799</v>
      </c>
      <c r="G5929">
        <v>0.59559748427672954</v>
      </c>
    </row>
    <row r="5930" spans="1:7" x14ac:dyDescent="0.25">
      <c r="A5930">
        <v>5921</v>
      </c>
      <c r="B5930" s="21">
        <f t="shared" si="92"/>
        <v>0.16318553459119495</v>
      </c>
      <c r="C5930">
        <v>1.2254479999999999E-4</v>
      </c>
      <c r="E5930">
        <v>0.16318553459119495</v>
      </c>
      <c r="F5930">
        <v>0.19625786200000001</v>
      </c>
      <c r="G5930">
        <v>0.37525157232704404</v>
      </c>
    </row>
    <row r="5931" spans="1:7" x14ac:dyDescent="0.25">
      <c r="A5931">
        <v>5922</v>
      </c>
      <c r="B5931" s="21">
        <f t="shared" si="92"/>
        <v>2.5858805031446538E-2</v>
      </c>
      <c r="C5931">
        <v>1.2902470000000001E-4</v>
      </c>
      <c r="E5931">
        <v>2.5858805031446538E-2</v>
      </c>
      <c r="F5931">
        <v>4.4647799000000002E-2</v>
      </c>
      <c r="G5931">
        <v>7.5864779874213834E-2</v>
      </c>
    </row>
    <row r="5932" spans="1:7" x14ac:dyDescent="0.25">
      <c r="A5932">
        <v>5923</v>
      </c>
      <c r="B5932" s="21">
        <f t="shared" si="92"/>
        <v>0</v>
      </c>
      <c r="C5932">
        <v>1.4712630000000002E-4</v>
      </c>
      <c r="E5932">
        <v>0</v>
      </c>
      <c r="F5932">
        <v>0</v>
      </c>
      <c r="G5932">
        <v>0</v>
      </c>
    </row>
    <row r="5933" spans="1:7" x14ac:dyDescent="0.25">
      <c r="A5933">
        <v>5924</v>
      </c>
      <c r="B5933" s="21">
        <f t="shared" si="92"/>
        <v>0</v>
      </c>
      <c r="C5933">
        <v>1.562992E-4</v>
      </c>
      <c r="E5933">
        <v>0</v>
      </c>
      <c r="F5933">
        <v>0</v>
      </c>
      <c r="G5933">
        <v>0</v>
      </c>
    </row>
    <row r="5934" spans="1:7" x14ac:dyDescent="0.25">
      <c r="A5934">
        <v>5925</v>
      </c>
      <c r="B5934" s="21">
        <f t="shared" si="92"/>
        <v>0</v>
      </c>
      <c r="C5934">
        <v>1.370523E-4</v>
      </c>
      <c r="E5934">
        <v>0</v>
      </c>
      <c r="F5934">
        <v>0</v>
      </c>
      <c r="G5934">
        <v>0</v>
      </c>
    </row>
    <row r="5935" spans="1:7" x14ac:dyDescent="0.25">
      <c r="A5935">
        <v>5926</v>
      </c>
      <c r="B5935" s="21">
        <f t="shared" si="92"/>
        <v>0</v>
      </c>
      <c r="C5935">
        <v>1.1172829999999999E-4</v>
      </c>
      <c r="E5935">
        <v>0</v>
      </c>
      <c r="F5935">
        <v>0</v>
      </c>
      <c r="G5935">
        <v>0</v>
      </c>
    </row>
    <row r="5936" spans="1:7" x14ac:dyDescent="0.25">
      <c r="A5936">
        <v>5927</v>
      </c>
      <c r="B5936" s="21">
        <f t="shared" si="92"/>
        <v>0</v>
      </c>
      <c r="C5936">
        <v>9.0055499999999999E-5</v>
      </c>
      <c r="E5936">
        <v>0</v>
      </c>
      <c r="F5936">
        <v>0</v>
      </c>
      <c r="G5936">
        <v>0</v>
      </c>
    </row>
    <row r="5937" spans="1:7" x14ac:dyDescent="0.25">
      <c r="A5937">
        <v>5928</v>
      </c>
      <c r="B5937" s="21">
        <f t="shared" si="92"/>
        <v>0</v>
      </c>
      <c r="C5937">
        <v>7.8227599999999996E-5</v>
      </c>
      <c r="E5937">
        <v>0</v>
      </c>
      <c r="F5937">
        <v>0</v>
      </c>
      <c r="G5937">
        <v>0</v>
      </c>
    </row>
    <row r="5938" spans="1:7" x14ac:dyDescent="0.25">
      <c r="A5938">
        <v>5929</v>
      </c>
      <c r="B5938" s="21">
        <f t="shared" si="92"/>
        <v>0</v>
      </c>
      <c r="C5938">
        <v>6.1281199999999999E-5</v>
      </c>
      <c r="E5938">
        <v>0</v>
      </c>
      <c r="F5938">
        <v>0</v>
      </c>
      <c r="G5938">
        <v>0</v>
      </c>
    </row>
    <row r="5939" spans="1:7" x14ac:dyDescent="0.25">
      <c r="A5939">
        <v>5930</v>
      </c>
      <c r="B5939" s="21">
        <f t="shared" si="92"/>
        <v>0</v>
      </c>
      <c r="C5939">
        <v>5.7024500000000003E-5</v>
      </c>
      <c r="E5939">
        <v>0</v>
      </c>
      <c r="F5939">
        <v>0</v>
      </c>
      <c r="G5939">
        <v>0</v>
      </c>
    </row>
    <row r="5940" spans="1:7" x14ac:dyDescent="0.25">
      <c r="A5940">
        <v>5931</v>
      </c>
      <c r="B5940" s="21">
        <f t="shared" si="92"/>
        <v>0</v>
      </c>
      <c r="C5940">
        <v>5.5891500000000005E-5</v>
      </c>
      <c r="E5940">
        <v>0</v>
      </c>
      <c r="F5940">
        <v>0</v>
      </c>
      <c r="G5940">
        <v>0</v>
      </c>
    </row>
    <row r="5941" spans="1:7" x14ac:dyDescent="0.25">
      <c r="A5941">
        <v>5932</v>
      </c>
      <c r="B5941" s="21">
        <f t="shared" si="92"/>
        <v>0</v>
      </c>
      <c r="C5941">
        <v>5.8654699999999999E-5</v>
      </c>
      <c r="E5941">
        <v>0</v>
      </c>
      <c r="F5941">
        <v>0</v>
      </c>
      <c r="G5941">
        <v>0</v>
      </c>
    </row>
    <row r="5942" spans="1:7" x14ac:dyDescent="0.25">
      <c r="A5942">
        <v>5933</v>
      </c>
      <c r="B5942" s="21">
        <f t="shared" si="92"/>
        <v>0</v>
      </c>
      <c r="C5942">
        <v>6.5376399999999993E-5</v>
      </c>
      <c r="E5942">
        <v>0</v>
      </c>
      <c r="F5942">
        <v>0</v>
      </c>
      <c r="G5942">
        <v>0</v>
      </c>
    </row>
    <row r="5943" spans="1:7" x14ac:dyDescent="0.25">
      <c r="A5943">
        <v>5934</v>
      </c>
      <c r="B5943" s="21">
        <f t="shared" si="92"/>
        <v>1.301320754716981E-2</v>
      </c>
      <c r="C5943">
        <v>8.1693799999999994E-5</v>
      </c>
      <c r="E5943">
        <v>1.301320754716981E-2</v>
      </c>
      <c r="F5943">
        <v>2.9606917999999999E-2</v>
      </c>
      <c r="G5943">
        <v>5.6154088050314466E-2</v>
      </c>
    </row>
    <row r="5944" spans="1:7" x14ac:dyDescent="0.25">
      <c r="A5944">
        <v>5935</v>
      </c>
      <c r="B5944" s="21">
        <f t="shared" si="92"/>
        <v>0.13480817610062892</v>
      </c>
      <c r="C5944">
        <v>1.011274E-4</v>
      </c>
      <c r="E5944">
        <v>0.13480817610062892</v>
      </c>
      <c r="F5944">
        <v>0.174433962</v>
      </c>
      <c r="G5944">
        <v>0.33588050314465406</v>
      </c>
    </row>
    <row r="5945" spans="1:7" x14ac:dyDescent="0.25">
      <c r="A5945">
        <v>5936</v>
      </c>
      <c r="B5945" s="21">
        <f t="shared" si="92"/>
        <v>0.33053459119496853</v>
      </c>
      <c r="C5945">
        <v>1.189591E-4</v>
      </c>
      <c r="E5945">
        <v>0.33053459119496853</v>
      </c>
      <c r="F5945">
        <v>0.29688679200000001</v>
      </c>
      <c r="G5945">
        <v>0.57940251572327039</v>
      </c>
    </row>
    <row r="5946" spans="1:7" x14ac:dyDescent="0.25">
      <c r="A5946">
        <v>5937</v>
      </c>
      <c r="B5946" s="21">
        <f t="shared" si="92"/>
        <v>0.53125786163522015</v>
      </c>
      <c r="C5946">
        <v>1.2851869999999999E-4</v>
      </c>
      <c r="E5946">
        <v>0.53125786163522015</v>
      </c>
      <c r="F5946">
        <v>0.348773585</v>
      </c>
      <c r="G5946">
        <v>0.71987421383647798</v>
      </c>
    </row>
    <row r="5947" spans="1:7" x14ac:dyDescent="0.25">
      <c r="A5947">
        <v>5938</v>
      </c>
      <c r="B5947" s="21">
        <f t="shared" si="92"/>
        <v>0.68229559748427671</v>
      </c>
      <c r="C5947">
        <v>1.3201909999999999E-4</v>
      </c>
      <c r="E5947">
        <v>0.68229559748427671</v>
      </c>
      <c r="F5947">
        <v>0.42844339599999998</v>
      </c>
      <c r="G5947">
        <v>0.78421383647798748</v>
      </c>
    </row>
    <row r="5948" spans="1:7" x14ac:dyDescent="0.25">
      <c r="A5948">
        <v>5939</v>
      </c>
      <c r="B5948" s="21">
        <f t="shared" si="92"/>
        <v>0.7636477987421384</v>
      </c>
      <c r="C5948">
        <v>1.3203579999999999E-4</v>
      </c>
      <c r="E5948">
        <v>0.7636477987421384</v>
      </c>
      <c r="F5948">
        <v>0.48775157200000002</v>
      </c>
      <c r="G5948">
        <v>0.80273584905660367</v>
      </c>
    </row>
    <row r="5949" spans="1:7" x14ac:dyDescent="0.25">
      <c r="A5949">
        <v>5940</v>
      </c>
      <c r="B5949" s="21">
        <f t="shared" si="92"/>
        <v>0.78254716981132078</v>
      </c>
      <c r="C5949">
        <v>1.3305480000000002E-4</v>
      </c>
      <c r="E5949">
        <v>0.78254716981132078</v>
      </c>
      <c r="F5949">
        <v>0.50786163500000003</v>
      </c>
      <c r="G5949">
        <v>0.7974213836477988</v>
      </c>
    </row>
    <row r="5950" spans="1:7" x14ac:dyDescent="0.25">
      <c r="A5950">
        <v>5941</v>
      </c>
      <c r="B5950" s="21">
        <f t="shared" si="92"/>
        <v>0.749937106918239</v>
      </c>
      <c r="C5950">
        <v>1.3468360000000001E-4</v>
      </c>
      <c r="E5950">
        <v>0.749937106918239</v>
      </c>
      <c r="F5950">
        <v>0.48180817599999998</v>
      </c>
      <c r="G5950">
        <v>0.78113207547169816</v>
      </c>
    </row>
    <row r="5951" spans="1:7" x14ac:dyDescent="0.25">
      <c r="A5951">
        <v>5942</v>
      </c>
      <c r="B5951" s="21">
        <f t="shared" si="92"/>
        <v>0.66694968553459122</v>
      </c>
      <c r="C5951">
        <v>1.329956E-4</v>
      </c>
      <c r="E5951">
        <v>0.66694968553459122</v>
      </c>
      <c r="F5951">
        <v>0.42272012599999997</v>
      </c>
      <c r="G5951">
        <v>0.75059748427672957</v>
      </c>
    </row>
    <row r="5952" spans="1:7" x14ac:dyDescent="0.25">
      <c r="A5952">
        <v>5943</v>
      </c>
      <c r="B5952" s="21">
        <f t="shared" si="92"/>
        <v>0.5321069182389937</v>
      </c>
      <c r="C5952">
        <v>1.314419E-4</v>
      </c>
      <c r="E5952">
        <v>0.5321069182389937</v>
      </c>
      <c r="F5952">
        <v>0.33871069199999998</v>
      </c>
      <c r="G5952">
        <v>0.69433962264150939</v>
      </c>
    </row>
    <row r="5953" spans="1:7" x14ac:dyDescent="0.25">
      <c r="A5953">
        <v>5944</v>
      </c>
      <c r="B5953" s="21">
        <f t="shared" si="92"/>
        <v>0.34481132075471699</v>
      </c>
      <c r="C5953">
        <v>1.284445E-4</v>
      </c>
      <c r="E5953">
        <v>0.34481132075471699</v>
      </c>
      <c r="F5953">
        <v>0.294496855</v>
      </c>
      <c r="G5953">
        <v>0.57015723270440244</v>
      </c>
    </row>
    <row r="5954" spans="1:7" x14ac:dyDescent="0.25">
      <c r="A5954">
        <v>5945</v>
      </c>
      <c r="B5954" s="21">
        <f t="shared" si="92"/>
        <v>0.14403144654088049</v>
      </c>
      <c r="C5954">
        <v>1.2549070000000001E-4</v>
      </c>
      <c r="E5954">
        <v>0.14403144654088049</v>
      </c>
      <c r="F5954">
        <v>0.17061320799999999</v>
      </c>
      <c r="G5954">
        <v>0.30841823899371068</v>
      </c>
    </row>
    <row r="5955" spans="1:7" x14ac:dyDescent="0.25">
      <c r="A5955">
        <v>5946</v>
      </c>
      <c r="B5955" s="21">
        <f t="shared" si="92"/>
        <v>2.0307861635220123E-2</v>
      </c>
      <c r="C5955">
        <v>1.3186720000000002E-4</v>
      </c>
      <c r="E5955">
        <v>2.0307861635220123E-2</v>
      </c>
      <c r="F5955">
        <v>3.3745283000000001E-2</v>
      </c>
      <c r="G5955">
        <v>5.3427672955974843E-2</v>
      </c>
    </row>
    <row r="5956" spans="1:7" x14ac:dyDescent="0.25">
      <c r="A5956">
        <v>5947</v>
      </c>
      <c r="B5956" s="21">
        <f t="shared" si="92"/>
        <v>0</v>
      </c>
      <c r="C5956">
        <v>1.475479E-4</v>
      </c>
      <c r="E5956">
        <v>0</v>
      </c>
      <c r="F5956">
        <v>0</v>
      </c>
      <c r="G5956">
        <v>0</v>
      </c>
    </row>
    <row r="5957" spans="1:7" x14ac:dyDescent="0.25">
      <c r="A5957">
        <v>5948</v>
      </c>
      <c r="B5957" s="21">
        <f t="shared" si="92"/>
        <v>0</v>
      </c>
      <c r="C5957">
        <v>1.533079E-4</v>
      </c>
      <c r="E5957">
        <v>0</v>
      </c>
      <c r="F5957">
        <v>0</v>
      </c>
      <c r="G5957">
        <v>0</v>
      </c>
    </row>
    <row r="5958" spans="1:7" x14ac:dyDescent="0.25">
      <c r="A5958">
        <v>5949</v>
      </c>
      <c r="B5958" s="21">
        <f t="shared" ref="B5958:B6021" si="93">IF(rodzaj=$E$6,E5958,IF(rodzaj=$F$6,F5958,G5958))</f>
        <v>0</v>
      </c>
      <c r="C5958">
        <v>1.3768019999999998E-4</v>
      </c>
      <c r="E5958">
        <v>0</v>
      </c>
      <c r="F5958">
        <v>0</v>
      </c>
      <c r="G5958">
        <v>0</v>
      </c>
    </row>
    <row r="5959" spans="1:7" x14ac:dyDescent="0.25">
      <c r="A5959">
        <v>5950</v>
      </c>
      <c r="B5959" s="21">
        <f t="shared" si="93"/>
        <v>0</v>
      </c>
      <c r="C5959">
        <v>1.154541E-4</v>
      </c>
      <c r="E5959">
        <v>0</v>
      </c>
      <c r="F5959">
        <v>0</v>
      </c>
      <c r="G5959">
        <v>0</v>
      </c>
    </row>
    <row r="5960" spans="1:7" x14ac:dyDescent="0.25">
      <c r="A5960">
        <v>5951</v>
      </c>
      <c r="B5960" s="21">
        <f t="shared" si="93"/>
        <v>0</v>
      </c>
      <c r="C5960">
        <v>9.3872299999999992E-5</v>
      </c>
      <c r="E5960">
        <v>0</v>
      </c>
      <c r="F5960">
        <v>0</v>
      </c>
      <c r="G5960">
        <v>0</v>
      </c>
    </row>
    <row r="5961" spans="1:7" x14ac:dyDescent="0.25">
      <c r="A5961">
        <v>5952</v>
      </c>
      <c r="B5961" s="21">
        <f t="shared" si="93"/>
        <v>0</v>
      </c>
      <c r="C5961">
        <v>7.6468400000000001E-5</v>
      </c>
      <c r="E5961">
        <v>0</v>
      </c>
      <c r="F5961">
        <v>0</v>
      </c>
      <c r="G5961">
        <v>0</v>
      </c>
    </row>
    <row r="5962" spans="1:7" x14ac:dyDescent="0.25">
      <c r="A5962">
        <v>5953</v>
      </c>
      <c r="B5962" s="21">
        <f t="shared" si="93"/>
        <v>0</v>
      </c>
      <c r="C5962">
        <v>6.5036099999999999E-5</v>
      </c>
      <c r="E5962">
        <v>0</v>
      </c>
      <c r="F5962">
        <v>0</v>
      </c>
      <c r="G5962">
        <v>0</v>
      </c>
    </row>
    <row r="5963" spans="1:7" x14ac:dyDescent="0.25">
      <c r="A5963">
        <v>5954</v>
      </c>
      <c r="B5963" s="21">
        <f t="shared" si="93"/>
        <v>0</v>
      </c>
      <c r="C5963">
        <v>5.9478499999999996E-5</v>
      </c>
      <c r="E5963">
        <v>0</v>
      </c>
      <c r="F5963">
        <v>0</v>
      </c>
      <c r="G5963">
        <v>0</v>
      </c>
    </row>
    <row r="5964" spans="1:7" x14ac:dyDescent="0.25">
      <c r="A5964">
        <v>5955</v>
      </c>
      <c r="B5964" s="21">
        <f t="shared" si="93"/>
        <v>0</v>
      </c>
      <c r="C5964">
        <v>5.7605100000000002E-5</v>
      </c>
      <c r="E5964">
        <v>0</v>
      </c>
      <c r="F5964">
        <v>0</v>
      </c>
      <c r="G5964">
        <v>0</v>
      </c>
    </row>
    <row r="5965" spans="1:7" x14ac:dyDescent="0.25">
      <c r="A5965">
        <v>5956</v>
      </c>
      <c r="B5965" s="21">
        <f t="shared" si="93"/>
        <v>0</v>
      </c>
      <c r="C5965">
        <v>5.9030000000000002E-5</v>
      </c>
      <c r="E5965">
        <v>0</v>
      </c>
      <c r="F5965">
        <v>0</v>
      </c>
      <c r="G5965">
        <v>0</v>
      </c>
    </row>
    <row r="5966" spans="1:7" x14ac:dyDescent="0.25">
      <c r="A5966">
        <v>5957</v>
      </c>
      <c r="B5966" s="21">
        <f t="shared" si="93"/>
        <v>0</v>
      </c>
      <c r="C5966">
        <v>6.3582800000000004E-5</v>
      </c>
      <c r="E5966">
        <v>0</v>
      </c>
      <c r="F5966">
        <v>0</v>
      </c>
      <c r="G5966">
        <v>0</v>
      </c>
    </row>
    <row r="5967" spans="1:7" x14ac:dyDescent="0.25">
      <c r="A5967">
        <v>5958</v>
      </c>
      <c r="B5967" s="21">
        <f t="shared" si="93"/>
        <v>1.0657232704402516E-2</v>
      </c>
      <c r="C5967">
        <v>7.9659899999999999E-5</v>
      </c>
      <c r="E5967">
        <v>1.0657232704402516E-2</v>
      </c>
      <c r="F5967">
        <v>2.1542453E-2</v>
      </c>
      <c r="G5967">
        <v>3.743710691823899E-2</v>
      </c>
    </row>
    <row r="5968" spans="1:7" x14ac:dyDescent="0.25">
      <c r="A5968">
        <v>5959</v>
      </c>
      <c r="B5968" s="21">
        <f t="shared" si="93"/>
        <v>0.12402830188679247</v>
      </c>
      <c r="C5968">
        <v>9.7871399999999999E-5</v>
      </c>
      <c r="E5968">
        <v>0.12402830188679247</v>
      </c>
      <c r="F5968">
        <v>0.15652987400000001</v>
      </c>
      <c r="G5968">
        <v>0.28569811320754718</v>
      </c>
    </row>
    <row r="5969" spans="1:7" x14ac:dyDescent="0.25">
      <c r="A5969">
        <v>5960</v>
      </c>
      <c r="B5969" s="21">
        <f t="shared" si="93"/>
        <v>0.31955974842767298</v>
      </c>
      <c r="C5969">
        <v>1.174185E-4</v>
      </c>
      <c r="E5969">
        <v>0.31955974842767298</v>
      </c>
      <c r="F5969">
        <v>0.28817610100000002</v>
      </c>
      <c r="G5969">
        <v>0.55358490566037744</v>
      </c>
    </row>
    <row r="5970" spans="1:7" x14ac:dyDescent="0.25">
      <c r="A5970">
        <v>5961</v>
      </c>
      <c r="B5970" s="21">
        <f t="shared" si="93"/>
        <v>0.52003144654088052</v>
      </c>
      <c r="C5970">
        <v>1.3067720000000001E-4</v>
      </c>
      <c r="E5970">
        <v>0.52003144654088052</v>
      </c>
      <c r="F5970">
        <v>0.34334905700000001</v>
      </c>
      <c r="G5970">
        <v>0.70235849056603772</v>
      </c>
    </row>
    <row r="5971" spans="1:7" x14ac:dyDescent="0.25">
      <c r="A5971">
        <v>5962</v>
      </c>
      <c r="B5971" s="21">
        <f t="shared" si="93"/>
        <v>0.67682389937106924</v>
      </c>
      <c r="C5971">
        <v>1.3430660000000001E-4</v>
      </c>
      <c r="E5971">
        <v>0.67682389937106924</v>
      </c>
      <c r="F5971">
        <v>0.424261006</v>
      </c>
      <c r="G5971">
        <v>0.77849056603773581</v>
      </c>
    </row>
    <row r="5972" spans="1:7" x14ac:dyDescent="0.25">
      <c r="A5972">
        <v>5963</v>
      </c>
      <c r="B5972" s="21">
        <f t="shared" si="93"/>
        <v>0.76022012578616349</v>
      </c>
      <c r="C5972">
        <v>1.3173699999999999E-4</v>
      </c>
      <c r="E5972">
        <v>0.76022012578616349</v>
      </c>
      <c r="F5972">
        <v>0.48369496899999997</v>
      </c>
      <c r="G5972">
        <v>0.79993710691823905</v>
      </c>
    </row>
    <row r="5973" spans="1:7" x14ac:dyDescent="0.25">
      <c r="A5973">
        <v>5964</v>
      </c>
      <c r="B5973" s="21">
        <f t="shared" si="93"/>
        <v>0.78345911949685543</v>
      </c>
      <c r="C5973">
        <v>1.2722389999999999E-4</v>
      </c>
      <c r="E5973">
        <v>0.78345911949685543</v>
      </c>
      <c r="F5973">
        <v>0.503301887</v>
      </c>
      <c r="G5973">
        <v>0.79984276729559745</v>
      </c>
    </row>
    <row r="5974" spans="1:7" x14ac:dyDescent="0.25">
      <c r="A5974">
        <v>5965</v>
      </c>
      <c r="B5974" s="21">
        <f t="shared" si="93"/>
        <v>0.74688679245283018</v>
      </c>
      <c r="C5974">
        <v>1.248733E-4</v>
      </c>
      <c r="E5974">
        <v>0.74688679245283018</v>
      </c>
      <c r="F5974">
        <v>0.47795597499999998</v>
      </c>
      <c r="G5974">
        <v>0.77915094339622637</v>
      </c>
    </row>
    <row r="5975" spans="1:7" x14ac:dyDescent="0.25">
      <c r="A5975">
        <v>5966</v>
      </c>
      <c r="B5975" s="21">
        <f t="shared" si="93"/>
        <v>0.66154088050314463</v>
      </c>
      <c r="C5975">
        <v>1.172331E-4</v>
      </c>
      <c r="E5975">
        <v>0.66154088050314463</v>
      </c>
      <c r="F5975">
        <v>0.41849056600000001</v>
      </c>
      <c r="G5975">
        <v>0.74594339622641503</v>
      </c>
    </row>
    <row r="5976" spans="1:7" x14ac:dyDescent="0.25">
      <c r="A5976">
        <v>5967</v>
      </c>
      <c r="B5976" s="21">
        <f t="shared" si="93"/>
        <v>0.52015723270440251</v>
      </c>
      <c r="C5976">
        <v>1.096869E-4</v>
      </c>
      <c r="E5976">
        <v>0.52015723270440251</v>
      </c>
      <c r="F5976">
        <v>0.33410377400000002</v>
      </c>
      <c r="G5976">
        <v>0.67830188679245285</v>
      </c>
    </row>
    <row r="5977" spans="1:7" x14ac:dyDescent="0.25">
      <c r="A5977">
        <v>5968</v>
      </c>
      <c r="B5977" s="21">
        <f t="shared" si="93"/>
        <v>0.33550314465408809</v>
      </c>
      <c r="C5977">
        <v>1.060502E-4</v>
      </c>
      <c r="E5977">
        <v>0.33550314465408809</v>
      </c>
      <c r="F5977">
        <v>0.28858490599999997</v>
      </c>
      <c r="G5977">
        <v>0.55276729559748428</v>
      </c>
    </row>
    <row r="5978" spans="1:7" x14ac:dyDescent="0.25">
      <c r="A5978">
        <v>5969</v>
      </c>
      <c r="B5978" s="21">
        <f t="shared" si="93"/>
        <v>0.13789622641509433</v>
      </c>
      <c r="C5978">
        <v>1.0778009999999999E-4</v>
      </c>
      <c r="E5978">
        <v>0.13789622641509433</v>
      </c>
      <c r="F5978">
        <v>0.163128931</v>
      </c>
      <c r="G5978">
        <v>0.29140880503144651</v>
      </c>
    </row>
    <row r="5979" spans="1:7" x14ac:dyDescent="0.25">
      <c r="A5979">
        <v>5970</v>
      </c>
      <c r="B5979" s="21">
        <f t="shared" si="93"/>
        <v>1.7960377358490567E-2</v>
      </c>
      <c r="C5979">
        <v>1.1969919999999999E-4</v>
      </c>
      <c r="E5979">
        <v>1.7960377358490567E-2</v>
      </c>
      <c r="F5979">
        <v>3.0665094E-2</v>
      </c>
      <c r="G5979">
        <v>4.8996855345911951E-2</v>
      </c>
    </row>
    <row r="5980" spans="1:7" x14ac:dyDescent="0.25">
      <c r="A5980">
        <v>5971</v>
      </c>
      <c r="B5980" s="21">
        <f t="shared" si="93"/>
        <v>0</v>
      </c>
      <c r="C5980">
        <v>1.4321520000000002E-4</v>
      </c>
      <c r="E5980">
        <v>0</v>
      </c>
      <c r="F5980">
        <v>0</v>
      </c>
      <c r="G5980">
        <v>0</v>
      </c>
    </row>
    <row r="5981" spans="1:7" x14ac:dyDescent="0.25">
      <c r="A5981">
        <v>5972</v>
      </c>
      <c r="B5981" s="21">
        <f t="shared" si="93"/>
        <v>0</v>
      </c>
      <c r="C5981">
        <v>1.5005110000000001E-4</v>
      </c>
      <c r="E5981">
        <v>0</v>
      </c>
      <c r="F5981">
        <v>0</v>
      </c>
      <c r="G5981">
        <v>0</v>
      </c>
    </row>
    <row r="5982" spans="1:7" x14ac:dyDescent="0.25">
      <c r="A5982">
        <v>5973</v>
      </c>
      <c r="B5982" s="21">
        <f t="shared" si="93"/>
        <v>0</v>
      </c>
      <c r="C5982">
        <v>1.3014030000000002E-4</v>
      </c>
      <c r="E5982">
        <v>0</v>
      </c>
      <c r="F5982">
        <v>0</v>
      </c>
      <c r="G5982">
        <v>0</v>
      </c>
    </row>
    <row r="5983" spans="1:7" x14ac:dyDescent="0.25">
      <c r="A5983">
        <v>5974</v>
      </c>
      <c r="B5983" s="21">
        <f t="shared" si="93"/>
        <v>0</v>
      </c>
      <c r="C5983">
        <v>1.0526099999999999E-4</v>
      </c>
      <c r="E5983">
        <v>0</v>
      </c>
      <c r="F5983">
        <v>0</v>
      </c>
      <c r="G5983">
        <v>0</v>
      </c>
    </row>
    <row r="5984" spans="1:7" x14ac:dyDescent="0.25">
      <c r="A5984">
        <v>5975</v>
      </c>
      <c r="B5984" s="21">
        <f t="shared" si="93"/>
        <v>0</v>
      </c>
      <c r="C5984">
        <v>8.3235399999999999E-5</v>
      </c>
      <c r="E5984">
        <v>0</v>
      </c>
      <c r="F5984">
        <v>0</v>
      </c>
      <c r="G5984">
        <v>0</v>
      </c>
    </row>
    <row r="5985" spans="1:7" x14ac:dyDescent="0.25">
      <c r="A5985">
        <v>5976</v>
      </c>
      <c r="B5985" s="21">
        <f t="shared" si="93"/>
        <v>0</v>
      </c>
      <c r="C5985">
        <v>6.6817999999999996E-5</v>
      </c>
      <c r="E5985">
        <v>0</v>
      </c>
      <c r="F5985">
        <v>0</v>
      </c>
      <c r="G5985">
        <v>0</v>
      </c>
    </row>
    <row r="5986" spans="1:7" x14ac:dyDescent="0.25">
      <c r="A5986">
        <v>5977</v>
      </c>
      <c r="B5986" s="21">
        <f t="shared" si="93"/>
        <v>0</v>
      </c>
      <c r="C5986">
        <v>5.8677799999999996E-5</v>
      </c>
      <c r="E5986">
        <v>0</v>
      </c>
      <c r="F5986">
        <v>0</v>
      </c>
      <c r="G5986">
        <v>0</v>
      </c>
    </row>
    <row r="5987" spans="1:7" x14ac:dyDescent="0.25">
      <c r="A5987">
        <v>5978</v>
      </c>
      <c r="B5987" s="21">
        <f t="shared" si="93"/>
        <v>0</v>
      </c>
      <c r="C5987">
        <v>5.4920200000000003E-5</v>
      </c>
      <c r="E5987">
        <v>0</v>
      </c>
      <c r="F5987">
        <v>0</v>
      </c>
      <c r="G5987">
        <v>0</v>
      </c>
    </row>
    <row r="5988" spans="1:7" x14ac:dyDescent="0.25">
      <c r="A5988">
        <v>5979</v>
      </c>
      <c r="B5988" s="21">
        <f t="shared" si="93"/>
        <v>0</v>
      </c>
      <c r="C5988">
        <v>5.4911299999999997E-5</v>
      </c>
      <c r="E5988">
        <v>0</v>
      </c>
      <c r="F5988">
        <v>0</v>
      </c>
      <c r="G5988">
        <v>0</v>
      </c>
    </row>
    <row r="5989" spans="1:7" x14ac:dyDescent="0.25">
      <c r="A5989">
        <v>5980</v>
      </c>
      <c r="B5989" s="21">
        <f t="shared" si="93"/>
        <v>0</v>
      </c>
      <c r="C5989">
        <v>6.1996100000000001E-5</v>
      </c>
      <c r="E5989">
        <v>0</v>
      </c>
      <c r="F5989">
        <v>0</v>
      </c>
      <c r="G5989">
        <v>0</v>
      </c>
    </row>
    <row r="5990" spans="1:7" x14ac:dyDescent="0.25">
      <c r="A5990">
        <v>5981</v>
      </c>
      <c r="B5990" s="21">
        <f t="shared" si="93"/>
        <v>0</v>
      </c>
      <c r="C5990">
        <v>7.6557799999999994E-5</v>
      </c>
      <c r="E5990">
        <v>0</v>
      </c>
      <c r="F5990">
        <v>0</v>
      </c>
      <c r="G5990">
        <v>0</v>
      </c>
    </row>
    <row r="5991" spans="1:7" x14ac:dyDescent="0.25">
      <c r="A5991">
        <v>5982</v>
      </c>
      <c r="B5991" s="21">
        <f t="shared" si="93"/>
        <v>8.7509433962264151E-3</v>
      </c>
      <c r="C5991">
        <v>1.0198310000000001E-4</v>
      </c>
      <c r="E5991">
        <v>8.7509433962264151E-3</v>
      </c>
      <c r="F5991">
        <v>1.6333332999999998E-2</v>
      </c>
      <c r="G5991">
        <v>2.5574213836477986E-2</v>
      </c>
    </row>
    <row r="5992" spans="1:7" x14ac:dyDescent="0.25">
      <c r="A5992">
        <v>5983</v>
      </c>
      <c r="B5992" s="21">
        <f t="shared" si="93"/>
        <v>0.12026100628930818</v>
      </c>
      <c r="C5992">
        <v>1.1885530000000001E-4</v>
      </c>
      <c r="E5992">
        <v>0.12026100628930818</v>
      </c>
      <c r="F5992">
        <v>0.15064308200000001</v>
      </c>
      <c r="G5992">
        <v>0.2716006289308176</v>
      </c>
    </row>
    <row r="5993" spans="1:7" x14ac:dyDescent="0.25">
      <c r="A5993">
        <v>5984</v>
      </c>
      <c r="B5993" s="21">
        <f t="shared" si="93"/>
        <v>0.32556603773584902</v>
      </c>
      <c r="C5993">
        <v>1.159607E-4</v>
      </c>
      <c r="E5993">
        <v>0.32556603773584902</v>
      </c>
      <c r="F5993">
        <v>0.29212264199999999</v>
      </c>
      <c r="G5993">
        <v>0.56798742138364777</v>
      </c>
    </row>
    <row r="5994" spans="1:7" x14ac:dyDescent="0.25">
      <c r="A5994">
        <v>5985</v>
      </c>
      <c r="B5994" s="21">
        <f t="shared" si="93"/>
        <v>0.52440251572327046</v>
      </c>
      <c r="C5994">
        <v>1.180965E-4</v>
      </c>
      <c r="E5994">
        <v>0.52440251572327046</v>
      </c>
      <c r="F5994">
        <v>0.34485849099999999</v>
      </c>
      <c r="G5994">
        <v>0.7093396226415094</v>
      </c>
    </row>
    <row r="5995" spans="1:7" x14ac:dyDescent="0.25">
      <c r="A5995">
        <v>5986</v>
      </c>
      <c r="B5995" s="21">
        <f t="shared" si="93"/>
        <v>0.68113207547169807</v>
      </c>
      <c r="C5995">
        <v>1.1484089999999999E-4</v>
      </c>
      <c r="E5995">
        <v>0.68113207547169807</v>
      </c>
      <c r="F5995">
        <v>0.42490566000000002</v>
      </c>
      <c r="G5995">
        <v>0.78424528301886798</v>
      </c>
    </row>
    <row r="5996" spans="1:7" x14ac:dyDescent="0.25">
      <c r="A5996">
        <v>5987</v>
      </c>
      <c r="B5996" s="21">
        <f t="shared" si="93"/>
        <v>0.76773584905660375</v>
      </c>
      <c r="C5996">
        <v>1.116867E-4</v>
      </c>
      <c r="E5996">
        <v>0.76773584905660375</v>
      </c>
      <c r="F5996">
        <v>0.48561320800000002</v>
      </c>
      <c r="G5996">
        <v>0.80874213836477993</v>
      </c>
    </row>
    <row r="5997" spans="1:7" x14ac:dyDescent="0.25">
      <c r="A5997">
        <v>5988</v>
      </c>
      <c r="B5997" s="21">
        <f t="shared" si="93"/>
        <v>0.79286163522012587</v>
      </c>
      <c r="C5997">
        <v>1.1039900000000001E-4</v>
      </c>
      <c r="E5997">
        <v>0.79286163522012587</v>
      </c>
      <c r="F5997">
        <v>0.50610062899999997</v>
      </c>
      <c r="G5997">
        <v>0.81044025157232702</v>
      </c>
    </row>
    <row r="5998" spans="1:7" x14ac:dyDescent="0.25">
      <c r="A5998">
        <v>5989</v>
      </c>
      <c r="B5998" s="21">
        <f t="shared" si="93"/>
        <v>0.75380503144654087</v>
      </c>
      <c r="C5998">
        <v>1.1045010000000001E-4</v>
      </c>
      <c r="E5998">
        <v>0.75380503144654087</v>
      </c>
      <c r="F5998">
        <v>0.479496855</v>
      </c>
      <c r="G5998">
        <v>0.78767295597484277</v>
      </c>
    </row>
    <row r="5999" spans="1:7" x14ac:dyDescent="0.25">
      <c r="A5999">
        <v>5990</v>
      </c>
      <c r="B5999" s="21">
        <f t="shared" si="93"/>
        <v>0.66842767295597483</v>
      </c>
      <c r="C5999">
        <v>1.094864E-4</v>
      </c>
      <c r="E5999">
        <v>0.66842767295597483</v>
      </c>
      <c r="F5999">
        <v>0.42006289299999999</v>
      </c>
      <c r="G5999">
        <v>0.75556603773584896</v>
      </c>
    </row>
    <row r="6000" spans="1:7" x14ac:dyDescent="0.25">
      <c r="A6000">
        <v>5991</v>
      </c>
      <c r="B6000" s="21">
        <f t="shared" si="93"/>
        <v>0.52210691823899369</v>
      </c>
      <c r="C6000">
        <v>1.168654E-4</v>
      </c>
      <c r="E6000">
        <v>0.52210691823899369</v>
      </c>
      <c r="F6000">
        <v>0.33529874199999998</v>
      </c>
      <c r="G6000">
        <v>0.68314465408805036</v>
      </c>
    </row>
    <row r="6001" spans="1:7" x14ac:dyDescent="0.25">
      <c r="A6001">
        <v>5992</v>
      </c>
      <c r="B6001" s="21">
        <f t="shared" si="93"/>
        <v>0.33242138364779872</v>
      </c>
      <c r="C6001">
        <v>1.2273399999999999E-4</v>
      </c>
      <c r="E6001">
        <v>0.33242138364779872</v>
      </c>
      <c r="F6001">
        <v>0.28665094299999999</v>
      </c>
      <c r="G6001">
        <v>0.5489937106918239</v>
      </c>
    </row>
    <row r="6002" spans="1:7" x14ac:dyDescent="0.25">
      <c r="A6002">
        <v>5993</v>
      </c>
      <c r="B6002" s="21">
        <f t="shared" si="93"/>
        <v>0.13728301886792452</v>
      </c>
      <c r="C6002">
        <v>1.2820869999999998E-4</v>
      </c>
      <c r="E6002">
        <v>0.13728301886792452</v>
      </c>
      <c r="F6002">
        <v>0.16319182400000001</v>
      </c>
      <c r="G6002">
        <v>0.29483018867924526</v>
      </c>
    </row>
    <row r="6003" spans="1:7" x14ac:dyDescent="0.25">
      <c r="A6003">
        <v>5994</v>
      </c>
      <c r="B6003" s="21">
        <f t="shared" si="93"/>
        <v>1.5723270440251572E-2</v>
      </c>
      <c r="C6003">
        <v>1.4018979999999998E-4</v>
      </c>
      <c r="E6003">
        <v>1.5723270440251572E-2</v>
      </c>
      <c r="F6003">
        <v>2.7380503E-2</v>
      </c>
      <c r="G6003">
        <v>4.4499999999999998E-2</v>
      </c>
    </row>
    <row r="6004" spans="1:7" x14ac:dyDescent="0.25">
      <c r="A6004">
        <v>5995</v>
      </c>
      <c r="B6004" s="21">
        <f t="shared" si="93"/>
        <v>0</v>
      </c>
      <c r="C6004">
        <v>1.6241330000000003E-4</v>
      </c>
      <c r="E6004">
        <v>0</v>
      </c>
      <c r="F6004">
        <v>0</v>
      </c>
      <c r="G6004">
        <v>0</v>
      </c>
    </row>
    <row r="6005" spans="1:7" x14ac:dyDescent="0.25">
      <c r="A6005">
        <v>5996</v>
      </c>
      <c r="B6005" s="21">
        <f t="shared" si="93"/>
        <v>0</v>
      </c>
      <c r="C6005">
        <v>1.634343E-4</v>
      </c>
      <c r="E6005">
        <v>0</v>
      </c>
      <c r="F6005">
        <v>0</v>
      </c>
      <c r="G6005">
        <v>0</v>
      </c>
    </row>
    <row r="6006" spans="1:7" x14ac:dyDescent="0.25">
      <c r="A6006">
        <v>5997</v>
      </c>
      <c r="B6006" s="21">
        <f t="shared" si="93"/>
        <v>0</v>
      </c>
      <c r="C6006">
        <v>1.4267939999999999E-4</v>
      </c>
      <c r="E6006">
        <v>0</v>
      </c>
      <c r="F6006">
        <v>0</v>
      </c>
      <c r="G6006">
        <v>0</v>
      </c>
    </row>
    <row r="6007" spans="1:7" x14ac:dyDescent="0.25">
      <c r="A6007">
        <v>5998</v>
      </c>
      <c r="B6007" s="21">
        <f t="shared" si="93"/>
        <v>0</v>
      </c>
      <c r="C6007">
        <v>1.1241429999999999E-4</v>
      </c>
      <c r="E6007">
        <v>0</v>
      </c>
      <c r="F6007">
        <v>0</v>
      </c>
      <c r="G6007">
        <v>0</v>
      </c>
    </row>
    <row r="6008" spans="1:7" x14ac:dyDescent="0.25">
      <c r="A6008">
        <v>5999</v>
      </c>
      <c r="B6008" s="21">
        <f t="shared" si="93"/>
        <v>0</v>
      </c>
      <c r="C6008">
        <v>8.4389199999999995E-5</v>
      </c>
      <c r="E6008">
        <v>0</v>
      </c>
      <c r="F6008">
        <v>0</v>
      </c>
      <c r="G6008">
        <v>0</v>
      </c>
    </row>
    <row r="6009" spans="1:7" x14ac:dyDescent="0.25">
      <c r="A6009">
        <v>6000</v>
      </c>
      <c r="B6009" s="21">
        <f t="shared" si="93"/>
        <v>0</v>
      </c>
      <c r="C6009">
        <v>6.70515E-5</v>
      </c>
      <c r="E6009">
        <v>0</v>
      </c>
      <c r="F6009">
        <v>0</v>
      </c>
      <c r="G6009">
        <v>0</v>
      </c>
    </row>
    <row r="6010" spans="1:7" x14ac:dyDescent="0.25">
      <c r="A6010">
        <v>6001</v>
      </c>
      <c r="B6010" s="21">
        <f t="shared" si="93"/>
        <v>0</v>
      </c>
      <c r="C6010">
        <v>5.8885500000000004E-5</v>
      </c>
      <c r="E6010">
        <v>0</v>
      </c>
      <c r="F6010">
        <v>0</v>
      </c>
      <c r="G6010">
        <v>0</v>
      </c>
    </row>
    <row r="6011" spans="1:7" x14ac:dyDescent="0.25">
      <c r="A6011">
        <v>6002</v>
      </c>
      <c r="B6011" s="21">
        <f t="shared" si="93"/>
        <v>0</v>
      </c>
      <c r="C6011">
        <v>5.5662699999999998E-5</v>
      </c>
      <c r="E6011">
        <v>0</v>
      </c>
      <c r="F6011">
        <v>0</v>
      </c>
      <c r="G6011">
        <v>0</v>
      </c>
    </row>
    <row r="6012" spans="1:7" x14ac:dyDescent="0.25">
      <c r="A6012">
        <v>6003</v>
      </c>
      <c r="B6012" s="21">
        <f t="shared" si="93"/>
        <v>0</v>
      </c>
      <c r="C6012">
        <v>5.48292E-5</v>
      </c>
      <c r="E6012">
        <v>0</v>
      </c>
      <c r="F6012">
        <v>0</v>
      </c>
      <c r="G6012">
        <v>0</v>
      </c>
    </row>
    <row r="6013" spans="1:7" x14ac:dyDescent="0.25">
      <c r="A6013">
        <v>6004</v>
      </c>
      <c r="B6013" s="21">
        <f t="shared" si="93"/>
        <v>0</v>
      </c>
      <c r="C6013">
        <v>6.2316499999999999E-5</v>
      </c>
      <c r="E6013">
        <v>0</v>
      </c>
      <c r="F6013">
        <v>0</v>
      </c>
      <c r="G6013">
        <v>0</v>
      </c>
    </row>
    <row r="6014" spans="1:7" x14ac:dyDescent="0.25">
      <c r="A6014">
        <v>6005</v>
      </c>
      <c r="B6014" s="21">
        <f t="shared" si="93"/>
        <v>0</v>
      </c>
      <c r="C6014">
        <v>7.8468999999999997E-5</v>
      </c>
      <c r="E6014">
        <v>0</v>
      </c>
      <c r="F6014">
        <v>0</v>
      </c>
      <c r="G6014">
        <v>0</v>
      </c>
    </row>
    <row r="6015" spans="1:7" x14ac:dyDescent="0.25">
      <c r="A6015">
        <v>6006</v>
      </c>
      <c r="B6015" s="21">
        <f t="shared" si="93"/>
        <v>6.0921383647798743E-3</v>
      </c>
      <c r="C6015">
        <v>1.0207809999999999E-4</v>
      </c>
      <c r="E6015">
        <v>6.0921383647798743E-3</v>
      </c>
      <c r="F6015">
        <v>9.1121069999999995E-3</v>
      </c>
      <c r="G6015">
        <v>8.5663522012578621E-3</v>
      </c>
    </row>
    <row r="6016" spans="1:7" x14ac:dyDescent="0.25">
      <c r="A6016">
        <v>6007</v>
      </c>
      <c r="B6016" s="21">
        <f t="shared" si="93"/>
        <v>0.10978930817610062</v>
      </c>
      <c r="C6016">
        <v>1.1634440000000001E-4</v>
      </c>
      <c r="E6016">
        <v>0.10978930817610062</v>
      </c>
      <c r="F6016">
        <v>0.135625786</v>
      </c>
      <c r="G6016">
        <v>0.23724213836477986</v>
      </c>
    </row>
    <row r="6017" spans="1:7" x14ac:dyDescent="0.25">
      <c r="A6017">
        <v>6008</v>
      </c>
      <c r="B6017" s="21">
        <f t="shared" si="93"/>
        <v>0.29694025157232706</v>
      </c>
      <c r="C6017">
        <v>1.1641260000000001E-4</v>
      </c>
      <c r="E6017">
        <v>0.29694025157232706</v>
      </c>
      <c r="F6017">
        <v>0.26748427699999999</v>
      </c>
      <c r="G6017">
        <v>0.50154088050314471</v>
      </c>
    </row>
    <row r="6018" spans="1:7" x14ac:dyDescent="0.25">
      <c r="A6018">
        <v>6009</v>
      </c>
      <c r="B6018" s="21">
        <f t="shared" si="93"/>
        <v>0.49748427672955975</v>
      </c>
      <c r="C6018">
        <v>1.1504140000000001E-4</v>
      </c>
      <c r="E6018">
        <v>0.49748427672955975</v>
      </c>
      <c r="F6018">
        <v>0.34246855300000001</v>
      </c>
      <c r="G6018">
        <v>0.66971698113207545</v>
      </c>
    </row>
    <row r="6019" spans="1:7" x14ac:dyDescent="0.25">
      <c r="A6019">
        <v>6010</v>
      </c>
      <c r="B6019" s="21">
        <f t="shared" si="93"/>
        <v>0.65937106918238997</v>
      </c>
      <c r="C6019">
        <v>1.1508880000000001E-4</v>
      </c>
      <c r="E6019">
        <v>0.65937106918238997</v>
      </c>
      <c r="F6019">
        <v>0.41094339600000002</v>
      </c>
      <c r="G6019">
        <v>0.75896226415094337</v>
      </c>
    </row>
    <row r="6020" spans="1:7" x14ac:dyDescent="0.25">
      <c r="A6020">
        <v>6011</v>
      </c>
      <c r="B6020" s="21">
        <f t="shared" si="93"/>
        <v>0.74433962264150944</v>
      </c>
      <c r="C6020">
        <v>1.141867E-4</v>
      </c>
      <c r="E6020">
        <v>0.74433962264150944</v>
      </c>
      <c r="F6020">
        <v>0.47003144699999999</v>
      </c>
      <c r="G6020">
        <v>0.78446540880503146</v>
      </c>
    </row>
    <row r="6021" spans="1:7" x14ac:dyDescent="0.25">
      <c r="A6021">
        <v>6012</v>
      </c>
      <c r="B6021" s="21">
        <f t="shared" si="93"/>
        <v>0.77078616352201257</v>
      </c>
      <c r="C6021">
        <v>1.116162E-4</v>
      </c>
      <c r="E6021">
        <v>0.77078616352201257</v>
      </c>
      <c r="F6021">
        <v>0.49105345900000003</v>
      </c>
      <c r="G6021">
        <v>0.78864779874213842</v>
      </c>
    </row>
    <row r="6022" spans="1:7" x14ac:dyDescent="0.25">
      <c r="A6022">
        <v>6013</v>
      </c>
      <c r="B6022" s="21">
        <f t="shared" ref="B6022:B6085" si="94">IF(rodzaj=$E$6,E6022,IF(rodzaj=$F$6,F6022,G6022))</f>
        <v>0.73666666666666669</v>
      </c>
      <c r="C6022">
        <v>1.08608E-4</v>
      </c>
      <c r="E6022">
        <v>0.73666666666666669</v>
      </c>
      <c r="F6022">
        <v>0.46712264199999998</v>
      </c>
      <c r="G6022">
        <v>0.77062893081761008</v>
      </c>
    </row>
    <row r="6023" spans="1:7" x14ac:dyDescent="0.25">
      <c r="A6023">
        <v>6014</v>
      </c>
      <c r="B6023" s="21">
        <f t="shared" si="94"/>
        <v>0.65553459119496849</v>
      </c>
      <c r="C6023">
        <v>1.085365E-4</v>
      </c>
      <c r="E6023">
        <v>0.65553459119496849</v>
      </c>
      <c r="F6023">
        <v>0.40954402499999998</v>
      </c>
      <c r="G6023">
        <v>0.74207547169811328</v>
      </c>
    </row>
    <row r="6024" spans="1:7" x14ac:dyDescent="0.25">
      <c r="A6024">
        <v>6015</v>
      </c>
      <c r="B6024" s="21">
        <f t="shared" si="94"/>
        <v>0.5085849056603774</v>
      </c>
      <c r="C6024">
        <v>1.135629E-4</v>
      </c>
      <c r="E6024">
        <v>0.5085849056603774</v>
      </c>
      <c r="F6024">
        <v>0.32605345899999999</v>
      </c>
      <c r="G6024">
        <v>0.66654088050314464</v>
      </c>
    </row>
    <row r="6025" spans="1:7" x14ac:dyDescent="0.25">
      <c r="A6025">
        <v>6016</v>
      </c>
      <c r="B6025" s="21">
        <f t="shared" si="94"/>
        <v>0.32707547169811318</v>
      </c>
      <c r="C6025">
        <v>1.165684E-4</v>
      </c>
      <c r="E6025">
        <v>0.32707547169811318</v>
      </c>
      <c r="F6025">
        <v>0.28125786200000003</v>
      </c>
      <c r="G6025">
        <v>0.54424528301886799</v>
      </c>
    </row>
    <row r="6026" spans="1:7" x14ac:dyDescent="0.25">
      <c r="A6026">
        <v>6017</v>
      </c>
      <c r="B6026" s="21">
        <f t="shared" si="94"/>
        <v>0.13293710691823898</v>
      </c>
      <c r="C6026">
        <v>1.212268E-4</v>
      </c>
      <c r="E6026">
        <v>0.13293710691823898</v>
      </c>
      <c r="F6026">
        <v>0.158852201</v>
      </c>
      <c r="G6026">
        <v>0.29045283018867923</v>
      </c>
    </row>
    <row r="6027" spans="1:7" x14ac:dyDescent="0.25">
      <c r="A6027">
        <v>6018</v>
      </c>
      <c r="B6027" s="21">
        <f t="shared" si="94"/>
        <v>1.3577672955974843E-2</v>
      </c>
      <c r="C6027">
        <v>1.32829E-4</v>
      </c>
      <c r="E6027">
        <v>1.3577672955974843E-2</v>
      </c>
      <c r="F6027">
        <v>2.5122642000000001E-2</v>
      </c>
      <c r="G6027">
        <v>4.2704402515723272E-2</v>
      </c>
    </row>
    <row r="6028" spans="1:7" x14ac:dyDescent="0.25">
      <c r="A6028">
        <v>6019</v>
      </c>
      <c r="B6028" s="21">
        <f t="shared" si="94"/>
        <v>0</v>
      </c>
      <c r="C6028">
        <v>1.6159249999999999E-4</v>
      </c>
      <c r="E6028">
        <v>0</v>
      </c>
      <c r="F6028">
        <v>0</v>
      </c>
      <c r="G6028">
        <v>0</v>
      </c>
    </row>
    <row r="6029" spans="1:7" x14ac:dyDescent="0.25">
      <c r="A6029">
        <v>6020</v>
      </c>
      <c r="B6029" s="21">
        <f t="shared" si="94"/>
        <v>0</v>
      </c>
      <c r="C6029">
        <v>1.653228E-4</v>
      </c>
      <c r="E6029">
        <v>0</v>
      </c>
      <c r="F6029">
        <v>0</v>
      </c>
      <c r="G6029">
        <v>0</v>
      </c>
    </row>
    <row r="6030" spans="1:7" x14ac:dyDescent="0.25">
      <c r="A6030">
        <v>6021</v>
      </c>
      <c r="B6030" s="21">
        <f t="shared" si="94"/>
        <v>0</v>
      </c>
      <c r="C6030">
        <v>1.4168710000000002E-4</v>
      </c>
      <c r="E6030">
        <v>0</v>
      </c>
      <c r="F6030">
        <v>0</v>
      </c>
      <c r="G6030">
        <v>0</v>
      </c>
    </row>
    <row r="6031" spans="1:7" x14ac:dyDescent="0.25">
      <c r="A6031">
        <v>6022</v>
      </c>
      <c r="B6031" s="21">
        <f t="shared" si="94"/>
        <v>0</v>
      </c>
      <c r="C6031">
        <v>1.1402910000000001E-4</v>
      </c>
      <c r="E6031">
        <v>0</v>
      </c>
      <c r="F6031">
        <v>0</v>
      </c>
      <c r="G6031">
        <v>0</v>
      </c>
    </row>
    <row r="6032" spans="1:7" x14ac:dyDescent="0.25">
      <c r="A6032">
        <v>6023</v>
      </c>
      <c r="B6032" s="21">
        <f t="shared" si="94"/>
        <v>0</v>
      </c>
      <c r="C6032">
        <v>8.5365499999999988E-5</v>
      </c>
      <c r="E6032">
        <v>0</v>
      </c>
      <c r="F6032">
        <v>0</v>
      </c>
      <c r="G6032">
        <v>0</v>
      </c>
    </row>
    <row r="6033" spans="1:7" x14ac:dyDescent="0.25">
      <c r="A6033">
        <v>6024</v>
      </c>
      <c r="B6033" s="21">
        <f t="shared" si="94"/>
        <v>0</v>
      </c>
      <c r="C6033">
        <v>6.7363399999999999E-5</v>
      </c>
      <c r="E6033">
        <v>0</v>
      </c>
      <c r="F6033">
        <v>0</v>
      </c>
      <c r="G6033">
        <v>0</v>
      </c>
    </row>
    <row r="6034" spans="1:7" x14ac:dyDescent="0.25">
      <c r="A6034">
        <v>6025</v>
      </c>
      <c r="B6034" s="21">
        <f t="shared" si="94"/>
        <v>0</v>
      </c>
      <c r="C6034">
        <v>5.8482799999999995E-5</v>
      </c>
      <c r="E6034">
        <v>0</v>
      </c>
      <c r="F6034">
        <v>0</v>
      </c>
      <c r="G6034">
        <v>0</v>
      </c>
    </row>
    <row r="6035" spans="1:7" x14ac:dyDescent="0.25">
      <c r="A6035">
        <v>6026</v>
      </c>
      <c r="B6035" s="21">
        <f t="shared" si="94"/>
        <v>0</v>
      </c>
      <c r="C6035">
        <v>5.5723900000000004E-5</v>
      </c>
      <c r="E6035">
        <v>0</v>
      </c>
      <c r="F6035">
        <v>0</v>
      </c>
      <c r="G6035">
        <v>0</v>
      </c>
    </row>
    <row r="6036" spans="1:7" x14ac:dyDescent="0.25">
      <c r="A6036">
        <v>6027</v>
      </c>
      <c r="B6036" s="21">
        <f t="shared" si="94"/>
        <v>0</v>
      </c>
      <c r="C6036">
        <v>5.6228500000000006E-5</v>
      </c>
      <c r="E6036">
        <v>0</v>
      </c>
      <c r="F6036">
        <v>0</v>
      </c>
      <c r="G6036">
        <v>0</v>
      </c>
    </row>
    <row r="6037" spans="1:7" x14ac:dyDescent="0.25">
      <c r="A6037">
        <v>6028</v>
      </c>
      <c r="B6037" s="21">
        <f t="shared" si="94"/>
        <v>0</v>
      </c>
      <c r="C6037">
        <v>6.1989600000000007E-5</v>
      </c>
      <c r="E6037">
        <v>0</v>
      </c>
      <c r="F6037">
        <v>0</v>
      </c>
      <c r="G6037">
        <v>0</v>
      </c>
    </row>
    <row r="6038" spans="1:7" x14ac:dyDescent="0.25">
      <c r="A6038">
        <v>6029</v>
      </c>
      <c r="B6038" s="21">
        <f t="shared" si="94"/>
        <v>0</v>
      </c>
      <c r="C6038">
        <v>7.8738799999999992E-5</v>
      </c>
      <c r="E6038">
        <v>0</v>
      </c>
      <c r="F6038">
        <v>0</v>
      </c>
      <c r="G6038">
        <v>0</v>
      </c>
    </row>
    <row r="6039" spans="1:7" x14ac:dyDescent="0.25">
      <c r="A6039">
        <v>6030</v>
      </c>
      <c r="B6039" s="21">
        <f t="shared" si="94"/>
        <v>6.0220125786163521E-3</v>
      </c>
      <c r="C6039">
        <v>1.004992E-4</v>
      </c>
      <c r="E6039">
        <v>6.0220125786163521E-3</v>
      </c>
      <c r="F6039">
        <v>1.1689151E-2</v>
      </c>
      <c r="G6039">
        <v>1.7774528301886795E-2</v>
      </c>
    </row>
    <row r="6040" spans="1:7" x14ac:dyDescent="0.25">
      <c r="A6040">
        <v>6031</v>
      </c>
      <c r="B6040" s="21">
        <f t="shared" si="94"/>
        <v>0.11303459119496855</v>
      </c>
      <c r="C6040">
        <v>1.146396E-4</v>
      </c>
      <c r="E6040">
        <v>0.11303459119496855</v>
      </c>
      <c r="F6040">
        <v>0.14098427699999999</v>
      </c>
      <c r="G6040">
        <v>0.25469182389937106</v>
      </c>
    </row>
    <row r="6041" spans="1:7" x14ac:dyDescent="0.25">
      <c r="A6041">
        <v>6032</v>
      </c>
      <c r="B6041" s="21">
        <f t="shared" si="94"/>
        <v>0.29918238993710689</v>
      </c>
      <c r="C6041">
        <v>1.152307E-4</v>
      </c>
      <c r="E6041">
        <v>0.29918238993710689</v>
      </c>
      <c r="F6041">
        <v>0.26830188700000002</v>
      </c>
      <c r="G6041">
        <v>0.50817610062893082</v>
      </c>
    </row>
    <row r="6042" spans="1:7" x14ac:dyDescent="0.25">
      <c r="A6042">
        <v>6033</v>
      </c>
      <c r="B6042" s="21">
        <f t="shared" si="94"/>
        <v>0.50015723270440249</v>
      </c>
      <c r="C6042">
        <v>1.151455E-4</v>
      </c>
      <c r="E6042">
        <v>0.50015723270440249</v>
      </c>
      <c r="F6042">
        <v>0.34202830200000001</v>
      </c>
      <c r="G6042">
        <v>0.67455974842767297</v>
      </c>
    </row>
    <row r="6043" spans="1:7" x14ac:dyDescent="0.25">
      <c r="A6043">
        <v>6034</v>
      </c>
      <c r="B6043" s="21">
        <f t="shared" si="94"/>
        <v>0.6570754716981132</v>
      </c>
      <c r="C6043">
        <v>1.114736E-4</v>
      </c>
      <c r="E6043">
        <v>0.6570754716981132</v>
      </c>
      <c r="F6043">
        <v>0.40749999999999997</v>
      </c>
      <c r="G6043">
        <v>0.75688679245283019</v>
      </c>
    </row>
    <row r="6044" spans="1:7" x14ac:dyDescent="0.25">
      <c r="A6044">
        <v>6035</v>
      </c>
      <c r="B6044" s="21">
        <f t="shared" si="94"/>
        <v>0.73915094339622645</v>
      </c>
      <c r="C6044">
        <v>1.100303E-4</v>
      </c>
      <c r="E6044">
        <v>0.73915094339622645</v>
      </c>
      <c r="F6044">
        <v>0.46495282999999998</v>
      </c>
      <c r="G6044">
        <v>0.77971698113207544</v>
      </c>
    </row>
    <row r="6045" spans="1:7" x14ac:dyDescent="0.25">
      <c r="A6045">
        <v>6036</v>
      </c>
      <c r="B6045" s="21">
        <f t="shared" si="94"/>
        <v>0.73540880503144657</v>
      </c>
      <c r="C6045">
        <v>1.0935739999999999E-4</v>
      </c>
      <c r="E6045">
        <v>0.73540880503144657</v>
      </c>
      <c r="F6045">
        <v>0.46993710700000002</v>
      </c>
      <c r="G6045">
        <v>0.75305031446540871</v>
      </c>
    </row>
    <row r="6046" spans="1:7" x14ac:dyDescent="0.25">
      <c r="A6046">
        <v>6037</v>
      </c>
      <c r="B6046" s="21">
        <f t="shared" si="94"/>
        <v>0.72336477987421388</v>
      </c>
      <c r="C6046">
        <v>1.090303E-4</v>
      </c>
      <c r="E6046">
        <v>0.72336477987421388</v>
      </c>
      <c r="F6046">
        <v>0.45786163499999999</v>
      </c>
      <c r="G6046">
        <v>0.75783018867924534</v>
      </c>
    </row>
    <row r="6047" spans="1:7" x14ac:dyDescent="0.25">
      <c r="A6047">
        <v>6038</v>
      </c>
      <c r="B6047" s="21">
        <f t="shared" si="94"/>
        <v>0.63915094339622647</v>
      </c>
      <c r="C6047">
        <v>1.1187730000000001E-4</v>
      </c>
      <c r="E6047">
        <v>0.63915094339622647</v>
      </c>
      <c r="F6047">
        <v>0.40014150900000001</v>
      </c>
      <c r="G6047">
        <v>0.7245911949685534</v>
      </c>
    </row>
    <row r="6048" spans="1:7" x14ac:dyDescent="0.25">
      <c r="A6048">
        <v>6039</v>
      </c>
      <c r="B6048" s="21">
        <f t="shared" si="94"/>
        <v>0.49150943396226415</v>
      </c>
      <c r="C6048">
        <v>1.167529E-4</v>
      </c>
      <c r="E6048">
        <v>0.49150943396226415</v>
      </c>
      <c r="F6048">
        <v>0.31842767300000002</v>
      </c>
      <c r="G6048">
        <v>0.64389937106918238</v>
      </c>
    </row>
    <row r="6049" spans="1:7" x14ac:dyDescent="0.25">
      <c r="A6049">
        <v>6040</v>
      </c>
      <c r="B6049" s="21">
        <f t="shared" si="94"/>
        <v>0.30778930817610062</v>
      </c>
      <c r="C6049">
        <v>1.232196E-4</v>
      </c>
      <c r="E6049">
        <v>0.30778930817610062</v>
      </c>
      <c r="F6049">
        <v>0.266399371</v>
      </c>
      <c r="G6049">
        <v>0.50251572327044025</v>
      </c>
    </row>
    <row r="6050" spans="1:7" x14ac:dyDescent="0.25">
      <c r="A6050">
        <v>6041</v>
      </c>
      <c r="B6050" s="21">
        <f t="shared" si="94"/>
        <v>0.12527358490566037</v>
      </c>
      <c r="C6050">
        <v>1.3041879999999999E-4</v>
      </c>
      <c r="E6050">
        <v>0.12527358490566037</v>
      </c>
      <c r="F6050">
        <v>0.14919811299999999</v>
      </c>
      <c r="G6050">
        <v>0.26795911949685536</v>
      </c>
    </row>
    <row r="6051" spans="1:7" x14ac:dyDescent="0.25">
      <c r="A6051">
        <v>6042</v>
      </c>
      <c r="B6051" s="21">
        <f t="shared" si="94"/>
        <v>1.1157861635220126E-2</v>
      </c>
      <c r="C6051">
        <v>1.4293279999999999E-4</v>
      </c>
      <c r="E6051">
        <v>1.1157861635220126E-2</v>
      </c>
      <c r="F6051">
        <v>2.1117924999999999E-2</v>
      </c>
      <c r="G6051">
        <v>3.5852201257861635E-2</v>
      </c>
    </row>
    <row r="6052" spans="1:7" x14ac:dyDescent="0.25">
      <c r="A6052">
        <v>6043</v>
      </c>
      <c r="B6052" s="21">
        <f t="shared" si="94"/>
        <v>0</v>
      </c>
      <c r="C6052">
        <v>1.6535149999999998E-4</v>
      </c>
      <c r="E6052">
        <v>0</v>
      </c>
      <c r="F6052">
        <v>0</v>
      </c>
      <c r="G6052">
        <v>0</v>
      </c>
    </row>
    <row r="6053" spans="1:7" x14ac:dyDescent="0.25">
      <c r="A6053">
        <v>6044</v>
      </c>
      <c r="B6053" s="21">
        <f t="shared" si="94"/>
        <v>0</v>
      </c>
      <c r="C6053">
        <v>1.6304359999999999E-4</v>
      </c>
      <c r="E6053">
        <v>0</v>
      </c>
      <c r="F6053">
        <v>0</v>
      </c>
      <c r="G6053">
        <v>0</v>
      </c>
    </row>
    <row r="6054" spans="1:7" x14ac:dyDescent="0.25">
      <c r="A6054">
        <v>6045</v>
      </c>
      <c r="B6054" s="21">
        <f t="shared" si="94"/>
        <v>0</v>
      </c>
      <c r="C6054">
        <v>1.4177100000000001E-4</v>
      </c>
      <c r="E6054">
        <v>0</v>
      </c>
      <c r="F6054">
        <v>0</v>
      </c>
      <c r="G6054">
        <v>0</v>
      </c>
    </row>
    <row r="6055" spans="1:7" x14ac:dyDescent="0.25">
      <c r="A6055">
        <v>6046</v>
      </c>
      <c r="B6055" s="21">
        <f t="shared" si="94"/>
        <v>0</v>
      </c>
      <c r="C6055">
        <v>1.09558E-4</v>
      </c>
      <c r="E6055">
        <v>0</v>
      </c>
      <c r="F6055">
        <v>0</v>
      </c>
      <c r="G6055">
        <v>0</v>
      </c>
    </row>
    <row r="6056" spans="1:7" x14ac:dyDescent="0.25">
      <c r="A6056">
        <v>6047</v>
      </c>
      <c r="B6056" s="21">
        <f t="shared" si="94"/>
        <v>0</v>
      </c>
      <c r="C6056">
        <v>8.350939999999999E-5</v>
      </c>
      <c r="E6056">
        <v>0</v>
      </c>
      <c r="F6056">
        <v>0</v>
      </c>
      <c r="G6056">
        <v>0</v>
      </c>
    </row>
    <row r="6057" spans="1:7" x14ac:dyDescent="0.25">
      <c r="A6057">
        <v>6048</v>
      </c>
      <c r="B6057" s="21">
        <f t="shared" si="94"/>
        <v>0</v>
      </c>
      <c r="C6057">
        <v>6.6522399999999999E-5</v>
      </c>
      <c r="E6057">
        <v>0</v>
      </c>
      <c r="F6057">
        <v>0</v>
      </c>
      <c r="G6057">
        <v>0</v>
      </c>
    </row>
    <row r="6058" spans="1:7" x14ac:dyDescent="0.25">
      <c r="A6058">
        <v>6049</v>
      </c>
      <c r="B6058" s="21">
        <f t="shared" si="94"/>
        <v>0</v>
      </c>
      <c r="C6058">
        <v>5.8034500000000001E-5</v>
      </c>
      <c r="E6058">
        <v>0</v>
      </c>
      <c r="F6058">
        <v>0</v>
      </c>
      <c r="G6058">
        <v>0</v>
      </c>
    </row>
    <row r="6059" spans="1:7" x14ac:dyDescent="0.25">
      <c r="A6059">
        <v>6050</v>
      </c>
      <c r="B6059" s="21">
        <f t="shared" si="94"/>
        <v>0</v>
      </c>
      <c r="C6059">
        <v>5.5205399999999998E-5</v>
      </c>
      <c r="E6059">
        <v>0</v>
      </c>
      <c r="F6059">
        <v>0</v>
      </c>
      <c r="G6059">
        <v>0</v>
      </c>
    </row>
    <row r="6060" spans="1:7" x14ac:dyDescent="0.25">
      <c r="A6060">
        <v>6051</v>
      </c>
      <c r="B6060" s="21">
        <f t="shared" si="94"/>
        <v>0</v>
      </c>
      <c r="C6060">
        <v>5.5413E-5</v>
      </c>
      <c r="E6060">
        <v>0</v>
      </c>
      <c r="F6060">
        <v>0</v>
      </c>
      <c r="G6060">
        <v>0</v>
      </c>
    </row>
    <row r="6061" spans="1:7" x14ac:dyDescent="0.25">
      <c r="A6061">
        <v>6052</v>
      </c>
      <c r="B6061" s="21">
        <f t="shared" si="94"/>
        <v>0</v>
      </c>
      <c r="C6061">
        <v>6.3279099999999995E-5</v>
      </c>
      <c r="E6061">
        <v>0</v>
      </c>
      <c r="F6061">
        <v>0</v>
      </c>
      <c r="G6061">
        <v>0</v>
      </c>
    </row>
    <row r="6062" spans="1:7" x14ac:dyDescent="0.25">
      <c r="A6062">
        <v>6053</v>
      </c>
      <c r="B6062" s="21">
        <f t="shared" si="94"/>
        <v>0</v>
      </c>
      <c r="C6062">
        <v>7.9263499999999998E-5</v>
      </c>
      <c r="E6062">
        <v>0</v>
      </c>
      <c r="F6062">
        <v>0</v>
      </c>
      <c r="G6062">
        <v>0</v>
      </c>
    </row>
    <row r="6063" spans="1:7" x14ac:dyDescent="0.25">
      <c r="A6063">
        <v>6054</v>
      </c>
      <c r="B6063" s="21">
        <f t="shared" si="94"/>
        <v>0</v>
      </c>
      <c r="C6063">
        <v>1.0526280000000001E-4</v>
      </c>
      <c r="E6063">
        <v>0</v>
      </c>
      <c r="F6063">
        <v>0</v>
      </c>
      <c r="G6063">
        <v>0</v>
      </c>
    </row>
    <row r="6064" spans="1:7" x14ac:dyDescent="0.25">
      <c r="A6064">
        <v>6055</v>
      </c>
      <c r="B6064" s="21">
        <f t="shared" si="94"/>
        <v>3.8594339622641513E-2</v>
      </c>
      <c r="C6064">
        <v>1.213388E-4</v>
      </c>
      <c r="E6064">
        <v>3.8594339622641513E-2</v>
      </c>
      <c r="F6064">
        <v>3.9844339999999999E-2</v>
      </c>
      <c r="G6064">
        <v>3.0781132075471698E-2</v>
      </c>
    </row>
    <row r="6065" spans="1:7" x14ac:dyDescent="0.25">
      <c r="A6065">
        <v>6056</v>
      </c>
      <c r="B6065" s="21">
        <f t="shared" si="94"/>
        <v>0.27374528301886791</v>
      </c>
      <c r="C6065">
        <v>1.2011790000000001E-4</v>
      </c>
      <c r="E6065">
        <v>0.27374528301886791</v>
      </c>
      <c r="F6065">
        <v>0.24740566</v>
      </c>
      <c r="G6065">
        <v>0.4535849056603774</v>
      </c>
    </row>
    <row r="6066" spans="1:7" x14ac:dyDescent="0.25">
      <c r="A6066">
        <v>6057</v>
      </c>
      <c r="B6066" s="21">
        <f t="shared" si="94"/>
        <v>0.47213836477987425</v>
      </c>
      <c r="C6066">
        <v>1.169789E-4</v>
      </c>
      <c r="E6066">
        <v>0.47213836477987425</v>
      </c>
      <c r="F6066">
        <v>0.32724842799999998</v>
      </c>
      <c r="G6066">
        <v>0.63301886792452833</v>
      </c>
    </row>
    <row r="6067" spans="1:7" x14ac:dyDescent="0.25">
      <c r="A6067">
        <v>6058</v>
      </c>
      <c r="B6067" s="21">
        <f t="shared" si="94"/>
        <v>0.62427672955974844</v>
      </c>
      <c r="C6067">
        <v>1.168468E-4</v>
      </c>
      <c r="E6067">
        <v>0.62427672955974844</v>
      </c>
      <c r="F6067">
        <v>0.389874214</v>
      </c>
      <c r="G6067">
        <v>0.71817610062893089</v>
      </c>
    </row>
    <row r="6068" spans="1:7" x14ac:dyDescent="0.25">
      <c r="A6068">
        <v>6059</v>
      </c>
      <c r="B6068" s="21">
        <f t="shared" si="94"/>
        <v>0.69955974842767288</v>
      </c>
      <c r="C6068">
        <v>1.1676799999999999E-4</v>
      </c>
      <c r="E6068">
        <v>0.69955974842767288</v>
      </c>
      <c r="F6068">
        <v>0.44245283000000002</v>
      </c>
      <c r="G6068">
        <v>0.73814465408805041</v>
      </c>
    </row>
    <row r="6069" spans="1:7" x14ac:dyDescent="0.25">
      <c r="A6069">
        <v>6060</v>
      </c>
      <c r="B6069" s="21">
        <f t="shared" si="94"/>
        <v>0.27080503144654089</v>
      </c>
      <c r="C6069">
        <v>1.14487E-4</v>
      </c>
      <c r="E6069">
        <v>0.27080503144654089</v>
      </c>
      <c r="F6069">
        <v>0.22750000000000001</v>
      </c>
      <c r="G6069">
        <v>0.26264465408805032</v>
      </c>
    </row>
    <row r="6070" spans="1:7" x14ac:dyDescent="0.25">
      <c r="A6070">
        <v>6061</v>
      </c>
      <c r="B6070" s="21">
        <f t="shared" si="94"/>
        <v>8.859748427672956E-2</v>
      </c>
      <c r="C6070">
        <v>1.143959E-4</v>
      </c>
      <c r="E6070">
        <v>8.859748427672956E-2</v>
      </c>
      <c r="F6070">
        <v>8.6617924999999998E-2</v>
      </c>
      <c r="G6070">
        <v>8.0927672955974847E-2</v>
      </c>
    </row>
    <row r="6071" spans="1:7" x14ac:dyDescent="0.25">
      <c r="A6071">
        <v>6062</v>
      </c>
      <c r="B6071" s="21">
        <f t="shared" si="94"/>
        <v>0.11148427672955974</v>
      </c>
      <c r="C6071">
        <v>1.1364760000000001E-4</v>
      </c>
      <c r="E6071">
        <v>0.11148427672955974</v>
      </c>
      <c r="F6071">
        <v>0.10710220099999999</v>
      </c>
      <c r="G6071">
        <v>0.10046540880503145</v>
      </c>
    </row>
    <row r="6072" spans="1:7" x14ac:dyDescent="0.25">
      <c r="A6072">
        <v>6063</v>
      </c>
      <c r="B6072" s="21">
        <f t="shared" si="94"/>
        <v>0.10656603773584905</v>
      </c>
      <c r="C6072">
        <v>1.186216E-4</v>
      </c>
      <c r="E6072">
        <v>0.10656603773584905</v>
      </c>
      <c r="F6072">
        <v>0.101971698</v>
      </c>
      <c r="G6072">
        <v>9.4072327044025156E-2</v>
      </c>
    </row>
    <row r="6073" spans="1:7" x14ac:dyDescent="0.25">
      <c r="A6073">
        <v>6064</v>
      </c>
      <c r="B6073" s="21">
        <f t="shared" si="94"/>
        <v>0.1699748427672956</v>
      </c>
      <c r="C6073">
        <v>1.2336049999999999E-4</v>
      </c>
      <c r="E6073">
        <v>0.1699748427672956</v>
      </c>
      <c r="F6073">
        <v>0.15927673000000001</v>
      </c>
      <c r="G6073">
        <v>0.21113522012578614</v>
      </c>
    </row>
    <row r="6074" spans="1:7" x14ac:dyDescent="0.25">
      <c r="A6074">
        <v>6065</v>
      </c>
      <c r="B6074" s="21">
        <f t="shared" si="94"/>
        <v>0.10050628930817611</v>
      </c>
      <c r="C6074">
        <v>1.334428E-4</v>
      </c>
      <c r="E6074">
        <v>0.10050628930817611</v>
      </c>
      <c r="F6074">
        <v>0.11513522</v>
      </c>
      <c r="G6074">
        <v>0.17939937106918238</v>
      </c>
    </row>
    <row r="6075" spans="1:7" x14ac:dyDescent="0.25">
      <c r="A6075">
        <v>6066</v>
      </c>
      <c r="B6075" s="21">
        <f t="shared" si="94"/>
        <v>5.5981132075471696E-3</v>
      </c>
      <c r="C6075">
        <v>1.4882470000000001E-4</v>
      </c>
      <c r="E6075">
        <v>5.5981132075471696E-3</v>
      </c>
      <c r="F6075">
        <v>7.942925E-3</v>
      </c>
      <c r="G6075">
        <v>6.1185534591194973E-3</v>
      </c>
    </row>
    <row r="6076" spans="1:7" x14ac:dyDescent="0.25">
      <c r="A6076">
        <v>6067</v>
      </c>
      <c r="B6076" s="21">
        <f t="shared" si="94"/>
        <v>0</v>
      </c>
      <c r="C6076">
        <v>1.6803159999999998E-4</v>
      </c>
      <c r="E6076">
        <v>0</v>
      </c>
      <c r="F6076">
        <v>0</v>
      </c>
      <c r="G6076">
        <v>0</v>
      </c>
    </row>
    <row r="6077" spans="1:7" x14ac:dyDescent="0.25">
      <c r="A6077">
        <v>6068</v>
      </c>
      <c r="B6077" s="21">
        <f t="shared" si="94"/>
        <v>0</v>
      </c>
      <c r="C6077">
        <v>1.6638959999999998E-4</v>
      </c>
      <c r="E6077">
        <v>0</v>
      </c>
      <c r="F6077">
        <v>0</v>
      </c>
      <c r="G6077">
        <v>0</v>
      </c>
    </row>
    <row r="6078" spans="1:7" x14ac:dyDescent="0.25">
      <c r="A6078">
        <v>6069</v>
      </c>
      <c r="B6078" s="21">
        <f t="shared" si="94"/>
        <v>0</v>
      </c>
      <c r="C6078">
        <v>1.420897E-4</v>
      </c>
      <c r="E6078">
        <v>0</v>
      </c>
      <c r="F6078">
        <v>0</v>
      </c>
      <c r="G6078">
        <v>0</v>
      </c>
    </row>
    <row r="6079" spans="1:7" x14ac:dyDescent="0.25">
      <c r="A6079">
        <v>6070</v>
      </c>
      <c r="B6079" s="21">
        <f t="shared" si="94"/>
        <v>0</v>
      </c>
      <c r="C6079">
        <v>1.118431E-4</v>
      </c>
      <c r="E6079">
        <v>0</v>
      </c>
      <c r="F6079">
        <v>0</v>
      </c>
      <c r="G6079">
        <v>0</v>
      </c>
    </row>
    <row r="6080" spans="1:7" x14ac:dyDescent="0.25">
      <c r="A6080">
        <v>6071</v>
      </c>
      <c r="B6080" s="21">
        <f t="shared" si="94"/>
        <v>0</v>
      </c>
      <c r="C6080">
        <v>8.4968599999999991E-5</v>
      </c>
      <c r="E6080">
        <v>0</v>
      </c>
      <c r="F6080">
        <v>0</v>
      </c>
      <c r="G6080">
        <v>0</v>
      </c>
    </row>
    <row r="6081" spans="1:7" x14ac:dyDescent="0.25">
      <c r="A6081">
        <v>6072</v>
      </c>
      <c r="B6081" s="21">
        <f t="shared" si="94"/>
        <v>0</v>
      </c>
      <c r="C6081">
        <v>6.8288700000000002E-5</v>
      </c>
      <c r="E6081">
        <v>0</v>
      </c>
      <c r="F6081">
        <v>0</v>
      </c>
      <c r="G6081">
        <v>0</v>
      </c>
    </row>
    <row r="6082" spans="1:7" x14ac:dyDescent="0.25">
      <c r="A6082">
        <v>6073</v>
      </c>
      <c r="B6082" s="21">
        <f t="shared" si="94"/>
        <v>0</v>
      </c>
      <c r="C6082">
        <v>5.9311399999999996E-5</v>
      </c>
      <c r="E6082">
        <v>0</v>
      </c>
      <c r="F6082">
        <v>0</v>
      </c>
      <c r="G6082">
        <v>0</v>
      </c>
    </row>
    <row r="6083" spans="1:7" x14ac:dyDescent="0.25">
      <c r="A6083">
        <v>6074</v>
      </c>
      <c r="B6083" s="21">
        <f t="shared" si="94"/>
        <v>0</v>
      </c>
      <c r="C6083">
        <v>5.5610299999999998E-5</v>
      </c>
      <c r="E6083">
        <v>0</v>
      </c>
      <c r="F6083">
        <v>0</v>
      </c>
      <c r="G6083">
        <v>0</v>
      </c>
    </row>
    <row r="6084" spans="1:7" x14ac:dyDescent="0.25">
      <c r="A6084">
        <v>6075</v>
      </c>
      <c r="B6084" s="21">
        <f t="shared" si="94"/>
        <v>0</v>
      </c>
      <c r="C6084">
        <v>5.5608500000000001E-5</v>
      </c>
      <c r="E6084">
        <v>0</v>
      </c>
      <c r="F6084">
        <v>0</v>
      </c>
      <c r="G6084">
        <v>0</v>
      </c>
    </row>
    <row r="6085" spans="1:7" x14ac:dyDescent="0.25">
      <c r="A6085">
        <v>6076</v>
      </c>
      <c r="B6085" s="21">
        <f t="shared" si="94"/>
        <v>0</v>
      </c>
      <c r="C6085">
        <v>6.2154600000000003E-5</v>
      </c>
      <c r="E6085">
        <v>0</v>
      </c>
      <c r="F6085">
        <v>0</v>
      </c>
      <c r="G6085">
        <v>0</v>
      </c>
    </row>
    <row r="6086" spans="1:7" x14ac:dyDescent="0.25">
      <c r="A6086">
        <v>6077</v>
      </c>
      <c r="B6086" s="21">
        <f t="shared" ref="B6086:B6149" si="95">IF(rodzaj=$E$6,E6086,IF(rodzaj=$F$6,F6086,G6086))</f>
        <v>0</v>
      </c>
      <c r="C6086">
        <v>8.0651399999999998E-5</v>
      </c>
      <c r="E6086">
        <v>0</v>
      </c>
      <c r="F6086">
        <v>0</v>
      </c>
      <c r="G6086">
        <v>0</v>
      </c>
    </row>
    <row r="6087" spans="1:7" x14ac:dyDescent="0.25">
      <c r="A6087">
        <v>6078</v>
      </c>
      <c r="B6087" s="21">
        <f t="shared" si="95"/>
        <v>0</v>
      </c>
      <c r="C6087">
        <v>1.0285989999999999E-4</v>
      </c>
      <c r="E6087">
        <v>0</v>
      </c>
      <c r="F6087">
        <v>0</v>
      </c>
      <c r="G6087">
        <v>0</v>
      </c>
    </row>
    <row r="6088" spans="1:7" x14ac:dyDescent="0.25">
      <c r="A6088">
        <v>6079</v>
      </c>
      <c r="B6088" s="21">
        <f t="shared" si="95"/>
        <v>1.7244968553459118E-2</v>
      </c>
      <c r="C6088">
        <v>1.1646700000000001E-4</v>
      </c>
      <c r="E6088">
        <v>1.7244968553459118E-2</v>
      </c>
      <c r="F6088">
        <v>1.7078616000000001E-2</v>
      </c>
      <c r="G6088">
        <v>5.7440251572327041E-3</v>
      </c>
    </row>
    <row r="6089" spans="1:7" x14ac:dyDescent="0.25">
      <c r="A6089">
        <v>6080</v>
      </c>
      <c r="B6089" s="21">
        <f t="shared" si="95"/>
        <v>3.6698113207547171E-2</v>
      </c>
      <c r="C6089">
        <v>1.188083E-4</v>
      </c>
      <c r="E6089">
        <v>3.6698113207547171E-2</v>
      </c>
      <c r="F6089">
        <v>3.6808175999999998E-2</v>
      </c>
      <c r="G6089">
        <v>2.3735220125786161E-2</v>
      </c>
    </row>
    <row r="6090" spans="1:7" x14ac:dyDescent="0.25">
      <c r="A6090">
        <v>6081</v>
      </c>
      <c r="B6090" s="21">
        <f t="shared" si="95"/>
        <v>0.10841194968553459</v>
      </c>
      <c r="C6090">
        <v>1.1845909999999999E-4</v>
      </c>
      <c r="E6090">
        <v>0.10841194968553459</v>
      </c>
      <c r="F6090">
        <v>0.103756289</v>
      </c>
      <c r="G6090">
        <v>9.5336477987421384E-2</v>
      </c>
    </row>
    <row r="6091" spans="1:7" x14ac:dyDescent="0.25">
      <c r="A6091">
        <v>6082</v>
      </c>
      <c r="B6091" s="21">
        <f t="shared" si="95"/>
        <v>0.26875786163522014</v>
      </c>
      <c r="C6091">
        <v>1.1405949999999999E-4</v>
      </c>
      <c r="E6091">
        <v>0.26875786163522014</v>
      </c>
      <c r="F6091">
        <v>0.22267295600000001</v>
      </c>
      <c r="G6091">
        <v>0.27205031446540878</v>
      </c>
    </row>
    <row r="6092" spans="1:7" x14ac:dyDescent="0.25">
      <c r="A6092">
        <v>6083</v>
      </c>
      <c r="B6092" s="21">
        <f t="shared" si="95"/>
        <v>8.9047169811320756E-2</v>
      </c>
      <c r="C6092">
        <v>1.1299770000000001E-4</v>
      </c>
      <c r="E6092">
        <v>8.9047169811320756E-2</v>
      </c>
      <c r="F6092">
        <v>8.7147798999999998E-2</v>
      </c>
      <c r="G6092">
        <v>8.0874213836477984E-2</v>
      </c>
    </row>
    <row r="6093" spans="1:7" x14ac:dyDescent="0.25">
      <c r="A6093">
        <v>6084</v>
      </c>
      <c r="B6093" s="21">
        <f t="shared" si="95"/>
        <v>9.9588050314465409E-2</v>
      </c>
      <c r="C6093">
        <v>1.113443E-4</v>
      </c>
      <c r="E6093">
        <v>9.9588050314465409E-2</v>
      </c>
      <c r="F6093">
        <v>9.6885219999999994E-2</v>
      </c>
      <c r="G6093">
        <v>9.1710691823899362E-2</v>
      </c>
    </row>
    <row r="6094" spans="1:7" x14ac:dyDescent="0.25">
      <c r="A6094">
        <v>6085</v>
      </c>
      <c r="B6094" s="21">
        <f t="shared" si="95"/>
        <v>0.11767295597484276</v>
      </c>
      <c r="C6094">
        <v>1.1229999999999999E-4</v>
      </c>
      <c r="E6094">
        <v>0.11767295597484276</v>
      </c>
      <c r="F6094">
        <v>0.113179245</v>
      </c>
      <c r="G6094">
        <v>0.1080440251572327</v>
      </c>
    </row>
    <row r="6095" spans="1:7" x14ac:dyDescent="0.25">
      <c r="A6095">
        <v>6086</v>
      </c>
      <c r="B6095" s="21">
        <f t="shared" si="95"/>
        <v>0.18876729559748426</v>
      </c>
      <c r="C6095">
        <v>1.1224E-4</v>
      </c>
      <c r="E6095">
        <v>0.18876729559748426</v>
      </c>
      <c r="F6095">
        <v>0.17267295599999999</v>
      </c>
      <c r="G6095">
        <v>0.17685849056603772</v>
      </c>
    </row>
    <row r="6096" spans="1:7" x14ac:dyDescent="0.25">
      <c r="A6096">
        <v>6087</v>
      </c>
      <c r="B6096" s="21">
        <f t="shared" si="95"/>
        <v>0.31246540880503143</v>
      </c>
      <c r="C6096">
        <v>1.1793799999999999E-4</v>
      </c>
      <c r="E6096">
        <v>0.31246540880503143</v>
      </c>
      <c r="F6096">
        <v>0.23918238999999999</v>
      </c>
      <c r="G6096">
        <v>0.36952830188679242</v>
      </c>
    </row>
    <row r="6097" spans="1:7" x14ac:dyDescent="0.25">
      <c r="A6097">
        <v>6088</v>
      </c>
      <c r="B6097" s="21">
        <f t="shared" si="95"/>
        <v>0.17696855345911949</v>
      </c>
      <c r="C6097">
        <v>1.268761E-4</v>
      </c>
      <c r="E6097">
        <v>0.17696855345911949</v>
      </c>
      <c r="F6097">
        <v>0.16533018899999999</v>
      </c>
      <c r="G6097">
        <v>0.22325157232704404</v>
      </c>
    </row>
    <row r="6098" spans="1:7" x14ac:dyDescent="0.25">
      <c r="A6098">
        <v>6089</v>
      </c>
      <c r="B6098" s="21">
        <f t="shared" si="95"/>
        <v>8.0364779874213838E-2</v>
      </c>
      <c r="C6098">
        <v>1.3340840000000001E-4</v>
      </c>
      <c r="E6098">
        <v>8.0364779874213838E-2</v>
      </c>
      <c r="F6098">
        <v>8.9083333000000001E-2</v>
      </c>
      <c r="G6098">
        <v>0.11978616352201259</v>
      </c>
    </row>
    <row r="6099" spans="1:7" x14ac:dyDescent="0.25">
      <c r="A6099">
        <v>6090</v>
      </c>
      <c r="B6099" s="21">
        <f t="shared" si="95"/>
        <v>9.1968553459119493E-4</v>
      </c>
      <c r="C6099">
        <v>1.4168589999999999E-4</v>
      </c>
      <c r="E6099">
        <v>9.1968553459119493E-4</v>
      </c>
      <c r="F6099">
        <v>1.1196540000000001E-3</v>
      </c>
      <c r="G6099">
        <v>0</v>
      </c>
    </row>
    <row r="6100" spans="1:7" x14ac:dyDescent="0.25">
      <c r="A6100">
        <v>6091</v>
      </c>
      <c r="B6100" s="21">
        <f t="shared" si="95"/>
        <v>0</v>
      </c>
      <c r="C6100">
        <v>1.596061E-4</v>
      </c>
      <c r="E6100">
        <v>0</v>
      </c>
      <c r="F6100">
        <v>0</v>
      </c>
      <c r="G6100">
        <v>0</v>
      </c>
    </row>
    <row r="6101" spans="1:7" x14ac:dyDescent="0.25">
      <c r="A6101">
        <v>6092</v>
      </c>
      <c r="B6101" s="21">
        <f t="shared" si="95"/>
        <v>0</v>
      </c>
      <c r="C6101">
        <v>1.5441170000000002E-4</v>
      </c>
      <c r="E6101">
        <v>0</v>
      </c>
      <c r="F6101">
        <v>0</v>
      </c>
      <c r="G6101">
        <v>0</v>
      </c>
    </row>
    <row r="6102" spans="1:7" x14ac:dyDescent="0.25">
      <c r="A6102">
        <v>6093</v>
      </c>
      <c r="B6102" s="21">
        <f t="shared" si="95"/>
        <v>0</v>
      </c>
      <c r="C6102">
        <v>1.3738310000000002E-4</v>
      </c>
      <c r="E6102">
        <v>0</v>
      </c>
      <c r="F6102">
        <v>0</v>
      </c>
      <c r="G6102">
        <v>0</v>
      </c>
    </row>
    <row r="6103" spans="1:7" x14ac:dyDescent="0.25">
      <c r="A6103">
        <v>6094</v>
      </c>
      <c r="B6103" s="21">
        <f t="shared" si="95"/>
        <v>0</v>
      </c>
      <c r="C6103">
        <v>1.1252400000000001E-4</v>
      </c>
      <c r="E6103">
        <v>0</v>
      </c>
      <c r="F6103">
        <v>0</v>
      </c>
      <c r="G6103">
        <v>0</v>
      </c>
    </row>
    <row r="6104" spans="1:7" x14ac:dyDescent="0.25">
      <c r="A6104">
        <v>6095</v>
      </c>
      <c r="B6104" s="21">
        <f t="shared" si="95"/>
        <v>0</v>
      </c>
      <c r="C6104">
        <v>9.3834500000000004E-5</v>
      </c>
      <c r="E6104">
        <v>0</v>
      </c>
      <c r="F6104">
        <v>0</v>
      </c>
      <c r="G6104">
        <v>0</v>
      </c>
    </row>
    <row r="6105" spans="1:7" x14ac:dyDescent="0.25">
      <c r="A6105">
        <v>6096</v>
      </c>
      <c r="B6105" s="21">
        <f t="shared" si="95"/>
        <v>0</v>
      </c>
      <c r="C6105">
        <v>7.3087E-5</v>
      </c>
      <c r="E6105">
        <v>0</v>
      </c>
      <c r="F6105">
        <v>0</v>
      </c>
      <c r="G6105">
        <v>0</v>
      </c>
    </row>
    <row r="6106" spans="1:7" x14ac:dyDescent="0.25">
      <c r="A6106">
        <v>6097</v>
      </c>
      <c r="B6106" s="21">
        <f t="shared" si="95"/>
        <v>0</v>
      </c>
      <c r="C6106">
        <v>6.2031099999999996E-5</v>
      </c>
      <c r="E6106">
        <v>0</v>
      </c>
      <c r="F6106">
        <v>0</v>
      </c>
      <c r="G6106">
        <v>0</v>
      </c>
    </row>
    <row r="6107" spans="1:7" x14ac:dyDescent="0.25">
      <c r="A6107">
        <v>6098</v>
      </c>
      <c r="B6107" s="21">
        <f t="shared" si="95"/>
        <v>0</v>
      </c>
      <c r="C6107">
        <v>5.7112599999999999E-5</v>
      </c>
      <c r="E6107">
        <v>0</v>
      </c>
      <c r="F6107">
        <v>0</v>
      </c>
      <c r="G6107">
        <v>0</v>
      </c>
    </row>
    <row r="6108" spans="1:7" x14ac:dyDescent="0.25">
      <c r="A6108">
        <v>6099</v>
      </c>
      <c r="B6108" s="21">
        <f t="shared" si="95"/>
        <v>0</v>
      </c>
      <c r="C6108">
        <v>5.6088399999999996E-5</v>
      </c>
      <c r="E6108">
        <v>0</v>
      </c>
      <c r="F6108">
        <v>0</v>
      </c>
      <c r="G6108">
        <v>0</v>
      </c>
    </row>
    <row r="6109" spans="1:7" x14ac:dyDescent="0.25">
      <c r="A6109">
        <v>6100</v>
      </c>
      <c r="B6109" s="21">
        <f t="shared" si="95"/>
        <v>0</v>
      </c>
      <c r="C6109">
        <v>5.91649E-5</v>
      </c>
      <c r="E6109">
        <v>0</v>
      </c>
      <c r="F6109">
        <v>0</v>
      </c>
      <c r="G6109">
        <v>0</v>
      </c>
    </row>
    <row r="6110" spans="1:7" x14ac:dyDescent="0.25">
      <c r="A6110">
        <v>6101</v>
      </c>
      <c r="B6110" s="21">
        <f t="shared" si="95"/>
        <v>0</v>
      </c>
      <c r="C6110">
        <v>6.8718099999999995E-5</v>
      </c>
      <c r="E6110">
        <v>0</v>
      </c>
      <c r="F6110">
        <v>0</v>
      </c>
      <c r="G6110">
        <v>0</v>
      </c>
    </row>
    <row r="6111" spans="1:7" x14ac:dyDescent="0.25">
      <c r="A6111">
        <v>6102</v>
      </c>
      <c r="B6111" s="21">
        <f t="shared" si="95"/>
        <v>1.1781446540880503E-3</v>
      </c>
      <c r="C6111">
        <v>8.2979599999999994E-5</v>
      </c>
      <c r="E6111">
        <v>1.1781446540880503E-3</v>
      </c>
      <c r="F6111">
        <v>2.1457550000000001E-3</v>
      </c>
      <c r="G6111">
        <v>0</v>
      </c>
    </row>
    <row r="6112" spans="1:7" x14ac:dyDescent="0.25">
      <c r="A6112">
        <v>6103</v>
      </c>
      <c r="B6112" s="21">
        <f t="shared" si="95"/>
        <v>9.7286163522012581E-2</v>
      </c>
      <c r="C6112">
        <v>1.015387E-4</v>
      </c>
      <c r="E6112">
        <v>9.7286163522012581E-2</v>
      </c>
      <c r="F6112">
        <v>0.118194969</v>
      </c>
      <c r="G6112">
        <v>0.20278616352201259</v>
      </c>
    </row>
    <row r="6113" spans="1:7" x14ac:dyDescent="0.25">
      <c r="A6113">
        <v>6104</v>
      </c>
      <c r="B6113" s="21">
        <f t="shared" si="95"/>
        <v>0.2812264150943396</v>
      </c>
      <c r="C6113">
        <v>1.19511E-4</v>
      </c>
      <c r="E6113">
        <v>0.2812264150943396</v>
      </c>
      <c r="F6113">
        <v>0.25238993700000001</v>
      </c>
      <c r="G6113">
        <v>0.47009433962264152</v>
      </c>
    </row>
    <row r="6114" spans="1:7" x14ac:dyDescent="0.25">
      <c r="A6114">
        <v>6105</v>
      </c>
      <c r="B6114" s="21">
        <f t="shared" si="95"/>
        <v>0.45550314465408803</v>
      </c>
      <c r="C6114">
        <v>1.314446E-4</v>
      </c>
      <c r="E6114">
        <v>0.45550314465408803</v>
      </c>
      <c r="F6114">
        <v>0.321084906</v>
      </c>
      <c r="G6114">
        <v>0.60672955974842768</v>
      </c>
    </row>
    <row r="6115" spans="1:7" x14ac:dyDescent="0.25">
      <c r="A6115">
        <v>6106</v>
      </c>
      <c r="B6115" s="21">
        <f t="shared" si="95"/>
        <v>0.48974842767295601</v>
      </c>
      <c r="C6115">
        <v>1.3608860000000002E-4</v>
      </c>
      <c r="E6115">
        <v>0.48974842767295601</v>
      </c>
      <c r="F6115">
        <v>0.33415094299999998</v>
      </c>
      <c r="G6115">
        <v>0.54795597484276726</v>
      </c>
    </row>
    <row r="6116" spans="1:7" x14ac:dyDescent="0.25">
      <c r="A6116">
        <v>6107</v>
      </c>
      <c r="B6116" s="21">
        <f t="shared" si="95"/>
        <v>0.67613207547169807</v>
      </c>
      <c r="C6116">
        <v>1.3669109999999999E-4</v>
      </c>
      <c r="E6116">
        <v>0.67613207547169807</v>
      </c>
      <c r="F6116">
        <v>0.42966981100000001</v>
      </c>
      <c r="G6116">
        <v>0.71301886792452829</v>
      </c>
    </row>
    <row r="6117" spans="1:7" x14ac:dyDescent="0.25">
      <c r="A6117">
        <v>6108</v>
      </c>
      <c r="B6117" s="21">
        <f t="shared" si="95"/>
        <v>0.34257861635220127</v>
      </c>
      <c r="C6117">
        <v>1.3842339999999999E-4</v>
      </c>
      <c r="E6117">
        <v>0.34257861635220127</v>
      </c>
      <c r="F6117">
        <v>0.27419811300000002</v>
      </c>
      <c r="G6117">
        <v>0.3352201257861635</v>
      </c>
    </row>
    <row r="6118" spans="1:7" x14ac:dyDescent="0.25">
      <c r="A6118">
        <v>6109</v>
      </c>
      <c r="B6118" s="21">
        <f t="shared" si="95"/>
        <v>0.41971698113207551</v>
      </c>
      <c r="C6118">
        <v>1.409029E-4</v>
      </c>
      <c r="E6118">
        <v>0.41971698113207551</v>
      </c>
      <c r="F6118">
        <v>0.31165094300000001</v>
      </c>
      <c r="G6118">
        <v>0.42528301886792458</v>
      </c>
    </row>
    <row r="6119" spans="1:7" x14ac:dyDescent="0.25">
      <c r="A6119">
        <v>6110</v>
      </c>
      <c r="B6119" s="21">
        <f t="shared" si="95"/>
        <v>6.7383647798742133E-2</v>
      </c>
      <c r="C6119">
        <v>1.3726059999999998E-4</v>
      </c>
      <c r="E6119">
        <v>6.7383647798742133E-2</v>
      </c>
      <c r="F6119">
        <v>6.6742138000000006E-2</v>
      </c>
      <c r="G6119">
        <v>5.8503144654088048E-2</v>
      </c>
    </row>
    <row r="6120" spans="1:7" x14ac:dyDescent="0.25">
      <c r="A6120">
        <v>6111</v>
      </c>
      <c r="B6120" s="21">
        <f t="shared" si="95"/>
        <v>0.13675786163522013</v>
      </c>
      <c r="C6120">
        <v>1.340937E-4</v>
      </c>
      <c r="E6120">
        <v>0.13675786163522013</v>
      </c>
      <c r="F6120">
        <v>0.12790880499999999</v>
      </c>
      <c r="G6120">
        <v>0.12487106918238992</v>
      </c>
    </row>
    <row r="6121" spans="1:7" x14ac:dyDescent="0.25">
      <c r="A6121">
        <v>6112</v>
      </c>
      <c r="B6121" s="21">
        <f t="shared" si="95"/>
        <v>7.2949685534591191E-2</v>
      </c>
      <c r="C6121">
        <v>1.3404669999999999E-4</v>
      </c>
      <c r="E6121">
        <v>7.2949685534591191E-2</v>
      </c>
      <c r="F6121">
        <v>7.1737420999999996E-2</v>
      </c>
      <c r="G6121">
        <v>6.1050314465408803E-2</v>
      </c>
    </row>
    <row r="6122" spans="1:7" x14ac:dyDescent="0.25">
      <c r="A6122">
        <v>6113</v>
      </c>
      <c r="B6122" s="21">
        <f t="shared" si="95"/>
        <v>1.980251572327044E-2</v>
      </c>
      <c r="C6122">
        <v>1.3673210000000001E-4</v>
      </c>
      <c r="E6122">
        <v>1.980251572327044E-2</v>
      </c>
      <c r="F6122">
        <v>1.9734277000000001E-2</v>
      </c>
      <c r="G6122">
        <v>8.2015723270440245E-3</v>
      </c>
    </row>
    <row r="6123" spans="1:7" x14ac:dyDescent="0.25">
      <c r="A6123">
        <v>6114</v>
      </c>
      <c r="B6123" s="21">
        <f t="shared" si="95"/>
        <v>0</v>
      </c>
      <c r="C6123">
        <v>1.4733230000000001E-4</v>
      </c>
      <c r="E6123">
        <v>0</v>
      </c>
      <c r="F6123">
        <v>0</v>
      </c>
      <c r="G6123">
        <v>0</v>
      </c>
    </row>
    <row r="6124" spans="1:7" x14ac:dyDescent="0.25">
      <c r="A6124">
        <v>6115</v>
      </c>
      <c r="B6124" s="21">
        <f t="shared" si="95"/>
        <v>0</v>
      </c>
      <c r="C6124">
        <v>1.6312160000000003E-4</v>
      </c>
      <c r="E6124">
        <v>0</v>
      </c>
      <c r="F6124">
        <v>0</v>
      </c>
      <c r="G6124">
        <v>0</v>
      </c>
    </row>
    <row r="6125" spans="1:7" x14ac:dyDescent="0.25">
      <c r="A6125">
        <v>6116</v>
      </c>
      <c r="B6125" s="21">
        <f t="shared" si="95"/>
        <v>0</v>
      </c>
      <c r="C6125">
        <v>1.5776620000000001E-4</v>
      </c>
      <c r="E6125">
        <v>0</v>
      </c>
      <c r="F6125">
        <v>0</v>
      </c>
      <c r="G6125">
        <v>0</v>
      </c>
    </row>
    <row r="6126" spans="1:7" x14ac:dyDescent="0.25">
      <c r="A6126">
        <v>6117</v>
      </c>
      <c r="B6126" s="21">
        <f t="shared" si="95"/>
        <v>0</v>
      </c>
      <c r="C6126">
        <v>1.395778E-4</v>
      </c>
      <c r="E6126">
        <v>0</v>
      </c>
      <c r="F6126">
        <v>0</v>
      </c>
      <c r="G6126">
        <v>0</v>
      </c>
    </row>
    <row r="6127" spans="1:7" x14ac:dyDescent="0.25">
      <c r="A6127">
        <v>6118</v>
      </c>
      <c r="B6127" s="21">
        <f t="shared" si="95"/>
        <v>0</v>
      </c>
      <c r="C6127">
        <v>1.1755110000000001E-4</v>
      </c>
      <c r="E6127">
        <v>0</v>
      </c>
      <c r="F6127">
        <v>0</v>
      </c>
      <c r="G6127">
        <v>0</v>
      </c>
    </row>
    <row r="6128" spans="1:7" x14ac:dyDescent="0.25">
      <c r="A6128">
        <v>6119</v>
      </c>
      <c r="B6128" s="21">
        <f t="shared" si="95"/>
        <v>0</v>
      </c>
      <c r="C6128">
        <v>9.4805900000000007E-5</v>
      </c>
      <c r="E6128">
        <v>0</v>
      </c>
      <c r="F6128">
        <v>0</v>
      </c>
      <c r="G6128">
        <v>0</v>
      </c>
    </row>
    <row r="6129" spans="1:7" x14ac:dyDescent="0.25">
      <c r="A6129">
        <v>6120</v>
      </c>
      <c r="B6129" s="21">
        <f t="shared" si="95"/>
        <v>0</v>
      </c>
      <c r="C6129">
        <v>7.9021699999999996E-5</v>
      </c>
      <c r="E6129">
        <v>0</v>
      </c>
      <c r="F6129">
        <v>0</v>
      </c>
      <c r="G6129">
        <v>0</v>
      </c>
    </row>
    <row r="6130" spans="1:7" x14ac:dyDescent="0.25">
      <c r="A6130">
        <v>6121</v>
      </c>
      <c r="B6130" s="21">
        <f t="shared" si="95"/>
        <v>0</v>
      </c>
      <c r="C6130">
        <v>6.6755799999999995E-5</v>
      </c>
      <c r="E6130">
        <v>0</v>
      </c>
      <c r="F6130">
        <v>0</v>
      </c>
      <c r="G6130">
        <v>0</v>
      </c>
    </row>
    <row r="6131" spans="1:7" x14ac:dyDescent="0.25">
      <c r="A6131">
        <v>6122</v>
      </c>
      <c r="B6131" s="21">
        <f t="shared" si="95"/>
        <v>0</v>
      </c>
      <c r="C6131">
        <v>6.0517299999999997E-5</v>
      </c>
      <c r="E6131">
        <v>0</v>
      </c>
      <c r="F6131">
        <v>0</v>
      </c>
      <c r="G6131">
        <v>0</v>
      </c>
    </row>
    <row r="6132" spans="1:7" x14ac:dyDescent="0.25">
      <c r="A6132">
        <v>6123</v>
      </c>
      <c r="B6132" s="21">
        <f t="shared" si="95"/>
        <v>0</v>
      </c>
      <c r="C6132">
        <v>5.81851E-5</v>
      </c>
      <c r="E6132">
        <v>0</v>
      </c>
      <c r="F6132">
        <v>0</v>
      </c>
      <c r="G6132">
        <v>0</v>
      </c>
    </row>
    <row r="6133" spans="1:7" x14ac:dyDescent="0.25">
      <c r="A6133">
        <v>6124</v>
      </c>
      <c r="B6133" s="21">
        <f t="shared" si="95"/>
        <v>0</v>
      </c>
      <c r="C6133">
        <v>5.9303199999999998E-5</v>
      </c>
      <c r="E6133">
        <v>0</v>
      </c>
      <c r="F6133">
        <v>0</v>
      </c>
      <c r="G6133">
        <v>0</v>
      </c>
    </row>
    <row r="6134" spans="1:7" x14ac:dyDescent="0.25">
      <c r="A6134">
        <v>6125</v>
      </c>
      <c r="B6134" s="21">
        <f t="shared" si="95"/>
        <v>0</v>
      </c>
      <c r="C6134">
        <v>6.6168700000000002E-5</v>
      </c>
      <c r="E6134">
        <v>0</v>
      </c>
      <c r="F6134">
        <v>0</v>
      </c>
      <c r="G6134">
        <v>0</v>
      </c>
    </row>
    <row r="6135" spans="1:7" x14ac:dyDescent="0.25">
      <c r="A6135">
        <v>6126</v>
      </c>
      <c r="B6135" s="21">
        <f t="shared" si="95"/>
        <v>3.5839622641509433E-4</v>
      </c>
      <c r="C6135">
        <v>7.9225000000000001E-5</v>
      </c>
      <c r="E6135">
        <v>3.5839622641509433E-4</v>
      </c>
      <c r="F6135">
        <v>1.0676570000000001E-3</v>
      </c>
      <c r="G6135">
        <v>0</v>
      </c>
    </row>
    <row r="6136" spans="1:7" x14ac:dyDescent="0.25">
      <c r="A6136">
        <v>6127</v>
      </c>
      <c r="B6136" s="21">
        <f t="shared" si="95"/>
        <v>8.8176100628930804E-2</v>
      </c>
      <c r="C6136">
        <v>9.7538000000000014E-5</v>
      </c>
      <c r="E6136">
        <v>8.8176100628930804E-2</v>
      </c>
      <c r="F6136">
        <v>0.10402987399999999</v>
      </c>
      <c r="G6136">
        <v>0.1649308176100629</v>
      </c>
    </row>
    <row r="6137" spans="1:7" x14ac:dyDescent="0.25">
      <c r="A6137">
        <v>6128</v>
      </c>
      <c r="B6137" s="21">
        <f t="shared" si="95"/>
        <v>0.25858805031446541</v>
      </c>
      <c r="C6137">
        <v>1.1708939999999999E-4</v>
      </c>
      <c r="E6137">
        <v>0.25858805031446541</v>
      </c>
      <c r="F6137">
        <v>0.23437106899999999</v>
      </c>
      <c r="G6137">
        <v>0.41902515723270439</v>
      </c>
    </row>
    <row r="6138" spans="1:7" x14ac:dyDescent="0.25">
      <c r="A6138">
        <v>6129</v>
      </c>
      <c r="B6138" s="21">
        <f t="shared" si="95"/>
        <v>0.51544025157232698</v>
      </c>
      <c r="C6138">
        <v>1.334494E-4</v>
      </c>
      <c r="E6138">
        <v>0.51544025157232698</v>
      </c>
      <c r="F6138">
        <v>0.34367924500000002</v>
      </c>
      <c r="G6138">
        <v>0.70066037735849052</v>
      </c>
    </row>
    <row r="6139" spans="1:7" x14ac:dyDescent="0.25">
      <c r="A6139">
        <v>6130</v>
      </c>
      <c r="B6139" s="21">
        <f t="shared" si="95"/>
        <v>0.54798742138364775</v>
      </c>
      <c r="C6139">
        <v>1.385116E-4</v>
      </c>
      <c r="E6139">
        <v>0.54798742138364775</v>
      </c>
      <c r="F6139">
        <v>0.35578616400000002</v>
      </c>
      <c r="G6139">
        <v>0.62440251572327043</v>
      </c>
    </row>
    <row r="6140" spans="1:7" x14ac:dyDescent="0.25">
      <c r="A6140">
        <v>6131</v>
      </c>
      <c r="B6140" s="21">
        <f t="shared" si="95"/>
        <v>0.30726729559748428</v>
      </c>
      <c r="C6140">
        <v>1.369903E-4</v>
      </c>
      <c r="E6140">
        <v>0.30726729559748428</v>
      </c>
      <c r="F6140">
        <v>0.25014150899999998</v>
      </c>
      <c r="G6140">
        <v>0.30227044025157235</v>
      </c>
    </row>
    <row r="6141" spans="1:7" x14ac:dyDescent="0.25">
      <c r="A6141">
        <v>6132</v>
      </c>
      <c r="B6141" s="21">
        <f t="shared" si="95"/>
        <v>0.34783018867924526</v>
      </c>
      <c r="C6141">
        <v>1.3568670000000001E-4</v>
      </c>
      <c r="E6141">
        <v>0.34783018867924526</v>
      </c>
      <c r="F6141">
        <v>0.27691823900000001</v>
      </c>
      <c r="G6141">
        <v>0.34040880503144655</v>
      </c>
    </row>
    <row r="6142" spans="1:7" x14ac:dyDescent="0.25">
      <c r="A6142">
        <v>6133</v>
      </c>
      <c r="B6142" s="21">
        <f t="shared" si="95"/>
        <v>0.28688679245283016</v>
      </c>
      <c r="C6142">
        <v>1.314784E-4</v>
      </c>
      <c r="E6142">
        <v>0.28688679245283016</v>
      </c>
      <c r="F6142">
        <v>0.236745283</v>
      </c>
      <c r="G6142">
        <v>0.28056918238993711</v>
      </c>
    </row>
    <row r="6143" spans="1:7" x14ac:dyDescent="0.25">
      <c r="A6143">
        <v>6134</v>
      </c>
      <c r="B6143" s="21">
        <f t="shared" si="95"/>
        <v>0.25684276729559746</v>
      </c>
      <c r="C6143">
        <v>1.2075250000000001E-4</v>
      </c>
      <c r="E6143">
        <v>0.25684276729559746</v>
      </c>
      <c r="F6143">
        <v>0.21342767300000001</v>
      </c>
      <c r="G6143">
        <v>0.25761949685534591</v>
      </c>
    </row>
    <row r="6144" spans="1:7" x14ac:dyDescent="0.25">
      <c r="A6144">
        <v>6135</v>
      </c>
      <c r="B6144" s="21">
        <f t="shared" si="95"/>
        <v>0.30733018867924528</v>
      </c>
      <c r="C6144">
        <v>1.160331E-4</v>
      </c>
      <c r="E6144">
        <v>0.30733018867924528</v>
      </c>
      <c r="F6144">
        <v>0.242940252</v>
      </c>
      <c r="G6144">
        <v>0.36468553459119496</v>
      </c>
    </row>
    <row r="6145" spans="1:7" x14ac:dyDescent="0.25">
      <c r="A6145">
        <v>6136</v>
      </c>
      <c r="B6145" s="21">
        <f t="shared" si="95"/>
        <v>5.6433962264150948E-2</v>
      </c>
      <c r="C6145">
        <v>1.145185E-4</v>
      </c>
      <c r="E6145">
        <v>5.6433962264150948E-2</v>
      </c>
      <c r="F6145">
        <v>5.5959119000000002E-2</v>
      </c>
      <c r="G6145">
        <v>4.3943396226415098E-2</v>
      </c>
    </row>
    <row r="6146" spans="1:7" x14ac:dyDescent="0.25">
      <c r="A6146">
        <v>6137</v>
      </c>
      <c r="B6146" s="21">
        <f t="shared" si="95"/>
        <v>3.2569182389937106E-2</v>
      </c>
      <c r="C6146">
        <v>1.189724E-4</v>
      </c>
      <c r="E6146">
        <v>3.2569182389937106E-2</v>
      </c>
      <c r="F6146">
        <v>3.3166666999999997E-2</v>
      </c>
      <c r="G6146">
        <v>2.2540880503144657E-2</v>
      </c>
    </row>
    <row r="6147" spans="1:7" x14ac:dyDescent="0.25">
      <c r="A6147">
        <v>6138</v>
      </c>
      <c r="B6147" s="21">
        <f t="shared" si="95"/>
        <v>0</v>
      </c>
      <c r="C6147">
        <v>1.3443679999999999E-4</v>
      </c>
      <c r="E6147">
        <v>0</v>
      </c>
      <c r="F6147">
        <v>0</v>
      </c>
      <c r="G6147">
        <v>0</v>
      </c>
    </row>
    <row r="6148" spans="1:7" x14ac:dyDescent="0.25">
      <c r="A6148">
        <v>6139</v>
      </c>
      <c r="B6148" s="21">
        <f t="shared" si="95"/>
        <v>0</v>
      </c>
      <c r="C6148">
        <v>1.5582359999999999E-4</v>
      </c>
      <c r="E6148">
        <v>0</v>
      </c>
      <c r="F6148">
        <v>0</v>
      </c>
      <c r="G6148">
        <v>0</v>
      </c>
    </row>
    <row r="6149" spans="1:7" x14ac:dyDescent="0.25">
      <c r="A6149">
        <v>6140</v>
      </c>
      <c r="B6149" s="21">
        <f t="shared" si="95"/>
        <v>0</v>
      </c>
      <c r="C6149">
        <v>1.5424500000000001E-4</v>
      </c>
      <c r="E6149">
        <v>0</v>
      </c>
      <c r="F6149">
        <v>0</v>
      </c>
      <c r="G6149">
        <v>0</v>
      </c>
    </row>
    <row r="6150" spans="1:7" x14ac:dyDescent="0.25">
      <c r="A6150">
        <v>6141</v>
      </c>
      <c r="B6150" s="21">
        <f t="shared" ref="B6150:B6213" si="96">IF(rodzaj=$E$6,E6150,IF(rodzaj=$F$6,F6150,G6150))</f>
        <v>0</v>
      </c>
      <c r="C6150">
        <v>1.352638E-4</v>
      </c>
      <c r="E6150">
        <v>0</v>
      </c>
      <c r="F6150">
        <v>0</v>
      </c>
      <c r="G6150">
        <v>0</v>
      </c>
    </row>
    <row r="6151" spans="1:7" x14ac:dyDescent="0.25">
      <c r="A6151">
        <v>6142</v>
      </c>
      <c r="B6151" s="21">
        <f t="shared" si="96"/>
        <v>0</v>
      </c>
      <c r="C6151">
        <v>1.0656310000000001E-4</v>
      </c>
      <c r="E6151">
        <v>0</v>
      </c>
      <c r="F6151">
        <v>0</v>
      </c>
      <c r="G6151">
        <v>0</v>
      </c>
    </row>
    <row r="6152" spans="1:7" x14ac:dyDescent="0.25">
      <c r="A6152">
        <v>6143</v>
      </c>
      <c r="B6152" s="21">
        <f t="shared" si="96"/>
        <v>0</v>
      </c>
      <c r="C6152">
        <v>8.2453099999999998E-5</v>
      </c>
      <c r="E6152">
        <v>0</v>
      </c>
      <c r="F6152">
        <v>0</v>
      </c>
      <c r="G6152">
        <v>0</v>
      </c>
    </row>
    <row r="6153" spans="1:7" x14ac:dyDescent="0.25">
      <c r="A6153">
        <v>6144</v>
      </c>
      <c r="B6153" s="21">
        <f t="shared" si="96"/>
        <v>0</v>
      </c>
      <c r="C6153">
        <v>7.0565600000000001E-5</v>
      </c>
      <c r="E6153">
        <v>0</v>
      </c>
      <c r="F6153">
        <v>0</v>
      </c>
      <c r="G6153">
        <v>0</v>
      </c>
    </row>
    <row r="6154" spans="1:7" x14ac:dyDescent="0.25">
      <c r="A6154">
        <v>6145</v>
      </c>
      <c r="B6154" s="21">
        <f t="shared" si="96"/>
        <v>0</v>
      </c>
      <c r="C6154">
        <v>5.9039499999999996E-5</v>
      </c>
      <c r="E6154">
        <v>0</v>
      </c>
      <c r="F6154">
        <v>0</v>
      </c>
      <c r="G6154">
        <v>0</v>
      </c>
    </row>
    <row r="6155" spans="1:7" x14ac:dyDescent="0.25">
      <c r="A6155">
        <v>6146</v>
      </c>
      <c r="B6155" s="21">
        <f t="shared" si="96"/>
        <v>0</v>
      </c>
      <c r="C6155">
        <v>5.61117E-5</v>
      </c>
      <c r="E6155">
        <v>0</v>
      </c>
      <c r="F6155">
        <v>0</v>
      </c>
      <c r="G6155">
        <v>0</v>
      </c>
    </row>
    <row r="6156" spans="1:7" x14ac:dyDescent="0.25">
      <c r="A6156">
        <v>6147</v>
      </c>
      <c r="B6156" s="21">
        <f t="shared" si="96"/>
        <v>0</v>
      </c>
      <c r="C6156">
        <v>5.5418799999999999E-5</v>
      </c>
      <c r="E6156">
        <v>0</v>
      </c>
      <c r="F6156">
        <v>0</v>
      </c>
      <c r="G6156">
        <v>0</v>
      </c>
    </row>
    <row r="6157" spans="1:7" x14ac:dyDescent="0.25">
      <c r="A6157">
        <v>6148</v>
      </c>
      <c r="B6157" s="21">
        <f t="shared" si="96"/>
        <v>0</v>
      </c>
      <c r="C6157">
        <v>6.2795699999999992E-5</v>
      </c>
      <c r="E6157">
        <v>0</v>
      </c>
      <c r="F6157">
        <v>0</v>
      </c>
      <c r="G6157">
        <v>0</v>
      </c>
    </row>
    <row r="6158" spans="1:7" x14ac:dyDescent="0.25">
      <c r="A6158">
        <v>6149</v>
      </c>
      <c r="B6158" s="21">
        <f t="shared" si="96"/>
        <v>0</v>
      </c>
      <c r="C6158">
        <v>7.7905999999999996E-5</v>
      </c>
      <c r="E6158">
        <v>0</v>
      </c>
      <c r="F6158">
        <v>0</v>
      </c>
      <c r="G6158">
        <v>0</v>
      </c>
    </row>
    <row r="6159" spans="1:7" x14ac:dyDescent="0.25">
      <c r="A6159">
        <v>6150</v>
      </c>
      <c r="B6159" s="21">
        <f t="shared" si="96"/>
        <v>2.9917295597484276E-3</v>
      </c>
      <c r="C6159">
        <v>1.042119E-4</v>
      </c>
      <c r="E6159">
        <v>2.9917295597484276E-3</v>
      </c>
      <c r="F6159">
        <v>6.8015719999999997E-3</v>
      </c>
      <c r="G6159">
        <v>1.0051257861635221E-2</v>
      </c>
    </row>
    <row r="6160" spans="1:7" x14ac:dyDescent="0.25">
      <c r="A6160">
        <v>6151</v>
      </c>
      <c r="B6160" s="21">
        <f t="shared" si="96"/>
        <v>0.12089308176100629</v>
      </c>
      <c r="C6160">
        <v>1.184186E-4</v>
      </c>
      <c r="E6160">
        <v>0.12089308176100629</v>
      </c>
      <c r="F6160">
        <v>0.15549371100000001</v>
      </c>
      <c r="G6160">
        <v>0.31581761006289305</v>
      </c>
    </row>
    <row r="6161" spans="1:7" x14ac:dyDescent="0.25">
      <c r="A6161">
        <v>6152</v>
      </c>
      <c r="B6161" s="21">
        <f t="shared" si="96"/>
        <v>0.33971698113207544</v>
      </c>
      <c r="C6161">
        <v>1.1999580000000001E-4</v>
      </c>
      <c r="E6161">
        <v>0.33971698113207544</v>
      </c>
      <c r="F6161">
        <v>0.29402515699999998</v>
      </c>
      <c r="G6161">
        <v>0.61449685534591192</v>
      </c>
    </row>
    <row r="6162" spans="1:7" x14ac:dyDescent="0.25">
      <c r="A6162">
        <v>6153</v>
      </c>
      <c r="B6162" s="21">
        <f t="shared" si="96"/>
        <v>0.5507232704402516</v>
      </c>
      <c r="C6162">
        <v>1.2341509999999999E-4</v>
      </c>
      <c r="E6162">
        <v>0.5507232704402516</v>
      </c>
      <c r="F6162">
        <v>0.35611635200000002</v>
      </c>
      <c r="G6162">
        <v>0.75588050314465405</v>
      </c>
    </row>
    <row r="6163" spans="1:7" x14ac:dyDescent="0.25">
      <c r="A6163">
        <v>6154</v>
      </c>
      <c r="B6163" s="21">
        <f t="shared" si="96"/>
        <v>0.70238993710691822</v>
      </c>
      <c r="C6163">
        <v>1.1801010000000001E-4</v>
      </c>
      <c r="E6163">
        <v>0.70238993710691822</v>
      </c>
      <c r="F6163">
        <v>0.414575472</v>
      </c>
      <c r="G6163">
        <v>0.81408805031446552</v>
      </c>
    </row>
    <row r="6164" spans="1:7" x14ac:dyDescent="0.25">
      <c r="A6164">
        <v>6155</v>
      </c>
      <c r="B6164" s="21">
        <f t="shared" si="96"/>
        <v>0.54839622641509433</v>
      </c>
      <c r="C6164">
        <v>1.147431E-4</v>
      </c>
      <c r="E6164">
        <v>0.54839622641509433</v>
      </c>
      <c r="F6164">
        <v>0.37011006299999999</v>
      </c>
      <c r="G6164">
        <v>0.57106918238993709</v>
      </c>
    </row>
    <row r="6165" spans="1:7" x14ac:dyDescent="0.25">
      <c r="A6165">
        <v>6156</v>
      </c>
      <c r="B6165" s="21">
        <f t="shared" si="96"/>
        <v>0.54559748427672961</v>
      </c>
      <c r="C6165">
        <v>1.1144320000000001E-4</v>
      </c>
      <c r="E6165">
        <v>0.54559748427672961</v>
      </c>
      <c r="F6165">
        <v>0.37245283000000001</v>
      </c>
      <c r="G6165">
        <v>0.55386792452830191</v>
      </c>
    </row>
    <row r="6166" spans="1:7" x14ac:dyDescent="0.25">
      <c r="A6166">
        <v>6157</v>
      </c>
      <c r="B6166" s="21">
        <f t="shared" si="96"/>
        <v>0.4780503144654088</v>
      </c>
      <c r="C6166">
        <v>1.1314829999999999E-4</v>
      </c>
      <c r="E6166">
        <v>0.4780503144654088</v>
      </c>
      <c r="F6166">
        <v>0.33918239</v>
      </c>
      <c r="G6166">
        <v>0.48943396226415098</v>
      </c>
    </row>
    <row r="6167" spans="1:7" x14ac:dyDescent="0.25">
      <c r="A6167">
        <v>6158</v>
      </c>
      <c r="B6167" s="21">
        <f t="shared" si="96"/>
        <v>0.59110062893081761</v>
      </c>
      <c r="C6167">
        <v>1.124963E-4</v>
      </c>
      <c r="E6167">
        <v>0.59110062893081761</v>
      </c>
      <c r="F6167">
        <v>0.36968553500000001</v>
      </c>
      <c r="G6167">
        <v>0.67396226415094329</v>
      </c>
    </row>
    <row r="6168" spans="1:7" x14ac:dyDescent="0.25">
      <c r="A6168">
        <v>6159</v>
      </c>
      <c r="B6168" s="21">
        <f t="shared" si="96"/>
        <v>0.54188679245283022</v>
      </c>
      <c r="C6168">
        <v>1.181558E-4</v>
      </c>
      <c r="E6168">
        <v>0.54188679245283022</v>
      </c>
      <c r="F6168">
        <v>0.34638364799999999</v>
      </c>
      <c r="G6168">
        <v>0.73188679245283017</v>
      </c>
    </row>
    <row r="6169" spans="1:7" x14ac:dyDescent="0.25">
      <c r="A6169">
        <v>6160</v>
      </c>
      <c r="B6169" s="21">
        <f t="shared" si="96"/>
        <v>0.27824528301886792</v>
      </c>
      <c r="C6169">
        <v>1.2323990000000001E-4</v>
      </c>
      <c r="E6169">
        <v>0.27824528301886792</v>
      </c>
      <c r="F6169">
        <v>0.24446540899999999</v>
      </c>
      <c r="G6169">
        <v>0.45562893081761008</v>
      </c>
    </row>
    <row r="6170" spans="1:7" x14ac:dyDescent="0.25">
      <c r="A6170">
        <v>6161</v>
      </c>
      <c r="B6170" s="21">
        <f t="shared" si="96"/>
        <v>0.11571383647798743</v>
      </c>
      <c r="C6170">
        <v>1.32075E-4</v>
      </c>
      <c r="E6170">
        <v>0.11571383647798743</v>
      </c>
      <c r="F6170">
        <v>0.14157547200000001</v>
      </c>
      <c r="G6170">
        <v>0.26922641509433964</v>
      </c>
    </row>
    <row r="6171" spans="1:7" x14ac:dyDescent="0.25">
      <c r="A6171">
        <v>6162</v>
      </c>
      <c r="B6171" s="21">
        <f t="shared" si="96"/>
        <v>3.6235849056603774E-3</v>
      </c>
      <c r="C6171">
        <v>1.5156080000000002E-4</v>
      </c>
      <c r="E6171">
        <v>3.6235849056603774E-3</v>
      </c>
      <c r="F6171">
        <v>7.1830189999999997E-3</v>
      </c>
      <c r="G6171">
        <v>9.7522012578616351E-3</v>
      </c>
    </row>
    <row r="6172" spans="1:7" x14ac:dyDescent="0.25">
      <c r="A6172">
        <v>6163</v>
      </c>
      <c r="B6172" s="21">
        <f t="shared" si="96"/>
        <v>0</v>
      </c>
      <c r="C6172">
        <v>1.723195E-4</v>
      </c>
      <c r="E6172">
        <v>0</v>
      </c>
      <c r="F6172">
        <v>0</v>
      </c>
      <c r="G6172">
        <v>0</v>
      </c>
    </row>
    <row r="6173" spans="1:7" x14ac:dyDescent="0.25">
      <c r="A6173">
        <v>6164</v>
      </c>
      <c r="B6173" s="21">
        <f t="shared" si="96"/>
        <v>0</v>
      </c>
      <c r="C6173">
        <v>1.6462079999999998E-4</v>
      </c>
      <c r="E6173">
        <v>0</v>
      </c>
      <c r="F6173">
        <v>0</v>
      </c>
      <c r="G6173">
        <v>0</v>
      </c>
    </row>
    <row r="6174" spans="1:7" x14ac:dyDescent="0.25">
      <c r="A6174">
        <v>6165</v>
      </c>
      <c r="B6174" s="21">
        <f t="shared" si="96"/>
        <v>0</v>
      </c>
      <c r="C6174">
        <v>1.4223E-4</v>
      </c>
      <c r="E6174">
        <v>0</v>
      </c>
      <c r="F6174">
        <v>0</v>
      </c>
      <c r="G6174">
        <v>0</v>
      </c>
    </row>
    <row r="6175" spans="1:7" x14ac:dyDescent="0.25">
      <c r="A6175">
        <v>6166</v>
      </c>
      <c r="B6175" s="21">
        <f t="shared" si="96"/>
        <v>0</v>
      </c>
      <c r="C6175">
        <v>1.143267E-4</v>
      </c>
      <c r="E6175">
        <v>0</v>
      </c>
      <c r="F6175">
        <v>0</v>
      </c>
      <c r="G6175">
        <v>0</v>
      </c>
    </row>
    <row r="6176" spans="1:7" x14ac:dyDescent="0.25">
      <c r="A6176">
        <v>6167</v>
      </c>
      <c r="B6176" s="21">
        <f t="shared" si="96"/>
        <v>0</v>
      </c>
      <c r="C6176">
        <v>8.52599E-5</v>
      </c>
      <c r="E6176">
        <v>0</v>
      </c>
      <c r="F6176">
        <v>0</v>
      </c>
      <c r="G6176">
        <v>0</v>
      </c>
    </row>
    <row r="6177" spans="1:7" x14ac:dyDescent="0.25">
      <c r="A6177">
        <v>6168</v>
      </c>
      <c r="B6177" s="21">
        <f t="shared" si="96"/>
        <v>0</v>
      </c>
      <c r="C6177">
        <v>6.71629E-5</v>
      </c>
      <c r="E6177">
        <v>0</v>
      </c>
      <c r="F6177">
        <v>0</v>
      </c>
      <c r="G6177">
        <v>0</v>
      </c>
    </row>
    <row r="6178" spans="1:7" x14ac:dyDescent="0.25">
      <c r="A6178">
        <v>6169</v>
      </c>
      <c r="B6178" s="21">
        <f t="shared" si="96"/>
        <v>0</v>
      </c>
      <c r="C6178">
        <v>5.8768200000000004E-5</v>
      </c>
      <c r="E6178">
        <v>0</v>
      </c>
      <c r="F6178">
        <v>0</v>
      </c>
      <c r="G6178">
        <v>0</v>
      </c>
    </row>
    <row r="6179" spans="1:7" x14ac:dyDescent="0.25">
      <c r="A6179">
        <v>6170</v>
      </c>
      <c r="B6179" s="21">
        <f t="shared" si="96"/>
        <v>0</v>
      </c>
      <c r="C6179">
        <v>5.6076199999999997E-5</v>
      </c>
      <c r="E6179">
        <v>0</v>
      </c>
      <c r="F6179">
        <v>0</v>
      </c>
      <c r="G6179">
        <v>0</v>
      </c>
    </row>
    <row r="6180" spans="1:7" x14ac:dyDescent="0.25">
      <c r="A6180">
        <v>6171</v>
      </c>
      <c r="B6180" s="21">
        <f t="shared" si="96"/>
        <v>0</v>
      </c>
      <c r="C6180">
        <v>5.5980000000000003E-5</v>
      </c>
      <c r="E6180">
        <v>0</v>
      </c>
      <c r="F6180">
        <v>0</v>
      </c>
      <c r="G6180">
        <v>0</v>
      </c>
    </row>
    <row r="6181" spans="1:7" x14ac:dyDescent="0.25">
      <c r="A6181">
        <v>6172</v>
      </c>
      <c r="B6181" s="21">
        <f t="shared" si="96"/>
        <v>0</v>
      </c>
      <c r="C6181">
        <v>6.2904200000000007E-5</v>
      </c>
      <c r="E6181">
        <v>0</v>
      </c>
      <c r="F6181">
        <v>0</v>
      </c>
      <c r="G6181">
        <v>0</v>
      </c>
    </row>
    <row r="6182" spans="1:7" x14ac:dyDescent="0.25">
      <c r="A6182">
        <v>6173</v>
      </c>
      <c r="B6182" s="21">
        <f t="shared" si="96"/>
        <v>0</v>
      </c>
      <c r="C6182">
        <v>7.9751200000000003E-5</v>
      </c>
      <c r="E6182">
        <v>0</v>
      </c>
      <c r="F6182">
        <v>0</v>
      </c>
      <c r="G6182">
        <v>0</v>
      </c>
    </row>
    <row r="6183" spans="1:7" x14ac:dyDescent="0.25">
      <c r="A6183">
        <v>6174</v>
      </c>
      <c r="B6183" s="21">
        <f t="shared" si="96"/>
        <v>0</v>
      </c>
      <c r="C6183">
        <v>1.053987E-4</v>
      </c>
      <c r="E6183">
        <v>0</v>
      </c>
      <c r="F6183">
        <v>0</v>
      </c>
      <c r="G6183">
        <v>0</v>
      </c>
    </row>
    <row r="6184" spans="1:7" x14ac:dyDescent="0.25">
      <c r="A6184">
        <v>6175</v>
      </c>
      <c r="B6184" s="21">
        <f t="shared" si="96"/>
        <v>2.5199056603773584E-2</v>
      </c>
      <c r="C6184">
        <v>1.206017E-4</v>
      </c>
      <c r="E6184">
        <v>2.5199056603773584E-2</v>
      </c>
      <c r="F6184">
        <v>2.5592766999999999E-2</v>
      </c>
      <c r="G6184">
        <v>1.5018238993710693E-2</v>
      </c>
    </row>
    <row r="6185" spans="1:7" x14ac:dyDescent="0.25">
      <c r="A6185">
        <v>6176</v>
      </c>
      <c r="B6185" s="21">
        <f t="shared" si="96"/>
        <v>5.2034591194968553E-2</v>
      </c>
      <c r="C6185">
        <v>1.202294E-4</v>
      </c>
      <c r="E6185">
        <v>5.2034591194968553E-2</v>
      </c>
      <c r="F6185">
        <v>5.1701258E-2</v>
      </c>
      <c r="G6185">
        <v>3.8949685534591195E-2</v>
      </c>
    </row>
    <row r="6186" spans="1:7" x14ac:dyDescent="0.25">
      <c r="A6186">
        <v>6177</v>
      </c>
      <c r="B6186" s="21">
        <f t="shared" si="96"/>
        <v>0.10100314465408805</v>
      </c>
      <c r="C6186">
        <v>1.2078909999999999E-4</v>
      </c>
      <c r="E6186">
        <v>0.10100314465408805</v>
      </c>
      <c r="F6186">
        <v>9.6808175999999996E-2</v>
      </c>
      <c r="G6186">
        <v>8.7518867924528301E-2</v>
      </c>
    </row>
    <row r="6187" spans="1:7" x14ac:dyDescent="0.25">
      <c r="A6187">
        <v>6178</v>
      </c>
      <c r="B6187" s="21">
        <f t="shared" si="96"/>
        <v>0.46625786163522015</v>
      </c>
      <c r="C6187">
        <v>1.1857340000000001E-4</v>
      </c>
      <c r="E6187">
        <v>0.46625786163522015</v>
      </c>
      <c r="F6187">
        <v>0.31792452799999998</v>
      </c>
      <c r="G6187">
        <v>0.52047169811320748</v>
      </c>
    </row>
    <row r="6188" spans="1:7" x14ac:dyDescent="0.25">
      <c r="A6188">
        <v>6179</v>
      </c>
      <c r="B6188" s="21">
        <f t="shared" si="96"/>
        <v>0.38996855345911946</v>
      </c>
      <c r="C6188">
        <v>1.1532610000000001E-4</v>
      </c>
      <c r="E6188">
        <v>0.38996855345911946</v>
      </c>
      <c r="F6188">
        <v>0.29147798699999999</v>
      </c>
      <c r="G6188">
        <v>0.39487421383647803</v>
      </c>
    </row>
    <row r="6189" spans="1:7" x14ac:dyDescent="0.25">
      <c r="A6189">
        <v>6180</v>
      </c>
      <c r="B6189" s="21">
        <f t="shared" si="96"/>
        <v>0.23932704402515723</v>
      </c>
      <c r="C6189">
        <v>1.1400719999999999E-4</v>
      </c>
      <c r="E6189">
        <v>0.23932704402515723</v>
      </c>
      <c r="F6189">
        <v>0.21253144700000001</v>
      </c>
      <c r="G6189">
        <v>0.22562578616352202</v>
      </c>
    </row>
    <row r="6190" spans="1:7" x14ac:dyDescent="0.25">
      <c r="A6190">
        <v>6181</v>
      </c>
      <c r="B6190" s="21">
        <f t="shared" si="96"/>
        <v>0.10131132075471698</v>
      </c>
      <c r="C6190">
        <v>1.137508E-4</v>
      </c>
      <c r="E6190">
        <v>0.10131132075471698</v>
      </c>
      <c r="F6190">
        <v>9.8124214000000001E-2</v>
      </c>
      <c r="G6190">
        <v>9.1522012578616363E-2</v>
      </c>
    </row>
    <row r="6191" spans="1:7" x14ac:dyDescent="0.25">
      <c r="A6191">
        <v>6182</v>
      </c>
      <c r="B6191" s="21">
        <f t="shared" si="96"/>
        <v>0.38383647798742138</v>
      </c>
      <c r="C6191">
        <v>1.162358E-4</v>
      </c>
      <c r="E6191">
        <v>0.38383647798742138</v>
      </c>
      <c r="F6191">
        <v>0.28066037700000002</v>
      </c>
      <c r="G6191">
        <v>0.4129559748427673</v>
      </c>
    </row>
    <row r="6192" spans="1:7" x14ac:dyDescent="0.25">
      <c r="A6192">
        <v>6183</v>
      </c>
      <c r="B6192" s="21">
        <f t="shared" si="96"/>
        <v>0.17250943396226417</v>
      </c>
      <c r="C6192">
        <v>1.2080169999999999E-4</v>
      </c>
      <c r="E6192">
        <v>0.17250943396226417</v>
      </c>
      <c r="F6192">
        <v>0.155042453</v>
      </c>
      <c r="G6192">
        <v>0.16672641509433964</v>
      </c>
    </row>
    <row r="6193" spans="1:7" x14ac:dyDescent="0.25">
      <c r="A6193">
        <v>6184</v>
      </c>
      <c r="B6193" s="21">
        <f t="shared" si="96"/>
        <v>5.7053459119496858E-2</v>
      </c>
      <c r="C6193">
        <v>1.2630200000000001E-4</v>
      </c>
      <c r="E6193">
        <v>5.7053459119496858E-2</v>
      </c>
      <c r="F6193">
        <v>5.6481132000000003E-2</v>
      </c>
      <c r="G6193">
        <v>4.4786163522012576E-2</v>
      </c>
    </row>
    <row r="6194" spans="1:7" x14ac:dyDescent="0.25">
      <c r="A6194">
        <v>6185</v>
      </c>
      <c r="B6194" s="21">
        <f t="shared" si="96"/>
        <v>9.6930817610062892E-2</v>
      </c>
      <c r="C6194">
        <v>1.352352E-4</v>
      </c>
      <c r="E6194">
        <v>9.6930817610062892E-2</v>
      </c>
      <c r="F6194">
        <v>0.11581761</v>
      </c>
      <c r="G6194">
        <v>0.20332075471698111</v>
      </c>
    </row>
    <row r="6195" spans="1:7" x14ac:dyDescent="0.25">
      <c r="A6195">
        <v>6186</v>
      </c>
      <c r="B6195" s="21">
        <f t="shared" si="96"/>
        <v>1.889308176100629E-3</v>
      </c>
      <c r="C6195">
        <v>1.5332059999999999E-4</v>
      </c>
      <c r="E6195">
        <v>1.889308176100629E-3</v>
      </c>
      <c r="F6195">
        <v>4.5948109999999999E-3</v>
      </c>
      <c r="G6195">
        <v>5.7094339622641502E-3</v>
      </c>
    </row>
    <row r="6196" spans="1:7" x14ac:dyDescent="0.25">
      <c r="A6196">
        <v>6187</v>
      </c>
      <c r="B6196" s="21">
        <f t="shared" si="96"/>
        <v>0</v>
      </c>
      <c r="C6196">
        <v>1.7240649999999998E-4</v>
      </c>
      <c r="E6196">
        <v>0</v>
      </c>
      <c r="F6196">
        <v>0</v>
      </c>
      <c r="G6196">
        <v>0</v>
      </c>
    </row>
    <row r="6197" spans="1:7" x14ac:dyDescent="0.25">
      <c r="A6197">
        <v>6188</v>
      </c>
      <c r="B6197" s="21">
        <f t="shared" si="96"/>
        <v>0</v>
      </c>
      <c r="C6197">
        <v>1.6472460000000001E-4</v>
      </c>
      <c r="E6197">
        <v>0</v>
      </c>
      <c r="F6197">
        <v>0</v>
      </c>
      <c r="G6197">
        <v>0</v>
      </c>
    </row>
    <row r="6198" spans="1:7" x14ac:dyDescent="0.25">
      <c r="A6198">
        <v>6189</v>
      </c>
      <c r="B6198" s="21">
        <f t="shared" si="96"/>
        <v>0</v>
      </c>
      <c r="C6198">
        <v>1.4281569999999999E-4</v>
      </c>
      <c r="E6198">
        <v>0</v>
      </c>
      <c r="F6198">
        <v>0</v>
      </c>
      <c r="G6198">
        <v>0</v>
      </c>
    </row>
    <row r="6199" spans="1:7" x14ac:dyDescent="0.25">
      <c r="A6199">
        <v>6190</v>
      </c>
      <c r="B6199" s="21">
        <f t="shared" si="96"/>
        <v>0</v>
      </c>
      <c r="C6199">
        <v>1.1316949999999999E-4</v>
      </c>
      <c r="E6199">
        <v>0</v>
      </c>
      <c r="F6199">
        <v>0</v>
      </c>
      <c r="G6199">
        <v>0</v>
      </c>
    </row>
    <row r="6200" spans="1:7" x14ac:dyDescent="0.25">
      <c r="A6200">
        <v>6191</v>
      </c>
      <c r="B6200" s="21">
        <f t="shared" si="96"/>
        <v>0</v>
      </c>
      <c r="C6200">
        <v>8.6810000000000004E-5</v>
      </c>
      <c r="E6200">
        <v>0</v>
      </c>
      <c r="F6200">
        <v>0</v>
      </c>
      <c r="G6200">
        <v>0</v>
      </c>
    </row>
    <row r="6201" spans="1:7" x14ac:dyDescent="0.25">
      <c r="A6201">
        <v>6192</v>
      </c>
      <c r="B6201" s="21">
        <f t="shared" si="96"/>
        <v>0</v>
      </c>
      <c r="C6201">
        <v>6.9092399999999996E-5</v>
      </c>
      <c r="E6201">
        <v>0</v>
      </c>
      <c r="F6201">
        <v>0</v>
      </c>
      <c r="G6201">
        <v>0</v>
      </c>
    </row>
    <row r="6202" spans="1:7" x14ac:dyDescent="0.25">
      <c r="A6202">
        <v>6193</v>
      </c>
      <c r="B6202" s="21">
        <f t="shared" si="96"/>
        <v>0</v>
      </c>
      <c r="C6202">
        <v>5.91864E-5</v>
      </c>
      <c r="E6202">
        <v>0</v>
      </c>
      <c r="F6202">
        <v>0</v>
      </c>
      <c r="G6202">
        <v>0</v>
      </c>
    </row>
    <row r="6203" spans="1:7" x14ac:dyDescent="0.25">
      <c r="A6203">
        <v>6194</v>
      </c>
      <c r="B6203" s="21">
        <f t="shared" si="96"/>
        <v>0</v>
      </c>
      <c r="C6203">
        <v>5.5893100000000002E-5</v>
      </c>
      <c r="E6203">
        <v>0</v>
      </c>
      <c r="F6203">
        <v>0</v>
      </c>
      <c r="G6203">
        <v>0</v>
      </c>
    </row>
    <row r="6204" spans="1:7" x14ac:dyDescent="0.25">
      <c r="A6204">
        <v>6195</v>
      </c>
      <c r="B6204" s="21">
        <f t="shared" si="96"/>
        <v>0</v>
      </c>
      <c r="C6204">
        <v>5.5792600000000005E-5</v>
      </c>
      <c r="E6204">
        <v>0</v>
      </c>
      <c r="F6204">
        <v>0</v>
      </c>
      <c r="G6204">
        <v>0</v>
      </c>
    </row>
    <row r="6205" spans="1:7" x14ac:dyDescent="0.25">
      <c r="A6205">
        <v>6196</v>
      </c>
      <c r="B6205" s="21">
        <f t="shared" si="96"/>
        <v>0</v>
      </c>
      <c r="C6205">
        <v>6.3948599999999993E-5</v>
      </c>
      <c r="E6205">
        <v>0</v>
      </c>
      <c r="F6205">
        <v>0</v>
      </c>
      <c r="G6205">
        <v>0</v>
      </c>
    </row>
    <row r="6206" spans="1:7" x14ac:dyDescent="0.25">
      <c r="A6206">
        <v>6197</v>
      </c>
      <c r="B6206" s="21">
        <f t="shared" si="96"/>
        <v>0</v>
      </c>
      <c r="C6206">
        <v>7.9402799999999998E-5</v>
      </c>
      <c r="E6206">
        <v>0</v>
      </c>
      <c r="F6206">
        <v>0</v>
      </c>
      <c r="G6206">
        <v>0</v>
      </c>
    </row>
    <row r="6207" spans="1:7" x14ac:dyDescent="0.25">
      <c r="A6207">
        <v>6198</v>
      </c>
      <c r="B6207" s="21">
        <f t="shared" si="96"/>
        <v>0</v>
      </c>
      <c r="C6207">
        <v>1.0564400000000001E-4</v>
      </c>
      <c r="E6207">
        <v>0</v>
      </c>
      <c r="F6207">
        <v>0</v>
      </c>
      <c r="G6207">
        <v>0</v>
      </c>
    </row>
    <row r="6208" spans="1:7" x14ac:dyDescent="0.25">
      <c r="A6208">
        <v>6199</v>
      </c>
      <c r="B6208" s="21">
        <f t="shared" si="96"/>
        <v>1.6419182389937108E-2</v>
      </c>
      <c r="C6208">
        <v>1.179705E-4</v>
      </c>
      <c r="E6208">
        <v>1.6419182389937108E-2</v>
      </c>
      <c r="F6208">
        <v>1.6342767000000001E-2</v>
      </c>
      <c r="G6208">
        <v>5.4204402515723267E-3</v>
      </c>
    </row>
    <row r="6209" spans="1:7" x14ac:dyDescent="0.25">
      <c r="A6209">
        <v>6200</v>
      </c>
      <c r="B6209" s="21">
        <f t="shared" si="96"/>
        <v>4.0842767295597486E-2</v>
      </c>
      <c r="C6209">
        <v>1.2079940000000001E-4</v>
      </c>
      <c r="E6209">
        <v>4.0842767295597486E-2</v>
      </c>
      <c r="F6209">
        <v>4.0814465000000001E-2</v>
      </c>
      <c r="G6209">
        <v>2.7266666666666665E-2</v>
      </c>
    </row>
    <row r="6210" spans="1:7" x14ac:dyDescent="0.25">
      <c r="A6210">
        <v>6201</v>
      </c>
      <c r="B6210" s="21">
        <f t="shared" si="96"/>
        <v>5.4588050314465411E-2</v>
      </c>
      <c r="C6210">
        <v>1.1941250000000001E-4</v>
      </c>
      <c r="E6210">
        <v>5.4588050314465411E-2</v>
      </c>
      <c r="F6210">
        <v>5.4361634999999998E-2</v>
      </c>
      <c r="G6210">
        <v>4.3097484276729561E-2</v>
      </c>
    </row>
    <row r="6211" spans="1:7" x14ac:dyDescent="0.25">
      <c r="A6211">
        <v>6202</v>
      </c>
      <c r="B6211" s="21">
        <f t="shared" si="96"/>
        <v>8.5301886792452833E-2</v>
      </c>
      <c r="C6211">
        <v>1.162896E-4</v>
      </c>
      <c r="E6211">
        <v>8.5301886792452833E-2</v>
      </c>
      <c r="F6211">
        <v>8.3234276999999995E-2</v>
      </c>
      <c r="G6211">
        <v>7.4106918238993708E-2</v>
      </c>
    </row>
    <row r="6212" spans="1:7" x14ac:dyDescent="0.25">
      <c r="A6212">
        <v>6203</v>
      </c>
      <c r="B6212" s="21">
        <f t="shared" si="96"/>
        <v>9.4116352201257872E-2</v>
      </c>
      <c r="C6212">
        <v>1.154678E-4</v>
      </c>
      <c r="E6212">
        <v>9.4116352201257872E-2</v>
      </c>
      <c r="F6212">
        <v>9.1584905999999994E-2</v>
      </c>
      <c r="G6212">
        <v>8.4490566037735845E-2</v>
      </c>
    </row>
    <row r="6213" spans="1:7" x14ac:dyDescent="0.25">
      <c r="A6213">
        <v>6204</v>
      </c>
      <c r="B6213" s="21">
        <f t="shared" si="96"/>
        <v>6.2899371069182392E-2</v>
      </c>
      <c r="C6213">
        <v>1.122073E-4</v>
      </c>
      <c r="E6213">
        <v>6.2899371069182392E-2</v>
      </c>
      <c r="F6213">
        <v>6.2635220000000005E-2</v>
      </c>
      <c r="G6213">
        <v>5.6364779874213837E-2</v>
      </c>
    </row>
    <row r="6214" spans="1:7" x14ac:dyDescent="0.25">
      <c r="A6214">
        <v>6205</v>
      </c>
      <c r="B6214" s="21">
        <f t="shared" ref="B6214:B6277" si="97">IF(rodzaj=$E$6,E6214,IF(rodzaj=$F$6,F6214,G6214))</f>
        <v>4.6437106918238991E-2</v>
      </c>
      <c r="C6214">
        <v>1.131467E-4</v>
      </c>
      <c r="E6214">
        <v>4.6437106918238991E-2</v>
      </c>
      <c r="F6214">
        <v>4.6849057E-2</v>
      </c>
      <c r="G6214">
        <v>4.0113207547169814E-2</v>
      </c>
    </row>
    <row r="6215" spans="1:7" x14ac:dyDescent="0.25">
      <c r="A6215">
        <v>6206</v>
      </c>
      <c r="B6215" s="21">
        <f t="shared" si="97"/>
        <v>5.406603773584906E-2</v>
      </c>
      <c r="C6215">
        <v>1.1390220000000001E-4</v>
      </c>
      <c r="E6215">
        <v>5.406603773584906E-2</v>
      </c>
      <c r="F6215">
        <v>5.4111634999999998E-2</v>
      </c>
      <c r="G6215">
        <v>4.5619496855345908E-2</v>
      </c>
    </row>
    <row r="6216" spans="1:7" x14ac:dyDescent="0.25">
      <c r="A6216">
        <v>6207</v>
      </c>
      <c r="B6216" s="21">
        <f t="shared" si="97"/>
        <v>5.4261006289308182E-2</v>
      </c>
      <c r="C6216">
        <v>1.1867130000000001E-4</v>
      </c>
      <c r="E6216">
        <v>5.4261006289308182E-2</v>
      </c>
      <c r="F6216">
        <v>5.4050314000000002E-2</v>
      </c>
      <c r="G6216">
        <v>4.2911949685534592E-2</v>
      </c>
    </row>
    <row r="6217" spans="1:7" x14ac:dyDescent="0.25">
      <c r="A6217">
        <v>6208</v>
      </c>
      <c r="B6217" s="21">
        <f t="shared" si="97"/>
        <v>3.3600628930817611E-2</v>
      </c>
      <c r="C6217">
        <v>1.273654E-4</v>
      </c>
      <c r="E6217">
        <v>3.3600628930817611E-2</v>
      </c>
      <c r="F6217">
        <v>3.3756289000000002E-2</v>
      </c>
      <c r="G6217">
        <v>2.0816352201257861E-2</v>
      </c>
    </row>
    <row r="6218" spans="1:7" x14ac:dyDescent="0.25">
      <c r="A6218">
        <v>6209</v>
      </c>
      <c r="B6218" s="21">
        <f t="shared" si="97"/>
        <v>1.6125786163522011E-2</v>
      </c>
      <c r="C6218">
        <v>1.3943420000000001E-4</v>
      </c>
      <c r="E6218">
        <v>1.6125786163522011E-2</v>
      </c>
      <c r="F6218">
        <v>1.6025157000000002E-2</v>
      </c>
      <c r="G6218">
        <v>5.0707547169811318E-3</v>
      </c>
    </row>
    <row r="6219" spans="1:7" x14ac:dyDescent="0.25">
      <c r="A6219">
        <v>6210</v>
      </c>
      <c r="B6219" s="21">
        <f t="shared" si="97"/>
        <v>0</v>
      </c>
      <c r="C6219">
        <v>1.555239E-4</v>
      </c>
      <c r="E6219">
        <v>0</v>
      </c>
      <c r="F6219">
        <v>0</v>
      </c>
      <c r="G6219">
        <v>0</v>
      </c>
    </row>
    <row r="6220" spans="1:7" x14ac:dyDescent="0.25">
      <c r="A6220">
        <v>6211</v>
      </c>
      <c r="B6220" s="21">
        <f t="shared" si="97"/>
        <v>0</v>
      </c>
      <c r="C6220">
        <v>1.7230460000000001E-4</v>
      </c>
      <c r="E6220">
        <v>0</v>
      </c>
      <c r="F6220">
        <v>0</v>
      </c>
      <c r="G6220">
        <v>0</v>
      </c>
    </row>
    <row r="6221" spans="1:7" x14ac:dyDescent="0.25">
      <c r="A6221">
        <v>6212</v>
      </c>
      <c r="B6221" s="21">
        <f t="shared" si="97"/>
        <v>0</v>
      </c>
      <c r="C6221">
        <v>1.6417809999999999E-4</v>
      </c>
      <c r="E6221">
        <v>0</v>
      </c>
      <c r="F6221">
        <v>0</v>
      </c>
      <c r="G6221">
        <v>0</v>
      </c>
    </row>
    <row r="6222" spans="1:7" x14ac:dyDescent="0.25">
      <c r="A6222">
        <v>6213</v>
      </c>
      <c r="B6222" s="21">
        <f t="shared" si="97"/>
        <v>0</v>
      </c>
      <c r="C6222">
        <v>1.4481660000000002E-4</v>
      </c>
      <c r="E6222">
        <v>0</v>
      </c>
      <c r="F6222">
        <v>0</v>
      </c>
      <c r="G6222">
        <v>0</v>
      </c>
    </row>
    <row r="6223" spans="1:7" x14ac:dyDescent="0.25">
      <c r="A6223">
        <v>6214</v>
      </c>
      <c r="B6223" s="21">
        <f t="shared" si="97"/>
        <v>0</v>
      </c>
      <c r="C6223">
        <v>1.143655E-4</v>
      </c>
      <c r="E6223">
        <v>0</v>
      </c>
      <c r="F6223">
        <v>0</v>
      </c>
      <c r="G6223">
        <v>0</v>
      </c>
    </row>
    <row r="6224" spans="1:7" x14ac:dyDescent="0.25">
      <c r="A6224">
        <v>6215</v>
      </c>
      <c r="B6224" s="21">
        <f t="shared" si="97"/>
        <v>0</v>
      </c>
      <c r="C6224">
        <v>8.5906E-5</v>
      </c>
      <c r="E6224">
        <v>0</v>
      </c>
      <c r="F6224">
        <v>0</v>
      </c>
      <c r="G6224">
        <v>0</v>
      </c>
    </row>
    <row r="6225" spans="1:7" x14ac:dyDescent="0.25">
      <c r="A6225">
        <v>6216</v>
      </c>
      <c r="B6225" s="21">
        <f t="shared" si="97"/>
        <v>0</v>
      </c>
      <c r="C6225">
        <v>6.8615799999999994E-5</v>
      </c>
      <c r="E6225">
        <v>0</v>
      </c>
      <c r="F6225">
        <v>0</v>
      </c>
      <c r="G6225">
        <v>0</v>
      </c>
    </row>
    <row r="6226" spans="1:7" x14ac:dyDescent="0.25">
      <c r="A6226">
        <v>6217</v>
      </c>
      <c r="B6226" s="21">
        <f t="shared" si="97"/>
        <v>0</v>
      </c>
      <c r="C6226">
        <v>6.0029599999999999E-5</v>
      </c>
      <c r="E6226">
        <v>0</v>
      </c>
      <c r="F6226">
        <v>0</v>
      </c>
      <c r="G6226">
        <v>0</v>
      </c>
    </row>
    <row r="6227" spans="1:7" x14ac:dyDescent="0.25">
      <c r="A6227">
        <v>6218</v>
      </c>
      <c r="B6227" s="21">
        <f t="shared" si="97"/>
        <v>0</v>
      </c>
      <c r="C6227">
        <v>5.6467700000000001E-5</v>
      </c>
      <c r="E6227">
        <v>0</v>
      </c>
      <c r="F6227">
        <v>0</v>
      </c>
      <c r="G6227">
        <v>0</v>
      </c>
    </row>
    <row r="6228" spans="1:7" x14ac:dyDescent="0.25">
      <c r="A6228">
        <v>6219</v>
      </c>
      <c r="B6228" s="21">
        <f t="shared" si="97"/>
        <v>0</v>
      </c>
      <c r="C6228">
        <v>5.6820699999999996E-5</v>
      </c>
      <c r="E6228">
        <v>0</v>
      </c>
      <c r="F6228">
        <v>0</v>
      </c>
      <c r="G6228">
        <v>0</v>
      </c>
    </row>
    <row r="6229" spans="1:7" x14ac:dyDescent="0.25">
      <c r="A6229">
        <v>6220</v>
      </c>
      <c r="B6229" s="21">
        <f t="shared" si="97"/>
        <v>0</v>
      </c>
      <c r="C6229">
        <v>6.3773700000000009E-5</v>
      </c>
      <c r="E6229">
        <v>0</v>
      </c>
      <c r="F6229">
        <v>0</v>
      </c>
      <c r="G6229">
        <v>0</v>
      </c>
    </row>
    <row r="6230" spans="1:7" x14ac:dyDescent="0.25">
      <c r="A6230">
        <v>6221</v>
      </c>
      <c r="B6230" s="21">
        <f t="shared" si="97"/>
        <v>0</v>
      </c>
      <c r="C6230">
        <v>7.9491400000000003E-5</v>
      </c>
      <c r="E6230">
        <v>0</v>
      </c>
      <c r="F6230">
        <v>0</v>
      </c>
      <c r="G6230">
        <v>0</v>
      </c>
    </row>
    <row r="6231" spans="1:7" x14ac:dyDescent="0.25">
      <c r="A6231">
        <v>6222</v>
      </c>
      <c r="B6231" s="21">
        <f t="shared" si="97"/>
        <v>0</v>
      </c>
      <c r="C6231">
        <v>1.046837E-4</v>
      </c>
      <c r="E6231">
        <v>0</v>
      </c>
      <c r="F6231">
        <v>0</v>
      </c>
      <c r="G6231">
        <v>0</v>
      </c>
    </row>
    <row r="6232" spans="1:7" x14ac:dyDescent="0.25">
      <c r="A6232">
        <v>6223</v>
      </c>
      <c r="B6232" s="21">
        <f t="shared" si="97"/>
        <v>3.0006918238993711E-2</v>
      </c>
      <c r="C6232">
        <v>1.203386E-4</v>
      </c>
      <c r="E6232">
        <v>3.0006918238993711E-2</v>
      </c>
      <c r="F6232">
        <v>3.0916666999999998E-2</v>
      </c>
      <c r="G6232">
        <v>2.2261949685534594E-2</v>
      </c>
    </row>
    <row r="6233" spans="1:7" x14ac:dyDescent="0.25">
      <c r="A6233">
        <v>6224</v>
      </c>
      <c r="B6233" s="21">
        <f t="shared" si="97"/>
        <v>5.7015723270440251E-2</v>
      </c>
      <c r="C6233">
        <v>1.205963E-4</v>
      </c>
      <c r="E6233">
        <v>5.7015723270440251E-2</v>
      </c>
      <c r="F6233">
        <v>5.6413522000000001E-2</v>
      </c>
      <c r="G6233">
        <v>4.4808176100628934E-2</v>
      </c>
    </row>
    <row r="6234" spans="1:7" x14ac:dyDescent="0.25">
      <c r="A6234">
        <v>6225</v>
      </c>
      <c r="B6234" s="21">
        <f t="shared" si="97"/>
        <v>0.13998113207547169</v>
      </c>
      <c r="C6234">
        <v>1.189226E-4</v>
      </c>
      <c r="E6234">
        <v>0.13998113207547169</v>
      </c>
      <c r="F6234">
        <v>0.12946226399999999</v>
      </c>
      <c r="G6234">
        <v>0.12893396226415094</v>
      </c>
    </row>
    <row r="6235" spans="1:7" x14ac:dyDescent="0.25">
      <c r="A6235">
        <v>6226</v>
      </c>
      <c r="B6235" s="21">
        <f t="shared" si="97"/>
        <v>0.24108176100628931</v>
      </c>
      <c r="C6235">
        <v>1.184543E-4</v>
      </c>
      <c r="E6235">
        <v>0.24108176100628931</v>
      </c>
      <c r="F6235">
        <v>0.19988993699999999</v>
      </c>
      <c r="G6235">
        <v>0.2409496855345912</v>
      </c>
    </row>
    <row r="6236" spans="1:7" x14ac:dyDescent="0.25">
      <c r="A6236">
        <v>6227</v>
      </c>
      <c r="B6236" s="21">
        <f t="shared" si="97"/>
        <v>0.22738679245283019</v>
      </c>
      <c r="C6236">
        <v>1.1464750000000001E-4</v>
      </c>
      <c r="E6236">
        <v>0.22738679245283019</v>
      </c>
      <c r="F6236">
        <v>0.201462264</v>
      </c>
      <c r="G6236">
        <v>0.21380817610062891</v>
      </c>
    </row>
    <row r="6237" spans="1:7" x14ac:dyDescent="0.25">
      <c r="A6237">
        <v>6228</v>
      </c>
      <c r="B6237" s="21">
        <f t="shared" si="97"/>
        <v>0.22127672955974842</v>
      </c>
      <c r="C6237">
        <v>1.152661E-4</v>
      </c>
      <c r="E6237">
        <v>0.22127672955974842</v>
      </c>
      <c r="F6237">
        <v>0.19800314499999999</v>
      </c>
      <c r="G6237">
        <v>0.20720440251572325</v>
      </c>
    </row>
    <row r="6238" spans="1:7" x14ac:dyDescent="0.25">
      <c r="A6238">
        <v>6229</v>
      </c>
      <c r="B6238" s="21">
        <f t="shared" si="97"/>
        <v>0.19598113207547171</v>
      </c>
      <c r="C6238">
        <v>1.151935E-4</v>
      </c>
      <c r="E6238">
        <v>0.19598113207547171</v>
      </c>
      <c r="F6238">
        <v>0.178018868</v>
      </c>
      <c r="G6238">
        <v>0.18218553459119496</v>
      </c>
    </row>
    <row r="6239" spans="1:7" x14ac:dyDescent="0.25">
      <c r="A6239">
        <v>6230</v>
      </c>
      <c r="B6239" s="21">
        <f t="shared" si="97"/>
        <v>0.17875786163522014</v>
      </c>
      <c r="C6239">
        <v>1.153254E-4</v>
      </c>
      <c r="E6239">
        <v>0.17875786163522014</v>
      </c>
      <c r="F6239">
        <v>0.162437107</v>
      </c>
      <c r="G6239">
        <v>0.16573584905660377</v>
      </c>
    </row>
    <row r="6240" spans="1:7" x14ac:dyDescent="0.25">
      <c r="A6240">
        <v>6231</v>
      </c>
      <c r="B6240" s="21">
        <f t="shared" si="97"/>
        <v>8.5544025157232695E-2</v>
      </c>
      <c r="C6240">
        <v>1.1836150000000001E-4</v>
      </c>
      <c r="E6240">
        <v>8.5544025157232695E-2</v>
      </c>
      <c r="F6240">
        <v>8.2729559999999994E-2</v>
      </c>
      <c r="G6240">
        <v>7.2367924528301888E-2</v>
      </c>
    </row>
    <row r="6241" spans="1:7" x14ac:dyDescent="0.25">
      <c r="A6241">
        <v>6232</v>
      </c>
      <c r="B6241" s="21">
        <f t="shared" si="97"/>
        <v>7.1544025157232696E-2</v>
      </c>
      <c r="C6241">
        <v>1.231475E-4</v>
      </c>
      <c r="E6241">
        <v>7.1544025157232696E-2</v>
      </c>
      <c r="F6241">
        <v>7.0166667000000002E-2</v>
      </c>
      <c r="G6241">
        <v>6.0468553459119494E-2</v>
      </c>
    </row>
    <row r="6242" spans="1:7" x14ac:dyDescent="0.25">
      <c r="A6242">
        <v>6233</v>
      </c>
      <c r="B6242" s="21">
        <f t="shared" si="97"/>
        <v>3.2440251572327043E-2</v>
      </c>
      <c r="C6242">
        <v>1.313753E-4</v>
      </c>
      <c r="E6242">
        <v>3.2440251572327043E-2</v>
      </c>
      <c r="F6242">
        <v>3.3470126000000003E-2</v>
      </c>
      <c r="G6242">
        <v>2.5330188679245282E-2</v>
      </c>
    </row>
    <row r="6243" spans="1:7" x14ac:dyDescent="0.25">
      <c r="A6243">
        <v>6234</v>
      </c>
      <c r="B6243" s="21">
        <f t="shared" si="97"/>
        <v>0</v>
      </c>
      <c r="C6243">
        <v>1.502505E-4</v>
      </c>
      <c r="E6243">
        <v>0</v>
      </c>
      <c r="F6243">
        <v>0</v>
      </c>
      <c r="G6243">
        <v>0</v>
      </c>
    </row>
    <row r="6244" spans="1:7" x14ac:dyDescent="0.25">
      <c r="A6244">
        <v>6235</v>
      </c>
      <c r="B6244" s="21">
        <f t="shared" si="97"/>
        <v>0</v>
      </c>
      <c r="C6244">
        <v>1.725862E-4</v>
      </c>
      <c r="E6244">
        <v>0</v>
      </c>
      <c r="F6244">
        <v>0</v>
      </c>
      <c r="G6244">
        <v>0</v>
      </c>
    </row>
    <row r="6245" spans="1:7" x14ac:dyDescent="0.25">
      <c r="A6245">
        <v>6236</v>
      </c>
      <c r="B6245" s="21">
        <f t="shared" si="97"/>
        <v>0</v>
      </c>
      <c r="C6245">
        <v>1.6711249999999998E-4</v>
      </c>
      <c r="E6245">
        <v>0</v>
      </c>
      <c r="F6245">
        <v>0</v>
      </c>
      <c r="G6245">
        <v>0</v>
      </c>
    </row>
    <row r="6246" spans="1:7" x14ac:dyDescent="0.25">
      <c r="A6246">
        <v>6237</v>
      </c>
      <c r="B6246" s="21">
        <f t="shared" si="97"/>
        <v>0</v>
      </c>
      <c r="C6246">
        <v>1.4450930000000002E-4</v>
      </c>
      <c r="E6246">
        <v>0</v>
      </c>
      <c r="F6246">
        <v>0</v>
      </c>
      <c r="G6246">
        <v>0</v>
      </c>
    </row>
    <row r="6247" spans="1:7" x14ac:dyDescent="0.25">
      <c r="A6247">
        <v>6238</v>
      </c>
      <c r="B6247" s="21">
        <f t="shared" si="97"/>
        <v>0</v>
      </c>
      <c r="C6247">
        <v>1.135243E-4</v>
      </c>
      <c r="E6247">
        <v>0</v>
      </c>
      <c r="F6247">
        <v>0</v>
      </c>
      <c r="G6247">
        <v>0</v>
      </c>
    </row>
    <row r="6248" spans="1:7" x14ac:dyDescent="0.25">
      <c r="A6248">
        <v>6239</v>
      </c>
      <c r="B6248" s="21">
        <f t="shared" si="97"/>
        <v>0</v>
      </c>
      <c r="C6248">
        <v>8.7005299999999992E-5</v>
      </c>
      <c r="E6248">
        <v>0</v>
      </c>
      <c r="F6248">
        <v>0</v>
      </c>
      <c r="G6248">
        <v>0</v>
      </c>
    </row>
    <row r="6249" spans="1:7" x14ac:dyDescent="0.25">
      <c r="A6249">
        <v>6240</v>
      </c>
      <c r="B6249" s="21">
        <f t="shared" si="97"/>
        <v>0</v>
      </c>
      <c r="C6249">
        <v>6.7515200000000007E-5</v>
      </c>
      <c r="E6249">
        <v>0</v>
      </c>
      <c r="F6249">
        <v>0</v>
      </c>
      <c r="G6249">
        <v>0</v>
      </c>
    </row>
    <row r="6250" spans="1:7" x14ac:dyDescent="0.25">
      <c r="A6250">
        <v>6241</v>
      </c>
      <c r="B6250" s="21">
        <f t="shared" si="97"/>
        <v>0</v>
      </c>
      <c r="C6250">
        <v>6.0230199999999998E-5</v>
      </c>
      <c r="E6250">
        <v>0</v>
      </c>
      <c r="F6250">
        <v>0</v>
      </c>
      <c r="G6250">
        <v>0</v>
      </c>
    </row>
    <row r="6251" spans="1:7" x14ac:dyDescent="0.25">
      <c r="A6251">
        <v>6242</v>
      </c>
      <c r="B6251" s="21">
        <f t="shared" si="97"/>
        <v>0</v>
      </c>
      <c r="C6251">
        <v>5.7226099999999997E-5</v>
      </c>
      <c r="E6251">
        <v>0</v>
      </c>
      <c r="F6251">
        <v>0</v>
      </c>
      <c r="G6251">
        <v>0</v>
      </c>
    </row>
    <row r="6252" spans="1:7" x14ac:dyDescent="0.25">
      <c r="A6252">
        <v>6243</v>
      </c>
      <c r="B6252" s="21">
        <f t="shared" si="97"/>
        <v>0</v>
      </c>
      <c r="C6252">
        <v>5.6609000000000006E-5</v>
      </c>
      <c r="E6252">
        <v>0</v>
      </c>
      <c r="F6252">
        <v>0</v>
      </c>
      <c r="G6252">
        <v>0</v>
      </c>
    </row>
    <row r="6253" spans="1:7" x14ac:dyDescent="0.25">
      <c r="A6253">
        <v>6244</v>
      </c>
      <c r="B6253" s="21">
        <f t="shared" si="97"/>
        <v>0</v>
      </c>
      <c r="C6253">
        <v>6.4067700000000003E-5</v>
      </c>
      <c r="E6253">
        <v>0</v>
      </c>
      <c r="F6253">
        <v>0</v>
      </c>
      <c r="G6253">
        <v>0</v>
      </c>
    </row>
    <row r="6254" spans="1:7" x14ac:dyDescent="0.25">
      <c r="A6254">
        <v>6245</v>
      </c>
      <c r="B6254" s="21">
        <f t="shared" si="97"/>
        <v>0</v>
      </c>
      <c r="C6254">
        <v>7.9889499999999988E-5</v>
      </c>
      <c r="E6254">
        <v>0</v>
      </c>
      <c r="F6254">
        <v>0</v>
      </c>
      <c r="G6254">
        <v>0</v>
      </c>
    </row>
    <row r="6255" spans="1:7" x14ac:dyDescent="0.25">
      <c r="A6255">
        <v>6246</v>
      </c>
      <c r="B6255" s="21">
        <f t="shared" si="97"/>
        <v>0</v>
      </c>
      <c r="C6255">
        <v>1.039823E-4</v>
      </c>
      <c r="E6255">
        <v>0</v>
      </c>
      <c r="F6255">
        <v>1.933019E-3</v>
      </c>
      <c r="G6255">
        <v>2.1886477987421386E-3</v>
      </c>
    </row>
    <row r="6256" spans="1:7" x14ac:dyDescent="0.25">
      <c r="A6256">
        <v>6247</v>
      </c>
      <c r="B6256" s="21">
        <f t="shared" si="97"/>
        <v>0.1224622641509434</v>
      </c>
      <c r="C6256">
        <v>1.177296E-4</v>
      </c>
      <c r="E6256">
        <v>0.1224622641509434</v>
      </c>
      <c r="F6256">
        <v>0.16023584900000001</v>
      </c>
      <c r="G6256">
        <v>0.34962264150943395</v>
      </c>
    </row>
    <row r="6257" spans="1:7" x14ac:dyDescent="0.25">
      <c r="A6257">
        <v>6248</v>
      </c>
      <c r="B6257" s="21">
        <f t="shared" si="97"/>
        <v>0.364937106918239</v>
      </c>
      <c r="C6257">
        <v>1.191154E-4</v>
      </c>
      <c r="E6257">
        <v>0.364937106918239</v>
      </c>
      <c r="F6257">
        <v>0.305235849</v>
      </c>
      <c r="G6257">
        <v>0.68012578616352204</v>
      </c>
    </row>
    <row r="6258" spans="1:7" x14ac:dyDescent="0.25">
      <c r="A6258">
        <v>6249</v>
      </c>
      <c r="B6258" s="21">
        <f t="shared" si="97"/>
        <v>0.5742452830188679</v>
      </c>
      <c r="C6258">
        <v>1.198713E-4</v>
      </c>
      <c r="E6258">
        <v>0.5742452830188679</v>
      </c>
      <c r="F6258">
        <v>0.357075472</v>
      </c>
      <c r="G6258">
        <v>0.7937735849056603</v>
      </c>
    </row>
    <row r="6259" spans="1:7" x14ac:dyDescent="0.25">
      <c r="A6259">
        <v>6250</v>
      </c>
      <c r="B6259" s="21">
        <f t="shared" si="97"/>
        <v>0.72430817610062903</v>
      </c>
      <c r="C6259">
        <v>1.1606259999999999E-4</v>
      </c>
      <c r="E6259">
        <v>0.72430817610062903</v>
      </c>
      <c r="F6259">
        <v>0.41407232700000002</v>
      </c>
      <c r="G6259">
        <v>0.84059748427672953</v>
      </c>
    </row>
    <row r="6260" spans="1:7" x14ac:dyDescent="0.25">
      <c r="A6260">
        <v>6251</v>
      </c>
      <c r="B6260" s="21">
        <f t="shared" si="97"/>
        <v>0.81132075471698117</v>
      </c>
      <c r="C6260">
        <v>1.148161E-4</v>
      </c>
      <c r="E6260">
        <v>0.81132075471698117</v>
      </c>
      <c r="F6260">
        <v>0.48267295599999999</v>
      </c>
      <c r="G6260">
        <v>0.86283018867924532</v>
      </c>
    </row>
    <row r="6261" spans="1:7" x14ac:dyDescent="0.25">
      <c r="A6261">
        <v>6252</v>
      </c>
      <c r="B6261" s="21">
        <f t="shared" si="97"/>
        <v>0.82893081761006293</v>
      </c>
      <c r="C6261">
        <v>1.1538089999999999E-4</v>
      </c>
      <c r="E6261">
        <v>0.82893081761006293</v>
      </c>
      <c r="F6261">
        <v>0.50138364800000002</v>
      </c>
      <c r="G6261">
        <v>0.85849056603773588</v>
      </c>
    </row>
    <row r="6262" spans="1:7" x14ac:dyDescent="0.25">
      <c r="A6262">
        <v>6253</v>
      </c>
      <c r="B6262" s="21">
        <f t="shared" si="97"/>
        <v>0.79289308176100637</v>
      </c>
      <c r="C6262">
        <v>1.1496829999999999E-4</v>
      </c>
      <c r="E6262">
        <v>0.79289308176100637</v>
      </c>
      <c r="F6262">
        <v>0.47253144699999999</v>
      </c>
      <c r="G6262">
        <v>0.84238993710691834</v>
      </c>
    </row>
    <row r="6263" spans="1:7" x14ac:dyDescent="0.25">
      <c r="A6263">
        <v>6254</v>
      </c>
      <c r="B6263" s="21">
        <f t="shared" si="97"/>
        <v>0.69726415094339633</v>
      </c>
      <c r="C6263">
        <v>1.15227E-4</v>
      </c>
      <c r="E6263">
        <v>0.69726415094339633</v>
      </c>
      <c r="F6263">
        <v>0.40017295600000002</v>
      </c>
      <c r="G6263">
        <v>0.80691823899371073</v>
      </c>
    </row>
    <row r="6264" spans="1:7" x14ac:dyDescent="0.25">
      <c r="A6264">
        <v>6255</v>
      </c>
      <c r="B6264" s="21">
        <f t="shared" si="97"/>
        <v>0.55641509433962266</v>
      </c>
      <c r="C6264">
        <v>1.203601E-4</v>
      </c>
      <c r="E6264">
        <v>0.55641509433962266</v>
      </c>
      <c r="F6264">
        <v>0.34378930800000002</v>
      </c>
      <c r="G6264">
        <v>0.76408805031446547</v>
      </c>
    </row>
    <row r="6265" spans="1:7" x14ac:dyDescent="0.25">
      <c r="A6265">
        <v>6256</v>
      </c>
      <c r="B6265" s="21">
        <f t="shared" si="97"/>
        <v>0.35597484276729557</v>
      </c>
      <c r="C6265">
        <v>1.2366379999999999E-4</v>
      </c>
      <c r="E6265">
        <v>0.35597484276729557</v>
      </c>
      <c r="F6265">
        <v>0.295204403</v>
      </c>
      <c r="G6265">
        <v>0.65886792452830178</v>
      </c>
    </row>
    <row r="6266" spans="1:7" x14ac:dyDescent="0.25">
      <c r="A6266">
        <v>6257</v>
      </c>
      <c r="B6266" s="21">
        <f t="shared" si="97"/>
        <v>0.11974842767295597</v>
      </c>
      <c r="C6266">
        <v>1.324075E-4</v>
      </c>
      <c r="E6266">
        <v>0.11974842767295597</v>
      </c>
      <c r="F6266">
        <v>0.15571226399999999</v>
      </c>
      <c r="G6266">
        <v>0.34003144654088047</v>
      </c>
    </row>
    <row r="6267" spans="1:7" x14ac:dyDescent="0.25">
      <c r="A6267">
        <v>6258</v>
      </c>
      <c r="B6267" s="21">
        <f t="shared" si="97"/>
        <v>0</v>
      </c>
      <c r="C6267">
        <v>1.4832739999999999E-4</v>
      </c>
      <c r="E6267">
        <v>0</v>
      </c>
      <c r="F6267">
        <v>1.707075E-3</v>
      </c>
      <c r="G6267">
        <v>1.8304716981132076E-3</v>
      </c>
    </row>
    <row r="6268" spans="1:7" x14ac:dyDescent="0.25">
      <c r="A6268">
        <v>6259</v>
      </c>
      <c r="B6268" s="21">
        <f t="shared" si="97"/>
        <v>0</v>
      </c>
      <c r="C6268">
        <v>1.647024E-4</v>
      </c>
      <c r="E6268">
        <v>0</v>
      </c>
      <c r="F6268">
        <v>0</v>
      </c>
      <c r="G6268">
        <v>0</v>
      </c>
    </row>
    <row r="6269" spans="1:7" x14ac:dyDescent="0.25">
      <c r="A6269">
        <v>6260</v>
      </c>
      <c r="B6269" s="21">
        <f t="shared" si="97"/>
        <v>0</v>
      </c>
      <c r="C6269">
        <v>1.5600339999999999E-4</v>
      </c>
      <c r="E6269">
        <v>0</v>
      </c>
      <c r="F6269">
        <v>0</v>
      </c>
      <c r="G6269">
        <v>0</v>
      </c>
    </row>
    <row r="6270" spans="1:7" x14ac:dyDescent="0.25">
      <c r="A6270">
        <v>6261</v>
      </c>
      <c r="B6270" s="21">
        <f t="shared" si="97"/>
        <v>0</v>
      </c>
      <c r="C6270">
        <v>1.3829469999999998E-4</v>
      </c>
      <c r="E6270">
        <v>0</v>
      </c>
      <c r="F6270">
        <v>0</v>
      </c>
      <c r="G6270">
        <v>0</v>
      </c>
    </row>
    <row r="6271" spans="1:7" x14ac:dyDescent="0.25">
      <c r="A6271">
        <v>6262</v>
      </c>
      <c r="B6271" s="21">
        <f t="shared" si="97"/>
        <v>0</v>
      </c>
      <c r="C6271">
        <v>1.1479539999999999E-4</v>
      </c>
      <c r="E6271">
        <v>0</v>
      </c>
      <c r="F6271">
        <v>0</v>
      </c>
      <c r="G6271">
        <v>0</v>
      </c>
    </row>
    <row r="6272" spans="1:7" x14ac:dyDescent="0.25">
      <c r="A6272">
        <v>6263</v>
      </c>
      <c r="B6272" s="21">
        <f t="shared" si="97"/>
        <v>0</v>
      </c>
      <c r="C6272">
        <v>9.1742699999999998E-5</v>
      </c>
      <c r="E6272">
        <v>0</v>
      </c>
      <c r="F6272">
        <v>0</v>
      </c>
      <c r="G6272">
        <v>0</v>
      </c>
    </row>
    <row r="6273" spans="1:7" x14ac:dyDescent="0.25">
      <c r="A6273">
        <v>6264</v>
      </c>
      <c r="B6273" s="21">
        <f t="shared" si="97"/>
        <v>0</v>
      </c>
      <c r="C6273">
        <v>7.2814299999999992E-5</v>
      </c>
      <c r="E6273">
        <v>0</v>
      </c>
      <c r="F6273">
        <v>0</v>
      </c>
      <c r="G6273">
        <v>0</v>
      </c>
    </row>
    <row r="6274" spans="1:7" x14ac:dyDescent="0.25">
      <c r="A6274">
        <v>6265</v>
      </c>
      <c r="B6274" s="21">
        <f t="shared" si="97"/>
        <v>0</v>
      </c>
      <c r="C6274">
        <v>6.39115E-5</v>
      </c>
      <c r="E6274">
        <v>0</v>
      </c>
      <c r="F6274">
        <v>0</v>
      </c>
      <c r="G6274">
        <v>0</v>
      </c>
    </row>
    <row r="6275" spans="1:7" x14ac:dyDescent="0.25">
      <c r="A6275">
        <v>6266</v>
      </c>
      <c r="B6275" s="21">
        <f t="shared" si="97"/>
        <v>0</v>
      </c>
      <c r="C6275">
        <v>5.9200700000000004E-5</v>
      </c>
      <c r="E6275">
        <v>0</v>
      </c>
      <c r="F6275">
        <v>0</v>
      </c>
      <c r="G6275">
        <v>0</v>
      </c>
    </row>
    <row r="6276" spans="1:7" x14ac:dyDescent="0.25">
      <c r="A6276">
        <v>6267</v>
      </c>
      <c r="B6276" s="21">
        <f t="shared" si="97"/>
        <v>0</v>
      </c>
      <c r="C6276">
        <v>5.8454999999999995E-5</v>
      </c>
      <c r="E6276">
        <v>0</v>
      </c>
      <c r="F6276">
        <v>0</v>
      </c>
      <c r="G6276">
        <v>0</v>
      </c>
    </row>
    <row r="6277" spans="1:7" x14ac:dyDescent="0.25">
      <c r="A6277">
        <v>6268</v>
      </c>
      <c r="B6277" s="21">
        <f t="shared" si="97"/>
        <v>0</v>
      </c>
      <c r="C6277">
        <v>6.0844400000000003E-5</v>
      </c>
      <c r="E6277">
        <v>0</v>
      </c>
      <c r="F6277">
        <v>0</v>
      </c>
      <c r="G6277">
        <v>0</v>
      </c>
    </row>
    <row r="6278" spans="1:7" x14ac:dyDescent="0.25">
      <c r="A6278">
        <v>6269</v>
      </c>
      <c r="B6278" s="21">
        <f t="shared" ref="B6278:B6341" si="98">IF(rodzaj=$E$6,E6278,IF(rodzaj=$F$6,F6278,G6278))</f>
        <v>0</v>
      </c>
      <c r="C6278">
        <v>6.9777799999999995E-5</v>
      </c>
      <c r="E6278">
        <v>0</v>
      </c>
      <c r="F6278">
        <v>0</v>
      </c>
      <c r="G6278">
        <v>0</v>
      </c>
    </row>
    <row r="6279" spans="1:7" x14ac:dyDescent="0.25">
      <c r="A6279">
        <v>6270</v>
      </c>
      <c r="B6279" s="21">
        <f t="shared" si="98"/>
        <v>0</v>
      </c>
      <c r="C6279">
        <v>8.4743100000000005E-5</v>
      </c>
      <c r="E6279">
        <v>0</v>
      </c>
      <c r="F6279">
        <v>2.072642E-3</v>
      </c>
      <c r="G6279">
        <v>2.773050314465409E-3</v>
      </c>
    </row>
    <row r="6280" spans="1:7" x14ac:dyDescent="0.25">
      <c r="A6280">
        <v>6271</v>
      </c>
      <c r="B6280" s="21">
        <f t="shared" si="98"/>
        <v>0.12749056603773584</v>
      </c>
      <c r="C6280">
        <v>1.046788E-4</v>
      </c>
      <c r="E6280">
        <v>0.12749056603773584</v>
      </c>
      <c r="F6280">
        <v>0.16933962299999999</v>
      </c>
      <c r="G6280">
        <v>0.38440251572327044</v>
      </c>
    </row>
    <row r="6281" spans="1:7" x14ac:dyDescent="0.25">
      <c r="A6281">
        <v>6272</v>
      </c>
      <c r="B6281" s="21">
        <f t="shared" si="98"/>
        <v>0.36638364779874211</v>
      </c>
      <c r="C6281">
        <v>1.211617E-4</v>
      </c>
      <c r="E6281">
        <v>0.36638364779874211</v>
      </c>
      <c r="F6281">
        <v>0.30415094300000001</v>
      </c>
      <c r="G6281">
        <v>0.68632075471698117</v>
      </c>
    </row>
    <row r="6282" spans="1:7" x14ac:dyDescent="0.25">
      <c r="A6282">
        <v>6273</v>
      </c>
      <c r="B6282" s="21">
        <f t="shared" si="98"/>
        <v>0.57399371069182392</v>
      </c>
      <c r="C6282">
        <v>1.3126380000000001E-4</v>
      </c>
      <c r="E6282">
        <v>0.57399371069182392</v>
      </c>
      <c r="F6282">
        <v>0.35358490599999998</v>
      </c>
      <c r="G6282">
        <v>0.79371069182389942</v>
      </c>
    </row>
    <row r="6283" spans="1:7" x14ac:dyDescent="0.25">
      <c r="A6283">
        <v>6274</v>
      </c>
      <c r="B6283" s="21">
        <f t="shared" si="98"/>
        <v>0.71820754716981139</v>
      </c>
      <c r="C6283">
        <v>1.351856E-4</v>
      </c>
      <c r="E6283">
        <v>0.71820754716981139</v>
      </c>
      <c r="F6283">
        <v>0.40775157200000001</v>
      </c>
      <c r="G6283">
        <v>0.83399371069182382</v>
      </c>
    </row>
    <row r="6284" spans="1:7" x14ac:dyDescent="0.25">
      <c r="A6284">
        <v>6275</v>
      </c>
      <c r="B6284" s="21">
        <f t="shared" si="98"/>
        <v>0.79814465408805024</v>
      </c>
      <c r="C6284">
        <v>1.389994E-4</v>
      </c>
      <c r="E6284">
        <v>0.79814465408805024</v>
      </c>
      <c r="F6284">
        <v>0.47216981099999999</v>
      </c>
      <c r="G6284">
        <v>0.84987421383647799</v>
      </c>
    </row>
    <row r="6285" spans="1:7" x14ac:dyDescent="0.25">
      <c r="A6285">
        <v>6276</v>
      </c>
      <c r="B6285" s="21">
        <f t="shared" si="98"/>
        <v>0.8159748427672957</v>
      </c>
      <c r="C6285">
        <v>1.3919369999999999E-4</v>
      </c>
      <c r="E6285">
        <v>0.8159748427672957</v>
      </c>
      <c r="F6285">
        <v>0.49050314499999997</v>
      </c>
      <c r="G6285">
        <v>0.84638364779874209</v>
      </c>
    </row>
    <row r="6286" spans="1:7" x14ac:dyDescent="0.25">
      <c r="A6286">
        <v>6277</v>
      </c>
      <c r="B6286" s="21">
        <f t="shared" si="98"/>
        <v>0.77726415094339618</v>
      </c>
      <c r="C6286">
        <v>1.4189270000000001E-4</v>
      </c>
      <c r="E6286">
        <v>0.77726415094339618</v>
      </c>
      <c r="F6286">
        <v>0.46026729599999999</v>
      </c>
      <c r="G6286">
        <v>0.8275471698113207</v>
      </c>
    </row>
    <row r="6287" spans="1:7" x14ac:dyDescent="0.25">
      <c r="A6287">
        <v>6278</v>
      </c>
      <c r="B6287" s="21">
        <f t="shared" si="98"/>
        <v>0.6825471698113208</v>
      </c>
      <c r="C6287">
        <v>1.4069470000000001E-4</v>
      </c>
      <c r="E6287">
        <v>0.6825471698113208</v>
      </c>
      <c r="F6287">
        <v>0.39003144699999998</v>
      </c>
      <c r="G6287">
        <v>0.79210691823899371</v>
      </c>
    </row>
    <row r="6288" spans="1:7" x14ac:dyDescent="0.25">
      <c r="A6288">
        <v>6279</v>
      </c>
      <c r="B6288" s="21">
        <f t="shared" si="98"/>
        <v>0.53996855345911943</v>
      </c>
      <c r="C6288">
        <v>1.4035549999999997E-4</v>
      </c>
      <c r="E6288">
        <v>0.53996855345911943</v>
      </c>
      <c r="F6288">
        <v>0.33599056599999999</v>
      </c>
      <c r="G6288">
        <v>0.74389937106918236</v>
      </c>
    </row>
    <row r="6289" spans="1:7" x14ac:dyDescent="0.25">
      <c r="A6289">
        <v>6280</v>
      </c>
      <c r="B6289" s="21">
        <f t="shared" si="98"/>
        <v>0.33893081761006288</v>
      </c>
      <c r="C6289">
        <v>1.3659570000000001E-4</v>
      </c>
      <c r="E6289">
        <v>0.33893081761006288</v>
      </c>
      <c r="F6289">
        <v>0.28317610100000001</v>
      </c>
      <c r="G6289">
        <v>0.62616352201257863</v>
      </c>
    </row>
    <row r="6290" spans="1:7" x14ac:dyDescent="0.25">
      <c r="A6290">
        <v>6281</v>
      </c>
      <c r="B6290" s="21">
        <f t="shared" si="98"/>
        <v>0.10911635220125787</v>
      </c>
      <c r="C6290">
        <v>1.3947739999999999E-4</v>
      </c>
      <c r="E6290">
        <v>0.10911635220125787</v>
      </c>
      <c r="F6290">
        <v>0.14091981100000001</v>
      </c>
      <c r="G6290">
        <v>0.30168238993710694</v>
      </c>
    </row>
    <row r="6291" spans="1:7" x14ac:dyDescent="0.25">
      <c r="A6291">
        <v>6282</v>
      </c>
      <c r="B6291" s="21">
        <f t="shared" si="98"/>
        <v>0</v>
      </c>
      <c r="C6291">
        <v>1.5088970000000002E-4</v>
      </c>
      <c r="E6291">
        <v>0</v>
      </c>
      <c r="F6291">
        <v>0</v>
      </c>
      <c r="G6291">
        <v>0</v>
      </c>
    </row>
    <row r="6292" spans="1:7" x14ac:dyDescent="0.25">
      <c r="A6292">
        <v>6283</v>
      </c>
      <c r="B6292" s="21">
        <f t="shared" si="98"/>
        <v>0</v>
      </c>
      <c r="C6292">
        <v>1.6681479999999999E-4</v>
      </c>
      <c r="E6292">
        <v>0</v>
      </c>
      <c r="F6292">
        <v>0</v>
      </c>
      <c r="G6292">
        <v>0</v>
      </c>
    </row>
    <row r="6293" spans="1:7" x14ac:dyDescent="0.25">
      <c r="A6293">
        <v>6284</v>
      </c>
      <c r="B6293" s="21">
        <f t="shared" si="98"/>
        <v>0</v>
      </c>
      <c r="C6293">
        <v>1.5766940000000001E-4</v>
      </c>
      <c r="E6293">
        <v>0</v>
      </c>
      <c r="F6293">
        <v>0</v>
      </c>
      <c r="G6293">
        <v>0</v>
      </c>
    </row>
    <row r="6294" spans="1:7" x14ac:dyDescent="0.25">
      <c r="A6294">
        <v>6285</v>
      </c>
      <c r="B6294" s="21">
        <f t="shared" si="98"/>
        <v>0</v>
      </c>
      <c r="C6294">
        <v>1.3899229999999999E-4</v>
      </c>
      <c r="E6294">
        <v>0</v>
      </c>
      <c r="F6294">
        <v>0</v>
      </c>
      <c r="G6294">
        <v>0</v>
      </c>
    </row>
    <row r="6295" spans="1:7" x14ac:dyDescent="0.25">
      <c r="A6295">
        <v>6286</v>
      </c>
      <c r="B6295" s="21">
        <f t="shared" si="98"/>
        <v>0</v>
      </c>
      <c r="C6295">
        <v>1.1704740000000001E-4</v>
      </c>
      <c r="E6295">
        <v>0</v>
      </c>
      <c r="F6295">
        <v>0</v>
      </c>
      <c r="G6295">
        <v>0</v>
      </c>
    </row>
    <row r="6296" spans="1:7" x14ac:dyDescent="0.25">
      <c r="A6296">
        <v>6287</v>
      </c>
      <c r="B6296" s="21">
        <f t="shared" si="98"/>
        <v>0</v>
      </c>
      <c r="C6296">
        <v>9.6406100000000005E-5</v>
      </c>
      <c r="E6296">
        <v>0</v>
      </c>
      <c r="F6296">
        <v>0</v>
      </c>
      <c r="G6296">
        <v>0</v>
      </c>
    </row>
    <row r="6297" spans="1:7" x14ac:dyDescent="0.25">
      <c r="A6297">
        <v>6288</v>
      </c>
      <c r="B6297" s="21">
        <f t="shared" si="98"/>
        <v>0</v>
      </c>
      <c r="C6297">
        <v>7.7055300000000007E-5</v>
      </c>
      <c r="E6297">
        <v>0</v>
      </c>
      <c r="F6297">
        <v>0</v>
      </c>
      <c r="G6297">
        <v>0</v>
      </c>
    </row>
    <row r="6298" spans="1:7" x14ac:dyDescent="0.25">
      <c r="A6298">
        <v>6289</v>
      </c>
      <c r="B6298" s="21">
        <f t="shared" si="98"/>
        <v>0</v>
      </c>
      <c r="C6298">
        <v>6.5643900000000004E-5</v>
      </c>
      <c r="E6298">
        <v>0</v>
      </c>
      <c r="F6298">
        <v>0</v>
      </c>
      <c r="G6298">
        <v>0</v>
      </c>
    </row>
    <row r="6299" spans="1:7" x14ac:dyDescent="0.25">
      <c r="A6299">
        <v>6290</v>
      </c>
      <c r="B6299" s="21">
        <f t="shared" si="98"/>
        <v>0</v>
      </c>
      <c r="C6299">
        <v>6.0080000000000001E-5</v>
      </c>
      <c r="E6299">
        <v>0</v>
      </c>
      <c r="F6299">
        <v>0</v>
      </c>
      <c r="G6299">
        <v>0</v>
      </c>
    </row>
    <row r="6300" spans="1:7" x14ac:dyDescent="0.25">
      <c r="A6300">
        <v>6291</v>
      </c>
      <c r="B6300" s="21">
        <f t="shared" si="98"/>
        <v>0</v>
      </c>
      <c r="C6300">
        <v>5.9503500000000004E-5</v>
      </c>
      <c r="E6300">
        <v>0</v>
      </c>
      <c r="F6300">
        <v>0</v>
      </c>
      <c r="G6300">
        <v>0</v>
      </c>
    </row>
    <row r="6301" spans="1:7" x14ac:dyDescent="0.25">
      <c r="A6301">
        <v>6292</v>
      </c>
      <c r="B6301" s="21">
        <f t="shared" si="98"/>
        <v>0</v>
      </c>
      <c r="C6301">
        <v>6.0984099999999998E-5</v>
      </c>
      <c r="E6301">
        <v>0</v>
      </c>
      <c r="F6301">
        <v>0</v>
      </c>
      <c r="G6301">
        <v>0</v>
      </c>
    </row>
    <row r="6302" spans="1:7" x14ac:dyDescent="0.25">
      <c r="A6302">
        <v>6293</v>
      </c>
      <c r="B6302" s="21">
        <f t="shared" si="98"/>
        <v>0</v>
      </c>
      <c r="C6302">
        <v>6.7601400000000006E-5</v>
      </c>
      <c r="E6302">
        <v>0</v>
      </c>
      <c r="F6302">
        <v>0</v>
      </c>
      <c r="G6302">
        <v>0</v>
      </c>
    </row>
    <row r="6303" spans="1:7" x14ac:dyDescent="0.25">
      <c r="A6303">
        <v>6294</v>
      </c>
      <c r="B6303" s="21">
        <f t="shared" si="98"/>
        <v>0</v>
      </c>
      <c r="C6303">
        <v>8.0861200000000011E-5</v>
      </c>
      <c r="E6303">
        <v>0</v>
      </c>
      <c r="F6303">
        <v>0</v>
      </c>
      <c r="G6303">
        <v>0</v>
      </c>
    </row>
    <row r="6304" spans="1:7" x14ac:dyDescent="0.25">
      <c r="A6304">
        <v>6295</v>
      </c>
      <c r="B6304" s="21">
        <f t="shared" si="98"/>
        <v>0.10075786163522013</v>
      </c>
      <c r="C6304">
        <v>9.7198200000000001E-5</v>
      </c>
      <c r="E6304">
        <v>0.10075786163522013</v>
      </c>
      <c r="F6304">
        <v>0.127207547</v>
      </c>
      <c r="G6304">
        <v>0.25838050314465411</v>
      </c>
    </row>
    <row r="6305" spans="1:7" x14ac:dyDescent="0.25">
      <c r="A6305">
        <v>6296</v>
      </c>
      <c r="B6305" s="21">
        <f t="shared" si="98"/>
        <v>0.32650943396226412</v>
      </c>
      <c r="C6305">
        <v>1.162856E-4</v>
      </c>
      <c r="E6305">
        <v>0.32650943396226412</v>
      </c>
      <c r="F6305">
        <v>0.27679245299999999</v>
      </c>
      <c r="G6305">
        <v>0.59691823899371066</v>
      </c>
    </row>
    <row r="6306" spans="1:7" x14ac:dyDescent="0.25">
      <c r="A6306">
        <v>6297</v>
      </c>
      <c r="B6306" s="21">
        <f t="shared" si="98"/>
        <v>0.53745283018867918</v>
      </c>
      <c r="C6306">
        <v>1.306682E-4</v>
      </c>
      <c r="E6306">
        <v>0.53745283018867918</v>
      </c>
      <c r="F6306">
        <v>0.33916666699999998</v>
      </c>
      <c r="G6306">
        <v>0.74216981132075466</v>
      </c>
    </row>
    <row r="6307" spans="1:7" x14ac:dyDescent="0.25">
      <c r="A6307">
        <v>6298</v>
      </c>
      <c r="B6307" s="21">
        <f t="shared" si="98"/>
        <v>0.69345911949685524</v>
      </c>
      <c r="C6307">
        <v>1.3768809999999999E-4</v>
      </c>
      <c r="E6307">
        <v>0.69345911949685524</v>
      </c>
      <c r="F6307">
        <v>0.391918239</v>
      </c>
      <c r="G6307">
        <v>0.80855345911949683</v>
      </c>
    </row>
    <row r="6308" spans="1:7" x14ac:dyDescent="0.25">
      <c r="A6308">
        <v>6299</v>
      </c>
      <c r="B6308" s="21">
        <f t="shared" si="98"/>
        <v>0.77393081761006288</v>
      </c>
      <c r="C6308">
        <v>1.403039E-4</v>
      </c>
      <c r="E6308">
        <v>0.77393081761006288</v>
      </c>
      <c r="F6308">
        <v>0.45495282999999997</v>
      </c>
      <c r="G6308">
        <v>0.82616352201257859</v>
      </c>
    </row>
    <row r="6309" spans="1:7" x14ac:dyDescent="0.25">
      <c r="A6309">
        <v>6300</v>
      </c>
      <c r="B6309" s="21">
        <f t="shared" si="98"/>
        <v>0.79430817610062898</v>
      </c>
      <c r="C6309">
        <v>1.3819740000000001E-4</v>
      </c>
      <c r="E6309">
        <v>0.79430817610062898</v>
      </c>
      <c r="F6309">
        <v>0.47350628900000002</v>
      </c>
      <c r="G6309">
        <v>0.82578616352201262</v>
      </c>
    </row>
    <row r="6310" spans="1:7" x14ac:dyDescent="0.25">
      <c r="A6310">
        <v>6301</v>
      </c>
      <c r="B6310" s="21">
        <f t="shared" si="98"/>
        <v>0.7534276729559749</v>
      </c>
      <c r="C6310">
        <v>1.3111540000000001E-4</v>
      </c>
      <c r="E6310">
        <v>0.7534276729559749</v>
      </c>
      <c r="F6310">
        <v>0.44400943399999998</v>
      </c>
      <c r="G6310">
        <v>0.80440251572327048</v>
      </c>
    </row>
    <row r="6311" spans="1:7" x14ac:dyDescent="0.25">
      <c r="A6311">
        <v>6302</v>
      </c>
      <c r="B6311" s="21">
        <f t="shared" si="98"/>
        <v>0.66534591194968562</v>
      </c>
      <c r="C6311">
        <v>1.218791E-4</v>
      </c>
      <c r="E6311">
        <v>0.66534591194968562</v>
      </c>
      <c r="F6311">
        <v>0.37757861599999998</v>
      </c>
      <c r="G6311">
        <v>0.77588050314465418</v>
      </c>
    </row>
    <row r="6312" spans="1:7" x14ac:dyDescent="0.25">
      <c r="A6312">
        <v>6303</v>
      </c>
      <c r="B6312" s="21">
        <f t="shared" si="98"/>
        <v>0.50713836477987417</v>
      </c>
      <c r="C6312">
        <v>1.184902E-4</v>
      </c>
      <c r="E6312">
        <v>0.50713836477987417</v>
      </c>
      <c r="F6312">
        <v>0.32330188700000001</v>
      </c>
      <c r="G6312">
        <v>0.69893081761006282</v>
      </c>
    </row>
    <row r="6313" spans="1:7" x14ac:dyDescent="0.25">
      <c r="A6313">
        <v>6304</v>
      </c>
      <c r="B6313" s="21">
        <f t="shared" si="98"/>
        <v>0.30532389937106919</v>
      </c>
      <c r="C6313">
        <v>1.180313E-4</v>
      </c>
      <c r="E6313">
        <v>0.30532389937106919</v>
      </c>
      <c r="F6313">
        <v>0.260566038</v>
      </c>
      <c r="G6313">
        <v>0.5555974842767295</v>
      </c>
    </row>
    <row r="6314" spans="1:7" x14ac:dyDescent="0.25">
      <c r="A6314">
        <v>6305</v>
      </c>
      <c r="B6314" s="21">
        <f t="shared" si="98"/>
        <v>8.9811320754716983E-2</v>
      </c>
      <c r="C6314">
        <v>1.249105E-4</v>
      </c>
      <c r="E6314">
        <v>8.9811320754716983E-2</v>
      </c>
      <c r="F6314">
        <v>0.112597484</v>
      </c>
      <c r="G6314">
        <v>0.22182075471698112</v>
      </c>
    </row>
    <row r="6315" spans="1:7" x14ac:dyDescent="0.25">
      <c r="A6315">
        <v>6306</v>
      </c>
      <c r="B6315" s="21">
        <f t="shared" si="98"/>
        <v>0</v>
      </c>
      <c r="C6315">
        <v>1.4361920000000001E-4</v>
      </c>
      <c r="E6315">
        <v>0</v>
      </c>
      <c r="F6315">
        <v>0</v>
      </c>
      <c r="G6315">
        <v>0</v>
      </c>
    </row>
    <row r="6316" spans="1:7" x14ac:dyDescent="0.25">
      <c r="A6316">
        <v>6307</v>
      </c>
      <c r="B6316" s="21">
        <f t="shared" si="98"/>
        <v>0</v>
      </c>
      <c r="C6316">
        <v>1.6303760000000001E-4</v>
      </c>
      <c r="E6316">
        <v>0</v>
      </c>
      <c r="F6316">
        <v>0</v>
      </c>
      <c r="G6316">
        <v>0</v>
      </c>
    </row>
    <row r="6317" spans="1:7" x14ac:dyDescent="0.25">
      <c r="A6317">
        <v>6308</v>
      </c>
      <c r="B6317" s="21">
        <f t="shared" si="98"/>
        <v>0</v>
      </c>
      <c r="C6317">
        <v>1.554243E-4</v>
      </c>
      <c r="E6317">
        <v>0</v>
      </c>
      <c r="F6317">
        <v>0</v>
      </c>
      <c r="G6317">
        <v>0</v>
      </c>
    </row>
    <row r="6318" spans="1:7" x14ac:dyDescent="0.25">
      <c r="A6318">
        <v>6309</v>
      </c>
      <c r="B6318" s="21">
        <f t="shared" si="98"/>
        <v>0</v>
      </c>
      <c r="C6318">
        <v>1.3810259999999999E-4</v>
      </c>
      <c r="E6318">
        <v>0</v>
      </c>
      <c r="F6318">
        <v>0</v>
      </c>
      <c r="G6318">
        <v>0</v>
      </c>
    </row>
    <row r="6319" spans="1:7" x14ac:dyDescent="0.25">
      <c r="A6319">
        <v>6310</v>
      </c>
      <c r="B6319" s="21">
        <f t="shared" si="98"/>
        <v>0</v>
      </c>
      <c r="C6319">
        <v>1.0811540000000001E-4</v>
      </c>
      <c r="E6319">
        <v>0</v>
      </c>
      <c r="F6319">
        <v>0</v>
      </c>
      <c r="G6319">
        <v>0</v>
      </c>
    </row>
    <row r="6320" spans="1:7" x14ac:dyDescent="0.25">
      <c r="A6320">
        <v>6311</v>
      </c>
      <c r="B6320" s="21">
        <f t="shared" si="98"/>
        <v>0</v>
      </c>
      <c r="C6320">
        <v>8.6855599999999996E-5</v>
      </c>
      <c r="E6320">
        <v>0</v>
      </c>
      <c r="F6320">
        <v>0</v>
      </c>
      <c r="G6320">
        <v>0</v>
      </c>
    </row>
    <row r="6321" spans="1:7" x14ac:dyDescent="0.25">
      <c r="A6321">
        <v>6312</v>
      </c>
      <c r="B6321" s="21">
        <f t="shared" si="98"/>
        <v>0</v>
      </c>
      <c r="C6321">
        <v>6.7745100000000003E-5</v>
      </c>
      <c r="E6321">
        <v>0</v>
      </c>
      <c r="F6321">
        <v>0</v>
      </c>
      <c r="G6321">
        <v>0</v>
      </c>
    </row>
    <row r="6322" spans="1:7" x14ac:dyDescent="0.25">
      <c r="A6322">
        <v>6313</v>
      </c>
      <c r="B6322" s="21">
        <f t="shared" si="98"/>
        <v>0</v>
      </c>
      <c r="C6322">
        <v>6.0338199999999998E-5</v>
      </c>
      <c r="E6322">
        <v>0</v>
      </c>
      <c r="F6322">
        <v>0</v>
      </c>
      <c r="G6322">
        <v>0</v>
      </c>
    </row>
    <row r="6323" spans="1:7" x14ac:dyDescent="0.25">
      <c r="A6323">
        <v>6314</v>
      </c>
      <c r="B6323" s="21">
        <f t="shared" si="98"/>
        <v>0</v>
      </c>
      <c r="C6323">
        <v>5.6620000000000003E-5</v>
      </c>
      <c r="E6323">
        <v>0</v>
      </c>
      <c r="F6323">
        <v>0</v>
      </c>
      <c r="G6323">
        <v>0</v>
      </c>
    </row>
    <row r="6324" spans="1:7" x14ac:dyDescent="0.25">
      <c r="A6324">
        <v>6315</v>
      </c>
      <c r="B6324" s="21">
        <f t="shared" si="98"/>
        <v>0</v>
      </c>
      <c r="C6324">
        <v>5.8147199999999998E-5</v>
      </c>
      <c r="E6324">
        <v>0</v>
      </c>
      <c r="F6324">
        <v>0</v>
      </c>
      <c r="G6324">
        <v>0</v>
      </c>
    </row>
    <row r="6325" spans="1:7" x14ac:dyDescent="0.25">
      <c r="A6325">
        <v>6316</v>
      </c>
      <c r="B6325" s="21">
        <f t="shared" si="98"/>
        <v>0</v>
      </c>
      <c r="C6325">
        <v>6.4287000000000003E-5</v>
      </c>
      <c r="E6325">
        <v>0</v>
      </c>
      <c r="F6325">
        <v>0</v>
      </c>
      <c r="G6325">
        <v>0</v>
      </c>
    </row>
    <row r="6326" spans="1:7" x14ac:dyDescent="0.25">
      <c r="A6326">
        <v>6317</v>
      </c>
      <c r="B6326" s="21">
        <f t="shared" si="98"/>
        <v>0</v>
      </c>
      <c r="C6326">
        <v>8.10013E-5</v>
      </c>
      <c r="E6326">
        <v>0</v>
      </c>
      <c r="F6326">
        <v>0</v>
      </c>
      <c r="G6326">
        <v>0</v>
      </c>
    </row>
    <row r="6327" spans="1:7" x14ac:dyDescent="0.25">
      <c r="A6327">
        <v>6318</v>
      </c>
      <c r="B6327" s="21">
        <f t="shared" si="98"/>
        <v>0</v>
      </c>
      <c r="C6327">
        <v>1.053479E-4</v>
      </c>
      <c r="E6327">
        <v>0</v>
      </c>
      <c r="F6327">
        <v>0</v>
      </c>
      <c r="G6327">
        <v>0</v>
      </c>
    </row>
    <row r="6328" spans="1:7" x14ac:dyDescent="0.25">
      <c r="A6328">
        <v>6319</v>
      </c>
      <c r="B6328" s="21">
        <f t="shared" si="98"/>
        <v>9.7327044025157239E-2</v>
      </c>
      <c r="C6328">
        <v>1.1791610000000001E-4</v>
      </c>
      <c r="E6328">
        <v>9.7327044025157239E-2</v>
      </c>
      <c r="F6328">
        <v>0.122825472</v>
      </c>
      <c r="G6328">
        <v>0.25137421383647801</v>
      </c>
    </row>
    <row r="6329" spans="1:7" x14ac:dyDescent="0.25">
      <c r="A6329">
        <v>6320</v>
      </c>
      <c r="B6329" s="21">
        <f t="shared" si="98"/>
        <v>0.32213836477987423</v>
      </c>
      <c r="C6329">
        <v>1.208436E-4</v>
      </c>
      <c r="E6329">
        <v>0.32213836477987423</v>
      </c>
      <c r="F6329">
        <v>0.27179245299999999</v>
      </c>
      <c r="G6329">
        <v>0.59028301886792445</v>
      </c>
    </row>
    <row r="6330" spans="1:7" x14ac:dyDescent="0.25">
      <c r="A6330">
        <v>6321</v>
      </c>
      <c r="B6330" s="21">
        <f t="shared" si="98"/>
        <v>0.52952830188679245</v>
      </c>
      <c r="C6330">
        <v>1.2226420000000001E-4</v>
      </c>
      <c r="E6330">
        <v>0.52952830188679245</v>
      </c>
      <c r="F6330">
        <v>0.33270440299999998</v>
      </c>
      <c r="G6330">
        <v>0.73150943396226409</v>
      </c>
    </row>
    <row r="6331" spans="1:7" x14ac:dyDescent="0.25">
      <c r="A6331">
        <v>6322</v>
      </c>
      <c r="B6331" s="21">
        <f t="shared" si="98"/>
        <v>0.6840880503144654</v>
      </c>
      <c r="C6331">
        <v>1.190906E-4</v>
      </c>
      <c r="E6331">
        <v>0.6840880503144654</v>
      </c>
      <c r="F6331">
        <v>0.38399371100000002</v>
      </c>
      <c r="G6331">
        <v>0.79814465408805024</v>
      </c>
    </row>
    <row r="6332" spans="1:7" x14ac:dyDescent="0.25">
      <c r="A6332">
        <v>6323</v>
      </c>
      <c r="B6332" s="21">
        <f t="shared" si="98"/>
        <v>0.76229559748427667</v>
      </c>
      <c r="C6332">
        <v>1.1707160000000001E-4</v>
      </c>
      <c r="E6332">
        <v>0.76229559748427667</v>
      </c>
      <c r="F6332">
        <v>0.44589622600000001</v>
      </c>
      <c r="G6332">
        <v>0.81449685534591187</v>
      </c>
    </row>
    <row r="6333" spans="1:7" x14ac:dyDescent="0.25">
      <c r="A6333">
        <v>6324</v>
      </c>
      <c r="B6333" s="21">
        <f t="shared" si="98"/>
        <v>0.78122641509433965</v>
      </c>
      <c r="C6333">
        <v>1.1420110000000001E-4</v>
      </c>
      <c r="E6333">
        <v>0.78122641509433965</v>
      </c>
      <c r="F6333">
        <v>0.46364779900000003</v>
      </c>
      <c r="G6333">
        <v>0.81327044025157225</v>
      </c>
    </row>
    <row r="6334" spans="1:7" x14ac:dyDescent="0.25">
      <c r="A6334">
        <v>6325</v>
      </c>
      <c r="B6334" s="21">
        <f t="shared" si="98"/>
        <v>0.74286163522012583</v>
      </c>
      <c r="C6334">
        <v>1.135377E-4</v>
      </c>
      <c r="E6334">
        <v>0.74286163522012583</v>
      </c>
      <c r="F6334">
        <v>0.43536163500000002</v>
      </c>
      <c r="G6334">
        <v>0.79440251572327036</v>
      </c>
    </row>
    <row r="6335" spans="1:7" x14ac:dyDescent="0.25">
      <c r="A6335">
        <v>6326</v>
      </c>
      <c r="B6335" s="21">
        <f t="shared" si="98"/>
        <v>0.64726415094339629</v>
      </c>
      <c r="C6335">
        <v>1.149653E-4</v>
      </c>
      <c r="E6335">
        <v>0.64726415094339629</v>
      </c>
      <c r="F6335">
        <v>0.36580188699999999</v>
      </c>
      <c r="G6335">
        <v>0.75635220125786162</v>
      </c>
    </row>
    <row r="6336" spans="1:7" x14ac:dyDescent="0.25">
      <c r="A6336">
        <v>6327</v>
      </c>
      <c r="B6336" s="21">
        <f t="shared" si="98"/>
        <v>0.50103773584905664</v>
      </c>
      <c r="C6336">
        <v>1.2246390000000002E-4</v>
      </c>
      <c r="E6336">
        <v>0.50103773584905664</v>
      </c>
      <c r="F6336">
        <v>0.317877358</v>
      </c>
      <c r="G6336">
        <v>0.69305031446540888</v>
      </c>
    </row>
    <row r="6337" spans="1:7" x14ac:dyDescent="0.25">
      <c r="A6337">
        <v>6328</v>
      </c>
      <c r="B6337" s="21">
        <f t="shared" si="98"/>
        <v>0.3003427672955975</v>
      </c>
      <c r="C6337">
        <v>1.2634009999999999E-4</v>
      </c>
      <c r="E6337">
        <v>0.3003427672955975</v>
      </c>
      <c r="F6337">
        <v>0.25602201299999999</v>
      </c>
      <c r="G6337">
        <v>0.55103773584905658</v>
      </c>
    </row>
    <row r="6338" spans="1:7" x14ac:dyDescent="0.25">
      <c r="A6338">
        <v>6329</v>
      </c>
      <c r="B6338" s="21">
        <f t="shared" si="98"/>
        <v>8.5619496855345908E-2</v>
      </c>
      <c r="C6338">
        <v>1.3857650000000002E-4</v>
      </c>
      <c r="E6338">
        <v>8.5619496855345908E-2</v>
      </c>
      <c r="F6338">
        <v>0.10800314499999999</v>
      </c>
      <c r="G6338">
        <v>0.21521069182389937</v>
      </c>
    </row>
    <row r="6339" spans="1:7" x14ac:dyDescent="0.25">
      <c r="A6339">
        <v>6330</v>
      </c>
      <c r="B6339" s="21">
        <f t="shared" si="98"/>
        <v>0</v>
      </c>
      <c r="C6339">
        <v>1.55446E-4</v>
      </c>
      <c r="E6339">
        <v>0</v>
      </c>
      <c r="F6339">
        <v>0</v>
      </c>
      <c r="G6339">
        <v>0</v>
      </c>
    </row>
    <row r="6340" spans="1:7" x14ac:dyDescent="0.25">
      <c r="A6340">
        <v>6331</v>
      </c>
      <c r="B6340" s="21">
        <f t="shared" si="98"/>
        <v>0</v>
      </c>
      <c r="C6340">
        <v>1.7313780000000002E-4</v>
      </c>
      <c r="E6340">
        <v>0</v>
      </c>
      <c r="F6340">
        <v>0</v>
      </c>
      <c r="G6340">
        <v>0</v>
      </c>
    </row>
    <row r="6341" spans="1:7" x14ac:dyDescent="0.25">
      <c r="A6341">
        <v>6332</v>
      </c>
      <c r="B6341" s="21">
        <f t="shared" si="98"/>
        <v>0</v>
      </c>
      <c r="C6341">
        <v>1.661585E-4</v>
      </c>
      <c r="E6341">
        <v>0</v>
      </c>
      <c r="F6341">
        <v>0</v>
      </c>
      <c r="G6341">
        <v>0</v>
      </c>
    </row>
    <row r="6342" spans="1:7" x14ac:dyDescent="0.25">
      <c r="A6342">
        <v>6333</v>
      </c>
      <c r="B6342" s="21">
        <f t="shared" ref="B6342:B6405" si="99">IF(rodzaj=$E$6,E6342,IF(rodzaj=$F$6,F6342,G6342))</f>
        <v>0</v>
      </c>
      <c r="C6342">
        <v>1.4270060000000001E-4</v>
      </c>
      <c r="E6342">
        <v>0</v>
      </c>
      <c r="F6342">
        <v>0</v>
      </c>
      <c r="G6342">
        <v>0</v>
      </c>
    </row>
    <row r="6343" spans="1:7" x14ac:dyDescent="0.25">
      <c r="A6343">
        <v>6334</v>
      </c>
      <c r="B6343" s="21">
        <f t="shared" si="99"/>
        <v>0</v>
      </c>
      <c r="C6343">
        <v>1.131822E-4</v>
      </c>
      <c r="E6343">
        <v>0</v>
      </c>
      <c r="F6343">
        <v>0</v>
      </c>
      <c r="G6343">
        <v>0</v>
      </c>
    </row>
    <row r="6344" spans="1:7" x14ac:dyDescent="0.25">
      <c r="A6344">
        <v>6335</v>
      </c>
      <c r="B6344" s="21">
        <f t="shared" si="99"/>
        <v>0</v>
      </c>
      <c r="C6344">
        <v>8.7291099999999995E-5</v>
      </c>
      <c r="E6344">
        <v>0</v>
      </c>
      <c r="F6344">
        <v>0</v>
      </c>
      <c r="G6344">
        <v>0</v>
      </c>
    </row>
    <row r="6345" spans="1:7" x14ac:dyDescent="0.25">
      <c r="A6345">
        <v>6336</v>
      </c>
      <c r="B6345" s="21">
        <f t="shared" si="99"/>
        <v>0</v>
      </c>
      <c r="C6345">
        <v>6.9566099999999998E-5</v>
      </c>
      <c r="E6345">
        <v>0</v>
      </c>
      <c r="F6345">
        <v>0</v>
      </c>
      <c r="G6345">
        <v>0</v>
      </c>
    </row>
    <row r="6346" spans="1:7" x14ac:dyDescent="0.25">
      <c r="A6346">
        <v>6337</v>
      </c>
      <c r="B6346" s="21">
        <f t="shared" si="99"/>
        <v>0</v>
      </c>
      <c r="C6346">
        <v>6.0589199999999999E-5</v>
      </c>
      <c r="E6346">
        <v>0</v>
      </c>
      <c r="F6346">
        <v>0</v>
      </c>
      <c r="G6346">
        <v>0</v>
      </c>
    </row>
    <row r="6347" spans="1:7" x14ac:dyDescent="0.25">
      <c r="A6347">
        <v>6338</v>
      </c>
      <c r="B6347" s="21">
        <f t="shared" si="99"/>
        <v>0</v>
      </c>
      <c r="C6347">
        <v>5.7431700000000001E-5</v>
      </c>
      <c r="E6347">
        <v>0</v>
      </c>
      <c r="F6347">
        <v>0</v>
      </c>
      <c r="G6347">
        <v>0</v>
      </c>
    </row>
    <row r="6348" spans="1:7" x14ac:dyDescent="0.25">
      <c r="A6348">
        <v>6339</v>
      </c>
      <c r="B6348" s="21">
        <f t="shared" si="99"/>
        <v>0</v>
      </c>
      <c r="C6348">
        <v>5.9033700000000004E-5</v>
      </c>
      <c r="E6348">
        <v>0</v>
      </c>
      <c r="F6348">
        <v>0</v>
      </c>
      <c r="G6348">
        <v>0</v>
      </c>
    </row>
    <row r="6349" spans="1:7" x14ac:dyDescent="0.25">
      <c r="A6349">
        <v>6340</v>
      </c>
      <c r="B6349" s="21">
        <f t="shared" si="99"/>
        <v>0</v>
      </c>
      <c r="C6349">
        <v>6.5700100000000005E-5</v>
      </c>
      <c r="E6349">
        <v>0</v>
      </c>
      <c r="F6349">
        <v>0</v>
      </c>
      <c r="G6349">
        <v>0</v>
      </c>
    </row>
    <row r="6350" spans="1:7" x14ac:dyDescent="0.25">
      <c r="A6350">
        <v>6341</v>
      </c>
      <c r="B6350" s="21">
        <f t="shared" si="99"/>
        <v>0</v>
      </c>
      <c r="C6350">
        <v>8.1519000000000003E-5</v>
      </c>
      <c r="E6350">
        <v>0</v>
      </c>
      <c r="F6350">
        <v>0</v>
      </c>
      <c r="G6350">
        <v>0</v>
      </c>
    </row>
    <row r="6351" spans="1:7" x14ac:dyDescent="0.25">
      <c r="A6351">
        <v>6342</v>
      </c>
      <c r="B6351" s="21">
        <f t="shared" si="99"/>
        <v>0</v>
      </c>
      <c r="C6351">
        <v>1.050135E-4</v>
      </c>
      <c r="E6351">
        <v>0</v>
      </c>
      <c r="F6351">
        <v>0</v>
      </c>
      <c r="G6351">
        <v>0</v>
      </c>
    </row>
    <row r="6352" spans="1:7" x14ac:dyDescent="0.25">
      <c r="A6352">
        <v>6343</v>
      </c>
      <c r="B6352" s="21">
        <f t="shared" si="99"/>
        <v>9.1786163522012576E-2</v>
      </c>
      <c r="C6352">
        <v>1.195703E-4</v>
      </c>
      <c r="E6352">
        <v>9.1786163522012576E-2</v>
      </c>
      <c r="F6352">
        <v>0.114396226</v>
      </c>
      <c r="G6352">
        <v>0.22884905660377358</v>
      </c>
    </row>
    <row r="6353" spans="1:7" x14ac:dyDescent="0.25">
      <c r="A6353">
        <v>6344</v>
      </c>
      <c r="B6353" s="21">
        <f t="shared" si="99"/>
        <v>0.13616037735849057</v>
      </c>
      <c r="C6353">
        <v>1.224927E-4</v>
      </c>
      <c r="E6353">
        <v>0.13616037735849057</v>
      </c>
      <c r="F6353">
        <v>0.12779402500000001</v>
      </c>
      <c r="G6353">
        <v>0.16809748427672955</v>
      </c>
    </row>
    <row r="6354" spans="1:7" x14ac:dyDescent="0.25">
      <c r="A6354">
        <v>6345</v>
      </c>
      <c r="B6354" s="21">
        <f t="shared" si="99"/>
        <v>0.14748427672955974</v>
      </c>
      <c r="C6354">
        <v>1.204399E-4</v>
      </c>
      <c r="E6354">
        <v>0.14748427672955974</v>
      </c>
      <c r="F6354">
        <v>0.133937107</v>
      </c>
      <c r="G6354">
        <v>0.13818553459119498</v>
      </c>
    </row>
    <row r="6355" spans="1:7" x14ac:dyDescent="0.25">
      <c r="A6355">
        <v>6346</v>
      </c>
      <c r="B6355" s="21">
        <f t="shared" si="99"/>
        <v>0.34273584905660381</v>
      </c>
      <c r="C6355">
        <v>1.151107E-4</v>
      </c>
      <c r="E6355">
        <v>0.34273584905660381</v>
      </c>
      <c r="F6355">
        <v>0.249638365</v>
      </c>
      <c r="G6355">
        <v>0.36751572327044024</v>
      </c>
    </row>
    <row r="6356" spans="1:7" x14ac:dyDescent="0.25">
      <c r="A6356">
        <v>6347</v>
      </c>
      <c r="B6356" s="21">
        <f t="shared" si="99"/>
        <v>0.77245283018867927</v>
      </c>
      <c r="C6356">
        <v>1.1735040000000001E-4</v>
      </c>
      <c r="E6356">
        <v>0.77245283018867927</v>
      </c>
      <c r="F6356">
        <v>0.44842767300000003</v>
      </c>
      <c r="G6356">
        <v>0.82726415094339611</v>
      </c>
    </row>
    <row r="6357" spans="1:7" x14ac:dyDescent="0.25">
      <c r="A6357">
        <v>6348</v>
      </c>
      <c r="B6357" s="21">
        <f t="shared" si="99"/>
        <v>0.53078616352201258</v>
      </c>
      <c r="C6357">
        <v>1.1357999999999999E-4</v>
      </c>
      <c r="E6357">
        <v>0.53078616352201258</v>
      </c>
      <c r="F6357">
        <v>0.34993710700000003</v>
      </c>
      <c r="G6357">
        <v>0.54339622641509433</v>
      </c>
    </row>
    <row r="6358" spans="1:7" x14ac:dyDescent="0.25">
      <c r="A6358">
        <v>6349</v>
      </c>
      <c r="B6358" s="21">
        <f t="shared" si="99"/>
        <v>0.33669811320754717</v>
      </c>
      <c r="C6358">
        <v>1.1315150000000001E-4</v>
      </c>
      <c r="E6358">
        <v>0.33669811320754717</v>
      </c>
      <c r="F6358">
        <v>0.257610063</v>
      </c>
      <c r="G6358">
        <v>0.33487421383647803</v>
      </c>
    </row>
    <row r="6359" spans="1:7" x14ac:dyDescent="0.25">
      <c r="A6359">
        <v>6350</v>
      </c>
      <c r="B6359" s="21">
        <f t="shared" si="99"/>
        <v>0.58562893081761003</v>
      </c>
      <c r="C6359">
        <v>1.152536E-4</v>
      </c>
      <c r="E6359">
        <v>0.58562893081761003</v>
      </c>
      <c r="F6359">
        <v>0.344465409</v>
      </c>
      <c r="G6359">
        <v>0.6825471698113208</v>
      </c>
    </row>
    <row r="6360" spans="1:7" x14ac:dyDescent="0.25">
      <c r="A6360">
        <v>6351</v>
      </c>
      <c r="B6360" s="21">
        <f t="shared" si="99"/>
        <v>0.49732704402515721</v>
      </c>
      <c r="C6360">
        <v>1.216011E-4</v>
      </c>
      <c r="E6360">
        <v>0.49732704402515721</v>
      </c>
      <c r="F6360">
        <v>0.31962264200000001</v>
      </c>
      <c r="G6360">
        <v>0.69012578616352194</v>
      </c>
    </row>
    <row r="6361" spans="1:7" x14ac:dyDescent="0.25">
      <c r="A6361">
        <v>6352</v>
      </c>
      <c r="B6361" s="21">
        <f t="shared" si="99"/>
        <v>0.29217610062893085</v>
      </c>
      <c r="C6361">
        <v>1.276025E-4</v>
      </c>
      <c r="E6361">
        <v>0.29217610062893085</v>
      </c>
      <c r="F6361">
        <v>0.25132075500000001</v>
      </c>
      <c r="G6361">
        <v>0.5338050314465409</v>
      </c>
    </row>
    <row r="6362" spans="1:7" x14ac:dyDescent="0.25">
      <c r="A6362">
        <v>6353</v>
      </c>
      <c r="B6362" s="21">
        <f t="shared" si="99"/>
        <v>7.8748427672955965E-2</v>
      </c>
      <c r="C6362">
        <v>1.4037239999999999E-4</v>
      </c>
      <c r="E6362">
        <v>7.8748427672955965E-2</v>
      </c>
      <c r="F6362">
        <v>9.8251571999999995E-2</v>
      </c>
      <c r="G6362">
        <v>0.18992138364779876</v>
      </c>
    </row>
    <row r="6363" spans="1:7" x14ac:dyDescent="0.25">
      <c r="A6363">
        <v>6354</v>
      </c>
      <c r="B6363" s="21">
        <f t="shared" si="99"/>
        <v>0</v>
      </c>
      <c r="C6363">
        <v>1.575639E-4</v>
      </c>
      <c r="E6363">
        <v>0</v>
      </c>
      <c r="F6363">
        <v>0</v>
      </c>
      <c r="G6363">
        <v>0</v>
      </c>
    </row>
    <row r="6364" spans="1:7" x14ac:dyDescent="0.25">
      <c r="A6364">
        <v>6355</v>
      </c>
      <c r="B6364" s="21">
        <f t="shared" si="99"/>
        <v>0</v>
      </c>
      <c r="C6364">
        <v>1.761039E-4</v>
      </c>
      <c r="E6364">
        <v>0</v>
      </c>
      <c r="F6364">
        <v>0</v>
      </c>
      <c r="G6364">
        <v>0</v>
      </c>
    </row>
    <row r="6365" spans="1:7" x14ac:dyDescent="0.25">
      <c r="A6365">
        <v>6356</v>
      </c>
      <c r="B6365" s="21">
        <f t="shared" si="99"/>
        <v>0</v>
      </c>
      <c r="C6365">
        <v>1.6619059999999999E-4</v>
      </c>
      <c r="E6365">
        <v>0</v>
      </c>
      <c r="F6365">
        <v>0</v>
      </c>
      <c r="G6365">
        <v>0</v>
      </c>
    </row>
    <row r="6366" spans="1:7" x14ac:dyDescent="0.25">
      <c r="A6366">
        <v>6357</v>
      </c>
      <c r="B6366" s="21">
        <f t="shared" si="99"/>
        <v>0</v>
      </c>
      <c r="C6366">
        <v>1.454266E-4</v>
      </c>
      <c r="E6366">
        <v>0</v>
      </c>
      <c r="F6366">
        <v>0</v>
      </c>
      <c r="G6366">
        <v>0</v>
      </c>
    </row>
    <row r="6367" spans="1:7" x14ac:dyDescent="0.25">
      <c r="A6367">
        <v>6358</v>
      </c>
      <c r="B6367" s="21">
        <f t="shared" si="99"/>
        <v>0</v>
      </c>
      <c r="C6367">
        <v>1.168714E-4</v>
      </c>
      <c r="E6367">
        <v>0</v>
      </c>
      <c r="F6367">
        <v>0</v>
      </c>
      <c r="G6367">
        <v>0</v>
      </c>
    </row>
    <row r="6368" spans="1:7" x14ac:dyDescent="0.25">
      <c r="A6368">
        <v>6359</v>
      </c>
      <c r="B6368" s="21">
        <f t="shared" si="99"/>
        <v>0</v>
      </c>
      <c r="C6368">
        <v>8.8216100000000004E-5</v>
      </c>
      <c r="E6368">
        <v>0</v>
      </c>
      <c r="F6368">
        <v>0</v>
      </c>
      <c r="G6368">
        <v>0</v>
      </c>
    </row>
    <row r="6369" spans="1:7" x14ac:dyDescent="0.25">
      <c r="A6369">
        <v>6360</v>
      </c>
      <c r="B6369" s="21">
        <f t="shared" si="99"/>
        <v>0</v>
      </c>
      <c r="C6369">
        <v>6.7992999999999998E-5</v>
      </c>
      <c r="E6369">
        <v>0</v>
      </c>
      <c r="F6369">
        <v>0</v>
      </c>
      <c r="G6369">
        <v>0</v>
      </c>
    </row>
    <row r="6370" spans="1:7" x14ac:dyDescent="0.25">
      <c r="A6370">
        <v>6361</v>
      </c>
      <c r="B6370" s="21">
        <f t="shared" si="99"/>
        <v>0</v>
      </c>
      <c r="C6370">
        <v>6.0950599999999999E-5</v>
      </c>
      <c r="E6370">
        <v>0</v>
      </c>
      <c r="F6370">
        <v>0</v>
      </c>
      <c r="G6370">
        <v>0</v>
      </c>
    </row>
    <row r="6371" spans="1:7" x14ac:dyDescent="0.25">
      <c r="A6371">
        <v>6362</v>
      </c>
      <c r="B6371" s="21">
        <f t="shared" si="99"/>
        <v>0</v>
      </c>
      <c r="C6371">
        <v>5.7542100000000006E-5</v>
      </c>
      <c r="E6371">
        <v>0</v>
      </c>
      <c r="F6371">
        <v>0</v>
      </c>
      <c r="G6371">
        <v>0</v>
      </c>
    </row>
    <row r="6372" spans="1:7" x14ac:dyDescent="0.25">
      <c r="A6372">
        <v>6363</v>
      </c>
      <c r="B6372" s="21">
        <f t="shared" si="99"/>
        <v>0</v>
      </c>
      <c r="C6372">
        <v>5.8872599999999996E-5</v>
      </c>
      <c r="E6372">
        <v>0</v>
      </c>
      <c r="F6372">
        <v>0</v>
      </c>
      <c r="G6372">
        <v>0</v>
      </c>
    </row>
    <row r="6373" spans="1:7" x14ac:dyDescent="0.25">
      <c r="A6373">
        <v>6364</v>
      </c>
      <c r="B6373" s="21">
        <f t="shared" si="99"/>
        <v>0</v>
      </c>
      <c r="C6373">
        <v>6.5463500000000001E-5</v>
      </c>
      <c r="E6373">
        <v>0</v>
      </c>
      <c r="F6373">
        <v>0</v>
      </c>
      <c r="G6373">
        <v>0</v>
      </c>
    </row>
    <row r="6374" spans="1:7" x14ac:dyDescent="0.25">
      <c r="A6374">
        <v>6365</v>
      </c>
      <c r="B6374" s="21">
        <f t="shared" si="99"/>
        <v>0</v>
      </c>
      <c r="C6374">
        <v>8.21695E-5</v>
      </c>
      <c r="E6374">
        <v>0</v>
      </c>
      <c r="F6374">
        <v>0</v>
      </c>
      <c r="G6374">
        <v>0</v>
      </c>
    </row>
    <row r="6375" spans="1:7" x14ac:dyDescent="0.25">
      <c r="A6375">
        <v>6366</v>
      </c>
      <c r="B6375" s="21">
        <f t="shared" si="99"/>
        <v>0</v>
      </c>
      <c r="C6375">
        <v>1.0438670000000001E-4</v>
      </c>
      <c r="E6375">
        <v>0</v>
      </c>
      <c r="F6375">
        <v>0</v>
      </c>
      <c r="G6375">
        <v>0</v>
      </c>
    </row>
    <row r="6376" spans="1:7" x14ac:dyDescent="0.25">
      <c r="A6376">
        <v>6367</v>
      </c>
      <c r="B6376" s="21">
        <f t="shared" si="99"/>
        <v>8.7415094339622648E-2</v>
      </c>
      <c r="C6376">
        <v>1.203671E-4</v>
      </c>
      <c r="E6376">
        <v>8.7415094339622648E-2</v>
      </c>
      <c r="F6376">
        <v>0.108172956</v>
      </c>
      <c r="G6376">
        <v>0.21443710691823897</v>
      </c>
    </row>
    <row r="6377" spans="1:7" x14ac:dyDescent="0.25">
      <c r="A6377">
        <v>6368</v>
      </c>
      <c r="B6377" s="21">
        <f t="shared" si="99"/>
        <v>0.30454402515723272</v>
      </c>
      <c r="C6377">
        <v>1.207443E-4</v>
      </c>
      <c r="E6377">
        <v>0.30454402515723272</v>
      </c>
      <c r="F6377">
        <v>0.25831760999999998</v>
      </c>
      <c r="G6377">
        <v>0.55088050314465409</v>
      </c>
    </row>
    <row r="6378" spans="1:7" x14ac:dyDescent="0.25">
      <c r="A6378">
        <v>6369</v>
      </c>
      <c r="B6378" s="21">
        <f t="shared" si="99"/>
        <v>0.51594339622641516</v>
      </c>
      <c r="C6378">
        <v>1.2007660000000001E-4</v>
      </c>
      <c r="E6378">
        <v>0.51594339622641516</v>
      </c>
      <c r="F6378">
        <v>0.32693396200000002</v>
      </c>
      <c r="G6378">
        <v>0.71305031446540879</v>
      </c>
    </row>
    <row r="6379" spans="1:7" x14ac:dyDescent="0.25">
      <c r="A6379">
        <v>6370</v>
      </c>
      <c r="B6379" s="21">
        <f t="shared" si="99"/>
        <v>0.66685534591194962</v>
      </c>
      <c r="C6379">
        <v>1.1424329999999999E-4</v>
      </c>
      <c r="E6379">
        <v>0.66685534591194962</v>
      </c>
      <c r="F6379">
        <v>0.373569182</v>
      </c>
      <c r="G6379">
        <v>0.78075471698113208</v>
      </c>
    </row>
    <row r="6380" spans="1:7" x14ac:dyDescent="0.25">
      <c r="A6380">
        <v>6371</v>
      </c>
      <c r="B6380" s="21">
        <f t="shared" si="99"/>
        <v>0.7566666666666666</v>
      </c>
      <c r="C6380">
        <v>1.1442269999999999E-4</v>
      </c>
      <c r="E6380">
        <v>0.7566666666666666</v>
      </c>
      <c r="F6380">
        <v>0.43504716999999998</v>
      </c>
      <c r="G6380">
        <v>0.81229559748427671</v>
      </c>
    </row>
    <row r="6381" spans="1:7" x14ac:dyDescent="0.25">
      <c r="A6381">
        <v>6372</v>
      </c>
      <c r="B6381" s="21">
        <f t="shared" si="99"/>
        <v>0.77679245283018861</v>
      </c>
      <c r="C6381">
        <v>1.108254E-4</v>
      </c>
      <c r="E6381">
        <v>0.77679245283018861</v>
      </c>
      <c r="F6381">
        <v>0.45506289300000002</v>
      </c>
      <c r="G6381">
        <v>0.81191823899371074</v>
      </c>
    </row>
    <row r="6382" spans="1:7" x14ac:dyDescent="0.25">
      <c r="A6382">
        <v>6373</v>
      </c>
      <c r="B6382" s="21">
        <f t="shared" si="99"/>
        <v>0.74635220125786161</v>
      </c>
      <c r="C6382">
        <v>1.1086949999999999E-4</v>
      </c>
      <c r="E6382">
        <v>0.74635220125786161</v>
      </c>
      <c r="F6382">
        <v>0.428993711</v>
      </c>
      <c r="G6382">
        <v>0.80305031446540875</v>
      </c>
    </row>
    <row r="6383" spans="1:7" x14ac:dyDescent="0.25">
      <c r="A6383">
        <v>6374</v>
      </c>
      <c r="B6383" s="21">
        <f t="shared" si="99"/>
        <v>0.64455974842767294</v>
      </c>
      <c r="C6383">
        <v>1.120203E-4</v>
      </c>
      <c r="E6383">
        <v>0.64455974842767294</v>
      </c>
      <c r="F6383">
        <v>0.36127358500000001</v>
      </c>
      <c r="G6383">
        <v>0.7583333333333333</v>
      </c>
    </row>
    <row r="6384" spans="1:7" x14ac:dyDescent="0.25">
      <c r="A6384">
        <v>6375</v>
      </c>
      <c r="B6384" s="21">
        <f t="shared" si="99"/>
        <v>0.49047169811320757</v>
      </c>
      <c r="C6384">
        <v>1.1670840000000001E-4</v>
      </c>
      <c r="E6384">
        <v>0.49047169811320757</v>
      </c>
      <c r="F6384">
        <v>0.31452830199999998</v>
      </c>
      <c r="G6384">
        <v>0.68311320754716987</v>
      </c>
    </row>
    <row r="6385" spans="1:7" x14ac:dyDescent="0.25">
      <c r="A6385">
        <v>6376</v>
      </c>
      <c r="B6385" s="21">
        <f t="shared" si="99"/>
        <v>0.28482704402515724</v>
      </c>
      <c r="C6385">
        <v>1.2173510000000001E-4</v>
      </c>
      <c r="E6385">
        <v>0.28482704402515724</v>
      </c>
      <c r="F6385">
        <v>0.245251572</v>
      </c>
      <c r="G6385">
        <v>0.52308176100628934</v>
      </c>
    </row>
    <row r="6386" spans="1:7" x14ac:dyDescent="0.25">
      <c r="A6386">
        <v>6377</v>
      </c>
      <c r="B6386" s="21">
        <f t="shared" si="99"/>
        <v>7.6100628930817607E-2</v>
      </c>
      <c r="C6386">
        <v>1.3543870000000001E-4</v>
      </c>
      <c r="E6386">
        <v>7.6100628930817607E-2</v>
      </c>
      <c r="F6386">
        <v>9.5713835999999997E-2</v>
      </c>
      <c r="G6386">
        <v>0.18883018867924528</v>
      </c>
    </row>
    <row r="6387" spans="1:7" x14ac:dyDescent="0.25">
      <c r="A6387">
        <v>6378</v>
      </c>
      <c r="B6387" s="21">
        <f t="shared" si="99"/>
        <v>0</v>
      </c>
      <c r="C6387">
        <v>1.5538929999999999E-4</v>
      </c>
      <c r="E6387">
        <v>0</v>
      </c>
      <c r="F6387">
        <v>0</v>
      </c>
      <c r="G6387">
        <v>0</v>
      </c>
    </row>
    <row r="6388" spans="1:7" x14ac:dyDescent="0.25">
      <c r="A6388">
        <v>6379</v>
      </c>
      <c r="B6388" s="21">
        <f t="shared" si="99"/>
        <v>0</v>
      </c>
      <c r="C6388">
        <v>1.737699E-4</v>
      </c>
      <c r="E6388">
        <v>0</v>
      </c>
      <c r="F6388">
        <v>0</v>
      </c>
      <c r="G6388">
        <v>0</v>
      </c>
    </row>
    <row r="6389" spans="1:7" x14ac:dyDescent="0.25">
      <c r="A6389">
        <v>6380</v>
      </c>
      <c r="B6389" s="21">
        <f t="shared" si="99"/>
        <v>0</v>
      </c>
      <c r="C6389">
        <v>1.6520099999999999E-4</v>
      </c>
      <c r="E6389">
        <v>0</v>
      </c>
      <c r="F6389">
        <v>0</v>
      </c>
      <c r="G6389">
        <v>0</v>
      </c>
    </row>
    <row r="6390" spans="1:7" x14ac:dyDescent="0.25">
      <c r="A6390">
        <v>6381</v>
      </c>
      <c r="B6390" s="21">
        <f t="shared" si="99"/>
        <v>0</v>
      </c>
      <c r="C6390">
        <v>1.4342909999999999E-4</v>
      </c>
      <c r="E6390">
        <v>0</v>
      </c>
      <c r="F6390">
        <v>0</v>
      </c>
      <c r="G6390">
        <v>0</v>
      </c>
    </row>
    <row r="6391" spans="1:7" x14ac:dyDescent="0.25">
      <c r="A6391">
        <v>6382</v>
      </c>
      <c r="B6391" s="21">
        <f t="shared" si="99"/>
        <v>0</v>
      </c>
      <c r="C6391">
        <v>1.139387E-4</v>
      </c>
      <c r="E6391">
        <v>0</v>
      </c>
      <c r="F6391">
        <v>0</v>
      </c>
      <c r="G6391">
        <v>0</v>
      </c>
    </row>
    <row r="6392" spans="1:7" x14ac:dyDescent="0.25">
      <c r="A6392">
        <v>6383</v>
      </c>
      <c r="B6392" s="21">
        <f t="shared" si="99"/>
        <v>0</v>
      </c>
      <c r="C6392">
        <v>8.8041200000000007E-5</v>
      </c>
      <c r="E6392">
        <v>0</v>
      </c>
      <c r="F6392">
        <v>0</v>
      </c>
      <c r="G6392">
        <v>0</v>
      </c>
    </row>
    <row r="6393" spans="1:7" x14ac:dyDescent="0.25">
      <c r="A6393">
        <v>6384</v>
      </c>
      <c r="B6393" s="21">
        <f t="shared" si="99"/>
        <v>0</v>
      </c>
      <c r="C6393">
        <v>6.948820000000001E-5</v>
      </c>
      <c r="E6393">
        <v>0</v>
      </c>
      <c r="F6393">
        <v>0</v>
      </c>
      <c r="G6393">
        <v>0</v>
      </c>
    </row>
    <row r="6394" spans="1:7" x14ac:dyDescent="0.25">
      <c r="A6394">
        <v>6385</v>
      </c>
      <c r="B6394" s="21">
        <f t="shared" si="99"/>
        <v>0</v>
      </c>
      <c r="C6394">
        <v>6.06574E-5</v>
      </c>
      <c r="E6394">
        <v>0</v>
      </c>
      <c r="F6394">
        <v>0</v>
      </c>
      <c r="G6394">
        <v>0</v>
      </c>
    </row>
    <row r="6395" spans="1:7" x14ac:dyDescent="0.25">
      <c r="A6395">
        <v>6386</v>
      </c>
      <c r="B6395" s="21">
        <f t="shared" si="99"/>
        <v>0</v>
      </c>
      <c r="C6395">
        <v>5.7604700000000001E-5</v>
      </c>
      <c r="E6395">
        <v>0</v>
      </c>
      <c r="F6395">
        <v>0</v>
      </c>
      <c r="G6395">
        <v>0</v>
      </c>
    </row>
    <row r="6396" spans="1:7" x14ac:dyDescent="0.25">
      <c r="A6396">
        <v>6387</v>
      </c>
      <c r="B6396" s="21">
        <f t="shared" si="99"/>
        <v>0</v>
      </c>
      <c r="C6396">
        <v>5.7909599999999999E-5</v>
      </c>
      <c r="E6396">
        <v>0</v>
      </c>
      <c r="F6396">
        <v>0</v>
      </c>
      <c r="G6396">
        <v>0</v>
      </c>
    </row>
    <row r="6397" spans="1:7" x14ac:dyDescent="0.25">
      <c r="A6397">
        <v>6388</v>
      </c>
      <c r="B6397" s="21">
        <f t="shared" si="99"/>
        <v>0</v>
      </c>
      <c r="C6397">
        <v>6.4646400000000005E-5</v>
      </c>
      <c r="E6397">
        <v>0</v>
      </c>
      <c r="F6397">
        <v>0</v>
      </c>
      <c r="G6397">
        <v>0</v>
      </c>
    </row>
    <row r="6398" spans="1:7" x14ac:dyDescent="0.25">
      <c r="A6398">
        <v>6389</v>
      </c>
      <c r="B6398" s="21">
        <f t="shared" si="99"/>
        <v>0</v>
      </c>
      <c r="C6398">
        <v>8.3923899999999998E-5</v>
      </c>
      <c r="E6398">
        <v>0</v>
      </c>
      <c r="F6398">
        <v>0</v>
      </c>
      <c r="G6398">
        <v>0</v>
      </c>
    </row>
    <row r="6399" spans="1:7" x14ac:dyDescent="0.25">
      <c r="A6399">
        <v>6390</v>
      </c>
      <c r="B6399" s="21">
        <f t="shared" si="99"/>
        <v>0</v>
      </c>
      <c r="C6399">
        <v>1.0718669999999999E-4</v>
      </c>
      <c r="E6399">
        <v>0</v>
      </c>
      <c r="F6399">
        <v>0</v>
      </c>
      <c r="G6399">
        <v>0</v>
      </c>
    </row>
    <row r="6400" spans="1:7" x14ac:dyDescent="0.25">
      <c r="A6400">
        <v>6391</v>
      </c>
      <c r="B6400" s="21">
        <f t="shared" si="99"/>
        <v>8.6713836477987416E-2</v>
      </c>
      <c r="C6400">
        <v>1.229774E-4</v>
      </c>
      <c r="E6400">
        <v>8.6713836477987416E-2</v>
      </c>
      <c r="F6400">
        <v>0.10752830200000001</v>
      </c>
      <c r="G6400">
        <v>0.21642138364779875</v>
      </c>
    </row>
    <row r="6401" spans="1:7" x14ac:dyDescent="0.25">
      <c r="A6401">
        <v>6392</v>
      </c>
      <c r="B6401" s="21">
        <f t="shared" si="99"/>
        <v>0.30160691823899372</v>
      </c>
      <c r="C6401">
        <v>1.25136E-4</v>
      </c>
      <c r="E6401">
        <v>0.30160691823899372</v>
      </c>
      <c r="F6401">
        <v>0.25529874200000002</v>
      </c>
      <c r="G6401">
        <v>0.5456918238993711</v>
      </c>
    </row>
    <row r="6402" spans="1:7" x14ac:dyDescent="0.25">
      <c r="A6402">
        <v>6393</v>
      </c>
      <c r="B6402" s="21">
        <f t="shared" si="99"/>
        <v>0.51748427672955977</v>
      </c>
      <c r="C6402">
        <v>1.2467500000000001E-4</v>
      </c>
      <c r="E6402">
        <v>0.51748427672955977</v>
      </c>
      <c r="F6402">
        <v>0.32649371100000002</v>
      </c>
      <c r="G6402">
        <v>0.71657232704402507</v>
      </c>
    </row>
    <row r="6403" spans="1:7" x14ac:dyDescent="0.25">
      <c r="A6403">
        <v>6394</v>
      </c>
      <c r="B6403" s="21">
        <f t="shared" si="99"/>
        <v>0.66773584905660377</v>
      </c>
      <c r="C6403">
        <v>1.211162E-4</v>
      </c>
      <c r="E6403">
        <v>0.66773584905660377</v>
      </c>
      <c r="F6403">
        <v>0.371430818</v>
      </c>
      <c r="G6403">
        <v>0.78305031446540874</v>
      </c>
    </row>
    <row r="6404" spans="1:7" x14ac:dyDescent="0.25">
      <c r="A6404">
        <v>6395</v>
      </c>
      <c r="B6404" s="21">
        <f t="shared" si="99"/>
        <v>0.75817610062893082</v>
      </c>
      <c r="C6404">
        <v>1.186305E-4</v>
      </c>
      <c r="E6404">
        <v>0.75817610062893082</v>
      </c>
      <c r="F6404">
        <v>0.43305031399999999</v>
      </c>
      <c r="G6404">
        <v>0.81534591194968564</v>
      </c>
    </row>
    <row r="6405" spans="1:7" x14ac:dyDescent="0.25">
      <c r="A6405">
        <v>6396</v>
      </c>
      <c r="B6405" s="21">
        <f t="shared" si="99"/>
        <v>0.7754088050314466</v>
      </c>
      <c r="C6405">
        <v>1.1572539999999999E-4</v>
      </c>
      <c r="E6405">
        <v>0.7754088050314466</v>
      </c>
      <c r="F6405">
        <v>0.44880503100000002</v>
      </c>
      <c r="G6405">
        <v>0.81273584905660379</v>
      </c>
    </row>
    <row r="6406" spans="1:7" x14ac:dyDescent="0.25">
      <c r="A6406">
        <v>6397</v>
      </c>
      <c r="B6406" s="21">
        <f t="shared" ref="B6406:B6469" si="100">IF(rodzaj=$E$6,E6406,IF(rodzaj=$F$6,F6406,G6406))</f>
        <v>0.73380503144654086</v>
      </c>
      <c r="C6406">
        <v>1.1504689999999999E-4</v>
      </c>
      <c r="E6406">
        <v>0.73380503144654086</v>
      </c>
      <c r="F6406">
        <v>0.42042452800000002</v>
      </c>
      <c r="G6406">
        <v>0.79144654088050315</v>
      </c>
    </row>
    <row r="6407" spans="1:7" x14ac:dyDescent="0.25">
      <c r="A6407">
        <v>6398</v>
      </c>
      <c r="B6407" s="21">
        <f t="shared" si="100"/>
        <v>0.62207547169811317</v>
      </c>
      <c r="C6407">
        <v>1.1803700000000001E-4</v>
      </c>
      <c r="E6407">
        <v>0.62207547169811317</v>
      </c>
      <c r="F6407">
        <v>0.35103773599999999</v>
      </c>
      <c r="G6407">
        <v>0.73336477987421378</v>
      </c>
    </row>
    <row r="6408" spans="1:7" x14ac:dyDescent="0.25">
      <c r="A6408">
        <v>6399</v>
      </c>
      <c r="B6408" s="21">
        <f t="shared" si="100"/>
        <v>0.46119496855345909</v>
      </c>
      <c r="C6408">
        <v>1.229805E-4</v>
      </c>
      <c r="E6408">
        <v>0.46119496855345909</v>
      </c>
      <c r="F6408">
        <v>0.302012579</v>
      </c>
      <c r="G6408">
        <v>0.64028301886792449</v>
      </c>
    </row>
    <row r="6409" spans="1:7" x14ac:dyDescent="0.25">
      <c r="A6409">
        <v>6400</v>
      </c>
      <c r="B6409" s="21">
        <f t="shared" si="100"/>
        <v>0.24919182389937106</v>
      </c>
      <c r="C6409">
        <v>1.30001E-4</v>
      </c>
      <c r="E6409">
        <v>0.24919182389937106</v>
      </c>
      <c r="F6409">
        <v>0.21823899399999999</v>
      </c>
      <c r="G6409">
        <v>0.44</v>
      </c>
    </row>
    <row r="6410" spans="1:7" x14ac:dyDescent="0.25">
      <c r="A6410">
        <v>6401</v>
      </c>
      <c r="B6410" s="21">
        <f t="shared" si="100"/>
        <v>5.805660377358491E-2</v>
      </c>
      <c r="C6410">
        <v>1.404241E-4</v>
      </c>
      <c r="E6410">
        <v>5.805660377358491E-2</v>
      </c>
      <c r="F6410">
        <v>6.891195E-2</v>
      </c>
      <c r="G6410">
        <v>0.1170251572327044</v>
      </c>
    </row>
    <row r="6411" spans="1:7" x14ac:dyDescent="0.25">
      <c r="A6411">
        <v>6402</v>
      </c>
      <c r="B6411" s="21">
        <f t="shared" si="100"/>
        <v>0</v>
      </c>
      <c r="C6411">
        <v>1.618287E-4</v>
      </c>
      <c r="E6411">
        <v>0</v>
      </c>
      <c r="F6411">
        <v>0</v>
      </c>
      <c r="G6411">
        <v>0</v>
      </c>
    </row>
    <row r="6412" spans="1:7" x14ac:dyDescent="0.25">
      <c r="A6412">
        <v>6403</v>
      </c>
      <c r="B6412" s="21">
        <f t="shared" si="100"/>
        <v>0</v>
      </c>
      <c r="C6412">
        <v>1.7568649999999999E-4</v>
      </c>
      <c r="E6412">
        <v>0</v>
      </c>
      <c r="F6412">
        <v>0</v>
      </c>
      <c r="G6412">
        <v>0</v>
      </c>
    </row>
    <row r="6413" spans="1:7" x14ac:dyDescent="0.25">
      <c r="A6413">
        <v>6404</v>
      </c>
      <c r="B6413" s="21">
        <f t="shared" si="100"/>
        <v>0</v>
      </c>
      <c r="C6413">
        <v>1.645258E-4</v>
      </c>
      <c r="E6413">
        <v>0</v>
      </c>
      <c r="F6413">
        <v>0</v>
      </c>
      <c r="G6413">
        <v>0</v>
      </c>
    </row>
    <row r="6414" spans="1:7" x14ac:dyDescent="0.25">
      <c r="A6414">
        <v>6405</v>
      </c>
      <c r="B6414" s="21">
        <f t="shared" si="100"/>
        <v>0</v>
      </c>
      <c r="C6414">
        <v>1.4574189999999999E-4</v>
      </c>
      <c r="E6414">
        <v>0</v>
      </c>
      <c r="F6414">
        <v>0</v>
      </c>
      <c r="G6414">
        <v>0</v>
      </c>
    </row>
    <row r="6415" spans="1:7" x14ac:dyDescent="0.25">
      <c r="A6415">
        <v>6406</v>
      </c>
      <c r="B6415" s="21">
        <f t="shared" si="100"/>
        <v>0</v>
      </c>
      <c r="C6415">
        <v>1.153739E-4</v>
      </c>
      <c r="E6415">
        <v>0</v>
      </c>
      <c r="F6415">
        <v>0</v>
      </c>
      <c r="G6415">
        <v>0</v>
      </c>
    </row>
    <row r="6416" spans="1:7" x14ac:dyDescent="0.25">
      <c r="A6416">
        <v>6407</v>
      </c>
      <c r="B6416" s="21">
        <f t="shared" si="100"/>
        <v>0</v>
      </c>
      <c r="C6416">
        <v>9.1350499999999992E-5</v>
      </c>
      <c r="E6416">
        <v>0</v>
      </c>
      <c r="F6416">
        <v>0</v>
      </c>
      <c r="G6416">
        <v>0</v>
      </c>
    </row>
    <row r="6417" spans="1:7" x14ac:dyDescent="0.25">
      <c r="A6417">
        <v>6408</v>
      </c>
      <c r="B6417" s="21">
        <f t="shared" si="100"/>
        <v>0</v>
      </c>
      <c r="C6417">
        <v>7.0253799999999995E-5</v>
      </c>
      <c r="E6417">
        <v>0</v>
      </c>
      <c r="F6417">
        <v>0</v>
      </c>
      <c r="G6417">
        <v>0</v>
      </c>
    </row>
    <row r="6418" spans="1:7" x14ac:dyDescent="0.25">
      <c r="A6418">
        <v>6409</v>
      </c>
      <c r="B6418" s="21">
        <f t="shared" si="100"/>
        <v>0</v>
      </c>
      <c r="C6418">
        <v>6.0991700000000001E-5</v>
      </c>
      <c r="E6418">
        <v>0</v>
      </c>
      <c r="F6418">
        <v>0</v>
      </c>
      <c r="G6418">
        <v>0</v>
      </c>
    </row>
    <row r="6419" spans="1:7" x14ac:dyDescent="0.25">
      <c r="A6419">
        <v>6410</v>
      </c>
      <c r="B6419" s="21">
        <f t="shared" si="100"/>
        <v>0</v>
      </c>
      <c r="C6419">
        <v>5.7735999999999997E-5</v>
      </c>
      <c r="E6419">
        <v>0</v>
      </c>
      <c r="F6419">
        <v>0</v>
      </c>
      <c r="G6419">
        <v>0</v>
      </c>
    </row>
    <row r="6420" spans="1:7" x14ac:dyDescent="0.25">
      <c r="A6420">
        <v>6411</v>
      </c>
      <c r="B6420" s="21">
        <f t="shared" si="100"/>
        <v>0</v>
      </c>
      <c r="C6420">
        <v>5.8842599999999998E-5</v>
      </c>
      <c r="E6420">
        <v>0</v>
      </c>
      <c r="F6420">
        <v>0</v>
      </c>
      <c r="G6420">
        <v>0</v>
      </c>
    </row>
    <row r="6421" spans="1:7" x14ac:dyDescent="0.25">
      <c r="A6421">
        <v>6412</v>
      </c>
      <c r="B6421" s="21">
        <f t="shared" si="100"/>
        <v>0</v>
      </c>
      <c r="C6421">
        <v>6.3963199999999998E-5</v>
      </c>
      <c r="E6421">
        <v>0</v>
      </c>
      <c r="F6421">
        <v>0</v>
      </c>
      <c r="G6421">
        <v>0</v>
      </c>
    </row>
    <row r="6422" spans="1:7" x14ac:dyDescent="0.25">
      <c r="A6422">
        <v>6413</v>
      </c>
      <c r="B6422" s="21">
        <f t="shared" si="100"/>
        <v>0</v>
      </c>
      <c r="C6422">
        <v>8.1318899999999991E-5</v>
      </c>
      <c r="E6422">
        <v>0</v>
      </c>
      <c r="F6422">
        <v>0</v>
      </c>
      <c r="G6422">
        <v>0</v>
      </c>
    </row>
    <row r="6423" spans="1:7" x14ac:dyDescent="0.25">
      <c r="A6423">
        <v>6414</v>
      </c>
      <c r="B6423" s="21">
        <f t="shared" si="100"/>
        <v>0</v>
      </c>
      <c r="C6423">
        <v>1.052853E-4</v>
      </c>
      <c r="E6423">
        <v>0</v>
      </c>
      <c r="F6423">
        <v>0</v>
      </c>
      <c r="G6423">
        <v>0</v>
      </c>
    </row>
    <row r="6424" spans="1:7" x14ac:dyDescent="0.25">
      <c r="A6424">
        <v>6415</v>
      </c>
      <c r="B6424" s="21">
        <f t="shared" si="100"/>
        <v>6.2430817610062896E-2</v>
      </c>
      <c r="C6424">
        <v>1.172765E-4</v>
      </c>
      <c r="E6424">
        <v>6.2430817610062896E-2</v>
      </c>
      <c r="F6424">
        <v>7.2404088000000005E-2</v>
      </c>
      <c r="G6424">
        <v>0.12051572327044026</v>
      </c>
    </row>
    <row r="6425" spans="1:7" x14ac:dyDescent="0.25">
      <c r="A6425">
        <v>6416</v>
      </c>
      <c r="B6425" s="21">
        <f t="shared" si="100"/>
        <v>0.24933962264150944</v>
      </c>
      <c r="C6425">
        <v>1.22278E-4</v>
      </c>
      <c r="E6425">
        <v>0.24933962264150944</v>
      </c>
      <c r="F6425">
        <v>0.21602201300000001</v>
      </c>
      <c r="G6425">
        <v>0.42352201257861632</v>
      </c>
    </row>
    <row r="6426" spans="1:7" x14ac:dyDescent="0.25">
      <c r="A6426">
        <v>6417</v>
      </c>
      <c r="B6426" s="21">
        <f t="shared" si="100"/>
        <v>0.19199056603773584</v>
      </c>
      <c r="C6426">
        <v>1.199018E-4</v>
      </c>
      <c r="E6426">
        <v>0.19199056603773584</v>
      </c>
      <c r="F6426">
        <v>0.16308176099999999</v>
      </c>
      <c r="G6426">
        <v>0.20513836477987421</v>
      </c>
    </row>
    <row r="6427" spans="1:7" x14ac:dyDescent="0.25">
      <c r="A6427">
        <v>6418</v>
      </c>
      <c r="B6427" s="21">
        <f t="shared" si="100"/>
        <v>0.61465408805031441</v>
      </c>
      <c r="C6427">
        <v>1.168136E-4</v>
      </c>
      <c r="E6427">
        <v>0.61465408805031441</v>
      </c>
      <c r="F6427">
        <v>0.35086477999999999</v>
      </c>
      <c r="G6427">
        <v>0.71940251572327041</v>
      </c>
    </row>
    <row r="6428" spans="1:7" x14ac:dyDescent="0.25">
      <c r="A6428">
        <v>6419</v>
      </c>
      <c r="B6428" s="21">
        <f t="shared" si="100"/>
        <v>0.65066037735849058</v>
      </c>
      <c r="C6428">
        <v>1.153531E-4</v>
      </c>
      <c r="E6428">
        <v>0.65066037735849058</v>
      </c>
      <c r="F6428">
        <v>0.38561320799999999</v>
      </c>
      <c r="G6428">
        <v>0.69710691823899373</v>
      </c>
    </row>
    <row r="6429" spans="1:7" x14ac:dyDescent="0.25">
      <c r="A6429">
        <v>6420</v>
      </c>
      <c r="B6429" s="21">
        <f t="shared" si="100"/>
        <v>0.64839622641509442</v>
      </c>
      <c r="C6429">
        <v>1.153638E-4</v>
      </c>
      <c r="E6429">
        <v>0.64839622641509442</v>
      </c>
      <c r="F6429">
        <v>0.391022013</v>
      </c>
      <c r="G6429">
        <v>0.67688679245283023</v>
      </c>
    </row>
    <row r="6430" spans="1:7" x14ac:dyDescent="0.25">
      <c r="A6430">
        <v>6421</v>
      </c>
      <c r="B6430" s="21">
        <f t="shared" si="100"/>
        <v>0.61522012578616359</v>
      </c>
      <c r="C6430">
        <v>1.1595320000000001E-4</v>
      </c>
      <c r="E6430">
        <v>0.61522012578616359</v>
      </c>
      <c r="F6430">
        <v>0.36973270400000002</v>
      </c>
      <c r="G6430">
        <v>0.66028301886792451</v>
      </c>
    </row>
    <row r="6431" spans="1:7" x14ac:dyDescent="0.25">
      <c r="A6431">
        <v>6422</v>
      </c>
      <c r="B6431" s="21">
        <f t="shared" si="100"/>
        <v>0.54584905660377359</v>
      </c>
      <c r="C6431">
        <v>1.1498569999999999E-4</v>
      </c>
      <c r="E6431">
        <v>0.54584905660377359</v>
      </c>
      <c r="F6431">
        <v>0.32187106900000001</v>
      </c>
      <c r="G6431">
        <v>0.63880503144654088</v>
      </c>
    </row>
    <row r="6432" spans="1:7" x14ac:dyDescent="0.25">
      <c r="A6432">
        <v>6423</v>
      </c>
      <c r="B6432" s="21">
        <f t="shared" si="100"/>
        <v>0.43726415094339621</v>
      </c>
      <c r="C6432">
        <v>1.1835140000000001E-4</v>
      </c>
      <c r="E6432">
        <v>0.43726415094339621</v>
      </c>
      <c r="F6432">
        <v>0.29149371099999999</v>
      </c>
      <c r="G6432">
        <v>0.60544025157232706</v>
      </c>
    </row>
    <row r="6433" spans="1:7" x14ac:dyDescent="0.25">
      <c r="A6433">
        <v>6424</v>
      </c>
      <c r="B6433" s="21">
        <f t="shared" si="100"/>
        <v>0.22915723270440252</v>
      </c>
      <c r="C6433">
        <v>1.2354950000000001E-4</v>
      </c>
      <c r="E6433">
        <v>0.22915723270440252</v>
      </c>
      <c r="F6433">
        <v>0.20276729600000001</v>
      </c>
      <c r="G6433">
        <v>0.39713836477987424</v>
      </c>
    </row>
    <row r="6434" spans="1:7" x14ac:dyDescent="0.25">
      <c r="A6434">
        <v>6425</v>
      </c>
      <c r="B6434" s="21">
        <f t="shared" si="100"/>
        <v>5.0779874213836472E-2</v>
      </c>
      <c r="C6434">
        <v>1.314551E-4</v>
      </c>
      <c r="E6434">
        <v>5.0779874213836472E-2</v>
      </c>
      <c r="F6434">
        <v>5.9261005999999998E-2</v>
      </c>
      <c r="G6434">
        <v>9.6783018867924522E-2</v>
      </c>
    </row>
    <row r="6435" spans="1:7" x14ac:dyDescent="0.25">
      <c r="A6435">
        <v>6426</v>
      </c>
      <c r="B6435" s="21">
        <f t="shared" si="100"/>
        <v>0</v>
      </c>
      <c r="C6435">
        <v>1.5218029999999999E-4</v>
      </c>
      <c r="E6435">
        <v>0</v>
      </c>
      <c r="F6435">
        <v>0</v>
      </c>
      <c r="G6435">
        <v>0</v>
      </c>
    </row>
    <row r="6436" spans="1:7" x14ac:dyDescent="0.25">
      <c r="A6436">
        <v>6427</v>
      </c>
      <c r="B6436" s="21">
        <f t="shared" si="100"/>
        <v>0</v>
      </c>
      <c r="C6436">
        <v>1.680253E-4</v>
      </c>
      <c r="E6436">
        <v>0</v>
      </c>
      <c r="F6436">
        <v>0</v>
      </c>
      <c r="G6436">
        <v>0</v>
      </c>
    </row>
    <row r="6437" spans="1:7" x14ac:dyDescent="0.25">
      <c r="A6437">
        <v>6428</v>
      </c>
      <c r="B6437" s="21">
        <f t="shared" si="100"/>
        <v>0</v>
      </c>
      <c r="C6437">
        <v>1.5871519999999999E-4</v>
      </c>
      <c r="E6437">
        <v>0</v>
      </c>
      <c r="F6437">
        <v>0</v>
      </c>
      <c r="G6437">
        <v>0</v>
      </c>
    </row>
    <row r="6438" spans="1:7" x14ac:dyDescent="0.25">
      <c r="A6438">
        <v>6429</v>
      </c>
      <c r="B6438" s="21">
        <f t="shared" si="100"/>
        <v>0</v>
      </c>
      <c r="C6438">
        <v>1.380481E-4</v>
      </c>
      <c r="E6438">
        <v>0</v>
      </c>
      <c r="F6438">
        <v>0</v>
      </c>
      <c r="G6438">
        <v>0</v>
      </c>
    </row>
    <row r="6439" spans="1:7" x14ac:dyDescent="0.25">
      <c r="A6439">
        <v>6430</v>
      </c>
      <c r="B6439" s="21">
        <f t="shared" si="100"/>
        <v>0</v>
      </c>
      <c r="C6439">
        <v>1.165389E-4</v>
      </c>
      <c r="E6439">
        <v>0</v>
      </c>
      <c r="F6439">
        <v>0</v>
      </c>
      <c r="G6439">
        <v>0</v>
      </c>
    </row>
    <row r="6440" spans="1:7" x14ac:dyDescent="0.25">
      <c r="A6440">
        <v>6431</v>
      </c>
      <c r="B6440" s="21">
        <f t="shared" si="100"/>
        <v>0</v>
      </c>
      <c r="C6440">
        <v>9.5094100000000002E-5</v>
      </c>
      <c r="E6440">
        <v>0</v>
      </c>
      <c r="F6440">
        <v>0</v>
      </c>
      <c r="G6440">
        <v>0</v>
      </c>
    </row>
    <row r="6441" spans="1:7" x14ac:dyDescent="0.25">
      <c r="A6441">
        <v>6432</v>
      </c>
      <c r="B6441" s="21">
        <f t="shared" si="100"/>
        <v>0</v>
      </c>
      <c r="C6441">
        <v>7.3637699999999995E-5</v>
      </c>
      <c r="E6441">
        <v>0</v>
      </c>
      <c r="F6441">
        <v>0</v>
      </c>
      <c r="G6441">
        <v>0</v>
      </c>
    </row>
    <row r="6442" spans="1:7" x14ac:dyDescent="0.25">
      <c r="A6442">
        <v>6433</v>
      </c>
      <c r="B6442" s="21">
        <f t="shared" si="100"/>
        <v>0</v>
      </c>
      <c r="C6442">
        <v>6.4552800000000003E-5</v>
      </c>
      <c r="E6442">
        <v>0</v>
      </c>
      <c r="F6442">
        <v>0</v>
      </c>
      <c r="G6442">
        <v>0</v>
      </c>
    </row>
    <row r="6443" spans="1:7" x14ac:dyDescent="0.25">
      <c r="A6443">
        <v>6434</v>
      </c>
      <c r="B6443" s="21">
        <f t="shared" si="100"/>
        <v>0</v>
      </c>
      <c r="C6443">
        <v>6.0752400000000005E-5</v>
      </c>
      <c r="E6443">
        <v>0</v>
      </c>
      <c r="F6443">
        <v>0</v>
      </c>
      <c r="G6443">
        <v>0</v>
      </c>
    </row>
    <row r="6444" spans="1:7" x14ac:dyDescent="0.25">
      <c r="A6444">
        <v>6435</v>
      </c>
      <c r="B6444" s="21">
        <f t="shared" si="100"/>
        <v>0</v>
      </c>
      <c r="C6444">
        <v>5.9370600000000004E-5</v>
      </c>
      <c r="E6444">
        <v>0</v>
      </c>
      <c r="F6444">
        <v>0</v>
      </c>
      <c r="G6444">
        <v>0</v>
      </c>
    </row>
    <row r="6445" spans="1:7" x14ac:dyDescent="0.25">
      <c r="A6445">
        <v>6436</v>
      </c>
      <c r="B6445" s="21">
        <f t="shared" si="100"/>
        <v>0</v>
      </c>
      <c r="C6445">
        <v>6.3348000000000004E-5</v>
      </c>
      <c r="E6445">
        <v>0</v>
      </c>
      <c r="F6445">
        <v>0</v>
      </c>
      <c r="G6445">
        <v>0</v>
      </c>
    </row>
    <row r="6446" spans="1:7" x14ac:dyDescent="0.25">
      <c r="A6446">
        <v>6437</v>
      </c>
      <c r="B6446" s="21">
        <f t="shared" si="100"/>
        <v>0</v>
      </c>
      <c r="C6446">
        <v>7.3659500000000002E-5</v>
      </c>
      <c r="E6446">
        <v>0</v>
      </c>
      <c r="F6446">
        <v>0</v>
      </c>
      <c r="G6446">
        <v>0</v>
      </c>
    </row>
    <row r="6447" spans="1:7" x14ac:dyDescent="0.25">
      <c r="A6447">
        <v>6438</v>
      </c>
      <c r="B6447" s="21">
        <f t="shared" si="100"/>
        <v>0</v>
      </c>
      <c r="C6447">
        <v>8.76149E-5</v>
      </c>
      <c r="E6447">
        <v>0</v>
      </c>
      <c r="F6447">
        <v>0</v>
      </c>
      <c r="G6447">
        <v>0</v>
      </c>
    </row>
    <row r="6448" spans="1:7" x14ac:dyDescent="0.25">
      <c r="A6448">
        <v>6439</v>
      </c>
      <c r="B6448" s="21">
        <f t="shared" si="100"/>
        <v>6.3531446540880498E-2</v>
      </c>
      <c r="C6448">
        <v>1.0516200000000001E-4</v>
      </c>
      <c r="E6448">
        <v>6.3531446540880498E-2</v>
      </c>
      <c r="F6448">
        <v>7.4292452999999994E-2</v>
      </c>
      <c r="G6448">
        <v>0.12886163522012578</v>
      </c>
    </row>
    <row r="6449" spans="1:7" x14ac:dyDescent="0.25">
      <c r="A6449">
        <v>6440</v>
      </c>
      <c r="B6449" s="21">
        <f t="shared" si="100"/>
        <v>0.25259748427672957</v>
      </c>
      <c r="C6449">
        <v>1.1995099999999999E-4</v>
      </c>
      <c r="E6449">
        <v>0.25259748427672957</v>
      </c>
      <c r="F6449">
        <v>0.217327044</v>
      </c>
      <c r="G6449">
        <v>0.43377358490566043</v>
      </c>
    </row>
    <row r="6450" spans="1:7" x14ac:dyDescent="0.25">
      <c r="A6450">
        <v>6441</v>
      </c>
      <c r="B6450" s="21">
        <f t="shared" si="100"/>
        <v>0.45933962264150946</v>
      </c>
      <c r="C6450">
        <v>1.343719E-4</v>
      </c>
      <c r="E6450">
        <v>0.45933962264150946</v>
      </c>
      <c r="F6450">
        <v>0.29954402499999999</v>
      </c>
      <c r="G6450">
        <v>0.62874213836477988</v>
      </c>
    </row>
    <row r="6451" spans="1:7" x14ac:dyDescent="0.25">
      <c r="A6451">
        <v>6442</v>
      </c>
      <c r="B6451" s="21">
        <f t="shared" si="100"/>
        <v>0.61773584905660384</v>
      </c>
      <c r="C6451">
        <v>1.381365E-4</v>
      </c>
      <c r="E6451">
        <v>0.61773584905660384</v>
      </c>
      <c r="F6451">
        <v>0.34844339600000002</v>
      </c>
      <c r="G6451">
        <v>0.72449685534591202</v>
      </c>
    </row>
    <row r="6452" spans="1:7" x14ac:dyDescent="0.25">
      <c r="A6452">
        <v>6443</v>
      </c>
      <c r="B6452" s="21">
        <f t="shared" si="100"/>
        <v>0.7129245283018868</v>
      </c>
      <c r="C6452">
        <v>1.366297E-4</v>
      </c>
      <c r="E6452">
        <v>0.7129245283018868</v>
      </c>
      <c r="F6452">
        <v>0.40727987399999999</v>
      </c>
      <c r="G6452">
        <v>0.7686792452830189</v>
      </c>
    </row>
    <row r="6453" spans="1:7" x14ac:dyDescent="0.25">
      <c r="A6453">
        <v>6444</v>
      </c>
      <c r="B6453" s="21">
        <f t="shared" si="100"/>
        <v>0.72965408805031451</v>
      </c>
      <c r="C6453">
        <v>1.3437749999999999E-4</v>
      </c>
      <c r="E6453">
        <v>0.72965408805031451</v>
      </c>
      <c r="F6453">
        <v>0.42154088099999998</v>
      </c>
      <c r="G6453">
        <v>0.76720125786163518</v>
      </c>
    </row>
    <row r="6454" spans="1:7" x14ac:dyDescent="0.25">
      <c r="A6454">
        <v>6445</v>
      </c>
      <c r="B6454" s="21">
        <f t="shared" si="100"/>
        <v>0.68597484276729559</v>
      </c>
      <c r="C6454">
        <v>1.36219E-4</v>
      </c>
      <c r="E6454">
        <v>0.68597484276729559</v>
      </c>
      <c r="F6454">
        <v>0.39404088100000001</v>
      </c>
      <c r="G6454">
        <v>0.74264150943396223</v>
      </c>
    </row>
    <row r="6455" spans="1:7" x14ac:dyDescent="0.25">
      <c r="A6455">
        <v>6446</v>
      </c>
      <c r="B6455" s="21">
        <f t="shared" si="100"/>
        <v>0.5760691823899371</v>
      </c>
      <c r="C6455">
        <v>1.384666E-4</v>
      </c>
      <c r="E6455">
        <v>0.5760691823899371</v>
      </c>
      <c r="F6455">
        <v>0.328066038</v>
      </c>
      <c r="G6455">
        <v>0.67937106918238999</v>
      </c>
    </row>
    <row r="6456" spans="1:7" x14ac:dyDescent="0.25">
      <c r="A6456">
        <v>6447</v>
      </c>
      <c r="B6456" s="21">
        <f t="shared" si="100"/>
        <v>0.41965408805031446</v>
      </c>
      <c r="C6456">
        <v>1.352758E-4</v>
      </c>
      <c r="E6456">
        <v>0.41965408805031446</v>
      </c>
      <c r="F6456">
        <v>0.28229559700000001</v>
      </c>
      <c r="G6456">
        <v>0.58072327044025163</v>
      </c>
    </row>
    <row r="6457" spans="1:7" x14ac:dyDescent="0.25">
      <c r="A6457">
        <v>6448</v>
      </c>
      <c r="B6457" s="21">
        <f t="shared" si="100"/>
        <v>0.21563207547169813</v>
      </c>
      <c r="C6457">
        <v>1.3429690000000001E-4</v>
      </c>
      <c r="E6457">
        <v>0.21563207547169813</v>
      </c>
      <c r="F6457">
        <v>0.191808176</v>
      </c>
      <c r="G6457">
        <v>0.37078616352201255</v>
      </c>
    </row>
    <row r="6458" spans="1:7" x14ac:dyDescent="0.25">
      <c r="A6458">
        <v>6449</v>
      </c>
      <c r="B6458" s="21">
        <f t="shared" si="100"/>
        <v>4.5805031446540877E-2</v>
      </c>
      <c r="C6458">
        <v>1.3820220000000002E-4</v>
      </c>
      <c r="E6458">
        <v>4.5805031446540877E-2</v>
      </c>
      <c r="F6458">
        <v>5.2979560000000002E-2</v>
      </c>
      <c r="G6458">
        <v>8.5320754716981126E-2</v>
      </c>
    </row>
    <row r="6459" spans="1:7" x14ac:dyDescent="0.25">
      <c r="A6459">
        <v>6450</v>
      </c>
      <c r="B6459" s="21">
        <f t="shared" si="100"/>
        <v>0</v>
      </c>
      <c r="C6459">
        <v>1.5048509999999999E-4</v>
      </c>
      <c r="E6459">
        <v>0</v>
      </c>
      <c r="F6459">
        <v>0</v>
      </c>
      <c r="G6459">
        <v>0</v>
      </c>
    </row>
    <row r="6460" spans="1:7" x14ac:dyDescent="0.25">
      <c r="A6460">
        <v>6451</v>
      </c>
      <c r="B6460" s="21">
        <f t="shared" si="100"/>
        <v>0</v>
      </c>
      <c r="C6460">
        <v>1.682008E-4</v>
      </c>
      <c r="E6460">
        <v>0</v>
      </c>
      <c r="F6460">
        <v>0</v>
      </c>
      <c r="G6460">
        <v>0</v>
      </c>
    </row>
    <row r="6461" spans="1:7" x14ac:dyDescent="0.25">
      <c r="A6461">
        <v>6452</v>
      </c>
      <c r="B6461" s="21">
        <f t="shared" si="100"/>
        <v>0</v>
      </c>
      <c r="C6461">
        <v>1.5871709999999999E-4</v>
      </c>
      <c r="E6461">
        <v>0</v>
      </c>
      <c r="F6461">
        <v>0</v>
      </c>
      <c r="G6461">
        <v>0</v>
      </c>
    </row>
    <row r="6462" spans="1:7" x14ac:dyDescent="0.25">
      <c r="A6462">
        <v>6453</v>
      </c>
      <c r="B6462" s="21">
        <f t="shared" si="100"/>
        <v>0</v>
      </c>
      <c r="C6462">
        <v>1.414555E-4</v>
      </c>
      <c r="E6462">
        <v>0</v>
      </c>
      <c r="F6462">
        <v>0</v>
      </c>
      <c r="G6462">
        <v>0</v>
      </c>
    </row>
    <row r="6463" spans="1:7" x14ac:dyDescent="0.25">
      <c r="A6463">
        <v>6454</v>
      </c>
      <c r="B6463" s="21">
        <f t="shared" si="100"/>
        <v>0</v>
      </c>
      <c r="C6463">
        <v>1.1968399999999999E-4</v>
      </c>
      <c r="E6463">
        <v>0</v>
      </c>
      <c r="F6463">
        <v>0</v>
      </c>
      <c r="G6463">
        <v>0</v>
      </c>
    </row>
    <row r="6464" spans="1:7" x14ac:dyDescent="0.25">
      <c r="A6464">
        <v>6455</v>
      </c>
      <c r="B6464" s="21">
        <f t="shared" si="100"/>
        <v>0</v>
      </c>
      <c r="C6464">
        <v>9.7507699999999995E-5</v>
      </c>
      <c r="E6464">
        <v>0</v>
      </c>
      <c r="F6464">
        <v>0</v>
      </c>
      <c r="G6464">
        <v>0</v>
      </c>
    </row>
    <row r="6465" spans="1:7" x14ac:dyDescent="0.25">
      <c r="A6465">
        <v>6456</v>
      </c>
      <c r="B6465" s="21">
        <f t="shared" si="100"/>
        <v>0</v>
      </c>
      <c r="C6465">
        <v>7.8291600000000001E-5</v>
      </c>
      <c r="E6465">
        <v>0</v>
      </c>
      <c r="F6465">
        <v>0</v>
      </c>
      <c r="G6465">
        <v>0</v>
      </c>
    </row>
    <row r="6466" spans="1:7" x14ac:dyDescent="0.25">
      <c r="A6466">
        <v>6457</v>
      </c>
      <c r="B6466" s="21">
        <f t="shared" si="100"/>
        <v>0</v>
      </c>
      <c r="C6466">
        <v>6.8291400000000001E-5</v>
      </c>
      <c r="E6466">
        <v>0</v>
      </c>
      <c r="F6466">
        <v>0</v>
      </c>
      <c r="G6466">
        <v>0</v>
      </c>
    </row>
    <row r="6467" spans="1:7" x14ac:dyDescent="0.25">
      <c r="A6467">
        <v>6458</v>
      </c>
      <c r="B6467" s="21">
        <f t="shared" si="100"/>
        <v>0</v>
      </c>
      <c r="C6467">
        <v>6.1151300000000005E-5</v>
      </c>
      <c r="E6467">
        <v>0</v>
      </c>
      <c r="F6467">
        <v>0</v>
      </c>
      <c r="G6467">
        <v>0</v>
      </c>
    </row>
    <row r="6468" spans="1:7" x14ac:dyDescent="0.25">
      <c r="A6468">
        <v>6459</v>
      </c>
      <c r="B6468" s="21">
        <f t="shared" si="100"/>
        <v>0</v>
      </c>
      <c r="C6468">
        <v>6.0814499999999999E-5</v>
      </c>
      <c r="E6468">
        <v>0</v>
      </c>
      <c r="F6468">
        <v>0</v>
      </c>
      <c r="G6468">
        <v>0</v>
      </c>
    </row>
    <row r="6469" spans="1:7" x14ac:dyDescent="0.25">
      <c r="A6469">
        <v>6460</v>
      </c>
      <c r="B6469" s="21">
        <f t="shared" si="100"/>
        <v>0</v>
      </c>
      <c r="C6469">
        <v>6.1295800000000004E-5</v>
      </c>
      <c r="E6469">
        <v>0</v>
      </c>
      <c r="F6469">
        <v>0</v>
      </c>
      <c r="G6469">
        <v>0</v>
      </c>
    </row>
    <row r="6470" spans="1:7" x14ac:dyDescent="0.25">
      <c r="A6470">
        <v>6461</v>
      </c>
      <c r="B6470" s="21">
        <f t="shared" ref="B6470:B6533" si="101">IF(rodzaj=$E$6,E6470,IF(rodzaj=$F$6,F6470,G6470))</f>
        <v>0</v>
      </c>
      <c r="C6470">
        <v>6.8654900000000006E-5</v>
      </c>
      <c r="E6470">
        <v>0</v>
      </c>
      <c r="F6470">
        <v>0</v>
      </c>
      <c r="G6470">
        <v>0</v>
      </c>
    </row>
    <row r="6471" spans="1:7" x14ac:dyDescent="0.25">
      <c r="A6471">
        <v>6462</v>
      </c>
      <c r="B6471" s="21">
        <f t="shared" si="101"/>
        <v>0</v>
      </c>
      <c r="C6471">
        <v>8.0898100000000004E-5</v>
      </c>
      <c r="E6471">
        <v>0</v>
      </c>
      <c r="F6471">
        <v>0</v>
      </c>
      <c r="G6471">
        <v>0</v>
      </c>
    </row>
    <row r="6472" spans="1:7" x14ac:dyDescent="0.25">
      <c r="A6472">
        <v>6463</v>
      </c>
      <c r="B6472" s="21">
        <f t="shared" si="101"/>
        <v>5.2852201257861636E-2</v>
      </c>
      <c r="C6472">
        <v>9.8459299999999994E-5</v>
      </c>
      <c r="E6472">
        <v>5.2852201257861636E-2</v>
      </c>
      <c r="F6472">
        <v>5.9905659999999999E-2</v>
      </c>
      <c r="G6472">
        <v>9.5616352201257859E-2</v>
      </c>
    </row>
    <row r="6473" spans="1:7" x14ac:dyDescent="0.25">
      <c r="A6473">
        <v>6464</v>
      </c>
      <c r="B6473" s="21">
        <f t="shared" si="101"/>
        <v>0.21568553459119497</v>
      </c>
      <c r="C6473">
        <v>1.185425E-4</v>
      </c>
      <c r="E6473">
        <v>0.21568553459119497</v>
      </c>
      <c r="F6473">
        <v>0.188474843</v>
      </c>
      <c r="G6473">
        <v>0.34896226415094339</v>
      </c>
    </row>
    <row r="6474" spans="1:7" x14ac:dyDescent="0.25">
      <c r="A6474">
        <v>6465</v>
      </c>
      <c r="B6474" s="21">
        <f t="shared" si="101"/>
        <v>0.42078616352201254</v>
      </c>
      <c r="C6474">
        <v>1.3458710000000001E-4</v>
      </c>
      <c r="E6474">
        <v>0.42078616352201254</v>
      </c>
      <c r="F6474">
        <v>0.28172955999999999</v>
      </c>
      <c r="G6474">
        <v>0.56946540880503149</v>
      </c>
    </row>
    <row r="6475" spans="1:7" x14ac:dyDescent="0.25">
      <c r="A6475">
        <v>6466</v>
      </c>
      <c r="B6475" s="21">
        <f t="shared" si="101"/>
        <v>0.56349056603773584</v>
      </c>
      <c r="C6475">
        <v>1.392562E-4</v>
      </c>
      <c r="E6475">
        <v>0.56349056603773584</v>
      </c>
      <c r="F6475">
        <v>0.32597484300000001</v>
      </c>
      <c r="G6475">
        <v>0.65688679245283021</v>
      </c>
    </row>
    <row r="6476" spans="1:7" x14ac:dyDescent="0.25">
      <c r="A6476">
        <v>6467</v>
      </c>
      <c r="B6476" s="21">
        <f t="shared" si="101"/>
        <v>0.61537735849056607</v>
      </c>
      <c r="C6476">
        <v>1.3806140000000001E-4</v>
      </c>
      <c r="E6476">
        <v>0.61537735849056607</v>
      </c>
      <c r="F6476">
        <v>0.36561320800000002</v>
      </c>
      <c r="G6476">
        <v>0.65993710691823892</v>
      </c>
    </row>
    <row r="6477" spans="1:7" x14ac:dyDescent="0.25">
      <c r="A6477">
        <v>6468</v>
      </c>
      <c r="B6477" s="21">
        <f t="shared" si="101"/>
        <v>0.6908805031446541</v>
      </c>
      <c r="C6477">
        <v>1.334866E-4</v>
      </c>
      <c r="E6477">
        <v>0.6908805031446541</v>
      </c>
      <c r="F6477">
        <v>0.40232704400000002</v>
      </c>
      <c r="G6477">
        <v>0.72707547169811315</v>
      </c>
    </row>
    <row r="6478" spans="1:7" x14ac:dyDescent="0.25">
      <c r="A6478">
        <v>6469</v>
      </c>
      <c r="B6478" s="21">
        <f t="shared" si="101"/>
        <v>0.5911949685534591</v>
      </c>
      <c r="C6478">
        <v>1.296457E-4</v>
      </c>
      <c r="E6478">
        <v>0.5911949685534591</v>
      </c>
      <c r="F6478">
        <v>0.353773585</v>
      </c>
      <c r="G6478">
        <v>0.63641509433962262</v>
      </c>
    </row>
    <row r="6479" spans="1:7" x14ac:dyDescent="0.25">
      <c r="A6479">
        <v>6470</v>
      </c>
      <c r="B6479" s="21">
        <f t="shared" si="101"/>
        <v>0.29318867924528302</v>
      </c>
      <c r="C6479">
        <v>1.205199E-4</v>
      </c>
      <c r="E6479">
        <v>0.29318867924528302</v>
      </c>
      <c r="F6479">
        <v>0.21860062899999999</v>
      </c>
      <c r="G6479">
        <v>0.30816037735849056</v>
      </c>
    </row>
    <row r="6480" spans="1:7" x14ac:dyDescent="0.25">
      <c r="A6480">
        <v>6471</v>
      </c>
      <c r="B6480" s="21">
        <f t="shared" si="101"/>
        <v>0.25937421383647796</v>
      </c>
      <c r="C6480">
        <v>1.140392E-4</v>
      </c>
      <c r="E6480">
        <v>0.25937421383647796</v>
      </c>
      <c r="F6480">
        <v>0.20168238999999999</v>
      </c>
      <c r="G6480">
        <v>0.31858490566037739</v>
      </c>
    </row>
    <row r="6481" spans="1:7" x14ac:dyDescent="0.25">
      <c r="A6481">
        <v>6472</v>
      </c>
      <c r="B6481" s="21">
        <f t="shared" si="101"/>
        <v>4.6902515723270442E-2</v>
      </c>
      <c r="C6481">
        <v>1.156589E-4</v>
      </c>
      <c r="E6481">
        <v>4.6902515723270442E-2</v>
      </c>
      <c r="F6481">
        <v>4.6314464999999999E-2</v>
      </c>
      <c r="G6481">
        <v>3.4808176100628932E-2</v>
      </c>
    </row>
    <row r="6482" spans="1:7" x14ac:dyDescent="0.25">
      <c r="A6482">
        <v>6473</v>
      </c>
      <c r="B6482" s="21">
        <f t="shared" si="101"/>
        <v>5.793710691823899E-3</v>
      </c>
      <c r="C6482">
        <v>1.2223209999999998E-4</v>
      </c>
      <c r="E6482">
        <v>5.793710691823899E-3</v>
      </c>
      <c r="F6482">
        <v>5.6220130000000004E-3</v>
      </c>
      <c r="G6482">
        <v>0</v>
      </c>
    </row>
    <row r="6483" spans="1:7" x14ac:dyDescent="0.25">
      <c r="A6483">
        <v>6474</v>
      </c>
      <c r="B6483" s="21">
        <f t="shared" si="101"/>
        <v>0</v>
      </c>
      <c r="C6483">
        <v>1.4413259999999998E-4</v>
      </c>
      <c r="E6483">
        <v>0</v>
      </c>
      <c r="F6483">
        <v>0</v>
      </c>
      <c r="G6483">
        <v>0</v>
      </c>
    </row>
    <row r="6484" spans="1:7" x14ac:dyDescent="0.25">
      <c r="A6484">
        <v>6475</v>
      </c>
      <c r="B6484" s="21">
        <f t="shared" si="101"/>
        <v>0</v>
      </c>
      <c r="C6484">
        <v>1.6394019999999999E-4</v>
      </c>
      <c r="E6484">
        <v>0</v>
      </c>
      <c r="F6484">
        <v>0</v>
      </c>
      <c r="G6484">
        <v>0</v>
      </c>
    </row>
    <row r="6485" spans="1:7" x14ac:dyDescent="0.25">
      <c r="A6485">
        <v>6476</v>
      </c>
      <c r="B6485" s="21">
        <f t="shared" si="101"/>
        <v>0</v>
      </c>
      <c r="C6485">
        <v>1.5579140000000001E-4</v>
      </c>
      <c r="E6485">
        <v>0</v>
      </c>
      <c r="F6485">
        <v>0</v>
      </c>
      <c r="G6485">
        <v>0</v>
      </c>
    </row>
    <row r="6486" spans="1:7" x14ac:dyDescent="0.25">
      <c r="A6486">
        <v>6477</v>
      </c>
      <c r="B6486" s="21">
        <f t="shared" si="101"/>
        <v>0</v>
      </c>
      <c r="C6486">
        <v>1.3642609999999999E-4</v>
      </c>
      <c r="E6486">
        <v>0</v>
      </c>
      <c r="F6486">
        <v>0</v>
      </c>
      <c r="G6486">
        <v>0</v>
      </c>
    </row>
    <row r="6487" spans="1:7" x14ac:dyDescent="0.25">
      <c r="A6487">
        <v>6478</v>
      </c>
      <c r="B6487" s="21">
        <f t="shared" si="101"/>
        <v>0</v>
      </c>
      <c r="C6487">
        <v>1.0989789999999999E-4</v>
      </c>
      <c r="E6487">
        <v>0</v>
      </c>
      <c r="F6487">
        <v>0</v>
      </c>
      <c r="G6487">
        <v>0</v>
      </c>
    </row>
    <row r="6488" spans="1:7" x14ac:dyDescent="0.25">
      <c r="A6488">
        <v>6479</v>
      </c>
      <c r="B6488" s="21">
        <f t="shared" si="101"/>
        <v>0</v>
      </c>
      <c r="C6488">
        <v>8.7058900000000001E-5</v>
      </c>
      <c r="E6488">
        <v>0</v>
      </c>
      <c r="F6488">
        <v>0</v>
      </c>
      <c r="G6488">
        <v>0</v>
      </c>
    </row>
    <row r="6489" spans="1:7" x14ac:dyDescent="0.25">
      <c r="A6489">
        <v>6480</v>
      </c>
      <c r="B6489" s="21">
        <f t="shared" si="101"/>
        <v>0</v>
      </c>
      <c r="C6489">
        <v>6.8095499999999999E-5</v>
      </c>
      <c r="E6489">
        <v>0</v>
      </c>
      <c r="F6489">
        <v>0</v>
      </c>
      <c r="G6489">
        <v>0</v>
      </c>
    </row>
    <row r="6490" spans="1:7" x14ac:dyDescent="0.25">
      <c r="A6490">
        <v>6481</v>
      </c>
      <c r="B6490" s="21">
        <f t="shared" si="101"/>
        <v>0</v>
      </c>
      <c r="C6490">
        <v>6.1407400000000004E-5</v>
      </c>
      <c r="E6490">
        <v>0</v>
      </c>
      <c r="F6490">
        <v>0</v>
      </c>
      <c r="G6490">
        <v>0</v>
      </c>
    </row>
    <row r="6491" spans="1:7" x14ac:dyDescent="0.25">
      <c r="A6491">
        <v>6482</v>
      </c>
      <c r="B6491" s="21">
        <f t="shared" si="101"/>
        <v>0</v>
      </c>
      <c r="C6491">
        <v>5.6957999999999999E-5</v>
      </c>
      <c r="E6491">
        <v>0</v>
      </c>
      <c r="F6491">
        <v>0</v>
      </c>
      <c r="G6491">
        <v>0</v>
      </c>
    </row>
    <row r="6492" spans="1:7" x14ac:dyDescent="0.25">
      <c r="A6492">
        <v>6483</v>
      </c>
      <c r="B6492" s="21">
        <f t="shared" si="101"/>
        <v>0</v>
      </c>
      <c r="C6492">
        <v>5.7071199999999997E-5</v>
      </c>
      <c r="E6492">
        <v>0</v>
      </c>
      <c r="F6492">
        <v>0</v>
      </c>
      <c r="G6492">
        <v>0</v>
      </c>
    </row>
    <row r="6493" spans="1:7" x14ac:dyDescent="0.25">
      <c r="A6493">
        <v>6484</v>
      </c>
      <c r="B6493" s="21">
        <f t="shared" si="101"/>
        <v>0</v>
      </c>
      <c r="C6493">
        <v>6.6389999999999993E-5</v>
      </c>
      <c r="E6493">
        <v>0</v>
      </c>
      <c r="F6493">
        <v>0</v>
      </c>
      <c r="G6493">
        <v>0</v>
      </c>
    </row>
    <row r="6494" spans="1:7" x14ac:dyDescent="0.25">
      <c r="A6494">
        <v>6485</v>
      </c>
      <c r="B6494" s="21">
        <f t="shared" si="101"/>
        <v>0</v>
      </c>
      <c r="C6494">
        <v>8.1995200000000004E-5</v>
      </c>
      <c r="E6494">
        <v>0</v>
      </c>
      <c r="F6494">
        <v>0</v>
      </c>
      <c r="G6494">
        <v>0</v>
      </c>
    </row>
    <row r="6495" spans="1:7" x14ac:dyDescent="0.25">
      <c r="A6495">
        <v>6486</v>
      </c>
      <c r="B6495" s="21">
        <f t="shared" si="101"/>
        <v>0</v>
      </c>
      <c r="C6495">
        <v>1.0910829999999999E-4</v>
      </c>
      <c r="E6495">
        <v>0</v>
      </c>
      <c r="F6495">
        <v>0</v>
      </c>
      <c r="G6495">
        <v>0</v>
      </c>
    </row>
    <row r="6496" spans="1:7" x14ac:dyDescent="0.25">
      <c r="A6496">
        <v>6487</v>
      </c>
      <c r="B6496" s="21">
        <f t="shared" si="101"/>
        <v>4.1000000000000002E-2</v>
      </c>
      <c r="C6496">
        <v>1.213679E-4</v>
      </c>
      <c r="E6496">
        <v>4.1000000000000002E-2</v>
      </c>
      <c r="F6496">
        <v>4.5092766999999999E-2</v>
      </c>
      <c r="G6496">
        <v>6.4022012578616352E-2</v>
      </c>
    </row>
    <row r="6497" spans="1:7" x14ac:dyDescent="0.25">
      <c r="A6497">
        <v>6488</v>
      </c>
      <c r="B6497" s="21">
        <f t="shared" si="101"/>
        <v>0.1824685534591195</v>
      </c>
      <c r="C6497">
        <v>1.23922E-4</v>
      </c>
      <c r="E6497">
        <v>0.1824685534591195</v>
      </c>
      <c r="F6497">
        <v>0.16235849099999999</v>
      </c>
      <c r="G6497">
        <v>0.27850628930817611</v>
      </c>
    </row>
    <row r="6498" spans="1:7" x14ac:dyDescent="0.25">
      <c r="A6498">
        <v>6489</v>
      </c>
      <c r="B6498" s="21">
        <f t="shared" si="101"/>
        <v>0.37135220125786167</v>
      </c>
      <c r="C6498">
        <v>1.2322169999999999E-4</v>
      </c>
      <c r="E6498">
        <v>0.37135220125786167</v>
      </c>
      <c r="F6498">
        <v>0.25720125799999999</v>
      </c>
      <c r="G6498">
        <v>0.48937106918238993</v>
      </c>
    </row>
    <row r="6499" spans="1:7" x14ac:dyDescent="0.25">
      <c r="A6499">
        <v>6490</v>
      </c>
      <c r="B6499" s="21">
        <f t="shared" si="101"/>
        <v>0.52849056603773581</v>
      </c>
      <c r="C6499">
        <v>1.186561E-4</v>
      </c>
      <c r="E6499">
        <v>0.52849056603773581</v>
      </c>
      <c r="F6499">
        <v>0.31088050299999997</v>
      </c>
      <c r="G6499">
        <v>0.61386792452830186</v>
      </c>
    </row>
    <row r="6500" spans="1:7" x14ac:dyDescent="0.25">
      <c r="A6500">
        <v>6491</v>
      </c>
      <c r="B6500" s="21">
        <f t="shared" si="101"/>
        <v>0.63635220125786163</v>
      </c>
      <c r="C6500">
        <v>1.15578E-4</v>
      </c>
      <c r="E6500">
        <v>0.63635220125786163</v>
      </c>
      <c r="F6500">
        <v>0.37056603799999999</v>
      </c>
      <c r="G6500">
        <v>0.68484276729559757</v>
      </c>
    </row>
    <row r="6501" spans="1:7" x14ac:dyDescent="0.25">
      <c r="A6501">
        <v>6492</v>
      </c>
      <c r="B6501" s="21">
        <f t="shared" si="101"/>
        <v>0.66474842767295605</v>
      </c>
      <c r="C6501">
        <v>1.133705E-4</v>
      </c>
      <c r="E6501">
        <v>0.66474842767295605</v>
      </c>
      <c r="F6501">
        <v>0.38814465399999998</v>
      </c>
      <c r="G6501">
        <v>0.69893081761006282</v>
      </c>
    </row>
    <row r="6502" spans="1:7" x14ac:dyDescent="0.25">
      <c r="A6502">
        <v>6493</v>
      </c>
      <c r="B6502" s="21">
        <f t="shared" si="101"/>
        <v>0.63044025157232708</v>
      </c>
      <c r="C6502">
        <v>1.136767E-4</v>
      </c>
      <c r="E6502">
        <v>0.63044025157232708</v>
      </c>
      <c r="F6502">
        <v>0.36567610099999998</v>
      </c>
      <c r="G6502">
        <v>0.6825471698113208</v>
      </c>
    </row>
    <row r="6503" spans="1:7" x14ac:dyDescent="0.25">
      <c r="A6503">
        <v>6494</v>
      </c>
      <c r="B6503" s="21">
        <f t="shared" si="101"/>
        <v>0.53147798742138364</v>
      </c>
      <c r="C6503">
        <v>1.1316970000000001E-4</v>
      </c>
      <c r="E6503">
        <v>0.53147798742138364</v>
      </c>
      <c r="F6503">
        <v>0.30627358500000001</v>
      </c>
      <c r="G6503">
        <v>0.62735849056603776</v>
      </c>
    </row>
    <row r="6504" spans="1:7" x14ac:dyDescent="0.25">
      <c r="A6504">
        <v>6495</v>
      </c>
      <c r="B6504" s="21">
        <f t="shared" si="101"/>
        <v>0.37144654088050316</v>
      </c>
      <c r="C6504">
        <v>1.1900020000000001E-4</v>
      </c>
      <c r="E6504">
        <v>0.37144654088050316</v>
      </c>
      <c r="F6504">
        <v>0.25649371100000001</v>
      </c>
      <c r="G6504">
        <v>0.50603773584905665</v>
      </c>
    </row>
    <row r="6505" spans="1:7" x14ac:dyDescent="0.25">
      <c r="A6505">
        <v>6496</v>
      </c>
      <c r="B6505" s="21">
        <f t="shared" si="101"/>
        <v>0.17655345911949688</v>
      </c>
      <c r="C6505">
        <v>1.2713429999999999E-4</v>
      </c>
      <c r="E6505">
        <v>0.17655345911949688</v>
      </c>
      <c r="F6505">
        <v>0.159654088</v>
      </c>
      <c r="G6505">
        <v>0.28627358490566041</v>
      </c>
    </row>
    <row r="6506" spans="1:7" x14ac:dyDescent="0.25">
      <c r="A6506">
        <v>6497</v>
      </c>
      <c r="B6506" s="21">
        <f t="shared" si="101"/>
        <v>3.3204402515723271E-2</v>
      </c>
      <c r="C6506">
        <v>1.398277E-4</v>
      </c>
      <c r="E6506">
        <v>3.3204402515723271E-2</v>
      </c>
      <c r="F6506">
        <v>3.8602201000000003E-2</v>
      </c>
      <c r="G6506">
        <v>5.8487421383647799E-2</v>
      </c>
    </row>
    <row r="6507" spans="1:7" x14ac:dyDescent="0.25">
      <c r="A6507">
        <v>6498</v>
      </c>
      <c r="B6507" s="21">
        <f t="shared" si="101"/>
        <v>0</v>
      </c>
      <c r="C6507">
        <v>1.6251660000000002E-4</v>
      </c>
      <c r="E6507">
        <v>0</v>
      </c>
      <c r="F6507">
        <v>0</v>
      </c>
      <c r="G6507">
        <v>0</v>
      </c>
    </row>
    <row r="6508" spans="1:7" x14ac:dyDescent="0.25">
      <c r="A6508">
        <v>6499</v>
      </c>
      <c r="B6508" s="21">
        <f t="shared" si="101"/>
        <v>0</v>
      </c>
      <c r="C6508">
        <v>1.782252E-4</v>
      </c>
      <c r="E6508">
        <v>0</v>
      </c>
      <c r="F6508">
        <v>0</v>
      </c>
      <c r="G6508">
        <v>0</v>
      </c>
    </row>
    <row r="6509" spans="1:7" x14ac:dyDescent="0.25">
      <c r="A6509">
        <v>6500</v>
      </c>
      <c r="B6509" s="21">
        <f t="shared" si="101"/>
        <v>0</v>
      </c>
      <c r="C6509">
        <v>1.6645829999999999E-4</v>
      </c>
      <c r="E6509">
        <v>0</v>
      </c>
      <c r="F6509">
        <v>0</v>
      </c>
      <c r="G6509">
        <v>0</v>
      </c>
    </row>
    <row r="6510" spans="1:7" x14ac:dyDescent="0.25">
      <c r="A6510">
        <v>6501</v>
      </c>
      <c r="B6510" s="21">
        <f t="shared" si="101"/>
        <v>0</v>
      </c>
      <c r="C6510">
        <v>1.4339380000000002E-4</v>
      </c>
      <c r="E6510">
        <v>0</v>
      </c>
      <c r="F6510">
        <v>0</v>
      </c>
      <c r="G6510">
        <v>0</v>
      </c>
    </row>
    <row r="6511" spans="1:7" x14ac:dyDescent="0.25">
      <c r="A6511">
        <v>6502</v>
      </c>
      <c r="B6511" s="21">
        <f t="shared" si="101"/>
        <v>0</v>
      </c>
      <c r="C6511">
        <v>1.1326749999999999E-4</v>
      </c>
      <c r="E6511">
        <v>0</v>
      </c>
      <c r="F6511">
        <v>0</v>
      </c>
      <c r="G6511">
        <v>0</v>
      </c>
    </row>
    <row r="6512" spans="1:7" x14ac:dyDescent="0.25">
      <c r="A6512">
        <v>6503</v>
      </c>
      <c r="B6512" s="21">
        <f t="shared" si="101"/>
        <v>0</v>
      </c>
      <c r="C6512">
        <v>8.911189999999999E-5</v>
      </c>
      <c r="E6512">
        <v>0</v>
      </c>
      <c r="F6512">
        <v>0</v>
      </c>
      <c r="G6512">
        <v>0</v>
      </c>
    </row>
    <row r="6513" spans="1:7" x14ac:dyDescent="0.25">
      <c r="A6513">
        <v>6504</v>
      </c>
      <c r="B6513" s="21">
        <f t="shared" si="101"/>
        <v>0</v>
      </c>
      <c r="C6513">
        <v>6.9626100000000007E-5</v>
      </c>
      <c r="E6513">
        <v>0</v>
      </c>
      <c r="F6513">
        <v>0</v>
      </c>
      <c r="G6513">
        <v>0</v>
      </c>
    </row>
    <row r="6514" spans="1:7" x14ac:dyDescent="0.25">
      <c r="A6514">
        <v>6505</v>
      </c>
      <c r="B6514" s="21">
        <f t="shared" si="101"/>
        <v>0</v>
      </c>
      <c r="C6514">
        <v>6.0769800000000002E-5</v>
      </c>
      <c r="E6514">
        <v>0</v>
      </c>
      <c r="F6514">
        <v>0</v>
      </c>
      <c r="G6514">
        <v>0</v>
      </c>
    </row>
    <row r="6515" spans="1:7" x14ac:dyDescent="0.25">
      <c r="A6515">
        <v>6506</v>
      </c>
      <c r="B6515" s="21">
        <f t="shared" si="101"/>
        <v>0</v>
      </c>
      <c r="C6515">
        <v>5.7902200000000003E-5</v>
      </c>
      <c r="E6515">
        <v>0</v>
      </c>
      <c r="F6515">
        <v>0</v>
      </c>
      <c r="G6515">
        <v>0</v>
      </c>
    </row>
    <row r="6516" spans="1:7" x14ac:dyDescent="0.25">
      <c r="A6516">
        <v>6507</v>
      </c>
      <c r="B6516" s="21">
        <f t="shared" si="101"/>
        <v>0</v>
      </c>
      <c r="C6516">
        <v>5.7559699999999997E-5</v>
      </c>
      <c r="E6516">
        <v>0</v>
      </c>
      <c r="F6516">
        <v>0</v>
      </c>
      <c r="G6516">
        <v>0</v>
      </c>
    </row>
    <row r="6517" spans="1:7" x14ac:dyDescent="0.25">
      <c r="A6517">
        <v>6508</v>
      </c>
      <c r="B6517" s="21">
        <f t="shared" si="101"/>
        <v>0</v>
      </c>
      <c r="C6517">
        <v>6.6133199999999999E-5</v>
      </c>
      <c r="E6517">
        <v>0</v>
      </c>
      <c r="F6517">
        <v>0</v>
      </c>
      <c r="G6517">
        <v>0</v>
      </c>
    </row>
    <row r="6518" spans="1:7" x14ac:dyDescent="0.25">
      <c r="A6518">
        <v>6509</v>
      </c>
      <c r="B6518" s="21">
        <f t="shared" si="101"/>
        <v>0</v>
      </c>
      <c r="C6518">
        <v>8.4430099999999997E-5</v>
      </c>
      <c r="E6518">
        <v>0</v>
      </c>
      <c r="F6518">
        <v>0</v>
      </c>
      <c r="G6518">
        <v>0</v>
      </c>
    </row>
    <row r="6519" spans="1:7" x14ac:dyDescent="0.25">
      <c r="A6519">
        <v>6510</v>
      </c>
      <c r="B6519" s="21">
        <f t="shared" si="101"/>
        <v>0</v>
      </c>
      <c r="C6519">
        <v>1.100598E-4</v>
      </c>
      <c r="E6519">
        <v>0</v>
      </c>
      <c r="F6519">
        <v>0</v>
      </c>
      <c r="G6519">
        <v>0</v>
      </c>
    </row>
    <row r="6520" spans="1:7" x14ac:dyDescent="0.25">
      <c r="A6520">
        <v>6511</v>
      </c>
      <c r="B6520" s="21">
        <f t="shared" si="101"/>
        <v>4.475471698113207E-3</v>
      </c>
      <c r="C6520">
        <v>1.245947E-4</v>
      </c>
      <c r="E6520">
        <v>4.475471698113207E-3</v>
      </c>
      <c r="F6520">
        <v>4.2246860000000001E-3</v>
      </c>
      <c r="G6520">
        <v>0</v>
      </c>
    </row>
    <row r="6521" spans="1:7" x14ac:dyDescent="0.25">
      <c r="A6521">
        <v>6512</v>
      </c>
      <c r="B6521" s="21">
        <f t="shared" si="101"/>
        <v>3.3930817610062898E-2</v>
      </c>
      <c r="C6521">
        <v>1.246733E-4</v>
      </c>
      <c r="E6521">
        <v>3.3930817610062898E-2</v>
      </c>
      <c r="F6521">
        <v>3.3910376999999998E-2</v>
      </c>
      <c r="G6521">
        <v>2.0649371069182392E-2</v>
      </c>
    </row>
    <row r="6522" spans="1:7" x14ac:dyDescent="0.25">
      <c r="A6522">
        <v>6513</v>
      </c>
      <c r="B6522" s="21">
        <f t="shared" si="101"/>
        <v>0.29298113207547166</v>
      </c>
      <c r="C6522">
        <v>1.225055E-4</v>
      </c>
      <c r="E6522">
        <v>0.29298113207547166</v>
      </c>
      <c r="F6522">
        <v>0.21941823899999999</v>
      </c>
      <c r="G6522">
        <v>0.36125786163522011</v>
      </c>
    </row>
    <row r="6523" spans="1:7" x14ac:dyDescent="0.25">
      <c r="A6523">
        <v>6514</v>
      </c>
      <c r="B6523" s="21">
        <f t="shared" si="101"/>
        <v>0.41333333333333339</v>
      </c>
      <c r="C6523">
        <v>1.150581E-4</v>
      </c>
      <c r="E6523">
        <v>0.41333333333333339</v>
      </c>
      <c r="F6523">
        <v>0.27216981099999998</v>
      </c>
      <c r="G6523">
        <v>0.45889937106918238</v>
      </c>
    </row>
    <row r="6524" spans="1:7" x14ac:dyDescent="0.25">
      <c r="A6524">
        <v>6515</v>
      </c>
      <c r="B6524" s="21">
        <f t="shared" si="101"/>
        <v>0.28562578616352202</v>
      </c>
      <c r="C6524">
        <v>1.1471389999999999E-4</v>
      </c>
      <c r="E6524">
        <v>0.28562578616352202</v>
      </c>
      <c r="F6524">
        <v>0.222783019</v>
      </c>
      <c r="G6524">
        <v>0.27939622641509437</v>
      </c>
    </row>
    <row r="6525" spans="1:7" x14ac:dyDescent="0.25">
      <c r="A6525">
        <v>6516</v>
      </c>
      <c r="B6525" s="21">
        <f t="shared" si="101"/>
        <v>0.20231446540880504</v>
      </c>
      <c r="C6525">
        <v>1.129997E-4</v>
      </c>
      <c r="E6525">
        <v>0.20231446540880504</v>
      </c>
      <c r="F6525">
        <v>0.178899371</v>
      </c>
      <c r="G6525">
        <v>0.18522955974842767</v>
      </c>
    </row>
    <row r="6526" spans="1:7" x14ac:dyDescent="0.25">
      <c r="A6526">
        <v>6517</v>
      </c>
      <c r="B6526" s="21">
        <f t="shared" si="101"/>
        <v>0.19231761006289311</v>
      </c>
      <c r="C6526">
        <v>1.118489E-4</v>
      </c>
      <c r="E6526">
        <v>0.19231761006289311</v>
      </c>
      <c r="F6526">
        <v>0.170314465</v>
      </c>
      <c r="G6526">
        <v>0.17589937106918238</v>
      </c>
    </row>
    <row r="6527" spans="1:7" x14ac:dyDescent="0.25">
      <c r="A6527">
        <v>6518</v>
      </c>
      <c r="B6527" s="21">
        <f t="shared" si="101"/>
        <v>0.11259748427672955</v>
      </c>
      <c r="C6527">
        <v>1.126616E-4</v>
      </c>
      <c r="E6527">
        <v>0.11259748427672955</v>
      </c>
      <c r="F6527">
        <v>0.105715409</v>
      </c>
      <c r="G6527">
        <v>9.7402515723270439E-2</v>
      </c>
    </row>
    <row r="6528" spans="1:7" x14ac:dyDescent="0.25">
      <c r="A6528">
        <v>6519</v>
      </c>
      <c r="B6528" s="21">
        <f t="shared" si="101"/>
        <v>5.2515723270440254E-2</v>
      </c>
      <c r="C6528">
        <v>1.182969E-4</v>
      </c>
      <c r="E6528">
        <v>5.2515723270440254E-2</v>
      </c>
      <c r="F6528">
        <v>5.1993710999999998E-2</v>
      </c>
      <c r="G6528">
        <v>3.9276729559748431E-2</v>
      </c>
    </row>
    <row r="6529" spans="1:7" x14ac:dyDescent="0.25">
      <c r="A6529">
        <v>6520</v>
      </c>
      <c r="B6529" s="21">
        <f t="shared" si="101"/>
        <v>3.1512578616352198E-2</v>
      </c>
      <c r="C6529">
        <v>1.2673789999999998E-4</v>
      </c>
      <c r="E6529">
        <v>3.1512578616352198E-2</v>
      </c>
      <c r="F6529">
        <v>3.1492138000000003E-2</v>
      </c>
      <c r="G6529">
        <v>1.8692767295597483E-2</v>
      </c>
    </row>
    <row r="6530" spans="1:7" x14ac:dyDescent="0.25">
      <c r="A6530">
        <v>6521</v>
      </c>
      <c r="B6530" s="21">
        <f t="shared" si="101"/>
        <v>1.6061949685534592E-3</v>
      </c>
      <c r="C6530">
        <v>1.3969259999999998E-4</v>
      </c>
      <c r="E6530">
        <v>1.6061949685534592E-3</v>
      </c>
      <c r="F6530">
        <v>1.2704719999999999E-3</v>
      </c>
      <c r="G6530">
        <v>0</v>
      </c>
    </row>
    <row r="6531" spans="1:7" x14ac:dyDescent="0.25">
      <c r="A6531">
        <v>6522</v>
      </c>
      <c r="B6531" s="21">
        <f t="shared" si="101"/>
        <v>0</v>
      </c>
      <c r="C6531">
        <v>1.650508E-4</v>
      </c>
      <c r="E6531">
        <v>0</v>
      </c>
      <c r="F6531">
        <v>0</v>
      </c>
      <c r="G6531">
        <v>0</v>
      </c>
    </row>
    <row r="6532" spans="1:7" x14ac:dyDescent="0.25">
      <c r="A6532">
        <v>6523</v>
      </c>
      <c r="B6532" s="21">
        <f t="shared" si="101"/>
        <v>0</v>
      </c>
      <c r="C6532">
        <v>1.77944E-4</v>
      </c>
      <c r="E6532">
        <v>0</v>
      </c>
      <c r="F6532">
        <v>0</v>
      </c>
      <c r="G6532">
        <v>0</v>
      </c>
    </row>
    <row r="6533" spans="1:7" x14ac:dyDescent="0.25">
      <c r="A6533">
        <v>6524</v>
      </c>
      <c r="B6533" s="21">
        <f t="shared" si="101"/>
        <v>0</v>
      </c>
      <c r="C6533">
        <v>1.6574480000000001E-4</v>
      </c>
      <c r="E6533">
        <v>0</v>
      </c>
      <c r="F6533">
        <v>0</v>
      </c>
      <c r="G6533">
        <v>0</v>
      </c>
    </row>
    <row r="6534" spans="1:7" x14ac:dyDescent="0.25">
      <c r="A6534">
        <v>6525</v>
      </c>
      <c r="B6534" s="21">
        <f t="shared" ref="B6534:B6597" si="102">IF(rodzaj=$E$6,E6534,IF(rodzaj=$F$6,F6534,G6534))</f>
        <v>0</v>
      </c>
      <c r="C6534">
        <v>1.4264020000000002E-4</v>
      </c>
      <c r="E6534">
        <v>0</v>
      </c>
      <c r="F6534">
        <v>0</v>
      </c>
      <c r="G6534">
        <v>0</v>
      </c>
    </row>
    <row r="6535" spans="1:7" x14ac:dyDescent="0.25">
      <c r="A6535">
        <v>6526</v>
      </c>
      <c r="B6535" s="21">
        <f t="shared" si="102"/>
        <v>0</v>
      </c>
      <c r="C6535">
        <v>1.129822E-4</v>
      </c>
      <c r="E6535">
        <v>0</v>
      </c>
      <c r="F6535">
        <v>0</v>
      </c>
      <c r="G6535">
        <v>0</v>
      </c>
    </row>
    <row r="6536" spans="1:7" x14ac:dyDescent="0.25">
      <c r="A6536">
        <v>6527</v>
      </c>
      <c r="B6536" s="21">
        <f t="shared" si="102"/>
        <v>0</v>
      </c>
      <c r="C6536">
        <v>8.8457399999999998E-5</v>
      </c>
      <c r="E6536">
        <v>0</v>
      </c>
      <c r="F6536">
        <v>0</v>
      </c>
      <c r="G6536">
        <v>0</v>
      </c>
    </row>
    <row r="6537" spans="1:7" x14ac:dyDescent="0.25">
      <c r="A6537">
        <v>6528</v>
      </c>
      <c r="B6537" s="21">
        <f t="shared" si="102"/>
        <v>0</v>
      </c>
      <c r="C6537">
        <v>6.9418600000000007E-5</v>
      </c>
      <c r="E6537">
        <v>0</v>
      </c>
      <c r="F6537">
        <v>0</v>
      </c>
      <c r="G6537">
        <v>0</v>
      </c>
    </row>
    <row r="6538" spans="1:7" x14ac:dyDescent="0.25">
      <c r="A6538">
        <v>6529</v>
      </c>
      <c r="B6538" s="21">
        <f t="shared" si="102"/>
        <v>0</v>
      </c>
      <c r="C6538">
        <v>6.1134200000000002E-5</v>
      </c>
      <c r="E6538">
        <v>0</v>
      </c>
      <c r="F6538">
        <v>0</v>
      </c>
      <c r="G6538">
        <v>0</v>
      </c>
    </row>
    <row r="6539" spans="1:7" x14ac:dyDescent="0.25">
      <c r="A6539">
        <v>6530</v>
      </c>
      <c r="B6539" s="21">
        <f t="shared" si="102"/>
        <v>0</v>
      </c>
      <c r="C6539">
        <v>5.6970099999999999E-5</v>
      </c>
      <c r="E6539">
        <v>0</v>
      </c>
      <c r="F6539">
        <v>0</v>
      </c>
      <c r="G6539">
        <v>0</v>
      </c>
    </row>
    <row r="6540" spans="1:7" x14ac:dyDescent="0.25">
      <c r="A6540">
        <v>6531</v>
      </c>
      <c r="B6540" s="21">
        <f t="shared" si="102"/>
        <v>0</v>
      </c>
      <c r="C6540">
        <v>5.8133699999999995E-5</v>
      </c>
      <c r="E6540">
        <v>0</v>
      </c>
      <c r="F6540">
        <v>0</v>
      </c>
      <c r="G6540">
        <v>0</v>
      </c>
    </row>
    <row r="6541" spans="1:7" x14ac:dyDescent="0.25">
      <c r="A6541">
        <v>6532</v>
      </c>
      <c r="B6541" s="21">
        <f t="shared" si="102"/>
        <v>0</v>
      </c>
      <c r="C6541">
        <v>6.5723800000000009E-5</v>
      </c>
      <c r="E6541">
        <v>0</v>
      </c>
      <c r="F6541">
        <v>0</v>
      </c>
      <c r="G6541">
        <v>0</v>
      </c>
    </row>
    <row r="6542" spans="1:7" x14ac:dyDescent="0.25">
      <c r="A6542">
        <v>6533</v>
      </c>
      <c r="B6542" s="21">
        <f t="shared" si="102"/>
        <v>0</v>
      </c>
      <c r="C6542">
        <v>8.3820899999999989E-5</v>
      </c>
      <c r="E6542">
        <v>0</v>
      </c>
      <c r="F6542">
        <v>0</v>
      </c>
      <c r="G6542">
        <v>0</v>
      </c>
    </row>
    <row r="6543" spans="1:7" x14ac:dyDescent="0.25">
      <c r="A6543">
        <v>6534</v>
      </c>
      <c r="B6543" s="21">
        <f t="shared" si="102"/>
        <v>0</v>
      </c>
      <c r="C6543">
        <v>1.1094789999999999E-4</v>
      </c>
      <c r="E6543">
        <v>0</v>
      </c>
      <c r="F6543">
        <v>0</v>
      </c>
      <c r="G6543">
        <v>0</v>
      </c>
    </row>
    <row r="6544" spans="1:7" x14ac:dyDescent="0.25">
      <c r="A6544">
        <v>6535</v>
      </c>
      <c r="B6544" s="21">
        <f t="shared" si="102"/>
        <v>8.6125786163522011E-3</v>
      </c>
      <c r="C6544">
        <v>1.2484160000000001E-4</v>
      </c>
      <c r="E6544">
        <v>8.6125786163522011E-3</v>
      </c>
      <c r="F6544">
        <v>8.5805029999999997E-3</v>
      </c>
      <c r="G6544">
        <v>0</v>
      </c>
    </row>
    <row r="6545" spans="1:7" x14ac:dyDescent="0.25">
      <c r="A6545">
        <v>6536</v>
      </c>
      <c r="B6545" s="21">
        <f t="shared" si="102"/>
        <v>3.7676100628930821E-2</v>
      </c>
      <c r="C6545">
        <v>1.246249E-4</v>
      </c>
      <c r="E6545">
        <v>3.7676100628930821E-2</v>
      </c>
      <c r="F6545">
        <v>3.7492138000000001E-2</v>
      </c>
      <c r="G6545">
        <v>2.415188679245283E-2</v>
      </c>
    </row>
    <row r="6546" spans="1:7" x14ac:dyDescent="0.25">
      <c r="A6546">
        <v>6537</v>
      </c>
      <c r="B6546" s="21">
        <f t="shared" si="102"/>
        <v>7.5698113207547171E-2</v>
      </c>
      <c r="C6546">
        <v>1.2259249999999999E-4</v>
      </c>
      <c r="E6546">
        <v>7.5698113207547171E-2</v>
      </c>
      <c r="F6546">
        <v>7.3097484000000004E-2</v>
      </c>
      <c r="G6546">
        <v>6.1427672955974844E-2</v>
      </c>
    </row>
    <row r="6547" spans="1:7" x14ac:dyDescent="0.25">
      <c r="A6547">
        <v>6538</v>
      </c>
      <c r="B6547" s="21">
        <f t="shared" si="102"/>
        <v>0.12978616352201258</v>
      </c>
      <c r="C6547">
        <v>1.176504E-4</v>
      </c>
      <c r="E6547">
        <v>0.12978616352201258</v>
      </c>
      <c r="F6547">
        <v>0.12032232700000001</v>
      </c>
      <c r="G6547">
        <v>0.11370754716981131</v>
      </c>
    </row>
    <row r="6548" spans="1:7" x14ac:dyDescent="0.25">
      <c r="A6548">
        <v>6539</v>
      </c>
      <c r="B6548" s="21">
        <f t="shared" si="102"/>
        <v>0.15872641509433963</v>
      </c>
      <c r="C6548">
        <v>1.1462469999999999E-4</v>
      </c>
      <c r="E6548">
        <v>0.15872641509433963</v>
      </c>
      <c r="F6548">
        <v>0.145303459</v>
      </c>
      <c r="G6548">
        <v>0.14201886792452831</v>
      </c>
    </row>
    <row r="6549" spans="1:7" x14ac:dyDescent="0.25">
      <c r="A6549">
        <v>6540</v>
      </c>
      <c r="B6549" s="21">
        <f t="shared" si="102"/>
        <v>0.16291509433962265</v>
      </c>
      <c r="C6549">
        <v>1.1171340000000001E-4</v>
      </c>
      <c r="E6549">
        <v>0.16291509433962265</v>
      </c>
      <c r="F6549">
        <v>0.149149371</v>
      </c>
      <c r="G6549">
        <v>0.14624842767295598</v>
      </c>
    </row>
    <row r="6550" spans="1:7" x14ac:dyDescent="0.25">
      <c r="A6550">
        <v>6541</v>
      </c>
      <c r="B6550" s="21">
        <f t="shared" si="102"/>
        <v>0.14674213836477987</v>
      </c>
      <c r="C6550">
        <v>1.135564E-4</v>
      </c>
      <c r="E6550">
        <v>0.14674213836477987</v>
      </c>
      <c r="F6550">
        <v>0.135454403</v>
      </c>
      <c r="G6550">
        <v>0.13044654088050314</v>
      </c>
    </row>
    <row r="6551" spans="1:7" x14ac:dyDescent="0.25">
      <c r="A6551">
        <v>6542</v>
      </c>
      <c r="B6551" s="21">
        <f t="shared" si="102"/>
        <v>0.11457861635220126</v>
      </c>
      <c r="C6551">
        <v>1.136406E-4</v>
      </c>
      <c r="E6551">
        <v>0.11457861635220126</v>
      </c>
      <c r="F6551">
        <v>0.107349057</v>
      </c>
      <c r="G6551">
        <v>9.9012578616352209E-2</v>
      </c>
    </row>
    <row r="6552" spans="1:7" x14ac:dyDescent="0.25">
      <c r="A6552">
        <v>6543</v>
      </c>
      <c r="B6552" s="21">
        <f t="shared" si="102"/>
        <v>5.2490566037735845E-2</v>
      </c>
      <c r="C6552">
        <v>1.2038680000000001E-4</v>
      </c>
      <c r="E6552">
        <v>5.2490566037735845E-2</v>
      </c>
      <c r="F6552">
        <v>5.1976414999999998E-2</v>
      </c>
      <c r="G6552">
        <v>3.9034591194968549E-2</v>
      </c>
    </row>
    <row r="6553" spans="1:7" x14ac:dyDescent="0.25">
      <c r="A6553">
        <v>6544</v>
      </c>
      <c r="B6553" s="21">
        <f t="shared" si="102"/>
        <v>3.7471698113207545E-2</v>
      </c>
      <c r="C6553">
        <v>1.2846090000000001E-4</v>
      </c>
      <c r="E6553">
        <v>3.7471698113207545E-2</v>
      </c>
      <c r="F6553">
        <v>3.7226414999999999E-2</v>
      </c>
      <c r="G6553">
        <v>2.4531132075471699E-2</v>
      </c>
    </row>
    <row r="6554" spans="1:7" x14ac:dyDescent="0.25">
      <c r="A6554">
        <v>6545</v>
      </c>
      <c r="B6554" s="21">
        <f t="shared" si="102"/>
        <v>2.7540566037735849E-3</v>
      </c>
      <c r="C6554">
        <v>1.437957E-4</v>
      </c>
      <c r="E6554">
        <v>2.7540566037735849E-3</v>
      </c>
      <c r="F6554">
        <v>2.488522E-3</v>
      </c>
      <c r="G6554">
        <v>0</v>
      </c>
    </row>
    <row r="6555" spans="1:7" x14ac:dyDescent="0.25">
      <c r="A6555">
        <v>6546</v>
      </c>
      <c r="B6555" s="21">
        <f t="shared" si="102"/>
        <v>0</v>
      </c>
      <c r="C6555">
        <v>1.6568910000000001E-4</v>
      </c>
      <c r="E6555">
        <v>0</v>
      </c>
      <c r="F6555">
        <v>0</v>
      </c>
      <c r="G6555">
        <v>0</v>
      </c>
    </row>
    <row r="6556" spans="1:7" x14ac:dyDescent="0.25">
      <c r="A6556">
        <v>6547</v>
      </c>
      <c r="B6556" s="21">
        <f t="shared" si="102"/>
        <v>0</v>
      </c>
      <c r="C6556">
        <v>1.7925990000000001E-4</v>
      </c>
      <c r="E6556">
        <v>0</v>
      </c>
      <c r="F6556">
        <v>0</v>
      </c>
      <c r="G6556">
        <v>0</v>
      </c>
    </row>
    <row r="6557" spans="1:7" x14ac:dyDescent="0.25">
      <c r="A6557">
        <v>6548</v>
      </c>
      <c r="B6557" s="21">
        <f t="shared" si="102"/>
        <v>0</v>
      </c>
      <c r="C6557">
        <v>1.6869009999999999E-4</v>
      </c>
      <c r="E6557">
        <v>0</v>
      </c>
      <c r="F6557">
        <v>0</v>
      </c>
      <c r="G6557">
        <v>0</v>
      </c>
    </row>
    <row r="6558" spans="1:7" x14ac:dyDescent="0.25">
      <c r="A6558">
        <v>6549</v>
      </c>
      <c r="B6558" s="21">
        <f t="shared" si="102"/>
        <v>0</v>
      </c>
      <c r="C6558">
        <v>1.462035E-4</v>
      </c>
      <c r="E6558">
        <v>0</v>
      </c>
      <c r="F6558">
        <v>0</v>
      </c>
      <c r="G6558">
        <v>0</v>
      </c>
    </row>
    <row r="6559" spans="1:7" x14ac:dyDescent="0.25">
      <c r="A6559">
        <v>6550</v>
      </c>
      <c r="B6559" s="21">
        <f t="shared" si="102"/>
        <v>0</v>
      </c>
      <c r="C6559">
        <v>1.155986E-4</v>
      </c>
      <c r="E6559">
        <v>0</v>
      </c>
      <c r="F6559">
        <v>0</v>
      </c>
      <c r="G6559">
        <v>0</v>
      </c>
    </row>
    <row r="6560" spans="1:7" x14ac:dyDescent="0.25">
      <c r="A6560">
        <v>6551</v>
      </c>
      <c r="B6560" s="21">
        <f t="shared" si="102"/>
        <v>0</v>
      </c>
      <c r="C6560">
        <v>8.9241700000000003E-5</v>
      </c>
      <c r="E6560">
        <v>0</v>
      </c>
      <c r="F6560">
        <v>0</v>
      </c>
      <c r="G6560">
        <v>0</v>
      </c>
    </row>
    <row r="6561" spans="1:7" x14ac:dyDescent="0.25">
      <c r="A6561">
        <v>6552</v>
      </c>
      <c r="B6561" s="21">
        <f t="shared" si="102"/>
        <v>0</v>
      </c>
      <c r="C6561">
        <v>6.9872599999999999E-5</v>
      </c>
      <c r="E6561">
        <v>0</v>
      </c>
      <c r="F6561">
        <v>0</v>
      </c>
      <c r="G6561">
        <v>0</v>
      </c>
    </row>
    <row r="6562" spans="1:7" x14ac:dyDescent="0.25">
      <c r="A6562">
        <v>6553</v>
      </c>
      <c r="B6562" s="21">
        <f t="shared" si="102"/>
        <v>0</v>
      </c>
      <c r="C6562">
        <v>6.1670599999999999E-5</v>
      </c>
      <c r="E6562">
        <v>0</v>
      </c>
      <c r="F6562">
        <v>0</v>
      </c>
      <c r="G6562">
        <v>0</v>
      </c>
    </row>
    <row r="6563" spans="1:7" x14ac:dyDescent="0.25">
      <c r="A6563">
        <v>6554</v>
      </c>
      <c r="B6563" s="21">
        <f t="shared" si="102"/>
        <v>0</v>
      </c>
      <c r="C6563">
        <v>5.8000400000000001E-5</v>
      </c>
      <c r="E6563">
        <v>0</v>
      </c>
      <c r="F6563">
        <v>0</v>
      </c>
      <c r="G6563">
        <v>0</v>
      </c>
    </row>
    <row r="6564" spans="1:7" x14ac:dyDescent="0.25">
      <c r="A6564">
        <v>6555</v>
      </c>
      <c r="B6564" s="21">
        <f t="shared" si="102"/>
        <v>0</v>
      </c>
      <c r="C6564">
        <v>5.8770799999999996E-5</v>
      </c>
      <c r="E6564">
        <v>0</v>
      </c>
      <c r="F6564">
        <v>0</v>
      </c>
      <c r="G6564">
        <v>0</v>
      </c>
    </row>
    <row r="6565" spans="1:7" x14ac:dyDescent="0.25">
      <c r="A6565">
        <v>6556</v>
      </c>
      <c r="B6565" s="21">
        <f t="shared" si="102"/>
        <v>0</v>
      </c>
      <c r="C6565">
        <v>6.6916300000000002E-5</v>
      </c>
      <c r="E6565">
        <v>0</v>
      </c>
      <c r="F6565">
        <v>0</v>
      </c>
      <c r="G6565">
        <v>0</v>
      </c>
    </row>
    <row r="6566" spans="1:7" x14ac:dyDescent="0.25">
      <c r="A6566">
        <v>6557</v>
      </c>
      <c r="B6566" s="21">
        <f t="shared" si="102"/>
        <v>0</v>
      </c>
      <c r="C6566">
        <v>8.4254300000000004E-5</v>
      </c>
      <c r="E6566">
        <v>0</v>
      </c>
      <c r="F6566">
        <v>0</v>
      </c>
      <c r="G6566">
        <v>0</v>
      </c>
    </row>
    <row r="6567" spans="1:7" x14ac:dyDescent="0.25">
      <c r="A6567">
        <v>6558</v>
      </c>
      <c r="B6567" s="21">
        <f t="shared" si="102"/>
        <v>0</v>
      </c>
      <c r="C6567">
        <v>1.104906E-4</v>
      </c>
      <c r="E6567">
        <v>0</v>
      </c>
      <c r="F6567">
        <v>0</v>
      </c>
      <c r="G6567">
        <v>0</v>
      </c>
    </row>
    <row r="6568" spans="1:7" x14ac:dyDescent="0.25">
      <c r="A6568">
        <v>6559</v>
      </c>
      <c r="B6568" s="21">
        <f t="shared" si="102"/>
        <v>6.5223270440251573E-3</v>
      </c>
      <c r="C6568">
        <v>1.264394E-4</v>
      </c>
      <c r="E6568">
        <v>6.5223270440251573E-3</v>
      </c>
      <c r="F6568">
        <v>6.4213839999999996E-3</v>
      </c>
      <c r="G6568">
        <v>0</v>
      </c>
    </row>
    <row r="6569" spans="1:7" x14ac:dyDescent="0.25">
      <c r="A6569">
        <v>6560</v>
      </c>
      <c r="B6569" s="21">
        <f t="shared" si="102"/>
        <v>5.0427672955974848E-2</v>
      </c>
      <c r="C6569">
        <v>1.236361E-4</v>
      </c>
      <c r="E6569">
        <v>5.0427672955974848E-2</v>
      </c>
      <c r="F6569">
        <v>4.9548742E-2</v>
      </c>
      <c r="G6569">
        <v>3.8459119496855348E-2</v>
      </c>
    </row>
    <row r="6570" spans="1:7" x14ac:dyDescent="0.25">
      <c r="A6570">
        <v>6561</v>
      </c>
      <c r="B6570" s="21">
        <f t="shared" si="102"/>
        <v>0.1080125786163522</v>
      </c>
      <c r="C6570">
        <v>1.2388080000000002E-4</v>
      </c>
      <c r="E6570">
        <v>0.1080125786163522</v>
      </c>
      <c r="F6570">
        <v>0.10043553500000001</v>
      </c>
      <c r="G6570">
        <v>9.4352201257861645E-2</v>
      </c>
    </row>
    <row r="6571" spans="1:7" x14ac:dyDescent="0.25">
      <c r="A6571">
        <v>6562</v>
      </c>
      <c r="B6571" s="21">
        <f t="shared" si="102"/>
        <v>0.30483018867924527</v>
      </c>
      <c r="C6571">
        <v>1.167926E-4</v>
      </c>
      <c r="E6571">
        <v>0.30483018867924527</v>
      </c>
      <c r="F6571">
        <v>0.22345911900000001</v>
      </c>
      <c r="G6571">
        <v>0.31915094339622641</v>
      </c>
    </row>
    <row r="6572" spans="1:7" x14ac:dyDescent="0.25">
      <c r="A6572">
        <v>6563</v>
      </c>
      <c r="B6572" s="21">
        <f t="shared" si="102"/>
        <v>0.18119182389937108</v>
      </c>
      <c r="C6572">
        <v>1.152057E-4</v>
      </c>
      <c r="E6572">
        <v>0.18119182389937108</v>
      </c>
      <c r="F6572">
        <v>0.161792453</v>
      </c>
      <c r="G6572">
        <v>0.16412893081761004</v>
      </c>
    </row>
    <row r="6573" spans="1:7" x14ac:dyDescent="0.25">
      <c r="A6573">
        <v>6564</v>
      </c>
      <c r="B6573" s="21">
        <f t="shared" si="102"/>
        <v>0.27247798742138363</v>
      </c>
      <c r="C6573">
        <v>1.1352250000000001E-4</v>
      </c>
      <c r="E6573">
        <v>0.27247798742138363</v>
      </c>
      <c r="F6573">
        <v>0.21509433999999999</v>
      </c>
      <c r="G6573">
        <v>0.26226415094339622</v>
      </c>
    </row>
    <row r="6574" spans="1:7" x14ac:dyDescent="0.25">
      <c r="A6574">
        <v>6565</v>
      </c>
      <c r="B6574" s="21">
        <f t="shared" si="102"/>
        <v>9.6314465408805019E-2</v>
      </c>
      <c r="C6574">
        <v>1.1078369999999999E-4</v>
      </c>
      <c r="E6574">
        <v>9.6314465408805019E-2</v>
      </c>
      <c r="F6574">
        <v>9.2449686000000003E-2</v>
      </c>
      <c r="G6574">
        <v>8.2930817610062907E-2</v>
      </c>
    </row>
    <row r="6575" spans="1:7" x14ac:dyDescent="0.25">
      <c r="A6575">
        <v>6566</v>
      </c>
      <c r="B6575" s="21">
        <f t="shared" si="102"/>
        <v>9.9066037735849044E-2</v>
      </c>
      <c r="C6575">
        <v>1.1278219999999999E-4</v>
      </c>
      <c r="E6575">
        <v>9.9066037735849044E-2</v>
      </c>
      <c r="F6575">
        <v>9.3937107000000006E-2</v>
      </c>
      <c r="G6575">
        <v>8.4160377358490565E-2</v>
      </c>
    </row>
    <row r="6576" spans="1:7" x14ac:dyDescent="0.25">
      <c r="A6576">
        <v>6567</v>
      </c>
      <c r="B6576" s="21">
        <f t="shared" si="102"/>
        <v>7.0723270440251576E-2</v>
      </c>
      <c r="C6576">
        <v>1.194821E-4</v>
      </c>
      <c r="E6576">
        <v>7.0723270440251576E-2</v>
      </c>
      <c r="F6576">
        <v>6.8371069000000007E-2</v>
      </c>
      <c r="G6576">
        <v>5.6915094339622642E-2</v>
      </c>
    </row>
    <row r="6577" spans="1:7" x14ac:dyDescent="0.25">
      <c r="A6577">
        <v>6568</v>
      </c>
      <c r="B6577" s="21">
        <f t="shared" si="102"/>
        <v>5.5238993710691825E-2</v>
      </c>
      <c r="C6577">
        <v>1.2674369999999998E-4</v>
      </c>
      <c r="E6577">
        <v>5.5238993710691825E-2</v>
      </c>
      <c r="F6577">
        <v>5.4078616000000003E-2</v>
      </c>
      <c r="G6577">
        <v>4.6283018867924533E-2</v>
      </c>
    </row>
    <row r="6578" spans="1:7" x14ac:dyDescent="0.25">
      <c r="A6578">
        <v>6569</v>
      </c>
      <c r="B6578" s="21">
        <f t="shared" si="102"/>
        <v>2.6659119496855346E-3</v>
      </c>
      <c r="C6578">
        <v>1.399169E-4</v>
      </c>
      <c r="E6578">
        <v>2.6659119496855346E-3</v>
      </c>
      <c r="F6578">
        <v>2.4652519999999998E-3</v>
      </c>
      <c r="G6578">
        <v>0</v>
      </c>
    </row>
    <row r="6579" spans="1:7" x14ac:dyDescent="0.25">
      <c r="A6579">
        <v>6570</v>
      </c>
      <c r="B6579" s="21">
        <f t="shared" si="102"/>
        <v>0</v>
      </c>
      <c r="C6579">
        <v>1.6577640000000002E-4</v>
      </c>
      <c r="E6579">
        <v>0</v>
      </c>
      <c r="F6579">
        <v>0</v>
      </c>
      <c r="G6579">
        <v>0</v>
      </c>
    </row>
    <row r="6580" spans="1:7" x14ac:dyDescent="0.25">
      <c r="A6580">
        <v>6571</v>
      </c>
      <c r="B6580" s="21">
        <f t="shared" si="102"/>
        <v>0</v>
      </c>
      <c r="C6580">
        <v>1.7871200000000001E-4</v>
      </c>
      <c r="E6580">
        <v>0</v>
      </c>
      <c r="F6580">
        <v>0</v>
      </c>
      <c r="G6580">
        <v>0</v>
      </c>
    </row>
    <row r="6581" spans="1:7" x14ac:dyDescent="0.25">
      <c r="A6581">
        <v>6572</v>
      </c>
      <c r="B6581" s="21">
        <f t="shared" si="102"/>
        <v>0</v>
      </c>
      <c r="C6581">
        <v>1.6824199999999998E-4</v>
      </c>
      <c r="E6581">
        <v>0</v>
      </c>
      <c r="F6581">
        <v>0</v>
      </c>
      <c r="G6581">
        <v>0</v>
      </c>
    </row>
    <row r="6582" spans="1:7" x14ac:dyDescent="0.25">
      <c r="A6582">
        <v>6573</v>
      </c>
      <c r="B6582" s="21">
        <f t="shared" si="102"/>
        <v>0</v>
      </c>
      <c r="C6582">
        <v>1.4803179999999999E-4</v>
      </c>
      <c r="E6582">
        <v>0</v>
      </c>
      <c r="F6582">
        <v>0</v>
      </c>
      <c r="G6582">
        <v>0</v>
      </c>
    </row>
    <row r="6583" spans="1:7" x14ac:dyDescent="0.25">
      <c r="A6583">
        <v>6574</v>
      </c>
      <c r="B6583" s="21">
        <f t="shared" si="102"/>
        <v>0</v>
      </c>
      <c r="C6583">
        <v>1.1706890000000001E-4</v>
      </c>
      <c r="E6583">
        <v>0</v>
      </c>
      <c r="F6583">
        <v>0</v>
      </c>
      <c r="G6583">
        <v>0</v>
      </c>
    </row>
    <row r="6584" spans="1:7" x14ac:dyDescent="0.25">
      <c r="A6584">
        <v>6575</v>
      </c>
      <c r="B6584" s="21">
        <f t="shared" si="102"/>
        <v>0</v>
      </c>
      <c r="C6584">
        <v>9.0578900000000008E-5</v>
      </c>
      <c r="E6584">
        <v>0</v>
      </c>
      <c r="F6584">
        <v>0</v>
      </c>
      <c r="G6584">
        <v>0</v>
      </c>
    </row>
    <row r="6585" spans="1:7" x14ac:dyDescent="0.25">
      <c r="A6585">
        <v>6576</v>
      </c>
      <c r="B6585" s="21">
        <f t="shared" si="102"/>
        <v>0</v>
      </c>
      <c r="C6585">
        <v>7.0396300000000002E-5</v>
      </c>
      <c r="E6585">
        <v>0</v>
      </c>
      <c r="F6585">
        <v>0</v>
      </c>
      <c r="G6585">
        <v>0</v>
      </c>
    </row>
    <row r="6586" spans="1:7" x14ac:dyDescent="0.25">
      <c r="A6586">
        <v>6577</v>
      </c>
      <c r="B6586" s="21">
        <f t="shared" si="102"/>
        <v>0</v>
      </c>
      <c r="C6586">
        <v>6.1164600000000001E-5</v>
      </c>
      <c r="E6586">
        <v>0</v>
      </c>
      <c r="F6586">
        <v>0</v>
      </c>
      <c r="G6586">
        <v>0</v>
      </c>
    </row>
    <row r="6587" spans="1:7" x14ac:dyDescent="0.25">
      <c r="A6587">
        <v>6578</v>
      </c>
      <c r="B6587" s="21">
        <f t="shared" si="102"/>
        <v>0</v>
      </c>
      <c r="C6587">
        <v>5.8186700000000003E-5</v>
      </c>
      <c r="E6587">
        <v>0</v>
      </c>
      <c r="F6587">
        <v>0</v>
      </c>
      <c r="G6587">
        <v>0</v>
      </c>
    </row>
    <row r="6588" spans="1:7" x14ac:dyDescent="0.25">
      <c r="A6588">
        <v>6579</v>
      </c>
      <c r="B6588" s="21">
        <f t="shared" si="102"/>
        <v>0</v>
      </c>
      <c r="C6588">
        <v>5.94892E-5</v>
      </c>
      <c r="E6588">
        <v>0</v>
      </c>
      <c r="F6588">
        <v>0</v>
      </c>
      <c r="G6588">
        <v>0</v>
      </c>
    </row>
    <row r="6589" spans="1:7" x14ac:dyDescent="0.25">
      <c r="A6589">
        <v>6580</v>
      </c>
      <c r="B6589" s="21">
        <f t="shared" si="102"/>
        <v>0</v>
      </c>
      <c r="C6589">
        <v>6.7103700000000006E-5</v>
      </c>
      <c r="E6589">
        <v>0</v>
      </c>
      <c r="F6589">
        <v>0</v>
      </c>
      <c r="G6589">
        <v>0</v>
      </c>
    </row>
    <row r="6590" spans="1:7" x14ac:dyDescent="0.25">
      <c r="A6590">
        <v>6581</v>
      </c>
      <c r="B6590" s="21">
        <f t="shared" si="102"/>
        <v>0</v>
      </c>
      <c r="C6590">
        <v>8.44315E-5</v>
      </c>
      <c r="E6590">
        <v>0</v>
      </c>
      <c r="F6590">
        <v>0</v>
      </c>
      <c r="G6590">
        <v>0</v>
      </c>
    </row>
    <row r="6591" spans="1:7" x14ac:dyDescent="0.25">
      <c r="A6591">
        <v>6582</v>
      </c>
      <c r="B6591" s="21">
        <f t="shared" si="102"/>
        <v>0</v>
      </c>
      <c r="C6591">
        <v>1.099067E-4</v>
      </c>
      <c r="E6591">
        <v>0</v>
      </c>
      <c r="F6591">
        <v>0</v>
      </c>
      <c r="G6591">
        <v>0</v>
      </c>
    </row>
    <row r="6592" spans="1:7" x14ac:dyDescent="0.25">
      <c r="A6592">
        <v>6583</v>
      </c>
      <c r="B6592" s="21">
        <f t="shared" si="102"/>
        <v>1.7028301886792452E-3</v>
      </c>
      <c r="C6592">
        <v>1.23996E-4</v>
      </c>
      <c r="E6592">
        <v>1.7028301886792452E-3</v>
      </c>
      <c r="F6592">
        <v>1.419371E-3</v>
      </c>
      <c r="G6592">
        <v>0</v>
      </c>
    </row>
    <row r="6593" spans="1:7" x14ac:dyDescent="0.25">
      <c r="A6593">
        <v>6584</v>
      </c>
      <c r="B6593" s="21">
        <f t="shared" si="102"/>
        <v>5.0729559748427668E-2</v>
      </c>
      <c r="C6593">
        <v>1.227388E-4</v>
      </c>
      <c r="E6593">
        <v>5.0729559748427668E-2</v>
      </c>
      <c r="F6593">
        <v>4.9776729999999998E-2</v>
      </c>
      <c r="G6593">
        <v>3.9003144654088051E-2</v>
      </c>
    </row>
    <row r="6594" spans="1:7" x14ac:dyDescent="0.25">
      <c r="A6594">
        <v>6585</v>
      </c>
      <c r="B6594" s="21">
        <f t="shared" si="102"/>
        <v>0.2971603773584906</v>
      </c>
      <c r="C6594">
        <v>1.2442629999999998E-4</v>
      </c>
      <c r="E6594">
        <v>0.2971603773584906</v>
      </c>
      <c r="F6594">
        <v>0.21823899399999999</v>
      </c>
      <c r="G6594">
        <v>0.37094339622641509</v>
      </c>
    </row>
    <row r="6595" spans="1:7" x14ac:dyDescent="0.25">
      <c r="A6595">
        <v>6586</v>
      </c>
      <c r="B6595" s="21">
        <f t="shared" si="102"/>
        <v>0.5507232704402516</v>
      </c>
      <c r="C6595">
        <v>1.1722719999999999E-4</v>
      </c>
      <c r="E6595">
        <v>0.5507232704402516</v>
      </c>
      <c r="F6595">
        <v>0.31176100600000001</v>
      </c>
      <c r="G6595">
        <v>0.64597484276729555</v>
      </c>
    </row>
    <row r="6596" spans="1:7" x14ac:dyDescent="0.25">
      <c r="A6596">
        <v>6587</v>
      </c>
      <c r="B6596" s="21">
        <f t="shared" si="102"/>
        <v>0.6386163522012579</v>
      </c>
      <c r="C6596">
        <v>1.137874E-4</v>
      </c>
      <c r="E6596">
        <v>0.6386163522012579</v>
      </c>
      <c r="F6596">
        <v>0.36366352200000002</v>
      </c>
      <c r="G6596">
        <v>0.69198113207547174</v>
      </c>
    </row>
    <row r="6597" spans="1:7" x14ac:dyDescent="0.25">
      <c r="A6597">
        <v>6588</v>
      </c>
      <c r="B6597" s="21">
        <f t="shared" si="102"/>
        <v>0.67433962264150948</v>
      </c>
      <c r="C6597">
        <v>1.1157820000000001E-4</v>
      </c>
      <c r="E6597">
        <v>0.67433962264150948</v>
      </c>
      <c r="F6597">
        <v>0.383238994</v>
      </c>
      <c r="G6597">
        <v>0.71484276729559748</v>
      </c>
    </row>
    <row r="6598" spans="1:7" x14ac:dyDescent="0.25">
      <c r="A6598">
        <v>6589</v>
      </c>
      <c r="B6598" s="21">
        <f t="shared" ref="B6598:B6661" si="103">IF(rodzaj=$E$6,E6598,IF(rodzaj=$F$6,F6598,G6598))</f>
        <v>0.64959119496855344</v>
      </c>
      <c r="C6598">
        <v>1.1560390000000001E-4</v>
      </c>
      <c r="E6598">
        <v>0.64959119496855344</v>
      </c>
      <c r="F6598">
        <v>0.363883648</v>
      </c>
      <c r="G6598">
        <v>0.71103773584905661</v>
      </c>
    </row>
    <row r="6599" spans="1:7" x14ac:dyDescent="0.25">
      <c r="A6599">
        <v>6590</v>
      </c>
      <c r="B6599" s="21">
        <f t="shared" si="103"/>
        <v>0.54638364779874216</v>
      </c>
      <c r="C6599">
        <v>1.1570659999999999E-4</v>
      </c>
      <c r="E6599">
        <v>0.54638364779874216</v>
      </c>
      <c r="F6599">
        <v>0.303018868</v>
      </c>
      <c r="G6599">
        <v>0.65481132075471704</v>
      </c>
    </row>
    <row r="6600" spans="1:7" x14ac:dyDescent="0.25">
      <c r="A6600">
        <v>6591</v>
      </c>
      <c r="B6600" s="21">
        <f t="shared" si="103"/>
        <v>0.35506289308176098</v>
      </c>
      <c r="C6600">
        <v>1.1562890000000001E-4</v>
      </c>
      <c r="E6600">
        <v>0.35506289308176098</v>
      </c>
      <c r="F6600">
        <v>0.24666666700000001</v>
      </c>
      <c r="G6600">
        <v>0.48893081761006285</v>
      </c>
    </row>
    <row r="6601" spans="1:7" x14ac:dyDescent="0.25">
      <c r="A6601">
        <v>6592</v>
      </c>
      <c r="B6601" s="21">
        <f t="shared" si="103"/>
        <v>0.1637798742138365</v>
      </c>
      <c r="C6601">
        <v>1.229015E-4</v>
      </c>
      <c r="E6601">
        <v>0.1637798742138365</v>
      </c>
      <c r="F6601">
        <v>0.14845283000000001</v>
      </c>
      <c r="G6601">
        <v>0.2709496855345912</v>
      </c>
    </row>
    <row r="6602" spans="1:7" x14ac:dyDescent="0.25">
      <c r="A6602">
        <v>6593</v>
      </c>
      <c r="B6602" s="21">
        <f t="shared" si="103"/>
        <v>2.3560062893081764E-2</v>
      </c>
      <c r="C6602">
        <v>1.3606809999999999E-4</v>
      </c>
      <c r="E6602">
        <v>2.3560062893081764E-2</v>
      </c>
      <c r="F6602">
        <v>2.8775156999999999E-2</v>
      </c>
      <c r="G6602">
        <v>4.7031446540880505E-2</v>
      </c>
    </row>
    <row r="6603" spans="1:7" x14ac:dyDescent="0.25">
      <c r="A6603">
        <v>6594</v>
      </c>
      <c r="B6603" s="21">
        <f t="shared" si="103"/>
        <v>0</v>
      </c>
      <c r="C6603">
        <v>1.5825949999999998E-4</v>
      </c>
      <c r="E6603">
        <v>0</v>
      </c>
      <c r="F6603">
        <v>0</v>
      </c>
      <c r="G6603">
        <v>0</v>
      </c>
    </row>
    <row r="6604" spans="1:7" x14ac:dyDescent="0.25">
      <c r="A6604">
        <v>6595</v>
      </c>
      <c r="B6604" s="21">
        <f t="shared" si="103"/>
        <v>0</v>
      </c>
      <c r="C6604">
        <v>1.702963E-4</v>
      </c>
      <c r="E6604">
        <v>0</v>
      </c>
      <c r="F6604">
        <v>0</v>
      </c>
      <c r="G6604">
        <v>0</v>
      </c>
    </row>
    <row r="6605" spans="1:7" x14ac:dyDescent="0.25">
      <c r="A6605">
        <v>6596</v>
      </c>
      <c r="B6605" s="21">
        <f t="shared" si="103"/>
        <v>0</v>
      </c>
      <c r="C6605">
        <v>1.5901789999999999E-4</v>
      </c>
      <c r="E6605">
        <v>0</v>
      </c>
      <c r="F6605">
        <v>0</v>
      </c>
      <c r="G6605">
        <v>0</v>
      </c>
    </row>
    <row r="6606" spans="1:7" x14ac:dyDescent="0.25">
      <c r="A6606">
        <v>6597</v>
      </c>
      <c r="B6606" s="21">
        <f t="shared" si="103"/>
        <v>0</v>
      </c>
      <c r="C6606">
        <v>1.4115500000000001E-4</v>
      </c>
      <c r="E6606">
        <v>0</v>
      </c>
      <c r="F6606">
        <v>0</v>
      </c>
      <c r="G6606">
        <v>0</v>
      </c>
    </row>
    <row r="6607" spans="1:7" x14ac:dyDescent="0.25">
      <c r="A6607">
        <v>6598</v>
      </c>
      <c r="B6607" s="21">
        <f t="shared" si="103"/>
        <v>0</v>
      </c>
      <c r="C6607">
        <v>1.156259E-4</v>
      </c>
      <c r="E6607">
        <v>0</v>
      </c>
      <c r="F6607">
        <v>0</v>
      </c>
      <c r="G6607">
        <v>0</v>
      </c>
    </row>
    <row r="6608" spans="1:7" x14ac:dyDescent="0.25">
      <c r="A6608">
        <v>6599</v>
      </c>
      <c r="B6608" s="21">
        <f t="shared" si="103"/>
        <v>0</v>
      </c>
      <c r="C6608">
        <v>9.4026799999999999E-5</v>
      </c>
      <c r="E6608">
        <v>0</v>
      </c>
      <c r="F6608">
        <v>0</v>
      </c>
      <c r="G6608">
        <v>0</v>
      </c>
    </row>
    <row r="6609" spans="1:7" x14ac:dyDescent="0.25">
      <c r="A6609">
        <v>6600</v>
      </c>
      <c r="B6609" s="21">
        <f t="shared" si="103"/>
        <v>0</v>
      </c>
      <c r="C6609">
        <v>7.5826999999999991E-5</v>
      </c>
      <c r="E6609">
        <v>0</v>
      </c>
      <c r="F6609">
        <v>0</v>
      </c>
      <c r="G6609">
        <v>0</v>
      </c>
    </row>
    <row r="6610" spans="1:7" x14ac:dyDescent="0.25">
      <c r="A6610">
        <v>6601</v>
      </c>
      <c r="B6610" s="21">
        <f t="shared" si="103"/>
        <v>0</v>
      </c>
      <c r="C6610">
        <v>6.5843499999999994E-5</v>
      </c>
      <c r="E6610">
        <v>0</v>
      </c>
      <c r="F6610">
        <v>0</v>
      </c>
      <c r="G6610">
        <v>0</v>
      </c>
    </row>
    <row r="6611" spans="1:7" x14ac:dyDescent="0.25">
      <c r="A6611">
        <v>6602</v>
      </c>
      <c r="B6611" s="21">
        <f t="shared" si="103"/>
        <v>0</v>
      </c>
      <c r="C6611">
        <v>6.1323000000000009E-5</v>
      </c>
      <c r="E6611">
        <v>0</v>
      </c>
      <c r="F6611">
        <v>0</v>
      </c>
      <c r="G6611">
        <v>0</v>
      </c>
    </row>
    <row r="6612" spans="1:7" x14ac:dyDescent="0.25">
      <c r="A6612">
        <v>6603</v>
      </c>
      <c r="B6612" s="21">
        <f t="shared" si="103"/>
        <v>0</v>
      </c>
      <c r="C6612">
        <v>6.1579000000000001E-5</v>
      </c>
      <c r="E6612">
        <v>0</v>
      </c>
      <c r="F6612">
        <v>0</v>
      </c>
      <c r="G6612">
        <v>0</v>
      </c>
    </row>
    <row r="6613" spans="1:7" x14ac:dyDescent="0.25">
      <c r="A6613">
        <v>6604</v>
      </c>
      <c r="B6613" s="21">
        <f t="shared" si="103"/>
        <v>0</v>
      </c>
      <c r="C6613">
        <v>6.3566100000000001E-5</v>
      </c>
      <c r="E6613">
        <v>0</v>
      </c>
      <c r="F6613">
        <v>0</v>
      </c>
      <c r="G6613">
        <v>0</v>
      </c>
    </row>
    <row r="6614" spans="1:7" x14ac:dyDescent="0.25">
      <c r="A6614">
        <v>6605</v>
      </c>
      <c r="B6614" s="21">
        <f t="shared" si="103"/>
        <v>0</v>
      </c>
      <c r="C6614">
        <v>7.30281E-5</v>
      </c>
      <c r="E6614">
        <v>0</v>
      </c>
      <c r="F6614">
        <v>0</v>
      </c>
      <c r="G6614">
        <v>0</v>
      </c>
    </row>
    <row r="6615" spans="1:7" x14ac:dyDescent="0.25">
      <c r="A6615">
        <v>6606</v>
      </c>
      <c r="B6615" s="21">
        <f t="shared" si="103"/>
        <v>0</v>
      </c>
      <c r="C6615">
        <v>8.9773600000000011E-5</v>
      </c>
      <c r="E6615">
        <v>0</v>
      </c>
      <c r="F6615">
        <v>0</v>
      </c>
      <c r="G6615">
        <v>0</v>
      </c>
    </row>
    <row r="6616" spans="1:7" x14ac:dyDescent="0.25">
      <c r="A6616">
        <v>6607</v>
      </c>
      <c r="B6616" s="21">
        <f t="shared" si="103"/>
        <v>0</v>
      </c>
      <c r="C6616">
        <v>1.0951710000000001E-4</v>
      </c>
      <c r="E6616">
        <v>0</v>
      </c>
      <c r="F6616">
        <v>5.1036199999999999E-4</v>
      </c>
      <c r="G6616">
        <v>0</v>
      </c>
    </row>
    <row r="6617" spans="1:7" x14ac:dyDescent="0.25">
      <c r="A6617">
        <v>6608</v>
      </c>
      <c r="B6617" s="21">
        <f t="shared" si="103"/>
        <v>2.5201886792452829E-2</v>
      </c>
      <c r="C6617">
        <v>1.256699E-4</v>
      </c>
      <c r="E6617">
        <v>2.5201886792452829E-2</v>
      </c>
      <c r="F6617">
        <v>2.5426101E-2</v>
      </c>
      <c r="G6617">
        <v>1.2639308176100629E-2</v>
      </c>
    </row>
    <row r="6618" spans="1:7" x14ac:dyDescent="0.25">
      <c r="A6618">
        <v>6609</v>
      </c>
      <c r="B6618" s="21">
        <f t="shared" si="103"/>
        <v>8.1402515723270438E-2</v>
      </c>
      <c r="C6618">
        <v>1.3705649999999999E-4</v>
      </c>
      <c r="E6618">
        <v>8.1402515723270438E-2</v>
      </c>
      <c r="F6618">
        <v>7.7699686000000004E-2</v>
      </c>
      <c r="G6618">
        <v>6.7050314465408808E-2</v>
      </c>
    </row>
    <row r="6619" spans="1:7" x14ac:dyDescent="0.25">
      <c r="A6619">
        <v>6610</v>
      </c>
      <c r="B6619" s="21">
        <f t="shared" si="103"/>
        <v>0.22534276729559749</v>
      </c>
      <c r="C6619">
        <v>1.4124559999999998E-4</v>
      </c>
      <c r="E6619">
        <v>0.22534276729559749</v>
      </c>
      <c r="F6619">
        <v>0.17839622599999999</v>
      </c>
      <c r="G6619">
        <v>0.2246069182389937</v>
      </c>
    </row>
    <row r="6620" spans="1:7" x14ac:dyDescent="0.25">
      <c r="A6620">
        <v>6611</v>
      </c>
      <c r="B6620" s="21">
        <f t="shared" si="103"/>
        <v>0.32786163522012574</v>
      </c>
      <c r="C6620">
        <v>1.411726E-4</v>
      </c>
      <c r="E6620">
        <v>0.32786163522012574</v>
      </c>
      <c r="F6620">
        <v>0.24146226400000001</v>
      </c>
      <c r="G6620">
        <v>0.32644654088050312</v>
      </c>
    </row>
    <row r="6621" spans="1:7" x14ac:dyDescent="0.25">
      <c r="A6621">
        <v>6612</v>
      </c>
      <c r="B6621" s="21">
        <f t="shared" si="103"/>
        <v>0.18653773584905661</v>
      </c>
      <c r="C6621">
        <v>1.4080310000000001E-4</v>
      </c>
      <c r="E6621">
        <v>0.18653773584905661</v>
      </c>
      <c r="F6621">
        <v>0.16562893100000001</v>
      </c>
      <c r="G6621">
        <v>0.16878301886792454</v>
      </c>
    </row>
    <row r="6622" spans="1:7" x14ac:dyDescent="0.25">
      <c r="A6622">
        <v>6613</v>
      </c>
      <c r="B6622" s="21">
        <f t="shared" si="103"/>
        <v>0.32276729559748429</v>
      </c>
      <c r="C6622">
        <v>1.408258E-4</v>
      </c>
      <c r="E6622">
        <v>0.32276729559748429</v>
      </c>
      <c r="F6622">
        <v>0.237374214</v>
      </c>
      <c r="G6622">
        <v>0.32314465408805026</v>
      </c>
    </row>
    <row r="6623" spans="1:7" x14ac:dyDescent="0.25">
      <c r="A6623">
        <v>6614</v>
      </c>
      <c r="B6623" s="21">
        <f t="shared" si="103"/>
        <v>0.37707547169811317</v>
      </c>
      <c r="C6623">
        <v>1.3814410000000002E-4</v>
      </c>
      <c r="E6623">
        <v>0.37707547169811317</v>
      </c>
      <c r="F6623">
        <v>0.246069182</v>
      </c>
      <c r="G6623">
        <v>0.42522012578616353</v>
      </c>
    </row>
    <row r="6624" spans="1:7" x14ac:dyDescent="0.25">
      <c r="A6624">
        <v>6615</v>
      </c>
      <c r="B6624" s="21">
        <f t="shared" si="103"/>
        <v>0.24432389937106919</v>
      </c>
      <c r="C6624">
        <v>1.3797390000000001E-4</v>
      </c>
      <c r="E6624">
        <v>0.24432389937106919</v>
      </c>
      <c r="F6624">
        <v>0.189103774</v>
      </c>
      <c r="G6624">
        <v>0.30470440251572328</v>
      </c>
    </row>
    <row r="6625" spans="1:7" x14ac:dyDescent="0.25">
      <c r="A6625">
        <v>6616</v>
      </c>
      <c r="B6625" s="21">
        <f t="shared" si="103"/>
        <v>8.2402515723270453E-2</v>
      </c>
      <c r="C6625">
        <v>1.377211E-4</v>
      </c>
      <c r="E6625">
        <v>8.2402515723270453E-2</v>
      </c>
      <c r="F6625">
        <v>7.8614779999999995E-2</v>
      </c>
      <c r="G6625">
        <v>8.8383647798742138E-2</v>
      </c>
    </row>
    <row r="6626" spans="1:7" x14ac:dyDescent="0.25">
      <c r="A6626">
        <v>6617</v>
      </c>
      <c r="B6626" s="21">
        <f t="shared" si="103"/>
        <v>6.9820754716981128E-3</v>
      </c>
      <c r="C6626">
        <v>1.464964E-4</v>
      </c>
      <c r="E6626">
        <v>6.9820754716981128E-3</v>
      </c>
      <c r="F6626">
        <v>7.5509430000000001E-3</v>
      </c>
      <c r="G6626">
        <v>2.761792452830189E-3</v>
      </c>
    </row>
    <row r="6627" spans="1:7" x14ac:dyDescent="0.25">
      <c r="A6627">
        <v>6618</v>
      </c>
      <c r="B6627" s="21">
        <f t="shared" si="103"/>
        <v>0</v>
      </c>
      <c r="C6627">
        <v>1.6577600000000002E-4</v>
      </c>
      <c r="E6627">
        <v>0</v>
      </c>
      <c r="F6627">
        <v>0</v>
      </c>
      <c r="G6627">
        <v>0</v>
      </c>
    </row>
    <row r="6628" spans="1:7" x14ac:dyDescent="0.25">
      <c r="A6628">
        <v>6619</v>
      </c>
      <c r="B6628" s="21">
        <f t="shared" si="103"/>
        <v>0</v>
      </c>
      <c r="C6628">
        <v>1.7329689999999998E-4</v>
      </c>
      <c r="E6628">
        <v>0</v>
      </c>
      <c r="F6628">
        <v>0</v>
      </c>
      <c r="G6628">
        <v>0</v>
      </c>
    </row>
    <row r="6629" spans="1:7" x14ac:dyDescent="0.25">
      <c r="A6629">
        <v>6620</v>
      </c>
      <c r="B6629" s="21">
        <f t="shared" si="103"/>
        <v>0</v>
      </c>
      <c r="C6629">
        <v>1.612006E-4</v>
      </c>
      <c r="E6629">
        <v>0</v>
      </c>
      <c r="F6629">
        <v>0</v>
      </c>
      <c r="G6629">
        <v>0</v>
      </c>
    </row>
    <row r="6630" spans="1:7" x14ac:dyDescent="0.25">
      <c r="A6630">
        <v>6621</v>
      </c>
      <c r="B6630" s="21">
        <f t="shared" si="103"/>
        <v>0</v>
      </c>
      <c r="C6630">
        <v>1.4299270000000001E-4</v>
      </c>
      <c r="E6630">
        <v>0</v>
      </c>
      <c r="F6630">
        <v>0</v>
      </c>
      <c r="G6630">
        <v>0</v>
      </c>
    </row>
    <row r="6631" spans="1:7" x14ac:dyDescent="0.25">
      <c r="A6631">
        <v>6622</v>
      </c>
      <c r="B6631" s="21">
        <f t="shared" si="103"/>
        <v>0</v>
      </c>
      <c r="C6631">
        <v>1.203421E-4</v>
      </c>
      <c r="E6631">
        <v>0</v>
      </c>
      <c r="F6631">
        <v>0</v>
      </c>
      <c r="G6631">
        <v>0</v>
      </c>
    </row>
    <row r="6632" spans="1:7" x14ac:dyDescent="0.25">
      <c r="A6632">
        <v>6623</v>
      </c>
      <c r="B6632" s="21">
        <f t="shared" si="103"/>
        <v>0</v>
      </c>
      <c r="C6632">
        <v>9.8565200000000003E-5</v>
      </c>
      <c r="E6632">
        <v>0</v>
      </c>
      <c r="F6632">
        <v>0</v>
      </c>
      <c r="G6632">
        <v>0</v>
      </c>
    </row>
    <row r="6633" spans="1:7" x14ac:dyDescent="0.25">
      <c r="A6633">
        <v>6624</v>
      </c>
      <c r="B6633" s="21">
        <f t="shared" si="103"/>
        <v>0</v>
      </c>
      <c r="C6633">
        <v>7.9923E-5</v>
      </c>
      <c r="E6633">
        <v>0</v>
      </c>
      <c r="F6633">
        <v>0</v>
      </c>
      <c r="G6633">
        <v>0</v>
      </c>
    </row>
    <row r="6634" spans="1:7" x14ac:dyDescent="0.25">
      <c r="A6634">
        <v>6625</v>
      </c>
      <c r="B6634" s="21">
        <f t="shared" si="103"/>
        <v>0</v>
      </c>
      <c r="C6634">
        <v>6.9644800000000001E-5</v>
      </c>
      <c r="E6634">
        <v>0</v>
      </c>
      <c r="F6634">
        <v>0</v>
      </c>
      <c r="G6634">
        <v>0</v>
      </c>
    </row>
    <row r="6635" spans="1:7" x14ac:dyDescent="0.25">
      <c r="A6635">
        <v>6626</v>
      </c>
      <c r="B6635" s="21">
        <f t="shared" si="103"/>
        <v>0</v>
      </c>
      <c r="C6635">
        <v>6.2658000000000009E-5</v>
      </c>
      <c r="E6635">
        <v>0</v>
      </c>
      <c r="F6635">
        <v>0</v>
      </c>
      <c r="G6635">
        <v>0</v>
      </c>
    </row>
    <row r="6636" spans="1:7" x14ac:dyDescent="0.25">
      <c r="A6636">
        <v>6627</v>
      </c>
      <c r="B6636" s="21">
        <f t="shared" si="103"/>
        <v>0</v>
      </c>
      <c r="C6636">
        <v>6.15011E-5</v>
      </c>
      <c r="E6636">
        <v>0</v>
      </c>
      <c r="F6636">
        <v>0</v>
      </c>
      <c r="G6636">
        <v>0</v>
      </c>
    </row>
    <row r="6637" spans="1:7" x14ac:dyDescent="0.25">
      <c r="A6637">
        <v>6628</v>
      </c>
      <c r="B6637" s="21">
        <f t="shared" si="103"/>
        <v>0</v>
      </c>
      <c r="C6637">
        <v>6.4639699999999997E-5</v>
      </c>
      <c r="E6637">
        <v>0</v>
      </c>
      <c r="F6637">
        <v>0</v>
      </c>
      <c r="G6637">
        <v>0</v>
      </c>
    </row>
    <row r="6638" spans="1:7" x14ac:dyDescent="0.25">
      <c r="A6638">
        <v>6629</v>
      </c>
      <c r="B6638" s="21">
        <f t="shared" si="103"/>
        <v>0</v>
      </c>
      <c r="C6638">
        <v>7.1117799999999992E-5</v>
      </c>
      <c r="E6638">
        <v>0</v>
      </c>
      <c r="F6638">
        <v>0</v>
      </c>
      <c r="G6638">
        <v>0</v>
      </c>
    </row>
    <row r="6639" spans="1:7" x14ac:dyDescent="0.25">
      <c r="A6639">
        <v>6630</v>
      </c>
      <c r="B6639" s="21">
        <f t="shared" si="103"/>
        <v>0</v>
      </c>
      <c r="C6639">
        <v>8.3692199999999998E-5</v>
      </c>
      <c r="E6639">
        <v>0</v>
      </c>
      <c r="F6639">
        <v>0</v>
      </c>
      <c r="G6639">
        <v>0</v>
      </c>
    </row>
    <row r="6640" spans="1:7" x14ac:dyDescent="0.25">
      <c r="A6640">
        <v>6631</v>
      </c>
      <c r="B6640" s="21">
        <f t="shared" si="103"/>
        <v>2.3886163522012577E-2</v>
      </c>
      <c r="C6640">
        <v>1.0141680000000001E-4</v>
      </c>
      <c r="E6640">
        <v>2.3886163522012577E-2</v>
      </c>
      <c r="F6640">
        <v>2.5910376999999998E-2</v>
      </c>
      <c r="G6640">
        <v>2.9678930817610066E-2</v>
      </c>
    </row>
    <row r="6641" spans="1:7" x14ac:dyDescent="0.25">
      <c r="A6641">
        <v>6632</v>
      </c>
      <c r="B6641" s="21">
        <f t="shared" si="103"/>
        <v>0.12240566037735849</v>
      </c>
      <c r="C6641">
        <v>1.190417E-4</v>
      </c>
      <c r="E6641">
        <v>0.12240566037735849</v>
      </c>
      <c r="F6641">
        <v>0.11160062900000001</v>
      </c>
      <c r="G6641">
        <v>0.15902515723270441</v>
      </c>
    </row>
    <row r="6642" spans="1:7" x14ac:dyDescent="0.25">
      <c r="A6642">
        <v>6633</v>
      </c>
      <c r="B6642" s="21">
        <f t="shared" si="103"/>
        <v>0.2703616352201258</v>
      </c>
      <c r="C6642">
        <v>1.335544E-4</v>
      </c>
      <c r="E6642">
        <v>0.2703616352201258</v>
      </c>
      <c r="F6642">
        <v>0.20176100599999999</v>
      </c>
      <c r="G6642">
        <v>0.33245283018867927</v>
      </c>
    </row>
    <row r="6643" spans="1:7" x14ac:dyDescent="0.25">
      <c r="A6643">
        <v>6634</v>
      </c>
      <c r="B6643" s="21">
        <f t="shared" si="103"/>
        <v>0.38295597484276728</v>
      </c>
      <c r="C6643">
        <v>1.4451000000000001E-4</v>
      </c>
      <c r="E6643">
        <v>0.38295597484276728</v>
      </c>
      <c r="F6643">
        <v>0.25015723299999998</v>
      </c>
      <c r="G6643">
        <v>0.42474842767295601</v>
      </c>
    </row>
    <row r="6644" spans="1:7" x14ac:dyDescent="0.25">
      <c r="A6644">
        <v>6635</v>
      </c>
      <c r="B6644" s="21">
        <f t="shared" si="103"/>
        <v>0.38059748427672957</v>
      </c>
      <c r="C6644">
        <v>1.424955E-4</v>
      </c>
      <c r="E6644">
        <v>0.38059748427672957</v>
      </c>
      <c r="F6644">
        <v>0.26064465399999998</v>
      </c>
      <c r="G6644">
        <v>0.39110062893081765</v>
      </c>
    </row>
    <row r="6645" spans="1:7" x14ac:dyDescent="0.25">
      <c r="A6645">
        <v>6636</v>
      </c>
      <c r="B6645" s="21">
        <f t="shared" si="103"/>
        <v>0.62088050314465415</v>
      </c>
      <c r="C6645">
        <v>1.391327E-4</v>
      </c>
      <c r="E6645">
        <v>0.62088050314465415</v>
      </c>
      <c r="F6645">
        <v>0.357531447</v>
      </c>
      <c r="G6645">
        <v>0.65864779874213841</v>
      </c>
    </row>
    <row r="6646" spans="1:7" x14ac:dyDescent="0.25">
      <c r="A6646">
        <v>6637</v>
      </c>
      <c r="B6646" s="21">
        <f t="shared" si="103"/>
        <v>0.68003144654088055</v>
      </c>
      <c r="C6646">
        <v>1.344567E-4</v>
      </c>
      <c r="E6646">
        <v>0.68003144654088055</v>
      </c>
      <c r="F6646">
        <v>0.36869496899999998</v>
      </c>
      <c r="G6646">
        <v>0.75113207547169814</v>
      </c>
    </row>
    <row r="6647" spans="1:7" x14ac:dyDescent="0.25">
      <c r="A6647">
        <v>6638</v>
      </c>
      <c r="B6647" s="21">
        <f t="shared" si="103"/>
        <v>0.56537735849056603</v>
      </c>
      <c r="C6647">
        <v>1.262468E-4</v>
      </c>
      <c r="E6647">
        <v>0.56537735849056603</v>
      </c>
      <c r="F6647">
        <v>0.30191823899999998</v>
      </c>
      <c r="G6647">
        <v>0.68459119496855347</v>
      </c>
    </row>
    <row r="6648" spans="1:7" x14ac:dyDescent="0.25">
      <c r="A6648">
        <v>6639</v>
      </c>
      <c r="B6648" s="21">
        <f t="shared" si="103"/>
        <v>0.39886792452830194</v>
      </c>
      <c r="C6648">
        <v>1.214775E-4</v>
      </c>
      <c r="E6648">
        <v>0.39886792452830194</v>
      </c>
      <c r="F6648">
        <v>0.26454402500000002</v>
      </c>
      <c r="G6648">
        <v>0.5727358490566038</v>
      </c>
    </row>
    <row r="6649" spans="1:7" x14ac:dyDescent="0.25">
      <c r="A6649">
        <v>6640</v>
      </c>
      <c r="B6649" s="21">
        <f t="shared" si="103"/>
        <v>0.17048742138364778</v>
      </c>
      <c r="C6649">
        <v>1.2441420000000001E-4</v>
      </c>
      <c r="E6649">
        <v>0.17048742138364778</v>
      </c>
      <c r="F6649">
        <v>0.153122642</v>
      </c>
      <c r="G6649">
        <v>0.29723899371069185</v>
      </c>
    </row>
    <row r="6650" spans="1:7" x14ac:dyDescent="0.25">
      <c r="A6650">
        <v>6641</v>
      </c>
      <c r="B6650" s="21">
        <f t="shared" si="103"/>
        <v>2.1187421383647799E-2</v>
      </c>
      <c r="C6650">
        <v>1.3823049999999999E-4</v>
      </c>
      <c r="E6650">
        <v>2.1187421383647799E-2</v>
      </c>
      <c r="F6650">
        <v>2.7108490999999998E-2</v>
      </c>
      <c r="G6650">
        <v>4.9490566037735849E-2</v>
      </c>
    </row>
    <row r="6651" spans="1:7" x14ac:dyDescent="0.25">
      <c r="A6651">
        <v>6642</v>
      </c>
      <c r="B6651" s="21">
        <f t="shared" si="103"/>
        <v>0</v>
      </c>
      <c r="C6651">
        <v>1.5735209999999999E-4</v>
      </c>
      <c r="E6651">
        <v>0</v>
      </c>
      <c r="F6651">
        <v>0</v>
      </c>
      <c r="G6651">
        <v>0</v>
      </c>
    </row>
    <row r="6652" spans="1:7" x14ac:dyDescent="0.25">
      <c r="A6652">
        <v>6643</v>
      </c>
      <c r="B6652" s="21">
        <f t="shared" si="103"/>
        <v>0</v>
      </c>
      <c r="C6652">
        <v>1.702602E-4</v>
      </c>
      <c r="E6652">
        <v>0</v>
      </c>
      <c r="F6652">
        <v>0</v>
      </c>
      <c r="G6652">
        <v>0</v>
      </c>
    </row>
    <row r="6653" spans="1:7" x14ac:dyDescent="0.25">
      <c r="A6653">
        <v>6644</v>
      </c>
      <c r="B6653" s="21">
        <f t="shared" si="103"/>
        <v>0</v>
      </c>
      <c r="C6653">
        <v>1.622332E-4</v>
      </c>
      <c r="E6653">
        <v>0</v>
      </c>
      <c r="F6653">
        <v>0</v>
      </c>
      <c r="G6653">
        <v>0</v>
      </c>
    </row>
    <row r="6654" spans="1:7" x14ac:dyDescent="0.25">
      <c r="A6654">
        <v>6645</v>
      </c>
      <c r="B6654" s="21">
        <f t="shared" si="103"/>
        <v>0</v>
      </c>
      <c r="C6654">
        <v>1.3971519999999999E-4</v>
      </c>
      <c r="E6654">
        <v>0</v>
      </c>
      <c r="F6654">
        <v>0</v>
      </c>
      <c r="G6654">
        <v>0</v>
      </c>
    </row>
    <row r="6655" spans="1:7" x14ac:dyDescent="0.25">
      <c r="A6655">
        <v>6646</v>
      </c>
      <c r="B6655" s="21">
        <f t="shared" si="103"/>
        <v>0</v>
      </c>
      <c r="C6655">
        <v>1.1227660000000001E-4</v>
      </c>
      <c r="E6655">
        <v>0</v>
      </c>
      <c r="F6655">
        <v>0</v>
      </c>
      <c r="G6655">
        <v>0</v>
      </c>
    </row>
    <row r="6656" spans="1:7" x14ac:dyDescent="0.25">
      <c r="A6656">
        <v>6647</v>
      </c>
      <c r="B6656" s="21">
        <f t="shared" si="103"/>
        <v>0</v>
      </c>
      <c r="C6656">
        <v>8.8814699999999988E-5</v>
      </c>
      <c r="E6656">
        <v>0</v>
      </c>
      <c r="F6656">
        <v>0</v>
      </c>
      <c r="G6656">
        <v>0</v>
      </c>
    </row>
    <row r="6657" spans="1:7" x14ac:dyDescent="0.25">
      <c r="A6657">
        <v>6648</v>
      </c>
      <c r="B6657" s="21">
        <f t="shared" si="103"/>
        <v>0</v>
      </c>
      <c r="C6657">
        <v>7.0516099999999994E-5</v>
      </c>
      <c r="E6657">
        <v>0</v>
      </c>
      <c r="F6657">
        <v>0</v>
      </c>
      <c r="G6657">
        <v>0</v>
      </c>
    </row>
    <row r="6658" spans="1:7" x14ac:dyDescent="0.25">
      <c r="A6658">
        <v>6649</v>
      </c>
      <c r="B6658" s="21">
        <f t="shared" si="103"/>
        <v>0</v>
      </c>
      <c r="C6658">
        <v>6.2415499999999999E-5</v>
      </c>
      <c r="E6658">
        <v>0</v>
      </c>
      <c r="F6658">
        <v>0</v>
      </c>
      <c r="G6658">
        <v>0</v>
      </c>
    </row>
    <row r="6659" spans="1:7" x14ac:dyDescent="0.25">
      <c r="A6659">
        <v>6650</v>
      </c>
      <c r="B6659" s="21">
        <f t="shared" si="103"/>
        <v>0</v>
      </c>
      <c r="C6659">
        <v>5.8499400000000004E-5</v>
      </c>
      <c r="E6659">
        <v>0</v>
      </c>
      <c r="F6659">
        <v>0</v>
      </c>
      <c r="G6659">
        <v>0</v>
      </c>
    </row>
    <row r="6660" spans="1:7" x14ac:dyDescent="0.25">
      <c r="A6660">
        <v>6651</v>
      </c>
      <c r="B6660" s="21">
        <f t="shared" si="103"/>
        <v>0</v>
      </c>
      <c r="C6660">
        <v>5.99592E-5</v>
      </c>
      <c r="E6660">
        <v>0</v>
      </c>
      <c r="F6660">
        <v>0</v>
      </c>
      <c r="G6660">
        <v>0</v>
      </c>
    </row>
    <row r="6661" spans="1:7" x14ac:dyDescent="0.25">
      <c r="A6661">
        <v>6652</v>
      </c>
      <c r="B6661" s="21">
        <f t="shared" si="103"/>
        <v>0</v>
      </c>
      <c r="C6661">
        <v>6.7971200000000004E-5</v>
      </c>
      <c r="E6661">
        <v>0</v>
      </c>
      <c r="F6661">
        <v>0</v>
      </c>
      <c r="G6661">
        <v>0</v>
      </c>
    </row>
    <row r="6662" spans="1:7" x14ac:dyDescent="0.25">
      <c r="A6662">
        <v>6653</v>
      </c>
      <c r="B6662" s="21">
        <f t="shared" ref="B6662:B6725" si="104">IF(rodzaj=$E$6,E6662,IF(rodzaj=$F$6,F6662,G6662))</f>
        <v>0</v>
      </c>
      <c r="C6662">
        <v>8.6525000000000003E-5</v>
      </c>
      <c r="E6662">
        <v>0</v>
      </c>
      <c r="F6662">
        <v>0</v>
      </c>
      <c r="G6662">
        <v>0</v>
      </c>
    </row>
    <row r="6663" spans="1:7" x14ac:dyDescent="0.25">
      <c r="A6663">
        <v>6654</v>
      </c>
      <c r="B6663" s="21">
        <f t="shared" si="104"/>
        <v>0</v>
      </c>
      <c r="C6663">
        <v>1.139327E-4</v>
      </c>
      <c r="E6663">
        <v>0</v>
      </c>
      <c r="F6663">
        <v>0</v>
      </c>
      <c r="G6663">
        <v>0</v>
      </c>
    </row>
    <row r="6664" spans="1:7" x14ac:dyDescent="0.25">
      <c r="A6664">
        <v>6655</v>
      </c>
      <c r="B6664" s="21">
        <f t="shared" si="104"/>
        <v>5.8305031446540881E-2</v>
      </c>
      <c r="C6664">
        <v>1.2824480000000002E-4</v>
      </c>
      <c r="E6664">
        <v>5.8305031446540881E-2</v>
      </c>
      <c r="F6664">
        <v>7.0187106999999999E-2</v>
      </c>
      <c r="G6664">
        <v>0.15494339622641509</v>
      </c>
    </row>
    <row r="6665" spans="1:7" x14ac:dyDescent="0.25">
      <c r="A6665">
        <v>6656</v>
      </c>
      <c r="B6665" s="21">
        <f t="shared" si="104"/>
        <v>0.26951886792452834</v>
      </c>
      <c r="C6665">
        <v>1.2602580000000002E-4</v>
      </c>
      <c r="E6665">
        <v>0.26951886792452834</v>
      </c>
      <c r="F6665">
        <v>0.221069182</v>
      </c>
      <c r="G6665">
        <v>0.49694968553459118</v>
      </c>
    </row>
    <row r="6666" spans="1:7" x14ac:dyDescent="0.25">
      <c r="A6666">
        <v>6657</v>
      </c>
      <c r="B6666" s="21">
        <f t="shared" si="104"/>
        <v>0.50735849056603777</v>
      </c>
      <c r="C6666">
        <v>1.2709909999999999E-4</v>
      </c>
      <c r="E6666">
        <v>0.50735849056603777</v>
      </c>
      <c r="F6666">
        <v>0.30548742099999998</v>
      </c>
      <c r="G6666">
        <v>0.71817610062893089</v>
      </c>
    </row>
    <row r="6667" spans="1:7" x14ac:dyDescent="0.25">
      <c r="A6667">
        <v>6658</v>
      </c>
      <c r="B6667" s="21">
        <f t="shared" si="104"/>
        <v>0.66845911949685533</v>
      </c>
      <c r="C6667">
        <v>1.2499479999999999E-4</v>
      </c>
      <c r="E6667">
        <v>0.66845911949685533</v>
      </c>
      <c r="F6667">
        <v>0.33985849099999998</v>
      </c>
      <c r="G6667">
        <v>0.79984276729559745</v>
      </c>
    </row>
    <row r="6668" spans="1:7" x14ac:dyDescent="0.25">
      <c r="A6668">
        <v>6659</v>
      </c>
      <c r="B6668" s="21">
        <f t="shared" si="104"/>
        <v>0.74921383647798745</v>
      </c>
      <c r="C6668">
        <v>1.20847E-4</v>
      </c>
      <c r="E6668">
        <v>0.74921383647798745</v>
      </c>
      <c r="F6668">
        <v>0.395597484</v>
      </c>
      <c r="G6668">
        <v>0.82235849056603771</v>
      </c>
    </row>
    <row r="6669" spans="1:7" x14ac:dyDescent="0.25">
      <c r="A6669">
        <v>6660</v>
      </c>
      <c r="B6669" s="21">
        <f t="shared" si="104"/>
        <v>0.7734905660377358</v>
      </c>
      <c r="C6669">
        <v>1.166298E-4</v>
      </c>
      <c r="E6669">
        <v>0.7734905660377358</v>
      </c>
      <c r="F6669">
        <v>0.41320754700000001</v>
      </c>
      <c r="G6669">
        <v>0.8295283018867925</v>
      </c>
    </row>
    <row r="6670" spans="1:7" x14ac:dyDescent="0.25">
      <c r="A6670">
        <v>6661</v>
      </c>
      <c r="B6670" s="21">
        <f t="shared" si="104"/>
        <v>0.73575471698113204</v>
      </c>
      <c r="C6670">
        <v>1.1898180000000001E-4</v>
      </c>
      <c r="E6670">
        <v>0.73575471698113204</v>
      </c>
      <c r="F6670">
        <v>0.38605345899999999</v>
      </c>
      <c r="G6670">
        <v>0.81594339622641499</v>
      </c>
    </row>
    <row r="6671" spans="1:7" x14ac:dyDescent="0.25">
      <c r="A6671">
        <v>6662</v>
      </c>
      <c r="B6671" s="21">
        <f t="shared" si="104"/>
        <v>0.58559748427672953</v>
      </c>
      <c r="C6671">
        <v>1.18176E-4</v>
      </c>
      <c r="E6671">
        <v>0.58559748427672953</v>
      </c>
      <c r="F6671">
        <v>0.30621069200000001</v>
      </c>
      <c r="G6671">
        <v>0.7144654088050314</v>
      </c>
    </row>
    <row r="6672" spans="1:7" x14ac:dyDescent="0.25">
      <c r="A6672">
        <v>6663</v>
      </c>
      <c r="B6672" s="21">
        <f t="shared" si="104"/>
        <v>0.44654088050314467</v>
      </c>
      <c r="C6672">
        <v>1.2308539999999999E-4</v>
      </c>
      <c r="E6672">
        <v>0.44654088050314467</v>
      </c>
      <c r="F6672">
        <v>0.28408804999999998</v>
      </c>
      <c r="G6672">
        <v>0.65591194968553468</v>
      </c>
    </row>
    <row r="6673" spans="1:7" x14ac:dyDescent="0.25">
      <c r="A6673">
        <v>6664</v>
      </c>
      <c r="B6673" s="21">
        <f t="shared" si="104"/>
        <v>0.21218238993710692</v>
      </c>
      <c r="C6673">
        <v>1.310788E-4</v>
      </c>
      <c r="E6673">
        <v>0.21218238993710692</v>
      </c>
      <c r="F6673">
        <v>0.18621069200000001</v>
      </c>
      <c r="G6673">
        <v>0.40987421383647804</v>
      </c>
    </row>
    <row r="6674" spans="1:7" x14ac:dyDescent="0.25">
      <c r="A6674">
        <v>6665</v>
      </c>
      <c r="B6674" s="21">
        <f t="shared" si="104"/>
        <v>3.0231446540880502E-2</v>
      </c>
      <c r="C6674">
        <v>1.449946E-4</v>
      </c>
      <c r="E6674">
        <v>3.0231446540880502E-2</v>
      </c>
      <c r="F6674">
        <v>4.0246854999999998E-2</v>
      </c>
      <c r="G6674">
        <v>9.0279874213836472E-2</v>
      </c>
    </row>
    <row r="6675" spans="1:7" x14ac:dyDescent="0.25">
      <c r="A6675">
        <v>6666</v>
      </c>
      <c r="B6675" s="21">
        <f t="shared" si="104"/>
        <v>0</v>
      </c>
      <c r="C6675">
        <v>1.683345E-4</v>
      </c>
      <c r="E6675">
        <v>0</v>
      </c>
      <c r="F6675">
        <v>0</v>
      </c>
      <c r="G6675">
        <v>0</v>
      </c>
    </row>
    <row r="6676" spans="1:7" x14ac:dyDescent="0.25">
      <c r="A6676">
        <v>6667</v>
      </c>
      <c r="B6676" s="21">
        <f t="shared" si="104"/>
        <v>0</v>
      </c>
      <c r="C6676">
        <v>1.8107320000000001E-4</v>
      </c>
      <c r="E6676">
        <v>0</v>
      </c>
      <c r="F6676">
        <v>0</v>
      </c>
      <c r="G6676">
        <v>0</v>
      </c>
    </row>
    <row r="6677" spans="1:7" x14ac:dyDescent="0.25">
      <c r="A6677">
        <v>6668</v>
      </c>
      <c r="B6677" s="21">
        <f t="shared" si="104"/>
        <v>0</v>
      </c>
      <c r="C6677">
        <v>1.6915769999999999E-4</v>
      </c>
      <c r="E6677">
        <v>0</v>
      </c>
      <c r="F6677">
        <v>0</v>
      </c>
      <c r="G6677">
        <v>0</v>
      </c>
    </row>
    <row r="6678" spans="1:7" x14ac:dyDescent="0.25">
      <c r="A6678">
        <v>6669</v>
      </c>
      <c r="B6678" s="21">
        <f t="shared" si="104"/>
        <v>0</v>
      </c>
      <c r="C6678">
        <v>1.4540210000000002E-4</v>
      </c>
      <c r="E6678">
        <v>0</v>
      </c>
      <c r="F6678">
        <v>0</v>
      </c>
      <c r="G6678">
        <v>0</v>
      </c>
    </row>
    <row r="6679" spans="1:7" x14ac:dyDescent="0.25">
      <c r="A6679">
        <v>6670</v>
      </c>
      <c r="B6679" s="21">
        <f t="shared" si="104"/>
        <v>0</v>
      </c>
      <c r="C6679">
        <v>1.162751E-4</v>
      </c>
      <c r="E6679">
        <v>0</v>
      </c>
      <c r="F6679">
        <v>0</v>
      </c>
      <c r="G6679">
        <v>0</v>
      </c>
    </row>
    <row r="6680" spans="1:7" x14ac:dyDescent="0.25">
      <c r="A6680">
        <v>6671</v>
      </c>
      <c r="B6680" s="21">
        <f t="shared" si="104"/>
        <v>0</v>
      </c>
      <c r="C6680">
        <v>9.0076600000000011E-5</v>
      </c>
      <c r="E6680">
        <v>0</v>
      </c>
      <c r="F6680">
        <v>0</v>
      </c>
      <c r="G6680">
        <v>0</v>
      </c>
    </row>
    <row r="6681" spans="1:7" x14ac:dyDescent="0.25">
      <c r="A6681">
        <v>6672</v>
      </c>
      <c r="B6681" s="21">
        <f t="shared" si="104"/>
        <v>0</v>
      </c>
      <c r="C6681">
        <v>7.0480499999999997E-5</v>
      </c>
      <c r="E6681">
        <v>0</v>
      </c>
      <c r="F6681">
        <v>0</v>
      </c>
      <c r="G6681">
        <v>0</v>
      </c>
    </row>
    <row r="6682" spans="1:7" x14ac:dyDescent="0.25">
      <c r="A6682">
        <v>6673</v>
      </c>
      <c r="B6682" s="21">
        <f t="shared" si="104"/>
        <v>0</v>
      </c>
      <c r="C6682">
        <v>6.1453500000000004E-5</v>
      </c>
      <c r="E6682">
        <v>0</v>
      </c>
      <c r="F6682">
        <v>0</v>
      </c>
      <c r="G6682">
        <v>0</v>
      </c>
    </row>
    <row r="6683" spans="1:7" x14ac:dyDescent="0.25">
      <c r="A6683">
        <v>6674</v>
      </c>
      <c r="B6683" s="21">
        <f t="shared" si="104"/>
        <v>0</v>
      </c>
      <c r="C6683">
        <v>5.8597999999999997E-5</v>
      </c>
      <c r="E6683">
        <v>0</v>
      </c>
      <c r="F6683">
        <v>0</v>
      </c>
      <c r="G6683">
        <v>0</v>
      </c>
    </row>
    <row r="6684" spans="1:7" x14ac:dyDescent="0.25">
      <c r="A6684">
        <v>6675</v>
      </c>
      <c r="B6684" s="21">
        <f t="shared" si="104"/>
        <v>0</v>
      </c>
      <c r="C6684">
        <v>5.8946200000000002E-5</v>
      </c>
      <c r="E6684">
        <v>0</v>
      </c>
      <c r="F6684">
        <v>0</v>
      </c>
      <c r="G6684">
        <v>0</v>
      </c>
    </row>
    <row r="6685" spans="1:7" x14ac:dyDescent="0.25">
      <c r="A6685">
        <v>6676</v>
      </c>
      <c r="B6685" s="21">
        <f t="shared" si="104"/>
        <v>0</v>
      </c>
      <c r="C6685">
        <v>6.7463000000000001E-5</v>
      </c>
      <c r="E6685">
        <v>0</v>
      </c>
      <c r="F6685">
        <v>0</v>
      </c>
      <c r="G6685">
        <v>0</v>
      </c>
    </row>
    <row r="6686" spans="1:7" x14ac:dyDescent="0.25">
      <c r="A6686">
        <v>6677</v>
      </c>
      <c r="B6686" s="21">
        <f t="shared" si="104"/>
        <v>0</v>
      </c>
      <c r="C6686">
        <v>8.4872500000000004E-5</v>
      </c>
      <c r="E6686">
        <v>0</v>
      </c>
      <c r="F6686">
        <v>0</v>
      </c>
      <c r="G6686">
        <v>0</v>
      </c>
    </row>
    <row r="6687" spans="1:7" x14ac:dyDescent="0.25">
      <c r="A6687">
        <v>6678</v>
      </c>
      <c r="B6687" s="21">
        <f t="shared" si="104"/>
        <v>0</v>
      </c>
      <c r="C6687">
        <v>1.129262E-4</v>
      </c>
      <c r="E6687">
        <v>0</v>
      </c>
      <c r="F6687">
        <v>0</v>
      </c>
      <c r="G6687">
        <v>0</v>
      </c>
    </row>
    <row r="6688" spans="1:7" x14ac:dyDescent="0.25">
      <c r="A6688">
        <v>6679</v>
      </c>
      <c r="B6688" s="21">
        <f t="shared" si="104"/>
        <v>6.00251572327044E-2</v>
      </c>
      <c r="C6688">
        <v>1.2967530000000002E-4</v>
      </c>
      <c r="E6688">
        <v>6.00251572327044E-2</v>
      </c>
      <c r="F6688">
        <v>7.3201258000000005E-2</v>
      </c>
      <c r="G6688">
        <v>0.16975157232704402</v>
      </c>
    </row>
    <row r="6689" spans="1:7" x14ac:dyDescent="0.25">
      <c r="A6689">
        <v>6680</v>
      </c>
      <c r="B6689" s="21">
        <f t="shared" si="104"/>
        <v>0.27664779874213835</v>
      </c>
      <c r="C6689">
        <v>1.2834620000000001E-4</v>
      </c>
      <c r="E6689">
        <v>0.27664779874213835</v>
      </c>
      <c r="F6689">
        <v>0.224308176</v>
      </c>
      <c r="G6689">
        <v>0.5186163522012579</v>
      </c>
    </row>
    <row r="6690" spans="1:7" x14ac:dyDescent="0.25">
      <c r="A6690">
        <v>6681</v>
      </c>
      <c r="B6690" s="21">
        <f t="shared" si="104"/>
        <v>0.5136477987421384</v>
      </c>
      <c r="C6690">
        <v>1.2582780000000002E-4</v>
      </c>
      <c r="E6690">
        <v>0.5136477987421384</v>
      </c>
      <c r="F6690">
        <v>0.304261006</v>
      </c>
      <c r="G6690">
        <v>0.73018867924528297</v>
      </c>
    </row>
    <row r="6691" spans="1:7" x14ac:dyDescent="0.25">
      <c r="A6691">
        <v>6682</v>
      </c>
      <c r="B6691" s="21">
        <f t="shared" si="104"/>
        <v>0.66808176100628935</v>
      </c>
      <c r="C6691">
        <v>1.2157699999999999E-4</v>
      </c>
      <c r="E6691">
        <v>0.66808176100628935</v>
      </c>
      <c r="F6691">
        <v>0.33462264200000003</v>
      </c>
      <c r="G6691">
        <v>0.80056603773584911</v>
      </c>
    </row>
    <row r="6692" spans="1:7" x14ac:dyDescent="0.25">
      <c r="A6692">
        <v>6683</v>
      </c>
      <c r="B6692" s="21">
        <f t="shared" si="104"/>
        <v>0.74371069182389937</v>
      </c>
      <c r="C6692">
        <v>1.199904E-4</v>
      </c>
      <c r="E6692">
        <v>0.74371069182389937</v>
      </c>
      <c r="F6692">
        <v>0.38921383599999998</v>
      </c>
      <c r="G6692">
        <v>0.81754716981132081</v>
      </c>
    </row>
    <row r="6693" spans="1:7" x14ac:dyDescent="0.25">
      <c r="A6693">
        <v>6684</v>
      </c>
      <c r="B6693" s="21">
        <f t="shared" si="104"/>
        <v>0.75955974842767293</v>
      </c>
      <c r="C6693">
        <v>1.1597320000000001E-4</v>
      </c>
      <c r="E6693">
        <v>0.75955974842767293</v>
      </c>
      <c r="F6693">
        <v>0.40597484299999997</v>
      </c>
      <c r="G6693">
        <v>0.81528301886792454</v>
      </c>
    </row>
    <row r="6694" spans="1:7" x14ac:dyDescent="0.25">
      <c r="A6694">
        <v>6685</v>
      </c>
      <c r="B6694" s="21">
        <f t="shared" si="104"/>
        <v>0.7095283018867925</v>
      </c>
      <c r="C6694">
        <v>1.185297E-4</v>
      </c>
      <c r="E6694">
        <v>0.7095283018867925</v>
      </c>
      <c r="F6694">
        <v>0.37152515699999999</v>
      </c>
      <c r="G6694">
        <v>0.78852201257861632</v>
      </c>
    </row>
    <row r="6695" spans="1:7" x14ac:dyDescent="0.25">
      <c r="A6695">
        <v>6686</v>
      </c>
      <c r="B6695" s="21">
        <f t="shared" si="104"/>
        <v>0.54915094339622639</v>
      </c>
      <c r="C6695">
        <v>1.165802E-4</v>
      </c>
      <c r="E6695">
        <v>0.54915094339622639</v>
      </c>
      <c r="F6695">
        <v>0.28943396199999999</v>
      </c>
      <c r="G6695">
        <v>0.66871069182389942</v>
      </c>
    </row>
    <row r="6696" spans="1:7" x14ac:dyDescent="0.25">
      <c r="A6696">
        <v>6687</v>
      </c>
      <c r="B6696" s="21">
        <f t="shared" si="104"/>
        <v>0.44408805031446541</v>
      </c>
      <c r="C6696">
        <v>1.210755E-4</v>
      </c>
      <c r="E6696">
        <v>0.44408805031446541</v>
      </c>
      <c r="F6696">
        <v>0.28040880499999998</v>
      </c>
      <c r="G6696">
        <v>0.65619496855345905</v>
      </c>
    </row>
    <row r="6697" spans="1:7" x14ac:dyDescent="0.25">
      <c r="A6697">
        <v>6688</v>
      </c>
      <c r="B6697" s="21">
        <f t="shared" si="104"/>
        <v>0.20852830188679244</v>
      </c>
      <c r="C6697">
        <v>1.2637360000000001E-4</v>
      </c>
      <c r="E6697">
        <v>0.20852830188679244</v>
      </c>
      <c r="F6697">
        <v>0.18264150900000001</v>
      </c>
      <c r="G6697">
        <v>0.40874213836477985</v>
      </c>
    </row>
    <row r="6698" spans="1:7" x14ac:dyDescent="0.25">
      <c r="A6698">
        <v>6689</v>
      </c>
      <c r="B6698" s="21">
        <f t="shared" si="104"/>
        <v>2.2624842767295598E-2</v>
      </c>
      <c r="C6698">
        <v>1.4320009999999999E-4</v>
      </c>
      <c r="E6698">
        <v>2.2624842767295598E-2</v>
      </c>
      <c r="F6698">
        <v>2.9841195000000001E-2</v>
      </c>
      <c r="G6698">
        <v>6.0830188679245285E-2</v>
      </c>
    </row>
    <row r="6699" spans="1:7" x14ac:dyDescent="0.25">
      <c r="A6699">
        <v>6690</v>
      </c>
      <c r="B6699" s="21">
        <f t="shared" si="104"/>
        <v>0</v>
      </c>
      <c r="C6699">
        <v>1.6809800000000002E-4</v>
      </c>
      <c r="E6699">
        <v>0</v>
      </c>
      <c r="F6699">
        <v>0</v>
      </c>
      <c r="G6699">
        <v>0</v>
      </c>
    </row>
    <row r="6700" spans="1:7" x14ac:dyDescent="0.25">
      <c r="A6700">
        <v>6691</v>
      </c>
      <c r="B6700" s="21">
        <f t="shared" si="104"/>
        <v>0</v>
      </c>
      <c r="C6700">
        <v>1.8483159999999998E-4</v>
      </c>
      <c r="E6700">
        <v>0</v>
      </c>
      <c r="F6700">
        <v>0</v>
      </c>
      <c r="G6700">
        <v>0</v>
      </c>
    </row>
    <row r="6701" spans="1:7" x14ac:dyDescent="0.25">
      <c r="A6701">
        <v>6692</v>
      </c>
      <c r="B6701" s="21">
        <f t="shared" si="104"/>
        <v>0</v>
      </c>
      <c r="C6701">
        <v>1.7146419999999998E-4</v>
      </c>
      <c r="E6701">
        <v>0</v>
      </c>
      <c r="F6701">
        <v>0</v>
      </c>
      <c r="G6701">
        <v>0</v>
      </c>
    </row>
    <row r="6702" spans="1:7" x14ac:dyDescent="0.25">
      <c r="A6702">
        <v>6693</v>
      </c>
      <c r="B6702" s="21">
        <f t="shared" si="104"/>
        <v>0</v>
      </c>
      <c r="C6702">
        <v>1.4957910000000001E-4</v>
      </c>
      <c r="E6702">
        <v>0</v>
      </c>
      <c r="F6702">
        <v>0</v>
      </c>
      <c r="G6702">
        <v>0</v>
      </c>
    </row>
    <row r="6703" spans="1:7" x14ac:dyDescent="0.25">
      <c r="A6703">
        <v>6694</v>
      </c>
      <c r="B6703" s="21">
        <f t="shared" si="104"/>
        <v>0</v>
      </c>
      <c r="C6703">
        <v>1.176918E-4</v>
      </c>
      <c r="E6703">
        <v>0</v>
      </c>
      <c r="F6703">
        <v>0</v>
      </c>
      <c r="G6703">
        <v>0</v>
      </c>
    </row>
    <row r="6704" spans="1:7" x14ac:dyDescent="0.25">
      <c r="A6704">
        <v>6695</v>
      </c>
      <c r="B6704" s="21">
        <f t="shared" si="104"/>
        <v>0</v>
      </c>
      <c r="C6704">
        <v>9.1840899999999997E-5</v>
      </c>
      <c r="E6704">
        <v>0</v>
      </c>
      <c r="F6704">
        <v>0</v>
      </c>
      <c r="G6704">
        <v>0</v>
      </c>
    </row>
    <row r="6705" spans="1:7" x14ac:dyDescent="0.25">
      <c r="A6705">
        <v>6696</v>
      </c>
      <c r="B6705" s="21">
        <f t="shared" si="104"/>
        <v>0</v>
      </c>
      <c r="C6705">
        <v>7.1540900000000005E-5</v>
      </c>
      <c r="E6705">
        <v>0</v>
      </c>
      <c r="F6705">
        <v>0</v>
      </c>
      <c r="G6705">
        <v>0</v>
      </c>
    </row>
    <row r="6706" spans="1:7" x14ac:dyDescent="0.25">
      <c r="A6706">
        <v>6697</v>
      </c>
      <c r="B6706" s="21">
        <f t="shared" si="104"/>
        <v>0</v>
      </c>
      <c r="C6706">
        <v>6.2721300000000005E-5</v>
      </c>
      <c r="E6706">
        <v>0</v>
      </c>
      <c r="F6706">
        <v>0</v>
      </c>
      <c r="G6706">
        <v>0</v>
      </c>
    </row>
    <row r="6707" spans="1:7" x14ac:dyDescent="0.25">
      <c r="A6707">
        <v>6698</v>
      </c>
      <c r="B6707" s="21">
        <f t="shared" si="104"/>
        <v>0</v>
      </c>
      <c r="C6707">
        <v>5.9020900000000003E-5</v>
      </c>
      <c r="E6707">
        <v>0</v>
      </c>
      <c r="F6707">
        <v>0</v>
      </c>
      <c r="G6707">
        <v>0</v>
      </c>
    </row>
    <row r="6708" spans="1:7" x14ac:dyDescent="0.25">
      <c r="A6708">
        <v>6699</v>
      </c>
      <c r="B6708" s="21">
        <f t="shared" si="104"/>
        <v>0</v>
      </c>
      <c r="C6708">
        <v>6.0786099999999997E-5</v>
      </c>
      <c r="E6708">
        <v>0</v>
      </c>
      <c r="F6708">
        <v>0</v>
      </c>
      <c r="G6708">
        <v>0</v>
      </c>
    </row>
    <row r="6709" spans="1:7" x14ac:dyDescent="0.25">
      <c r="A6709">
        <v>6700</v>
      </c>
      <c r="B6709" s="21">
        <f t="shared" si="104"/>
        <v>0</v>
      </c>
      <c r="C6709">
        <v>6.8534199999999992E-5</v>
      </c>
      <c r="E6709">
        <v>0</v>
      </c>
      <c r="F6709">
        <v>0</v>
      </c>
      <c r="G6709">
        <v>0</v>
      </c>
    </row>
    <row r="6710" spans="1:7" x14ac:dyDescent="0.25">
      <c r="A6710">
        <v>6701</v>
      </c>
      <c r="B6710" s="21">
        <f t="shared" si="104"/>
        <v>0</v>
      </c>
      <c r="C6710">
        <v>8.6263799999999999E-5</v>
      </c>
      <c r="E6710">
        <v>0</v>
      </c>
      <c r="F6710">
        <v>0</v>
      </c>
      <c r="G6710">
        <v>0</v>
      </c>
    </row>
    <row r="6711" spans="1:7" x14ac:dyDescent="0.25">
      <c r="A6711">
        <v>6702</v>
      </c>
      <c r="B6711" s="21">
        <f t="shared" si="104"/>
        <v>0</v>
      </c>
      <c r="C6711">
        <v>1.12902E-4</v>
      </c>
      <c r="E6711">
        <v>0</v>
      </c>
      <c r="F6711">
        <v>0</v>
      </c>
      <c r="G6711">
        <v>0</v>
      </c>
    </row>
    <row r="6712" spans="1:7" x14ac:dyDescent="0.25">
      <c r="A6712">
        <v>6703</v>
      </c>
      <c r="B6712" s="21">
        <f t="shared" si="104"/>
        <v>6.6044025157232705E-2</v>
      </c>
      <c r="C6712">
        <v>1.272291E-4</v>
      </c>
      <c r="E6712">
        <v>6.6044025157232705E-2</v>
      </c>
      <c r="F6712">
        <v>8.1891509000000001E-2</v>
      </c>
      <c r="G6712">
        <v>0.20232075471698113</v>
      </c>
    </row>
    <row r="6713" spans="1:7" x14ac:dyDescent="0.25">
      <c r="A6713">
        <v>6704</v>
      </c>
      <c r="B6713" s="21">
        <f t="shared" si="104"/>
        <v>0.28591194968553463</v>
      </c>
      <c r="C6713">
        <v>1.273988E-4</v>
      </c>
      <c r="E6713">
        <v>0.28591194968553463</v>
      </c>
      <c r="F6713">
        <v>0.23009434000000001</v>
      </c>
      <c r="G6713">
        <v>0.54191823899371072</v>
      </c>
    </row>
    <row r="6714" spans="1:7" x14ac:dyDescent="0.25">
      <c r="A6714">
        <v>6705</v>
      </c>
      <c r="B6714" s="21">
        <f t="shared" si="104"/>
        <v>0.53792452830188675</v>
      </c>
      <c r="C6714">
        <v>1.2511860000000001E-4</v>
      </c>
      <c r="E6714">
        <v>0.53792452830188675</v>
      </c>
      <c r="F6714">
        <v>0.31363207500000001</v>
      </c>
      <c r="G6714">
        <v>0.76937106918238996</v>
      </c>
    </row>
    <row r="6715" spans="1:7" x14ac:dyDescent="0.25">
      <c r="A6715">
        <v>6706</v>
      </c>
      <c r="B6715" s="21">
        <f t="shared" si="104"/>
        <v>0.69399371069182392</v>
      </c>
      <c r="C6715">
        <v>1.195307E-4</v>
      </c>
      <c r="E6715">
        <v>0.69399371069182392</v>
      </c>
      <c r="F6715">
        <v>0.34165094299999998</v>
      </c>
      <c r="G6715">
        <v>0.8343396226415094</v>
      </c>
    </row>
    <row r="6716" spans="1:7" x14ac:dyDescent="0.25">
      <c r="A6716">
        <v>6707</v>
      </c>
      <c r="B6716" s="21">
        <f t="shared" si="104"/>
        <v>0.76654088050314462</v>
      </c>
      <c r="C6716">
        <v>1.184406E-4</v>
      </c>
      <c r="E6716">
        <v>0.76654088050314462</v>
      </c>
      <c r="F6716">
        <v>0.39888364799999998</v>
      </c>
      <c r="G6716">
        <v>0.84424528301886792</v>
      </c>
    </row>
    <row r="6717" spans="1:7" x14ac:dyDescent="0.25">
      <c r="A6717">
        <v>6708</v>
      </c>
      <c r="B6717" s="21">
        <f t="shared" si="104"/>
        <v>0.7888679245283019</v>
      </c>
      <c r="C6717">
        <v>1.170834E-4</v>
      </c>
      <c r="E6717">
        <v>0.7888679245283019</v>
      </c>
      <c r="F6717">
        <v>0.415927673</v>
      </c>
      <c r="G6717">
        <v>0.84930817610062903</v>
      </c>
    </row>
    <row r="6718" spans="1:7" x14ac:dyDescent="0.25">
      <c r="A6718">
        <v>6709</v>
      </c>
      <c r="B6718" s="21">
        <f t="shared" si="104"/>
        <v>0.71861635220125786</v>
      </c>
      <c r="C6718">
        <v>1.159748E-4</v>
      </c>
      <c r="E6718">
        <v>0.71861635220125786</v>
      </c>
      <c r="F6718">
        <v>0.373301887</v>
      </c>
      <c r="G6718">
        <v>0.80135220125786166</v>
      </c>
    </row>
    <row r="6719" spans="1:7" x14ac:dyDescent="0.25">
      <c r="A6719">
        <v>6710</v>
      </c>
      <c r="B6719" s="21">
        <f t="shared" si="104"/>
        <v>0.54408805031446539</v>
      </c>
      <c r="C6719">
        <v>1.1626820000000001E-4</v>
      </c>
      <c r="E6719">
        <v>0.54408805031446539</v>
      </c>
      <c r="F6719">
        <v>0.28784591199999998</v>
      </c>
      <c r="G6719">
        <v>0.66405660377358489</v>
      </c>
    </row>
    <row r="6720" spans="1:7" x14ac:dyDescent="0.25">
      <c r="A6720">
        <v>6711</v>
      </c>
      <c r="B6720" s="21">
        <f t="shared" si="104"/>
        <v>0.43732704402515726</v>
      </c>
      <c r="C6720">
        <v>1.2295319999999999E-4</v>
      </c>
      <c r="E6720">
        <v>0.43732704402515726</v>
      </c>
      <c r="F6720">
        <v>0.27812893100000002</v>
      </c>
      <c r="G6720">
        <v>0.64827044025157232</v>
      </c>
    </row>
    <row r="6721" spans="1:7" x14ac:dyDescent="0.25">
      <c r="A6721">
        <v>6712</v>
      </c>
      <c r="B6721" s="21">
        <f t="shared" si="104"/>
        <v>0.21071698113207549</v>
      </c>
      <c r="C6721">
        <v>1.287805E-4</v>
      </c>
      <c r="E6721">
        <v>0.21071698113207549</v>
      </c>
      <c r="F6721">
        <v>0.18443396200000001</v>
      </c>
      <c r="G6721">
        <v>0.41820754716981134</v>
      </c>
    </row>
    <row r="6722" spans="1:7" x14ac:dyDescent="0.25">
      <c r="A6722">
        <v>6713</v>
      </c>
      <c r="B6722" s="21">
        <f t="shared" si="104"/>
        <v>1.9332075471698112E-2</v>
      </c>
      <c r="C6722">
        <v>1.4783609999999999E-4</v>
      </c>
      <c r="E6722">
        <v>1.9332075471698112E-2</v>
      </c>
      <c r="F6722">
        <v>2.5287736000000002E-2</v>
      </c>
      <c r="G6722">
        <v>5.0443396226415096E-2</v>
      </c>
    </row>
    <row r="6723" spans="1:7" x14ac:dyDescent="0.25">
      <c r="A6723">
        <v>6714</v>
      </c>
      <c r="B6723" s="21">
        <f t="shared" si="104"/>
        <v>0</v>
      </c>
      <c r="C6723">
        <v>1.722358E-4</v>
      </c>
      <c r="E6723">
        <v>0</v>
      </c>
      <c r="F6723">
        <v>0</v>
      </c>
      <c r="G6723">
        <v>0</v>
      </c>
    </row>
    <row r="6724" spans="1:7" x14ac:dyDescent="0.25">
      <c r="A6724">
        <v>6715</v>
      </c>
      <c r="B6724" s="21">
        <f t="shared" si="104"/>
        <v>0</v>
      </c>
      <c r="C6724">
        <v>1.8007400000000001E-4</v>
      </c>
      <c r="E6724">
        <v>0</v>
      </c>
      <c r="F6724">
        <v>0</v>
      </c>
      <c r="G6724">
        <v>0</v>
      </c>
    </row>
    <row r="6725" spans="1:7" x14ac:dyDescent="0.25">
      <c r="A6725">
        <v>6716</v>
      </c>
      <c r="B6725" s="21">
        <f t="shared" si="104"/>
        <v>0</v>
      </c>
      <c r="C6725">
        <v>1.6741369999999999E-4</v>
      </c>
      <c r="E6725">
        <v>0</v>
      </c>
      <c r="F6725">
        <v>0</v>
      </c>
      <c r="G6725">
        <v>0</v>
      </c>
    </row>
    <row r="6726" spans="1:7" x14ac:dyDescent="0.25">
      <c r="A6726">
        <v>6717</v>
      </c>
      <c r="B6726" s="21">
        <f t="shared" ref="B6726:B6789" si="105">IF(rodzaj=$E$6,E6726,IF(rodzaj=$F$6,F6726,G6726))</f>
        <v>0</v>
      </c>
      <c r="C6726">
        <v>1.486177E-4</v>
      </c>
      <c r="E6726">
        <v>0</v>
      </c>
      <c r="F6726">
        <v>0</v>
      </c>
      <c r="G6726">
        <v>0</v>
      </c>
    </row>
    <row r="6727" spans="1:7" x14ac:dyDescent="0.25">
      <c r="A6727">
        <v>6718</v>
      </c>
      <c r="B6727" s="21">
        <f t="shared" si="105"/>
        <v>0</v>
      </c>
      <c r="C6727">
        <v>1.174975E-4</v>
      </c>
      <c r="E6727">
        <v>0</v>
      </c>
      <c r="F6727">
        <v>0</v>
      </c>
      <c r="G6727">
        <v>0</v>
      </c>
    </row>
    <row r="6728" spans="1:7" x14ac:dyDescent="0.25">
      <c r="A6728">
        <v>6719</v>
      </c>
      <c r="B6728" s="21">
        <f t="shared" si="105"/>
        <v>0</v>
      </c>
      <c r="C6728">
        <v>9.2343599999999995E-5</v>
      </c>
      <c r="E6728">
        <v>0</v>
      </c>
      <c r="F6728">
        <v>0</v>
      </c>
      <c r="G6728">
        <v>0</v>
      </c>
    </row>
    <row r="6729" spans="1:7" x14ac:dyDescent="0.25">
      <c r="A6729">
        <v>6720</v>
      </c>
      <c r="B6729" s="21">
        <f t="shared" si="105"/>
        <v>0</v>
      </c>
      <c r="C6729">
        <v>7.2563999999999992E-5</v>
      </c>
      <c r="E6729">
        <v>0</v>
      </c>
      <c r="F6729">
        <v>0</v>
      </c>
      <c r="G6729">
        <v>0</v>
      </c>
    </row>
    <row r="6730" spans="1:7" x14ac:dyDescent="0.25">
      <c r="A6730">
        <v>6721</v>
      </c>
      <c r="B6730" s="21">
        <f t="shared" si="105"/>
        <v>0</v>
      </c>
      <c r="C6730">
        <v>6.2936100000000002E-5</v>
      </c>
      <c r="E6730">
        <v>0</v>
      </c>
      <c r="F6730">
        <v>0</v>
      </c>
      <c r="G6730">
        <v>0</v>
      </c>
    </row>
    <row r="6731" spans="1:7" x14ac:dyDescent="0.25">
      <c r="A6731">
        <v>6722</v>
      </c>
      <c r="B6731" s="21">
        <f t="shared" si="105"/>
        <v>0</v>
      </c>
      <c r="C6731">
        <v>5.9339300000000003E-5</v>
      </c>
      <c r="E6731">
        <v>0</v>
      </c>
      <c r="F6731">
        <v>0</v>
      </c>
      <c r="G6731">
        <v>0</v>
      </c>
    </row>
    <row r="6732" spans="1:7" x14ac:dyDescent="0.25">
      <c r="A6732">
        <v>6723</v>
      </c>
      <c r="B6732" s="21">
        <f t="shared" si="105"/>
        <v>0</v>
      </c>
      <c r="C6732">
        <v>6.0536200000000005E-5</v>
      </c>
      <c r="E6732">
        <v>0</v>
      </c>
      <c r="F6732">
        <v>0</v>
      </c>
      <c r="G6732">
        <v>0</v>
      </c>
    </row>
    <row r="6733" spans="1:7" x14ac:dyDescent="0.25">
      <c r="A6733">
        <v>6724</v>
      </c>
      <c r="B6733" s="21">
        <f t="shared" si="105"/>
        <v>0</v>
      </c>
      <c r="C6733">
        <v>6.9228700000000003E-5</v>
      </c>
      <c r="E6733">
        <v>0</v>
      </c>
      <c r="F6733">
        <v>0</v>
      </c>
      <c r="G6733">
        <v>0</v>
      </c>
    </row>
    <row r="6734" spans="1:7" x14ac:dyDescent="0.25">
      <c r="A6734">
        <v>6725</v>
      </c>
      <c r="B6734" s="21">
        <f t="shared" si="105"/>
        <v>0</v>
      </c>
      <c r="C6734">
        <v>8.67743E-5</v>
      </c>
      <c r="E6734">
        <v>0</v>
      </c>
      <c r="F6734">
        <v>0</v>
      </c>
      <c r="G6734">
        <v>0</v>
      </c>
    </row>
    <row r="6735" spans="1:7" x14ac:dyDescent="0.25">
      <c r="A6735">
        <v>6726</v>
      </c>
      <c r="B6735" s="21">
        <f t="shared" si="105"/>
        <v>0</v>
      </c>
      <c r="C6735">
        <v>1.14807E-4</v>
      </c>
      <c r="E6735">
        <v>0</v>
      </c>
      <c r="F6735">
        <v>0</v>
      </c>
      <c r="G6735">
        <v>0</v>
      </c>
    </row>
    <row r="6736" spans="1:7" x14ac:dyDescent="0.25">
      <c r="A6736">
        <v>6727</v>
      </c>
      <c r="B6736" s="21">
        <f t="shared" si="105"/>
        <v>5.1544025157232706E-2</v>
      </c>
      <c r="C6736">
        <v>1.297259E-4</v>
      </c>
      <c r="E6736">
        <v>5.1544025157232706E-2</v>
      </c>
      <c r="F6736">
        <v>6.1731132000000001E-2</v>
      </c>
      <c r="G6736">
        <v>0.14297484276729561</v>
      </c>
    </row>
    <row r="6737" spans="1:7" x14ac:dyDescent="0.25">
      <c r="A6737">
        <v>6728</v>
      </c>
      <c r="B6737" s="21">
        <f t="shared" si="105"/>
        <v>0.26408805031446542</v>
      </c>
      <c r="C6737">
        <v>1.2698829999999999E-4</v>
      </c>
      <c r="E6737">
        <v>0.26408805031446542</v>
      </c>
      <c r="F6737">
        <v>0.21413521999999999</v>
      </c>
      <c r="G6737">
        <v>0.49298742138364782</v>
      </c>
    </row>
    <row r="6738" spans="1:7" x14ac:dyDescent="0.25">
      <c r="A6738">
        <v>6729</v>
      </c>
      <c r="B6738" s="21">
        <f t="shared" si="105"/>
        <v>0.51198113207547169</v>
      </c>
      <c r="C6738">
        <v>1.2585329999999998E-4</v>
      </c>
      <c r="E6738">
        <v>0.51198113207547169</v>
      </c>
      <c r="F6738">
        <v>0.30243710699999998</v>
      </c>
      <c r="G6738">
        <v>0.73138364779874221</v>
      </c>
    </row>
    <row r="6739" spans="1:7" x14ac:dyDescent="0.25">
      <c r="A6739">
        <v>6730</v>
      </c>
      <c r="B6739" s="21">
        <f t="shared" si="105"/>
        <v>0.67345911949685533</v>
      </c>
      <c r="C6739">
        <v>1.2338720000000002E-4</v>
      </c>
      <c r="E6739">
        <v>0.67345911949685533</v>
      </c>
      <c r="F6739">
        <v>0.33207547199999998</v>
      </c>
      <c r="G6739">
        <v>0.81128930817610068</v>
      </c>
    </row>
    <row r="6740" spans="1:7" x14ac:dyDescent="0.25">
      <c r="A6740">
        <v>6731</v>
      </c>
      <c r="B6740" s="21">
        <f t="shared" si="105"/>
        <v>0.75213836477987428</v>
      </c>
      <c r="C6740">
        <v>1.2261929999999999E-4</v>
      </c>
      <c r="E6740">
        <v>0.75213836477987428</v>
      </c>
      <c r="F6740">
        <v>0.38724842799999998</v>
      </c>
      <c r="G6740">
        <v>0.8310062893081761</v>
      </c>
    </row>
    <row r="6741" spans="1:7" x14ac:dyDescent="0.25">
      <c r="A6741">
        <v>6732</v>
      </c>
      <c r="B6741" s="21">
        <f t="shared" si="105"/>
        <v>0.77333333333333332</v>
      </c>
      <c r="C6741">
        <v>1.186828E-4</v>
      </c>
      <c r="E6741">
        <v>0.77333333333333332</v>
      </c>
      <c r="F6741">
        <v>0.403286164</v>
      </c>
      <c r="G6741">
        <v>0.83531446540880505</v>
      </c>
    </row>
    <row r="6742" spans="1:7" x14ac:dyDescent="0.25">
      <c r="A6742">
        <v>6733</v>
      </c>
      <c r="B6742" s="21">
        <f t="shared" si="105"/>
        <v>0.70059748427672963</v>
      </c>
      <c r="C6742">
        <v>1.192574E-4</v>
      </c>
      <c r="E6742">
        <v>0.70059748427672963</v>
      </c>
      <c r="F6742">
        <v>0.36377358500000001</v>
      </c>
      <c r="G6742">
        <v>0.78317610062893084</v>
      </c>
    </row>
    <row r="6743" spans="1:7" x14ac:dyDescent="0.25">
      <c r="A6743">
        <v>6734</v>
      </c>
      <c r="B6743" s="21">
        <f t="shared" si="105"/>
        <v>0.51701257861635219</v>
      </c>
      <c r="C6743">
        <v>1.190146E-4</v>
      </c>
      <c r="E6743">
        <v>0.51701257861635219</v>
      </c>
      <c r="F6743">
        <v>0.27707547199999999</v>
      </c>
      <c r="G6743">
        <v>0.63031446540880509</v>
      </c>
    </row>
    <row r="6744" spans="1:7" x14ac:dyDescent="0.25">
      <c r="A6744">
        <v>6735</v>
      </c>
      <c r="B6744" s="21">
        <f t="shared" si="105"/>
        <v>0.41657232704402519</v>
      </c>
      <c r="C6744">
        <v>1.2426630000000001E-4</v>
      </c>
      <c r="E6744">
        <v>0.41657232704402519</v>
      </c>
      <c r="F6744">
        <v>0.26794025199999999</v>
      </c>
      <c r="G6744">
        <v>0.61713836477987416</v>
      </c>
    </row>
    <row r="6745" spans="1:7" x14ac:dyDescent="0.25">
      <c r="A6745">
        <v>6736</v>
      </c>
      <c r="B6745" s="21">
        <f t="shared" si="105"/>
        <v>0.19504088050314466</v>
      </c>
      <c r="C6745">
        <v>1.2904959999999999E-4</v>
      </c>
      <c r="E6745">
        <v>0.19504088050314466</v>
      </c>
      <c r="F6745">
        <v>0.17172956</v>
      </c>
      <c r="G6745">
        <v>0.38323899371069181</v>
      </c>
    </row>
    <row r="6746" spans="1:7" x14ac:dyDescent="0.25">
      <c r="A6746">
        <v>6737</v>
      </c>
      <c r="B6746" s="21">
        <f t="shared" si="105"/>
        <v>1.5288993710691824E-2</v>
      </c>
      <c r="C6746">
        <v>1.4411510000000001E-4</v>
      </c>
      <c r="E6746">
        <v>1.5288993710691824E-2</v>
      </c>
      <c r="F6746">
        <v>1.9761006000000001E-2</v>
      </c>
      <c r="G6746">
        <v>3.8537735849056606E-2</v>
      </c>
    </row>
    <row r="6747" spans="1:7" x14ac:dyDescent="0.25">
      <c r="A6747">
        <v>6738</v>
      </c>
      <c r="B6747" s="21">
        <f t="shared" si="105"/>
        <v>0</v>
      </c>
      <c r="C6747">
        <v>1.714265E-4</v>
      </c>
      <c r="E6747">
        <v>0</v>
      </c>
      <c r="F6747">
        <v>0</v>
      </c>
      <c r="G6747">
        <v>0</v>
      </c>
    </row>
    <row r="6748" spans="1:7" x14ac:dyDescent="0.25">
      <c r="A6748">
        <v>6739</v>
      </c>
      <c r="B6748" s="21">
        <f t="shared" si="105"/>
        <v>0</v>
      </c>
      <c r="C6748">
        <v>1.8057390000000002E-4</v>
      </c>
      <c r="E6748">
        <v>0</v>
      </c>
      <c r="F6748">
        <v>0</v>
      </c>
      <c r="G6748">
        <v>0</v>
      </c>
    </row>
    <row r="6749" spans="1:7" x14ac:dyDescent="0.25">
      <c r="A6749">
        <v>6740</v>
      </c>
      <c r="B6749" s="21">
        <f t="shared" si="105"/>
        <v>0</v>
      </c>
      <c r="C6749">
        <v>1.6944509999999998E-4</v>
      </c>
      <c r="E6749">
        <v>0</v>
      </c>
      <c r="F6749">
        <v>0</v>
      </c>
      <c r="G6749">
        <v>0</v>
      </c>
    </row>
    <row r="6750" spans="1:7" x14ac:dyDescent="0.25">
      <c r="A6750">
        <v>6741</v>
      </c>
      <c r="B6750" s="21">
        <f t="shared" si="105"/>
        <v>0</v>
      </c>
      <c r="C6750">
        <v>1.4768370000000001E-4</v>
      </c>
      <c r="E6750">
        <v>0</v>
      </c>
      <c r="F6750">
        <v>0</v>
      </c>
      <c r="G6750">
        <v>0</v>
      </c>
    </row>
    <row r="6751" spans="1:7" x14ac:dyDescent="0.25">
      <c r="A6751">
        <v>6742</v>
      </c>
      <c r="B6751" s="21">
        <f t="shared" si="105"/>
        <v>0</v>
      </c>
      <c r="C6751">
        <v>1.1849810000000001E-4</v>
      </c>
      <c r="E6751">
        <v>0</v>
      </c>
      <c r="F6751">
        <v>0</v>
      </c>
      <c r="G6751">
        <v>0</v>
      </c>
    </row>
    <row r="6752" spans="1:7" x14ac:dyDescent="0.25">
      <c r="A6752">
        <v>6743</v>
      </c>
      <c r="B6752" s="21">
        <f t="shared" si="105"/>
        <v>0</v>
      </c>
      <c r="C6752">
        <v>9.4453699999999993E-5</v>
      </c>
      <c r="E6752">
        <v>0</v>
      </c>
      <c r="F6752">
        <v>0</v>
      </c>
      <c r="G6752">
        <v>0</v>
      </c>
    </row>
    <row r="6753" spans="1:7" x14ac:dyDescent="0.25">
      <c r="A6753">
        <v>6744</v>
      </c>
      <c r="B6753" s="21">
        <f t="shared" si="105"/>
        <v>0</v>
      </c>
      <c r="C6753">
        <v>7.3458100000000007E-5</v>
      </c>
      <c r="E6753">
        <v>0</v>
      </c>
      <c r="F6753">
        <v>0</v>
      </c>
      <c r="G6753">
        <v>0</v>
      </c>
    </row>
    <row r="6754" spans="1:7" x14ac:dyDescent="0.25">
      <c r="A6754">
        <v>6745</v>
      </c>
      <c r="B6754" s="21">
        <f t="shared" si="105"/>
        <v>0</v>
      </c>
      <c r="C6754">
        <v>6.3727199999999995E-5</v>
      </c>
      <c r="E6754">
        <v>0</v>
      </c>
      <c r="F6754">
        <v>0</v>
      </c>
      <c r="G6754">
        <v>0</v>
      </c>
    </row>
    <row r="6755" spans="1:7" x14ac:dyDescent="0.25">
      <c r="A6755">
        <v>6746</v>
      </c>
      <c r="B6755" s="21">
        <f t="shared" si="105"/>
        <v>0</v>
      </c>
      <c r="C6755">
        <v>6.0085300000000006E-5</v>
      </c>
      <c r="E6755">
        <v>0</v>
      </c>
      <c r="F6755">
        <v>0</v>
      </c>
      <c r="G6755">
        <v>0</v>
      </c>
    </row>
    <row r="6756" spans="1:7" x14ac:dyDescent="0.25">
      <c r="A6756">
        <v>6747</v>
      </c>
      <c r="B6756" s="21">
        <f t="shared" si="105"/>
        <v>0</v>
      </c>
      <c r="C6756">
        <v>6.08706E-5</v>
      </c>
      <c r="E6756">
        <v>0</v>
      </c>
      <c r="F6756">
        <v>0</v>
      </c>
      <c r="G6756">
        <v>0</v>
      </c>
    </row>
    <row r="6757" spans="1:7" x14ac:dyDescent="0.25">
      <c r="A6757">
        <v>6748</v>
      </c>
      <c r="B6757" s="21">
        <f t="shared" si="105"/>
        <v>0</v>
      </c>
      <c r="C6757">
        <v>7.04013E-5</v>
      </c>
      <c r="E6757">
        <v>0</v>
      </c>
      <c r="F6757">
        <v>0</v>
      </c>
      <c r="G6757">
        <v>0</v>
      </c>
    </row>
    <row r="6758" spans="1:7" x14ac:dyDescent="0.25">
      <c r="A6758">
        <v>6749</v>
      </c>
      <c r="B6758" s="21">
        <f t="shared" si="105"/>
        <v>0</v>
      </c>
      <c r="C6758">
        <v>8.5954299999999991E-5</v>
      </c>
      <c r="E6758">
        <v>0</v>
      </c>
      <c r="F6758">
        <v>0</v>
      </c>
      <c r="G6758">
        <v>0</v>
      </c>
    </row>
    <row r="6759" spans="1:7" x14ac:dyDescent="0.25">
      <c r="A6759">
        <v>6750</v>
      </c>
      <c r="B6759" s="21">
        <f t="shared" si="105"/>
        <v>0</v>
      </c>
      <c r="C6759">
        <v>1.1165630000000001E-4</v>
      </c>
      <c r="E6759">
        <v>0</v>
      </c>
      <c r="F6759">
        <v>0</v>
      </c>
      <c r="G6759">
        <v>0</v>
      </c>
    </row>
    <row r="6760" spans="1:7" x14ac:dyDescent="0.25">
      <c r="A6760">
        <v>6751</v>
      </c>
      <c r="B6760" s="21">
        <f t="shared" si="105"/>
        <v>5.1276729559748428E-2</v>
      </c>
      <c r="C6760">
        <v>1.2645190000000001E-4</v>
      </c>
      <c r="E6760">
        <v>5.1276729559748428E-2</v>
      </c>
      <c r="F6760">
        <v>6.1951258000000002E-2</v>
      </c>
      <c r="G6760">
        <v>0.14962893081761006</v>
      </c>
    </row>
    <row r="6761" spans="1:7" x14ac:dyDescent="0.25">
      <c r="A6761">
        <v>6752</v>
      </c>
      <c r="B6761" s="21">
        <f t="shared" si="105"/>
        <v>0.26292452830188678</v>
      </c>
      <c r="C6761">
        <v>1.2709740000000001E-4</v>
      </c>
      <c r="E6761">
        <v>0.26292452830188678</v>
      </c>
      <c r="F6761">
        <v>0.211493711</v>
      </c>
      <c r="G6761">
        <v>0.4958176100628931</v>
      </c>
    </row>
    <row r="6762" spans="1:7" x14ac:dyDescent="0.25">
      <c r="A6762">
        <v>6753</v>
      </c>
      <c r="B6762" s="21">
        <f t="shared" si="105"/>
        <v>0.50418238993710696</v>
      </c>
      <c r="C6762">
        <v>1.288684E-4</v>
      </c>
      <c r="E6762">
        <v>0.50418238993710696</v>
      </c>
      <c r="F6762">
        <v>0.29525157200000002</v>
      </c>
      <c r="G6762">
        <v>0.72160377358490557</v>
      </c>
    </row>
    <row r="6763" spans="1:7" x14ac:dyDescent="0.25">
      <c r="A6763">
        <v>6754</v>
      </c>
      <c r="B6763" s="21">
        <f t="shared" si="105"/>
        <v>0.66358490566037731</v>
      </c>
      <c r="C6763">
        <v>1.2617889999999999E-4</v>
      </c>
      <c r="E6763">
        <v>0.66358490566037731</v>
      </c>
      <c r="F6763">
        <v>0.32320754699999998</v>
      </c>
      <c r="G6763">
        <v>0.80025157232704414</v>
      </c>
    </row>
    <row r="6764" spans="1:7" x14ac:dyDescent="0.25">
      <c r="A6764">
        <v>6755</v>
      </c>
      <c r="B6764" s="21">
        <f t="shared" si="105"/>
        <v>0.71654088050314457</v>
      </c>
      <c r="C6764">
        <v>1.234935E-4</v>
      </c>
      <c r="E6764">
        <v>0.71654088050314457</v>
      </c>
      <c r="F6764">
        <v>0.36932389900000001</v>
      </c>
      <c r="G6764">
        <v>0.79273584905660377</v>
      </c>
    </row>
    <row r="6765" spans="1:7" x14ac:dyDescent="0.25">
      <c r="A6765">
        <v>6756</v>
      </c>
      <c r="B6765" s="21">
        <f t="shared" si="105"/>
        <v>0.74009433962264148</v>
      </c>
      <c r="C6765">
        <v>1.2074940000000001E-4</v>
      </c>
      <c r="E6765">
        <v>0.74009433962264148</v>
      </c>
      <c r="F6765">
        <v>0.38550314499999999</v>
      </c>
      <c r="G6765">
        <v>0.8007232704402516</v>
      </c>
    </row>
    <row r="6766" spans="1:7" x14ac:dyDescent="0.25">
      <c r="A6766">
        <v>6757</v>
      </c>
      <c r="B6766" s="21">
        <f t="shared" si="105"/>
        <v>0.66858490566037732</v>
      </c>
      <c r="C6766">
        <v>1.1939669999999999E-4</v>
      </c>
      <c r="E6766">
        <v>0.66858490566037732</v>
      </c>
      <c r="F6766">
        <v>0.34754717000000002</v>
      </c>
      <c r="G6766">
        <v>0.74861635220125788</v>
      </c>
    </row>
    <row r="6767" spans="1:7" x14ac:dyDescent="0.25">
      <c r="A6767">
        <v>6758</v>
      </c>
      <c r="B6767" s="21">
        <f t="shared" si="105"/>
        <v>0.51075471698113206</v>
      </c>
      <c r="C6767">
        <v>1.19339E-4</v>
      </c>
      <c r="E6767">
        <v>0.51075471698113206</v>
      </c>
      <c r="F6767">
        <v>0.26949685499999998</v>
      </c>
      <c r="G6767">
        <v>0.62531446540880509</v>
      </c>
    </row>
    <row r="6768" spans="1:7" x14ac:dyDescent="0.25">
      <c r="A6768">
        <v>6759</v>
      </c>
      <c r="B6768" s="21">
        <f t="shared" si="105"/>
        <v>0.39028301886792449</v>
      </c>
      <c r="C6768">
        <v>1.2519650000000001E-4</v>
      </c>
      <c r="E6768">
        <v>0.39028301886792449</v>
      </c>
      <c r="F6768">
        <v>0.25360062900000002</v>
      </c>
      <c r="G6768">
        <v>0.57720125786163523</v>
      </c>
    </row>
    <row r="6769" spans="1:7" x14ac:dyDescent="0.25">
      <c r="A6769">
        <v>6760</v>
      </c>
      <c r="B6769" s="21">
        <f t="shared" si="105"/>
        <v>0.16973270440251573</v>
      </c>
      <c r="C6769">
        <v>1.297216E-4</v>
      </c>
      <c r="E6769">
        <v>0.16973270440251573</v>
      </c>
      <c r="F6769">
        <v>0.15083962300000001</v>
      </c>
      <c r="G6769">
        <v>0.3250943396226415</v>
      </c>
    </row>
    <row r="6770" spans="1:7" x14ac:dyDescent="0.25">
      <c r="A6770">
        <v>6761</v>
      </c>
      <c r="B6770" s="21">
        <f t="shared" si="105"/>
        <v>9.4663522012578619E-3</v>
      </c>
      <c r="C6770">
        <v>1.458667E-4</v>
      </c>
      <c r="E6770">
        <v>9.4663522012578619E-3</v>
      </c>
      <c r="F6770">
        <v>1.2075000000000001E-2</v>
      </c>
      <c r="G6770">
        <v>2.1315408805031445E-2</v>
      </c>
    </row>
    <row r="6771" spans="1:7" x14ac:dyDescent="0.25">
      <c r="A6771">
        <v>6762</v>
      </c>
      <c r="B6771" s="21">
        <f t="shared" si="105"/>
        <v>0</v>
      </c>
      <c r="C6771">
        <v>1.689048E-4</v>
      </c>
      <c r="E6771">
        <v>0</v>
      </c>
      <c r="F6771">
        <v>0</v>
      </c>
      <c r="G6771">
        <v>0</v>
      </c>
    </row>
    <row r="6772" spans="1:7" x14ac:dyDescent="0.25">
      <c r="A6772">
        <v>6763</v>
      </c>
      <c r="B6772" s="21">
        <f t="shared" si="105"/>
        <v>0</v>
      </c>
      <c r="C6772">
        <v>1.755889E-4</v>
      </c>
      <c r="E6772">
        <v>0</v>
      </c>
      <c r="F6772">
        <v>0</v>
      </c>
      <c r="G6772">
        <v>0</v>
      </c>
    </row>
    <row r="6773" spans="1:7" x14ac:dyDescent="0.25">
      <c r="A6773">
        <v>6764</v>
      </c>
      <c r="B6773" s="21">
        <f t="shared" si="105"/>
        <v>0</v>
      </c>
      <c r="C6773">
        <v>1.6148749999999999E-4</v>
      </c>
      <c r="E6773">
        <v>0</v>
      </c>
      <c r="F6773">
        <v>0</v>
      </c>
      <c r="G6773">
        <v>0</v>
      </c>
    </row>
    <row r="6774" spans="1:7" x14ac:dyDescent="0.25">
      <c r="A6774">
        <v>6765</v>
      </c>
      <c r="B6774" s="21">
        <f t="shared" si="105"/>
        <v>0</v>
      </c>
      <c r="C6774">
        <v>1.4234649999999999E-4</v>
      </c>
      <c r="E6774">
        <v>0</v>
      </c>
      <c r="F6774">
        <v>0</v>
      </c>
      <c r="G6774">
        <v>0</v>
      </c>
    </row>
    <row r="6775" spans="1:7" x14ac:dyDescent="0.25">
      <c r="A6775">
        <v>6766</v>
      </c>
      <c r="B6775" s="21">
        <f t="shared" si="105"/>
        <v>0</v>
      </c>
      <c r="C6775">
        <v>1.197685E-4</v>
      </c>
      <c r="E6775">
        <v>0</v>
      </c>
      <c r="F6775">
        <v>0</v>
      </c>
      <c r="G6775">
        <v>0</v>
      </c>
    </row>
    <row r="6776" spans="1:7" x14ac:dyDescent="0.25">
      <c r="A6776">
        <v>6767</v>
      </c>
      <c r="B6776" s="21">
        <f t="shared" si="105"/>
        <v>0</v>
      </c>
      <c r="C6776">
        <v>9.7815299999999992E-5</v>
      </c>
      <c r="E6776">
        <v>0</v>
      </c>
      <c r="F6776">
        <v>0</v>
      </c>
      <c r="G6776">
        <v>0</v>
      </c>
    </row>
    <row r="6777" spans="1:7" x14ac:dyDescent="0.25">
      <c r="A6777">
        <v>6768</v>
      </c>
      <c r="B6777" s="21">
        <f t="shared" si="105"/>
        <v>0</v>
      </c>
      <c r="C6777">
        <v>7.5334799999999996E-5</v>
      </c>
      <c r="E6777">
        <v>0</v>
      </c>
      <c r="F6777">
        <v>0</v>
      </c>
      <c r="G6777">
        <v>0</v>
      </c>
    </row>
    <row r="6778" spans="1:7" x14ac:dyDescent="0.25">
      <c r="A6778">
        <v>6769</v>
      </c>
      <c r="B6778" s="21">
        <f t="shared" si="105"/>
        <v>0</v>
      </c>
      <c r="C6778">
        <v>6.5812299999999993E-5</v>
      </c>
      <c r="E6778">
        <v>0</v>
      </c>
      <c r="F6778">
        <v>0</v>
      </c>
      <c r="G6778">
        <v>0</v>
      </c>
    </row>
    <row r="6779" spans="1:7" x14ac:dyDescent="0.25">
      <c r="A6779">
        <v>6770</v>
      </c>
      <c r="B6779" s="21">
        <f t="shared" si="105"/>
        <v>0</v>
      </c>
      <c r="C6779">
        <v>6.1526300000000001E-5</v>
      </c>
      <c r="E6779">
        <v>0</v>
      </c>
      <c r="F6779">
        <v>0</v>
      </c>
      <c r="G6779">
        <v>0</v>
      </c>
    </row>
    <row r="6780" spans="1:7" x14ac:dyDescent="0.25">
      <c r="A6780">
        <v>6771</v>
      </c>
      <c r="B6780" s="21">
        <f t="shared" si="105"/>
        <v>0</v>
      </c>
      <c r="C6780">
        <v>6.0511900000000006E-5</v>
      </c>
      <c r="E6780">
        <v>0</v>
      </c>
      <c r="F6780">
        <v>0</v>
      </c>
      <c r="G6780">
        <v>0</v>
      </c>
    </row>
    <row r="6781" spans="1:7" x14ac:dyDescent="0.25">
      <c r="A6781">
        <v>6772</v>
      </c>
      <c r="B6781" s="21">
        <f t="shared" si="105"/>
        <v>0</v>
      </c>
      <c r="C6781">
        <v>6.5224399999999998E-5</v>
      </c>
      <c r="E6781">
        <v>0</v>
      </c>
      <c r="F6781">
        <v>0</v>
      </c>
      <c r="G6781">
        <v>0</v>
      </c>
    </row>
    <row r="6782" spans="1:7" x14ac:dyDescent="0.25">
      <c r="A6782">
        <v>6773</v>
      </c>
      <c r="B6782" s="21">
        <f t="shared" si="105"/>
        <v>0</v>
      </c>
      <c r="C6782">
        <v>7.3185899999999993E-5</v>
      </c>
      <c r="E6782">
        <v>0</v>
      </c>
      <c r="F6782">
        <v>0</v>
      </c>
      <c r="G6782">
        <v>0</v>
      </c>
    </row>
    <row r="6783" spans="1:7" x14ac:dyDescent="0.25">
      <c r="A6783">
        <v>6774</v>
      </c>
      <c r="B6783" s="21">
        <f t="shared" si="105"/>
        <v>0</v>
      </c>
      <c r="C6783">
        <v>8.9685700000000001E-5</v>
      </c>
      <c r="E6783">
        <v>0</v>
      </c>
      <c r="F6783">
        <v>0</v>
      </c>
      <c r="G6783">
        <v>0</v>
      </c>
    </row>
    <row r="6784" spans="1:7" x14ac:dyDescent="0.25">
      <c r="A6784">
        <v>6775</v>
      </c>
      <c r="B6784" s="21">
        <f t="shared" si="105"/>
        <v>3.6537735849056605E-2</v>
      </c>
      <c r="C6784">
        <v>1.0761170000000001E-4</v>
      </c>
      <c r="E6784">
        <v>3.6537735849056605E-2</v>
      </c>
      <c r="F6784">
        <v>4.3254716999999998E-2</v>
      </c>
      <c r="G6784">
        <v>9.7729559748427661E-2</v>
      </c>
    </row>
    <row r="6785" spans="1:7" x14ac:dyDescent="0.25">
      <c r="A6785">
        <v>6776</v>
      </c>
      <c r="B6785" s="21">
        <f t="shared" si="105"/>
        <v>0.21148742138364779</v>
      </c>
      <c r="C6785">
        <v>1.273011E-4</v>
      </c>
      <c r="E6785">
        <v>0.21148742138364779</v>
      </c>
      <c r="F6785">
        <v>0.174323899</v>
      </c>
      <c r="G6785">
        <v>0.37726415094339621</v>
      </c>
    </row>
    <row r="6786" spans="1:7" x14ac:dyDescent="0.25">
      <c r="A6786">
        <v>6777</v>
      </c>
      <c r="B6786" s="21">
        <f t="shared" si="105"/>
        <v>0.44380503144654088</v>
      </c>
      <c r="C6786">
        <v>1.3852809999999999E-4</v>
      </c>
      <c r="E6786">
        <v>0.44380503144654088</v>
      </c>
      <c r="F6786">
        <v>0.26905660399999998</v>
      </c>
      <c r="G6786">
        <v>0.62855345911949689</v>
      </c>
    </row>
    <row r="6787" spans="1:7" x14ac:dyDescent="0.25">
      <c r="A6787">
        <v>6778</v>
      </c>
      <c r="B6787" s="21">
        <f t="shared" si="105"/>
        <v>0.61207547169811327</v>
      </c>
      <c r="C6787">
        <v>1.4292409999999998E-4</v>
      </c>
      <c r="E6787">
        <v>0.61207547169811327</v>
      </c>
      <c r="F6787">
        <v>0.30402515699999999</v>
      </c>
      <c r="G6787">
        <v>0.73827044025157229</v>
      </c>
    </row>
    <row r="6788" spans="1:7" x14ac:dyDescent="0.25">
      <c r="A6788">
        <v>6779</v>
      </c>
      <c r="B6788" s="21">
        <f t="shared" si="105"/>
        <v>0.69559748427672952</v>
      </c>
      <c r="C6788">
        <v>1.444281E-4</v>
      </c>
      <c r="E6788">
        <v>0.69559748427672952</v>
      </c>
      <c r="F6788">
        <v>0.357531447</v>
      </c>
      <c r="G6788">
        <v>0.77084905660377367</v>
      </c>
    </row>
    <row r="6789" spans="1:7" x14ac:dyDescent="0.25">
      <c r="A6789">
        <v>6780</v>
      </c>
      <c r="B6789" s="21">
        <f t="shared" si="105"/>
        <v>0.71572327044025152</v>
      </c>
      <c r="C6789">
        <v>1.4280369999999999E-4</v>
      </c>
      <c r="E6789">
        <v>0.71572327044025152</v>
      </c>
      <c r="F6789">
        <v>0.372122642</v>
      </c>
      <c r="G6789">
        <v>0.77584905660377357</v>
      </c>
    </row>
    <row r="6790" spans="1:7" x14ac:dyDescent="0.25">
      <c r="A6790">
        <v>6781</v>
      </c>
      <c r="B6790" s="21">
        <f t="shared" ref="B6790:B6853" si="106">IF(rodzaj=$E$6,E6790,IF(rodzaj=$F$6,F6790,G6790))</f>
        <v>0.65798742138364785</v>
      </c>
      <c r="C6790">
        <v>1.4429529999999998E-4</v>
      </c>
      <c r="E6790">
        <v>0.65798742138364785</v>
      </c>
      <c r="F6790">
        <v>0.339465409</v>
      </c>
      <c r="G6790">
        <v>0.73855345911949688</v>
      </c>
    </row>
    <row r="6791" spans="1:7" x14ac:dyDescent="0.25">
      <c r="A6791">
        <v>6782</v>
      </c>
      <c r="B6791" s="21">
        <f t="shared" si="106"/>
        <v>0.51418238993710685</v>
      </c>
      <c r="C6791">
        <v>1.423595E-4</v>
      </c>
      <c r="E6791">
        <v>0.51418238993710685</v>
      </c>
      <c r="F6791">
        <v>0.26600628900000001</v>
      </c>
      <c r="G6791">
        <v>0.63286163522012584</v>
      </c>
    </row>
    <row r="6792" spans="1:7" x14ac:dyDescent="0.25">
      <c r="A6792">
        <v>6783</v>
      </c>
      <c r="B6792" s="21">
        <f t="shared" si="106"/>
        <v>0.38522012578616355</v>
      </c>
      <c r="C6792">
        <v>1.4160379999999999E-4</v>
      </c>
      <c r="E6792">
        <v>0.38522012578616355</v>
      </c>
      <c r="F6792">
        <v>0.24918239</v>
      </c>
      <c r="G6792">
        <v>0.57286163522012579</v>
      </c>
    </row>
    <row r="6793" spans="1:7" x14ac:dyDescent="0.25">
      <c r="A6793">
        <v>6784</v>
      </c>
      <c r="B6793" s="21">
        <f t="shared" si="106"/>
        <v>0.16057861635220125</v>
      </c>
      <c r="C6793">
        <v>1.4629119999999999E-4</v>
      </c>
      <c r="E6793">
        <v>0.16057861635220125</v>
      </c>
      <c r="F6793">
        <v>0.14292924500000001</v>
      </c>
      <c r="G6793">
        <v>0.30814779874213838</v>
      </c>
    </row>
    <row r="6794" spans="1:7" x14ac:dyDescent="0.25">
      <c r="A6794">
        <v>6785</v>
      </c>
      <c r="B6794" s="21">
        <f t="shared" si="106"/>
        <v>5.6811320754716977E-3</v>
      </c>
      <c r="C6794">
        <v>1.5522210000000001E-4</v>
      </c>
      <c r="E6794">
        <v>5.6811320754716977E-3</v>
      </c>
      <c r="F6794">
        <v>7.3562890000000002E-3</v>
      </c>
      <c r="G6794">
        <v>1.1950314465408805E-2</v>
      </c>
    </row>
    <row r="6795" spans="1:7" x14ac:dyDescent="0.25">
      <c r="A6795">
        <v>6786</v>
      </c>
      <c r="B6795" s="21">
        <f t="shared" si="106"/>
        <v>0</v>
      </c>
      <c r="C6795">
        <v>1.7168959999999998E-4</v>
      </c>
      <c r="E6795">
        <v>0</v>
      </c>
      <c r="F6795">
        <v>0</v>
      </c>
      <c r="G6795">
        <v>0</v>
      </c>
    </row>
    <row r="6796" spans="1:7" x14ac:dyDescent="0.25">
      <c r="A6796">
        <v>6787</v>
      </c>
      <c r="B6796" s="21">
        <f t="shared" si="106"/>
        <v>0</v>
      </c>
      <c r="C6796">
        <v>1.7677440000000001E-4</v>
      </c>
      <c r="E6796">
        <v>0</v>
      </c>
      <c r="F6796">
        <v>0</v>
      </c>
      <c r="G6796">
        <v>0</v>
      </c>
    </row>
    <row r="6797" spans="1:7" x14ac:dyDescent="0.25">
      <c r="A6797">
        <v>6788</v>
      </c>
      <c r="B6797" s="21">
        <f t="shared" si="106"/>
        <v>0</v>
      </c>
      <c r="C6797">
        <v>1.6343609999999999E-4</v>
      </c>
      <c r="E6797">
        <v>0</v>
      </c>
      <c r="F6797">
        <v>0</v>
      </c>
      <c r="G6797">
        <v>0</v>
      </c>
    </row>
    <row r="6798" spans="1:7" x14ac:dyDescent="0.25">
      <c r="A6798">
        <v>6789</v>
      </c>
      <c r="B6798" s="21">
        <f t="shared" si="106"/>
        <v>0</v>
      </c>
      <c r="C6798">
        <v>1.460872E-4</v>
      </c>
      <c r="E6798">
        <v>0</v>
      </c>
      <c r="F6798">
        <v>0</v>
      </c>
      <c r="G6798">
        <v>0</v>
      </c>
    </row>
    <row r="6799" spans="1:7" x14ac:dyDescent="0.25">
      <c r="A6799">
        <v>6790</v>
      </c>
      <c r="B6799" s="21">
        <f t="shared" si="106"/>
        <v>0</v>
      </c>
      <c r="C6799">
        <v>1.2239069999999999E-4</v>
      </c>
      <c r="E6799">
        <v>0</v>
      </c>
      <c r="F6799">
        <v>0</v>
      </c>
      <c r="G6799">
        <v>0</v>
      </c>
    </row>
    <row r="6800" spans="1:7" x14ac:dyDescent="0.25">
      <c r="A6800">
        <v>6791</v>
      </c>
      <c r="B6800" s="21">
        <f t="shared" si="106"/>
        <v>0</v>
      </c>
      <c r="C6800">
        <v>1.0066859999999999E-4</v>
      </c>
      <c r="E6800">
        <v>0</v>
      </c>
      <c r="F6800">
        <v>0</v>
      </c>
      <c r="G6800">
        <v>0</v>
      </c>
    </row>
    <row r="6801" spans="1:7" x14ac:dyDescent="0.25">
      <c r="A6801">
        <v>6792</v>
      </c>
      <c r="B6801" s="21">
        <f t="shared" si="106"/>
        <v>0</v>
      </c>
      <c r="C6801">
        <v>8.2547300000000002E-5</v>
      </c>
      <c r="E6801">
        <v>0</v>
      </c>
      <c r="F6801">
        <v>0</v>
      </c>
      <c r="G6801">
        <v>0</v>
      </c>
    </row>
    <row r="6802" spans="1:7" x14ac:dyDescent="0.25">
      <c r="A6802">
        <v>6793</v>
      </c>
      <c r="B6802" s="21">
        <f t="shared" si="106"/>
        <v>0</v>
      </c>
      <c r="C6802">
        <v>7.0406399999999991E-5</v>
      </c>
      <c r="E6802">
        <v>0</v>
      </c>
      <c r="F6802">
        <v>0</v>
      </c>
      <c r="G6802">
        <v>0</v>
      </c>
    </row>
    <row r="6803" spans="1:7" x14ac:dyDescent="0.25">
      <c r="A6803">
        <v>6794</v>
      </c>
      <c r="B6803" s="21">
        <f t="shared" si="106"/>
        <v>0</v>
      </c>
      <c r="C6803">
        <v>6.4149699999999993E-5</v>
      </c>
      <c r="E6803">
        <v>0</v>
      </c>
      <c r="F6803">
        <v>0</v>
      </c>
      <c r="G6803">
        <v>0</v>
      </c>
    </row>
    <row r="6804" spans="1:7" x14ac:dyDescent="0.25">
      <c r="A6804">
        <v>6795</v>
      </c>
      <c r="B6804" s="21">
        <f t="shared" si="106"/>
        <v>0</v>
      </c>
      <c r="C6804">
        <v>6.2949100000000003E-5</v>
      </c>
      <c r="E6804">
        <v>0</v>
      </c>
      <c r="F6804">
        <v>0</v>
      </c>
      <c r="G6804">
        <v>0</v>
      </c>
    </row>
    <row r="6805" spans="1:7" x14ac:dyDescent="0.25">
      <c r="A6805">
        <v>6796</v>
      </c>
      <c r="B6805" s="21">
        <f t="shared" si="106"/>
        <v>0</v>
      </c>
      <c r="C6805">
        <v>6.4160700000000004E-5</v>
      </c>
      <c r="E6805">
        <v>0</v>
      </c>
      <c r="F6805">
        <v>0</v>
      </c>
      <c r="G6805">
        <v>0</v>
      </c>
    </row>
    <row r="6806" spans="1:7" x14ac:dyDescent="0.25">
      <c r="A6806">
        <v>6797</v>
      </c>
      <c r="B6806" s="21">
        <f t="shared" si="106"/>
        <v>0</v>
      </c>
      <c r="C6806">
        <v>7.260030000000001E-5</v>
      </c>
      <c r="E6806">
        <v>0</v>
      </c>
      <c r="F6806">
        <v>0</v>
      </c>
      <c r="G6806">
        <v>0</v>
      </c>
    </row>
    <row r="6807" spans="1:7" x14ac:dyDescent="0.25">
      <c r="A6807">
        <v>6798</v>
      </c>
      <c r="B6807" s="21">
        <f t="shared" si="106"/>
        <v>0</v>
      </c>
      <c r="C6807">
        <v>8.4577900000000009E-5</v>
      </c>
      <c r="E6807">
        <v>0</v>
      </c>
      <c r="F6807">
        <v>0</v>
      </c>
      <c r="G6807">
        <v>0</v>
      </c>
    </row>
    <row r="6808" spans="1:7" x14ac:dyDescent="0.25">
      <c r="A6808">
        <v>6799</v>
      </c>
      <c r="B6808" s="21">
        <f t="shared" si="106"/>
        <v>3.4160377358490562E-2</v>
      </c>
      <c r="C6808">
        <v>1.0266979999999999E-4</v>
      </c>
      <c r="E6808">
        <v>3.4160377358490562E-2</v>
      </c>
      <c r="F6808">
        <v>4.0765722999999997E-2</v>
      </c>
      <c r="G6808">
        <v>9.3927672955974845E-2</v>
      </c>
    </row>
    <row r="6809" spans="1:7" x14ac:dyDescent="0.25">
      <c r="A6809">
        <v>6800</v>
      </c>
      <c r="B6809" s="21">
        <f t="shared" si="106"/>
        <v>0.2133176100628931</v>
      </c>
      <c r="C6809">
        <v>1.2200789999999999E-4</v>
      </c>
      <c r="E6809">
        <v>0.2133176100628931</v>
      </c>
      <c r="F6809">
        <v>0.174795597</v>
      </c>
      <c r="G6809">
        <v>0.3842138364779874</v>
      </c>
    </row>
    <row r="6810" spans="1:7" x14ac:dyDescent="0.25">
      <c r="A6810">
        <v>6801</v>
      </c>
      <c r="B6810" s="21">
        <f t="shared" si="106"/>
        <v>0.45396226415094337</v>
      </c>
      <c r="C6810">
        <v>1.37923E-4</v>
      </c>
      <c r="E6810">
        <v>0.45396226415094337</v>
      </c>
      <c r="F6810">
        <v>0.27176100600000003</v>
      </c>
      <c r="G6810">
        <v>0.64669811320754722</v>
      </c>
    </row>
    <row r="6811" spans="1:7" x14ac:dyDescent="0.25">
      <c r="A6811">
        <v>6802</v>
      </c>
      <c r="B6811" s="21">
        <f t="shared" si="106"/>
        <v>0.62427672955974844</v>
      </c>
      <c r="C6811">
        <v>1.4471849999999999E-4</v>
      </c>
      <c r="E6811">
        <v>0.62427672955974844</v>
      </c>
      <c r="F6811">
        <v>0.30465408799999999</v>
      </c>
      <c r="G6811">
        <v>0.75540880503144647</v>
      </c>
    </row>
    <row r="6812" spans="1:7" x14ac:dyDescent="0.25">
      <c r="A6812">
        <v>6803</v>
      </c>
      <c r="B6812" s="21">
        <f t="shared" si="106"/>
        <v>0.70581761006289312</v>
      </c>
      <c r="C6812">
        <v>1.454998E-4</v>
      </c>
      <c r="E6812">
        <v>0.70581761006289312</v>
      </c>
      <c r="F6812">
        <v>0.35801886799999999</v>
      </c>
      <c r="G6812">
        <v>0.78408805031446549</v>
      </c>
    </row>
    <row r="6813" spans="1:7" x14ac:dyDescent="0.25">
      <c r="A6813">
        <v>6804</v>
      </c>
      <c r="B6813" s="21">
        <f t="shared" si="106"/>
        <v>0.73138364779874221</v>
      </c>
      <c r="C6813">
        <v>1.417132E-4</v>
      </c>
      <c r="E6813">
        <v>0.73138364779874221</v>
      </c>
      <c r="F6813">
        <v>0.37490565999999997</v>
      </c>
      <c r="G6813">
        <v>0.79490566037735855</v>
      </c>
    </row>
    <row r="6814" spans="1:7" x14ac:dyDescent="0.25">
      <c r="A6814">
        <v>6805</v>
      </c>
      <c r="B6814" s="21">
        <f t="shared" si="106"/>
        <v>0.66031446540880512</v>
      </c>
      <c r="C6814">
        <v>1.3586540000000002E-4</v>
      </c>
      <c r="E6814">
        <v>0.66031446540880512</v>
      </c>
      <c r="F6814">
        <v>0.33724842799999999</v>
      </c>
      <c r="G6814">
        <v>0.74342767295597478</v>
      </c>
    </row>
    <row r="6815" spans="1:7" x14ac:dyDescent="0.25">
      <c r="A6815">
        <v>6806</v>
      </c>
      <c r="B6815" s="21">
        <f t="shared" si="106"/>
        <v>0.51204402515723269</v>
      </c>
      <c r="C6815">
        <v>1.266304E-4</v>
      </c>
      <c r="E6815">
        <v>0.51204402515723269</v>
      </c>
      <c r="F6815">
        <v>0.26380503100000002</v>
      </c>
      <c r="G6815">
        <v>0.63251572327044026</v>
      </c>
    </row>
    <row r="6816" spans="1:7" x14ac:dyDescent="0.25">
      <c r="A6816">
        <v>6807</v>
      </c>
      <c r="B6816" s="21">
        <f t="shared" si="106"/>
        <v>0.36918238993710689</v>
      </c>
      <c r="C6816">
        <v>1.215365E-4</v>
      </c>
      <c r="E6816">
        <v>0.36918238993710689</v>
      </c>
      <c r="F6816">
        <v>0.24097484299999999</v>
      </c>
      <c r="G6816">
        <v>0.54871069182389942</v>
      </c>
    </row>
    <row r="6817" spans="1:7" x14ac:dyDescent="0.25">
      <c r="A6817">
        <v>6808</v>
      </c>
      <c r="B6817" s="21">
        <f t="shared" si="106"/>
        <v>0.13189622641509435</v>
      </c>
      <c r="C6817">
        <v>1.2215460000000001E-4</v>
      </c>
      <c r="E6817">
        <v>0.13189622641509435</v>
      </c>
      <c r="F6817">
        <v>0.119110063</v>
      </c>
      <c r="G6817">
        <v>0.23730188679245284</v>
      </c>
    </row>
    <row r="6818" spans="1:7" x14ac:dyDescent="0.25">
      <c r="A6818">
        <v>6809</v>
      </c>
      <c r="B6818" s="21">
        <f t="shared" si="106"/>
        <v>3.8125786163522012E-4</v>
      </c>
      <c r="C6818">
        <v>1.3701229999999999E-4</v>
      </c>
      <c r="E6818">
        <v>3.8125786163522012E-4</v>
      </c>
      <c r="F6818">
        <v>7.8485800000000004E-4</v>
      </c>
      <c r="G6818">
        <v>0</v>
      </c>
    </row>
    <row r="6819" spans="1:7" x14ac:dyDescent="0.25">
      <c r="A6819">
        <v>6810</v>
      </c>
      <c r="B6819" s="21">
        <f t="shared" si="106"/>
        <v>0</v>
      </c>
      <c r="C6819">
        <v>1.601959E-4</v>
      </c>
      <c r="E6819">
        <v>0</v>
      </c>
      <c r="F6819">
        <v>0</v>
      </c>
      <c r="G6819">
        <v>0</v>
      </c>
    </row>
    <row r="6820" spans="1:7" x14ac:dyDescent="0.25">
      <c r="A6820">
        <v>6811</v>
      </c>
      <c r="B6820" s="21">
        <f t="shared" si="106"/>
        <v>0</v>
      </c>
      <c r="C6820">
        <v>1.6843870000000002E-4</v>
      </c>
      <c r="E6820">
        <v>0</v>
      </c>
      <c r="F6820">
        <v>0</v>
      </c>
      <c r="G6820">
        <v>0</v>
      </c>
    </row>
    <row r="6821" spans="1:7" x14ac:dyDescent="0.25">
      <c r="A6821">
        <v>6812</v>
      </c>
      <c r="B6821" s="21">
        <f t="shared" si="106"/>
        <v>0</v>
      </c>
      <c r="C6821">
        <v>1.6032620000000001E-4</v>
      </c>
      <c r="E6821">
        <v>0</v>
      </c>
      <c r="F6821">
        <v>0</v>
      </c>
      <c r="G6821">
        <v>0</v>
      </c>
    </row>
    <row r="6822" spans="1:7" x14ac:dyDescent="0.25">
      <c r="A6822">
        <v>6813</v>
      </c>
      <c r="B6822" s="21">
        <f t="shared" si="106"/>
        <v>0</v>
      </c>
      <c r="C6822">
        <v>1.413226E-4</v>
      </c>
      <c r="E6822">
        <v>0</v>
      </c>
      <c r="F6822">
        <v>0</v>
      </c>
      <c r="G6822">
        <v>0</v>
      </c>
    </row>
    <row r="6823" spans="1:7" x14ac:dyDescent="0.25">
      <c r="A6823">
        <v>6814</v>
      </c>
      <c r="B6823" s="21">
        <f t="shared" si="106"/>
        <v>0</v>
      </c>
      <c r="C6823">
        <v>1.1429719999999999E-4</v>
      </c>
      <c r="E6823">
        <v>0</v>
      </c>
      <c r="F6823">
        <v>0</v>
      </c>
      <c r="G6823">
        <v>0</v>
      </c>
    </row>
    <row r="6824" spans="1:7" x14ac:dyDescent="0.25">
      <c r="A6824">
        <v>6815</v>
      </c>
      <c r="B6824" s="21">
        <f t="shared" si="106"/>
        <v>0</v>
      </c>
      <c r="C6824">
        <v>8.9000100000000002E-5</v>
      </c>
      <c r="E6824">
        <v>0</v>
      </c>
      <c r="F6824">
        <v>0</v>
      </c>
      <c r="G6824">
        <v>0</v>
      </c>
    </row>
    <row r="6825" spans="1:7" x14ac:dyDescent="0.25">
      <c r="A6825">
        <v>6816</v>
      </c>
      <c r="B6825" s="21">
        <f t="shared" si="106"/>
        <v>0</v>
      </c>
      <c r="C6825">
        <v>7.1527700000000003E-5</v>
      </c>
      <c r="E6825">
        <v>0</v>
      </c>
      <c r="F6825">
        <v>0</v>
      </c>
      <c r="G6825">
        <v>0</v>
      </c>
    </row>
    <row r="6826" spans="1:7" x14ac:dyDescent="0.25">
      <c r="A6826">
        <v>6817</v>
      </c>
      <c r="B6826" s="21">
        <f t="shared" si="106"/>
        <v>0</v>
      </c>
      <c r="C6826">
        <v>6.3194400000000006E-5</v>
      </c>
      <c r="E6826">
        <v>0</v>
      </c>
      <c r="F6826">
        <v>0</v>
      </c>
      <c r="G6826">
        <v>0</v>
      </c>
    </row>
    <row r="6827" spans="1:7" x14ac:dyDescent="0.25">
      <c r="A6827">
        <v>6818</v>
      </c>
      <c r="B6827" s="21">
        <f t="shared" si="106"/>
        <v>0</v>
      </c>
      <c r="C6827">
        <v>5.9933499999999998E-5</v>
      </c>
      <c r="E6827">
        <v>0</v>
      </c>
      <c r="F6827">
        <v>0</v>
      </c>
      <c r="G6827">
        <v>0</v>
      </c>
    </row>
    <row r="6828" spans="1:7" x14ac:dyDescent="0.25">
      <c r="A6828">
        <v>6819</v>
      </c>
      <c r="B6828" s="21">
        <f t="shared" si="106"/>
        <v>0</v>
      </c>
      <c r="C6828">
        <v>6.0449199999999997E-5</v>
      </c>
      <c r="E6828">
        <v>0</v>
      </c>
      <c r="F6828">
        <v>0</v>
      </c>
      <c r="G6828">
        <v>0</v>
      </c>
    </row>
    <row r="6829" spans="1:7" x14ac:dyDescent="0.25">
      <c r="A6829">
        <v>6820</v>
      </c>
      <c r="B6829" s="21">
        <f t="shared" si="106"/>
        <v>0</v>
      </c>
      <c r="C6829">
        <v>6.7850700000000004E-5</v>
      </c>
      <c r="E6829">
        <v>0</v>
      </c>
      <c r="F6829">
        <v>0</v>
      </c>
      <c r="G6829">
        <v>0</v>
      </c>
    </row>
    <row r="6830" spans="1:7" x14ac:dyDescent="0.25">
      <c r="A6830">
        <v>6821</v>
      </c>
      <c r="B6830" s="21">
        <f t="shared" si="106"/>
        <v>0</v>
      </c>
      <c r="C6830">
        <v>8.5520900000000003E-5</v>
      </c>
      <c r="E6830">
        <v>0</v>
      </c>
      <c r="F6830">
        <v>0</v>
      </c>
      <c r="G6830">
        <v>0</v>
      </c>
    </row>
    <row r="6831" spans="1:7" x14ac:dyDescent="0.25">
      <c r="A6831">
        <v>6822</v>
      </c>
      <c r="B6831" s="21">
        <f t="shared" si="106"/>
        <v>0</v>
      </c>
      <c r="C6831">
        <v>1.1041299999999999E-4</v>
      </c>
      <c r="E6831">
        <v>0</v>
      </c>
      <c r="F6831">
        <v>0</v>
      </c>
      <c r="G6831">
        <v>0</v>
      </c>
    </row>
    <row r="6832" spans="1:7" x14ac:dyDescent="0.25">
      <c r="A6832">
        <v>6823</v>
      </c>
      <c r="B6832" s="21">
        <f t="shared" si="106"/>
        <v>1.8803144654088048E-2</v>
      </c>
      <c r="C6832">
        <v>1.267319E-4</v>
      </c>
      <c r="E6832">
        <v>1.8803144654088048E-2</v>
      </c>
      <c r="F6832">
        <v>2.1816037999999999E-2</v>
      </c>
      <c r="G6832">
        <v>4.0028301886792454E-2</v>
      </c>
    </row>
    <row r="6833" spans="1:7" x14ac:dyDescent="0.25">
      <c r="A6833">
        <v>6824</v>
      </c>
      <c r="B6833" s="21">
        <f t="shared" si="106"/>
        <v>0.17076100628930818</v>
      </c>
      <c r="C6833">
        <v>1.2961219999999999E-4</v>
      </c>
      <c r="E6833">
        <v>0.17076100628930818</v>
      </c>
      <c r="F6833">
        <v>0.143822327</v>
      </c>
      <c r="G6833">
        <v>0.28480503144654085</v>
      </c>
    </row>
    <row r="6834" spans="1:7" x14ac:dyDescent="0.25">
      <c r="A6834">
        <v>6825</v>
      </c>
      <c r="B6834" s="21">
        <f t="shared" si="106"/>
        <v>0.39902515723270443</v>
      </c>
      <c r="C6834">
        <v>1.334059E-4</v>
      </c>
      <c r="E6834">
        <v>0.39902515723270443</v>
      </c>
      <c r="F6834">
        <v>0.25018867900000002</v>
      </c>
      <c r="G6834">
        <v>0.5590880503144654</v>
      </c>
    </row>
    <row r="6835" spans="1:7" x14ac:dyDescent="0.25">
      <c r="A6835">
        <v>6826</v>
      </c>
      <c r="B6835" s="21">
        <f t="shared" si="106"/>
        <v>0.56047169811320752</v>
      </c>
      <c r="C6835">
        <v>1.277502E-4</v>
      </c>
      <c r="E6835">
        <v>0.56047169811320752</v>
      </c>
      <c r="F6835">
        <v>0.28591195000000003</v>
      </c>
      <c r="G6835">
        <v>0.67440251572327037</v>
      </c>
    </row>
    <row r="6836" spans="1:7" x14ac:dyDescent="0.25">
      <c r="A6836">
        <v>6827</v>
      </c>
      <c r="B6836" s="21">
        <f t="shared" si="106"/>
        <v>0.62949685534591193</v>
      </c>
      <c r="C6836">
        <v>1.268361E-4</v>
      </c>
      <c r="E6836">
        <v>0.62949685534591193</v>
      </c>
      <c r="F6836">
        <v>0.33150943399999999</v>
      </c>
      <c r="G6836">
        <v>0.69694968553459125</v>
      </c>
    </row>
    <row r="6837" spans="1:7" x14ac:dyDescent="0.25">
      <c r="A6837">
        <v>6828</v>
      </c>
      <c r="B6837" s="21">
        <f t="shared" si="106"/>
        <v>0.64223270440251568</v>
      </c>
      <c r="C6837">
        <v>1.2362660000000001E-4</v>
      </c>
      <c r="E6837">
        <v>0.64223270440251568</v>
      </c>
      <c r="F6837">
        <v>0.34209119500000001</v>
      </c>
      <c r="G6837">
        <v>0.695817610062893</v>
      </c>
    </row>
    <row r="6838" spans="1:7" x14ac:dyDescent="0.25">
      <c r="A6838">
        <v>6829</v>
      </c>
      <c r="B6838" s="21">
        <f t="shared" si="106"/>
        <v>0.57949685534591189</v>
      </c>
      <c r="C6838">
        <v>1.250252E-4</v>
      </c>
      <c r="E6838">
        <v>0.57949685534591189</v>
      </c>
      <c r="F6838">
        <v>0.31026729600000003</v>
      </c>
      <c r="G6838">
        <v>0.64858490566037741</v>
      </c>
    </row>
    <row r="6839" spans="1:7" x14ac:dyDescent="0.25">
      <c r="A6839">
        <v>6830</v>
      </c>
      <c r="B6839" s="21">
        <f t="shared" si="106"/>
        <v>0.43930817610062894</v>
      </c>
      <c r="C6839">
        <v>1.2263159999999999E-4</v>
      </c>
      <c r="E6839">
        <v>0.43930817610062894</v>
      </c>
      <c r="F6839">
        <v>0.244811321</v>
      </c>
      <c r="G6839">
        <v>0.53132075471698115</v>
      </c>
    </row>
    <row r="6840" spans="1:7" x14ac:dyDescent="0.25">
      <c r="A6840">
        <v>6831</v>
      </c>
      <c r="B6840" s="21">
        <f t="shared" si="106"/>
        <v>0.24467610062893083</v>
      </c>
      <c r="C6840">
        <v>1.232444E-4</v>
      </c>
      <c r="E6840">
        <v>0.24467610062893083</v>
      </c>
      <c r="F6840">
        <v>0.17959119500000001</v>
      </c>
      <c r="G6840">
        <v>0.3277987421383648</v>
      </c>
    </row>
    <row r="6841" spans="1:7" x14ac:dyDescent="0.25">
      <c r="A6841">
        <v>6832</v>
      </c>
      <c r="B6841" s="21">
        <f t="shared" si="106"/>
        <v>7.6066037735849051E-2</v>
      </c>
      <c r="C6841">
        <v>1.321963E-4</v>
      </c>
      <c r="E6841">
        <v>7.6066037735849051E-2</v>
      </c>
      <c r="F6841">
        <v>7.1399371000000003E-2</v>
      </c>
      <c r="G6841">
        <v>0.10380817610062894</v>
      </c>
    </row>
    <row r="6842" spans="1:7" x14ac:dyDescent="0.25">
      <c r="A6842">
        <v>6833</v>
      </c>
      <c r="B6842" s="21">
        <f t="shared" si="106"/>
        <v>0</v>
      </c>
      <c r="C6842">
        <v>1.483411E-4</v>
      </c>
      <c r="E6842">
        <v>0</v>
      </c>
      <c r="F6842">
        <v>0</v>
      </c>
      <c r="G6842">
        <v>0</v>
      </c>
    </row>
    <row r="6843" spans="1:7" x14ac:dyDescent="0.25">
      <c r="A6843">
        <v>6834</v>
      </c>
      <c r="B6843" s="21">
        <f t="shared" si="106"/>
        <v>0</v>
      </c>
      <c r="C6843">
        <v>1.7506269999999999E-4</v>
      </c>
      <c r="E6843">
        <v>0</v>
      </c>
      <c r="F6843">
        <v>0</v>
      </c>
      <c r="G6843">
        <v>0</v>
      </c>
    </row>
    <row r="6844" spans="1:7" x14ac:dyDescent="0.25">
      <c r="A6844">
        <v>6835</v>
      </c>
      <c r="B6844" s="21">
        <f t="shared" si="106"/>
        <v>0</v>
      </c>
      <c r="C6844">
        <v>1.823029E-4</v>
      </c>
      <c r="E6844">
        <v>0</v>
      </c>
      <c r="F6844">
        <v>0</v>
      </c>
      <c r="G6844">
        <v>0</v>
      </c>
    </row>
    <row r="6845" spans="1:7" x14ac:dyDescent="0.25">
      <c r="A6845">
        <v>6836</v>
      </c>
      <c r="B6845" s="21">
        <f t="shared" si="106"/>
        <v>0</v>
      </c>
      <c r="C6845">
        <v>1.7122780000000001E-4</v>
      </c>
      <c r="E6845">
        <v>0</v>
      </c>
      <c r="F6845">
        <v>0</v>
      </c>
      <c r="G6845">
        <v>0</v>
      </c>
    </row>
    <row r="6846" spans="1:7" x14ac:dyDescent="0.25">
      <c r="A6846">
        <v>6837</v>
      </c>
      <c r="B6846" s="21">
        <f t="shared" si="106"/>
        <v>0</v>
      </c>
      <c r="C6846">
        <v>1.468485E-4</v>
      </c>
      <c r="E6846">
        <v>0</v>
      </c>
      <c r="F6846">
        <v>0</v>
      </c>
      <c r="G6846">
        <v>0</v>
      </c>
    </row>
    <row r="6847" spans="1:7" x14ac:dyDescent="0.25">
      <c r="A6847">
        <v>6838</v>
      </c>
      <c r="B6847" s="21">
        <f t="shared" si="106"/>
        <v>0</v>
      </c>
      <c r="C6847">
        <v>1.174785E-4</v>
      </c>
      <c r="E6847">
        <v>0</v>
      </c>
      <c r="F6847">
        <v>0</v>
      </c>
      <c r="G6847">
        <v>0</v>
      </c>
    </row>
    <row r="6848" spans="1:7" x14ac:dyDescent="0.25">
      <c r="A6848">
        <v>6839</v>
      </c>
      <c r="B6848" s="21">
        <f t="shared" si="106"/>
        <v>0</v>
      </c>
      <c r="C6848">
        <v>9.0767800000000009E-5</v>
      </c>
      <c r="E6848">
        <v>0</v>
      </c>
      <c r="F6848">
        <v>0</v>
      </c>
      <c r="G6848">
        <v>0</v>
      </c>
    </row>
    <row r="6849" spans="1:7" x14ac:dyDescent="0.25">
      <c r="A6849">
        <v>6840</v>
      </c>
      <c r="B6849" s="21">
        <f t="shared" si="106"/>
        <v>0</v>
      </c>
      <c r="C6849">
        <v>7.1991099999999989E-5</v>
      </c>
      <c r="E6849">
        <v>0</v>
      </c>
      <c r="F6849">
        <v>0</v>
      </c>
      <c r="G6849">
        <v>0</v>
      </c>
    </row>
    <row r="6850" spans="1:7" x14ac:dyDescent="0.25">
      <c r="A6850">
        <v>6841</v>
      </c>
      <c r="B6850" s="21">
        <f t="shared" si="106"/>
        <v>0</v>
      </c>
      <c r="C6850">
        <v>6.2966300000000001E-5</v>
      </c>
      <c r="E6850">
        <v>0</v>
      </c>
      <c r="F6850">
        <v>0</v>
      </c>
      <c r="G6850">
        <v>0</v>
      </c>
    </row>
    <row r="6851" spans="1:7" x14ac:dyDescent="0.25">
      <c r="A6851">
        <v>6842</v>
      </c>
      <c r="B6851" s="21">
        <f t="shared" si="106"/>
        <v>0</v>
      </c>
      <c r="C6851">
        <v>5.9110699999999996E-5</v>
      </c>
      <c r="E6851">
        <v>0</v>
      </c>
      <c r="F6851">
        <v>0</v>
      </c>
      <c r="G6851">
        <v>0</v>
      </c>
    </row>
    <row r="6852" spans="1:7" x14ac:dyDescent="0.25">
      <c r="A6852">
        <v>6843</v>
      </c>
      <c r="B6852" s="21">
        <f t="shared" si="106"/>
        <v>0</v>
      </c>
      <c r="C6852">
        <v>6.07721E-5</v>
      </c>
      <c r="E6852">
        <v>0</v>
      </c>
      <c r="F6852">
        <v>0</v>
      </c>
      <c r="G6852">
        <v>0</v>
      </c>
    </row>
    <row r="6853" spans="1:7" x14ac:dyDescent="0.25">
      <c r="A6853">
        <v>6844</v>
      </c>
      <c r="B6853" s="21">
        <f t="shared" si="106"/>
        <v>0</v>
      </c>
      <c r="C6853">
        <v>6.8020799999999991E-5</v>
      </c>
      <c r="E6853">
        <v>0</v>
      </c>
      <c r="F6853">
        <v>0</v>
      </c>
      <c r="G6853">
        <v>0</v>
      </c>
    </row>
    <row r="6854" spans="1:7" x14ac:dyDescent="0.25">
      <c r="A6854">
        <v>6845</v>
      </c>
      <c r="B6854" s="21">
        <f t="shared" ref="B6854:B6917" si="107">IF(rodzaj=$E$6,E6854,IF(rodzaj=$F$6,F6854,G6854))</f>
        <v>0</v>
      </c>
      <c r="C6854">
        <v>8.6340699999999998E-5</v>
      </c>
      <c r="E6854">
        <v>0</v>
      </c>
      <c r="F6854">
        <v>0</v>
      </c>
      <c r="G6854">
        <v>0</v>
      </c>
    </row>
    <row r="6855" spans="1:7" x14ac:dyDescent="0.25">
      <c r="A6855">
        <v>6846</v>
      </c>
      <c r="B6855" s="21">
        <f t="shared" si="107"/>
        <v>0</v>
      </c>
      <c r="C6855">
        <v>1.1461940000000001E-4</v>
      </c>
      <c r="E6855">
        <v>0</v>
      </c>
      <c r="F6855">
        <v>0</v>
      </c>
      <c r="G6855">
        <v>0</v>
      </c>
    </row>
    <row r="6856" spans="1:7" x14ac:dyDescent="0.25">
      <c r="A6856">
        <v>6847</v>
      </c>
      <c r="B6856" s="21">
        <f t="shared" si="107"/>
        <v>0</v>
      </c>
      <c r="C6856">
        <v>1.325036E-4</v>
      </c>
      <c r="E6856">
        <v>0</v>
      </c>
      <c r="F6856">
        <v>0</v>
      </c>
      <c r="G6856">
        <v>0</v>
      </c>
    </row>
    <row r="6857" spans="1:7" x14ac:dyDescent="0.25">
      <c r="A6857">
        <v>6848</v>
      </c>
      <c r="B6857" s="21">
        <f t="shared" si="107"/>
        <v>2.6839622641509433E-2</v>
      </c>
      <c r="C6857">
        <v>1.307576E-4</v>
      </c>
      <c r="E6857">
        <v>2.6839622641509433E-2</v>
      </c>
      <c r="F6857">
        <v>2.6696541000000001E-2</v>
      </c>
      <c r="G6857">
        <v>1.4931446540880503E-2</v>
      </c>
    </row>
    <row r="6858" spans="1:7" x14ac:dyDescent="0.25">
      <c r="A6858">
        <v>6849</v>
      </c>
      <c r="B6858" s="21">
        <f t="shared" si="107"/>
        <v>7.5569182389937109E-2</v>
      </c>
      <c r="C6858">
        <v>1.298177E-4</v>
      </c>
      <c r="E6858">
        <v>7.5569182389937109E-2</v>
      </c>
      <c r="F6858">
        <v>7.1286163999999999E-2</v>
      </c>
      <c r="G6858">
        <v>6.1613207547169813E-2</v>
      </c>
    </row>
    <row r="6859" spans="1:7" x14ac:dyDescent="0.25">
      <c r="A6859">
        <v>6850</v>
      </c>
      <c r="B6859" s="21">
        <f t="shared" si="107"/>
        <v>7.6119496855345914E-2</v>
      </c>
      <c r="C6859">
        <v>1.261418E-4</v>
      </c>
      <c r="E6859">
        <v>7.6119496855345914E-2</v>
      </c>
      <c r="F6859">
        <v>7.2984277E-2</v>
      </c>
      <c r="G6859">
        <v>6.1374213836477981E-2</v>
      </c>
    </row>
    <row r="6860" spans="1:7" x14ac:dyDescent="0.25">
      <c r="A6860">
        <v>6851</v>
      </c>
      <c r="B6860" s="21">
        <f t="shared" si="107"/>
        <v>5.9320754716981131E-2</v>
      </c>
      <c r="C6860">
        <v>1.255893E-4</v>
      </c>
      <c r="E6860">
        <v>5.9320754716981131E-2</v>
      </c>
      <c r="F6860">
        <v>5.8768868000000002E-2</v>
      </c>
      <c r="G6860">
        <v>4.7575471698113207E-2</v>
      </c>
    </row>
    <row r="6861" spans="1:7" x14ac:dyDescent="0.25">
      <c r="A6861">
        <v>6852</v>
      </c>
      <c r="B6861" s="21">
        <f t="shared" si="107"/>
        <v>7.7874213836477982E-2</v>
      </c>
      <c r="C6861">
        <v>1.2126590000000001E-4</v>
      </c>
      <c r="E6861">
        <v>7.7874213836477982E-2</v>
      </c>
      <c r="F6861">
        <v>7.5479560000000001E-2</v>
      </c>
      <c r="G6861">
        <v>6.443081761006289E-2</v>
      </c>
    </row>
    <row r="6862" spans="1:7" x14ac:dyDescent="0.25">
      <c r="A6862">
        <v>6853</v>
      </c>
      <c r="B6862" s="21">
        <f t="shared" si="107"/>
        <v>6.9619496855345908E-2</v>
      </c>
      <c r="C6862">
        <v>1.2265029999999999E-4</v>
      </c>
      <c r="E6862">
        <v>6.9619496855345908E-2</v>
      </c>
      <c r="F6862">
        <v>6.7916667E-2</v>
      </c>
      <c r="G6862">
        <v>5.6380503144654086E-2</v>
      </c>
    </row>
    <row r="6863" spans="1:7" x14ac:dyDescent="0.25">
      <c r="A6863">
        <v>6854</v>
      </c>
      <c r="B6863" s="21">
        <f t="shared" si="107"/>
        <v>4.8716981132075468E-2</v>
      </c>
      <c r="C6863">
        <v>1.237581E-4</v>
      </c>
      <c r="E6863">
        <v>4.8716981132075468E-2</v>
      </c>
      <c r="F6863">
        <v>4.8561320999999998E-2</v>
      </c>
      <c r="G6863">
        <v>3.5477987421383646E-2</v>
      </c>
    </row>
    <row r="6864" spans="1:7" x14ac:dyDescent="0.25">
      <c r="A6864">
        <v>6855</v>
      </c>
      <c r="B6864" s="21">
        <f t="shared" si="107"/>
        <v>5.3968553459119495E-2</v>
      </c>
      <c r="C6864">
        <v>1.310188E-4</v>
      </c>
      <c r="E6864">
        <v>5.3968553459119495E-2</v>
      </c>
      <c r="F6864">
        <v>5.2347484E-2</v>
      </c>
      <c r="G6864">
        <v>4.0433962264150948E-2</v>
      </c>
    </row>
    <row r="6865" spans="1:7" x14ac:dyDescent="0.25">
      <c r="A6865">
        <v>6856</v>
      </c>
      <c r="B6865" s="21">
        <f t="shared" si="107"/>
        <v>2.2190566037735851E-2</v>
      </c>
      <c r="C6865">
        <v>1.384809E-4</v>
      </c>
      <c r="E6865">
        <v>2.2190566037735851E-2</v>
      </c>
      <c r="F6865">
        <v>2.2066038E-2</v>
      </c>
      <c r="G6865">
        <v>1.1884591194968553E-2</v>
      </c>
    </row>
    <row r="6866" spans="1:7" x14ac:dyDescent="0.25">
      <c r="A6866">
        <v>6857</v>
      </c>
      <c r="B6866" s="21">
        <f t="shared" si="107"/>
        <v>0</v>
      </c>
      <c r="C6866">
        <v>1.5763150000000002E-4</v>
      </c>
      <c r="E6866">
        <v>0</v>
      </c>
      <c r="F6866">
        <v>0</v>
      </c>
      <c r="G6866">
        <v>0</v>
      </c>
    </row>
    <row r="6867" spans="1:7" x14ac:dyDescent="0.25">
      <c r="A6867">
        <v>6858</v>
      </c>
      <c r="B6867" s="21">
        <f t="shared" si="107"/>
        <v>0</v>
      </c>
      <c r="C6867">
        <v>1.7961799999999999E-4</v>
      </c>
      <c r="E6867">
        <v>0</v>
      </c>
      <c r="F6867">
        <v>0</v>
      </c>
      <c r="G6867">
        <v>0</v>
      </c>
    </row>
    <row r="6868" spans="1:7" x14ac:dyDescent="0.25">
      <c r="A6868">
        <v>6859</v>
      </c>
      <c r="B6868" s="21">
        <f t="shared" si="107"/>
        <v>0</v>
      </c>
      <c r="C6868">
        <v>1.8281850000000002E-4</v>
      </c>
      <c r="E6868">
        <v>0</v>
      </c>
      <c r="F6868">
        <v>0</v>
      </c>
      <c r="G6868">
        <v>0</v>
      </c>
    </row>
    <row r="6869" spans="1:7" x14ac:dyDescent="0.25">
      <c r="A6869">
        <v>6860</v>
      </c>
      <c r="B6869" s="21">
        <f t="shared" si="107"/>
        <v>0</v>
      </c>
      <c r="C6869">
        <v>1.7027060000000002E-4</v>
      </c>
      <c r="E6869">
        <v>0</v>
      </c>
      <c r="F6869">
        <v>0</v>
      </c>
      <c r="G6869">
        <v>0</v>
      </c>
    </row>
    <row r="6870" spans="1:7" x14ac:dyDescent="0.25">
      <c r="A6870">
        <v>6861</v>
      </c>
      <c r="B6870" s="21">
        <f t="shared" si="107"/>
        <v>0</v>
      </c>
      <c r="C6870">
        <v>1.483248E-4</v>
      </c>
      <c r="E6870">
        <v>0</v>
      </c>
      <c r="F6870">
        <v>0</v>
      </c>
      <c r="G6870">
        <v>0</v>
      </c>
    </row>
    <row r="6871" spans="1:7" x14ac:dyDescent="0.25">
      <c r="A6871">
        <v>6862</v>
      </c>
      <c r="B6871" s="21">
        <f t="shared" si="107"/>
        <v>0</v>
      </c>
      <c r="C6871">
        <v>1.2243010000000001E-4</v>
      </c>
      <c r="E6871">
        <v>0</v>
      </c>
      <c r="F6871">
        <v>0</v>
      </c>
      <c r="G6871">
        <v>0</v>
      </c>
    </row>
    <row r="6872" spans="1:7" x14ac:dyDescent="0.25">
      <c r="A6872">
        <v>6863</v>
      </c>
      <c r="B6872" s="21">
        <f t="shared" si="107"/>
        <v>0</v>
      </c>
      <c r="C6872">
        <v>9.3244800000000006E-5</v>
      </c>
      <c r="E6872">
        <v>0</v>
      </c>
      <c r="F6872">
        <v>0</v>
      </c>
      <c r="G6872">
        <v>0</v>
      </c>
    </row>
    <row r="6873" spans="1:7" x14ac:dyDescent="0.25">
      <c r="A6873">
        <v>6864</v>
      </c>
      <c r="B6873" s="21">
        <f t="shared" si="107"/>
        <v>0</v>
      </c>
      <c r="C6873">
        <v>7.4180500000000006E-5</v>
      </c>
      <c r="E6873">
        <v>0</v>
      </c>
      <c r="F6873">
        <v>0</v>
      </c>
      <c r="G6873">
        <v>0</v>
      </c>
    </row>
    <row r="6874" spans="1:7" x14ac:dyDescent="0.25">
      <c r="A6874">
        <v>6865</v>
      </c>
      <c r="B6874" s="21">
        <f t="shared" si="107"/>
        <v>0</v>
      </c>
      <c r="C6874">
        <v>6.3733200000000008E-5</v>
      </c>
      <c r="E6874">
        <v>0</v>
      </c>
      <c r="F6874">
        <v>0</v>
      </c>
      <c r="G6874">
        <v>0</v>
      </c>
    </row>
    <row r="6875" spans="1:7" x14ac:dyDescent="0.25">
      <c r="A6875">
        <v>6866</v>
      </c>
      <c r="B6875" s="21">
        <f t="shared" si="107"/>
        <v>0</v>
      </c>
      <c r="C6875">
        <v>6.0669599999999999E-5</v>
      </c>
      <c r="E6875">
        <v>0</v>
      </c>
      <c r="F6875">
        <v>0</v>
      </c>
      <c r="G6875">
        <v>0</v>
      </c>
    </row>
    <row r="6876" spans="1:7" x14ac:dyDescent="0.25">
      <c r="A6876">
        <v>6867</v>
      </c>
      <c r="B6876" s="21">
        <f t="shared" si="107"/>
        <v>0</v>
      </c>
      <c r="C6876">
        <v>6.2034300000000003E-5</v>
      </c>
      <c r="E6876">
        <v>0</v>
      </c>
      <c r="F6876">
        <v>0</v>
      </c>
      <c r="G6876">
        <v>0</v>
      </c>
    </row>
    <row r="6877" spans="1:7" x14ac:dyDescent="0.25">
      <c r="A6877">
        <v>6868</v>
      </c>
      <c r="B6877" s="21">
        <f t="shared" si="107"/>
        <v>0</v>
      </c>
      <c r="C6877">
        <v>6.878389999999999E-5</v>
      </c>
      <c r="E6877">
        <v>0</v>
      </c>
      <c r="F6877">
        <v>0</v>
      </c>
      <c r="G6877">
        <v>0</v>
      </c>
    </row>
    <row r="6878" spans="1:7" x14ac:dyDescent="0.25">
      <c r="A6878">
        <v>6869</v>
      </c>
      <c r="B6878" s="21">
        <f t="shared" si="107"/>
        <v>0</v>
      </c>
      <c r="C6878">
        <v>8.8478400000000003E-5</v>
      </c>
      <c r="E6878">
        <v>0</v>
      </c>
      <c r="F6878">
        <v>0</v>
      </c>
      <c r="G6878">
        <v>0</v>
      </c>
    </row>
    <row r="6879" spans="1:7" x14ac:dyDescent="0.25">
      <c r="A6879">
        <v>6870</v>
      </c>
      <c r="B6879" s="21">
        <f t="shared" si="107"/>
        <v>0</v>
      </c>
      <c r="C6879">
        <v>1.1511679999999999E-4</v>
      </c>
      <c r="E6879">
        <v>0</v>
      </c>
      <c r="F6879">
        <v>0</v>
      </c>
      <c r="G6879">
        <v>0</v>
      </c>
    </row>
    <row r="6880" spans="1:7" x14ac:dyDescent="0.25">
      <c r="A6880">
        <v>6871</v>
      </c>
      <c r="B6880" s="21">
        <f t="shared" si="107"/>
        <v>0</v>
      </c>
      <c r="C6880">
        <v>1.348411E-4</v>
      </c>
      <c r="E6880">
        <v>0</v>
      </c>
      <c r="F6880">
        <v>0</v>
      </c>
      <c r="G6880">
        <v>0</v>
      </c>
    </row>
    <row r="6881" spans="1:7" x14ac:dyDescent="0.25">
      <c r="A6881">
        <v>6872</v>
      </c>
      <c r="B6881" s="21">
        <f t="shared" si="107"/>
        <v>3.3540880503144653E-2</v>
      </c>
      <c r="C6881">
        <v>1.3036260000000001E-4</v>
      </c>
      <c r="E6881">
        <v>3.3540880503144653E-2</v>
      </c>
      <c r="F6881">
        <v>3.2856917999999999E-2</v>
      </c>
      <c r="G6881">
        <v>2.233867924528302E-2</v>
      </c>
    </row>
    <row r="6882" spans="1:7" x14ac:dyDescent="0.25">
      <c r="A6882">
        <v>6873</v>
      </c>
      <c r="B6882" s="21">
        <f t="shared" si="107"/>
        <v>7.4459119496855353E-2</v>
      </c>
      <c r="C6882">
        <v>1.3206550000000001E-4</v>
      </c>
      <c r="E6882">
        <v>7.4459119496855353E-2</v>
      </c>
      <c r="F6882">
        <v>7.0152515999999998E-2</v>
      </c>
      <c r="G6882">
        <v>6.0647798742138367E-2</v>
      </c>
    </row>
    <row r="6883" spans="1:7" x14ac:dyDescent="0.25">
      <c r="A6883">
        <v>6874</v>
      </c>
      <c r="B6883" s="21">
        <f t="shared" si="107"/>
        <v>0.10115094339622642</v>
      </c>
      <c r="C6883">
        <v>1.281745E-4</v>
      </c>
      <c r="E6883">
        <v>0.10115094339622642</v>
      </c>
      <c r="F6883">
        <v>9.3547169999999999E-2</v>
      </c>
      <c r="G6883">
        <v>8.4820754716981139E-2</v>
      </c>
    </row>
    <row r="6884" spans="1:7" x14ac:dyDescent="0.25">
      <c r="A6884">
        <v>6875</v>
      </c>
      <c r="B6884" s="21">
        <f t="shared" si="107"/>
        <v>8.8437106918239E-2</v>
      </c>
      <c r="C6884">
        <v>1.2606480000000001E-4</v>
      </c>
      <c r="E6884">
        <v>8.8437106918239E-2</v>
      </c>
      <c r="F6884">
        <v>8.4257862000000003E-2</v>
      </c>
      <c r="G6884">
        <v>7.3443396226415103E-2</v>
      </c>
    </row>
    <row r="6885" spans="1:7" x14ac:dyDescent="0.25">
      <c r="A6885">
        <v>6876</v>
      </c>
      <c r="B6885" s="21">
        <f t="shared" si="107"/>
        <v>0.12016981132075472</v>
      </c>
      <c r="C6885">
        <v>1.2027730000000001E-4</v>
      </c>
      <c r="E6885">
        <v>0.12016981132075472</v>
      </c>
      <c r="F6885">
        <v>0.110888365</v>
      </c>
      <c r="G6885">
        <v>0.10288050314465409</v>
      </c>
    </row>
    <row r="6886" spans="1:7" x14ac:dyDescent="0.25">
      <c r="A6886">
        <v>6877</v>
      </c>
      <c r="B6886" s="21">
        <f t="shared" si="107"/>
        <v>0.10332704402515723</v>
      </c>
      <c r="C6886">
        <v>1.1890119999999999E-4</v>
      </c>
      <c r="E6886">
        <v>0.10332704402515723</v>
      </c>
      <c r="F6886">
        <v>9.6441823999999995E-2</v>
      </c>
      <c r="G6886">
        <v>8.6946540880503145E-2</v>
      </c>
    </row>
    <row r="6887" spans="1:7" x14ac:dyDescent="0.25">
      <c r="A6887">
        <v>6878</v>
      </c>
      <c r="B6887" s="21">
        <f t="shared" si="107"/>
        <v>6.9022012578616357E-2</v>
      </c>
      <c r="C6887">
        <v>1.2275020000000002E-4</v>
      </c>
      <c r="E6887">
        <v>6.9022012578616357E-2</v>
      </c>
      <c r="F6887">
        <v>6.6361635000000002E-2</v>
      </c>
      <c r="G6887">
        <v>5.4650943396226413E-2</v>
      </c>
    </row>
    <row r="6888" spans="1:7" x14ac:dyDescent="0.25">
      <c r="A6888">
        <v>6879</v>
      </c>
      <c r="B6888" s="21">
        <f t="shared" si="107"/>
        <v>0.21168553459119496</v>
      </c>
      <c r="C6888">
        <v>1.305318E-4</v>
      </c>
      <c r="E6888">
        <v>0.21168553459119496</v>
      </c>
      <c r="F6888">
        <v>0.15987421399999999</v>
      </c>
      <c r="G6888">
        <v>0.27641509433962264</v>
      </c>
    </row>
    <row r="6889" spans="1:7" x14ac:dyDescent="0.25">
      <c r="A6889">
        <v>6880</v>
      </c>
      <c r="B6889" s="21">
        <f t="shared" si="107"/>
        <v>0.108</v>
      </c>
      <c r="C6889">
        <v>1.3932220000000001E-4</v>
      </c>
      <c r="E6889">
        <v>0.108</v>
      </c>
      <c r="F6889">
        <v>9.8465409000000004E-2</v>
      </c>
      <c r="G6889">
        <v>0.18871069182389938</v>
      </c>
    </row>
    <row r="6890" spans="1:7" x14ac:dyDescent="0.25">
      <c r="A6890">
        <v>6881</v>
      </c>
      <c r="B6890" s="21">
        <f t="shared" si="107"/>
        <v>0</v>
      </c>
      <c r="C6890">
        <v>1.5800059999999998E-4</v>
      </c>
      <c r="E6890">
        <v>0</v>
      </c>
      <c r="F6890">
        <v>0</v>
      </c>
      <c r="G6890">
        <v>0</v>
      </c>
    </row>
    <row r="6891" spans="1:7" x14ac:dyDescent="0.25">
      <c r="A6891">
        <v>6882</v>
      </c>
      <c r="B6891" s="21">
        <f t="shared" si="107"/>
        <v>0</v>
      </c>
      <c r="C6891">
        <v>1.800002E-4</v>
      </c>
      <c r="E6891">
        <v>0</v>
      </c>
      <c r="F6891">
        <v>0</v>
      </c>
      <c r="G6891">
        <v>0</v>
      </c>
    </row>
    <row r="6892" spans="1:7" x14ac:dyDescent="0.25">
      <c r="A6892">
        <v>6883</v>
      </c>
      <c r="B6892" s="21">
        <f t="shared" si="107"/>
        <v>0</v>
      </c>
      <c r="C6892">
        <v>1.864604E-4</v>
      </c>
      <c r="E6892">
        <v>0</v>
      </c>
      <c r="F6892">
        <v>0</v>
      </c>
      <c r="G6892">
        <v>0</v>
      </c>
    </row>
    <row r="6893" spans="1:7" x14ac:dyDescent="0.25">
      <c r="A6893">
        <v>6884</v>
      </c>
      <c r="B6893" s="21">
        <f t="shared" si="107"/>
        <v>0</v>
      </c>
      <c r="C6893">
        <v>1.740496E-4</v>
      </c>
      <c r="E6893">
        <v>0</v>
      </c>
      <c r="F6893">
        <v>0</v>
      </c>
      <c r="G6893">
        <v>0</v>
      </c>
    </row>
    <row r="6894" spans="1:7" x14ac:dyDescent="0.25">
      <c r="A6894">
        <v>6885</v>
      </c>
      <c r="B6894" s="21">
        <f t="shared" si="107"/>
        <v>0</v>
      </c>
      <c r="C6894">
        <v>1.5136999999999998E-4</v>
      </c>
      <c r="E6894">
        <v>0</v>
      </c>
      <c r="F6894">
        <v>0</v>
      </c>
      <c r="G6894">
        <v>0</v>
      </c>
    </row>
    <row r="6895" spans="1:7" x14ac:dyDescent="0.25">
      <c r="A6895">
        <v>6886</v>
      </c>
      <c r="B6895" s="21">
        <f t="shared" si="107"/>
        <v>0</v>
      </c>
      <c r="C6895">
        <v>1.206055E-4</v>
      </c>
      <c r="E6895">
        <v>0</v>
      </c>
      <c r="F6895">
        <v>0</v>
      </c>
      <c r="G6895">
        <v>0</v>
      </c>
    </row>
    <row r="6896" spans="1:7" x14ac:dyDescent="0.25">
      <c r="A6896">
        <v>6887</v>
      </c>
      <c r="B6896" s="21">
        <f t="shared" si="107"/>
        <v>0</v>
      </c>
      <c r="C6896">
        <v>9.7119000000000003E-5</v>
      </c>
      <c r="E6896">
        <v>0</v>
      </c>
      <c r="F6896">
        <v>0</v>
      </c>
      <c r="G6896">
        <v>0</v>
      </c>
    </row>
    <row r="6897" spans="1:7" x14ac:dyDescent="0.25">
      <c r="A6897">
        <v>6888</v>
      </c>
      <c r="B6897" s="21">
        <f t="shared" si="107"/>
        <v>0</v>
      </c>
      <c r="C6897">
        <v>7.3697799999999998E-5</v>
      </c>
      <c r="E6897">
        <v>0</v>
      </c>
      <c r="F6897">
        <v>0</v>
      </c>
      <c r="G6897">
        <v>0</v>
      </c>
    </row>
    <row r="6898" spans="1:7" x14ac:dyDescent="0.25">
      <c r="A6898">
        <v>6889</v>
      </c>
      <c r="B6898" s="21">
        <f t="shared" si="107"/>
        <v>0</v>
      </c>
      <c r="C6898">
        <v>6.3682800000000006E-5</v>
      </c>
      <c r="E6898">
        <v>0</v>
      </c>
      <c r="F6898">
        <v>0</v>
      </c>
      <c r="G6898">
        <v>0</v>
      </c>
    </row>
    <row r="6899" spans="1:7" x14ac:dyDescent="0.25">
      <c r="A6899">
        <v>6890</v>
      </c>
      <c r="B6899" s="21">
        <f t="shared" si="107"/>
        <v>0</v>
      </c>
      <c r="C6899">
        <v>6.0408300000000002E-5</v>
      </c>
      <c r="E6899">
        <v>0</v>
      </c>
      <c r="F6899">
        <v>0</v>
      </c>
      <c r="G6899">
        <v>0</v>
      </c>
    </row>
    <row r="6900" spans="1:7" x14ac:dyDescent="0.25">
      <c r="A6900">
        <v>6891</v>
      </c>
      <c r="B6900" s="21">
        <f t="shared" si="107"/>
        <v>0</v>
      </c>
      <c r="C6900">
        <v>6.1909500000000001E-5</v>
      </c>
      <c r="E6900">
        <v>0</v>
      </c>
      <c r="F6900">
        <v>0</v>
      </c>
      <c r="G6900">
        <v>0</v>
      </c>
    </row>
    <row r="6901" spans="1:7" x14ac:dyDescent="0.25">
      <c r="A6901">
        <v>6892</v>
      </c>
      <c r="B6901" s="21">
        <f t="shared" si="107"/>
        <v>0</v>
      </c>
      <c r="C6901">
        <v>7.0659699999999997E-5</v>
      </c>
      <c r="E6901">
        <v>0</v>
      </c>
      <c r="F6901">
        <v>0</v>
      </c>
      <c r="G6901">
        <v>0</v>
      </c>
    </row>
    <row r="6902" spans="1:7" x14ac:dyDescent="0.25">
      <c r="A6902">
        <v>6893</v>
      </c>
      <c r="B6902" s="21">
        <f t="shared" si="107"/>
        <v>0</v>
      </c>
      <c r="C6902">
        <v>8.9548800000000006E-5</v>
      </c>
      <c r="E6902">
        <v>0</v>
      </c>
      <c r="F6902">
        <v>0</v>
      </c>
      <c r="G6902">
        <v>0</v>
      </c>
    </row>
    <row r="6903" spans="1:7" x14ac:dyDescent="0.25">
      <c r="A6903">
        <v>6894</v>
      </c>
      <c r="B6903" s="21">
        <f t="shared" si="107"/>
        <v>0</v>
      </c>
      <c r="C6903">
        <v>1.1525760000000001E-4</v>
      </c>
      <c r="E6903">
        <v>0</v>
      </c>
      <c r="F6903">
        <v>0</v>
      </c>
      <c r="G6903">
        <v>0</v>
      </c>
    </row>
    <row r="6904" spans="1:7" x14ac:dyDescent="0.25">
      <c r="A6904">
        <v>6895</v>
      </c>
      <c r="B6904" s="21">
        <f t="shared" si="107"/>
        <v>3.9647798742138366E-3</v>
      </c>
      <c r="C6904">
        <v>1.316515E-4</v>
      </c>
      <c r="E6904">
        <v>3.9647798742138366E-3</v>
      </c>
      <c r="F6904">
        <v>4.34717E-3</v>
      </c>
      <c r="G6904">
        <v>1.4072327044025157E-3</v>
      </c>
    </row>
    <row r="6905" spans="1:7" x14ac:dyDescent="0.25">
      <c r="A6905">
        <v>6896</v>
      </c>
      <c r="B6905" s="21">
        <f t="shared" si="107"/>
        <v>0.11538364779874215</v>
      </c>
      <c r="C6905">
        <v>1.3029990000000002E-4</v>
      </c>
      <c r="E6905">
        <v>0.11538364779874215</v>
      </c>
      <c r="F6905">
        <v>0.100716981</v>
      </c>
      <c r="G6905">
        <v>0.16726729559748427</v>
      </c>
    </row>
    <row r="6906" spans="1:7" x14ac:dyDescent="0.25">
      <c r="A6906">
        <v>6897</v>
      </c>
      <c r="B6906" s="21">
        <f t="shared" si="107"/>
        <v>0.32292452830188684</v>
      </c>
      <c r="C6906">
        <v>1.3020929999999999E-4</v>
      </c>
      <c r="E6906">
        <v>0.32292452830188684</v>
      </c>
      <c r="F6906">
        <v>0.21278301899999999</v>
      </c>
      <c r="G6906">
        <v>0.43789308176100628</v>
      </c>
    </row>
    <row r="6907" spans="1:7" x14ac:dyDescent="0.25">
      <c r="A6907">
        <v>6898</v>
      </c>
      <c r="B6907" s="21">
        <f t="shared" si="107"/>
        <v>0.2771635220125786</v>
      </c>
      <c r="C6907">
        <v>1.269113E-4</v>
      </c>
      <c r="E6907">
        <v>0.2771635220125786</v>
      </c>
      <c r="F6907">
        <v>0.19040880499999999</v>
      </c>
      <c r="G6907">
        <v>0.29472641509433961</v>
      </c>
    </row>
    <row r="6908" spans="1:7" x14ac:dyDescent="0.25">
      <c r="A6908">
        <v>6899</v>
      </c>
      <c r="B6908" s="21">
        <f t="shared" si="107"/>
        <v>7.9081761006289303E-2</v>
      </c>
      <c r="C6908">
        <v>1.223354E-4</v>
      </c>
      <c r="E6908">
        <v>7.9081761006289303E-2</v>
      </c>
      <c r="F6908">
        <v>7.6139937000000005E-2</v>
      </c>
      <c r="G6908">
        <v>6.4795597484276726E-2</v>
      </c>
    </row>
    <row r="6909" spans="1:7" x14ac:dyDescent="0.25">
      <c r="A6909">
        <v>6900</v>
      </c>
      <c r="B6909" s="21">
        <f t="shared" si="107"/>
        <v>8.2751572327044012E-2</v>
      </c>
      <c r="C6909">
        <v>1.196191E-4</v>
      </c>
      <c r="E6909">
        <v>8.2751572327044012E-2</v>
      </c>
      <c r="F6909">
        <v>7.9534591000000002E-2</v>
      </c>
      <c r="G6909">
        <v>6.8449685534591187E-2</v>
      </c>
    </row>
    <row r="6910" spans="1:7" x14ac:dyDescent="0.25">
      <c r="A6910">
        <v>6901</v>
      </c>
      <c r="B6910" s="21">
        <f t="shared" si="107"/>
        <v>7.2399371069182386E-2</v>
      </c>
      <c r="C6910">
        <v>1.1900000000000001E-4</v>
      </c>
      <c r="E6910">
        <v>7.2399371069182386E-2</v>
      </c>
      <c r="F6910">
        <v>7.0171384000000003E-2</v>
      </c>
      <c r="G6910">
        <v>5.8553459119496852E-2</v>
      </c>
    </row>
    <row r="6911" spans="1:7" x14ac:dyDescent="0.25">
      <c r="A6911">
        <v>6902</v>
      </c>
      <c r="B6911" s="21">
        <f t="shared" si="107"/>
        <v>8.2276729559748421E-2</v>
      </c>
      <c r="C6911">
        <v>1.192189E-4</v>
      </c>
      <c r="E6911">
        <v>8.2276729559748421E-2</v>
      </c>
      <c r="F6911">
        <v>7.7396225999999999E-2</v>
      </c>
      <c r="G6911">
        <v>6.6965408805031448E-2</v>
      </c>
    </row>
    <row r="6912" spans="1:7" x14ac:dyDescent="0.25">
      <c r="A6912">
        <v>6903</v>
      </c>
      <c r="B6912" s="21">
        <f t="shared" si="107"/>
        <v>0.32682389937106915</v>
      </c>
      <c r="C6912">
        <v>1.2543330000000001E-4</v>
      </c>
      <c r="E6912">
        <v>0.32682389937106915</v>
      </c>
      <c r="F6912">
        <v>0.217767296</v>
      </c>
      <c r="G6912">
        <v>0.48411949685534589</v>
      </c>
    </row>
    <row r="6913" spans="1:7" x14ac:dyDescent="0.25">
      <c r="A6913">
        <v>6904</v>
      </c>
      <c r="B6913" s="21">
        <f t="shared" si="107"/>
        <v>0.14625471698113207</v>
      </c>
      <c r="C6913">
        <v>1.3478639999999999E-4</v>
      </c>
      <c r="E6913">
        <v>0.14625471698113207</v>
      </c>
      <c r="F6913">
        <v>0.129902516</v>
      </c>
      <c r="G6913">
        <v>0.29484905660377358</v>
      </c>
    </row>
    <row r="6914" spans="1:7" x14ac:dyDescent="0.25">
      <c r="A6914">
        <v>6905</v>
      </c>
      <c r="B6914" s="21">
        <f t="shared" si="107"/>
        <v>0</v>
      </c>
      <c r="C6914">
        <v>1.5459250000000001E-4</v>
      </c>
      <c r="E6914">
        <v>0</v>
      </c>
      <c r="F6914">
        <v>0</v>
      </c>
      <c r="G6914">
        <v>0</v>
      </c>
    </row>
    <row r="6915" spans="1:7" x14ac:dyDescent="0.25">
      <c r="A6915">
        <v>6906</v>
      </c>
      <c r="B6915" s="21">
        <f t="shared" si="107"/>
        <v>0</v>
      </c>
      <c r="C6915">
        <v>1.751097E-4</v>
      </c>
      <c r="E6915">
        <v>0</v>
      </c>
      <c r="F6915">
        <v>0</v>
      </c>
      <c r="G6915">
        <v>0</v>
      </c>
    </row>
    <row r="6916" spans="1:7" x14ac:dyDescent="0.25">
      <c r="A6916">
        <v>6907</v>
      </c>
      <c r="B6916" s="21">
        <f t="shared" si="107"/>
        <v>0</v>
      </c>
      <c r="C6916">
        <v>1.8100390000000001E-4</v>
      </c>
      <c r="E6916">
        <v>0</v>
      </c>
      <c r="F6916">
        <v>0</v>
      </c>
      <c r="G6916">
        <v>0</v>
      </c>
    </row>
    <row r="6917" spans="1:7" x14ac:dyDescent="0.25">
      <c r="A6917">
        <v>6908</v>
      </c>
      <c r="B6917" s="21">
        <f t="shared" si="107"/>
        <v>0</v>
      </c>
      <c r="C6917">
        <v>1.690571E-4</v>
      </c>
      <c r="E6917">
        <v>0</v>
      </c>
      <c r="F6917">
        <v>0</v>
      </c>
      <c r="G6917">
        <v>0</v>
      </c>
    </row>
    <row r="6918" spans="1:7" x14ac:dyDescent="0.25">
      <c r="A6918">
        <v>6909</v>
      </c>
      <c r="B6918" s="21">
        <f t="shared" ref="B6918:B6981" si="108">IF(rodzaj=$E$6,E6918,IF(rodzaj=$F$6,F6918,G6918))</f>
        <v>0</v>
      </c>
      <c r="C6918">
        <v>1.4824019999999999E-4</v>
      </c>
      <c r="E6918">
        <v>0</v>
      </c>
      <c r="F6918">
        <v>0</v>
      </c>
      <c r="G6918">
        <v>0</v>
      </c>
    </row>
    <row r="6919" spans="1:7" x14ac:dyDescent="0.25">
      <c r="A6919">
        <v>6910</v>
      </c>
      <c r="B6919" s="21">
        <f t="shared" si="108"/>
        <v>0</v>
      </c>
      <c r="C6919">
        <v>1.186839E-4</v>
      </c>
      <c r="E6919">
        <v>0</v>
      </c>
      <c r="F6919">
        <v>0</v>
      </c>
      <c r="G6919">
        <v>0</v>
      </c>
    </row>
    <row r="6920" spans="1:7" x14ac:dyDescent="0.25">
      <c r="A6920">
        <v>6911</v>
      </c>
      <c r="B6920" s="21">
        <f t="shared" si="108"/>
        <v>0</v>
      </c>
      <c r="C6920">
        <v>9.4371300000000002E-5</v>
      </c>
      <c r="E6920">
        <v>0</v>
      </c>
      <c r="F6920">
        <v>0</v>
      </c>
      <c r="G6920">
        <v>0</v>
      </c>
    </row>
    <row r="6921" spans="1:7" x14ac:dyDescent="0.25">
      <c r="A6921">
        <v>6912</v>
      </c>
      <c r="B6921" s="21">
        <f t="shared" si="108"/>
        <v>0</v>
      </c>
      <c r="C6921">
        <v>7.2791699999999996E-5</v>
      </c>
      <c r="E6921">
        <v>0</v>
      </c>
      <c r="F6921">
        <v>0</v>
      </c>
      <c r="G6921">
        <v>0</v>
      </c>
    </row>
    <row r="6922" spans="1:7" x14ac:dyDescent="0.25">
      <c r="A6922">
        <v>6913</v>
      </c>
      <c r="B6922" s="21">
        <f t="shared" si="108"/>
        <v>0</v>
      </c>
      <c r="C6922">
        <v>6.3535600000000009E-5</v>
      </c>
      <c r="E6922">
        <v>0</v>
      </c>
      <c r="F6922">
        <v>0</v>
      </c>
      <c r="G6922">
        <v>0</v>
      </c>
    </row>
    <row r="6923" spans="1:7" x14ac:dyDescent="0.25">
      <c r="A6923">
        <v>6914</v>
      </c>
      <c r="B6923" s="21">
        <f t="shared" si="108"/>
        <v>0</v>
      </c>
      <c r="C6923">
        <v>6.0542000000000004E-5</v>
      </c>
      <c r="E6923">
        <v>0</v>
      </c>
      <c r="F6923">
        <v>0</v>
      </c>
      <c r="G6923">
        <v>0</v>
      </c>
    </row>
    <row r="6924" spans="1:7" x14ac:dyDescent="0.25">
      <c r="A6924">
        <v>6915</v>
      </c>
      <c r="B6924" s="21">
        <f t="shared" si="108"/>
        <v>0</v>
      </c>
      <c r="C6924">
        <v>6.2234000000000001E-5</v>
      </c>
      <c r="E6924">
        <v>0</v>
      </c>
      <c r="F6924">
        <v>0</v>
      </c>
      <c r="G6924">
        <v>0</v>
      </c>
    </row>
    <row r="6925" spans="1:7" x14ac:dyDescent="0.25">
      <c r="A6925">
        <v>6916</v>
      </c>
      <c r="B6925" s="21">
        <f t="shared" si="108"/>
        <v>0</v>
      </c>
      <c r="C6925">
        <v>6.834509999999999E-5</v>
      </c>
      <c r="E6925">
        <v>0</v>
      </c>
      <c r="F6925">
        <v>0</v>
      </c>
      <c r="G6925">
        <v>0</v>
      </c>
    </row>
    <row r="6926" spans="1:7" x14ac:dyDescent="0.25">
      <c r="A6926">
        <v>6917</v>
      </c>
      <c r="B6926" s="21">
        <f t="shared" si="108"/>
        <v>0</v>
      </c>
      <c r="C6926">
        <v>8.5100700000000003E-5</v>
      </c>
      <c r="E6926">
        <v>0</v>
      </c>
      <c r="F6926">
        <v>0</v>
      </c>
      <c r="G6926">
        <v>0</v>
      </c>
    </row>
    <row r="6927" spans="1:7" x14ac:dyDescent="0.25">
      <c r="A6927">
        <v>6918</v>
      </c>
      <c r="B6927" s="21">
        <f t="shared" si="108"/>
        <v>0</v>
      </c>
      <c r="C6927">
        <v>1.115357E-4</v>
      </c>
      <c r="E6927">
        <v>0</v>
      </c>
      <c r="F6927">
        <v>0</v>
      </c>
      <c r="G6927">
        <v>0</v>
      </c>
    </row>
    <row r="6928" spans="1:7" x14ac:dyDescent="0.25">
      <c r="A6928">
        <v>6919</v>
      </c>
      <c r="B6928" s="21">
        <f t="shared" si="108"/>
        <v>4.1066037735849057E-3</v>
      </c>
      <c r="C6928">
        <v>1.28236E-4</v>
      </c>
      <c r="E6928">
        <v>4.1066037735849057E-3</v>
      </c>
      <c r="F6928">
        <v>4.5102199999999997E-3</v>
      </c>
      <c r="G6928">
        <v>2.128238993710692E-3</v>
      </c>
    </row>
    <row r="6929" spans="1:7" x14ac:dyDescent="0.25">
      <c r="A6929">
        <v>6920</v>
      </c>
      <c r="B6929" s="21">
        <f t="shared" si="108"/>
        <v>0.11433647798742137</v>
      </c>
      <c r="C6929">
        <v>1.288917E-4</v>
      </c>
      <c r="E6929">
        <v>0.11433647798742137</v>
      </c>
      <c r="F6929">
        <v>9.9385219999999996E-2</v>
      </c>
      <c r="G6929">
        <v>0.1674748427672956</v>
      </c>
    </row>
    <row r="6930" spans="1:7" x14ac:dyDescent="0.25">
      <c r="A6930">
        <v>6921</v>
      </c>
      <c r="B6930" s="21">
        <f t="shared" si="108"/>
        <v>0.16653773584905662</v>
      </c>
      <c r="C6930">
        <v>1.283845E-4</v>
      </c>
      <c r="E6930">
        <v>0.16653773584905662</v>
      </c>
      <c r="F6930">
        <v>0.13242610099999999</v>
      </c>
      <c r="G6930">
        <v>0.18516037735849056</v>
      </c>
    </row>
    <row r="6931" spans="1:7" x14ac:dyDescent="0.25">
      <c r="A6931">
        <v>6922</v>
      </c>
      <c r="B6931" s="21">
        <f t="shared" si="108"/>
        <v>0.52132075471698114</v>
      </c>
      <c r="C6931">
        <v>1.257249E-4</v>
      </c>
      <c r="E6931">
        <v>0.52132075471698114</v>
      </c>
      <c r="F6931">
        <v>0.26367924500000001</v>
      </c>
      <c r="G6931">
        <v>0.63034591194968559</v>
      </c>
    </row>
    <row r="6932" spans="1:7" x14ac:dyDescent="0.25">
      <c r="A6932">
        <v>6923</v>
      </c>
      <c r="B6932" s="21">
        <f t="shared" si="108"/>
        <v>0.58421383647798741</v>
      </c>
      <c r="C6932">
        <v>1.2545260000000001E-4</v>
      </c>
      <c r="E6932">
        <v>0.58421383647798741</v>
      </c>
      <c r="F6932">
        <v>0.30572326999999999</v>
      </c>
      <c r="G6932">
        <v>0.6504716981132076</v>
      </c>
    </row>
    <row r="6933" spans="1:7" x14ac:dyDescent="0.25">
      <c r="A6933">
        <v>6924</v>
      </c>
      <c r="B6933" s="21">
        <f t="shared" si="108"/>
        <v>0.37037735849056602</v>
      </c>
      <c r="C6933">
        <v>1.2396710000000001E-4</v>
      </c>
      <c r="E6933">
        <v>0.37037735849056602</v>
      </c>
      <c r="F6933">
        <v>0.23918238999999999</v>
      </c>
      <c r="G6933">
        <v>0.38122641509433963</v>
      </c>
    </row>
    <row r="6934" spans="1:7" x14ac:dyDescent="0.25">
      <c r="A6934">
        <v>6925</v>
      </c>
      <c r="B6934" s="21">
        <f t="shared" si="108"/>
        <v>0.20643081761006291</v>
      </c>
      <c r="C6934">
        <v>1.2213980000000001E-4</v>
      </c>
      <c r="E6934">
        <v>0.20643081761006291</v>
      </c>
      <c r="F6934">
        <v>0.16009434</v>
      </c>
      <c r="G6934">
        <v>0.19879559748427672</v>
      </c>
    </row>
    <row r="6935" spans="1:7" x14ac:dyDescent="0.25">
      <c r="A6935">
        <v>6926</v>
      </c>
      <c r="B6935" s="21">
        <f t="shared" si="108"/>
        <v>0.11921383647798743</v>
      </c>
      <c r="C6935">
        <v>1.2146579999999999E-4</v>
      </c>
      <c r="E6935">
        <v>0.11921383647798743</v>
      </c>
      <c r="F6935">
        <v>0.105581761</v>
      </c>
      <c r="G6935">
        <v>0.10411635220125785</v>
      </c>
    </row>
    <row r="6936" spans="1:7" x14ac:dyDescent="0.25">
      <c r="A6936">
        <v>6927</v>
      </c>
      <c r="B6936" s="21">
        <f t="shared" si="108"/>
        <v>9.7896226415094337E-2</v>
      </c>
      <c r="C6936">
        <v>1.269004E-4</v>
      </c>
      <c r="E6936">
        <v>9.7896226415094337E-2</v>
      </c>
      <c r="F6936">
        <v>8.7330189000000003E-2</v>
      </c>
      <c r="G6936">
        <v>9.2028301886792452E-2</v>
      </c>
    </row>
    <row r="6937" spans="1:7" x14ac:dyDescent="0.25">
      <c r="A6937">
        <v>6928</v>
      </c>
      <c r="B6937" s="21">
        <f t="shared" si="108"/>
        <v>0.124</v>
      </c>
      <c r="C6937">
        <v>1.362092E-4</v>
      </c>
      <c r="E6937">
        <v>0.124</v>
      </c>
      <c r="F6937">
        <v>0.111172956</v>
      </c>
      <c r="G6937">
        <v>0.23985849056603772</v>
      </c>
    </row>
    <row r="6938" spans="1:7" x14ac:dyDescent="0.25">
      <c r="A6938">
        <v>6929</v>
      </c>
      <c r="B6938" s="21">
        <f t="shared" si="108"/>
        <v>0</v>
      </c>
      <c r="C6938">
        <v>1.516713E-4</v>
      </c>
      <c r="E6938">
        <v>0</v>
      </c>
      <c r="F6938">
        <v>0</v>
      </c>
      <c r="G6938">
        <v>0</v>
      </c>
    </row>
    <row r="6939" spans="1:7" x14ac:dyDescent="0.25">
      <c r="A6939">
        <v>6930</v>
      </c>
      <c r="B6939" s="21">
        <f t="shared" si="108"/>
        <v>0</v>
      </c>
      <c r="C6939">
        <v>1.7365550000000002E-4</v>
      </c>
      <c r="E6939">
        <v>0</v>
      </c>
      <c r="F6939">
        <v>0</v>
      </c>
      <c r="G6939">
        <v>0</v>
      </c>
    </row>
    <row r="6940" spans="1:7" x14ac:dyDescent="0.25">
      <c r="A6940">
        <v>6931</v>
      </c>
      <c r="B6940" s="21">
        <f t="shared" si="108"/>
        <v>0</v>
      </c>
      <c r="C6940">
        <v>1.784949E-4</v>
      </c>
      <c r="E6940">
        <v>0</v>
      </c>
      <c r="F6940">
        <v>0</v>
      </c>
      <c r="G6940">
        <v>0</v>
      </c>
    </row>
    <row r="6941" spans="1:7" x14ac:dyDescent="0.25">
      <c r="A6941">
        <v>6932</v>
      </c>
      <c r="B6941" s="21">
        <f t="shared" si="108"/>
        <v>0</v>
      </c>
      <c r="C6941">
        <v>1.621491E-4</v>
      </c>
      <c r="E6941">
        <v>0</v>
      </c>
      <c r="F6941">
        <v>0</v>
      </c>
      <c r="G6941">
        <v>0</v>
      </c>
    </row>
    <row r="6942" spans="1:7" x14ac:dyDescent="0.25">
      <c r="A6942">
        <v>6933</v>
      </c>
      <c r="B6942" s="21">
        <f t="shared" si="108"/>
        <v>0</v>
      </c>
      <c r="C6942">
        <v>1.4363090000000001E-4</v>
      </c>
      <c r="E6942">
        <v>0</v>
      </c>
      <c r="F6942">
        <v>0</v>
      </c>
      <c r="G6942">
        <v>0</v>
      </c>
    </row>
    <row r="6943" spans="1:7" x14ac:dyDescent="0.25">
      <c r="A6943">
        <v>6934</v>
      </c>
      <c r="B6943" s="21">
        <f t="shared" si="108"/>
        <v>0</v>
      </c>
      <c r="C6943">
        <v>1.2027710000000001E-4</v>
      </c>
      <c r="E6943">
        <v>0</v>
      </c>
      <c r="F6943">
        <v>0</v>
      </c>
      <c r="G6943">
        <v>0</v>
      </c>
    </row>
    <row r="6944" spans="1:7" x14ac:dyDescent="0.25">
      <c r="A6944">
        <v>6935</v>
      </c>
      <c r="B6944" s="21">
        <f t="shared" si="108"/>
        <v>0</v>
      </c>
      <c r="C6944">
        <v>9.7158999999999996E-5</v>
      </c>
      <c r="E6944">
        <v>0</v>
      </c>
      <c r="F6944">
        <v>0</v>
      </c>
      <c r="G6944">
        <v>0</v>
      </c>
    </row>
    <row r="6945" spans="1:7" x14ac:dyDescent="0.25">
      <c r="A6945">
        <v>6936</v>
      </c>
      <c r="B6945" s="21">
        <f t="shared" si="108"/>
        <v>0</v>
      </c>
      <c r="C6945">
        <v>7.7434299999999998E-5</v>
      </c>
      <c r="E6945">
        <v>0</v>
      </c>
      <c r="F6945">
        <v>0</v>
      </c>
      <c r="G6945">
        <v>0</v>
      </c>
    </row>
    <row r="6946" spans="1:7" x14ac:dyDescent="0.25">
      <c r="A6946">
        <v>6937</v>
      </c>
      <c r="B6946" s="21">
        <f t="shared" si="108"/>
        <v>0</v>
      </c>
      <c r="C6946">
        <v>6.70608E-5</v>
      </c>
      <c r="E6946">
        <v>0</v>
      </c>
      <c r="F6946">
        <v>0</v>
      </c>
      <c r="G6946">
        <v>0</v>
      </c>
    </row>
    <row r="6947" spans="1:7" x14ac:dyDescent="0.25">
      <c r="A6947">
        <v>6938</v>
      </c>
      <c r="B6947" s="21">
        <f t="shared" si="108"/>
        <v>0</v>
      </c>
      <c r="C6947">
        <v>6.2982699999999996E-5</v>
      </c>
      <c r="E6947">
        <v>0</v>
      </c>
      <c r="F6947">
        <v>0</v>
      </c>
      <c r="G6947">
        <v>0</v>
      </c>
    </row>
    <row r="6948" spans="1:7" x14ac:dyDescent="0.25">
      <c r="A6948">
        <v>6939</v>
      </c>
      <c r="B6948" s="21">
        <f t="shared" si="108"/>
        <v>0</v>
      </c>
      <c r="C6948">
        <v>6.1421100000000001E-5</v>
      </c>
      <c r="E6948">
        <v>0</v>
      </c>
      <c r="F6948">
        <v>0</v>
      </c>
      <c r="G6948">
        <v>0</v>
      </c>
    </row>
    <row r="6949" spans="1:7" x14ac:dyDescent="0.25">
      <c r="A6949">
        <v>6940</v>
      </c>
      <c r="B6949" s="21">
        <f t="shared" si="108"/>
        <v>0</v>
      </c>
      <c r="C6949">
        <v>6.6735499999999998E-5</v>
      </c>
      <c r="E6949">
        <v>0</v>
      </c>
      <c r="F6949">
        <v>0</v>
      </c>
      <c r="G6949">
        <v>0</v>
      </c>
    </row>
    <row r="6950" spans="1:7" x14ac:dyDescent="0.25">
      <c r="A6950">
        <v>6941</v>
      </c>
      <c r="B6950" s="21">
        <f t="shared" si="108"/>
        <v>0</v>
      </c>
      <c r="C6950">
        <v>7.6447499999999989E-5</v>
      </c>
      <c r="E6950">
        <v>0</v>
      </c>
      <c r="F6950">
        <v>0</v>
      </c>
      <c r="G6950">
        <v>0</v>
      </c>
    </row>
    <row r="6951" spans="1:7" x14ac:dyDescent="0.25">
      <c r="A6951">
        <v>6942</v>
      </c>
      <c r="B6951" s="21">
        <f t="shared" si="108"/>
        <v>0</v>
      </c>
      <c r="C6951">
        <v>9.4876399999999992E-5</v>
      </c>
      <c r="E6951">
        <v>0</v>
      </c>
      <c r="F6951">
        <v>0</v>
      </c>
      <c r="G6951">
        <v>0</v>
      </c>
    </row>
    <row r="6952" spans="1:7" x14ac:dyDescent="0.25">
      <c r="A6952">
        <v>6943</v>
      </c>
      <c r="B6952" s="21">
        <f t="shared" si="108"/>
        <v>0</v>
      </c>
      <c r="C6952">
        <v>1.1364610000000001E-4</v>
      </c>
      <c r="E6952">
        <v>0</v>
      </c>
      <c r="F6952">
        <v>0</v>
      </c>
      <c r="G6952">
        <v>0</v>
      </c>
    </row>
    <row r="6953" spans="1:7" x14ac:dyDescent="0.25">
      <c r="A6953">
        <v>6944</v>
      </c>
      <c r="B6953" s="21">
        <f t="shared" si="108"/>
        <v>6.2965408805031445E-2</v>
      </c>
      <c r="C6953">
        <v>1.3107869999999999E-4</v>
      </c>
      <c r="E6953">
        <v>6.2965408805031445E-2</v>
      </c>
      <c r="F6953">
        <v>5.8512579000000002E-2</v>
      </c>
      <c r="G6953">
        <v>6.4886792452830189E-2</v>
      </c>
    </row>
    <row r="6954" spans="1:7" x14ac:dyDescent="0.25">
      <c r="A6954">
        <v>6945</v>
      </c>
      <c r="B6954" s="21">
        <f t="shared" si="108"/>
        <v>0.34534591194968556</v>
      </c>
      <c r="C6954">
        <v>1.4235799999999998E-4</v>
      </c>
      <c r="E6954">
        <v>0.34534591194968556</v>
      </c>
      <c r="F6954">
        <v>0.21871069200000001</v>
      </c>
      <c r="G6954">
        <v>0.47971698113207545</v>
      </c>
    </row>
    <row r="6955" spans="1:7" x14ac:dyDescent="0.25">
      <c r="A6955">
        <v>6946</v>
      </c>
      <c r="B6955" s="21">
        <f t="shared" si="108"/>
        <v>0.38704402515723269</v>
      </c>
      <c r="C6955">
        <v>1.4204509999999999E-4</v>
      </c>
      <c r="E6955">
        <v>0.38704402515723269</v>
      </c>
      <c r="F6955">
        <v>0.222861635</v>
      </c>
      <c r="G6955">
        <v>0.4500943396226415</v>
      </c>
    </row>
    <row r="6956" spans="1:7" x14ac:dyDescent="0.25">
      <c r="A6956">
        <v>6947</v>
      </c>
      <c r="B6956" s="21">
        <f t="shared" si="108"/>
        <v>0.54625786163522005</v>
      </c>
      <c r="C6956">
        <v>1.4737529999999998E-4</v>
      </c>
      <c r="E6956">
        <v>0.54625786163522005</v>
      </c>
      <c r="F6956">
        <v>0.29091194999999997</v>
      </c>
      <c r="G6956">
        <v>0.60688679245283017</v>
      </c>
    </row>
    <row r="6957" spans="1:7" x14ac:dyDescent="0.25">
      <c r="A6957">
        <v>6948</v>
      </c>
      <c r="B6957" s="21">
        <f t="shared" si="108"/>
        <v>0.46650943396226413</v>
      </c>
      <c r="C6957">
        <v>1.4677819999999998E-4</v>
      </c>
      <c r="E6957">
        <v>0.46650943396226413</v>
      </c>
      <c r="F6957">
        <v>0.27106918200000002</v>
      </c>
      <c r="G6957">
        <v>0.49745283018867925</v>
      </c>
    </row>
    <row r="6958" spans="1:7" x14ac:dyDescent="0.25">
      <c r="A6958">
        <v>6949</v>
      </c>
      <c r="B6958" s="21">
        <f t="shared" si="108"/>
        <v>0.155</v>
      </c>
      <c r="C6958">
        <v>1.4543680000000001E-4</v>
      </c>
      <c r="E6958">
        <v>0.155</v>
      </c>
      <c r="F6958">
        <v>0.134040881</v>
      </c>
      <c r="G6958">
        <v>0.13753144654088051</v>
      </c>
    </row>
    <row r="6959" spans="1:7" x14ac:dyDescent="0.25">
      <c r="A6959">
        <v>6950</v>
      </c>
      <c r="B6959" s="21">
        <f t="shared" si="108"/>
        <v>0.1035188679245283</v>
      </c>
      <c r="C6959">
        <v>1.440918E-4</v>
      </c>
      <c r="E6959">
        <v>0.1035188679245283</v>
      </c>
      <c r="F6959">
        <v>9.3599056999999999E-2</v>
      </c>
      <c r="G6959">
        <v>8.7987421383647804E-2</v>
      </c>
    </row>
    <row r="6960" spans="1:7" x14ac:dyDescent="0.25">
      <c r="A6960">
        <v>6951</v>
      </c>
      <c r="B6960" s="21">
        <f t="shared" si="108"/>
        <v>6.0704402515723267E-2</v>
      </c>
      <c r="C6960">
        <v>1.426524E-4</v>
      </c>
      <c r="E6960">
        <v>6.0704402515723267E-2</v>
      </c>
      <c r="F6960">
        <v>5.7525157E-2</v>
      </c>
      <c r="G6960">
        <v>4.863836477987421E-2</v>
      </c>
    </row>
    <row r="6961" spans="1:7" x14ac:dyDescent="0.25">
      <c r="A6961">
        <v>6952</v>
      </c>
      <c r="B6961" s="21">
        <f t="shared" si="108"/>
        <v>2.3703459119496853E-2</v>
      </c>
      <c r="C6961">
        <v>1.4341649999999998E-4</v>
      </c>
      <c r="E6961">
        <v>2.3703459119496853E-2</v>
      </c>
      <c r="F6961">
        <v>2.3248428000000002E-2</v>
      </c>
      <c r="G6961">
        <v>1.6009119496855347E-2</v>
      </c>
    </row>
    <row r="6962" spans="1:7" x14ac:dyDescent="0.25">
      <c r="A6962">
        <v>6953</v>
      </c>
      <c r="B6962" s="21">
        <f t="shared" si="108"/>
        <v>0</v>
      </c>
      <c r="C6962">
        <v>1.569242E-4</v>
      </c>
      <c r="E6962">
        <v>0</v>
      </c>
      <c r="F6962">
        <v>0</v>
      </c>
      <c r="G6962">
        <v>0</v>
      </c>
    </row>
    <row r="6963" spans="1:7" x14ac:dyDescent="0.25">
      <c r="A6963">
        <v>6954</v>
      </c>
      <c r="B6963" s="21">
        <f t="shared" si="108"/>
        <v>0</v>
      </c>
      <c r="C6963">
        <v>1.776514E-4</v>
      </c>
      <c r="E6963">
        <v>0</v>
      </c>
      <c r="F6963">
        <v>0</v>
      </c>
      <c r="G6963">
        <v>0</v>
      </c>
    </row>
    <row r="6964" spans="1:7" x14ac:dyDescent="0.25">
      <c r="A6964">
        <v>6955</v>
      </c>
      <c r="B6964" s="21">
        <f t="shared" si="108"/>
        <v>0</v>
      </c>
      <c r="C6964">
        <v>1.7490569999999999E-4</v>
      </c>
      <c r="E6964">
        <v>0</v>
      </c>
      <c r="F6964">
        <v>0</v>
      </c>
      <c r="G6964">
        <v>0</v>
      </c>
    </row>
    <row r="6965" spans="1:7" x14ac:dyDescent="0.25">
      <c r="A6965">
        <v>6956</v>
      </c>
      <c r="B6965" s="21">
        <f t="shared" si="108"/>
        <v>0</v>
      </c>
      <c r="C6965">
        <v>1.6346479999999999E-4</v>
      </c>
      <c r="E6965">
        <v>0</v>
      </c>
      <c r="F6965">
        <v>0</v>
      </c>
      <c r="G6965">
        <v>0</v>
      </c>
    </row>
    <row r="6966" spans="1:7" x14ac:dyDescent="0.25">
      <c r="A6966">
        <v>6957</v>
      </c>
      <c r="B6966" s="21">
        <f t="shared" si="108"/>
        <v>0</v>
      </c>
      <c r="C6966">
        <v>1.436888E-4</v>
      </c>
      <c r="E6966">
        <v>0</v>
      </c>
      <c r="F6966">
        <v>0</v>
      </c>
      <c r="G6966">
        <v>0</v>
      </c>
    </row>
    <row r="6967" spans="1:7" x14ac:dyDescent="0.25">
      <c r="A6967">
        <v>6958</v>
      </c>
      <c r="B6967" s="21">
        <f t="shared" si="108"/>
        <v>0</v>
      </c>
      <c r="C6967">
        <v>1.2369129999999999E-4</v>
      </c>
      <c r="E6967">
        <v>0</v>
      </c>
      <c r="F6967">
        <v>0</v>
      </c>
      <c r="G6967">
        <v>0</v>
      </c>
    </row>
    <row r="6968" spans="1:7" x14ac:dyDescent="0.25">
      <c r="A6968">
        <v>6959</v>
      </c>
      <c r="B6968" s="21">
        <f t="shared" si="108"/>
        <v>0</v>
      </c>
      <c r="C6968">
        <v>1.0238990000000001E-4</v>
      </c>
      <c r="E6968">
        <v>0</v>
      </c>
      <c r="F6968">
        <v>0</v>
      </c>
      <c r="G6968">
        <v>0</v>
      </c>
    </row>
    <row r="6969" spans="1:7" x14ac:dyDescent="0.25">
      <c r="A6969">
        <v>6960</v>
      </c>
      <c r="B6969" s="21">
        <f t="shared" si="108"/>
        <v>0</v>
      </c>
      <c r="C6969">
        <v>8.2885499999999998E-5</v>
      </c>
      <c r="E6969">
        <v>0</v>
      </c>
      <c r="F6969">
        <v>0</v>
      </c>
      <c r="G6969">
        <v>0</v>
      </c>
    </row>
    <row r="6970" spans="1:7" x14ac:dyDescent="0.25">
      <c r="A6970">
        <v>6961</v>
      </c>
      <c r="B6970" s="21">
        <f t="shared" si="108"/>
        <v>0</v>
      </c>
      <c r="C6970">
        <v>7.0065000000000001E-5</v>
      </c>
      <c r="E6970">
        <v>0</v>
      </c>
      <c r="F6970">
        <v>0</v>
      </c>
      <c r="G6970">
        <v>0</v>
      </c>
    </row>
    <row r="6971" spans="1:7" x14ac:dyDescent="0.25">
      <c r="A6971">
        <v>6962</v>
      </c>
      <c r="B6971" s="21">
        <f t="shared" si="108"/>
        <v>0</v>
      </c>
      <c r="C6971">
        <v>6.4562799999999998E-5</v>
      </c>
      <c r="E6971">
        <v>0</v>
      </c>
      <c r="F6971">
        <v>0</v>
      </c>
      <c r="G6971">
        <v>0</v>
      </c>
    </row>
    <row r="6972" spans="1:7" x14ac:dyDescent="0.25">
      <c r="A6972">
        <v>6963</v>
      </c>
      <c r="B6972" s="21">
        <f t="shared" si="108"/>
        <v>0</v>
      </c>
      <c r="C6972">
        <v>6.3241300000000007E-5</v>
      </c>
      <c r="E6972">
        <v>0</v>
      </c>
      <c r="F6972">
        <v>0</v>
      </c>
      <c r="G6972">
        <v>0</v>
      </c>
    </row>
    <row r="6973" spans="1:7" x14ac:dyDescent="0.25">
      <c r="A6973">
        <v>6964</v>
      </c>
      <c r="B6973" s="21">
        <f t="shared" si="108"/>
        <v>0</v>
      </c>
      <c r="C6973">
        <v>6.5673500000000001E-5</v>
      </c>
      <c r="E6973">
        <v>0</v>
      </c>
      <c r="F6973">
        <v>0</v>
      </c>
      <c r="G6973">
        <v>0</v>
      </c>
    </row>
    <row r="6974" spans="1:7" x14ac:dyDescent="0.25">
      <c r="A6974">
        <v>6965</v>
      </c>
      <c r="B6974" s="21">
        <f t="shared" si="108"/>
        <v>0</v>
      </c>
      <c r="C6974">
        <v>7.3976100000000005E-5</v>
      </c>
      <c r="E6974">
        <v>0</v>
      </c>
      <c r="F6974">
        <v>0</v>
      </c>
      <c r="G6974">
        <v>0</v>
      </c>
    </row>
    <row r="6975" spans="1:7" x14ac:dyDescent="0.25">
      <c r="A6975">
        <v>6966</v>
      </c>
      <c r="B6975" s="21">
        <f t="shared" si="108"/>
        <v>0</v>
      </c>
      <c r="C6975">
        <v>8.8609099999999998E-5</v>
      </c>
      <c r="E6975">
        <v>0</v>
      </c>
      <c r="F6975">
        <v>0</v>
      </c>
      <c r="G6975">
        <v>0</v>
      </c>
    </row>
    <row r="6976" spans="1:7" x14ac:dyDescent="0.25">
      <c r="A6976">
        <v>6967</v>
      </c>
      <c r="B6976" s="21">
        <f t="shared" si="108"/>
        <v>0</v>
      </c>
      <c r="C6976">
        <v>1.0425900000000001E-4</v>
      </c>
      <c r="E6976">
        <v>0</v>
      </c>
      <c r="F6976">
        <v>0</v>
      </c>
      <c r="G6976">
        <v>0</v>
      </c>
    </row>
    <row r="6977" spans="1:7" x14ac:dyDescent="0.25">
      <c r="A6977">
        <v>6968</v>
      </c>
      <c r="B6977" s="21">
        <f t="shared" si="108"/>
        <v>4.1537735849056602E-2</v>
      </c>
      <c r="C6977">
        <v>1.2312130000000001E-4</v>
      </c>
      <c r="E6977">
        <v>4.1537735849056602E-2</v>
      </c>
      <c r="F6977">
        <v>3.9669810999999999E-2</v>
      </c>
      <c r="G6977">
        <v>3.3610062893081757E-2</v>
      </c>
    </row>
    <row r="6978" spans="1:7" x14ac:dyDescent="0.25">
      <c r="A6978">
        <v>6969</v>
      </c>
      <c r="B6978" s="21">
        <f t="shared" si="108"/>
        <v>7.956289308176101E-2</v>
      </c>
      <c r="C6978">
        <v>1.3772160000000001E-4</v>
      </c>
      <c r="E6978">
        <v>7.956289308176101E-2</v>
      </c>
      <c r="F6978">
        <v>7.3509433999999998E-2</v>
      </c>
      <c r="G6978">
        <v>6.6704402515723266E-2</v>
      </c>
    </row>
    <row r="6979" spans="1:7" x14ac:dyDescent="0.25">
      <c r="A6979">
        <v>6970</v>
      </c>
      <c r="B6979" s="21">
        <f t="shared" si="108"/>
        <v>0.10064779874213836</v>
      </c>
      <c r="C6979">
        <v>1.4211789999999999E-4</v>
      </c>
      <c r="E6979">
        <v>0.10064779874213836</v>
      </c>
      <c r="F6979">
        <v>9.2084905999999994E-2</v>
      </c>
      <c r="G6979">
        <v>8.4279874213836481E-2</v>
      </c>
    </row>
    <row r="6980" spans="1:7" x14ac:dyDescent="0.25">
      <c r="A6980">
        <v>6971</v>
      </c>
      <c r="B6980" s="21">
        <f t="shared" si="108"/>
        <v>7.7984276729559751E-2</v>
      </c>
      <c r="C6980">
        <v>1.4510759999999999E-4</v>
      </c>
      <c r="E6980">
        <v>7.7984276729559751E-2</v>
      </c>
      <c r="F6980">
        <v>7.4820755000000003E-2</v>
      </c>
      <c r="G6980">
        <v>6.3389937106918245E-2</v>
      </c>
    </row>
    <row r="6981" spans="1:7" x14ac:dyDescent="0.25">
      <c r="A6981">
        <v>6972</v>
      </c>
      <c r="B6981" s="21">
        <f t="shared" si="108"/>
        <v>8.1455974842767287E-2</v>
      </c>
      <c r="C6981">
        <v>1.4210439999999999E-4</v>
      </c>
      <c r="E6981">
        <v>8.1455974842767287E-2</v>
      </c>
      <c r="F6981">
        <v>7.8009434000000002E-2</v>
      </c>
      <c r="G6981">
        <v>6.6823899371069181E-2</v>
      </c>
    </row>
    <row r="6982" spans="1:7" x14ac:dyDescent="0.25">
      <c r="A6982">
        <v>6973</v>
      </c>
      <c r="B6982" s="21">
        <f t="shared" ref="B6982:B7045" si="109">IF(rodzaj=$E$6,E6982,IF(rodzaj=$F$6,F6982,G6982))</f>
        <v>7.2226415094339622E-2</v>
      </c>
      <c r="C6982">
        <v>1.357768E-4</v>
      </c>
      <c r="E6982">
        <v>7.2226415094339622E-2</v>
      </c>
      <c r="F6982">
        <v>6.9669810999999998E-2</v>
      </c>
      <c r="G6982">
        <v>5.7996855345911952E-2</v>
      </c>
    </row>
    <row r="6983" spans="1:7" x14ac:dyDescent="0.25">
      <c r="A6983">
        <v>6974</v>
      </c>
      <c r="B6983" s="21">
        <f t="shared" si="109"/>
        <v>5.9742138364779873E-2</v>
      </c>
      <c r="C6983">
        <v>1.2612640000000001E-4</v>
      </c>
      <c r="E6983">
        <v>5.9742138364779873E-2</v>
      </c>
      <c r="F6983">
        <v>5.7919811000000002E-2</v>
      </c>
      <c r="G6983">
        <v>4.5893081761006288E-2</v>
      </c>
    </row>
    <row r="6984" spans="1:7" x14ac:dyDescent="0.25">
      <c r="A6984">
        <v>6975</v>
      </c>
      <c r="B6984" s="21">
        <f t="shared" si="109"/>
        <v>5.1232704402515719E-2</v>
      </c>
      <c r="C6984">
        <v>1.2211200000000001E-4</v>
      </c>
      <c r="E6984">
        <v>5.1232704402515719E-2</v>
      </c>
      <c r="F6984">
        <v>4.9305030999999999E-2</v>
      </c>
      <c r="G6984">
        <v>3.8198113207547173E-2</v>
      </c>
    </row>
    <row r="6985" spans="1:7" x14ac:dyDescent="0.25">
      <c r="A6985">
        <v>6976</v>
      </c>
      <c r="B6985" s="21">
        <f t="shared" si="109"/>
        <v>1.9605974842767295E-2</v>
      </c>
      <c r="C6985">
        <v>1.263526E-4</v>
      </c>
      <c r="E6985">
        <v>1.9605974842767295E-2</v>
      </c>
      <c r="F6985">
        <v>1.9347484000000002E-2</v>
      </c>
      <c r="G6985">
        <v>1.1275786163522013E-2</v>
      </c>
    </row>
    <row r="6986" spans="1:7" x14ac:dyDescent="0.25">
      <c r="A6986">
        <v>6977</v>
      </c>
      <c r="B6986" s="21">
        <f t="shared" si="109"/>
        <v>0</v>
      </c>
      <c r="C6986">
        <v>1.439992E-4</v>
      </c>
      <c r="E6986">
        <v>0</v>
      </c>
      <c r="F6986">
        <v>0</v>
      </c>
      <c r="G6986">
        <v>0</v>
      </c>
    </row>
    <row r="6987" spans="1:7" x14ac:dyDescent="0.25">
      <c r="A6987">
        <v>6978</v>
      </c>
      <c r="B6987" s="21">
        <f t="shared" si="109"/>
        <v>0</v>
      </c>
      <c r="C6987">
        <v>1.643568E-4</v>
      </c>
      <c r="E6987">
        <v>0</v>
      </c>
      <c r="F6987">
        <v>0</v>
      </c>
      <c r="G6987">
        <v>0</v>
      </c>
    </row>
    <row r="6988" spans="1:7" x14ac:dyDescent="0.25">
      <c r="A6988">
        <v>6979</v>
      </c>
      <c r="B6988" s="21">
        <f t="shared" si="109"/>
        <v>0</v>
      </c>
      <c r="C6988">
        <v>1.7134769999999999E-4</v>
      </c>
      <c r="E6988">
        <v>0</v>
      </c>
      <c r="F6988">
        <v>0</v>
      </c>
      <c r="G6988">
        <v>0</v>
      </c>
    </row>
    <row r="6989" spans="1:7" x14ac:dyDescent="0.25">
      <c r="A6989">
        <v>6980</v>
      </c>
      <c r="B6989" s="21">
        <f t="shared" si="109"/>
        <v>0</v>
      </c>
      <c r="C6989">
        <v>1.6262649999999998E-4</v>
      </c>
      <c r="E6989">
        <v>0</v>
      </c>
      <c r="F6989">
        <v>0</v>
      </c>
      <c r="G6989">
        <v>0</v>
      </c>
    </row>
    <row r="6990" spans="1:7" x14ac:dyDescent="0.25">
      <c r="A6990">
        <v>6981</v>
      </c>
      <c r="B6990" s="21">
        <f t="shared" si="109"/>
        <v>0</v>
      </c>
      <c r="C6990">
        <v>1.422284E-4</v>
      </c>
      <c r="E6990">
        <v>0</v>
      </c>
      <c r="F6990">
        <v>0</v>
      </c>
      <c r="G6990">
        <v>0</v>
      </c>
    </row>
    <row r="6991" spans="1:7" x14ac:dyDescent="0.25">
      <c r="A6991">
        <v>6982</v>
      </c>
      <c r="B6991" s="21">
        <f t="shared" si="109"/>
        <v>0</v>
      </c>
      <c r="C6991">
        <v>1.1508160000000001E-4</v>
      </c>
      <c r="E6991">
        <v>0</v>
      </c>
      <c r="F6991">
        <v>0</v>
      </c>
      <c r="G6991">
        <v>0</v>
      </c>
    </row>
    <row r="6992" spans="1:7" x14ac:dyDescent="0.25">
      <c r="A6992">
        <v>6983</v>
      </c>
      <c r="B6992" s="21">
        <f t="shared" si="109"/>
        <v>0</v>
      </c>
      <c r="C6992">
        <v>8.9131499999999992E-5</v>
      </c>
      <c r="E6992">
        <v>0</v>
      </c>
      <c r="F6992">
        <v>0</v>
      </c>
      <c r="G6992">
        <v>0</v>
      </c>
    </row>
    <row r="6993" spans="1:7" x14ac:dyDescent="0.25">
      <c r="A6993">
        <v>6984</v>
      </c>
      <c r="B6993" s="21">
        <f t="shared" si="109"/>
        <v>0</v>
      </c>
      <c r="C6993">
        <v>6.9864399999999995E-5</v>
      </c>
      <c r="E6993">
        <v>0</v>
      </c>
      <c r="F6993">
        <v>0</v>
      </c>
      <c r="G6993">
        <v>0</v>
      </c>
    </row>
    <row r="6994" spans="1:7" x14ac:dyDescent="0.25">
      <c r="A6994">
        <v>6985</v>
      </c>
      <c r="B6994" s="21">
        <f t="shared" si="109"/>
        <v>0</v>
      </c>
      <c r="C6994">
        <v>6.28239E-5</v>
      </c>
      <c r="E6994">
        <v>0</v>
      </c>
      <c r="F6994">
        <v>0</v>
      </c>
      <c r="G6994">
        <v>0</v>
      </c>
    </row>
    <row r="6995" spans="1:7" x14ac:dyDescent="0.25">
      <c r="A6995">
        <v>6986</v>
      </c>
      <c r="B6995" s="21">
        <f t="shared" si="109"/>
        <v>0</v>
      </c>
      <c r="C6995">
        <v>5.9264200000000001E-5</v>
      </c>
      <c r="E6995">
        <v>0</v>
      </c>
      <c r="F6995">
        <v>0</v>
      </c>
      <c r="G6995">
        <v>0</v>
      </c>
    </row>
    <row r="6996" spans="1:7" x14ac:dyDescent="0.25">
      <c r="A6996">
        <v>6987</v>
      </c>
      <c r="B6996" s="21">
        <f t="shared" si="109"/>
        <v>0</v>
      </c>
      <c r="C6996">
        <v>6.0728399999999999E-5</v>
      </c>
      <c r="E6996">
        <v>0</v>
      </c>
      <c r="F6996">
        <v>0</v>
      </c>
      <c r="G6996">
        <v>0</v>
      </c>
    </row>
    <row r="6997" spans="1:7" x14ac:dyDescent="0.25">
      <c r="A6997">
        <v>6988</v>
      </c>
      <c r="B6997" s="21">
        <f t="shared" si="109"/>
        <v>0</v>
      </c>
      <c r="C6997">
        <v>6.9227999999999995E-5</v>
      </c>
      <c r="E6997">
        <v>0</v>
      </c>
      <c r="F6997">
        <v>0</v>
      </c>
      <c r="G6997">
        <v>0</v>
      </c>
    </row>
    <row r="6998" spans="1:7" x14ac:dyDescent="0.25">
      <c r="A6998">
        <v>6989</v>
      </c>
      <c r="B6998" s="21">
        <f t="shared" si="109"/>
        <v>0</v>
      </c>
      <c r="C6998">
        <v>8.8208799999999995E-5</v>
      </c>
      <c r="E6998">
        <v>0</v>
      </c>
      <c r="F6998">
        <v>0</v>
      </c>
      <c r="G6998">
        <v>0</v>
      </c>
    </row>
    <row r="6999" spans="1:7" x14ac:dyDescent="0.25">
      <c r="A6999">
        <v>6990</v>
      </c>
      <c r="B6999" s="21">
        <f t="shared" si="109"/>
        <v>0</v>
      </c>
      <c r="C6999">
        <v>1.1495259999999999E-4</v>
      </c>
      <c r="E6999">
        <v>0</v>
      </c>
      <c r="F6999">
        <v>0</v>
      </c>
      <c r="G6999">
        <v>0</v>
      </c>
    </row>
    <row r="7000" spans="1:7" x14ac:dyDescent="0.25">
      <c r="A7000">
        <v>6991</v>
      </c>
      <c r="B7000" s="21">
        <f t="shared" si="109"/>
        <v>0</v>
      </c>
      <c r="C7000">
        <v>1.3162929999999999E-4</v>
      </c>
      <c r="E7000">
        <v>0</v>
      </c>
      <c r="F7000">
        <v>0</v>
      </c>
      <c r="G7000">
        <v>0</v>
      </c>
    </row>
    <row r="7001" spans="1:7" x14ac:dyDescent="0.25">
      <c r="A7001">
        <v>6992</v>
      </c>
      <c r="B7001" s="21">
        <f t="shared" si="109"/>
        <v>4.9619496855345911E-2</v>
      </c>
      <c r="C7001">
        <v>1.3264320000000001E-4</v>
      </c>
      <c r="E7001">
        <v>4.9619496855345911E-2</v>
      </c>
      <c r="F7001">
        <v>4.6588049999999999E-2</v>
      </c>
      <c r="G7001">
        <v>4.6031446540880504E-2</v>
      </c>
    </row>
    <row r="7002" spans="1:7" x14ac:dyDescent="0.25">
      <c r="A7002">
        <v>6993</v>
      </c>
      <c r="B7002" s="21">
        <f t="shared" si="109"/>
        <v>0.14343396226415095</v>
      </c>
      <c r="C7002">
        <v>1.3530540000000001E-4</v>
      </c>
      <c r="E7002">
        <v>0.14343396226415095</v>
      </c>
      <c r="F7002">
        <v>0.11616195</v>
      </c>
      <c r="G7002">
        <v>0.15502830188679245</v>
      </c>
    </row>
    <row r="7003" spans="1:7" x14ac:dyDescent="0.25">
      <c r="A7003">
        <v>6994</v>
      </c>
      <c r="B7003" s="21">
        <f t="shared" si="109"/>
        <v>0.14383018867924527</v>
      </c>
      <c r="C7003">
        <v>1.3148009999999999E-4</v>
      </c>
      <c r="E7003">
        <v>0.14383018867924527</v>
      </c>
      <c r="F7003">
        <v>0.122371069</v>
      </c>
      <c r="G7003">
        <v>0.12922955974842767</v>
      </c>
    </row>
    <row r="7004" spans="1:7" x14ac:dyDescent="0.25">
      <c r="A7004">
        <v>6995</v>
      </c>
      <c r="B7004" s="21">
        <f t="shared" si="109"/>
        <v>0.14173270440251573</v>
      </c>
      <c r="C7004">
        <v>1.2537569999999999E-4</v>
      </c>
      <c r="E7004">
        <v>0.14173270440251573</v>
      </c>
      <c r="F7004">
        <v>0.125042453</v>
      </c>
      <c r="G7004">
        <v>0.12327672955974842</v>
      </c>
    </row>
    <row r="7005" spans="1:7" x14ac:dyDescent="0.25">
      <c r="A7005">
        <v>6996</v>
      </c>
      <c r="B7005" s="21">
        <f t="shared" si="109"/>
        <v>0.41286163522012581</v>
      </c>
      <c r="C7005">
        <v>1.2080540000000001E-4</v>
      </c>
      <c r="E7005">
        <v>0.41286163522012581</v>
      </c>
      <c r="F7005">
        <v>0.25037735799999999</v>
      </c>
      <c r="G7005">
        <v>0.43314465408805036</v>
      </c>
    </row>
    <row r="7006" spans="1:7" x14ac:dyDescent="0.25">
      <c r="A7006">
        <v>6997</v>
      </c>
      <c r="B7006" s="21">
        <f t="shared" si="109"/>
        <v>0.5794654088050315</v>
      </c>
      <c r="C7006">
        <v>1.209843E-4</v>
      </c>
      <c r="E7006">
        <v>0.5794654088050315</v>
      </c>
      <c r="F7006">
        <v>0.28960691799999999</v>
      </c>
      <c r="G7006">
        <v>0.66314465408805034</v>
      </c>
    </row>
    <row r="7007" spans="1:7" x14ac:dyDescent="0.25">
      <c r="A7007">
        <v>6998</v>
      </c>
      <c r="B7007" s="21">
        <f t="shared" si="109"/>
        <v>0.424811320754717</v>
      </c>
      <c r="C7007">
        <v>1.2156269999999999E-4</v>
      </c>
      <c r="E7007">
        <v>0.424811320754717</v>
      </c>
      <c r="F7007">
        <v>0.22830188700000001</v>
      </c>
      <c r="G7007">
        <v>0.52767295597484276</v>
      </c>
    </row>
    <row r="7008" spans="1:7" x14ac:dyDescent="0.25">
      <c r="A7008">
        <v>6999</v>
      </c>
      <c r="B7008" s="21">
        <f t="shared" si="109"/>
        <v>0.28784276729559749</v>
      </c>
      <c r="C7008">
        <v>1.2476960000000001E-4</v>
      </c>
      <c r="E7008">
        <v>0.28784276729559749</v>
      </c>
      <c r="F7008">
        <v>0.193584906</v>
      </c>
      <c r="G7008">
        <v>0.42893081761006291</v>
      </c>
    </row>
    <row r="7009" spans="1:7" x14ac:dyDescent="0.25">
      <c r="A7009">
        <v>7000</v>
      </c>
      <c r="B7009" s="21">
        <f t="shared" si="109"/>
        <v>9.7405660377358497E-2</v>
      </c>
      <c r="C7009">
        <v>1.3609819999999998E-4</v>
      </c>
      <c r="E7009">
        <v>9.7405660377358497E-2</v>
      </c>
      <c r="F7009">
        <v>8.7779873999999994E-2</v>
      </c>
      <c r="G7009">
        <v>0.18436792452830186</v>
      </c>
    </row>
    <row r="7010" spans="1:7" x14ac:dyDescent="0.25">
      <c r="A7010">
        <v>7001</v>
      </c>
      <c r="B7010" s="21">
        <f t="shared" si="109"/>
        <v>0</v>
      </c>
      <c r="C7010">
        <v>1.555223E-4</v>
      </c>
      <c r="E7010">
        <v>0</v>
      </c>
      <c r="F7010">
        <v>0</v>
      </c>
      <c r="G7010">
        <v>0</v>
      </c>
    </row>
    <row r="7011" spans="1:7" x14ac:dyDescent="0.25">
      <c r="A7011">
        <v>7002</v>
      </c>
      <c r="B7011" s="21">
        <f t="shared" si="109"/>
        <v>0</v>
      </c>
      <c r="C7011">
        <v>1.7940490000000001E-4</v>
      </c>
      <c r="E7011">
        <v>0</v>
      </c>
      <c r="F7011">
        <v>0</v>
      </c>
      <c r="G7011">
        <v>0</v>
      </c>
    </row>
    <row r="7012" spans="1:7" x14ac:dyDescent="0.25">
      <c r="A7012">
        <v>7003</v>
      </c>
      <c r="B7012" s="21">
        <f t="shared" si="109"/>
        <v>0</v>
      </c>
      <c r="C7012">
        <v>1.825095E-4</v>
      </c>
      <c r="E7012">
        <v>0</v>
      </c>
      <c r="F7012">
        <v>0</v>
      </c>
      <c r="G7012">
        <v>0</v>
      </c>
    </row>
    <row r="7013" spans="1:7" x14ac:dyDescent="0.25">
      <c r="A7013">
        <v>7004</v>
      </c>
      <c r="B7013" s="21">
        <f t="shared" si="109"/>
        <v>0</v>
      </c>
      <c r="C7013">
        <v>1.6815250000000001E-4</v>
      </c>
      <c r="E7013">
        <v>0</v>
      </c>
      <c r="F7013">
        <v>0</v>
      </c>
      <c r="G7013">
        <v>0</v>
      </c>
    </row>
    <row r="7014" spans="1:7" x14ac:dyDescent="0.25">
      <c r="A7014">
        <v>7005</v>
      </c>
      <c r="B7014" s="21">
        <f t="shared" si="109"/>
        <v>0</v>
      </c>
      <c r="C7014">
        <v>1.4777599999999999E-4</v>
      </c>
      <c r="E7014">
        <v>0</v>
      </c>
      <c r="F7014">
        <v>0</v>
      </c>
      <c r="G7014">
        <v>0</v>
      </c>
    </row>
    <row r="7015" spans="1:7" x14ac:dyDescent="0.25">
      <c r="A7015">
        <v>7006</v>
      </c>
      <c r="B7015" s="21">
        <f t="shared" si="109"/>
        <v>0</v>
      </c>
      <c r="C7015">
        <v>1.1807540000000001E-4</v>
      </c>
      <c r="E7015">
        <v>0</v>
      </c>
      <c r="F7015">
        <v>0</v>
      </c>
      <c r="G7015">
        <v>0</v>
      </c>
    </row>
    <row r="7016" spans="1:7" x14ac:dyDescent="0.25">
      <c r="A7016">
        <v>7007</v>
      </c>
      <c r="B7016" s="21">
        <f t="shared" si="109"/>
        <v>0</v>
      </c>
      <c r="C7016">
        <v>9.5320800000000004E-5</v>
      </c>
      <c r="E7016">
        <v>0</v>
      </c>
      <c r="F7016">
        <v>0</v>
      </c>
      <c r="G7016">
        <v>0</v>
      </c>
    </row>
    <row r="7017" spans="1:7" x14ac:dyDescent="0.25">
      <c r="A7017">
        <v>7008</v>
      </c>
      <c r="B7017" s="21">
        <f t="shared" si="109"/>
        <v>0</v>
      </c>
      <c r="C7017">
        <v>7.26329E-5</v>
      </c>
      <c r="E7017">
        <v>0</v>
      </c>
      <c r="F7017">
        <v>0</v>
      </c>
      <c r="G7017">
        <v>0</v>
      </c>
    </row>
    <row r="7018" spans="1:7" x14ac:dyDescent="0.25">
      <c r="A7018">
        <v>7009</v>
      </c>
      <c r="B7018" s="21">
        <f t="shared" si="109"/>
        <v>0</v>
      </c>
      <c r="C7018">
        <v>6.2690300000000005E-5</v>
      </c>
      <c r="E7018">
        <v>0</v>
      </c>
      <c r="F7018">
        <v>0</v>
      </c>
      <c r="G7018">
        <v>0</v>
      </c>
    </row>
    <row r="7019" spans="1:7" x14ac:dyDescent="0.25">
      <c r="A7019">
        <v>7010</v>
      </c>
      <c r="B7019" s="21">
        <f t="shared" si="109"/>
        <v>0</v>
      </c>
      <c r="C7019">
        <v>5.9802000000000001E-5</v>
      </c>
      <c r="E7019">
        <v>0</v>
      </c>
      <c r="F7019">
        <v>0</v>
      </c>
      <c r="G7019">
        <v>0</v>
      </c>
    </row>
    <row r="7020" spans="1:7" x14ac:dyDescent="0.25">
      <c r="A7020">
        <v>7011</v>
      </c>
      <c r="B7020" s="21">
        <f t="shared" si="109"/>
        <v>0</v>
      </c>
      <c r="C7020">
        <v>6.1031799999999994E-5</v>
      </c>
      <c r="E7020">
        <v>0</v>
      </c>
      <c r="F7020">
        <v>0</v>
      </c>
      <c r="G7020">
        <v>0</v>
      </c>
    </row>
    <row r="7021" spans="1:7" x14ac:dyDescent="0.25">
      <c r="A7021">
        <v>7012</v>
      </c>
      <c r="B7021" s="21">
        <f t="shared" si="109"/>
        <v>0</v>
      </c>
      <c r="C7021">
        <v>6.9648499999999989E-5</v>
      </c>
      <c r="E7021">
        <v>0</v>
      </c>
      <c r="F7021">
        <v>0</v>
      </c>
      <c r="G7021">
        <v>0</v>
      </c>
    </row>
    <row r="7022" spans="1:7" x14ac:dyDescent="0.25">
      <c r="A7022">
        <v>7013</v>
      </c>
      <c r="B7022" s="21">
        <f t="shared" si="109"/>
        <v>0</v>
      </c>
      <c r="C7022">
        <v>8.7480999999999998E-5</v>
      </c>
      <c r="E7022">
        <v>0</v>
      </c>
      <c r="F7022">
        <v>0</v>
      </c>
      <c r="G7022">
        <v>0</v>
      </c>
    </row>
    <row r="7023" spans="1:7" x14ac:dyDescent="0.25">
      <c r="A7023">
        <v>7014</v>
      </c>
      <c r="B7023" s="21">
        <f t="shared" si="109"/>
        <v>0</v>
      </c>
      <c r="C7023">
        <v>1.165581E-4</v>
      </c>
      <c r="E7023">
        <v>0</v>
      </c>
      <c r="F7023">
        <v>0</v>
      </c>
      <c r="G7023">
        <v>0</v>
      </c>
    </row>
    <row r="7024" spans="1:7" x14ac:dyDescent="0.25">
      <c r="A7024">
        <v>7015</v>
      </c>
      <c r="B7024" s="21">
        <f t="shared" si="109"/>
        <v>8.7305031446540879E-4</v>
      </c>
      <c r="C7024">
        <v>1.3508570000000001E-4</v>
      </c>
      <c r="E7024">
        <v>8.7305031446540879E-4</v>
      </c>
      <c r="F7024">
        <v>1.447327E-3</v>
      </c>
      <c r="G7024">
        <v>8.5078616352201252E-4</v>
      </c>
    </row>
    <row r="7025" spans="1:7" x14ac:dyDescent="0.25">
      <c r="A7025">
        <v>7016</v>
      </c>
      <c r="B7025" s="21">
        <f t="shared" si="109"/>
        <v>0.1269559748427673</v>
      </c>
      <c r="C7025">
        <v>1.297464E-4</v>
      </c>
      <c r="E7025">
        <v>0.1269559748427673</v>
      </c>
      <c r="F7025">
        <v>0.106262579</v>
      </c>
      <c r="G7025">
        <v>0.2099937106918239</v>
      </c>
    </row>
    <row r="7026" spans="1:7" x14ac:dyDescent="0.25">
      <c r="A7026">
        <v>7017</v>
      </c>
      <c r="B7026" s="21">
        <f t="shared" si="109"/>
        <v>0.34830188679245278</v>
      </c>
      <c r="C7026">
        <v>1.320851E-4</v>
      </c>
      <c r="E7026">
        <v>0.34830188679245278</v>
      </c>
      <c r="F7026">
        <v>0.21522012600000001</v>
      </c>
      <c r="G7026">
        <v>0.49169811320754714</v>
      </c>
    </row>
    <row r="7027" spans="1:7" x14ac:dyDescent="0.25">
      <c r="A7027">
        <v>7018</v>
      </c>
      <c r="B7027" s="21">
        <f t="shared" si="109"/>
        <v>0.54371069182389942</v>
      </c>
      <c r="C7027">
        <v>1.235885E-4</v>
      </c>
      <c r="E7027">
        <v>0.54371069182389942</v>
      </c>
      <c r="F7027">
        <v>0.25644654099999997</v>
      </c>
      <c r="G7027">
        <v>0.66830188679245273</v>
      </c>
    </row>
    <row r="7028" spans="1:7" x14ac:dyDescent="0.25">
      <c r="A7028">
        <v>7019</v>
      </c>
      <c r="B7028" s="21">
        <f t="shared" si="109"/>
        <v>0.59776729559748432</v>
      </c>
      <c r="C7028">
        <v>1.2405169999999999E-4</v>
      </c>
      <c r="E7028">
        <v>0.59776729559748432</v>
      </c>
      <c r="F7028">
        <v>0.29707547200000001</v>
      </c>
      <c r="G7028">
        <v>0.674182389937107</v>
      </c>
    </row>
    <row r="7029" spans="1:7" x14ac:dyDescent="0.25">
      <c r="A7029">
        <v>7020</v>
      </c>
      <c r="B7029" s="21">
        <f t="shared" si="109"/>
        <v>0.56911949685534591</v>
      </c>
      <c r="C7029">
        <v>1.171581E-4</v>
      </c>
      <c r="E7029">
        <v>0.56911949685534591</v>
      </c>
      <c r="F7029">
        <v>0.29481132100000002</v>
      </c>
      <c r="G7029">
        <v>0.62603773584905664</v>
      </c>
    </row>
    <row r="7030" spans="1:7" x14ac:dyDescent="0.25">
      <c r="A7030">
        <v>7021</v>
      </c>
      <c r="B7030" s="21">
        <f t="shared" si="109"/>
        <v>0.52981132075471693</v>
      </c>
      <c r="C7030">
        <v>1.202001E-4</v>
      </c>
      <c r="E7030">
        <v>0.52981132075471693</v>
      </c>
      <c r="F7030">
        <v>0.27155660399999998</v>
      </c>
      <c r="G7030">
        <v>0.60443396226415091</v>
      </c>
    </row>
    <row r="7031" spans="1:7" x14ac:dyDescent="0.25">
      <c r="A7031">
        <v>7022</v>
      </c>
      <c r="B7031" s="21">
        <f t="shared" si="109"/>
        <v>0.45257861635220126</v>
      </c>
      <c r="C7031">
        <v>1.200364E-4</v>
      </c>
      <c r="E7031">
        <v>0.45257861635220126</v>
      </c>
      <c r="F7031">
        <v>0.24028301899999999</v>
      </c>
      <c r="G7031">
        <v>0.57320754716981126</v>
      </c>
    </row>
    <row r="7032" spans="1:7" x14ac:dyDescent="0.25">
      <c r="A7032">
        <v>7023</v>
      </c>
      <c r="B7032" s="21">
        <f t="shared" si="109"/>
        <v>0.23187106918238995</v>
      </c>
      <c r="C7032">
        <v>1.2441270000000001E-4</v>
      </c>
      <c r="E7032">
        <v>0.23187106918238995</v>
      </c>
      <c r="F7032">
        <v>0.163679245</v>
      </c>
      <c r="G7032">
        <v>0.32899371069182393</v>
      </c>
    </row>
    <row r="7033" spans="1:7" x14ac:dyDescent="0.25">
      <c r="A7033">
        <v>7024</v>
      </c>
      <c r="B7033" s="21">
        <f t="shared" si="109"/>
        <v>8.3474842767295596E-2</v>
      </c>
      <c r="C7033">
        <v>1.3663360000000001E-4</v>
      </c>
      <c r="E7033">
        <v>8.3474842767295596E-2</v>
      </c>
      <c r="F7033">
        <v>7.5374213999999995E-2</v>
      </c>
      <c r="G7033">
        <v>0.15303459119496854</v>
      </c>
    </row>
    <row r="7034" spans="1:7" x14ac:dyDescent="0.25">
      <c r="A7034">
        <v>7025</v>
      </c>
      <c r="B7034" s="21">
        <f t="shared" si="109"/>
        <v>0</v>
      </c>
      <c r="C7034">
        <v>1.5772560000000001E-4</v>
      </c>
      <c r="E7034">
        <v>0</v>
      </c>
      <c r="F7034">
        <v>0</v>
      </c>
      <c r="G7034">
        <v>0</v>
      </c>
    </row>
    <row r="7035" spans="1:7" x14ac:dyDescent="0.25">
      <c r="A7035">
        <v>7026</v>
      </c>
      <c r="B7035" s="21">
        <f t="shared" si="109"/>
        <v>0</v>
      </c>
      <c r="C7035">
        <v>1.779959E-4</v>
      </c>
      <c r="E7035">
        <v>0</v>
      </c>
      <c r="F7035">
        <v>0</v>
      </c>
      <c r="G7035">
        <v>0</v>
      </c>
    </row>
    <row r="7036" spans="1:7" x14ac:dyDescent="0.25">
      <c r="A7036">
        <v>7027</v>
      </c>
      <c r="B7036" s="21">
        <f t="shared" si="109"/>
        <v>0</v>
      </c>
      <c r="C7036">
        <v>1.831828E-4</v>
      </c>
      <c r="E7036">
        <v>0</v>
      </c>
      <c r="F7036">
        <v>0</v>
      </c>
      <c r="G7036">
        <v>0</v>
      </c>
    </row>
    <row r="7037" spans="1:7" x14ac:dyDescent="0.25">
      <c r="A7037">
        <v>7028</v>
      </c>
      <c r="B7037" s="21">
        <f t="shared" si="109"/>
        <v>0</v>
      </c>
      <c r="C7037">
        <v>1.696933E-4</v>
      </c>
      <c r="E7037">
        <v>0</v>
      </c>
      <c r="F7037">
        <v>0</v>
      </c>
      <c r="G7037">
        <v>0</v>
      </c>
    </row>
    <row r="7038" spans="1:7" x14ac:dyDescent="0.25">
      <c r="A7038">
        <v>7029</v>
      </c>
      <c r="B7038" s="21">
        <f t="shared" si="109"/>
        <v>0</v>
      </c>
      <c r="C7038">
        <v>1.4643100000000001E-4</v>
      </c>
      <c r="E7038">
        <v>0</v>
      </c>
      <c r="F7038">
        <v>0</v>
      </c>
      <c r="G7038">
        <v>0</v>
      </c>
    </row>
    <row r="7039" spans="1:7" x14ac:dyDescent="0.25">
      <c r="A7039">
        <v>7030</v>
      </c>
      <c r="B7039" s="21">
        <f t="shared" si="109"/>
        <v>0</v>
      </c>
      <c r="C7039">
        <v>1.1858029999999999E-4</v>
      </c>
      <c r="E7039">
        <v>0</v>
      </c>
      <c r="F7039">
        <v>0</v>
      </c>
      <c r="G7039">
        <v>0</v>
      </c>
    </row>
    <row r="7040" spans="1:7" x14ac:dyDescent="0.25">
      <c r="A7040">
        <v>7031</v>
      </c>
      <c r="B7040" s="21">
        <f t="shared" si="109"/>
        <v>0</v>
      </c>
      <c r="C7040">
        <v>9.1994800000000002E-5</v>
      </c>
      <c r="E7040">
        <v>0</v>
      </c>
      <c r="F7040">
        <v>0</v>
      </c>
      <c r="G7040">
        <v>0</v>
      </c>
    </row>
    <row r="7041" spans="1:7" x14ac:dyDescent="0.25">
      <c r="A7041">
        <v>7032</v>
      </c>
      <c r="B7041" s="21">
        <f t="shared" si="109"/>
        <v>0</v>
      </c>
      <c r="C7041">
        <v>8.1378399999999993E-5</v>
      </c>
      <c r="E7041">
        <v>0</v>
      </c>
      <c r="F7041">
        <v>0</v>
      </c>
      <c r="G7041">
        <v>0</v>
      </c>
    </row>
    <row r="7042" spans="1:7" x14ac:dyDescent="0.25">
      <c r="A7042">
        <v>7033</v>
      </c>
      <c r="B7042" s="21">
        <f t="shared" si="109"/>
        <v>0</v>
      </c>
      <c r="C7042">
        <v>6.2856999999999998E-5</v>
      </c>
      <c r="E7042">
        <v>0</v>
      </c>
      <c r="F7042">
        <v>0</v>
      </c>
      <c r="G7042">
        <v>0</v>
      </c>
    </row>
    <row r="7043" spans="1:7" x14ac:dyDescent="0.25">
      <c r="A7043">
        <v>7034</v>
      </c>
      <c r="B7043" s="21">
        <f t="shared" si="109"/>
        <v>0</v>
      </c>
      <c r="C7043">
        <v>6.0267599999999999E-5</v>
      </c>
      <c r="E7043">
        <v>0</v>
      </c>
      <c r="F7043">
        <v>0</v>
      </c>
      <c r="G7043">
        <v>0</v>
      </c>
    </row>
    <row r="7044" spans="1:7" x14ac:dyDescent="0.25">
      <c r="A7044">
        <v>7035</v>
      </c>
      <c r="B7044" s="21">
        <f t="shared" si="109"/>
        <v>0</v>
      </c>
      <c r="C7044">
        <v>6.0479699999999996E-5</v>
      </c>
      <c r="E7044">
        <v>0</v>
      </c>
      <c r="F7044">
        <v>0</v>
      </c>
      <c r="G7044">
        <v>0</v>
      </c>
    </row>
    <row r="7045" spans="1:7" x14ac:dyDescent="0.25">
      <c r="A7045">
        <v>7036</v>
      </c>
      <c r="B7045" s="21">
        <f t="shared" si="109"/>
        <v>0</v>
      </c>
      <c r="C7045">
        <v>6.8839999999999998E-5</v>
      </c>
      <c r="E7045">
        <v>0</v>
      </c>
      <c r="F7045">
        <v>0</v>
      </c>
      <c r="G7045">
        <v>0</v>
      </c>
    </row>
    <row r="7046" spans="1:7" x14ac:dyDescent="0.25">
      <c r="A7046">
        <v>7037</v>
      </c>
      <c r="B7046" s="21">
        <f t="shared" ref="B7046:B7109" si="110">IF(rodzaj=$E$6,E7046,IF(rodzaj=$F$6,F7046,G7046))</f>
        <v>0</v>
      </c>
      <c r="C7046">
        <v>8.7768999999999993E-5</v>
      </c>
      <c r="E7046">
        <v>0</v>
      </c>
      <c r="F7046">
        <v>0</v>
      </c>
      <c r="G7046">
        <v>0</v>
      </c>
    </row>
    <row r="7047" spans="1:7" x14ac:dyDescent="0.25">
      <c r="A7047">
        <v>7038</v>
      </c>
      <c r="B7047" s="21">
        <f t="shared" si="110"/>
        <v>0</v>
      </c>
      <c r="C7047">
        <v>1.165934E-4</v>
      </c>
      <c r="E7047">
        <v>0</v>
      </c>
      <c r="F7047">
        <v>0</v>
      </c>
      <c r="G7047">
        <v>0</v>
      </c>
    </row>
    <row r="7048" spans="1:7" x14ac:dyDescent="0.25">
      <c r="A7048">
        <v>7039</v>
      </c>
      <c r="B7048" s="21">
        <f t="shared" si="110"/>
        <v>0</v>
      </c>
      <c r="C7048">
        <v>1.347396E-4</v>
      </c>
      <c r="E7048">
        <v>0</v>
      </c>
      <c r="F7048">
        <v>7.1397799999999999E-4</v>
      </c>
      <c r="G7048">
        <v>0</v>
      </c>
    </row>
    <row r="7049" spans="1:7" x14ac:dyDescent="0.25">
      <c r="A7049">
        <v>7040</v>
      </c>
      <c r="B7049" s="21">
        <f t="shared" si="110"/>
        <v>0.1335062893081761</v>
      </c>
      <c r="C7049">
        <v>1.3034510000000001E-4</v>
      </c>
      <c r="E7049">
        <v>0.1335062893081761</v>
      </c>
      <c r="F7049">
        <v>0.110386792</v>
      </c>
      <c r="G7049">
        <v>0.2275943396226415</v>
      </c>
    </row>
    <row r="7050" spans="1:7" x14ac:dyDescent="0.25">
      <c r="A7050">
        <v>7041</v>
      </c>
      <c r="B7050" s="21">
        <f t="shared" si="110"/>
        <v>0.34924528301886787</v>
      </c>
      <c r="C7050">
        <v>1.2950179999999999E-4</v>
      </c>
      <c r="E7050">
        <v>0.34924528301886787</v>
      </c>
      <c r="F7050">
        <v>0.21432389900000001</v>
      </c>
      <c r="G7050">
        <v>0.49547169811320751</v>
      </c>
    </row>
    <row r="7051" spans="1:7" x14ac:dyDescent="0.25">
      <c r="A7051">
        <v>7042</v>
      </c>
      <c r="B7051" s="21">
        <f t="shared" si="110"/>
        <v>0.47682389937106917</v>
      </c>
      <c r="C7051">
        <v>1.2359569999999999E-4</v>
      </c>
      <c r="E7051">
        <v>0.47682389937106917</v>
      </c>
      <c r="F7051">
        <v>0.238349057</v>
      </c>
      <c r="G7051">
        <v>0.58034591194968554</v>
      </c>
    </row>
    <row r="7052" spans="1:7" x14ac:dyDescent="0.25">
      <c r="A7052">
        <v>7043</v>
      </c>
      <c r="B7052" s="21">
        <f t="shared" si="110"/>
        <v>0.48704402515723266</v>
      </c>
      <c r="C7052">
        <v>1.2096689999999999E-4</v>
      </c>
      <c r="E7052">
        <v>0.48704402515723266</v>
      </c>
      <c r="F7052">
        <v>0.26371069200000002</v>
      </c>
      <c r="G7052">
        <v>0.53839622641509433</v>
      </c>
    </row>
    <row r="7053" spans="1:7" x14ac:dyDescent="0.25">
      <c r="A7053">
        <v>7044</v>
      </c>
      <c r="B7053" s="21">
        <f t="shared" si="110"/>
        <v>0.54952830188679247</v>
      </c>
      <c r="C7053">
        <v>1.20597E-4</v>
      </c>
      <c r="E7053">
        <v>0.54952830188679247</v>
      </c>
      <c r="F7053">
        <v>0.286886792</v>
      </c>
      <c r="G7053">
        <v>0.60443396226415091</v>
      </c>
    </row>
    <row r="7054" spans="1:7" x14ac:dyDescent="0.25">
      <c r="A7054">
        <v>7045</v>
      </c>
      <c r="B7054" s="21">
        <f t="shared" si="110"/>
        <v>0.42430817610062893</v>
      </c>
      <c r="C7054">
        <v>1.2172580000000001E-4</v>
      </c>
      <c r="E7054">
        <v>0.42430817610062893</v>
      </c>
      <c r="F7054">
        <v>0.23913522000000001</v>
      </c>
      <c r="G7054">
        <v>0.47179245283018867</v>
      </c>
    </row>
    <row r="7055" spans="1:7" x14ac:dyDescent="0.25">
      <c r="A7055">
        <v>7046</v>
      </c>
      <c r="B7055" s="21">
        <f t="shared" si="110"/>
        <v>0.31373899371069186</v>
      </c>
      <c r="C7055">
        <v>1.2163959999999999E-4</v>
      </c>
      <c r="E7055">
        <v>0.31373899371069186</v>
      </c>
      <c r="F7055">
        <v>0.19418239000000001</v>
      </c>
      <c r="G7055">
        <v>0.37135220125786167</v>
      </c>
    </row>
    <row r="7056" spans="1:7" x14ac:dyDescent="0.25">
      <c r="A7056">
        <v>7047</v>
      </c>
      <c r="B7056" s="21">
        <f t="shared" si="110"/>
        <v>0.11033333333333334</v>
      </c>
      <c r="C7056">
        <v>1.2640310000000001E-4</v>
      </c>
      <c r="E7056">
        <v>0.11033333333333334</v>
      </c>
      <c r="F7056">
        <v>9.2498427999999994E-2</v>
      </c>
      <c r="G7056">
        <v>0.12166981132075473</v>
      </c>
    </row>
    <row r="7057" spans="1:7" x14ac:dyDescent="0.25">
      <c r="A7057">
        <v>7048</v>
      </c>
      <c r="B7057" s="21">
        <f t="shared" si="110"/>
        <v>1.6840251572327044E-2</v>
      </c>
      <c r="C7057">
        <v>1.3594940000000001E-4</v>
      </c>
      <c r="E7057">
        <v>1.6840251572327044E-2</v>
      </c>
      <c r="F7057">
        <v>1.6555031000000001E-2</v>
      </c>
      <c r="G7057">
        <v>9.6858490566037736E-3</v>
      </c>
    </row>
    <row r="7058" spans="1:7" x14ac:dyDescent="0.25">
      <c r="A7058">
        <v>7049</v>
      </c>
      <c r="B7058" s="21">
        <f t="shared" si="110"/>
        <v>0</v>
      </c>
      <c r="C7058">
        <v>1.5331249999999999E-4</v>
      </c>
      <c r="E7058">
        <v>0</v>
      </c>
      <c r="F7058">
        <v>0</v>
      </c>
      <c r="G7058">
        <v>0</v>
      </c>
    </row>
    <row r="7059" spans="1:7" x14ac:dyDescent="0.25">
      <c r="A7059">
        <v>7050</v>
      </c>
      <c r="B7059" s="21">
        <f t="shared" si="110"/>
        <v>0</v>
      </c>
      <c r="C7059">
        <v>1.815163E-4</v>
      </c>
      <c r="E7059">
        <v>0</v>
      </c>
      <c r="F7059">
        <v>0</v>
      </c>
      <c r="G7059">
        <v>0</v>
      </c>
    </row>
    <row r="7060" spans="1:7" x14ac:dyDescent="0.25">
      <c r="A7060">
        <v>7051</v>
      </c>
      <c r="B7060" s="21">
        <f t="shared" si="110"/>
        <v>0</v>
      </c>
      <c r="C7060">
        <v>1.8319679999999997E-4</v>
      </c>
      <c r="E7060">
        <v>0</v>
      </c>
      <c r="F7060">
        <v>0</v>
      </c>
      <c r="G7060">
        <v>0</v>
      </c>
    </row>
    <row r="7061" spans="1:7" x14ac:dyDescent="0.25">
      <c r="A7061">
        <v>7052</v>
      </c>
      <c r="B7061" s="21">
        <f t="shared" si="110"/>
        <v>0</v>
      </c>
      <c r="C7061">
        <v>1.7015649999999998E-4</v>
      </c>
      <c r="E7061">
        <v>0</v>
      </c>
      <c r="F7061">
        <v>0</v>
      </c>
      <c r="G7061">
        <v>0</v>
      </c>
    </row>
    <row r="7062" spans="1:7" x14ac:dyDescent="0.25">
      <c r="A7062">
        <v>7053</v>
      </c>
      <c r="B7062" s="21">
        <f t="shared" si="110"/>
        <v>0</v>
      </c>
      <c r="C7062">
        <v>1.4857609999999999E-4</v>
      </c>
      <c r="E7062">
        <v>0</v>
      </c>
      <c r="F7062">
        <v>0</v>
      </c>
      <c r="G7062">
        <v>0</v>
      </c>
    </row>
    <row r="7063" spans="1:7" x14ac:dyDescent="0.25">
      <c r="A7063">
        <v>7054</v>
      </c>
      <c r="B7063" s="21">
        <f t="shared" si="110"/>
        <v>0</v>
      </c>
      <c r="C7063">
        <v>1.205767E-4</v>
      </c>
      <c r="E7063">
        <v>0</v>
      </c>
      <c r="F7063">
        <v>0</v>
      </c>
      <c r="G7063">
        <v>0</v>
      </c>
    </row>
    <row r="7064" spans="1:7" x14ac:dyDescent="0.25">
      <c r="A7064">
        <v>7055</v>
      </c>
      <c r="B7064" s="21">
        <f t="shared" si="110"/>
        <v>0</v>
      </c>
      <c r="C7064">
        <v>9.1488299999999996E-5</v>
      </c>
      <c r="E7064">
        <v>0</v>
      </c>
      <c r="F7064">
        <v>0</v>
      </c>
      <c r="G7064">
        <v>0</v>
      </c>
    </row>
    <row r="7065" spans="1:7" x14ac:dyDescent="0.25">
      <c r="A7065">
        <v>7056</v>
      </c>
      <c r="B7065" s="21">
        <f t="shared" si="110"/>
        <v>0</v>
      </c>
      <c r="C7065">
        <v>7.2149400000000004E-5</v>
      </c>
      <c r="E7065">
        <v>0</v>
      </c>
      <c r="F7065">
        <v>0</v>
      </c>
      <c r="G7065">
        <v>0</v>
      </c>
    </row>
    <row r="7066" spans="1:7" x14ac:dyDescent="0.25">
      <c r="A7066">
        <v>7057</v>
      </c>
      <c r="B7066" s="21">
        <f t="shared" si="110"/>
        <v>0</v>
      </c>
      <c r="C7066">
        <v>6.2590500000000003E-5</v>
      </c>
      <c r="E7066">
        <v>0</v>
      </c>
      <c r="F7066">
        <v>0</v>
      </c>
      <c r="G7066">
        <v>0</v>
      </c>
    </row>
    <row r="7067" spans="1:7" x14ac:dyDescent="0.25">
      <c r="A7067">
        <v>7058</v>
      </c>
      <c r="B7067" s="21">
        <f t="shared" si="110"/>
        <v>0</v>
      </c>
      <c r="C7067">
        <v>5.9142099999999997E-5</v>
      </c>
      <c r="E7067">
        <v>0</v>
      </c>
      <c r="F7067">
        <v>0</v>
      </c>
      <c r="G7067">
        <v>0</v>
      </c>
    </row>
    <row r="7068" spans="1:7" x14ac:dyDescent="0.25">
      <c r="A7068">
        <v>7059</v>
      </c>
      <c r="B7068" s="21">
        <f t="shared" si="110"/>
        <v>0</v>
      </c>
      <c r="C7068">
        <v>6.0600099999999996E-5</v>
      </c>
      <c r="E7068">
        <v>0</v>
      </c>
      <c r="F7068">
        <v>0</v>
      </c>
      <c r="G7068">
        <v>0</v>
      </c>
    </row>
    <row r="7069" spans="1:7" x14ac:dyDescent="0.25">
      <c r="A7069">
        <v>7060</v>
      </c>
      <c r="B7069" s="21">
        <f t="shared" si="110"/>
        <v>0</v>
      </c>
      <c r="C7069">
        <v>6.8174500000000009E-5</v>
      </c>
      <c r="E7069">
        <v>0</v>
      </c>
      <c r="F7069">
        <v>0</v>
      </c>
      <c r="G7069">
        <v>0</v>
      </c>
    </row>
    <row r="7070" spans="1:7" x14ac:dyDescent="0.25">
      <c r="A7070">
        <v>7061</v>
      </c>
      <c r="B7070" s="21">
        <f t="shared" si="110"/>
        <v>0</v>
      </c>
      <c r="C7070">
        <v>8.6768200000000007E-5</v>
      </c>
      <c r="E7070">
        <v>0</v>
      </c>
      <c r="F7070">
        <v>0</v>
      </c>
      <c r="G7070">
        <v>0</v>
      </c>
    </row>
    <row r="7071" spans="1:7" x14ac:dyDescent="0.25">
      <c r="A7071">
        <v>7062</v>
      </c>
      <c r="B7071" s="21">
        <f t="shared" si="110"/>
        <v>0</v>
      </c>
      <c r="C7071">
        <v>1.1671420000000001E-4</v>
      </c>
      <c r="E7071">
        <v>0</v>
      </c>
      <c r="F7071">
        <v>0</v>
      </c>
      <c r="G7071">
        <v>0</v>
      </c>
    </row>
    <row r="7072" spans="1:7" x14ac:dyDescent="0.25">
      <c r="A7072">
        <v>7063</v>
      </c>
      <c r="B7072" s="21">
        <f t="shared" si="110"/>
        <v>0</v>
      </c>
      <c r="C7072">
        <v>1.3499559999999999E-4</v>
      </c>
      <c r="E7072">
        <v>0</v>
      </c>
      <c r="F7072">
        <v>0</v>
      </c>
      <c r="G7072">
        <v>0</v>
      </c>
    </row>
    <row r="7073" spans="1:7" x14ac:dyDescent="0.25">
      <c r="A7073">
        <v>7064</v>
      </c>
      <c r="B7073" s="21">
        <f t="shared" si="110"/>
        <v>0.13009119496855345</v>
      </c>
      <c r="C7073">
        <v>1.3160980000000001E-4</v>
      </c>
      <c r="E7073">
        <v>0.13009119496855345</v>
      </c>
      <c r="F7073">
        <v>0.107188679</v>
      </c>
      <c r="G7073">
        <v>0.22330188679245283</v>
      </c>
    </row>
    <row r="7074" spans="1:7" x14ac:dyDescent="0.25">
      <c r="A7074">
        <v>7065</v>
      </c>
      <c r="B7074" s="21">
        <f t="shared" si="110"/>
        <v>0.36459119496855347</v>
      </c>
      <c r="C7074">
        <v>1.3229809999999999E-4</v>
      </c>
      <c r="E7074">
        <v>0.36459119496855347</v>
      </c>
      <c r="F7074">
        <v>0.21933962300000001</v>
      </c>
      <c r="G7074">
        <v>0.52632075471698114</v>
      </c>
    </row>
    <row r="7075" spans="1:7" x14ac:dyDescent="0.25">
      <c r="A7075">
        <v>7066</v>
      </c>
      <c r="B7075" s="21">
        <f t="shared" si="110"/>
        <v>0.54657232704402514</v>
      </c>
      <c r="C7075">
        <v>1.299393E-4</v>
      </c>
      <c r="E7075">
        <v>0.54657232704402514</v>
      </c>
      <c r="F7075">
        <v>0.25056603799999999</v>
      </c>
      <c r="G7075">
        <v>0.67647798742138354</v>
      </c>
    </row>
    <row r="7076" spans="1:7" x14ac:dyDescent="0.25">
      <c r="A7076">
        <v>7067</v>
      </c>
      <c r="B7076" s="21">
        <f t="shared" si="110"/>
        <v>0.62311320754716981</v>
      </c>
      <c r="C7076">
        <v>1.2586230000000002E-4</v>
      </c>
      <c r="E7076">
        <v>0.62311320754716981</v>
      </c>
      <c r="F7076">
        <v>0.29922956000000001</v>
      </c>
      <c r="G7076">
        <v>0.70965408805031438</v>
      </c>
    </row>
    <row r="7077" spans="1:7" x14ac:dyDescent="0.25">
      <c r="A7077">
        <v>7068</v>
      </c>
      <c r="B7077" s="21">
        <f t="shared" si="110"/>
        <v>0.64339622641509431</v>
      </c>
      <c r="C7077">
        <v>1.2348909999999999E-4</v>
      </c>
      <c r="E7077">
        <v>0.64339622641509431</v>
      </c>
      <c r="F7077">
        <v>0.31157232699999998</v>
      </c>
      <c r="G7077">
        <v>0.71823899371069178</v>
      </c>
    </row>
    <row r="7078" spans="1:7" x14ac:dyDescent="0.25">
      <c r="A7078">
        <v>7069</v>
      </c>
      <c r="B7078" s="21">
        <f t="shared" si="110"/>
        <v>0.55433962264150938</v>
      </c>
      <c r="C7078">
        <v>1.2650150000000001E-4</v>
      </c>
      <c r="E7078">
        <v>0.55433962264150938</v>
      </c>
      <c r="F7078">
        <v>0.272028302</v>
      </c>
      <c r="G7078">
        <v>0.63911949685534597</v>
      </c>
    </row>
    <row r="7079" spans="1:7" x14ac:dyDescent="0.25">
      <c r="A7079">
        <v>7070</v>
      </c>
      <c r="B7079" s="21">
        <f t="shared" si="110"/>
        <v>0.41415094339622643</v>
      </c>
      <c r="C7079">
        <v>1.2444990000000001E-4</v>
      </c>
      <c r="E7079">
        <v>0.41415094339622643</v>
      </c>
      <c r="F7079">
        <v>0.22481132100000001</v>
      </c>
      <c r="G7079">
        <v>0.52050314465408809</v>
      </c>
    </row>
    <row r="7080" spans="1:7" x14ac:dyDescent="0.25">
      <c r="A7080">
        <v>7071</v>
      </c>
      <c r="B7080" s="21">
        <f t="shared" si="110"/>
        <v>0.22941823899371067</v>
      </c>
      <c r="C7080">
        <v>1.3026410000000001E-4</v>
      </c>
      <c r="E7080">
        <v>0.22941823899371067</v>
      </c>
      <c r="F7080">
        <v>0.16022012599999999</v>
      </c>
      <c r="G7080">
        <v>0.33047169811320759</v>
      </c>
    </row>
    <row r="7081" spans="1:7" x14ac:dyDescent="0.25">
      <c r="A7081">
        <v>7072</v>
      </c>
      <c r="B7081" s="21">
        <f t="shared" si="110"/>
        <v>6.8050314465408809E-2</v>
      </c>
      <c r="C7081">
        <v>1.4164319999999999E-4</v>
      </c>
      <c r="E7081">
        <v>6.8050314465408809E-2</v>
      </c>
      <c r="F7081">
        <v>6.1397799000000003E-2</v>
      </c>
      <c r="G7081">
        <v>0.11792767295597484</v>
      </c>
    </row>
    <row r="7082" spans="1:7" x14ac:dyDescent="0.25">
      <c r="A7082">
        <v>7073</v>
      </c>
      <c r="B7082" s="21">
        <f t="shared" si="110"/>
        <v>0</v>
      </c>
      <c r="C7082">
        <v>1.5691009999999999E-4</v>
      </c>
      <c r="E7082">
        <v>0</v>
      </c>
      <c r="F7082">
        <v>0</v>
      </c>
      <c r="G7082">
        <v>0</v>
      </c>
    </row>
    <row r="7083" spans="1:7" x14ac:dyDescent="0.25">
      <c r="A7083">
        <v>7074</v>
      </c>
      <c r="B7083" s="21">
        <f t="shared" si="110"/>
        <v>0</v>
      </c>
      <c r="C7083">
        <v>1.802188E-4</v>
      </c>
      <c r="E7083">
        <v>0</v>
      </c>
      <c r="F7083">
        <v>0</v>
      </c>
      <c r="G7083">
        <v>0</v>
      </c>
    </row>
    <row r="7084" spans="1:7" x14ac:dyDescent="0.25">
      <c r="A7084">
        <v>7075</v>
      </c>
      <c r="B7084" s="21">
        <f t="shared" si="110"/>
        <v>0</v>
      </c>
      <c r="C7084">
        <v>1.8229349999999999E-4</v>
      </c>
      <c r="E7084">
        <v>0</v>
      </c>
      <c r="F7084">
        <v>0</v>
      </c>
      <c r="G7084">
        <v>0</v>
      </c>
    </row>
    <row r="7085" spans="1:7" x14ac:dyDescent="0.25">
      <c r="A7085">
        <v>7076</v>
      </c>
      <c r="B7085" s="21">
        <f t="shared" si="110"/>
        <v>0</v>
      </c>
      <c r="C7085">
        <v>1.6854470000000001E-4</v>
      </c>
      <c r="E7085">
        <v>0</v>
      </c>
      <c r="F7085">
        <v>0</v>
      </c>
      <c r="G7085">
        <v>0</v>
      </c>
    </row>
    <row r="7086" spans="1:7" x14ac:dyDescent="0.25">
      <c r="A7086">
        <v>7077</v>
      </c>
      <c r="B7086" s="21">
        <f t="shared" si="110"/>
        <v>0</v>
      </c>
      <c r="C7086">
        <v>1.4881060000000002E-4</v>
      </c>
      <c r="E7086">
        <v>0</v>
      </c>
      <c r="F7086">
        <v>0</v>
      </c>
      <c r="G7086">
        <v>0</v>
      </c>
    </row>
    <row r="7087" spans="1:7" x14ac:dyDescent="0.25">
      <c r="A7087">
        <v>7078</v>
      </c>
      <c r="B7087" s="21">
        <f t="shared" si="110"/>
        <v>0</v>
      </c>
      <c r="C7087">
        <v>1.206294E-4</v>
      </c>
      <c r="E7087">
        <v>0</v>
      </c>
      <c r="F7087">
        <v>0</v>
      </c>
      <c r="G7087">
        <v>0</v>
      </c>
    </row>
    <row r="7088" spans="1:7" x14ac:dyDescent="0.25">
      <c r="A7088">
        <v>7079</v>
      </c>
      <c r="B7088" s="21">
        <f t="shared" si="110"/>
        <v>0</v>
      </c>
      <c r="C7088">
        <v>9.3193300000000008E-5</v>
      </c>
      <c r="E7088">
        <v>0</v>
      </c>
      <c r="F7088">
        <v>0</v>
      </c>
      <c r="G7088">
        <v>0</v>
      </c>
    </row>
    <row r="7089" spans="1:7" x14ac:dyDescent="0.25">
      <c r="A7089">
        <v>7080</v>
      </c>
      <c r="B7089" s="21">
        <f t="shared" si="110"/>
        <v>0</v>
      </c>
      <c r="C7089">
        <v>7.11433E-5</v>
      </c>
      <c r="E7089">
        <v>0</v>
      </c>
      <c r="F7089">
        <v>0</v>
      </c>
      <c r="G7089">
        <v>0</v>
      </c>
    </row>
    <row r="7090" spans="1:7" x14ac:dyDescent="0.25">
      <c r="A7090">
        <v>7081</v>
      </c>
      <c r="B7090" s="21">
        <f t="shared" si="110"/>
        <v>0</v>
      </c>
      <c r="C7090">
        <v>6.3997800000000006E-5</v>
      </c>
      <c r="E7090">
        <v>0</v>
      </c>
      <c r="F7090">
        <v>0</v>
      </c>
      <c r="G7090">
        <v>0</v>
      </c>
    </row>
    <row r="7091" spans="1:7" x14ac:dyDescent="0.25">
      <c r="A7091">
        <v>7082</v>
      </c>
      <c r="B7091" s="21">
        <f t="shared" si="110"/>
        <v>0</v>
      </c>
      <c r="C7091">
        <v>6.0722800000000001E-5</v>
      </c>
      <c r="E7091">
        <v>0</v>
      </c>
      <c r="F7091">
        <v>0</v>
      </c>
      <c r="G7091">
        <v>0</v>
      </c>
    </row>
    <row r="7092" spans="1:7" x14ac:dyDescent="0.25">
      <c r="A7092">
        <v>7083</v>
      </c>
      <c r="B7092" s="21">
        <f t="shared" si="110"/>
        <v>0</v>
      </c>
      <c r="C7092">
        <v>6.1159499999999996E-5</v>
      </c>
      <c r="E7092">
        <v>0</v>
      </c>
      <c r="F7092">
        <v>0</v>
      </c>
      <c r="G7092">
        <v>0</v>
      </c>
    </row>
    <row r="7093" spans="1:7" x14ac:dyDescent="0.25">
      <c r="A7093">
        <v>7084</v>
      </c>
      <c r="B7093" s="21">
        <f t="shared" si="110"/>
        <v>0</v>
      </c>
      <c r="C7093">
        <v>6.9850800000000006E-5</v>
      </c>
      <c r="E7093">
        <v>0</v>
      </c>
      <c r="F7093">
        <v>0</v>
      </c>
      <c r="G7093">
        <v>0</v>
      </c>
    </row>
    <row r="7094" spans="1:7" x14ac:dyDescent="0.25">
      <c r="A7094">
        <v>7085</v>
      </c>
      <c r="B7094" s="21">
        <f t="shared" si="110"/>
        <v>0</v>
      </c>
      <c r="C7094">
        <v>8.7016399999999996E-5</v>
      </c>
      <c r="E7094">
        <v>0</v>
      </c>
      <c r="F7094">
        <v>0</v>
      </c>
      <c r="G7094">
        <v>0</v>
      </c>
    </row>
    <row r="7095" spans="1:7" x14ac:dyDescent="0.25">
      <c r="A7095">
        <v>7086</v>
      </c>
      <c r="B7095" s="21">
        <f t="shared" si="110"/>
        <v>0</v>
      </c>
      <c r="C7095">
        <v>1.152214E-4</v>
      </c>
      <c r="E7095">
        <v>0</v>
      </c>
      <c r="F7095">
        <v>0</v>
      </c>
      <c r="G7095">
        <v>0</v>
      </c>
    </row>
    <row r="7096" spans="1:7" x14ac:dyDescent="0.25">
      <c r="A7096">
        <v>7087</v>
      </c>
      <c r="B7096" s="21">
        <f t="shared" si="110"/>
        <v>0</v>
      </c>
      <c r="C7096">
        <v>1.3078330000000001E-4</v>
      </c>
      <c r="E7096">
        <v>0</v>
      </c>
      <c r="F7096">
        <v>0</v>
      </c>
      <c r="G7096">
        <v>0</v>
      </c>
    </row>
    <row r="7097" spans="1:7" x14ac:dyDescent="0.25">
      <c r="A7097">
        <v>7088</v>
      </c>
      <c r="B7097" s="21">
        <f t="shared" si="110"/>
        <v>1.9290566037735848E-2</v>
      </c>
      <c r="C7097">
        <v>1.300866E-4</v>
      </c>
      <c r="E7097">
        <v>1.9290566037735848E-2</v>
      </c>
      <c r="F7097">
        <v>1.9106918000000001E-2</v>
      </c>
      <c r="G7097">
        <v>9.2738993710691827E-3</v>
      </c>
    </row>
    <row r="7098" spans="1:7" x14ac:dyDescent="0.25">
      <c r="A7098">
        <v>7089</v>
      </c>
      <c r="B7098" s="21">
        <f t="shared" si="110"/>
        <v>4.7713836477987416E-2</v>
      </c>
      <c r="C7098">
        <v>1.319673E-4</v>
      </c>
      <c r="E7098">
        <v>4.7713836477987416E-2</v>
      </c>
      <c r="F7098">
        <v>4.6220126E-2</v>
      </c>
      <c r="G7098">
        <v>3.363522012578616E-2</v>
      </c>
    </row>
    <row r="7099" spans="1:7" x14ac:dyDescent="0.25">
      <c r="A7099">
        <v>7090</v>
      </c>
      <c r="B7099" s="21">
        <f t="shared" si="110"/>
        <v>8.3575471698113205E-2</v>
      </c>
      <c r="C7099">
        <v>1.271531E-4</v>
      </c>
      <c r="E7099">
        <v>8.3575471698113205E-2</v>
      </c>
      <c r="F7099">
        <v>7.7433961999999995E-2</v>
      </c>
      <c r="G7099">
        <v>6.7789308176100627E-2</v>
      </c>
    </row>
    <row r="7100" spans="1:7" x14ac:dyDescent="0.25">
      <c r="A7100">
        <v>7091</v>
      </c>
      <c r="B7100" s="21">
        <f t="shared" si="110"/>
        <v>9.9270440251572334E-2</v>
      </c>
      <c r="C7100">
        <v>1.251608E-4</v>
      </c>
      <c r="E7100">
        <v>9.9270440251572334E-2</v>
      </c>
      <c r="F7100">
        <v>9.1603773999999999E-2</v>
      </c>
      <c r="G7100">
        <v>8.2213836477987426E-2</v>
      </c>
    </row>
    <row r="7101" spans="1:7" x14ac:dyDescent="0.25">
      <c r="A7101">
        <v>7092</v>
      </c>
      <c r="B7101" s="21">
        <f t="shared" si="110"/>
        <v>0.2269748427672956</v>
      </c>
      <c r="C7101">
        <v>1.207356E-4</v>
      </c>
      <c r="E7101">
        <v>0.2269748427672956</v>
      </c>
      <c r="F7101">
        <v>0.16790880499999999</v>
      </c>
      <c r="G7101">
        <v>0.21898113207547171</v>
      </c>
    </row>
    <row r="7102" spans="1:7" x14ac:dyDescent="0.25">
      <c r="A7102">
        <v>7093</v>
      </c>
      <c r="B7102" s="21">
        <f t="shared" si="110"/>
        <v>0.1529056603773585</v>
      </c>
      <c r="C7102">
        <v>1.2334730000000002E-4</v>
      </c>
      <c r="E7102">
        <v>0.1529056603773585</v>
      </c>
      <c r="F7102">
        <v>0.129169811</v>
      </c>
      <c r="G7102">
        <v>0.13602201257861635</v>
      </c>
    </row>
    <row r="7103" spans="1:7" x14ac:dyDescent="0.25">
      <c r="A7103">
        <v>7094</v>
      </c>
      <c r="B7103" s="21">
        <f t="shared" si="110"/>
        <v>9.4981132075471708E-2</v>
      </c>
      <c r="C7103">
        <v>1.2247270000000001E-4</v>
      </c>
      <c r="E7103">
        <v>9.4981132075471708E-2</v>
      </c>
      <c r="F7103">
        <v>8.5416667000000002E-2</v>
      </c>
      <c r="G7103">
        <v>7.9927672955974832E-2</v>
      </c>
    </row>
    <row r="7104" spans="1:7" x14ac:dyDescent="0.25">
      <c r="A7104">
        <v>7095</v>
      </c>
      <c r="B7104" s="21">
        <f t="shared" si="110"/>
        <v>0.17618553459119496</v>
      </c>
      <c r="C7104">
        <v>1.2689029999999999E-4</v>
      </c>
      <c r="E7104">
        <v>0.17618553459119496</v>
      </c>
      <c r="F7104">
        <v>0.13113050300000001</v>
      </c>
      <c r="G7104">
        <v>0.23747798742138362</v>
      </c>
    </row>
    <row r="7105" spans="1:7" x14ac:dyDescent="0.25">
      <c r="A7105">
        <v>7096</v>
      </c>
      <c r="B7105" s="21">
        <f t="shared" si="110"/>
        <v>2.8691194968553459E-2</v>
      </c>
      <c r="C7105">
        <v>1.363351E-4</v>
      </c>
      <c r="E7105">
        <v>2.8691194968553459E-2</v>
      </c>
      <c r="F7105">
        <v>2.7273584999999999E-2</v>
      </c>
      <c r="G7105">
        <v>2.9783333333333332E-2</v>
      </c>
    </row>
    <row r="7106" spans="1:7" x14ac:dyDescent="0.25">
      <c r="A7106">
        <v>7097</v>
      </c>
      <c r="B7106" s="21">
        <f t="shared" si="110"/>
        <v>0</v>
      </c>
      <c r="C7106">
        <v>1.580366E-4</v>
      </c>
      <c r="E7106">
        <v>0</v>
      </c>
      <c r="F7106">
        <v>0</v>
      </c>
      <c r="G7106">
        <v>0</v>
      </c>
    </row>
    <row r="7107" spans="1:7" x14ac:dyDescent="0.25">
      <c r="A7107">
        <v>7098</v>
      </c>
      <c r="B7107" s="21">
        <f t="shared" si="110"/>
        <v>0</v>
      </c>
      <c r="C7107">
        <v>1.7374289999999999E-4</v>
      </c>
      <c r="E7107">
        <v>0</v>
      </c>
      <c r="F7107">
        <v>0</v>
      </c>
      <c r="G7107">
        <v>0</v>
      </c>
    </row>
    <row r="7108" spans="1:7" x14ac:dyDescent="0.25">
      <c r="A7108">
        <v>7099</v>
      </c>
      <c r="B7108" s="21">
        <f t="shared" si="110"/>
        <v>0</v>
      </c>
      <c r="C7108">
        <v>1.7500760000000001E-4</v>
      </c>
      <c r="E7108">
        <v>0</v>
      </c>
      <c r="F7108">
        <v>0</v>
      </c>
      <c r="G7108">
        <v>0</v>
      </c>
    </row>
    <row r="7109" spans="1:7" x14ac:dyDescent="0.25">
      <c r="A7109">
        <v>7100</v>
      </c>
      <c r="B7109" s="21">
        <f t="shared" si="110"/>
        <v>0</v>
      </c>
      <c r="C7109">
        <v>1.614904E-4</v>
      </c>
      <c r="E7109">
        <v>0</v>
      </c>
      <c r="F7109">
        <v>0</v>
      </c>
      <c r="G7109">
        <v>0</v>
      </c>
    </row>
    <row r="7110" spans="1:7" x14ac:dyDescent="0.25">
      <c r="A7110">
        <v>7101</v>
      </c>
      <c r="B7110" s="21">
        <f t="shared" ref="B7110:B7173" si="111">IF(rodzaj=$E$6,E7110,IF(rodzaj=$F$6,F7110,G7110))</f>
        <v>0</v>
      </c>
      <c r="C7110">
        <v>1.445932E-4</v>
      </c>
      <c r="E7110">
        <v>0</v>
      </c>
      <c r="F7110">
        <v>0</v>
      </c>
      <c r="G7110">
        <v>0</v>
      </c>
    </row>
    <row r="7111" spans="1:7" x14ac:dyDescent="0.25">
      <c r="A7111">
        <v>7102</v>
      </c>
      <c r="B7111" s="21">
        <f t="shared" si="111"/>
        <v>0</v>
      </c>
      <c r="C7111">
        <v>1.2038919999999999E-4</v>
      </c>
      <c r="E7111">
        <v>0</v>
      </c>
      <c r="F7111">
        <v>0</v>
      </c>
      <c r="G7111">
        <v>0</v>
      </c>
    </row>
    <row r="7112" spans="1:7" x14ac:dyDescent="0.25">
      <c r="A7112">
        <v>7103</v>
      </c>
      <c r="B7112" s="21">
        <f t="shared" si="111"/>
        <v>0</v>
      </c>
      <c r="C7112">
        <v>9.7993300000000002E-5</v>
      </c>
      <c r="E7112">
        <v>0</v>
      </c>
      <c r="F7112">
        <v>0</v>
      </c>
      <c r="G7112">
        <v>0</v>
      </c>
    </row>
    <row r="7113" spans="1:7" x14ac:dyDescent="0.25">
      <c r="A7113">
        <v>7104</v>
      </c>
      <c r="B7113" s="21">
        <f t="shared" si="111"/>
        <v>0</v>
      </c>
      <c r="C7113">
        <v>7.8815999999999999E-5</v>
      </c>
      <c r="E7113">
        <v>0</v>
      </c>
      <c r="F7113">
        <v>0</v>
      </c>
      <c r="G7113">
        <v>0</v>
      </c>
    </row>
    <row r="7114" spans="1:7" x14ac:dyDescent="0.25">
      <c r="A7114">
        <v>7105</v>
      </c>
      <c r="B7114" s="21">
        <f t="shared" si="111"/>
        <v>0</v>
      </c>
      <c r="C7114">
        <v>6.8746799999999997E-5</v>
      </c>
      <c r="E7114">
        <v>0</v>
      </c>
      <c r="F7114">
        <v>0</v>
      </c>
      <c r="G7114">
        <v>0</v>
      </c>
    </row>
    <row r="7115" spans="1:7" x14ac:dyDescent="0.25">
      <c r="A7115">
        <v>7106</v>
      </c>
      <c r="B7115" s="21">
        <f t="shared" si="111"/>
        <v>0</v>
      </c>
      <c r="C7115">
        <v>6.4575599999999999E-5</v>
      </c>
      <c r="E7115">
        <v>0</v>
      </c>
      <c r="F7115">
        <v>0</v>
      </c>
      <c r="G7115">
        <v>0</v>
      </c>
    </row>
    <row r="7116" spans="1:7" x14ac:dyDescent="0.25">
      <c r="A7116">
        <v>7107</v>
      </c>
      <c r="B7116" s="21">
        <f t="shared" si="111"/>
        <v>0</v>
      </c>
      <c r="C7116">
        <v>6.2762999999999995E-5</v>
      </c>
      <c r="E7116">
        <v>0</v>
      </c>
      <c r="F7116">
        <v>0</v>
      </c>
      <c r="G7116">
        <v>0</v>
      </c>
    </row>
    <row r="7117" spans="1:7" x14ac:dyDescent="0.25">
      <c r="A7117">
        <v>7108</v>
      </c>
      <c r="B7117" s="21">
        <f t="shared" si="111"/>
        <v>0</v>
      </c>
      <c r="C7117">
        <v>6.6674900000000001E-5</v>
      </c>
      <c r="E7117">
        <v>0</v>
      </c>
      <c r="F7117">
        <v>0</v>
      </c>
      <c r="G7117">
        <v>0</v>
      </c>
    </row>
    <row r="7118" spans="1:7" x14ac:dyDescent="0.25">
      <c r="A7118">
        <v>7109</v>
      </c>
      <c r="B7118" s="21">
        <f t="shared" si="111"/>
        <v>0</v>
      </c>
      <c r="C7118">
        <v>7.6002100000000002E-5</v>
      </c>
      <c r="E7118">
        <v>0</v>
      </c>
      <c r="F7118">
        <v>0</v>
      </c>
      <c r="G7118">
        <v>0</v>
      </c>
    </row>
    <row r="7119" spans="1:7" x14ac:dyDescent="0.25">
      <c r="A7119">
        <v>7110</v>
      </c>
      <c r="B7119" s="21">
        <f t="shared" si="111"/>
        <v>0</v>
      </c>
      <c r="C7119">
        <v>9.2742499999999995E-5</v>
      </c>
      <c r="E7119">
        <v>0</v>
      </c>
      <c r="F7119">
        <v>0</v>
      </c>
      <c r="G7119">
        <v>0</v>
      </c>
    </row>
    <row r="7120" spans="1:7" x14ac:dyDescent="0.25">
      <c r="A7120">
        <v>7111</v>
      </c>
      <c r="B7120" s="21">
        <f t="shared" si="111"/>
        <v>0</v>
      </c>
      <c r="C7120">
        <v>1.140576E-4</v>
      </c>
      <c r="E7120">
        <v>0</v>
      </c>
      <c r="F7120">
        <v>0</v>
      </c>
      <c r="G7120">
        <v>0</v>
      </c>
    </row>
    <row r="7121" spans="1:7" x14ac:dyDescent="0.25">
      <c r="A7121">
        <v>7112</v>
      </c>
      <c r="B7121" s="21">
        <f t="shared" si="111"/>
        <v>0.14913522012578617</v>
      </c>
      <c r="C7121">
        <v>1.305093E-4</v>
      </c>
      <c r="E7121">
        <v>0.14913522012578617</v>
      </c>
      <c r="F7121">
        <v>0.119199686</v>
      </c>
      <c r="G7121">
        <v>0.27635849056603773</v>
      </c>
    </row>
    <row r="7122" spans="1:7" x14ac:dyDescent="0.25">
      <c r="A7122">
        <v>7113</v>
      </c>
      <c r="B7122" s="21">
        <f t="shared" si="111"/>
        <v>0.39588050314465412</v>
      </c>
      <c r="C7122">
        <v>1.4229650000000002E-4</v>
      </c>
      <c r="E7122">
        <v>0.39588050314465412</v>
      </c>
      <c r="F7122">
        <v>0.22839622600000001</v>
      </c>
      <c r="G7122">
        <v>0.58405660377358493</v>
      </c>
    </row>
    <row r="7123" spans="1:7" x14ac:dyDescent="0.25">
      <c r="A7123">
        <v>7114</v>
      </c>
      <c r="B7123" s="21">
        <f t="shared" si="111"/>
        <v>0.5760062893081761</v>
      </c>
      <c r="C7123">
        <v>1.464681E-4</v>
      </c>
      <c r="E7123">
        <v>0.5760062893081761</v>
      </c>
      <c r="F7123">
        <v>0.25437106900000001</v>
      </c>
      <c r="G7123">
        <v>0.72088050314465413</v>
      </c>
    </row>
    <row r="7124" spans="1:7" x14ac:dyDescent="0.25">
      <c r="A7124">
        <v>7115</v>
      </c>
      <c r="B7124" s="21">
        <f t="shared" si="111"/>
        <v>0.48823899371069179</v>
      </c>
      <c r="C7124">
        <v>1.4893139999999999E-4</v>
      </c>
      <c r="E7124">
        <v>0.48823899371069179</v>
      </c>
      <c r="F7124">
        <v>0.25641509400000001</v>
      </c>
      <c r="G7124">
        <v>0.54474842767295595</v>
      </c>
    </row>
    <row r="7125" spans="1:7" x14ac:dyDescent="0.25">
      <c r="A7125">
        <v>7116</v>
      </c>
      <c r="B7125" s="21">
        <f t="shared" si="111"/>
        <v>0.3859433962264151</v>
      </c>
      <c r="C7125">
        <v>1.46584E-4</v>
      </c>
      <c r="E7125">
        <v>0.3859433962264151</v>
      </c>
      <c r="F7125">
        <v>0.22992138400000001</v>
      </c>
      <c r="G7125">
        <v>0.40770440251572326</v>
      </c>
    </row>
    <row r="7126" spans="1:7" x14ac:dyDescent="0.25">
      <c r="A7126">
        <v>7117</v>
      </c>
      <c r="B7126" s="21">
        <f t="shared" si="111"/>
        <v>0.24417924528301888</v>
      </c>
      <c r="C7126">
        <v>1.489424E-4</v>
      </c>
      <c r="E7126">
        <v>0.24417924528301888</v>
      </c>
      <c r="F7126">
        <v>0.17023584899999999</v>
      </c>
      <c r="G7126">
        <v>0.24660691823899372</v>
      </c>
    </row>
    <row r="7127" spans="1:7" x14ac:dyDescent="0.25">
      <c r="A7127">
        <v>7118</v>
      </c>
      <c r="B7127" s="21">
        <f t="shared" si="111"/>
        <v>8.928301886792453E-2</v>
      </c>
      <c r="C7127">
        <v>1.4810520000000001E-4</v>
      </c>
      <c r="E7127">
        <v>8.928301886792453E-2</v>
      </c>
      <c r="F7127">
        <v>8.0775157E-2</v>
      </c>
      <c r="G7127">
        <v>7.4339622641509437E-2</v>
      </c>
    </row>
    <row r="7128" spans="1:7" x14ac:dyDescent="0.25">
      <c r="A7128">
        <v>7119</v>
      </c>
      <c r="B7128" s="21">
        <f t="shared" si="111"/>
        <v>6.1405660377358492E-2</v>
      </c>
      <c r="C7128">
        <v>1.499448E-4</v>
      </c>
      <c r="E7128">
        <v>6.1405660377358492E-2</v>
      </c>
      <c r="F7128">
        <v>5.6783018999999997E-2</v>
      </c>
      <c r="G7128">
        <v>5.1660377358490564E-2</v>
      </c>
    </row>
    <row r="7129" spans="1:7" x14ac:dyDescent="0.25">
      <c r="A7129">
        <v>7120</v>
      </c>
      <c r="B7129" s="21">
        <f t="shared" si="111"/>
        <v>1.6774842767295597E-2</v>
      </c>
      <c r="C7129">
        <v>1.54263E-4</v>
      </c>
      <c r="E7129">
        <v>1.6774842767295597E-2</v>
      </c>
      <c r="F7129">
        <v>1.6275156999999998E-2</v>
      </c>
      <c r="G7129">
        <v>1.1919496855345914E-2</v>
      </c>
    </row>
    <row r="7130" spans="1:7" x14ac:dyDescent="0.25">
      <c r="A7130">
        <v>7121</v>
      </c>
      <c r="B7130" s="21">
        <f t="shared" si="111"/>
        <v>0</v>
      </c>
      <c r="C7130">
        <v>1.6778170000000001E-4</v>
      </c>
      <c r="E7130">
        <v>0</v>
      </c>
      <c r="F7130">
        <v>0</v>
      </c>
      <c r="G7130">
        <v>0</v>
      </c>
    </row>
    <row r="7131" spans="1:7" x14ac:dyDescent="0.25">
      <c r="A7131">
        <v>7122</v>
      </c>
      <c r="B7131" s="21">
        <f t="shared" si="111"/>
        <v>0</v>
      </c>
      <c r="C7131">
        <v>1.7768809999999999E-4</v>
      </c>
      <c r="E7131">
        <v>0</v>
      </c>
      <c r="F7131">
        <v>0</v>
      </c>
      <c r="G7131">
        <v>0</v>
      </c>
    </row>
    <row r="7132" spans="1:7" x14ac:dyDescent="0.25">
      <c r="A7132">
        <v>7123</v>
      </c>
      <c r="B7132" s="21">
        <f t="shared" si="111"/>
        <v>0</v>
      </c>
      <c r="C7132">
        <v>1.7485370000000001E-4</v>
      </c>
      <c r="E7132">
        <v>0</v>
      </c>
      <c r="F7132">
        <v>0</v>
      </c>
      <c r="G7132">
        <v>0</v>
      </c>
    </row>
    <row r="7133" spans="1:7" x14ac:dyDescent="0.25">
      <c r="A7133">
        <v>7124</v>
      </c>
      <c r="B7133" s="21">
        <f t="shared" si="111"/>
        <v>0</v>
      </c>
      <c r="C7133">
        <v>1.618922E-4</v>
      </c>
      <c r="E7133">
        <v>0</v>
      </c>
      <c r="F7133">
        <v>0</v>
      </c>
      <c r="G7133">
        <v>0</v>
      </c>
    </row>
    <row r="7134" spans="1:7" x14ac:dyDescent="0.25">
      <c r="A7134">
        <v>7125</v>
      </c>
      <c r="B7134" s="21">
        <f t="shared" si="111"/>
        <v>0</v>
      </c>
      <c r="C7134">
        <v>1.4455309999999999E-4</v>
      </c>
      <c r="E7134">
        <v>0</v>
      </c>
      <c r="F7134">
        <v>0</v>
      </c>
      <c r="G7134">
        <v>0</v>
      </c>
    </row>
    <row r="7135" spans="1:7" x14ac:dyDescent="0.25">
      <c r="A7135">
        <v>7126</v>
      </c>
      <c r="B7135" s="21">
        <f t="shared" si="111"/>
        <v>0</v>
      </c>
      <c r="C7135">
        <v>1.23454E-4</v>
      </c>
      <c r="E7135">
        <v>0</v>
      </c>
      <c r="F7135">
        <v>0</v>
      </c>
      <c r="G7135">
        <v>0</v>
      </c>
    </row>
    <row r="7136" spans="1:7" x14ac:dyDescent="0.25">
      <c r="A7136">
        <v>7127</v>
      </c>
      <c r="B7136" s="21">
        <f t="shared" si="111"/>
        <v>0</v>
      </c>
      <c r="C7136">
        <v>1.028923E-4</v>
      </c>
      <c r="E7136">
        <v>0</v>
      </c>
      <c r="F7136">
        <v>0</v>
      </c>
      <c r="G7136">
        <v>0</v>
      </c>
    </row>
    <row r="7137" spans="1:7" x14ac:dyDescent="0.25">
      <c r="A7137">
        <v>7128</v>
      </c>
      <c r="B7137" s="21">
        <f t="shared" si="111"/>
        <v>0</v>
      </c>
      <c r="C7137">
        <v>8.4264000000000005E-5</v>
      </c>
      <c r="E7137">
        <v>0</v>
      </c>
      <c r="F7137">
        <v>0</v>
      </c>
      <c r="G7137">
        <v>0</v>
      </c>
    </row>
    <row r="7138" spans="1:7" x14ac:dyDescent="0.25">
      <c r="A7138">
        <v>7129</v>
      </c>
      <c r="B7138" s="21">
        <f t="shared" si="111"/>
        <v>0</v>
      </c>
      <c r="C7138">
        <v>6.9453200000000001E-5</v>
      </c>
      <c r="E7138">
        <v>0</v>
      </c>
      <c r="F7138">
        <v>0</v>
      </c>
      <c r="G7138">
        <v>0</v>
      </c>
    </row>
    <row r="7139" spans="1:7" x14ac:dyDescent="0.25">
      <c r="A7139">
        <v>7130</v>
      </c>
      <c r="B7139" s="21">
        <f t="shared" si="111"/>
        <v>0</v>
      </c>
      <c r="C7139">
        <v>6.28797E-5</v>
      </c>
      <c r="E7139">
        <v>0</v>
      </c>
      <c r="F7139">
        <v>0</v>
      </c>
      <c r="G7139">
        <v>0</v>
      </c>
    </row>
    <row r="7140" spans="1:7" x14ac:dyDescent="0.25">
      <c r="A7140">
        <v>7131</v>
      </c>
      <c r="B7140" s="21">
        <f t="shared" si="111"/>
        <v>0</v>
      </c>
      <c r="C7140">
        <v>6.9453200000000001E-5</v>
      </c>
      <c r="E7140">
        <v>0</v>
      </c>
      <c r="F7140">
        <v>0</v>
      </c>
      <c r="G7140">
        <v>0</v>
      </c>
    </row>
    <row r="7141" spans="1:7" x14ac:dyDescent="0.25">
      <c r="A7141">
        <v>7132</v>
      </c>
      <c r="B7141" s="21">
        <f t="shared" si="111"/>
        <v>0</v>
      </c>
      <c r="C7141">
        <v>6.33338E-5</v>
      </c>
      <c r="E7141">
        <v>0</v>
      </c>
      <c r="F7141">
        <v>0</v>
      </c>
      <c r="G7141">
        <v>0</v>
      </c>
    </row>
    <row r="7142" spans="1:7" x14ac:dyDescent="0.25">
      <c r="A7142">
        <v>7133</v>
      </c>
      <c r="B7142" s="21">
        <f t="shared" si="111"/>
        <v>0</v>
      </c>
      <c r="C7142">
        <v>6.6340799999999993E-5</v>
      </c>
      <c r="E7142">
        <v>0</v>
      </c>
      <c r="F7142">
        <v>0</v>
      </c>
      <c r="G7142">
        <v>0</v>
      </c>
    </row>
    <row r="7143" spans="1:7" x14ac:dyDescent="0.25">
      <c r="A7143">
        <v>7134</v>
      </c>
      <c r="B7143" s="21">
        <f t="shared" si="111"/>
        <v>0</v>
      </c>
      <c r="C7143">
        <v>7.6214500000000007E-5</v>
      </c>
      <c r="E7143">
        <v>0</v>
      </c>
      <c r="F7143">
        <v>0</v>
      </c>
      <c r="G7143">
        <v>0</v>
      </c>
    </row>
    <row r="7144" spans="1:7" x14ac:dyDescent="0.25">
      <c r="A7144">
        <v>7135</v>
      </c>
      <c r="B7144" s="21">
        <f t="shared" si="111"/>
        <v>0</v>
      </c>
      <c r="C7144">
        <v>9.4885199999999997E-5</v>
      </c>
      <c r="E7144">
        <v>0</v>
      </c>
      <c r="F7144">
        <v>0</v>
      </c>
      <c r="G7144">
        <v>0</v>
      </c>
    </row>
    <row r="7145" spans="1:7" x14ac:dyDescent="0.25">
      <c r="A7145">
        <v>7136</v>
      </c>
      <c r="B7145" s="21">
        <f t="shared" si="111"/>
        <v>1.7672641509433963E-2</v>
      </c>
      <c r="C7145">
        <v>1.169745E-4</v>
      </c>
      <c r="E7145">
        <v>1.7672641509433963E-2</v>
      </c>
      <c r="F7145">
        <v>1.7507861999999999E-2</v>
      </c>
      <c r="G7145">
        <v>7.9710691823899373E-3</v>
      </c>
    </row>
    <row r="7146" spans="1:7" x14ac:dyDescent="0.25">
      <c r="A7146">
        <v>7137</v>
      </c>
      <c r="B7146" s="21">
        <f t="shared" si="111"/>
        <v>7.3540880503144654E-2</v>
      </c>
      <c r="C7146">
        <v>1.3218020000000001E-4</v>
      </c>
      <c r="E7146">
        <v>7.3540880503144654E-2</v>
      </c>
      <c r="F7146">
        <v>6.7188679000000001E-2</v>
      </c>
      <c r="G7146">
        <v>6.1738993710691831E-2</v>
      </c>
    </row>
    <row r="7147" spans="1:7" x14ac:dyDescent="0.25">
      <c r="A7147">
        <v>7138</v>
      </c>
      <c r="B7147" s="21">
        <f t="shared" si="111"/>
        <v>0.14486792452830188</v>
      </c>
      <c r="C7147">
        <v>1.4371720000000001E-4</v>
      </c>
      <c r="E7147">
        <v>0.14486792452830188</v>
      </c>
      <c r="F7147">
        <v>0.11926257899999999</v>
      </c>
      <c r="G7147">
        <v>0.13214465408805032</v>
      </c>
    </row>
    <row r="7148" spans="1:7" x14ac:dyDescent="0.25">
      <c r="A7148">
        <v>7139</v>
      </c>
      <c r="B7148" s="21">
        <f t="shared" si="111"/>
        <v>0.14237106918238995</v>
      </c>
      <c r="C7148">
        <v>1.4653790000000001E-4</v>
      </c>
      <c r="E7148">
        <v>0.14237106918238995</v>
      </c>
      <c r="F7148">
        <v>0.122734277</v>
      </c>
      <c r="G7148">
        <v>0.12400628930817609</v>
      </c>
    </row>
    <row r="7149" spans="1:7" x14ac:dyDescent="0.25">
      <c r="A7149">
        <v>7140</v>
      </c>
      <c r="B7149" s="21">
        <f t="shared" si="111"/>
        <v>0.12670754716981134</v>
      </c>
      <c r="C7149">
        <v>1.470067E-4</v>
      </c>
      <c r="E7149">
        <v>0.12670754716981134</v>
      </c>
      <c r="F7149">
        <v>0.112731132</v>
      </c>
      <c r="G7149">
        <v>0.10783647798742139</v>
      </c>
    </row>
    <row r="7150" spans="1:7" x14ac:dyDescent="0.25">
      <c r="A7150">
        <v>7141</v>
      </c>
      <c r="B7150" s="21">
        <f t="shared" si="111"/>
        <v>0.12879559748427671</v>
      </c>
      <c r="C7150">
        <v>1.4494210000000002E-4</v>
      </c>
      <c r="E7150">
        <v>0.12879559748427671</v>
      </c>
      <c r="F7150">
        <v>0.11252044</v>
      </c>
      <c r="G7150">
        <v>0.11094339622641509</v>
      </c>
    </row>
    <row r="7151" spans="1:7" x14ac:dyDescent="0.25">
      <c r="A7151">
        <v>7142</v>
      </c>
      <c r="B7151" s="21">
        <f t="shared" si="111"/>
        <v>6.0660377358490565E-2</v>
      </c>
      <c r="C7151">
        <v>1.374204E-4</v>
      </c>
      <c r="E7151">
        <v>6.0660377358490565E-2</v>
      </c>
      <c r="F7151">
        <v>5.7957546999999998E-2</v>
      </c>
      <c r="G7151">
        <v>4.6349056603773579E-2</v>
      </c>
    </row>
    <row r="7152" spans="1:7" x14ac:dyDescent="0.25">
      <c r="A7152">
        <v>7143</v>
      </c>
      <c r="B7152" s="21">
        <f t="shared" si="111"/>
        <v>4.6465408805031444E-2</v>
      </c>
      <c r="C7152">
        <v>1.2879739999999999E-4</v>
      </c>
      <c r="E7152">
        <v>4.6465408805031444E-2</v>
      </c>
      <c r="F7152">
        <v>4.4190251999999999E-2</v>
      </c>
      <c r="G7152">
        <v>3.3962264150943396E-2</v>
      </c>
    </row>
    <row r="7153" spans="1:7" x14ac:dyDescent="0.25">
      <c r="A7153">
        <v>7144</v>
      </c>
      <c r="B7153" s="21">
        <f t="shared" si="111"/>
        <v>7.70503144654088E-3</v>
      </c>
      <c r="C7153">
        <v>1.2757600000000001E-4</v>
      </c>
      <c r="E7153">
        <v>7.70503144654088E-3</v>
      </c>
      <c r="F7153">
        <v>7.7632079999999997E-3</v>
      </c>
      <c r="G7153">
        <v>2.4119496855345912E-5</v>
      </c>
    </row>
    <row r="7154" spans="1:7" x14ac:dyDescent="0.25">
      <c r="A7154">
        <v>7145</v>
      </c>
      <c r="B7154" s="21">
        <f t="shared" si="111"/>
        <v>0</v>
      </c>
      <c r="C7154">
        <v>1.435462E-4</v>
      </c>
      <c r="E7154">
        <v>0</v>
      </c>
      <c r="F7154">
        <v>0</v>
      </c>
      <c r="G7154">
        <v>0</v>
      </c>
    </row>
    <row r="7155" spans="1:7" x14ac:dyDescent="0.25">
      <c r="A7155">
        <v>7146</v>
      </c>
      <c r="B7155" s="21">
        <f t="shared" si="111"/>
        <v>0</v>
      </c>
      <c r="C7155">
        <v>1.6461739999999999E-4</v>
      </c>
      <c r="E7155">
        <v>0</v>
      </c>
      <c r="F7155">
        <v>0</v>
      </c>
      <c r="G7155">
        <v>0</v>
      </c>
    </row>
    <row r="7156" spans="1:7" x14ac:dyDescent="0.25">
      <c r="A7156">
        <v>7147</v>
      </c>
      <c r="B7156" s="21">
        <f t="shared" si="111"/>
        <v>0</v>
      </c>
      <c r="C7156">
        <v>1.6972929999999999E-4</v>
      </c>
      <c r="E7156">
        <v>0</v>
      </c>
      <c r="F7156">
        <v>0</v>
      </c>
      <c r="G7156">
        <v>0</v>
      </c>
    </row>
    <row r="7157" spans="1:7" x14ac:dyDescent="0.25">
      <c r="A7157">
        <v>7148</v>
      </c>
      <c r="B7157" s="21">
        <f t="shared" si="111"/>
        <v>0</v>
      </c>
      <c r="C7157">
        <v>1.7022669999999999E-4</v>
      </c>
      <c r="E7157">
        <v>0</v>
      </c>
      <c r="F7157">
        <v>0</v>
      </c>
      <c r="G7157">
        <v>0</v>
      </c>
    </row>
    <row r="7158" spans="1:7" x14ac:dyDescent="0.25">
      <c r="A7158">
        <v>7149</v>
      </c>
      <c r="B7158" s="21">
        <f t="shared" si="111"/>
        <v>0</v>
      </c>
      <c r="C7158">
        <v>1.6014729999999999E-4</v>
      </c>
      <c r="E7158">
        <v>0</v>
      </c>
      <c r="F7158">
        <v>0</v>
      </c>
      <c r="G7158">
        <v>0</v>
      </c>
    </row>
    <row r="7159" spans="1:7" x14ac:dyDescent="0.25">
      <c r="A7159">
        <v>7150</v>
      </c>
      <c r="B7159" s="21">
        <f t="shared" si="111"/>
        <v>0</v>
      </c>
      <c r="C7159">
        <v>1.379308E-4</v>
      </c>
      <c r="E7159">
        <v>0</v>
      </c>
      <c r="F7159">
        <v>0</v>
      </c>
      <c r="G7159">
        <v>0</v>
      </c>
    </row>
    <row r="7160" spans="1:7" x14ac:dyDescent="0.25">
      <c r="A7160">
        <v>7151</v>
      </c>
      <c r="B7160" s="21">
        <f t="shared" si="111"/>
        <v>0</v>
      </c>
      <c r="C7160">
        <v>1.104132E-4</v>
      </c>
      <c r="E7160">
        <v>0</v>
      </c>
      <c r="F7160">
        <v>0</v>
      </c>
      <c r="G7160">
        <v>0</v>
      </c>
    </row>
    <row r="7161" spans="1:7" x14ac:dyDescent="0.25">
      <c r="A7161">
        <v>7152</v>
      </c>
      <c r="B7161" s="21">
        <f t="shared" si="111"/>
        <v>0</v>
      </c>
      <c r="C7161">
        <v>8.6951600000000003E-5</v>
      </c>
      <c r="E7161">
        <v>0</v>
      </c>
      <c r="F7161">
        <v>0</v>
      </c>
      <c r="G7161">
        <v>0</v>
      </c>
    </row>
    <row r="7162" spans="1:7" x14ac:dyDescent="0.25">
      <c r="A7162">
        <v>7153</v>
      </c>
      <c r="B7162" s="21">
        <f t="shared" si="111"/>
        <v>0</v>
      </c>
      <c r="C7162">
        <v>7.2373700000000001E-5</v>
      </c>
      <c r="E7162">
        <v>0</v>
      </c>
      <c r="F7162">
        <v>0</v>
      </c>
      <c r="G7162">
        <v>0</v>
      </c>
    </row>
    <row r="7163" spans="1:7" x14ac:dyDescent="0.25">
      <c r="A7163">
        <v>7154</v>
      </c>
      <c r="B7163" s="21">
        <f t="shared" si="111"/>
        <v>0</v>
      </c>
      <c r="C7163">
        <v>6.41992E-5</v>
      </c>
      <c r="E7163">
        <v>0</v>
      </c>
      <c r="F7163">
        <v>0</v>
      </c>
      <c r="G7163">
        <v>0</v>
      </c>
    </row>
    <row r="7164" spans="1:7" x14ac:dyDescent="0.25">
      <c r="A7164">
        <v>7155</v>
      </c>
      <c r="B7164" s="21">
        <f t="shared" si="111"/>
        <v>0</v>
      </c>
      <c r="C7164">
        <v>6.0870099999999998E-5</v>
      </c>
      <c r="E7164">
        <v>0</v>
      </c>
      <c r="F7164">
        <v>0</v>
      </c>
      <c r="G7164">
        <v>0</v>
      </c>
    </row>
    <row r="7165" spans="1:7" x14ac:dyDescent="0.25">
      <c r="A7165">
        <v>7156</v>
      </c>
      <c r="B7165" s="21">
        <f t="shared" si="111"/>
        <v>0</v>
      </c>
      <c r="C7165">
        <v>6.2183700000000006E-5</v>
      </c>
      <c r="E7165">
        <v>0</v>
      </c>
      <c r="F7165">
        <v>0</v>
      </c>
      <c r="G7165">
        <v>0</v>
      </c>
    </row>
    <row r="7166" spans="1:7" x14ac:dyDescent="0.25">
      <c r="A7166">
        <v>7157</v>
      </c>
      <c r="B7166" s="21">
        <f t="shared" si="111"/>
        <v>0</v>
      </c>
      <c r="C7166">
        <v>7.0639999999999988E-5</v>
      </c>
      <c r="E7166">
        <v>0</v>
      </c>
      <c r="F7166">
        <v>0</v>
      </c>
      <c r="G7166">
        <v>0</v>
      </c>
    </row>
    <row r="7167" spans="1:7" x14ac:dyDescent="0.25">
      <c r="A7167">
        <v>7158</v>
      </c>
      <c r="B7167" s="21">
        <f t="shared" si="111"/>
        <v>0</v>
      </c>
      <c r="C7167">
        <v>8.8761600000000001E-5</v>
      </c>
      <c r="E7167">
        <v>0</v>
      </c>
      <c r="F7167">
        <v>0</v>
      </c>
      <c r="G7167">
        <v>0</v>
      </c>
    </row>
    <row r="7168" spans="1:7" x14ac:dyDescent="0.25">
      <c r="A7168">
        <v>7159</v>
      </c>
      <c r="B7168" s="21">
        <f t="shared" si="111"/>
        <v>0</v>
      </c>
      <c r="C7168">
        <v>1.198484E-4</v>
      </c>
      <c r="E7168">
        <v>0</v>
      </c>
      <c r="F7168">
        <v>0</v>
      </c>
      <c r="G7168">
        <v>0</v>
      </c>
    </row>
    <row r="7169" spans="1:7" x14ac:dyDescent="0.25">
      <c r="A7169">
        <v>7160</v>
      </c>
      <c r="B7169" s="21">
        <f t="shared" si="111"/>
        <v>0.11422327044025157</v>
      </c>
      <c r="C7169">
        <v>1.3668280000000001E-4</v>
      </c>
      <c r="E7169">
        <v>0.11422327044025157</v>
      </c>
      <c r="F7169">
        <v>9.3583333000000005E-2</v>
      </c>
      <c r="G7169">
        <v>0.19766981132075473</v>
      </c>
    </row>
    <row r="7170" spans="1:7" x14ac:dyDescent="0.25">
      <c r="A7170">
        <v>7161</v>
      </c>
      <c r="B7170" s="21">
        <f t="shared" si="111"/>
        <v>0.35584905660377358</v>
      </c>
      <c r="C7170">
        <v>1.3630660000000001E-4</v>
      </c>
      <c r="E7170">
        <v>0.35584905660377358</v>
      </c>
      <c r="F7170">
        <v>0.21133647799999999</v>
      </c>
      <c r="G7170">
        <v>0.52072327044025157</v>
      </c>
    </row>
    <row r="7171" spans="1:7" x14ac:dyDescent="0.25">
      <c r="A7171">
        <v>7162</v>
      </c>
      <c r="B7171" s="21">
        <f t="shared" si="111"/>
        <v>0.51100628930817615</v>
      </c>
      <c r="C7171">
        <v>1.386011E-4</v>
      </c>
      <c r="E7171">
        <v>0.51100628930817615</v>
      </c>
      <c r="F7171">
        <v>0.23734276700000001</v>
      </c>
      <c r="G7171">
        <v>0.6366666666666666</v>
      </c>
    </row>
    <row r="7172" spans="1:7" x14ac:dyDescent="0.25">
      <c r="A7172">
        <v>7163</v>
      </c>
      <c r="B7172" s="21">
        <f t="shared" si="111"/>
        <v>0.19752515723270439</v>
      </c>
      <c r="C7172">
        <v>1.3157659999999999E-4</v>
      </c>
      <c r="E7172">
        <v>0.19752515723270439</v>
      </c>
      <c r="F7172">
        <v>0.148709119</v>
      </c>
      <c r="G7172">
        <v>0.18954716981132075</v>
      </c>
    </row>
    <row r="7173" spans="1:7" x14ac:dyDescent="0.25">
      <c r="A7173">
        <v>7164</v>
      </c>
      <c r="B7173" s="21">
        <f t="shared" si="111"/>
        <v>9.3817610062893075E-2</v>
      </c>
      <c r="C7173">
        <v>1.2891899999999999E-4</v>
      </c>
      <c r="E7173">
        <v>9.3817610062893075E-2</v>
      </c>
      <c r="F7173">
        <v>8.7227987000000007E-2</v>
      </c>
      <c r="G7173">
        <v>7.6827044025157235E-2</v>
      </c>
    </row>
    <row r="7174" spans="1:7" x14ac:dyDescent="0.25">
      <c r="A7174">
        <v>7165</v>
      </c>
      <c r="B7174" s="21">
        <f t="shared" ref="B7174:B7237" si="112">IF(rodzaj=$E$6,E7174,IF(rodzaj=$F$6,F7174,G7174))</f>
        <v>5.8968553459119499E-2</v>
      </c>
      <c r="C7174">
        <v>1.2416449999999999E-4</v>
      </c>
      <c r="E7174">
        <v>5.8968553459119499E-2</v>
      </c>
      <c r="F7174">
        <v>5.7591194999999998E-2</v>
      </c>
      <c r="G7174">
        <v>4.5135220125786163E-2</v>
      </c>
    </row>
    <row r="7175" spans="1:7" x14ac:dyDescent="0.25">
      <c r="A7175">
        <v>7166</v>
      </c>
      <c r="B7175" s="21">
        <f t="shared" si="112"/>
        <v>7.5047169811320757E-2</v>
      </c>
      <c r="C7175">
        <v>1.246195E-4</v>
      </c>
      <c r="E7175">
        <v>7.5047169811320757E-2</v>
      </c>
      <c r="F7175">
        <v>6.9570754999999998E-2</v>
      </c>
      <c r="G7175">
        <v>5.9981132075471698E-2</v>
      </c>
    </row>
    <row r="7176" spans="1:7" x14ac:dyDescent="0.25">
      <c r="A7176">
        <v>7167</v>
      </c>
      <c r="B7176" s="21">
        <f t="shared" si="112"/>
        <v>5.732389937106918E-2</v>
      </c>
      <c r="C7176">
        <v>1.258466E-4</v>
      </c>
      <c r="E7176">
        <v>5.732389937106918E-2</v>
      </c>
      <c r="F7176">
        <v>5.3254717E-2</v>
      </c>
      <c r="G7176">
        <v>4.727358490566038E-2</v>
      </c>
    </row>
    <row r="7177" spans="1:7" x14ac:dyDescent="0.25">
      <c r="A7177">
        <v>7168</v>
      </c>
      <c r="B7177" s="21">
        <f t="shared" si="112"/>
        <v>8.1880503144654091E-3</v>
      </c>
      <c r="C7177">
        <v>1.3342429999999998E-4</v>
      </c>
      <c r="E7177">
        <v>8.1880503144654091E-3</v>
      </c>
      <c r="F7177">
        <v>8.1820750000000005E-3</v>
      </c>
      <c r="G7177">
        <v>9.9694968553459113E-4</v>
      </c>
    </row>
    <row r="7178" spans="1:7" x14ac:dyDescent="0.25">
      <c r="A7178">
        <v>7169</v>
      </c>
      <c r="B7178" s="21">
        <f t="shared" si="112"/>
        <v>0</v>
      </c>
      <c r="C7178">
        <v>1.4919299999999999E-4</v>
      </c>
      <c r="E7178">
        <v>0</v>
      </c>
      <c r="F7178">
        <v>0</v>
      </c>
      <c r="G7178">
        <v>0</v>
      </c>
    </row>
    <row r="7179" spans="1:7" x14ac:dyDescent="0.25">
      <c r="A7179">
        <v>7170</v>
      </c>
      <c r="B7179" s="21">
        <f t="shared" si="112"/>
        <v>0</v>
      </c>
      <c r="C7179">
        <v>1.666568E-4</v>
      </c>
      <c r="E7179">
        <v>0</v>
      </c>
      <c r="F7179">
        <v>0</v>
      </c>
      <c r="G7179">
        <v>0</v>
      </c>
    </row>
    <row r="7180" spans="1:7" x14ac:dyDescent="0.25">
      <c r="A7180">
        <v>7171</v>
      </c>
      <c r="B7180" s="21">
        <f t="shared" si="112"/>
        <v>0</v>
      </c>
      <c r="C7180">
        <v>1.8238920000000002E-4</v>
      </c>
      <c r="E7180">
        <v>0</v>
      </c>
      <c r="F7180">
        <v>0</v>
      </c>
      <c r="G7180">
        <v>0</v>
      </c>
    </row>
    <row r="7181" spans="1:7" x14ac:dyDescent="0.25">
      <c r="A7181">
        <v>7172</v>
      </c>
      <c r="B7181" s="21">
        <f t="shared" si="112"/>
        <v>0</v>
      </c>
      <c r="C7181">
        <v>1.8065049999999998E-4</v>
      </c>
      <c r="E7181">
        <v>0</v>
      </c>
      <c r="F7181">
        <v>0</v>
      </c>
      <c r="G7181">
        <v>0</v>
      </c>
    </row>
    <row r="7182" spans="1:7" x14ac:dyDescent="0.25">
      <c r="A7182">
        <v>7173</v>
      </c>
      <c r="B7182" s="21">
        <f t="shared" si="112"/>
        <v>0</v>
      </c>
      <c r="C7182">
        <v>1.7179739999999998E-4</v>
      </c>
      <c r="E7182">
        <v>0</v>
      </c>
      <c r="F7182">
        <v>0</v>
      </c>
      <c r="G7182">
        <v>0</v>
      </c>
    </row>
    <row r="7183" spans="1:7" x14ac:dyDescent="0.25">
      <c r="A7183">
        <v>7174</v>
      </c>
      <c r="B7183" s="21">
        <f t="shared" si="112"/>
        <v>0</v>
      </c>
      <c r="C7183">
        <v>1.5030830000000001E-4</v>
      </c>
      <c r="E7183">
        <v>0</v>
      </c>
      <c r="F7183">
        <v>0</v>
      </c>
      <c r="G7183">
        <v>0</v>
      </c>
    </row>
    <row r="7184" spans="1:7" x14ac:dyDescent="0.25">
      <c r="A7184">
        <v>7175</v>
      </c>
      <c r="B7184" s="21">
        <f t="shared" si="112"/>
        <v>0</v>
      </c>
      <c r="C7184">
        <v>1.1763829999999999E-4</v>
      </c>
      <c r="E7184">
        <v>0</v>
      </c>
      <c r="F7184">
        <v>0</v>
      </c>
      <c r="G7184">
        <v>0</v>
      </c>
    </row>
    <row r="7185" spans="1:7" x14ac:dyDescent="0.25">
      <c r="A7185">
        <v>7176</v>
      </c>
      <c r="B7185" s="21">
        <f t="shared" si="112"/>
        <v>0</v>
      </c>
      <c r="C7185">
        <v>9.3034599999999992E-5</v>
      </c>
      <c r="E7185">
        <v>0</v>
      </c>
      <c r="F7185">
        <v>0</v>
      </c>
      <c r="G7185">
        <v>0</v>
      </c>
    </row>
    <row r="7186" spans="1:7" x14ac:dyDescent="0.25">
      <c r="A7186">
        <v>7177</v>
      </c>
      <c r="B7186" s="21">
        <f t="shared" si="112"/>
        <v>0</v>
      </c>
      <c r="C7186">
        <v>7.2744300000000001E-5</v>
      </c>
      <c r="E7186">
        <v>0</v>
      </c>
      <c r="F7186">
        <v>0</v>
      </c>
      <c r="G7186">
        <v>0</v>
      </c>
    </row>
    <row r="7187" spans="1:7" x14ac:dyDescent="0.25">
      <c r="A7187">
        <v>7178</v>
      </c>
      <c r="B7187" s="21">
        <f t="shared" si="112"/>
        <v>0</v>
      </c>
      <c r="C7187">
        <v>6.43443E-5</v>
      </c>
      <c r="E7187">
        <v>0</v>
      </c>
      <c r="F7187">
        <v>0</v>
      </c>
      <c r="G7187">
        <v>0</v>
      </c>
    </row>
    <row r="7188" spans="1:7" x14ac:dyDescent="0.25">
      <c r="A7188">
        <v>7179</v>
      </c>
      <c r="B7188" s="21">
        <f t="shared" si="112"/>
        <v>0</v>
      </c>
      <c r="C7188">
        <v>6.1591400000000001E-5</v>
      </c>
      <c r="E7188">
        <v>0</v>
      </c>
      <c r="F7188">
        <v>0</v>
      </c>
      <c r="G7188">
        <v>0</v>
      </c>
    </row>
    <row r="7189" spans="1:7" x14ac:dyDescent="0.25">
      <c r="A7189">
        <v>7180</v>
      </c>
      <c r="B7189" s="21">
        <f t="shared" si="112"/>
        <v>0</v>
      </c>
      <c r="C7189">
        <v>6.2946299999999997E-5</v>
      </c>
      <c r="E7189">
        <v>0</v>
      </c>
      <c r="F7189">
        <v>0</v>
      </c>
      <c r="G7189">
        <v>0</v>
      </c>
    </row>
    <row r="7190" spans="1:7" x14ac:dyDescent="0.25">
      <c r="A7190">
        <v>7181</v>
      </c>
      <c r="B7190" s="21">
        <f t="shared" si="112"/>
        <v>0</v>
      </c>
      <c r="C7190">
        <v>7.057609999999999E-5</v>
      </c>
      <c r="E7190">
        <v>0</v>
      </c>
      <c r="F7190">
        <v>0</v>
      </c>
      <c r="G7190">
        <v>0</v>
      </c>
    </row>
    <row r="7191" spans="1:7" x14ac:dyDescent="0.25">
      <c r="A7191">
        <v>7182</v>
      </c>
      <c r="B7191" s="21">
        <f t="shared" si="112"/>
        <v>0</v>
      </c>
      <c r="C7191">
        <v>9.08347E-5</v>
      </c>
      <c r="E7191">
        <v>0</v>
      </c>
      <c r="F7191">
        <v>0</v>
      </c>
      <c r="G7191">
        <v>0</v>
      </c>
    </row>
    <row r="7192" spans="1:7" x14ac:dyDescent="0.25">
      <c r="A7192">
        <v>7183</v>
      </c>
      <c r="B7192" s="21">
        <f t="shared" si="112"/>
        <v>0</v>
      </c>
      <c r="C7192">
        <v>1.191886E-4</v>
      </c>
      <c r="E7192">
        <v>0</v>
      </c>
      <c r="F7192">
        <v>0</v>
      </c>
      <c r="G7192">
        <v>0</v>
      </c>
    </row>
    <row r="7193" spans="1:7" x14ac:dyDescent="0.25">
      <c r="A7193">
        <v>7184</v>
      </c>
      <c r="B7193" s="21">
        <f t="shared" si="112"/>
        <v>3.326729559748428E-2</v>
      </c>
      <c r="C7193">
        <v>1.3613280000000002E-4</v>
      </c>
      <c r="E7193">
        <v>3.326729559748428E-2</v>
      </c>
      <c r="F7193">
        <v>3.1165094000000001E-2</v>
      </c>
      <c r="G7193">
        <v>2.8355660377358493E-2</v>
      </c>
    </row>
    <row r="7194" spans="1:7" x14ac:dyDescent="0.25">
      <c r="A7194">
        <v>7185</v>
      </c>
      <c r="B7194" s="21">
        <f t="shared" si="112"/>
        <v>9.4707547169811321E-2</v>
      </c>
      <c r="C7194">
        <v>1.3423520000000001E-4</v>
      </c>
      <c r="E7194">
        <v>9.4707547169811321E-2</v>
      </c>
      <c r="F7194">
        <v>8.2196540999999998E-2</v>
      </c>
      <c r="G7194">
        <v>8.7635220125786159E-2</v>
      </c>
    </row>
    <row r="7195" spans="1:7" x14ac:dyDescent="0.25">
      <c r="A7195">
        <v>7186</v>
      </c>
      <c r="B7195" s="21">
        <f t="shared" si="112"/>
        <v>0.34336477987421388</v>
      </c>
      <c r="C7195">
        <v>1.3348209999999999E-4</v>
      </c>
      <c r="E7195">
        <v>0.34336477987421388</v>
      </c>
      <c r="F7195">
        <v>0.19399371100000001</v>
      </c>
      <c r="G7195">
        <v>0.40062893081761008</v>
      </c>
    </row>
    <row r="7196" spans="1:7" x14ac:dyDescent="0.25">
      <c r="A7196">
        <v>7187</v>
      </c>
      <c r="B7196" s="21">
        <f t="shared" si="112"/>
        <v>0.39801886792452834</v>
      </c>
      <c r="C7196">
        <v>1.2932030000000001E-4</v>
      </c>
      <c r="E7196">
        <v>0.39801886792452834</v>
      </c>
      <c r="F7196">
        <v>0.22694968600000001</v>
      </c>
      <c r="G7196">
        <v>0.43283018867924533</v>
      </c>
    </row>
    <row r="7197" spans="1:7" x14ac:dyDescent="0.25">
      <c r="A7197">
        <v>7188</v>
      </c>
      <c r="B7197" s="21">
        <f t="shared" si="112"/>
        <v>0.44066037735849056</v>
      </c>
      <c r="C7197">
        <v>1.2949589999999999E-4</v>
      </c>
      <c r="E7197">
        <v>0.44066037735849056</v>
      </c>
      <c r="F7197">
        <v>0.24333333300000001</v>
      </c>
      <c r="G7197">
        <v>0.47930817610062892</v>
      </c>
    </row>
    <row r="7198" spans="1:7" x14ac:dyDescent="0.25">
      <c r="A7198">
        <v>7189</v>
      </c>
      <c r="B7198" s="21">
        <f t="shared" si="112"/>
        <v>0.42367924528301887</v>
      </c>
      <c r="C7198">
        <v>1.233052E-4</v>
      </c>
      <c r="E7198">
        <v>0.42367924528301887</v>
      </c>
      <c r="F7198">
        <v>0.22801886800000001</v>
      </c>
      <c r="G7198">
        <v>0.47933962264150942</v>
      </c>
    </row>
    <row r="7199" spans="1:7" x14ac:dyDescent="0.25">
      <c r="A7199">
        <v>7190</v>
      </c>
      <c r="B7199" s="21">
        <f t="shared" si="112"/>
        <v>0.34352201257861636</v>
      </c>
      <c r="C7199">
        <v>1.261713E-4</v>
      </c>
      <c r="E7199">
        <v>0.34352201257861636</v>
      </c>
      <c r="F7199">
        <v>0.19827043999999999</v>
      </c>
      <c r="G7199">
        <v>0.42761006289308173</v>
      </c>
    </row>
    <row r="7200" spans="1:7" x14ac:dyDescent="0.25">
      <c r="A7200">
        <v>7191</v>
      </c>
      <c r="B7200" s="21">
        <f t="shared" si="112"/>
        <v>0.15316037735849056</v>
      </c>
      <c r="C7200">
        <v>1.2521259999999999E-4</v>
      </c>
      <c r="E7200">
        <v>0.15316037735849056</v>
      </c>
      <c r="F7200">
        <v>0.115523585</v>
      </c>
      <c r="G7200">
        <v>0.2005188679245283</v>
      </c>
    </row>
    <row r="7201" spans="1:7" x14ac:dyDescent="0.25">
      <c r="A7201">
        <v>7192</v>
      </c>
      <c r="B7201" s="21">
        <f t="shared" si="112"/>
        <v>3.1943396226415094E-2</v>
      </c>
      <c r="C7201">
        <v>1.3165789999999999E-4</v>
      </c>
      <c r="E7201">
        <v>3.1943396226415094E-2</v>
      </c>
      <c r="F7201">
        <v>2.9382075000000001E-2</v>
      </c>
      <c r="G7201">
        <v>4.7433962264150947E-2</v>
      </c>
    </row>
    <row r="7202" spans="1:7" x14ac:dyDescent="0.25">
      <c r="A7202">
        <v>7193</v>
      </c>
      <c r="B7202" s="21">
        <f t="shared" si="112"/>
        <v>0</v>
      </c>
      <c r="C7202">
        <v>1.4507449999999998E-4</v>
      </c>
      <c r="E7202">
        <v>0</v>
      </c>
      <c r="F7202">
        <v>0</v>
      </c>
      <c r="G7202">
        <v>0</v>
      </c>
    </row>
    <row r="7203" spans="1:7" x14ac:dyDescent="0.25">
      <c r="A7203">
        <v>7194</v>
      </c>
      <c r="B7203" s="21">
        <f t="shared" si="112"/>
        <v>0</v>
      </c>
      <c r="C7203">
        <v>1.650981E-4</v>
      </c>
      <c r="E7203">
        <v>0</v>
      </c>
      <c r="F7203">
        <v>0</v>
      </c>
      <c r="G7203">
        <v>0</v>
      </c>
    </row>
    <row r="7204" spans="1:7" x14ac:dyDescent="0.25">
      <c r="A7204">
        <v>7195</v>
      </c>
      <c r="B7204" s="21">
        <f t="shared" si="112"/>
        <v>0</v>
      </c>
      <c r="C7204">
        <v>1.8421230000000003E-4</v>
      </c>
      <c r="E7204">
        <v>0</v>
      </c>
      <c r="F7204">
        <v>0</v>
      </c>
      <c r="G7204">
        <v>0</v>
      </c>
    </row>
    <row r="7205" spans="1:7" x14ac:dyDescent="0.25">
      <c r="A7205">
        <v>7196</v>
      </c>
      <c r="B7205" s="21">
        <f t="shared" si="112"/>
        <v>0</v>
      </c>
      <c r="C7205">
        <v>1.8698219999999999E-4</v>
      </c>
      <c r="E7205">
        <v>0</v>
      </c>
      <c r="F7205">
        <v>0</v>
      </c>
      <c r="G7205">
        <v>0</v>
      </c>
    </row>
    <row r="7206" spans="1:7" x14ac:dyDescent="0.25">
      <c r="A7206">
        <v>7197</v>
      </c>
      <c r="B7206" s="21">
        <f t="shared" si="112"/>
        <v>0</v>
      </c>
      <c r="C7206">
        <v>1.7223640000000001E-4</v>
      </c>
      <c r="E7206">
        <v>0</v>
      </c>
      <c r="F7206">
        <v>0</v>
      </c>
      <c r="G7206">
        <v>0</v>
      </c>
    </row>
    <row r="7207" spans="1:7" x14ac:dyDescent="0.25">
      <c r="A7207">
        <v>7198</v>
      </c>
      <c r="B7207" s="21">
        <f t="shared" si="112"/>
        <v>0</v>
      </c>
      <c r="C7207">
        <v>1.4928749999999999E-4</v>
      </c>
      <c r="E7207">
        <v>0</v>
      </c>
      <c r="F7207">
        <v>0</v>
      </c>
      <c r="G7207">
        <v>0</v>
      </c>
    </row>
    <row r="7208" spans="1:7" x14ac:dyDescent="0.25">
      <c r="A7208">
        <v>7199</v>
      </c>
      <c r="B7208" s="21">
        <f t="shared" si="112"/>
        <v>0</v>
      </c>
      <c r="C7208">
        <v>1.1932980000000001E-4</v>
      </c>
      <c r="E7208">
        <v>0</v>
      </c>
      <c r="F7208">
        <v>0</v>
      </c>
      <c r="G7208">
        <v>0</v>
      </c>
    </row>
    <row r="7209" spans="1:7" x14ac:dyDescent="0.25">
      <c r="A7209">
        <v>7200</v>
      </c>
      <c r="B7209" s="21">
        <f t="shared" si="112"/>
        <v>0</v>
      </c>
      <c r="C7209">
        <v>9.3414399999999998E-5</v>
      </c>
      <c r="E7209">
        <v>0</v>
      </c>
      <c r="F7209">
        <v>0</v>
      </c>
      <c r="G7209">
        <v>0</v>
      </c>
    </row>
    <row r="7210" spans="1:7" x14ac:dyDescent="0.25">
      <c r="A7210">
        <v>7201</v>
      </c>
      <c r="B7210" s="21">
        <f t="shared" si="112"/>
        <v>0</v>
      </c>
      <c r="C7210">
        <v>8.2006200000000001E-5</v>
      </c>
      <c r="E7210">
        <v>0</v>
      </c>
      <c r="F7210">
        <v>0</v>
      </c>
      <c r="G7210">
        <v>0</v>
      </c>
    </row>
    <row r="7211" spans="1:7" x14ac:dyDescent="0.25">
      <c r="A7211">
        <v>7202</v>
      </c>
      <c r="B7211" s="21">
        <f t="shared" si="112"/>
        <v>0</v>
      </c>
      <c r="C7211">
        <v>6.3478099999999998E-5</v>
      </c>
      <c r="E7211">
        <v>0</v>
      </c>
      <c r="F7211">
        <v>0</v>
      </c>
      <c r="G7211">
        <v>0</v>
      </c>
    </row>
    <row r="7212" spans="1:7" x14ac:dyDescent="0.25">
      <c r="A7212">
        <v>7203</v>
      </c>
      <c r="B7212" s="21">
        <f t="shared" si="112"/>
        <v>0</v>
      </c>
      <c r="C7212">
        <v>6.04937E-5</v>
      </c>
      <c r="E7212">
        <v>0</v>
      </c>
      <c r="F7212">
        <v>0</v>
      </c>
      <c r="G7212">
        <v>0</v>
      </c>
    </row>
    <row r="7213" spans="1:7" x14ac:dyDescent="0.25">
      <c r="A7213">
        <v>7204</v>
      </c>
      <c r="B7213" s="21">
        <f t="shared" si="112"/>
        <v>0</v>
      </c>
      <c r="C7213">
        <v>6.0994100000000006E-5</v>
      </c>
      <c r="E7213">
        <v>0</v>
      </c>
      <c r="F7213">
        <v>0</v>
      </c>
      <c r="G7213">
        <v>0</v>
      </c>
    </row>
    <row r="7214" spans="1:7" x14ac:dyDescent="0.25">
      <c r="A7214">
        <v>7205</v>
      </c>
      <c r="B7214" s="21">
        <f t="shared" si="112"/>
        <v>0</v>
      </c>
      <c r="C7214">
        <v>6.8898000000000003E-5</v>
      </c>
      <c r="E7214">
        <v>0</v>
      </c>
      <c r="F7214">
        <v>0</v>
      </c>
      <c r="G7214">
        <v>0</v>
      </c>
    </row>
    <row r="7215" spans="1:7" x14ac:dyDescent="0.25">
      <c r="A7215">
        <v>7206</v>
      </c>
      <c r="B7215" s="21">
        <f t="shared" si="112"/>
        <v>0</v>
      </c>
      <c r="C7215">
        <v>8.7293200000000006E-5</v>
      </c>
      <c r="E7215">
        <v>0</v>
      </c>
      <c r="F7215">
        <v>0</v>
      </c>
      <c r="G7215">
        <v>0</v>
      </c>
    </row>
    <row r="7216" spans="1:7" x14ac:dyDescent="0.25">
      <c r="A7216">
        <v>7207</v>
      </c>
      <c r="B7216" s="21">
        <f t="shared" si="112"/>
        <v>0</v>
      </c>
      <c r="C7216">
        <v>1.171918E-4</v>
      </c>
      <c r="E7216">
        <v>0</v>
      </c>
      <c r="F7216">
        <v>0</v>
      </c>
      <c r="G7216">
        <v>0</v>
      </c>
    </row>
    <row r="7217" spans="1:7" x14ac:dyDescent="0.25">
      <c r="A7217">
        <v>7208</v>
      </c>
      <c r="B7217" s="21">
        <f t="shared" si="112"/>
        <v>0.1255440251572327</v>
      </c>
      <c r="C7217">
        <v>1.3385840000000002E-4</v>
      </c>
      <c r="E7217">
        <v>0.1255440251572327</v>
      </c>
      <c r="F7217">
        <v>0.10038836499999999</v>
      </c>
      <c r="G7217">
        <v>0.23032389937106917</v>
      </c>
    </row>
    <row r="7218" spans="1:7" x14ac:dyDescent="0.25">
      <c r="A7218">
        <v>7209</v>
      </c>
      <c r="B7218" s="21">
        <f t="shared" si="112"/>
        <v>0.37770440251572324</v>
      </c>
      <c r="C7218">
        <v>1.3307719999999999E-4</v>
      </c>
      <c r="E7218">
        <v>0.37770440251572324</v>
      </c>
      <c r="F7218">
        <v>0.217484277</v>
      </c>
      <c r="G7218">
        <v>0.56323899371069175</v>
      </c>
    </row>
    <row r="7219" spans="1:7" x14ac:dyDescent="0.25">
      <c r="A7219">
        <v>7210</v>
      </c>
      <c r="B7219" s="21">
        <f t="shared" si="112"/>
        <v>0.58292452830188679</v>
      </c>
      <c r="C7219">
        <v>1.3024240000000001E-4</v>
      </c>
      <c r="E7219">
        <v>0.58292452830188679</v>
      </c>
      <c r="F7219">
        <v>0.25139937099999998</v>
      </c>
      <c r="G7219">
        <v>0.7399056603773585</v>
      </c>
    </row>
    <row r="7220" spans="1:7" x14ac:dyDescent="0.25">
      <c r="A7220">
        <v>7211</v>
      </c>
      <c r="B7220" s="21">
        <f t="shared" si="112"/>
        <v>0.68726415094339621</v>
      </c>
      <c r="C7220">
        <v>1.2192420000000001E-4</v>
      </c>
      <c r="E7220">
        <v>0.68726415094339621</v>
      </c>
      <c r="F7220">
        <v>0.29946540900000002</v>
      </c>
      <c r="G7220">
        <v>0.79949685534591197</v>
      </c>
    </row>
    <row r="7221" spans="1:7" x14ac:dyDescent="0.25">
      <c r="A7221">
        <v>7212</v>
      </c>
      <c r="B7221" s="21">
        <f t="shared" si="112"/>
        <v>0.67333333333333323</v>
      </c>
      <c r="C7221">
        <v>1.2112490000000001E-4</v>
      </c>
      <c r="E7221">
        <v>0.67333333333333323</v>
      </c>
      <c r="F7221">
        <v>0.303805031</v>
      </c>
      <c r="G7221">
        <v>0.76635220125786163</v>
      </c>
    </row>
    <row r="7222" spans="1:7" x14ac:dyDescent="0.25">
      <c r="A7222">
        <v>7213</v>
      </c>
      <c r="B7222" s="21">
        <f t="shared" si="112"/>
        <v>0.52761006289308177</v>
      </c>
      <c r="C7222">
        <v>1.2002929999999999E-4</v>
      </c>
      <c r="E7222">
        <v>0.52761006289308177</v>
      </c>
      <c r="F7222">
        <v>0.251525157</v>
      </c>
      <c r="G7222">
        <v>0.61732704402515726</v>
      </c>
    </row>
    <row r="7223" spans="1:7" x14ac:dyDescent="0.25">
      <c r="A7223">
        <v>7214</v>
      </c>
      <c r="B7223" s="21">
        <f t="shared" si="112"/>
        <v>0.36867924528301887</v>
      </c>
      <c r="C7223">
        <v>1.2101229999999999E-4</v>
      </c>
      <c r="E7223">
        <v>0.36867924528301887</v>
      </c>
      <c r="F7223">
        <v>0.20399371099999999</v>
      </c>
      <c r="G7223">
        <v>0.46720125786163524</v>
      </c>
    </row>
    <row r="7224" spans="1:7" x14ac:dyDescent="0.25">
      <c r="A7224">
        <v>7215</v>
      </c>
      <c r="B7224" s="21">
        <f t="shared" si="112"/>
        <v>0.19940880503144653</v>
      </c>
      <c r="C7224">
        <v>1.220898E-4</v>
      </c>
      <c r="E7224">
        <v>0.19940880503144653</v>
      </c>
      <c r="F7224">
        <v>0.13937893100000001</v>
      </c>
      <c r="G7224">
        <v>0.2907169811320755</v>
      </c>
    </row>
    <row r="7225" spans="1:7" x14ac:dyDescent="0.25">
      <c r="A7225">
        <v>7216</v>
      </c>
      <c r="B7225" s="21">
        <f t="shared" si="112"/>
        <v>4.288679245283019E-2</v>
      </c>
      <c r="C7225">
        <v>1.2656589999999999E-4</v>
      </c>
      <c r="E7225">
        <v>4.288679245283019E-2</v>
      </c>
      <c r="F7225">
        <v>3.7867924999999997E-2</v>
      </c>
      <c r="G7225">
        <v>7.3078616352201253E-2</v>
      </c>
    </row>
    <row r="7226" spans="1:7" x14ac:dyDescent="0.25">
      <c r="A7226">
        <v>7217</v>
      </c>
      <c r="B7226" s="21">
        <f t="shared" si="112"/>
        <v>0</v>
      </c>
      <c r="C7226">
        <v>1.3614669999999999E-4</v>
      </c>
      <c r="E7226">
        <v>0</v>
      </c>
      <c r="F7226">
        <v>0</v>
      </c>
      <c r="G7226">
        <v>0</v>
      </c>
    </row>
    <row r="7227" spans="1:7" x14ac:dyDescent="0.25">
      <c r="A7227">
        <v>7218</v>
      </c>
      <c r="B7227" s="21">
        <f t="shared" si="112"/>
        <v>0</v>
      </c>
      <c r="C7227">
        <v>1.5702960000000001E-4</v>
      </c>
      <c r="E7227">
        <v>0</v>
      </c>
      <c r="F7227">
        <v>0</v>
      </c>
      <c r="G7227">
        <v>0</v>
      </c>
    </row>
    <row r="7228" spans="1:7" x14ac:dyDescent="0.25">
      <c r="A7228">
        <v>7219</v>
      </c>
      <c r="B7228" s="21">
        <f t="shared" si="112"/>
        <v>0</v>
      </c>
      <c r="C7228">
        <v>1.8203990000000001E-4</v>
      </c>
      <c r="E7228">
        <v>0</v>
      </c>
      <c r="F7228">
        <v>0</v>
      </c>
      <c r="G7228">
        <v>0</v>
      </c>
    </row>
    <row r="7229" spans="1:7" x14ac:dyDescent="0.25">
      <c r="A7229">
        <v>7220</v>
      </c>
      <c r="B7229" s="21">
        <f t="shared" si="112"/>
        <v>0</v>
      </c>
      <c r="C7229">
        <v>1.8387570000000001E-4</v>
      </c>
      <c r="E7229">
        <v>0</v>
      </c>
      <c r="F7229">
        <v>0</v>
      </c>
      <c r="G7229">
        <v>0</v>
      </c>
    </row>
    <row r="7230" spans="1:7" x14ac:dyDescent="0.25">
      <c r="A7230">
        <v>7221</v>
      </c>
      <c r="B7230" s="21">
        <f t="shared" si="112"/>
        <v>0</v>
      </c>
      <c r="C7230">
        <v>1.7065010000000001E-4</v>
      </c>
      <c r="E7230">
        <v>0</v>
      </c>
      <c r="F7230">
        <v>0</v>
      </c>
      <c r="G7230">
        <v>0</v>
      </c>
    </row>
    <row r="7231" spans="1:7" x14ac:dyDescent="0.25">
      <c r="A7231">
        <v>7222</v>
      </c>
      <c r="B7231" s="21">
        <f t="shared" si="112"/>
        <v>0</v>
      </c>
      <c r="C7231">
        <v>1.487409E-4</v>
      </c>
      <c r="E7231">
        <v>0</v>
      </c>
      <c r="F7231">
        <v>0</v>
      </c>
      <c r="G7231">
        <v>0</v>
      </c>
    </row>
    <row r="7232" spans="1:7" x14ac:dyDescent="0.25">
      <c r="A7232">
        <v>7223</v>
      </c>
      <c r="B7232" s="21">
        <f t="shared" si="112"/>
        <v>0</v>
      </c>
      <c r="C7232">
        <v>1.218251E-4</v>
      </c>
      <c r="E7232">
        <v>0</v>
      </c>
      <c r="F7232">
        <v>0</v>
      </c>
      <c r="G7232">
        <v>0</v>
      </c>
    </row>
    <row r="7233" spans="1:7" x14ac:dyDescent="0.25">
      <c r="A7233">
        <v>7224</v>
      </c>
      <c r="B7233" s="21">
        <f t="shared" si="112"/>
        <v>0</v>
      </c>
      <c r="C7233">
        <v>9.2651699999999999E-5</v>
      </c>
      <c r="E7233">
        <v>0</v>
      </c>
      <c r="F7233">
        <v>0</v>
      </c>
      <c r="G7233">
        <v>0</v>
      </c>
    </row>
    <row r="7234" spans="1:7" x14ac:dyDescent="0.25">
      <c r="A7234">
        <v>7225</v>
      </c>
      <c r="B7234" s="21">
        <f t="shared" si="112"/>
        <v>0</v>
      </c>
      <c r="C7234">
        <v>7.3066900000000003E-5</v>
      </c>
      <c r="E7234">
        <v>0</v>
      </c>
      <c r="F7234">
        <v>0</v>
      </c>
      <c r="G7234">
        <v>0</v>
      </c>
    </row>
    <row r="7235" spans="1:7" x14ac:dyDescent="0.25">
      <c r="A7235">
        <v>7226</v>
      </c>
      <c r="B7235" s="21">
        <f t="shared" si="112"/>
        <v>0</v>
      </c>
      <c r="C7235">
        <v>6.35161E-5</v>
      </c>
      <c r="E7235">
        <v>0</v>
      </c>
      <c r="F7235">
        <v>0</v>
      </c>
      <c r="G7235">
        <v>0</v>
      </c>
    </row>
    <row r="7236" spans="1:7" x14ac:dyDescent="0.25">
      <c r="A7236">
        <v>7227</v>
      </c>
      <c r="B7236" s="21">
        <f t="shared" si="112"/>
        <v>0</v>
      </c>
      <c r="C7236">
        <v>6.0074300000000002E-5</v>
      </c>
      <c r="E7236">
        <v>0</v>
      </c>
      <c r="F7236">
        <v>0</v>
      </c>
      <c r="G7236">
        <v>0</v>
      </c>
    </row>
    <row r="7237" spans="1:7" x14ac:dyDescent="0.25">
      <c r="A7237">
        <v>7228</v>
      </c>
      <c r="B7237" s="21">
        <f t="shared" si="112"/>
        <v>0</v>
      </c>
      <c r="C7237">
        <v>6.1172600000000004E-5</v>
      </c>
      <c r="E7237">
        <v>0</v>
      </c>
      <c r="F7237">
        <v>0</v>
      </c>
      <c r="G7237">
        <v>0</v>
      </c>
    </row>
    <row r="7238" spans="1:7" x14ac:dyDescent="0.25">
      <c r="A7238">
        <v>7229</v>
      </c>
      <c r="B7238" s="21">
        <f t="shared" ref="B7238:B7301" si="113">IF(rodzaj=$E$6,E7238,IF(rodzaj=$F$6,F7238,G7238))</f>
        <v>0</v>
      </c>
      <c r="C7238">
        <v>6.8321900000000007E-5</v>
      </c>
      <c r="E7238">
        <v>0</v>
      </c>
      <c r="F7238">
        <v>0</v>
      </c>
      <c r="G7238">
        <v>0</v>
      </c>
    </row>
    <row r="7239" spans="1:7" x14ac:dyDescent="0.25">
      <c r="A7239">
        <v>7230</v>
      </c>
      <c r="B7239" s="21">
        <f t="shared" si="113"/>
        <v>0</v>
      </c>
      <c r="C7239">
        <v>8.7371400000000002E-5</v>
      </c>
      <c r="E7239">
        <v>0</v>
      </c>
      <c r="F7239">
        <v>0</v>
      </c>
      <c r="G7239">
        <v>0</v>
      </c>
    </row>
    <row r="7240" spans="1:7" x14ac:dyDescent="0.25">
      <c r="A7240">
        <v>7231</v>
      </c>
      <c r="B7240" s="21">
        <f t="shared" si="113"/>
        <v>0</v>
      </c>
      <c r="C7240">
        <v>1.172898E-4</v>
      </c>
      <c r="E7240">
        <v>0</v>
      </c>
      <c r="F7240">
        <v>0</v>
      </c>
      <c r="G7240">
        <v>0</v>
      </c>
    </row>
    <row r="7241" spans="1:7" x14ac:dyDescent="0.25">
      <c r="A7241">
        <v>7232</v>
      </c>
      <c r="B7241" s="21">
        <f t="shared" si="113"/>
        <v>0.15639622641509432</v>
      </c>
      <c r="C7241">
        <v>1.3419929999999999E-4</v>
      </c>
      <c r="E7241">
        <v>0.15639622641509432</v>
      </c>
      <c r="F7241">
        <v>0.12016195</v>
      </c>
      <c r="G7241">
        <v>0.31293396226415093</v>
      </c>
    </row>
    <row r="7242" spans="1:7" x14ac:dyDescent="0.25">
      <c r="A7242">
        <v>7233</v>
      </c>
      <c r="B7242" s="21">
        <f t="shared" si="113"/>
        <v>0.41676100628930818</v>
      </c>
      <c r="C7242">
        <v>1.3334260000000001E-4</v>
      </c>
      <c r="E7242">
        <v>0.41676100628930818</v>
      </c>
      <c r="F7242">
        <v>0.22831761</v>
      </c>
      <c r="G7242">
        <v>0.63317610062893082</v>
      </c>
    </row>
    <row r="7243" spans="1:7" x14ac:dyDescent="0.25">
      <c r="A7243">
        <v>7234</v>
      </c>
      <c r="B7243" s="21">
        <f t="shared" si="113"/>
        <v>0.61496855345911949</v>
      </c>
      <c r="C7243">
        <v>1.306558E-4</v>
      </c>
      <c r="E7243">
        <v>0.61496855345911949</v>
      </c>
      <c r="F7243">
        <v>0.25202830199999998</v>
      </c>
      <c r="G7243">
        <v>0.7837735849056604</v>
      </c>
    </row>
    <row r="7244" spans="1:7" x14ac:dyDescent="0.25">
      <c r="A7244">
        <v>7235</v>
      </c>
      <c r="B7244" s="21">
        <f t="shared" si="113"/>
        <v>0.70393081761006293</v>
      </c>
      <c r="C7244">
        <v>1.2728779999999999E-4</v>
      </c>
      <c r="E7244">
        <v>0.70393081761006293</v>
      </c>
      <c r="F7244">
        <v>0.29973270400000002</v>
      </c>
      <c r="G7244">
        <v>0.81943396226415099</v>
      </c>
    </row>
    <row r="7245" spans="1:7" x14ac:dyDescent="0.25">
      <c r="A7245">
        <v>7236</v>
      </c>
      <c r="B7245" s="21">
        <f t="shared" si="113"/>
        <v>0.67638364779874216</v>
      </c>
      <c r="C7245">
        <v>1.231344E-4</v>
      </c>
      <c r="E7245">
        <v>0.67638364779874216</v>
      </c>
      <c r="F7245">
        <v>0.29800314500000002</v>
      </c>
      <c r="G7245">
        <v>0.7719811320754717</v>
      </c>
    </row>
    <row r="7246" spans="1:7" x14ac:dyDescent="0.25">
      <c r="A7246">
        <v>7237</v>
      </c>
      <c r="B7246" s="21">
        <f t="shared" si="113"/>
        <v>0.53314465408805034</v>
      </c>
      <c r="C7246">
        <v>1.2056730000000001E-4</v>
      </c>
      <c r="E7246">
        <v>0.53314465408805034</v>
      </c>
      <c r="F7246">
        <v>0.24671383599999999</v>
      </c>
      <c r="G7246">
        <v>0.62757861635220125</v>
      </c>
    </row>
    <row r="7247" spans="1:7" x14ac:dyDescent="0.25">
      <c r="A7247">
        <v>7238</v>
      </c>
      <c r="B7247" s="21">
        <f t="shared" si="113"/>
        <v>0.37537735849056603</v>
      </c>
      <c r="C7247">
        <v>1.251088E-4</v>
      </c>
      <c r="E7247">
        <v>0.37537735849056603</v>
      </c>
      <c r="F7247">
        <v>0.201902516</v>
      </c>
      <c r="G7247">
        <v>0.48103773584905662</v>
      </c>
    </row>
    <row r="7248" spans="1:7" x14ac:dyDescent="0.25">
      <c r="A7248">
        <v>7239</v>
      </c>
      <c r="B7248" s="21">
        <f t="shared" si="113"/>
        <v>0.2159245283018868</v>
      </c>
      <c r="C7248">
        <v>1.2407210000000001E-4</v>
      </c>
      <c r="E7248">
        <v>0.2159245283018868</v>
      </c>
      <c r="F7248">
        <v>0.145995283</v>
      </c>
      <c r="G7248">
        <v>0.32864779874213834</v>
      </c>
    </row>
    <row r="7249" spans="1:7" x14ac:dyDescent="0.25">
      <c r="A7249">
        <v>7240</v>
      </c>
      <c r="B7249" s="21">
        <f t="shared" si="113"/>
        <v>4.492138364779874E-2</v>
      </c>
      <c r="C7249">
        <v>1.284496E-4</v>
      </c>
      <c r="E7249">
        <v>4.492138364779874E-2</v>
      </c>
      <c r="F7249">
        <v>3.9092767E-2</v>
      </c>
      <c r="G7249">
        <v>8.2072327044025159E-2</v>
      </c>
    </row>
    <row r="7250" spans="1:7" x14ac:dyDescent="0.25">
      <c r="A7250">
        <v>7241</v>
      </c>
      <c r="B7250" s="21">
        <f t="shared" si="113"/>
        <v>0</v>
      </c>
      <c r="C7250">
        <v>1.4035290000000001E-4</v>
      </c>
      <c r="E7250">
        <v>0</v>
      </c>
      <c r="F7250">
        <v>0</v>
      </c>
      <c r="G7250">
        <v>0</v>
      </c>
    </row>
    <row r="7251" spans="1:7" x14ac:dyDescent="0.25">
      <c r="A7251">
        <v>7242</v>
      </c>
      <c r="B7251" s="21">
        <f t="shared" si="113"/>
        <v>0</v>
      </c>
      <c r="C7251">
        <v>1.5686319999999999E-4</v>
      </c>
      <c r="E7251">
        <v>0</v>
      </c>
      <c r="F7251">
        <v>0</v>
      </c>
      <c r="G7251">
        <v>0</v>
      </c>
    </row>
    <row r="7252" spans="1:7" x14ac:dyDescent="0.25">
      <c r="A7252">
        <v>7243</v>
      </c>
      <c r="B7252" s="21">
        <f t="shared" si="113"/>
        <v>0</v>
      </c>
      <c r="C7252">
        <v>1.8043000000000001E-4</v>
      </c>
      <c r="E7252">
        <v>0</v>
      </c>
      <c r="F7252">
        <v>0</v>
      </c>
      <c r="G7252">
        <v>0</v>
      </c>
    </row>
    <row r="7253" spans="1:7" x14ac:dyDescent="0.25">
      <c r="A7253">
        <v>7244</v>
      </c>
      <c r="B7253" s="21">
        <f t="shared" si="113"/>
        <v>0</v>
      </c>
      <c r="C7253">
        <v>1.8192489999999998E-4</v>
      </c>
      <c r="E7253">
        <v>0</v>
      </c>
      <c r="F7253">
        <v>0</v>
      </c>
      <c r="G7253">
        <v>0</v>
      </c>
    </row>
    <row r="7254" spans="1:7" x14ac:dyDescent="0.25">
      <c r="A7254">
        <v>7245</v>
      </c>
      <c r="B7254" s="21">
        <f t="shared" si="113"/>
        <v>0</v>
      </c>
      <c r="C7254">
        <v>1.683136E-4</v>
      </c>
      <c r="E7254">
        <v>0</v>
      </c>
      <c r="F7254">
        <v>0</v>
      </c>
      <c r="G7254">
        <v>0</v>
      </c>
    </row>
    <row r="7255" spans="1:7" x14ac:dyDescent="0.25">
      <c r="A7255">
        <v>7246</v>
      </c>
      <c r="B7255" s="21">
        <f t="shared" si="113"/>
        <v>0</v>
      </c>
      <c r="C7255">
        <v>1.4911190000000001E-4</v>
      </c>
      <c r="E7255">
        <v>0</v>
      </c>
      <c r="F7255">
        <v>0</v>
      </c>
      <c r="G7255">
        <v>0</v>
      </c>
    </row>
    <row r="7256" spans="1:7" x14ac:dyDescent="0.25">
      <c r="A7256">
        <v>7247</v>
      </c>
      <c r="B7256" s="21">
        <f t="shared" si="113"/>
        <v>0</v>
      </c>
      <c r="C7256">
        <v>1.2091849999999999E-4</v>
      </c>
      <c r="E7256">
        <v>0</v>
      </c>
      <c r="F7256">
        <v>0</v>
      </c>
      <c r="G7256">
        <v>0</v>
      </c>
    </row>
    <row r="7257" spans="1:7" x14ac:dyDescent="0.25">
      <c r="A7257">
        <v>7248</v>
      </c>
      <c r="B7257" s="21">
        <f t="shared" si="113"/>
        <v>0</v>
      </c>
      <c r="C7257">
        <v>9.2636199999999999E-5</v>
      </c>
      <c r="E7257">
        <v>0</v>
      </c>
      <c r="F7257">
        <v>0</v>
      </c>
      <c r="G7257">
        <v>0</v>
      </c>
    </row>
    <row r="7258" spans="1:7" x14ac:dyDescent="0.25">
      <c r="A7258">
        <v>7249</v>
      </c>
      <c r="B7258" s="21">
        <f t="shared" si="113"/>
        <v>0</v>
      </c>
      <c r="C7258">
        <v>7.1655800000000006E-5</v>
      </c>
      <c r="E7258">
        <v>0</v>
      </c>
      <c r="F7258">
        <v>0</v>
      </c>
      <c r="G7258">
        <v>0</v>
      </c>
    </row>
    <row r="7259" spans="1:7" x14ac:dyDescent="0.25">
      <c r="A7259">
        <v>7250</v>
      </c>
      <c r="B7259" s="21">
        <f t="shared" si="113"/>
        <v>0</v>
      </c>
      <c r="C7259">
        <v>6.3986999999999996E-5</v>
      </c>
      <c r="E7259">
        <v>0</v>
      </c>
      <c r="F7259">
        <v>0</v>
      </c>
      <c r="G7259">
        <v>0</v>
      </c>
    </row>
    <row r="7260" spans="1:7" x14ac:dyDescent="0.25">
      <c r="A7260">
        <v>7251</v>
      </c>
      <c r="B7260" s="21">
        <f t="shared" si="113"/>
        <v>0</v>
      </c>
      <c r="C7260">
        <v>6.0961600000000003E-5</v>
      </c>
      <c r="E7260">
        <v>0</v>
      </c>
      <c r="F7260">
        <v>0</v>
      </c>
      <c r="G7260">
        <v>0</v>
      </c>
    </row>
    <row r="7261" spans="1:7" x14ac:dyDescent="0.25">
      <c r="A7261">
        <v>7252</v>
      </c>
      <c r="B7261" s="21">
        <f t="shared" si="113"/>
        <v>0</v>
      </c>
      <c r="C7261">
        <v>6.1313299999999995E-5</v>
      </c>
      <c r="E7261">
        <v>0</v>
      </c>
      <c r="F7261">
        <v>0</v>
      </c>
      <c r="G7261">
        <v>0</v>
      </c>
    </row>
    <row r="7262" spans="1:7" x14ac:dyDescent="0.25">
      <c r="A7262">
        <v>7253</v>
      </c>
      <c r="B7262" s="21">
        <f t="shared" si="113"/>
        <v>0</v>
      </c>
      <c r="C7262">
        <v>7.0088099999999991E-5</v>
      </c>
      <c r="E7262">
        <v>0</v>
      </c>
      <c r="F7262">
        <v>0</v>
      </c>
      <c r="G7262">
        <v>0</v>
      </c>
    </row>
    <row r="7263" spans="1:7" x14ac:dyDescent="0.25">
      <c r="A7263">
        <v>7254</v>
      </c>
      <c r="B7263" s="21">
        <f t="shared" si="113"/>
        <v>0</v>
      </c>
      <c r="C7263">
        <v>8.7950100000000003E-5</v>
      </c>
      <c r="E7263">
        <v>0</v>
      </c>
      <c r="F7263">
        <v>0</v>
      </c>
      <c r="G7263">
        <v>0</v>
      </c>
    </row>
    <row r="7264" spans="1:7" x14ac:dyDescent="0.25">
      <c r="A7264">
        <v>7255</v>
      </c>
      <c r="B7264" s="21">
        <f t="shared" si="113"/>
        <v>0</v>
      </c>
      <c r="C7264">
        <v>1.159016E-4</v>
      </c>
      <c r="E7264">
        <v>0</v>
      </c>
      <c r="F7264">
        <v>0</v>
      </c>
      <c r="G7264">
        <v>0</v>
      </c>
    </row>
    <row r="7265" spans="1:7" x14ac:dyDescent="0.25">
      <c r="A7265">
        <v>7256</v>
      </c>
      <c r="B7265" s="21">
        <f t="shared" si="113"/>
        <v>0.1105</v>
      </c>
      <c r="C7265">
        <v>1.3287720000000001E-4</v>
      </c>
      <c r="E7265">
        <v>0.1105</v>
      </c>
      <c r="F7265">
        <v>8.7910376999999998E-2</v>
      </c>
      <c r="G7265">
        <v>0.20327044025157232</v>
      </c>
    </row>
    <row r="7266" spans="1:7" x14ac:dyDescent="0.25">
      <c r="A7266">
        <v>7257</v>
      </c>
      <c r="B7266" s="21">
        <f t="shared" si="113"/>
        <v>0.34877358490566035</v>
      </c>
      <c r="C7266">
        <v>1.3207899999999998E-4</v>
      </c>
      <c r="E7266">
        <v>0.34877358490566035</v>
      </c>
      <c r="F7266">
        <v>0.20124213799999999</v>
      </c>
      <c r="G7266">
        <v>0.52122641509433965</v>
      </c>
    </row>
    <row r="7267" spans="1:7" x14ac:dyDescent="0.25">
      <c r="A7267">
        <v>7258</v>
      </c>
      <c r="B7267" s="21">
        <f t="shared" si="113"/>
        <v>0.5525157232704403</v>
      </c>
      <c r="C7267">
        <v>1.321025E-4</v>
      </c>
      <c r="E7267">
        <v>0.5525157232704403</v>
      </c>
      <c r="F7267">
        <v>0.23753144700000001</v>
      </c>
      <c r="G7267">
        <v>0.70411949685534592</v>
      </c>
    </row>
    <row r="7268" spans="1:7" x14ac:dyDescent="0.25">
      <c r="A7268">
        <v>7259</v>
      </c>
      <c r="B7268" s="21">
        <f t="shared" si="113"/>
        <v>0.65823899371069172</v>
      </c>
      <c r="C7268">
        <v>1.2659800000000001E-4</v>
      </c>
      <c r="E7268">
        <v>0.65823899371069172</v>
      </c>
      <c r="F7268">
        <v>0.28243710700000002</v>
      </c>
      <c r="G7268">
        <v>0.76918238993710697</v>
      </c>
    </row>
    <row r="7269" spans="1:7" x14ac:dyDescent="0.25">
      <c r="A7269">
        <v>7260</v>
      </c>
      <c r="B7269" s="21">
        <f t="shared" si="113"/>
        <v>0.6250314465408805</v>
      </c>
      <c r="C7269">
        <v>1.237144E-4</v>
      </c>
      <c r="E7269">
        <v>0.6250314465408805</v>
      </c>
      <c r="F7269">
        <v>0.28226415100000002</v>
      </c>
      <c r="G7269">
        <v>0.71371069182389935</v>
      </c>
    </row>
    <row r="7270" spans="1:7" x14ac:dyDescent="0.25">
      <c r="A7270">
        <v>7261</v>
      </c>
      <c r="B7270" s="21">
        <f t="shared" si="113"/>
        <v>0.51150943396226412</v>
      </c>
      <c r="C7270">
        <v>1.199224E-4</v>
      </c>
      <c r="E7270">
        <v>0.51150943396226412</v>
      </c>
      <c r="F7270">
        <v>0.23891509399999999</v>
      </c>
      <c r="G7270">
        <v>0.60207547169811315</v>
      </c>
    </row>
    <row r="7271" spans="1:7" x14ac:dyDescent="0.25">
      <c r="A7271">
        <v>7262</v>
      </c>
      <c r="B7271" s="21">
        <f t="shared" si="113"/>
        <v>0.34742138364779873</v>
      </c>
      <c r="C7271">
        <v>1.215548E-4</v>
      </c>
      <c r="E7271">
        <v>0.34742138364779873</v>
      </c>
      <c r="F7271">
        <v>0.191886792</v>
      </c>
      <c r="G7271">
        <v>0.44204402515723273</v>
      </c>
    </row>
    <row r="7272" spans="1:7" x14ac:dyDescent="0.25">
      <c r="A7272">
        <v>7263</v>
      </c>
      <c r="B7272" s="21">
        <f t="shared" si="113"/>
        <v>0.18053773584905661</v>
      </c>
      <c r="C7272">
        <v>1.207505E-4</v>
      </c>
      <c r="E7272">
        <v>0.18053773584905661</v>
      </c>
      <c r="F7272">
        <v>0.126613208</v>
      </c>
      <c r="G7272">
        <v>0.26304088050314467</v>
      </c>
    </row>
    <row r="7273" spans="1:7" x14ac:dyDescent="0.25">
      <c r="A7273">
        <v>7264</v>
      </c>
      <c r="B7273" s="21">
        <f t="shared" si="113"/>
        <v>3.2487421383647797E-2</v>
      </c>
      <c r="C7273">
        <v>1.2558319999999998E-4</v>
      </c>
      <c r="E7273">
        <v>3.2487421383647797E-2</v>
      </c>
      <c r="F7273">
        <v>2.9204403E-2</v>
      </c>
      <c r="G7273">
        <v>5.6584905660377355E-2</v>
      </c>
    </row>
    <row r="7274" spans="1:7" x14ac:dyDescent="0.25">
      <c r="A7274">
        <v>7265</v>
      </c>
      <c r="B7274" s="21">
        <f t="shared" si="113"/>
        <v>0</v>
      </c>
      <c r="C7274">
        <v>1.3559110000000002E-4</v>
      </c>
      <c r="E7274">
        <v>0</v>
      </c>
      <c r="F7274">
        <v>0</v>
      </c>
      <c r="G7274">
        <v>0</v>
      </c>
    </row>
    <row r="7275" spans="1:7" x14ac:dyDescent="0.25">
      <c r="A7275">
        <v>7266</v>
      </c>
      <c r="B7275" s="21">
        <f t="shared" si="113"/>
        <v>0</v>
      </c>
      <c r="C7275">
        <v>1.582027E-4</v>
      </c>
      <c r="E7275">
        <v>0</v>
      </c>
      <c r="F7275">
        <v>0</v>
      </c>
      <c r="G7275">
        <v>0</v>
      </c>
    </row>
    <row r="7276" spans="1:7" x14ac:dyDescent="0.25">
      <c r="A7276">
        <v>7267</v>
      </c>
      <c r="B7276" s="21">
        <f t="shared" si="113"/>
        <v>0</v>
      </c>
      <c r="C7276">
        <v>1.7437630000000001E-4</v>
      </c>
      <c r="E7276">
        <v>0</v>
      </c>
      <c r="F7276">
        <v>0</v>
      </c>
      <c r="G7276">
        <v>0</v>
      </c>
    </row>
    <row r="7277" spans="1:7" x14ac:dyDescent="0.25">
      <c r="A7277">
        <v>7268</v>
      </c>
      <c r="B7277" s="21">
        <f t="shared" si="113"/>
        <v>0</v>
      </c>
      <c r="C7277">
        <v>1.746316E-4</v>
      </c>
      <c r="E7277">
        <v>0</v>
      </c>
      <c r="F7277">
        <v>0</v>
      </c>
      <c r="G7277">
        <v>0</v>
      </c>
    </row>
    <row r="7278" spans="1:7" x14ac:dyDescent="0.25">
      <c r="A7278">
        <v>7269</v>
      </c>
      <c r="B7278" s="21">
        <f t="shared" si="113"/>
        <v>0</v>
      </c>
      <c r="C7278">
        <v>1.6132270000000001E-4</v>
      </c>
      <c r="E7278">
        <v>0</v>
      </c>
      <c r="F7278">
        <v>0</v>
      </c>
      <c r="G7278">
        <v>0</v>
      </c>
    </row>
    <row r="7279" spans="1:7" x14ac:dyDescent="0.25">
      <c r="A7279">
        <v>7270</v>
      </c>
      <c r="B7279" s="21">
        <f t="shared" si="113"/>
        <v>0</v>
      </c>
      <c r="C7279">
        <v>1.4409770000000001E-4</v>
      </c>
      <c r="E7279">
        <v>0</v>
      </c>
      <c r="F7279">
        <v>0</v>
      </c>
      <c r="G7279">
        <v>0</v>
      </c>
    </row>
    <row r="7280" spans="1:7" x14ac:dyDescent="0.25">
      <c r="A7280">
        <v>7271</v>
      </c>
      <c r="B7280" s="21">
        <f t="shared" si="113"/>
        <v>0</v>
      </c>
      <c r="C7280">
        <v>1.198301E-4</v>
      </c>
      <c r="E7280">
        <v>0</v>
      </c>
      <c r="F7280">
        <v>0</v>
      </c>
      <c r="G7280">
        <v>0</v>
      </c>
    </row>
    <row r="7281" spans="1:7" x14ac:dyDescent="0.25">
      <c r="A7281">
        <v>7272</v>
      </c>
      <c r="B7281" s="21">
        <f t="shared" si="113"/>
        <v>0</v>
      </c>
      <c r="C7281">
        <v>9.7515499999999998E-5</v>
      </c>
      <c r="E7281">
        <v>0</v>
      </c>
      <c r="F7281">
        <v>0</v>
      </c>
      <c r="G7281">
        <v>0</v>
      </c>
    </row>
    <row r="7282" spans="1:7" x14ac:dyDescent="0.25">
      <c r="A7282">
        <v>7273</v>
      </c>
      <c r="B7282" s="21">
        <f t="shared" si="113"/>
        <v>0</v>
      </c>
      <c r="C7282">
        <v>7.9084099999999997E-5</v>
      </c>
      <c r="E7282">
        <v>0</v>
      </c>
      <c r="F7282">
        <v>0</v>
      </c>
      <c r="G7282">
        <v>0</v>
      </c>
    </row>
    <row r="7283" spans="1:7" x14ac:dyDescent="0.25">
      <c r="A7283">
        <v>7274</v>
      </c>
      <c r="B7283" s="21">
        <f t="shared" si="113"/>
        <v>0</v>
      </c>
      <c r="C7283">
        <v>6.9060200000000007E-5</v>
      </c>
      <c r="E7283">
        <v>0</v>
      </c>
      <c r="F7283">
        <v>0</v>
      </c>
      <c r="G7283">
        <v>0</v>
      </c>
    </row>
    <row r="7284" spans="1:7" x14ac:dyDescent="0.25">
      <c r="A7284">
        <v>7275</v>
      </c>
      <c r="B7284" s="21">
        <f t="shared" si="113"/>
        <v>0</v>
      </c>
      <c r="C7284">
        <v>6.39764E-5</v>
      </c>
      <c r="E7284">
        <v>0</v>
      </c>
      <c r="F7284">
        <v>0</v>
      </c>
      <c r="G7284">
        <v>0</v>
      </c>
    </row>
    <row r="7285" spans="1:7" x14ac:dyDescent="0.25">
      <c r="A7285">
        <v>7276</v>
      </c>
      <c r="B7285" s="21">
        <f t="shared" si="113"/>
        <v>0</v>
      </c>
      <c r="C7285">
        <v>6.2301100000000006E-5</v>
      </c>
      <c r="E7285">
        <v>0</v>
      </c>
      <c r="F7285">
        <v>0</v>
      </c>
      <c r="G7285">
        <v>0</v>
      </c>
    </row>
    <row r="7286" spans="1:7" x14ac:dyDescent="0.25">
      <c r="A7286">
        <v>7277</v>
      </c>
      <c r="B7286" s="21">
        <f t="shared" si="113"/>
        <v>0</v>
      </c>
      <c r="C7286">
        <v>6.6330299999999991E-5</v>
      </c>
      <c r="E7286">
        <v>0</v>
      </c>
      <c r="F7286">
        <v>0</v>
      </c>
      <c r="G7286">
        <v>0</v>
      </c>
    </row>
    <row r="7287" spans="1:7" x14ac:dyDescent="0.25">
      <c r="A7287">
        <v>7278</v>
      </c>
      <c r="B7287" s="21">
        <f t="shared" si="113"/>
        <v>0</v>
      </c>
      <c r="C7287">
        <v>7.6179099999999997E-5</v>
      </c>
      <c r="E7287">
        <v>0</v>
      </c>
      <c r="F7287">
        <v>0</v>
      </c>
      <c r="G7287">
        <v>0</v>
      </c>
    </row>
    <row r="7288" spans="1:7" x14ac:dyDescent="0.25">
      <c r="A7288">
        <v>7279</v>
      </c>
      <c r="B7288" s="21">
        <f t="shared" si="113"/>
        <v>0</v>
      </c>
      <c r="C7288">
        <v>9.1801299999999991E-5</v>
      </c>
      <c r="E7288">
        <v>0</v>
      </c>
      <c r="F7288">
        <v>0</v>
      </c>
      <c r="G7288">
        <v>0</v>
      </c>
    </row>
    <row r="7289" spans="1:7" x14ac:dyDescent="0.25">
      <c r="A7289">
        <v>7280</v>
      </c>
      <c r="B7289" s="21">
        <f t="shared" si="113"/>
        <v>0.12843081761006289</v>
      </c>
      <c r="C7289">
        <v>1.1266249999999999E-4</v>
      </c>
      <c r="E7289">
        <v>0.12843081761006289</v>
      </c>
      <c r="F7289">
        <v>9.9836478000000006E-2</v>
      </c>
      <c r="G7289">
        <v>0.25047484276729559</v>
      </c>
    </row>
    <row r="7290" spans="1:7" x14ac:dyDescent="0.25">
      <c r="A7290">
        <v>7281</v>
      </c>
      <c r="B7290" s="21">
        <f t="shared" si="113"/>
        <v>0.36528301886792452</v>
      </c>
      <c r="C7290">
        <v>1.3055990000000002E-4</v>
      </c>
      <c r="E7290">
        <v>0.36528301886792452</v>
      </c>
      <c r="F7290">
        <v>0.20740565999999999</v>
      </c>
      <c r="G7290">
        <v>0.55163522012578614</v>
      </c>
    </row>
    <row r="7291" spans="1:7" x14ac:dyDescent="0.25">
      <c r="A7291">
        <v>7282</v>
      </c>
      <c r="B7291" s="21">
        <f t="shared" si="113"/>
        <v>0.57515723270440255</v>
      </c>
      <c r="C7291">
        <v>1.4199959999999998E-4</v>
      </c>
      <c r="E7291">
        <v>0.57515723270440255</v>
      </c>
      <c r="F7291">
        <v>0.24270440300000001</v>
      </c>
      <c r="G7291">
        <v>0.73735849056603775</v>
      </c>
    </row>
    <row r="7292" spans="1:7" x14ac:dyDescent="0.25">
      <c r="A7292">
        <v>7283</v>
      </c>
      <c r="B7292" s="21">
        <f t="shared" si="113"/>
        <v>0.6808176100628931</v>
      </c>
      <c r="C7292">
        <v>1.4502159999999999E-4</v>
      </c>
      <c r="E7292">
        <v>0.6808176100628931</v>
      </c>
      <c r="F7292">
        <v>0.28685534600000001</v>
      </c>
      <c r="G7292">
        <v>0.7989308176100629</v>
      </c>
    </row>
    <row r="7293" spans="1:7" x14ac:dyDescent="0.25">
      <c r="A7293">
        <v>7284</v>
      </c>
      <c r="B7293" s="21">
        <f t="shared" si="113"/>
        <v>0.64204402515723269</v>
      </c>
      <c r="C7293">
        <v>1.4923279999999999E-4</v>
      </c>
      <c r="E7293">
        <v>0.64204402515723269</v>
      </c>
      <c r="F7293">
        <v>0.28583333300000002</v>
      </c>
      <c r="G7293">
        <v>0.73613207547169812</v>
      </c>
    </row>
    <row r="7294" spans="1:7" x14ac:dyDescent="0.25">
      <c r="A7294">
        <v>7285</v>
      </c>
      <c r="B7294" s="21">
        <f t="shared" si="113"/>
        <v>0.50569182389937106</v>
      </c>
      <c r="C7294">
        <v>1.4726809999999999E-4</v>
      </c>
      <c r="E7294">
        <v>0.50569182389937106</v>
      </c>
      <c r="F7294">
        <v>0.237389937</v>
      </c>
      <c r="G7294">
        <v>0.59581761006289313</v>
      </c>
    </row>
    <row r="7295" spans="1:7" x14ac:dyDescent="0.25">
      <c r="A7295">
        <v>7286</v>
      </c>
      <c r="B7295" s="21">
        <f t="shared" si="113"/>
        <v>0.35449685534591191</v>
      </c>
      <c r="C7295">
        <v>1.48078E-4</v>
      </c>
      <c r="E7295">
        <v>0.35449685534591191</v>
      </c>
      <c r="F7295">
        <v>0.194402516</v>
      </c>
      <c r="G7295">
        <v>0.45333333333333331</v>
      </c>
    </row>
    <row r="7296" spans="1:7" x14ac:dyDescent="0.25">
      <c r="A7296">
        <v>7287</v>
      </c>
      <c r="B7296" s="21">
        <f t="shared" si="113"/>
        <v>0.18468238993710689</v>
      </c>
      <c r="C7296">
        <v>1.4561530000000003E-4</v>
      </c>
      <c r="E7296">
        <v>0.18468238993710689</v>
      </c>
      <c r="F7296">
        <v>0.12851257899999999</v>
      </c>
      <c r="G7296">
        <v>0.27180188679245282</v>
      </c>
    </row>
    <row r="7297" spans="1:7" x14ac:dyDescent="0.25">
      <c r="A7297">
        <v>7288</v>
      </c>
      <c r="B7297" s="21">
        <f t="shared" si="113"/>
        <v>3.3292452830188682E-2</v>
      </c>
      <c r="C7297">
        <v>1.4779659999999999E-4</v>
      </c>
      <c r="E7297">
        <v>3.3292452830188682E-2</v>
      </c>
      <c r="F7297">
        <v>2.9709118999999999E-2</v>
      </c>
      <c r="G7297">
        <v>6.0182389937106916E-2</v>
      </c>
    </row>
    <row r="7298" spans="1:7" x14ac:dyDescent="0.25">
      <c r="A7298">
        <v>7289</v>
      </c>
      <c r="B7298" s="21">
        <f t="shared" si="113"/>
        <v>0</v>
      </c>
      <c r="C7298">
        <v>1.5339910000000001E-4</v>
      </c>
      <c r="E7298">
        <v>0</v>
      </c>
      <c r="F7298">
        <v>0</v>
      </c>
      <c r="G7298">
        <v>0</v>
      </c>
    </row>
    <row r="7299" spans="1:7" x14ac:dyDescent="0.25">
      <c r="A7299">
        <v>7290</v>
      </c>
      <c r="B7299" s="21">
        <f t="shared" si="113"/>
        <v>0</v>
      </c>
      <c r="C7299">
        <v>1.6774770000000001E-4</v>
      </c>
      <c r="E7299">
        <v>0</v>
      </c>
      <c r="F7299">
        <v>0</v>
      </c>
      <c r="G7299">
        <v>0</v>
      </c>
    </row>
    <row r="7300" spans="1:7" x14ac:dyDescent="0.25">
      <c r="A7300">
        <v>7291</v>
      </c>
      <c r="B7300" s="21">
        <f t="shared" si="113"/>
        <v>0</v>
      </c>
      <c r="C7300">
        <v>1.7953700000000001E-4</v>
      </c>
      <c r="E7300">
        <v>0</v>
      </c>
      <c r="F7300">
        <v>0</v>
      </c>
      <c r="G7300">
        <v>0</v>
      </c>
    </row>
    <row r="7301" spans="1:7" x14ac:dyDescent="0.25">
      <c r="A7301">
        <v>7292</v>
      </c>
      <c r="B7301" s="21">
        <f t="shared" si="113"/>
        <v>0</v>
      </c>
      <c r="C7301">
        <v>1.7635120000000001E-4</v>
      </c>
      <c r="E7301">
        <v>0</v>
      </c>
      <c r="F7301">
        <v>0</v>
      </c>
      <c r="G7301">
        <v>0</v>
      </c>
    </row>
    <row r="7302" spans="1:7" x14ac:dyDescent="0.25">
      <c r="A7302">
        <v>7293</v>
      </c>
      <c r="B7302" s="21">
        <f t="shared" ref="B7302:B7365" si="114">IF(rodzaj=$E$6,E7302,IF(rodzaj=$F$6,F7302,G7302))</f>
        <v>0</v>
      </c>
      <c r="C7302">
        <v>1.620883E-4</v>
      </c>
      <c r="E7302">
        <v>0</v>
      </c>
      <c r="F7302">
        <v>0</v>
      </c>
      <c r="G7302">
        <v>0</v>
      </c>
    </row>
    <row r="7303" spans="1:7" x14ac:dyDescent="0.25">
      <c r="A7303">
        <v>7294</v>
      </c>
      <c r="B7303" s="21">
        <f t="shared" si="114"/>
        <v>0</v>
      </c>
      <c r="C7303">
        <v>1.4494399999999999E-4</v>
      </c>
      <c r="E7303">
        <v>0</v>
      </c>
      <c r="F7303">
        <v>0</v>
      </c>
      <c r="G7303">
        <v>0</v>
      </c>
    </row>
    <row r="7304" spans="1:7" x14ac:dyDescent="0.25">
      <c r="A7304">
        <v>7295</v>
      </c>
      <c r="B7304" s="21">
        <f t="shared" si="114"/>
        <v>0</v>
      </c>
      <c r="C7304">
        <v>1.232897E-4</v>
      </c>
      <c r="E7304">
        <v>0</v>
      </c>
      <c r="F7304">
        <v>0</v>
      </c>
      <c r="G7304">
        <v>0</v>
      </c>
    </row>
    <row r="7305" spans="1:7" x14ac:dyDescent="0.25">
      <c r="A7305">
        <v>7296</v>
      </c>
      <c r="B7305" s="21">
        <f t="shared" si="114"/>
        <v>0</v>
      </c>
      <c r="C7305">
        <v>1.0298809999999999E-4</v>
      </c>
      <c r="E7305">
        <v>0</v>
      </c>
      <c r="F7305">
        <v>0</v>
      </c>
      <c r="G7305">
        <v>0</v>
      </c>
    </row>
    <row r="7306" spans="1:7" x14ac:dyDescent="0.25">
      <c r="A7306">
        <v>7297</v>
      </c>
      <c r="B7306" s="21">
        <f t="shared" si="114"/>
        <v>0</v>
      </c>
      <c r="C7306">
        <v>7.9574999999999996E-5</v>
      </c>
      <c r="E7306">
        <v>0</v>
      </c>
      <c r="F7306">
        <v>0</v>
      </c>
      <c r="G7306">
        <v>0</v>
      </c>
    </row>
    <row r="7307" spans="1:7" x14ac:dyDescent="0.25">
      <c r="A7307">
        <v>7298</v>
      </c>
      <c r="B7307" s="21">
        <f t="shared" si="114"/>
        <v>0</v>
      </c>
      <c r="C7307">
        <v>6.9069900000000008E-5</v>
      </c>
      <c r="E7307">
        <v>0</v>
      </c>
      <c r="F7307">
        <v>0</v>
      </c>
      <c r="G7307">
        <v>0</v>
      </c>
    </row>
    <row r="7308" spans="1:7" x14ac:dyDescent="0.25">
      <c r="A7308">
        <v>7299</v>
      </c>
      <c r="B7308" s="21">
        <f t="shared" si="114"/>
        <v>0</v>
      </c>
      <c r="C7308">
        <v>6.3438699999999993E-5</v>
      </c>
      <c r="E7308">
        <v>0</v>
      </c>
      <c r="F7308">
        <v>0</v>
      </c>
      <c r="G7308">
        <v>0</v>
      </c>
    </row>
    <row r="7309" spans="1:7" x14ac:dyDescent="0.25">
      <c r="A7309">
        <v>7300</v>
      </c>
      <c r="B7309" s="21">
        <f t="shared" si="114"/>
        <v>0</v>
      </c>
      <c r="C7309">
        <v>6.2387700000000006E-5</v>
      </c>
      <c r="E7309">
        <v>0</v>
      </c>
      <c r="F7309">
        <v>0</v>
      </c>
      <c r="G7309">
        <v>0</v>
      </c>
    </row>
    <row r="7310" spans="1:7" x14ac:dyDescent="0.25">
      <c r="A7310">
        <v>7301</v>
      </c>
      <c r="B7310" s="21">
        <f t="shared" si="114"/>
        <v>0</v>
      </c>
      <c r="C7310">
        <v>6.5586399999999993E-5</v>
      </c>
      <c r="E7310">
        <v>0</v>
      </c>
      <c r="F7310">
        <v>0</v>
      </c>
      <c r="G7310">
        <v>0</v>
      </c>
    </row>
    <row r="7311" spans="1:7" x14ac:dyDescent="0.25">
      <c r="A7311">
        <v>7302</v>
      </c>
      <c r="B7311" s="21">
        <f t="shared" si="114"/>
        <v>0</v>
      </c>
      <c r="C7311">
        <v>7.4822199999999997E-5</v>
      </c>
      <c r="E7311">
        <v>0</v>
      </c>
      <c r="F7311">
        <v>0</v>
      </c>
      <c r="G7311">
        <v>0</v>
      </c>
    </row>
    <row r="7312" spans="1:7" x14ac:dyDescent="0.25">
      <c r="A7312">
        <v>7303</v>
      </c>
      <c r="B7312" s="21">
        <f t="shared" si="114"/>
        <v>0</v>
      </c>
      <c r="C7312">
        <v>9.3869399999999993E-5</v>
      </c>
      <c r="E7312">
        <v>0</v>
      </c>
      <c r="F7312">
        <v>0</v>
      </c>
      <c r="G7312">
        <v>0</v>
      </c>
    </row>
    <row r="7313" spans="1:7" x14ac:dyDescent="0.25">
      <c r="A7313">
        <v>7304</v>
      </c>
      <c r="B7313" s="21">
        <f t="shared" si="114"/>
        <v>0.13528930817610063</v>
      </c>
      <c r="C7313">
        <v>1.1318749999999999E-4</v>
      </c>
      <c r="E7313">
        <v>0.13528930817610063</v>
      </c>
      <c r="F7313">
        <v>0.103713836</v>
      </c>
      <c r="G7313">
        <v>0.27145597484276729</v>
      </c>
    </row>
    <row r="7314" spans="1:7" x14ac:dyDescent="0.25">
      <c r="A7314">
        <v>7305</v>
      </c>
      <c r="B7314" s="21">
        <f t="shared" si="114"/>
        <v>0.38084905660377355</v>
      </c>
      <c r="C7314">
        <v>1.2989920000000001E-4</v>
      </c>
      <c r="E7314">
        <v>0.38084905660377355</v>
      </c>
      <c r="F7314">
        <v>0.21155660400000001</v>
      </c>
      <c r="G7314">
        <v>0.58179245283018866</v>
      </c>
    </row>
    <row r="7315" spans="1:7" x14ac:dyDescent="0.25">
      <c r="A7315">
        <v>7306</v>
      </c>
      <c r="B7315" s="21">
        <f t="shared" si="114"/>
        <v>0.57389937106918243</v>
      </c>
      <c r="C7315">
        <v>1.382763E-4</v>
      </c>
      <c r="E7315">
        <v>0.57389937106918243</v>
      </c>
      <c r="F7315">
        <v>0.23984276700000001</v>
      </c>
      <c r="G7315">
        <v>0.7383018867924529</v>
      </c>
    </row>
    <row r="7316" spans="1:7" x14ac:dyDescent="0.25">
      <c r="A7316">
        <v>7307</v>
      </c>
      <c r="B7316" s="21">
        <f t="shared" si="114"/>
        <v>0.68468553459119508</v>
      </c>
      <c r="C7316">
        <v>1.383756E-4</v>
      </c>
      <c r="E7316">
        <v>0.68468553459119508</v>
      </c>
      <c r="F7316">
        <v>0.28364779899999998</v>
      </c>
      <c r="G7316">
        <v>0.8057547169811321</v>
      </c>
    </row>
    <row r="7317" spans="1:7" x14ac:dyDescent="0.25">
      <c r="A7317">
        <v>7308</v>
      </c>
      <c r="B7317" s="21">
        <f t="shared" si="114"/>
        <v>0.6858805031446541</v>
      </c>
      <c r="C7317">
        <v>1.3402299999999999E-4</v>
      </c>
      <c r="E7317">
        <v>0.6858805031446541</v>
      </c>
      <c r="F7317">
        <v>0.291902516</v>
      </c>
      <c r="G7317">
        <v>0.79025157232704402</v>
      </c>
    </row>
    <row r="7318" spans="1:7" x14ac:dyDescent="0.25">
      <c r="A7318">
        <v>7309</v>
      </c>
      <c r="B7318" s="21">
        <f t="shared" si="114"/>
        <v>0.58679245283018866</v>
      </c>
      <c r="C7318">
        <v>1.2877320000000001E-4</v>
      </c>
      <c r="E7318">
        <v>0.58679245283018866</v>
      </c>
      <c r="F7318">
        <v>0.25300314499999998</v>
      </c>
      <c r="G7318">
        <v>0.70314465408805027</v>
      </c>
    </row>
    <row r="7319" spans="1:7" x14ac:dyDescent="0.25">
      <c r="A7319">
        <v>7310</v>
      </c>
      <c r="B7319" s="21">
        <f t="shared" si="114"/>
        <v>0.41408805031446538</v>
      </c>
      <c r="C7319">
        <v>1.252557E-4</v>
      </c>
      <c r="E7319">
        <v>0.41408805031446538</v>
      </c>
      <c r="F7319">
        <v>0.21062893099999999</v>
      </c>
      <c r="G7319">
        <v>0.54713836477987421</v>
      </c>
    </row>
    <row r="7320" spans="1:7" x14ac:dyDescent="0.25">
      <c r="A7320">
        <v>7311</v>
      </c>
      <c r="B7320" s="21">
        <f t="shared" si="114"/>
        <v>0.21954716981132075</v>
      </c>
      <c r="C7320">
        <v>1.168141E-4</v>
      </c>
      <c r="E7320">
        <v>0.21954716981132075</v>
      </c>
      <c r="F7320">
        <v>0.14513522000000001</v>
      </c>
      <c r="G7320">
        <v>0.34311320754716979</v>
      </c>
    </row>
    <row r="7321" spans="1:7" x14ac:dyDescent="0.25">
      <c r="A7321">
        <v>7312</v>
      </c>
      <c r="B7321" s="21">
        <f t="shared" si="114"/>
        <v>4.1430817610062891E-2</v>
      </c>
      <c r="C7321">
        <v>1.2018159999999999E-4</v>
      </c>
      <c r="E7321">
        <v>4.1430817610062891E-2</v>
      </c>
      <c r="F7321">
        <v>3.5440251999999998E-2</v>
      </c>
      <c r="G7321">
        <v>8.528616352201257E-2</v>
      </c>
    </row>
    <row r="7322" spans="1:7" x14ac:dyDescent="0.25">
      <c r="A7322">
        <v>7313</v>
      </c>
      <c r="B7322" s="21">
        <f t="shared" si="114"/>
        <v>0</v>
      </c>
      <c r="C7322">
        <v>1.3481689999999999E-4</v>
      </c>
      <c r="E7322">
        <v>0</v>
      </c>
      <c r="F7322">
        <v>0</v>
      </c>
      <c r="G7322">
        <v>0</v>
      </c>
    </row>
    <row r="7323" spans="1:7" x14ac:dyDescent="0.25">
      <c r="A7323">
        <v>7314</v>
      </c>
      <c r="B7323" s="21">
        <f t="shared" si="114"/>
        <v>0</v>
      </c>
      <c r="C7323">
        <v>1.507507E-4</v>
      </c>
      <c r="E7323">
        <v>0</v>
      </c>
      <c r="F7323">
        <v>0</v>
      </c>
      <c r="G7323">
        <v>0</v>
      </c>
    </row>
    <row r="7324" spans="1:7" x14ac:dyDescent="0.25">
      <c r="A7324">
        <v>7315</v>
      </c>
      <c r="B7324" s="21">
        <f t="shared" si="114"/>
        <v>0</v>
      </c>
      <c r="C7324">
        <v>1.5370890000000002E-4</v>
      </c>
      <c r="E7324">
        <v>0</v>
      </c>
      <c r="F7324">
        <v>0</v>
      </c>
      <c r="G7324">
        <v>0</v>
      </c>
    </row>
    <row r="7325" spans="1:7" x14ac:dyDescent="0.25">
      <c r="A7325">
        <v>7316</v>
      </c>
      <c r="B7325" s="21">
        <f t="shared" si="114"/>
        <v>0</v>
      </c>
      <c r="C7325">
        <v>1.5528079999999999E-4</v>
      </c>
      <c r="E7325">
        <v>0</v>
      </c>
      <c r="F7325">
        <v>0</v>
      </c>
      <c r="G7325">
        <v>0</v>
      </c>
    </row>
    <row r="7326" spans="1:7" x14ac:dyDescent="0.25">
      <c r="A7326">
        <v>7317</v>
      </c>
      <c r="B7326" s="21">
        <f t="shared" si="114"/>
        <v>0</v>
      </c>
      <c r="C7326">
        <v>1.473996E-4</v>
      </c>
      <c r="E7326">
        <v>0</v>
      </c>
      <c r="F7326">
        <v>0</v>
      </c>
      <c r="G7326">
        <v>0</v>
      </c>
    </row>
    <row r="7327" spans="1:7" x14ac:dyDescent="0.25">
      <c r="A7327">
        <v>7318</v>
      </c>
      <c r="B7327" s="21">
        <f t="shared" si="114"/>
        <v>0</v>
      </c>
      <c r="C7327">
        <v>1.328267E-4</v>
      </c>
      <c r="E7327">
        <v>0</v>
      </c>
      <c r="F7327">
        <v>0</v>
      </c>
      <c r="G7327">
        <v>0</v>
      </c>
    </row>
    <row r="7328" spans="1:7" x14ac:dyDescent="0.25">
      <c r="A7328">
        <v>7319</v>
      </c>
      <c r="B7328" s="21">
        <f t="shared" si="114"/>
        <v>0</v>
      </c>
      <c r="C7328">
        <v>1.1250939999999999E-4</v>
      </c>
      <c r="E7328">
        <v>0</v>
      </c>
      <c r="F7328">
        <v>0</v>
      </c>
      <c r="G7328">
        <v>0</v>
      </c>
    </row>
    <row r="7329" spans="1:7" x14ac:dyDescent="0.25">
      <c r="A7329">
        <v>7320</v>
      </c>
      <c r="B7329" s="21">
        <f t="shared" si="114"/>
        <v>0</v>
      </c>
      <c r="C7329">
        <v>9.2626299999999998E-5</v>
      </c>
      <c r="E7329">
        <v>0</v>
      </c>
      <c r="F7329">
        <v>0</v>
      </c>
      <c r="G7329">
        <v>0</v>
      </c>
    </row>
    <row r="7330" spans="1:7" x14ac:dyDescent="0.25">
      <c r="A7330">
        <v>7321</v>
      </c>
      <c r="B7330" s="21">
        <f t="shared" si="114"/>
        <v>0</v>
      </c>
      <c r="C7330">
        <v>7.2226100000000003E-5</v>
      </c>
      <c r="E7330">
        <v>0</v>
      </c>
      <c r="F7330">
        <v>0</v>
      </c>
      <c r="G7330">
        <v>0</v>
      </c>
    </row>
    <row r="7331" spans="1:7" x14ac:dyDescent="0.25">
      <c r="A7331">
        <v>7322</v>
      </c>
      <c r="B7331" s="21">
        <f t="shared" si="114"/>
        <v>0</v>
      </c>
      <c r="C7331">
        <v>6.402E-5</v>
      </c>
      <c r="E7331">
        <v>0</v>
      </c>
      <c r="F7331">
        <v>0</v>
      </c>
      <c r="G7331">
        <v>0</v>
      </c>
    </row>
    <row r="7332" spans="1:7" x14ac:dyDescent="0.25">
      <c r="A7332">
        <v>7323</v>
      </c>
      <c r="B7332" s="21">
        <f t="shared" si="114"/>
        <v>0</v>
      </c>
      <c r="C7332">
        <v>6.0417799999999996E-5</v>
      </c>
      <c r="E7332">
        <v>0</v>
      </c>
      <c r="F7332">
        <v>0</v>
      </c>
      <c r="G7332">
        <v>0</v>
      </c>
    </row>
    <row r="7333" spans="1:7" x14ac:dyDescent="0.25">
      <c r="A7333">
        <v>7324</v>
      </c>
      <c r="B7333" s="21">
        <f t="shared" si="114"/>
        <v>0</v>
      </c>
      <c r="C7333">
        <v>6.0962900000000005E-5</v>
      </c>
      <c r="E7333">
        <v>0</v>
      </c>
      <c r="F7333">
        <v>0</v>
      </c>
      <c r="G7333">
        <v>0</v>
      </c>
    </row>
    <row r="7334" spans="1:7" x14ac:dyDescent="0.25">
      <c r="A7334">
        <v>7325</v>
      </c>
      <c r="B7334" s="21">
        <f t="shared" si="114"/>
        <v>0</v>
      </c>
      <c r="C7334">
        <v>6.8379000000000004E-5</v>
      </c>
      <c r="E7334">
        <v>0</v>
      </c>
      <c r="F7334">
        <v>0</v>
      </c>
      <c r="G7334">
        <v>0</v>
      </c>
    </row>
    <row r="7335" spans="1:7" x14ac:dyDescent="0.25">
      <c r="A7335">
        <v>7326</v>
      </c>
      <c r="B7335" s="21">
        <f t="shared" si="114"/>
        <v>0</v>
      </c>
      <c r="C7335">
        <v>8.7278299999999994E-5</v>
      </c>
      <c r="E7335">
        <v>0</v>
      </c>
      <c r="F7335">
        <v>0</v>
      </c>
      <c r="G7335">
        <v>0</v>
      </c>
    </row>
    <row r="7336" spans="1:7" x14ac:dyDescent="0.25">
      <c r="A7336">
        <v>7327</v>
      </c>
      <c r="B7336" s="21">
        <f t="shared" si="114"/>
        <v>0</v>
      </c>
      <c r="C7336">
        <v>1.1410150000000001E-4</v>
      </c>
      <c r="E7336">
        <v>0</v>
      </c>
      <c r="F7336">
        <v>0</v>
      </c>
      <c r="G7336">
        <v>0</v>
      </c>
    </row>
    <row r="7337" spans="1:7" x14ac:dyDescent="0.25">
      <c r="A7337">
        <v>7328</v>
      </c>
      <c r="B7337" s="21">
        <f t="shared" si="114"/>
        <v>6.8191823899371062E-2</v>
      </c>
      <c r="C7337">
        <v>1.32939E-4</v>
      </c>
      <c r="E7337">
        <v>6.8191823899371062E-2</v>
      </c>
      <c r="F7337">
        <v>5.5913522E-2</v>
      </c>
      <c r="G7337">
        <v>0.10953459119496856</v>
      </c>
    </row>
    <row r="7338" spans="1:7" x14ac:dyDescent="0.25">
      <c r="A7338">
        <v>7329</v>
      </c>
      <c r="B7338" s="21">
        <f t="shared" si="114"/>
        <v>0.2617358490566038</v>
      </c>
      <c r="C7338">
        <v>1.3378470000000001E-4</v>
      </c>
      <c r="E7338">
        <v>0.2617358490566038</v>
      </c>
      <c r="F7338">
        <v>0.16201257899999999</v>
      </c>
      <c r="G7338">
        <v>0.37619496855345913</v>
      </c>
    </row>
    <row r="7339" spans="1:7" x14ac:dyDescent="0.25">
      <c r="A7339">
        <v>7330</v>
      </c>
      <c r="B7339" s="21">
        <f t="shared" si="114"/>
        <v>0.44468553459119492</v>
      </c>
      <c r="C7339">
        <v>1.3444309999999999E-4</v>
      </c>
      <c r="E7339">
        <v>0.44468553459119492</v>
      </c>
      <c r="F7339">
        <v>0.20789308200000001</v>
      </c>
      <c r="G7339">
        <v>0.56100628930817609</v>
      </c>
    </row>
    <row r="7340" spans="1:7" x14ac:dyDescent="0.25">
      <c r="A7340">
        <v>7331</v>
      </c>
      <c r="B7340" s="21">
        <f t="shared" si="114"/>
        <v>0.55698113207547173</v>
      </c>
      <c r="C7340">
        <v>1.3218E-4</v>
      </c>
      <c r="E7340">
        <v>0.55698113207547173</v>
      </c>
      <c r="F7340">
        <v>0.25051886800000001</v>
      </c>
      <c r="G7340">
        <v>0.650314465408805</v>
      </c>
    </row>
    <row r="7341" spans="1:7" x14ac:dyDescent="0.25">
      <c r="A7341">
        <v>7332</v>
      </c>
      <c r="B7341" s="21">
        <f t="shared" si="114"/>
        <v>0.57490566037735846</v>
      </c>
      <c r="C7341">
        <v>1.2923429999999998E-4</v>
      </c>
      <c r="E7341">
        <v>0.57490566037735846</v>
      </c>
      <c r="F7341">
        <v>0.26152515700000001</v>
      </c>
      <c r="G7341">
        <v>0.65801886792452835</v>
      </c>
    </row>
    <row r="7342" spans="1:7" x14ac:dyDescent="0.25">
      <c r="A7342">
        <v>7333</v>
      </c>
      <c r="B7342" s="21">
        <f t="shared" si="114"/>
        <v>0.50034591194968547</v>
      </c>
      <c r="C7342">
        <v>1.2439929999999999E-4</v>
      </c>
      <c r="E7342">
        <v>0.50034591194968547</v>
      </c>
      <c r="F7342">
        <v>0.230031447</v>
      </c>
      <c r="G7342">
        <v>0.59333333333333327</v>
      </c>
    </row>
    <row r="7343" spans="1:7" x14ac:dyDescent="0.25">
      <c r="A7343">
        <v>7334</v>
      </c>
      <c r="B7343" s="21">
        <f t="shared" si="114"/>
        <v>0.41169811320754718</v>
      </c>
      <c r="C7343">
        <v>1.2739619999999998E-4</v>
      </c>
      <c r="E7343">
        <v>0.41169811320754718</v>
      </c>
      <c r="F7343">
        <v>0.20841195000000001</v>
      </c>
      <c r="G7343">
        <v>0.54600628930817607</v>
      </c>
    </row>
    <row r="7344" spans="1:7" x14ac:dyDescent="0.25">
      <c r="A7344">
        <v>7335</v>
      </c>
      <c r="B7344" s="21">
        <f t="shared" si="114"/>
        <v>0.20362264150943396</v>
      </c>
      <c r="C7344">
        <v>1.2697460000000001E-4</v>
      </c>
      <c r="E7344">
        <v>0.20362264150943396</v>
      </c>
      <c r="F7344">
        <v>0.136127358</v>
      </c>
      <c r="G7344">
        <v>0.31553459119496857</v>
      </c>
    </row>
    <row r="7345" spans="1:7" x14ac:dyDescent="0.25">
      <c r="A7345">
        <v>7336</v>
      </c>
      <c r="B7345" s="21">
        <f t="shared" si="114"/>
        <v>2.5005974842767297E-2</v>
      </c>
      <c r="C7345">
        <v>1.410595E-4</v>
      </c>
      <c r="E7345">
        <v>2.5005974842767297E-2</v>
      </c>
      <c r="F7345">
        <v>2.2278302E-2</v>
      </c>
      <c r="G7345">
        <v>4.6836477987421382E-2</v>
      </c>
    </row>
    <row r="7346" spans="1:7" x14ac:dyDescent="0.25">
      <c r="A7346">
        <v>7337</v>
      </c>
      <c r="B7346" s="21">
        <f t="shared" si="114"/>
        <v>0</v>
      </c>
      <c r="C7346">
        <v>1.683453E-4</v>
      </c>
      <c r="E7346">
        <v>0</v>
      </c>
      <c r="F7346">
        <v>0</v>
      </c>
      <c r="G7346">
        <v>0</v>
      </c>
    </row>
    <row r="7347" spans="1:7" x14ac:dyDescent="0.25">
      <c r="A7347">
        <v>7338</v>
      </c>
      <c r="B7347" s="21">
        <f t="shared" si="114"/>
        <v>0</v>
      </c>
      <c r="C7347">
        <v>1.8429620000000001E-4</v>
      </c>
      <c r="E7347">
        <v>0</v>
      </c>
      <c r="F7347">
        <v>0</v>
      </c>
      <c r="G7347">
        <v>0</v>
      </c>
    </row>
    <row r="7348" spans="1:7" x14ac:dyDescent="0.25">
      <c r="A7348">
        <v>7339</v>
      </c>
      <c r="B7348" s="21">
        <f t="shared" si="114"/>
        <v>0</v>
      </c>
      <c r="C7348">
        <v>1.8792080000000001E-4</v>
      </c>
      <c r="E7348">
        <v>0</v>
      </c>
      <c r="F7348">
        <v>0</v>
      </c>
      <c r="G7348">
        <v>0</v>
      </c>
    </row>
    <row r="7349" spans="1:7" x14ac:dyDescent="0.25">
      <c r="A7349">
        <v>7340</v>
      </c>
      <c r="B7349" s="21">
        <f t="shared" si="114"/>
        <v>0</v>
      </c>
      <c r="C7349">
        <v>1.829791E-4</v>
      </c>
      <c r="E7349">
        <v>0</v>
      </c>
      <c r="F7349">
        <v>0</v>
      </c>
      <c r="G7349">
        <v>0</v>
      </c>
    </row>
    <row r="7350" spans="1:7" x14ac:dyDescent="0.25">
      <c r="A7350">
        <v>7341</v>
      </c>
      <c r="B7350" s="21">
        <f t="shared" si="114"/>
        <v>0</v>
      </c>
      <c r="C7350">
        <v>1.6843860000000002E-4</v>
      </c>
      <c r="E7350">
        <v>0</v>
      </c>
      <c r="F7350">
        <v>0</v>
      </c>
      <c r="G7350">
        <v>0</v>
      </c>
    </row>
    <row r="7351" spans="1:7" x14ac:dyDescent="0.25">
      <c r="A7351">
        <v>7342</v>
      </c>
      <c r="B7351" s="21">
        <f t="shared" si="114"/>
        <v>0</v>
      </c>
      <c r="C7351">
        <v>1.5031429999999999E-4</v>
      </c>
      <c r="E7351">
        <v>0</v>
      </c>
      <c r="F7351">
        <v>0</v>
      </c>
      <c r="G7351">
        <v>0</v>
      </c>
    </row>
    <row r="7352" spans="1:7" x14ac:dyDescent="0.25">
      <c r="A7352">
        <v>7343</v>
      </c>
      <c r="B7352" s="21">
        <f t="shared" si="114"/>
        <v>0</v>
      </c>
      <c r="C7352">
        <v>1.2123300000000001E-4</v>
      </c>
      <c r="E7352">
        <v>0</v>
      </c>
      <c r="F7352">
        <v>0</v>
      </c>
      <c r="G7352">
        <v>0</v>
      </c>
    </row>
    <row r="7353" spans="1:7" x14ac:dyDescent="0.25">
      <c r="A7353">
        <v>7344</v>
      </c>
      <c r="B7353" s="21">
        <f t="shared" si="114"/>
        <v>0</v>
      </c>
      <c r="C7353">
        <v>9.6423100000000002E-5</v>
      </c>
      <c r="E7353">
        <v>0</v>
      </c>
      <c r="F7353">
        <v>0</v>
      </c>
      <c r="G7353">
        <v>0</v>
      </c>
    </row>
    <row r="7354" spans="1:7" x14ac:dyDescent="0.25">
      <c r="A7354">
        <v>7345</v>
      </c>
      <c r="B7354" s="21">
        <f t="shared" si="114"/>
        <v>0</v>
      </c>
      <c r="C7354">
        <v>7.3273899999999997E-5</v>
      </c>
      <c r="E7354">
        <v>0</v>
      </c>
      <c r="F7354">
        <v>0</v>
      </c>
      <c r="G7354">
        <v>0</v>
      </c>
    </row>
    <row r="7355" spans="1:7" x14ac:dyDescent="0.25">
      <c r="A7355">
        <v>7346</v>
      </c>
      <c r="B7355" s="21">
        <f t="shared" si="114"/>
        <v>0</v>
      </c>
      <c r="C7355">
        <v>6.4773399999999999E-5</v>
      </c>
      <c r="E7355">
        <v>0</v>
      </c>
      <c r="F7355">
        <v>0</v>
      </c>
      <c r="G7355">
        <v>0</v>
      </c>
    </row>
    <row r="7356" spans="1:7" x14ac:dyDescent="0.25">
      <c r="A7356">
        <v>7347</v>
      </c>
      <c r="B7356" s="21">
        <f t="shared" si="114"/>
        <v>0</v>
      </c>
      <c r="C7356">
        <v>6.2505199999999999E-5</v>
      </c>
      <c r="E7356">
        <v>0</v>
      </c>
      <c r="F7356">
        <v>0</v>
      </c>
      <c r="G7356">
        <v>0</v>
      </c>
    </row>
    <row r="7357" spans="1:7" x14ac:dyDescent="0.25">
      <c r="A7357">
        <v>7348</v>
      </c>
      <c r="B7357" s="21">
        <f t="shared" si="114"/>
        <v>0</v>
      </c>
      <c r="C7357">
        <v>6.2986399999999997E-5</v>
      </c>
      <c r="E7357">
        <v>0</v>
      </c>
      <c r="F7357">
        <v>0</v>
      </c>
      <c r="G7357">
        <v>0</v>
      </c>
    </row>
    <row r="7358" spans="1:7" x14ac:dyDescent="0.25">
      <c r="A7358">
        <v>7349</v>
      </c>
      <c r="B7358" s="21">
        <f t="shared" si="114"/>
        <v>0</v>
      </c>
      <c r="C7358">
        <v>7.1059900000000007E-5</v>
      </c>
      <c r="E7358">
        <v>0</v>
      </c>
      <c r="F7358">
        <v>0</v>
      </c>
      <c r="G7358">
        <v>0</v>
      </c>
    </row>
    <row r="7359" spans="1:7" x14ac:dyDescent="0.25">
      <c r="A7359">
        <v>7350</v>
      </c>
      <c r="B7359" s="21">
        <f t="shared" si="114"/>
        <v>0</v>
      </c>
      <c r="C7359">
        <v>8.7945100000000006E-5</v>
      </c>
      <c r="E7359">
        <v>0</v>
      </c>
      <c r="F7359">
        <v>0</v>
      </c>
      <c r="G7359">
        <v>0</v>
      </c>
    </row>
    <row r="7360" spans="1:7" x14ac:dyDescent="0.25">
      <c r="A7360">
        <v>7351</v>
      </c>
      <c r="B7360" s="21">
        <f t="shared" si="114"/>
        <v>0</v>
      </c>
      <c r="C7360">
        <v>1.155484E-4</v>
      </c>
      <c r="E7360">
        <v>0</v>
      </c>
      <c r="F7360">
        <v>0</v>
      </c>
      <c r="G7360">
        <v>0</v>
      </c>
    </row>
    <row r="7361" spans="1:7" x14ac:dyDescent="0.25">
      <c r="A7361">
        <v>7352</v>
      </c>
      <c r="B7361" s="21">
        <f t="shared" si="114"/>
        <v>8.4160377358490565E-2</v>
      </c>
      <c r="C7361">
        <v>1.3187170000000001E-4</v>
      </c>
      <c r="E7361">
        <v>8.4160377358490565E-2</v>
      </c>
      <c r="F7361">
        <v>6.6709118999999997E-2</v>
      </c>
      <c r="G7361">
        <v>0.15261006289308177</v>
      </c>
    </row>
    <row r="7362" spans="1:7" x14ac:dyDescent="0.25">
      <c r="A7362">
        <v>7353</v>
      </c>
      <c r="B7362" s="21">
        <f t="shared" si="114"/>
        <v>0.28445283018867923</v>
      </c>
      <c r="C7362">
        <v>1.3554680000000001E-4</v>
      </c>
      <c r="E7362">
        <v>0.28445283018867923</v>
      </c>
      <c r="F7362">
        <v>0.170393082</v>
      </c>
      <c r="G7362">
        <v>0.41814465408805035</v>
      </c>
    </row>
    <row r="7363" spans="1:7" x14ac:dyDescent="0.25">
      <c r="A7363">
        <v>7354</v>
      </c>
      <c r="B7363" s="21">
        <f t="shared" si="114"/>
        <v>0.45751572327044027</v>
      </c>
      <c r="C7363">
        <v>1.3282139999999998E-4</v>
      </c>
      <c r="E7363">
        <v>0.45751572327044027</v>
      </c>
      <c r="F7363">
        <v>0.209339623</v>
      </c>
      <c r="G7363">
        <v>0.58132075471698108</v>
      </c>
    </row>
    <row r="7364" spans="1:7" x14ac:dyDescent="0.25">
      <c r="A7364">
        <v>7355</v>
      </c>
      <c r="B7364" s="21">
        <f t="shared" si="114"/>
        <v>0.55437106918238999</v>
      </c>
      <c r="C7364">
        <v>1.291358E-4</v>
      </c>
      <c r="E7364">
        <v>0.55437106918238999</v>
      </c>
      <c r="F7364">
        <v>0.24746855300000001</v>
      </c>
      <c r="G7364">
        <v>0.64908805031446537</v>
      </c>
    </row>
    <row r="7365" spans="1:7" x14ac:dyDescent="0.25">
      <c r="A7365">
        <v>7356</v>
      </c>
      <c r="B7365" s="21">
        <f t="shared" si="114"/>
        <v>0.56147798742138366</v>
      </c>
      <c r="C7365">
        <v>1.257772E-4</v>
      </c>
      <c r="E7365">
        <v>0.56147798742138366</v>
      </c>
      <c r="F7365">
        <v>0.25581760999999997</v>
      </c>
      <c r="G7365">
        <v>0.64345911949685541</v>
      </c>
    </row>
    <row r="7366" spans="1:7" x14ac:dyDescent="0.25">
      <c r="A7366">
        <v>7357</v>
      </c>
      <c r="B7366" s="21">
        <f t="shared" ref="B7366:B7429" si="115">IF(rodzaj=$E$6,E7366,IF(rodzaj=$F$6,F7366,G7366))</f>
        <v>0.42776729559748428</v>
      </c>
      <c r="C7366">
        <v>1.2528680000000001E-4</v>
      </c>
      <c r="E7366">
        <v>0.42776729559748428</v>
      </c>
      <c r="F7366">
        <v>0.21099056599999999</v>
      </c>
      <c r="G7366">
        <v>0.49776729559748428</v>
      </c>
    </row>
    <row r="7367" spans="1:7" x14ac:dyDescent="0.25">
      <c r="A7367">
        <v>7358</v>
      </c>
      <c r="B7367" s="21">
        <f t="shared" si="115"/>
        <v>0.28880817610062892</v>
      </c>
      <c r="C7367">
        <v>1.291183E-4</v>
      </c>
      <c r="E7367">
        <v>0.28880817610062892</v>
      </c>
      <c r="F7367">
        <v>0.167720126</v>
      </c>
      <c r="G7367">
        <v>0.35908805031446545</v>
      </c>
    </row>
    <row r="7368" spans="1:7" x14ac:dyDescent="0.25">
      <c r="A7368">
        <v>7359</v>
      </c>
      <c r="B7368" s="21">
        <f t="shared" si="115"/>
        <v>0.11477358490566038</v>
      </c>
      <c r="C7368">
        <v>1.3182689999999999E-4</v>
      </c>
      <c r="E7368">
        <v>0.11477358490566038</v>
      </c>
      <c r="F7368">
        <v>8.7488994E-2</v>
      </c>
      <c r="G7368">
        <v>0.14822955974842766</v>
      </c>
    </row>
    <row r="7369" spans="1:7" x14ac:dyDescent="0.25">
      <c r="A7369">
        <v>7360</v>
      </c>
      <c r="B7369" s="21">
        <f t="shared" si="115"/>
        <v>1.0934276729559749E-2</v>
      </c>
      <c r="C7369">
        <v>1.4515869999999999E-4</v>
      </c>
      <c r="E7369">
        <v>1.0934276729559749E-2</v>
      </c>
      <c r="F7369">
        <v>9.8548739999999996E-3</v>
      </c>
      <c r="G7369">
        <v>1.5258805031446542E-2</v>
      </c>
    </row>
    <row r="7370" spans="1:7" x14ac:dyDescent="0.25">
      <c r="A7370">
        <v>7361</v>
      </c>
      <c r="B7370" s="21">
        <f t="shared" si="115"/>
        <v>0</v>
      </c>
      <c r="C7370">
        <v>1.6686359999999999E-4</v>
      </c>
      <c r="E7370">
        <v>0</v>
      </c>
      <c r="F7370">
        <v>0</v>
      </c>
      <c r="G7370">
        <v>0</v>
      </c>
    </row>
    <row r="7371" spans="1:7" x14ac:dyDescent="0.25">
      <c r="A7371">
        <v>7362</v>
      </c>
      <c r="B7371" s="21">
        <f t="shared" si="115"/>
        <v>0</v>
      </c>
      <c r="C7371">
        <v>1.831293E-4</v>
      </c>
      <c r="E7371">
        <v>0</v>
      </c>
      <c r="F7371">
        <v>0</v>
      </c>
      <c r="G7371">
        <v>0</v>
      </c>
    </row>
    <row r="7372" spans="1:7" x14ac:dyDescent="0.25">
      <c r="A7372">
        <v>7363</v>
      </c>
      <c r="B7372" s="21">
        <f t="shared" si="115"/>
        <v>0</v>
      </c>
      <c r="C7372">
        <v>1.8971529999999999E-4</v>
      </c>
      <c r="E7372">
        <v>0</v>
      </c>
      <c r="F7372">
        <v>0</v>
      </c>
      <c r="G7372">
        <v>0</v>
      </c>
    </row>
    <row r="7373" spans="1:7" x14ac:dyDescent="0.25">
      <c r="A7373">
        <v>7364</v>
      </c>
      <c r="B7373" s="21">
        <f t="shared" si="115"/>
        <v>0</v>
      </c>
      <c r="C7373">
        <v>1.856549E-4</v>
      </c>
      <c r="E7373">
        <v>0</v>
      </c>
      <c r="F7373">
        <v>0</v>
      </c>
      <c r="G7373">
        <v>0</v>
      </c>
    </row>
    <row r="7374" spans="1:7" x14ac:dyDescent="0.25">
      <c r="A7374">
        <v>7365</v>
      </c>
      <c r="B7374" s="21">
        <f t="shared" si="115"/>
        <v>0</v>
      </c>
      <c r="C7374">
        <v>1.7193500000000001E-4</v>
      </c>
      <c r="E7374">
        <v>0</v>
      </c>
      <c r="F7374">
        <v>0</v>
      </c>
      <c r="G7374">
        <v>0</v>
      </c>
    </row>
    <row r="7375" spans="1:7" x14ac:dyDescent="0.25">
      <c r="A7375">
        <v>7366</v>
      </c>
      <c r="B7375" s="21">
        <f t="shared" si="115"/>
        <v>0</v>
      </c>
      <c r="C7375">
        <v>1.5168090000000002E-4</v>
      </c>
      <c r="E7375">
        <v>0</v>
      </c>
      <c r="F7375">
        <v>0</v>
      </c>
      <c r="G7375">
        <v>0</v>
      </c>
    </row>
    <row r="7376" spans="1:7" x14ac:dyDescent="0.25">
      <c r="A7376">
        <v>7367</v>
      </c>
      <c r="B7376" s="21">
        <f t="shared" si="115"/>
        <v>0</v>
      </c>
      <c r="C7376">
        <v>1.215504E-4</v>
      </c>
      <c r="E7376">
        <v>0</v>
      </c>
      <c r="F7376">
        <v>0</v>
      </c>
      <c r="G7376">
        <v>0</v>
      </c>
    </row>
    <row r="7377" spans="1:7" x14ac:dyDescent="0.25">
      <c r="A7377">
        <v>7368</v>
      </c>
      <c r="B7377" s="21">
        <f t="shared" si="115"/>
        <v>0</v>
      </c>
      <c r="C7377">
        <v>9.7165500000000003E-5</v>
      </c>
      <c r="E7377">
        <v>0</v>
      </c>
      <c r="F7377">
        <v>0</v>
      </c>
      <c r="G7377">
        <v>0</v>
      </c>
    </row>
    <row r="7378" spans="1:7" x14ac:dyDescent="0.25">
      <c r="A7378">
        <v>7369</v>
      </c>
      <c r="B7378" s="21">
        <f t="shared" si="115"/>
        <v>0</v>
      </c>
      <c r="C7378">
        <v>7.5663499999999991E-5</v>
      </c>
      <c r="E7378">
        <v>0</v>
      </c>
      <c r="F7378">
        <v>0</v>
      </c>
      <c r="G7378">
        <v>0</v>
      </c>
    </row>
    <row r="7379" spans="1:7" x14ac:dyDescent="0.25">
      <c r="A7379">
        <v>7370</v>
      </c>
      <c r="B7379" s="21">
        <f t="shared" si="115"/>
        <v>0</v>
      </c>
      <c r="C7379">
        <v>6.5746899999999999E-5</v>
      </c>
      <c r="E7379">
        <v>0</v>
      </c>
      <c r="F7379">
        <v>0</v>
      </c>
      <c r="G7379">
        <v>0</v>
      </c>
    </row>
    <row r="7380" spans="1:7" x14ac:dyDescent="0.25">
      <c r="A7380">
        <v>7371</v>
      </c>
      <c r="B7380" s="21">
        <f t="shared" si="115"/>
        <v>0</v>
      </c>
      <c r="C7380">
        <v>6.3390299999999995E-5</v>
      </c>
      <c r="E7380">
        <v>0</v>
      </c>
      <c r="F7380">
        <v>0</v>
      </c>
      <c r="G7380">
        <v>0</v>
      </c>
    </row>
    <row r="7381" spans="1:7" x14ac:dyDescent="0.25">
      <c r="A7381">
        <v>7372</v>
      </c>
      <c r="B7381" s="21">
        <f t="shared" si="115"/>
        <v>0</v>
      </c>
      <c r="C7381">
        <v>6.3694400000000005E-5</v>
      </c>
      <c r="E7381">
        <v>0</v>
      </c>
      <c r="F7381">
        <v>0</v>
      </c>
      <c r="G7381">
        <v>0</v>
      </c>
    </row>
    <row r="7382" spans="1:7" x14ac:dyDescent="0.25">
      <c r="A7382">
        <v>7373</v>
      </c>
      <c r="B7382" s="21">
        <f t="shared" si="115"/>
        <v>0</v>
      </c>
      <c r="C7382">
        <v>7.2210500000000009E-5</v>
      </c>
      <c r="E7382">
        <v>0</v>
      </c>
      <c r="F7382">
        <v>0</v>
      </c>
      <c r="G7382">
        <v>0</v>
      </c>
    </row>
    <row r="7383" spans="1:7" x14ac:dyDescent="0.25">
      <c r="A7383">
        <v>7374</v>
      </c>
      <c r="B7383" s="21">
        <f t="shared" si="115"/>
        <v>0</v>
      </c>
      <c r="C7383">
        <v>8.9361100000000007E-5</v>
      </c>
      <c r="E7383">
        <v>0</v>
      </c>
      <c r="F7383">
        <v>0</v>
      </c>
      <c r="G7383">
        <v>0</v>
      </c>
    </row>
    <row r="7384" spans="1:7" x14ac:dyDescent="0.25">
      <c r="A7384">
        <v>7375</v>
      </c>
      <c r="B7384" s="21">
        <f t="shared" si="115"/>
        <v>0</v>
      </c>
      <c r="C7384">
        <v>1.176725E-4</v>
      </c>
      <c r="E7384">
        <v>0</v>
      </c>
      <c r="F7384">
        <v>0</v>
      </c>
      <c r="G7384">
        <v>0</v>
      </c>
    </row>
    <row r="7385" spans="1:7" x14ac:dyDescent="0.25">
      <c r="A7385">
        <v>7376</v>
      </c>
      <c r="B7385" s="21">
        <f t="shared" si="115"/>
        <v>4.3676100628930813E-2</v>
      </c>
      <c r="C7385">
        <v>1.3656240000000001E-4</v>
      </c>
      <c r="E7385">
        <v>4.3676100628930813E-2</v>
      </c>
      <c r="F7385">
        <v>3.6393082E-2</v>
      </c>
      <c r="G7385">
        <v>6.1279874213836481E-2</v>
      </c>
    </row>
    <row r="7386" spans="1:7" x14ac:dyDescent="0.25">
      <c r="A7386">
        <v>7377</v>
      </c>
      <c r="B7386" s="21">
        <f t="shared" si="115"/>
        <v>0.18820440251572326</v>
      </c>
      <c r="C7386">
        <v>1.3466180000000001E-4</v>
      </c>
      <c r="E7386">
        <v>0.18820440251572326</v>
      </c>
      <c r="F7386">
        <v>0.12616823899999999</v>
      </c>
      <c r="G7386">
        <v>0.25297169811320758</v>
      </c>
    </row>
    <row r="7387" spans="1:7" x14ac:dyDescent="0.25">
      <c r="A7387">
        <v>7378</v>
      </c>
      <c r="B7387" s="21">
        <f t="shared" si="115"/>
        <v>0.34569182389937103</v>
      </c>
      <c r="C7387">
        <v>1.3007779999999998E-4</v>
      </c>
      <c r="E7387">
        <v>0.34569182389937103</v>
      </c>
      <c r="F7387">
        <v>0.17861635200000001</v>
      </c>
      <c r="G7387">
        <v>0.42305031446540881</v>
      </c>
    </row>
    <row r="7388" spans="1:7" x14ac:dyDescent="0.25">
      <c r="A7388">
        <v>7379</v>
      </c>
      <c r="B7388" s="21">
        <f t="shared" si="115"/>
        <v>0.4265408805031447</v>
      </c>
      <c r="C7388">
        <v>1.284278E-4</v>
      </c>
      <c r="E7388">
        <v>0.4265408805031447</v>
      </c>
      <c r="F7388">
        <v>0.21418239</v>
      </c>
      <c r="G7388">
        <v>0.48591194968553458</v>
      </c>
    </row>
    <row r="7389" spans="1:7" x14ac:dyDescent="0.25">
      <c r="A7389">
        <v>7380</v>
      </c>
      <c r="B7389" s="21">
        <f t="shared" si="115"/>
        <v>0.5726415094339623</v>
      </c>
      <c r="C7389">
        <v>1.2648520000000001E-4</v>
      </c>
      <c r="E7389">
        <v>0.5726415094339623</v>
      </c>
      <c r="F7389">
        <v>0.25457547200000002</v>
      </c>
      <c r="G7389">
        <v>0.65959119496855345</v>
      </c>
    </row>
    <row r="7390" spans="1:7" x14ac:dyDescent="0.25">
      <c r="A7390">
        <v>7381</v>
      </c>
      <c r="B7390" s="21">
        <f t="shared" si="115"/>
        <v>0.45437106918238995</v>
      </c>
      <c r="C7390">
        <v>1.2572930000000001E-4</v>
      </c>
      <c r="E7390">
        <v>0.45437106918238995</v>
      </c>
      <c r="F7390">
        <v>0.21396226400000001</v>
      </c>
      <c r="G7390">
        <v>0.53474842767295594</v>
      </c>
    </row>
    <row r="7391" spans="1:7" x14ac:dyDescent="0.25">
      <c r="A7391">
        <v>7382</v>
      </c>
      <c r="B7391" s="21">
        <f t="shared" si="115"/>
        <v>0.30824842767295596</v>
      </c>
      <c r="C7391">
        <v>1.2832180000000001E-4</v>
      </c>
      <c r="E7391">
        <v>0.30824842767295596</v>
      </c>
      <c r="F7391">
        <v>0.17254717</v>
      </c>
      <c r="G7391">
        <v>0.3936792452830189</v>
      </c>
    </row>
    <row r="7392" spans="1:7" x14ac:dyDescent="0.25">
      <c r="A7392">
        <v>7383</v>
      </c>
      <c r="B7392" s="21">
        <f t="shared" si="115"/>
        <v>0.146188679245283</v>
      </c>
      <c r="C7392">
        <v>1.3218090000000001E-4</v>
      </c>
      <c r="E7392">
        <v>0.146188679245283</v>
      </c>
      <c r="F7392">
        <v>0.103863208</v>
      </c>
      <c r="G7392">
        <v>0.21100314465408807</v>
      </c>
    </row>
    <row r="7393" spans="1:7" x14ac:dyDescent="0.25">
      <c r="A7393">
        <v>7384</v>
      </c>
      <c r="B7393" s="21">
        <f t="shared" si="115"/>
        <v>1.3073584905660377E-2</v>
      </c>
      <c r="C7393">
        <v>1.478138E-4</v>
      </c>
      <c r="E7393">
        <v>1.3073584905660377E-2</v>
      </c>
      <c r="F7393">
        <v>1.1607862E-2</v>
      </c>
      <c r="G7393">
        <v>2.0555031446540879E-2</v>
      </c>
    </row>
    <row r="7394" spans="1:7" x14ac:dyDescent="0.25">
      <c r="A7394">
        <v>7385</v>
      </c>
      <c r="B7394" s="21">
        <f t="shared" si="115"/>
        <v>0</v>
      </c>
      <c r="C7394">
        <v>1.7102329999999999E-4</v>
      </c>
      <c r="E7394">
        <v>0</v>
      </c>
      <c r="F7394">
        <v>0</v>
      </c>
      <c r="G7394">
        <v>0</v>
      </c>
    </row>
    <row r="7395" spans="1:7" x14ac:dyDescent="0.25">
      <c r="A7395">
        <v>7386</v>
      </c>
      <c r="B7395" s="21">
        <f t="shared" si="115"/>
        <v>0</v>
      </c>
      <c r="C7395">
        <v>1.841914E-4</v>
      </c>
      <c r="E7395">
        <v>0</v>
      </c>
      <c r="F7395">
        <v>0</v>
      </c>
      <c r="G7395">
        <v>0</v>
      </c>
    </row>
    <row r="7396" spans="1:7" x14ac:dyDescent="0.25">
      <c r="A7396">
        <v>7387</v>
      </c>
      <c r="B7396" s="21">
        <f t="shared" si="115"/>
        <v>0</v>
      </c>
      <c r="C7396">
        <v>1.8883030000000001E-4</v>
      </c>
      <c r="E7396">
        <v>0</v>
      </c>
      <c r="F7396">
        <v>0</v>
      </c>
      <c r="G7396">
        <v>0</v>
      </c>
    </row>
    <row r="7397" spans="1:7" x14ac:dyDescent="0.25">
      <c r="A7397">
        <v>7388</v>
      </c>
      <c r="B7397" s="21">
        <f t="shared" si="115"/>
        <v>0</v>
      </c>
      <c r="C7397">
        <v>1.8326530000000002E-4</v>
      </c>
      <c r="E7397">
        <v>0</v>
      </c>
      <c r="F7397">
        <v>0</v>
      </c>
      <c r="G7397">
        <v>0</v>
      </c>
    </row>
    <row r="7398" spans="1:7" x14ac:dyDescent="0.25">
      <c r="A7398">
        <v>7389</v>
      </c>
      <c r="B7398" s="21">
        <f t="shared" si="115"/>
        <v>0</v>
      </c>
      <c r="C7398">
        <v>1.7282000000000002E-4</v>
      </c>
      <c r="E7398">
        <v>0</v>
      </c>
      <c r="F7398">
        <v>0</v>
      </c>
      <c r="G7398">
        <v>0</v>
      </c>
    </row>
    <row r="7399" spans="1:7" x14ac:dyDescent="0.25">
      <c r="A7399">
        <v>7390</v>
      </c>
      <c r="B7399" s="21">
        <f t="shared" si="115"/>
        <v>0</v>
      </c>
      <c r="C7399">
        <v>1.5345100000000001E-4</v>
      </c>
      <c r="E7399">
        <v>0</v>
      </c>
      <c r="F7399">
        <v>0</v>
      </c>
      <c r="G7399">
        <v>0</v>
      </c>
    </row>
    <row r="7400" spans="1:7" x14ac:dyDescent="0.25">
      <c r="A7400">
        <v>7391</v>
      </c>
      <c r="B7400" s="21">
        <f t="shared" si="115"/>
        <v>0</v>
      </c>
      <c r="C7400">
        <v>1.2562160000000001E-4</v>
      </c>
      <c r="E7400">
        <v>0</v>
      </c>
      <c r="F7400">
        <v>0</v>
      </c>
      <c r="G7400">
        <v>0</v>
      </c>
    </row>
    <row r="7401" spans="1:7" x14ac:dyDescent="0.25">
      <c r="A7401">
        <v>7392</v>
      </c>
      <c r="B7401" s="21">
        <f t="shared" si="115"/>
        <v>0</v>
      </c>
      <c r="C7401">
        <v>9.9289600000000006E-5</v>
      </c>
      <c r="E7401">
        <v>0</v>
      </c>
      <c r="F7401">
        <v>0</v>
      </c>
      <c r="G7401">
        <v>0</v>
      </c>
    </row>
    <row r="7402" spans="1:7" x14ac:dyDescent="0.25">
      <c r="A7402">
        <v>7393</v>
      </c>
      <c r="B7402" s="21">
        <f t="shared" si="115"/>
        <v>0</v>
      </c>
      <c r="C7402">
        <v>7.5684899999999998E-5</v>
      </c>
      <c r="E7402">
        <v>0</v>
      </c>
      <c r="F7402">
        <v>0</v>
      </c>
      <c r="G7402">
        <v>0</v>
      </c>
    </row>
    <row r="7403" spans="1:7" x14ac:dyDescent="0.25">
      <c r="A7403">
        <v>7394</v>
      </c>
      <c r="B7403" s="21">
        <f t="shared" si="115"/>
        <v>0</v>
      </c>
      <c r="C7403">
        <v>6.5905E-5</v>
      </c>
      <c r="E7403">
        <v>0</v>
      </c>
      <c r="F7403">
        <v>0</v>
      </c>
      <c r="G7403">
        <v>0</v>
      </c>
    </row>
    <row r="7404" spans="1:7" x14ac:dyDescent="0.25">
      <c r="A7404">
        <v>7395</v>
      </c>
      <c r="B7404" s="21">
        <f t="shared" si="115"/>
        <v>0</v>
      </c>
      <c r="C7404">
        <v>6.2601399999999993E-5</v>
      </c>
      <c r="E7404">
        <v>0</v>
      </c>
      <c r="F7404">
        <v>0</v>
      </c>
      <c r="G7404">
        <v>0</v>
      </c>
    </row>
    <row r="7405" spans="1:7" x14ac:dyDescent="0.25">
      <c r="A7405">
        <v>7396</v>
      </c>
      <c r="B7405" s="21">
        <f t="shared" si="115"/>
        <v>0</v>
      </c>
      <c r="C7405">
        <v>6.3102599999999994E-5</v>
      </c>
      <c r="E7405">
        <v>0</v>
      </c>
      <c r="F7405">
        <v>0</v>
      </c>
      <c r="G7405">
        <v>0</v>
      </c>
    </row>
    <row r="7406" spans="1:7" x14ac:dyDescent="0.25">
      <c r="A7406">
        <v>7397</v>
      </c>
      <c r="B7406" s="21">
        <f t="shared" si="115"/>
        <v>0</v>
      </c>
      <c r="C7406">
        <v>7.0052700000000008E-5</v>
      </c>
      <c r="E7406">
        <v>0</v>
      </c>
      <c r="F7406">
        <v>0</v>
      </c>
      <c r="G7406">
        <v>0</v>
      </c>
    </row>
    <row r="7407" spans="1:7" x14ac:dyDescent="0.25">
      <c r="A7407">
        <v>7398</v>
      </c>
      <c r="B7407" s="21">
        <f t="shared" si="115"/>
        <v>0</v>
      </c>
      <c r="C7407">
        <v>8.7394700000000005E-5</v>
      </c>
      <c r="E7407">
        <v>0</v>
      </c>
      <c r="F7407">
        <v>0</v>
      </c>
      <c r="G7407">
        <v>0</v>
      </c>
    </row>
    <row r="7408" spans="1:7" x14ac:dyDescent="0.25">
      <c r="A7408">
        <v>7399</v>
      </c>
      <c r="B7408" s="21">
        <f t="shared" si="115"/>
        <v>0</v>
      </c>
      <c r="C7408">
        <v>1.1728320000000001E-4</v>
      </c>
      <c r="E7408">
        <v>0</v>
      </c>
      <c r="F7408">
        <v>0</v>
      </c>
      <c r="G7408">
        <v>0</v>
      </c>
    </row>
    <row r="7409" spans="1:7" x14ac:dyDescent="0.25">
      <c r="A7409">
        <v>7400</v>
      </c>
      <c r="B7409" s="21">
        <f t="shared" si="115"/>
        <v>4.5229559748427677E-2</v>
      </c>
      <c r="C7409">
        <v>1.3558990000000001E-4</v>
      </c>
      <c r="E7409">
        <v>4.5229559748427677E-2</v>
      </c>
      <c r="F7409">
        <v>3.7045597E-2</v>
      </c>
      <c r="G7409">
        <v>6.6842767295597488E-2</v>
      </c>
    </row>
    <row r="7410" spans="1:7" x14ac:dyDescent="0.25">
      <c r="A7410">
        <v>7401</v>
      </c>
      <c r="B7410" s="21">
        <f t="shared" si="115"/>
        <v>0.17761949685534592</v>
      </c>
      <c r="C7410">
        <v>1.339902E-4</v>
      </c>
      <c r="E7410">
        <v>0.17761949685534592</v>
      </c>
      <c r="F7410">
        <v>0.119539308</v>
      </c>
      <c r="G7410">
        <v>0.23818867924528303</v>
      </c>
    </row>
    <row r="7411" spans="1:7" x14ac:dyDescent="0.25">
      <c r="A7411">
        <v>7402</v>
      </c>
      <c r="B7411" s="21">
        <f t="shared" si="115"/>
        <v>0.21077358490566037</v>
      </c>
      <c r="C7411">
        <v>1.333843E-4</v>
      </c>
      <c r="E7411">
        <v>0.21077358490566037</v>
      </c>
      <c r="F7411">
        <v>0.136754717</v>
      </c>
      <c r="G7411">
        <v>0.23089622641509433</v>
      </c>
    </row>
    <row r="7412" spans="1:7" x14ac:dyDescent="0.25">
      <c r="A7412">
        <v>7403</v>
      </c>
      <c r="B7412" s="21">
        <f t="shared" si="115"/>
        <v>0.2847735849056604</v>
      </c>
      <c r="C7412">
        <v>1.2852379999999999E-4</v>
      </c>
      <c r="E7412">
        <v>0.2847735849056604</v>
      </c>
      <c r="F7412">
        <v>0.16962264199999999</v>
      </c>
      <c r="G7412">
        <v>0.30575157232704403</v>
      </c>
    </row>
    <row r="7413" spans="1:7" x14ac:dyDescent="0.25">
      <c r="A7413">
        <v>7404</v>
      </c>
      <c r="B7413" s="21">
        <f t="shared" si="115"/>
        <v>0.40484276729559754</v>
      </c>
      <c r="C7413">
        <v>1.2464489999999999E-4</v>
      </c>
      <c r="E7413">
        <v>0.40484276729559754</v>
      </c>
      <c r="F7413">
        <v>0.209811321</v>
      </c>
      <c r="G7413">
        <v>0.45059748427672958</v>
      </c>
    </row>
    <row r="7414" spans="1:7" x14ac:dyDescent="0.25">
      <c r="A7414">
        <v>7405</v>
      </c>
      <c r="B7414" s="21">
        <f t="shared" si="115"/>
        <v>0.23634591194968554</v>
      </c>
      <c r="C7414">
        <v>1.274743E-4</v>
      </c>
      <c r="E7414">
        <v>0.23634591194968554</v>
      </c>
      <c r="F7414">
        <v>0.150778302</v>
      </c>
      <c r="G7414">
        <v>0.24739937106918239</v>
      </c>
    </row>
    <row r="7415" spans="1:7" x14ac:dyDescent="0.25">
      <c r="A7415">
        <v>7406</v>
      </c>
      <c r="B7415" s="21">
        <f t="shared" si="115"/>
        <v>8.066352201257862E-2</v>
      </c>
      <c r="C7415">
        <v>1.289935E-4</v>
      </c>
      <c r="E7415">
        <v>8.066352201257862E-2</v>
      </c>
      <c r="F7415">
        <v>7.0836477999999994E-2</v>
      </c>
      <c r="G7415">
        <v>6.7820754716981124E-2</v>
      </c>
    </row>
    <row r="7416" spans="1:7" x14ac:dyDescent="0.25">
      <c r="A7416">
        <v>7407</v>
      </c>
      <c r="B7416" s="21">
        <f t="shared" si="115"/>
        <v>3.1333962264150944E-2</v>
      </c>
      <c r="C7416">
        <v>1.330068E-4</v>
      </c>
      <c r="E7416">
        <v>3.1333962264150944E-2</v>
      </c>
      <c r="F7416">
        <v>2.9580189E-2</v>
      </c>
      <c r="G7416">
        <v>2.0827672955974843E-2</v>
      </c>
    </row>
    <row r="7417" spans="1:7" x14ac:dyDescent="0.25">
      <c r="A7417">
        <v>7408</v>
      </c>
      <c r="B7417" s="21">
        <f t="shared" si="115"/>
        <v>0</v>
      </c>
      <c r="C7417">
        <v>1.428976E-4</v>
      </c>
      <c r="E7417">
        <v>0</v>
      </c>
      <c r="F7417">
        <v>0</v>
      </c>
      <c r="G7417">
        <v>0</v>
      </c>
    </row>
    <row r="7418" spans="1:7" x14ac:dyDescent="0.25">
      <c r="A7418">
        <v>7409</v>
      </c>
      <c r="B7418" s="21">
        <f t="shared" si="115"/>
        <v>0</v>
      </c>
      <c r="C7418">
        <v>1.6692119999999998E-4</v>
      </c>
      <c r="E7418">
        <v>0</v>
      </c>
      <c r="F7418">
        <v>0</v>
      </c>
      <c r="G7418">
        <v>0</v>
      </c>
    </row>
    <row r="7419" spans="1:7" x14ac:dyDescent="0.25">
      <c r="A7419">
        <v>7410</v>
      </c>
      <c r="B7419" s="21">
        <f t="shared" si="115"/>
        <v>0</v>
      </c>
      <c r="C7419">
        <v>1.821034E-4</v>
      </c>
      <c r="E7419">
        <v>0</v>
      </c>
      <c r="F7419">
        <v>0</v>
      </c>
      <c r="G7419">
        <v>0</v>
      </c>
    </row>
    <row r="7420" spans="1:7" x14ac:dyDescent="0.25">
      <c r="A7420">
        <v>7411</v>
      </c>
      <c r="B7420" s="21">
        <f t="shared" si="115"/>
        <v>0</v>
      </c>
      <c r="C7420">
        <v>1.8270180000000001E-4</v>
      </c>
      <c r="E7420">
        <v>0</v>
      </c>
      <c r="F7420">
        <v>0</v>
      </c>
      <c r="G7420">
        <v>0</v>
      </c>
    </row>
    <row r="7421" spans="1:7" x14ac:dyDescent="0.25">
      <c r="A7421">
        <v>7412</v>
      </c>
      <c r="B7421" s="21">
        <f t="shared" si="115"/>
        <v>0</v>
      </c>
      <c r="C7421">
        <v>1.8228259999999999E-4</v>
      </c>
      <c r="E7421">
        <v>0</v>
      </c>
      <c r="F7421">
        <v>0</v>
      </c>
      <c r="G7421">
        <v>0</v>
      </c>
    </row>
    <row r="7422" spans="1:7" x14ac:dyDescent="0.25">
      <c r="A7422">
        <v>7413</v>
      </c>
      <c r="B7422" s="21">
        <f t="shared" si="115"/>
        <v>0</v>
      </c>
      <c r="C7422">
        <v>1.7091670000000001E-4</v>
      </c>
      <c r="E7422">
        <v>0</v>
      </c>
      <c r="F7422">
        <v>0</v>
      </c>
      <c r="G7422">
        <v>0</v>
      </c>
    </row>
    <row r="7423" spans="1:7" x14ac:dyDescent="0.25">
      <c r="A7423">
        <v>7414</v>
      </c>
      <c r="B7423" s="21">
        <f t="shared" si="115"/>
        <v>0</v>
      </c>
      <c r="C7423">
        <v>1.5066649999999999E-4</v>
      </c>
      <c r="E7423">
        <v>0</v>
      </c>
      <c r="F7423">
        <v>0</v>
      </c>
      <c r="G7423">
        <v>0</v>
      </c>
    </row>
    <row r="7424" spans="1:7" x14ac:dyDescent="0.25">
      <c r="A7424">
        <v>7415</v>
      </c>
      <c r="B7424" s="21">
        <f t="shared" si="115"/>
        <v>0</v>
      </c>
      <c r="C7424">
        <v>1.2353289999999999E-4</v>
      </c>
      <c r="E7424">
        <v>0</v>
      </c>
      <c r="F7424">
        <v>0</v>
      </c>
      <c r="G7424">
        <v>0</v>
      </c>
    </row>
    <row r="7425" spans="1:7" x14ac:dyDescent="0.25">
      <c r="A7425">
        <v>7416</v>
      </c>
      <c r="B7425" s="21">
        <f t="shared" si="115"/>
        <v>0</v>
      </c>
      <c r="C7425">
        <v>9.9279399999999997E-5</v>
      </c>
      <c r="E7425">
        <v>0</v>
      </c>
      <c r="F7425">
        <v>0</v>
      </c>
      <c r="G7425">
        <v>0</v>
      </c>
    </row>
    <row r="7426" spans="1:7" x14ac:dyDescent="0.25">
      <c r="A7426">
        <v>7417</v>
      </c>
      <c r="B7426" s="21">
        <f t="shared" si="115"/>
        <v>0</v>
      </c>
      <c r="C7426">
        <v>7.5984300000000004E-5</v>
      </c>
      <c r="E7426">
        <v>0</v>
      </c>
      <c r="F7426">
        <v>0</v>
      </c>
      <c r="G7426">
        <v>0</v>
      </c>
    </row>
    <row r="7427" spans="1:7" x14ac:dyDescent="0.25">
      <c r="A7427">
        <v>7418</v>
      </c>
      <c r="B7427" s="21">
        <f t="shared" si="115"/>
        <v>0</v>
      </c>
      <c r="C7427">
        <v>6.6936700000000006E-5</v>
      </c>
      <c r="E7427">
        <v>0</v>
      </c>
      <c r="F7427">
        <v>0</v>
      </c>
      <c r="G7427">
        <v>0</v>
      </c>
    </row>
    <row r="7428" spans="1:7" x14ac:dyDescent="0.25">
      <c r="A7428">
        <v>7419</v>
      </c>
      <c r="B7428" s="21">
        <f t="shared" si="115"/>
        <v>0</v>
      </c>
      <c r="C7428">
        <v>6.1251300000000008E-5</v>
      </c>
      <c r="E7428">
        <v>0</v>
      </c>
      <c r="F7428">
        <v>0</v>
      </c>
      <c r="G7428">
        <v>0</v>
      </c>
    </row>
    <row r="7429" spans="1:7" x14ac:dyDescent="0.25">
      <c r="A7429">
        <v>7420</v>
      </c>
      <c r="B7429" s="21">
        <f t="shared" si="115"/>
        <v>0</v>
      </c>
      <c r="C7429">
        <v>6.2317599999999994E-5</v>
      </c>
      <c r="E7429">
        <v>0</v>
      </c>
      <c r="F7429">
        <v>0</v>
      </c>
      <c r="G7429">
        <v>0</v>
      </c>
    </row>
    <row r="7430" spans="1:7" x14ac:dyDescent="0.25">
      <c r="A7430">
        <v>7421</v>
      </c>
      <c r="B7430" s="21">
        <f t="shared" ref="B7430:B7493" si="116">IF(rodzaj=$E$6,E7430,IF(rodzaj=$F$6,F7430,G7430))</f>
        <v>0</v>
      </c>
      <c r="C7430">
        <v>7.0493000000000004E-5</v>
      </c>
      <c r="E7430">
        <v>0</v>
      </c>
      <c r="F7430">
        <v>0</v>
      </c>
      <c r="G7430">
        <v>0</v>
      </c>
    </row>
    <row r="7431" spans="1:7" x14ac:dyDescent="0.25">
      <c r="A7431">
        <v>7422</v>
      </c>
      <c r="B7431" s="21">
        <f t="shared" si="116"/>
        <v>0</v>
      </c>
      <c r="C7431">
        <v>8.6251799999999986E-5</v>
      </c>
      <c r="E7431">
        <v>0</v>
      </c>
      <c r="F7431">
        <v>0</v>
      </c>
      <c r="G7431">
        <v>0</v>
      </c>
    </row>
    <row r="7432" spans="1:7" x14ac:dyDescent="0.25">
      <c r="A7432">
        <v>7423</v>
      </c>
      <c r="B7432" s="21">
        <f t="shared" si="116"/>
        <v>0</v>
      </c>
      <c r="C7432">
        <v>1.1292230000000001E-4</v>
      </c>
      <c r="E7432">
        <v>0</v>
      </c>
      <c r="F7432">
        <v>0</v>
      </c>
      <c r="G7432">
        <v>0</v>
      </c>
    </row>
    <row r="7433" spans="1:7" x14ac:dyDescent="0.25">
      <c r="A7433">
        <v>7424</v>
      </c>
      <c r="B7433" s="21">
        <f t="shared" si="116"/>
        <v>2.2077987421383647E-2</v>
      </c>
      <c r="C7433">
        <v>1.273224E-4</v>
      </c>
      <c r="E7433">
        <v>2.2077987421383647E-2</v>
      </c>
      <c r="F7433">
        <v>1.9720126000000001E-2</v>
      </c>
      <c r="G7433">
        <v>2.2269811320754715E-2</v>
      </c>
    </row>
    <row r="7434" spans="1:7" x14ac:dyDescent="0.25">
      <c r="A7434">
        <v>7425</v>
      </c>
      <c r="B7434" s="21">
        <f t="shared" si="116"/>
        <v>0.1154874213836478</v>
      </c>
      <c r="C7434">
        <v>1.2961600000000001E-4</v>
      </c>
      <c r="E7434">
        <v>0.1154874213836478</v>
      </c>
      <c r="F7434">
        <v>8.7323898999999996E-2</v>
      </c>
      <c r="G7434">
        <v>0.13447169811320756</v>
      </c>
    </row>
    <row r="7435" spans="1:7" x14ac:dyDescent="0.25">
      <c r="A7435">
        <v>7426</v>
      </c>
      <c r="B7435" s="21">
        <f t="shared" si="116"/>
        <v>0.27027987421383648</v>
      </c>
      <c r="C7435">
        <v>1.2979810000000001E-4</v>
      </c>
      <c r="E7435">
        <v>0.27027987421383648</v>
      </c>
      <c r="F7435">
        <v>0.15669496899999999</v>
      </c>
      <c r="G7435">
        <v>0.31770440251572324</v>
      </c>
    </row>
    <row r="7436" spans="1:7" x14ac:dyDescent="0.25">
      <c r="A7436">
        <v>7427</v>
      </c>
      <c r="B7436" s="21">
        <f t="shared" si="116"/>
        <v>0.51723270440251568</v>
      </c>
      <c r="C7436">
        <v>1.283318E-4</v>
      </c>
      <c r="E7436">
        <v>0.51723270440251568</v>
      </c>
      <c r="F7436">
        <v>0.229418239</v>
      </c>
      <c r="G7436">
        <v>0.60883647798742135</v>
      </c>
    </row>
    <row r="7437" spans="1:7" x14ac:dyDescent="0.25">
      <c r="A7437">
        <v>7428</v>
      </c>
      <c r="B7437" s="21">
        <f t="shared" si="116"/>
        <v>0.5421383647798742</v>
      </c>
      <c r="C7437">
        <v>1.2540319999999999E-4</v>
      </c>
      <c r="E7437">
        <v>0.5421383647798742</v>
      </c>
      <c r="F7437">
        <v>0.24125786199999999</v>
      </c>
      <c r="G7437">
        <v>0.62619496855345913</v>
      </c>
    </row>
    <row r="7438" spans="1:7" x14ac:dyDescent="0.25">
      <c r="A7438">
        <v>7429</v>
      </c>
      <c r="B7438" s="21">
        <f t="shared" si="116"/>
        <v>0.58128930817610058</v>
      </c>
      <c r="C7438">
        <v>1.244661E-4</v>
      </c>
      <c r="E7438">
        <v>0.58128930817610058</v>
      </c>
      <c r="F7438">
        <v>0.23517295599999999</v>
      </c>
      <c r="G7438">
        <v>0.7079559748427674</v>
      </c>
    </row>
    <row r="7439" spans="1:7" x14ac:dyDescent="0.25">
      <c r="A7439">
        <v>7430</v>
      </c>
      <c r="B7439" s="21">
        <f t="shared" si="116"/>
        <v>0.42084905660377359</v>
      </c>
      <c r="C7439">
        <v>1.275963E-4</v>
      </c>
      <c r="E7439">
        <v>0.42084905660377359</v>
      </c>
      <c r="F7439">
        <v>0.20314465400000001</v>
      </c>
      <c r="G7439">
        <v>0.57015723270440244</v>
      </c>
    </row>
    <row r="7440" spans="1:7" x14ac:dyDescent="0.25">
      <c r="A7440">
        <v>7431</v>
      </c>
      <c r="B7440" s="21">
        <f t="shared" si="116"/>
        <v>0.27352515723270437</v>
      </c>
      <c r="C7440">
        <v>1.293167E-4</v>
      </c>
      <c r="E7440">
        <v>0.27352515723270437</v>
      </c>
      <c r="F7440">
        <v>0.16495282999999999</v>
      </c>
      <c r="G7440">
        <v>0.46525157232704401</v>
      </c>
    </row>
    <row r="7441" spans="1:7" x14ac:dyDescent="0.25">
      <c r="A7441">
        <v>7432</v>
      </c>
      <c r="B7441" s="21">
        <f t="shared" si="116"/>
        <v>2.9321383647798745E-2</v>
      </c>
      <c r="C7441">
        <v>1.3962949999999998E-4</v>
      </c>
      <c r="E7441">
        <v>2.9321383647798745E-2</v>
      </c>
      <c r="F7441">
        <v>2.4658804999999999E-2</v>
      </c>
      <c r="G7441">
        <v>6.3383647798742143E-2</v>
      </c>
    </row>
    <row r="7442" spans="1:7" x14ac:dyDescent="0.25">
      <c r="A7442">
        <v>7433</v>
      </c>
      <c r="B7442" s="21">
        <f t="shared" si="116"/>
        <v>0</v>
      </c>
      <c r="C7442">
        <v>1.6236169999999999E-4</v>
      </c>
      <c r="E7442">
        <v>0</v>
      </c>
      <c r="F7442">
        <v>0</v>
      </c>
      <c r="G7442">
        <v>0</v>
      </c>
    </row>
    <row r="7443" spans="1:7" x14ac:dyDescent="0.25">
      <c r="A7443">
        <v>7434</v>
      </c>
      <c r="B7443" s="21">
        <f t="shared" si="116"/>
        <v>0</v>
      </c>
      <c r="C7443">
        <v>1.7743029999999998E-4</v>
      </c>
      <c r="E7443">
        <v>0</v>
      </c>
      <c r="F7443">
        <v>0</v>
      </c>
      <c r="G7443">
        <v>0</v>
      </c>
    </row>
    <row r="7444" spans="1:7" x14ac:dyDescent="0.25">
      <c r="A7444">
        <v>7435</v>
      </c>
      <c r="B7444" s="21">
        <f t="shared" si="116"/>
        <v>0</v>
      </c>
      <c r="C7444">
        <v>1.7892939999999998E-4</v>
      </c>
      <c r="E7444">
        <v>0</v>
      </c>
      <c r="F7444">
        <v>0</v>
      </c>
      <c r="G7444">
        <v>0</v>
      </c>
    </row>
    <row r="7445" spans="1:7" x14ac:dyDescent="0.25">
      <c r="A7445">
        <v>7436</v>
      </c>
      <c r="B7445" s="21">
        <f t="shared" si="116"/>
        <v>0</v>
      </c>
      <c r="C7445">
        <v>1.7438990000000001E-4</v>
      </c>
      <c r="E7445">
        <v>0</v>
      </c>
      <c r="F7445">
        <v>0</v>
      </c>
      <c r="G7445">
        <v>0</v>
      </c>
    </row>
    <row r="7446" spans="1:7" x14ac:dyDescent="0.25">
      <c r="A7446">
        <v>7437</v>
      </c>
      <c r="B7446" s="21">
        <f t="shared" si="116"/>
        <v>0</v>
      </c>
      <c r="C7446">
        <v>1.6038270000000001E-4</v>
      </c>
      <c r="E7446">
        <v>0</v>
      </c>
      <c r="F7446">
        <v>0</v>
      </c>
      <c r="G7446">
        <v>0</v>
      </c>
    </row>
    <row r="7447" spans="1:7" x14ac:dyDescent="0.25">
      <c r="A7447">
        <v>7438</v>
      </c>
      <c r="B7447" s="21">
        <f t="shared" si="116"/>
        <v>0</v>
      </c>
      <c r="C7447">
        <v>1.45632E-4</v>
      </c>
      <c r="E7447">
        <v>0</v>
      </c>
      <c r="F7447">
        <v>0</v>
      </c>
      <c r="G7447">
        <v>0</v>
      </c>
    </row>
    <row r="7448" spans="1:7" x14ac:dyDescent="0.25">
      <c r="A7448">
        <v>7439</v>
      </c>
      <c r="B7448" s="21">
        <f t="shared" si="116"/>
        <v>0</v>
      </c>
      <c r="C7448">
        <v>1.210668E-4</v>
      </c>
      <c r="E7448">
        <v>0</v>
      </c>
      <c r="F7448">
        <v>0</v>
      </c>
      <c r="G7448">
        <v>0</v>
      </c>
    </row>
    <row r="7449" spans="1:7" x14ac:dyDescent="0.25">
      <c r="A7449">
        <v>7440</v>
      </c>
      <c r="B7449" s="21">
        <f t="shared" si="116"/>
        <v>0</v>
      </c>
      <c r="C7449">
        <v>1.0056179999999999E-4</v>
      </c>
      <c r="E7449">
        <v>0</v>
      </c>
      <c r="F7449">
        <v>0</v>
      </c>
      <c r="G7449">
        <v>0</v>
      </c>
    </row>
    <row r="7450" spans="1:7" x14ac:dyDescent="0.25">
      <c r="A7450">
        <v>7441</v>
      </c>
      <c r="B7450" s="21">
        <f t="shared" si="116"/>
        <v>0</v>
      </c>
      <c r="C7450">
        <v>7.8195099999999999E-5</v>
      </c>
      <c r="E7450">
        <v>0</v>
      </c>
      <c r="F7450">
        <v>0</v>
      </c>
      <c r="G7450">
        <v>0</v>
      </c>
    </row>
    <row r="7451" spans="1:7" x14ac:dyDescent="0.25">
      <c r="A7451">
        <v>7442</v>
      </c>
      <c r="B7451" s="21">
        <f t="shared" si="116"/>
        <v>0</v>
      </c>
      <c r="C7451">
        <v>6.8931999999999997E-5</v>
      </c>
      <c r="E7451">
        <v>0</v>
      </c>
      <c r="F7451">
        <v>0</v>
      </c>
      <c r="G7451">
        <v>0</v>
      </c>
    </row>
    <row r="7452" spans="1:7" x14ac:dyDescent="0.25">
      <c r="A7452">
        <v>7443</v>
      </c>
      <c r="B7452" s="21">
        <f t="shared" si="116"/>
        <v>0</v>
      </c>
      <c r="C7452">
        <v>6.3447699999999999E-5</v>
      </c>
      <c r="E7452">
        <v>0</v>
      </c>
      <c r="F7452">
        <v>0</v>
      </c>
      <c r="G7452">
        <v>0</v>
      </c>
    </row>
    <row r="7453" spans="1:7" x14ac:dyDescent="0.25">
      <c r="A7453">
        <v>7444</v>
      </c>
      <c r="B7453" s="21">
        <f t="shared" si="116"/>
        <v>0</v>
      </c>
      <c r="C7453">
        <v>6.2373100000000001E-5</v>
      </c>
      <c r="E7453">
        <v>0</v>
      </c>
      <c r="F7453">
        <v>0</v>
      </c>
      <c r="G7453">
        <v>0</v>
      </c>
    </row>
    <row r="7454" spans="1:7" x14ac:dyDescent="0.25">
      <c r="A7454">
        <v>7445</v>
      </c>
      <c r="B7454" s="21">
        <f t="shared" si="116"/>
        <v>0</v>
      </c>
      <c r="C7454">
        <v>6.6018200000000004E-5</v>
      </c>
      <c r="E7454">
        <v>0</v>
      </c>
      <c r="F7454">
        <v>0</v>
      </c>
      <c r="G7454">
        <v>0</v>
      </c>
    </row>
    <row r="7455" spans="1:7" x14ac:dyDescent="0.25">
      <c r="A7455">
        <v>7446</v>
      </c>
      <c r="B7455" s="21">
        <f t="shared" si="116"/>
        <v>0</v>
      </c>
      <c r="C7455">
        <v>7.5596499999999994E-5</v>
      </c>
      <c r="E7455">
        <v>0</v>
      </c>
      <c r="F7455">
        <v>0</v>
      </c>
      <c r="G7455">
        <v>0</v>
      </c>
    </row>
    <row r="7456" spans="1:7" x14ac:dyDescent="0.25">
      <c r="A7456">
        <v>7447</v>
      </c>
      <c r="B7456" s="21">
        <f t="shared" si="116"/>
        <v>0</v>
      </c>
      <c r="C7456">
        <v>9.177299999999999E-5</v>
      </c>
      <c r="E7456">
        <v>0</v>
      </c>
      <c r="F7456">
        <v>0</v>
      </c>
      <c r="G7456">
        <v>0</v>
      </c>
    </row>
    <row r="7457" spans="1:7" x14ac:dyDescent="0.25">
      <c r="A7457">
        <v>7448</v>
      </c>
      <c r="B7457" s="21">
        <f t="shared" si="116"/>
        <v>2.5920754716981134E-3</v>
      </c>
      <c r="C7457">
        <v>1.12872E-4</v>
      </c>
      <c r="E7457">
        <v>2.5920754716981134E-3</v>
      </c>
      <c r="F7457">
        <v>2.9256289999999999E-3</v>
      </c>
      <c r="G7457">
        <v>0</v>
      </c>
    </row>
    <row r="7458" spans="1:7" x14ac:dyDescent="0.25">
      <c r="A7458">
        <v>7449</v>
      </c>
      <c r="B7458" s="21">
        <f t="shared" si="116"/>
        <v>4.0503144654088052E-2</v>
      </c>
      <c r="C7458">
        <v>1.387739E-4</v>
      </c>
      <c r="E7458">
        <v>4.0503144654088052E-2</v>
      </c>
      <c r="F7458">
        <v>3.7866351999999999E-2</v>
      </c>
      <c r="G7458">
        <v>2.8252830188679242E-2</v>
      </c>
    </row>
    <row r="7459" spans="1:7" x14ac:dyDescent="0.25">
      <c r="A7459">
        <v>7450</v>
      </c>
      <c r="B7459" s="21">
        <f t="shared" si="116"/>
        <v>6.8295597484276729E-2</v>
      </c>
      <c r="C7459">
        <v>1.382651E-4</v>
      </c>
      <c r="E7459">
        <v>6.8295597484276729E-2</v>
      </c>
      <c r="F7459">
        <v>6.2358491000000002E-2</v>
      </c>
      <c r="G7459">
        <v>5.3647798742138361E-2</v>
      </c>
    </row>
    <row r="7460" spans="1:7" x14ac:dyDescent="0.25">
      <c r="A7460">
        <v>7451</v>
      </c>
      <c r="B7460" s="21">
        <f t="shared" si="116"/>
        <v>4.6889937106918245E-2</v>
      </c>
      <c r="C7460">
        <v>1.4231110000000001E-4</v>
      </c>
      <c r="E7460">
        <v>4.6889937106918245E-2</v>
      </c>
      <c r="F7460">
        <v>4.6358491000000002E-2</v>
      </c>
      <c r="G7460">
        <v>3.2440251572327043E-2</v>
      </c>
    </row>
    <row r="7461" spans="1:7" x14ac:dyDescent="0.25">
      <c r="A7461">
        <v>7452</v>
      </c>
      <c r="B7461" s="21">
        <f t="shared" si="116"/>
        <v>7.4940251572327046E-2</v>
      </c>
      <c r="C7461">
        <v>1.4337639999999999E-4</v>
      </c>
      <c r="E7461">
        <v>7.4940251572327046E-2</v>
      </c>
      <c r="F7461">
        <v>6.9781446999999996E-2</v>
      </c>
      <c r="G7461">
        <v>5.8827044025157232E-2</v>
      </c>
    </row>
    <row r="7462" spans="1:7" x14ac:dyDescent="0.25">
      <c r="A7462">
        <v>7453</v>
      </c>
      <c r="B7462" s="21">
        <f t="shared" si="116"/>
        <v>5.5022012578616351E-2</v>
      </c>
      <c r="C7462">
        <v>1.454041E-4</v>
      </c>
      <c r="E7462">
        <v>5.5022012578616351E-2</v>
      </c>
      <c r="F7462">
        <v>5.2962264000000002E-2</v>
      </c>
      <c r="G7462">
        <v>4.0364779874213844E-2</v>
      </c>
    </row>
    <row r="7463" spans="1:7" x14ac:dyDescent="0.25">
      <c r="A7463">
        <v>7454</v>
      </c>
      <c r="B7463" s="21">
        <f t="shared" si="116"/>
        <v>3.4364779874213838E-2</v>
      </c>
      <c r="C7463">
        <v>1.4938520000000002E-4</v>
      </c>
      <c r="E7463">
        <v>3.4364779874213838E-2</v>
      </c>
      <c r="F7463">
        <v>3.4174528000000003E-2</v>
      </c>
      <c r="G7463">
        <v>2.0708176100628931E-2</v>
      </c>
    </row>
    <row r="7464" spans="1:7" x14ac:dyDescent="0.25">
      <c r="A7464">
        <v>7455</v>
      </c>
      <c r="B7464" s="21">
        <f t="shared" si="116"/>
        <v>1.5713522012578616E-2</v>
      </c>
      <c r="C7464">
        <v>1.5001080000000001E-4</v>
      </c>
      <c r="E7464">
        <v>1.5713522012578616E-2</v>
      </c>
      <c r="F7464">
        <v>1.6055031000000001E-2</v>
      </c>
      <c r="G7464">
        <v>5.04622641509434E-3</v>
      </c>
    </row>
    <row r="7465" spans="1:7" x14ac:dyDescent="0.25">
      <c r="A7465">
        <v>7456</v>
      </c>
      <c r="B7465" s="21">
        <f t="shared" si="116"/>
        <v>0</v>
      </c>
      <c r="C7465">
        <v>1.631688E-4</v>
      </c>
      <c r="E7465">
        <v>0</v>
      </c>
      <c r="F7465">
        <v>0</v>
      </c>
      <c r="G7465">
        <v>0</v>
      </c>
    </row>
    <row r="7466" spans="1:7" x14ac:dyDescent="0.25">
      <c r="A7466">
        <v>7457</v>
      </c>
      <c r="B7466" s="21">
        <f t="shared" si="116"/>
        <v>0</v>
      </c>
      <c r="C7466">
        <v>1.783558E-4</v>
      </c>
      <c r="E7466">
        <v>0</v>
      </c>
      <c r="F7466">
        <v>0</v>
      </c>
      <c r="G7466">
        <v>0</v>
      </c>
    </row>
    <row r="7467" spans="1:7" x14ac:dyDescent="0.25">
      <c r="A7467">
        <v>7458</v>
      </c>
      <c r="B7467" s="21">
        <f t="shared" si="116"/>
        <v>0</v>
      </c>
      <c r="C7467">
        <v>1.8164249999999999E-4</v>
      </c>
      <c r="E7467">
        <v>0</v>
      </c>
      <c r="F7467">
        <v>0</v>
      </c>
      <c r="G7467">
        <v>0</v>
      </c>
    </row>
    <row r="7468" spans="1:7" x14ac:dyDescent="0.25">
      <c r="A7468">
        <v>7459</v>
      </c>
      <c r="B7468" s="21">
        <f t="shared" si="116"/>
        <v>0</v>
      </c>
      <c r="C7468">
        <v>1.7811050000000002E-4</v>
      </c>
      <c r="E7468">
        <v>0</v>
      </c>
      <c r="F7468">
        <v>0</v>
      </c>
      <c r="G7468">
        <v>0</v>
      </c>
    </row>
    <row r="7469" spans="1:7" x14ac:dyDescent="0.25">
      <c r="A7469">
        <v>7460</v>
      </c>
      <c r="B7469" s="21">
        <f t="shared" si="116"/>
        <v>0</v>
      </c>
      <c r="C7469">
        <v>1.7257439999999999E-4</v>
      </c>
      <c r="E7469">
        <v>0</v>
      </c>
      <c r="F7469">
        <v>0</v>
      </c>
      <c r="G7469">
        <v>0</v>
      </c>
    </row>
    <row r="7470" spans="1:7" x14ac:dyDescent="0.25">
      <c r="A7470">
        <v>7461</v>
      </c>
      <c r="B7470" s="21">
        <f t="shared" si="116"/>
        <v>0</v>
      </c>
      <c r="C7470">
        <v>1.592748E-4</v>
      </c>
      <c r="E7470">
        <v>0</v>
      </c>
      <c r="F7470">
        <v>0</v>
      </c>
      <c r="G7470">
        <v>0</v>
      </c>
    </row>
    <row r="7471" spans="1:7" x14ac:dyDescent="0.25">
      <c r="A7471">
        <v>7462</v>
      </c>
      <c r="B7471" s="21">
        <f t="shared" si="116"/>
        <v>0</v>
      </c>
      <c r="C7471">
        <v>1.4130839999999998E-4</v>
      </c>
      <c r="E7471">
        <v>0</v>
      </c>
      <c r="F7471">
        <v>0</v>
      </c>
      <c r="G7471">
        <v>0</v>
      </c>
    </row>
    <row r="7472" spans="1:7" x14ac:dyDescent="0.25">
      <c r="A7472">
        <v>7463</v>
      </c>
      <c r="B7472" s="21">
        <f t="shared" si="116"/>
        <v>0</v>
      </c>
      <c r="C7472">
        <v>1.225628E-4</v>
      </c>
      <c r="E7472">
        <v>0</v>
      </c>
      <c r="F7472">
        <v>0</v>
      </c>
      <c r="G7472">
        <v>0</v>
      </c>
    </row>
    <row r="7473" spans="1:7" x14ac:dyDescent="0.25">
      <c r="A7473">
        <v>7464</v>
      </c>
      <c r="B7473" s="21">
        <f t="shared" si="116"/>
        <v>0</v>
      </c>
      <c r="C7473">
        <v>1.047264E-4</v>
      </c>
      <c r="E7473">
        <v>0</v>
      </c>
      <c r="F7473">
        <v>0</v>
      </c>
      <c r="G7473">
        <v>0</v>
      </c>
    </row>
    <row r="7474" spans="1:7" x14ac:dyDescent="0.25">
      <c r="A7474">
        <v>7465</v>
      </c>
      <c r="B7474" s="21">
        <f t="shared" si="116"/>
        <v>0</v>
      </c>
      <c r="C7474">
        <v>8.1906599999999999E-5</v>
      </c>
      <c r="E7474">
        <v>0</v>
      </c>
      <c r="F7474">
        <v>0</v>
      </c>
      <c r="G7474">
        <v>0</v>
      </c>
    </row>
    <row r="7475" spans="1:7" x14ac:dyDescent="0.25">
      <c r="A7475">
        <v>7466</v>
      </c>
      <c r="B7475" s="21">
        <f t="shared" si="116"/>
        <v>0</v>
      </c>
      <c r="C7475">
        <v>7.1273599999999995E-5</v>
      </c>
      <c r="E7475">
        <v>0</v>
      </c>
      <c r="F7475">
        <v>0</v>
      </c>
      <c r="G7475">
        <v>0</v>
      </c>
    </row>
    <row r="7476" spans="1:7" x14ac:dyDescent="0.25">
      <c r="A7476">
        <v>7467</v>
      </c>
      <c r="B7476" s="21">
        <f t="shared" si="116"/>
        <v>0</v>
      </c>
      <c r="C7476">
        <v>6.5163099999999993E-5</v>
      </c>
      <c r="E7476">
        <v>0</v>
      </c>
      <c r="F7476">
        <v>0</v>
      </c>
      <c r="G7476">
        <v>0</v>
      </c>
    </row>
    <row r="7477" spans="1:7" x14ac:dyDescent="0.25">
      <c r="A7477">
        <v>7468</v>
      </c>
      <c r="B7477" s="21">
        <f t="shared" si="116"/>
        <v>0</v>
      </c>
      <c r="C7477">
        <v>6.3747100000000005E-5</v>
      </c>
      <c r="E7477">
        <v>0</v>
      </c>
      <c r="F7477">
        <v>0</v>
      </c>
      <c r="G7477">
        <v>0</v>
      </c>
    </row>
    <row r="7478" spans="1:7" x14ac:dyDescent="0.25">
      <c r="A7478">
        <v>7469</v>
      </c>
      <c r="B7478" s="21">
        <f t="shared" si="116"/>
        <v>0</v>
      </c>
      <c r="C7478">
        <v>6.5498999999999991E-5</v>
      </c>
      <c r="E7478">
        <v>0</v>
      </c>
      <c r="F7478">
        <v>0</v>
      </c>
      <c r="G7478">
        <v>0</v>
      </c>
    </row>
    <row r="7479" spans="1:7" x14ac:dyDescent="0.25">
      <c r="A7479">
        <v>7470</v>
      </c>
      <c r="B7479" s="21">
        <f t="shared" si="116"/>
        <v>0</v>
      </c>
      <c r="C7479">
        <v>7.3723199999999999E-5</v>
      </c>
      <c r="E7479">
        <v>0</v>
      </c>
      <c r="F7479">
        <v>0</v>
      </c>
      <c r="G7479">
        <v>0</v>
      </c>
    </row>
    <row r="7480" spans="1:7" x14ac:dyDescent="0.25">
      <c r="A7480">
        <v>7471</v>
      </c>
      <c r="B7480" s="21">
        <f t="shared" si="116"/>
        <v>0</v>
      </c>
      <c r="C7480">
        <v>8.6644900000000001E-5</v>
      </c>
      <c r="E7480">
        <v>0</v>
      </c>
      <c r="F7480">
        <v>0</v>
      </c>
      <c r="G7480">
        <v>0</v>
      </c>
    </row>
    <row r="7481" spans="1:7" x14ac:dyDescent="0.25">
      <c r="A7481">
        <v>7472</v>
      </c>
      <c r="B7481" s="21">
        <f t="shared" si="116"/>
        <v>5.4987421383647797E-3</v>
      </c>
      <c r="C7481">
        <v>1.0288459999999999E-4</v>
      </c>
      <c r="E7481">
        <v>5.4987421383647797E-3</v>
      </c>
      <c r="F7481">
        <v>5.4558180000000003E-3</v>
      </c>
      <c r="G7481">
        <v>0</v>
      </c>
    </row>
    <row r="7482" spans="1:7" x14ac:dyDescent="0.25">
      <c r="A7482">
        <v>7473</v>
      </c>
      <c r="B7482" s="21">
        <f t="shared" si="116"/>
        <v>7.1433962264150941E-2</v>
      </c>
      <c r="C7482">
        <v>1.23063E-4</v>
      </c>
      <c r="E7482">
        <v>7.1433962264150941E-2</v>
      </c>
      <c r="F7482">
        <v>6.0977986999999997E-2</v>
      </c>
      <c r="G7482">
        <v>6.6600628930817612E-2</v>
      </c>
    </row>
    <row r="7483" spans="1:7" x14ac:dyDescent="0.25">
      <c r="A7483">
        <v>7474</v>
      </c>
      <c r="B7483" s="21">
        <f t="shared" si="116"/>
        <v>0.35066037735849054</v>
      </c>
      <c r="C7483">
        <v>1.3486020000000001E-4</v>
      </c>
      <c r="E7483">
        <v>0.35066037735849054</v>
      </c>
      <c r="F7483">
        <v>0.17877358500000001</v>
      </c>
      <c r="G7483">
        <v>0.43789308176100628</v>
      </c>
    </row>
    <row r="7484" spans="1:7" x14ac:dyDescent="0.25">
      <c r="A7484">
        <v>7475</v>
      </c>
      <c r="B7484" s="21">
        <f t="shared" si="116"/>
        <v>0.38415094339622641</v>
      </c>
      <c r="C7484">
        <v>1.4305970000000001E-4</v>
      </c>
      <c r="E7484">
        <v>0.38415094339622641</v>
      </c>
      <c r="F7484">
        <v>0.194669811</v>
      </c>
      <c r="G7484">
        <v>0.43817610062893086</v>
      </c>
    </row>
    <row r="7485" spans="1:7" x14ac:dyDescent="0.25">
      <c r="A7485">
        <v>7476</v>
      </c>
      <c r="B7485" s="21">
        <f t="shared" si="116"/>
        <v>0.53267295597484277</v>
      </c>
      <c r="C7485">
        <v>1.4377999999999998E-4</v>
      </c>
      <c r="E7485">
        <v>0.53267295597484277</v>
      </c>
      <c r="F7485">
        <v>0.235235849</v>
      </c>
      <c r="G7485">
        <v>0.61795597484276732</v>
      </c>
    </row>
    <row r="7486" spans="1:7" x14ac:dyDescent="0.25">
      <c r="A7486">
        <v>7477</v>
      </c>
      <c r="B7486" s="21">
        <f t="shared" si="116"/>
        <v>0.50783018867924534</v>
      </c>
      <c r="C7486">
        <v>1.4301980000000001E-4</v>
      </c>
      <c r="E7486">
        <v>0.50783018867924534</v>
      </c>
      <c r="F7486">
        <v>0.215157233</v>
      </c>
      <c r="G7486">
        <v>0.61578616352201254</v>
      </c>
    </row>
    <row r="7487" spans="1:7" x14ac:dyDescent="0.25">
      <c r="A7487">
        <v>7478</v>
      </c>
      <c r="B7487" s="21">
        <f t="shared" si="116"/>
        <v>0.31042452830188677</v>
      </c>
      <c r="C7487">
        <v>1.381931E-4</v>
      </c>
      <c r="E7487">
        <v>0.31042452830188677</v>
      </c>
      <c r="F7487">
        <v>0.167987421</v>
      </c>
      <c r="G7487">
        <v>0.40437106918238996</v>
      </c>
    </row>
    <row r="7488" spans="1:7" x14ac:dyDescent="0.25">
      <c r="A7488">
        <v>7479</v>
      </c>
      <c r="B7488" s="21">
        <f t="shared" si="116"/>
        <v>0.1049308176100629</v>
      </c>
      <c r="C7488">
        <v>1.3122280000000001E-4</v>
      </c>
      <c r="E7488">
        <v>0.1049308176100629</v>
      </c>
      <c r="F7488">
        <v>7.8218552999999996E-2</v>
      </c>
      <c r="G7488">
        <v>0.13994968553459119</v>
      </c>
    </row>
    <row r="7489" spans="1:7" x14ac:dyDescent="0.25">
      <c r="A7489">
        <v>7480</v>
      </c>
      <c r="B7489" s="21">
        <f t="shared" si="116"/>
        <v>2.7909748427672955E-3</v>
      </c>
      <c r="C7489">
        <v>1.3304629999999999E-4</v>
      </c>
      <c r="E7489">
        <v>2.7909748427672955E-3</v>
      </c>
      <c r="F7489">
        <v>2.2364780000000001E-3</v>
      </c>
      <c r="G7489">
        <v>2.4335220125786161E-3</v>
      </c>
    </row>
    <row r="7490" spans="1:7" x14ac:dyDescent="0.25">
      <c r="A7490">
        <v>7481</v>
      </c>
      <c r="B7490" s="21">
        <f t="shared" si="116"/>
        <v>0</v>
      </c>
      <c r="C7490">
        <v>1.512586E-4</v>
      </c>
      <c r="E7490">
        <v>0</v>
      </c>
      <c r="F7490">
        <v>0</v>
      </c>
      <c r="G7490">
        <v>0</v>
      </c>
    </row>
    <row r="7491" spans="1:7" x14ac:dyDescent="0.25">
      <c r="A7491">
        <v>7482</v>
      </c>
      <c r="B7491" s="21">
        <f t="shared" si="116"/>
        <v>0</v>
      </c>
      <c r="C7491">
        <v>1.64568E-4</v>
      </c>
      <c r="E7491">
        <v>0</v>
      </c>
      <c r="F7491">
        <v>0</v>
      </c>
      <c r="G7491">
        <v>0</v>
      </c>
    </row>
    <row r="7492" spans="1:7" x14ac:dyDescent="0.25">
      <c r="A7492">
        <v>7483</v>
      </c>
      <c r="B7492" s="21">
        <f t="shared" si="116"/>
        <v>0</v>
      </c>
      <c r="C7492">
        <v>1.6572860000000001E-4</v>
      </c>
      <c r="E7492">
        <v>0</v>
      </c>
      <c r="F7492">
        <v>0</v>
      </c>
      <c r="G7492">
        <v>0</v>
      </c>
    </row>
    <row r="7493" spans="1:7" x14ac:dyDescent="0.25">
      <c r="A7493">
        <v>7484</v>
      </c>
      <c r="B7493" s="21">
        <f t="shared" si="116"/>
        <v>0</v>
      </c>
      <c r="C7493">
        <v>1.637841E-4</v>
      </c>
      <c r="E7493">
        <v>0</v>
      </c>
      <c r="F7493">
        <v>0</v>
      </c>
      <c r="G7493">
        <v>0</v>
      </c>
    </row>
    <row r="7494" spans="1:7" x14ac:dyDescent="0.25">
      <c r="A7494">
        <v>7485</v>
      </c>
      <c r="B7494" s="21">
        <f t="shared" ref="B7494:B7557" si="117">IF(rodzaj=$E$6,E7494,IF(rodzaj=$F$6,F7494,G7494))</f>
        <v>0</v>
      </c>
      <c r="C7494">
        <v>1.5647670000000001E-4</v>
      </c>
      <c r="E7494">
        <v>0</v>
      </c>
      <c r="F7494">
        <v>0</v>
      </c>
      <c r="G7494">
        <v>0</v>
      </c>
    </row>
    <row r="7495" spans="1:7" x14ac:dyDescent="0.25">
      <c r="A7495">
        <v>7486</v>
      </c>
      <c r="B7495" s="21">
        <f t="shared" si="117"/>
        <v>0</v>
      </c>
      <c r="C7495">
        <v>1.3899860000000003E-4</v>
      </c>
      <c r="E7495">
        <v>0</v>
      </c>
      <c r="F7495">
        <v>0</v>
      </c>
      <c r="G7495">
        <v>0</v>
      </c>
    </row>
    <row r="7496" spans="1:7" x14ac:dyDescent="0.25">
      <c r="A7496">
        <v>7487</v>
      </c>
      <c r="B7496" s="21">
        <f t="shared" si="117"/>
        <v>0</v>
      </c>
      <c r="C7496">
        <v>1.178003E-4</v>
      </c>
      <c r="E7496">
        <v>0</v>
      </c>
      <c r="F7496">
        <v>0</v>
      </c>
      <c r="G7496">
        <v>0</v>
      </c>
    </row>
    <row r="7497" spans="1:7" x14ac:dyDescent="0.25">
      <c r="A7497">
        <v>7488</v>
      </c>
      <c r="B7497" s="21">
        <f t="shared" si="117"/>
        <v>0</v>
      </c>
      <c r="C7497">
        <v>9.7724600000000003E-5</v>
      </c>
      <c r="E7497">
        <v>0</v>
      </c>
      <c r="F7497">
        <v>0</v>
      </c>
      <c r="G7497">
        <v>0</v>
      </c>
    </row>
    <row r="7498" spans="1:7" x14ac:dyDescent="0.25">
      <c r="A7498">
        <v>7489</v>
      </c>
      <c r="B7498" s="21">
        <f t="shared" si="117"/>
        <v>0</v>
      </c>
      <c r="C7498">
        <v>7.2491599999999996E-5</v>
      </c>
      <c r="E7498">
        <v>0</v>
      </c>
      <c r="F7498">
        <v>0</v>
      </c>
      <c r="G7498">
        <v>0</v>
      </c>
    </row>
    <row r="7499" spans="1:7" x14ac:dyDescent="0.25">
      <c r="A7499">
        <v>7490</v>
      </c>
      <c r="B7499" s="21">
        <f t="shared" si="117"/>
        <v>0</v>
      </c>
      <c r="C7499">
        <v>6.3489000000000001E-5</v>
      </c>
      <c r="E7499">
        <v>0</v>
      </c>
      <c r="F7499">
        <v>0</v>
      </c>
      <c r="G7499">
        <v>0</v>
      </c>
    </row>
    <row r="7500" spans="1:7" x14ac:dyDescent="0.25">
      <c r="A7500">
        <v>7491</v>
      </c>
      <c r="B7500" s="21">
        <f t="shared" si="117"/>
        <v>0</v>
      </c>
      <c r="C7500">
        <v>6.0152300000000003E-5</v>
      </c>
      <c r="E7500">
        <v>0</v>
      </c>
      <c r="F7500">
        <v>0</v>
      </c>
      <c r="G7500">
        <v>0</v>
      </c>
    </row>
    <row r="7501" spans="1:7" x14ac:dyDescent="0.25">
      <c r="A7501">
        <v>7492</v>
      </c>
      <c r="B7501" s="21">
        <f t="shared" si="117"/>
        <v>0</v>
      </c>
      <c r="C7501">
        <v>6.1759400000000004E-5</v>
      </c>
      <c r="E7501">
        <v>0</v>
      </c>
      <c r="F7501">
        <v>0</v>
      </c>
      <c r="G7501">
        <v>0</v>
      </c>
    </row>
    <row r="7502" spans="1:7" x14ac:dyDescent="0.25">
      <c r="A7502">
        <v>7493</v>
      </c>
      <c r="B7502" s="21">
        <f t="shared" si="117"/>
        <v>0</v>
      </c>
      <c r="C7502">
        <v>6.9972100000000007E-5</v>
      </c>
      <c r="E7502">
        <v>0</v>
      </c>
      <c r="F7502">
        <v>0</v>
      </c>
      <c r="G7502">
        <v>0</v>
      </c>
    </row>
    <row r="7503" spans="1:7" x14ac:dyDescent="0.25">
      <c r="A7503">
        <v>7494</v>
      </c>
      <c r="B7503" s="21">
        <f t="shared" si="117"/>
        <v>0</v>
      </c>
      <c r="C7503">
        <v>8.8340300000000005E-5</v>
      </c>
      <c r="E7503">
        <v>0</v>
      </c>
      <c r="F7503">
        <v>0</v>
      </c>
      <c r="G7503">
        <v>0</v>
      </c>
    </row>
    <row r="7504" spans="1:7" x14ac:dyDescent="0.25">
      <c r="A7504">
        <v>7495</v>
      </c>
      <c r="B7504" s="21">
        <f t="shared" si="117"/>
        <v>0</v>
      </c>
      <c r="C7504">
        <v>1.172877E-4</v>
      </c>
      <c r="E7504">
        <v>0</v>
      </c>
      <c r="F7504">
        <v>0</v>
      </c>
      <c r="G7504">
        <v>0</v>
      </c>
    </row>
    <row r="7505" spans="1:7" x14ac:dyDescent="0.25">
      <c r="A7505">
        <v>7496</v>
      </c>
      <c r="B7505" s="21">
        <f t="shared" si="117"/>
        <v>3.0719496855345914E-3</v>
      </c>
      <c r="C7505">
        <v>1.332045E-4</v>
      </c>
      <c r="E7505">
        <v>3.0719496855345914E-3</v>
      </c>
      <c r="F7505">
        <v>3.2012579999999998E-3</v>
      </c>
      <c r="G7505">
        <v>0</v>
      </c>
    </row>
    <row r="7506" spans="1:7" x14ac:dyDescent="0.25">
      <c r="A7506">
        <v>7497</v>
      </c>
      <c r="B7506" s="21">
        <f t="shared" si="117"/>
        <v>4.5157232704402514E-2</v>
      </c>
      <c r="C7506">
        <v>1.3351920000000001E-4</v>
      </c>
      <c r="E7506">
        <v>4.5157232704402514E-2</v>
      </c>
      <c r="F7506">
        <v>4.1234277E-2</v>
      </c>
      <c r="G7506">
        <v>3.39937106918239E-2</v>
      </c>
    </row>
    <row r="7507" spans="1:7" x14ac:dyDescent="0.25">
      <c r="A7507">
        <v>7498</v>
      </c>
      <c r="B7507" s="21">
        <f t="shared" si="117"/>
        <v>6.9037735849056606E-2</v>
      </c>
      <c r="C7507">
        <v>1.33912E-4</v>
      </c>
      <c r="E7507">
        <v>6.9037735849056606E-2</v>
      </c>
      <c r="F7507">
        <v>6.2479560000000003E-2</v>
      </c>
      <c r="G7507">
        <v>5.458490566037736E-2</v>
      </c>
    </row>
    <row r="7508" spans="1:7" x14ac:dyDescent="0.25">
      <c r="A7508">
        <v>7499</v>
      </c>
      <c r="B7508" s="21">
        <f t="shared" si="117"/>
        <v>6.8531446540880503E-2</v>
      </c>
      <c r="C7508">
        <v>1.31118E-4</v>
      </c>
      <c r="E7508">
        <v>6.8531446540880503E-2</v>
      </c>
      <c r="F7508">
        <v>6.3954403000000007E-2</v>
      </c>
      <c r="G7508">
        <v>5.2955974842767296E-2</v>
      </c>
    </row>
    <row r="7509" spans="1:7" x14ac:dyDescent="0.25">
      <c r="A7509">
        <v>7500</v>
      </c>
      <c r="B7509" s="21">
        <f t="shared" si="117"/>
        <v>6.6918238993710702E-2</v>
      </c>
      <c r="C7509">
        <v>1.268447E-4</v>
      </c>
      <c r="E7509">
        <v>6.6918238993710702E-2</v>
      </c>
      <c r="F7509">
        <v>6.3069182000000001E-2</v>
      </c>
      <c r="G7509">
        <v>5.1474842767295595E-2</v>
      </c>
    </row>
    <row r="7510" spans="1:7" x14ac:dyDescent="0.25">
      <c r="A7510">
        <v>7501</v>
      </c>
      <c r="B7510" s="21">
        <f t="shared" si="117"/>
        <v>6.1468553459119495E-2</v>
      </c>
      <c r="C7510">
        <v>1.236028E-4</v>
      </c>
      <c r="E7510">
        <v>6.1468553459119495E-2</v>
      </c>
      <c r="F7510">
        <v>5.7905659999999998E-2</v>
      </c>
      <c r="G7510">
        <v>4.6613207547169806E-2</v>
      </c>
    </row>
    <row r="7511" spans="1:7" x14ac:dyDescent="0.25">
      <c r="A7511">
        <v>7502</v>
      </c>
      <c r="B7511" s="21">
        <f t="shared" si="117"/>
        <v>4.5949685534591195E-2</v>
      </c>
      <c r="C7511">
        <v>1.2553759999999999E-4</v>
      </c>
      <c r="E7511">
        <v>4.5949685534591195E-2</v>
      </c>
      <c r="F7511">
        <v>4.3740566000000002E-2</v>
      </c>
      <c r="G7511">
        <v>3.1556603773584907E-2</v>
      </c>
    </row>
    <row r="7512" spans="1:7" x14ac:dyDescent="0.25">
      <c r="A7512">
        <v>7503</v>
      </c>
      <c r="B7512" s="21">
        <f t="shared" si="117"/>
        <v>1.8243081761006287E-2</v>
      </c>
      <c r="C7512">
        <v>1.2617800000000001E-4</v>
      </c>
      <c r="E7512">
        <v>1.8243081761006287E-2</v>
      </c>
      <c r="F7512">
        <v>1.8110062999999999E-2</v>
      </c>
      <c r="G7512">
        <v>7.7842767295597491E-3</v>
      </c>
    </row>
    <row r="7513" spans="1:7" x14ac:dyDescent="0.25">
      <c r="A7513">
        <v>7504</v>
      </c>
      <c r="B7513" s="21">
        <f t="shared" si="117"/>
        <v>0</v>
      </c>
      <c r="C7513">
        <v>1.4132499999999998E-4</v>
      </c>
      <c r="E7513">
        <v>0</v>
      </c>
      <c r="F7513">
        <v>0</v>
      </c>
      <c r="G7513">
        <v>0</v>
      </c>
    </row>
    <row r="7514" spans="1:7" x14ac:dyDescent="0.25">
      <c r="A7514">
        <v>7505</v>
      </c>
      <c r="B7514" s="21">
        <f t="shared" si="117"/>
        <v>0</v>
      </c>
      <c r="C7514">
        <v>1.6781430000000001E-4</v>
      </c>
      <c r="E7514">
        <v>0</v>
      </c>
      <c r="F7514">
        <v>0</v>
      </c>
      <c r="G7514">
        <v>0</v>
      </c>
    </row>
    <row r="7515" spans="1:7" x14ac:dyDescent="0.25">
      <c r="A7515">
        <v>7506</v>
      </c>
      <c r="B7515" s="21">
        <f t="shared" si="117"/>
        <v>0</v>
      </c>
      <c r="C7515">
        <v>1.8456169999999999E-4</v>
      </c>
      <c r="E7515">
        <v>0</v>
      </c>
      <c r="F7515">
        <v>0</v>
      </c>
      <c r="G7515">
        <v>0</v>
      </c>
    </row>
    <row r="7516" spans="1:7" x14ac:dyDescent="0.25">
      <c r="A7516">
        <v>7507</v>
      </c>
      <c r="B7516" s="21">
        <f t="shared" si="117"/>
        <v>0</v>
      </c>
      <c r="C7516">
        <v>1.863278E-4</v>
      </c>
      <c r="E7516">
        <v>0</v>
      </c>
      <c r="F7516">
        <v>0</v>
      </c>
      <c r="G7516">
        <v>0</v>
      </c>
    </row>
    <row r="7517" spans="1:7" x14ac:dyDescent="0.25">
      <c r="A7517">
        <v>7508</v>
      </c>
      <c r="B7517" s="21">
        <f t="shared" si="117"/>
        <v>0</v>
      </c>
      <c r="C7517">
        <v>1.81917E-4</v>
      </c>
      <c r="E7517">
        <v>0</v>
      </c>
      <c r="F7517">
        <v>0</v>
      </c>
      <c r="G7517">
        <v>0</v>
      </c>
    </row>
    <row r="7518" spans="1:7" x14ac:dyDescent="0.25">
      <c r="A7518">
        <v>7509</v>
      </c>
      <c r="B7518" s="21">
        <f t="shared" si="117"/>
        <v>0</v>
      </c>
      <c r="C7518">
        <v>1.697662E-4</v>
      </c>
      <c r="E7518">
        <v>0</v>
      </c>
      <c r="F7518">
        <v>0</v>
      </c>
      <c r="G7518">
        <v>0</v>
      </c>
    </row>
    <row r="7519" spans="1:7" x14ac:dyDescent="0.25">
      <c r="A7519">
        <v>7510</v>
      </c>
      <c r="B7519" s="21">
        <f t="shared" si="117"/>
        <v>0</v>
      </c>
      <c r="C7519">
        <v>1.505798E-4</v>
      </c>
      <c r="E7519">
        <v>0</v>
      </c>
      <c r="F7519">
        <v>0</v>
      </c>
      <c r="G7519">
        <v>0</v>
      </c>
    </row>
    <row r="7520" spans="1:7" x14ac:dyDescent="0.25">
      <c r="A7520">
        <v>7511</v>
      </c>
      <c r="B7520" s="21">
        <f t="shared" si="117"/>
        <v>0</v>
      </c>
      <c r="C7520">
        <v>1.1990549999999999E-4</v>
      </c>
      <c r="E7520">
        <v>0</v>
      </c>
      <c r="F7520">
        <v>0</v>
      </c>
      <c r="G7520">
        <v>0</v>
      </c>
    </row>
    <row r="7521" spans="1:7" x14ac:dyDescent="0.25">
      <c r="A7521">
        <v>7512</v>
      </c>
      <c r="B7521" s="21">
        <f t="shared" si="117"/>
        <v>0</v>
      </c>
      <c r="C7521">
        <v>9.4299E-5</v>
      </c>
      <c r="E7521">
        <v>0</v>
      </c>
      <c r="F7521">
        <v>0</v>
      </c>
      <c r="G7521">
        <v>0</v>
      </c>
    </row>
    <row r="7522" spans="1:7" x14ac:dyDescent="0.25">
      <c r="A7522">
        <v>7513</v>
      </c>
      <c r="B7522" s="21">
        <f t="shared" si="117"/>
        <v>0</v>
      </c>
      <c r="C7522">
        <v>7.5187799999999999E-5</v>
      </c>
      <c r="E7522">
        <v>0</v>
      </c>
      <c r="F7522">
        <v>0</v>
      </c>
      <c r="G7522">
        <v>0</v>
      </c>
    </row>
    <row r="7523" spans="1:7" x14ac:dyDescent="0.25">
      <c r="A7523">
        <v>7514</v>
      </c>
      <c r="B7523" s="21">
        <f t="shared" si="117"/>
        <v>0</v>
      </c>
      <c r="C7523">
        <v>6.6405699999999993E-5</v>
      </c>
      <c r="E7523">
        <v>0</v>
      </c>
      <c r="F7523">
        <v>0</v>
      </c>
      <c r="G7523">
        <v>0</v>
      </c>
    </row>
    <row r="7524" spans="1:7" x14ac:dyDescent="0.25">
      <c r="A7524">
        <v>7515</v>
      </c>
      <c r="B7524" s="21">
        <f t="shared" si="117"/>
        <v>0</v>
      </c>
      <c r="C7524">
        <v>6.1782299999999993E-5</v>
      </c>
      <c r="E7524">
        <v>0</v>
      </c>
      <c r="F7524">
        <v>0</v>
      </c>
      <c r="G7524">
        <v>0</v>
      </c>
    </row>
    <row r="7525" spans="1:7" x14ac:dyDescent="0.25">
      <c r="A7525">
        <v>7516</v>
      </c>
      <c r="B7525" s="21">
        <f t="shared" si="117"/>
        <v>0</v>
      </c>
      <c r="C7525">
        <v>6.3114099999999999E-5</v>
      </c>
      <c r="E7525">
        <v>0</v>
      </c>
      <c r="F7525">
        <v>0</v>
      </c>
      <c r="G7525">
        <v>0</v>
      </c>
    </row>
    <row r="7526" spans="1:7" x14ac:dyDescent="0.25">
      <c r="A7526">
        <v>7517</v>
      </c>
      <c r="B7526" s="21">
        <f t="shared" si="117"/>
        <v>0</v>
      </c>
      <c r="C7526">
        <v>7.0493000000000004E-5</v>
      </c>
      <c r="E7526">
        <v>0</v>
      </c>
      <c r="F7526">
        <v>0</v>
      </c>
      <c r="G7526">
        <v>0</v>
      </c>
    </row>
    <row r="7527" spans="1:7" x14ac:dyDescent="0.25">
      <c r="A7527">
        <v>7518</v>
      </c>
      <c r="B7527" s="21">
        <f t="shared" si="117"/>
        <v>0</v>
      </c>
      <c r="C7527">
        <v>8.6782799999999999E-5</v>
      </c>
      <c r="E7527">
        <v>0</v>
      </c>
      <c r="F7527">
        <v>0</v>
      </c>
      <c r="G7527">
        <v>0</v>
      </c>
    </row>
    <row r="7528" spans="1:7" x14ac:dyDescent="0.25">
      <c r="A7528">
        <v>7519</v>
      </c>
      <c r="B7528" s="21">
        <f t="shared" si="117"/>
        <v>0</v>
      </c>
      <c r="C7528">
        <v>1.145154E-4</v>
      </c>
      <c r="E7528">
        <v>0</v>
      </c>
      <c r="F7528">
        <v>0</v>
      </c>
      <c r="G7528">
        <v>0</v>
      </c>
    </row>
    <row r="7529" spans="1:7" x14ac:dyDescent="0.25">
      <c r="A7529">
        <v>7520</v>
      </c>
      <c r="B7529" s="21">
        <f t="shared" si="117"/>
        <v>0</v>
      </c>
      <c r="C7529">
        <v>1.3103950000000001E-4</v>
      </c>
      <c r="E7529">
        <v>0</v>
      </c>
      <c r="F7529">
        <v>0</v>
      </c>
      <c r="G7529">
        <v>0</v>
      </c>
    </row>
    <row r="7530" spans="1:7" x14ac:dyDescent="0.25">
      <c r="A7530">
        <v>7521</v>
      </c>
      <c r="B7530" s="21">
        <f t="shared" si="117"/>
        <v>2.6329559748427673E-2</v>
      </c>
      <c r="C7530">
        <v>1.3492619999999999E-4</v>
      </c>
      <c r="E7530">
        <v>2.6329559748427673E-2</v>
      </c>
      <c r="F7530">
        <v>2.5705974999999999E-2</v>
      </c>
      <c r="G7530">
        <v>1.4534276729559748E-2</v>
      </c>
    </row>
    <row r="7531" spans="1:7" x14ac:dyDescent="0.25">
      <c r="A7531">
        <v>7522</v>
      </c>
      <c r="B7531" s="21">
        <f t="shared" si="117"/>
        <v>5.2336477987421387E-2</v>
      </c>
      <c r="C7531">
        <v>1.3218769999999999E-4</v>
      </c>
      <c r="E7531">
        <v>5.2336477987421387E-2</v>
      </c>
      <c r="F7531">
        <v>4.9380502999999999E-2</v>
      </c>
      <c r="G7531">
        <v>3.7933962264150939E-2</v>
      </c>
    </row>
    <row r="7532" spans="1:7" x14ac:dyDescent="0.25">
      <c r="A7532">
        <v>7523</v>
      </c>
      <c r="B7532" s="21">
        <f t="shared" si="117"/>
        <v>6.3971698113207548E-2</v>
      </c>
      <c r="C7532">
        <v>1.293938E-4</v>
      </c>
      <c r="E7532">
        <v>6.3971698113207548E-2</v>
      </c>
      <c r="F7532">
        <v>6.0092766999999998E-2</v>
      </c>
      <c r="G7532">
        <v>4.886477987421383E-2</v>
      </c>
    </row>
    <row r="7533" spans="1:7" x14ac:dyDescent="0.25">
      <c r="A7533">
        <v>7524</v>
      </c>
      <c r="B7533" s="21">
        <f t="shared" si="117"/>
        <v>6.2462264150943393E-2</v>
      </c>
      <c r="C7533">
        <v>1.2407570000000002E-4</v>
      </c>
      <c r="E7533">
        <v>6.2462264150943393E-2</v>
      </c>
      <c r="F7533">
        <v>5.9264151000000001E-2</v>
      </c>
      <c r="G7533">
        <v>4.7500000000000001E-2</v>
      </c>
    </row>
    <row r="7534" spans="1:7" x14ac:dyDescent="0.25">
      <c r="A7534">
        <v>7525</v>
      </c>
      <c r="B7534" s="21">
        <f t="shared" si="117"/>
        <v>4.8971698113207542E-2</v>
      </c>
      <c r="C7534">
        <v>1.2499709999999999E-4</v>
      </c>
      <c r="E7534">
        <v>4.8971698113207542E-2</v>
      </c>
      <c r="F7534">
        <v>4.7572326999999998E-2</v>
      </c>
      <c r="G7534">
        <v>3.4223270440251571E-2</v>
      </c>
    </row>
    <row r="7535" spans="1:7" x14ac:dyDescent="0.25">
      <c r="A7535">
        <v>7526</v>
      </c>
      <c r="B7535" s="21">
        <f t="shared" si="117"/>
        <v>2.9982075471698115E-2</v>
      </c>
      <c r="C7535">
        <v>1.2839280000000002E-4</v>
      </c>
      <c r="E7535">
        <v>2.9982075471698115E-2</v>
      </c>
      <c r="F7535">
        <v>3.0113207999999999E-2</v>
      </c>
      <c r="G7535">
        <v>1.6918867924528302E-2</v>
      </c>
    </row>
    <row r="7536" spans="1:7" x14ac:dyDescent="0.25">
      <c r="A7536">
        <v>7527</v>
      </c>
      <c r="B7536" s="21">
        <f t="shared" si="117"/>
        <v>9.3333333333333341E-3</v>
      </c>
      <c r="C7536">
        <v>1.2772369999999999E-4</v>
      </c>
      <c r="E7536">
        <v>9.3333333333333341E-3</v>
      </c>
      <c r="F7536">
        <v>1.0145596999999999E-2</v>
      </c>
      <c r="G7536">
        <v>0</v>
      </c>
    </row>
    <row r="7537" spans="1:7" x14ac:dyDescent="0.25">
      <c r="A7537">
        <v>7528</v>
      </c>
      <c r="B7537" s="21">
        <f t="shared" si="117"/>
        <v>0</v>
      </c>
      <c r="C7537">
        <v>1.3883299999999999E-4</v>
      </c>
      <c r="E7537">
        <v>0</v>
      </c>
      <c r="F7537">
        <v>0</v>
      </c>
      <c r="G7537">
        <v>0</v>
      </c>
    </row>
    <row r="7538" spans="1:7" x14ac:dyDescent="0.25">
      <c r="A7538">
        <v>7529</v>
      </c>
      <c r="B7538" s="21">
        <f t="shared" si="117"/>
        <v>0</v>
      </c>
      <c r="C7538">
        <v>1.6103420000000002E-4</v>
      </c>
      <c r="E7538">
        <v>0</v>
      </c>
      <c r="F7538">
        <v>0</v>
      </c>
      <c r="G7538">
        <v>0</v>
      </c>
    </row>
    <row r="7539" spans="1:7" x14ac:dyDescent="0.25">
      <c r="A7539">
        <v>7530</v>
      </c>
      <c r="B7539" s="21">
        <f t="shared" si="117"/>
        <v>0</v>
      </c>
      <c r="C7539">
        <v>1.792888E-4</v>
      </c>
      <c r="E7539">
        <v>0</v>
      </c>
      <c r="F7539">
        <v>0</v>
      </c>
      <c r="G7539">
        <v>0</v>
      </c>
    </row>
    <row r="7540" spans="1:7" x14ac:dyDescent="0.25">
      <c r="A7540">
        <v>7531</v>
      </c>
      <c r="B7540" s="21">
        <f t="shared" si="117"/>
        <v>0</v>
      </c>
      <c r="C7540">
        <v>1.80788E-4</v>
      </c>
      <c r="E7540">
        <v>0</v>
      </c>
      <c r="F7540">
        <v>0</v>
      </c>
      <c r="G7540">
        <v>0</v>
      </c>
    </row>
    <row r="7541" spans="1:7" x14ac:dyDescent="0.25">
      <c r="A7541">
        <v>7532</v>
      </c>
      <c r="B7541" s="21">
        <f t="shared" si="117"/>
        <v>0</v>
      </c>
      <c r="C7541">
        <v>1.7571749999999999E-4</v>
      </c>
      <c r="E7541">
        <v>0</v>
      </c>
      <c r="F7541">
        <v>0</v>
      </c>
      <c r="G7541">
        <v>0</v>
      </c>
    </row>
    <row r="7542" spans="1:7" x14ac:dyDescent="0.25">
      <c r="A7542">
        <v>7533</v>
      </c>
      <c r="B7542" s="21">
        <f t="shared" si="117"/>
        <v>0</v>
      </c>
      <c r="C7542">
        <v>1.622413E-4</v>
      </c>
      <c r="E7542">
        <v>0</v>
      </c>
      <c r="F7542">
        <v>0</v>
      </c>
      <c r="G7542">
        <v>0</v>
      </c>
    </row>
    <row r="7543" spans="1:7" x14ac:dyDescent="0.25">
      <c r="A7543">
        <v>7534</v>
      </c>
      <c r="B7543" s="21">
        <f t="shared" si="117"/>
        <v>0</v>
      </c>
      <c r="C7543">
        <v>1.4669410000000001E-4</v>
      </c>
      <c r="E7543">
        <v>0</v>
      </c>
      <c r="F7543">
        <v>0</v>
      </c>
      <c r="G7543">
        <v>0</v>
      </c>
    </row>
    <row r="7544" spans="1:7" x14ac:dyDescent="0.25">
      <c r="A7544">
        <v>7535</v>
      </c>
      <c r="B7544" s="21">
        <f t="shared" si="117"/>
        <v>0</v>
      </c>
      <c r="C7544">
        <v>1.2239440000000001E-4</v>
      </c>
      <c r="E7544">
        <v>0</v>
      </c>
      <c r="F7544">
        <v>0</v>
      </c>
      <c r="G7544">
        <v>0</v>
      </c>
    </row>
    <row r="7545" spans="1:7" x14ac:dyDescent="0.25">
      <c r="A7545">
        <v>7536</v>
      </c>
      <c r="B7545" s="21">
        <f t="shared" si="117"/>
        <v>0</v>
      </c>
      <c r="C7545">
        <v>1.002962E-4</v>
      </c>
      <c r="E7545">
        <v>0</v>
      </c>
      <c r="F7545">
        <v>0</v>
      </c>
      <c r="G7545">
        <v>0</v>
      </c>
    </row>
    <row r="7546" spans="1:7" x14ac:dyDescent="0.25">
      <c r="A7546">
        <v>7537</v>
      </c>
      <c r="B7546" s="21">
        <f t="shared" si="117"/>
        <v>0</v>
      </c>
      <c r="C7546">
        <v>8.0992500000000008E-5</v>
      </c>
      <c r="E7546">
        <v>0</v>
      </c>
      <c r="F7546">
        <v>0</v>
      </c>
      <c r="G7546">
        <v>0</v>
      </c>
    </row>
    <row r="7547" spans="1:7" x14ac:dyDescent="0.25">
      <c r="A7547">
        <v>7538</v>
      </c>
      <c r="B7547" s="21">
        <f t="shared" si="117"/>
        <v>0</v>
      </c>
      <c r="C7547">
        <v>6.9439199999999997E-5</v>
      </c>
      <c r="E7547">
        <v>0</v>
      </c>
      <c r="F7547">
        <v>0</v>
      </c>
      <c r="G7547">
        <v>0</v>
      </c>
    </row>
    <row r="7548" spans="1:7" x14ac:dyDescent="0.25">
      <c r="A7548">
        <v>7539</v>
      </c>
      <c r="B7548" s="21">
        <f t="shared" si="117"/>
        <v>0</v>
      </c>
      <c r="C7548">
        <v>6.3676299999999999E-5</v>
      </c>
      <c r="E7548">
        <v>0</v>
      </c>
      <c r="F7548">
        <v>0</v>
      </c>
      <c r="G7548">
        <v>0</v>
      </c>
    </row>
    <row r="7549" spans="1:7" x14ac:dyDescent="0.25">
      <c r="A7549">
        <v>7540</v>
      </c>
      <c r="B7549" s="21">
        <f t="shared" si="117"/>
        <v>0</v>
      </c>
      <c r="C7549">
        <v>6.1366100000000002E-5</v>
      </c>
      <c r="E7549">
        <v>0</v>
      </c>
      <c r="F7549">
        <v>0</v>
      </c>
      <c r="G7549">
        <v>0</v>
      </c>
    </row>
    <row r="7550" spans="1:7" x14ac:dyDescent="0.25">
      <c r="A7550">
        <v>7541</v>
      </c>
      <c r="B7550" s="21">
        <f t="shared" si="117"/>
        <v>0</v>
      </c>
      <c r="C7550">
        <v>6.4251800000000007E-5</v>
      </c>
      <c r="E7550">
        <v>0</v>
      </c>
      <c r="F7550">
        <v>0</v>
      </c>
      <c r="G7550">
        <v>0</v>
      </c>
    </row>
    <row r="7551" spans="1:7" x14ac:dyDescent="0.25">
      <c r="A7551">
        <v>7542</v>
      </c>
      <c r="B7551" s="21">
        <f t="shared" si="117"/>
        <v>0</v>
      </c>
      <c r="C7551">
        <v>7.1791699999999999E-5</v>
      </c>
      <c r="E7551">
        <v>0</v>
      </c>
      <c r="F7551">
        <v>0</v>
      </c>
      <c r="G7551">
        <v>0</v>
      </c>
    </row>
    <row r="7552" spans="1:7" x14ac:dyDescent="0.25">
      <c r="A7552">
        <v>7543</v>
      </c>
      <c r="B7552" s="21">
        <f t="shared" si="117"/>
        <v>0</v>
      </c>
      <c r="C7552">
        <v>8.4666099999999999E-5</v>
      </c>
      <c r="E7552">
        <v>0</v>
      </c>
      <c r="F7552">
        <v>0</v>
      </c>
      <c r="G7552">
        <v>0</v>
      </c>
    </row>
    <row r="7553" spans="1:7" x14ac:dyDescent="0.25">
      <c r="A7553">
        <v>7544</v>
      </c>
      <c r="B7553" s="21">
        <f t="shared" si="117"/>
        <v>0</v>
      </c>
      <c r="C7553">
        <v>1.0045469999999999E-4</v>
      </c>
      <c r="E7553">
        <v>0</v>
      </c>
      <c r="F7553">
        <v>0</v>
      </c>
      <c r="G7553">
        <v>0</v>
      </c>
    </row>
    <row r="7554" spans="1:7" x14ac:dyDescent="0.25">
      <c r="A7554">
        <v>7545</v>
      </c>
      <c r="B7554" s="21">
        <f t="shared" si="117"/>
        <v>2.6548742138364778E-2</v>
      </c>
      <c r="C7554">
        <v>1.2300559999999999E-4</v>
      </c>
      <c r="E7554">
        <v>2.6548742138364778E-2</v>
      </c>
      <c r="F7554">
        <v>2.5762579000000001E-2</v>
      </c>
      <c r="G7554">
        <v>1.4919182389937106E-2</v>
      </c>
    </row>
    <row r="7555" spans="1:7" x14ac:dyDescent="0.25">
      <c r="A7555">
        <v>7546</v>
      </c>
      <c r="B7555" s="21">
        <f t="shared" si="117"/>
        <v>6.2474842767295591E-2</v>
      </c>
      <c r="C7555">
        <v>1.3682230000000001E-4</v>
      </c>
      <c r="E7555">
        <v>6.2474842767295591E-2</v>
      </c>
      <c r="F7555">
        <v>5.7061320999999998E-2</v>
      </c>
      <c r="G7555">
        <v>4.8446540880503146E-2</v>
      </c>
    </row>
    <row r="7556" spans="1:7" x14ac:dyDescent="0.25">
      <c r="A7556">
        <v>7547</v>
      </c>
      <c r="B7556" s="21">
        <f t="shared" si="117"/>
        <v>7.8333333333333338E-2</v>
      </c>
      <c r="C7556">
        <v>1.461899E-4</v>
      </c>
      <c r="E7556">
        <v>7.8333333333333338E-2</v>
      </c>
      <c r="F7556">
        <v>7.1006289E-2</v>
      </c>
      <c r="G7556">
        <v>6.2166666666666669E-2</v>
      </c>
    </row>
    <row r="7557" spans="1:7" x14ac:dyDescent="0.25">
      <c r="A7557">
        <v>7548</v>
      </c>
      <c r="B7557" s="21">
        <f t="shared" si="117"/>
        <v>0.11296540880503145</v>
      </c>
      <c r="C7557">
        <v>1.4873259999999999E-4</v>
      </c>
      <c r="E7557">
        <v>0.11296540880503145</v>
      </c>
      <c r="F7557">
        <v>9.5850629000000007E-2</v>
      </c>
      <c r="G7557">
        <v>9.5553459119496864E-2</v>
      </c>
    </row>
    <row r="7558" spans="1:7" x14ac:dyDescent="0.25">
      <c r="A7558">
        <v>7549</v>
      </c>
      <c r="B7558" s="21">
        <f t="shared" ref="B7558:B7621" si="118">IF(rodzaj=$E$6,E7558,IF(rodzaj=$F$6,F7558,G7558))</f>
        <v>8.6836477987421376E-2</v>
      </c>
      <c r="C7558">
        <v>1.4899789999999998E-4</v>
      </c>
      <c r="E7558">
        <v>8.6836477987421376E-2</v>
      </c>
      <c r="F7558">
        <v>7.6468552999999995E-2</v>
      </c>
      <c r="G7558">
        <v>7.0877358490566034E-2</v>
      </c>
    </row>
    <row r="7559" spans="1:7" x14ac:dyDescent="0.25">
      <c r="A7559">
        <v>7550</v>
      </c>
      <c r="B7559" s="21">
        <f t="shared" si="118"/>
        <v>5.3550314465408803E-2</v>
      </c>
      <c r="C7559">
        <v>1.4795269999999999E-4</v>
      </c>
      <c r="E7559">
        <v>5.3550314465408803E-2</v>
      </c>
      <c r="F7559">
        <v>4.947327E-2</v>
      </c>
      <c r="G7559">
        <v>4.0245283018867928E-2</v>
      </c>
    </row>
    <row r="7560" spans="1:7" x14ac:dyDescent="0.25">
      <c r="A7560">
        <v>7551</v>
      </c>
      <c r="B7560" s="21">
        <f t="shared" si="118"/>
        <v>1.9578930817610064E-2</v>
      </c>
      <c r="C7560">
        <v>1.44377E-4</v>
      </c>
      <c r="E7560">
        <v>1.9578930817610064E-2</v>
      </c>
      <c r="F7560">
        <v>1.9011006E-2</v>
      </c>
      <c r="G7560">
        <v>9.6553459119496851E-3</v>
      </c>
    </row>
    <row r="7561" spans="1:7" x14ac:dyDescent="0.25">
      <c r="A7561">
        <v>7552</v>
      </c>
      <c r="B7561" s="21">
        <f t="shared" si="118"/>
        <v>0</v>
      </c>
      <c r="C7561">
        <v>1.4895729999999998E-4</v>
      </c>
      <c r="E7561">
        <v>0</v>
      </c>
      <c r="F7561">
        <v>0</v>
      </c>
      <c r="G7561">
        <v>0</v>
      </c>
    </row>
    <row r="7562" spans="1:7" x14ac:dyDescent="0.25">
      <c r="A7562">
        <v>7553</v>
      </c>
      <c r="B7562" s="21">
        <f t="shared" si="118"/>
        <v>0</v>
      </c>
      <c r="C7562">
        <v>1.6425990000000002E-4</v>
      </c>
      <c r="E7562">
        <v>0</v>
      </c>
      <c r="F7562">
        <v>0</v>
      </c>
      <c r="G7562">
        <v>0</v>
      </c>
    </row>
    <row r="7563" spans="1:7" x14ac:dyDescent="0.25">
      <c r="A7563">
        <v>7554</v>
      </c>
      <c r="B7563" s="21">
        <f t="shared" si="118"/>
        <v>0</v>
      </c>
      <c r="C7563">
        <v>1.799382E-4</v>
      </c>
      <c r="E7563">
        <v>0</v>
      </c>
      <c r="F7563">
        <v>0</v>
      </c>
      <c r="G7563">
        <v>0</v>
      </c>
    </row>
    <row r="7564" spans="1:7" x14ac:dyDescent="0.25">
      <c r="A7564">
        <v>7555</v>
      </c>
      <c r="B7564" s="21">
        <f t="shared" si="118"/>
        <v>0</v>
      </c>
      <c r="C7564">
        <v>1.7427149999999999E-4</v>
      </c>
      <c r="E7564">
        <v>0</v>
      </c>
      <c r="F7564">
        <v>0</v>
      </c>
      <c r="G7564">
        <v>0</v>
      </c>
    </row>
    <row r="7565" spans="1:7" x14ac:dyDescent="0.25">
      <c r="A7565">
        <v>7556</v>
      </c>
      <c r="B7565" s="21">
        <f t="shared" si="118"/>
        <v>0</v>
      </c>
      <c r="C7565">
        <v>1.6948420000000001E-4</v>
      </c>
      <c r="E7565">
        <v>0</v>
      </c>
      <c r="F7565">
        <v>0</v>
      </c>
      <c r="G7565">
        <v>0</v>
      </c>
    </row>
    <row r="7566" spans="1:7" x14ac:dyDescent="0.25">
      <c r="A7566">
        <v>7557</v>
      </c>
      <c r="B7566" s="21">
        <f t="shared" si="118"/>
        <v>0</v>
      </c>
      <c r="C7566">
        <v>1.6024999999999999E-4</v>
      </c>
      <c r="E7566">
        <v>0</v>
      </c>
      <c r="F7566">
        <v>0</v>
      </c>
      <c r="G7566">
        <v>0</v>
      </c>
    </row>
    <row r="7567" spans="1:7" x14ac:dyDescent="0.25">
      <c r="A7567">
        <v>7558</v>
      </c>
      <c r="B7567" s="21">
        <f t="shared" si="118"/>
        <v>0</v>
      </c>
      <c r="C7567">
        <v>1.4170939999999998E-4</v>
      </c>
      <c r="E7567">
        <v>0</v>
      </c>
      <c r="F7567">
        <v>0</v>
      </c>
      <c r="G7567">
        <v>0</v>
      </c>
    </row>
    <row r="7568" spans="1:7" x14ac:dyDescent="0.25">
      <c r="A7568">
        <v>7559</v>
      </c>
      <c r="B7568" s="21">
        <f t="shared" si="118"/>
        <v>0</v>
      </c>
      <c r="C7568">
        <v>1.1619350000000001E-4</v>
      </c>
      <c r="E7568">
        <v>0</v>
      </c>
      <c r="F7568">
        <v>0</v>
      </c>
      <c r="G7568">
        <v>0</v>
      </c>
    </row>
    <row r="7569" spans="1:7" x14ac:dyDescent="0.25">
      <c r="A7569">
        <v>7560</v>
      </c>
      <c r="B7569" s="21">
        <f t="shared" si="118"/>
        <v>0</v>
      </c>
      <c r="C7569">
        <v>9.95557E-5</v>
      </c>
      <c r="E7569">
        <v>0</v>
      </c>
      <c r="F7569">
        <v>0</v>
      </c>
      <c r="G7569">
        <v>0</v>
      </c>
    </row>
    <row r="7570" spans="1:7" x14ac:dyDescent="0.25">
      <c r="A7570">
        <v>7561</v>
      </c>
      <c r="B7570" s="21">
        <f t="shared" si="118"/>
        <v>0</v>
      </c>
      <c r="C7570">
        <v>7.2934099999999997E-5</v>
      </c>
      <c r="E7570">
        <v>0</v>
      </c>
      <c r="F7570">
        <v>0</v>
      </c>
      <c r="G7570">
        <v>0</v>
      </c>
    </row>
    <row r="7571" spans="1:7" x14ac:dyDescent="0.25">
      <c r="A7571">
        <v>7562</v>
      </c>
      <c r="B7571" s="21">
        <f t="shared" si="118"/>
        <v>0</v>
      </c>
      <c r="C7571">
        <v>6.4374000000000004E-5</v>
      </c>
      <c r="E7571">
        <v>0</v>
      </c>
      <c r="F7571">
        <v>0</v>
      </c>
      <c r="G7571">
        <v>0</v>
      </c>
    </row>
    <row r="7572" spans="1:7" x14ac:dyDescent="0.25">
      <c r="A7572">
        <v>7563</v>
      </c>
      <c r="B7572" s="21">
        <f t="shared" si="118"/>
        <v>0</v>
      </c>
      <c r="C7572">
        <v>6.1037299999999999E-5</v>
      </c>
      <c r="E7572">
        <v>0</v>
      </c>
      <c r="F7572">
        <v>0</v>
      </c>
      <c r="G7572">
        <v>0</v>
      </c>
    </row>
    <row r="7573" spans="1:7" x14ac:dyDescent="0.25">
      <c r="A7573">
        <v>7564</v>
      </c>
      <c r="B7573" s="21">
        <f t="shared" si="118"/>
        <v>0</v>
      </c>
      <c r="C7573">
        <v>6.2201999999999998E-5</v>
      </c>
      <c r="E7573">
        <v>0</v>
      </c>
      <c r="F7573">
        <v>0</v>
      </c>
      <c r="G7573">
        <v>0</v>
      </c>
    </row>
    <row r="7574" spans="1:7" x14ac:dyDescent="0.25">
      <c r="A7574">
        <v>7565</v>
      </c>
      <c r="B7574" s="21">
        <f t="shared" si="118"/>
        <v>0</v>
      </c>
      <c r="C7574">
        <v>7.0857099999999996E-5</v>
      </c>
      <c r="E7574">
        <v>0</v>
      </c>
      <c r="F7574">
        <v>0</v>
      </c>
      <c r="G7574">
        <v>0</v>
      </c>
    </row>
    <row r="7575" spans="1:7" x14ac:dyDescent="0.25">
      <c r="A7575">
        <v>7566</v>
      </c>
      <c r="B7575" s="21">
        <f t="shared" si="118"/>
        <v>0</v>
      </c>
      <c r="C7575">
        <v>8.8340300000000005E-5</v>
      </c>
      <c r="E7575">
        <v>0</v>
      </c>
      <c r="F7575">
        <v>0</v>
      </c>
      <c r="G7575">
        <v>0</v>
      </c>
    </row>
    <row r="7576" spans="1:7" x14ac:dyDescent="0.25">
      <c r="A7576">
        <v>7567</v>
      </c>
      <c r="B7576" s="21">
        <f t="shared" si="118"/>
        <v>0</v>
      </c>
      <c r="C7576">
        <v>1.177302E-4</v>
      </c>
      <c r="E7576">
        <v>0</v>
      </c>
      <c r="F7576">
        <v>0</v>
      </c>
      <c r="G7576">
        <v>0</v>
      </c>
    </row>
    <row r="7577" spans="1:7" x14ac:dyDescent="0.25">
      <c r="A7577">
        <v>7568</v>
      </c>
      <c r="B7577" s="21">
        <f t="shared" si="118"/>
        <v>0</v>
      </c>
      <c r="C7577">
        <v>1.32762E-4</v>
      </c>
      <c r="E7577">
        <v>0</v>
      </c>
      <c r="F7577">
        <v>0</v>
      </c>
      <c r="G7577">
        <v>0</v>
      </c>
    </row>
    <row r="7578" spans="1:7" x14ac:dyDescent="0.25">
      <c r="A7578">
        <v>7569</v>
      </c>
      <c r="B7578" s="21">
        <f t="shared" si="118"/>
        <v>3.7088050314465409E-2</v>
      </c>
      <c r="C7578">
        <v>1.3351920000000001E-4</v>
      </c>
      <c r="E7578">
        <v>3.7088050314465409E-2</v>
      </c>
      <c r="F7578">
        <v>3.4174528000000003E-2</v>
      </c>
      <c r="G7578">
        <v>2.6096855345911951E-2</v>
      </c>
    </row>
    <row r="7579" spans="1:7" x14ac:dyDescent="0.25">
      <c r="A7579">
        <v>7570</v>
      </c>
      <c r="B7579" s="21">
        <f t="shared" si="118"/>
        <v>8.4858490566037739E-2</v>
      </c>
      <c r="C7579">
        <v>1.33027E-4</v>
      </c>
      <c r="E7579">
        <v>8.4858490566037739E-2</v>
      </c>
      <c r="F7579">
        <v>7.2595911999999999E-2</v>
      </c>
      <c r="G7579">
        <v>7.1682389937106919E-2</v>
      </c>
    </row>
    <row r="7580" spans="1:7" x14ac:dyDescent="0.25">
      <c r="A7580">
        <v>7571</v>
      </c>
      <c r="B7580" s="21">
        <f t="shared" si="118"/>
        <v>7.2323899371069186E-2</v>
      </c>
      <c r="C7580">
        <v>1.2979039999999999E-4</v>
      </c>
      <c r="E7580">
        <v>7.2323899371069186E-2</v>
      </c>
      <c r="F7580">
        <v>6.6281446999999993E-2</v>
      </c>
      <c r="G7580">
        <v>5.651572327044025E-2</v>
      </c>
    </row>
    <row r="7581" spans="1:7" x14ac:dyDescent="0.25">
      <c r="A7581">
        <v>7572</v>
      </c>
      <c r="B7581" s="21">
        <f t="shared" si="118"/>
        <v>8.5990566037735847E-2</v>
      </c>
      <c r="C7581">
        <v>1.2551709999999999E-4</v>
      </c>
      <c r="E7581">
        <v>8.5990566037735847E-2</v>
      </c>
      <c r="F7581">
        <v>7.7136791999999996E-2</v>
      </c>
      <c r="G7581">
        <v>6.9100628930817615E-2</v>
      </c>
    </row>
    <row r="7582" spans="1:7" x14ac:dyDescent="0.25">
      <c r="A7582">
        <v>7573</v>
      </c>
      <c r="B7582" s="21">
        <f t="shared" si="118"/>
        <v>7.512893081761006E-2</v>
      </c>
      <c r="C7582">
        <v>1.240453E-4</v>
      </c>
      <c r="E7582">
        <v>7.512893081761006E-2</v>
      </c>
      <c r="F7582">
        <v>6.781761E-2</v>
      </c>
      <c r="G7582">
        <v>5.9471698113207551E-2</v>
      </c>
    </row>
    <row r="7583" spans="1:7" x14ac:dyDescent="0.25">
      <c r="A7583">
        <v>7574</v>
      </c>
      <c r="B7583" s="21">
        <f t="shared" si="118"/>
        <v>5.6518867924528302E-2</v>
      </c>
      <c r="C7583">
        <v>1.273077E-4</v>
      </c>
      <c r="E7583">
        <v>5.6518867924528302E-2</v>
      </c>
      <c r="F7583">
        <v>5.1621068999999999E-2</v>
      </c>
      <c r="G7583">
        <v>4.3679245283018871E-2</v>
      </c>
    </row>
    <row r="7584" spans="1:7" x14ac:dyDescent="0.25">
      <c r="A7584">
        <v>7575</v>
      </c>
      <c r="B7584" s="21">
        <f t="shared" si="118"/>
        <v>2.5229874213836476E-2</v>
      </c>
      <c r="C7584">
        <v>1.283906E-4</v>
      </c>
      <c r="E7584">
        <v>2.5229874213836476E-2</v>
      </c>
      <c r="F7584">
        <v>2.3559747999999998E-2</v>
      </c>
      <c r="G7584">
        <v>1.610440251572327E-2</v>
      </c>
    </row>
    <row r="7585" spans="1:7" x14ac:dyDescent="0.25">
      <c r="A7585">
        <v>7576</v>
      </c>
      <c r="B7585" s="21">
        <f t="shared" si="118"/>
        <v>0</v>
      </c>
      <c r="C7585">
        <v>1.4220999999999998E-4</v>
      </c>
      <c r="E7585">
        <v>0</v>
      </c>
      <c r="F7585">
        <v>0</v>
      </c>
      <c r="G7585">
        <v>0</v>
      </c>
    </row>
    <row r="7586" spans="1:7" x14ac:dyDescent="0.25">
      <c r="A7586">
        <v>7577</v>
      </c>
      <c r="B7586" s="21">
        <f t="shared" si="118"/>
        <v>0</v>
      </c>
      <c r="C7586">
        <v>1.6825680000000001E-4</v>
      </c>
      <c r="E7586">
        <v>0</v>
      </c>
      <c r="F7586">
        <v>0</v>
      </c>
      <c r="G7586">
        <v>0</v>
      </c>
    </row>
    <row r="7587" spans="1:7" x14ac:dyDescent="0.25">
      <c r="A7587">
        <v>7578</v>
      </c>
      <c r="B7587" s="21">
        <f t="shared" si="118"/>
        <v>0</v>
      </c>
      <c r="C7587">
        <v>1.8411920000000002E-4</v>
      </c>
      <c r="E7587">
        <v>0</v>
      </c>
      <c r="F7587">
        <v>0</v>
      </c>
      <c r="G7587">
        <v>0</v>
      </c>
    </row>
    <row r="7588" spans="1:7" x14ac:dyDescent="0.25">
      <c r="A7588">
        <v>7579</v>
      </c>
      <c r="B7588" s="21">
        <f t="shared" si="118"/>
        <v>0</v>
      </c>
      <c r="C7588">
        <v>1.863278E-4</v>
      </c>
      <c r="E7588">
        <v>0</v>
      </c>
      <c r="F7588">
        <v>0</v>
      </c>
      <c r="G7588">
        <v>0</v>
      </c>
    </row>
    <row r="7589" spans="1:7" x14ac:dyDescent="0.25">
      <c r="A7589">
        <v>7580</v>
      </c>
      <c r="B7589" s="21">
        <f t="shared" si="118"/>
        <v>0</v>
      </c>
      <c r="C7589">
        <v>1.81917E-4</v>
      </c>
      <c r="E7589">
        <v>0</v>
      </c>
      <c r="F7589">
        <v>0</v>
      </c>
      <c r="G7589">
        <v>0</v>
      </c>
    </row>
    <row r="7590" spans="1:7" x14ac:dyDescent="0.25">
      <c r="A7590">
        <v>7581</v>
      </c>
      <c r="B7590" s="21">
        <f t="shared" si="118"/>
        <v>0</v>
      </c>
      <c r="C7590">
        <v>1.697662E-4</v>
      </c>
      <c r="E7590">
        <v>0</v>
      </c>
      <c r="F7590">
        <v>0</v>
      </c>
      <c r="G7590">
        <v>0</v>
      </c>
    </row>
    <row r="7591" spans="1:7" x14ac:dyDescent="0.25">
      <c r="A7591">
        <v>7582</v>
      </c>
      <c r="B7591" s="21">
        <f t="shared" si="118"/>
        <v>0</v>
      </c>
      <c r="C7591">
        <v>1.514648E-4</v>
      </c>
      <c r="E7591">
        <v>0</v>
      </c>
      <c r="F7591">
        <v>0</v>
      </c>
      <c r="G7591">
        <v>0</v>
      </c>
    </row>
    <row r="7592" spans="1:7" x14ac:dyDescent="0.25">
      <c r="A7592">
        <v>7583</v>
      </c>
      <c r="B7592" s="21">
        <f t="shared" si="118"/>
        <v>0</v>
      </c>
      <c r="C7592">
        <v>1.216756E-4</v>
      </c>
      <c r="E7592">
        <v>0</v>
      </c>
      <c r="F7592">
        <v>0</v>
      </c>
      <c r="G7592">
        <v>0</v>
      </c>
    </row>
    <row r="7593" spans="1:7" x14ac:dyDescent="0.25">
      <c r="A7593">
        <v>7584</v>
      </c>
      <c r="B7593" s="21">
        <f t="shared" si="118"/>
        <v>0</v>
      </c>
      <c r="C7593">
        <v>9.6954199999999994E-5</v>
      </c>
      <c r="E7593">
        <v>0</v>
      </c>
      <c r="F7593">
        <v>0</v>
      </c>
      <c r="G7593">
        <v>0</v>
      </c>
    </row>
    <row r="7594" spans="1:7" x14ac:dyDescent="0.25">
      <c r="A7594">
        <v>7585</v>
      </c>
      <c r="B7594" s="21">
        <f t="shared" si="118"/>
        <v>0</v>
      </c>
      <c r="C7594">
        <v>7.6426800000000005E-5</v>
      </c>
      <c r="E7594">
        <v>0</v>
      </c>
      <c r="F7594">
        <v>0</v>
      </c>
      <c r="G7594">
        <v>0</v>
      </c>
    </row>
    <row r="7595" spans="1:7" x14ac:dyDescent="0.25">
      <c r="A7595">
        <v>7586</v>
      </c>
      <c r="B7595" s="21">
        <f t="shared" si="118"/>
        <v>0</v>
      </c>
      <c r="C7595">
        <v>6.7379199999999993E-5</v>
      </c>
      <c r="E7595">
        <v>0</v>
      </c>
      <c r="F7595">
        <v>0</v>
      </c>
      <c r="G7595">
        <v>0</v>
      </c>
    </row>
    <row r="7596" spans="1:7" x14ac:dyDescent="0.25">
      <c r="A7596">
        <v>7587</v>
      </c>
      <c r="B7596" s="21">
        <f t="shared" si="118"/>
        <v>0</v>
      </c>
      <c r="C7596">
        <v>6.5676499999999994E-5</v>
      </c>
      <c r="E7596">
        <v>0</v>
      </c>
      <c r="F7596">
        <v>0</v>
      </c>
      <c r="G7596">
        <v>0</v>
      </c>
    </row>
    <row r="7597" spans="1:7" x14ac:dyDescent="0.25">
      <c r="A7597">
        <v>7588</v>
      </c>
      <c r="B7597" s="21">
        <f t="shared" si="118"/>
        <v>0</v>
      </c>
      <c r="C7597">
        <v>6.6300199999999999E-5</v>
      </c>
      <c r="E7597">
        <v>0</v>
      </c>
      <c r="F7597">
        <v>0</v>
      </c>
      <c r="G7597">
        <v>0</v>
      </c>
    </row>
    <row r="7598" spans="1:7" x14ac:dyDescent="0.25">
      <c r="A7598">
        <v>7589</v>
      </c>
      <c r="B7598" s="21">
        <f t="shared" si="118"/>
        <v>0</v>
      </c>
      <c r="C7598">
        <v>7.2705600000000004E-5</v>
      </c>
      <c r="E7598">
        <v>0</v>
      </c>
      <c r="F7598">
        <v>0</v>
      </c>
      <c r="G7598">
        <v>0</v>
      </c>
    </row>
    <row r="7599" spans="1:7" x14ac:dyDescent="0.25">
      <c r="A7599">
        <v>7590</v>
      </c>
      <c r="B7599" s="21">
        <f t="shared" si="118"/>
        <v>0</v>
      </c>
      <c r="C7599">
        <v>8.8021899999999998E-5</v>
      </c>
      <c r="E7599">
        <v>0</v>
      </c>
      <c r="F7599">
        <v>0</v>
      </c>
      <c r="G7599">
        <v>0</v>
      </c>
    </row>
    <row r="7600" spans="1:7" x14ac:dyDescent="0.25">
      <c r="A7600">
        <v>7591</v>
      </c>
      <c r="B7600" s="21">
        <f t="shared" si="118"/>
        <v>0</v>
      </c>
      <c r="C7600">
        <v>1.1469239999999999E-4</v>
      </c>
      <c r="E7600">
        <v>0</v>
      </c>
      <c r="F7600">
        <v>0</v>
      </c>
      <c r="G7600">
        <v>0</v>
      </c>
    </row>
    <row r="7601" spans="1:7" x14ac:dyDescent="0.25">
      <c r="A7601">
        <v>7592</v>
      </c>
      <c r="B7601" s="21">
        <f t="shared" si="118"/>
        <v>8.9886792452830192E-4</v>
      </c>
      <c r="C7601">
        <v>1.313051E-4</v>
      </c>
      <c r="E7601">
        <v>8.9886792452830192E-4</v>
      </c>
      <c r="F7601">
        <v>9.0336500000000005E-4</v>
      </c>
      <c r="G7601">
        <v>0</v>
      </c>
    </row>
    <row r="7602" spans="1:7" x14ac:dyDescent="0.25">
      <c r="A7602">
        <v>7593</v>
      </c>
      <c r="B7602" s="21">
        <f t="shared" si="118"/>
        <v>4.6493710691823897E-2</v>
      </c>
      <c r="C7602">
        <v>1.318286E-4</v>
      </c>
      <c r="E7602">
        <v>4.6493710691823897E-2</v>
      </c>
      <c r="F7602">
        <v>4.1468552999999998E-2</v>
      </c>
      <c r="G7602">
        <v>3.7122641509433958E-2</v>
      </c>
    </row>
    <row r="7603" spans="1:7" x14ac:dyDescent="0.25">
      <c r="A7603">
        <v>7594</v>
      </c>
      <c r="B7603" s="21">
        <f t="shared" si="118"/>
        <v>8.8443396226415089E-2</v>
      </c>
      <c r="C7603">
        <v>1.333382E-4</v>
      </c>
      <c r="E7603">
        <v>8.8443396226415089E-2</v>
      </c>
      <c r="F7603">
        <v>7.4828616000000001E-2</v>
      </c>
      <c r="G7603">
        <v>7.5597484276729562E-2</v>
      </c>
    </row>
    <row r="7604" spans="1:7" x14ac:dyDescent="0.25">
      <c r="A7604">
        <v>7595</v>
      </c>
      <c r="B7604" s="21">
        <f t="shared" si="118"/>
        <v>7.6166666666666674E-2</v>
      </c>
      <c r="C7604">
        <v>1.283318E-4</v>
      </c>
      <c r="E7604">
        <v>7.6166666666666674E-2</v>
      </c>
      <c r="F7604">
        <v>6.9182389999999996E-2</v>
      </c>
      <c r="G7604">
        <v>5.9962264150943398E-2</v>
      </c>
    </row>
    <row r="7605" spans="1:7" x14ac:dyDescent="0.25">
      <c r="A7605">
        <v>7596</v>
      </c>
      <c r="B7605" s="21">
        <f t="shared" si="118"/>
        <v>7.8795597484276725E-2</v>
      </c>
      <c r="C7605">
        <v>1.2850090000000002E-4</v>
      </c>
      <c r="E7605">
        <v>7.8795597484276725E-2</v>
      </c>
      <c r="F7605">
        <v>7.1759433999999997E-2</v>
      </c>
      <c r="G7605">
        <v>6.2163522012578618E-2</v>
      </c>
    </row>
    <row r="7606" spans="1:7" x14ac:dyDescent="0.25">
      <c r="A7606">
        <v>7597</v>
      </c>
      <c r="B7606" s="21">
        <f t="shared" si="118"/>
        <v>7.4628930817610059E-2</v>
      </c>
      <c r="C7606">
        <v>1.288913E-4</v>
      </c>
      <c r="E7606">
        <v>7.4628930817610059E-2</v>
      </c>
      <c r="F7606">
        <v>6.7455975000000001E-2</v>
      </c>
      <c r="G7606">
        <v>5.8823899371069181E-2</v>
      </c>
    </row>
    <row r="7607" spans="1:7" x14ac:dyDescent="0.25">
      <c r="A7607">
        <v>7598</v>
      </c>
      <c r="B7607" s="21">
        <f t="shared" si="118"/>
        <v>4.5393081761006288E-2</v>
      </c>
      <c r="C7607">
        <v>1.3025140000000001E-4</v>
      </c>
      <c r="E7607">
        <v>4.5393081761006288E-2</v>
      </c>
      <c r="F7607">
        <v>4.2811320999999999E-2</v>
      </c>
      <c r="G7607">
        <v>3.1125786163522014E-2</v>
      </c>
    </row>
    <row r="7608" spans="1:7" x14ac:dyDescent="0.25">
      <c r="A7608">
        <v>7599</v>
      </c>
      <c r="B7608" s="21">
        <f t="shared" si="118"/>
        <v>1.5847484276729561E-2</v>
      </c>
      <c r="C7608">
        <v>1.337419E-4</v>
      </c>
      <c r="E7608">
        <v>1.5847484276729561E-2</v>
      </c>
      <c r="F7608">
        <v>1.5751571999999998E-2</v>
      </c>
      <c r="G7608">
        <v>5.8880503144654091E-3</v>
      </c>
    </row>
    <row r="7609" spans="1:7" x14ac:dyDescent="0.25">
      <c r="A7609">
        <v>7600</v>
      </c>
      <c r="B7609" s="21">
        <f t="shared" si="118"/>
        <v>0</v>
      </c>
      <c r="C7609">
        <v>1.4449719999999998E-4</v>
      </c>
      <c r="E7609">
        <v>0</v>
      </c>
      <c r="F7609">
        <v>0</v>
      </c>
      <c r="G7609">
        <v>0</v>
      </c>
    </row>
    <row r="7610" spans="1:7" x14ac:dyDescent="0.25">
      <c r="A7610">
        <v>7601</v>
      </c>
      <c r="B7610" s="21">
        <f t="shared" si="118"/>
        <v>0</v>
      </c>
      <c r="C7610">
        <v>1.67672E-4</v>
      </c>
      <c r="E7610">
        <v>0</v>
      </c>
      <c r="F7610">
        <v>0</v>
      </c>
      <c r="G7610">
        <v>0</v>
      </c>
    </row>
    <row r="7611" spans="1:7" x14ac:dyDescent="0.25">
      <c r="A7611">
        <v>7602</v>
      </c>
      <c r="B7611" s="21">
        <f t="shared" si="118"/>
        <v>0</v>
      </c>
      <c r="C7611">
        <v>1.800854E-4</v>
      </c>
      <c r="E7611">
        <v>0</v>
      </c>
      <c r="F7611">
        <v>0</v>
      </c>
      <c r="G7611">
        <v>0</v>
      </c>
    </row>
    <row r="7612" spans="1:7" x14ac:dyDescent="0.25">
      <c r="A7612">
        <v>7603</v>
      </c>
      <c r="B7612" s="21">
        <f t="shared" si="118"/>
        <v>0</v>
      </c>
      <c r="C7612">
        <v>1.8069950000000002E-4</v>
      </c>
      <c r="E7612">
        <v>0</v>
      </c>
      <c r="F7612">
        <v>0</v>
      </c>
      <c r="G7612">
        <v>0</v>
      </c>
    </row>
    <row r="7613" spans="1:7" x14ac:dyDescent="0.25">
      <c r="A7613">
        <v>7604</v>
      </c>
      <c r="B7613" s="21">
        <f t="shared" si="118"/>
        <v>0</v>
      </c>
      <c r="C7613">
        <v>1.7615999999999999E-4</v>
      </c>
      <c r="E7613">
        <v>0</v>
      </c>
      <c r="F7613">
        <v>0</v>
      </c>
      <c r="G7613">
        <v>0</v>
      </c>
    </row>
    <row r="7614" spans="1:7" x14ac:dyDescent="0.25">
      <c r="A7614">
        <v>7605</v>
      </c>
      <c r="B7614" s="21">
        <f t="shared" si="118"/>
        <v>0</v>
      </c>
      <c r="C7614">
        <v>1.6259529999999999E-4</v>
      </c>
      <c r="E7614">
        <v>0</v>
      </c>
      <c r="F7614">
        <v>0</v>
      </c>
      <c r="G7614">
        <v>0</v>
      </c>
    </row>
    <row r="7615" spans="1:7" x14ac:dyDescent="0.25">
      <c r="A7615">
        <v>7606</v>
      </c>
      <c r="B7615" s="21">
        <f t="shared" si="118"/>
        <v>0</v>
      </c>
      <c r="C7615">
        <v>1.4740210000000002E-4</v>
      </c>
      <c r="E7615">
        <v>0</v>
      </c>
      <c r="F7615">
        <v>0</v>
      </c>
      <c r="G7615">
        <v>0</v>
      </c>
    </row>
    <row r="7616" spans="1:7" x14ac:dyDescent="0.25">
      <c r="A7616">
        <v>7607</v>
      </c>
      <c r="B7616" s="21">
        <f t="shared" si="118"/>
        <v>0</v>
      </c>
      <c r="C7616">
        <v>1.2460699999999999E-4</v>
      </c>
      <c r="E7616">
        <v>0</v>
      </c>
      <c r="F7616">
        <v>0</v>
      </c>
      <c r="G7616">
        <v>0</v>
      </c>
    </row>
    <row r="7617" spans="1:7" x14ac:dyDescent="0.25">
      <c r="A7617">
        <v>7608</v>
      </c>
      <c r="B7617" s="21">
        <f t="shared" si="118"/>
        <v>0</v>
      </c>
      <c r="C7617">
        <v>1.027744E-4</v>
      </c>
      <c r="E7617">
        <v>0</v>
      </c>
      <c r="F7617">
        <v>0</v>
      </c>
      <c r="G7617">
        <v>0</v>
      </c>
    </row>
    <row r="7618" spans="1:7" x14ac:dyDescent="0.25">
      <c r="A7618">
        <v>7609</v>
      </c>
      <c r="B7618" s="21">
        <f t="shared" si="118"/>
        <v>0</v>
      </c>
      <c r="C7618">
        <v>7.9094199999999999E-5</v>
      </c>
      <c r="E7618">
        <v>0</v>
      </c>
      <c r="F7618">
        <v>0</v>
      </c>
      <c r="G7618">
        <v>0</v>
      </c>
    </row>
    <row r="7619" spans="1:7" x14ac:dyDescent="0.25">
      <c r="A7619">
        <v>7610</v>
      </c>
      <c r="B7619" s="21">
        <f t="shared" si="118"/>
        <v>0</v>
      </c>
      <c r="C7619">
        <v>6.92612E-5</v>
      </c>
      <c r="E7619">
        <v>0</v>
      </c>
      <c r="F7619">
        <v>0</v>
      </c>
      <c r="G7619">
        <v>0</v>
      </c>
    </row>
    <row r="7620" spans="1:7" x14ac:dyDescent="0.25">
      <c r="A7620">
        <v>7611</v>
      </c>
      <c r="B7620" s="21">
        <f t="shared" si="118"/>
        <v>0</v>
      </c>
      <c r="C7620">
        <v>6.5378199999999997E-5</v>
      </c>
      <c r="E7620">
        <v>0</v>
      </c>
      <c r="F7620">
        <v>0</v>
      </c>
      <c r="G7620">
        <v>0</v>
      </c>
    </row>
    <row r="7621" spans="1:7" x14ac:dyDescent="0.25">
      <c r="A7621">
        <v>7612</v>
      </c>
      <c r="B7621" s="21">
        <f t="shared" si="118"/>
        <v>0</v>
      </c>
      <c r="C7621">
        <v>6.4153100000000001E-5</v>
      </c>
      <c r="E7621">
        <v>0</v>
      </c>
      <c r="F7621">
        <v>0</v>
      </c>
      <c r="G7621">
        <v>0</v>
      </c>
    </row>
    <row r="7622" spans="1:7" x14ac:dyDescent="0.25">
      <c r="A7622">
        <v>7613</v>
      </c>
      <c r="B7622" s="21">
        <f t="shared" ref="B7622:B7685" si="119">IF(rodzaj=$E$6,E7622,IF(rodzaj=$F$6,F7622,G7622))</f>
        <v>0</v>
      </c>
      <c r="C7622">
        <v>6.7902400000000002E-5</v>
      </c>
      <c r="E7622">
        <v>0</v>
      </c>
      <c r="F7622">
        <v>0</v>
      </c>
      <c r="G7622">
        <v>0</v>
      </c>
    </row>
    <row r="7623" spans="1:7" x14ac:dyDescent="0.25">
      <c r="A7623">
        <v>7614</v>
      </c>
      <c r="B7623" s="21">
        <f t="shared" si="119"/>
        <v>0</v>
      </c>
      <c r="C7623">
        <v>7.6067000000000002E-5</v>
      </c>
      <c r="E7623">
        <v>0</v>
      </c>
      <c r="F7623">
        <v>0</v>
      </c>
      <c r="G7623">
        <v>0</v>
      </c>
    </row>
    <row r="7624" spans="1:7" x14ac:dyDescent="0.25">
      <c r="A7624">
        <v>7615</v>
      </c>
      <c r="B7624" s="21">
        <f t="shared" si="119"/>
        <v>0</v>
      </c>
      <c r="C7624">
        <v>9.2610899999999991E-5</v>
      </c>
      <c r="E7624">
        <v>0</v>
      </c>
      <c r="F7624">
        <v>0</v>
      </c>
      <c r="G7624">
        <v>0</v>
      </c>
    </row>
    <row r="7625" spans="1:7" x14ac:dyDescent="0.25">
      <c r="A7625">
        <v>7616</v>
      </c>
      <c r="B7625" s="21">
        <f t="shared" si="119"/>
        <v>0</v>
      </c>
      <c r="C7625">
        <v>1.122356E-4</v>
      </c>
      <c r="E7625">
        <v>0</v>
      </c>
      <c r="F7625">
        <v>0</v>
      </c>
      <c r="G7625">
        <v>0</v>
      </c>
    </row>
    <row r="7626" spans="1:7" x14ac:dyDescent="0.25">
      <c r="A7626">
        <v>7617</v>
      </c>
      <c r="B7626" s="21">
        <f t="shared" si="119"/>
        <v>2.8189308176100627E-2</v>
      </c>
      <c r="C7626">
        <v>1.302416E-4</v>
      </c>
      <c r="E7626">
        <v>2.8189308176100627E-2</v>
      </c>
      <c r="F7626">
        <v>2.6839623E-2</v>
      </c>
      <c r="G7626">
        <v>1.6896540880503144E-2</v>
      </c>
    </row>
    <row r="7627" spans="1:7" x14ac:dyDescent="0.25">
      <c r="A7627">
        <v>7618</v>
      </c>
      <c r="B7627" s="21">
        <f t="shared" si="119"/>
        <v>7.3386792452830196E-2</v>
      </c>
      <c r="C7627">
        <v>1.4205889999999998E-4</v>
      </c>
      <c r="E7627">
        <v>7.3386792452830196E-2</v>
      </c>
      <c r="F7627">
        <v>6.4506288999999994E-2</v>
      </c>
      <c r="G7627">
        <v>5.9635220125786162E-2</v>
      </c>
    </row>
    <row r="7628" spans="1:7" x14ac:dyDescent="0.25">
      <c r="A7628">
        <v>7619</v>
      </c>
      <c r="B7628" s="21">
        <f t="shared" si="119"/>
        <v>0.22268867924528302</v>
      </c>
      <c r="C7628">
        <v>1.48066E-4</v>
      </c>
      <c r="E7628">
        <v>0.22268867924528302</v>
      </c>
      <c r="F7628">
        <v>0.13907861599999999</v>
      </c>
      <c r="G7628">
        <v>0.23188364779874213</v>
      </c>
    </row>
    <row r="7629" spans="1:7" x14ac:dyDescent="0.25">
      <c r="A7629">
        <v>7620</v>
      </c>
      <c r="B7629" s="21">
        <f t="shared" si="119"/>
        <v>0.46248427672955977</v>
      </c>
      <c r="C7629">
        <v>1.508546E-4</v>
      </c>
      <c r="E7629">
        <v>0.46248427672955977</v>
      </c>
      <c r="F7629">
        <v>0.206399371</v>
      </c>
      <c r="G7629">
        <v>0.53691823899371072</v>
      </c>
    </row>
    <row r="7630" spans="1:7" x14ac:dyDescent="0.25">
      <c r="A7630">
        <v>7621</v>
      </c>
      <c r="B7630" s="21">
        <f t="shared" si="119"/>
        <v>0.41783018867924532</v>
      </c>
      <c r="C7630">
        <v>1.5297679999999998E-4</v>
      </c>
      <c r="E7630">
        <v>0.41783018867924532</v>
      </c>
      <c r="F7630">
        <v>0.18407232700000001</v>
      </c>
      <c r="G7630">
        <v>0.50408805031446546</v>
      </c>
    </row>
    <row r="7631" spans="1:7" x14ac:dyDescent="0.25">
      <c r="A7631">
        <v>7622</v>
      </c>
      <c r="B7631" s="21">
        <f t="shared" si="119"/>
        <v>0.2874874213836478</v>
      </c>
      <c r="C7631">
        <v>1.5575579999999999E-4</v>
      </c>
      <c r="E7631">
        <v>0.2874874213836478</v>
      </c>
      <c r="F7631">
        <v>0.152889937</v>
      </c>
      <c r="G7631">
        <v>0.38</v>
      </c>
    </row>
    <row r="7632" spans="1:7" x14ac:dyDescent="0.25">
      <c r="A7632">
        <v>7623</v>
      </c>
      <c r="B7632" s="21">
        <f t="shared" si="119"/>
        <v>0.10001257861635221</v>
      </c>
      <c r="C7632">
        <v>1.601683E-4</v>
      </c>
      <c r="E7632">
        <v>0.10001257861635221</v>
      </c>
      <c r="F7632">
        <v>7.1512579000000007E-2</v>
      </c>
      <c r="G7632">
        <v>0.140874213836478</v>
      </c>
    </row>
    <row r="7633" spans="1:7" x14ac:dyDescent="0.25">
      <c r="A7633">
        <v>7624</v>
      </c>
      <c r="B7633" s="21">
        <f t="shared" si="119"/>
        <v>0</v>
      </c>
      <c r="C7633">
        <v>1.691218E-4</v>
      </c>
      <c r="E7633">
        <v>0</v>
      </c>
      <c r="F7633">
        <v>0</v>
      </c>
      <c r="G7633">
        <v>0</v>
      </c>
    </row>
    <row r="7634" spans="1:7" x14ac:dyDescent="0.25">
      <c r="A7634">
        <v>7625</v>
      </c>
      <c r="B7634" s="21">
        <f t="shared" si="119"/>
        <v>0</v>
      </c>
      <c r="C7634">
        <v>1.8535630000000001E-4</v>
      </c>
      <c r="E7634">
        <v>0</v>
      </c>
      <c r="F7634">
        <v>0</v>
      </c>
      <c r="G7634">
        <v>0</v>
      </c>
    </row>
    <row r="7635" spans="1:7" x14ac:dyDescent="0.25">
      <c r="A7635">
        <v>7626</v>
      </c>
      <c r="B7635" s="21">
        <f t="shared" si="119"/>
        <v>0</v>
      </c>
      <c r="C7635">
        <v>1.8914610000000002E-4</v>
      </c>
      <c r="E7635">
        <v>0</v>
      </c>
      <c r="F7635">
        <v>0</v>
      </c>
      <c r="G7635">
        <v>0</v>
      </c>
    </row>
    <row r="7636" spans="1:7" x14ac:dyDescent="0.25">
      <c r="A7636">
        <v>7627</v>
      </c>
      <c r="B7636" s="21">
        <f t="shared" si="119"/>
        <v>0</v>
      </c>
      <c r="C7636">
        <v>1.848017E-4</v>
      </c>
      <c r="E7636">
        <v>0</v>
      </c>
      <c r="F7636">
        <v>0</v>
      </c>
      <c r="G7636">
        <v>0</v>
      </c>
    </row>
    <row r="7637" spans="1:7" x14ac:dyDescent="0.25">
      <c r="A7637">
        <v>7628</v>
      </c>
      <c r="B7637" s="21">
        <f t="shared" si="119"/>
        <v>0</v>
      </c>
      <c r="C7637">
        <v>1.7703080000000001E-4</v>
      </c>
      <c r="E7637">
        <v>0</v>
      </c>
      <c r="F7637">
        <v>0</v>
      </c>
      <c r="G7637">
        <v>0</v>
      </c>
    </row>
    <row r="7638" spans="1:7" x14ac:dyDescent="0.25">
      <c r="A7638">
        <v>7629</v>
      </c>
      <c r="B7638" s="21">
        <f t="shared" si="119"/>
        <v>0</v>
      </c>
      <c r="C7638">
        <v>1.6421969999999998E-4</v>
      </c>
      <c r="E7638">
        <v>0</v>
      </c>
      <c r="F7638">
        <v>0</v>
      </c>
      <c r="G7638">
        <v>0</v>
      </c>
    </row>
    <row r="7639" spans="1:7" x14ac:dyDescent="0.25">
      <c r="A7639">
        <v>7630</v>
      </c>
      <c r="B7639" s="21">
        <f t="shared" si="119"/>
        <v>0</v>
      </c>
      <c r="C7639">
        <v>1.4696110000000001E-4</v>
      </c>
      <c r="E7639">
        <v>0</v>
      </c>
      <c r="F7639">
        <v>0</v>
      </c>
      <c r="G7639">
        <v>0</v>
      </c>
    </row>
    <row r="7640" spans="1:7" x14ac:dyDescent="0.25">
      <c r="A7640">
        <v>7631</v>
      </c>
      <c r="B7640" s="21">
        <f t="shared" si="119"/>
        <v>0</v>
      </c>
      <c r="C7640">
        <v>1.2655570000000001E-4</v>
      </c>
      <c r="E7640">
        <v>0</v>
      </c>
      <c r="F7640">
        <v>0</v>
      </c>
      <c r="G7640">
        <v>0</v>
      </c>
    </row>
    <row r="7641" spans="1:7" x14ac:dyDescent="0.25">
      <c r="A7641">
        <v>7632</v>
      </c>
      <c r="B7641" s="21">
        <f t="shared" si="119"/>
        <v>0</v>
      </c>
      <c r="C7641">
        <v>1.0637690000000001E-4</v>
      </c>
      <c r="E7641">
        <v>0</v>
      </c>
      <c r="F7641">
        <v>0</v>
      </c>
      <c r="G7641">
        <v>0</v>
      </c>
    </row>
    <row r="7642" spans="1:7" x14ac:dyDescent="0.25">
      <c r="A7642">
        <v>7633</v>
      </c>
      <c r="B7642" s="21">
        <f t="shared" si="119"/>
        <v>0</v>
      </c>
      <c r="C7642">
        <v>8.4813700000000011E-5</v>
      </c>
      <c r="E7642">
        <v>0</v>
      </c>
      <c r="F7642">
        <v>0</v>
      </c>
      <c r="G7642">
        <v>0</v>
      </c>
    </row>
    <row r="7643" spans="1:7" x14ac:dyDescent="0.25">
      <c r="A7643">
        <v>7634</v>
      </c>
      <c r="B7643" s="21">
        <f t="shared" si="119"/>
        <v>0</v>
      </c>
      <c r="C7643">
        <v>7.2155400000000004E-5</v>
      </c>
      <c r="E7643">
        <v>0</v>
      </c>
      <c r="F7643">
        <v>0</v>
      </c>
      <c r="G7643">
        <v>0</v>
      </c>
    </row>
    <row r="7644" spans="1:7" x14ac:dyDescent="0.25">
      <c r="A7644">
        <v>7635</v>
      </c>
      <c r="B7644" s="21">
        <f t="shared" si="119"/>
        <v>0</v>
      </c>
      <c r="C7644">
        <v>6.6369299999999995E-5</v>
      </c>
      <c r="E7644">
        <v>0</v>
      </c>
      <c r="F7644">
        <v>0</v>
      </c>
      <c r="G7644">
        <v>0</v>
      </c>
    </row>
    <row r="7645" spans="1:7" x14ac:dyDescent="0.25">
      <c r="A7645">
        <v>7636</v>
      </c>
      <c r="B7645" s="21">
        <f t="shared" si="119"/>
        <v>0</v>
      </c>
      <c r="C7645">
        <v>6.4770200000000005E-5</v>
      </c>
      <c r="E7645">
        <v>0</v>
      </c>
      <c r="F7645">
        <v>0</v>
      </c>
      <c r="G7645">
        <v>0</v>
      </c>
    </row>
    <row r="7646" spans="1:7" x14ac:dyDescent="0.25">
      <c r="A7646">
        <v>7637</v>
      </c>
      <c r="B7646" s="21">
        <f t="shared" si="119"/>
        <v>0</v>
      </c>
      <c r="C7646">
        <v>6.6469200000000004E-5</v>
      </c>
      <c r="E7646">
        <v>0</v>
      </c>
      <c r="F7646">
        <v>0</v>
      </c>
      <c r="G7646">
        <v>0</v>
      </c>
    </row>
    <row r="7647" spans="1:7" x14ac:dyDescent="0.25">
      <c r="A7647">
        <v>7638</v>
      </c>
      <c r="B7647" s="21">
        <f t="shared" si="119"/>
        <v>0</v>
      </c>
      <c r="C7647">
        <v>7.3075300000000008E-5</v>
      </c>
      <c r="E7647">
        <v>0</v>
      </c>
      <c r="F7647">
        <v>0</v>
      </c>
      <c r="G7647">
        <v>0</v>
      </c>
    </row>
    <row r="7648" spans="1:7" x14ac:dyDescent="0.25">
      <c r="A7648">
        <v>7639</v>
      </c>
      <c r="B7648" s="21">
        <f t="shared" si="119"/>
        <v>0</v>
      </c>
      <c r="C7648">
        <v>8.8275399999999992E-5</v>
      </c>
      <c r="E7648">
        <v>0</v>
      </c>
      <c r="F7648">
        <v>0</v>
      </c>
      <c r="G7648">
        <v>0</v>
      </c>
    </row>
    <row r="7649" spans="1:7" x14ac:dyDescent="0.25">
      <c r="A7649">
        <v>7640</v>
      </c>
      <c r="B7649" s="21">
        <f t="shared" si="119"/>
        <v>1.7842767295597486E-2</v>
      </c>
      <c r="C7649">
        <v>1.042105E-4</v>
      </c>
      <c r="E7649">
        <v>1.7842767295597486E-2</v>
      </c>
      <c r="F7649">
        <v>1.4095125999999999E-2</v>
      </c>
      <c r="G7649">
        <v>2.846415094339623E-2</v>
      </c>
    </row>
    <row r="7650" spans="1:7" x14ac:dyDescent="0.25">
      <c r="A7650">
        <v>7641</v>
      </c>
      <c r="B7650" s="21">
        <f t="shared" si="119"/>
        <v>0.21140251572327043</v>
      </c>
      <c r="C7650">
        <v>1.248267E-4</v>
      </c>
      <c r="E7650">
        <v>0.21140251572327043</v>
      </c>
      <c r="F7650">
        <v>0.12536006299999999</v>
      </c>
      <c r="G7650">
        <v>0.32194968553459119</v>
      </c>
    </row>
    <row r="7651" spans="1:7" x14ac:dyDescent="0.25">
      <c r="A7651">
        <v>7642</v>
      </c>
      <c r="B7651" s="21">
        <f t="shared" si="119"/>
        <v>0.43364779874213838</v>
      </c>
      <c r="C7651">
        <v>1.3858100000000001E-4</v>
      </c>
      <c r="E7651">
        <v>0.43364779874213838</v>
      </c>
      <c r="F7651">
        <v>0.18959119499999999</v>
      </c>
      <c r="G7651">
        <v>0.57704402515723274</v>
      </c>
    </row>
    <row r="7652" spans="1:7" x14ac:dyDescent="0.25">
      <c r="A7652">
        <v>7643</v>
      </c>
      <c r="B7652" s="21">
        <f t="shared" si="119"/>
        <v>0.54849056603773583</v>
      </c>
      <c r="C7652">
        <v>1.485956E-4</v>
      </c>
      <c r="E7652">
        <v>0.54849056603773583</v>
      </c>
      <c r="F7652">
        <v>0.21270440299999999</v>
      </c>
      <c r="G7652">
        <v>0.66849056603773593</v>
      </c>
    </row>
    <row r="7653" spans="1:7" x14ac:dyDescent="0.25">
      <c r="A7653">
        <v>7644</v>
      </c>
      <c r="B7653" s="21">
        <f t="shared" si="119"/>
        <v>0.57990566037735847</v>
      </c>
      <c r="C7653">
        <v>1.5148659999999998E-4</v>
      </c>
      <c r="E7653">
        <v>0.57990566037735847</v>
      </c>
      <c r="F7653">
        <v>0.22845911899999999</v>
      </c>
      <c r="G7653">
        <v>0.6925786163522013</v>
      </c>
    </row>
    <row r="7654" spans="1:7" x14ac:dyDescent="0.25">
      <c r="A7654">
        <v>7645</v>
      </c>
      <c r="B7654" s="21">
        <f t="shared" si="119"/>
        <v>0.49987421383647795</v>
      </c>
      <c r="C7654">
        <v>1.486724E-4</v>
      </c>
      <c r="E7654">
        <v>0.49987421383647795</v>
      </c>
      <c r="F7654">
        <v>0.196367925</v>
      </c>
      <c r="G7654">
        <v>0.61921383647798744</v>
      </c>
    </row>
    <row r="7655" spans="1:7" x14ac:dyDescent="0.25">
      <c r="A7655">
        <v>7646</v>
      </c>
      <c r="B7655" s="21">
        <f t="shared" si="119"/>
        <v>0.3420440251572327</v>
      </c>
      <c r="C7655">
        <v>1.453941E-4</v>
      </c>
      <c r="E7655">
        <v>0.3420440251572327</v>
      </c>
      <c r="F7655">
        <v>0.16784591200000001</v>
      </c>
      <c r="G7655">
        <v>0.46647798742138369</v>
      </c>
    </row>
    <row r="7656" spans="1:7" x14ac:dyDescent="0.25">
      <c r="A7656">
        <v>7647</v>
      </c>
      <c r="B7656" s="21">
        <f t="shared" si="119"/>
        <v>0.13914465408805032</v>
      </c>
      <c r="C7656">
        <v>1.3919550000000001E-4</v>
      </c>
      <c r="E7656">
        <v>0.13914465408805032</v>
      </c>
      <c r="F7656">
        <v>9.1180817999999997E-2</v>
      </c>
      <c r="G7656">
        <v>0.22032075471698112</v>
      </c>
    </row>
    <row r="7657" spans="1:7" x14ac:dyDescent="0.25">
      <c r="A7657">
        <v>7648</v>
      </c>
      <c r="B7657" s="21">
        <f t="shared" si="119"/>
        <v>0</v>
      </c>
      <c r="C7657">
        <v>1.4531079999999998E-4</v>
      </c>
      <c r="E7657">
        <v>0</v>
      </c>
      <c r="F7657">
        <v>0</v>
      </c>
      <c r="G7657">
        <v>0</v>
      </c>
    </row>
    <row r="7658" spans="1:7" x14ac:dyDescent="0.25">
      <c r="A7658">
        <v>7649</v>
      </c>
      <c r="B7658" s="21">
        <f t="shared" si="119"/>
        <v>0</v>
      </c>
      <c r="C7658">
        <v>1.5975980000000001E-4</v>
      </c>
      <c r="E7658">
        <v>0</v>
      </c>
      <c r="F7658">
        <v>0</v>
      </c>
      <c r="G7658">
        <v>0</v>
      </c>
    </row>
    <row r="7659" spans="1:7" x14ac:dyDescent="0.25">
      <c r="A7659">
        <v>7650</v>
      </c>
      <c r="B7659" s="21">
        <f t="shared" si="119"/>
        <v>0</v>
      </c>
      <c r="C7659">
        <v>1.678881E-4</v>
      </c>
      <c r="E7659">
        <v>0</v>
      </c>
      <c r="F7659">
        <v>0</v>
      </c>
      <c r="G7659">
        <v>0</v>
      </c>
    </row>
    <row r="7660" spans="1:7" x14ac:dyDescent="0.25">
      <c r="A7660">
        <v>7651</v>
      </c>
      <c r="B7660" s="21">
        <f t="shared" si="119"/>
        <v>0</v>
      </c>
      <c r="C7660">
        <v>1.7173320000000002E-4</v>
      </c>
      <c r="E7660">
        <v>0</v>
      </c>
      <c r="F7660">
        <v>0</v>
      </c>
      <c r="G7660">
        <v>0</v>
      </c>
    </row>
    <row r="7661" spans="1:7" x14ac:dyDescent="0.25">
      <c r="A7661">
        <v>7652</v>
      </c>
      <c r="B7661" s="21">
        <f t="shared" si="119"/>
        <v>0</v>
      </c>
      <c r="C7661">
        <v>1.7142050000000002E-4</v>
      </c>
      <c r="E7661">
        <v>0</v>
      </c>
      <c r="F7661">
        <v>0</v>
      </c>
      <c r="G7661">
        <v>0</v>
      </c>
    </row>
    <row r="7662" spans="1:7" x14ac:dyDescent="0.25">
      <c r="A7662">
        <v>7653</v>
      </c>
      <c r="B7662" s="21">
        <f t="shared" si="119"/>
        <v>0</v>
      </c>
      <c r="C7662">
        <v>1.6346279999999999E-4</v>
      </c>
      <c r="E7662">
        <v>0</v>
      </c>
      <c r="F7662">
        <v>0</v>
      </c>
      <c r="G7662">
        <v>0</v>
      </c>
    </row>
    <row r="7663" spans="1:7" x14ac:dyDescent="0.25">
      <c r="A7663">
        <v>7654</v>
      </c>
      <c r="B7663" s="21">
        <f t="shared" si="119"/>
        <v>0</v>
      </c>
      <c r="C7663">
        <v>1.4454459999999999E-4</v>
      </c>
      <c r="E7663">
        <v>0</v>
      </c>
      <c r="F7663">
        <v>0</v>
      </c>
      <c r="G7663">
        <v>0</v>
      </c>
    </row>
    <row r="7664" spans="1:7" x14ac:dyDescent="0.25">
      <c r="A7664">
        <v>7655</v>
      </c>
      <c r="B7664" s="21">
        <f t="shared" si="119"/>
        <v>0</v>
      </c>
      <c r="C7664">
        <v>1.1828089999999999E-4</v>
      </c>
      <c r="E7664">
        <v>0</v>
      </c>
      <c r="F7664">
        <v>0</v>
      </c>
      <c r="G7664">
        <v>0</v>
      </c>
    </row>
    <row r="7665" spans="1:7" x14ac:dyDescent="0.25">
      <c r="A7665">
        <v>7656</v>
      </c>
      <c r="B7665" s="21">
        <f t="shared" si="119"/>
        <v>0</v>
      </c>
      <c r="C7665">
        <v>9.4004099999999997E-5</v>
      </c>
      <c r="E7665">
        <v>0</v>
      </c>
      <c r="F7665">
        <v>0</v>
      </c>
      <c r="G7665">
        <v>0</v>
      </c>
    </row>
    <row r="7666" spans="1:7" x14ac:dyDescent="0.25">
      <c r="A7666">
        <v>7657</v>
      </c>
      <c r="B7666" s="21">
        <f t="shared" si="119"/>
        <v>0</v>
      </c>
      <c r="C7666">
        <v>7.4883599999999996E-5</v>
      </c>
      <c r="E7666">
        <v>0</v>
      </c>
      <c r="F7666">
        <v>0</v>
      </c>
      <c r="G7666">
        <v>0</v>
      </c>
    </row>
    <row r="7667" spans="1:7" x14ac:dyDescent="0.25">
      <c r="A7667">
        <v>7658</v>
      </c>
      <c r="B7667" s="21">
        <f t="shared" si="119"/>
        <v>0</v>
      </c>
      <c r="C7667">
        <v>6.6536400000000002E-5</v>
      </c>
      <c r="E7667">
        <v>0</v>
      </c>
      <c r="F7667">
        <v>0</v>
      </c>
      <c r="G7667">
        <v>0</v>
      </c>
    </row>
    <row r="7668" spans="1:7" x14ac:dyDescent="0.25">
      <c r="A7668">
        <v>7659</v>
      </c>
      <c r="B7668" s="21">
        <f t="shared" si="119"/>
        <v>0</v>
      </c>
      <c r="C7668">
        <v>6.22367E-5</v>
      </c>
      <c r="E7668">
        <v>0</v>
      </c>
      <c r="F7668">
        <v>0</v>
      </c>
      <c r="G7668">
        <v>0</v>
      </c>
    </row>
    <row r="7669" spans="1:7" x14ac:dyDescent="0.25">
      <c r="A7669">
        <v>7660</v>
      </c>
      <c r="B7669" s="21">
        <f t="shared" si="119"/>
        <v>0</v>
      </c>
      <c r="C7669">
        <v>6.2542399999999999E-5</v>
      </c>
      <c r="E7669">
        <v>0</v>
      </c>
      <c r="F7669">
        <v>0</v>
      </c>
      <c r="G7669">
        <v>0</v>
      </c>
    </row>
    <row r="7670" spans="1:7" x14ac:dyDescent="0.25">
      <c r="A7670">
        <v>7661</v>
      </c>
      <c r="B7670" s="21">
        <f t="shared" si="119"/>
        <v>0</v>
      </c>
      <c r="C7670">
        <v>7.1120100000000004E-5</v>
      </c>
      <c r="E7670">
        <v>0</v>
      </c>
      <c r="F7670">
        <v>0</v>
      </c>
      <c r="G7670">
        <v>0</v>
      </c>
    </row>
    <row r="7671" spans="1:7" x14ac:dyDescent="0.25">
      <c r="A7671">
        <v>7662</v>
      </c>
      <c r="B7671" s="21">
        <f t="shared" si="119"/>
        <v>0</v>
      </c>
      <c r="C7671">
        <v>8.80134E-5</v>
      </c>
      <c r="E7671">
        <v>0</v>
      </c>
      <c r="F7671">
        <v>0</v>
      </c>
      <c r="G7671">
        <v>0</v>
      </c>
    </row>
    <row r="7672" spans="1:7" x14ac:dyDescent="0.25">
      <c r="A7672">
        <v>7663</v>
      </c>
      <c r="B7672" s="21">
        <f t="shared" si="119"/>
        <v>0</v>
      </c>
      <c r="C7672">
        <v>1.162301E-4</v>
      </c>
      <c r="E7672">
        <v>0</v>
      </c>
      <c r="F7672">
        <v>0</v>
      </c>
      <c r="G7672">
        <v>0</v>
      </c>
    </row>
    <row r="7673" spans="1:7" x14ac:dyDescent="0.25">
      <c r="A7673">
        <v>7664</v>
      </c>
      <c r="B7673" s="21">
        <f t="shared" si="119"/>
        <v>0</v>
      </c>
      <c r="C7673">
        <v>1.3631649999999999E-4</v>
      </c>
      <c r="E7673">
        <v>0</v>
      </c>
      <c r="F7673">
        <v>0</v>
      </c>
      <c r="G7673">
        <v>0</v>
      </c>
    </row>
    <row r="7674" spans="1:7" x14ac:dyDescent="0.25">
      <c r="A7674">
        <v>7665</v>
      </c>
      <c r="B7674" s="21">
        <f t="shared" si="119"/>
        <v>4.925786163522012E-2</v>
      </c>
      <c r="C7674">
        <v>1.378381E-4</v>
      </c>
      <c r="E7674">
        <v>4.925786163522012E-2</v>
      </c>
      <c r="F7674">
        <v>4.2528301999999997E-2</v>
      </c>
      <c r="G7674">
        <v>4.2987421383647792E-2</v>
      </c>
    </row>
    <row r="7675" spans="1:7" x14ac:dyDescent="0.25">
      <c r="A7675">
        <v>7666</v>
      </c>
      <c r="B7675" s="21">
        <f t="shared" si="119"/>
        <v>0.16901572327044026</v>
      </c>
      <c r="C7675">
        <v>1.3644310000000002E-4</v>
      </c>
      <c r="E7675">
        <v>0.16901572327044026</v>
      </c>
      <c r="F7675">
        <v>0.110077044</v>
      </c>
      <c r="G7675">
        <v>0.18597798742138363</v>
      </c>
    </row>
    <row r="7676" spans="1:7" x14ac:dyDescent="0.25">
      <c r="A7676">
        <v>7667</v>
      </c>
      <c r="B7676" s="21">
        <f t="shared" si="119"/>
        <v>0.11804402515723271</v>
      </c>
      <c r="C7676">
        <v>1.3469679999999999E-4</v>
      </c>
      <c r="E7676">
        <v>0.11804402515723271</v>
      </c>
      <c r="F7676">
        <v>9.5202830000000002E-2</v>
      </c>
      <c r="G7676">
        <v>0.10321698113207547</v>
      </c>
    </row>
    <row r="7677" spans="1:7" x14ac:dyDescent="0.25">
      <c r="A7677">
        <v>7668</v>
      </c>
      <c r="B7677" s="21">
        <f t="shared" si="119"/>
        <v>0.19266666666666665</v>
      </c>
      <c r="C7677">
        <v>1.3067600000000001E-4</v>
      </c>
      <c r="E7677">
        <v>0.19266666666666665</v>
      </c>
      <c r="F7677">
        <v>0.127990566</v>
      </c>
      <c r="G7677">
        <v>0.19229559748427674</v>
      </c>
    </row>
    <row r="7678" spans="1:7" x14ac:dyDescent="0.25">
      <c r="A7678">
        <v>7669</v>
      </c>
      <c r="B7678" s="21">
        <f t="shared" si="119"/>
        <v>8.8141509433962276E-2</v>
      </c>
      <c r="C7678">
        <v>1.2832389999999999E-4</v>
      </c>
      <c r="E7678">
        <v>8.8141509433962276E-2</v>
      </c>
      <c r="F7678">
        <v>7.5966981000000003E-2</v>
      </c>
      <c r="G7678">
        <v>7.2647798742138364E-2</v>
      </c>
    </row>
    <row r="7679" spans="1:7" x14ac:dyDescent="0.25">
      <c r="A7679">
        <v>7670</v>
      </c>
      <c r="B7679" s="21">
        <f t="shared" si="119"/>
        <v>9.1625786163522016E-2</v>
      </c>
      <c r="C7679">
        <v>1.3180249999999999E-4</v>
      </c>
      <c r="E7679">
        <v>9.1625786163522016E-2</v>
      </c>
      <c r="F7679">
        <v>7.3580189000000004E-2</v>
      </c>
      <c r="G7679">
        <v>8.4902515723270441E-2</v>
      </c>
    </row>
    <row r="7680" spans="1:7" x14ac:dyDescent="0.25">
      <c r="A7680">
        <v>7671</v>
      </c>
      <c r="B7680" s="21">
        <f t="shared" si="119"/>
        <v>3.459433962264151E-2</v>
      </c>
      <c r="C7680">
        <v>1.3540460000000001E-4</v>
      </c>
      <c r="E7680">
        <v>3.459433962264151E-2</v>
      </c>
      <c r="F7680">
        <v>3.0084906000000002E-2</v>
      </c>
      <c r="G7680">
        <v>2.929433962264151E-2</v>
      </c>
    </row>
    <row r="7681" spans="1:7" x14ac:dyDescent="0.25">
      <c r="A7681">
        <v>7672</v>
      </c>
      <c r="B7681" s="21">
        <f t="shared" si="119"/>
        <v>0</v>
      </c>
      <c r="C7681">
        <v>1.524303E-4</v>
      </c>
      <c r="E7681">
        <v>0</v>
      </c>
      <c r="F7681">
        <v>0</v>
      </c>
      <c r="G7681">
        <v>0</v>
      </c>
    </row>
    <row r="7682" spans="1:7" x14ac:dyDescent="0.25">
      <c r="A7682">
        <v>7673</v>
      </c>
      <c r="B7682" s="21">
        <f t="shared" si="119"/>
        <v>0</v>
      </c>
      <c r="C7682">
        <v>1.7611680000000001E-4</v>
      </c>
      <c r="E7682">
        <v>0</v>
      </c>
      <c r="F7682">
        <v>0</v>
      </c>
      <c r="G7682">
        <v>0</v>
      </c>
    </row>
    <row r="7683" spans="1:7" x14ac:dyDescent="0.25">
      <c r="A7683">
        <v>7674</v>
      </c>
      <c r="B7683" s="21">
        <f t="shared" si="119"/>
        <v>0</v>
      </c>
      <c r="C7683">
        <v>1.8621579999999999E-4</v>
      </c>
      <c r="E7683">
        <v>0</v>
      </c>
      <c r="F7683">
        <v>0</v>
      </c>
      <c r="G7683">
        <v>0</v>
      </c>
    </row>
    <row r="7684" spans="1:7" x14ac:dyDescent="0.25">
      <c r="A7684">
        <v>7675</v>
      </c>
      <c r="B7684" s="21">
        <f t="shared" si="119"/>
        <v>0</v>
      </c>
      <c r="C7684">
        <v>1.8744430000000001E-4</v>
      </c>
      <c r="E7684">
        <v>0</v>
      </c>
      <c r="F7684">
        <v>0</v>
      </c>
      <c r="G7684">
        <v>0</v>
      </c>
    </row>
    <row r="7685" spans="1:7" x14ac:dyDescent="0.25">
      <c r="A7685">
        <v>7676</v>
      </c>
      <c r="B7685" s="21">
        <f t="shared" si="119"/>
        <v>0</v>
      </c>
      <c r="C7685">
        <v>1.8543259999999998E-4</v>
      </c>
      <c r="E7685">
        <v>0</v>
      </c>
      <c r="F7685">
        <v>0</v>
      </c>
      <c r="G7685">
        <v>0</v>
      </c>
    </row>
    <row r="7686" spans="1:7" x14ac:dyDescent="0.25">
      <c r="A7686">
        <v>7677</v>
      </c>
      <c r="B7686" s="21">
        <f t="shared" ref="B7686:B7749" si="120">IF(rodzaj=$E$6,E7686,IF(rodzaj=$F$6,F7686,G7686))</f>
        <v>0</v>
      </c>
      <c r="C7686">
        <v>1.7351740000000001E-4</v>
      </c>
      <c r="E7686">
        <v>0</v>
      </c>
      <c r="F7686">
        <v>0</v>
      </c>
      <c r="G7686">
        <v>0</v>
      </c>
    </row>
    <row r="7687" spans="1:7" x14ac:dyDescent="0.25">
      <c r="A7687">
        <v>7678</v>
      </c>
      <c r="B7687" s="21">
        <f t="shared" si="120"/>
        <v>0</v>
      </c>
      <c r="C7687">
        <v>1.5280200000000001E-4</v>
      </c>
      <c r="E7687">
        <v>0</v>
      </c>
      <c r="F7687">
        <v>0</v>
      </c>
      <c r="G7687">
        <v>0</v>
      </c>
    </row>
    <row r="7688" spans="1:7" x14ac:dyDescent="0.25">
      <c r="A7688">
        <v>7679</v>
      </c>
      <c r="B7688" s="21">
        <f t="shared" si="120"/>
        <v>0</v>
      </c>
      <c r="C7688">
        <v>1.230189E-4</v>
      </c>
      <c r="E7688">
        <v>0</v>
      </c>
      <c r="F7688">
        <v>0</v>
      </c>
      <c r="G7688">
        <v>0</v>
      </c>
    </row>
    <row r="7689" spans="1:7" x14ac:dyDescent="0.25">
      <c r="A7689">
        <v>7680</v>
      </c>
      <c r="B7689" s="21">
        <f t="shared" si="120"/>
        <v>0</v>
      </c>
      <c r="C7689">
        <v>9.8153300000000001E-5</v>
      </c>
      <c r="E7689">
        <v>0</v>
      </c>
      <c r="F7689">
        <v>0</v>
      </c>
      <c r="G7689">
        <v>0</v>
      </c>
    </row>
    <row r="7690" spans="1:7" x14ac:dyDescent="0.25">
      <c r="A7690">
        <v>7681</v>
      </c>
      <c r="B7690" s="21">
        <f t="shared" si="120"/>
        <v>0</v>
      </c>
      <c r="C7690">
        <v>7.5343900000000009E-5</v>
      </c>
      <c r="E7690">
        <v>0</v>
      </c>
      <c r="F7690">
        <v>0</v>
      </c>
      <c r="G7690">
        <v>0</v>
      </c>
    </row>
    <row r="7691" spans="1:7" x14ac:dyDescent="0.25">
      <c r="A7691">
        <v>7682</v>
      </c>
      <c r="B7691" s="21">
        <f t="shared" si="120"/>
        <v>0</v>
      </c>
      <c r="C7691">
        <v>6.6857200000000001E-5</v>
      </c>
      <c r="E7691">
        <v>0</v>
      </c>
      <c r="F7691">
        <v>0</v>
      </c>
      <c r="G7691">
        <v>0</v>
      </c>
    </row>
    <row r="7692" spans="1:7" x14ac:dyDescent="0.25">
      <c r="A7692">
        <v>7683</v>
      </c>
      <c r="B7692" s="21">
        <f t="shared" si="120"/>
        <v>0</v>
      </c>
      <c r="C7692">
        <v>6.34729E-5</v>
      </c>
      <c r="E7692">
        <v>0</v>
      </c>
      <c r="F7692">
        <v>0</v>
      </c>
      <c r="G7692">
        <v>0</v>
      </c>
    </row>
    <row r="7693" spans="1:7" x14ac:dyDescent="0.25">
      <c r="A7693">
        <v>7684</v>
      </c>
      <c r="B7693" s="21">
        <f t="shared" si="120"/>
        <v>0</v>
      </c>
      <c r="C7693">
        <v>6.3599199999999999E-5</v>
      </c>
      <c r="E7693">
        <v>0</v>
      </c>
      <c r="F7693">
        <v>0</v>
      </c>
      <c r="G7693">
        <v>0</v>
      </c>
    </row>
    <row r="7694" spans="1:7" x14ac:dyDescent="0.25">
      <c r="A7694">
        <v>7685</v>
      </c>
      <c r="B7694" s="21">
        <f t="shared" si="120"/>
        <v>0</v>
      </c>
      <c r="C7694">
        <v>7.1898100000000002E-5</v>
      </c>
      <c r="E7694">
        <v>0</v>
      </c>
      <c r="F7694">
        <v>0</v>
      </c>
      <c r="G7694">
        <v>0</v>
      </c>
    </row>
    <row r="7695" spans="1:7" x14ac:dyDescent="0.25">
      <c r="A7695">
        <v>7686</v>
      </c>
      <c r="B7695" s="21">
        <f t="shared" si="120"/>
        <v>0</v>
      </c>
      <c r="C7695">
        <v>8.9914199999999994E-5</v>
      </c>
      <c r="E7695">
        <v>0</v>
      </c>
      <c r="F7695">
        <v>0</v>
      </c>
      <c r="G7695">
        <v>0</v>
      </c>
    </row>
    <row r="7696" spans="1:7" x14ac:dyDescent="0.25">
      <c r="A7696">
        <v>7687</v>
      </c>
      <c r="B7696" s="21">
        <f t="shared" si="120"/>
        <v>0</v>
      </c>
      <c r="C7696">
        <v>1.205296E-4</v>
      </c>
      <c r="E7696">
        <v>0</v>
      </c>
      <c r="F7696">
        <v>0</v>
      </c>
      <c r="G7696">
        <v>0</v>
      </c>
    </row>
    <row r="7697" spans="1:7" x14ac:dyDescent="0.25">
      <c r="A7697">
        <v>7688</v>
      </c>
      <c r="B7697" s="21">
        <f t="shared" si="120"/>
        <v>0</v>
      </c>
      <c r="C7697">
        <v>1.3497370000000001E-4</v>
      </c>
      <c r="E7697">
        <v>0</v>
      </c>
      <c r="F7697">
        <v>0</v>
      </c>
      <c r="G7697">
        <v>0</v>
      </c>
    </row>
    <row r="7698" spans="1:7" x14ac:dyDescent="0.25">
      <c r="A7698">
        <v>7689</v>
      </c>
      <c r="B7698" s="21">
        <f t="shared" si="120"/>
        <v>3.3333333333333333E-2</v>
      </c>
      <c r="C7698">
        <v>1.33311E-4</v>
      </c>
      <c r="E7698">
        <v>3.3333333333333333E-2</v>
      </c>
      <c r="F7698">
        <v>3.0404087999999999E-2</v>
      </c>
      <c r="G7698">
        <v>2.3321069182389936E-2</v>
      </c>
    </row>
    <row r="7699" spans="1:7" x14ac:dyDescent="0.25">
      <c r="A7699">
        <v>7690</v>
      </c>
      <c r="B7699" s="21">
        <f t="shared" si="120"/>
        <v>7.5289308176100619E-2</v>
      </c>
      <c r="C7699">
        <v>1.2972560000000001E-4</v>
      </c>
      <c r="E7699">
        <v>7.5289308176100619E-2</v>
      </c>
      <c r="F7699">
        <v>6.4919810999999994E-2</v>
      </c>
      <c r="G7699">
        <v>6.2371069182389938E-2</v>
      </c>
    </row>
    <row r="7700" spans="1:7" x14ac:dyDescent="0.25">
      <c r="A7700">
        <v>7691</v>
      </c>
      <c r="B7700" s="21">
        <f t="shared" si="120"/>
        <v>9.4025157232704409E-2</v>
      </c>
      <c r="C7700">
        <v>1.2939169999999999E-4</v>
      </c>
      <c r="E7700">
        <v>9.4025157232704409E-2</v>
      </c>
      <c r="F7700">
        <v>8.0709118999999996E-2</v>
      </c>
      <c r="G7700">
        <v>7.7735849056603773E-2</v>
      </c>
    </row>
    <row r="7701" spans="1:7" x14ac:dyDescent="0.25">
      <c r="A7701">
        <v>7692</v>
      </c>
      <c r="B7701" s="21">
        <f t="shared" si="120"/>
        <v>8.7638364779874217E-2</v>
      </c>
      <c r="C7701">
        <v>1.2639009999999999E-4</v>
      </c>
      <c r="E7701">
        <v>8.7638364779874217E-2</v>
      </c>
      <c r="F7701">
        <v>7.7336478E-2</v>
      </c>
      <c r="G7701">
        <v>7.0669811320754714E-2</v>
      </c>
    </row>
    <row r="7702" spans="1:7" x14ac:dyDescent="0.25">
      <c r="A7702">
        <v>7693</v>
      </c>
      <c r="B7702" s="21">
        <f t="shared" si="120"/>
        <v>7.625157232704402E-2</v>
      </c>
      <c r="C7702">
        <v>1.257148E-4</v>
      </c>
      <c r="E7702">
        <v>7.625157232704402E-2</v>
      </c>
      <c r="F7702">
        <v>6.7738993999999997E-2</v>
      </c>
      <c r="G7702">
        <v>6.0644654088050309E-2</v>
      </c>
    </row>
    <row r="7703" spans="1:7" x14ac:dyDescent="0.25">
      <c r="A7703">
        <v>7694</v>
      </c>
      <c r="B7703" s="21">
        <f t="shared" si="120"/>
        <v>8.0018867924528309E-2</v>
      </c>
      <c r="C7703">
        <v>1.2835250000000001E-4</v>
      </c>
      <c r="E7703">
        <v>8.0018867924528309E-2</v>
      </c>
      <c r="F7703">
        <v>6.6633648000000004E-2</v>
      </c>
      <c r="G7703">
        <v>7.0635220125786172E-2</v>
      </c>
    </row>
    <row r="7704" spans="1:7" x14ac:dyDescent="0.25">
      <c r="A7704">
        <v>7695</v>
      </c>
      <c r="B7704" s="21">
        <f t="shared" si="120"/>
        <v>1.4192767295597486E-2</v>
      </c>
      <c r="C7704">
        <v>1.3333520000000001E-4</v>
      </c>
      <c r="E7704">
        <v>1.4192767295597486E-2</v>
      </c>
      <c r="F7704">
        <v>1.3991352E-2</v>
      </c>
      <c r="G7704">
        <v>4.9037735849056605E-3</v>
      </c>
    </row>
    <row r="7705" spans="1:7" x14ac:dyDescent="0.25">
      <c r="A7705">
        <v>7696</v>
      </c>
      <c r="B7705" s="21">
        <f t="shared" si="120"/>
        <v>0</v>
      </c>
      <c r="C7705">
        <v>1.499216E-4</v>
      </c>
      <c r="E7705">
        <v>0</v>
      </c>
      <c r="F7705">
        <v>0</v>
      </c>
      <c r="G7705">
        <v>0</v>
      </c>
    </row>
    <row r="7706" spans="1:7" x14ac:dyDescent="0.25">
      <c r="A7706">
        <v>7697</v>
      </c>
      <c r="B7706" s="21">
        <f t="shared" si="120"/>
        <v>0</v>
      </c>
      <c r="C7706">
        <v>1.747361E-4</v>
      </c>
      <c r="E7706">
        <v>0</v>
      </c>
      <c r="F7706">
        <v>0</v>
      </c>
      <c r="G7706">
        <v>0</v>
      </c>
    </row>
    <row r="7707" spans="1:7" x14ac:dyDescent="0.25">
      <c r="A7707">
        <v>7698</v>
      </c>
      <c r="B7707" s="21">
        <f t="shared" si="120"/>
        <v>0</v>
      </c>
      <c r="C7707">
        <v>1.8474499999999999E-4</v>
      </c>
      <c r="E7707">
        <v>0</v>
      </c>
      <c r="F7707">
        <v>0</v>
      </c>
      <c r="G7707">
        <v>0</v>
      </c>
    </row>
    <row r="7708" spans="1:7" x14ac:dyDescent="0.25">
      <c r="A7708">
        <v>7699</v>
      </c>
      <c r="B7708" s="21">
        <f t="shared" si="120"/>
        <v>0</v>
      </c>
      <c r="C7708">
        <v>1.8729050000000001E-4</v>
      </c>
      <c r="E7708">
        <v>0</v>
      </c>
      <c r="F7708">
        <v>0</v>
      </c>
      <c r="G7708">
        <v>0</v>
      </c>
    </row>
    <row r="7709" spans="1:7" x14ac:dyDescent="0.25">
      <c r="A7709">
        <v>7700</v>
      </c>
      <c r="B7709" s="21">
        <f t="shared" si="120"/>
        <v>0</v>
      </c>
      <c r="C7709">
        <v>1.8384160000000001E-4</v>
      </c>
      <c r="E7709">
        <v>0</v>
      </c>
      <c r="F7709">
        <v>0</v>
      </c>
      <c r="G7709">
        <v>0</v>
      </c>
    </row>
    <row r="7710" spans="1:7" x14ac:dyDescent="0.25">
      <c r="A7710">
        <v>7701</v>
      </c>
      <c r="B7710" s="21">
        <f t="shared" si="120"/>
        <v>0</v>
      </c>
      <c r="C7710">
        <v>1.7166299999999999E-4</v>
      </c>
      <c r="E7710">
        <v>0</v>
      </c>
      <c r="F7710">
        <v>0</v>
      </c>
      <c r="G7710">
        <v>0</v>
      </c>
    </row>
    <row r="7711" spans="1:7" x14ac:dyDescent="0.25">
      <c r="A7711">
        <v>7702</v>
      </c>
      <c r="B7711" s="21">
        <f t="shared" si="120"/>
        <v>0</v>
      </c>
      <c r="C7711">
        <v>1.5316250000000002E-4</v>
      </c>
      <c r="E7711">
        <v>0</v>
      </c>
      <c r="F7711">
        <v>0</v>
      </c>
      <c r="G7711">
        <v>0</v>
      </c>
    </row>
    <row r="7712" spans="1:7" x14ac:dyDescent="0.25">
      <c r="A7712">
        <v>7703</v>
      </c>
      <c r="B7712" s="21">
        <f t="shared" si="120"/>
        <v>0</v>
      </c>
      <c r="C7712">
        <v>1.2531470000000001E-4</v>
      </c>
      <c r="E7712">
        <v>0</v>
      </c>
      <c r="F7712">
        <v>0</v>
      </c>
      <c r="G7712">
        <v>0</v>
      </c>
    </row>
    <row r="7713" spans="1:7" x14ac:dyDescent="0.25">
      <c r="A7713">
        <v>7704</v>
      </c>
      <c r="B7713" s="21">
        <f t="shared" si="120"/>
        <v>0</v>
      </c>
      <c r="C7713">
        <v>9.898289999999999E-5</v>
      </c>
      <c r="E7713">
        <v>0</v>
      </c>
      <c r="F7713">
        <v>0</v>
      </c>
      <c r="G7713">
        <v>0</v>
      </c>
    </row>
    <row r="7714" spans="1:7" x14ac:dyDescent="0.25">
      <c r="A7714">
        <v>7705</v>
      </c>
      <c r="B7714" s="21">
        <f t="shared" si="120"/>
        <v>0</v>
      </c>
      <c r="C7714">
        <v>7.5241400000000008E-5</v>
      </c>
      <c r="E7714">
        <v>0</v>
      </c>
      <c r="F7714">
        <v>0</v>
      </c>
      <c r="G7714">
        <v>0</v>
      </c>
    </row>
    <row r="7715" spans="1:7" x14ac:dyDescent="0.25">
      <c r="A7715">
        <v>7706</v>
      </c>
      <c r="B7715" s="21">
        <f t="shared" si="120"/>
        <v>0</v>
      </c>
      <c r="C7715">
        <v>6.6537699999999998E-5</v>
      </c>
      <c r="E7715">
        <v>0</v>
      </c>
      <c r="F7715">
        <v>0</v>
      </c>
      <c r="G7715">
        <v>0</v>
      </c>
    </row>
    <row r="7716" spans="1:7" x14ac:dyDescent="0.25">
      <c r="A7716">
        <v>7707</v>
      </c>
      <c r="B7716" s="21">
        <f t="shared" si="120"/>
        <v>0</v>
      </c>
      <c r="C7716">
        <v>6.2552999999999996E-5</v>
      </c>
      <c r="E7716">
        <v>0</v>
      </c>
      <c r="F7716">
        <v>0</v>
      </c>
      <c r="G7716">
        <v>0</v>
      </c>
    </row>
    <row r="7717" spans="1:7" x14ac:dyDescent="0.25">
      <c r="A7717">
        <v>7708</v>
      </c>
      <c r="B7717" s="21">
        <f t="shared" si="120"/>
        <v>0</v>
      </c>
      <c r="C7717">
        <v>6.3443399999999996E-5</v>
      </c>
      <c r="E7717">
        <v>0</v>
      </c>
      <c r="F7717">
        <v>0</v>
      </c>
      <c r="G7717">
        <v>0</v>
      </c>
    </row>
    <row r="7718" spans="1:7" x14ac:dyDescent="0.25">
      <c r="A7718">
        <v>7709</v>
      </c>
      <c r="B7718" s="21">
        <f t="shared" si="120"/>
        <v>0</v>
      </c>
      <c r="C7718">
        <v>7.1799299999999989E-5</v>
      </c>
      <c r="E7718">
        <v>0</v>
      </c>
      <c r="F7718">
        <v>0</v>
      </c>
      <c r="G7718">
        <v>0</v>
      </c>
    </row>
    <row r="7719" spans="1:7" x14ac:dyDescent="0.25">
      <c r="A7719">
        <v>7710</v>
      </c>
      <c r="B7719" s="21">
        <f t="shared" si="120"/>
        <v>0</v>
      </c>
      <c r="C7719">
        <v>8.8646699999999999E-5</v>
      </c>
      <c r="E7719">
        <v>0</v>
      </c>
      <c r="F7719">
        <v>0</v>
      </c>
      <c r="G7719">
        <v>0</v>
      </c>
    </row>
    <row r="7720" spans="1:7" x14ac:dyDescent="0.25">
      <c r="A7720">
        <v>7711</v>
      </c>
      <c r="B7720" s="21">
        <f t="shared" si="120"/>
        <v>0</v>
      </c>
      <c r="C7720">
        <v>1.167761E-4</v>
      </c>
      <c r="E7720">
        <v>0</v>
      </c>
      <c r="F7720">
        <v>0</v>
      </c>
      <c r="G7720">
        <v>0</v>
      </c>
    </row>
    <row r="7721" spans="1:7" x14ac:dyDescent="0.25">
      <c r="A7721">
        <v>7712</v>
      </c>
      <c r="B7721" s="21">
        <f t="shared" si="120"/>
        <v>0</v>
      </c>
      <c r="C7721">
        <v>1.3472699999999999E-4</v>
      </c>
      <c r="E7721">
        <v>0</v>
      </c>
      <c r="F7721">
        <v>0</v>
      </c>
      <c r="G7721">
        <v>0</v>
      </c>
    </row>
    <row r="7722" spans="1:7" x14ac:dyDescent="0.25">
      <c r="A7722">
        <v>7713</v>
      </c>
      <c r="B7722" s="21">
        <f t="shared" si="120"/>
        <v>4.7880503144654085E-2</v>
      </c>
      <c r="C7722">
        <v>1.3510740000000001E-4</v>
      </c>
      <c r="E7722">
        <v>4.7880503144654085E-2</v>
      </c>
      <c r="F7722">
        <v>4.0863207999999998E-2</v>
      </c>
      <c r="G7722">
        <v>4.2333333333333334E-2</v>
      </c>
    </row>
    <row r="7723" spans="1:7" x14ac:dyDescent="0.25">
      <c r="A7723">
        <v>7714</v>
      </c>
      <c r="B7723" s="21">
        <f t="shared" si="120"/>
        <v>7.4855345911949686E-2</v>
      </c>
      <c r="C7723">
        <v>1.3621369999999999E-4</v>
      </c>
      <c r="E7723">
        <v>7.4855345911949686E-2</v>
      </c>
      <c r="F7723">
        <v>6.4088049999999994E-2</v>
      </c>
      <c r="G7723">
        <v>6.2459119496855349E-2</v>
      </c>
    </row>
    <row r="7724" spans="1:7" x14ac:dyDescent="0.25">
      <c r="A7724">
        <v>7715</v>
      </c>
      <c r="B7724" s="21">
        <f t="shared" si="120"/>
        <v>9.7106918238993714E-2</v>
      </c>
      <c r="C7724">
        <v>1.347191E-4</v>
      </c>
      <c r="E7724">
        <v>9.7106918238993714E-2</v>
      </c>
      <c r="F7724">
        <v>8.1948113000000003E-2</v>
      </c>
      <c r="G7724">
        <v>8.1371069182389941E-2</v>
      </c>
    </row>
    <row r="7725" spans="1:7" x14ac:dyDescent="0.25">
      <c r="A7725">
        <v>7716</v>
      </c>
      <c r="B7725" s="21">
        <f t="shared" si="120"/>
        <v>7.2716981132075476E-2</v>
      </c>
      <c r="C7725">
        <v>1.283991E-4</v>
      </c>
      <c r="E7725">
        <v>7.2716981132075476E-2</v>
      </c>
      <c r="F7725">
        <v>6.6045596999999998E-2</v>
      </c>
      <c r="G7725">
        <v>5.6701257861635219E-2</v>
      </c>
    </row>
    <row r="7726" spans="1:7" x14ac:dyDescent="0.25">
      <c r="A7726">
        <v>7717</v>
      </c>
      <c r="B7726" s="21">
        <f t="shared" si="120"/>
        <v>5.6069182389937113E-2</v>
      </c>
      <c r="C7726">
        <v>1.27813E-4</v>
      </c>
      <c r="E7726">
        <v>5.6069182389937113E-2</v>
      </c>
      <c r="F7726">
        <v>5.2360062999999998E-2</v>
      </c>
      <c r="G7726">
        <v>4.1352201257861633E-2</v>
      </c>
    </row>
    <row r="7727" spans="1:7" x14ac:dyDescent="0.25">
      <c r="A7727">
        <v>7718</v>
      </c>
      <c r="B7727" s="21">
        <f t="shared" si="120"/>
        <v>4.3672955974842768E-2</v>
      </c>
      <c r="C7727">
        <v>1.3100629999999999E-4</v>
      </c>
      <c r="E7727">
        <v>4.3672955974842768E-2</v>
      </c>
      <c r="F7727">
        <v>4.0460691999999999E-2</v>
      </c>
      <c r="G7727">
        <v>3.0010377358490568E-2</v>
      </c>
    </row>
    <row r="7728" spans="1:7" x14ac:dyDescent="0.25">
      <c r="A7728">
        <v>7719</v>
      </c>
      <c r="B7728" s="21">
        <f t="shared" si="120"/>
        <v>1.409937106918239E-2</v>
      </c>
      <c r="C7728">
        <v>1.3471269999999999E-4</v>
      </c>
      <c r="E7728">
        <v>1.409937106918239E-2</v>
      </c>
      <c r="F7728">
        <v>1.3766980999999999E-2</v>
      </c>
      <c r="G7728">
        <v>5.1531446540880503E-3</v>
      </c>
    </row>
    <row r="7729" spans="1:7" x14ac:dyDescent="0.25">
      <c r="A7729">
        <v>7720</v>
      </c>
      <c r="B7729" s="21">
        <f t="shared" si="120"/>
        <v>0</v>
      </c>
      <c r="C7729">
        <v>1.5376739999999999E-4</v>
      </c>
      <c r="E7729">
        <v>0</v>
      </c>
      <c r="F7729">
        <v>0</v>
      </c>
      <c r="G7729">
        <v>0</v>
      </c>
    </row>
    <row r="7730" spans="1:7" x14ac:dyDescent="0.25">
      <c r="A7730">
        <v>7721</v>
      </c>
      <c r="B7730" s="21">
        <f t="shared" si="120"/>
        <v>0</v>
      </c>
      <c r="C7730">
        <v>1.7587599999999999E-4</v>
      </c>
      <c r="E7730">
        <v>0</v>
      </c>
      <c r="F7730">
        <v>0</v>
      </c>
      <c r="G7730">
        <v>0</v>
      </c>
    </row>
    <row r="7731" spans="1:7" x14ac:dyDescent="0.25">
      <c r="A7731">
        <v>7722</v>
      </c>
      <c r="B7731" s="21">
        <f t="shared" si="120"/>
        <v>0</v>
      </c>
      <c r="C7731">
        <v>1.859977E-4</v>
      </c>
      <c r="E7731">
        <v>0</v>
      </c>
      <c r="F7731">
        <v>0</v>
      </c>
      <c r="G7731">
        <v>0</v>
      </c>
    </row>
    <row r="7732" spans="1:7" x14ac:dyDescent="0.25">
      <c r="A7732">
        <v>7723</v>
      </c>
      <c r="B7732" s="21">
        <f t="shared" si="120"/>
        <v>0</v>
      </c>
      <c r="C7732">
        <v>1.8776900000000001E-4</v>
      </c>
      <c r="E7732">
        <v>0</v>
      </c>
      <c r="F7732">
        <v>0</v>
      </c>
      <c r="G7732">
        <v>0</v>
      </c>
    </row>
    <row r="7733" spans="1:7" x14ac:dyDescent="0.25">
      <c r="A7733">
        <v>7724</v>
      </c>
      <c r="B7733" s="21">
        <f t="shared" si="120"/>
        <v>0</v>
      </c>
      <c r="C7733">
        <v>1.8584379999999999E-4</v>
      </c>
      <c r="E7733">
        <v>0</v>
      </c>
      <c r="F7733">
        <v>0</v>
      </c>
      <c r="G7733">
        <v>0</v>
      </c>
    </row>
    <row r="7734" spans="1:7" x14ac:dyDescent="0.25">
      <c r="A7734">
        <v>7725</v>
      </c>
      <c r="B7734" s="21">
        <f t="shared" si="120"/>
        <v>0</v>
      </c>
      <c r="C7734">
        <v>1.7331629999999999E-4</v>
      </c>
      <c r="E7734">
        <v>0</v>
      </c>
      <c r="F7734">
        <v>0</v>
      </c>
      <c r="G7734">
        <v>0</v>
      </c>
    </row>
    <row r="7735" spans="1:7" x14ac:dyDescent="0.25">
      <c r="A7735">
        <v>7726</v>
      </c>
      <c r="B7735" s="21">
        <f t="shared" si="120"/>
        <v>0</v>
      </c>
      <c r="C7735">
        <v>1.5222380000000002E-4</v>
      </c>
      <c r="E7735">
        <v>0</v>
      </c>
      <c r="F7735">
        <v>0</v>
      </c>
      <c r="G7735">
        <v>0</v>
      </c>
    </row>
    <row r="7736" spans="1:7" x14ac:dyDescent="0.25">
      <c r="A7736">
        <v>7727</v>
      </c>
      <c r="B7736" s="21">
        <f t="shared" si="120"/>
        <v>0</v>
      </c>
      <c r="C7736">
        <v>1.2567629999999999E-4</v>
      </c>
      <c r="E7736">
        <v>0</v>
      </c>
      <c r="F7736">
        <v>0</v>
      </c>
      <c r="G7736">
        <v>0</v>
      </c>
    </row>
    <row r="7737" spans="1:7" x14ac:dyDescent="0.25">
      <c r="A7737">
        <v>7728</v>
      </c>
      <c r="B7737" s="21">
        <f t="shared" si="120"/>
        <v>0</v>
      </c>
      <c r="C7737">
        <v>9.8816299999999991E-5</v>
      </c>
      <c r="E7737">
        <v>0</v>
      </c>
      <c r="F7737">
        <v>0</v>
      </c>
      <c r="G7737">
        <v>0</v>
      </c>
    </row>
    <row r="7738" spans="1:7" x14ac:dyDescent="0.25">
      <c r="A7738">
        <v>7729</v>
      </c>
      <c r="B7738" s="21">
        <f t="shared" si="120"/>
        <v>0</v>
      </c>
      <c r="C7738">
        <v>7.7114199999999994E-5</v>
      </c>
      <c r="E7738">
        <v>0</v>
      </c>
      <c r="F7738">
        <v>0</v>
      </c>
      <c r="G7738">
        <v>0</v>
      </c>
    </row>
    <row r="7739" spans="1:7" x14ac:dyDescent="0.25">
      <c r="A7739">
        <v>7730</v>
      </c>
      <c r="B7739" s="21">
        <f t="shared" si="120"/>
        <v>0</v>
      </c>
      <c r="C7739">
        <v>6.7800900000000003E-5</v>
      </c>
      <c r="E7739">
        <v>0</v>
      </c>
      <c r="F7739">
        <v>0</v>
      </c>
      <c r="G7739">
        <v>0</v>
      </c>
    </row>
    <row r="7740" spans="1:7" x14ac:dyDescent="0.25">
      <c r="A7740">
        <v>7731</v>
      </c>
      <c r="B7740" s="21">
        <f t="shared" si="120"/>
        <v>0</v>
      </c>
      <c r="C7740">
        <v>6.4060799999999995E-5</v>
      </c>
      <c r="E7740">
        <v>0</v>
      </c>
      <c r="F7740">
        <v>0</v>
      </c>
      <c r="G7740">
        <v>0</v>
      </c>
    </row>
    <row r="7741" spans="1:7" x14ac:dyDescent="0.25">
      <c r="A7741">
        <v>7732</v>
      </c>
      <c r="B7741" s="21">
        <f t="shared" si="120"/>
        <v>0</v>
      </c>
      <c r="C7741">
        <v>6.4975799999999995E-5</v>
      </c>
      <c r="E7741">
        <v>0</v>
      </c>
      <c r="F7741">
        <v>0</v>
      </c>
      <c r="G7741">
        <v>0</v>
      </c>
    </row>
    <row r="7742" spans="1:7" x14ac:dyDescent="0.25">
      <c r="A7742">
        <v>7733</v>
      </c>
      <c r="B7742" s="21">
        <f t="shared" si="120"/>
        <v>0</v>
      </c>
      <c r="C7742">
        <v>7.2460800000000009E-5</v>
      </c>
      <c r="E7742">
        <v>0</v>
      </c>
      <c r="F7742">
        <v>0</v>
      </c>
      <c r="G7742">
        <v>0</v>
      </c>
    </row>
    <row r="7743" spans="1:7" x14ac:dyDescent="0.25">
      <c r="A7743">
        <v>7734</v>
      </c>
      <c r="B7743" s="21">
        <f t="shared" si="120"/>
        <v>0</v>
      </c>
      <c r="C7743">
        <v>8.9059600000000004E-5</v>
      </c>
      <c r="E7743">
        <v>0</v>
      </c>
      <c r="F7743">
        <v>0</v>
      </c>
      <c r="G7743">
        <v>0</v>
      </c>
    </row>
    <row r="7744" spans="1:7" x14ac:dyDescent="0.25">
      <c r="A7744">
        <v>7735</v>
      </c>
      <c r="B7744" s="21">
        <f t="shared" si="120"/>
        <v>0</v>
      </c>
      <c r="C7744">
        <v>1.17371E-4</v>
      </c>
      <c r="E7744">
        <v>0</v>
      </c>
      <c r="F7744">
        <v>0</v>
      </c>
      <c r="G7744">
        <v>0</v>
      </c>
    </row>
    <row r="7745" spans="1:7" x14ac:dyDescent="0.25">
      <c r="A7745">
        <v>7736</v>
      </c>
      <c r="B7745" s="21">
        <f t="shared" si="120"/>
        <v>0</v>
      </c>
      <c r="C7745">
        <v>1.3439389999999999E-4</v>
      </c>
      <c r="E7745">
        <v>0</v>
      </c>
      <c r="F7745">
        <v>0</v>
      </c>
      <c r="G7745">
        <v>0</v>
      </c>
    </row>
    <row r="7746" spans="1:7" x14ac:dyDescent="0.25">
      <c r="A7746">
        <v>7737</v>
      </c>
      <c r="B7746" s="21">
        <f t="shared" si="120"/>
        <v>4.6676100628930822E-2</v>
      </c>
      <c r="C7746">
        <v>1.3734660000000001E-4</v>
      </c>
      <c r="E7746">
        <v>4.6676100628930822E-2</v>
      </c>
      <c r="F7746">
        <v>3.9540881E-2</v>
      </c>
      <c r="G7746">
        <v>4.1518867924528302E-2</v>
      </c>
    </row>
    <row r="7747" spans="1:7" x14ac:dyDescent="0.25">
      <c r="A7747">
        <v>7738</v>
      </c>
      <c r="B7747" s="21">
        <f t="shared" si="120"/>
        <v>0.16615723270440252</v>
      </c>
      <c r="C7747">
        <v>1.3356390000000002E-4</v>
      </c>
      <c r="E7747">
        <v>0.16615723270440252</v>
      </c>
      <c r="F7747">
        <v>0.10570283</v>
      </c>
      <c r="G7747">
        <v>0.18611949685534593</v>
      </c>
    </row>
    <row r="7748" spans="1:7" x14ac:dyDescent="0.25">
      <c r="A7748">
        <v>7739</v>
      </c>
      <c r="B7748" s="21">
        <f t="shared" si="120"/>
        <v>0.22823584905660377</v>
      </c>
      <c r="C7748">
        <v>1.310289E-4</v>
      </c>
      <c r="E7748">
        <v>0.22823584905660377</v>
      </c>
      <c r="F7748">
        <v>0.133143082</v>
      </c>
      <c r="G7748">
        <v>0.24494654088050313</v>
      </c>
    </row>
    <row r="7749" spans="1:7" x14ac:dyDescent="0.25">
      <c r="A7749">
        <v>7740</v>
      </c>
      <c r="B7749" s="21">
        <f t="shared" si="120"/>
        <v>0.35238993710691818</v>
      </c>
      <c r="C7749">
        <v>1.328442E-4</v>
      </c>
      <c r="E7749">
        <v>0.35238993710691818</v>
      </c>
      <c r="F7749">
        <v>0.169575472</v>
      </c>
      <c r="G7749">
        <v>0.40399371069182394</v>
      </c>
    </row>
    <row r="7750" spans="1:7" x14ac:dyDescent="0.25">
      <c r="A7750">
        <v>7741</v>
      </c>
      <c r="B7750" s="21">
        <f t="shared" ref="B7750:B7813" si="121">IF(rodzaj=$E$6,E7750,IF(rodzaj=$F$6,F7750,G7750))</f>
        <v>0.35682389937106918</v>
      </c>
      <c r="C7750">
        <v>1.3104370000000001E-4</v>
      </c>
      <c r="E7750">
        <v>0.35682389937106918</v>
      </c>
      <c r="F7750">
        <v>0.15985849099999999</v>
      </c>
      <c r="G7750">
        <v>0.43031446540880508</v>
      </c>
    </row>
    <row r="7751" spans="1:7" x14ac:dyDescent="0.25">
      <c r="A7751">
        <v>7742</v>
      </c>
      <c r="B7751" s="21">
        <f t="shared" si="121"/>
        <v>0.26675786163522014</v>
      </c>
      <c r="C7751">
        <v>1.31629E-4</v>
      </c>
      <c r="E7751">
        <v>0.26675786163522014</v>
      </c>
      <c r="F7751">
        <v>0.13901886799999999</v>
      </c>
      <c r="G7751">
        <v>0.35701257861635216</v>
      </c>
    </row>
    <row r="7752" spans="1:7" x14ac:dyDescent="0.25">
      <c r="A7752">
        <v>7743</v>
      </c>
      <c r="B7752" s="21">
        <f t="shared" si="121"/>
        <v>0.10637421383647798</v>
      </c>
      <c r="C7752">
        <v>1.391458E-4</v>
      </c>
      <c r="E7752">
        <v>0.10637421383647798</v>
      </c>
      <c r="F7752">
        <v>7.0594340000000005E-2</v>
      </c>
      <c r="G7752">
        <v>0.1645062893081761</v>
      </c>
    </row>
    <row r="7753" spans="1:7" x14ac:dyDescent="0.25">
      <c r="A7753">
        <v>7744</v>
      </c>
      <c r="B7753" s="21">
        <f t="shared" si="121"/>
        <v>0</v>
      </c>
      <c r="C7753">
        <v>1.5343710000000001E-4</v>
      </c>
      <c r="E7753">
        <v>0</v>
      </c>
      <c r="F7753">
        <v>0</v>
      </c>
      <c r="G7753">
        <v>0</v>
      </c>
    </row>
    <row r="7754" spans="1:7" x14ac:dyDescent="0.25">
      <c r="A7754">
        <v>7745</v>
      </c>
      <c r="B7754" s="21">
        <f t="shared" si="121"/>
        <v>0</v>
      </c>
      <c r="C7754">
        <v>1.7374939999999998E-4</v>
      </c>
      <c r="E7754">
        <v>0</v>
      </c>
      <c r="F7754">
        <v>0</v>
      </c>
      <c r="G7754">
        <v>0</v>
      </c>
    </row>
    <row r="7755" spans="1:7" x14ac:dyDescent="0.25">
      <c r="A7755">
        <v>7746</v>
      </c>
      <c r="B7755" s="21">
        <f t="shared" si="121"/>
        <v>0</v>
      </c>
      <c r="C7755">
        <v>1.832328E-4</v>
      </c>
      <c r="E7755">
        <v>0</v>
      </c>
      <c r="F7755">
        <v>0</v>
      </c>
      <c r="G7755">
        <v>0</v>
      </c>
    </row>
    <row r="7756" spans="1:7" x14ac:dyDescent="0.25">
      <c r="A7756">
        <v>7747</v>
      </c>
      <c r="B7756" s="21">
        <f t="shared" si="121"/>
        <v>0</v>
      </c>
      <c r="C7756">
        <v>1.8405510000000001E-4</v>
      </c>
      <c r="E7756">
        <v>0</v>
      </c>
      <c r="F7756">
        <v>0</v>
      </c>
      <c r="G7756">
        <v>0</v>
      </c>
    </row>
    <row r="7757" spans="1:7" x14ac:dyDescent="0.25">
      <c r="A7757">
        <v>7748</v>
      </c>
      <c r="B7757" s="21">
        <f t="shared" si="121"/>
        <v>0</v>
      </c>
      <c r="C7757">
        <v>1.8467050000000001E-4</v>
      </c>
      <c r="E7757">
        <v>0</v>
      </c>
      <c r="F7757">
        <v>0</v>
      </c>
      <c r="G7757">
        <v>0</v>
      </c>
    </row>
    <row r="7758" spans="1:7" x14ac:dyDescent="0.25">
      <c r="A7758">
        <v>7749</v>
      </c>
      <c r="B7758" s="21">
        <f t="shared" si="121"/>
        <v>0</v>
      </c>
      <c r="C7758">
        <v>1.729352E-4</v>
      </c>
      <c r="E7758">
        <v>0</v>
      </c>
      <c r="F7758">
        <v>0</v>
      </c>
      <c r="G7758">
        <v>0</v>
      </c>
    </row>
    <row r="7759" spans="1:7" x14ac:dyDescent="0.25">
      <c r="A7759">
        <v>7750</v>
      </c>
      <c r="B7759" s="21">
        <f t="shared" si="121"/>
        <v>0</v>
      </c>
      <c r="C7759">
        <v>1.5380819999999998E-4</v>
      </c>
      <c r="E7759">
        <v>0</v>
      </c>
      <c r="F7759">
        <v>0</v>
      </c>
      <c r="G7759">
        <v>0</v>
      </c>
    </row>
    <row r="7760" spans="1:7" x14ac:dyDescent="0.25">
      <c r="A7760">
        <v>7751</v>
      </c>
      <c r="B7760" s="21">
        <f t="shared" si="121"/>
        <v>0</v>
      </c>
      <c r="C7760">
        <v>1.2440030000000001E-4</v>
      </c>
      <c r="E7760">
        <v>0</v>
      </c>
      <c r="F7760">
        <v>0</v>
      </c>
      <c r="G7760">
        <v>0</v>
      </c>
    </row>
    <row r="7761" spans="1:7" x14ac:dyDescent="0.25">
      <c r="A7761">
        <v>7752</v>
      </c>
      <c r="B7761" s="21">
        <f t="shared" si="121"/>
        <v>0</v>
      </c>
      <c r="C7761">
        <v>9.7766699999999993E-5</v>
      </c>
      <c r="E7761">
        <v>0</v>
      </c>
      <c r="F7761">
        <v>0</v>
      </c>
      <c r="G7761">
        <v>0</v>
      </c>
    </row>
    <row r="7762" spans="1:7" x14ac:dyDescent="0.25">
      <c r="A7762">
        <v>7753</v>
      </c>
      <c r="B7762" s="21">
        <f t="shared" si="121"/>
        <v>0</v>
      </c>
      <c r="C7762">
        <v>7.6278800000000006E-5</v>
      </c>
      <c r="E7762">
        <v>0</v>
      </c>
      <c r="F7762">
        <v>0</v>
      </c>
      <c r="G7762">
        <v>0</v>
      </c>
    </row>
    <row r="7763" spans="1:7" x14ac:dyDescent="0.25">
      <c r="A7763">
        <v>7754</v>
      </c>
      <c r="B7763" s="21">
        <f t="shared" si="121"/>
        <v>0</v>
      </c>
      <c r="C7763">
        <v>6.6987800000000003E-5</v>
      </c>
      <c r="E7763">
        <v>0</v>
      </c>
      <c r="F7763">
        <v>0</v>
      </c>
      <c r="G7763">
        <v>0</v>
      </c>
    </row>
    <row r="7764" spans="1:7" x14ac:dyDescent="0.25">
      <c r="A7764">
        <v>7755</v>
      </c>
      <c r="B7764" s="21">
        <f t="shared" si="121"/>
        <v>0</v>
      </c>
      <c r="C7764">
        <v>6.3573599999999997E-5</v>
      </c>
      <c r="E7764">
        <v>0</v>
      </c>
      <c r="F7764">
        <v>0</v>
      </c>
      <c r="G7764">
        <v>0</v>
      </c>
    </row>
    <row r="7765" spans="1:7" x14ac:dyDescent="0.25">
      <c r="A7765">
        <v>7756</v>
      </c>
      <c r="B7765" s="21">
        <f t="shared" si="121"/>
        <v>0</v>
      </c>
      <c r="C7765">
        <v>6.3883899999999993E-5</v>
      </c>
      <c r="E7765">
        <v>0</v>
      </c>
      <c r="F7765">
        <v>0</v>
      </c>
      <c r="G7765">
        <v>0</v>
      </c>
    </row>
    <row r="7766" spans="1:7" x14ac:dyDescent="0.25">
      <c r="A7766">
        <v>7757</v>
      </c>
      <c r="B7766" s="21">
        <f t="shared" si="121"/>
        <v>0</v>
      </c>
      <c r="C7766">
        <v>7.0849700000000007E-5</v>
      </c>
      <c r="E7766">
        <v>0</v>
      </c>
      <c r="F7766">
        <v>0</v>
      </c>
      <c r="G7766">
        <v>0</v>
      </c>
    </row>
    <row r="7767" spans="1:7" x14ac:dyDescent="0.25">
      <c r="A7767">
        <v>7758</v>
      </c>
      <c r="B7767" s="21">
        <f t="shared" si="121"/>
        <v>0</v>
      </c>
      <c r="C7767">
        <v>8.9185700000000002E-5</v>
      </c>
      <c r="E7767">
        <v>0</v>
      </c>
      <c r="F7767">
        <v>0</v>
      </c>
      <c r="G7767">
        <v>0</v>
      </c>
    </row>
    <row r="7768" spans="1:7" x14ac:dyDescent="0.25">
      <c r="A7768">
        <v>7759</v>
      </c>
      <c r="B7768" s="21">
        <f t="shared" si="121"/>
        <v>0</v>
      </c>
      <c r="C7768">
        <v>1.143591E-4</v>
      </c>
      <c r="E7768">
        <v>0</v>
      </c>
      <c r="F7768">
        <v>0</v>
      </c>
      <c r="G7768">
        <v>0</v>
      </c>
    </row>
    <row r="7769" spans="1:7" x14ac:dyDescent="0.25">
      <c r="A7769">
        <v>7760</v>
      </c>
      <c r="B7769" s="21">
        <f t="shared" si="121"/>
        <v>0</v>
      </c>
      <c r="C7769">
        <v>1.3364550000000001E-4</v>
      </c>
      <c r="E7769">
        <v>0</v>
      </c>
      <c r="F7769">
        <v>0</v>
      </c>
      <c r="G7769">
        <v>0</v>
      </c>
    </row>
    <row r="7770" spans="1:7" x14ac:dyDescent="0.25">
      <c r="A7770">
        <v>7761</v>
      </c>
      <c r="B7770" s="21">
        <f t="shared" si="121"/>
        <v>4.7393081761006289E-2</v>
      </c>
      <c r="C7770">
        <v>1.3710790000000001E-4</v>
      </c>
      <c r="E7770">
        <v>4.7393081761006289E-2</v>
      </c>
      <c r="F7770">
        <v>3.9658804999999998E-2</v>
      </c>
      <c r="G7770">
        <v>4.3443396226415097E-2</v>
      </c>
    </row>
    <row r="7771" spans="1:7" x14ac:dyDescent="0.25">
      <c r="A7771">
        <v>7762</v>
      </c>
      <c r="B7771" s="21">
        <f t="shared" si="121"/>
        <v>0.11433962264150944</v>
      </c>
      <c r="C7771">
        <v>1.3605450000000002E-4</v>
      </c>
      <c r="E7771">
        <v>0.11433962264150944</v>
      </c>
      <c r="F7771">
        <v>8.2380502999999994E-2</v>
      </c>
      <c r="G7771">
        <v>0.11683018867924527</v>
      </c>
    </row>
    <row r="7772" spans="1:7" x14ac:dyDescent="0.25">
      <c r="A7772">
        <v>7763</v>
      </c>
      <c r="B7772" s="21">
        <f t="shared" si="121"/>
        <v>0.18444654088050313</v>
      </c>
      <c r="C7772">
        <v>1.3304849999999998E-4</v>
      </c>
      <c r="E7772">
        <v>0.18444654088050313</v>
      </c>
      <c r="F7772">
        <v>0.11693081800000001</v>
      </c>
      <c r="G7772">
        <v>0.19026415094339622</v>
      </c>
    </row>
    <row r="7773" spans="1:7" x14ac:dyDescent="0.25">
      <c r="A7773">
        <v>7764</v>
      </c>
      <c r="B7773" s="21">
        <f t="shared" si="121"/>
        <v>8.4644654088050317E-2</v>
      </c>
      <c r="C7773">
        <v>1.3205970000000001E-4</v>
      </c>
      <c r="E7773">
        <v>8.4644654088050317E-2</v>
      </c>
      <c r="F7773">
        <v>7.3882075000000005E-2</v>
      </c>
      <c r="G7773">
        <v>6.8468553459119494E-2</v>
      </c>
    </row>
    <row r="7774" spans="1:7" x14ac:dyDescent="0.25">
      <c r="A7774">
        <v>7765</v>
      </c>
      <c r="B7774" s="21">
        <f t="shared" si="121"/>
        <v>7.3716981132075463E-2</v>
      </c>
      <c r="C7774">
        <v>1.3265670000000001E-4</v>
      </c>
      <c r="E7774">
        <v>7.3716981132075463E-2</v>
      </c>
      <c r="F7774">
        <v>6.4762579000000001E-2</v>
      </c>
      <c r="G7774">
        <v>5.8880503144654088E-2</v>
      </c>
    </row>
    <row r="7775" spans="1:7" x14ac:dyDescent="0.25">
      <c r="A7775">
        <v>7766</v>
      </c>
      <c r="B7775" s="21">
        <f t="shared" si="121"/>
        <v>4.4493710691823903E-2</v>
      </c>
      <c r="C7775">
        <v>1.354734E-4</v>
      </c>
      <c r="E7775">
        <v>4.4493710691823903E-2</v>
      </c>
      <c r="F7775">
        <v>4.0614780000000003E-2</v>
      </c>
      <c r="G7775">
        <v>3.1329559748427674E-2</v>
      </c>
    </row>
    <row r="7776" spans="1:7" x14ac:dyDescent="0.25">
      <c r="A7776">
        <v>7767</v>
      </c>
      <c r="B7776" s="21">
        <f t="shared" si="121"/>
        <v>1.5375786163522014E-2</v>
      </c>
      <c r="C7776">
        <v>1.3981800000000002E-4</v>
      </c>
      <c r="E7776">
        <v>1.5375786163522014E-2</v>
      </c>
      <c r="F7776">
        <v>1.4517296000000001E-2</v>
      </c>
      <c r="G7776">
        <v>7.2663522012578613E-3</v>
      </c>
    </row>
    <row r="7777" spans="1:7" x14ac:dyDescent="0.25">
      <c r="A7777">
        <v>7768</v>
      </c>
      <c r="B7777" s="21">
        <f t="shared" si="121"/>
        <v>0</v>
      </c>
      <c r="C7777">
        <v>1.550643E-4</v>
      </c>
      <c r="E7777">
        <v>0</v>
      </c>
      <c r="F7777">
        <v>0</v>
      </c>
      <c r="G7777">
        <v>0</v>
      </c>
    </row>
    <row r="7778" spans="1:7" x14ac:dyDescent="0.25">
      <c r="A7778">
        <v>7769</v>
      </c>
      <c r="B7778" s="21">
        <f t="shared" si="121"/>
        <v>0</v>
      </c>
      <c r="C7778">
        <v>1.70092E-4</v>
      </c>
      <c r="E7778">
        <v>0</v>
      </c>
      <c r="F7778">
        <v>0</v>
      </c>
      <c r="G7778">
        <v>0</v>
      </c>
    </row>
    <row r="7779" spans="1:7" x14ac:dyDescent="0.25">
      <c r="A7779">
        <v>7770</v>
      </c>
      <c r="B7779" s="21">
        <f t="shared" si="121"/>
        <v>0</v>
      </c>
      <c r="C7779">
        <v>1.8044569999999999E-4</v>
      </c>
      <c r="E7779">
        <v>0</v>
      </c>
      <c r="F7779">
        <v>0</v>
      </c>
      <c r="G7779">
        <v>0</v>
      </c>
    </row>
    <row r="7780" spans="1:7" x14ac:dyDescent="0.25">
      <c r="A7780">
        <v>7771</v>
      </c>
      <c r="B7780" s="21">
        <f t="shared" si="121"/>
        <v>0</v>
      </c>
      <c r="C7780">
        <v>1.791551E-4</v>
      </c>
      <c r="E7780">
        <v>0</v>
      </c>
      <c r="F7780">
        <v>0</v>
      </c>
      <c r="G7780">
        <v>0</v>
      </c>
    </row>
    <row r="7781" spans="1:7" x14ac:dyDescent="0.25">
      <c r="A7781">
        <v>7772</v>
      </c>
      <c r="B7781" s="21">
        <f t="shared" si="121"/>
        <v>0</v>
      </c>
      <c r="C7781">
        <v>1.7530129999999999E-4</v>
      </c>
      <c r="E7781">
        <v>0</v>
      </c>
      <c r="F7781">
        <v>0</v>
      </c>
      <c r="G7781">
        <v>0</v>
      </c>
    </row>
    <row r="7782" spans="1:7" x14ac:dyDescent="0.25">
      <c r="A7782">
        <v>7773</v>
      </c>
      <c r="B7782" s="21">
        <f t="shared" si="121"/>
        <v>0</v>
      </c>
      <c r="C7782">
        <v>1.6344590000000003E-4</v>
      </c>
      <c r="E7782">
        <v>0</v>
      </c>
      <c r="F7782">
        <v>0</v>
      </c>
      <c r="G7782">
        <v>0</v>
      </c>
    </row>
    <row r="7783" spans="1:7" x14ac:dyDescent="0.25">
      <c r="A7783">
        <v>7774</v>
      </c>
      <c r="B7783" s="21">
        <f t="shared" si="121"/>
        <v>0</v>
      </c>
      <c r="C7783">
        <v>1.4542759999999999E-4</v>
      </c>
      <c r="E7783">
        <v>0</v>
      </c>
      <c r="F7783">
        <v>0</v>
      </c>
      <c r="G7783">
        <v>0</v>
      </c>
    </row>
    <row r="7784" spans="1:7" x14ac:dyDescent="0.25">
      <c r="A7784">
        <v>7775</v>
      </c>
      <c r="B7784" s="21">
        <f t="shared" si="121"/>
        <v>0</v>
      </c>
      <c r="C7784">
        <v>1.22707E-4</v>
      </c>
      <c r="E7784">
        <v>0</v>
      </c>
      <c r="F7784">
        <v>0</v>
      </c>
      <c r="G7784">
        <v>0</v>
      </c>
    </row>
    <row r="7785" spans="1:7" x14ac:dyDescent="0.25">
      <c r="A7785">
        <v>7776</v>
      </c>
      <c r="B7785" s="21">
        <f t="shared" si="121"/>
        <v>0</v>
      </c>
      <c r="C7785">
        <v>1.014113E-4</v>
      </c>
      <c r="E7785">
        <v>0</v>
      </c>
      <c r="F7785">
        <v>0</v>
      </c>
      <c r="G7785">
        <v>0</v>
      </c>
    </row>
    <row r="7786" spans="1:7" x14ac:dyDescent="0.25">
      <c r="A7786">
        <v>7777</v>
      </c>
      <c r="B7786" s="21">
        <f t="shared" si="121"/>
        <v>0</v>
      </c>
      <c r="C7786">
        <v>8.0096200000000001E-5</v>
      </c>
      <c r="E7786">
        <v>0</v>
      </c>
      <c r="F7786">
        <v>0</v>
      </c>
      <c r="G7786">
        <v>0</v>
      </c>
    </row>
    <row r="7787" spans="1:7" x14ac:dyDescent="0.25">
      <c r="A7787">
        <v>7778</v>
      </c>
      <c r="B7787" s="21">
        <f t="shared" si="121"/>
        <v>0</v>
      </c>
      <c r="C7787">
        <v>6.9071400000000004E-5</v>
      </c>
      <c r="E7787">
        <v>0</v>
      </c>
      <c r="F7787">
        <v>0</v>
      </c>
      <c r="G7787">
        <v>0</v>
      </c>
    </row>
    <row r="7788" spans="1:7" x14ac:dyDescent="0.25">
      <c r="A7788">
        <v>7779</v>
      </c>
      <c r="B7788" s="21">
        <f t="shared" si="121"/>
        <v>0</v>
      </c>
      <c r="C7788">
        <v>6.3947400000000004E-5</v>
      </c>
      <c r="E7788">
        <v>0</v>
      </c>
      <c r="F7788">
        <v>0</v>
      </c>
      <c r="G7788">
        <v>0</v>
      </c>
    </row>
    <row r="7789" spans="1:7" x14ac:dyDescent="0.25">
      <c r="A7789">
        <v>7780</v>
      </c>
      <c r="B7789" s="21">
        <f t="shared" si="121"/>
        <v>0</v>
      </c>
      <c r="C7789">
        <v>6.3232300000000001E-5</v>
      </c>
      <c r="E7789">
        <v>0</v>
      </c>
      <c r="F7789">
        <v>0</v>
      </c>
      <c r="G7789">
        <v>0</v>
      </c>
    </row>
    <row r="7790" spans="1:7" x14ac:dyDescent="0.25">
      <c r="A7790">
        <v>7781</v>
      </c>
      <c r="B7790" s="21">
        <f t="shared" si="121"/>
        <v>0</v>
      </c>
      <c r="C7790">
        <v>6.6815399999999991E-5</v>
      </c>
      <c r="E7790">
        <v>0</v>
      </c>
      <c r="F7790">
        <v>0</v>
      </c>
      <c r="G7790">
        <v>0</v>
      </c>
    </row>
    <row r="7791" spans="1:7" x14ac:dyDescent="0.25">
      <c r="A7791">
        <v>7782</v>
      </c>
      <c r="B7791" s="21">
        <f t="shared" si="121"/>
        <v>0</v>
      </c>
      <c r="C7791">
        <v>7.56797E-5</v>
      </c>
      <c r="E7791">
        <v>0</v>
      </c>
      <c r="F7791">
        <v>0</v>
      </c>
      <c r="G7791">
        <v>0</v>
      </c>
    </row>
    <row r="7792" spans="1:7" x14ac:dyDescent="0.25">
      <c r="A7792">
        <v>7783</v>
      </c>
      <c r="B7792" s="21">
        <f t="shared" si="121"/>
        <v>0</v>
      </c>
      <c r="C7792">
        <v>9.3119800000000002E-5</v>
      </c>
      <c r="E7792">
        <v>0</v>
      </c>
      <c r="F7792">
        <v>0</v>
      </c>
      <c r="G7792">
        <v>0</v>
      </c>
    </row>
    <row r="7793" spans="1:7" x14ac:dyDescent="0.25">
      <c r="A7793">
        <v>7784</v>
      </c>
      <c r="B7793" s="21">
        <f t="shared" si="121"/>
        <v>0</v>
      </c>
      <c r="C7793">
        <v>1.131431E-4</v>
      </c>
      <c r="E7793">
        <v>0</v>
      </c>
      <c r="F7793">
        <v>0</v>
      </c>
      <c r="G7793">
        <v>0</v>
      </c>
    </row>
    <row r="7794" spans="1:7" x14ac:dyDescent="0.25">
      <c r="A7794">
        <v>7785</v>
      </c>
      <c r="B7794" s="21">
        <f t="shared" si="121"/>
        <v>3.423899371069182E-2</v>
      </c>
      <c r="C7794">
        <v>1.3105930000000001E-4</v>
      </c>
      <c r="E7794">
        <v>3.423899371069182E-2</v>
      </c>
      <c r="F7794">
        <v>3.0029874000000002E-2</v>
      </c>
      <c r="G7794">
        <v>2.6450628930817611E-2</v>
      </c>
    </row>
    <row r="7795" spans="1:7" x14ac:dyDescent="0.25">
      <c r="A7795">
        <v>7786</v>
      </c>
      <c r="B7795" s="21">
        <f t="shared" si="121"/>
        <v>6.1537735849056606E-2</v>
      </c>
      <c r="C7795">
        <v>1.4666800000000003E-4</v>
      </c>
      <c r="E7795">
        <v>6.1537735849056606E-2</v>
      </c>
      <c r="F7795">
        <v>5.4113208000000003E-2</v>
      </c>
      <c r="G7795">
        <v>4.9157232704402511E-2</v>
      </c>
    </row>
    <row r="7796" spans="1:7" x14ac:dyDescent="0.25">
      <c r="A7796">
        <v>7787</v>
      </c>
      <c r="B7796" s="21">
        <f t="shared" si="121"/>
        <v>5.7867924528301889E-2</v>
      </c>
      <c r="C7796">
        <v>1.506442E-4</v>
      </c>
      <c r="E7796">
        <v>5.7867924528301889E-2</v>
      </c>
      <c r="F7796">
        <v>5.3602201000000002E-2</v>
      </c>
      <c r="G7796">
        <v>4.3229559748427675E-2</v>
      </c>
    </row>
    <row r="7797" spans="1:7" x14ac:dyDescent="0.25">
      <c r="A7797">
        <v>7788</v>
      </c>
      <c r="B7797" s="21">
        <f t="shared" si="121"/>
        <v>6.2663522012578618E-2</v>
      </c>
      <c r="C7797">
        <v>1.5544649999999998E-4</v>
      </c>
      <c r="E7797">
        <v>6.2663522012578618E-2</v>
      </c>
      <c r="F7797">
        <v>5.7808176000000003E-2</v>
      </c>
      <c r="G7797">
        <v>4.7569182389937112E-2</v>
      </c>
    </row>
    <row r="7798" spans="1:7" x14ac:dyDescent="0.25">
      <c r="A7798">
        <v>7789</v>
      </c>
      <c r="B7798" s="21">
        <f t="shared" si="121"/>
        <v>0.11026100628930817</v>
      </c>
      <c r="C7798">
        <v>1.6055900000000001E-4</v>
      </c>
      <c r="E7798">
        <v>0.11026100628930817</v>
      </c>
      <c r="F7798">
        <v>8.6396226000000007E-2</v>
      </c>
      <c r="G7798">
        <v>9.8154088050314461E-2</v>
      </c>
    </row>
    <row r="7799" spans="1:7" x14ac:dyDescent="0.25">
      <c r="A7799">
        <v>7790</v>
      </c>
      <c r="B7799" s="21">
        <f t="shared" si="121"/>
        <v>0.28258176100628929</v>
      </c>
      <c r="C7799">
        <v>1.6008380000000002E-4</v>
      </c>
      <c r="E7799">
        <v>0.28258176100628929</v>
      </c>
      <c r="F7799">
        <v>0.14190251600000001</v>
      </c>
      <c r="G7799">
        <v>0.38437106918238995</v>
      </c>
    </row>
    <row r="7800" spans="1:7" x14ac:dyDescent="0.25">
      <c r="A7800">
        <v>7791</v>
      </c>
      <c r="B7800" s="21">
        <f t="shared" si="121"/>
        <v>0.1079559748427673</v>
      </c>
      <c r="C7800">
        <v>1.6219389999999999E-4</v>
      </c>
      <c r="E7800">
        <v>0.1079559748427673</v>
      </c>
      <c r="F7800">
        <v>7.0141509000000005E-2</v>
      </c>
      <c r="G7800">
        <v>0.17026415094339625</v>
      </c>
    </row>
    <row r="7801" spans="1:7" x14ac:dyDescent="0.25">
      <c r="A7801">
        <v>7792</v>
      </c>
      <c r="B7801" s="21">
        <f t="shared" si="121"/>
        <v>0</v>
      </c>
      <c r="C7801">
        <v>1.7351660000000001E-4</v>
      </c>
      <c r="E7801">
        <v>0</v>
      </c>
      <c r="F7801">
        <v>0</v>
      </c>
      <c r="G7801">
        <v>0</v>
      </c>
    </row>
    <row r="7802" spans="1:7" x14ac:dyDescent="0.25">
      <c r="A7802">
        <v>7793</v>
      </c>
      <c r="B7802" s="21">
        <f t="shared" si="121"/>
        <v>0</v>
      </c>
      <c r="C7802">
        <v>1.8736600000000001E-4</v>
      </c>
      <c r="E7802">
        <v>0</v>
      </c>
      <c r="F7802">
        <v>0</v>
      </c>
      <c r="G7802">
        <v>0</v>
      </c>
    </row>
    <row r="7803" spans="1:7" x14ac:dyDescent="0.25">
      <c r="A7803">
        <v>7794</v>
      </c>
      <c r="B7803" s="21">
        <f t="shared" si="121"/>
        <v>0</v>
      </c>
      <c r="C7803">
        <v>1.8984359999999999E-4</v>
      </c>
      <c r="E7803">
        <v>0</v>
      </c>
      <c r="F7803">
        <v>0</v>
      </c>
      <c r="G7803">
        <v>0</v>
      </c>
    </row>
    <row r="7804" spans="1:7" x14ac:dyDescent="0.25">
      <c r="A7804">
        <v>7795</v>
      </c>
      <c r="B7804" s="21">
        <f t="shared" si="121"/>
        <v>0</v>
      </c>
      <c r="C7804">
        <v>1.8292329999999998E-4</v>
      </c>
      <c r="E7804">
        <v>0</v>
      </c>
      <c r="F7804">
        <v>0</v>
      </c>
      <c r="G7804">
        <v>0</v>
      </c>
    </row>
    <row r="7805" spans="1:7" x14ac:dyDescent="0.25">
      <c r="A7805">
        <v>7796</v>
      </c>
      <c r="B7805" s="21">
        <f t="shared" si="121"/>
        <v>0</v>
      </c>
      <c r="C7805">
        <v>1.740565E-4</v>
      </c>
      <c r="E7805">
        <v>0</v>
      </c>
      <c r="F7805">
        <v>0</v>
      </c>
      <c r="G7805">
        <v>0</v>
      </c>
    </row>
    <row r="7806" spans="1:7" x14ac:dyDescent="0.25">
      <c r="A7806">
        <v>7797</v>
      </c>
      <c r="B7806" s="21">
        <f t="shared" si="121"/>
        <v>0</v>
      </c>
      <c r="C7806">
        <v>1.6340819999999999E-4</v>
      </c>
      <c r="E7806">
        <v>0</v>
      </c>
      <c r="F7806">
        <v>0</v>
      </c>
      <c r="G7806">
        <v>0</v>
      </c>
    </row>
    <row r="7807" spans="1:7" x14ac:dyDescent="0.25">
      <c r="A7807">
        <v>7798</v>
      </c>
      <c r="B7807" s="21">
        <f t="shared" si="121"/>
        <v>0</v>
      </c>
      <c r="C7807">
        <v>1.480017E-4</v>
      </c>
      <c r="E7807">
        <v>0</v>
      </c>
      <c r="F7807">
        <v>0</v>
      </c>
      <c r="G7807">
        <v>0</v>
      </c>
    </row>
    <row r="7808" spans="1:7" x14ac:dyDescent="0.25">
      <c r="A7808">
        <v>7799</v>
      </c>
      <c r="B7808" s="21">
        <f t="shared" si="121"/>
        <v>0</v>
      </c>
      <c r="C7808">
        <v>1.279629E-4</v>
      </c>
      <c r="E7808">
        <v>0</v>
      </c>
      <c r="F7808">
        <v>0</v>
      </c>
      <c r="G7808">
        <v>0</v>
      </c>
    </row>
    <row r="7809" spans="1:7" x14ac:dyDescent="0.25">
      <c r="A7809">
        <v>7800</v>
      </c>
      <c r="B7809" s="21">
        <f t="shared" si="121"/>
        <v>0</v>
      </c>
      <c r="C7809">
        <v>1.082841E-4</v>
      </c>
      <c r="E7809">
        <v>0</v>
      </c>
      <c r="F7809">
        <v>0</v>
      </c>
      <c r="G7809">
        <v>0</v>
      </c>
    </row>
    <row r="7810" spans="1:7" x14ac:dyDescent="0.25">
      <c r="A7810">
        <v>7801</v>
      </c>
      <c r="B7810" s="21">
        <f t="shared" si="121"/>
        <v>0</v>
      </c>
      <c r="C7810">
        <v>8.4031199999999996E-5</v>
      </c>
      <c r="E7810">
        <v>0</v>
      </c>
      <c r="F7810">
        <v>0</v>
      </c>
      <c r="G7810">
        <v>0</v>
      </c>
    </row>
    <row r="7811" spans="1:7" x14ac:dyDescent="0.25">
      <c r="A7811">
        <v>7802</v>
      </c>
      <c r="B7811" s="21">
        <f t="shared" si="121"/>
        <v>0</v>
      </c>
      <c r="C7811">
        <v>7.2555899999999994E-5</v>
      </c>
      <c r="E7811">
        <v>0</v>
      </c>
      <c r="F7811">
        <v>0</v>
      </c>
      <c r="G7811">
        <v>0</v>
      </c>
    </row>
    <row r="7812" spans="1:7" x14ac:dyDescent="0.25">
      <c r="A7812">
        <v>7803</v>
      </c>
      <c r="B7812" s="21">
        <f t="shared" si="121"/>
        <v>0</v>
      </c>
      <c r="C7812">
        <v>6.6858400000000003E-5</v>
      </c>
      <c r="E7812">
        <v>0</v>
      </c>
      <c r="F7812">
        <v>0</v>
      </c>
      <c r="G7812">
        <v>0</v>
      </c>
    </row>
    <row r="7813" spans="1:7" x14ac:dyDescent="0.25">
      <c r="A7813">
        <v>7804</v>
      </c>
      <c r="B7813" s="21">
        <f t="shared" si="121"/>
        <v>0</v>
      </c>
      <c r="C7813">
        <v>6.4610800000000008E-5</v>
      </c>
      <c r="E7813">
        <v>0</v>
      </c>
      <c r="F7813">
        <v>0</v>
      </c>
      <c r="G7813">
        <v>0</v>
      </c>
    </row>
    <row r="7814" spans="1:7" x14ac:dyDescent="0.25">
      <c r="A7814">
        <v>7805</v>
      </c>
      <c r="B7814" s="21">
        <f t="shared" ref="B7814:B7877" si="122">IF(rodzaj=$E$6,E7814,IF(rodzaj=$F$6,F7814,G7814))</f>
        <v>0</v>
      </c>
      <c r="C7814">
        <v>6.6128600000000002E-5</v>
      </c>
      <c r="E7814">
        <v>0</v>
      </c>
      <c r="F7814">
        <v>0</v>
      </c>
      <c r="G7814">
        <v>0</v>
      </c>
    </row>
    <row r="7815" spans="1:7" x14ac:dyDescent="0.25">
      <c r="A7815">
        <v>7806</v>
      </c>
      <c r="B7815" s="21">
        <f t="shared" si="122"/>
        <v>0</v>
      </c>
      <c r="C7815">
        <v>7.2913000000000012E-5</v>
      </c>
      <c r="E7815">
        <v>0</v>
      </c>
      <c r="F7815">
        <v>0</v>
      </c>
      <c r="G7815">
        <v>0</v>
      </c>
    </row>
    <row r="7816" spans="1:7" x14ac:dyDescent="0.25">
      <c r="A7816">
        <v>7807</v>
      </c>
      <c r="B7816" s="21">
        <f t="shared" si="122"/>
        <v>0</v>
      </c>
      <c r="C7816">
        <v>8.5734699999999998E-5</v>
      </c>
      <c r="E7816">
        <v>0</v>
      </c>
      <c r="F7816">
        <v>0</v>
      </c>
      <c r="G7816">
        <v>0</v>
      </c>
    </row>
    <row r="7817" spans="1:7" x14ac:dyDescent="0.25">
      <c r="A7817">
        <v>7808</v>
      </c>
      <c r="B7817" s="21">
        <f t="shared" si="122"/>
        <v>0</v>
      </c>
      <c r="C7817">
        <v>1.012937E-4</v>
      </c>
      <c r="E7817">
        <v>0</v>
      </c>
      <c r="F7817">
        <v>0</v>
      </c>
      <c r="G7817">
        <v>0</v>
      </c>
    </row>
    <row r="7818" spans="1:7" x14ac:dyDescent="0.25">
      <c r="A7818">
        <v>7809</v>
      </c>
      <c r="B7818" s="21">
        <f t="shared" si="122"/>
        <v>2.6651572327044022E-2</v>
      </c>
      <c r="C7818">
        <v>1.216308E-4</v>
      </c>
      <c r="E7818">
        <v>2.6651572327044022E-2</v>
      </c>
      <c r="F7818">
        <v>2.4210691999999999E-2</v>
      </c>
      <c r="G7818">
        <v>1.7735849056603772E-2</v>
      </c>
    </row>
    <row r="7819" spans="1:7" x14ac:dyDescent="0.25">
      <c r="A7819">
        <v>7810</v>
      </c>
      <c r="B7819" s="21">
        <f t="shared" si="122"/>
        <v>5.6817610062893084E-2</v>
      </c>
      <c r="C7819">
        <v>1.3576960000000001E-4</v>
      </c>
      <c r="E7819">
        <v>5.6817610062893084E-2</v>
      </c>
      <c r="F7819">
        <v>5.0732704000000003E-2</v>
      </c>
      <c r="G7819">
        <v>4.4248427672955976E-2</v>
      </c>
    </row>
    <row r="7820" spans="1:7" x14ac:dyDescent="0.25">
      <c r="A7820">
        <v>7811</v>
      </c>
      <c r="B7820" s="21">
        <f t="shared" si="122"/>
        <v>5.7993710691823894E-2</v>
      </c>
      <c r="C7820">
        <v>1.461542E-4</v>
      </c>
      <c r="E7820">
        <v>5.7993710691823894E-2</v>
      </c>
      <c r="F7820">
        <v>5.3705975000000003E-2</v>
      </c>
      <c r="G7820">
        <v>4.3226415094339624E-2</v>
      </c>
    </row>
    <row r="7821" spans="1:7" x14ac:dyDescent="0.25">
      <c r="A7821">
        <v>7812</v>
      </c>
      <c r="B7821" s="21">
        <f t="shared" si="122"/>
        <v>7.0742138364779883E-2</v>
      </c>
      <c r="C7821">
        <v>1.5217949999999999E-4</v>
      </c>
      <c r="E7821">
        <v>7.0742138364779883E-2</v>
      </c>
      <c r="F7821">
        <v>6.3853774000000002E-2</v>
      </c>
      <c r="G7821">
        <v>5.4955974842767291E-2</v>
      </c>
    </row>
    <row r="7822" spans="1:7" x14ac:dyDescent="0.25">
      <c r="A7822">
        <v>7813</v>
      </c>
      <c r="B7822" s="21">
        <f t="shared" si="122"/>
        <v>7.6135220125786163E-2</v>
      </c>
      <c r="C7822">
        <v>1.5365770000000002E-4</v>
      </c>
      <c r="E7822">
        <v>7.6135220125786163E-2</v>
      </c>
      <c r="F7822">
        <v>6.6237421000000005E-2</v>
      </c>
      <c r="G7822">
        <v>6.1223270440251575E-2</v>
      </c>
    </row>
    <row r="7823" spans="1:7" x14ac:dyDescent="0.25">
      <c r="A7823">
        <v>7814</v>
      </c>
      <c r="B7823" s="21">
        <f t="shared" si="122"/>
        <v>3.8380503144654084E-2</v>
      </c>
      <c r="C7823">
        <v>1.5010200000000002E-4</v>
      </c>
      <c r="E7823">
        <v>3.8380503144654084E-2</v>
      </c>
      <c r="F7823">
        <v>3.5828616000000001E-2</v>
      </c>
      <c r="G7823">
        <v>2.5206603773584906E-2</v>
      </c>
    </row>
    <row r="7824" spans="1:7" x14ac:dyDescent="0.25">
      <c r="A7824">
        <v>7815</v>
      </c>
      <c r="B7824" s="21">
        <f t="shared" si="122"/>
        <v>8.5446540880503141E-3</v>
      </c>
      <c r="C7824">
        <v>1.432956E-4</v>
      </c>
      <c r="E7824">
        <v>8.5446540880503141E-3</v>
      </c>
      <c r="F7824">
        <v>8.832075E-3</v>
      </c>
      <c r="G7824">
        <v>0</v>
      </c>
    </row>
    <row r="7825" spans="1:7" x14ac:dyDescent="0.25">
      <c r="A7825">
        <v>7816</v>
      </c>
      <c r="B7825" s="21">
        <f t="shared" si="122"/>
        <v>0</v>
      </c>
      <c r="C7825">
        <v>1.4893230000000002E-4</v>
      </c>
      <c r="E7825">
        <v>0</v>
      </c>
      <c r="F7825">
        <v>0</v>
      </c>
      <c r="G7825">
        <v>0</v>
      </c>
    </row>
    <row r="7826" spans="1:7" x14ac:dyDescent="0.25">
      <c r="A7826">
        <v>7817</v>
      </c>
      <c r="B7826" s="21">
        <f t="shared" si="122"/>
        <v>0</v>
      </c>
      <c r="C7826">
        <v>1.6060609999999999E-4</v>
      </c>
      <c r="E7826">
        <v>0</v>
      </c>
      <c r="F7826">
        <v>0</v>
      </c>
      <c r="G7826">
        <v>0</v>
      </c>
    </row>
    <row r="7827" spans="1:7" x14ac:dyDescent="0.25">
      <c r="A7827">
        <v>7818</v>
      </c>
      <c r="B7827" s="21">
        <f t="shared" si="122"/>
        <v>0</v>
      </c>
      <c r="C7827">
        <v>1.69896E-4</v>
      </c>
      <c r="E7827">
        <v>0</v>
      </c>
      <c r="F7827">
        <v>0</v>
      </c>
      <c r="G7827">
        <v>0</v>
      </c>
    </row>
    <row r="7828" spans="1:7" x14ac:dyDescent="0.25">
      <c r="A7828">
        <v>7819</v>
      </c>
      <c r="B7828" s="21">
        <f t="shared" si="122"/>
        <v>0</v>
      </c>
      <c r="C7828">
        <v>1.7036889999999999E-4</v>
      </c>
      <c r="E7828">
        <v>0</v>
      </c>
      <c r="F7828">
        <v>0</v>
      </c>
      <c r="G7828">
        <v>0</v>
      </c>
    </row>
    <row r="7829" spans="1:7" x14ac:dyDescent="0.25">
      <c r="A7829">
        <v>7820</v>
      </c>
      <c r="B7829" s="21">
        <f t="shared" si="122"/>
        <v>0</v>
      </c>
      <c r="C7829">
        <v>1.717515E-4</v>
      </c>
      <c r="E7829">
        <v>0</v>
      </c>
      <c r="F7829">
        <v>0</v>
      </c>
      <c r="G7829">
        <v>0</v>
      </c>
    </row>
    <row r="7830" spans="1:7" x14ac:dyDescent="0.25">
      <c r="A7830">
        <v>7821</v>
      </c>
      <c r="B7830" s="21">
        <f t="shared" si="122"/>
        <v>0</v>
      </c>
      <c r="C7830">
        <v>1.6608519999999999E-4</v>
      </c>
      <c r="E7830">
        <v>0</v>
      </c>
      <c r="F7830">
        <v>0</v>
      </c>
      <c r="G7830">
        <v>0</v>
      </c>
    </row>
    <row r="7831" spans="1:7" x14ac:dyDescent="0.25">
      <c r="A7831">
        <v>7822</v>
      </c>
      <c r="B7831" s="21">
        <f t="shared" si="122"/>
        <v>0</v>
      </c>
      <c r="C7831">
        <v>1.470532E-4</v>
      </c>
      <c r="E7831">
        <v>0</v>
      </c>
      <c r="F7831">
        <v>0</v>
      </c>
      <c r="G7831">
        <v>0</v>
      </c>
    </row>
    <row r="7832" spans="1:7" x14ac:dyDescent="0.25">
      <c r="A7832">
        <v>7823</v>
      </c>
      <c r="B7832" s="21">
        <f t="shared" si="122"/>
        <v>0</v>
      </c>
      <c r="C7832">
        <v>1.1981699999999999E-4</v>
      </c>
      <c r="E7832">
        <v>0</v>
      </c>
      <c r="F7832">
        <v>0</v>
      </c>
      <c r="G7832">
        <v>0</v>
      </c>
    </row>
    <row r="7833" spans="1:7" x14ac:dyDescent="0.25">
      <c r="A7833">
        <v>7824</v>
      </c>
      <c r="B7833" s="21">
        <f t="shared" si="122"/>
        <v>0</v>
      </c>
      <c r="C7833">
        <v>9.5552999999999998E-5</v>
      </c>
      <c r="E7833">
        <v>0</v>
      </c>
      <c r="F7833">
        <v>0</v>
      </c>
      <c r="G7833">
        <v>0</v>
      </c>
    </row>
    <row r="7834" spans="1:7" x14ac:dyDescent="0.25">
      <c r="A7834">
        <v>7825</v>
      </c>
      <c r="B7834" s="21">
        <f t="shared" si="122"/>
        <v>0</v>
      </c>
      <c r="C7834">
        <v>7.578319999999999E-5</v>
      </c>
      <c r="E7834">
        <v>0</v>
      </c>
      <c r="F7834">
        <v>0</v>
      </c>
      <c r="G7834">
        <v>0</v>
      </c>
    </row>
    <row r="7835" spans="1:7" x14ac:dyDescent="0.25">
      <c r="A7835">
        <v>7826</v>
      </c>
      <c r="B7835" s="21">
        <f t="shared" si="122"/>
        <v>0</v>
      </c>
      <c r="C7835">
        <v>6.6371599999999993E-5</v>
      </c>
      <c r="E7835">
        <v>0</v>
      </c>
      <c r="F7835">
        <v>0</v>
      </c>
      <c r="G7835">
        <v>0</v>
      </c>
    </row>
    <row r="7836" spans="1:7" x14ac:dyDescent="0.25">
      <c r="A7836">
        <v>7827</v>
      </c>
      <c r="B7836" s="21">
        <f t="shared" si="122"/>
        <v>0</v>
      </c>
      <c r="C7836">
        <v>6.2863299999999992E-5</v>
      </c>
      <c r="E7836">
        <v>0</v>
      </c>
      <c r="F7836">
        <v>0</v>
      </c>
      <c r="G7836">
        <v>0</v>
      </c>
    </row>
    <row r="7837" spans="1:7" x14ac:dyDescent="0.25">
      <c r="A7837">
        <v>7828</v>
      </c>
      <c r="B7837" s="21">
        <f t="shared" si="122"/>
        <v>0</v>
      </c>
      <c r="C7837">
        <v>6.3350399999999996E-5</v>
      </c>
      <c r="E7837">
        <v>0</v>
      </c>
      <c r="F7837">
        <v>0</v>
      </c>
      <c r="G7837">
        <v>0</v>
      </c>
    </row>
    <row r="7838" spans="1:7" x14ac:dyDescent="0.25">
      <c r="A7838">
        <v>7829</v>
      </c>
      <c r="B7838" s="21">
        <f t="shared" si="122"/>
        <v>0</v>
      </c>
      <c r="C7838">
        <v>7.1067200000000003E-5</v>
      </c>
      <c r="E7838">
        <v>0</v>
      </c>
      <c r="F7838">
        <v>0</v>
      </c>
      <c r="G7838">
        <v>0</v>
      </c>
    </row>
    <row r="7839" spans="1:7" x14ac:dyDescent="0.25">
      <c r="A7839">
        <v>7830</v>
      </c>
      <c r="B7839" s="21">
        <f t="shared" si="122"/>
        <v>0</v>
      </c>
      <c r="C7839">
        <v>8.6606600000000005E-5</v>
      </c>
      <c r="E7839">
        <v>0</v>
      </c>
      <c r="F7839">
        <v>0</v>
      </c>
      <c r="G7839">
        <v>0</v>
      </c>
    </row>
    <row r="7840" spans="1:7" x14ac:dyDescent="0.25">
      <c r="A7840">
        <v>7831</v>
      </c>
      <c r="B7840" s="21">
        <f t="shared" si="122"/>
        <v>0</v>
      </c>
      <c r="C7840">
        <v>1.1601190000000001E-4</v>
      </c>
      <c r="E7840">
        <v>0</v>
      </c>
      <c r="F7840">
        <v>0</v>
      </c>
      <c r="G7840">
        <v>0</v>
      </c>
    </row>
    <row r="7841" spans="1:7" x14ac:dyDescent="0.25">
      <c r="A7841">
        <v>7832</v>
      </c>
      <c r="B7841" s="21">
        <f t="shared" si="122"/>
        <v>0</v>
      </c>
      <c r="C7841">
        <v>1.366013E-4</v>
      </c>
      <c r="E7841">
        <v>0</v>
      </c>
      <c r="F7841">
        <v>0</v>
      </c>
      <c r="G7841">
        <v>0</v>
      </c>
    </row>
    <row r="7842" spans="1:7" x14ac:dyDescent="0.25">
      <c r="A7842">
        <v>7833</v>
      </c>
      <c r="B7842" s="21">
        <f t="shared" si="122"/>
        <v>2.2901886792452832E-2</v>
      </c>
      <c r="C7842">
        <v>1.349213E-4</v>
      </c>
      <c r="E7842">
        <v>2.2901886792452832E-2</v>
      </c>
      <c r="F7842">
        <v>2.1150942999999998E-2</v>
      </c>
      <c r="G7842">
        <v>1.380377358490566E-2</v>
      </c>
    </row>
    <row r="7843" spans="1:7" x14ac:dyDescent="0.25">
      <c r="A7843">
        <v>7834</v>
      </c>
      <c r="B7843" s="21">
        <f t="shared" si="122"/>
        <v>9.1525157232704407E-2</v>
      </c>
      <c r="C7843">
        <v>1.372651E-4</v>
      </c>
      <c r="E7843">
        <v>9.1525157232704407E-2</v>
      </c>
      <c r="F7843">
        <v>7.1985849000000005E-2</v>
      </c>
      <c r="G7843">
        <v>8.4034591194968561E-2</v>
      </c>
    </row>
    <row r="7844" spans="1:7" x14ac:dyDescent="0.25">
      <c r="A7844">
        <v>7835</v>
      </c>
      <c r="B7844" s="21">
        <f t="shared" si="122"/>
        <v>7.9578616352201259E-2</v>
      </c>
      <c r="C7844">
        <v>1.2942140000000001E-4</v>
      </c>
      <c r="E7844">
        <v>7.9578616352201259E-2</v>
      </c>
      <c r="F7844">
        <v>6.9001571999999997E-2</v>
      </c>
      <c r="G7844">
        <v>6.4207547169811321E-2</v>
      </c>
    </row>
    <row r="7845" spans="1:7" x14ac:dyDescent="0.25">
      <c r="A7845">
        <v>7836</v>
      </c>
      <c r="B7845" s="21">
        <f t="shared" si="122"/>
        <v>5.74748427672956E-2</v>
      </c>
      <c r="C7845">
        <v>1.2720679999999999E-4</v>
      </c>
      <c r="E7845">
        <v>5.74748427672956E-2</v>
      </c>
      <c r="F7845">
        <v>5.3721697999999998E-2</v>
      </c>
      <c r="G7845">
        <v>4.2474842767295594E-2</v>
      </c>
    </row>
    <row r="7846" spans="1:7" x14ac:dyDescent="0.25">
      <c r="A7846">
        <v>7837</v>
      </c>
      <c r="B7846" s="21">
        <f t="shared" si="122"/>
        <v>7.0399371069182398E-2</v>
      </c>
      <c r="C7846">
        <v>1.275735E-4</v>
      </c>
      <c r="E7846">
        <v>7.0399371069182398E-2</v>
      </c>
      <c r="F7846">
        <v>6.2067610000000002E-2</v>
      </c>
      <c r="G7846">
        <v>5.5606918238993712E-2</v>
      </c>
    </row>
    <row r="7847" spans="1:7" x14ac:dyDescent="0.25">
      <c r="A7847">
        <v>7838</v>
      </c>
      <c r="B7847" s="21">
        <f t="shared" si="122"/>
        <v>5.1226415094339624E-2</v>
      </c>
      <c r="C7847">
        <v>1.2817190000000001E-4</v>
      </c>
      <c r="E7847">
        <v>5.1226415094339624E-2</v>
      </c>
      <c r="F7847">
        <v>4.5652515999999997E-2</v>
      </c>
      <c r="G7847">
        <v>3.9380503144654092E-2</v>
      </c>
    </row>
    <row r="7848" spans="1:7" x14ac:dyDescent="0.25">
      <c r="A7848">
        <v>7839</v>
      </c>
      <c r="B7848" s="21">
        <f t="shared" si="122"/>
        <v>1.1347484276729561E-2</v>
      </c>
      <c r="C7848">
        <v>1.3385489999999999E-4</v>
      </c>
      <c r="E7848">
        <v>1.1347484276729561E-2</v>
      </c>
      <c r="F7848">
        <v>1.1054088E-2</v>
      </c>
      <c r="G7848">
        <v>3.123301886792453E-3</v>
      </c>
    </row>
    <row r="7849" spans="1:7" x14ac:dyDescent="0.25">
      <c r="A7849">
        <v>7840</v>
      </c>
      <c r="B7849" s="21">
        <f t="shared" si="122"/>
        <v>0</v>
      </c>
      <c r="C7849">
        <v>1.5289660000000001E-4</v>
      </c>
      <c r="E7849">
        <v>0</v>
      </c>
      <c r="F7849">
        <v>0</v>
      </c>
      <c r="G7849">
        <v>0</v>
      </c>
    </row>
    <row r="7850" spans="1:7" x14ac:dyDescent="0.25">
      <c r="A7850">
        <v>7841</v>
      </c>
      <c r="B7850" s="21">
        <f t="shared" si="122"/>
        <v>0</v>
      </c>
      <c r="C7850">
        <v>1.7502029999999998E-4</v>
      </c>
      <c r="E7850">
        <v>0</v>
      </c>
      <c r="F7850">
        <v>0</v>
      </c>
      <c r="G7850">
        <v>0</v>
      </c>
    </row>
    <row r="7851" spans="1:7" x14ac:dyDescent="0.25">
      <c r="A7851">
        <v>7842</v>
      </c>
      <c r="B7851" s="21">
        <f t="shared" si="122"/>
        <v>0</v>
      </c>
      <c r="C7851">
        <v>1.8378050000000001E-4</v>
      </c>
      <c r="E7851">
        <v>0</v>
      </c>
      <c r="F7851">
        <v>0</v>
      </c>
      <c r="G7851">
        <v>0</v>
      </c>
    </row>
    <row r="7852" spans="1:7" x14ac:dyDescent="0.25">
      <c r="A7852">
        <v>7843</v>
      </c>
      <c r="B7852" s="21">
        <f t="shared" si="122"/>
        <v>0</v>
      </c>
      <c r="C7852">
        <v>1.86739E-4</v>
      </c>
      <c r="E7852">
        <v>0</v>
      </c>
      <c r="F7852">
        <v>0</v>
      </c>
      <c r="G7852">
        <v>0</v>
      </c>
    </row>
    <row r="7853" spans="1:7" x14ac:dyDescent="0.25">
      <c r="A7853">
        <v>7844</v>
      </c>
      <c r="B7853" s="21">
        <f t="shared" si="122"/>
        <v>0</v>
      </c>
      <c r="C7853">
        <v>1.8399099999999999E-4</v>
      </c>
      <c r="E7853">
        <v>0</v>
      </c>
      <c r="F7853">
        <v>0</v>
      </c>
      <c r="G7853">
        <v>0</v>
      </c>
    </row>
    <row r="7854" spans="1:7" x14ac:dyDescent="0.25">
      <c r="A7854">
        <v>7845</v>
      </c>
      <c r="B7854" s="21">
        <f t="shared" si="122"/>
        <v>0</v>
      </c>
      <c r="C7854">
        <v>1.7211950000000002E-4</v>
      </c>
      <c r="E7854">
        <v>0</v>
      </c>
      <c r="F7854">
        <v>0</v>
      </c>
      <c r="G7854">
        <v>0</v>
      </c>
    </row>
    <row r="7855" spans="1:7" x14ac:dyDescent="0.25">
      <c r="A7855">
        <v>7846</v>
      </c>
      <c r="B7855" s="21">
        <f t="shared" si="122"/>
        <v>0</v>
      </c>
      <c r="C7855">
        <v>1.527822E-4</v>
      </c>
      <c r="E7855">
        <v>0</v>
      </c>
      <c r="F7855">
        <v>0</v>
      </c>
      <c r="G7855">
        <v>0</v>
      </c>
    </row>
    <row r="7856" spans="1:7" x14ac:dyDescent="0.25">
      <c r="A7856">
        <v>7847</v>
      </c>
      <c r="B7856" s="21">
        <f t="shared" si="122"/>
        <v>0</v>
      </c>
      <c r="C7856">
        <v>1.2460140000000001E-4</v>
      </c>
      <c r="E7856">
        <v>0</v>
      </c>
      <c r="F7856">
        <v>0</v>
      </c>
      <c r="G7856">
        <v>0</v>
      </c>
    </row>
    <row r="7857" spans="1:7" x14ac:dyDescent="0.25">
      <c r="A7857">
        <v>7848</v>
      </c>
      <c r="B7857" s="21">
        <f t="shared" si="122"/>
        <v>0</v>
      </c>
      <c r="C7857">
        <v>9.8315199999999997E-5</v>
      </c>
      <c r="E7857">
        <v>0</v>
      </c>
      <c r="F7857">
        <v>0</v>
      </c>
      <c r="G7857">
        <v>0</v>
      </c>
    </row>
    <row r="7858" spans="1:7" x14ac:dyDescent="0.25">
      <c r="A7858">
        <v>7849</v>
      </c>
      <c r="B7858" s="21">
        <f t="shared" si="122"/>
        <v>0</v>
      </c>
      <c r="C7858">
        <v>7.6743700000000002E-5</v>
      </c>
      <c r="E7858">
        <v>0</v>
      </c>
      <c r="F7858">
        <v>0</v>
      </c>
      <c r="G7858">
        <v>0</v>
      </c>
    </row>
    <row r="7859" spans="1:7" x14ac:dyDescent="0.25">
      <c r="A7859">
        <v>7850</v>
      </c>
      <c r="B7859" s="21">
        <f t="shared" si="122"/>
        <v>0</v>
      </c>
      <c r="C7859">
        <v>6.7677199999999996E-5</v>
      </c>
      <c r="E7859">
        <v>0</v>
      </c>
      <c r="F7859">
        <v>0</v>
      </c>
      <c r="G7859">
        <v>0</v>
      </c>
    </row>
    <row r="7860" spans="1:7" x14ac:dyDescent="0.25">
      <c r="A7860">
        <v>7851</v>
      </c>
      <c r="B7860" s="21">
        <f t="shared" si="122"/>
        <v>0</v>
      </c>
      <c r="C7860">
        <v>6.3207700000000001E-5</v>
      </c>
      <c r="E7860">
        <v>0</v>
      </c>
      <c r="F7860">
        <v>0</v>
      </c>
      <c r="G7860">
        <v>0</v>
      </c>
    </row>
    <row r="7861" spans="1:7" x14ac:dyDescent="0.25">
      <c r="A7861">
        <v>7852</v>
      </c>
      <c r="B7861" s="21">
        <f t="shared" si="122"/>
        <v>0</v>
      </c>
      <c r="C7861">
        <v>6.3644600000000004E-5</v>
      </c>
      <c r="E7861">
        <v>0</v>
      </c>
      <c r="F7861">
        <v>0</v>
      </c>
      <c r="G7861">
        <v>0</v>
      </c>
    </row>
    <row r="7862" spans="1:7" x14ac:dyDescent="0.25">
      <c r="A7862">
        <v>7853</v>
      </c>
      <c r="B7862" s="21">
        <f t="shared" si="122"/>
        <v>0</v>
      </c>
      <c r="C7862">
        <v>7.3107000000000003E-5</v>
      </c>
      <c r="E7862">
        <v>0</v>
      </c>
      <c r="F7862">
        <v>0</v>
      </c>
      <c r="G7862">
        <v>0</v>
      </c>
    </row>
    <row r="7863" spans="1:7" x14ac:dyDescent="0.25">
      <c r="A7863">
        <v>7854</v>
      </c>
      <c r="B7863" s="21">
        <f t="shared" si="122"/>
        <v>0</v>
      </c>
      <c r="C7863">
        <v>8.9108600000000003E-5</v>
      </c>
      <c r="E7863">
        <v>0</v>
      </c>
      <c r="F7863">
        <v>0</v>
      </c>
      <c r="G7863">
        <v>0</v>
      </c>
    </row>
    <row r="7864" spans="1:7" x14ac:dyDescent="0.25">
      <c r="A7864">
        <v>7855</v>
      </c>
      <c r="B7864" s="21">
        <f t="shared" si="122"/>
        <v>0</v>
      </c>
      <c r="C7864">
        <v>1.1654329999999999E-4</v>
      </c>
      <c r="E7864">
        <v>0</v>
      </c>
      <c r="F7864">
        <v>0</v>
      </c>
      <c r="G7864">
        <v>0</v>
      </c>
    </row>
    <row r="7865" spans="1:7" x14ac:dyDescent="0.25">
      <c r="A7865">
        <v>7856</v>
      </c>
      <c r="B7865" s="21">
        <f t="shared" si="122"/>
        <v>0</v>
      </c>
      <c r="C7865">
        <v>1.3754579999999999E-4</v>
      </c>
      <c r="E7865">
        <v>0</v>
      </c>
      <c r="F7865">
        <v>0</v>
      </c>
      <c r="G7865">
        <v>0</v>
      </c>
    </row>
    <row r="7866" spans="1:7" x14ac:dyDescent="0.25">
      <c r="A7866">
        <v>7857</v>
      </c>
      <c r="B7866" s="21">
        <f t="shared" si="122"/>
        <v>2.5095597484276731E-2</v>
      </c>
      <c r="C7866">
        <v>1.3978250000000001E-4</v>
      </c>
      <c r="E7866">
        <v>2.5095597484276731E-2</v>
      </c>
      <c r="F7866">
        <v>2.2735848999999999E-2</v>
      </c>
      <c r="G7866">
        <v>1.6482704402515723E-2</v>
      </c>
    </row>
    <row r="7867" spans="1:7" x14ac:dyDescent="0.25">
      <c r="A7867">
        <v>7858</v>
      </c>
      <c r="B7867" s="21">
        <f t="shared" si="122"/>
        <v>6.3455974842767299E-2</v>
      </c>
      <c r="C7867">
        <v>1.3470299999999999E-4</v>
      </c>
      <c r="E7867">
        <v>6.3455974842767299E-2</v>
      </c>
      <c r="F7867">
        <v>5.5014150999999997E-2</v>
      </c>
      <c r="G7867">
        <v>5.1474842767295595E-2</v>
      </c>
    </row>
    <row r="7868" spans="1:7" x14ac:dyDescent="0.25">
      <c r="A7868">
        <v>7859</v>
      </c>
      <c r="B7868" s="21">
        <f t="shared" si="122"/>
        <v>0.12423899371069182</v>
      </c>
      <c r="C7868">
        <v>1.336907E-4</v>
      </c>
      <c r="E7868">
        <v>0.12423899371069182</v>
      </c>
      <c r="F7868">
        <v>9.4050313999999996E-2</v>
      </c>
      <c r="G7868">
        <v>0.11292138364779873</v>
      </c>
    </row>
    <row r="7869" spans="1:7" x14ac:dyDescent="0.25">
      <c r="A7869">
        <v>7860</v>
      </c>
      <c r="B7869" s="21">
        <f t="shared" si="122"/>
        <v>7.3339622641509436E-2</v>
      </c>
      <c r="C7869">
        <v>1.348497E-4</v>
      </c>
      <c r="E7869">
        <v>7.3339622641509436E-2</v>
      </c>
      <c r="F7869">
        <v>6.5500000000000003E-2</v>
      </c>
      <c r="G7869">
        <v>5.7386792452830189E-2</v>
      </c>
    </row>
    <row r="7870" spans="1:7" x14ac:dyDescent="0.25">
      <c r="A7870">
        <v>7861</v>
      </c>
      <c r="B7870" s="21">
        <f t="shared" si="122"/>
        <v>6.6635220125786168E-2</v>
      </c>
      <c r="C7870">
        <v>1.313361E-4</v>
      </c>
      <c r="E7870">
        <v>6.6635220125786168E-2</v>
      </c>
      <c r="F7870">
        <v>5.9331760999999997E-2</v>
      </c>
      <c r="G7870">
        <v>5.188364779874214E-2</v>
      </c>
    </row>
    <row r="7871" spans="1:7" x14ac:dyDescent="0.25">
      <c r="A7871">
        <v>7862</v>
      </c>
      <c r="B7871" s="21">
        <f t="shared" si="122"/>
        <v>3.1757861635220125E-2</v>
      </c>
      <c r="C7871">
        <v>1.3304239999999999E-4</v>
      </c>
      <c r="E7871">
        <v>3.1757861635220125E-2</v>
      </c>
      <c r="F7871">
        <v>3.0514151E-2</v>
      </c>
      <c r="G7871">
        <v>1.8831761006289308E-2</v>
      </c>
    </row>
    <row r="7872" spans="1:7" x14ac:dyDescent="0.25">
      <c r="A7872">
        <v>7863</v>
      </c>
      <c r="B7872" s="21">
        <f t="shared" si="122"/>
        <v>4.1553459119496854E-3</v>
      </c>
      <c r="C7872">
        <v>1.3872790000000001E-4</v>
      </c>
      <c r="E7872">
        <v>4.1553459119496854E-3</v>
      </c>
      <c r="F7872">
        <v>5.0124210000000004E-3</v>
      </c>
      <c r="G7872">
        <v>0</v>
      </c>
    </row>
    <row r="7873" spans="1:7" x14ac:dyDescent="0.25">
      <c r="A7873">
        <v>7864</v>
      </c>
      <c r="B7873" s="21">
        <f t="shared" si="122"/>
        <v>0</v>
      </c>
      <c r="C7873">
        <v>1.5886090000000002E-4</v>
      </c>
      <c r="E7873">
        <v>0</v>
      </c>
      <c r="F7873">
        <v>0</v>
      </c>
      <c r="G7873">
        <v>0</v>
      </c>
    </row>
    <row r="7874" spans="1:7" x14ac:dyDescent="0.25">
      <c r="A7874">
        <v>7865</v>
      </c>
      <c r="B7874" s="21">
        <f t="shared" si="122"/>
        <v>0</v>
      </c>
      <c r="C7874">
        <v>1.775759E-4</v>
      </c>
      <c r="E7874">
        <v>0</v>
      </c>
      <c r="F7874">
        <v>0</v>
      </c>
      <c r="G7874">
        <v>0</v>
      </c>
    </row>
    <row r="7875" spans="1:7" x14ac:dyDescent="0.25">
      <c r="A7875">
        <v>7866</v>
      </c>
      <c r="B7875" s="21">
        <f t="shared" si="122"/>
        <v>0</v>
      </c>
      <c r="C7875">
        <v>1.8385949999999998E-4</v>
      </c>
      <c r="E7875">
        <v>0</v>
      </c>
      <c r="F7875">
        <v>0</v>
      </c>
      <c r="G7875">
        <v>0</v>
      </c>
    </row>
    <row r="7876" spans="1:7" x14ac:dyDescent="0.25">
      <c r="A7876">
        <v>7867</v>
      </c>
      <c r="B7876" s="21">
        <f t="shared" si="122"/>
        <v>0</v>
      </c>
      <c r="C7876">
        <v>1.87961E-4</v>
      </c>
      <c r="E7876">
        <v>0</v>
      </c>
      <c r="F7876">
        <v>0</v>
      </c>
      <c r="G7876">
        <v>0</v>
      </c>
    </row>
    <row r="7877" spans="1:7" x14ac:dyDescent="0.25">
      <c r="A7877">
        <v>7868</v>
      </c>
      <c r="B7877" s="21">
        <f t="shared" si="122"/>
        <v>0</v>
      </c>
      <c r="C7877">
        <v>1.856727E-4</v>
      </c>
      <c r="E7877">
        <v>0</v>
      </c>
      <c r="F7877">
        <v>0</v>
      </c>
      <c r="G7877">
        <v>0</v>
      </c>
    </row>
    <row r="7878" spans="1:7" x14ac:dyDescent="0.25">
      <c r="A7878">
        <v>7869</v>
      </c>
      <c r="B7878" s="21">
        <f t="shared" ref="B7878:B7941" si="123">IF(rodzaj=$E$6,E7878,IF(rodzaj=$F$6,F7878,G7878))</f>
        <v>0</v>
      </c>
      <c r="C7878">
        <v>1.7344560000000001E-4</v>
      </c>
      <c r="E7878">
        <v>0</v>
      </c>
      <c r="F7878">
        <v>0</v>
      </c>
      <c r="G7878">
        <v>0</v>
      </c>
    </row>
    <row r="7879" spans="1:7" x14ac:dyDescent="0.25">
      <c r="A7879">
        <v>7870</v>
      </c>
      <c r="B7879" s="21">
        <f t="shared" si="123"/>
        <v>0</v>
      </c>
      <c r="C7879">
        <v>1.5598119999999998E-4</v>
      </c>
      <c r="E7879">
        <v>0</v>
      </c>
      <c r="F7879">
        <v>0</v>
      </c>
      <c r="G7879">
        <v>0</v>
      </c>
    </row>
    <row r="7880" spans="1:7" x14ac:dyDescent="0.25">
      <c r="A7880">
        <v>7871</v>
      </c>
      <c r="B7880" s="21">
        <f t="shared" si="123"/>
        <v>0</v>
      </c>
      <c r="C7880">
        <v>1.260713E-4</v>
      </c>
      <c r="E7880">
        <v>0</v>
      </c>
      <c r="F7880">
        <v>0</v>
      </c>
      <c r="G7880">
        <v>0</v>
      </c>
    </row>
    <row r="7881" spans="1:7" x14ac:dyDescent="0.25">
      <c r="A7881">
        <v>7872</v>
      </c>
      <c r="B7881" s="21">
        <f t="shared" si="123"/>
        <v>0</v>
      </c>
      <c r="C7881">
        <v>1.0180869999999999E-4</v>
      </c>
      <c r="E7881">
        <v>0</v>
      </c>
      <c r="F7881">
        <v>0</v>
      </c>
      <c r="G7881">
        <v>0</v>
      </c>
    </row>
    <row r="7882" spans="1:7" x14ac:dyDescent="0.25">
      <c r="A7882">
        <v>7873</v>
      </c>
      <c r="B7882" s="21">
        <f t="shared" si="123"/>
        <v>0</v>
      </c>
      <c r="C7882">
        <v>7.7200200000000007E-5</v>
      </c>
      <c r="E7882">
        <v>0</v>
      </c>
      <c r="F7882">
        <v>0</v>
      </c>
      <c r="G7882">
        <v>0</v>
      </c>
    </row>
    <row r="7883" spans="1:7" x14ac:dyDescent="0.25">
      <c r="A7883">
        <v>7874</v>
      </c>
      <c r="B7883" s="21">
        <f t="shared" si="123"/>
        <v>0</v>
      </c>
      <c r="C7883">
        <v>6.7525099999999995E-5</v>
      </c>
      <c r="E7883">
        <v>0</v>
      </c>
      <c r="F7883">
        <v>0</v>
      </c>
      <c r="G7883">
        <v>0</v>
      </c>
    </row>
    <row r="7884" spans="1:7" x14ac:dyDescent="0.25">
      <c r="A7884">
        <v>7875</v>
      </c>
      <c r="B7884" s="21">
        <f t="shared" si="123"/>
        <v>0</v>
      </c>
      <c r="C7884">
        <v>6.4023900000000002E-5</v>
      </c>
      <c r="E7884">
        <v>0</v>
      </c>
      <c r="F7884">
        <v>0</v>
      </c>
      <c r="G7884">
        <v>0</v>
      </c>
    </row>
    <row r="7885" spans="1:7" x14ac:dyDescent="0.25">
      <c r="A7885">
        <v>7876</v>
      </c>
      <c r="B7885" s="21">
        <f t="shared" si="123"/>
        <v>0</v>
      </c>
      <c r="C7885">
        <v>6.4051100000000008E-5</v>
      </c>
      <c r="E7885">
        <v>0</v>
      </c>
      <c r="F7885">
        <v>0</v>
      </c>
      <c r="G7885">
        <v>0</v>
      </c>
    </row>
    <row r="7886" spans="1:7" x14ac:dyDescent="0.25">
      <c r="A7886">
        <v>7877</v>
      </c>
      <c r="B7886" s="21">
        <f t="shared" si="123"/>
        <v>0</v>
      </c>
      <c r="C7886">
        <v>7.3470900000000008E-5</v>
      </c>
      <c r="E7886">
        <v>0</v>
      </c>
      <c r="F7886">
        <v>0</v>
      </c>
      <c r="G7886">
        <v>0</v>
      </c>
    </row>
    <row r="7887" spans="1:7" x14ac:dyDescent="0.25">
      <c r="A7887">
        <v>7878</v>
      </c>
      <c r="B7887" s="21">
        <f t="shared" si="123"/>
        <v>0</v>
      </c>
      <c r="C7887">
        <v>9.0126200000000011E-5</v>
      </c>
      <c r="E7887">
        <v>0</v>
      </c>
      <c r="F7887">
        <v>0</v>
      </c>
      <c r="G7887">
        <v>0</v>
      </c>
    </row>
    <row r="7888" spans="1:7" x14ac:dyDescent="0.25">
      <c r="A7888">
        <v>7879</v>
      </c>
      <c r="B7888" s="21">
        <f t="shared" si="123"/>
        <v>0</v>
      </c>
      <c r="C7888">
        <v>1.178734E-4</v>
      </c>
      <c r="E7888">
        <v>0</v>
      </c>
      <c r="F7888">
        <v>0</v>
      </c>
      <c r="G7888">
        <v>0</v>
      </c>
    </row>
    <row r="7889" spans="1:7" x14ac:dyDescent="0.25">
      <c r="A7889">
        <v>7880</v>
      </c>
      <c r="B7889" s="21">
        <f t="shared" si="123"/>
        <v>0</v>
      </c>
      <c r="C7889">
        <v>1.3753349999999999E-4</v>
      </c>
      <c r="E7889">
        <v>0</v>
      </c>
      <c r="F7889">
        <v>0</v>
      </c>
      <c r="G7889">
        <v>0</v>
      </c>
    </row>
    <row r="7890" spans="1:7" x14ac:dyDescent="0.25">
      <c r="A7890">
        <v>7881</v>
      </c>
      <c r="B7890" s="21">
        <f t="shared" si="123"/>
        <v>1.1876415094339624E-2</v>
      </c>
      <c r="C7890">
        <v>1.38985E-4</v>
      </c>
      <c r="E7890">
        <v>1.1876415094339624E-2</v>
      </c>
      <c r="F7890">
        <v>1.2125786E-2</v>
      </c>
      <c r="G7890">
        <v>2.3320125786163524E-3</v>
      </c>
    </row>
    <row r="7891" spans="1:7" x14ac:dyDescent="0.25">
      <c r="A7891">
        <v>7882</v>
      </c>
      <c r="B7891" s="21">
        <f t="shared" si="123"/>
        <v>4.4059748427672962E-2</v>
      </c>
      <c r="C7891">
        <v>1.358799E-4</v>
      </c>
      <c r="E7891">
        <v>4.4059748427672962E-2</v>
      </c>
      <c r="F7891">
        <v>4.0551887000000002E-2</v>
      </c>
      <c r="G7891">
        <v>3.0084591194968553E-2</v>
      </c>
    </row>
    <row r="7892" spans="1:7" x14ac:dyDescent="0.25">
      <c r="A7892">
        <v>7883</v>
      </c>
      <c r="B7892" s="21">
        <f t="shared" si="123"/>
        <v>4.9311320754716982E-2</v>
      </c>
      <c r="C7892">
        <v>1.3258860000000001E-4</v>
      </c>
      <c r="E7892">
        <v>4.9311320754716982E-2</v>
      </c>
      <c r="F7892">
        <v>4.6742138000000003E-2</v>
      </c>
      <c r="G7892">
        <v>3.4163522012578613E-2</v>
      </c>
    </row>
    <row r="7893" spans="1:7" x14ac:dyDescent="0.25">
      <c r="A7893">
        <v>7884</v>
      </c>
      <c r="B7893" s="21">
        <f t="shared" si="123"/>
        <v>5.4169811320754713E-2</v>
      </c>
      <c r="C7893">
        <v>1.2800959999999999E-4</v>
      </c>
      <c r="E7893">
        <v>5.4169811320754713E-2</v>
      </c>
      <c r="F7893">
        <v>5.1033018999999999E-2</v>
      </c>
      <c r="G7893">
        <v>3.8981132075471693E-2</v>
      </c>
    </row>
    <row r="7894" spans="1:7" x14ac:dyDescent="0.25">
      <c r="A7894">
        <v>7885</v>
      </c>
      <c r="B7894" s="21">
        <f t="shared" si="123"/>
        <v>5.6522012578616353E-2</v>
      </c>
      <c r="C7894">
        <v>1.2955080000000001E-4</v>
      </c>
      <c r="E7894">
        <v>5.6522012578616353E-2</v>
      </c>
      <c r="F7894">
        <v>5.1869497000000001E-2</v>
      </c>
      <c r="G7894">
        <v>4.1921383647798745E-2</v>
      </c>
    </row>
    <row r="7895" spans="1:7" x14ac:dyDescent="0.25">
      <c r="A7895">
        <v>7886</v>
      </c>
      <c r="B7895" s="21">
        <f t="shared" si="123"/>
        <v>3.4691823899371067E-2</v>
      </c>
      <c r="C7895">
        <v>1.3338370000000002E-4</v>
      </c>
      <c r="E7895">
        <v>3.4691823899371067E-2</v>
      </c>
      <c r="F7895">
        <v>3.2726415000000002E-2</v>
      </c>
      <c r="G7895">
        <v>2.1713522012578618E-2</v>
      </c>
    </row>
    <row r="7896" spans="1:7" x14ac:dyDescent="0.25">
      <c r="A7896">
        <v>7887</v>
      </c>
      <c r="B7896" s="21">
        <f t="shared" si="123"/>
        <v>6.7672955974842769E-3</v>
      </c>
      <c r="C7896">
        <v>1.3789179999999999E-4</v>
      </c>
      <c r="E7896">
        <v>6.7672955974842769E-3</v>
      </c>
      <c r="F7896">
        <v>7.2072330000000004E-3</v>
      </c>
      <c r="G7896">
        <v>0</v>
      </c>
    </row>
    <row r="7897" spans="1:7" x14ac:dyDescent="0.25">
      <c r="A7897">
        <v>7888</v>
      </c>
      <c r="B7897" s="21">
        <f t="shared" si="123"/>
        <v>0</v>
      </c>
      <c r="C7897">
        <v>1.541178E-4</v>
      </c>
      <c r="E7897">
        <v>0</v>
      </c>
      <c r="F7897">
        <v>0</v>
      </c>
      <c r="G7897">
        <v>0</v>
      </c>
    </row>
    <row r="7898" spans="1:7" x14ac:dyDescent="0.25">
      <c r="A7898">
        <v>7889</v>
      </c>
      <c r="B7898" s="21">
        <f t="shared" si="123"/>
        <v>0</v>
      </c>
      <c r="C7898">
        <v>1.7494529999999999E-4</v>
      </c>
      <c r="E7898">
        <v>0</v>
      </c>
      <c r="F7898">
        <v>0</v>
      </c>
      <c r="G7898">
        <v>0</v>
      </c>
    </row>
    <row r="7899" spans="1:7" x14ac:dyDescent="0.25">
      <c r="A7899">
        <v>7890</v>
      </c>
      <c r="B7899" s="21">
        <f t="shared" si="123"/>
        <v>0</v>
      </c>
      <c r="C7899">
        <v>1.8330969999999998E-4</v>
      </c>
      <c r="E7899">
        <v>0</v>
      </c>
      <c r="F7899">
        <v>0</v>
      </c>
      <c r="G7899">
        <v>0</v>
      </c>
    </row>
    <row r="7900" spans="1:7" x14ac:dyDescent="0.25">
      <c r="A7900">
        <v>7891</v>
      </c>
      <c r="B7900" s="21">
        <f t="shared" si="123"/>
        <v>0</v>
      </c>
      <c r="C7900">
        <v>1.8576789999999999E-4</v>
      </c>
      <c r="E7900">
        <v>0</v>
      </c>
      <c r="F7900">
        <v>0</v>
      </c>
      <c r="G7900">
        <v>0</v>
      </c>
    </row>
    <row r="7901" spans="1:7" x14ac:dyDescent="0.25">
      <c r="A7901">
        <v>7892</v>
      </c>
      <c r="B7901" s="21">
        <f t="shared" si="123"/>
        <v>0</v>
      </c>
      <c r="C7901">
        <v>1.8545530000000003E-4</v>
      </c>
      <c r="E7901">
        <v>0</v>
      </c>
      <c r="F7901">
        <v>0</v>
      </c>
      <c r="G7901">
        <v>0</v>
      </c>
    </row>
    <row r="7902" spans="1:7" x14ac:dyDescent="0.25">
      <c r="A7902">
        <v>7893</v>
      </c>
      <c r="B7902" s="21">
        <f t="shared" si="123"/>
        <v>0</v>
      </c>
      <c r="C7902">
        <v>1.749419E-4</v>
      </c>
      <c r="E7902">
        <v>0</v>
      </c>
      <c r="F7902">
        <v>0</v>
      </c>
      <c r="G7902">
        <v>0</v>
      </c>
    </row>
    <row r="7903" spans="1:7" x14ac:dyDescent="0.25">
      <c r="A7903">
        <v>7894</v>
      </c>
      <c r="B7903" s="21">
        <f t="shared" si="123"/>
        <v>0</v>
      </c>
      <c r="C7903">
        <v>1.5543240000000003E-4</v>
      </c>
      <c r="E7903">
        <v>0</v>
      </c>
      <c r="F7903">
        <v>0</v>
      </c>
      <c r="G7903">
        <v>0</v>
      </c>
    </row>
    <row r="7904" spans="1:7" x14ac:dyDescent="0.25">
      <c r="A7904">
        <v>7895</v>
      </c>
      <c r="B7904" s="21">
        <f t="shared" si="123"/>
        <v>0</v>
      </c>
      <c r="C7904">
        <v>1.2921060000000001E-4</v>
      </c>
      <c r="E7904">
        <v>0</v>
      </c>
      <c r="F7904">
        <v>0</v>
      </c>
      <c r="G7904">
        <v>0</v>
      </c>
    </row>
    <row r="7905" spans="1:7" x14ac:dyDescent="0.25">
      <c r="A7905">
        <v>7896</v>
      </c>
      <c r="B7905" s="21">
        <f t="shared" si="123"/>
        <v>0</v>
      </c>
      <c r="C7905">
        <v>1.027288E-4</v>
      </c>
      <c r="E7905">
        <v>0</v>
      </c>
      <c r="F7905">
        <v>0</v>
      </c>
      <c r="G7905">
        <v>0</v>
      </c>
    </row>
    <row r="7906" spans="1:7" x14ac:dyDescent="0.25">
      <c r="A7906">
        <v>7897</v>
      </c>
      <c r="B7906" s="21">
        <f t="shared" si="123"/>
        <v>0</v>
      </c>
      <c r="C7906">
        <v>7.8524599999999997E-5</v>
      </c>
      <c r="E7906">
        <v>0</v>
      </c>
      <c r="F7906">
        <v>0</v>
      </c>
      <c r="G7906">
        <v>0</v>
      </c>
    </row>
    <row r="7907" spans="1:7" x14ac:dyDescent="0.25">
      <c r="A7907">
        <v>7898</v>
      </c>
      <c r="B7907" s="21">
        <f t="shared" si="123"/>
        <v>0</v>
      </c>
      <c r="C7907">
        <v>6.8242600000000003E-5</v>
      </c>
      <c r="E7907">
        <v>0</v>
      </c>
      <c r="F7907">
        <v>0</v>
      </c>
      <c r="G7907">
        <v>0</v>
      </c>
    </row>
    <row r="7908" spans="1:7" x14ac:dyDescent="0.25">
      <c r="A7908">
        <v>7899</v>
      </c>
      <c r="B7908" s="21">
        <f t="shared" si="123"/>
        <v>0</v>
      </c>
      <c r="C7908">
        <v>6.41343E-5</v>
      </c>
      <c r="E7908">
        <v>0</v>
      </c>
      <c r="F7908">
        <v>0</v>
      </c>
      <c r="G7908">
        <v>0</v>
      </c>
    </row>
    <row r="7909" spans="1:7" x14ac:dyDescent="0.25">
      <c r="A7909">
        <v>7900</v>
      </c>
      <c r="B7909" s="21">
        <f t="shared" si="123"/>
        <v>0</v>
      </c>
      <c r="C7909">
        <v>6.5011200000000005E-5</v>
      </c>
      <c r="E7909">
        <v>0</v>
      </c>
      <c r="F7909">
        <v>0</v>
      </c>
      <c r="G7909">
        <v>0</v>
      </c>
    </row>
    <row r="7910" spans="1:7" x14ac:dyDescent="0.25">
      <c r="A7910">
        <v>7901</v>
      </c>
      <c r="B7910" s="21">
        <f t="shared" si="123"/>
        <v>0</v>
      </c>
      <c r="C7910">
        <v>7.3101699999999998E-5</v>
      </c>
      <c r="E7910">
        <v>0</v>
      </c>
      <c r="F7910">
        <v>0</v>
      </c>
      <c r="G7910">
        <v>0</v>
      </c>
    </row>
    <row r="7911" spans="1:7" x14ac:dyDescent="0.25">
      <c r="A7911">
        <v>7902</v>
      </c>
      <c r="B7911" s="21">
        <f t="shared" si="123"/>
        <v>0</v>
      </c>
      <c r="C7911">
        <v>9.1685500000000008E-5</v>
      </c>
      <c r="E7911">
        <v>0</v>
      </c>
      <c r="F7911">
        <v>0</v>
      </c>
      <c r="G7911">
        <v>0</v>
      </c>
    </row>
    <row r="7912" spans="1:7" x14ac:dyDescent="0.25">
      <c r="A7912">
        <v>7903</v>
      </c>
      <c r="B7912" s="21">
        <f t="shared" si="123"/>
        <v>0</v>
      </c>
      <c r="C7912">
        <v>1.1848159999999999E-4</v>
      </c>
      <c r="E7912">
        <v>0</v>
      </c>
      <c r="F7912">
        <v>0</v>
      </c>
      <c r="G7912">
        <v>0</v>
      </c>
    </row>
    <row r="7913" spans="1:7" x14ac:dyDescent="0.25">
      <c r="A7913">
        <v>7904</v>
      </c>
      <c r="B7913" s="21">
        <f t="shared" si="123"/>
        <v>0</v>
      </c>
      <c r="C7913">
        <v>1.3920629999999998E-4</v>
      </c>
      <c r="E7913">
        <v>0</v>
      </c>
      <c r="F7913">
        <v>0</v>
      </c>
      <c r="G7913">
        <v>0</v>
      </c>
    </row>
    <row r="7914" spans="1:7" x14ac:dyDescent="0.25">
      <c r="A7914">
        <v>7905</v>
      </c>
      <c r="B7914" s="21">
        <f t="shared" si="123"/>
        <v>0</v>
      </c>
      <c r="C7914">
        <v>1.394175E-4</v>
      </c>
      <c r="E7914">
        <v>0</v>
      </c>
      <c r="F7914">
        <v>0</v>
      </c>
      <c r="G7914">
        <v>0</v>
      </c>
    </row>
    <row r="7915" spans="1:7" x14ac:dyDescent="0.25">
      <c r="A7915">
        <v>7906</v>
      </c>
      <c r="B7915" s="21">
        <f t="shared" si="123"/>
        <v>0</v>
      </c>
      <c r="C7915">
        <v>1.383558E-4</v>
      </c>
      <c r="E7915">
        <v>0</v>
      </c>
      <c r="F7915">
        <v>0</v>
      </c>
      <c r="G7915">
        <v>0</v>
      </c>
    </row>
    <row r="7916" spans="1:7" x14ac:dyDescent="0.25">
      <c r="A7916">
        <v>7907</v>
      </c>
      <c r="B7916" s="21">
        <f t="shared" si="123"/>
        <v>0</v>
      </c>
      <c r="C7916">
        <v>1.365692E-4</v>
      </c>
      <c r="E7916">
        <v>0</v>
      </c>
      <c r="F7916">
        <v>0</v>
      </c>
      <c r="G7916">
        <v>0</v>
      </c>
    </row>
    <row r="7917" spans="1:7" x14ac:dyDescent="0.25">
      <c r="A7917">
        <v>7908</v>
      </c>
      <c r="B7917" s="21">
        <f t="shared" si="123"/>
        <v>0</v>
      </c>
      <c r="C7917">
        <v>1.383434E-4</v>
      </c>
      <c r="E7917">
        <v>0</v>
      </c>
      <c r="F7917">
        <v>0</v>
      </c>
      <c r="G7917">
        <v>0</v>
      </c>
    </row>
    <row r="7918" spans="1:7" x14ac:dyDescent="0.25">
      <c r="A7918">
        <v>7909</v>
      </c>
      <c r="B7918" s="21">
        <f t="shared" si="123"/>
        <v>0</v>
      </c>
      <c r="C7918">
        <v>1.345489E-4</v>
      </c>
      <c r="E7918">
        <v>0</v>
      </c>
      <c r="F7918">
        <v>0</v>
      </c>
      <c r="G7918">
        <v>0</v>
      </c>
    </row>
    <row r="7919" spans="1:7" x14ac:dyDescent="0.25">
      <c r="A7919">
        <v>7910</v>
      </c>
      <c r="B7919" s="21">
        <f t="shared" si="123"/>
        <v>0</v>
      </c>
      <c r="C7919">
        <v>1.3823979999999999E-4</v>
      </c>
      <c r="E7919">
        <v>0</v>
      </c>
      <c r="F7919">
        <v>0</v>
      </c>
      <c r="G7919">
        <v>0</v>
      </c>
    </row>
    <row r="7920" spans="1:7" x14ac:dyDescent="0.25">
      <c r="A7920">
        <v>7911</v>
      </c>
      <c r="B7920" s="21">
        <f t="shared" si="123"/>
        <v>0</v>
      </c>
      <c r="C7920">
        <v>1.4430349999999998E-4</v>
      </c>
      <c r="E7920">
        <v>0</v>
      </c>
      <c r="F7920">
        <v>0</v>
      </c>
      <c r="G7920">
        <v>0</v>
      </c>
    </row>
    <row r="7921" spans="1:7" x14ac:dyDescent="0.25">
      <c r="A7921">
        <v>7912</v>
      </c>
      <c r="B7921" s="21">
        <f t="shared" si="123"/>
        <v>0</v>
      </c>
      <c r="C7921">
        <v>1.6178429999999999E-4</v>
      </c>
      <c r="E7921">
        <v>0</v>
      </c>
      <c r="F7921">
        <v>0</v>
      </c>
      <c r="G7921">
        <v>0</v>
      </c>
    </row>
    <row r="7922" spans="1:7" x14ac:dyDescent="0.25">
      <c r="A7922">
        <v>7913</v>
      </c>
      <c r="B7922" s="21">
        <f t="shared" si="123"/>
        <v>0</v>
      </c>
      <c r="C7922">
        <v>1.7820099999999998E-4</v>
      </c>
      <c r="E7922">
        <v>0</v>
      </c>
      <c r="F7922">
        <v>0</v>
      </c>
      <c r="G7922">
        <v>0</v>
      </c>
    </row>
    <row r="7923" spans="1:7" x14ac:dyDescent="0.25">
      <c r="A7923">
        <v>7914</v>
      </c>
      <c r="B7923" s="21">
        <f t="shared" si="123"/>
        <v>0</v>
      </c>
      <c r="C7923">
        <v>1.850644E-4</v>
      </c>
      <c r="E7923">
        <v>0</v>
      </c>
      <c r="F7923">
        <v>0</v>
      </c>
      <c r="G7923">
        <v>0</v>
      </c>
    </row>
    <row r="7924" spans="1:7" x14ac:dyDescent="0.25">
      <c r="A7924">
        <v>7915</v>
      </c>
      <c r="B7924" s="21">
        <f t="shared" si="123"/>
        <v>0</v>
      </c>
      <c r="C7924">
        <v>1.8714099999999999E-4</v>
      </c>
      <c r="E7924">
        <v>0</v>
      </c>
      <c r="F7924">
        <v>0</v>
      </c>
      <c r="G7924">
        <v>0</v>
      </c>
    </row>
    <row r="7925" spans="1:7" x14ac:dyDescent="0.25">
      <c r="A7925">
        <v>7916</v>
      </c>
      <c r="B7925" s="21">
        <f t="shared" si="123"/>
        <v>0</v>
      </c>
      <c r="C7925">
        <v>1.8333539999999999E-4</v>
      </c>
      <c r="E7925">
        <v>0</v>
      </c>
      <c r="F7925">
        <v>0</v>
      </c>
      <c r="G7925">
        <v>0</v>
      </c>
    </row>
    <row r="7926" spans="1:7" x14ac:dyDescent="0.25">
      <c r="A7926">
        <v>7917</v>
      </c>
      <c r="B7926" s="21">
        <f t="shared" si="123"/>
        <v>0</v>
      </c>
      <c r="C7926">
        <v>1.7461780000000001E-4</v>
      </c>
      <c r="E7926">
        <v>0</v>
      </c>
      <c r="F7926">
        <v>0</v>
      </c>
      <c r="G7926">
        <v>0</v>
      </c>
    </row>
    <row r="7927" spans="1:7" x14ac:dyDescent="0.25">
      <c r="A7927">
        <v>7918</v>
      </c>
      <c r="B7927" s="21">
        <f t="shared" si="123"/>
        <v>0</v>
      </c>
      <c r="C7927">
        <v>1.5674349999999999E-4</v>
      </c>
      <c r="E7927">
        <v>0</v>
      </c>
      <c r="F7927">
        <v>0</v>
      </c>
      <c r="G7927">
        <v>0</v>
      </c>
    </row>
    <row r="7928" spans="1:7" x14ac:dyDescent="0.25">
      <c r="A7928">
        <v>7919</v>
      </c>
      <c r="B7928" s="21">
        <f t="shared" si="123"/>
        <v>0</v>
      </c>
      <c r="C7928">
        <v>1.277289E-4</v>
      </c>
      <c r="E7928">
        <v>0</v>
      </c>
      <c r="F7928">
        <v>0</v>
      </c>
      <c r="G7928">
        <v>0</v>
      </c>
    </row>
    <row r="7929" spans="1:7" x14ac:dyDescent="0.25">
      <c r="A7929">
        <v>7920</v>
      </c>
      <c r="B7929" s="21">
        <f t="shared" si="123"/>
        <v>0</v>
      </c>
      <c r="C7929">
        <v>1.0259139999999999E-4</v>
      </c>
      <c r="E7929">
        <v>0</v>
      </c>
      <c r="F7929">
        <v>0</v>
      </c>
      <c r="G7929">
        <v>0</v>
      </c>
    </row>
    <row r="7930" spans="1:7" x14ac:dyDescent="0.25">
      <c r="A7930">
        <v>7921</v>
      </c>
      <c r="B7930" s="21">
        <f t="shared" si="123"/>
        <v>0</v>
      </c>
      <c r="C7930">
        <v>7.93048E-5</v>
      </c>
      <c r="E7930">
        <v>0</v>
      </c>
      <c r="F7930">
        <v>0</v>
      </c>
      <c r="G7930">
        <v>0</v>
      </c>
    </row>
    <row r="7931" spans="1:7" x14ac:dyDescent="0.25">
      <c r="A7931">
        <v>7922</v>
      </c>
      <c r="B7931" s="21">
        <f t="shared" si="123"/>
        <v>0</v>
      </c>
      <c r="C7931">
        <v>6.9136999999999999E-5</v>
      </c>
      <c r="E7931">
        <v>0</v>
      </c>
      <c r="F7931">
        <v>0</v>
      </c>
      <c r="G7931">
        <v>0</v>
      </c>
    </row>
    <row r="7932" spans="1:7" x14ac:dyDescent="0.25">
      <c r="A7932">
        <v>7923</v>
      </c>
      <c r="B7932" s="21">
        <f t="shared" si="123"/>
        <v>0</v>
      </c>
      <c r="C7932">
        <v>6.5313299999999997E-5</v>
      </c>
      <c r="E7932">
        <v>0</v>
      </c>
      <c r="F7932">
        <v>0</v>
      </c>
      <c r="G7932">
        <v>0</v>
      </c>
    </row>
    <row r="7933" spans="1:7" x14ac:dyDescent="0.25">
      <c r="A7933">
        <v>7924</v>
      </c>
      <c r="B7933" s="21">
        <f t="shared" si="123"/>
        <v>0</v>
      </c>
      <c r="C7933">
        <v>6.7027799999999995E-5</v>
      </c>
      <c r="E7933">
        <v>0</v>
      </c>
      <c r="F7933">
        <v>0</v>
      </c>
      <c r="G7933">
        <v>0</v>
      </c>
    </row>
    <row r="7934" spans="1:7" x14ac:dyDescent="0.25">
      <c r="A7934">
        <v>7925</v>
      </c>
      <c r="B7934" s="21">
        <f t="shared" si="123"/>
        <v>0</v>
      </c>
      <c r="C7934">
        <v>7.4357200000000007E-5</v>
      </c>
      <c r="E7934">
        <v>0</v>
      </c>
      <c r="F7934">
        <v>0</v>
      </c>
      <c r="G7934">
        <v>0</v>
      </c>
    </row>
    <row r="7935" spans="1:7" x14ac:dyDescent="0.25">
      <c r="A7935">
        <v>7926</v>
      </c>
      <c r="B7935" s="21">
        <f t="shared" si="123"/>
        <v>0</v>
      </c>
      <c r="C7935">
        <v>9.057399999999999E-5</v>
      </c>
      <c r="E7935">
        <v>0</v>
      </c>
      <c r="F7935">
        <v>0</v>
      </c>
      <c r="G7935">
        <v>0</v>
      </c>
    </row>
    <row r="7936" spans="1:7" x14ac:dyDescent="0.25">
      <c r="A7936">
        <v>7927</v>
      </c>
      <c r="B7936" s="21">
        <f t="shared" si="123"/>
        <v>0</v>
      </c>
      <c r="C7936">
        <v>1.180621E-4</v>
      </c>
      <c r="E7936">
        <v>0</v>
      </c>
      <c r="F7936">
        <v>0</v>
      </c>
      <c r="G7936">
        <v>0</v>
      </c>
    </row>
    <row r="7937" spans="1:7" x14ac:dyDescent="0.25">
      <c r="A7937">
        <v>7928</v>
      </c>
      <c r="B7937" s="21">
        <f t="shared" si="123"/>
        <v>0</v>
      </c>
      <c r="C7937">
        <v>1.39968E-4</v>
      </c>
      <c r="E7937">
        <v>0</v>
      </c>
      <c r="F7937">
        <v>0</v>
      </c>
      <c r="G7937">
        <v>0</v>
      </c>
    </row>
    <row r="7938" spans="1:7" x14ac:dyDescent="0.25">
      <c r="A7938">
        <v>7929</v>
      </c>
      <c r="B7938" s="21">
        <f t="shared" si="123"/>
        <v>8.5440251572327045E-3</v>
      </c>
      <c r="C7938">
        <v>1.3840320000000001E-4</v>
      </c>
      <c r="E7938">
        <v>8.5440251572327045E-3</v>
      </c>
      <c r="F7938">
        <v>9.1902519999999994E-3</v>
      </c>
      <c r="G7938">
        <v>0</v>
      </c>
    </row>
    <row r="7939" spans="1:7" x14ac:dyDescent="0.25">
      <c r="A7939">
        <v>7930</v>
      </c>
      <c r="B7939" s="21">
        <f t="shared" si="123"/>
        <v>3.3103773584905662E-2</v>
      </c>
      <c r="C7939">
        <v>1.3624279999999999E-4</v>
      </c>
      <c r="E7939">
        <v>3.3103773584905662E-2</v>
      </c>
      <c r="F7939">
        <v>3.1830189000000002E-2</v>
      </c>
      <c r="G7939">
        <v>1.9779874213836479E-2</v>
      </c>
    </row>
    <row r="7940" spans="1:7" x14ac:dyDescent="0.25">
      <c r="A7940">
        <v>7931</v>
      </c>
      <c r="B7940" s="21">
        <f t="shared" si="123"/>
        <v>4.8716981132075468E-2</v>
      </c>
      <c r="C7940">
        <v>1.340286E-4</v>
      </c>
      <c r="E7940">
        <v>4.8716981132075468E-2</v>
      </c>
      <c r="F7940">
        <v>4.6075471999999999E-2</v>
      </c>
      <c r="G7940">
        <v>3.3569182389937106E-2</v>
      </c>
    </row>
    <row r="7941" spans="1:7" x14ac:dyDescent="0.25">
      <c r="A7941">
        <v>7932</v>
      </c>
      <c r="B7941" s="21">
        <f t="shared" si="123"/>
        <v>5.2471698113207552E-2</v>
      </c>
      <c r="C7941">
        <v>1.310672E-4</v>
      </c>
      <c r="E7941">
        <v>5.2471698113207552E-2</v>
      </c>
      <c r="F7941">
        <v>4.9540881000000002E-2</v>
      </c>
      <c r="G7941">
        <v>3.7213836477987421E-2</v>
      </c>
    </row>
    <row r="7942" spans="1:7" x14ac:dyDescent="0.25">
      <c r="A7942">
        <v>7933</v>
      </c>
      <c r="B7942" s="21">
        <f t="shared" ref="B7942:B8005" si="124">IF(rodzaj=$E$6,E7942,IF(rodzaj=$F$6,F7942,G7942))</f>
        <v>4.8990566037735848E-2</v>
      </c>
      <c r="C7942">
        <v>1.3103139999999999E-4</v>
      </c>
      <c r="E7942">
        <v>4.8990566037735848E-2</v>
      </c>
      <c r="F7942">
        <v>4.5971697999999998E-2</v>
      </c>
      <c r="G7942">
        <v>3.4018867924528302E-2</v>
      </c>
    </row>
    <row r="7943" spans="1:7" x14ac:dyDescent="0.25">
      <c r="A7943">
        <v>7934</v>
      </c>
      <c r="B7943" s="21">
        <f t="shared" si="124"/>
        <v>3.3839622641509436E-2</v>
      </c>
      <c r="C7943">
        <v>1.3539840000000001E-4</v>
      </c>
      <c r="E7943">
        <v>3.3839622641509436E-2</v>
      </c>
      <c r="F7943">
        <v>3.1852200999999997E-2</v>
      </c>
      <c r="G7943">
        <v>2.1052830188679244E-2</v>
      </c>
    </row>
    <row r="7944" spans="1:7" x14ac:dyDescent="0.25">
      <c r="A7944">
        <v>7935</v>
      </c>
      <c r="B7944" s="21">
        <f t="shared" si="124"/>
        <v>3.2940251572327042E-3</v>
      </c>
      <c r="C7944">
        <v>1.417092E-4</v>
      </c>
      <c r="E7944">
        <v>3.2940251572327042E-3</v>
      </c>
      <c r="F7944">
        <v>4.1688680000000001E-3</v>
      </c>
      <c r="G7944">
        <v>0</v>
      </c>
    </row>
    <row r="7945" spans="1:7" x14ac:dyDescent="0.25">
      <c r="A7945">
        <v>7936</v>
      </c>
      <c r="B7945" s="21">
        <f t="shared" si="124"/>
        <v>0</v>
      </c>
      <c r="C7945">
        <v>1.5726020000000001E-4</v>
      </c>
      <c r="E7945">
        <v>0</v>
      </c>
      <c r="F7945">
        <v>0</v>
      </c>
      <c r="G7945">
        <v>0</v>
      </c>
    </row>
    <row r="7946" spans="1:7" x14ac:dyDescent="0.25">
      <c r="A7946">
        <v>7937</v>
      </c>
      <c r="B7946" s="21">
        <f t="shared" si="124"/>
        <v>0</v>
      </c>
      <c r="C7946">
        <v>1.7793339999999999E-4</v>
      </c>
      <c r="E7946">
        <v>0</v>
      </c>
      <c r="F7946">
        <v>0</v>
      </c>
      <c r="G7946">
        <v>0</v>
      </c>
    </row>
    <row r="7947" spans="1:7" x14ac:dyDescent="0.25">
      <c r="A7947">
        <v>7938</v>
      </c>
      <c r="B7947" s="21">
        <f t="shared" si="124"/>
        <v>0</v>
      </c>
      <c r="C7947">
        <v>1.8379799999999999E-4</v>
      </c>
      <c r="E7947">
        <v>0</v>
      </c>
      <c r="F7947">
        <v>0</v>
      </c>
      <c r="G7947">
        <v>0</v>
      </c>
    </row>
    <row r="7948" spans="1:7" x14ac:dyDescent="0.25">
      <c r="A7948">
        <v>7939</v>
      </c>
      <c r="B7948" s="21">
        <f t="shared" si="124"/>
        <v>0</v>
      </c>
      <c r="C7948">
        <v>1.8290380000000002E-4</v>
      </c>
      <c r="E7948">
        <v>0</v>
      </c>
      <c r="F7948">
        <v>0</v>
      </c>
      <c r="G7948">
        <v>0</v>
      </c>
    </row>
    <row r="7949" spans="1:7" x14ac:dyDescent="0.25">
      <c r="A7949">
        <v>7940</v>
      </c>
      <c r="B7949" s="21">
        <f t="shared" si="124"/>
        <v>0</v>
      </c>
      <c r="C7949">
        <v>1.7674330000000001E-4</v>
      </c>
      <c r="E7949">
        <v>0</v>
      </c>
      <c r="F7949">
        <v>0</v>
      </c>
      <c r="G7949">
        <v>0</v>
      </c>
    </row>
    <row r="7950" spans="1:7" x14ac:dyDescent="0.25">
      <c r="A7950">
        <v>7941</v>
      </c>
      <c r="B7950" s="21">
        <f t="shared" si="124"/>
        <v>0</v>
      </c>
      <c r="C7950">
        <v>1.6587089999999999E-4</v>
      </c>
      <c r="E7950">
        <v>0</v>
      </c>
      <c r="F7950">
        <v>0</v>
      </c>
      <c r="G7950">
        <v>0</v>
      </c>
    </row>
    <row r="7951" spans="1:7" x14ac:dyDescent="0.25">
      <c r="A7951">
        <v>7942</v>
      </c>
      <c r="B7951" s="21">
        <f t="shared" si="124"/>
        <v>0</v>
      </c>
      <c r="C7951">
        <v>1.482066E-4</v>
      </c>
      <c r="E7951">
        <v>0</v>
      </c>
      <c r="F7951">
        <v>0</v>
      </c>
      <c r="G7951">
        <v>0</v>
      </c>
    </row>
    <row r="7952" spans="1:7" x14ac:dyDescent="0.25">
      <c r="A7952">
        <v>7943</v>
      </c>
      <c r="B7952" s="21">
        <f t="shared" si="124"/>
        <v>0</v>
      </c>
      <c r="C7952">
        <v>1.2682859999999999E-4</v>
      </c>
      <c r="E7952">
        <v>0</v>
      </c>
      <c r="F7952">
        <v>0</v>
      </c>
      <c r="G7952">
        <v>0</v>
      </c>
    </row>
    <row r="7953" spans="1:7" x14ac:dyDescent="0.25">
      <c r="A7953">
        <v>7944</v>
      </c>
      <c r="B7953" s="21">
        <f t="shared" si="124"/>
        <v>0</v>
      </c>
      <c r="C7953">
        <v>1.0607510000000001E-4</v>
      </c>
      <c r="E7953">
        <v>0</v>
      </c>
      <c r="F7953">
        <v>0</v>
      </c>
      <c r="G7953">
        <v>0</v>
      </c>
    </row>
    <row r="7954" spans="1:7" x14ac:dyDescent="0.25">
      <c r="A7954">
        <v>7945</v>
      </c>
      <c r="B7954" s="21">
        <f t="shared" si="124"/>
        <v>0</v>
      </c>
      <c r="C7954">
        <v>8.3846700000000005E-5</v>
      </c>
      <c r="E7954">
        <v>0</v>
      </c>
      <c r="F7954">
        <v>0</v>
      </c>
      <c r="G7954">
        <v>0</v>
      </c>
    </row>
    <row r="7955" spans="1:7" x14ac:dyDescent="0.25">
      <c r="A7955">
        <v>7946</v>
      </c>
      <c r="B7955" s="21">
        <f t="shared" si="124"/>
        <v>0</v>
      </c>
      <c r="C7955">
        <v>7.3383499999999993E-5</v>
      </c>
      <c r="E7955">
        <v>0</v>
      </c>
      <c r="F7955">
        <v>0</v>
      </c>
      <c r="G7955">
        <v>0</v>
      </c>
    </row>
    <row r="7956" spans="1:7" x14ac:dyDescent="0.25">
      <c r="A7956">
        <v>7947</v>
      </c>
      <c r="B7956" s="21">
        <f t="shared" si="124"/>
        <v>0</v>
      </c>
      <c r="C7956">
        <v>6.7532200000000004E-5</v>
      </c>
      <c r="E7956">
        <v>0</v>
      </c>
      <c r="F7956">
        <v>0</v>
      </c>
      <c r="G7956">
        <v>0</v>
      </c>
    </row>
    <row r="7957" spans="1:7" x14ac:dyDescent="0.25">
      <c r="A7957">
        <v>7948</v>
      </c>
      <c r="B7957" s="21">
        <f t="shared" si="124"/>
        <v>0</v>
      </c>
      <c r="C7957">
        <v>6.6363200000000002E-5</v>
      </c>
      <c r="E7957">
        <v>0</v>
      </c>
      <c r="F7957">
        <v>0</v>
      </c>
      <c r="G7957">
        <v>0</v>
      </c>
    </row>
    <row r="7958" spans="1:7" x14ac:dyDescent="0.25">
      <c r="A7958">
        <v>7949</v>
      </c>
      <c r="B7958" s="21">
        <f t="shared" si="124"/>
        <v>0</v>
      </c>
      <c r="C7958">
        <v>6.9867E-5</v>
      </c>
      <c r="E7958">
        <v>0</v>
      </c>
      <c r="F7958">
        <v>0</v>
      </c>
      <c r="G7958">
        <v>0</v>
      </c>
    </row>
    <row r="7959" spans="1:7" x14ac:dyDescent="0.25">
      <c r="A7959">
        <v>7950</v>
      </c>
      <c r="B7959" s="21">
        <f t="shared" si="124"/>
        <v>0</v>
      </c>
      <c r="C7959">
        <v>7.8455599999999995E-5</v>
      </c>
      <c r="E7959">
        <v>0</v>
      </c>
      <c r="F7959">
        <v>0</v>
      </c>
      <c r="G7959">
        <v>0</v>
      </c>
    </row>
    <row r="7960" spans="1:7" x14ac:dyDescent="0.25">
      <c r="A7960">
        <v>7951</v>
      </c>
      <c r="B7960" s="21">
        <f t="shared" si="124"/>
        <v>0</v>
      </c>
      <c r="C7960">
        <v>9.401039999999999E-5</v>
      </c>
      <c r="E7960">
        <v>0</v>
      </c>
      <c r="F7960">
        <v>0</v>
      </c>
      <c r="G7960">
        <v>0</v>
      </c>
    </row>
    <row r="7961" spans="1:7" x14ac:dyDescent="0.25">
      <c r="A7961">
        <v>7952</v>
      </c>
      <c r="B7961" s="21">
        <f t="shared" si="124"/>
        <v>0</v>
      </c>
      <c r="C7961">
        <v>1.130181E-4</v>
      </c>
      <c r="E7961">
        <v>0</v>
      </c>
      <c r="F7961">
        <v>0</v>
      </c>
      <c r="G7961">
        <v>0</v>
      </c>
    </row>
    <row r="7962" spans="1:7" x14ac:dyDescent="0.25">
      <c r="A7962">
        <v>7953</v>
      </c>
      <c r="B7962" s="21">
        <f t="shared" si="124"/>
        <v>7.3987421383647806E-2</v>
      </c>
      <c r="C7962">
        <v>1.3394359999999999E-4</v>
      </c>
      <c r="E7962">
        <v>7.3987421383647806E-2</v>
      </c>
      <c r="F7962">
        <v>5.1006289000000003E-2</v>
      </c>
      <c r="G7962">
        <v>9.7069182389937114E-2</v>
      </c>
    </row>
    <row r="7963" spans="1:7" x14ac:dyDescent="0.25">
      <c r="A7963">
        <v>7954</v>
      </c>
      <c r="B7963" s="21">
        <f t="shared" si="124"/>
        <v>0.21134905660377359</v>
      </c>
      <c r="C7963">
        <v>1.4527329999999998E-4</v>
      </c>
      <c r="E7963">
        <v>0.21134905660377359</v>
      </c>
      <c r="F7963">
        <v>0.113812893</v>
      </c>
      <c r="G7963">
        <v>0.26650000000000001</v>
      </c>
    </row>
    <row r="7964" spans="1:7" x14ac:dyDescent="0.25">
      <c r="A7964">
        <v>7955</v>
      </c>
      <c r="B7964" s="21">
        <f t="shared" si="124"/>
        <v>0.2985251572327044</v>
      </c>
      <c r="C7964">
        <v>1.5310789999999999E-4</v>
      </c>
      <c r="E7964">
        <v>0.2985251572327044</v>
      </c>
      <c r="F7964">
        <v>0.13951729600000001</v>
      </c>
      <c r="G7964">
        <v>0.35113207547169806</v>
      </c>
    </row>
    <row r="7965" spans="1:7" x14ac:dyDescent="0.25">
      <c r="A7965">
        <v>7956</v>
      </c>
      <c r="B7965" s="21">
        <f t="shared" si="124"/>
        <v>0.33757861635220127</v>
      </c>
      <c r="C7965">
        <v>1.571469E-4</v>
      </c>
      <c r="E7965">
        <v>0.33757861635220127</v>
      </c>
      <c r="F7965">
        <v>0.15413364800000001</v>
      </c>
      <c r="G7965">
        <v>0.394559748427673</v>
      </c>
    </row>
    <row r="7966" spans="1:7" x14ac:dyDescent="0.25">
      <c r="A7966">
        <v>7957</v>
      </c>
      <c r="B7966" s="21">
        <f t="shared" si="124"/>
        <v>0.27605345911949686</v>
      </c>
      <c r="C7966">
        <v>1.5498350000000001E-4</v>
      </c>
      <c r="E7966">
        <v>0.27605345911949686</v>
      </c>
      <c r="F7966">
        <v>0.13119496899999999</v>
      </c>
      <c r="G7966">
        <v>0.32616352201257864</v>
      </c>
    </row>
    <row r="7967" spans="1:7" x14ac:dyDescent="0.25">
      <c r="A7967">
        <v>7958</v>
      </c>
      <c r="B7967" s="21">
        <f t="shared" si="124"/>
        <v>0.17823899371069182</v>
      </c>
      <c r="C7967">
        <v>1.5775819999999999E-4</v>
      </c>
      <c r="E7967">
        <v>0.17823899371069182</v>
      </c>
      <c r="F7967">
        <v>0.101756289</v>
      </c>
      <c r="G7967">
        <v>0.22654716981132075</v>
      </c>
    </row>
    <row r="7968" spans="1:7" x14ac:dyDescent="0.25">
      <c r="A7968">
        <v>7959</v>
      </c>
      <c r="B7968" s="21">
        <f t="shared" si="124"/>
        <v>5.0578616352201261E-2</v>
      </c>
      <c r="C7968">
        <v>1.6103520000000001E-4</v>
      </c>
      <c r="E7968">
        <v>5.0578616352201261E-2</v>
      </c>
      <c r="F7968">
        <v>3.5911949999999998E-2</v>
      </c>
      <c r="G7968">
        <v>6.5855345911949678E-2</v>
      </c>
    </row>
    <row r="7969" spans="1:7" x14ac:dyDescent="0.25">
      <c r="A7969">
        <v>7960</v>
      </c>
      <c r="B7969" s="21">
        <f t="shared" si="124"/>
        <v>0</v>
      </c>
      <c r="C7969">
        <v>1.7248160000000001E-4</v>
      </c>
      <c r="E7969">
        <v>0</v>
      </c>
      <c r="F7969">
        <v>0</v>
      </c>
      <c r="G7969">
        <v>0</v>
      </c>
    </row>
    <row r="7970" spans="1:7" x14ac:dyDescent="0.25">
      <c r="A7970">
        <v>7961</v>
      </c>
      <c r="B7970" s="21">
        <f t="shared" si="124"/>
        <v>0</v>
      </c>
      <c r="C7970">
        <v>1.9075059999999999E-4</v>
      </c>
      <c r="E7970">
        <v>0</v>
      </c>
      <c r="F7970">
        <v>0</v>
      </c>
      <c r="G7970">
        <v>0</v>
      </c>
    </row>
    <row r="7971" spans="1:7" x14ac:dyDescent="0.25">
      <c r="A7971">
        <v>7962</v>
      </c>
      <c r="B7971" s="21">
        <f t="shared" si="124"/>
        <v>0</v>
      </c>
      <c r="C7971">
        <v>1.9026360000000002E-4</v>
      </c>
      <c r="E7971">
        <v>0</v>
      </c>
      <c r="F7971">
        <v>0</v>
      </c>
      <c r="G7971">
        <v>0</v>
      </c>
    </row>
    <row r="7972" spans="1:7" x14ac:dyDescent="0.25">
      <c r="A7972">
        <v>7963</v>
      </c>
      <c r="B7972" s="21">
        <f t="shared" si="124"/>
        <v>0</v>
      </c>
      <c r="C7972">
        <v>1.8441140000000002E-4</v>
      </c>
      <c r="E7972">
        <v>0</v>
      </c>
      <c r="F7972">
        <v>0</v>
      </c>
      <c r="G7972">
        <v>0</v>
      </c>
    </row>
    <row r="7973" spans="1:7" x14ac:dyDescent="0.25">
      <c r="A7973">
        <v>7964</v>
      </c>
      <c r="B7973" s="21">
        <f t="shared" si="124"/>
        <v>0</v>
      </c>
      <c r="C7973">
        <v>1.7657329999999999E-4</v>
      </c>
      <c r="E7973">
        <v>0</v>
      </c>
      <c r="F7973">
        <v>0</v>
      </c>
      <c r="G7973">
        <v>0</v>
      </c>
    </row>
    <row r="7974" spans="1:7" x14ac:dyDescent="0.25">
      <c r="A7974">
        <v>7965</v>
      </c>
      <c r="B7974" s="21">
        <f t="shared" si="124"/>
        <v>0</v>
      </c>
      <c r="C7974">
        <v>1.6481959999999998E-4</v>
      </c>
      <c r="E7974">
        <v>0</v>
      </c>
      <c r="F7974">
        <v>0</v>
      </c>
      <c r="G7974">
        <v>0</v>
      </c>
    </row>
    <row r="7975" spans="1:7" x14ac:dyDescent="0.25">
      <c r="A7975">
        <v>7966</v>
      </c>
      <c r="B7975" s="21">
        <f t="shared" si="124"/>
        <v>0</v>
      </c>
      <c r="C7975">
        <v>1.4745279999999999E-4</v>
      </c>
      <c r="E7975">
        <v>0</v>
      </c>
      <c r="F7975">
        <v>0</v>
      </c>
      <c r="G7975">
        <v>0</v>
      </c>
    </row>
    <row r="7976" spans="1:7" x14ac:dyDescent="0.25">
      <c r="A7976">
        <v>7967</v>
      </c>
      <c r="B7976" s="21">
        <f t="shared" si="124"/>
        <v>0</v>
      </c>
      <c r="C7976">
        <v>1.3018409999999999E-4</v>
      </c>
      <c r="E7976">
        <v>0</v>
      </c>
      <c r="F7976">
        <v>0</v>
      </c>
      <c r="G7976">
        <v>0</v>
      </c>
    </row>
    <row r="7977" spans="1:7" x14ac:dyDescent="0.25">
      <c r="A7977">
        <v>7968</v>
      </c>
      <c r="B7977" s="21">
        <f t="shared" si="124"/>
        <v>0</v>
      </c>
      <c r="C7977">
        <v>1.089276E-4</v>
      </c>
      <c r="E7977">
        <v>0</v>
      </c>
      <c r="F7977">
        <v>0</v>
      </c>
      <c r="G7977">
        <v>0</v>
      </c>
    </row>
    <row r="7978" spans="1:7" x14ac:dyDescent="0.25">
      <c r="A7978">
        <v>7969</v>
      </c>
      <c r="B7978" s="21">
        <f t="shared" si="124"/>
        <v>0</v>
      </c>
      <c r="C7978">
        <v>8.8548000000000007E-5</v>
      </c>
      <c r="E7978">
        <v>0</v>
      </c>
      <c r="F7978">
        <v>0</v>
      </c>
      <c r="G7978">
        <v>0</v>
      </c>
    </row>
    <row r="7979" spans="1:7" x14ac:dyDescent="0.25">
      <c r="A7979">
        <v>7970</v>
      </c>
      <c r="B7979" s="21">
        <f t="shared" si="124"/>
        <v>0</v>
      </c>
      <c r="C7979">
        <v>7.5602299999999993E-5</v>
      </c>
      <c r="E7979">
        <v>0</v>
      </c>
      <c r="F7979">
        <v>0</v>
      </c>
      <c r="G7979">
        <v>0</v>
      </c>
    </row>
    <row r="7980" spans="1:7" x14ac:dyDescent="0.25">
      <c r="A7980">
        <v>7971</v>
      </c>
      <c r="B7980" s="21">
        <f t="shared" si="124"/>
        <v>0</v>
      </c>
      <c r="C7980">
        <v>7.0131999999999999E-5</v>
      </c>
      <c r="E7980">
        <v>0</v>
      </c>
      <c r="F7980">
        <v>0</v>
      </c>
      <c r="G7980">
        <v>0</v>
      </c>
    </row>
    <row r="7981" spans="1:7" x14ac:dyDescent="0.25">
      <c r="A7981">
        <v>7972</v>
      </c>
      <c r="B7981" s="21">
        <f t="shared" si="124"/>
        <v>0</v>
      </c>
      <c r="C7981">
        <v>6.7962300000000005E-5</v>
      </c>
      <c r="E7981">
        <v>0</v>
      </c>
      <c r="F7981">
        <v>0</v>
      </c>
      <c r="G7981">
        <v>0</v>
      </c>
    </row>
    <row r="7982" spans="1:7" x14ac:dyDescent="0.25">
      <c r="A7982">
        <v>7973</v>
      </c>
      <c r="B7982" s="21">
        <f t="shared" si="124"/>
        <v>0</v>
      </c>
      <c r="C7982">
        <v>6.9422299999999994E-5</v>
      </c>
      <c r="E7982">
        <v>0</v>
      </c>
      <c r="F7982">
        <v>0</v>
      </c>
      <c r="G7982">
        <v>0</v>
      </c>
    </row>
    <row r="7983" spans="1:7" x14ac:dyDescent="0.25">
      <c r="A7983">
        <v>7974</v>
      </c>
      <c r="B7983" s="21">
        <f t="shared" si="124"/>
        <v>0</v>
      </c>
      <c r="C7983">
        <v>7.5264300000000011E-5</v>
      </c>
      <c r="E7983">
        <v>0</v>
      </c>
      <c r="F7983">
        <v>0</v>
      </c>
      <c r="G7983">
        <v>0</v>
      </c>
    </row>
    <row r="7984" spans="1:7" x14ac:dyDescent="0.25">
      <c r="A7984">
        <v>7975</v>
      </c>
      <c r="B7984" s="21">
        <f t="shared" si="124"/>
        <v>0</v>
      </c>
      <c r="C7984">
        <v>8.8415199999999987E-5</v>
      </c>
      <c r="E7984">
        <v>0</v>
      </c>
      <c r="F7984">
        <v>0</v>
      </c>
      <c r="G7984">
        <v>0</v>
      </c>
    </row>
    <row r="7985" spans="1:7" x14ac:dyDescent="0.25">
      <c r="A7985">
        <v>7976</v>
      </c>
      <c r="B7985" s="21">
        <f t="shared" si="124"/>
        <v>0</v>
      </c>
      <c r="C7985">
        <v>1.0439250000000001E-4</v>
      </c>
      <c r="E7985">
        <v>0</v>
      </c>
      <c r="F7985">
        <v>0</v>
      </c>
      <c r="G7985">
        <v>0</v>
      </c>
    </row>
    <row r="7986" spans="1:7" x14ac:dyDescent="0.25">
      <c r="A7986">
        <v>7977</v>
      </c>
      <c r="B7986" s="21">
        <f t="shared" si="124"/>
        <v>7.2075471698113208E-2</v>
      </c>
      <c r="C7986">
        <v>1.2234109999999999E-4</v>
      </c>
      <c r="E7986">
        <v>7.2075471698113208E-2</v>
      </c>
      <c r="F7986">
        <v>4.9666666999999998E-2</v>
      </c>
      <c r="G7986">
        <v>9.4591194968553463E-2</v>
      </c>
    </row>
    <row r="7987" spans="1:7" x14ac:dyDescent="0.25">
      <c r="A7987">
        <v>7978</v>
      </c>
      <c r="B7987" s="21">
        <f t="shared" si="124"/>
        <v>0.23771383647798741</v>
      </c>
      <c r="C7987">
        <v>1.4018520000000001E-4</v>
      </c>
      <c r="E7987">
        <v>0.23771383647798741</v>
      </c>
      <c r="F7987">
        <v>0.121732704</v>
      </c>
      <c r="G7987">
        <v>0.30725786163522012</v>
      </c>
    </row>
    <row r="7988" spans="1:7" x14ac:dyDescent="0.25">
      <c r="A7988">
        <v>7979</v>
      </c>
      <c r="B7988" s="21">
        <f t="shared" si="124"/>
        <v>0.35440251572327042</v>
      </c>
      <c r="C7988">
        <v>1.498572E-4</v>
      </c>
      <c r="E7988">
        <v>0.35440251572327042</v>
      </c>
      <c r="F7988">
        <v>0.150062893</v>
      </c>
      <c r="G7988">
        <v>0.43119496855345912</v>
      </c>
    </row>
    <row r="7989" spans="1:7" x14ac:dyDescent="0.25">
      <c r="A7989">
        <v>7980</v>
      </c>
      <c r="B7989" s="21">
        <f t="shared" si="124"/>
        <v>0.35801886792452831</v>
      </c>
      <c r="C7989">
        <v>1.544525E-4</v>
      </c>
      <c r="E7989">
        <v>0.35801886792452831</v>
      </c>
      <c r="F7989">
        <v>0.15800314500000001</v>
      </c>
      <c r="G7989">
        <v>0.42216981132075471</v>
      </c>
    </row>
    <row r="7990" spans="1:7" x14ac:dyDescent="0.25">
      <c r="A7990">
        <v>7981</v>
      </c>
      <c r="B7990" s="21">
        <f t="shared" si="124"/>
        <v>0.32694968553459119</v>
      </c>
      <c r="C7990">
        <v>1.517651E-4</v>
      </c>
      <c r="E7990">
        <v>0.32694968553459119</v>
      </c>
      <c r="F7990">
        <v>0.14132075499999999</v>
      </c>
      <c r="G7990">
        <v>0.39968553459119499</v>
      </c>
    </row>
    <row r="7991" spans="1:7" x14ac:dyDescent="0.25">
      <c r="A7991">
        <v>7982</v>
      </c>
      <c r="B7991" s="21">
        <f t="shared" si="124"/>
        <v>0.20100314465408806</v>
      </c>
      <c r="C7991">
        <v>1.500037E-4</v>
      </c>
      <c r="E7991">
        <v>0.20100314465408806</v>
      </c>
      <c r="F7991">
        <v>0.109331761</v>
      </c>
      <c r="G7991">
        <v>0.26210377358490566</v>
      </c>
    </row>
    <row r="7992" spans="1:7" x14ac:dyDescent="0.25">
      <c r="A7992">
        <v>7983</v>
      </c>
      <c r="B7992" s="21">
        <f t="shared" si="124"/>
        <v>6.3773584905660374E-2</v>
      </c>
      <c r="C7992">
        <v>1.4542029999999999E-4</v>
      </c>
      <c r="E7992">
        <v>6.3773584905660374E-2</v>
      </c>
      <c r="F7992">
        <v>4.3168238999999997E-2</v>
      </c>
      <c r="G7992">
        <v>9.0459119496855353E-2</v>
      </c>
    </row>
    <row r="7993" spans="1:7" x14ac:dyDescent="0.25">
      <c r="A7993">
        <v>7984</v>
      </c>
      <c r="B7993" s="21">
        <f t="shared" si="124"/>
        <v>0</v>
      </c>
      <c r="C7993">
        <v>1.4944590000000001E-4</v>
      </c>
      <c r="E7993">
        <v>0</v>
      </c>
      <c r="F7993">
        <v>0</v>
      </c>
      <c r="G7993">
        <v>0</v>
      </c>
    </row>
    <row r="7994" spans="1:7" x14ac:dyDescent="0.25">
      <c r="A7994">
        <v>7985</v>
      </c>
      <c r="B7994" s="21">
        <f t="shared" si="124"/>
        <v>0</v>
      </c>
      <c r="C7994">
        <v>1.6358369999999999E-4</v>
      </c>
      <c r="E7994">
        <v>0</v>
      </c>
      <c r="F7994">
        <v>0</v>
      </c>
      <c r="G7994">
        <v>0</v>
      </c>
    </row>
    <row r="7995" spans="1:7" x14ac:dyDescent="0.25">
      <c r="A7995">
        <v>7986</v>
      </c>
      <c r="B7995" s="21">
        <f t="shared" si="124"/>
        <v>0</v>
      </c>
      <c r="C7995">
        <v>1.697108E-4</v>
      </c>
      <c r="E7995">
        <v>0</v>
      </c>
      <c r="F7995">
        <v>0</v>
      </c>
      <c r="G7995">
        <v>0</v>
      </c>
    </row>
    <row r="7996" spans="1:7" x14ac:dyDescent="0.25">
      <c r="A7996">
        <v>7987</v>
      </c>
      <c r="B7996" s="21">
        <f t="shared" si="124"/>
        <v>0</v>
      </c>
      <c r="C7996">
        <v>1.7242899999999999E-4</v>
      </c>
      <c r="E7996">
        <v>0</v>
      </c>
      <c r="F7996">
        <v>0</v>
      </c>
      <c r="G7996">
        <v>0</v>
      </c>
    </row>
    <row r="7997" spans="1:7" x14ac:dyDescent="0.25">
      <c r="A7997">
        <v>7988</v>
      </c>
      <c r="B7997" s="21">
        <f t="shared" si="124"/>
        <v>0</v>
      </c>
      <c r="C7997">
        <v>1.7446510000000001E-4</v>
      </c>
      <c r="E7997">
        <v>0</v>
      </c>
      <c r="F7997">
        <v>0</v>
      </c>
      <c r="G7997">
        <v>0</v>
      </c>
    </row>
    <row r="7998" spans="1:7" x14ac:dyDescent="0.25">
      <c r="A7998">
        <v>7989</v>
      </c>
      <c r="B7998" s="21">
        <f t="shared" si="124"/>
        <v>0</v>
      </c>
      <c r="C7998">
        <v>1.666219E-4</v>
      </c>
      <c r="E7998">
        <v>0</v>
      </c>
      <c r="F7998">
        <v>0</v>
      </c>
      <c r="G7998">
        <v>0</v>
      </c>
    </row>
    <row r="7999" spans="1:7" x14ac:dyDescent="0.25">
      <c r="A7999">
        <v>7990</v>
      </c>
      <c r="B7999" s="21">
        <f t="shared" si="124"/>
        <v>0</v>
      </c>
      <c r="C7999">
        <v>1.4946330000000001E-4</v>
      </c>
      <c r="E7999">
        <v>0</v>
      </c>
      <c r="F7999">
        <v>0</v>
      </c>
      <c r="G7999">
        <v>0</v>
      </c>
    </row>
    <row r="8000" spans="1:7" x14ac:dyDescent="0.25">
      <c r="A8000">
        <v>7991</v>
      </c>
      <c r="B8000" s="21">
        <f t="shared" si="124"/>
        <v>0</v>
      </c>
      <c r="C8000">
        <v>1.214956E-4</v>
      </c>
      <c r="E8000">
        <v>0</v>
      </c>
      <c r="F8000">
        <v>0</v>
      </c>
      <c r="G8000">
        <v>0</v>
      </c>
    </row>
    <row r="8001" spans="1:7" x14ac:dyDescent="0.25">
      <c r="A8001">
        <v>7992</v>
      </c>
      <c r="B8001" s="21">
        <f t="shared" si="124"/>
        <v>0</v>
      </c>
      <c r="C8001">
        <v>9.707289999999999E-5</v>
      </c>
      <c r="E8001">
        <v>0</v>
      </c>
      <c r="F8001">
        <v>0</v>
      </c>
      <c r="G8001">
        <v>0</v>
      </c>
    </row>
    <row r="8002" spans="1:7" x14ac:dyDescent="0.25">
      <c r="A8002">
        <v>7993</v>
      </c>
      <c r="B8002" s="21">
        <f t="shared" si="124"/>
        <v>0</v>
      </c>
      <c r="C8002">
        <v>7.6995899999999999E-5</v>
      </c>
      <c r="E8002">
        <v>0</v>
      </c>
      <c r="F8002">
        <v>0</v>
      </c>
      <c r="G8002">
        <v>0</v>
      </c>
    </row>
    <row r="8003" spans="1:7" x14ac:dyDescent="0.25">
      <c r="A8003">
        <v>7994</v>
      </c>
      <c r="B8003" s="21">
        <f t="shared" si="124"/>
        <v>0</v>
      </c>
      <c r="C8003">
        <v>6.7739100000000003E-5</v>
      </c>
      <c r="E8003">
        <v>0</v>
      </c>
      <c r="F8003">
        <v>0</v>
      </c>
      <c r="G8003">
        <v>0</v>
      </c>
    </row>
    <row r="8004" spans="1:7" x14ac:dyDescent="0.25">
      <c r="A8004">
        <v>7995</v>
      </c>
      <c r="B8004" s="21">
        <f t="shared" si="124"/>
        <v>0</v>
      </c>
      <c r="C8004">
        <v>6.3725200000000004E-5</v>
      </c>
      <c r="E8004">
        <v>0</v>
      </c>
      <c r="F8004">
        <v>0</v>
      </c>
      <c r="G8004">
        <v>0</v>
      </c>
    </row>
    <row r="8005" spans="1:7" x14ac:dyDescent="0.25">
      <c r="A8005">
        <v>7996</v>
      </c>
      <c r="B8005" s="21">
        <f t="shared" si="124"/>
        <v>0</v>
      </c>
      <c r="C8005">
        <v>6.4099700000000006E-5</v>
      </c>
      <c r="E8005">
        <v>0</v>
      </c>
      <c r="F8005">
        <v>0</v>
      </c>
      <c r="G8005">
        <v>0</v>
      </c>
    </row>
    <row r="8006" spans="1:7" x14ac:dyDescent="0.25">
      <c r="A8006">
        <v>7997</v>
      </c>
      <c r="B8006" s="21">
        <f t="shared" ref="B8006:B8069" si="125">IF(rodzaj=$E$6,E8006,IF(rodzaj=$F$6,F8006,G8006))</f>
        <v>0</v>
      </c>
      <c r="C8006">
        <v>7.1828899999999999E-5</v>
      </c>
      <c r="E8006">
        <v>0</v>
      </c>
      <c r="F8006">
        <v>0</v>
      </c>
      <c r="G8006">
        <v>0</v>
      </c>
    </row>
    <row r="8007" spans="1:7" x14ac:dyDescent="0.25">
      <c r="A8007">
        <v>7998</v>
      </c>
      <c r="B8007" s="21">
        <f t="shared" si="125"/>
        <v>0</v>
      </c>
      <c r="C8007">
        <v>8.7399900000000003E-5</v>
      </c>
      <c r="E8007">
        <v>0</v>
      </c>
      <c r="F8007">
        <v>0</v>
      </c>
      <c r="G8007">
        <v>0</v>
      </c>
    </row>
    <row r="8008" spans="1:7" x14ac:dyDescent="0.25">
      <c r="A8008">
        <v>7999</v>
      </c>
      <c r="B8008" s="21">
        <f t="shared" si="125"/>
        <v>0</v>
      </c>
      <c r="C8008">
        <v>1.1580229999999999E-4</v>
      </c>
      <c r="E8008">
        <v>0</v>
      </c>
      <c r="F8008">
        <v>0</v>
      </c>
      <c r="G8008">
        <v>0</v>
      </c>
    </row>
    <row r="8009" spans="1:7" x14ac:dyDescent="0.25">
      <c r="A8009">
        <v>8000</v>
      </c>
      <c r="B8009" s="21">
        <f t="shared" si="125"/>
        <v>0</v>
      </c>
      <c r="C8009">
        <v>1.36069E-4</v>
      </c>
      <c r="E8009">
        <v>0</v>
      </c>
      <c r="F8009">
        <v>0</v>
      </c>
      <c r="G8009">
        <v>0</v>
      </c>
    </row>
    <row r="8010" spans="1:7" x14ac:dyDescent="0.25">
      <c r="A8010">
        <v>8001</v>
      </c>
      <c r="B8010" s="21">
        <f t="shared" si="125"/>
        <v>0.10333962264150943</v>
      </c>
      <c r="C8010">
        <v>1.3946209999999998E-4</v>
      </c>
      <c r="E8010">
        <v>0.10333962264150943</v>
      </c>
      <c r="F8010">
        <v>6.4525157E-2</v>
      </c>
      <c r="G8010">
        <v>0.15524842767295596</v>
      </c>
    </row>
    <row r="8011" spans="1:7" x14ac:dyDescent="0.25">
      <c r="A8011">
        <v>8002</v>
      </c>
      <c r="B8011" s="21">
        <f t="shared" si="125"/>
        <v>0.27732389937106916</v>
      </c>
      <c r="C8011">
        <v>1.3472009999999999E-4</v>
      </c>
      <c r="E8011">
        <v>0.27732389937106916</v>
      </c>
      <c r="F8011">
        <v>0.13294182399999999</v>
      </c>
      <c r="G8011">
        <v>0.37157232704402515</v>
      </c>
    </row>
    <row r="8012" spans="1:7" x14ac:dyDescent="0.25">
      <c r="A8012">
        <v>8003</v>
      </c>
      <c r="B8012" s="21">
        <f t="shared" si="125"/>
        <v>0.38031446540880504</v>
      </c>
      <c r="C8012">
        <v>1.3442369999999999E-4</v>
      </c>
      <c r="E8012">
        <v>0.38031446540880504</v>
      </c>
      <c r="F8012">
        <v>0.15390408799999999</v>
      </c>
      <c r="G8012">
        <v>0.4678930817610063</v>
      </c>
    </row>
    <row r="8013" spans="1:7" x14ac:dyDescent="0.25">
      <c r="A8013">
        <v>8004</v>
      </c>
      <c r="B8013" s="21">
        <f t="shared" si="125"/>
        <v>0.39896226415094344</v>
      </c>
      <c r="C8013">
        <v>1.3364599999999999E-4</v>
      </c>
      <c r="E8013">
        <v>0.39896226415094344</v>
      </c>
      <c r="F8013">
        <v>0.16525157200000001</v>
      </c>
      <c r="G8013">
        <v>0.47742138364779874</v>
      </c>
    </row>
    <row r="8014" spans="1:7" x14ac:dyDescent="0.25">
      <c r="A8014">
        <v>8005</v>
      </c>
      <c r="B8014" s="21">
        <f t="shared" si="125"/>
        <v>0.32726415094339623</v>
      </c>
      <c r="C8014">
        <v>1.3179049999999999E-4</v>
      </c>
      <c r="E8014">
        <v>0.32726415094339623</v>
      </c>
      <c r="F8014">
        <v>0.14079559699999999</v>
      </c>
      <c r="G8014">
        <v>0.40069182389937108</v>
      </c>
    </row>
    <row r="8015" spans="1:7" x14ac:dyDescent="0.25">
      <c r="A8015">
        <v>8006</v>
      </c>
      <c r="B8015" s="21">
        <f t="shared" si="125"/>
        <v>0.18411635220125785</v>
      </c>
      <c r="C8015">
        <v>1.3461570000000001E-4</v>
      </c>
      <c r="E8015">
        <v>0.18411635220125785</v>
      </c>
      <c r="F8015">
        <v>0.103190252</v>
      </c>
      <c r="G8015">
        <v>0.23625157232704402</v>
      </c>
    </row>
    <row r="8016" spans="1:7" x14ac:dyDescent="0.25">
      <c r="A8016">
        <v>8007</v>
      </c>
      <c r="B8016" s="21">
        <f t="shared" si="125"/>
        <v>5.4446540880503137E-2</v>
      </c>
      <c r="C8016">
        <v>1.3695770000000002E-4</v>
      </c>
      <c r="E8016">
        <v>5.4446540880503137E-2</v>
      </c>
      <c r="F8016">
        <v>3.7716980999999997E-2</v>
      </c>
      <c r="G8016">
        <v>7.3600628930817619E-2</v>
      </c>
    </row>
    <row r="8017" spans="1:7" x14ac:dyDescent="0.25">
      <c r="A8017">
        <v>8008</v>
      </c>
      <c r="B8017" s="21">
        <f t="shared" si="125"/>
        <v>0</v>
      </c>
      <c r="C8017">
        <v>1.5373939999999999E-4</v>
      </c>
      <c r="E8017">
        <v>0</v>
      </c>
      <c r="F8017">
        <v>0</v>
      </c>
      <c r="G8017">
        <v>0</v>
      </c>
    </row>
    <row r="8018" spans="1:7" x14ac:dyDescent="0.25">
      <c r="A8018">
        <v>8009</v>
      </c>
      <c r="B8018" s="21">
        <f t="shared" si="125"/>
        <v>0</v>
      </c>
      <c r="C8018">
        <v>1.787402E-4</v>
      </c>
      <c r="E8018">
        <v>0</v>
      </c>
      <c r="F8018">
        <v>0</v>
      </c>
      <c r="G8018">
        <v>0</v>
      </c>
    </row>
    <row r="8019" spans="1:7" x14ac:dyDescent="0.25">
      <c r="A8019">
        <v>8010</v>
      </c>
      <c r="B8019" s="21">
        <f t="shared" si="125"/>
        <v>0</v>
      </c>
      <c r="C8019">
        <v>1.8848189999999998E-4</v>
      </c>
      <c r="E8019">
        <v>0</v>
      </c>
      <c r="F8019">
        <v>0</v>
      </c>
      <c r="G8019">
        <v>0</v>
      </c>
    </row>
    <row r="8020" spans="1:7" x14ac:dyDescent="0.25">
      <c r="A8020">
        <v>8011</v>
      </c>
      <c r="B8020" s="21">
        <f t="shared" si="125"/>
        <v>0</v>
      </c>
      <c r="C8020">
        <v>1.861527E-4</v>
      </c>
      <c r="E8020">
        <v>0</v>
      </c>
      <c r="F8020">
        <v>0</v>
      </c>
      <c r="G8020">
        <v>0</v>
      </c>
    </row>
    <row r="8021" spans="1:7" x14ac:dyDescent="0.25">
      <c r="A8021">
        <v>8012</v>
      </c>
      <c r="B8021" s="21">
        <f t="shared" si="125"/>
        <v>0</v>
      </c>
      <c r="C8021">
        <v>1.879312E-4</v>
      </c>
      <c r="E8021">
        <v>0</v>
      </c>
      <c r="F8021">
        <v>0</v>
      </c>
      <c r="G8021">
        <v>0</v>
      </c>
    </row>
    <row r="8022" spans="1:7" x14ac:dyDescent="0.25">
      <c r="A8022">
        <v>8013</v>
      </c>
      <c r="B8022" s="21">
        <f t="shared" si="125"/>
        <v>0</v>
      </c>
      <c r="C8022">
        <v>1.774643E-4</v>
      </c>
      <c r="E8022">
        <v>0</v>
      </c>
      <c r="F8022">
        <v>0</v>
      </c>
      <c r="G8022">
        <v>0</v>
      </c>
    </row>
    <row r="8023" spans="1:7" x14ac:dyDescent="0.25">
      <c r="A8023">
        <v>8014</v>
      </c>
      <c r="B8023" s="21">
        <f t="shared" si="125"/>
        <v>0</v>
      </c>
      <c r="C8023">
        <v>1.5705059999999998E-4</v>
      </c>
      <c r="E8023">
        <v>0</v>
      </c>
      <c r="F8023">
        <v>0</v>
      </c>
      <c r="G8023">
        <v>0</v>
      </c>
    </row>
    <row r="8024" spans="1:7" x14ac:dyDescent="0.25">
      <c r="A8024">
        <v>8015</v>
      </c>
      <c r="B8024" s="21">
        <f t="shared" si="125"/>
        <v>0</v>
      </c>
      <c r="C8024">
        <v>1.2750820000000001E-4</v>
      </c>
      <c r="E8024">
        <v>0</v>
      </c>
      <c r="F8024">
        <v>0</v>
      </c>
      <c r="G8024">
        <v>0</v>
      </c>
    </row>
    <row r="8025" spans="1:7" x14ac:dyDescent="0.25">
      <c r="A8025">
        <v>8016</v>
      </c>
      <c r="B8025" s="21">
        <f t="shared" si="125"/>
        <v>0</v>
      </c>
      <c r="C8025">
        <v>1.00923E-4</v>
      </c>
      <c r="E8025">
        <v>0</v>
      </c>
      <c r="F8025">
        <v>0</v>
      </c>
      <c r="G8025">
        <v>0</v>
      </c>
    </row>
    <row r="8026" spans="1:7" x14ac:dyDescent="0.25">
      <c r="A8026">
        <v>8017</v>
      </c>
      <c r="B8026" s="21">
        <f t="shared" si="125"/>
        <v>0</v>
      </c>
      <c r="C8026">
        <v>7.8106100000000008E-5</v>
      </c>
      <c r="E8026">
        <v>0</v>
      </c>
      <c r="F8026">
        <v>0</v>
      </c>
      <c r="G8026">
        <v>0</v>
      </c>
    </row>
    <row r="8027" spans="1:7" x14ac:dyDescent="0.25">
      <c r="A8027">
        <v>8018</v>
      </c>
      <c r="B8027" s="21">
        <f t="shared" si="125"/>
        <v>0</v>
      </c>
      <c r="C8027">
        <v>6.8291600000000002E-5</v>
      </c>
      <c r="E8027">
        <v>0</v>
      </c>
      <c r="F8027">
        <v>0</v>
      </c>
      <c r="G8027">
        <v>0</v>
      </c>
    </row>
    <row r="8028" spans="1:7" x14ac:dyDescent="0.25">
      <c r="A8028">
        <v>8019</v>
      </c>
      <c r="B8028" s="21">
        <f t="shared" si="125"/>
        <v>0</v>
      </c>
      <c r="C8028">
        <v>6.5592400000000006E-5</v>
      </c>
      <c r="E8028">
        <v>0</v>
      </c>
      <c r="F8028">
        <v>0</v>
      </c>
      <c r="G8028">
        <v>0</v>
      </c>
    </row>
    <row r="8029" spans="1:7" x14ac:dyDescent="0.25">
      <c r="A8029">
        <v>8020</v>
      </c>
      <c r="B8029" s="21">
        <f t="shared" si="125"/>
        <v>0</v>
      </c>
      <c r="C8029">
        <v>6.6016100000000006E-5</v>
      </c>
      <c r="E8029">
        <v>0</v>
      </c>
      <c r="F8029">
        <v>0</v>
      </c>
      <c r="G8029">
        <v>0</v>
      </c>
    </row>
    <row r="8030" spans="1:7" x14ac:dyDescent="0.25">
      <c r="A8030">
        <v>8021</v>
      </c>
      <c r="B8030" s="21">
        <f t="shared" si="125"/>
        <v>0</v>
      </c>
      <c r="C8030">
        <v>7.4671699999999999E-5</v>
      </c>
      <c r="E8030">
        <v>0</v>
      </c>
      <c r="F8030">
        <v>0</v>
      </c>
      <c r="G8030">
        <v>0</v>
      </c>
    </row>
    <row r="8031" spans="1:7" x14ac:dyDescent="0.25">
      <c r="A8031">
        <v>8022</v>
      </c>
      <c r="B8031" s="21">
        <f t="shared" si="125"/>
        <v>0</v>
      </c>
      <c r="C8031">
        <v>9.1530100000000006E-5</v>
      </c>
      <c r="E8031">
        <v>0</v>
      </c>
      <c r="F8031">
        <v>0</v>
      </c>
      <c r="G8031">
        <v>0</v>
      </c>
    </row>
    <row r="8032" spans="1:7" x14ac:dyDescent="0.25">
      <c r="A8032">
        <v>8023</v>
      </c>
      <c r="B8032" s="21">
        <f t="shared" si="125"/>
        <v>0</v>
      </c>
      <c r="C8032">
        <v>1.2042820000000001E-4</v>
      </c>
      <c r="E8032">
        <v>0</v>
      </c>
      <c r="F8032">
        <v>0</v>
      </c>
      <c r="G8032">
        <v>0</v>
      </c>
    </row>
    <row r="8033" spans="1:7" x14ac:dyDescent="0.25">
      <c r="A8033">
        <v>8024</v>
      </c>
      <c r="B8033" s="21">
        <f t="shared" si="125"/>
        <v>0</v>
      </c>
      <c r="C8033">
        <v>1.3812580000000001E-4</v>
      </c>
      <c r="E8033">
        <v>0</v>
      </c>
      <c r="F8033">
        <v>0</v>
      </c>
      <c r="G8033">
        <v>0</v>
      </c>
    </row>
    <row r="8034" spans="1:7" x14ac:dyDescent="0.25">
      <c r="A8034">
        <v>8025</v>
      </c>
      <c r="B8034" s="21">
        <f t="shared" si="125"/>
        <v>2.2061635220125789E-2</v>
      </c>
      <c r="C8034">
        <v>1.3944199999999998E-4</v>
      </c>
      <c r="E8034">
        <v>2.2061635220125789E-2</v>
      </c>
      <c r="F8034">
        <v>1.9157232999999999E-2</v>
      </c>
      <c r="G8034">
        <v>1.5652830188679245E-2</v>
      </c>
    </row>
    <row r="8035" spans="1:7" x14ac:dyDescent="0.25">
      <c r="A8035">
        <v>8026</v>
      </c>
      <c r="B8035" s="21">
        <f t="shared" si="125"/>
        <v>6.2685534591194969E-2</v>
      </c>
      <c r="C8035">
        <v>1.3668980000000001E-4</v>
      </c>
      <c r="E8035">
        <v>6.2685534591194969E-2</v>
      </c>
      <c r="F8035">
        <v>5.2577044000000003E-2</v>
      </c>
      <c r="G8035">
        <v>5.275786163522013E-2</v>
      </c>
    </row>
    <row r="8036" spans="1:7" x14ac:dyDescent="0.25">
      <c r="A8036">
        <v>8027</v>
      </c>
      <c r="B8036" s="21">
        <f t="shared" si="125"/>
        <v>6.2996855345911956E-2</v>
      </c>
      <c r="C8036">
        <v>1.3749199999999999E-4</v>
      </c>
      <c r="E8036">
        <v>6.2996855345911956E-2</v>
      </c>
      <c r="F8036">
        <v>5.5885219999999999E-2</v>
      </c>
      <c r="G8036">
        <v>4.8619496855345917E-2</v>
      </c>
    </row>
    <row r="8037" spans="1:7" x14ac:dyDescent="0.25">
      <c r="A8037">
        <v>8028</v>
      </c>
      <c r="B8037" s="21">
        <f t="shared" si="125"/>
        <v>6.1676100628930815E-2</v>
      </c>
      <c r="C8037">
        <v>1.3381520000000001E-4</v>
      </c>
      <c r="E8037">
        <v>6.1676100628930815E-2</v>
      </c>
      <c r="F8037">
        <v>5.5811320999999997E-2</v>
      </c>
      <c r="G8037">
        <v>4.677358490566038E-2</v>
      </c>
    </row>
    <row r="8038" spans="1:7" x14ac:dyDescent="0.25">
      <c r="A8038">
        <v>8029</v>
      </c>
      <c r="B8038" s="21">
        <f t="shared" si="125"/>
        <v>5.2437106918238996E-2</v>
      </c>
      <c r="C8038">
        <v>1.334482E-4</v>
      </c>
      <c r="E8038">
        <v>5.2437106918238996E-2</v>
      </c>
      <c r="F8038">
        <v>4.7965409000000001E-2</v>
      </c>
      <c r="G8038">
        <v>3.7993710691823897E-2</v>
      </c>
    </row>
    <row r="8039" spans="1:7" x14ac:dyDescent="0.25">
      <c r="A8039">
        <v>8030</v>
      </c>
      <c r="B8039" s="21">
        <f t="shared" si="125"/>
        <v>3.6704402515723267E-2</v>
      </c>
      <c r="C8039">
        <v>1.33578E-4</v>
      </c>
      <c r="E8039">
        <v>3.6704402515723267E-2</v>
      </c>
      <c r="F8039">
        <v>3.3484277E-2</v>
      </c>
      <c r="G8039">
        <v>2.443490566037736E-2</v>
      </c>
    </row>
    <row r="8040" spans="1:7" x14ac:dyDescent="0.25">
      <c r="A8040">
        <v>8031</v>
      </c>
      <c r="B8040" s="21">
        <f t="shared" si="125"/>
        <v>6.0374213836477996E-3</v>
      </c>
      <c r="C8040">
        <v>1.3724599999999999E-4</v>
      </c>
      <c r="E8040">
        <v>6.0374213836477996E-3</v>
      </c>
      <c r="F8040">
        <v>6.2243710000000002E-3</v>
      </c>
      <c r="G8040">
        <v>0</v>
      </c>
    </row>
    <row r="8041" spans="1:7" x14ac:dyDescent="0.25">
      <c r="A8041">
        <v>8032</v>
      </c>
      <c r="B8041" s="21">
        <f t="shared" si="125"/>
        <v>0</v>
      </c>
      <c r="C8041">
        <v>1.5624390000000001E-4</v>
      </c>
      <c r="E8041">
        <v>0</v>
      </c>
      <c r="F8041">
        <v>0</v>
      </c>
      <c r="G8041">
        <v>0</v>
      </c>
    </row>
    <row r="8042" spans="1:7" x14ac:dyDescent="0.25">
      <c r="A8042">
        <v>8033</v>
      </c>
      <c r="B8042" s="21">
        <f t="shared" si="125"/>
        <v>0</v>
      </c>
      <c r="C8042">
        <v>1.7811509999999999E-4</v>
      </c>
      <c r="E8042">
        <v>0</v>
      </c>
      <c r="F8042">
        <v>0</v>
      </c>
      <c r="G8042">
        <v>0</v>
      </c>
    </row>
    <row r="8043" spans="1:7" x14ac:dyDescent="0.25">
      <c r="A8043">
        <v>8034</v>
      </c>
      <c r="B8043" s="21">
        <f t="shared" si="125"/>
        <v>0</v>
      </c>
      <c r="C8043">
        <v>1.874701E-4</v>
      </c>
      <c r="E8043">
        <v>0</v>
      </c>
      <c r="F8043">
        <v>0</v>
      </c>
      <c r="G8043">
        <v>0</v>
      </c>
    </row>
    <row r="8044" spans="1:7" x14ac:dyDescent="0.25">
      <c r="A8044">
        <v>8035</v>
      </c>
      <c r="B8044" s="21">
        <f t="shared" si="125"/>
        <v>0</v>
      </c>
      <c r="C8044">
        <v>1.888681E-4</v>
      </c>
      <c r="E8044">
        <v>0</v>
      </c>
      <c r="F8044">
        <v>0</v>
      </c>
      <c r="G8044">
        <v>0</v>
      </c>
    </row>
    <row r="8045" spans="1:7" x14ac:dyDescent="0.25">
      <c r="A8045">
        <v>8036</v>
      </c>
      <c r="B8045" s="21">
        <f t="shared" si="125"/>
        <v>0</v>
      </c>
      <c r="C8045">
        <v>1.859056E-4</v>
      </c>
      <c r="E8045">
        <v>0</v>
      </c>
      <c r="F8045">
        <v>0</v>
      </c>
      <c r="G8045">
        <v>0</v>
      </c>
    </row>
    <row r="8046" spans="1:7" x14ac:dyDescent="0.25">
      <c r="A8046">
        <v>8037</v>
      </c>
      <c r="B8046" s="21">
        <f t="shared" si="125"/>
        <v>0</v>
      </c>
      <c r="C8046">
        <v>1.7634390000000001E-4</v>
      </c>
      <c r="E8046">
        <v>0</v>
      </c>
      <c r="F8046">
        <v>0</v>
      </c>
      <c r="G8046">
        <v>0</v>
      </c>
    </row>
    <row r="8047" spans="1:7" x14ac:dyDescent="0.25">
      <c r="A8047">
        <v>8038</v>
      </c>
      <c r="B8047" s="21">
        <f t="shared" si="125"/>
        <v>0</v>
      </c>
      <c r="C8047">
        <v>1.575852E-4</v>
      </c>
      <c r="E8047">
        <v>0</v>
      </c>
      <c r="F8047">
        <v>0</v>
      </c>
      <c r="G8047">
        <v>0</v>
      </c>
    </row>
    <row r="8048" spans="1:7" x14ac:dyDescent="0.25">
      <c r="A8048">
        <v>8039</v>
      </c>
      <c r="B8048" s="21">
        <f t="shared" si="125"/>
        <v>0</v>
      </c>
      <c r="C8048">
        <v>1.2830260000000002E-4</v>
      </c>
      <c r="E8048">
        <v>0</v>
      </c>
      <c r="F8048">
        <v>0</v>
      </c>
      <c r="G8048">
        <v>0</v>
      </c>
    </row>
    <row r="8049" spans="1:7" x14ac:dyDescent="0.25">
      <c r="A8049">
        <v>8040</v>
      </c>
      <c r="B8049" s="21">
        <f t="shared" si="125"/>
        <v>0</v>
      </c>
      <c r="C8049">
        <v>1.008742E-4</v>
      </c>
      <c r="E8049">
        <v>0</v>
      </c>
      <c r="F8049">
        <v>0</v>
      </c>
      <c r="G8049">
        <v>0</v>
      </c>
    </row>
    <row r="8050" spans="1:7" x14ac:dyDescent="0.25">
      <c r="A8050">
        <v>8041</v>
      </c>
      <c r="B8050" s="21">
        <f t="shared" si="125"/>
        <v>0</v>
      </c>
      <c r="C8050">
        <v>7.9867100000000007E-5</v>
      </c>
      <c r="E8050">
        <v>0</v>
      </c>
      <c r="F8050">
        <v>0</v>
      </c>
      <c r="G8050">
        <v>0</v>
      </c>
    </row>
    <row r="8051" spans="1:7" x14ac:dyDescent="0.25">
      <c r="A8051">
        <v>8042</v>
      </c>
      <c r="B8051" s="21">
        <f t="shared" si="125"/>
        <v>0</v>
      </c>
      <c r="C8051">
        <v>6.99102E-5</v>
      </c>
      <c r="E8051">
        <v>0</v>
      </c>
      <c r="F8051">
        <v>0</v>
      </c>
      <c r="G8051">
        <v>0</v>
      </c>
    </row>
    <row r="8052" spans="1:7" x14ac:dyDescent="0.25">
      <c r="A8052">
        <v>8043</v>
      </c>
      <c r="B8052" s="21">
        <f t="shared" si="125"/>
        <v>0</v>
      </c>
      <c r="C8052">
        <v>6.5487099999999999E-5</v>
      </c>
      <c r="E8052">
        <v>0</v>
      </c>
      <c r="F8052">
        <v>0</v>
      </c>
      <c r="G8052">
        <v>0</v>
      </c>
    </row>
    <row r="8053" spans="1:7" x14ac:dyDescent="0.25">
      <c r="A8053">
        <v>8044</v>
      </c>
      <c r="B8053" s="21">
        <f t="shared" si="125"/>
        <v>0</v>
      </c>
      <c r="C8053">
        <v>6.7231199999999994E-5</v>
      </c>
      <c r="E8053">
        <v>0</v>
      </c>
      <c r="F8053">
        <v>0</v>
      </c>
      <c r="G8053">
        <v>0</v>
      </c>
    </row>
    <row r="8054" spans="1:7" x14ac:dyDescent="0.25">
      <c r="A8054">
        <v>8045</v>
      </c>
      <c r="B8054" s="21">
        <f t="shared" si="125"/>
        <v>0</v>
      </c>
      <c r="C8054">
        <v>7.437100000000001E-5</v>
      </c>
      <c r="E8054">
        <v>0</v>
      </c>
      <c r="F8054">
        <v>0</v>
      </c>
      <c r="G8054">
        <v>0</v>
      </c>
    </row>
    <row r="8055" spans="1:7" x14ac:dyDescent="0.25">
      <c r="A8055">
        <v>8046</v>
      </c>
      <c r="B8055" s="21">
        <f t="shared" si="125"/>
        <v>0</v>
      </c>
      <c r="C8055">
        <v>9.1806999999999997E-5</v>
      </c>
      <c r="E8055">
        <v>0</v>
      </c>
      <c r="F8055">
        <v>0</v>
      </c>
      <c r="G8055">
        <v>0</v>
      </c>
    </row>
    <row r="8056" spans="1:7" x14ac:dyDescent="0.25">
      <c r="A8056">
        <v>8047</v>
      </c>
      <c r="B8056" s="21">
        <f t="shared" si="125"/>
        <v>0</v>
      </c>
      <c r="C8056">
        <v>1.2231709999999999E-4</v>
      </c>
      <c r="E8056">
        <v>0</v>
      </c>
      <c r="F8056">
        <v>0</v>
      </c>
      <c r="G8056">
        <v>0</v>
      </c>
    </row>
    <row r="8057" spans="1:7" x14ac:dyDescent="0.25">
      <c r="A8057">
        <v>8048</v>
      </c>
      <c r="B8057" s="21">
        <f t="shared" si="125"/>
        <v>0</v>
      </c>
      <c r="C8057">
        <v>1.4023510000000001E-4</v>
      </c>
      <c r="E8057">
        <v>0</v>
      </c>
      <c r="F8057">
        <v>0</v>
      </c>
      <c r="G8057">
        <v>0</v>
      </c>
    </row>
    <row r="8058" spans="1:7" x14ac:dyDescent="0.25">
      <c r="A8058">
        <v>8049</v>
      </c>
      <c r="B8058" s="21">
        <f t="shared" si="125"/>
        <v>2.0956289308176102E-2</v>
      </c>
      <c r="C8058">
        <v>1.3977479999999998E-4</v>
      </c>
      <c r="E8058">
        <v>2.0956289308176102E-2</v>
      </c>
      <c r="F8058">
        <v>1.8174527999999999E-2</v>
      </c>
      <c r="G8058">
        <v>1.4674842767295597E-2</v>
      </c>
    </row>
    <row r="8059" spans="1:7" x14ac:dyDescent="0.25">
      <c r="A8059">
        <v>8050</v>
      </c>
      <c r="B8059" s="21">
        <f t="shared" si="125"/>
        <v>5.8921383647798746E-2</v>
      </c>
      <c r="C8059">
        <v>1.3673320000000001E-4</v>
      </c>
      <c r="E8059">
        <v>5.8921383647798746E-2</v>
      </c>
      <c r="F8059">
        <v>4.9982704000000003E-2</v>
      </c>
      <c r="G8059">
        <v>4.8729559748427673E-2</v>
      </c>
    </row>
    <row r="8060" spans="1:7" x14ac:dyDescent="0.25">
      <c r="A8060">
        <v>8051</v>
      </c>
      <c r="B8060" s="21">
        <f t="shared" si="125"/>
        <v>5.9594339622641504E-2</v>
      </c>
      <c r="C8060">
        <v>1.3102139999999999E-4</v>
      </c>
      <c r="E8060">
        <v>5.9594339622641504E-2</v>
      </c>
      <c r="F8060">
        <v>5.3300314000000001E-2</v>
      </c>
      <c r="G8060">
        <v>4.5418238993710697E-2</v>
      </c>
    </row>
    <row r="8061" spans="1:7" x14ac:dyDescent="0.25">
      <c r="A8061">
        <v>8052</v>
      </c>
      <c r="B8061" s="21">
        <f t="shared" si="125"/>
        <v>7.2845911949685538E-2</v>
      </c>
      <c r="C8061">
        <v>1.311506E-4</v>
      </c>
      <c r="E8061">
        <v>7.2845911949685538E-2</v>
      </c>
      <c r="F8061">
        <v>6.3544025000000004E-2</v>
      </c>
      <c r="G8061">
        <v>5.7553459119496858E-2</v>
      </c>
    </row>
    <row r="8062" spans="1:7" x14ac:dyDescent="0.25">
      <c r="A8062">
        <v>8053</v>
      </c>
      <c r="B8062" s="21">
        <f t="shared" si="125"/>
        <v>8.0842767295597473E-2</v>
      </c>
      <c r="C8062">
        <v>1.335083E-4</v>
      </c>
      <c r="E8062">
        <v>8.0842767295597473E-2</v>
      </c>
      <c r="F8062">
        <v>6.6674527999999997E-2</v>
      </c>
      <c r="G8062">
        <v>6.7547169811320765E-2</v>
      </c>
    </row>
    <row r="8063" spans="1:7" x14ac:dyDescent="0.25">
      <c r="A8063">
        <v>8054</v>
      </c>
      <c r="B8063" s="21">
        <f t="shared" si="125"/>
        <v>5.74748427672956E-2</v>
      </c>
      <c r="C8063">
        <v>1.3877440000000001E-4</v>
      </c>
      <c r="E8063">
        <v>5.74748427672956E-2</v>
      </c>
      <c r="F8063">
        <v>4.8294024999999997E-2</v>
      </c>
      <c r="G8063">
        <v>4.8559748427672952E-2</v>
      </c>
    </row>
    <row r="8064" spans="1:7" x14ac:dyDescent="0.25">
      <c r="A8064">
        <v>8055</v>
      </c>
      <c r="B8064" s="21">
        <f t="shared" si="125"/>
        <v>1.5113207547169811E-2</v>
      </c>
      <c r="C8064">
        <v>1.4281790000000001E-4</v>
      </c>
      <c r="E8064">
        <v>1.5113207547169811E-2</v>
      </c>
      <c r="F8064">
        <v>1.3090409000000001E-2</v>
      </c>
      <c r="G8064">
        <v>9.6455974842767286E-3</v>
      </c>
    </row>
    <row r="8065" spans="1:7" x14ac:dyDescent="0.25">
      <c r="A8065">
        <v>8056</v>
      </c>
      <c r="B8065" s="21">
        <f t="shared" si="125"/>
        <v>0</v>
      </c>
      <c r="C8065">
        <v>1.592509E-4</v>
      </c>
      <c r="E8065">
        <v>0</v>
      </c>
      <c r="F8065">
        <v>0</v>
      </c>
      <c r="G8065">
        <v>0</v>
      </c>
    </row>
    <row r="8066" spans="1:7" x14ac:dyDescent="0.25">
      <c r="A8066">
        <v>8057</v>
      </c>
      <c r="B8066" s="21">
        <f t="shared" si="125"/>
        <v>0</v>
      </c>
      <c r="C8066">
        <v>1.7936309999999999E-4</v>
      </c>
      <c r="E8066">
        <v>0</v>
      </c>
      <c r="F8066">
        <v>0</v>
      </c>
      <c r="G8066">
        <v>0</v>
      </c>
    </row>
    <row r="8067" spans="1:7" x14ac:dyDescent="0.25">
      <c r="A8067">
        <v>8058</v>
      </c>
      <c r="B8067" s="21">
        <f t="shared" si="125"/>
        <v>0</v>
      </c>
      <c r="C8067">
        <v>1.8766989999999999E-4</v>
      </c>
      <c r="E8067">
        <v>0</v>
      </c>
      <c r="F8067">
        <v>0</v>
      </c>
      <c r="G8067">
        <v>0</v>
      </c>
    </row>
    <row r="8068" spans="1:7" x14ac:dyDescent="0.25">
      <c r="A8068">
        <v>8059</v>
      </c>
      <c r="B8068" s="21">
        <f t="shared" si="125"/>
        <v>0</v>
      </c>
      <c r="C8068">
        <v>1.8921070000000001E-4</v>
      </c>
      <c r="E8068">
        <v>0</v>
      </c>
      <c r="F8068">
        <v>0</v>
      </c>
      <c r="G8068">
        <v>0</v>
      </c>
    </row>
    <row r="8069" spans="1:7" x14ac:dyDescent="0.25">
      <c r="A8069">
        <v>8060</v>
      </c>
      <c r="B8069" s="21">
        <f t="shared" si="125"/>
        <v>0</v>
      </c>
      <c r="C8069">
        <v>1.8937229999999998E-4</v>
      </c>
      <c r="E8069">
        <v>0</v>
      </c>
      <c r="F8069">
        <v>0</v>
      </c>
      <c r="G8069">
        <v>0</v>
      </c>
    </row>
    <row r="8070" spans="1:7" x14ac:dyDescent="0.25">
      <c r="A8070">
        <v>8061</v>
      </c>
      <c r="B8070" s="21">
        <f t="shared" ref="B8070:B8133" si="126">IF(rodzaj=$E$6,E8070,IF(rodzaj=$F$6,F8070,G8070))</f>
        <v>0</v>
      </c>
      <c r="C8070">
        <v>1.761737E-4</v>
      </c>
      <c r="E8070">
        <v>0</v>
      </c>
      <c r="F8070">
        <v>0</v>
      </c>
      <c r="G8070">
        <v>0</v>
      </c>
    </row>
    <row r="8071" spans="1:7" x14ac:dyDescent="0.25">
      <c r="A8071">
        <v>8062</v>
      </c>
      <c r="B8071" s="21">
        <f t="shared" si="126"/>
        <v>0</v>
      </c>
      <c r="C8071">
        <v>1.5760829999999999E-4</v>
      </c>
      <c r="E8071">
        <v>0</v>
      </c>
      <c r="F8071">
        <v>0</v>
      </c>
      <c r="G8071">
        <v>0</v>
      </c>
    </row>
    <row r="8072" spans="1:7" x14ac:dyDescent="0.25">
      <c r="A8072">
        <v>8063</v>
      </c>
      <c r="B8072" s="21">
        <f t="shared" si="126"/>
        <v>0</v>
      </c>
      <c r="C8072">
        <v>1.2736710000000001E-4</v>
      </c>
      <c r="E8072">
        <v>0</v>
      </c>
      <c r="F8072">
        <v>0</v>
      </c>
      <c r="G8072">
        <v>0</v>
      </c>
    </row>
    <row r="8073" spans="1:7" x14ac:dyDescent="0.25">
      <c r="A8073">
        <v>8064</v>
      </c>
      <c r="B8073" s="21">
        <f t="shared" si="126"/>
        <v>0</v>
      </c>
      <c r="C8073">
        <v>1.00227E-4</v>
      </c>
      <c r="E8073">
        <v>0</v>
      </c>
      <c r="F8073">
        <v>0</v>
      </c>
      <c r="G8073">
        <v>0</v>
      </c>
    </row>
    <row r="8074" spans="1:7" x14ac:dyDescent="0.25">
      <c r="A8074">
        <v>8065</v>
      </c>
      <c r="B8074" s="21">
        <f t="shared" si="126"/>
        <v>0</v>
      </c>
      <c r="C8074">
        <v>7.9332799999999994E-5</v>
      </c>
      <c r="E8074">
        <v>0</v>
      </c>
      <c r="F8074">
        <v>0</v>
      </c>
      <c r="G8074">
        <v>0</v>
      </c>
    </row>
    <row r="8075" spans="1:7" x14ac:dyDescent="0.25">
      <c r="A8075">
        <v>8066</v>
      </c>
      <c r="B8075" s="21">
        <f t="shared" si="126"/>
        <v>0</v>
      </c>
      <c r="C8075">
        <v>7.0378600000000011E-5</v>
      </c>
      <c r="E8075">
        <v>0</v>
      </c>
      <c r="F8075">
        <v>0</v>
      </c>
      <c r="G8075">
        <v>0</v>
      </c>
    </row>
    <row r="8076" spans="1:7" x14ac:dyDescent="0.25">
      <c r="A8076">
        <v>8067</v>
      </c>
      <c r="B8076" s="21">
        <f t="shared" si="126"/>
        <v>0</v>
      </c>
      <c r="C8076">
        <v>6.6387600000000001E-5</v>
      </c>
      <c r="E8076">
        <v>0</v>
      </c>
      <c r="F8076">
        <v>0</v>
      </c>
      <c r="G8076">
        <v>0</v>
      </c>
    </row>
    <row r="8077" spans="1:7" x14ac:dyDescent="0.25">
      <c r="A8077">
        <v>8068</v>
      </c>
      <c r="B8077" s="21">
        <f t="shared" si="126"/>
        <v>0</v>
      </c>
      <c r="C8077">
        <v>6.6492100000000007E-5</v>
      </c>
      <c r="E8077">
        <v>0</v>
      </c>
      <c r="F8077">
        <v>0</v>
      </c>
      <c r="G8077">
        <v>0</v>
      </c>
    </row>
    <row r="8078" spans="1:7" x14ac:dyDescent="0.25">
      <c r="A8078">
        <v>8069</v>
      </c>
      <c r="B8078" s="21">
        <f t="shared" si="126"/>
        <v>0</v>
      </c>
      <c r="C8078">
        <v>7.4226299999999998E-5</v>
      </c>
      <c r="E8078">
        <v>0</v>
      </c>
      <c r="F8078">
        <v>0</v>
      </c>
      <c r="G8078">
        <v>0</v>
      </c>
    </row>
    <row r="8079" spans="1:7" x14ac:dyDescent="0.25">
      <c r="A8079">
        <v>8070</v>
      </c>
      <c r="B8079" s="21">
        <f t="shared" si="126"/>
        <v>0</v>
      </c>
      <c r="C8079">
        <v>9.1541700000000005E-5</v>
      </c>
      <c r="E8079">
        <v>0</v>
      </c>
      <c r="F8079">
        <v>0</v>
      </c>
      <c r="G8079">
        <v>0</v>
      </c>
    </row>
    <row r="8080" spans="1:7" x14ac:dyDescent="0.25">
      <c r="A8080">
        <v>8071</v>
      </c>
      <c r="B8080" s="21">
        <f t="shared" si="126"/>
        <v>0</v>
      </c>
      <c r="C8080">
        <v>1.2099720000000001E-4</v>
      </c>
      <c r="E8080">
        <v>0</v>
      </c>
      <c r="F8080">
        <v>0</v>
      </c>
      <c r="G8080">
        <v>0</v>
      </c>
    </row>
    <row r="8081" spans="1:7" x14ac:dyDescent="0.25">
      <c r="A8081">
        <v>8072</v>
      </c>
      <c r="B8081" s="21">
        <f t="shared" si="126"/>
        <v>0</v>
      </c>
      <c r="C8081">
        <v>1.3942580000000002E-4</v>
      </c>
      <c r="E8081">
        <v>0</v>
      </c>
      <c r="F8081">
        <v>0</v>
      </c>
      <c r="G8081">
        <v>0</v>
      </c>
    </row>
    <row r="8082" spans="1:7" x14ac:dyDescent="0.25">
      <c r="A8082">
        <v>8073</v>
      </c>
      <c r="B8082" s="21">
        <f t="shared" si="126"/>
        <v>1.6589308176100628E-2</v>
      </c>
      <c r="C8082">
        <v>1.415373E-4</v>
      </c>
      <c r="E8082">
        <v>1.6589308176100628E-2</v>
      </c>
      <c r="F8082">
        <v>1.4777201E-2</v>
      </c>
      <c r="G8082">
        <v>9.6955974842767301E-3</v>
      </c>
    </row>
    <row r="8083" spans="1:7" x14ac:dyDescent="0.25">
      <c r="A8083">
        <v>8074</v>
      </c>
      <c r="B8083" s="21">
        <f t="shared" si="126"/>
        <v>5.4886792452830187E-2</v>
      </c>
      <c r="C8083">
        <v>1.385239E-4</v>
      </c>
      <c r="E8083">
        <v>5.4886792452830187E-2</v>
      </c>
      <c r="F8083">
        <v>4.7042452999999998E-2</v>
      </c>
      <c r="G8083">
        <v>4.4556603773584905E-2</v>
      </c>
    </row>
    <row r="8084" spans="1:7" x14ac:dyDescent="0.25">
      <c r="A8084">
        <v>8075</v>
      </c>
      <c r="B8084" s="21">
        <f t="shared" si="126"/>
        <v>6.3238993710691818E-2</v>
      </c>
      <c r="C8084">
        <v>1.349407E-4</v>
      </c>
      <c r="E8084">
        <v>6.3238993710691818E-2</v>
      </c>
      <c r="F8084">
        <v>5.5639937E-2</v>
      </c>
      <c r="G8084">
        <v>4.9100628930817604E-2</v>
      </c>
    </row>
    <row r="8085" spans="1:7" x14ac:dyDescent="0.25">
      <c r="A8085">
        <v>8076</v>
      </c>
      <c r="B8085" s="21">
        <f t="shared" si="126"/>
        <v>7.4163522012578614E-2</v>
      </c>
      <c r="C8085">
        <v>1.3323990000000001E-4</v>
      </c>
      <c r="E8085">
        <v>7.4163522012578614E-2</v>
      </c>
      <c r="F8085">
        <v>6.4169810999999993E-2</v>
      </c>
      <c r="G8085">
        <v>5.9000000000000004E-2</v>
      </c>
    </row>
    <row r="8086" spans="1:7" x14ac:dyDescent="0.25">
      <c r="A8086">
        <v>8077</v>
      </c>
      <c r="B8086" s="21">
        <f t="shared" si="126"/>
        <v>6.1128930817610061E-2</v>
      </c>
      <c r="C8086">
        <v>1.31149E-4</v>
      </c>
      <c r="E8086">
        <v>6.1128930817610061E-2</v>
      </c>
      <c r="F8086">
        <v>5.3839623000000003E-2</v>
      </c>
      <c r="G8086">
        <v>4.7305031446540885E-2</v>
      </c>
    </row>
    <row r="8087" spans="1:7" x14ac:dyDescent="0.25">
      <c r="A8087">
        <v>8078</v>
      </c>
      <c r="B8087" s="21">
        <f t="shared" si="126"/>
        <v>3.4185534591194965E-2</v>
      </c>
      <c r="C8087">
        <v>1.3633149999999999E-4</v>
      </c>
      <c r="E8087">
        <v>3.4185534591194965E-2</v>
      </c>
      <c r="F8087">
        <v>3.1369497000000003E-2</v>
      </c>
      <c r="G8087">
        <v>2.2119811320754714E-2</v>
      </c>
    </row>
    <row r="8088" spans="1:7" x14ac:dyDescent="0.25">
      <c r="A8088">
        <v>8079</v>
      </c>
      <c r="B8088" s="21">
        <f t="shared" si="126"/>
        <v>4.8946540880503145E-3</v>
      </c>
      <c r="C8088">
        <v>1.438213E-4</v>
      </c>
      <c r="E8088">
        <v>4.8946540880503145E-3</v>
      </c>
      <c r="F8088">
        <v>5.189623E-3</v>
      </c>
      <c r="G8088">
        <v>0</v>
      </c>
    </row>
    <row r="8089" spans="1:7" x14ac:dyDescent="0.25">
      <c r="A8089">
        <v>8080</v>
      </c>
      <c r="B8089" s="21">
        <f t="shared" si="126"/>
        <v>0</v>
      </c>
      <c r="C8089">
        <v>1.590269E-4</v>
      </c>
      <c r="E8089">
        <v>0</v>
      </c>
      <c r="F8089">
        <v>0</v>
      </c>
      <c r="G8089">
        <v>0</v>
      </c>
    </row>
    <row r="8090" spans="1:7" x14ac:dyDescent="0.25">
      <c r="A8090">
        <v>8081</v>
      </c>
      <c r="B8090" s="21">
        <f t="shared" si="126"/>
        <v>0</v>
      </c>
      <c r="C8090">
        <v>1.7741710000000001E-4</v>
      </c>
      <c r="E8090">
        <v>0</v>
      </c>
      <c r="F8090">
        <v>0</v>
      </c>
      <c r="G8090">
        <v>0</v>
      </c>
    </row>
    <row r="8091" spans="1:7" x14ac:dyDescent="0.25">
      <c r="A8091">
        <v>8082</v>
      </c>
      <c r="B8091" s="21">
        <f t="shared" si="126"/>
        <v>0</v>
      </c>
      <c r="C8091">
        <v>1.8652109999999999E-4</v>
      </c>
      <c r="E8091">
        <v>0</v>
      </c>
      <c r="F8091">
        <v>0</v>
      </c>
      <c r="G8091">
        <v>0</v>
      </c>
    </row>
    <row r="8092" spans="1:7" x14ac:dyDescent="0.25">
      <c r="A8092">
        <v>8083</v>
      </c>
      <c r="B8092" s="21">
        <f t="shared" si="126"/>
        <v>0</v>
      </c>
      <c r="C8092">
        <v>1.9026779999999999E-4</v>
      </c>
      <c r="E8092">
        <v>0</v>
      </c>
      <c r="F8092">
        <v>0</v>
      </c>
      <c r="G8092">
        <v>0</v>
      </c>
    </row>
    <row r="8093" spans="1:7" x14ac:dyDescent="0.25">
      <c r="A8093">
        <v>8084</v>
      </c>
      <c r="B8093" s="21">
        <f t="shared" si="126"/>
        <v>0</v>
      </c>
      <c r="C8093">
        <v>1.8673249999999998E-4</v>
      </c>
      <c r="E8093">
        <v>0</v>
      </c>
      <c r="F8093">
        <v>0</v>
      </c>
      <c r="G8093">
        <v>0</v>
      </c>
    </row>
    <row r="8094" spans="1:7" x14ac:dyDescent="0.25">
      <c r="A8094">
        <v>8085</v>
      </c>
      <c r="B8094" s="21">
        <f t="shared" si="126"/>
        <v>0</v>
      </c>
      <c r="C8094">
        <v>1.7537939999999998E-4</v>
      </c>
      <c r="E8094">
        <v>0</v>
      </c>
      <c r="F8094">
        <v>0</v>
      </c>
      <c r="G8094">
        <v>0</v>
      </c>
    </row>
    <row r="8095" spans="1:7" x14ac:dyDescent="0.25">
      <c r="A8095">
        <v>8086</v>
      </c>
      <c r="B8095" s="21">
        <f t="shared" si="126"/>
        <v>0</v>
      </c>
      <c r="C8095">
        <v>1.5662299999999999E-4</v>
      </c>
      <c r="E8095">
        <v>0</v>
      </c>
      <c r="F8095">
        <v>0</v>
      </c>
      <c r="G8095">
        <v>0</v>
      </c>
    </row>
    <row r="8096" spans="1:7" x14ac:dyDescent="0.25">
      <c r="A8096">
        <v>8087</v>
      </c>
      <c r="B8096" s="21">
        <f t="shared" si="126"/>
        <v>0</v>
      </c>
      <c r="C8096">
        <v>1.253211E-4</v>
      </c>
      <c r="E8096">
        <v>0</v>
      </c>
      <c r="F8096">
        <v>0</v>
      </c>
      <c r="G8096">
        <v>0</v>
      </c>
    </row>
    <row r="8097" spans="1:7" x14ac:dyDescent="0.25">
      <c r="A8097">
        <v>8088</v>
      </c>
      <c r="B8097" s="21">
        <f t="shared" si="126"/>
        <v>0</v>
      </c>
      <c r="C8097">
        <v>1.0214230000000001E-4</v>
      </c>
      <c r="E8097">
        <v>0</v>
      </c>
      <c r="F8097">
        <v>0</v>
      </c>
      <c r="G8097">
        <v>0</v>
      </c>
    </row>
    <row r="8098" spans="1:7" x14ac:dyDescent="0.25">
      <c r="A8098">
        <v>8089</v>
      </c>
      <c r="B8098" s="21">
        <f t="shared" si="126"/>
        <v>0</v>
      </c>
      <c r="C8098">
        <v>8.0380500000000007E-5</v>
      </c>
      <c r="E8098">
        <v>0</v>
      </c>
      <c r="F8098">
        <v>0</v>
      </c>
      <c r="G8098">
        <v>0</v>
      </c>
    </row>
    <row r="8099" spans="1:7" x14ac:dyDescent="0.25">
      <c r="A8099">
        <v>8090</v>
      </c>
      <c r="B8099" s="21">
        <f t="shared" si="126"/>
        <v>0</v>
      </c>
      <c r="C8099">
        <v>7.0848199999999997E-5</v>
      </c>
      <c r="E8099">
        <v>0</v>
      </c>
      <c r="F8099">
        <v>0</v>
      </c>
      <c r="G8099">
        <v>0</v>
      </c>
    </row>
    <row r="8100" spans="1:7" x14ac:dyDescent="0.25">
      <c r="A8100">
        <v>8091</v>
      </c>
      <c r="B8100" s="21">
        <f t="shared" si="126"/>
        <v>0</v>
      </c>
      <c r="C8100">
        <v>6.4785300000000005E-5</v>
      </c>
      <c r="E8100">
        <v>0</v>
      </c>
      <c r="F8100">
        <v>0</v>
      </c>
      <c r="G8100">
        <v>0</v>
      </c>
    </row>
    <row r="8101" spans="1:7" x14ac:dyDescent="0.25">
      <c r="A8101">
        <v>8092</v>
      </c>
      <c r="B8101" s="21">
        <f t="shared" si="126"/>
        <v>0</v>
      </c>
      <c r="C8101">
        <v>6.4701699999999998E-5</v>
      </c>
      <c r="E8101">
        <v>0</v>
      </c>
      <c r="F8101">
        <v>0</v>
      </c>
      <c r="G8101">
        <v>0</v>
      </c>
    </row>
    <row r="8102" spans="1:7" x14ac:dyDescent="0.25">
      <c r="A8102">
        <v>8093</v>
      </c>
      <c r="B8102" s="21">
        <f t="shared" si="126"/>
        <v>0</v>
      </c>
      <c r="C8102">
        <v>7.6323399999999995E-5</v>
      </c>
      <c r="E8102">
        <v>0</v>
      </c>
      <c r="F8102">
        <v>0</v>
      </c>
      <c r="G8102">
        <v>0</v>
      </c>
    </row>
    <row r="8103" spans="1:7" x14ac:dyDescent="0.25">
      <c r="A8103">
        <v>8094</v>
      </c>
      <c r="B8103" s="21">
        <f t="shared" si="126"/>
        <v>0</v>
      </c>
      <c r="C8103">
        <v>9.1856599999999997E-5</v>
      </c>
      <c r="E8103">
        <v>0</v>
      </c>
      <c r="F8103">
        <v>0</v>
      </c>
      <c r="G8103">
        <v>0</v>
      </c>
    </row>
    <row r="8104" spans="1:7" x14ac:dyDescent="0.25">
      <c r="A8104">
        <v>8095</v>
      </c>
      <c r="B8104" s="21">
        <f t="shared" si="126"/>
        <v>0</v>
      </c>
      <c r="C8104">
        <v>1.1864239999999999E-4</v>
      </c>
      <c r="E8104">
        <v>0</v>
      </c>
      <c r="F8104">
        <v>0</v>
      </c>
      <c r="G8104">
        <v>0</v>
      </c>
    </row>
    <row r="8105" spans="1:7" x14ac:dyDescent="0.25">
      <c r="A8105">
        <v>8096</v>
      </c>
      <c r="B8105" s="21">
        <f t="shared" si="126"/>
        <v>0</v>
      </c>
      <c r="C8105">
        <v>1.3960900000000001E-4</v>
      </c>
      <c r="E8105">
        <v>0</v>
      </c>
      <c r="F8105">
        <v>0</v>
      </c>
      <c r="G8105">
        <v>0</v>
      </c>
    </row>
    <row r="8106" spans="1:7" x14ac:dyDescent="0.25">
      <c r="A8106">
        <v>8097</v>
      </c>
      <c r="B8106" s="21">
        <f t="shared" si="126"/>
        <v>5.3811320754716977E-3</v>
      </c>
      <c r="C8106">
        <v>1.409897E-4</v>
      </c>
      <c r="E8106">
        <v>5.3811320754716977E-3</v>
      </c>
      <c r="F8106">
        <v>5.9180819999999999E-3</v>
      </c>
      <c r="G8106">
        <v>0</v>
      </c>
    </row>
    <row r="8107" spans="1:7" x14ac:dyDescent="0.25">
      <c r="A8107">
        <v>8098</v>
      </c>
      <c r="B8107" s="21">
        <f t="shared" si="126"/>
        <v>3.3308176100628931E-2</v>
      </c>
      <c r="C8107">
        <v>1.4139299999999999E-4</v>
      </c>
      <c r="E8107">
        <v>3.3308176100628931E-2</v>
      </c>
      <c r="F8107">
        <v>3.0922956000000001E-2</v>
      </c>
      <c r="G8107">
        <v>2.0936792452830186E-2</v>
      </c>
    </row>
    <row r="8108" spans="1:7" x14ac:dyDescent="0.25">
      <c r="A8108">
        <v>8099</v>
      </c>
      <c r="B8108" s="21">
        <f t="shared" si="126"/>
        <v>4.8556603773584901E-2</v>
      </c>
      <c r="C8108">
        <v>1.3773149999999999E-4</v>
      </c>
      <c r="E8108">
        <v>4.8556603773584901E-2</v>
      </c>
      <c r="F8108">
        <v>4.4871069E-2</v>
      </c>
      <c r="G8108">
        <v>3.3965408805031447E-2</v>
      </c>
    </row>
    <row r="8109" spans="1:7" x14ac:dyDescent="0.25">
      <c r="A8109">
        <v>8100</v>
      </c>
      <c r="B8109" s="21">
        <f t="shared" si="126"/>
        <v>6.1264150943396226E-2</v>
      </c>
      <c r="C8109">
        <v>1.3662130000000001E-4</v>
      </c>
      <c r="E8109">
        <v>6.1264150943396226E-2</v>
      </c>
      <c r="F8109">
        <v>5.4926100999999998E-2</v>
      </c>
      <c r="G8109">
        <v>4.6701257861635218E-2</v>
      </c>
    </row>
    <row r="8110" spans="1:7" x14ac:dyDescent="0.25">
      <c r="A8110">
        <v>8101</v>
      </c>
      <c r="B8110" s="21">
        <f t="shared" si="126"/>
        <v>5.8018867924528303E-2</v>
      </c>
      <c r="C8110">
        <v>1.300804E-4</v>
      </c>
      <c r="E8110">
        <v>5.8018867924528303E-2</v>
      </c>
      <c r="F8110">
        <v>5.1372642000000003E-2</v>
      </c>
      <c r="G8110">
        <v>4.4496855345911947E-2</v>
      </c>
    </row>
    <row r="8111" spans="1:7" x14ac:dyDescent="0.25">
      <c r="A8111">
        <v>8102</v>
      </c>
      <c r="B8111" s="21">
        <f t="shared" si="126"/>
        <v>3.5166666666666666E-2</v>
      </c>
      <c r="C8111">
        <v>1.2865239999999999E-4</v>
      </c>
      <c r="E8111">
        <v>3.5166666666666666E-2</v>
      </c>
      <c r="F8111">
        <v>3.1897798999999998E-2</v>
      </c>
      <c r="G8111">
        <v>2.3349999999999999E-2</v>
      </c>
    </row>
    <row r="8112" spans="1:7" x14ac:dyDescent="0.25">
      <c r="A8112">
        <v>8103</v>
      </c>
      <c r="B8112" s="21">
        <f t="shared" si="126"/>
        <v>3.4754716981132074E-3</v>
      </c>
      <c r="C8112">
        <v>1.3505489999999999E-4</v>
      </c>
      <c r="E8112">
        <v>3.4754716981132074E-3</v>
      </c>
      <c r="F8112">
        <v>3.9674530000000001E-3</v>
      </c>
      <c r="G8112">
        <v>0</v>
      </c>
    </row>
    <row r="8113" spans="1:7" x14ac:dyDescent="0.25">
      <c r="A8113">
        <v>8104</v>
      </c>
      <c r="B8113" s="21">
        <f t="shared" si="126"/>
        <v>0</v>
      </c>
      <c r="C8113">
        <v>1.525954E-4</v>
      </c>
      <c r="E8113">
        <v>0</v>
      </c>
      <c r="F8113">
        <v>0</v>
      </c>
      <c r="G8113">
        <v>0</v>
      </c>
    </row>
    <row r="8114" spans="1:7" x14ac:dyDescent="0.25">
      <c r="A8114">
        <v>8105</v>
      </c>
      <c r="B8114" s="21">
        <f t="shared" si="126"/>
        <v>0</v>
      </c>
      <c r="C8114">
        <v>1.738585E-4</v>
      </c>
      <c r="E8114">
        <v>0</v>
      </c>
      <c r="F8114">
        <v>0</v>
      </c>
      <c r="G8114">
        <v>0</v>
      </c>
    </row>
    <row r="8115" spans="1:7" x14ac:dyDescent="0.25">
      <c r="A8115">
        <v>8106</v>
      </c>
      <c r="B8115" s="21">
        <f t="shared" si="126"/>
        <v>0</v>
      </c>
      <c r="C8115">
        <v>1.7963049999999999E-4</v>
      </c>
      <c r="E8115">
        <v>0</v>
      </c>
      <c r="F8115">
        <v>0</v>
      </c>
      <c r="G8115">
        <v>0</v>
      </c>
    </row>
    <row r="8116" spans="1:7" x14ac:dyDescent="0.25">
      <c r="A8116">
        <v>8107</v>
      </c>
      <c r="B8116" s="21">
        <f t="shared" si="126"/>
        <v>0</v>
      </c>
      <c r="C8116">
        <v>1.8137169999999999E-4</v>
      </c>
      <c r="E8116">
        <v>0</v>
      </c>
      <c r="F8116">
        <v>0</v>
      </c>
      <c r="G8116">
        <v>0</v>
      </c>
    </row>
    <row r="8117" spans="1:7" x14ac:dyDescent="0.25">
      <c r="A8117">
        <v>8108</v>
      </c>
      <c r="B8117" s="21">
        <f t="shared" si="126"/>
        <v>0</v>
      </c>
      <c r="C8117">
        <v>1.7928789999999999E-4</v>
      </c>
      <c r="E8117">
        <v>0</v>
      </c>
      <c r="F8117">
        <v>0</v>
      </c>
      <c r="G8117">
        <v>0</v>
      </c>
    </row>
    <row r="8118" spans="1:7" x14ac:dyDescent="0.25">
      <c r="A8118">
        <v>8109</v>
      </c>
      <c r="B8118" s="21">
        <f t="shared" si="126"/>
        <v>0</v>
      </c>
      <c r="C8118">
        <v>1.665433E-4</v>
      </c>
      <c r="E8118">
        <v>0</v>
      </c>
      <c r="F8118">
        <v>0</v>
      </c>
      <c r="G8118">
        <v>0</v>
      </c>
    </row>
    <row r="8119" spans="1:7" x14ac:dyDescent="0.25">
      <c r="A8119">
        <v>8110</v>
      </c>
      <c r="B8119" s="21">
        <f t="shared" si="126"/>
        <v>0</v>
      </c>
      <c r="C8119">
        <v>1.4844469999999998E-4</v>
      </c>
      <c r="E8119">
        <v>0</v>
      </c>
      <c r="F8119">
        <v>0</v>
      </c>
      <c r="G8119">
        <v>0</v>
      </c>
    </row>
    <row r="8120" spans="1:7" x14ac:dyDescent="0.25">
      <c r="A8120">
        <v>8111</v>
      </c>
      <c r="B8120" s="21">
        <f t="shared" si="126"/>
        <v>0</v>
      </c>
      <c r="C8120">
        <v>1.269535E-4</v>
      </c>
      <c r="E8120">
        <v>0</v>
      </c>
      <c r="F8120">
        <v>0</v>
      </c>
      <c r="G8120">
        <v>0</v>
      </c>
    </row>
    <row r="8121" spans="1:7" x14ac:dyDescent="0.25">
      <c r="A8121">
        <v>8112</v>
      </c>
      <c r="B8121" s="21">
        <f t="shared" si="126"/>
        <v>0</v>
      </c>
      <c r="C8121">
        <v>1.0624560000000001E-4</v>
      </c>
      <c r="E8121">
        <v>0</v>
      </c>
      <c r="F8121">
        <v>0</v>
      </c>
      <c r="G8121">
        <v>0</v>
      </c>
    </row>
    <row r="8122" spans="1:7" x14ac:dyDescent="0.25">
      <c r="A8122">
        <v>8113</v>
      </c>
      <c r="B8122" s="21">
        <f t="shared" si="126"/>
        <v>0</v>
      </c>
      <c r="C8122">
        <v>8.4384099999999991E-5</v>
      </c>
      <c r="E8122">
        <v>0</v>
      </c>
      <c r="F8122">
        <v>0</v>
      </c>
      <c r="G8122">
        <v>0</v>
      </c>
    </row>
    <row r="8123" spans="1:7" x14ac:dyDescent="0.25">
      <c r="A8123">
        <v>8114</v>
      </c>
      <c r="B8123" s="21">
        <f t="shared" si="126"/>
        <v>0</v>
      </c>
      <c r="C8123">
        <v>7.4130700000000005E-5</v>
      </c>
      <c r="E8123">
        <v>0</v>
      </c>
      <c r="F8123">
        <v>0</v>
      </c>
      <c r="G8123">
        <v>0</v>
      </c>
    </row>
    <row r="8124" spans="1:7" x14ac:dyDescent="0.25">
      <c r="A8124">
        <v>8115</v>
      </c>
      <c r="B8124" s="21">
        <f t="shared" si="126"/>
        <v>0</v>
      </c>
      <c r="C8124">
        <v>6.9932000000000007E-5</v>
      </c>
      <c r="E8124">
        <v>0</v>
      </c>
      <c r="F8124">
        <v>0</v>
      </c>
      <c r="G8124">
        <v>0</v>
      </c>
    </row>
    <row r="8125" spans="1:7" x14ac:dyDescent="0.25">
      <c r="A8125">
        <v>8116</v>
      </c>
      <c r="B8125" s="21">
        <f t="shared" si="126"/>
        <v>0</v>
      </c>
      <c r="C8125">
        <v>6.7329299999999999E-5</v>
      </c>
      <c r="E8125">
        <v>0</v>
      </c>
      <c r="F8125">
        <v>0</v>
      </c>
      <c r="G8125">
        <v>0</v>
      </c>
    </row>
    <row r="8126" spans="1:7" x14ac:dyDescent="0.25">
      <c r="A8126">
        <v>8117</v>
      </c>
      <c r="B8126" s="21">
        <f t="shared" si="126"/>
        <v>0</v>
      </c>
      <c r="C8126">
        <v>7.0790000000000005E-5</v>
      </c>
      <c r="E8126">
        <v>0</v>
      </c>
      <c r="F8126">
        <v>0</v>
      </c>
      <c r="G8126">
        <v>0</v>
      </c>
    </row>
    <row r="8127" spans="1:7" x14ac:dyDescent="0.25">
      <c r="A8127">
        <v>8118</v>
      </c>
      <c r="B8127" s="21">
        <f t="shared" si="126"/>
        <v>0</v>
      </c>
      <c r="C8127">
        <v>8.007279999999999E-5</v>
      </c>
      <c r="E8127">
        <v>0</v>
      </c>
      <c r="F8127">
        <v>0</v>
      </c>
      <c r="G8127">
        <v>0</v>
      </c>
    </row>
    <row r="8128" spans="1:7" x14ac:dyDescent="0.25">
      <c r="A8128">
        <v>8119</v>
      </c>
      <c r="B8128" s="21">
        <f t="shared" si="126"/>
        <v>0</v>
      </c>
      <c r="C8128">
        <v>9.8010600000000007E-5</v>
      </c>
      <c r="E8128">
        <v>0</v>
      </c>
      <c r="F8128">
        <v>0</v>
      </c>
      <c r="G8128">
        <v>0</v>
      </c>
    </row>
    <row r="8129" spans="1:7" x14ac:dyDescent="0.25">
      <c r="A8129">
        <v>8120</v>
      </c>
      <c r="B8129" s="21">
        <f t="shared" si="126"/>
        <v>0</v>
      </c>
      <c r="C8129">
        <v>1.1601829999999999E-4</v>
      </c>
      <c r="E8129">
        <v>0</v>
      </c>
      <c r="F8129">
        <v>0</v>
      </c>
      <c r="G8129">
        <v>0</v>
      </c>
    </row>
    <row r="8130" spans="1:7" x14ac:dyDescent="0.25">
      <c r="A8130">
        <v>8121</v>
      </c>
      <c r="B8130" s="21">
        <f t="shared" si="126"/>
        <v>7.0075471698113206E-3</v>
      </c>
      <c r="C8130">
        <v>1.357838E-4</v>
      </c>
      <c r="E8130">
        <v>7.0075471698113206E-3</v>
      </c>
      <c r="F8130">
        <v>7.1902520000000003E-3</v>
      </c>
      <c r="G8130">
        <v>0</v>
      </c>
    </row>
    <row r="8131" spans="1:7" x14ac:dyDescent="0.25">
      <c r="A8131">
        <v>8122</v>
      </c>
      <c r="B8131" s="21">
        <f t="shared" si="126"/>
        <v>3.937735849056604E-2</v>
      </c>
      <c r="C8131">
        <v>1.4631139999999999E-4</v>
      </c>
      <c r="E8131">
        <v>3.937735849056604E-2</v>
      </c>
      <c r="F8131">
        <v>3.5369497E-2</v>
      </c>
      <c r="G8131">
        <v>2.7021698113207548E-2</v>
      </c>
    </row>
    <row r="8132" spans="1:7" x14ac:dyDescent="0.25">
      <c r="A8132">
        <v>8123</v>
      </c>
      <c r="B8132" s="21">
        <f t="shared" si="126"/>
        <v>5.3801886792452833E-2</v>
      </c>
      <c r="C8132">
        <v>1.5614780000000001E-4</v>
      </c>
      <c r="E8132">
        <v>5.3801886792452833E-2</v>
      </c>
      <c r="F8132">
        <v>4.8669811E-2</v>
      </c>
      <c r="G8132">
        <v>3.9569182389937105E-2</v>
      </c>
    </row>
    <row r="8133" spans="1:7" x14ac:dyDescent="0.25">
      <c r="A8133">
        <v>8124</v>
      </c>
      <c r="B8133" s="21">
        <f t="shared" si="126"/>
        <v>6.6927672955974848E-2</v>
      </c>
      <c r="C8133">
        <v>1.580757E-4</v>
      </c>
      <c r="E8133">
        <v>6.6927672955974848E-2</v>
      </c>
      <c r="F8133">
        <v>5.8869497E-2</v>
      </c>
      <c r="G8133">
        <v>5.2100628930817613E-2</v>
      </c>
    </row>
    <row r="8134" spans="1:7" x14ac:dyDescent="0.25">
      <c r="A8134">
        <v>8125</v>
      </c>
      <c r="B8134" s="21">
        <f t="shared" ref="B8134:B8197" si="127">IF(rodzaj=$E$6,E8134,IF(rodzaj=$F$6,F8134,G8134))</f>
        <v>4.4729559748427676E-2</v>
      </c>
      <c r="C8134">
        <v>1.614818E-4</v>
      </c>
      <c r="E8134">
        <v>4.4729559748427676E-2</v>
      </c>
      <c r="F8134">
        <v>4.1485848999999998E-2</v>
      </c>
      <c r="G8134">
        <v>3.0013836477987423E-2</v>
      </c>
    </row>
    <row r="8135" spans="1:7" x14ac:dyDescent="0.25">
      <c r="A8135">
        <v>8126</v>
      </c>
      <c r="B8135" s="21">
        <f t="shared" si="127"/>
        <v>2.9033333333333331E-2</v>
      </c>
      <c r="C8135">
        <v>1.662352E-4</v>
      </c>
      <c r="E8135">
        <v>2.9033333333333331E-2</v>
      </c>
      <c r="F8135">
        <v>2.7322327E-2</v>
      </c>
      <c r="G8135">
        <v>1.7125471698113209E-2</v>
      </c>
    </row>
    <row r="8136" spans="1:7" x14ac:dyDescent="0.25">
      <c r="A8136">
        <v>8127</v>
      </c>
      <c r="B8136" s="21">
        <f t="shared" si="127"/>
        <v>1.206635220125786E-3</v>
      </c>
      <c r="C8136">
        <v>1.6855530000000002E-4</v>
      </c>
      <c r="E8136">
        <v>1.206635220125786E-3</v>
      </c>
      <c r="F8136">
        <v>2.0858489999999999E-3</v>
      </c>
      <c r="G8136">
        <v>0</v>
      </c>
    </row>
    <row r="8137" spans="1:7" x14ac:dyDescent="0.25">
      <c r="A8137">
        <v>8128</v>
      </c>
      <c r="B8137" s="21">
        <f t="shared" si="127"/>
        <v>0</v>
      </c>
      <c r="C8137">
        <v>1.840326E-4</v>
      </c>
      <c r="E8137">
        <v>0</v>
      </c>
      <c r="F8137">
        <v>0</v>
      </c>
      <c r="G8137">
        <v>0</v>
      </c>
    </row>
    <row r="8138" spans="1:7" x14ac:dyDescent="0.25">
      <c r="A8138">
        <v>8129</v>
      </c>
      <c r="B8138" s="21">
        <f t="shared" si="127"/>
        <v>0</v>
      </c>
      <c r="C8138">
        <v>1.935482E-4</v>
      </c>
      <c r="E8138">
        <v>0</v>
      </c>
      <c r="F8138">
        <v>0</v>
      </c>
      <c r="G8138">
        <v>0</v>
      </c>
    </row>
    <row r="8139" spans="1:7" x14ac:dyDescent="0.25">
      <c r="A8139">
        <v>8130</v>
      </c>
      <c r="B8139" s="21">
        <f t="shared" si="127"/>
        <v>0</v>
      </c>
      <c r="C8139">
        <v>1.9069260000000002E-4</v>
      </c>
      <c r="E8139">
        <v>0</v>
      </c>
      <c r="F8139">
        <v>0</v>
      </c>
      <c r="G8139">
        <v>0</v>
      </c>
    </row>
    <row r="8140" spans="1:7" x14ac:dyDescent="0.25">
      <c r="A8140">
        <v>8131</v>
      </c>
      <c r="B8140" s="21">
        <f t="shared" si="127"/>
        <v>0</v>
      </c>
      <c r="C8140">
        <v>1.8753039999999999E-4</v>
      </c>
      <c r="E8140">
        <v>0</v>
      </c>
      <c r="F8140">
        <v>0</v>
      </c>
      <c r="G8140">
        <v>0</v>
      </c>
    </row>
    <row r="8141" spans="1:7" x14ac:dyDescent="0.25">
      <c r="A8141">
        <v>8132</v>
      </c>
      <c r="B8141" s="21">
        <f t="shared" si="127"/>
        <v>0</v>
      </c>
      <c r="C8141">
        <v>1.8140180000000001E-4</v>
      </c>
      <c r="E8141">
        <v>0</v>
      </c>
      <c r="F8141">
        <v>0</v>
      </c>
      <c r="G8141">
        <v>0</v>
      </c>
    </row>
    <row r="8142" spans="1:7" x14ac:dyDescent="0.25">
      <c r="A8142">
        <v>8133</v>
      </c>
      <c r="B8142" s="21">
        <f t="shared" si="127"/>
        <v>0</v>
      </c>
      <c r="C8142">
        <v>1.7276729999999999E-4</v>
      </c>
      <c r="E8142">
        <v>0</v>
      </c>
      <c r="F8142">
        <v>0</v>
      </c>
      <c r="G8142">
        <v>0</v>
      </c>
    </row>
    <row r="8143" spans="1:7" x14ac:dyDescent="0.25">
      <c r="A8143">
        <v>8134</v>
      </c>
      <c r="B8143" s="21">
        <f t="shared" si="127"/>
        <v>0</v>
      </c>
      <c r="C8143">
        <v>1.5474990000000001E-4</v>
      </c>
      <c r="E8143">
        <v>0</v>
      </c>
      <c r="F8143">
        <v>0</v>
      </c>
      <c r="G8143">
        <v>0</v>
      </c>
    </row>
    <row r="8144" spans="1:7" x14ac:dyDescent="0.25">
      <c r="A8144">
        <v>8135</v>
      </c>
      <c r="B8144" s="21">
        <f t="shared" si="127"/>
        <v>0</v>
      </c>
      <c r="C8144">
        <v>1.341763E-4</v>
      </c>
      <c r="E8144">
        <v>0</v>
      </c>
      <c r="F8144">
        <v>0</v>
      </c>
      <c r="G8144">
        <v>0</v>
      </c>
    </row>
    <row r="8145" spans="1:7" x14ac:dyDescent="0.25">
      <c r="A8145">
        <v>8136</v>
      </c>
      <c r="B8145" s="21">
        <f t="shared" si="127"/>
        <v>0</v>
      </c>
      <c r="C8145">
        <v>1.1472030000000001E-4</v>
      </c>
      <c r="E8145">
        <v>0</v>
      </c>
      <c r="F8145">
        <v>0</v>
      </c>
      <c r="G8145">
        <v>0</v>
      </c>
    </row>
    <row r="8146" spans="1:7" x14ac:dyDescent="0.25">
      <c r="A8146">
        <v>8137</v>
      </c>
      <c r="B8146" s="21">
        <f t="shared" si="127"/>
        <v>0</v>
      </c>
      <c r="C8146">
        <v>9.2286700000000012E-5</v>
      </c>
      <c r="E8146">
        <v>0</v>
      </c>
      <c r="F8146">
        <v>0</v>
      </c>
      <c r="G8146">
        <v>0</v>
      </c>
    </row>
    <row r="8147" spans="1:7" x14ac:dyDescent="0.25">
      <c r="A8147">
        <v>8138</v>
      </c>
      <c r="B8147" s="21">
        <f t="shared" si="127"/>
        <v>0</v>
      </c>
      <c r="C8147">
        <v>7.9050500000000005E-5</v>
      </c>
      <c r="E8147">
        <v>0</v>
      </c>
      <c r="F8147">
        <v>0</v>
      </c>
      <c r="G8147">
        <v>0</v>
      </c>
    </row>
    <row r="8148" spans="1:7" x14ac:dyDescent="0.25">
      <c r="A8148">
        <v>8139</v>
      </c>
      <c r="B8148" s="21">
        <f t="shared" si="127"/>
        <v>0</v>
      </c>
      <c r="C8148">
        <v>7.2099800000000004E-5</v>
      </c>
      <c r="E8148">
        <v>0</v>
      </c>
      <c r="F8148">
        <v>0</v>
      </c>
      <c r="G8148">
        <v>0</v>
      </c>
    </row>
    <row r="8149" spans="1:7" x14ac:dyDescent="0.25">
      <c r="A8149">
        <v>8140</v>
      </c>
      <c r="B8149" s="21">
        <f t="shared" si="127"/>
        <v>0</v>
      </c>
      <c r="C8149">
        <v>7.0061600000000007E-5</v>
      </c>
      <c r="E8149">
        <v>0</v>
      </c>
      <c r="F8149">
        <v>0</v>
      </c>
      <c r="G8149">
        <v>0</v>
      </c>
    </row>
    <row r="8150" spans="1:7" x14ac:dyDescent="0.25">
      <c r="A8150">
        <v>8141</v>
      </c>
      <c r="B8150" s="21">
        <f t="shared" si="127"/>
        <v>0</v>
      </c>
      <c r="C8150">
        <v>7.1238199999999998E-5</v>
      </c>
      <c r="E8150">
        <v>0</v>
      </c>
      <c r="F8150">
        <v>0</v>
      </c>
      <c r="G8150">
        <v>0</v>
      </c>
    </row>
    <row r="8151" spans="1:7" x14ac:dyDescent="0.25">
      <c r="A8151">
        <v>8142</v>
      </c>
      <c r="B8151" s="21">
        <f t="shared" si="127"/>
        <v>0</v>
      </c>
      <c r="C8151">
        <v>7.7519299999999995E-5</v>
      </c>
      <c r="E8151">
        <v>0</v>
      </c>
      <c r="F8151">
        <v>0</v>
      </c>
      <c r="G8151">
        <v>0</v>
      </c>
    </row>
    <row r="8152" spans="1:7" x14ac:dyDescent="0.25">
      <c r="A8152">
        <v>8143</v>
      </c>
      <c r="B8152" s="21">
        <f t="shared" si="127"/>
        <v>0</v>
      </c>
      <c r="C8152">
        <v>9.3388799999999996E-5</v>
      </c>
      <c r="E8152">
        <v>0</v>
      </c>
      <c r="F8152">
        <v>0</v>
      </c>
      <c r="G8152">
        <v>0</v>
      </c>
    </row>
    <row r="8153" spans="1:7" x14ac:dyDescent="0.25">
      <c r="A8153">
        <v>8144</v>
      </c>
      <c r="B8153" s="21">
        <f t="shared" si="127"/>
        <v>0</v>
      </c>
      <c r="C8153">
        <v>1.09906E-4</v>
      </c>
      <c r="E8153">
        <v>0</v>
      </c>
      <c r="F8153">
        <v>0</v>
      </c>
      <c r="G8153">
        <v>0</v>
      </c>
    </row>
    <row r="8154" spans="1:7" x14ac:dyDescent="0.25">
      <c r="A8154">
        <v>8145</v>
      </c>
      <c r="B8154" s="21">
        <f t="shared" si="127"/>
        <v>1.9633647798742139E-2</v>
      </c>
      <c r="C8154">
        <v>1.3053149999999998E-4</v>
      </c>
      <c r="E8154">
        <v>1.9633647798742139E-2</v>
      </c>
      <c r="F8154">
        <v>1.6523585E-2</v>
      </c>
      <c r="G8154">
        <v>1.4641823899371069E-2</v>
      </c>
    </row>
    <row r="8155" spans="1:7" x14ac:dyDescent="0.25">
      <c r="A8155">
        <v>8146</v>
      </c>
      <c r="B8155" s="21">
        <f t="shared" si="127"/>
        <v>7.4210691823899375E-2</v>
      </c>
      <c r="C8155">
        <v>1.4484E-4</v>
      </c>
      <c r="E8155">
        <v>7.4210691823899375E-2</v>
      </c>
      <c r="F8155">
        <v>5.7751572000000001E-2</v>
      </c>
      <c r="G8155">
        <v>6.8669811320754712E-2</v>
      </c>
    </row>
    <row r="8156" spans="1:7" x14ac:dyDescent="0.25">
      <c r="A8156">
        <v>8147</v>
      </c>
      <c r="B8156" s="21">
        <f t="shared" si="127"/>
        <v>9.1276729559748429E-2</v>
      </c>
      <c r="C8156">
        <v>1.5513929999999999E-4</v>
      </c>
      <c r="E8156">
        <v>9.1276729559748429E-2</v>
      </c>
      <c r="F8156">
        <v>7.1919811E-2</v>
      </c>
      <c r="G8156">
        <v>7.9279874213836476E-2</v>
      </c>
    </row>
    <row r="8157" spans="1:7" x14ac:dyDescent="0.25">
      <c r="A8157">
        <v>8148</v>
      </c>
      <c r="B8157" s="21">
        <f t="shared" si="127"/>
        <v>8.3242138364779866E-2</v>
      </c>
      <c r="C8157">
        <v>1.5952610000000001E-4</v>
      </c>
      <c r="E8157">
        <v>8.3242138364779866E-2</v>
      </c>
      <c r="F8157">
        <v>6.9342767E-2</v>
      </c>
      <c r="G8157">
        <v>6.8566037735849059E-2</v>
      </c>
    </row>
    <row r="8158" spans="1:7" x14ac:dyDescent="0.25">
      <c r="A8158">
        <v>8149</v>
      </c>
      <c r="B8158" s="21">
        <f t="shared" si="127"/>
        <v>5.4462264150943393E-2</v>
      </c>
      <c r="C8158">
        <v>1.5637120000000003E-4</v>
      </c>
      <c r="E8158">
        <v>5.4462264150943393E-2</v>
      </c>
      <c r="F8158">
        <v>4.8850629E-2</v>
      </c>
      <c r="G8158">
        <v>4.0490566037735848E-2</v>
      </c>
    </row>
    <row r="8159" spans="1:7" x14ac:dyDescent="0.25">
      <c r="A8159">
        <v>8150</v>
      </c>
      <c r="B8159" s="21">
        <f t="shared" si="127"/>
        <v>3.3380503144654093E-2</v>
      </c>
      <c r="C8159">
        <v>1.546307E-4</v>
      </c>
      <c r="E8159">
        <v>3.3380503144654093E-2</v>
      </c>
      <c r="F8159">
        <v>3.0567609999999999E-2</v>
      </c>
      <c r="G8159">
        <v>2.1459748427672957E-2</v>
      </c>
    </row>
    <row r="8160" spans="1:7" x14ac:dyDescent="0.25">
      <c r="A8160">
        <v>8151</v>
      </c>
      <c r="B8160" s="21">
        <f t="shared" si="127"/>
        <v>2.5674213836477987E-3</v>
      </c>
      <c r="C8160">
        <v>1.5107159999999998E-4</v>
      </c>
      <c r="E8160">
        <v>2.5674213836477987E-3</v>
      </c>
      <c r="F8160">
        <v>3.2028299999999998E-3</v>
      </c>
      <c r="G8160">
        <v>0</v>
      </c>
    </row>
    <row r="8161" spans="1:7" x14ac:dyDescent="0.25">
      <c r="A8161">
        <v>8152</v>
      </c>
      <c r="B8161" s="21">
        <f t="shared" si="127"/>
        <v>0</v>
      </c>
      <c r="C8161">
        <v>1.5535620000000001E-4</v>
      </c>
      <c r="E8161">
        <v>0</v>
      </c>
      <c r="F8161">
        <v>0</v>
      </c>
      <c r="G8161">
        <v>0</v>
      </c>
    </row>
    <row r="8162" spans="1:7" x14ac:dyDescent="0.25">
      <c r="A8162">
        <v>8153</v>
      </c>
      <c r="B8162" s="21">
        <f t="shared" si="127"/>
        <v>0</v>
      </c>
      <c r="C8162">
        <v>1.692823E-4</v>
      </c>
      <c r="E8162">
        <v>0</v>
      </c>
      <c r="F8162">
        <v>0</v>
      </c>
      <c r="G8162">
        <v>0</v>
      </c>
    </row>
    <row r="8163" spans="1:7" x14ac:dyDescent="0.25">
      <c r="A8163">
        <v>8154</v>
      </c>
      <c r="B8163" s="21">
        <f t="shared" si="127"/>
        <v>0</v>
      </c>
      <c r="C8163">
        <v>1.7389089999999999E-4</v>
      </c>
      <c r="E8163">
        <v>0</v>
      </c>
      <c r="F8163">
        <v>0</v>
      </c>
      <c r="G8163">
        <v>0</v>
      </c>
    </row>
    <row r="8164" spans="1:7" x14ac:dyDescent="0.25">
      <c r="A8164">
        <v>8155</v>
      </c>
      <c r="B8164" s="21">
        <f t="shared" si="127"/>
        <v>0</v>
      </c>
      <c r="C8164">
        <v>1.7668729999999999E-4</v>
      </c>
      <c r="E8164">
        <v>0</v>
      </c>
      <c r="F8164">
        <v>0</v>
      </c>
      <c r="G8164">
        <v>0</v>
      </c>
    </row>
    <row r="8165" spans="1:7" x14ac:dyDescent="0.25">
      <c r="A8165">
        <v>8156</v>
      </c>
      <c r="B8165" s="21">
        <f t="shared" si="127"/>
        <v>0</v>
      </c>
      <c r="C8165">
        <v>1.7770479999999999E-4</v>
      </c>
      <c r="E8165">
        <v>0</v>
      </c>
      <c r="F8165">
        <v>0</v>
      </c>
      <c r="G8165">
        <v>0</v>
      </c>
    </row>
    <row r="8166" spans="1:7" x14ac:dyDescent="0.25">
      <c r="A8166">
        <v>8157</v>
      </c>
      <c r="B8166" s="21">
        <f t="shared" si="127"/>
        <v>0</v>
      </c>
      <c r="C8166">
        <v>1.72967E-4</v>
      </c>
      <c r="E8166">
        <v>0</v>
      </c>
      <c r="F8166">
        <v>0</v>
      </c>
      <c r="G8166">
        <v>0</v>
      </c>
    </row>
    <row r="8167" spans="1:7" x14ac:dyDescent="0.25">
      <c r="A8167">
        <v>8158</v>
      </c>
      <c r="B8167" s="21">
        <f t="shared" si="127"/>
        <v>0</v>
      </c>
      <c r="C8167">
        <v>1.5377460000000001E-4</v>
      </c>
      <c r="E8167">
        <v>0</v>
      </c>
      <c r="F8167">
        <v>0</v>
      </c>
      <c r="G8167">
        <v>0</v>
      </c>
    </row>
    <row r="8168" spans="1:7" x14ac:dyDescent="0.25">
      <c r="A8168">
        <v>8159</v>
      </c>
      <c r="B8168" s="21">
        <f t="shared" si="127"/>
        <v>0</v>
      </c>
      <c r="C8168">
        <v>1.2469090000000001E-4</v>
      </c>
      <c r="E8168">
        <v>0</v>
      </c>
      <c r="F8168">
        <v>0</v>
      </c>
      <c r="G8168">
        <v>0</v>
      </c>
    </row>
    <row r="8169" spans="1:7" x14ac:dyDescent="0.25">
      <c r="A8169">
        <v>8160</v>
      </c>
      <c r="B8169" s="21">
        <f t="shared" si="127"/>
        <v>0</v>
      </c>
      <c r="C8169">
        <v>1.0176280000000001E-4</v>
      </c>
      <c r="E8169">
        <v>0</v>
      </c>
      <c r="F8169">
        <v>0</v>
      </c>
      <c r="G8169">
        <v>0</v>
      </c>
    </row>
    <row r="8170" spans="1:7" x14ac:dyDescent="0.25">
      <c r="A8170">
        <v>8161</v>
      </c>
      <c r="B8170" s="21">
        <f t="shared" si="127"/>
        <v>0</v>
      </c>
      <c r="C8170">
        <v>7.9348899999999995E-5</v>
      </c>
      <c r="E8170">
        <v>0</v>
      </c>
      <c r="F8170">
        <v>0</v>
      </c>
      <c r="G8170">
        <v>0</v>
      </c>
    </row>
    <row r="8171" spans="1:7" x14ac:dyDescent="0.25">
      <c r="A8171">
        <v>8162</v>
      </c>
      <c r="B8171" s="21">
        <f t="shared" si="127"/>
        <v>0</v>
      </c>
      <c r="C8171">
        <v>7.0604899999999999E-5</v>
      </c>
      <c r="E8171">
        <v>0</v>
      </c>
      <c r="F8171">
        <v>0</v>
      </c>
      <c r="G8171">
        <v>0</v>
      </c>
    </row>
    <row r="8172" spans="1:7" x14ac:dyDescent="0.25">
      <c r="A8172">
        <v>8163</v>
      </c>
      <c r="B8172" s="21">
        <f t="shared" si="127"/>
        <v>0</v>
      </c>
      <c r="C8172">
        <v>6.6677199999999999E-5</v>
      </c>
      <c r="E8172">
        <v>0</v>
      </c>
      <c r="F8172">
        <v>0</v>
      </c>
      <c r="G8172">
        <v>0</v>
      </c>
    </row>
    <row r="8173" spans="1:7" x14ac:dyDescent="0.25">
      <c r="A8173">
        <v>8164</v>
      </c>
      <c r="B8173" s="21">
        <f t="shared" si="127"/>
        <v>0</v>
      </c>
      <c r="C8173">
        <v>6.571519999999999E-5</v>
      </c>
      <c r="E8173">
        <v>0</v>
      </c>
      <c r="F8173">
        <v>0</v>
      </c>
      <c r="G8173">
        <v>0</v>
      </c>
    </row>
    <row r="8174" spans="1:7" x14ac:dyDescent="0.25">
      <c r="A8174">
        <v>8165</v>
      </c>
      <c r="B8174" s="21">
        <f t="shared" si="127"/>
        <v>0</v>
      </c>
      <c r="C8174">
        <v>7.4482899999999991E-5</v>
      </c>
      <c r="E8174">
        <v>0</v>
      </c>
      <c r="F8174">
        <v>0</v>
      </c>
      <c r="G8174">
        <v>0</v>
      </c>
    </row>
    <row r="8175" spans="1:7" x14ac:dyDescent="0.25">
      <c r="A8175">
        <v>8166</v>
      </c>
      <c r="B8175" s="21">
        <f t="shared" si="127"/>
        <v>0</v>
      </c>
      <c r="C8175">
        <v>9.1428200000000007E-5</v>
      </c>
      <c r="E8175">
        <v>0</v>
      </c>
      <c r="F8175">
        <v>0</v>
      </c>
      <c r="G8175">
        <v>0</v>
      </c>
    </row>
    <row r="8176" spans="1:7" x14ac:dyDescent="0.25">
      <c r="A8176">
        <v>8167</v>
      </c>
      <c r="B8176" s="21">
        <f t="shared" si="127"/>
        <v>0</v>
      </c>
      <c r="C8176">
        <v>1.1974090000000001E-4</v>
      </c>
      <c r="E8176">
        <v>0</v>
      </c>
      <c r="F8176">
        <v>0</v>
      </c>
      <c r="G8176">
        <v>0</v>
      </c>
    </row>
    <row r="8177" spans="1:7" x14ac:dyDescent="0.25">
      <c r="A8177">
        <v>8168</v>
      </c>
      <c r="B8177" s="21">
        <f t="shared" si="127"/>
        <v>0</v>
      </c>
      <c r="C8177">
        <v>1.4096059999999999E-4</v>
      </c>
      <c r="E8177">
        <v>0</v>
      </c>
      <c r="F8177">
        <v>0</v>
      </c>
      <c r="G8177">
        <v>0</v>
      </c>
    </row>
    <row r="8178" spans="1:7" x14ac:dyDescent="0.25">
      <c r="A8178">
        <v>8169</v>
      </c>
      <c r="B8178" s="21">
        <f t="shared" si="127"/>
        <v>2.4481761006289311E-2</v>
      </c>
      <c r="C8178">
        <v>1.463383E-4</v>
      </c>
      <c r="E8178">
        <v>2.4481761006289311E-2</v>
      </c>
      <c r="F8178">
        <v>1.9764151000000001E-2</v>
      </c>
      <c r="G8178">
        <v>2.1521698113207546E-2</v>
      </c>
    </row>
    <row r="8179" spans="1:7" x14ac:dyDescent="0.25">
      <c r="A8179">
        <v>8170</v>
      </c>
      <c r="B8179" s="21">
        <f t="shared" si="127"/>
        <v>0.1116446540880503</v>
      </c>
      <c r="C8179">
        <v>1.4709739999999998E-4</v>
      </c>
      <c r="E8179">
        <v>0.1116446540880503</v>
      </c>
      <c r="F8179">
        <v>7.3770440000000007E-2</v>
      </c>
      <c r="G8179">
        <v>0.12395283018867925</v>
      </c>
    </row>
    <row r="8180" spans="1:7" x14ac:dyDescent="0.25">
      <c r="A8180">
        <v>8171</v>
      </c>
      <c r="B8180" s="21">
        <f t="shared" si="127"/>
        <v>6.5889937106918234E-2</v>
      </c>
      <c r="C8180">
        <v>1.4747529999999999E-4</v>
      </c>
      <c r="E8180">
        <v>6.5889937106918234E-2</v>
      </c>
      <c r="F8180">
        <v>5.7077044E-2</v>
      </c>
      <c r="G8180">
        <v>5.1801886792452824E-2</v>
      </c>
    </row>
    <row r="8181" spans="1:7" x14ac:dyDescent="0.25">
      <c r="A8181">
        <v>8172</v>
      </c>
      <c r="B8181" s="21">
        <f t="shared" si="127"/>
        <v>9.9292452830188685E-2</v>
      </c>
      <c r="C8181">
        <v>1.431742E-4</v>
      </c>
      <c r="E8181">
        <v>9.9292452830188685E-2</v>
      </c>
      <c r="F8181">
        <v>7.8693395999999999E-2</v>
      </c>
      <c r="G8181">
        <v>8.5452830188679246E-2</v>
      </c>
    </row>
    <row r="8182" spans="1:7" x14ac:dyDescent="0.25">
      <c r="A8182">
        <v>8173</v>
      </c>
      <c r="B8182" s="21">
        <f t="shared" si="127"/>
        <v>8.3100628930817613E-2</v>
      </c>
      <c r="C8182">
        <v>1.416263E-4</v>
      </c>
      <c r="E8182">
        <v>8.3100628930817613E-2</v>
      </c>
      <c r="F8182">
        <v>6.7232704000000004E-2</v>
      </c>
      <c r="G8182">
        <v>7.0349056603773594E-2</v>
      </c>
    </row>
    <row r="8183" spans="1:7" x14ac:dyDescent="0.25">
      <c r="A8183">
        <v>8174</v>
      </c>
      <c r="B8183" s="21">
        <f t="shared" si="127"/>
        <v>5.1500000000000004E-2</v>
      </c>
      <c r="C8183">
        <v>1.4198759999999998E-4</v>
      </c>
      <c r="E8183">
        <v>5.1500000000000004E-2</v>
      </c>
      <c r="F8183">
        <v>4.3745283000000003E-2</v>
      </c>
      <c r="G8183">
        <v>4.1767295597484273E-2</v>
      </c>
    </row>
    <row r="8184" spans="1:7" x14ac:dyDescent="0.25">
      <c r="A8184">
        <v>8175</v>
      </c>
      <c r="B8184" s="21">
        <f t="shared" si="127"/>
        <v>1.0164779874213836E-2</v>
      </c>
      <c r="C8184">
        <v>1.4724660000000001E-4</v>
      </c>
      <c r="E8184">
        <v>1.0164779874213836E-2</v>
      </c>
      <c r="F8184">
        <v>9.1583329999999994E-3</v>
      </c>
      <c r="G8184">
        <v>3.8163522012578614E-3</v>
      </c>
    </row>
    <row r="8185" spans="1:7" x14ac:dyDescent="0.25">
      <c r="A8185">
        <v>8176</v>
      </c>
      <c r="B8185" s="21">
        <f t="shared" si="127"/>
        <v>0</v>
      </c>
      <c r="C8185">
        <v>1.662592E-4</v>
      </c>
      <c r="E8185">
        <v>0</v>
      </c>
      <c r="F8185">
        <v>0</v>
      </c>
      <c r="G8185">
        <v>0</v>
      </c>
    </row>
    <row r="8186" spans="1:7" x14ac:dyDescent="0.25">
      <c r="A8186">
        <v>8177</v>
      </c>
      <c r="B8186" s="21">
        <f t="shared" si="127"/>
        <v>0</v>
      </c>
      <c r="C8186">
        <v>1.8346689999999998E-4</v>
      </c>
      <c r="E8186">
        <v>0</v>
      </c>
      <c r="F8186">
        <v>0</v>
      </c>
      <c r="G8186">
        <v>0</v>
      </c>
    </row>
    <row r="8187" spans="1:7" x14ac:dyDescent="0.25">
      <c r="A8187">
        <v>8178</v>
      </c>
      <c r="B8187" s="21">
        <f t="shared" si="127"/>
        <v>0</v>
      </c>
      <c r="C8187">
        <v>1.8858629999999999E-4</v>
      </c>
      <c r="E8187">
        <v>0</v>
      </c>
      <c r="F8187">
        <v>0</v>
      </c>
      <c r="G8187">
        <v>0</v>
      </c>
    </row>
    <row r="8188" spans="1:7" x14ac:dyDescent="0.25">
      <c r="A8188">
        <v>8179</v>
      </c>
      <c r="B8188" s="21">
        <f t="shared" si="127"/>
        <v>0</v>
      </c>
      <c r="C8188">
        <v>1.9225629999999999E-4</v>
      </c>
      <c r="E8188">
        <v>0</v>
      </c>
      <c r="F8188">
        <v>0</v>
      </c>
      <c r="G8188">
        <v>0</v>
      </c>
    </row>
    <row r="8189" spans="1:7" x14ac:dyDescent="0.25">
      <c r="A8189">
        <v>8180</v>
      </c>
      <c r="B8189" s="21">
        <f t="shared" si="127"/>
        <v>0</v>
      </c>
      <c r="C8189">
        <v>1.8912779999999998E-4</v>
      </c>
      <c r="E8189">
        <v>0</v>
      </c>
      <c r="F8189">
        <v>0</v>
      </c>
      <c r="G8189">
        <v>0</v>
      </c>
    </row>
    <row r="8190" spans="1:7" x14ac:dyDescent="0.25">
      <c r="A8190">
        <v>8181</v>
      </c>
      <c r="B8190" s="21">
        <f t="shared" si="127"/>
        <v>0</v>
      </c>
      <c r="C8190">
        <v>1.7942890000000001E-4</v>
      </c>
      <c r="E8190">
        <v>0</v>
      </c>
      <c r="F8190">
        <v>0</v>
      </c>
      <c r="G8190">
        <v>0</v>
      </c>
    </row>
    <row r="8191" spans="1:7" x14ac:dyDescent="0.25">
      <c r="A8191">
        <v>8182</v>
      </c>
      <c r="B8191" s="21">
        <f t="shared" si="127"/>
        <v>0</v>
      </c>
      <c r="C8191">
        <v>1.577502E-4</v>
      </c>
      <c r="E8191">
        <v>0</v>
      </c>
      <c r="F8191">
        <v>0</v>
      </c>
      <c r="G8191">
        <v>0</v>
      </c>
    </row>
    <row r="8192" spans="1:7" x14ac:dyDescent="0.25">
      <c r="A8192">
        <v>8183</v>
      </c>
      <c r="B8192" s="21">
        <f t="shared" si="127"/>
        <v>0</v>
      </c>
      <c r="C8192">
        <v>1.306418E-4</v>
      </c>
      <c r="E8192">
        <v>0</v>
      </c>
      <c r="F8192">
        <v>0</v>
      </c>
      <c r="G8192">
        <v>0</v>
      </c>
    </row>
    <row r="8193" spans="1:7" x14ac:dyDescent="0.25">
      <c r="A8193">
        <v>8184</v>
      </c>
      <c r="B8193" s="21">
        <f t="shared" si="127"/>
        <v>0</v>
      </c>
      <c r="C8193">
        <v>1.0240499999999999E-4</v>
      </c>
      <c r="E8193">
        <v>0</v>
      </c>
      <c r="F8193">
        <v>0</v>
      </c>
      <c r="G8193">
        <v>0</v>
      </c>
    </row>
    <row r="8194" spans="1:7" x14ac:dyDescent="0.25">
      <c r="A8194">
        <v>8185</v>
      </c>
      <c r="B8194" s="21">
        <f t="shared" si="127"/>
        <v>0</v>
      </c>
      <c r="C8194">
        <v>8.0343099999999993E-5</v>
      </c>
      <c r="E8194">
        <v>0</v>
      </c>
      <c r="F8194">
        <v>0</v>
      </c>
      <c r="G8194">
        <v>0</v>
      </c>
    </row>
    <row r="8195" spans="1:7" x14ac:dyDescent="0.25">
      <c r="A8195">
        <v>8186</v>
      </c>
      <c r="B8195" s="21">
        <f t="shared" si="127"/>
        <v>0</v>
      </c>
      <c r="C8195">
        <v>7.0068400000000008E-5</v>
      </c>
      <c r="E8195">
        <v>0</v>
      </c>
      <c r="F8195">
        <v>0</v>
      </c>
      <c r="G8195">
        <v>0</v>
      </c>
    </row>
    <row r="8196" spans="1:7" x14ac:dyDescent="0.25">
      <c r="A8196">
        <v>8187</v>
      </c>
      <c r="B8196" s="21">
        <f t="shared" si="127"/>
        <v>0</v>
      </c>
      <c r="C8196">
        <v>6.6324900000000006E-5</v>
      </c>
      <c r="E8196">
        <v>0</v>
      </c>
      <c r="F8196">
        <v>0</v>
      </c>
      <c r="G8196">
        <v>0</v>
      </c>
    </row>
    <row r="8197" spans="1:7" x14ac:dyDescent="0.25">
      <c r="A8197">
        <v>8188</v>
      </c>
      <c r="B8197" s="21">
        <f t="shared" si="127"/>
        <v>0</v>
      </c>
      <c r="C8197">
        <v>6.6255999999999997E-5</v>
      </c>
      <c r="E8197">
        <v>0</v>
      </c>
      <c r="F8197">
        <v>0</v>
      </c>
      <c r="G8197">
        <v>0</v>
      </c>
    </row>
    <row r="8198" spans="1:7" x14ac:dyDescent="0.25">
      <c r="A8198">
        <v>8189</v>
      </c>
      <c r="B8198" s="21">
        <f t="shared" ref="B8198:B8261" si="128">IF(rodzaj=$E$6,E8198,IF(rodzaj=$F$6,F8198,G8198))</f>
        <v>0</v>
      </c>
      <c r="C8198">
        <v>7.3939499999999992E-5</v>
      </c>
      <c r="E8198">
        <v>0</v>
      </c>
      <c r="F8198">
        <v>0</v>
      </c>
      <c r="G8198">
        <v>0</v>
      </c>
    </row>
    <row r="8199" spans="1:7" x14ac:dyDescent="0.25">
      <c r="A8199">
        <v>8190</v>
      </c>
      <c r="B8199" s="21">
        <f t="shared" si="128"/>
        <v>0</v>
      </c>
      <c r="C8199">
        <v>9.1439899999999998E-5</v>
      </c>
      <c r="E8199">
        <v>0</v>
      </c>
      <c r="F8199">
        <v>0</v>
      </c>
      <c r="G8199">
        <v>0</v>
      </c>
    </row>
    <row r="8200" spans="1:7" x14ac:dyDescent="0.25">
      <c r="A8200">
        <v>8191</v>
      </c>
      <c r="B8200" s="21">
        <f t="shared" si="128"/>
        <v>0</v>
      </c>
      <c r="C8200">
        <v>1.191061E-4</v>
      </c>
      <c r="E8200">
        <v>0</v>
      </c>
      <c r="F8200">
        <v>0</v>
      </c>
      <c r="G8200">
        <v>0</v>
      </c>
    </row>
    <row r="8201" spans="1:7" x14ac:dyDescent="0.25">
      <c r="A8201">
        <v>8192</v>
      </c>
      <c r="B8201" s="21">
        <f t="shared" si="128"/>
        <v>0</v>
      </c>
      <c r="C8201">
        <v>1.422634E-4</v>
      </c>
      <c r="E8201">
        <v>0</v>
      </c>
      <c r="F8201">
        <v>0</v>
      </c>
      <c r="G8201">
        <v>0</v>
      </c>
    </row>
    <row r="8202" spans="1:7" x14ac:dyDescent="0.25">
      <c r="A8202">
        <v>8193</v>
      </c>
      <c r="B8202" s="21">
        <f t="shared" si="128"/>
        <v>5.2490566037735852E-3</v>
      </c>
      <c r="C8202">
        <v>1.4335570000000001E-4</v>
      </c>
      <c r="E8202">
        <v>5.2490566037735852E-3</v>
      </c>
      <c r="F8202">
        <v>5.6176100000000003E-3</v>
      </c>
      <c r="G8202">
        <v>0</v>
      </c>
    </row>
    <row r="8203" spans="1:7" x14ac:dyDescent="0.25">
      <c r="A8203">
        <v>8194</v>
      </c>
      <c r="B8203" s="21">
        <f t="shared" si="128"/>
        <v>3.2886792452830188E-2</v>
      </c>
      <c r="C8203">
        <v>1.4058080000000001E-4</v>
      </c>
      <c r="E8203">
        <v>3.2886792452830188E-2</v>
      </c>
      <c r="F8203">
        <v>3.0465408999999999E-2</v>
      </c>
      <c r="G8203">
        <v>2.0526415094339622E-2</v>
      </c>
    </row>
    <row r="8204" spans="1:7" x14ac:dyDescent="0.25">
      <c r="A8204">
        <v>8195</v>
      </c>
      <c r="B8204" s="21">
        <f t="shared" si="128"/>
        <v>5.4600628930817609E-2</v>
      </c>
      <c r="C8204">
        <v>1.3674799999999999E-4</v>
      </c>
      <c r="E8204">
        <v>5.4600628930817609E-2</v>
      </c>
      <c r="F8204">
        <v>4.9139937000000002E-2</v>
      </c>
      <c r="G8204">
        <v>4.0345911949685537E-2</v>
      </c>
    </row>
    <row r="8205" spans="1:7" x14ac:dyDescent="0.25">
      <c r="A8205">
        <v>8196</v>
      </c>
      <c r="B8205" s="21">
        <f t="shared" si="128"/>
        <v>5.9305031446540882E-2</v>
      </c>
      <c r="C8205">
        <v>1.340453E-4</v>
      </c>
      <c r="E8205">
        <v>5.9305031446540882E-2</v>
      </c>
      <c r="F8205">
        <v>5.345283E-2</v>
      </c>
      <c r="G8205">
        <v>4.4638364779874214E-2</v>
      </c>
    </row>
    <row r="8206" spans="1:7" x14ac:dyDescent="0.25">
      <c r="A8206">
        <v>8197</v>
      </c>
      <c r="B8206" s="21">
        <f t="shared" si="128"/>
        <v>6.3572327044025156E-2</v>
      </c>
      <c r="C8206">
        <v>1.3536040000000001E-4</v>
      </c>
      <c r="E8206">
        <v>6.3572327044025156E-2</v>
      </c>
      <c r="F8206">
        <v>5.5135219999999999E-2</v>
      </c>
      <c r="G8206">
        <v>4.9786163522012573E-2</v>
      </c>
    </row>
    <row r="8207" spans="1:7" x14ac:dyDescent="0.25">
      <c r="A8207">
        <v>8198</v>
      </c>
      <c r="B8207" s="21">
        <f t="shared" si="128"/>
        <v>4.6018867924528306E-2</v>
      </c>
      <c r="C8207">
        <v>1.3793510000000001E-4</v>
      </c>
      <c r="E8207">
        <v>4.6018867924528306E-2</v>
      </c>
      <c r="F8207">
        <v>3.9713836000000002E-2</v>
      </c>
      <c r="G8207">
        <v>3.495283018867925E-2</v>
      </c>
    </row>
    <row r="8208" spans="1:7" x14ac:dyDescent="0.25">
      <c r="A8208">
        <v>8199</v>
      </c>
      <c r="B8208" s="21">
        <f t="shared" si="128"/>
        <v>7.1584905660377358E-3</v>
      </c>
      <c r="C8208">
        <v>1.3997909999999999E-4</v>
      </c>
      <c r="E8208">
        <v>7.1584905660377358E-3</v>
      </c>
      <c r="F8208">
        <v>6.8323899999999998E-3</v>
      </c>
      <c r="G8208">
        <v>2.4223270440251572E-4</v>
      </c>
    </row>
    <row r="8209" spans="1:7" x14ac:dyDescent="0.25">
      <c r="A8209">
        <v>8200</v>
      </c>
      <c r="B8209" s="21">
        <f t="shared" si="128"/>
        <v>0</v>
      </c>
      <c r="C8209">
        <v>1.5679270000000002E-4</v>
      </c>
      <c r="E8209">
        <v>0</v>
      </c>
      <c r="F8209">
        <v>0</v>
      </c>
      <c r="G8209">
        <v>0</v>
      </c>
    </row>
    <row r="8210" spans="1:7" x14ac:dyDescent="0.25">
      <c r="A8210">
        <v>8201</v>
      </c>
      <c r="B8210" s="21">
        <f t="shared" si="128"/>
        <v>0</v>
      </c>
      <c r="C8210">
        <v>1.8036319999999999E-4</v>
      </c>
      <c r="E8210">
        <v>0</v>
      </c>
      <c r="F8210">
        <v>0</v>
      </c>
      <c r="G8210">
        <v>0</v>
      </c>
    </row>
    <row r="8211" spans="1:7" x14ac:dyDescent="0.25">
      <c r="A8211">
        <v>8202</v>
      </c>
      <c r="B8211" s="21">
        <f t="shared" si="128"/>
        <v>0</v>
      </c>
      <c r="C8211">
        <v>1.8675860000000002E-4</v>
      </c>
      <c r="E8211">
        <v>0</v>
      </c>
      <c r="F8211">
        <v>0</v>
      </c>
      <c r="G8211">
        <v>0</v>
      </c>
    </row>
    <row r="8212" spans="1:7" x14ac:dyDescent="0.25">
      <c r="A8212">
        <v>8203</v>
      </c>
      <c r="B8212" s="21">
        <f t="shared" si="128"/>
        <v>0</v>
      </c>
      <c r="C8212">
        <v>1.8704259999999999E-4</v>
      </c>
      <c r="E8212">
        <v>0</v>
      </c>
      <c r="F8212">
        <v>0</v>
      </c>
      <c r="G8212">
        <v>0</v>
      </c>
    </row>
    <row r="8213" spans="1:7" x14ac:dyDescent="0.25">
      <c r="A8213">
        <v>8204</v>
      </c>
      <c r="B8213" s="21">
        <f t="shared" si="128"/>
        <v>0</v>
      </c>
      <c r="C8213">
        <v>1.8882339999999999E-4</v>
      </c>
      <c r="E8213">
        <v>0</v>
      </c>
      <c r="F8213">
        <v>0</v>
      </c>
      <c r="G8213">
        <v>0</v>
      </c>
    </row>
    <row r="8214" spans="1:7" x14ac:dyDescent="0.25">
      <c r="A8214">
        <v>8205</v>
      </c>
      <c r="B8214" s="21">
        <f t="shared" si="128"/>
        <v>0</v>
      </c>
      <c r="C8214">
        <v>1.773771E-4</v>
      </c>
      <c r="E8214">
        <v>0</v>
      </c>
      <c r="F8214">
        <v>0</v>
      </c>
      <c r="G8214">
        <v>0</v>
      </c>
    </row>
    <row r="8215" spans="1:7" x14ac:dyDescent="0.25">
      <c r="A8215">
        <v>8206</v>
      </c>
      <c r="B8215" s="21">
        <f t="shared" si="128"/>
        <v>0</v>
      </c>
      <c r="C8215">
        <v>1.598735E-4</v>
      </c>
      <c r="E8215">
        <v>0</v>
      </c>
      <c r="F8215">
        <v>0</v>
      </c>
      <c r="G8215">
        <v>0</v>
      </c>
    </row>
    <row r="8216" spans="1:7" x14ac:dyDescent="0.25">
      <c r="A8216">
        <v>8207</v>
      </c>
      <c r="B8216" s="21">
        <f t="shared" si="128"/>
        <v>0</v>
      </c>
      <c r="C8216">
        <v>1.312048E-4</v>
      </c>
      <c r="E8216">
        <v>0</v>
      </c>
      <c r="F8216">
        <v>0</v>
      </c>
      <c r="G8216">
        <v>0</v>
      </c>
    </row>
    <row r="8217" spans="1:7" x14ac:dyDescent="0.25">
      <c r="A8217">
        <v>8208</v>
      </c>
      <c r="B8217" s="21">
        <f t="shared" si="128"/>
        <v>0</v>
      </c>
      <c r="C8217">
        <v>1.046774E-4</v>
      </c>
      <c r="E8217">
        <v>0</v>
      </c>
      <c r="F8217">
        <v>0</v>
      </c>
      <c r="G8217">
        <v>0</v>
      </c>
    </row>
    <row r="8218" spans="1:7" x14ac:dyDescent="0.25">
      <c r="A8218">
        <v>8209</v>
      </c>
      <c r="B8218" s="21">
        <f t="shared" si="128"/>
        <v>0</v>
      </c>
      <c r="C8218">
        <v>8.0700900000000005E-5</v>
      </c>
      <c r="E8218">
        <v>0</v>
      </c>
      <c r="F8218">
        <v>0</v>
      </c>
      <c r="G8218">
        <v>0</v>
      </c>
    </row>
    <row r="8219" spans="1:7" x14ac:dyDescent="0.25">
      <c r="A8219">
        <v>8210</v>
      </c>
      <c r="B8219" s="21">
        <f t="shared" si="128"/>
        <v>0</v>
      </c>
      <c r="C8219">
        <v>7.1857299999999994E-5</v>
      </c>
      <c r="E8219">
        <v>0</v>
      </c>
      <c r="F8219">
        <v>0</v>
      </c>
      <c r="G8219">
        <v>0</v>
      </c>
    </row>
    <row r="8220" spans="1:7" x14ac:dyDescent="0.25">
      <c r="A8220">
        <v>8211</v>
      </c>
      <c r="B8220" s="21">
        <f t="shared" si="128"/>
        <v>0</v>
      </c>
      <c r="C8220">
        <v>6.7306199999999996E-5</v>
      </c>
      <c r="E8220">
        <v>0</v>
      </c>
      <c r="F8220">
        <v>0</v>
      </c>
      <c r="G8220">
        <v>0</v>
      </c>
    </row>
    <row r="8221" spans="1:7" x14ac:dyDescent="0.25">
      <c r="A8221">
        <v>8212</v>
      </c>
      <c r="B8221" s="21">
        <f t="shared" si="128"/>
        <v>0</v>
      </c>
      <c r="C8221">
        <v>6.7175599999999994E-5</v>
      </c>
      <c r="E8221">
        <v>0</v>
      </c>
      <c r="F8221">
        <v>0</v>
      </c>
      <c r="G8221">
        <v>0</v>
      </c>
    </row>
    <row r="8222" spans="1:7" x14ac:dyDescent="0.25">
      <c r="A8222">
        <v>8213</v>
      </c>
      <c r="B8222" s="21">
        <f t="shared" si="128"/>
        <v>0</v>
      </c>
      <c r="C8222">
        <v>7.48608E-5</v>
      </c>
      <c r="E8222">
        <v>0</v>
      </c>
      <c r="F8222">
        <v>0</v>
      </c>
      <c r="G8222">
        <v>0</v>
      </c>
    </row>
    <row r="8223" spans="1:7" x14ac:dyDescent="0.25">
      <c r="A8223">
        <v>8214</v>
      </c>
      <c r="B8223" s="21">
        <f t="shared" si="128"/>
        <v>0</v>
      </c>
      <c r="C8223">
        <v>9.25903E-5</v>
      </c>
      <c r="E8223">
        <v>0</v>
      </c>
      <c r="F8223">
        <v>0</v>
      </c>
      <c r="G8223">
        <v>0</v>
      </c>
    </row>
    <row r="8224" spans="1:7" x14ac:dyDescent="0.25">
      <c r="A8224">
        <v>8215</v>
      </c>
      <c r="B8224" s="21">
        <f t="shared" si="128"/>
        <v>0</v>
      </c>
      <c r="C8224">
        <v>1.216672E-4</v>
      </c>
      <c r="E8224">
        <v>0</v>
      </c>
      <c r="F8224">
        <v>0</v>
      </c>
      <c r="G8224">
        <v>0</v>
      </c>
    </row>
    <row r="8225" spans="1:7" x14ac:dyDescent="0.25">
      <c r="A8225">
        <v>8216</v>
      </c>
      <c r="B8225" s="21">
        <f t="shared" si="128"/>
        <v>0</v>
      </c>
      <c r="C8225">
        <v>1.4464769999999999E-4</v>
      </c>
      <c r="E8225">
        <v>0</v>
      </c>
      <c r="F8225">
        <v>0</v>
      </c>
      <c r="G8225">
        <v>0</v>
      </c>
    </row>
    <row r="8226" spans="1:7" x14ac:dyDescent="0.25">
      <c r="A8226">
        <v>8217</v>
      </c>
      <c r="B8226" s="21">
        <f t="shared" si="128"/>
        <v>7.1408805031446532E-3</v>
      </c>
      <c r="C8226">
        <v>1.4502660000000002E-4</v>
      </c>
      <c r="E8226">
        <v>7.1408805031446532E-3</v>
      </c>
      <c r="F8226">
        <v>7.0929249999999999E-3</v>
      </c>
      <c r="G8226">
        <v>0</v>
      </c>
    </row>
    <row r="8227" spans="1:7" x14ac:dyDescent="0.25">
      <c r="A8227">
        <v>8218</v>
      </c>
      <c r="B8227" s="21">
        <f t="shared" si="128"/>
        <v>3.8257861635220124E-2</v>
      </c>
      <c r="C8227">
        <v>1.4448179999999999E-4</v>
      </c>
      <c r="E8227">
        <v>3.8257861635220124E-2</v>
      </c>
      <c r="F8227">
        <v>3.4438679E-2</v>
      </c>
      <c r="G8227">
        <v>2.5885849056603773E-2</v>
      </c>
    </row>
    <row r="8228" spans="1:7" x14ac:dyDescent="0.25">
      <c r="A8228">
        <v>8219</v>
      </c>
      <c r="B8228" s="21">
        <f t="shared" si="128"/>
        <v>4.9694968553459118E-2</v>
      </c>
      <c r="C8228">
        <v>1.398215E-4</v>
      </c>
      <c r="E8228">
        <v>4.9694968553459118E-2</v>
      </c>
      <c r="F8228">
        <v>4.570283E-2</v>
      </c>
      <c r="G8228">
        <v>3.4874213836477992E-2</v>
      </c>
    </row>
    <row r="8229" spans="1:7" x14ac:dyDescent="0.25">
      <c r="A8229">
        <v>8220</v>
      </c>
      <c r="B8229" s="21">
        <f t="shared" si="128"/>
        <v>5.6990566037735849E-2</v>
      </c>
      <c r="C8229">
        <v>1.4119579999999999E-4</v>
      </c>
      <c r="E8229">
        <v>5.6990566037735849E-2</v>
      </c>
      <c r="F8229">
        <v>5.1904088000000001E-2</v>
      </c>
      <c r="G8229">
        <v>4.20314465408805E-2</v>
      </c>
    </row>
    <row r="8230" spans="1:7" x14ac:dyDescent="0.25">
      <c r="A8230">
        <v>8221</v>
      </c>
      <c r="B8230" s="21">
        <f t="shared" si="128"/>
        <v>5.587421383647799E-2</v>
      </c>
      <c r="C8230">
        <v>1.3914389999999997E-4</v>
      </c>
      <c r="E8230">
        <v>5.587421383647799E-2</v>
      </c>
      <c r="F8230">
        <v>4.9988994000000002E-2</v>
      </c>
      <c r="G8230">
        <v>4.1698113207547169E-2</v>
      </c>
    </row>
    <row r="8231" spans="1:7" x14ac:dyDescent="0.25">
      <c r="A8231">
        <v>8222</v>
      </c>
      <c r="B8231" s="21">
        <f t="shared" si="128"/>
        <v>3.8405660377358486E-2</v>
      </c>
      <c r="C8231">
        <v>1.4119309999999999E-4</v>
      </c>
      <c r="E8231">
        <v>3.8405660377358486E-2</v>
      </c>
      <c r="F8231">
        <v>3.4308176000000003E-2</v>
      </c>
      <c r="G8231">
        <v>2.6388679245283018E-2</v>
      </c>
    </row>
    <row r="8232" spans="1:7" x14ac:dyDescent="0.25">
      <c r="A8232">
        <v>8223</v>
      </c>
      <c r="B8232" s="21">
        <f t="shared" si="128"/>
        <v>7.577044025157232E-3</v>
      </c>
      <c r="C8232">
        <v>1.4743429999999999E-4</v>
      </c>
      <c r="E8232">
        <v>7.577044025157232E-3</v>
      </c>
      <c r="F8232">
        <v>7.1937110000000002E-3</v>
      </c>
      <c r="G8232">
        <v>6.0034591194968554E-4</v>
      </c>
    </row>
    <row r="8233" spans="1:7" x14ac:dyDescent="0.25">
      <c r="A8233">
        <v>8224</v>
      </c>
      <c r="B8233" s="21">
        <f t="shared" si="128"/>
        <v>0</v>
      </c>
      <c r="C8233">
        <v>1.654324E-4</v>
      </c>
      <c r="E8233">
        <v>0</v>
      </c>
      <c r="F8233">
        <v>0</v>
      </c>
      <c r="G8233">
        <v>0</v>
      </c>
    </row>
    <row r="8234" spans="1:7" x14ac:dyDescent="0.25">
      <c r="A8234">
        <v>8225</v>
      </c>
      <c r="B8234" s="21">
        <f t="shared" si="128"/>
        <v>0</v>
      </c>
      <c r="C8234">
        <v>1.8292779999999999E-4</v>
      </c>
      <c r="E8234">
        <v>0</v>
      </c>
      <c r="F8234">
        <v>0</v>
      </c>
      <c r="G8234">
        <v>0</v>
      </c>
    </row>
    <row r="8235" spans="1:7" x14ac:dyDescent="0.25">
      <c r="A8235">
        <v>8226</v>
      </c>
      <c r="B8235" s="21">
        <f t="shared" si="128"/>
        <v>0</v>
      </c>
      <c r="C8235">
        <v>1.917E-4</v>
      </c>
      <c r="E8235">
        <v>0</v>
      </c>
      <c r="F8235">
        <v>0</v>
      </c>
      <c r="G8235">
        <v>0</v>
      </c>
    </row>
    <row r="8236" spans="1:7" x14ac:dyDescent="0.25">
      <c r="A8236">
        <v>8227</v>
      </c>
      <c r="B8236" s="21">
        <f t="shared" si="128"/>
        <v>0</v>
      </c>
      <c r="C8236">
        <v>1.9337439999999998E-4</v>
      </c>
      <c r="E8236">
        <v>0</v>
      </c>
      <c r="F8236">
        <v>0</v>
      </c>
      <c r="G8236">
        <v>0</v>
      </c>
    </row>
    <row r="8237" spans="1:7" x14ac:dyDescent="0.25">
      <c r="A8237">
        <v>8228</v>
      </c>
      <c r="B8237" s="21">
        <f t="shared" si="128"/>
        <v>0</v>
      </c>
      <c r="C8237">
        <v>1.9066150000000002E-4</v>
      </c>
      <c r="E8237">
        <v>0</v>
      </c>
      <c r="F8237">
        <v>0</v>
      </c>
      <c r="G8237">
        <v>0</v>
      </c>
    </row>
    <row r="8238" spans="1:7" x14ac:dyDescent="0.25">
      <c r="A8238">
        <v>8229</v>
      </c>
      <c r="B8238" s="21">
        <f t="shared" si="128"/>
        <v>0</v>
      </c>
      <c r="C8238">
        <v>1.768881E-4</v>
      </c>
      <c r="E8238">
        <v>0</v>
      </c>
      <c r="F8238">
        <v>0</v>
      </c>
      <c r="G8238">
        <v>0</v>
      </c>
    </row>
    <row r="8239" spans="1:7" x14ac:dyDescent="0.25">
      <c r="A8239">
        <v>8230</v>
      </c>
      <c r="B8239" s="21">
        <f t="shared" si="128"/>
        <v>0</v>
      </c>
      <c r="C8239">
        <v>1.5939870000000002E-4</v>
      </c>
      <c r="E8239">
        <v>0</v>
      </c>
      <c r="F8239">
        <v>0</v>
      </c>
      <c r="G8239">
        <v>0</v>
      </c>
    </row>
    <row r="8240" spans="1:7" x14ac:dyDescent="0.25">
      <c r="A8240">
        <v>8231</v>
      </c>
      <c r="B8240" s="21">
        <f t="shared" si="128"/>
        <v>0</v>
      </c>
      <c r="C8240">
        <v>1.3300270000000001E-4</v>
      </c>
      <c r="E8240">
        <v>0</v>
      </c>
      <c r="F8240">
        <v>0</v>
      </c>
      <c r="G8240">
        <v>0</v>
      </c>
    </row>
    <row r="8241" spans="1:7" x14ac:dyDescent="0.25">
      <c r="A8241">
        <v>8232</v>
      </c>
      <c r="B8241" s="21">
        <f t="shared" si="128"/>
        <v>0</v>
      </c>
      <c r="C8241">
        <v>1.054288E-4</v>
      </c>
      <c r="E8241">
        <v>0</v>
      </c>
      <c r="F8241">
        <v>0</v>
      </c>
      <c r="G8241">
        <v>0</v>
      </c>
    </row>
    <row r="8242" spans="1:7" x14ac:dyDescent="0.25">
      <c r="A8242">
        <v>8233</v>
      </c>
      <c r="B8242" s="21">
        <f t="shared" si="128"/>
        <v>0</v>
      </c>
      <c r="C8242">
        <v>8.7016300000000002E-5</v>
      </c>
      <c r="E8242">
        <v>0</v>
      </c>
      <c r="F8242">
        <v>0</v>
      </c>
      <c r="G8242">
        <v>0</v>
      </c>
    </row>
    <row r="8243" spans="1:7" x14ac:dyDescent="0.25">
      <c r="A8243">
        <v>8234</v>
      </c>
      <c r="B8243" s="21">
        <f t="shared" si="128"/>
        <v>0</v>
      </c>
      <c r="C8243">
        <v>7.2049099999999994E-5</v>
      </c>
      <c r="E8243">
        <v>0</v>
      </c>
      <c r="F8243">
        <v>0</v>
      </c>
      <c r="G8243">
        <v>0</v>
      </c>
    </row>
    <row r="8244" spans="1:7" x14ac:dyDescent="0.25">
      <c r="A8244">
        <v>8235</v>
      </c>
      <c r="B8244" s="21">
        <f t="shared" si="128"/>
        <v>0</v>
      </c>
      <c r="C8244">
        <v>6.7891499999999999E-5</v>
      </c>
      <c r="E8244">
        <v>0</v>
      </c>
      <c r="F8244">
        <v>0</v>
      </c>
      <c r="G8244">
        <v>0</v>
      </c>
    </row>
    <row r="8245" spans="1:7" x14ac:dyDescent="0.25">
      <c r="A8245">
        <v>8236</v>
      </c>
      <c r="B8245" s="21">
        <f t="shared" si="128"/>
        <v>0</v>
      </c>
      <c r="C8245">
        <v>6.7648300000000008E-5</v>
      </c>
      <c r="E8245">
        <v>0</v>
      </c>
      <c r="F8245">
        <v>0</v>
      </c>
      <c r="G8245">
        <v>0</v>
      </c>
    </row>
    <row r="8246" spans="1:7" x14ac:dyDescent="0.25">
      <c r="A8246">
        <v>8237</v>
      </c>
      <c r="B8246" s="21">
        <f t="shared" si="128"/>
        <v>0</v>
      </c>
      <c r="C8246">
        <v>7.4329499999999994E-5</v>
      </c>
      <c r="E8246">
        <v>0</v>
      </c>
      <c r="F8246">
        <v>0</v>
      </c>
      <c r="G8246">
        <v>0</v>
      </c>
    </row>
    <row r="8247" spans="1:7" x14ac:dyDescent="0.25">
      <c r="A8247">
        <v>8238</v>
      </c>
      <c r="B8247" s="21">
        <f t="shared" si="128"/>
        <v>0</v>
      </c>
      <c r="C8247">
        <v>9.0377599999999993E-5</v>
      </c>
      <c r="E8247">
        <v>0</v>
      </c>
      <c r="F8247">
        <v>0</v>
      </c>
      <c r="G8247">
        <v>0</v>
      </c>
    </row>
    <row r="8248" spans="1:7" x14ac:dyDescent="0.25">
      <c r="A8248">
        <v>8239</v>
      </c>
      <c r="B8248" s="21">
        <f t="shared" si="128"/>
        <v>0</v>
      </c>
      <c r="C8248">
        <v>1.2123389999999999E-4</v>
      </c>
      <c r="E8248">
        <v>0</v>
      </c>
      <c r="F8248">
        <v>0</v>
      </c>
      <c r="G8248">
        <v>0</v>
      </c>
    </row>
    <row r="8249" spans="1:7" x14ac:dyDescent="0.25">
      <c r="A8249">
        <v>8240</v>
      </c>
      <c r="B8249" s="21">
        <f t="shared" si="128"/>
        <v>0</v>
      </c>
      <c r="C8249">
        <v>1.4490210000000001E-4</v>
      </c>
      <c r="E8249">
        <v>0</v>
      </c>
      <c r="F8249">
        <v>0</v>
      </c>
      <c r="G8249">
        <v>0</v>
      </c>
    </row>
    <row r="8250" spans="1:7" x14ac:dyDescent="0.25">
      <c r="A8250">
        <v>8241</v>
      </c>
      <c r="B8250" s="21">
        <f t="shared" si="128"/>
        <v>3.7031446540880503E-2</v>
      </c>
      <c r="C8250">
        <v>1.47992E-4</v>
      </c>
      <c r="E8250">
        <v>3.7031446540880503E-2</v>
      </c>
      <c r="F8250">
        <v>2.5847484E-2</v>
      </c>
      <c r="G8250">
        <v>4.6144654088050317E-2</v>
      </c>
    </row>
    <row r="8251" spans="1:7" x14ac:dyDescent="0.25">
      <c r="A8251">
        <v>8242</v>
      </c>
      <c r="B8251" s="21">
        <f t="shared" si="128"/>
        <v>0.12385849056603773</v>
      </c>
      <c r="C8251">
        <v>1.4698869999999999E-4</v>
      </c>
      <c r="E8251">
        <v>0.12385849056603773</v>
      </c>
      <c r="F8251">
        <v>7.7525156999999997E-2</v>
      </c>
      <c r="G8251">
        <v>0.14393710691823899</v>
      </c>
    </row>
    <row r="8252" spans="1:7" x14ac:dyDescent="0.25">
      <c r="A8252">
        <v>8243</v>
      </c>
      <c r="B8252" s="21">
        <f t="shared" si="128"/>
        <v>9.7113207547169803E-2</v>
      </c>
      <c r="C8252">
        <v>1.450252E-4</v>
      </c>
      <c r="E8252">
        <v>9.7113207547169803E-2</v>
      </c>
      <c r="F8252">
        <v>7.4084906000000006E-2</v>
      </c>
      <c r="G8252">
        <v>8.6481132075471701E-2</v>
      </c>
    </row>
    <row r="8253" spans="1:7" x14ac:dyDescent="0.25">
      <c r="A8253">
        <v>8244</v>
      </c>
      <c r="B8253" s="21">
        <f t="shared" si="128"/>
        <v>9.2261006289308167E-2</v>
      </c>
      <c r="C8253">
        <v>1.42352E-4</v>
      </c>
      <c r="E8253">
        <v>9.2261006289308167E-2</v>
      </c>
      <c r="F8253">
        <v>7.4108490999999999E-2</v>
      </c>
      <c r="G8253">
        <v>7.8333333333333338E-2</v>
      </c>
    </row>
    <row r="8254" spans="1:7" x14ac:dyDescent="0.25">
      <c r="A8254">
        <v>8245</v>
      </c>
      <c r="B8254" s="21">
        <f t="shared" si="128"/>
        <v>8.5342767295597477E-2</v>
      </c>
      <c r="C8254">
        <v>1.4205770000000001E-4</v>
      </c>
      <c r="E8254">
        <v>8.5342767295597477E-2</v>
      </c>
      <c r="F8254">
        <v>6.7781446999999995E-2</v>
      </c>
      <c r="G8254">
        <v>7.3333333333333334E-2</v>
      </c>
    </row>
    <row r="8255" spans="1:7" x14ac:dyDescent="0.25">
      <c r="A8255">
        <v>8246</v>
      </c>
      <c r="B8255" s="21">
        <f t="shared" si="128"/>
        <v>6.6380503144654088E-2</v>
      </c>
      <c r="C8255">
        <v>1.413947E-4</v>
      </c>
      <c r="E8255">
        <v>6.6380503144654088E-2</v>
      </c>
      <c r="F8255">
        <v>5.2393082000000001E-2</v>
      </c>
      <c r="G8255">
        <v>6.0556603773584905E-2</v>
      </c>
    </row>
    <row r="8256" spans="1:7" x14ac:dyDescent="0.25">
      <c r="A8256">
        <v>8247</v>
      </c>
      <c r="B8256" s="21">
        <f t="shared" si="128"/>
        <v>1.5538679245283018E-2</v>
      </c>
      <c r="C8256">
        <v>1.4781079999999998E-4</v>
      </c>
      <c r="E8256">
        <v>1.5538679245283018E-2</v>
      </c>
      <c r="F8256">
        <v>1.2832075E-2</v>
      </c>
      <c r="G8256">
        <v>1.1336163522012579E-2</v>
      </c>
    </row>
    <row r="8257" spans="1:7" x14ac:dyDescent="0.25">
      <c r="A8257">
        <v>8248</v>
      </c>
      <c r="B8257" s="21">
        <f t="shared" si="128"/>
        <v>0</v>
      </c>
      <c r="C8257">
        <v>1.6661019999999999E-4</v>
      </c>
      <c r="E8257">
        <v>0</v>
      </c>
      <c r="F8257">
        <v>0</v>
      </c>
      <c r="G8257">
        <v>0</v>
      </c>
    </row>
    <row r="8258" spans="1:7" x14ac:dyDescent="0.25">
      <c r="A8258">
        <v>8249</v>
      </c>
      <c r="B8258" s="21">
        <f t="shared" si="128"/>
        <v>0</v>
      </c>
      <c r="C8258">
        <v>1.84811E-4</v>
      </c>
      <c r="E8258">
        <v>0</v>
      </c>
      <c r="F8258">
        <v>0</v>
      </c>
      <c r="G8258">
        <v>0</v>
      </c>
    </row>
    <row r="8259" spans="1:7" x14ac:dyDescent="0.25">
      <c r="A8259">
        <v>8250</v>
      </c>
      <c r="B8259" s="21">
        <f t="shared" si="128"/>
        <v>0</v>
      </c>
      <c r="C8259">
        <v>1.8787759999999999E-4</v>
      </c>
      <c r="E8259">
        <v>0</v>
      </c>
      <c r="F8259">
        <v>0</v>
      </c>
      <c r="G8259">
        <v>0</v>
      </c>
    </row>
    <row r="8260" spans="1:7" x14ac:dyDescent="0.25">
      <c r="A8260">
        <v>8251</v>
      </c>
      <c r="B8260" s="21">
        <f t="shared" si="128"/>
        <v>0</v>
      </c>
      <c r="C8260">
        <v>1.9331739999999998E-4</v>
      </c>
      <c r="E8260">
        <v>0</v>
      </c>
      <c r="F8260">
        <v>0</v>
      </c>
      <c r="G8260">
        <v>0</v>
      </c>
    </row>
    <row r="8261" spans="1:7" x14ac:dyDescent="0.25">
      <c r="A8261">
        <v>8252</v>
      </c>
      <c r="B8261" s="21">
        <f t="shared" si="128"/>
        <v>0</v>
      </c>
      <c r="C8261">
        <v>1.9001900000000001E-4</v>
      </c>
      <c r="E8261">
        <v>0</v>
      </c>
      <c r="F8261">
        <v>0</v>
      </c>
      <c r="G8261">
        <v>0</v>
      </c>
    </row>
    <row r="8262" spans="1:7" x14ac:dyDescent="0.25">
      <c r="A8262">
        <v>8253</v>
      </c>
      <c r="B8262" s="21">
        <f t="shared" ref="B8262:B8325" si="129">IF(rodzaj=$E$6,E8262,IF(rodzaj=$F$6,F8262,G8262))</f>
        <v>0</v>
      </c>
      <c r="C8262">
        <v>1.8154760000000002E-4</v>
      </c>
      <c r="E8262">
        <v>0</v>
      </c>
      <c r="F8262">
        <v>0</v>
      </c>
      <c r="G8262">
        <v>0</v>
      </c>
    </row>
    <row r="8263" spans="1:7" x14ac:dyDescent="0.25">
      <c r="A8263">
        <v>8254</v>
      </c>
      <c r="B8263" s="21">
        <f t="shared" si="129"/>
        <v>0</v>
      </c>
      <c r="C8263">
        <v>1.6067140000000001E-4</v>
      </c>
      <c r="E8263">
        <v>0</v>
      </c>
      <c r="F8263">
        <v>0</v>
      </c>
      <c r="G8263">
        <v>0</v>
      </c>
    </row>
    <row r="8264" spans="1:7" x14ac:dyDescent="0.25">
      <c r="A8264">
        <v>8255</v>
      </c>
      <c r="B8264" s="21">
        <f t="shared" si="129"/>
        <v>0</v>
      </c>
      <c r="C8264">
        <v>1.3350600000000001E-4</v>
      </c>
      <c r="E8264">
        <v>0</v>
      </c>
      <c r="F8264">
        <v>0</v>
      </c>
      <c r="G8264">
        <v>0</v>
      </c>
    </row>
    <row r="8265" spans="1:7" x14ac:dyDescent="0.25">
      <c r="A8265">
        <v>8256</v>
      </c>
      <c r="B8265" s="21">
        <f t="shared" si="129"/>
        <v>0</v>
      </c>
      <c r="C8265">
        <v>1.0567750000000001E-4</v>
      </c>
      <c r="E8265">
        <v>0</v>
      </c>
      <c r="F8265">
        <v>0</v>
      </c>
      <c r="G8265">
        <v>0</v>
      </c>
    </row>
    <row r="8266" spans="1:7" x14ac:dyDescent="0.25">
      <c r="A8266">
        <v>8257</v>
      </c>
      <c r="B8266" s="21">
        <f t="shared" si="129"/>
        <v>0</v>
      </c>
      <c r="C8266">
        <v>8.1468700000000008E-5</v>
      </c>
      <c r="E8266">
        <v>0</v>
      </c>
      <c r="F8266">
        <v>0</v>
      </c>
      <c r="G8266">
        <v>0</v>
      </c>
    </row>
    <row r="8267" spans="1:7" x14ac:dyDescent="0.25">
      <c r="A8267">
        <v>8258</v>
      </c>
      <c r="B8267" s="21">
        <f t="shared" si="129"/>
        <v>0</v>
      </c>
      <c r="C8267">
        <v>7.0317200000000012E-5</v>
      </c>
      <c r="E8267">
        <v>0</v>
      </c>
      <c r="F8267">
        <v>0</v>
      </c>
      <c r="G8267">
        <v>0</v>
      </c>
    </row>
    <row r="8268" spans="1:7" x14ac:dyDescent="0.25">
      <c r="A8268">
        <v>8259</v>
      </c>
      <c r="B8268" s="21">
        <f t="shared" si="129"/>
        <v>0</v>
      </c>
      <c r="C8268">
        <v>6.6799300000000003E-5</v>
      </c>
      <c r="E8268">
        <v>0</v>
      </c>
      <c r="F8268">
        <v>0</v>
      </c>
      <c r="G8268">
        <v>0</v>
      </c>
    </row>
    <row r="8269" spans="1:7" x14ac:dyDescent="0.25">
      <c r="A8269">
        <v>8260</v>
      </c>
      <c r="B8269" s="21">
        <f t="shared" si="129"/>
        <v>0</v>
      </c>
      <c r="C8269">
        <v>6.7490099999999999E-5</v>
      </c>
      <c r="E8269">
        <v>0</v>
      </c>
      <c r="F8269">
        <v>0</v>
      </c>
      <c r="G8269">
        <v>0</v>
      </c>
    </row>
    <row r="8270" spans="1:7" x14ac:dyDescent="0.25">
      <c r="A8270">
        <v>8261</v>
      </c>
      <c r="B8270" s="21">
        <f t="shared" si="129"/>
        <v>0</v>
      </c>
      <c r="C8270">
        <v>7.5444399999999992E-5</v>
      </c>
      <c r="E8270">
        <v>0</v>
      </c>
      <c r="F8270">
        <v>0</v>
      </c>
      <c r="G8270">
        <v>0</v>
      </c>
    </row>
    <row r="8271" spans="1:7" x14ac:dyDescent="0.25">
      <c r="A8271">
        <v>8262</v>
      </c>
      <c r="B8271" s="21">
        <f t="shared" si="129"/>
        <v>0</v>
      </c>
      <c r="C8271">
        <v>9.3748399999999998E-5</v>
      </c>
      <c r="E8271">
        <v>0</v>
      </c>
      <c r="F8271">
        <v>0</v>
      </c>
      <c r="G8271">
        <v>0</v>
      </c>
    </row>
    <row r="8272" spans="1:7" x14ac:dyDescent="0.25">
      <c r="A8272">
        <v>8263</v>
      </c>
      <c r="B8272" s="21">
        <f t="shared" si="129"/>
        <v>0</v>
      </c>
      <c r="C8272">
        <v>1.210558E-4</v>
      </c>
      <c r="E8272">
        <v>0</v>
      </c>
      <c r="F8272">
        <v>0</v>
      </c>
      <c r="G8272">
        <v>0</v>
      </c>
    </row>
    <row r="8273" spans="1:7" x14ac:dyDescent="0.25">
      <c r="A8273">
        <v>8264</v>
      </c>
      <c r="B8273" s="21">
        <f t="shared" si="129"/>
        <v>0</v>
      </c>
      <c r="C8273">
        <v>1.4143549999999998E-4</v>
      </c>
      <c r="E8273">
        <v>0</v>
      </c>
      <c r="F8273">
        <v>0</v>
      </c>
      <c r="G8273">
        <v>0</v>
      </c>
    </row>
    <row r="8274" spans="1:7" x14ac:dyDescent="0.25">
      <c r="A8274">
        <v>8265</v>
      </c>
      <c r="B8274" s="21">
        <f t="shared" si="129"/>
        <v>4.2849056603773581E-3</v>
      </c>
      <c r="C8274">
        <v>1.483198E-4</v>
      </c>
      <c r="E8274">
        <v>4.2849056603773581E-3</v>
      </c>
      <c r="F8274">
        <v>4.6114779999999996E-3</v>
      </c>
      <c r="G8274">
        <v>0</v>
      </c>
    </row>
    <row r="8275" spans="1:7" x14ac:dyDescent="0.25">
      <c r="A8275">
        <v>8266</v>
      </c>
      <c r="B8275" s="21">
        <f t="shared" si="129"/>
        <v>3.1883647798742136E-2</v>
      </c>
      <c r="C8275">
        <v>1.4173660000000001E-4</v>
      </c>
      <c r="E8275">
        <v>3.1883647798742136E-2</v>
      </c>
      <c r="F8275">
        <v>2.9369497000000001E-2</v>
      </c>
      <c r="G8275">
        <v>1.9900314465408804E-2</v>
      </c>
    </row>
    <row r="8276" spans="1:7" x14ac:dyDescent="0.25">
      <c r="A8276">
        <v>8267</v>
      </c>
      <c r="B8276" s="21">
        <f t="shared" si="129"/>
        <v>4.5207547169811318E-2</v>
      </c>
      <c r="C8276">
        <v>1.3880349999999999E-4</v>
      </c>
      <c r="E8276">
        <v>4.5207547169811318E-2</v>
      </c>
      <c r="F8276">
        <v>4.1712263999999999E-2</v>
      </c>
      <c r="G8276">
        <v>3.0451572327044023E-2</v>
      </c>
    </row>
    <row r="8277" spans="1:7" x14ac:dyDescent="0.25">
      <c r="A8277">
        <v>8268</v>
      </c>
      <c r="B8277" s="21">
        <f t="shared" si="129"/>
        <v>8.3276729559748422E-2</v>
      </c>
      <c r="C8277">
        <v>1.3861719999999999E-4</v>
      </c>
      <c r="E8277">
        <v>8.3276729559748422E-2</v>
      </c>
      <c r="F8277">
        <v>6.8731132E-2</v>
      </c>
      <c r="G8277">
        <v>6.8874213836477988E-2</v>
      </c>
    </row>
    <row r="8278" spans="1:7" x14ac:dyDescent="0.25">
      <c r="A8278">
        <v>8269</v>
      </c>
      <c r="B8278" s="21">
        <f t="shared" si="129"/>
        <v>4.9962264150943396E-2</v>
      </c>
      <c r="C8278">
        <v>1.391827E-4</v>
      </c>
      <c r="E8278">
        <v>4.9962264150943396E-2</v>
      </c>
      <c r="F8278">
        <v>4.541195E-2</v>
      </c>
      <c r="G8278">
        <v>3.5591194968553459E-2</v>
      </c>
    </row>
    <row r="8279" spans="1:7" x14ac:dyDescent="0.25">
      <c r="A8279">
        <v>8270</v>
      </c>
      <c r="B8279" s="21">
        <f t="shared" si="129"/>
        <v>3.7531446540880503E-2</v>
      </c>
      <c r="C8279">
        <v>1.385417E-4</v>
      </c>
      <c r="E8279">
        <v>3.7531446540880503E-2</v>
      </c>
      <c r="F8279">
        <v>3.3331761000000001E-2</v>
      </c>
      <c r="G8279">
        <v>2.5897798742138364E-2</v>
      </c>
    </row>
    <row r="8280" spans="1:7" x14ac:dyDescent="0.25">
      <c r="A8280">
        <v>8271</v>
      </c>
      <c r="B8280" s="21">
        <f t="shared" si="129"/>
        <v>4.4034591194968553E-3</v>
      </c>
      <c r="C8280">
        <v>1.4318269999999999E-4</v>
      </c>
      <c r="E8280">
        <v>4.4034591194968553E-3</v>
      </c>
      <c r="F8280">
        <v>4.5959119999999997E-3</v>
      </c>
      <c r="G8280">
        <v>0</v>
      </c>
    </row>
    <row r="8281" spans="1:7" x14ac:dyDescent="0.25">
      <c r="A8281">
        <v>8272</v>
      </c>
      <c r="B8281" s="21">
        <f t="shared" si="129"/>
        <v>0</v>
      </c>
      <c r="C8281">
        <v>1.60192E-4</v>
      </c>
      <c r="E8281">
        <v>0</v>
      </c>
      <c r="F8281">
        <v>0</v>
      </c>
      <c r="G8281">
        <v>0</v>
      </c>
    </row>
    <row r="8282" spans="1:7" x14ac:dyDescent="0.25">
      <c r="A8282">
        <v>8273</v>
      </c>
      <c r="B8282" s="21">
        <f t="shared" si="129"/>
        <v>0</v>
      </c>
      <c r="C8282">
        <v>1.8016740000000001E-4</v>
      </c>
      <c r="E8282">
        <v>0</v>
      </c>
      <c r="F8282">
        <v>0</v>
      </c>
      <c r="G8282">
        <v>0</v>
      </c>
    </row>
    <row r="8283" spans="1:7" x14ac:dyDescent="0.25">
      <c r="A8283">
        <v>8274</v>
      </c>
      <c r="B8283" s="21">
        <f t="shared" si="129"/>
        <v>0</v>
      </c>
      <c r="C8283">
        <v>1.8581819999999999E-4</v>
      </c>
      <c r="E8283">
        <v>0</v>
      </c>
      <c r="F8283">
        <v>0</v>
      </c>
      <c r="G8283">
        <v>0</v>
      </c>
    </row>
    <row r="8284" spans="1:7" x14ac:dyDescent="0.25">
      <c r="A8284">
        <v>8275</v>
      </c>
      <c r="B8284" s="21">
        <f t="shared" si="129"/>
        <v>0</v>
      </c>
      <c r="C8284">
        <v>1.8710759999999998E-4</v>
      </c>
      <c r="E8284">
        <v>0</v>
      </c>
      <c r="F8284">
        <v>0</v>
      </c>
      <c r="G8284">
        <v>0</v>
      </c>
    </row>
    <row r="8285" spans="1:7" x14ac:dyDescent="0.25">
      <c r="A8285">
        <v>8276</v>
      </c>
      <c r="B8285" s="21">
        <f t="shared" si="129"/>
        <v>0</v>
      </c>
      <c r="C8285">
        <v>1.8441010000000001E-4</v>
      </c>
      <c r="E8285">
        <v>0</v>
      </c>
      <c r="F8285">
        <v>0</v>
      </c>
      <c r="G8285">
        <v>0</v>
      </c>
    </row>
    <row r="8286" spans="1:7" x14ac:dyDescent="0.25">
      <c r="A8286">
        <v>8277</v>
      </c>
      <c r="B8286" s="21">
        <f t="shared" si="129"/>
        <v>0</v>
      </c>
      <c r="C8286">
        <v>1.7320900000000001E-4</v>
      </c>
      <c r="E8286">
        <v>0</v>
      </c>
      <c r="F8286">
        <v>0</v>
      </c>
      <c r="G8286">
        <v>0</v>
      </c>
    </row>
    <row r="8287" spans="1:7" x14ac:dyDescent="0.25">
      <c r="A8287">
        <v>8278</v>
      </c>
      <c r="B8287" s="21">
        <f t="shared" si="129"/>
        <v>0</v>
      </c>
      <c r="C8287">
        <v>1.5321829999999999E-4</v>
      </c>
      <c r="E8287">
        <v>0</v>
      </c>
      <c r="F8287">
        <v>0</v>
      </c>
      <c r="G8287">
        <v>0</v>
      </c>
    </row>
    <row r="8288" spans="1:7" x14ac:dyDescent="0.25">
      <c r="A8288">
        <v>8279</v>
      </c>
      <c r="B8288" s="21">
        <f t="shared" si="129"/>
        <v>0</v>
      </c>
      <c r="C8288">
        <v>1.309382E-4</v>
      </c>
      <c r="E8288">
        <v>0</v>
      </c>
      <c r="F8288">
        <v>0</v>
      </c>
      <c r="G8288">
        <v>0</v>
      </c>
    </row>
    <row r="8289" spans="1:7" x14ac:dyDescent="0.25">
      <c r="A8289">
        <v>8280</v>
      </c>
      <c r="B8289" s="21">
        <f t="shared" si="129"/>
        <v>0</v>
      </c>
      <c r="C8289">
        <v>1.079859E-4</v>
      </c>
      <c r="E8289">
        <v>0</v>
      </c>
      <c r="F8289">
        <v>0</v>
      </c>
      <c r="G8289">
        <v>0</v>
      </c>
    </row>
    <row r="8290" spans="1:7" x14ac:dyDescent="0.25">
      <c r="A8290">
        <v>8281</v>
      </c>
      <c r="B8290" s="21">
        <f t="shared" si="129"/>
        <v>0</v>
      </c>
      <c r="C8290">
        <v>8.7260800000000003E-5</v>
      </c>
      <c r="E8290">
        <v>0</v>
      </c>
      <c r="F8290">
        <v>0</v>
      </c>
      <c r="G8290">
        <v>0</v>
      </c>
    </row>
    <row r="8291" spans="1:7" x14ac:dyDescent="0.25">
      <c r="A8291">
        <v>8282</v>
      </c>
      <c r="B8291" s="21">
        <f t="shared" si="129"/>
        <v>0</v>
      </c>
      <c r="C8291">
        <v>7.5044700000000003E-5</v>
      </c>
      <c r="E8291">
        <v>0</v>
      </c>
      <c r="F8291">
        <v>0</v>
      </c>
      <c r="G8291">
        <v>0</v>
      </c>
    </row>
    <row r="8292" spans="1:7" x14ac:dyDescent="0.25">
      <c r="A8292">
        <v>8283</v>
      </c>
      <c r="B8292" s="21">
        <f t="shared" si="129"/>
        <v>0</v>
      </c>
      <c r="C8292">
        <v>6.9830699999999995E-5</v>
      </c>
      <c r="E8292">
        <v>0</v>
      </c>
      <c r="F8292">
        <v>0</v>
      </c>
      <c r="G8292">
        <v>0</v>
      </c>
    </row>
    <row r="8293" spans="1:7" x14ac:dyDescent="0.25">
      <c r="A8293">
        <v>8284</v>
      </c>
      <c r="B8293" s="21">
        <f t="shared" si="129"/>
        <v>0</v>
      </c>
      <c r="C8293">
        <v>6.853000000000001E-5</v>
      </c>
      <c r="E8293">
        <v>0</v>
      </c>
      <c r="F8293">
        <v>0</v>
      </c>
      <c r="G8293">
        <v>0</v>
      </c>
    </row>
    <row r="8294" spans="1:7" x14ac:dyDescent="0.25">
      <c r="A8294">
        <v>8285</v>
      </c>
      <c r="B8294" s="21">
        <f t="shared" si="129"/>
        <v>0</v>
      </c>
      <c r="C8294">
        <v>7.18047E-5</v>
      </c>
      <c r="E8294">
        <v>0</v>
      </c>
      <c r="F8294">
        <v>0</v>
      </c>
      <c r="G8294">
        <v>0</v>
      </c>
    </row>
    <row r="8295" spans="1:7" x14ac:dyDescent="0.25">
      <c r="A8295">
        <v>8286</v>
      </c>
      <c r="B8295" s="21">
        <f t="shared" si="129"/>
        <v>0</v>
      </c>
      <c r="C8295">
        <v>8.083290000000001E-5</v>
      </c>
      <c r="E8295">
        <v>0</v>
      </c>
      <c r="F8295">
        <v>0</v>
      </c>
      <c r="G8295">
        <v>0</v>
      </c>
    </row>
    <row r="8296" spans="1:7" x14ac:dyDescent="0.25">
      <c r="A8296">
        <v>8287</v>
      </c>
      <c r="B8296" s="21">
        <f t="shared" si="129"/>
        <v>0</v>
      </c>
      <c r="C8296">
        <v>9.8086599999999997E-5</v>
      </c>
      <c r="E8296">
        <v>0</v>
      </c>
      <c r="F8296">
        <v>0</v>
      </c>
      <c r="G8296">
        <v>0</v>
      </c>
    </row>
    <row r="8297" spans="1:7" x14ac:dyDescent="0.25">
      <c r="A8297">
        <v>8288</v>
      </c>
      <c r="B8297" s="21">
        <f t="shared" si="129"/>
        <v>0</v>
      </c>
      <c r="C8297">
        <v>1.190331E-4</v>
      </c>
      <c r="E8297">
        <v>0</v>
      </c>
      <c r="F8297">
        <v>0</v>
      </c>
      <c r="G8297">
        <v>0</v>
      </c>
    </row>
    <row r="8298" spans="1:7" x14ac:dyDescent="0.25">
      <c r="A8298">
        <v>8289</v>
      </c>
      <c r="B8298" s="21">
        <f t="shared" si="129"/>
        <v>6.0003144654088049E-3</v>
      </c>
      <c r="C8298">
        <v>1.3763019999999998E-4</v>
      </c>
      <c r="E8298">
        <v>6.0003144654088049E-3</v>
      </c>
      <c r="F8298">
        <v>5.8768869999999999E-3</v>
      </c>
      <c r="G8298">
        <v>0</v>
      </c>
    </row>
    <row r="8299" spans="1:7" x14ac:dyDescent="0.25">
      <c r="A8299">
        <v>8290</v>
      </c>
      <c r="B8299" s="21">
        <f t="shared" si="129"/>
        <v>3.95E-2</v>
      </c>
      <c r="C8299">
        <v>1.4791970000000001E-4</v>
      </c>
      <c r="E8299">
        <v>3.95E-2</v>
      </c>
      <c r="F8299">
        <v>3.4787736E-2</v>
      </c>
      <c r="G8299">
        <v>2.7846855345911949E-2</v>
      </c>
    </row>
    <row r="8300" spans="1:7" x14ac:dyDescent="0.25">
      <c r="A8300">
        <v>8291</v>
      </c>
      <c r="B8300" s="21">
        <f t="shared" si="129"/>
        <v>4.9220125786163527E-2</v>
      </c>
      <c r="C8300">
        <v>1.5506799999999999E-4</v>
      </c>
      <c r="E8300">
        <v>4.9220125786163527E-2</v>
      </c>
      <c r="F8300">
        <v>4.4883647999999998E-2</v>
      </c>
      <c r="G8300">
        <v>3.4723270440251572E-2</v>
      </c>
    </row>
    <row r="8301" spans="1:7" x14ac:dyDescent="0.25">
      <c r="A8301">
        <v>8292</v>
      </c>
      <c r="B8301" s="21">
        <f t="shared" si="129"/>
        <v>4.7952830188679248E-2</v>
      </c>
      <c r="C8301">
        <v>1.592892E-4</v>
      </c>
      <c r="E8301">
        <v>4.7952830188679248E-2</v>
      </c>
      <c r="F8301">
        <v>4.4860062999999999E-2</v>
      </c>
      <c r="G8301">
        <v>3.2795597484276733E-2</v>
      </c>
    </row>
    <row r="8302" spans="1:7" x14ac:dyDescent="0.25">
      <c r="A8302">
        <v>8293</v>
      </c>
      <c r="B8302" s="21">
        <f t="shared" si="129"/>
        <v>4.4286163522012582E-2</v>
      </c>
      <c r="C8302">
        <v>1.6036929999999999E-4</v>
      </c>
      <c r="E8302">
        <v>4.4286163522012582E-2</v>
      </c>
      <c r="F8302">
        <v>4.0905660000000003E-2</v>
      </c>
      <c r="G8302">
        <v>2.9465723270440249E-2</v>
      </c>
    </row>
    <row r="8303" spans="1:7" x14ac:dyDescent="0.25">
      <c r="A8303">
        <v>8294</v>
      </c>
      <c r="B8303" s="21">
        <f t="shared" si="129"/>
        <v>2.9360062893081761E-2</v>
      </c>
      <c r="C8303">
        <v>1.6667560000000001E-4</v>
      </c>
      <c r="E8303">
        <v>2.9360062893081761E-2</v>
      </c>
      <c r="F8303">
        <v>2.7393081999999999E-2</v>
      </c>
      <c r="G8303">
        <v>1.7475471698113209E-2</v>
      </c>
    </row>
    <row r="8304" spans="1:7" x14ac:dyDescent="0.25">
      <c r="A8304">
        <v>8295</v>
      </c>
      <c r="B8304" s="21">
        <f t="shared" si="129"/>
        <v>1.7669182389937108E-3</v>
      </c>
      <c r="C8304">
        <v>1.690912E-4</v>
      </c>
      <c r="E8304">
        <v>1.7669182389937108E-3</v>
      </c>
      <c r="F8304">
        <v>2.5064470000000002E-3</v>
      </c>
      <c r="G8304">
        <v>0</v>
      </c>
    </row>
    <row r="8305" spans="1:7" x14ac:dyDescent="0.25">
      <c r="A8305">
        <v>8296</v>
      </c>
      <c r="B8305" s="21">
        <f t="shared" si="129"/>
        <v>0</v>
      </c>
      <c r="C8305">
        <v>1.8105170000000002E-4</v>
      </c>
      <c r="E8305">
        <v>0</v>
      </c>
      <c r="F8305">
        <v>0</v>
      </c>
      <c r="G8305">
        <v>0</v>
      </c>
    </row>
    <row r="8306" spans="1:7" x14ac:dyDescent="0.25">
      <c r="A8306">
        <v>8297</v>
      </c>
      <c r="B8306" s="21">
        <f t="shared" si="129"/>
        <v>0</v>
      </c>
      <c r="C8306">
        <v>1.9454770000000001E-4</v>
      </c>
      <c r="E8306">
        <v>0</v>
      </c>
      <c r="F8306">
        <v>0</v>
      </c>
      <c r="G8306">
        <v>0</v>
      </c>
    </row>
    <row r="8307" spans="1:7" x14ac:dyDescent="0.25">
      <c r="A8307">
        <v>8298</v>
      </c>
      <c r="B8307" s="21">
        <f t="shared" si="129"/>
        <v>0</v>
      </c>
      <c r="C8307">
        <v>1.9471310000000001E-4</v>
      </c>
      <c r="E8307">
        <v>0</v>
      </c>
      <c r="F8307">
        <v>0</v>
      </c>
      <c r="G8307">
        <v>0</v>
      </c>
    </row>
    <row r="8308" spans="1:7" x14ac:dyDescent="0.25">
      <c r="A8308">
        <v>8299</v>
      </c>
      <c r="B8308" s="21">
        <f t="shared" si="129"/>
        <v>0</v>
      </c>
      <c r="C8308">
        <v>1.9174129999999999E-4</v>
      </c>
      <c r="E8308">
        <v>0</v>
      </c>
      <c r="F8308">
        <v>0</v>
      </c>
      <c r="G8308">
        <v>0</v>
      </c>
    </row>
    <row r="8309" spans="1:7" x14ac:dyDescent="0.25">
      <c r="A8309">
        <v>8300</v>
      </c>
      <c r="B8309" s="21">
        <f t="shared" si="129"/>
        <v>0</v>
      </c>
      <c r="C8309">
        <v>1.8781519999999999E-4</v>
      </c>
      <c r="E8309">
        <v>0</v>
      </c>
      <c r="F8309">
        <v>0</v>
      </c>
      <c r="G8309">
        <v>0</v>
      </c>
    </row>
    <row r="8310" spans="1:7" x14ac:dyDescent="0.25">
      <c r="A8310">
        <v>8301</v>
      </c>
      <c r="B8310" s="21">
        <f t="shared" si="129"/>
        <v>0</v>
      </c>
      <c r="C8310">
        <v>1.752414E-4</v>
      </c>
      <c r="E8310">
        <v>0</v>
      </c>
      <c r="F8310">
        <v>0</v>
      </c>
      <c r="G8310">
        <v>0</v>
      </c>
    </row>
    <row r="8311" spans="1:7" x14ac:dyDescent="0.25">
      <c r="A8311">
        <v>8302</v>
      </c>
      <c r="B8311" s="21">
        <f t="shared" si="129"/>
        <v>0</v>
      </c>
      <c r="C8311">
        <v>1.5501600000000001E-4</v>
      </c>
      <c r="E8311">
        <v>0</v>
      </c>
      <c r="F8311">
        <v>0</v>
      </c>
      <c r="G8311">
        <v>0</v>
      </c>
    </row>
    <row r="8312" spans="1:7" x14ac:dyDescent="0.25">
      <c r="A8312">
        <v>8303</v>
      </c>
      <c r="B8312" s="21">
        <f t="shared" si="129"/>
        <v>0</v>
      </c>
      <c r="C8312">
        <v>1.332367E-4</v>
      </c>
      <c r="E8312">
        <v>0</v>
      </c>
      <c r="F8312">
        <v>0</v>
      </c>
      <c r="G8312">
        <v>0</v>
      </c>
    </row>
    <row r="8313" spans="1:7" x14ac:dyDescent="0.25">
      <c r="A8313">
        <v>8304</v>
      </c>
      <c r="B8313" s="21">
        <f t="shared" si="129"/>
        <v>0</v>
      </c>
      <c r="C8313">
        <v>1.127595E-4</v>
      </c>
      <c r="E8313">
        <v>0</v>
      </c>
      <c r="F8313">
        <v>0</v>
      </c>
      <c r="G8313">
        <v>0</v>
      </c>
    </row>
    <row r="8314" spans="1:7" x14ac:dyDescent="0.25">
      <c r="A8314">
        <v>8305</v>
      </c>
      <c r="B8314" s="21">
        <f t="shared" si="129"/>
        <v>0</v>
      </c>
      <c r="C8314">
        <v>8.8666799999999996E-5</v>
      </c>
      <c r="E8314">
        <v>0</v>
      </c>
      <c r="F8314">
        <v>0</v>
      </c>
      <c r="G8314">
        <v>0</v>
      </c>
    </row>
    <row r="8315" spans="1:7" x14ac:dyDescent="0.25">
      <c r="A8315">
        <v>8306</v>
      </c>
      <c r="B8315" s="21">
        <f t="shared" si="129"/>
        <v>0</v>
      </c>
      <c r="C8315">
        <v>7.676900000000001E-5</v>
      </c>
      <c r="E8315">
        <v>0</v>
      </c>
      <c r="F8315">
        <v>0</v>
      </c>
      <c r="G8315">
        <v>0</v>
      </c>
    </row>
    <row r="8316" spans="1:7" x14ac:dyDescent="0.25">
      <c r="A8316">
        <v>8307</v>
      </c>
      <c r="B8316" s="21">
        <f t="shared" si="129"/>
        <v>0</v>
      </c>
      <c r="C8316">
        <v>6.9819500000000011E-5</v>
      </c>
      <c r="E8316">
        <v>0</v>
      </c>
      <c r="F8316">
        <v>0</v>
      </c>
      <c r="G8316">
        <v>0</v>
      </c>
    </row>
    <row r="8317" spans="1:7" x14ac:dyDescent="0.25">
      <c r="A8317">
        <v>8308</v>
      </c>
      <c r="B8317" s="21">
        <f t="shared" si="129"/>
        <v>0</v>
      </c>
      <c r="C8317">
        <v>6.74593E-5</v>
      </c>
      <c r="E8317">
        <v>0</v>
      </c>
      <c r="F8317">
        <v>0</v>
      </c>
      <c r="G8317">
        <v>0</v>
      </c>
    </row>
    <row r="8318" spans="1:7" x14ac:dyDescent="0.25">
      <c r="A8318">
        <v>8309</v>
      </c>
      <c r="B8318" s="21">
        <f t="shared" si="129"/>
        <v>0</v>
      </c>
      <c r="C8318">
        <v>6.9830000000000001E-5</v>
      </c>
      <c r="E8318">
        <v>0</v>
      </c>
      <c r="F8318">
        <v>0</v>
      </c>
      <c r="G8318">
        <v>0</v>
      </c>
    </row>
    <row r="8319" spans="1:7" x14ac:dyDescent="0.25">
      <c r="A8319">
        <v>8310</v>
      </c>
      <c r="B8319" s="21">
        <f t="shared" si="129"/>
        <v>0</v>
      </c>
      <c r="C8319">
        <v>7.8256200000000005E-5</v>
      </c>
      <c r="E8319">
        <v>0</v>
      </c>
      <c r="F8319">
        <v>0</v>
      </c>
      <c r="G8319">
        <v>0</v>
      </c>
    </row>
    <row r="8320" spans="1:7" x14ac:dyDescent="0.25">
      <c r="A8320">
        <v>8311</v>
      </c>
      <c r="B8320" s="21">
        <f t="shared" si="129"/>
        <v>0</v>
      </c>
      <c r="C8320">
        <v>9.1895599999999988E-5</v>
      </c>
      <c r="E8320">
        <v>0</v>
      </c>
      <c r="F8320">
        <v>0</v>
      </c>
      <c r="G8320">
        <v>0</v>
      </c>
    </row>
    <row r="8321" spans="1:7" x14ac:dyDescent="0.25">
      <c r="A8321">
        <v>8312</v>
      </c>
      <c r="B8321" s="21">
        <f t="shared" si="129"/>
        <v>0</v>
      </c>
      <c r="C8321">
        <v>1.086979E-4</v>
      </c>
      <c r="E8321">
        <v>0</v>
      </c>
      <c r="F8321">
        <v>0</v>
      </c>
      <c r="G8321">
        <v>0</v>
      </c>
    </row>
    <row r="8322" spans="1:7" x14ac:dyDescent="0.25">
      <c r="A8322">
        <v>8313</v>
      </c>
      <c r="B8322" s="21">
        <f t="shared" si="129"/>
        <v>1.0822012578616353E-2</v>
      </c>
      <c r="C8322">
        <v>1.320153E-4</v>
      </c>
      <c r="E8322">
        <v>1.0822012578616353E-2</v>
      </c>
      <c r="F8322">
        <v>9.3426099999999995E-3</v>
      </c>
      <c r="G8322">
        <v>5.2933962264150938E-3</v>
      </c>
    </row>
    <row r="8323" spans="1:7" x14ac:dyDescent="0.25">
      <c r="A8323">
        <v>8314</v>
      </c>
      <c r="B8323" s="21">
        <f t="shared" si="129"/>
        <v>4.9424528301886789E-2</v>
      </c>
      <c r="C8323">
        <v>1.45978E-4</v>
      </c>
      <c r="E8323">
        <v>4.9424528301886789E-2</v>
      </c>
      <c r="F8323">
        <v>4.1650943000000003E-2</v>
      </c>
      <c r="G8323">
        <v>3.9808176100628929E-2</v>
      </c>
    </row>
    <row r="8324" spans="1:7" x14ac:dyDescent="0.25">
      <c r="A8324">
        <v>8315</v>
      </c>
      <c r="B8324" s="21">
        <f t="shared" si="129"/>
        <v>6.1264150943396226E-2</v>
      </c>
      <c r="C8324">
        <v>1.5696279999999999E-4</v>
      </c>
      <c r="E8324">
        <v>6.1264150943396226E-2</v>
      </c>
      <c r="F8324">
        <v>5.3001571999999997E-2</v>
      </c>
      <c r="G8324">
        <v>4.7845911949685536E-2</v>
      </c>
    </row>
    <row r="8325" spans="1:7" x14ac:dyDescent="0.25">
      <c r="A8325">
        <v>8316</v>
      </c>
      <c r="B8325" s="21">
        <f t="shared" si="129"/>
        <v>6.4408805031446539E-2</v>
      </c>
      <c r="C8325">
        <v>1.6018050000000001E-4</v>
      </c>
      <c r="E8325">
        <v>6.4408805031446539E-2</v>
      </c>
      <c r="F8325">
        <v>5.6438678999999999E-2</v>
      </c>
      <c r="G8325">
        <v>4.987106918238994E-2</v>
      </c>
    </row>
    <row r="8326" spans="1:7" x14ac:dyDescent="0.25">
      <c r="A8326">
        <v>8317</v>
      </c>
      <c r="B8326" s="21">
        <f t="shared" ref="B8326:B8389" si="130">IF(rodzaj=$E$6,E8326,IF(rodzaj=$F$6,F8326,G8326))</f>
        <v>5.4729559748427671E-2</v>
      </c>
      <c r="C8326">
        <v>1.5496720000000001E-4</v>
      </c>
      <c r="E8326">
        <v>5.4729559748427671E-2</v>
      </c>
      <c r="F8326">
        <v>4.8575472000000001E-2</v>
      </c>
      <c r="G8326">
        <v>4.0971698113207541E-2</v>
      </c>
    </row>
    <row r="8327" spans="1:7" x14ac:dyDescent="0.25">
      <c r="A8327">
        <v>8318</v>
      </c>
      <c r="B8327" s="21">
        <f t="shared" si="130"/>
        <v>3.3141509433962262E-2</v>
      </c>
      <c r="C8327">
        <v>1.557327E-4</v>
      </c>
      <c r="E8327">
        <v>3.3141509433962262E-2</v>
      </c>
      <c r="F8327">
        <v>3.0059748000000001E-2</v>
      </c>
      <c r="G8327">
        <v>2.1447484276729562E-2</v>
      </c>
    </row>
    <row r="8328" spans="1:7" x14ac:dyDescent="0.25">
      <c r="A8328">
        <v>8319</v>
      </c>
      <c r="B8328" s="21">
        <f t="shared" si="130"/>
        <v>4.3990566037735851E-3</v>
      </c>
      <c r="C8328">
        <v>1.5201819999999998E-4</v>
      </c>
      <c r="E8328">
        <v>4.3990566037735851E-3</v>
      </c>
      <c r="F8328">
        <v>4.55456E-3</v>
      </c>
      <c r="G8328">
        <v>0</v>
      </c>
    </row>
    <row r="8329" spans="1:7" x14ac:dyDescent="0.25">
      <c r="A8329">
        <v>8320</v>
      </c>
      <c r="B8329" s="21">
        <f t="shared" si="130"/>
        <v>0</v>
      </c>
      <c r="C8329">
        <v>1.6013210000000001E-4</v>
      </c>
      <c r="E8329">
        <v>0</v>
      </c>
      <c r="F8329">
        <v>0</v>
      </c>
      <c r="G8329">
        <v>0</v>
      </c>
    </row>
    <row r="8330" spans="1:7" x14ac:dyDescent="0.25">
      <c r="A8330">
        <v>8321</v>
      </c>
      <c r="B8330" s="21">
        <f t="shared" si="130"/>
        <v>0</v>
      </c>
      <c r="C8330">
        <v>1.6941129999999997E-4</v>
      </c>
      <c r="E8330">
        <v>0</v>
      </c>
      <c r="F8330">
        <v>0</v>
      </c>
      <c r="G8330">
        <v>0</v>
      </c>
    </row>
    <row r="8331" spans="1:7" x14ac:dyDescent="0.25">
      <c r="A8331">
        <v>8322</v>
      </c>
      <c r="B8331" s="21">
        <f t="shared" si="130"/>
        <v>0</v>
      </c>
      <c r="C8331">
        <v>1.7576930000000001E-4</v>
      </c>
      <c r="E8331">
        <v>0</v>
      </c>
      <c r="F8331">
        <v>0</v>
      </c>
      <c r="G8331">
        <v>0</v>
      </c>
    </row>
    <row r="8332" spans="1:7" x14ac:dyDescent="0.25">
      <c r="A8332">
        <v>8323</v>
      </c>
      <c r="B8332" s="21">
        <f t="shared" si="130"/>
        <v>0</v>
      </c>
      <c r="C8332">
        <v>1.772639E-4</v>
      </c>
      <c r="E8332">
        <v>0</v>
      </c>
      <c r="F8332">
        <v>0</v>
      </c>
      <c r="G8332">
        <v>0</v>
      </c>
    </row>
    <row r="8333" spans="1:7" x14ac:dyDescent="0.25">
      <c r="A8333">
        <v>8324</v>
      </c>
      <c r="B8333" s="21">
        <f t="shared" si="130"/>
        <v>0</v>
      </c>
      <c r="C8333">
        <v>1.7776970000000001E-4</v>
      </c>
      <c r="E8333">
        <v>0</v>
      </c>
      <c r="F8333">
        <v>0</v>
      </c>
      <c r="G8333">
        <v>0</v>
      </c>
    </row>
    <row r="8334" spans="1:7" x14ac:dyDescent="0.25">
      <c r="A8334">
        <v>8325</v>
      </c>
      <c r="B8334" s="21">
        <f t="shared" si="130"/>
        <v>0</v>
      </c>
      <c r="C8334">
        <v>1.7117790000000001E-4</v>
      </c>
      <c r="E8334">
        <v>0</v>
      </c>
      <c r="F8334">
        <v>0</v>
      </c>
      <c r="G8334">
        <v>0</v>
      </c>
    </row>
    <row r="8335" spans="1:7" x14ac:dyDescent="0.25">
      <c r="A8335">
        <v>8326</v>
      </c>
      <c r="B8335" s="21">
        <f t="shared" si="130"/>
        <v>0</v>
      </c>
      <c r="C8335">
        <v>1.536849E-4</v>
      </c>
      <c r="E8335">
        <v>0</v>
      </c>
      <c r="F8335">
        <v>0</v>
      </c>
      <c r="G8335">
        <v>0</v>
      </c>
    </row>
    <row r="8336" spans="1:7" x14ac:dyDescent="0.25">
      <c r="A8336">
        <v>8327</v>
      </c>
      <c r="B8336" s="21">
        <f t="shared" si="130"/>
        <v>0</v>
      </c>
      <c r="C8336">
        <v>1.2643230000000002E-4</v>
      </c>
      <c r="E8336">
        <v>0</v>
      </c>
      <c r="F8336">
        <v>0</v>
      </c>
      <c r="G8336">
        <v>0</v>
      </c>
    </row>
    <row r="8337" spans="1:7" x14ac:dyDescent="0.25">
      <c r="A8337">
        <v>8328</v>
      </c>
      <c r="B8337" s="21">
        <f t="shared" si="130"/>
        <v>0</v>
      </c>
      <c r="C8337">
        <v>1.0216090000000001E-4</v>
      </c>
      <c r="E8337">
        <v>0</v>
      </c>
      <c r="F8337">
        <v>0</v>
      </c>
      <c r="G8337">
        <v>0</v>
      </c>
    </row>
    <row r="8338" spans="1:7" x14ac:dyDescent="0.25">
      <c r="A8338">
        <v>8329</v>
      </c>
      <c r="B8338" s="21">
        <f t="shared" si="130"/>
        <v>0</v>
      </c>
      <c r="C8338">
        <v>8.05782E-5</v>
      </c>
      <c r="E8338">
        <v>0</v>
      </c>
      <c r="F8338">
        <v>0</v>
      </c>
      <c r="G8338">
        <v>0</v>
      </c>
    </row>
    <row r="8339" spans="1:7" x14ac:dyDescent="0.25">
      <c r="A8339">
        <v>8330</v>
      </c>
      <c r="B8339" s="21">
        <f t="shared" si="130"/>
        <v>0</v>
      </c>
      <c r="C8339">
        <v>6.9246700000000002E-5</v>
      </c>
      <c r="E8339">
        <v>0</v>
      </c>
      <c r="F8339">
        <v>0</v>
      </c>
      <c r="G8339">
        <v>0</v>
      </c>
    </row>
    <row r="8340" spans="1:7" x14ac:dyDescent="0.25">
      <c r="A8340">
        <v>8331</v>
      </c>
      <c r="B8340" s="21">
        <f t="shared" si="130"/>
        <v>0</v>
      </c>
      <c r="C8340">
        <v>6.5713499999999993E-5</v>
      </c>
      <c r="E8340">
        <v>0</v>
      </c>
      <c r="F8340">
        <v>0</v>
      </c>
      <c r="G8340">
        <v>0</v>
      </c>
    </row>
    <row r="8341" spans="1:7" x14ac:dyDescent="0.25">
      <c r="A8341">
        <v>8332</v>
      </c>
      <c r="B8341" s="21">
        <f t="shared" si="130"/>
        <v>0</v>
      </c>
      <c r="C8341">
        <v>6.6364899999999999E-5</v>
      </c>
      <c r="E8341">
        <v>0</v>
      </c>
      <c r="F8341">
        <v>0</v>
      </c>
      <c r="G8341">
        <v>0</v>
      </c>
    </row>
    <row r="8342" spans="1:7" x14ac:dyDescent="0.25">
      <c r="A8342">
        <v>8333</v>
      </c>
      <c r="B8342" s="21">
        <f t="shared" si="130"/>
        <v>0</v>
      </c>
      <c r="C8342">
        <v>7.4484200000000001E-5</v>
      </c>
      <c r="E8342">
        <v>0</v>
      </c>
      <c r="F8342">
        <v>0</v>
      </c>
      <c r="G8342">
        <v>0</v>
      </c>
    </row>
    <row r="8343" spans="1:7" x14ac:dyDescent="0.25">
      <c r="A8343">
        <v>8334</v>
      </c>
      <c r="B8343" s="21">
        <f t="shared" si="130"/>
        <v>0</v>
      </c>
      <c r="C8343">
        <v>9.05168E-5</v>
      </c>
      <c r="E8343">
        <v>0</v>
      </c>
      <c r="F8343">
        <v>0</v>
      </c>
      <c r="G8343">
        <v>0</v>
      </c>
    </row>
    <row r="8344" spans="1:7" x14ac:dyDescent="0.25">
      <c r="A8344">
        <v>8335</v>
      </c>
      <c r="B8344" s="21">
        <f t="shared" si="130"/>
        <v>0</v>
      </c>
      <c r="C8344">
        <v>1.201328E-4</v>
      </c>
      <c r="E8344">
        <v>0</v>
      </c>
      <c r="F8344">
        <v>0</v>
      </c>
      <c r="G8344">
        <v>0</v>
      </c>
    </row>
    <row r="8345" spans="1:7" x14ac:dyDescent="0.25">
      <c r="A8345">
        <v>8336</v>
      </c>
      <c r="B8345" s="21">
        <f t="shared" si="130"/>
        <v>0</v>
      </c>
      <c r="C8345">
        <v>1.441856E-4</v>
      </c>
      <c r="E8345">
        <v>0</v>
      </c>
      <c r="F8345">
        <v>0</v>
      </c>
      <c r="G8345">
        <v>0</v>
      </c>
    </row>
    <row r="8346" spans="1:7" x14ac:dyDescent="0.25">
      <c r="A8346">
        <v>8337</v>
      </c>
      <c r="B8346" s="21">
        <f t="shared" si="130"/>
        <v>1.8055974842767293E-3</v>
      </c>
      <c r="C8346">
        <v>1.5067019999999998E-4</v>
      </c>
      <c r="E8346">
        <v>1.8055974842767293E-3</v>
      </c>
      <c r="F8346">
        <v>2.362107E-3</v>
      </c>
      <c r="G8346">
        <v>0</v>
      </c>
    </row>
    <row r="8347" spans="1:7" x14ac:dyDescent="0.25">
      <c r="A8347">
        <v>8338</v>
      </c>
      <c r="B8347" s="21">
        <f t="shared" si="130"/>
        <v>3.0161006289308179E-2</v>
      </c>
      <c r="C8347">
        <v>1.4520670000000001E-4</v>
      </c>
      <c r="E8347">
        <v>3.0161006289308179E-2</v>
      </c>
      <c r="F8347">
        <v>2.7679245000000002E-2</v>
      </c>
      <c r="G8347">
        <v>1.8669496855345913E-2</v>
      </c>
    </row>
    <row r="8348" spans="1:7" x14ac:dyDescent="0.25">
      <c r="A8348">
        <v>8339</v>
      </c>
      <c r="B8348" s="21">
        <f t="shared" si="130"/>
        <v>4.4666666666666667E-2</v>
      </c>
      <c r="C8348">
        <v>1.4517160000000002E-4</v>
      </c>
      <c r="E8348">
        <v>4.4666666666666667E-2</v>
      </c>
      <c r="F8348">
        <v>4.0816037999999999E-2</v>
      </c>
      <c r="G8348">
        <v>3.0184591194968552E-2</v>
      </c>
    </row>
    <row r="8349" spans="1:7" x14ac:dyDescent="0.25">
      <c r="A8349">
        <v>8340</v>
      </c>
      <c r="B8349" s="21">
        <f t="shared" si="130"/>
        <v>5.3877358490566039E-2</v>
      </c>
      <c r="C8349">
        <v>1.4429570000000001E-4</v>
      </c>
      <c r="E8349">
        <v>5.3877358490566039E-2</v>
      </c>
      <c r="F8349">
        <v>4.884434E-2</v>
      </c>
      <c r="G8349">
        <v>3.934905660377358E-2</v>
      </c>
    </row>
    <row r="8350" spans="1:7" x14ac:dyDescent="0.25">
      <c r="A8350">
        <v>8341</v>
      </c>
      <c r="B8350" s="21">
        <f t="shared" si="130"/>
        <v>4.6833333333333338E-2</v>
      </c>
      <c r="C8350">
        <v>1.4124330000000001E-4</v>
      </c>
      <c r="E8350">
        <v>4.6833333333333338E-2</v>
      </c>
      <c r="F8350">
        <v>4.2630503E-2</v>
      </c>
      <c r="G8350">
        <v>3.249685534591195E-2</v>
      </c>
    </row>
    <row r="8351" spans="1:7" x14ac:dyDescent="0.25">
      <c r="A8351">
        <v>8342</v>
      </c>
      <c r="B8351" s="21">
        <f t="shared" si="130"/>
        <v>3.1294339622641512E-2</v>
      </c>
      <c r="C8351">
        <v>1.4500420000000002E-4</v>
      </c>
      <c r="E8351">
        <v>3.1294339622641512E-2</v>
      </c>
      <c r="F8351">
        <v>2.8569181999999999E-2</v>
      </c>
      <c r="G8351">
        <v>1.9741509433962263E-2</v>
      </c>
    </row>
    <row r="8352" spans="1:7" x14ac:dyDescent="0.25">
      <c r="A8352">
        <v>8343</v>
      </c>
      <c r="B8352" s="21">
        <f t="shared" si="130"/>
        <v>2.8409433962264152E-3</v>
      </c>
      <c r="C8352">
        <v>1.4925450000000001E-4</v>
      </c>
      <c r="E8352">
        <v>2.8409433962264152E-3</v>
      </c>
      <c r="F8352">
        <v>3.281918E-3</v>
      </c>
      <c r="G8352">
        <v>0</v>
      </c>
    </row>
    <row r="8353" spans="1:7" x14ac:dyDescent="0.25">
      <c r="A8353">
        <v>8344</v>
      </c>
      <c r="B8353" s="21">
        <f t="shared" si="130"/>
        <v>0</v>
      </c>
      <c r="C8353">
        <v>1.6474750000000001E-4</v>
      </c>
      <c r="E8353">
        <v>0</v>
      </c>
      <c r="F8353">
        <v>0</v>
      </c>
      <c r="G8353">
        <v>0</v>
      </c>
    </row>
    <row r="8354" spans="1:7" x14ac:dyDescent="0.25">
      <c r="A8354">
        <v>8345</v>
      </c>
      <c r="B8354" s="21">
        <f t="shared" si="130"/>
        <v>0</v>
      </c>
      <c r="C8354">
        <v>1.8787529999999999E-4</v>
      </c>
      <c r="E8354">
        <v>0</v>
      </c>
      <c r="F8354">
        <v>0</v>
      </c>
      <c r="G8354">
        <v>0</v>
      </c>
    </row>
    <row r="8355" spans="1:7" x14ac:dyDescent="0.25">
      <c r="A8355">
        <v>8346</v>
      </c>
      <c r="B8355" s="21">
        <f t="shared" si="130"/>
        <v>0</v>
      </c>
      <c r="C8355">
        <v>1.9502230000000001E-4</v>
      </c>
      <c r="E8355">
        <v>0</v>
      </c>
      <c r="F8355">
        <v>0</v>
      </c>
      <c r="G8355">
        <v>0</v>
      </c>
    </row>
    <row r="8356" spans="1:7" x14ac:dyDescent="0.25">
      <c r="A8356">
        <v>8347</v>
      </c>
      <c r="B8356" s="21">
        <f t="shared" si="130"/>
        <v>0</v>
      </c>
      <c r="C8356">
        <v>1.989886E-4</v>
      </c>
      <c r="E8356">
        <v>0</v>
      </c>
      <c r="F8356">
        <v>0</v>
      </c>
      <c r="G8356">
        <v>0</v>
      </c>
    </row>
    <row r="8357" spans="1:7" x14ac:dyDescent="0.25">
      <c r="A8357">
        <v>8348</v>
      </c>
      <c r="B8357" s="21">
        <f t="shared" si="130"/>
        <v>0</v>
      </c>
      <c r="C8357">
        <v>1.9576089999999999E-4</v>
      </c>
      <c r="E8357">
        <v>0</v>
      </c>
      <c r="F8357">
        <v>0</v>
      </c>
      <c r="G8357">
        <v>0</v>
      </c>
    </row>
    <row r="8358" spans="1:7" x14ac:dyDescent="0.25">
      <c r="A8358">
        <v>8349</v>
      </c>
      <c r="B8358" s="21">
        <f t="shared" si="130"/>
        <v>0</v>
      </c>
      <c r="C8358">
        <v>1.8349840000000001E-4</v>
      </c>
      <c r="E8358">
        <v>0</v>
      </c>
      <c r="F8358">
        <v>0</v>
      </c>
      <c r="G8358">
        <v>0</v>
      </c>
    </row>
    <row r="8359" spans="1:7" x14ac:dyDescent="0.25">
      <c r="A8359">
        <v>8350</v>
      </c>
      <c r="B8359" s="21">
        <f t="shared" si="130"/>
        <v>0</v>
      </c>
      <c r="C8359">
        <v>1.6085019999999999E-4</v>
      </c>
      <c r="E8359">
        <v>0</v>
      </c>
      <c r="F8359">
        <v>0</v>
      </c>
      <c r="G8359">
        <v>0</v>
      </c>
    </row>
    <row r="8360" spans="1:7" x14ac:dyDescent="0.25">
      <c r="A8360">
        <v>8351</v>
      </c>
      <c r="B8360" s="21">
        <f t="shared" si="130"/>
        <v>0</v>
      </c>
      <c r="C8360">
        <v>1.3452019999999999E-4</v>
      </c>
      <c r="E8360">
        <v>0</v>
      </c>
      <c r="F8360">
        <v>0</v>
      </c>
      <c r="G8360">
        <v>0</v>
      </c>
    </row>
    <row r="8361" spans="1:7" x14ac:dyDescent="0.25">
      <c r="A8361">
        <v>8352</v>
      </c>
      <c r="B8361" s="21">
        <f t="shared" si="130"/>
        <v>0</v>
      </c>
      <c r="C8361">
        <v>1.04101E-4</v>
      </c>
      <c r="E8361">
        <v>0</v>
      </c>
      <c r="F8361">
        <v>0</v>
      </c>
      <c r="G8361">
        <v>0</v>
      </c>
    </row>
    <row r="8362" spans="1:7" x14ac:dyDescent="0.25">
      <c r="A8362">
        <v>8353</v>
      </c>
      <c r="B8362" s="21">
        <f t="shared" si="130"/>
        <v>0</v>
      </c>
      <c r="C8362">
        <v>8.0465100000000003E-5</v>
      </c>
      <c r="E8362">
        <v>0</v>
      </c>
      <c r="F8362">
        <v>0</v>
      </c>
      <c r="G8362">
        <v>0</v>
      </c>
    </row>
    <row r="8363" spans="1:7" x14ac:dyDescent="0.25">
      <c r="A8363">
        <v>8354</v>
      </c>
      <c r="B8363" s="21">
        <f t="shared" si="130"/>
        <v>0</v>
      </c>
      <c r="C8363">
        <v>7.181220000000001E-5</v>
      </c>
      <c r="E8363">
        <v>0</v>
      </c>
      <c r="F8363">
        <v>0</v>
      </c>
      <c r="G8363">
        <v>0</v>
      </c>
    </row>
    <row r="8364" spans="1:7" x14ac:dyDescent="0.25">
      <c r="A8364">
        <v>8355</v>
      </c>
      <c r="B8364" s="21">
        <f t="shared" si="130"/>
        <v>0</v>
      </c>
      <c r="C8364">
        <v>6.5900499999999997E-5</v>
      </c>
      <c r="E8364">
        <v>0</v>
      </c>
      <c r="F8364">
        <v>0</v>
      </c>
      <c r="G8364">
        <v>0</v>
      </c>
    </row>
    <row r="8365" spans="1:7" x14ac:dyDescent="0.25">
      <c r="A8365">
        <v>8356</v>
      </c>
      <c r="B8365" s="21">
        <f t="shared" si="130"/>
        <v>0</v>
      </c>
      <c r="C8365">
        <v>6.6805100000000002E-5</v>
      </c>
      <c r="E8365">
        <v>0</v>
      </c>
      <c r="F8365">
        <v>0</v>
      </c>
      <c r="G8365">
        <v>0</v>
      </c>
    </row>
    <row r="8366" spans="1:7" x14ac:dyDescent="0.25">
      <c r="A8366">
        <v>8357</v>
      </c>
      <c r="B8366" s="21">
        <f t="shared" si="130"/>
        <v>0</v>
      </c>
      <c r="C8366">
        <v>7.5078200000000002E-5</v>
      </c>
      <c r="E8366">
        <v>0</v>
      </c>
      <c r="F8366">
        <v>0</v>
      </c>
      <c r="G8366">
        <v>0</v>
      </c>
    </row>
    <row r="8367" spans="1:7" x14ac:dyDescent="0.25">
      <c r="A8367">
        <v>8358</v>
      </c>
      <c r="B8367" s="21">
        <f t="shared" si="130"/>
        <v>0</v>
      </c>
      <c r="C8367">
        <v>9.4485800000000003E-5</v>
      </c>
      <c r="E8367">
        <v>0</v>
      </c>
      <c r="F8367">
        <v>0</v>
      </c>
      <c r="G8367">
        <v>0</v>
      </c>
    </row>
    <row r="8368" spans="1:7" x14ac:dyDescent="0.25">
      <c r="A8368">
        <v>8359</v>
      </c>
      <c r="B8368" s="21">
        <f t="shared" si="130"/>
        <v>0</v>
      </c>
      <c r="C8368">
        <v>1.2456319999999999E-4</v>
      </c>
      <c r="E8368">
        <v>0</v>
      </c>
      <c r="F8368">
        <v>0</v>
      </c>
      <c r="G8368">
        <v>0</v>
      </c>
    </row>
    <row r="8369" spans="1:7" x14ac:dyDescent="0.25">
      <c r="A8369">
        <v>8360</v>
      </c>
      <c r="B8369" s="21">
        <f t="shared" si="130"/>
        <v>0</v>
      </c>
      <c r="C8369">
        <v>1.4571709999999999E-4</v>
      </c>
      <c r="E8369">
        <v>0</v>
      </c>
      <c r="F8369">
        <v>0</v>
      </c>
      <c r="G8369">
        <v>0</v>
      </c>
    </row>
    <row r="8370" spans="1:7" x14ac:dyDescent="0.25">
      <c r="A8370">
        <v>8361</v>
      </c>
      <c r="B8370" s="21">
        <f t="shared" si="130"/>
        <v>3.4427672955974842E-3</v>
      </c>
      <c r="C8370">
        <v>1.5031549999999999E-4</v>
      </c>
      <c r="E8370">
        <v>3.4427672955974842E-3</v>
      </c>
      <c r="F8370">
        <v>3.6179250000000001E-3</v>
      </c>
      <c r="G8370">
        <v>0</v>
      </c>
    </row>
    <row r="8371" spans="1:7" x14ac:dyDescent="0.25">
      <c r="A8371">
        <v>8362</v>
      </c>
      <c r="B8371" s="21">
        <f t="shared" si="130"/>
        <v>3.4880503144654088E-2</v>
      </c>
      <c r="C8371">
        <v>1.466959E-4</v>
      </c>
      <c r="E8371">
        <v>3.4880503144654088E-2</v>
      </c>
      <c r="F8371">
        <v>3.1077044000000002E-2</v>
      </c>
      <c r="G8371">
        <v>2.3548113207547169E-2</v>
      </c>
    </row>
    <row r="8372" spans="1:7" x14ac:dyDescent="0.25">
      <c r="A8372">
        <v>8363</v>
      </c>
      <c r="B8372" s="21">
        <f t="shared" si="130"/>
        <v>5.740880503144654E-2</v>
      </c>
      <c r="C8372">
        <v>1.4379530000000002E-4</v>
      </c>
      <c r="E8372">
        <v>5.740880503144654E-2</v>
      </c>
      <c r="F8372">
        <v>5.0146226000000002E-2</v>
      </c>
      <c r="G8372">
        <v>4.4185534591194967E-2</v>
      </c>
    </row>
    <row r="8373" spans="1:7" x14ac:dyDescent="0.25">
      <c r="A8373">
        <v>8364</v>
      </c>
      <c r="B8373" s="21">
        <f t="shared" si="130"/>
        <v>5.9367924528301884E-2</v>
      </c>
      <c r="C8373">
        <v>1.40116E-4</v>
      </c>
      <c r="E8373">
        <v>5.9367924528301884E-2</v>
      </c>
      <c r="F8373">
        <v>5.2756288999999998E-2</v>
      </c>
      <c r="G8373">
        <v>4.510691823899371E-2</v>
      </c>
    </row>
    <row r="8374" spans="1:7" x14ac:dyDescent="0.25">
      <c r="A8374">
        <v>8365</v>
      </c>
      <c r="B8374" s="21">
        <f t="shared" si="130"/>
        <v>9.583333333333334E-2</v>
      </c>
      <c r="C8374">
        <v>1.3799600000000001E-4</v>
      </c>
      <c r="E8374">
        <v>9.583333333333334E-2</v>
      </c>
      <c r="F8374">
        <v>7.1970125999999995E-2</v>
      </c>
      <c r="G8374">
        <v>8.6235849056603781E-2</v>
      </c>
    </row>
    <row r="8375" spans="1:7" x14ac:dyDescent="0.25">
      <c r="A8375">
        <v>8366</v>
      </c>
      <c r="B8375" s="21">
        <f t="shared" si="130"/>
        <v>2.7600628930817609E-2</v>
      </c>
      <c r="C8375">
        <v>1.4079859999999999E-4</v>
      </c>
      <c r="E8375">
        <v>2.7600628930817609E-2</v>
      </c>
      <c r="F8375">
        <v>2.5872642000000001E-2</v>
      </c>
      <c r="G8375">
        <v>1.595754716981132E-2</v>
      </c>
    </row>
    <row r="8376" spans="1:7" x14ac:dyDescent="0.25">
      <c r="A8376">
        <v>8367</v>
      </c>
      <c r="B8376" s="21">
        <f t="shared" si="130"/>
        <v>3.4672955974842767E-4</v>
      </c>
      <c r="C8376">
        <v>1.463755E-4</v>
      </c>
      <c r="E8376">
        <v>3.4672955974842767E-4</v>
      </c>
      <c r="F8376">
        <v>1.286808E-3</v>
      </c>
      <c r="G8376">
        <v>0</v>
      </c>
    </row>
    <row r="8377" spans="1:7" x14ac:dyDescent="0.25">
      <c r="A8377">
        <v>8368</v>
      </c>
      <c r="B8377" s="21">
        <f t="shared" si="130"/>
        <v>0</v>
      </c>
      <c r="C8377">
        <v>1.6380159999999997E-4</v>
      </c>
      <c r="E8377">
        <v>0</v>
      </c>
      <c r="F8377">
        <v>0</v>
      </c>
      <c r="G8377">
        <v>0</v>
      </c>
    </row>
    <row r="8378" spans="1:7" x14ac:dyDescent="0.25">
      <c r="A8378">
        <v>8369</v>
      </c>
      <c r="B8378" s="21">
        <f t="shared" si="130"/>
        <v>0</v>
      </c>
      <c r="C8378">
        <v>1.8731380000000002E-4</v>
      </c>
      <c r="E8378">
        <v>0</v>
      </c>
      <c r="F8378">
        <v>0</v>
      </c>
      <c r="G8378">
        <v>0</v>
      </c>
    </row>
    <row r="8379" spans="1:7" x14ac:dyDescent="0.25">
      <c r="A8379">
        <v>8370</v>
      </c>
      <c r="B8379" s="21">
        <f t="shared" si="130"/>
        <v>0</v>
      </c>
      <c r="C8379">
        <v>1.9294989999999999E-4</v>
      </c>
      <c r="E8379">
        <v>0</v>
      </c>
      <c r="F8379">
        <v>0</v>
      </c>
      <c r="G8379">
        <v>0</v>
      </c>
    </row>
    <row r="8380" spans="1:7" x14ac:dyDescent="0.25">
      <c r="A8380">
        <v>8371</v>
      </c>
      <c r="B8380" s="21">
        <f t="shared" si="130"/>
        <v>0</v>
      </c>
      <c r="C8380">
        <v>1.9397489999999998E-4</v>
      </c>
      <c r="E8380">
        <v>0</v>
      </c>
      <c r="F8380">
        <v>0</v>
      </c>
      <c r="G8380">
        <v>0</v>
      </c>
    </row>
    <row r="8381" spans="1:7" x14ac:dyDescent="0.25">
      <c r="A8381">
        <v>8372</v>
      </c>
      <c r="B8381" s="21">
        <f t="shared" si="130"/>
        <v>0</v>
      </c>
      <c r="C8381">
        <v>1.9435980000000002E-4</v>
      </c>
      <c r="E8381">
        <v>0</v>
      </c>
      <c r="F8381">
        <v>0</v>
      </c>
      <c r="G8381">
        <v>0</v>
      </c>
    </row>
    <row r="8382" spans="1:7" x14ac:dyDescent="0.25">
      <c r="A8382">
        <v>8373</v>
      </c>
      <c r="B8382" s="21">
        <f t="shared" si="130"/>
        <v>0</v>
      </c>
      <c r="C8382">
        <v>1.821766E-4</v>
      </c>
      <c r="E8382">
        <v>0</v>
      </c>
      <c r="F8382">
        <v>0</v>
      </c>
      <c r="G8382">
        <v>0</v>
      </c>
    </row>
    <row r="8383" spans="1:7" x14ac:dyDescent="0.25">
      <c r="A8383">
        <v>8374</v>
      </c>
      <c r="B8383" s="21">
        <f t="shared" si="130"/>
        <v>0</v>
      </c>
      <c r="C8383">
        <v>1.624633E-4</v>
      </c>
      <c r="E8383">
        <v>0</v>
      </c>
      <c r="F8383">
        <v>0</v>
      </c>
      <c r="G8383">
        <v>0</v>
      </c>
    </row>
    <row r="8384" spans="1:7" x14ac:dyDescent="0.25">
      <c r="A8384">
        <v>8375</v>
      </c>
      <c r="B8384" s="21">
        <f t="shared" si="130"/>
        <v>0</v>
      </c>
      <c r="C8384">
        <v>1.3474050000000001E-4</v>
      </c>
      <c r="E8384">
        <v>0</v>
      </c>
      <c r="F8384">
        <v>0</v>
      </c>
      <c r="G8384">
        <v>0</v>
      </c>
    </row>
    <row r="8385" spans="1:7" x14ac:dyDescent="0.25">
      <c r="A8385">
        <v>8376</v>
      </c>
      <c r="B8385" s="21">
        <f t="shared" si="130"/>
        <v>0</v>
      </c>
      <c r="C8385">
        <v>1.058993E-4</v>
      </c>
      <c r="E8385">
        <v>0</v>
      </c>
      <c r="F8385">
        <v>0</v>
      </c>
      <c r="G8385">
        <v>0</v>
      </c>
    </row>
    <row r="8386" spans="1:7" x14ac:dyDescent="0.25">
      <c r="A8386">
        <v>8377</v>
      </c>
      <c r="B8386" s="21">
        <f t="shared" si="130"/>
        <v>0</v>
      </c>
      <c r="C8386">
        <v>8.4130199999999996E-5</v>
      </c>
      <c r="E8386">
        <v>0</v>
      </c>
      <c r="F8386">
        <v>0</v>
      </c>
      <c r="G8386">
        <v>0</v>
      </c>
    </row>
    <row r="8387" spans="1:7" x14ac:dyDescent="0.25">
      <c r="A8387">
        <v>8378</v>
      </c>
      <c r="B8387" s="21">
        <f t="shared" si="130"/>
        <v>0</v>
      </c>
      <c r="C8387">
        <v>7.196040000000001E-5</v>
      </c>
      <c r="E8387">
        <v>0</v>
      </c>
      <c r="F8387">
        <v>0</v>
      </c>
      <c r="G8387">
        <v>0</v>
      </c>
    </row>
    <row r="8388" spans="1:7" x14ac:dyDescent="0.25">
      <c r="A8388">
        <v>8379</v>
      </c>
      <c r="B8388" s="21">
        <f t="shared" si="130"/>
        <v>0</v>
      </c>
      <c r="C8388">
        <v>6.7736400000000004E-5</v>
      </c>
      <c r="E8388">
        <v>0</v>
      </c>
      <c r="F8388">
        <v>0</v>
      </c>
      <c r="G8388">
        <v>0</v>
      </c>
    </row>
    <row r="8389" spans="1:7" x14ac:dyDescent="0.25">
      <c r="A8389">
        <v>8380</v>
      </c>
      <c r="B8389" s="21">
        <f t="shared" si="130"/>
        <v>0</v>
      </c>
      <c r="C8389">
        <v>6.8013100000000008E-5</v>
      </c>
      <c r="E8389">
        <v>0</v>
      </c>
      <c r="F8389">
        <v>0</v>
      </c>
      <c r="G8389">
        <v>0</v>
      </c>
    </row>
    <row r="8390" spans="1:7" x14ac:dyDescent="0.25">
      <c r="A8390">
        <v>8381</v>
      </c>
      <c r="B8390" s="21">
        <f t="shared" ref="B8390:B8453" si="131">IF(rodzaj=$E$6,E8390,IF(rodzaj=$F$6,F8390,G8390))</f>
        <v>0</v>
      </c>
      <c r="C8390">
        <v>7.6985799999999997E-5</v>
      </c>
      <c r="E8390">
        <v>0</v>
      </c>
      <c r="F8390">
        <v>0</v>
      </c>
      <c r="G8390">
        <v>0</v>
      </c>
    </row>
    <row r="8391" spans="1:7" x14ac:dyDescent="0.25">
      <c r="A8391">
        <v>8382</v>
      </c>
      <c r="B8391" s="21">
        <f t="shared" si="131"/>
        <v>0</v>
      </c>
      <c r="C8391">
        <v>9.4028699999999996E-5</v>
      </c>
      <c r="E8391">
        <v>0</v>
      </c>
      <c r="F8391">
        <v>0</v>
      </c>
      <c r="G8391">
        <v>0</v>
      </c>
    </row>
    <row r="8392" spans="1:7" x14ac:dyDescent="0.25">
      <c r="A8392">
        <v>8383</v>
      </c>
      <c r="B8392" s="21">
        <f t="shared" si="131"/>
        <v>0</v>
      </c>
      <c r="C8392">
        <v>1.2613189999999998E-4</v>
      </c>
      <c r="E8392">
        <v>0</v>
      </c>
      <c r="F8392">
        <v>0</v>
      </c>
      <c r="G8392">
        <v>0</v>
      </c>
    </row>
    <row r="8393" spans="1:7" x14ac:dyDescent="0.25">
      <c r="A8393">
        <v>8384</v>
      </c>
      <c r="B8393" s="21">
        <f t="shared" si="131"/>
        <v>0</v>
      </c>
      <c r="C8393">
        <v>1.4688140000000002E-4</v>
      </c>
      <c r="E8393">
        <v>0</v>
      </c>
      <c r="F8393">
        <v>0</v>
      </c>
      <c r="G8393">
        <v>0</v>
      </c>
    </row>
    <row r="8394" spans="1:7" x14ac:dyDescent="0.25">
      <c r="A8394">
        <v>8385</v>
      </c>
      <c r="B8394" s="21">
        <f t="shared" si="131"/>
        <v>4.9720125786163524E-3</v>
      </c>
      <c r="C8394">
        <v>1.5182689999999999E-4</v>
      </c>
      <c r="E8394">
        <v>4.9720125786163524E-3</v>
      </c>
      <c r="F8394">
        <v>4.6779869999999998E-3</v>
      </c>
      <c r="G8394">
        <v>0</v>
      </c>
    </row>
    <row r="8395" spans="1:7" x14ac:dyDescent="0.25">
      <c r="A8395">
        <v>8386</v>
      </c>
      <c r="B8395" s="21">
        <f t="shared" si="131"/>
        <v>4.2154088050314467E-2</v>
      </c>
      <c r="C8395">
        <v>1.4786499999999998E-4</v>
      </c>
      <c r="E8395">
        <v>4.2154088050314467E-2</v>
      </c>
      <c r="F8395">
        <v>3.5940251999999999E-2</v>
      </c>
      <c r="G8395">
        <v>3.1628930817610063E-2</v>
      </c>
    </row>
    <row r="8396" spans="1:7" x14ac:dyDescent="0.25">
      <c r="A8396">
        <v>8387</v>
      </c>
      <c r="B8396" s="21">
        <f t="shared" si="131"/>
        <v>7.3383647798742138E-2</v>
      </c>
      <c r="C8396">
        <v>1.4450140000000001E-4</v>
      </c>
      <c r="E8396">
        <v>7.3383647798742138E-2</v>
      </c>
      <c r="F8396">
        <v>5.9867925000000002E-2</v>
      </c>
      <c r="G8396">
        <v>6.1103773584905659E-2</v>
      </c>
    </row>
    <row r="8397" spans="1:7" x14ac:dyDescent="0.25">
      <c r="A8397">
        <v>8388</v>
      </c>
      <c r="B8397" s="21">
        <f t="shared" si="131"/>
        <v>0.10372012578616352</v>
      </c>
      <c r="C8397">
        <v>1.409038E-4</v>
      </c>
      <c r="E8397">
        <v>0.10372012578616352</v>
      </c>
      <c r="F8397">
        <v>7.8253144999999996E-2</v>
      </c>
      <c r="G8397">
        <v>9.2364779874213848E-2</v>
      </c>
    </row>
    <row r="8398" spans="1:7" x14ac:dyDescent="0.25">
      <c r="A8398">
        <v>8389</v>
      </c>
      <c r="B8398" s="21">
        <f t="shared" si="131"/>
        <v>5.0421383647798745E-2</v>
      </c>
      <c r="C8398">
        <v>1.3972170000000001E-4</v>
      </c>
      <c r="E8398">
        <v>5.0421383647798745E-2</v>
      </c>
      <c r="F8398">
        <v>4.5257862000000003E-2</v>
      </c>
      <c r="G8398">
        <v>3.6471698113207551E-2</v>
      </c>
    </row>
    <row r="8399" spans="1:7" x14ac:dyDescent="0.25">
      <c r="A8399">
        <v>8390</v>
      </c>
      <c r="B8399" s="21">
        <f t="shared" si="131"/>
        <v>2.9966666666666666E-2</v>
      </c>
      <c r="C8399">
        <v>1.4293660000000002E-4</v>
      </c>
      <c r="E8399">
        <v>2.9966666666666666E-2</v>
      </c>
      <c r="F8399">
        <v>2.7542453000000001E-2</v>
      </c>
      <c r="G8399">
        <v>1.8434591194968552E-2</v>
      </c>
    </row>
    <row r="8400" spans="1:7" x14ac:dyDescent="0.25">
      <c r="A8400">
        <v>8391</v>
      </c>
      <c r="B8400" s="21">
        <f t="shared" si="131"/>
        <v>2.8503773584905661E-3</v>
      </c>
      <c r="C8400">
        <v>1.4923890000000001E-4</v>
      </c>
      <c r="E8400">
        <v>2.8503773584905661E-3</v>
      </c>
      <c r="F8400">
        <v>3.2911949999999998E-3</v>
      </c>
      <c r="G8400">
        <v>0</v>
      </c>
    </row>
    <row r="8401" spans="1:7" x14ac:dyDescent="0.25">
      <c r="A8401">
        <v>8392</v>
      </c>
      <c r="B8401" s="21">
        <f t="shared" si="131"/>
        <v>0</v>
      </c>
      <c r="C8401">
        <v>1.647924E-4</v>
      </c>
      <c r="E8401">
        <v>0</v>
      </c>
      <c r="F8401">
        <v>0</v>
      </c>
      <c r="G8401">
        <v>0</v>
      </c>
    </row>
    <row r="8402" spans="1:7" x14ac:dyDescent="0.25">
      <c r="A8402">
        <v>8393</v>
      </c>
      <c r="B8402" s="21">
        <f t="shared" si="131"/>
        <v>0</v>
      </c>
      <c r="C8402">
        <v>1.873457E-4</v>
      </c>
      <c r="E8402">
        <v>0</v>
      </c>
      <c r="F8402">
        <v>0</v>
      </c>
      <c r="G8402">
        <v>0</v>
      </c>
    </row>
    <row r="8403" spans="1:7" x14ac:dyDescent="0.25">
      <c r="A8403">
        <v>8394</v>
      </c>
      <c r="B8403" s="21">
        <f t="shared" si="131"/>
        <v>0</v>
      </c>
      <c r="C8403">
        <v>1.941763E-4</v>
      </c>
      <c r="E8403">
        <v>0</v>
      </c>
      <c r="F8403">
        <v>0</v>
      </c>
      <c r="G8403">
        <v>0</v>
      </c>
    </row>
    <row r="8404" spans="1:7" x14ac:dyDescent="0.25">
      <c r="A8404">
        <v>8395</v>
      </c>
      <c r="B8404" s="21">
        <f t="shared" si="131"/>
        <v>0</v>
      </c>
      <c r="C8404">
        <v>1.941934E-4</v>
      </c>
      <c r="E8404">
        <v>0</v>
      </c>
      <c r="F8404">
        <v>0</v>
      </c>
      <c r="G8404">
        <v>0</v>
      </c>
    </row>
    <row r="8405" spans="1:7" x14ac:dyDescent="0.25">
      <c r="A8405">
        <v>8396</v>
      </c>
      <c r="B8405" s="21">
        <f t="shared" si="131"/>
        <v>0</v>
      </c>
      <c r="C8405">
        <v>1.9385000000000002E-4</v>
      </c>
      <c r="E8405">
        <v>0</v>
      </c>
      <c r="F8405">
        <v>0</v>
      </c>
      <c r="G8405">
        <v>0</v>
      </c>
    </row>
    <row r="8406" spans="1:7" x14ac:dyDescent="0.25">
      <c r="A8406">
        <v>8397</v>
      </c>
      <c r="B8406" s="21">
        <f t="shared" si="131"/>
        <v>0</v>
      </c>
      <c r="C8406">
        <v>1.850961E-4</v>
      </c>
      <c r="E8406">
        <v>0</v>
      </c>
      <c r="F8406">
        <v>0</v>
      </c>
      <c r="G8406">
        <v>0</v>
      </c>
    </row>
    <row r="8407" spans="1:7" x14ac:dyDescent="0.25">
      <c r="A8407">
        <v>8398</v>
      </c>
      <c r="B8407" s="21">
        <f t="shared" si="131"/>
        <v>0</v>
      </c>
      <c r="C8407">
        <v>1.6460690000000001E-4</v>
      </c>
      <c r="E8407">
        <v>0</v>
      </c>
      <c r="F8407">
        <v>0</v>
      </c>
      <c r="G8407">
        <v>0</v>
      </c>
    </row>
    <row r="8408" spans="1:7" x14ac:dyDescent="0.25">
      <c r="A8408">
        <v>8399</v>
      </c>
      <c r="B8408" s="21">
        <f t="shared" si="131"/>
        <v>0</v>
      </c>
      <c r="C8408">
        <v>1.3357899999999999E-4</v>
      </c>
      <c r="E8408">
        <v>0</v>
      </c>
      <c r="F8408">
        <v>0</v>
      </c>
      <c r="G8408">
        <v>0</v>
      </c>
    </row>
    <row r="8409" spans="1:7" x14ac:dyDescent="0.25">
      <c r="A8409">
        <v>8400</v>
      </c>
      <c r="B8409" s="21">
        <f t="shared" si="131"/>
        <v>0</v>
      </c>
      <c r="C8409">
        <v>1.076711E-4</v>
      </c>
      <c r="E8409">
        <v>0</v>
      </c>
      <c r="F8409">
        <v>0</v>
      </c>
      <c r="G8409">
        <v>0</v>
      </c>
    </row>
    <row r="8410" spans="1:7" x14ac:dyDescent="0.25">
      <c r="A8410">
        <v>8401</v>
      </c>
      <c r="B8410" s="21">
        <f t="shared" si="131"/>
        <v>0</v>
      </c>
      <c r="C8410">
        <v>8.3765399999999996E-5</v>
      </c>
      <c r="E8410">
        <v>0</v>
      </c>
      <c r="F8410">
        <v>0</v>
      </c>
      <c r="G8410">
        <v>0</v>
      </c>
    </row>
    <row r="8411" spans="1:7" x14ac:dyDescent="0.25">
      <c r="A8411">
        <v>8402</v>
      </c>
      <c r="B8411" s="21">
        <f t="shared" si="131"/>
        <v>0</v>
      </c>
      <c r="C8411">
        <v>7.2638099999999998E-5</v>
      </c>
      <c r="E8411">
        <v>0</v>
      </c>
      <c r="F8411">
        <v>0</v>
      </c>
      <c r="G8411">
        <v>0</v>
      </c>
    </row>
    <row r="8412" spans="1:7" x14ac:dyDescent="0.25">
      <c r="A8412">
        <v>8403</v>
      </c>
      <c r="B8412" s="21">
        <f t="shared" si="131"/>
        <v>0</v>
      </c>
      <c r="C8412">
        <v>6.8089499999999999E-5</v>
      </c>
      <c r="E8412">
        <v>0</v>
      </c>
      <c r="F8412">
        <v>0</v>
      </c>
      <c r="G8412">
        <v>0</v>
      </c>
    </row>
    <row r="8413" spans="1:7" x14ac:dyDescent="0.25">
      <c r="A8413">
        <v>8404</v>
      </c>
      <c r="B8413" s="21">
        <f t="shared" si="131"/>
        <v>0</v>
      </c>
      <c r="C8413">
        <v>6.8276900000000004E-5</v>
      </c>
      <c r="E8413">
        <v>0</v>
      </c>
      <c r="F8413">
        <v>0</v>
      </c>
      <c r="G8413">
        <v>0</v>
      </c>
    </row>
    <row r="8414" spans="1:7" x14ac:dyDescent="0.25">
      <c r="A8414">
        <v>8405</v>
      </c>
      <c r="B8414" s="21">
        <f t="shared" si="131"/>
        <v>0</v>
      </c>
      <c r="C8414">
        <v>7.5452599999999997E-5</v>
      </c>
      <c r="E8414">
        <v>0</v>
      </c>
      <c r="F8414">
        <v>0</v>
      </c>
      <c r="G8414">
        <v>0</v>
      </c>
    </row>
    <row r="8415" spans="1:7" x14ac:dyDescent="0.25">
      <c r="A8415">
        <v>8406</v>
      </c>
      <c r="B8415" s="21">
        <f t="shared" si="131"/>
        <v>0</v>
      </c>
      <c r="C8415">
        <v>9.3018999999999998E-5</v>
      </c>
      <c r="E8415">
        <v>0</v>
      </c>
      <c r="F8415">
        <v>0</v>
      </c>
      <c r="G8415">
        <v>0</v>
      </c>
    </row>
    <row r="8416" spans="1:7" x14ac:dyDescent="0.25">
      <c r="A8416">
        <v>8407</v>
      </c>
      <c r="B8416" s="21">
        <f t="shared" si="131"/>
        <v>0</v>
      </c>
      <c r="C8416">
        <v>1.249508E-4</v>
      </c>
      <c r="E8416">
        <v>0</v>
      </c>
      <c r="F8416">
        <v>0</v>
      </c>
      <c r="G8416">
        <v>0</v>
      </c>
    </row>
    <row r="8417" spans="1:7" x14ac:dyDescent="0.25">
      <c r="A8417">
        <v>8408</v>
      </c>
      <c r="B8417" s="21">
        <f t="shared" si="131"/>
        <v>0</v>
      </c>
      <c r="C8417">
        <v>1.4743070000000001E-4</v>
      </c>
      <c r="E8417">
        <v>0</v>
      </c>
      <c r="F8417">
        <v>0</v>
      </c>
      <c r="G8417">
        <v>0</v>
      </c>
    </row>
    <row r="8418" spans="1:7" x14ac:dyDescent="0.25">
      <c r="A8418">
        <v>8409</v>
      </c>
      <c r="B8418" s="21">
        <f t="shared" si="131"/>
        <v>3.789937106918239E-2</v>
      </c>
      <c r="C8418">
        <v>1.520177E-4</v>
      </c>
      <c r="E8418">
        <v>3.789937106918239E-2</v>
      </c>
      <c r="F8418">
        <v>2.4765723E-2</v>
      </c>
      <c r="G8418">
        <v>5.231761006289308E-2</v>
      </c>
    </row>
    <row r="8419" spans="1:7" x14ac:dyDescent="0.25">
      <c r="A8419">
        <v>8410</v>
      </c>
      <c r="B8419" s="21">
        <f t="shared" si="131"/>
        <v>0.1612578616352201</v>
      </c>
      <c r="C8419">
        <v>1.4945719999999999E-4</v>
      </c>
      <c r="E8419">
        <v>0.1612578616352201</v>
      </c>
      <c r="F8419">
        <v>8.7795597000000003E-2</v>
      </c>
      <c r="G8419">
        <v>0.20988993710691825</v>
      </c>
    </row>
    <row r="8420" spans="1:7" x14ac:dyDescent="0.25">
      <c r="A8420">
        <v>8411</v>
      </c>
      <c r="B8420" s="21">
        <f t="shared" si="131"/>
        <v>0.25428301886792454</v>
      </c>
      <c r="C8420">
        <v>1.4599759999999999E-4</v>
      </c>
      <c r="E8420">
        <v>0.25428301886792454</v>
      </c>
      <c r="F8420">
        <v>0.11381132099999999</v>
      </c>
      <c r="G8420">
        <v>0.30670754716981136</v>
      </c>
    </row>
    <row r="8421" spans="1:7" x14ac:dyDescent="0.25">
      <c r="A8421">
        <v>8412</v>
      </c>
      <c r="B8421" s="21">
        <f t="shared" si="131"/>
        <v>0.14616666666666667</v>
      </c>
      <c r="C8421">
        <v>1.4308609999999999E-4</v>
      </c>
      <c r="E8421">
        <v>0.14616666666666667</v>
      </c>
      <c r="F8421">
        <v>9.2018868000000004E-2</v>
      </c>
      <c r="G8421">
        <v>0.14833962264150943</v>
      </c>
    </row>
    <row r="8422" spans="1:7" x14ac:dyDescent="0.25">
      <c r="A8422">
        <v>8413</v>
      </c>
      <c r="B8422" s="21">
        <f t="shared" si="131"/>
        <v>5.8144654088050314E-2</v>
      </c>
      <c r="C8422">
        <v>1.3761670000000001E-4</v>
      </c>
      <c r="E8422">
        <v>5.8144654088050314E-2</v>
      </c>
      <c r="F8422">
        <v>5.0567609999999999E-2</v>
      </c>
      <c r="G8422">
        <v>4.4981132075471698E-2</v>
      </c>
    </row>
    <row r="8423" spans="1:7" x14ac:dyDescent="0.25">
      <c r="A8423">
        <v>8414</v>
      </c>
      <c r="B8423" s="21">
        <f t="shared" si="131"/>
        <v>4.4562893081761007E-2</v>
      </c>
      <c r="C8423">
        <v>1.4234959999999999E-4</v>
      </c>
      <c r="E8423">
        <v>4.4562893081761007E-2</v>
      </c>
      <c r="F8423">
        <v>3.7811321000000002E-2</v>
      </c>
      <c r="G8423">
        <v>3.3871069182389933E-2</v>
      </c>
    </row>
    <row r="8424" spans="1:7" x14ac:dyDescent="0.25">
      <c r="A8424">
        <v>8415</v>
      </c>
      <c r="B8424" s="21">
        <f t="shared" si="131"/>
        <v>8.7685534591194977E-3</v>
      </c>
      <c r="C8424">
        <v>1.4759199999999999E-4</v>
      </c>
      <c r="E8424">
        <v>8.7685534591194977E-3</v>
      </c>
      <c r="F8424">
        <v>7.7899370000000003E-3</v>
      </c>
      <c r="G8424">
        <v>2.7498742138364778E-3</v>
      </c>
    </row>
    <row r="8425" spans="1:7" x14ac:dyDescent="0.25">
      <c r="A8425">
        <v>8416</v>
      </c>
      <c r="B8425" s="21">
        <f t="shared" si="131"/>
        <v>0</v>
      </c>
      <c r="C8425">
        <v>1.6593329999999999E-4</v>
      </c>
      <c r="E8425">
        <v>0</v>
      </c>
      <c r="F8425">
        <v>0</v>
      </c>
      <c r="G8425">
        <v>0</v>
      </c>
    </row>
    <row r="8426" spans="1:7" x14ac:dyDescent="0.25">
      <c r="A8426">
        <v>8417</v>
      </c>
      <c r="B8426" s="21">
        <f t="shared" si="131"/>
        <v>0</v>
      </c>
      <c r="C8426">
        <v>1.87865E-4</v>
      </c>
      <c r="E8426">
        <v>0</v>
      </c>
      <c r="F8426">
        <v>0</v>
      </c>
      <c r="G8426">
        <v>0</v>
      </c>
    </row>
    <row r="8427" spans="1:7" x14ac:dyDescent="0.25">
      <c r="A8427">
        <v>8418</v>
      </c>
      <c r="B8427" s="21">
        <f t="shared" si="131"/>
        <v>0</v>
      </c>
      <c r="C8427">
        <v>1.946889E-4</v>
      </c>
      <c r="E8427">
        <v>0</v>
      </c>
      <c r="F8427">
        <v>0</v>
      </c>
      <c r="G8427">
        <v>0</v>
      </c>
    </row>
    <row r="8428" spans="1:7" x14ac:dyDescent="0.25">
      <c r="A8428">
        <v>8419</v>
      </c>
      <c r="B8428" s="21">
        <f t="shared" si="131"/>
        <v>0</v>
      </c>
      <c r="C8428">
        <v>1.9719759999999999E-4</v>
      </c>
      <c r="E8428">
        <v>0</v>
      </c>
      <c r="F8428">
        <v>0</v>
      </c>
      <c r="G8428">
        <v>0</v>
      </c>
    </row>
    <row r="8429" spans="1:7" x14ac:dyDescent="0.25">
      <c r="A8429">
        <v>8420</v>
      </c>
      <c r="B8429" s="21">
        <f t="shared" si="131"/>
        <v>0</v>
      </c>
      <c r="C8429">
        <v>1.9820340000000001E-4</v>
      </c>
      <c r="E8429">
        <v>0</v>
      </c>
      <c r="F8429">
        <v>0</v>
      </c>
      <c r="G8429">
        <v>0</v>
      </c>
    </row>
    <row r="8430" spans="1:7" x14ac:dyDescent="0.25">
      <c r="A8430">
        <v>8421</v>
      </c>
      <c r="B8430" s="21">
        <f t="shared" si="131"/>
        <v>0</v>
      </c>
      <c r="C8430">
        <v>1.8848429999999999E-4</v>
      </c>
      <c r="E8430">
        <v>0</v>
      </c>
      <c r="F8430">
        <v>0</v>
      </c>
      <c r="G8430">
        <v>0</v>
      </c>
    </row>
    <row r="8431" spans="1:7" x14ac:dyDescent="0.25">
      <c r="A8431">
        <v>8422</v>
      </c>
      <c r="B8431" s="21">
        <f t="shared" si="131"/>
        <v>0</v>
      </c>
      <c r="C8431">
        <v>1.679351E-4</v>
      </c>
      <c r="E8431">
        <v>0</v>
      </c>
      <c r="F8431">
        <v>0</v>
      </c>
      <c r="G8431">
        <v>0</v>
      </c>
    </row>
    <row r="8432" spans="1:7" x14ac:dyDescent="0.25">
      <c r="A8432">
        <v>8423</v>
      </c>
      <c r="B8432" s="21">
        <f t="shared" si="131"/>
        <v>0</v>
      </c>
      <c r="C8432">
        <v>1.3877949999999999E-4</v>
      </c>
      <c r="E8432">
        <v>0</v>
      </c>
      <c r="F8432">
        <v>0</v>
      </c>
      <c r="G8432">
        <v>0</v>
      </c>
    </row>
    <row r="8433" spans="1:7" x14ac:dyDescent="0.25">
      <c r="A8433">
        <v>8424</v>
      </c>
      <c r="B8433" s="21">
        <f t="shared" si="131"/>
        <v>0</v>
      </c>
      <c r="C8433">
        <v>1.1064729999999999E-4</v>
      </c>
      <c r="E8433">
        <v>0</v>
      </c>
      <c r="F8433">
        <v>0</v>
      </c>
      <c r="G8433">
        <v>0</v>
      </c>
    </row>
    <row r="8434" spans="1:7" x14ac:dyDescent="0.25">
      <c r="A8434">
        <v>8425</v>
      </c>
      <c r="B8434" s="21">
        <f t="shared" si="131"/>
        <v>0</v>
      </c>
      <c r="C8434">
        <v>8.5949E-5</v>
      </c>
      <c r="E8434">
        <v>0</v>
      </c>
      <c r="F8434">
        <v>0</v>
      </c>
      <c r="G8434">
        <v>0</v>
      </c>
    </row>
    <row r="8435" spans="1:7" x14ac:dyDescent="0.25">
      <c r="A8435">
        <v>8426</v>
      </c>
      <c r="B8435" s="21">
        <f t="shared" si="131"/>
        <v>0</v>
      </c>
      <c r="C8435">
        <v>7.35597E-5</v>
      </c>
      <c r="E8435">
        <v>0</v>
      </c>
      <c r="F8435">
        <v>0</v>
      </c>
      <c r="G8435">
        <v>0</v>
      </c>
    </row>
    <row r="8436" spans="1:7" x14ac:dyDescent="0.25">
      <c r="A8436">
        <v>8427</v>
      </c>
      <c r="B8436" s="21">
        <f t="shared" si="131"/>
        <v>0</v>
      </c>
      <c r="C8436">
        <v>6.9742700000000006E-5</v>
      </c>
      <c r="E8436">
        <v>0</v>
      </c>
      <c r="F8436">
        <v>0</v>
      </c>
      <c r="G8436">
        <v>0</v>
      </c>
    </row>
    <row r="8437" spans="1:7" x14ac:dyDescent="0.25">
      <c r="A8437">
        <v>8428</v>
      </c>
      <c r="B8437" s="21">
        <f t="shared" si="131"/>
        <v>0</v>
      </c>
      <c r="C8437">
        <v>6.9102099999999997E-5</v>
      </c>
      <c r="E8437">
        <v>0</v>
      </c>
      <c r="F8437">
        <v>0</v>
      </c>
      <c r="G8437">
        <v>0</v>
      </c>
    </row>
    <row r="8438" spans="1:7" x14ac:dyDescent="0.25">
      <c r="A8438">
        <v>8429</v>
      </c>
      <c r="B8438" s="21">
        <f t="shared" si="131"/>
        <v>0</v>
      </c>
      <c r="C8438">
        <v>7.7129499999999994E-5</v>
      </c>
      <c r="E8438">
        <v>0</v>
      </c>
      <c r="F8438">
        <v>0</v>
      </c>
      <c r="G8438">
        <v>0</v>
      </c>
    </row>
    <row r="8439" spans="1:7" x14ac:dyDescent="0.25">
      <c r="A8439">
        <v>8430</v>
      </c>
      <c r="B8439" s="21">
        <f t="shared" si="131"/>
        <v>0</v>
      </c>
      <c r="C8439">
        <v>9.5362300000000007E-5</v>
      </c>
      <c r="E8439">
        <v>0</v>
      </c>
      <c r="F8439">
        <v>0</v>
      </c>
      <c r="G8439">
        <v>0</v>
      </c>
    </row>
    <row r="8440" spans="1:7" x14ac:dyDescent="0.25">
      <c r="A8440">
        <v>8431</v>
      </c>
      <c r="B8440" s="21">
        <f t="shared" si="131"/>
        <v>0</v>
      </c>
      <c r="C8440">
        <v>1.242456E-4</v>
      </c>
      <c r="E8440">
        <v>0</v>
      </c>
      <c r="F8440">
        <v>0</v>
      </c>
      <c r="G8440">
        <v>0</v>
      </c>
    </row>
    <row r="8441" spans="1:7" x14ac:dyDescent="0.25">
      <c r="A8441">
        <v>8432</v>
      </c>
      <c r="B8441" s="21">
        <f t="shared" si="131"/>
        <v>0</v>
      </c>
      <c r="C8441">
        <v>1.4786669999999999E-4</v>
      </c>
      <c r="E8441">
        <v>0</v>
      </c>
      <c r="F8441">
        <v>0</v>
      </c>
      <c r="G8441">
        <v>0</v>
      </c>
    </row>
    <row r="8442" spans="1:7" x14ac:dyDescent="0.25">
      <c r="A8442">
        <v>8433</v>
      </c>
      <c r="B8442" s="21">
        <f t="shared" si="131"/>
        <v>2.5569811320754715E-3</v>
      </c>
      <c r="C8442">
        <v>1.503869E-4</v>
      </c>
      <c r="E8442">
        <v>2.5569811320754715E-3</v>
      </c>
      <c r="F8442">
        <v>2.7138359999999999E-3</v>
      </c>
      <c r="G8442">
        <v>0</v>
      </c>
    </row>
    <row r="8443" spans="1:7" x14ac:dyDescent="0.25">
      <c r="A8443">
        <v>8434</v>
      </c>
      <c r="B8443" s="21">
        <f t="shared" si="131"/>
        <v>3.40125786163522E-2</v>
      </c>
      <c r="C8443">
        <v>1.489018E-4</v>
      </c>
      <c r="E8443">
        <v>3.40125786163522E-2</v>
      </c>
      <c r="F8443">
        <v>3.0262579000000001E-2</v>
      </c>
      <c r="G8443">
        <v>2.2885534591194967E-2</v>
      </c>
    </row>
    <row r="8444" spans="1:7" x14ac:dyDescent="0.25">
      <c r="A8444">
        <v>8435</v>
      </c>
      <c r="B8444" s="21">
        <f t="shared" si="131"/>
        <v>4.7792452830188674E-2</v>
      </c>
      <c r="C8444">
        <v>1.4486950000000001E-4</v>
      </c>
      <c r="E8444">
        <v>4.7792452830188674E-2</v>
      </c>
      <c r="F8444">
        <v>4.3201257999999999E-2</v>
      </c>
      <c r="G8444">
        <v>3.3610062893081757E-2</v>
      </c>
    </row>
    <row r="8445" spans="1:7" x14ac:dyDescent="0.25">
      <c r="A8445">
        <v>8436</v>
      </c>
      <c r="B8445" s="21">
        <f t="shared" si="131"/>
        <v>8.1056603773584909E-2</v>
      </c>
      <c r="C8445">
        <v>1.5081870000000001E-4</v>
      </c>
      <c r="E8445">
        <v>8.1056603773584909E-2</v>
      </c>
      <c r="F8445">
        <v>6.6495283000000002E-2</v>
      </c>
      <c r="G8445">
        <v>6.7141509433962257E-2</v>
      </c>
    </row>
    <row r="8446" spans="1:7" x14ac:dyDescent="0.25">
      <c r="A8446">
        <v>8437</v>
      </c>
      <c r="B8446" s="21">
        <f t="shared" si="131"/>
        <v>4.9874213836477985E-2</v>
      </c>
      <c r="C8446">
        <v>1.4407410000000001E-4</v>
      </c>
      <c r="E8446">
        <v>4.9874213836477985E-2</v>
      </c>
      <c r="F8446">
        <v>4.4927673000000001E-2</v>
      </c>
      <c r="G8446">
        <v>3.5761006289308173E-2</v>
      </c>
    </row>
    <row r="8447" spans="1:7" x14ac:dyDescent="0.25">
      <c r="A8447">
        <v>8438</v>
      </c>
      <c r="B8447" s="21">
        <f t="shared" si="131"/>
        <v>2.8994339622641509E-2</v>
      </c>
      <c r="C8447">
        <v>1.4960780000000001E-4</v>
      </c>
      <c r="E8447">
        <v>2.8994339622641509E-2</v>
      </c>
      <c r="F8447">
        <v>2.6891509000000001E-2</v>
      </c>
      <c r="G8447">
        <v>1.7340251572327044E-2</v>
      </c>
    </row>
    <row r="8448" spans="1:7" x14ac:dyDescent="0.25">
      <c r="A8448">
        <v>8439</v>
      </c>
      <c r="B8448" s="21">
        <f t="shared" si="131"/>
        <v>1.6230188679245282E-3</v>
      </c>
      <c r="C8448">
        <v>1.5307450000000001E-4</v>
      </c>
      <c r="E8448">
        <v>1.6230188679245282E-3</v>
      </c>
      <c r="F8448">
        <v>2.340094E-3</v>
      </c>
      <c r="G8448">
        <v>0</v>
      </c>
    </row>
    <row r="8449" spans="1:7" x14ac:dyDescent="0.25">
      <c r="A8449">
        <v>8440</v>
      </c>
      <c r="B8449" s="21">
        <f t="shared" si="131"/>
        <v>0</v>
      </c>
      <c r="C8449">
        <v>1.7110939999999999E-4</v>
      </c>
      <c r="E8449">
        <v>0</v>
      </c>
      <c r="F8449">
        <v>0</v>
      </c>
      <c r="G8449">
        <v>0</v>
      </c>
    </row>
    <row r="8450" spans="1:7" x14ac:dyDescent="0.25">
      <c r="A8450">
        <v>8441</v>
      </c>
      <c r="B8450" s="21">
        <f t="shared" si="131"/>
        <v>0</v>
      </c>
      <c r="C8450">
        <v>1.8863849999999999E-4</v>
      </c>
      <c r="E8450">
        <v>0</v>
      </c>
      <c r="F8450">
        <v>0</v>
      </c>
      <c r="G8450">
        <v>0</v>
      </c>
    </row>
    <row r="8451" spans="1:7" x14ac:dyDescent="0.25">
      <c r="A8451">
        <v>8442</v>
      </c>
      <c r="B8451" s="21">
        <f t="shared" si="131"/>
        <v>0</v>
      </c>
      <c r="C8451">
        <v>1.9670579999999998E-4</v>
      </c>
      <c r="E8451">
        <v>0</v>
      </c>
      <c r="F8451">
        <v>0</v>
      </c>
      <c r="G8451">
        <v>0</v>
      </c>
    </row>
    <row r="8452" spans="1:7" x14ac:dyDescent="0.25">
      <c r="A8452">
        <v>8443</v>
      </c>
      <c r="B8452" s="21">
        <f t="shared" si="131"/>
        <v>0</v>
      </c>
      <c r="C8452">
        <v>1.9724170000000001E-4</v>
      </c>
      <c r="E8452">
        <v>0</v>
      </c>
      <c r="F8452">
        <v>0</v>
      </c>
      <c r="G8452">
        <v>0</v>
      </c>
    </row>
    <row r="8453" spans="1:7" x14ac:dyDescent="0.25">
      <c r="A8453">
        <v>8444</v>
      </c>
      <c r="B8453" s="21">
        <f t="shared" si="131"/>
        <v>0</v>
      </c>
      <c r="C8453">
        <v>1.9249459999999999E-4</v>
      </c>
      <c r="E8453">
        <v>0</v>
      </c>
      <c r="F8453">
        <v>0</v>
      </c>
      <c r="G8453">
        <v>0</v>
      </c>
    </row>
    <row r="8454" spans="1:7" x14ac:dyDescent="0.25">
      <c r="A8454">
        <v>8445</v>
      </c>
      <c r="B8454" s="21">
        <f t="shared" ref="B8454:B8517" si="132">IF(rodzaj=$E$6,E8454,IF(rodzaj=$F$6,F8454,G8454))</f>
        <v>0</v>
      </c>
      <c r="C8454">
        <v>1.8225960000000001E-4</v>
      </c>
      <c r="E8454">
        <v>0</v>
      </c>
      <c r="F8454">
        <v>0</v>
      </c>
      <c r="G8454">
        <v>0</v>
      </c>
    </row>
    <row r="8455" spans="1:7" x14ac:dyDescent="0.25">
      <c r="A8455">
        <v>8446</v>
      </c>
      <c r="B8455" s="21">
        <f t="shared" si="132"/>
        <v>0</v>
      </c>
      <c r="C8455">
        <v>1.623068E-4</v>
      </c>
      <c r="E8455">
        <v>0</v>
      </c>
      <c r="F8455">
        <v>0</v>
      </c>
      <c r="G8455">
        <v>0</v>
      </c>
    </row>
    <row r="8456" spans="1:7" x14ac:dyDescent="0.25">
      <c r="A8456">
        <v>8447</v>
      </c>
      <c r="B8456" s="21">
        <f t="shared" si="132"/>
        <v>0</v>
      </c>
      <c r="C8456">
        <v>1.3789569999999999E-4</v>
      </c>
      <c r="E8456">
        <v>0</v>
      </c>
      <c r="F8456">
        <v>0</v>
      </c>
      <c r="G8456">
        <v>0</v>
      </c>
    </row>
    <row r="8457" spans="1:7" x14ac:dyDescent="0.25">
      <c r="A8457">
        <v>8448</v>
      </c>
      <c r="B8457" s="21">
        <f t="shared" si="132"/>
        <v>0</v>
      </c>
      <c r="C8457">
        <v>1.1398510000000001E-4</v>
      </c>
      <c r="E8457">
        <v>0</v>
      </c>
      <c r="F8457">
        <v>0</v>
      </c>
      <c r="G8457">
        <v>0</v>
      </c>
    </row>
    <row r="8458" spans="1:7" x14ac:dyDescent="0.25">
      <c r="A8458">
        <v>8449</v>
      </c>
      <c r="B8458" s="21">
        <f t="shared" si="132"/>
        <v>0</v>
      </c>
      <c r="C8458">
        <v>9.0834600000000006E-5</v>
      </c>
      <c r="E8458">
        <v>0</v>
      </c>
      <c r="F8458">
        <v>0</v>
      </c>
      <c r="G8458">
        <v>0</v>
      </c>
    </row>
    <row r="8459" spans="1:7" x14ac:dyDescent="0.25">
      <c r="A8459">
        <v>8450</v>
      </c>
      <c r="B8459" s="21">
        <f t="shared" si="132"/>
        <v>0</v>
      </c>
      <c r="C8459">
        <v>7.85444E-5</v>
      </c>
      <c r="E8459">
        <v>0</v>
      </c>
      <c r="F8459">
        <v>0</v>
      </c>
      <c r="G8459">
        <v>0</v>
      </c>
    </row>
    <row r="8460" spans="1:7" x14ac:dyDescent="0.25">
      <c r="A8460">
        <v>8451</v>
      </c>
      <c r="B8460" s="21">
        <f t="shared" si="132"/>
        <v>0</v>
      </c>
      <c r="C8460">
        <v>7.2491799999999996E-5</v>
      </c>
      <c r="E8460">
        <v>0</v>
      </c>
      <c r="F8460">
        <v>0</v>
      </c>
      <c r="G8460">
        <v>0</v>
      </c>
    </row>
    <row r="8461" spans="1:7" x14ac:dyDescent="0.25">
      <c r="A8461">
        <v>8452</v>
      </c>
      <c r="B8461" s="21">
        <f t="shared" si="132"/>
        <v>0</v>
      </c>
      <c r="C8461">
        <v>7.0531500000000001E-5</v>
      </c>
      <c r="E8461">
        <v>0</v>
      </c>
      <c r="F8461">
        <v>0</v>
      </c>
      <c r="G8461">
        <v>0</v>
      </c>
    </row>
    <row r="8462" spans="1:7" x14ac:dyDescent="0.25">
      <c r="A8462">
        <v>8453</v>
      </c>
      <c r="B8462" s="21">
        <f t="shared" si="132"/>
        <v>0</v>
      </c>
      <c r="C8462">
        <v>7.2835000000000003E-5</v>
      </c>
      <c r="E8462">
        <v>0</v>
      </c>
      <c r="F8462">
        <v>0</v>
      </c>
      <c r="G8462">
        <v>0</v>
      </c>
    </row>
    <row r="8463" spans="1:7" x14ac:dyDescent="0.25">
      <c r="A8463">
        <v>8454</v>
      </c>
      <c r="B8463" s="21">
        <f t="shared" si="132"/>
        <v>0</v>
      </c>
      <c r="C8463">
        <v>8.2586700000000007E-5</v>
      </c>
      <c r="E8463">
        <v>0</v>
      </c>
      <c r="F8463">
        <v>0</v>
      </c>
      <c r="G8463">
        <v>0</v>
      </c>
    </row>
    <row r="8464" spans="1:7" x14ac:dyDescent="0.25">
      <c r="A8464">
        <v>8455</v>
      </c>
      <c r="B8464" s="21">
        <f t="shared" si="132"/>
        <v>0</v>
      </c>
      <c r="C8464">
        <v>9.8612700000000005E-5</v>
      </c>
      <c r="E8464">
        <v>0</v>
      </c>
      <c r="F8464">
        <v>0</v>
      </c>
      <c r="G8464">
        <v>0</v>
      </c>
    </row>
    <row r="8465" spans="1:7" x14ac:dyDescent="0.25">
      <c r="A8465">
        <v>8456</v>
      </c>
      <c r="B8465" s="21">
        <f t="shared" si="132"/>
        <v>0</v>
      </c>
      <c r="C8465">
        <v>1.214498E-4</v>
      </c>
      <c r="E8465">
        <v>0</v>
      </c>
      <c r="F8465">
        <v>0</v>
      </c>
      <c r="G8465">
        <v>0</v>
      </c>
    </row>
    <row r="8466" spans="1:7" x14ac:dyDescent="0.25">
      <c r="A8466">
        <v>8457</v>
      </c>
      <c r="B8466" s="21">
        <f t="shared" si="132"/>
        <v>6.2213836477987422E-2</v>
      </c>
      <c r="C8466">
        <v>1.436729E-4</v>
      </c>
      <c r="E8466">
        <v>6.2213836477987422E-2</v>
      </c>
      <c r="F8466">
        <v>3.6894653999999999E-2</v>
      </c>
      <c r="G8466">
        <v>0.10111635220125786</v>
      </c>
    </row>
    <row r="8467" spans="1:7" x14ac:dyDescent="0.25">
      <c r="A8467">
        <v>8458</v>
      </c>
      <c r="B8467" s="21">
        <f t="shared" si="132"/>
        <v>0.21904088050314463</v>
      </c>
      <c r="C8467">
        <v>1.5819639999999999E-4</v>
      </c>
      <c r="E8467">
        <v>0.21904088050314463</v>
      </c>
      <c r="F8467">
        <v>0.10617924500000001</v>
      </c>
      <c r="G8467">
        <v>0.30495911949685534</v>
      </c>
    </row>
    <row r="8468" spans="1:7" x14ac:dyDescent="0.25">
      <c r="A8468">
        <v>8459</v>
      </c>
      <c r="B8468" s="21">
        <f t="shared" si="132"/>
        <v>0.29165408805031445</v>
      </c>
      <c r="C8468">
        <v>1.6199860000000002E-4</v>
      </c>
      <c r="E8468">
        <v>0.29165408805031445</v>
      </c>
      <c r="F8468">
        <v>0.121017296</v>
      </c>
      <c r="G8468">
        <v>0.36257861635220123</v>
      </c>
    </row>
    <row r="8469" spans="1:7" x14ac:dyDescent="0.25">
      <c r="A8469">
        <v>8460</v>
      </c>
      <c r="B8469" s="21">
        <f t="shared" si="132"/>
        <v>0.12672327044025158</v>
      </c>
      <c r="C8469">
        <v>1.6665749999999999E-4</v>
      </c>
      <c r="E8469">
        <v>0.12672327044025158</v>
      </c>
      <c r="F8469">
        <v>8.4558175999999999E-2</v>
      </c>
      <c r="G8469">
        <v>0.12437421383647798</v>
      </c>
    </row>
    <row r="8470" spans="1:7" x14ac:dyDescent="0.25">
      <c r="A8470">
        <v>8461</v>
      </c>
      <c r="B8470" s="21">
        <f t="shared" si="132"/>
        <v>5.6160377358490568E-2</v>
      </c>
      <c r="C8470">
        <v>1.6758999999999999E-4</v>
      </c>
      <c r="E8470">
        <v>5.6160377358490568E-2</v>
      </c>
      <c r="F8470">
        <v>4.9308176000000002E-2</v>
      </c>
      <c r="G8470">
        <v>4.2720125786163521E-2</v>
      </c>
    </row>
    <row r="8471" spans="1:7" x14ac:dyDescent="0.25">
      <c r="A8471">
        <v>8462</v>
      </c>
      <c r="B8471" s="21">
        <f t="shared" si="132"/>
        <v>3.6138364779874213E-2</v>
      </c>
      <c r="C8471">
        <v>1.731658E-4</v>
      </c>
      <c r="E8471">
        <v>3.6138364779874213E-2</v>
      </c>
      <c r="F8471">
        <v>3.2051887000000001E-2</v>
      </c>
      <c r="G8471">
        <v>2.4655660377358491E-2</v>
      </c>
    </row>
    <row r="8472" spans="1:7" x14ac:dyDescent="0.25">
      <c r="A8472">
        <v>8463</v>
      </c>
      <c r="B8472" s="21">
        <f t="shared" si="132"/>
        <v>7.3147798742138363E-3</v>
      </c>
      <c r="C8472">
        <v>1.789231E-4</v>
      </c>
      <c r="E8472">
        <v>7.3147798742138363E-3</v>
      </c>
      <c r="F8472">
        <v>6.776415E-3</v>
      </c>
      <c r="G8472">
        <v>7.7654088050314461E-4</v>
      </c>
    </row>
    <row r="8473" spans="1:7" x14ac:dyDescent="0.25">
      <c r="A8473">
        <v>8464</v>
      </c>
      <c r="B8473" s="21">
        <f t="shared" si="132"/>
        <v>0</v>
      </c>
      <c r="C8473">
        <v>1.9439619999999999E-4</v>
      </c>
      <c r="E8473">
        <v>0</v>
      </c>
      <c r="F8473">
        <v>0</v>
      </c>
      <c r="G8473">
        <v>0</v>
      </c>
    </row>
    <row r="8474" spans="1:7" x14ac:dyDescent="0.25">
      <c r="A8474">
        <v>8465</v>
      </c>
      <c r="B8474" s="21">
        <f t="shared" si="132"/>
        <v>0</v>
      </c>
      <c r="C8474">
        <v>2.0940610000000001E-4</v>
      </c>
      <c r="E8474">
        <v>0</v>
      </c>
      <c r="F8474">
        <v>0</v>
      </c>
      <c r="G8474">
        <v>0</v>
      </c>
    </row>
    <row r="8475" spans="1:7" x14ac:dyDescent="0.25">
      <c r="A8475">
        <v>8466</v>
      </c>
      <c r="B8475" s="21">
        <f t="shared" si="132"/>
        <v>0</v>
      </c>
      <c r="C8475">
        <v>2.113417E-4</v>
      </c>
      <c r="E8475">
        <v>0</v>
      </c>
      <c r="F8475">
        <v>0</v>
      </c>
      <c r="G8475">
        <v>0</v>
      </c>
    </row>
    <row r="8476" spans="1:7" x14ac:dyDescent="0.25">
      <c r="A8476">
        <v>8467</v>
      </c>
      <c r="B8476" s="21">
        <f t="shared" si="132"/>
        <v>0</v>
      </c>
      <c r="C8476">
        <v>2.1000399999999999E-4</v>
      </c>
      <c r="E8476">
        <v>0</v>
      </c>
      <c r="F8476">
        <v>0</v>
      </c>
      <c r="G8476">
        <v>0</v>
      </c>
    </row>
    <row r="8477" spans="1:7" x14ac:dyDescent="0.25">
      <c r="A8477">
        <v>8468</v>
      </c>
      <c r="B8477" s="21">
        <f t="shared" si="132"/>
        <v>0</v>
      </c>
      <c r="C8477">
        <v>2.054189E-4</v>
      </c>
      <c r="E8477">
        <v>0</v>
      </c>
      <c r="F8477">
        <v>0</v>
      </c>
      <c r="G8477">
        <v>0</v>
      </c>
    </row>
    <row r="8478" spans="1:7" x14ac:dyDescent="0.25">
      <c r="A8478">
        <v>8469</v>
      </c>
      <c r="B8478" s="21">
        <f t="shared" si="132"/>
        <v>0</v>
      </c>
      <c r="C8478">
        <v>1.944127E-4</v>
      </c>
      <c r="E8478">
        <v>0</v>
      </c>
      <c r="F8478">
        <v>0</v>
      </c>
      <c r="G8478">
        <v>0</v>
      </c>
    </row>
    <row r="8479" spans="1:7" x14ac:dyDescent="0.25">
      <c r="A8479">
        <v>8470</v>
      </c>
      <c r="B8479" s="21">
        <f t="shared" si="132"/>
        <v>0</v>
      </c>
      <c r="C8479">
        <v>1.728701E-4</v>
      </c>
      <c r="E8479">
        <v>0</v>
      </c>
      <c r="F8479">
        <v>0</v>
      </c>
      <c r="G8479">
        <v>0</v>
      </c>
    </row>
    <row r="8480" spans="1:7" x14ac:dyDescent="0.25">
      <c r="A8480">
        <v>8471</v>
      </c>
      <c r="B8480" s="21">
        <f t="shared" si="132"/>
        <v>0</v>
      </c>
      <c r="C8480">
        <v>1.4562319999999998E-4</v>
      </c>
      <c r="E8480">
        <v>0</v>
      </c>
      <c r="F8480">
        <v>0</v>
      </c>
      <c r="G8480">
        <v>0</v>
      </c>
    </row>
    <row r="8481" spans="1:7" x14ac:dyDescent="0.25">
      <c r="A8481">
        <v>8472</v>
      </c>
      <c r="B8481" s="21">
        <f t="shared" si="132"/>
        <v>0</v>
      </c>
      <c r="C8481">
        <v>1.1981909999999999E-4</v>
      </c>
      <c r="E8481">
        <v>0</v>
      </c>
      <c r="F8481">
        <v>0</v>
      </c>
      <c r="G8481">
        <v>0</v>
      </c>
    </row>
    <row r="8482" spans="1:7" x14ac:dyDescent="0.25">
      <c r="A8482">
        <v>8473</v>
      </c>
      <c r="B8482" s="21">
        <f t="shared" si="132"/>
        <v>0</v>
      </c>
      <c r="C8482">
        <v>9.6531200000000002E-5</v>
      </c>
      <c r="E8482">
        <v>0</v>
      </c>
      <c r="F8482">
        <v>0</v>
      </c>
      <c r="G8482">
        <v>0</v>
      </c>
    </row>
    <row r="8483" spans="1:7" x14ac:dyDescent="0.25">
      <c r="A8483">
        <v>8474</v>
      </c>
      <c r="B8483" s="21">
        <f t="shared" si="132"/>
        <v>0</v>
      </c>
      <c r="C8483">
        <v>8.22377E-5</v>
      </c>
      <c r="E8483">
        <v>0</v>
      </c>
      <c r="F8483">
        <v>0</v>
      </c>
      <c r="G8483">
        <v>0</v>
      </c>
    </row>
    <row r="8484" spans="1:7" x14ac:dyDescent="0.25">
      <c r="A8484">
        <v>8475</v>
      </c>
      <c r="B8484" s="21">
        <f t="shared" si="132"/>
        <v>0</v>
      </c>
      <c r="C8484">
        <v>7.4348800000000002E-5</v>
      </c>
      <c r="E8484">
        <v>0</v>
      </c>
      <c r="F8484">
        <v>0</v>
      </c>
      <c r="G8484">
        <v>0</v>
      </c>
    </row>
    <row r="8485" spans="1:7" x14ac:dyDescent="0.25">
      <c r="A8485">
        <v>8476</v>
      </c>
      <c r="B8485" s="21">
        <f t="shared" si="132"/>
        <v>0</v>
      </c>
      <c r="C8485">
        <v>7.1051300000000002E-5</v>
      </c>
      <c r="E8485">
        <v>0</v>
      </c>
      <c r="F8485">
        <v>0</v>
      </c>
      <c r="G8485">
        <v>0</v>
      </c>
    </row>
    <row r="8486" spans="1:7" x14ac:dyDescent="0.25">
      <c r="A8486">
        <v>8477</v>
      </c>
      <c r="B8486" s="21">
        <f t="shared" si="132"/>
        <v>0</v>
      </c>
      <c r="C8486">
        <v>7.3557300000000008E-5</v>
      </c>
      <c r="E8486">
        <v>0</v>
      </c>
      <c r="F8486">
        <v>0</v>
      </c>
      <c r="G8486">
        <v>0</v>
      </c>
    </row>
    <row r="8487" spans="1:7" x14ac:dyDescent="0.25">
      <c r="A8487">
        <v>8478</v>
      </c>
      <c r="B8487" s="21">
        <f t="shared" si="132"/>
        <v>0</v>
      </c>
      <c r="C8487">
        <v>8.02661E-5</v>
      </c>
      <c r="E8487">
        <v>0</v>
      </c>
      <c r="F8487">
        <v>0</v>
      </c>
      <c r="G8487">
        <v>0</v>
      </c>
    </row>
    <row r="8488" spans="1:7" x14ac:dyDescent="0.25">
      <c r="A8488">
        <v>8479</v>
      </c>
      <c r="B8488" s="21">
        <f t="shared" si="132"/>
        <v>0</v>
      </c>
      <c r="C8488">
        <v>9.5792599999999995E-5</v>
      </c>
      <c r="E8488">
        <v>0</v>
      </c>
      <c r="F8488">
        <v>0</v>
      </c>
      <c r="G8488">
        <v>0</v>
      </c>
    </row>
    <row r="8489" spans="1:7" x14ac:dyDescent="0.25">
      <c r="A8489">
        <v>8480</v>
      </c>
      <c r="B8489" s="21">
        <f t="shared" si="132"/>
        <v>0</v>
      </c>
      <c r="C8489">
        <v>1.1468829999999999E-4</v>
      </c>
      <c r="E8489">
        <v>0</v>
      </c>
      <c r="F8489">
        <v>0</v>
      </c>
      <c r="G8489">
        <v>0</v>
      </c>
    </row>
    <row r="8490" spans="1:7" x14ac:dyDescent="0.25">
      <c r="A8490">
        <v>8481</v>
      </c>
      <c r="B8490" s="21">
        <f t="shared" si="132"/>
        <v>0</v>
      </c>
      <c r="C8490">
        <v>1.3797909999999999E-4</v>
      </c>
      <c r="E8490">
        <v>0</v>
      </c>
      <c r="F8490" s="22">
        <v>6.2798699999999999E-5</v>
      </c>
      <c r="G8490">
        <v>0</v>
      </c>
    </row>
    <row r="8491" spans="1:7" x14ac:dyDescent="0.25">
      <c r="A8491">
        <v>8482</v>
      </c>
      <c r="B8491" s="21">
        <f t="shared" si="132"/>
        <v>2.5416037735849054E-2</v>
      </c>
      <c r="C8491">
        <v>1.5541670000000001E-4</v>
      </c>
      <c r="E8491">
        <v>2.5416037735849054E-2</v>
      </c>
      <c r="F8491">
        <v>2.3814465E-2</v>
      </c>
      <c r="G8491">
        <v>1.4277987421383649E-2</v>
      </c>
    </row>
    <row r="8492" spans="1:7" x14ac:dyDescent="0.25">
      <c r="A8492">
        <v>8483</v>
      </c>
      <c r="B8492" s="21">
        <f t="shared" si="132"/>
        <v>4.3764150943396224E-2</v>
      </c>
      <c r="C8492">
        <v>1.6467739999999998E-4</v>
      </c>
      <c r="E8492">
        <v>4.3764150943396224E-2</v>
      </c>
      <c r="F8492">
        <v>3.9830189000000002E-2</v>
      </c>
      <c r="G8492">
        <v>2.9443396226415092E-2</v>
      </c>
    </row>
    <row r="8493" spans="1:7" x14ac:dyDescent="0.25">
      <c r="A8493">
        <v>8484</v>
      </c>
      <c r="B8493" s="21">
        <f t="shared" si="132"/>
        <v>4.7185534591194969E-2</v>
      </c>
      <c r="C8493">
        <v>1.6627370000000001E-4</v>
      </c>
      <c r="E8493">
        <v>4.7185534591194969E-2</v>
      </c>
      <c r="F8493">
        <v>4.3710692000000002E-2</v>
      </c>
      <c r="G8493">
        <v>3.2336477987421383E-2</v>
      </c>
    </row>
    <row r="8494" spans="1:7" x14ac:dyDescent="0.25">
      <c r="A8494">
        <v>8485</v>
      </c>
      <c r="B8494" s="21">
        <f t="shared" si="132"/>
        <v>4.8213836477987417E-2</v>
      </c>
      <c r="C8494">
        <v>1.6882570000000002E-4</v>
      </c>
      <c r="E8494">
        <v>4.8213836477987417E-2</v>
      </c>
      <c r="F8494">
        <v>4.3561321E-2</v>
      </c>
      <c r="G8494">
        <v>3.4059748427672953E-2</v>
      </c>
    </row>
    <row r="8495" spans="1:7" x14ac:dyDescent="0.25">
      <c r="A8495">
        <v>8486</v>
      </c>
      <c r="B8495" s="21">
        <f t="shared" si="132"/>
        <v>5.159119496855346E-2</v>
      </c>
      <c r="C8495">
        <v>1.714791E-4</v>
      </c>
      <c r="E8495">
        <v>5.159119496855346E-2</v>
      </c>
      <c r="F8495">
        <v>4.2669811000000002E-2</v>
      </c>
      <c r="G8495">
        <v>4.2940251572327046E-2</v>
      </c>
    </row>
    <row r="8496" spans="1:7" x14ac:dyDescent="0.25">
      <c r="A8496">
        <v>8487</v>
      </c>
      <c r="B8496" s="21">
        <f t="shared" si="132"/>
        <v>8.5632075471698127E-3</v>
      </c>
      <c r="C8496">
        <v>1.715566E-4</v>
      </c>
      <c r="E8496">
        <v>8.5632075471698127E-3</v>
      </c>
      <c r="F8496">
        <v>7.6751570000000002E-3</v>
      </c>
      <c r="G8496">
        <v>2.3815723270440253E-3</v>
      </c>
    </row>
    <row r="8497" spans="1:7" x14ac:dyDescent="0.25">
      <c r="A8497">
        <v>8488</v>
      </c>
      <c r="B8497" s="21">
        <f t="shared" si="132"/>
        <v>0</v>
      </c>
      <c r="C8497">
        <v>1.8066950000000001E-4</v>
      </c>
      <c r="E8497">
        <v>0</v>
      </c>
      <c r="F8497">
        <v>0</v>
      </c>
      <c r="G8497">
        <v>0</v>
      </c>
    </row>
    <row r="8498" spans="1:7" x14ac:dyDescent="0.25">
      <c r="A8498">
        <v>8489</v>
      </c>
      <c r="B8498" s="21">
        <f t="shared" si="132"/>
        <v>0</v>
      </c>
      <c r="C8498">
        <v>1.9901309999999998E-4</v>
      </c>
      <c r="E8498">
        <v>0</v>
      </c>
      <c r="F8498">
        <v>0</v>
      </c>
      <c r="G8498">
        <v>0</v>
      </c>
    </row>
    <row r="8499" spans="1:7" x14ac:dyDescent="0.25">
      <c r="A8499">
        <v>8490</v>
      </c>
      <c r="B8499" s="21">
        <f t="shared" si="132"/>
        <v>0</v>
      </c>
      <c r="C8499">
        <v>2.0269979999999998E-4</v>
      </c>
      <c r="E8499">
        <v>0</v>
      </c>
      <c r="F8499">
        <v>0</v>
      </c>
      <c r="G8499">
        <v>0</v>
      </c>
    </row>
    <row r="8500" spans="1:7" x14ac:dyDescent="0.25">
      <c r="A8500">
        <v>8491</v>
      </c>
      <c r="B8500" s="21">
        <f t="shared" si="132"/>
        <v>0</v>
      </c>
      <c r="C8500">
        <v>2.0621459999999999E-4</v>
      </c>
      <c r="E8500">
        <v>0</v>
      </c>
      <c r="F8500">
        <v>0</v>
      </c>
      <c r="G8500">
        <v>0</v>
      </c>
    </row>
    <row r="8501" spans="1:7" x14ac:dyDescent="0.25">
      <c r="A8501">
        <v>8492</v>
      </c>
      <c r="B8501" s="21">
        <f t="shared" si="132"/>
        <v>0</v>
      </c>
      <c r="C8501">
        <v>2.0279879999999999E-4</v>
      </c>
      <c r="E8501">
        <v>0</v>
      </c>
      <c r="F8501">
        <v>0</v>
      </c>
      <c r="G8501">
        <v>0</v>
      </c>
    </row>
    <row r="8502" spans="1:7" x14ac:dyDescent="0.25">
      <c r="A8502">
        <v>8493</v>
      </c>
      <c r="B8502" s="21">
        <f t="shared" si="132"/>
        <v>0</v>
      </c>
      <c r="C8502">
        <v>1.924377E-4</v>
      </c>
      <c r="E8502">
        <v>0</v>
      </c>
      <c r="F8502">
        <v>0</v>
      </c>
      <c r="G8502">
        <v>0</v>
      </c>
    </row>
    <row r="8503" spans="1:7" x14ac:dyDescent="0.25">
      <c r="A8503">
        <v>8494</v>
      </c>
      <c r="B8503" s="21">
        <f t="shared" si="132"/>
        <v>0</v>
      </c>
      <c r="C8503">
        <v>1.7404159999999998E-4</v>
      </c>
      <c r="E8503">
        <v>0</v>
      </c>
      <c r="F8503">
        <v>0</v>
      </c>
      <c r="G8503">
        <v>0</v>
      </c>
    </row>
    <row r="8504" spans="1:7" x14ac:dyDescent="0.25">
      <c r="A8504">
        <v>8495</v>
      </c>
      <c r="B8504" s="21">
        <f t="shared" si="132"/>
        <v>0</v>
      </c>
      <c r="C8504">
        <v>1.453631E-4</v>
      </c>
      <c r="E8504">
        <v>0</v>
      </c>
      <c r="F8504">
        <v>0</v>
      </c>
      <c r="G8504">
        <v>0</v>
      </c>
    </row>
    <row r="8505" spans="1:7" x14ac:dyDescent="0.25">
      <c r="A8505">
        <v>8496</v>
      </c>
      <c r="B8505" s="21">
        <f t="shared" si="132"/>
        <v>0</v>
      </c>
      <c r="C8505">
        <v>1.2058590000000001E-4</v>
      </c>
      <c r="E8505">
        <v>0</v>
      </c>
      <c r="F8505">
        <v>0</v>
      </c>
      <c r="G8505">
        <v>0</v>
      </c>
    </row>
    <row r="8506" spans="1:7" x14ac:dyDescent="0.25">
      <c r="A8506">
        <v>8497</v>
      </c>
      <c r="B8506" s="21">
        <f t="shared" si="132"/>
        <v>0</v>
      </c>
      <c r="C8506">
        <v>8.5900500000000009E-5</v>
      </c>
      <c r="E8506">
        <v>0</v>
      </c>
      <c r="F8506">
        <v>0</v>
      </c>
      <c r="G8506">
        <v>0</v>
      </c>
    </row>
    <row r="8507" spans="1:7" x14ac:dyDescent="0.25">
      <c r="A8507">
        <v>8498</v>
      </c>
      <c r="B8507" s="21">
        <f t="shared" si="132"/>
        <v>0</v>
      </c>
      <c r="C8507">
        <v>7.2461500000000004E-5</v>
      </c>
      <c r="E8507">
        <v>0</v>
      </c>
      <c r="F8507">
        <v>0</v>
      </c>
      <c r="G8507">
        <v>0</v>
      </c>
    </row>
    <row r="8508" spans="1:7" x14ac:dyDescent="0.25">
      <c r="A8508">
        <v>8499</v>
      </c>
      <c r="B8508" s="21">
        <f t="shared" si="132"/>
        <v>0</v>
      </c>
      <c r="C8508">
        <v>6.7914400000000002E-5</v>
      </c>
      <c r="E8508">
        <v>0</v>
      </c>
      <c r="F8508">
        <v>0</v>
      </c>
      <c r="G8508">
        <v>0</v>
      </c>
    </row>
    <row r="8509" spans="1:7" x14ac:dyDescent="0.25">
      <c r="A8509">
        <v>8500</v>
      </c>
      <c r="B8509" s="21">
        <f t="shared" si="132"/>
        <v>0</v>
      </c>
      <c r="C8509">
        <v>6.7589700000000001E-5</v>
      </c>
      <c r="E8509">
        <v>0</v>
      </c>
      <c r="F8509">
        <v>0</v>
      </c>
      <c r="G8509">
        <v>0</v>
      </c>
    </row>
    <row r="8510" spans="1:7" x14ac:dyDescent="0.25">
      <c r="A8510">
        <v>8501</v>
      </c>
      <c r="B8510" s="21">
        <f t="shared" si="132"/>
        <v>0</v>
      </c>
      <c r="C8510">
        <v>7.387020000000001E-5</v>
      </c>
      <c r="E8510">
        <v>0</v>
      </c>
      <c r="F8510">
        <v>0</v>
      </c>
      <c r="G8510">
        <v>0</v>
      </c>
    </row>
    <row r="8511" spans="1:7" x14ac:dyDescent="0.25">
      <c r="A8511">
        <v>8502</v>
      </c>
      <c r="B8511" s="21">
        <f t="shared" si="132"/>
        <v>0</v>
      </c>
      <c r="C8511">
        <v>9.0253299999999999E-5</v>
      </c>
      <c r="E8511">
        <v>0</v>
      </c>
      <c r="F8511">
        <v>0</v>
      </c>
      <c r="G8511">
        <v>0</v>
      </c>
    </row>
    <row r="8512" spans="1:7" x14ac:dyDescent="0.25">
      <c r="A8512">
        <v>8503</v>
      </c>
      <c r="B8512" s="21">
        <f t="shared" si="132"/>
        <v>0</v>
      </c>
      <c r="C8512">
        <v>1.1775430000000001E-4</v>
      </c>
      <c r="E8512">
        <v>0</v>
      </c>
      <c r="F8512">
        <v>0</v>
      </c>
      <c r="G8512">
        <v>0</v>
      </c>
    </row>
    <row r="8513" spans="1:7" x14ac:dyDescent="0.25">
      <c r="A8513">
        <v>8504</v>
      </c>
      <c r="B8513" s="21">
        <f t="shared" si="132"/>
        <v>0</v>
      </c>
      <c r="C8513">
        <v>1.4257929999999999E-4</v>
      </c>
      <c r="E8513">
        <v>0</v>
      </c>
      <c r="F8513">
        <v>0</v>
      </c>
      <c r="G8513">
        <v>0</v>
      </c>
    </row>
    <row r="8514" spans="1:7" x14ac:dyDescent="0.25">
      <c r="A8514">
        <v>8505</v>
      </c>
      <c r="B8514" s="21">
        <f t="shared" si="132"/>
        <v>2.8874842767295599E-3</v>
      </c>
      <c r="C8514">
        <v>1.565378E-4</v>
      </c>
      <c r="E8514">
        <v>2.8874842767295599E-3</v>
      </c>
      <c r="F8514">
        <v>2.7916669999999998E-3</v>
      </c>
      <c r="G8514">
        <v>0</v>
      </c>
    </row>
    <row r="8515" spans="1:7" x14ac:dyDescent="0.25">
      <c r="A8515">
        <v>8506</v>
      </c>
      <c r="B8515" s="21">
        <f t="shared" si="132"/>
        <v>3.4125786163522014E-2</v>
      </c>
      <c r="C8515">
        <v>1.540008E-4</v>
      </c>
      <c r="E8515">
        <v>3.4125786163522014E-2</v>
      </c>
      <c r="F8515">
        <v>3.0138365E-2</v>
      </c>
      <c r="G8515">
        <v>2.3298113207547169E-2</v>
      </c>
    </row>
    <row r="8516" spans="1:7" x14ac:dyDescent="0.25">
      <c r="A8516">
        <v>8507</v>
      </c>
      <c r="B8516" s="21">
        <f t="shared" si="132"/>
        <v>7.9144654088050312E-2</v>
      </c>
      <c r="C8516">
        <v>1.532708E-4</v>
      </c>
      <c r="E8516">
        <v>7.9144654088050312E-2</v>
      </c>
      <c r="F8516">
        <v>6.2680817999999999E-2</v>
      </c>
      <c r="G8516">
        <v>6.786477987421384E-2</v>
      </c>
    </row>
    <row r="8517" spans="1:7" x14ac:dyDescent="0.25">
      <c r="A8517">
        <v>8508</v>
      </c>
      <c r="B8517" s="21">
        <f t="shared" si="132"/>
        <v>6.0685534591194967E-2</v>
      </c>
      <c r="C8517">
        <v>1.5279010000000001E-4</v>
      </c>
      <c r="E8517">
        <v>6.0685534591194967E-2</v>
      </c>
      <c r="F8517">
        <v>5.3396225999999998E-2</v>
      </c>
      <c r="G8517">
        <v>4.6537735849056606E-2</v>
      </c>
    </row>
    <row r="8518" spans="1:7" x14ac:dyDescent="0.25">
      <c r="A8518">
        <v>8509</v>
      </c>
      <c r="B8518" s="21">
        <f t="shared" ref="B8518:B8581" si="133">IF(rodzaj=$E$6,E8518,IF(rodzaj=$F$6,F8518,G8518))</f>
        <v>5.0864779874213839E-2</v>
      </c>
      <c r="C8518">
        <v>1.5401519999999998E-4</v>
      </c>
      <c r="E8518">
        <v>5.0864779874213839E-2</v>
      </c>
      <c r="F8518">
        <v>4.5584906000000001E-2</v>
      </c>
      <c r="G8518">
        <v>3.690251572327044E-2</v>
      </c>
    </row>
    <row r="8519" spans="1:7" x14ac:dyDescent="0.25">
      <c r="A8519">
        <v>8510</v>
      </c>
      <c r="B8519" s="21">
        <f t="shared" si="133"/>
        <v>3.5761006289308173E-2</v>
      </c>
      <c r="C8519">
        <v>1.5862989999999998E-4</v>
      </c>
      <c r="E8519">
        <v>3.5761006289308173E-2</v>
      </c>
      <c r="F8519">
        <v>3.1746854999999997E-2</v>
      </c>
      <c r="G8519">
        <v>2.4292767295597487E-2</v>
      </c>
    </row>
    <row r="8520" spans="1:7" x14ac:dyDescent="0.25">
      <c r="A8520">
        <v>8511</v>
      </c>
      <c r="B8520" s="21">
        <f t="shared" si="133"/>
        <v>7.0415094339622642E-3</v>
      </c>
      <c r="C8520">
        <v>1.6309090000000002E-4</v>
      </c>
      <c r="E8520">
        <v>7.0415094339622642E-3</v>
      </c>
      <c r="F8520">
        <v>6.5907229999999997E-3</v>
      </c>
      <c r="G8520">
        <v>4.0657232704402512E-4</v>
      </c>
    </row>
    <row r="8521" spans="1:7" x14ac:dyDescent="0.25">
      <c r="A8521">
        <v>8512</v>
      </c>
      <c r="B8521" s="21">
        <f t="shared" si="133"/>
        <v>0</v>
      </c>
      <c r="C8521">
        <v>1.7857800000000001E-4</v>
      </c>
      <c r="E8521">
        <v>0</v>
      </c>
      <c r="F8521">
        <v>0</v>
      </c>
      <c r="G8521">
        <v>0</v>
      </c>
    </row>
    <row r="8522" spans="1:7" x14ac:dyDescent="0.25">
      <c r="A8522">
        <v>8513</v>
      </c>
      <c r="B8522" s="21">
        <f t="shared" si="133"/>
        <v>0</v>
      </c>
      <c r="C8522">
        <v>2.0102539999999999E-4</v>
      </c>
      <c r="E8522">
        <v>0</v>
      </c>
      <c r="F8522">
        <v>0</v>
      </c>
      <c r="G8522">
        <v>0</v>
      </c>
    </row>
    <row r="8523" spans="1:7" x14ac:dyDescent="0.25">
      <c r="A8523">
        <v>8514</v>
      </c>
      <c r="B8523" s="21">
        <f t="shared" si="133"/>
        <v>0</v>
      </c>
      <c r="C8523">
        <v>2.1076190000000002E-4</v>
      </c>
      <c r="E8523">
        <v>0</v>
      </c>
      <c r="F8523">
        <v>0</v>
      </c>
      <c r="G8523">
        <v>0</v>
      </c>
    </row>
    <row r="8524" spans="1:7" x14ac:dyDescent="0.25">
      <c r="A8524">
        <v>8515</v>
      </c>
      <c r="B8524" s="21">
        <f t="shared" si="133"/>
        <v>0</v>
      </c>
      <c r="C8524">
        <v>2.1528790000000002E-4</v>
      </c>
      <c r="E8524">
        <v>0</v>
      </c>
      <c r="F8524">
        <v>0</v>
      </c>
      <c r="G8524">
        <v>0</v>
      </c>
    </row>
    <row r="8525" spans="1:7" x14ac:dyDescent="0.25">
      <c r="A8525">
        <v>8516</v>
      </c>
      <c r="B8525" s="21">
        <f t="shared" si="133"/>
        <v>0</v>
      </c>
      <c r="C8525">
        <v>2.1291240000000003E-4</v>
      </c>
      <c r="E8525">
        <v>0</v>
      </c>
      <c r="F8525">
        <v>0</v>
      </c>
      <c r="G8525">
        <v>0</v>
      </c>
    </row>
    <row r="8526" spans="1:7" x14ac:dyDescent="0.25">
      <c r="A8526">
        <v>8517</v>
      </c>
      <c r="B8526" s="21">
        <f t="shared" si="133"/>
        <v>0</v>
      </c>
      <c r="C8526">
        <v>2.008364E-4</v>
      </c>
      <c r="E8526">
        <v>0</v>
      </c>
      <c r="F8526">
        <v>0</v>
      </c>
      <c r="G8526">
        <v>0</v>
      </c>
    </row>
    <row r="8527" spans="1:7" x14ac:dyDescent="0.25">
      <c r="A8527">
        <v>8518</v>
      </c>
      <c r="B8527" s="21">
        <f t="shared" si="133"/>
        <v>0</v>
      </c>
      <c r="C8527">
        <v>1.8018329999999999E-4</v>
      </c>
      <c r="E8527">
        <v>0</v>
      </c>
      <c r="F8527">
        <v>0</v>
      </c>
      <c r="G8527">
        <v>0</v>
      </c>
    </row>
    <row r="8528" spans="1:7" x14ac:dyDescent="0.25">
      <c r="A8528">
        <v>8519</v>
      </c>
      <c r="B8528" s="21">
        <f t="shared" si="133"/>
        <v>0</v>
      </c>
      <c r="C8528">
        <v>1.5271690000000002E-4</v>
      </c>
      <c r="E8528">
        <v>0</v>
      </c>
      <c r="F8528">
        <v>0</v>
      </c>
      <c r="G8528">
        <v>0</v>
      </c>
    </row>
    <row r="8529" spans="1:7" x14ac:dyDescent="0.25">
      <c r="A8529">
        <v>8520</v>
      </c>
      <c r="B8529" s="21">
        <f t="shared" si="133"/>
        <v>0</v>
      </c>
      <c r="C8529">
        <v>1.2055549999999999E-4</v>
      </c>
      <c r="E8529">
        <v>0</v>
      </c>
      <c r="F8529">
        <v>0</v>
      </c>
      <c r="G8529">
        <v>0</v>
      </c>
    </row>
    <row r="8530" spans="1:7" x14ac:dyDescent="0.25">
      <c r="A8530">
        <v>8521</v>
      </c>
      <c r="B8530" s="21">
        <f t="shared" si="133"/>
        <v>0</v>
      </c>
      <c r="C8530">
        <v>8.1953999999999995E-5</v>
      </c>
      <c r="E8530">
        <v>0</v>
      </c>
      <c r="F8530">
        <v>0</v>
      </c>
      <c r="G8530">
        <v>0</v>
      </c>
    </row>
    <row r="8531" spans="1:7" x14ac:dyDescent="0.25">
      <c r="A8531">
        <v>8522</v>
      </c>
      <c r="B8531" s="21">
        <f t="shared" si="133"/>
        <v>0</v>
      </c>
      <c r="C8531">
        <v>7.3078999999999996E-5</v>
      </c>
      <c r="E8531">
        <v>0</v>
      </c>
      <c r="F8531">
        <v>0</v>
      </c>
      <c r="G8531">
        <v>0</v>
      </c>
    </row>
    <row r="8532" spans="1:7" x14ac:dyDescent="0.25">
      <c r="A8532">
        <v>8523</v>
      </c>
      <c r="B8532" s="21">
        <f t="shared" si="133"/>
        <v>0</v>
      </c>
      <c r="C8532">
        <v>6.6519000000000005E-5</v>
      </c>
      <c r="E8532">
        <v>0</v>
      </c>
      <c r="F8532">
        <v>0</v>
      </c>
      <c r="G8532">
        <v>0</v>
      </c>
    </row>
    <row r="8533" spans="1:7" x14ac:dyDescent="0.25">
      <c r="A8533">
        <v>8524</v>
      </c>
      <c r="B8533" s="21">
        <f t="shared" si="133"/>
        <v>0</v>
      </c>
      <c r="C8533">
        <v>6.7711099999999996E-5</v>
      </c>
      <c r="E8533">
        <v>0</v>
      </c>
      <c r="F8533">
        <v>0</v>
      </c>
      <c r="G8533">
        <v>0</v>
      </c>
    </row>
    <row r="8534" spans="1:7" x14ac:dyDescent="0.25">
      <c r="A8534">
        <v>8525</v>
      </c>
      <c r="B8534" s="21">
        <f t="shared" si="133"/>
        <v>0</v>
      </c>
      <c r="C8534">
        <v>7.61433E-5</v>
      </c>
      <c r="E8534">
        <v>0</v>
      </c>
      <c r="F8534">
        <v>0</v>
      </c>
      <c r="G8534">
        <v>0</v>
      </c>
    </row>
    <row r="8535" spans="1:7" x14ac:dyDescent="0.25">
      <c r="A8535">
        <v>8526</v>
      </c>
      <c r="B8535" s="21">
        <f t="shared" si="133"/>
        <v>0</v>
      </c>
      <c r="C8535">
        <v>9.5603299999999993E-5</v>
      </c>
      <c r="E8535">
        <v>0</v>
      </c>
      <c r="F8535">
        <v>0</v>
      </c>
      <c r="G8535">
        <v>0</v>
      </c>
    </row>
    <row r="8536" spans="1:7" x14ac:dyDescent="0.25">
      <c r="A8536">
        <v>8527</v>
      </c>
      <c r="B8536" s="21">
        <f t="shared" si="133"/>
        <v>0</v>
      </c>
      <c r="C8536">
        <v>1.2568E-4</v>
      </c>
      <c r="E8536">
        <v>0</v>
      </c>
      <c r="F8536">
        <v>0</v>
      </c>
      <c r="G8536">
        <v>0</v>
      </c>
    </row>
    <row r="8537" spans="1:7" x14ac:dyDescent="0.25">
      <c r="A8537">
        <v>8528</v>
      </c>
      <c r="B8537" s="21">
        <f t="shared" si="133"/>
        <v>0</v>
      </c>
      <c r="C8537">
        <v>1.464867E-4</v>
      </c>
      <c r="E8537">
        <v>0</v>
      </c>
      <c r="F8537">
        <v>0</v>
      </c>
      <c r="G8537">
        <v>0</v>
      </c>
    </row>
    <row r="8538" spans="1:7" x14ac:dyDescent="0.25">
      <c r="A8538">
        <v>8529</v>
      </c>
      <c r="B8538" s="21">
        <f t="shared" si="133"/>
        <v>1.570125786163522E-4</v>
      </c>
      <c r="C8538">
        <v>1.518914E-4</v>
      </c>
      <c r="E8538">
        <v>1.570125786163522E-4</v>
      </c>
      <c r="F8538">
        <v>5.9081800000000001E-4</v>
      </c>
      <c r="G8538">
        <v>0</v>
      </c>
    </row>
    <row r="8539" spans="1:7" x14ac:dyDescent="0.25">
      <c r="A8539">
        <v>8530</v>
      </c>
      <c r="B8539" s="21">
        <f t="shared" si="133"/>
        <v>3.1143710691823902E-2</v>
      </c>
      <c r="C8539">
        <v>1.4702740000000001E-4</v>
      </c>
      <c r="E8539">
        <v>3.1143710691823902E-2</v>
      </c>
      <c r="F8539">
        <v>2.7938679000000001E-2</v>
      </c>
      <c r="G8539">
        <v>2.0257547169811319E-2</v>
      </c>
    </row>
    <row r="8540" spans="1:7" x14ac:dyDescent="0.25">
      <c r="A8540">
        <v>8531</v>
      </c>
      <c r="B8540" s="21">
        <f t="shared" si="133"/>
        <v>4.8823899371069179E-2</v>
      </c>
      <c r="C8540">
        <v>1.4419610000000001E-4</v>
      </c>
      <c r="E8540">
        <v>4.8823899371069179E-2</v>
      </c>
      <c r="F8540">
        <v>4.3742138E-2</v>
      </c>
      <c r="G8540">
        <v>3.4943396226415097E-2</v>
      </c>
    </row>
    <row r="8541" spans="1:7" x14ac:dyDescent="0.25">
      <c r="A8541">
        <v>8532</v>
      </c>
      <c r="B8541" s="21">
        <f t="shared" si="133"/>
        <v>6.045911949685534E-2</v>
      </c>
      <c r="C8541">
        <v>1.4141970000000002E-4</v>
      </c>
      <c r="E8541">
        <v>6.045911949685534E-2</v>
      </c>
      <c r="F8541">
        <v>5.3185534999999999E-2</v>
      </c>
      <c r="G8541">
        <v>4.6364779874213835E-2</v>
      </c>
    </row>
    <row r="8542" spans="1:7" x14ac:dyDescent="0.25">
      <c r="A8542">
        <v>8533</v>
      </c>
      <c r="B8542" s="21">
        <f t="shared" si="133"/>
        <v>4.9411949685534591E-2</v>
      </c>
      <c r="C8542">
        <v>1.385104E-4</v>
      </c>
      <c r="E8542">
        <v>4.9411949685534591E-2</v>
      </c>
      <c r="F8542">
        <v>4.4470125999999999E-2</v>
      </c>
      <c r="G8542">
        <v>3.5352201257861635E-2</v>
      </c>
    </row>
    <row r="8543" spans="1:7" x14ac:dyDescent="0.25">
      <c r="A8543">
        <v>8534</v>
      </c>
      <c r="B8543" s="21">
        <f t="shared" si="133"/>
        <v>3.2663522012578619E-2</v>
      </c>
      <c r="C8543">
        <v>1.4106619999999998E-4</v>
      </c>
      <c r="E8543">
        <v>3.2663522012578619E-2</v>
      </c>
      <c r="F8543">
        <v>2.9544025000000002E-2</v>
      </c>
      <c r="G8543">
        <v>2.1079559748427672E-2</v>
      </c>
    </row>
    <row r="8544" spans="1:7" x14ac:dyDescent="0.25">
      <c r="A8544">
        <v>8535</v>
      </c>
      <c r="B8544" s="21">
        <f t="shared" si="133"/>
        <v>4.0352201257861636E-3</v>
      </c>
      <c r="C8544">
        <v>1.4716289999999998E-4</v>
      </c>
      <c r="E8544">
        <v>4.0352201257861636E-3</v>
      </c>
      <c r="F8544">
        <v>4.3119500000000002E-3</v>
      </c>
      <c r="G8544">
        <v>0</v>
      </c>
    </row>
    <row r="8545" spans="1:7" x14ac:dyDescent="0.25">
      <c r="A8545">
        <v>8536</v>
      </c>
      <c r="B8545" s="21">
        <f t="shared" si="133"/>
        <v>0</v>
      </c>
      <c r="C8545">
        <v>1.6581730000000001E-4</v>
      </c>
      <c r="E8545">
        <v>0</v>
      </c>
      <c r="F8545">
        <v>0</v>
      </c>
      <c r="G8545">
        <v>0</v>
      </c>
    </row>
    <row r="8546" spans="1:7" x14ac:dyDescent="0.25">
      <c r="A8546">
        <v>8537</v>
      </c>
      <c r="B8546" s="21">
        <f t="shared" si="133"/>
        <v>0</v>
      </c>
      <c r="C8546">
        <v>1.887224E-4</v>
      </c>
      <c r="E8546">
        <v>0</v>
      </c>
      <c r="F8546">
        <v>0</v>
      </c>
      <c r="G8546">
        <v>0</v>
      </c>
    </row>
    <row r="8547" spans="1:7" x14ac:dyDescent="0.25">
      <c r="A8547">
        <v>8538</v>
      </c>
      <c r="B8547" s="21">
        <f t="shared" si="133"/>
        <v>0</v>
      </c>
      <c r="C8547">
        <v>1.9471429999999999E-4</v>
      </c>
      <c r="E8547">
        <v>0</v>
      </c>
      <c r="F8547">
        <v>0</v>
      </c>
      <c r="G8547">
        <v>0</v>
      </c>
    </row>
    <row r="8548" spans="1:7" x14ac:dyDescent="0.25">
      <c r="A8548">
        <v>8539</v>
      </c>
      <c r="B8548" s="21">
        <f t="shared" si="133"/>
        <v>0</v>
      </c>
      <c r="C8548">
        <v>1.9495839999999999E-4</v>
      </c>
      <c r="E8548">
        <v>0</v>
      </c>
      <c r="F8548">
        <v>0</v>
      </c>
      <c r="G8548">
        <v>0</v>
      </c>
    </row>
    <row r="8549" spans="1:7" x14ac:dyDescent="0.25">
      <c r="A8549">
        <v>8540</v>
      </c>
      <c r="B8549" s="21">
        <f t="shared" si="133"/>
        <v>0</v>
      </c>
      <c r="C8549">
        <v>1.95892E-4</v>
      </c>
      <c r="E8549">
        <v>0</v>
      </c>
      <c r="F8549">
        <v>0</v>
      </c>
      <c r="G8549">
        <v>0</v>
      </c>
    </row>
    <row r="8550" spans="1:7" x14ac:dyDescent="0.25">
      <c r="A8550">
        <v>8541</v>
      </c>
      <c r="B8550" s="21">
        <f t="shared" si="133"/>
        <v>0</v>
      </c>
      <c r="C8550">
        <v>1.8451510000000001E-4</v>
      </c>
      <c r="E8550">
        <v>0</v>
      </c>
      <c r="F8550">
        <v>0</v>
      </c>
      <c r="G8550">
        <v>0</v>
      </c>
    </row>
    <row r="8551" spans="1:7" x14ac:dyDescent="0.25">
      <c r="A8551">
        <v>8542</v>
      </c>
      <c r="B8551" s="21">
        <f t="shared" si="133"/>
        <v>0</v>
      </c>
      <c r="C8551">
        <v>1.6441660000000001E-4</v>
      </c>
      <c r="E8551">
        <v>0</v>
      </c>
      <c r="F8551">
        <v>0</v>
      </c>
      <c r="G8551">
        <v>0</v>
      </c>
    </row>
    <row r="8552" spans="1:7" x14ac:dyDescent="0.25">
      <c r="A8552">
        <v>8543</v>
      </c>
      <c r="B8552" s="21">
        <f t="shared" si="133"/>
        <v>0</v>
      </c>
      <c r="C8552">
        <v>1.3750659999999998E-4</v>
      </c>
      <c r="E8552">
        <v>0</v>
      </c>
      <c r="F8552">
        <v>0</v>
      </c>
      <c r="G8552">
        <v>0</v>
      </c>
    </row>
    <row r="8553" spans="1:7" x14ac:dyDescent="0.25">
      <c r="A8553">
        <v>8544</v>
      </c>
      <c r="B8553" s="21">
        <f t="shared" si="133"/>
        <v>0</v>
      </c>
      <c r="C8553">
        <v>1.0528909999999999E-4</v>
      </c>
      <c r="E8553">
        <v>0</v>
      </c>
      <c r="F8553">
        <v>0</v>
      </c>
      <c r="G8553">
        <v>0</v>
      </c>
    </row>
    <row r="8554" spans="1:7" x14ac:dyDescent="0.25">
      <c r="A8554">
        <v>8545</v>
      </c>
      <c r="B8554" s="21">
        <f t="shared" si="133"/>
        <v>0</v>
      </c>
      <c r="C8554">
        <v>8.7109999999999998E-5</v>
      </c>
      <c r="E8554">
        <v>0</v>
      </c>
      <c r="F8554">
        <v>0</v>
      </c>
      <c r="G8554">
        <v>0</v>
      </c>
    </row>
    <row r="8555" spans="1:7" x14ac:dyDescent="0.25">
      <c r="A8555">
        <v>8546</v>
      </c>
      <c r="B8555" s="21">
        <f t="shared" si="133"/>
        <v>0</v>
      </c>
      <c r="C8555">
        <v>7.4470199999999997E-5</v>
      </c>
      <c r="E8555">
        <v>0</v>
      </c>
      <c r="F8555">
        <v>0</v>
      </c>
      <c r="G8555">
        <v>0</v>
      </c>
    </row>
    <row r="8556" spans="1:7" x14ac:dyDescent="0.25">
      <c r="A8556">
        <v>8547</v>
      </c>
      <c r="B8556" s="21">
        <f t="shared" si="133"/>
        <v>0</v>
      </c>
      <c r="C8556">
        <v>6.9615699999999998E-5</v>
      </c>
      <c r="E8556">
        <v>0</v>
      </c>
      <c r="F8556">
        <v>0</v>
      </c>
      <c r="G8556">
        <v>0</v>
      </c>
    </row>
    <row r="8557" spans="1:7" x14ac:dyDescent="0.25">
      <c r="A8557">
        <v>8548</v>
      </c>
      <c r="B8557" s="21">
        <f t="shared" si="133"/>
        <v>0</v>
      </c>
      <c r="C8557">
        <v>6.9078999999999994E-5</v>
      </c>
      <c r="E8557">
        <v>0</v>
      </c>
      <c r="F8557">
        <v>0</v>
      </c>
      <c r="G8557">
        <v>0</v>
      </c>
    </row>
    <row r="8558" spans="1:7" x14ac:dyDescent="0.25">
      <c r="A8558">
        <v>8549</v>
      </c>
      <c r="B8558" s="21">
        <f t="shared" si="133"/>
        <v>0</v>
      </c>
      <c r="C8558">
        <v>7.7293699999999988E-5</v>
      </c>
      <c r="E8558">
        <v>0</v>
      </c>
      <c r="F8558">
        <v>0</v>
      </c>
      <c r="G8558">
        <v>0</v>
      </c>
    </row>
    <row r="8559" spans="1:7" x14ac:dyDescent="0.25">
      <c r="A8559">
        <v>8550</v>
      </c>
      <c r="B8559" s="21">
        <f t="shared" si="133"/>
        <v>0</v>
      </c>
      <c r="C8559">
        <v>9.4892900000000008E-5</v>
      </c>
      <c r="E8559">
        <v>0</v>
      </c>
      <c r="F8559">
        <v>0</v>
      </c>
      <c r="G8559">
        <v>0</v>
      </c>
    </row>
    <row r="8560" spans="1:7" x14ac:dyDescent="0.25">
      <c r="A8560">
        <v>8551</v>
      </c>
      <c r="B8560" s="21">
        <f t="shared" si="133"/>
        <v>0</v>
      </c>
      <c r="C8560">
        <v>1.2712069999999998E-4</v>
      </c>
      <c r="E8560">
        <v>0</v>
      </c>
      <c r="F8560">
        <v>0</v>
      </c>
      <c r="G8560">
        <v>0</v>
      </c>
    </row>
    <row r="8561" spans="1:7" x14ac:dyDescent="0.25">
      <c r="A8561">
        <v>8552</v>
      </c>
      <c r="B8561" s="21">
        <f t="shared" si="133"/>
        <v>0</v>
      </c>
      <c r="C8561">
        <v>1.4988020000000001E-4</v>
      </c>
      <c r="E8561">
        <v>0</v>
      </c>
      <c r="F8561">
        <v>0</v>
      </c>
      <c r="G8561">
        <v>0</v>
      </c>
    </row>
    <row r="8562" spans="1:7" x14ac:dyDescent="0.25">
      <c r="A8562">
        <v>8553</v>
      </c>
      <c r="B8562" s="21">
        <f t="shared" si="133"/>
        <v>0</v>
      </c>
      <c r="C8562">
        <v>1.5411630000000001E-4</v>
      </c>
      <c r="E8562">
        <v>0</v>
      </c>
      <c r="F8562">
        <v>0</v>
      </c>
      <c r="G8562">
        <v>0</v>
      </c>
    </row>
    <row r="8563" spans="1:7" x14ac:dyDescent="0.25">
      <c r="A8563">
        <v>8554</v>
      </c>
      <c r="B8563" s="21">
        <f t="shared" si="133"/>
        <v>2.6568238993710691E-2</v>
      </c>
      <c r="C8563">
        <v>1.500905E-4</v>
      </c>
      <c r="E8563">
        <v>2.6568238993710691E-2</v>
      </c>
      <c r="F8563">
        <v>2.4493711000000001E-2</v>
      </c>
      <c r="G8563">
        <v>1.568930817610063E-2</v>
      </c>
    </row>
    <row r="8564" spans="1:7" x14ac:dyDescent="0.25">
      <c r="A8564">
        <v>8555</v>
      </c>
      <c r="B8564" s="21">
        <f t="shared" si="133"/>
        <v>4.4666666666666667E-2</v>
      </c>
      <c r="C8564">
        <v>1.4770709999999999E-4</v>
      </c>
      <c r="E8564">
        <v>4.4666666666666667E-2</v>
      </c>
      <c r="F8564">
        <v>4.0311320999999997E-2</v>
      </c>
      <c r="G8564">
        <v>3.0543396226415095E-2</v>
      </c>
    </row>
    <row r="8565" spans="1:7" x14ac:dyDescent="0.25">
      <c r="A8565">
        <v>8556</v>
      </c>
      <c r="B8565" s="21">
        <f t="shared" si="133"/>
        <v>5.0188679245283016E-2</v>
      </c>
      <c r="C8565">
        <v>1.4502090000000003E-4</v>
      </c>
      <c r="E8565">
        <v>5.0188679245283016E-2</v>
      </c>
      <c r="F8565">
        <v>4.5856918000000003E-2</v>
      </c>
      <c r="G8565">
        <v>3.5619496855345913E-2</v>
      </c>
    </row>
    <row r="8566" spans="1:7" x14ac:dyDescent="0.25">
      <c r="A8566">
        <v>8557</v>
      </c>
      <c r="B8566" s="21">
        <f t="shared" si="133"/>
        <v>4.6522012578616351E-2</v>
      </c>
      <c r="C8566">
        <v>1.4473240000000001E-4</v>
      </c>
      <c r="E8566">
        <v>4.6522012578616351E-2</v>
      </c>
      <c r="F8566">
        <v>4.2141509000000001E-2</v>
      </c>
      <c r="G8566">
        <v>3.2301886792452827E-2</v>
      </c>
    </row>
    <row r="8567" spans="1:7" x14ac:dyDescent="0.25">
      <c r="A8567">
        <v>8558</v>
      </c>
      <c r="B8567" s="21">
        <f t="shared" si="133"/>
        <v>3.2201257861635219E-2</v>
      </c>
      <c r="C8567">
        <v>1.5003380000000002E-4</v>
      </c>
      <c r="E8567">
        <v>3.2201257861635219E-2</v>
      </c>
      <c r="F8567">
        <v>2.9146226000000001E-2</v>
      </c>
      <c r="G8567">
        <v>2.0692138364779875E-2</v>
      </c>
    </row>
    <row r="8568" spans="1:7" x14ac:dyDescent="0.25">
      <c r="A8568">
        <v>8559</v>
      </c>
      <c r="B8568" s="21">
        <f t="shared" si="133"/>
        <v>3.8443396226415095E-3</v>
      </c>
      <c r="C8568">
        <v>1.5219149999999999E-4</v>
      </c>
      <c r="E8568">
        <v>3.8443396226415095E-3</v>
      </c>
      <c r="F8568">
        <v>4.1545599999999999E-3</v>
      </c>
      <c r="G8568">
        <v>0</v>
      </c>
    </row>
    <row r="8569" spans="1:7" x14ac:dyDescent="0.25">
      <c r="A8569">
        <v>8560</v>
      </c>
      <c r="B8569" s="21">
        <f t="shared" si="133"/>
        <v>0</v>
      </c>
      <c r="C8569">
        <v>1.7139420000000002E-4</v>
      </c>
      <c r="E8569">
        <v>0</v>
      </c>
      <c r="F8569">
        <v>0</v>
      </c>
      <c r="G8569">
        <v>0</v>
      </c>
    </row>
    <row r="8570" spans="1:7" x14ac:dyDescent="0.25">
      <c r="A8570">
        <v>8561</v>
      </c>
      <c r="B8570" s="21">
        <f t="shared" si="133"/>
        <v>0</v>
      </c>
      <c r="C8570">
        <v>1.9135739999999999E-4</v>
      </c>
      <c r="E8570">
        <v>0</v>
      </c>
      <c r="F8570">
        <v>0</v>
      </c>
      <c r="G8570">
        <v>0</v>
      </c>
    </row>
    <row r="8571" spans="1:7" x14ac:dyDescent="0.25">
      <c r="A8571">
        <v>8562</v>
      </c>
      <c r="B8571" s="21">
        <f t="shared" si="133"/>
        <v>0</v>
      </c>
      <c r="C8571">
        <v>1.9897619999999997E-4</v>
      </c>
      <c r="E8571">
        <v>0</v>
      </c>
      <c r="F8571">
        <v>0</v>
      </c>
      <c r="G8571">
        <v>0</v>
      </c>
    </row>
    <row r="8572" spans="1:7" x14ac:dyDescent="0.25">
      <c r="A8572">
        <v>8563</v>
      </c>
      <c r="B8572" s="21">
        <f t="shared" si="133"/>
        <v>0</v>
      </c>
      <c r="C8572">
        <v>2.017574E-4</v>
      </c>
      <c r="E8572">
        <v>0</v>
      </c>
      <c r="F8572">
        <v>0</v>
      </c>
      <c r="G8572">
        <v>0</v>
      </c>
    </row>
    <row r="8573" spans="1:7" x14ac:dyDescent="0.25">
      <c r="A8573">
        <v>8564</v>
      </c>
      <c r="B8573" s="21">
        <f t="shared" si="133"/>
        <v>0</v>
      </c>
      <c r="C8573">
        <v>2.0006249999999999E-4</v>
      </c>
      <c r="E8573">
        <v>0</v>
      </c>
      <c r="F8573">
        <v>0</v>
      </c>
      <c r="G8573">
        <v>0</v>
      </c>
    </row>
    <row r="8574" spans="1:7" x14ac:dyDescent="0.25">
      <c r="A8574">
        <v>8565</v>
      </c>
      <c r="B8574" s="21">
        <f t="shared" si="133"/>
        <v>0</v>
      </c>
      <c r="C8574">
        <v>1.896635E-4</v>
      </c>
      <c r="E8574">
        <v>0</v>
      </c>
      <c r="F8574">
        <v>0</v>
      </c>
      <c r="G8574">
        <v>0</v>
      </c>
    </row>
    <row r="8575" spans="1:7" x14ac:dyDescent="0.25">
      <c r="A8575">
        <v>8566</v>
      </c>
      <c r="B8575" s="21">
        <f t="shared" si="133"/>
        <v>0</v>
      </c>
      <c r="C8575">
        <v>1.6851980000000001E-4</v>
      </c>
      <c r="E8575">
        <v>0</v>
      </c>
      <c r="F8575">
        <v>0</v>
      </c>
      <c r="G8575">
        <v>0</v>
      </c>
    </row>
    <row r="8576" spans="1:7" x14ac:dyDescent="0.25">
      <c r="A8576">
        <v>8567</v>
      </c>
      <c r="B8576" s="21">
        <f t="shared" si="133"/>
        <v>0</v>
      </c>
      <c r="C8576">
        <v>1.379028E-4</v>
      </c>
      <c r="E8576">
        <v>0</v>
      </c>
      <c r="F8576">
        <v>0</v>
      </c>
      <c r="G8576">
        <v>0</v>
      </c>
    </row>
    <row r="8577" spans="1:7" x14ac:dyDescent="0.25">
      <c r="A8577">
        <v>8568</v>
      </c>
      <c r="B8577" s="21">
        <f t="shared" si="133"/>
        <v>0</v>
      </c>
      <c r="C8577">
        <v>1.15276E-4</v>
      </c>
      <c r="E8577">
        <v>0</v>
      </c>
      <c r="F8577">
        <v>0</v>
      </c>
      <c r="G8577">
        <v>0</v>
      </c>
    </row>
    <row r="8578" spans="1:7" x14ac:dyDescent="0.25">
      <c r="A8578">
        <v>8569</v>
      </c>
      <c r="B8578" s="21">
        <f t="shared" si="133"/>
        <v>0</v>
      </c>
      <c r="C8578">
        <v>1.1559230000000001E-4</v>
      </c>
      <c r="E8578">
        <v>0</v>
      </c>
      <c r="F8578">
        <v>0</v>
      </c>
      <c r="G8578">
        <v>0</v>
      </c>
    </row>
    <row r="8579" spans="1:7" x14ac:dyDescent="0.25">
      <c r="A8579">
        <v>8570</v>
      </c>
      <c r="B8579" s="21">
        <f t="shared" si="133"/>
        <v>0</v>
      </c>
      <c r="C8579">
        <v>8.6808800000000001E-5</v>
      </c>
      <c r="E8579">
        <v>0</v>
      </c>
      <c r="F8579">
        <v>0</v>
      </c>
      <c r="G8579">
        <v>0</v>
      </c>
    </row>
    <row r="8580" spans="1:7" x14ac:dyDescent="0.25">
      <c r="A8580">
        <v>8571</v>
      </c>
      <c r="B8580" s="21">
        <f t="shared" si="133"/>
        <v>0</v>
      </c>
      <c r="C8580">
        <v>7.4935E-5</v>
      </c>
      <c r="E8580">
        <v>0</v>
      </c>
      <c r="F8580">
        <v>0</v>
      </c>
      <c r="G8580">
        <v>0</v>
      </c>
    </row>
    <row r="8581" spans="1:7" x14ac:dyDescent="0.25">
      <c r="A8581">
        <v>8572</v>
      </c>
      <c r="B8581" s="21">
        <f t="shared" si="133"/>
        <v>0</v>
      </c>
      <c r="C8581">
        <v>7.2739100000000003E-5</v>
      </c>
      <c r="E8581">
        <v>0</v>
      </c>
      <c r="F8581">
        <v>0</v>
      </c>
      <c r="G8581">
        <v>0</v>
      </c>
    </row>
    <row r="8582" spans="1:7" x14ac:dyDescent="0.25">
      <c r="A8582">
        <v>8573</v>
      </c>
      <c r="B8582" s="21">
        <f t="shared" ref="B8582:B8645" si="134">IF(rodzaj=$E$6,E8582,IF(rodzaj=$F$6,F8582,G8582))</f>
        <v>0</v>
      </c>
      <c r="C8582">
        <v>7.4945399999999996E-5</v>
      </c>
      <c r="E8582">
        <v>0</v>
      </c>
      <c r="F8582">
        <v>0</v>
      </c>
      <c r="G8582">
        <v>0</v>
      </c>
    </row>
    <row r="8583" spans="1:7" x14ac:dyDescent="0.25">
      <c r="A8583">
        <v>8574</v>
      </c>
      <c r="B8583" s="21">
        <f t="shared" si="134"/>
        <v>0</v>
      </c>
      <c r="C8583">
        <v>8.6412199999999999E-5</v>
      </c>
      <c r="E8583">
        <v>0</v>
      </c>
      <c r="F8583">
        <v>0</v>
      </c>
      <c r="G8583">
        <v>0</v>
      </c>
    </row>
    <row r="8584" spans="1:7" x14ac:dyDescent="0.25">
      <c r="A8584">
        <v>8575</v>
      </c>
      <c r="B8584" s="21">
        <f t="shared" si="134"/>
        <v>0</v>
      </c>
      <c r="C8584">
        <v>1.0642199999999999E-4</v>
      </c>
      <c r="E8584">
        <v>0</v>
      </c>
      <c r="F8584">
        <v>0</v>
      </c>
      <c r="G8584">
        <v>0</v>
      </c>
    </row>
    <row r="8585" spans="1:7" x14ac:dyDescent="0.25">
      <c r="A8585">
        <v>8576</v>
      </c>
      <c r="B8585" s="21">
        <f t="shared" si="134"/>
        <v>0</v>
      </c>
      <c r="C8585">
        <v>1.2968579999999999E-4</v>
      </c>
      <c r="E8585">
        <v>0</v>
      </c>
      <c r="F8585">
        <v>0</v>
      </c>
      <c r="G8585">
        <v>0</v>
      </c>
    </row>
    <row r="8586" spans="1:7" x14ac:dyDescent="0.25">
      <c r="A8586">
        <v>8577</v>
      </c>
      <c r="B8586" s="21">
        <f t="shared" si="134"/>
        <v>3.1864779874213838E-4</v>
      </c>
      <c r="C8586">
        <v>1.5302580000000002E-4</v>
      </c>
      <c r="E8586">
        <v>3.1864779874213838E-4</v>
      </c>
      <c r="F8586">
        <v>6.49513E-4</v>
      </c>
      <c r="G8586">
        <v>0</v>
      </c>
    </row>
    <row r="8587" spans="1:7" x14ac:dyDescent="0.25">
      <c r="A8587">
        <v>8578</v>
      </c>
      <c r="B8587" s="21">
        <f t="shared" si="134"/>
        <v>2.8285220125786166E-2</v>
      </c>
      <c r="C8587">
        <v>1.6764419999999998E-4</v>
      </c>
      <c r="E8587">
        <v>2.8285220125786166E-2</v>
      </c>
      <c r="F8587">
        <v>2.5794025000000002E-2</v>
      </c>
      <c r="G8587">
        <v>1.7395911949685535E-2</v>
      </c>
    </row>
    <row r="8588" spans="1:7" x14ac:dyDescent="0.25">
      <c r="A8588">
        <v>8579</v>
      </c>
      <c r="B8588" s="21">
        <f t="shared" si="134"/>
        <v>5.2405660377358491E-2</v>
      </c>
      <c r="C8588">
        <v>1.7494979999999998E-4</v>
      </c>
      <c r="E8588">
        <v>5.2405660377358491E-2</v>
      </c>
      <c r="F8588">
        <v>4.6275156999999997E-2</v>
      </c>
      <c r="G8588">
        <v>3.9003144654088051E-2</v>
      </c>
    </row>
    <row r="8589" spans="1:7" x14ac:dyDescent="0.25">
      <c r="A8589">
        <v>8580</v>
      </c>
      <c r="B8589" s="21">
        <f t="shared" si="134"/>
        <v>5.5396226415094341E-2</v>
      </c>
      <c r="C8589">
        <v>1.8034E-4</v>
      </c>
      <c r="E8589">
        <v>5.5396226415094341E-2</v>
      </c>
      <c r="F8589">
        <v>4.9639937000000002E-2</v>
      </c>
      <c r="G8589">
        <v>4.1144654088050313E-2</v>
      </c>
    </row>
    <row r="8590" spans="1:7" x14ac:dyDescent="0.25">
      <c r="A8590">
        <v>8581</v>
      </c>
      <c r="B8590" s="21">
        <f t="shared" si="134"/>
        <v>4.69622641509434E-2</v>
      </c>
      <c r="C8590">
        <v>1.8454230000000002E-4</v>
      </c>
      <c r="E8590">
        <v>4.69622641509434E-2</v>
      </c>
      <c r="F8590">
        <v>4.2644653999999997E-2</v>
      </c>
      <c r="G8590">
        <v>3.2647798742138363E-2</v>
      </c>
    </row>
    <row r="8591" spans="1:7" x14ac:dyDescent="0.25">
      <c r="A8591">
        <v>8582</v>
      </c>
      <c r="B8591" s="21">
        <f t="shared" si="134"/>
        <v>2.7123584905660376E-2</v>
      </c>
      <c r="C8591">
        <v>1.8752769999999999E-4</v>
      </c>
      <c r="E8591">
        <v>2.7123584905660376E-2</v>
      </c>
      <c r="F8591">
        <v>2.5522013E-2</v>
      </c>
      <c r="G8591">
        <v>1.5457232704402517E-2</v>
      </c>
    </row>
    <row r="8592" spans="1:7" x14ac:dyDescent="0.25">
      <c r="A8592">
        <v>8583</v>
      </c>
      <c r="B8592" s="21">
        <f t="shared" si="134"/>
        <v>2.5587421383647794E-3</v>
      </c>
      <c r="C8592">
        <v>1.9745490000000002E-4</v>
      </c>
      <c r="E8592">
        <v>2.5587421383647794E-3</v>
      </c>
      <c r="F8592">
        <v>3.2095909999999999E-3</v>
      </c>
      <c r="G8592">
        <v>0</v>
      </c>
    </row>
    <row r="8593" spans="1:7" x14ac:dyDescent="0.25">
      <c r="A8593">
        <v>8584</v>
      </c>
      <c r="B8593" s="21">
        <f t="shared" si="134"/>
        <v>0</v>
      </c>
      <c r="C8593">
        <v>2.1560309999999998E-4</v>
      </c>
      <c r="E8593">
        <v>0</v>
      </c>
      <c r="F8593">
        <v>0</v>
      </c>
      <c r="G8593">
        <v>0</v>
      </c>
    </row>
    <row r="8594" spans="1:7" x14ac:dyDescent="0.25">
      <c r="A8594">
        <v>8585</v>
      </c>
      <c r="B8594" s="21">
        <f t="shared" si="134"/>
        <v>0</v>
      </c>
      <c r="C8594">
        <v>2.3572319999999998E-4</v>
      </c>
      <c r="E8594">
        <v>0</v>
      </c>
      <c r="F8594">
        <v>0</v>
      </c>
      <c r="G8594">
        <v>0</v>
      </c>
    </row>
    <row r="8595" spans="1:7" x14ac:dyDescent="0.25">
      <c r="A8595">
        <v>8586</v>
      </c>
      <c r="B8595" s="21">
        <f t="shared" si="134"/>
        <v>0</v>
      </c>
      <c r="C8595">
        <v>2.1225479999999999E-4</v>
      </c>
      <c r="E8595">
        <v>0</v>
      </c>
      <c r="F8595">
        <v>0</v>
      </c>
      <c r="G8595">
        <v>0</v>
      </c>
    </row>
    <row r="8596" spans="1:7" x14ac:dyDescent="0.25">
      <c r="A8596">
        <v>8587</v>
      </c>
      <c r="B8596" s="21">
        <f t="shared" si="134"/>
        <v>0</v>
      </c>
      <c r="C8596">
        <v>1.8386410000000001E-4</v>
      </c>
      <c r="E8596">
        <v>0</v>
      </c>
      <c r="F8596">
        <v>0</v>
      </c>
      <c r="G8596">
        <v>0</v>
      </c>
    </row>
    <row r="8597" spans="1:7" x14ac:dyDescent="0.25">
      <c r="A8597">
        <v>8588</v>
      </c>
      <c r="B8597" s="21">
        <f t="shared" si="134"/>
        <v>0</v>
      </c>
      <c r="C8597">
        <v>1.741019E-4</v>
      </c>
      <c r="E8597">
        <v>0</v>
      </c>
      <c r="F8597">
        <v>0</v>
      </c>
      <c r="G8597">
        <v>0</v>
      </c>
    </row>
    <row r="8598" spans="1:7" x14ac:dyDescent="0.25">
      <c r="A8598">
        <v>8589</v>
      </c>
      <c r="B8598" s="21">
        <f t="shared" si="134"/>
        <v>0</v>
      </c>
      <c r="C8598">
        <v>1.7075949999999999E-4</v>
      </c>
      <c r="E8598">
        <v>0</v>
      </c>
      <c r="F8598">
        <v>0</v>
      </c>
      <c r="G8598">
        <v>0</v>
      </c>
    </row>
    <row r="8599" spans="1:7" x14ac:dyDescent="0.25">
      <c r="A8599">
        <v>8590</v>
      </c>
      <c r="B8599" s="21">
        <f t="shared" si="134"/>
        <v>0</v>
      </c>
      <c r="C8599">
        <v>1.6576349999999999E-4</v>
      </c>
      <c r="E8599">
        <v>0</v>
      </c>
      <c r="F8599">
        <v>0</v>
      </c>
      <c r="G8599">
        <v>0</v>
      </c>
    </row>
    <row r="8600" spans="1:7" x14ac:dyDescent="0.25">
      <c r="A8600">
        <v>8591</v>
      </c>
      <c r="B8600" s="21">
        <f t="shared" si="134"/>
        <v>0</v>
      </c>
      <c r="C8600">
        <v>1.5435470000000001E-4</v>
      </c>
      <c r="E8600">
        <v>0</v>
      </c>
      <c r="F8600">
        <v>0</v>
      </c>
      <c r="G8600">
        <v>0</v>
      </c>
    </row>
    <row r="8601" spans="1:7" x14ac:dyDescent="0.25">
      <c r="A8601">
        <v>8592</v>
      </c>
      <c r="B8601" s="21">
        <f t="shared" si="134"/>
        <v>0</v>
      </c>
      <c r="C8601">
        <v>1.3652909999999999E-4</v>
      </c>
      <c r="E8601">
        <v>0</v>
      </c>
      <c r="F8601">
        <v>0</v>
      </c>
      <c r="G8601">
        <v>0</v>
      </c>
    </row>
    <row r="8602" spans="1:7" x14ac:dyDescent="0.25">
      <c r="A8602">
        <v>8593</v>
      </c>
      <c r="B8602" s="21">
        <f t="shared" si="134"/>
        <v>0</v>
      </c>
      <c r="C8602">
        <v>1.0562499999999999E-4</v>
      </c>
      <c r="E8602">
        <v>0</v>
      </c>
      <c r="F8602">
        <v>0</v>
      </c>
      <c r="G8602">
        <v>0</v>
      </c>
    </row>
    <row r="8603" spans="1:7" x14ac:dyDescent="0.25">
      <c r="A8603">
        <v>8594</v>
      </c>
      <c r="B8603" s="21">
        <f t="shared" si="134"/>
        <v>0</v>
      </c>
      <c r="C8603">
        <v>9.1340099999999996E-5</v>
      </c>
      <c r="E8603">
        <v>0</v>
      </c>
      <c r="F8603">
        <v>0</v>
      </c>
      <c r="G8603">
        <v>0</v>
      </c>
    </row>
    <row r="8604" spans="1:7" x14ac:dyDescent="0.25">
      <c r="A8604">
        <v>8595</v>
      </c>
      <c r="B8604" s="21">
        <f t="shared" si="134"/>
        <v>0</v>
      </c>
      <c r="C8604">
        <v>8.03153E-5</v>
      </c>
      <c r="E8604">
        <v>0</v>
      </c>
      <c r="F8604">
        <v>0</v>
      </c>
      <c r="G8604">
        <v>0</v>
      </c>
    </row>
    <row r="8605" spans="1:7" x14ac:dyDescent="0.25">
      <c r="A8605">
        <v>8596</v>
      </c>
      <c r="B8605" s="21">
        <f t="shared" si="134"/>
        <v>0</v>
      </c>
      <c r="C8605">
        <v>7.2627900000000003E-5</v>
      </c>
      <c r="E8605">
        <v>0</v>
      </c>
      <c r="F8605">
        <v>0</v>
      </c>
      <c r="G8605">
        <v>0</v>
      </c>
    </row>
    <row r="8606" spans="1:7" x14ac:dyDescent="0.25">
      <c r="A8606">
        <v>8597</v>
      </c>
      <c r="B8606" s="21">
        <f t="shared" si="134"/>
        <v>0</v>
      </c>
      <c r="C8606">
        <v>7.2559599999999996E-5</v>
      </c>
      <c r="E8606">
        <v>0</v>
      </c>
      <c r="F8606">
        <v>0</v>
      </c>
      <c r="G8606">
        <v>0</v>
      </c>
    </row>
    <row r="8607" spans="1:7" x14ac:dyDescent="0.25">
      <c r="A8607">
        <v>8598</v>
      </c>
      <c r="B8607" s="21">
        <f t="shared" si="134"/>
        <v>0</v>
      </c>
      <c r="C8607">
        <v>7.708449999999999E-5</v>
      </c>
      <c r="E8607">
        <v>0</v>
      </c>
      <c r="F8607">
        <v>0</v>
      </c>
      <c r="G8607">
        <v>0</v>
      </c>
    </row>
    <row r="8608" spans="1:7" x14ac:dyDescent="0.25">
      <c r="A8608">
        <v>8599</v>
      </c>
      <c r="B8608" s="21">
        <f t="shared" si="134"/>
        <v>0</v>
      </c>
      <c r="C8608">
        <v>8.81711E-5</v>
      </c>
      <c r="E8608">
        <v>0</v>
      </c>
      <c r="F8608">
        <v>0</v>
      </c>
      <c r="G8608">
        <v>0</v>
      </c>
    </row>
    <row r="8609" spans="1:7" x14ac:dyDescent="0.25">
      <c r="A8609">
        <v>8600</v>
      </c>
      <c r="B8609" s="21">
        <f t="shared" si="134"/>
        <v>0</v>
      </c>
      <c r="C8609">
        <v>1.0083680000000001E-4</v>
      </c>
      <c r="E8609">
        <v>0</v>
      </c>
      <c r="F8609">
        <v>0</v>
      </c>
      <c r="G8609">
        <v>0</v>
      </c>
    </row>
    <row r="8610" spans="1:7" x14ac:dyDescent="0.25">
      <c r="A8610">
        <v>8601</v>
      </c>
      <c r="B8610" s="21">
        <f t="shared" si="134"/>
        <v>9.5562893081761E-3</v>
      </c>
      <c r="C8610">
        <v>1.2296240000000001E-4</v>
      </c>
      <c r="E8610">
        <v>9.5562893081761E-3</v>
      </c>
      <c r="F8610">
        <v>7.539937E-3</v>
      </c>
      <c r="G8610">
        <v>6.3144654088050306E-3</v>
      </c>
    </row>
    <row r="8611" spans="1:7" x14ac:dyDescent="0.25">
      <c r="A8611">
        <v>8602</v>
      </c>
      <c r="B8611" s="21">
        <f t="shared" si="134"/>
        <v>6.287735849056604E-2</v>
      </c>
      <c r="C8611">
        <v>1.3972760000000001E-4</v>
      </c>
      <c r="E8611">
        <v>6.287735849056604E-2</v>
      </c>
      <c r="F8611">
        <v>4.8341195000000003E-2</v>
      </c>
      <c r="G8611">
        <v>5.9349056603773584E-2</v>
      </c>
    </row>
    <row r="8612" spans="1:7" x14ac:dyDescent="0.25">
      <c r="A8612">
        <v>8603</v>
      </c>
      <c r="B8612" s="21">
        <f t="shared" si="134"/>
        <v>8.7006289308176096E-2</v>
      </c>
      <c r="C8612">
        <v>1.4972E-4</v>
      </c>
      <c r="E8612">
        <v>8.7006289308176096E-2</v>
      </c>
      <c r="F8612">
        <v>6.6435535000000004E-2</v>
      </c>
      <c r="G8612">
        <v>7.7279874213836475E-2</v>
      </c>
    </row>
    <row r="8613" spans="1:7" x14ac:dyDescent="0.25">
      <c r="A8613">
        <v>8604</v>
      </c>
      <c r="B8613" s="21">
        <f t="shared" si="134"/>
        <v>6.7805031446540875E-2</v>
      </c>
      <c r="C8613">
        <v>1.5226120000000001E-4</v>
      </c>
      <c r="E8613">
        <v>6.7805031446540875E-2</v>
      </c>
      <c r="F8613">
        <v>5.8067609999999999E-2</v>
      </c>
      <c r="G8613">
        <v>5.3660377358490559E-2</v>
      </c>
    </row>
    <row r="8614" spans="1:7" x14ac:dyDescent="0.25">
      <c r="A8614">
        <v>8605</v>
      </c>
      <c r="B8614" s="21">
        <f t="shared" si="134"/>
        <v>6.4179245283018868E-2</v>
      </c>
      <c r="C8614">
        <v>1.4996189999999998E-4</v>
      </c>
      <c r="E8614">
        <v>6.4179245283018868E-2</v>
      </c>
      <c r="F8614">
        <v>5.4465408999999999E-2</v>
      </c>
      <c r="G8614">
        <v>5.1116352201257868E-2</v>
      </c>
    </row>
    <row r="8615" spans="1:7" x14ac:dyDescent="0.25">
      <c r="A8615">
        <v>8606</v>
      </c>
      <c r="B8615" s="21">
        <f t="shared" si="134"/>
        <v>4.6559748427672958E-2</v>
      </c>
      <c r="C8615">
        <v>1.482473E-4</v>
      </c>
      <c r="E8615">
        <v>4.6559748427672958E-2</v>
      </c>
      <c r="F8615">
        <v>3.9364780000000002E-2</v>
      </c>
      <c r="G8615">
        <v>3.6125786163522008E-2</v>
      </c>
    </row>
    <row r="8616" spans="1:7" x14ac:dyDescent="0.25">
      <c r="A8616">
        <v>8607</v>
      </c>
      <c r="B8616" s="21">
        <f t="shared" si="134"/>
        <v>1.110062893081761E-2</v>
      </c>
      <c r="C8616">
        <v>1.4274719999999999E-4</v>
      </c>
      <c r="E8616">
        <v>1.110062893081761E-2</v>
      </c>
      <c r="F8616">
        <v>9.7114780000000008E-3</v>
      </c>
      <c r="G8616">
        <v>5.0767295597484267E-3</v>
      </c>
    </row>
    <row r="8617" spans="1:7" x14ac:dyDescent="0.25">
      <c r="A8617">
        <v>8608</v>
      </c>
      <c r="B8617" s="21">
        <f t="shared" si="134"/>
        <v>0</v>
      </c>
      <c r="C8617">
        <v>1.5074829999999999E-4</v>
      </c>
      <c r="E8617">
        <v>0</v>
      </c>
      <c r="F8617">
        <v>0</v>
      </c>
      <c r="G8617">
        <v>0</v>
      </c>
    </row>
    <row r="8618" spans="1:7" x14ac:dyDescent="0.25">
      <c r="A8618">
        <v>8609</v>
      </c>
      <c r="B8618" s="21">
        <f t="shared" si="134"/>
        <v>0</v>
      </c>
      <c r="C8618">
        <v>1.6134569999999999E-4</v>
      </c>
      <c r="E8618">
        <v>0</v>
      </c>
      <c r="F8618">
        <v>0</v>
      </c>
      <c r="G8618">
        <v>0</v>
      </c>
    </row>
    <row r="8619" spans="1:7" x14ac:dyDescent="0.25">
      <c r="A8619">
        <v>8610</v>
      </c>
      <c r="B8619" s="21">
        <f t="shared" si="134"/>
        <v>0</v>
      </c>
      <c r="C8619">
        <v>1.6880350000000001E-4</v>
      </c>
      <c r="E8619">
        <v>0</v>
      </c>
      <c r="F8619">
        <v>0</v>
      </c>
      <c r="G8619">
        <v>0</v>
      </c>
    </row>
    <row r="8620" spans="1:7" x14ac:dyDescent="0.25">
      <c r="A8620">
        <v>8611</v>
      </c>
      <c r="B8620" s="21">
        <f t="shared" si="134"/>
        <v>0</v>
      </c>
      <c r="C8620">
        <v>1.6883250000000001E-4</v>
      </c>
      <c r="E8620">
        <v>0</v>
      </c>
      <c r="F8620">
        <v>0</v>
      </c>
      <c r="G8620">
        <v>0</v>
      </c>
    </row>
    <row r="8621" spans="1:7" x14ac:dyDescent="0.25">
      <c r="A8621">
        <v>8612</v>
      </c>
      <c r="B8621" s="21">
        <f t="shared" si="134"/>
        <v>0</v>
      </c>
      <c r="C8621">
        <v>1.6883480000000001E-4</v>
      </c>
      <c r="E8621">
        <v>0</v>
      </c>
      <c r="F8621">
        <v>0</v>
      </c>
      <c r="G8621">
        <v>0</v>
      </c>
    </row>
    <row r="8622" spans="1:7" x14ac:dyDescent="0.25">
      <c r="A8622">
        <v>8613</v>
      </c>
      <c r="B8622" s="21">
        <f t="shared" si="134"/>
        <v>0</v>
      </c>
      <c r="C8622">
        <v>1.6390939999999998E-4</v>
      </c>
      <c r="E8622">
        <v>0</v>
      </c>
      <c r="F8622">
        <v>0</v>
      </c>
      <c r="G8622">
        <v>0</v>
      </c>
    </row>
    <row r="8623" spans="1:7" x14ac:dyDescent="0.25">
      <c r="A8623">
        <v>8614</v>
      </c>
      <c r="B8623" s="21">
        <f t="shared" si="134"/>
        <v>0</v>
      </c>
      <c r="C8623">
        <v>1.5449029999999999E-4</v>
      </c>
      <c r="E8623">
        <v>0</v>
      </c>
      <c r="F8623">
        <v>0</v>
      </c>
      <c r="G8623">
        <v>0</v>
      </c>
    </row>
    <row r="8624" spans="1:7" x14ac:dyDescent="0.25">
      <c r="A8624">
        <v>8615</v>
      </c>
      <c r="B8624" s="21">
        <f t="shared" si="134"/>
        <v>0</v>
      </c>
      <c r="C8624">
        <v>1.3789499999999999E-4</v>
      </c>
      <c r="E8624">
        <v>0</v>
      </c>
      <c r="F8624">
        <v>0</v>
      </c>
      <c r="G8624">
        <v>0</v>
      </c>
    </row>
    <row r="8625" spans="1:7" x14ac:dyDescent="0.25">
      <c r="A8625">
        <v>8616</v>
      </c>
      <c r="B8625" s="21">
        <f t="shared" si="134"/>
        <v>0</v>
      </c>
      <c r="C8625">
        <v>1.20368E-4</v>
      </c>
      <c r="E8625">
        <v>0</v>
      </c>
      <c r="F8625">
        <v>0</v>
      </c>
      <c r="G8625">
        <v>0</v>
      </c>
    </row>
    <row r="8626" spans="1:7" x14ac:dyDescent="0.25">
      <c r="A8626">
        <v>8617</v>
      </c>
      <c r="B8626" s="21">
        <f t="shared" si="134"/>
        <v>0</v>
      </c>
      <c r="C8626">
        <v>9.3101499999999996E-5</v>
      </c>
      <c r="E8626">
        <v>0</v>
      </c>
      <c r="F8626">
        <v>0</v>
      </c>
      <c r="G8626">
        <v>0</v>
      </c>
    </row>
    <row r="8627" spans="1:7" x14ac:dyDescent="0.25">
      <c r="A8627">
        <v>8618</v>
      </c>
      <c r="B8627" s="21">
        <f t="shared" si="134"/>
        <v>0</v>
      </c>
      <c r="C8627">
        <v>7.9033800000000002E-5</v>
      </c>
      <c r="E8627">
        <v>0</v>
      </c>
      <c r="F8627">
        <v>0</v>
      </c>
      <c r="G8627">
        <v>0</v>
      </c>
    </row>
    <row r="8628" spans="1:7" x14ac:dyDescent="0.25">
      <c r="A8628">
        <v>8619</v>
      </c>
      <c r="B8628" s="21">
        <f t="shared" si="134"/>
        <v>0</v>
      </c>
      <c r="C8628">
        <v>7.0677300000000009E-5</v>
      </c>
      <c r="E8628">
        <v>0</v>
      </c>
      <c r="F8628">
        <v>0</v>
      </c>
      <c r="G8628">
        <v>0</v>
      </c>
    </row>
    <row r="8629" spans="1:7" x14ac:dyDescent="0.25">
      <c r="A8629">
        <v>8620</v>
      </c>
      <c r="B8629" s="21">
        <f t="shared" si="134"/>
        <v>0</v>
      </c>
      <c r="C8629">
        <v>6.8736400000000001E-5</v>
      </c>
      <c r="E8629">
        <v>0</v>
      </c>
      <c r="F8629">
        <v>0</v>
      </c>
      <c r="G8629">
        <v>0</v>
      </c>
    </row>
    <row r="8630" spans="1:7" x14ac:dyDescent="0.25">
      <c r="A8630">
        <v>8621</v>
      </c>
      <c r="B8630" s="21">
        <f t="shared" si="134"/>
        <v>0</v>
      </c>
      <c r="C8630">
        <v>6.9787699999999996E-5</v>
      </c>
      <c r="E8630">
        <v>0</v>
      </c>
      <c r="F8630">
        <v>0</v>
      </c>
      <c r="G8630">
        <v>0</v>
      </c>
    </row>
    <row r="8631" spans="1:7" x14ac:dyDescent="0.25">
      <c r="A8631">
        <v>8622</v>
      </c>
      <c r="B8631" s="21">
        <f t="shared" si="134"/>
        <v>0</v>
      </c>
      <c r="C8631">
        <v>7.5952499999999988E-5</v>
      </c>
      <c r="E8631">
        <v>0</v>
      </c>
      <c r="F8631">
        <v>0</v>
      </c>
      <c r="G8631">
        <v>0</v>
      </c>
    </row>
    <row r="8632" spans="1:7" x14ac:dyDescent="0.25">
      <c r="A8632">
        <v>8623</v>
      </c>
      <c r="B8632" s="21">
        <f t="shared" si="134"/>
        <v>0</v>
      </c>
      <c r="C8632">
        <v>8.8760100000000004E-5</v>
      </c>
      <c r="E8632">
        <v>0</v>
      </c>
      <c r="F8632">
        <v>0</v>
      </c>
      <c r="G8632">
        <v>0</v>
      </c>
    </row>
    <row r="8633" spans="1:7" x14ac:dyDescent="0.25">
      <c r="A8633">
        <v>8624</v>
      </c>
      <c r="B8633" s="21">
        <f t="shared" si="134"/>
        <v>0</v>
      </c>
      <c r="C8633">
        <v>9.99761E-5</v>
      </c>
      <c r="E8633">
        <v>0</v>
      </c>
      <c r="F8633">
        <v>0</v>
      </c>
      <c r="G8633">
        <v>0</v>
      </c>
    </row>
    <row r="8634" spans="1:7" x14ac:dyDescent="0.25">
      <c r="A8634">
        <v>8625</v>
      </c>
      <c r="B8634" s="21">
        <f t="shared" si="134"/>
        <v>1.1262893081761007E-2</v>
      </c>
      <c r="C8634">
        <v>1.2256889999999999E-4</v>
      </c>
      <c r="E8634">
        <v>1.1262893081761007E-2</v>
      </c>
      <c r="F8634">
        <v>8.6643080000000008E-3</v>
      </c>
      <c r="G8634">
        <v>9.0012578616352201E-3</v>
      </c>
    </row>
    <row r="8635" spans="1:7" x14ac:dyDescent="0.25">
      <c r="A8635">
        <v>8626</v>
      </c>
      <c r="B8635" s="21">
        <f t="shared" si="134"/>
        <v>7.8248427672955978E-2</v>
      </c>
      <c r="C8635">
        <v>1.4050170000000001E-4</v>
      </c>
      <c r="E8635">
        <v>7.8248427672955978E-2</v>
      </c>
      <c r="F8635">
        <v>5.4471697999999999E-2</v>
      </c>
      <c r="G8635">
        <v>8.4654088050314463E-2</v>
      </c>
    </row>
    <row r="8636" spans="1:7" x14ac:dyDescent="0.25">
      <c r="A8636">
        <v>8627</v>
      </c>
      <c r="B8636" s="21">
        <f t="shared" si="134"/>
        <v>8.9569182389937108E-2</v>
      </c>
      <c r="C8636">
        <v>1.516078E-4</v>
      </c>
      <c r="E8636">
        <v>8.9569182389937108E-2</v>
      </c>
      <c r="F8636">
        <v>6.7422956000000006E-2</v>
      </c>
      <c r="G8636">
        <v>8.0594339622641523E-2</v>
      </c>
    </row>
    <row r="8637" spans="1:7" x14ac:dyDescent="0.25">
      <c r="A8637">
        <v>8628</v>
      </c>
      <c r="B8637" s="21">
        <f t="shared" si="134"/>
        <v>9.4632075471698121E-2</v>
      </c>
      <c r="C8637">
        <v>1.571636E-4</v>
      </c>
      <c r="E8637">
        <v>9.4632075471698121E-2</v>
      </c>
      <c r="F8637">
        <v>7.3198112999999995E-2</v>
      </c>
      <c r="G8637">
        <v>8.2597484276729569E-2</v>
      </c>
    </row>
    <row r="8638" spans="1:7" x14ac:dyDescent="0.25">
      <c r="A8638">
        <v>8629</v>
      </c>
      <c r="B8638" s="21">
        <f t="shared" si="134"/>
        <v>9.1918238993710696E-2</v>
      </c>
      <c r="C8638">
        <v>1.5704360000000001E-4</v>
      </c>
      <c r="E8638">
        <v>9.1918238993710696E-2</v>
      </c>
      <c r="F8638">
        <v>6.9573898999999995E-2</v>
      </c>
      <c r="G8638">
        <v>8.2000000000000003E-2</v>
      </c>
    </row>
    <row r="8639" spans="1:7" x14ac:dyDescent="0.25">
      <c r="A8639">
        <v>8630</v>
      </c>
      <c r="B8639" s="21">
        <f t="shared" si="134"/>
        <v>5.770125786163522E-2</v>
      </c>
      <c r="C8639">
        <v>1.5452600000000002E-4</v>
      </c>
      <c r="E8639">
        <v>5.770125786163522E-2</v>
      </c>
      <c r="F8639">
        <v>4.6599056999999999E-2</v>
      </c>
      <c r="G8639">
        <v>5.0066037735849056E-2</v>
      </c>
    </row>
    <row r="8640" spans="1:7" x14ac:dyDescent="0.25">
      <c r="A8640">
        <v>8631</v>
      </c>
      <c r="B8640" s="21">
        <f t="shared" si="134"/>
        <v>1.5633333333333332E-2</v>
      </c>
      <c r="C8640">
        <v>1.4867599999999998E-4</v>
      </c>
      <c r="E8640">
        <v>1.5633333333333332E-2</v>
      </c>
      <c r="F8640">
        <v>1.2919811E-2</v>
      </c>
      <c r="G8640">
        <v>1.0928616352201258E-2</v>
      </c>
    </row>
    <row r="8641" spans="1:7" x14ac:dyDescent="0.25">
      <c r="A8641">
        <v>8632</v>
      </c>
      <c r="B8641" s="21">
        <f t="shared" si="134"/>
        <v>0</v>
      </c>
      <c r="C8641">
        <v>1.5484079999999998E-4</v>
      </c>
      <c r="E8641">
        <v>0</v>
      </c>
      <c r="F8641">
        <v>0</v>
      </c>
      <c r="G8641">
        <v>0</v>
      </c>
    </row>
    <row r="8642" spans="1:7" x14ac:dyDescent="0.25">
      <c r="A8642">
        <v>8633</v>
      </c>
      <c r="B8642" s="21">
        <f t="shared" si="134"/>
        <v>0</v>
      </c>
      <c r="C8642">
        <v>1.6603389999999998E-4</v>
      </c>
      <c r="E8642">
        <v>0</v>
      </c>
      <c r="F8642">
        <v>0</v>
      </c>
      <c r="G8642">
        <v>0</v>
      </c>
    </row>
    <row r="8643" spans="1:7" x14ac:dyDescent="0.25">
      <c r="A8643">
        <v>8634</v>
      </c>
      <c r="B8643" s="21">
        <f t="shared" si="134"/>
        <v>0</v>
      </c>
      <c r="C8643">
        <v>1.728864E-4</v>
      </c>
      <c r="E8643">
        <v>0</v>
      </c>
      <c r="F8643">
        <v>0</v>
      </c>
      <c r="G8643">
        <v>0</v>
      </c>
    </row>
    <row r="8644" spans="1:7" x14ac:dyDescent="0.25">
      <c r="A8644">
        <v>8635</v>
      </c>
      <c r="B8644" s="21">
        <f t="shared" si="134"/>
        <v>0</v>
      </c>
      <c r="C8644">
        <v>1.7434619999999999E-4</v>
      </c>
      <c r="E8644">
        <v>0</v>
      </c>
      <c r="F8644">
        <v>0</v>
      </c>
      <c r="G8644">
        <v>0</v>
      </c>
    </row>
    <row r="8645" spans="1:7" x14ac:dyDescent="0.25">
      <c r="A8645">
        <v>8636</v>
      </c>
      <c r="B8645" s="21">
        <f t="shared" si="134"/>
        <v>0</v>
      </c>
      <c r="C8645">
        <v>1.7218570000000001E-4</v>
      </c>
      <c r="E8645">
        <v>0</v>
      </c>
      <c r="F8645">
        <v>0</v>
      </c>
      <c r="G8645">
        <v>0</v>
      </c>
    </row>
    <row r="8646" spans="1:7" x14ac:dyDescent="0.25">
      <c r="A8646">
        <v>8637</v>
      </c>
      <c r="B8646" s="21">
        <f t="shared" ref="B8646:B8709" si="135">IF(rodzaj=$E$6,E8646,IF(rodzaj=$F$6,F8646,G8646))</f>
        <v>0</v>
      </c>
      <c r="C8646">
        <v>1.675669E-4</v>
      </c>
      <c r="E8646">
        <v>0</v>
      </c>
      <c r="F8646">
        <v>0</v>
      </c>
      <c r="G8646">
        <v>0</v>
      </c>
    </row>
    <row r="8647" spans="1:7" x14ac:dyDescent="0.25">
      <c r="A8647">
        <v>8638</v>
      </c>
      <c r="B8647" s="21">
        <f t="shared" si="135"/>
        <v>0</v>
      </c>
      <c r="C8647">
        <v>1.5442759999999999E-4</v>
      </c>
      <c r="E8647">
        <v>0</v>
      </c>
      <c r="F8647">
        <v>0</v>
      </c>
      <c r="G8647">
        <v>0</v>
      </c>
    </row>
    <row r="8648" spans="1:7" x14ac:dyDescent="0.25">
      <c r="A8648">
        <v>8639</v>
      </c>
      <c r="B8648" s="21">
        <f t="shared" si="135"/>
        <v>0</v>
      </c>
      <c r="C8648">
        <v>1.337551E-4</v>
      </c>
      <c r="E8648">
        <v>0</v>
      </c>
      <c r="F8648">
        <v>0</v>
      </c>
      <c r="G8648">
        <v>0</v>
      </c>
    </row>
    <row r="8649" spans="1:7" x14ac:dyDescent="0.25">
      <c r="A8649">
        <v>8640</v>
      </c>
      <c r="B8649" s="21">
        <f t="shared" si="135"/>
        <v>0</v>
      </c>
      <c r="C8649">
        <v>1.1193349999999999E-4</v>
      </c>
      <c r="E8649">
        <v>0</v>
      </c>
      <c r="F8649">
        <v>0</v>
      </c>
      <c r="G8649">
        <v>0</v>
      </c>
    </row>
    <row r="8650" spans="1:7" x14ac:dyDescent="0.25">
      <c r="A8650">
        <v>8641</v>
      </c>
      <c r="B8650" s="21">
        <f t="shared" si="135"/>
        <v>0</v>
      </c>
      <c r="C8650">
        <v>9.2460099999999999E-5</v>
      </c>
      <c r="E8650">
        <v>0</v>
      </c>
      <c r="F8650">
        <v>0</v>
      </c>
      <c r="G8650">
        <v>0</v>
      </c>
    </row>
    <row r="8651" spans="1:7" x14ac:dyDescent="0.25">
      <c r="A8651">
        <v>8642</v>
      </c>
      <c r="B8651" s="21">
        <f t="shared" si="135"/>
        <v>0</v>
      </c>
      <c r="C8651">
        <v>7.9759599999999994E-5</v>
      </c>
      <c r="E8651">
        <v>0</v>
      </c>
      <c r="F8651">
        <v>0</v>
      </c>
      <c r="G8651">
        <v>0</v>
      </c>
    </row>
    <row r="8652" spans="1:7" x14ac:dyDescent="0.25">
      <c r="A8652">
        <v>8643</v>
      </c>
      <c r="B8652" s="21">
        <f t="shared" si="135"/>
        <v>0</v>
      </c>
      <c r="C8652">
        <v>7.22247E-5</v>
      </c>
      <c r="E8652">
        <v>0</v>
      </c>
      <c r="F8652">
        <v>0</v>
      </c>
      <c r="G8652">
        <v>0</v>
      </c>
    </row>
    <row r="8653" spans="1:7" x14ac:dyDescent="0.25">
      <c r="A8653">
        <v>8644</v>
      </c>
      <c r="B8653" s="21">
        <f t="shared" si="135"/>
        <v>0</v>
      </c>
      <c r="C8653">
        <v>6.9281200000000003E-5</v>
      </c>
      <c r="E8653">
        <v>0</v>
      </c>
      <c r="F8653">
        <v>0</v>
      </c>
      <c r="G8653">
        <v>0</v>
      </c>
    </row>
    <row r="8654" spans="1:7" x14ac:dyDescent="0.25">
      <c r="A8654">
        <v>8645</v>
      </c>
      <c r="B8654" s="21">
        <f t="shared" si="135"/>
        <v>0</v>
      </c>
      <c r="C8654">
        <v>7.0636599999999994E-5</v>
      </c>
      <c r="E8654">
        <v>0</v>
      </c>
      <c r="F8654">
        <v>0</v>
      </c>
      <c r="G8654">
        <v>0</v>
      </c>
    </row>
    <row r="8655" spans="1:7" x14ac:dyDescent="0.25">
      <c r="A8655">
        <v>8646</v>
      </c>
      <c r="B8655" s="21">
        <f t="shared" si="135"/>
        <v>0</v>
      </c>
      <c r="C8655">
        <v>7.7699499999999997E-5</v>
      </c>
      <c r="E8655">
        <v>0</v>
      </c>
      <c r="F8655">
        <v>0</v>
      </c>
      <c r="G8655">
        <v>0</v>
      </c>
    </row>
    <row r="8656" spans="1:7" x14ac:dyDescent="0.25">
      <c r="A8656">
        <v>8647</v>
      </c>
      <c r="B8656" s="21">
        <f t="shared" si="135"/>
        <v>0</v>
      </c>
      <c r="C8656">
        <v>9.0836399999999997E-5</v>
      </c>
      <c r="E8656">
        <v>0</v>
      </c>
      <c r="F8656">
        <v>0</v>
      </c>
      <c r="G8656">
        <v>0</v>
      </c>
    </row>
    <row r="8657" spans="1:7" x14ac:dyDescent="0.25">
      <c r="A8657">
        <v>8648</v>
      </c>
      <c r="B8657" s="21">
        <f t="shared" si="135"/>
        <v>0</v>
      </c>
      <c r="C8657">
        <v>1.049529E-4</v>
      </c>
      <c r="E8657">
        <v>0</v>
      </c>
      <c r="F8657">
        <v>0</v>
      </c>
      <c r="G8657">
        <v>0</v>
      </c>
    </row>
    <row r="8658" spans="1:7" x14ac:dyDescent="0.25">
      <c r="A8658">
        <v>8649</v>
      </c>
      <c r="B8658" s="21">
        <f t="shared" si="135"/>
        <v>2.4376100628930818E-2</v>
      </c>
      <c r="C8658">
        <v>1.23907E-4</v>
      </c>
      <c r="E8658">
        <v>2.4376100628930818E-2</v>
      </c>
      <c r="F8658">
        <v>1.6330188999999998E-2</v>
      </c>
      <c r="G8658">
        <v>3.2908805031446546E-2</v>
      </c>
    </row>
    <row r="8659" spans="1:7" x14ac:dyDescent="0.25">
      <c r="A8659">
        <v>8650</v>
      </c>
      <c r="B8659" s="21">
        <f t="shared" si="135"/>
        <v>0.12238679245283018</v>
      </c>
      <c r="C8659">
        <v>1.3975159999999999E-4</v>
      </c>
      <c r="E8659">
        <v>0.12238679245283018</v>
      </c>
      <c r="F8659">
        <v>7.3411950000000004E-2</v>
      </c>
      <c r="G8659">
        <v>0.15064150943396226</v>
      </c>
    </row>
    <row r="8660" spans="1:7" x14ac:dyDescent="0.25">
      <c r="A8660">
        <v>8651</v>
      </c>
      <c r="B8660" s="21">
        <f t="shared" si="135"/>
        <v>0.14294025157232704</v>
      </c>
      <c r="C8660">
        <v>1.4936619999999999E-4</v>
      </c>
      <c r="E8660">
        <v>0.14294025157232704</v>
      </c>
      <c r="F8660">
        <v>8.5418239000000007E-2</v>
      </c>
      <c r="G8660">
        <v>0.15256603773584906</v>
      </c>
    </row>
    <row r="8661" spans="1:7" x14ac:dyDescent="0.25">
      <c r="A8661">
        <v>8652</v>
      </c>
      <c r="B8661" s="21">
        <f t="shared" si="135"/>
        <v>0.16624213836477986</v>
      </c>
      <c r="C8661">
        <v>1.5202460000000002E-4</v>
      </c>
      <c r="E8661">
        <v>0.16624213836477986</v>
      </c>
      <c r="F8661">
        <v>9.8473270000000002E-2</v>
      </c>
      <c r="G8661">
        <v>0.17412893081761008</v>
      </c>
    </row>
    <row r="8662" spans="1:7" x14ac:dyDescent="0.25">
      <c r="A8662">
        <v>8653</v>
      </c>
      <c r="B8662" s="21">
        <f t="shared" si="135"/>
        <v>0.22194654088050314</v>
      </c>
      <c r="C8662">
        <v>1.5608109999999998E-4</v>
      </c>
      <c r="E8662">
        <v>0.22194654088050314</v>
      </c>
      <c r="F8662">
        <v>0.107811321</v>
      </c>
      <c r="G8662">
        <v>0.25888050314465411</v>
      </c>
    </row>
    <row r="8663" spans="1:7" x14ac:dyDescent="0.25">
      <c r="A8663">
        <v>8654</v>
      </c>
      <c r="B8663" s="21">
        <f t="shared" si="135"/>
        <v>0.11369496855345912</v>
      </c>
      <c r="C8663">
        <v>1.560795E-4</v>
      </c>
      <c r="E8663">
        <v>0.11369496855345912</v>
      </c>
      <c r="F8663">
        <v>7.1487420999999995E-2</v>
      </c>
      <c r="G8663">
        <v>0.12959433962264152</v>
      </c>
    </row>
    <row r="8664" spans="1:7" x14ac:dyDescent="0.25">
      <c r="A8664">
        <v>8655</v>
      </c>
      <c r="B8664" s="21">
        <f t="shared" si="135"/>
        <v>3.4707547169811323E-2</v>
      </c>
      <c r="C8664">
        <v>1.523513E-4</v>
      </c>
      <c r="E8664">
        <v>3.4707547169811323E-2</v>
      </c>
      <c r="F8664">
        <v>2.4069182000000001E-2</v>
      </c>
      <c r="G8664">
        <v>4.1962264150943396E-2</v>
      </c>
    </row>
    <row r="8665" spans="1:7" x14ac:dyDescent="0.25">
      <c r="A8665">
        <v>8656</v>
      </c>
      <c r="B8665" s="21">
        <f t="shared" si="135"/>
        <v>0</v>
      </c>
      <c r="C8665">
        <v>1.5916300000000001E-4</v>
      </c>
      <c r="E8665">
        <v>0</v>
      </c>
      <c r="F8665">
        <v>0</v>
      </c>
      <c r="G8665">
        <v>0</v>
      </c>
    </row>
    <row r="8666" spans="1:7" x14ac:dyDescent="0.25">
      <c r="A8666">
        <v>8657</v>
      </c>
      <c r="B8666" s="21">
        <f t="shared" si="135"/>
        <v>0</v>
      </c>
      <c r="C8666">
        <v>1.7476310000000001E-4</v>
      </c>
      <c r="E8666">
        <v>0</v>
      </c>
      <c r="F8666">
        <v>0</v>
      </c>
      <c r="G8666">
        <v>0</v>
      </c>
    </row>
    <row r="8667" spans="1:7" x14ac:dyDescent="0.25">
      <c r="A8667">
        <v>8658</v>
      </c>
      <c r="B8667" s="21">
        <f t="shared" si="135"/>
        <v>0</v>
      </c>
      <c r="C8667">
        <v>1.7898080000000003E-4</v>
      </c>
      <c r="E8667">
        <v>0</v>
      </c>
      <c r="F8667">
        <v>0</v>
      </c>
      <c r="G8667">
        <v>0</v>
      </c>
    </row>
    <row r="8668" spans="1:7" x14ac:dyDescent="0.25">
      <c r="A8668">
        <v>8659</v>
      </c>
      <c r="B8668" s="21">
        <f t="shared" si="135"/>
        <v>0</v>
      </c>
      <c r="C8668">
        <v>1.8400020000000001E-4</v>
      </c>
      <c r="E8668">
        <v>0</v>
      </c>
      <c r="F8668">
        <v>0</v>
      </c>
      <c r="G8668">
        <v>0</v>
      </c>
    </row>
    <row r="8669" spans="1:7" x14ac:dyDescent="0.25">
      <c r="A8669">
        <v>8660</v>
      </c>
      <c r="B8669" s="21">
        <f t="shared" si="135"/>
        <v>0</v>
      </c>
      <c r="C8669">
        <v>1.8421299999999999E-4</v>
      </c>
      <c r="E8669">
        <v>0</v>
      </c>
      <c r="F8669">
        <v>0</v>
      </c>
      <c r="G8669">
        <v>0</v>
      </c>
    </row>
    <row r="8670" spans="1:7" x14ac:dyDescent="0.25">
      <c r="A8670">
        <v>8661</v>
      </c>
      <c r="B8670" s="21">
        <f t="shared" si="135"/>
        <v>0</v>
      </c>
      <c r="C8670">
        <v>1.7464850000000002E-4</v>
      </c>
      <c r="E8670">
        <v>0</v>
      </c>
      <c r="F8670">
        <v>0</v>
      </c>
      <c r="G8670">
        <v>0</v>
      </c>
    </row>
    <row r="8671" spans="1:7" x14ac:dyDescent="0.25">
      <c r="A8671">
        <v>8662</v>
      </c>
      <c r="B8671" s="21">
        <f t="shared" si="135"/>
        <v>0</v>
      </c>
      <c r="C8671">
        <v>1.5687180000000002E-4</v>
      </c>
      <c r="E8671">
        <v>0</v>
      </c>
      <c r="F8671">
        <v>0</v>
      </c>
      <c r="G8671">
        <v>0</v>
      </c>
    </row>
    <row r="8672" spans="1:7" x14ac:dyDescent="0.25">
      <c r="A8672">
        <v>8663</v>
      </c>
      <c r="B8672" s="21">
        <f t="shared" si="135"/>
        <v>0</v>
      </c>
      <c r="C8672">
        <v>1.321761E-4</v>
      </c>
      <c r="E8672">
        <v>0</v>
      </c>
      <c r="F8672">
        <v>0</v>
      </c>
      <c r="G8672">
        <v>0</v>
      </c>
    </row>
    <row r="8673" spans="1:7" x14ac:dyDescent="0.25">
      <c r="A8673">
        <v>8664</v>
      </c>
      <c r="B8673" s="21">
        <f t="shared" si="135"/>
        <v>0</v>
      </c>
      <c r="C8673">
        <v>1.11116E-4</v>
      </c>
      <c r="E8673">
        <v>0</v>
      </c>
      <c r="F8673">
        <v>0</v>
      </c>
      <c r="G8673">
        <v>0</v>
      </c>
    </row>
    <row r="8674" spans="1:7" x14ac:dyDescent="0.25">
      <c r="A8674">
        <v>8665</v>
      </c>
      <c r="B8674" s="21">
        <f t="shared" si="135"/>
        <v>0</v>
      </c>
      <c r="C8674">
        <v>8.8441799999999991E-5</v>
      </c>
      <c r="E8674">
        <v>0</v>
      </c>
      <c r="F8674">
        <v>0</v>
      </c>
      <c r="G8674">
        <v>0</v>
      </c>
    </row>
    <row r="8675" spans="1:7" x14ac:dyDescent="0.25">
      <c r="A8675">
        <v>8666</v>
      </c>
      <c r="B8675" s="21">
        <f t="shared" si="135"/>
        <v>0</v>
      </c>
      <c r="C8675">
        <v>7.5643300000000001E-5</v>
      </c>
      <c r="E8675">
        <v>0</v>
      </c>
      <c r="F8675">
        <v>0</v>
      </c>
      <c r="G8675">
        <v>0</v>
      </c>
    </row>
    <row r="8676" spans="1:7" x14ac:dyDescent="0.25">
      <c r="A8676">
        <v>8667</v>
      </c>
      <c r="B8676" s="21">
        <f t="shared" si="135"/>
        <v>0</v>
      </c>
      <c r="C8676">
        <v>6.8057100000000009E-5</v>
      </c>
      <c r="E8676">
        <v>0</v>
      </c>
      <c r="F8676">
        <v>0</v>
      </c>
      <c r="G8676">
        <v>0</v>
      </c>
    </row>
    <row r="8677" spans="1:7" x14ac:dyDescent="0.25">
      <c r="A8677">
        <v>8668</v>
      </c>
      <c r="B8677" s="21">
        <f t="shared" si="135"/>
        <v>0</v>
      </c>
      <c r="C8677">
        <v>6.7399799999999998E-5</v>
      </c>
      <c r="E8677">
        <v>0</v>
      </c>
      <c r="F8677">
        <v>0</v>
      </c>
      <c r="G8677">
        <v>0</v>
      </c>
    </row>
    <row r="8678" spans="1:7" x14ac:dyDescent="0.25">
      <c r="A8678">
        <v>8669</v>
      </c>
      <c r="B8678" s="21">
        <f t="shared" si="135"/>
        <v>0</v>
      </c>
      <c r="C8678">
        <v>7.2034999999999997E-5</v>
      </c>
      <c r="E8678">
        <v>0</v>
      </c>
      <c r="F8678">
        <v>0</v>
      </c>
      <c r="G8678">
        <v>0</v>
      </c>
    </row>
    <row r="8679" spans="1:7" x14ac:dyDescent="0.25">
      <c r="A8679">
        <v>8670</v>
      </c>
      <c r="B8679" s="21">
        <f t="shared" si="135"/>
        <v>0</v>
      </c>
      <c r="C8679">
        <v>8.3149800000000001E-5</v>
      </c>
      <c r="E8679">
        <v>0</v>
      </c>
      <c r="F8679">
        <v>0</v>
      </c>
      <c r="G8679">
        <v>0</v>
      </c>
    </row>
    <row r="8680" spans="1:7" x14ac:dyDescent="0.25">
      <c r="A8680">
        <v>8671</v>
      </c>
      <c r="B8680" s="21">
        <f t="shared" si="135"/>
        <v>0</v>
      </c>
      <c r="C8680">
        <v>1.0431519999999999E-4</v>
      </c>
      <c r="E8680">
        <v>0</v>
      </c>
      <c r="F8680">
        <v>0</v>
      </c>
      <c r="G8680">
        <v>0</v>
      </c>
    </row>
    <row r="8681" spans="1:7" x14ac:dyDescent="0.25">
      <c r="A8681">
        <v>8672</v>
      </c>
      <c r="B8681" s="21">
        <f t="shared" si="135"/>
        <v>0</v>
      </c>
      <c r="C8681">
        <v>1.2110909999999999E-4</v>
      </c>
      <c r="E8681">
        <v>0</v>
      </c>
      <c r="F8681">
        <v>0</v>
      </c>
      <c r="G8681">
        <v>0</v>
      </c>
    </row>
    <row r="8682" spans="1:7" x14ac:dyDescent="0.25">
      <c r="A8682">
        <v>8673</v>
      </c>
      <c r="B8682" s="21">
        <f t="shared" si="135"/>
        <v>3.4031446540880501E-3</v>
      </c>
      <c r="C8682">
        <v>1.3711309999999999E-4</v>
      </c>
      <c r="E8682">
        <v>3.4031446540880501E-3</v>
      </c>
      <c r="F8682">
        <v>2.9789310000000002E-3</v>
      </c>
      <c r="G8682">
        <v>0</v>
      </c>
    </row>
    <row r="8683" spans="1:7" x14ac:dyDescent="0.25">
      <c r="A8683">
        <v>8674</v>
      </c>
      <c r="B8683" s="21">
        <f t="shared" si="135"/>
        <v>3.8761006289308175E-2</v>
      </c>
      <c r="C8683">
        <v>1.4353670000000001E-4</v>
      </c>
      <c r="E8683">
        <v>3.8761006289308175E-2</v>
      </c>
      <c r="F8683">
        <v>3.3176101E-2</v>
      </c>
      <c r="G8683">
        <v>2.8712264150943398E-2</v>
      </c>
    </row>
    <row r="8684" spans="1:7" x14ac:dyDescent="0.25">
      <c r="A8684">
        <v>8675</v>
      </c>
      <c r="B8684" s="21">
        <f t="shared" si="135"/>
        <v>5.25062893081761E-2</v>
      </c>
      <c r="C8684">
        <v>1.503024E-4</v>
      </c>
      <c r="E8684">
        <v>5.25062893081761E-2</v>
      </c>
      <c r="F8684">
        <v>4.6432389999999997E-2</v>
      </c>
      <c r="G8684">
        <v>3.9062893081761009E-2</v>
      </c>
    </row>
    <row r="8685" spans="1:7" x14ac:dyDescent="0.25">
      <c r="A8685">
        <v>8676</v>
      </c>
      <c r="B8685" s="21">
        <f t="shared" si="135"/>
        <v>6.5320754716981136E-2</v>
      </c>
      <c r="C8685">
        <v>1.4646440000000001E-4</v>
      </c>
      <c r="E8685">
        <v>6.5320754716981136E-2</v>
      </c>
      <c r="F8685">
        <v>5.6627358000000003E-2</v>
      </c>
      <c r="G8685">
        <v>5.1050314465408808E-2</v>
      </c>
    </row>
    <row r="8686" spans="1:7" x14ac:dyDescent="0.25">
      <c r="A8686">
        <v>8677</v>
      </c>
      <c r="B8686" s="21">
        <f t="shared" si="135"/>
        <v>6.4220125786163526E-2</v>
      </c>
      <c r="C8686">
        <v>1.4711030000000001E-4</v>
      </c>
      <c r="E8686">
        <v>6.4220125786163526E-2</v>
      </c>
      <c r="F8686">
        <v>5.4768867999999998E-2</v>
      </c>
      <c r="G8686">
        <v>5.0930817610062892E-2</v>
      </c>
    </row>
    <row r="8687" spans="1:7" x14ac:dyDescent="0.25">
      <c r="A8687">
        <v>8678</v>
      </c>
      <c r="B8687" s="21">
        <f t="shared" si="135"/>
        <v>4.0735849056603768E-2</v>
      </c>
      <c r="C8687">
        <v>1.498064E-4</v>
      </c>
      <c r="E8687">
        <v>4.0735849056603768E-2</v>
      </c>
      <c r="F8687">
        <v>3.5526729999999999E-2</v>
      </c>
      <c r="G8687">
        <v>2.9100314465408804E-2</v>
      </c>
    </row>
    <row r="8688" spans="1:7" x14ac:dyDescent="0.25">
      <c r="A8688">
        <v>8679</v>
      </c>
      <c r="B8688" s="21">
        <f t="shared" si="135"/>
        <v>7.6877358490566039E-3</v>
      </c>
      <c r="C8688">
        <v>1.5007370000000002E-4</v>
      </c>
      <c r="E8688">
        <v>7.6877358490566039E-3</v>
      </c>
      <c r="F8688">
        <v>7.3845910000000002E-3</v>
      </c>
      <c r="G8688">
        <v>4.9515723270440249E-4</v>
      </c>
    </row>
    <row r="8689" spans="1:7" x14ac:dyDescent="0.25">
      <c r="A8689">
        <v>8680</v>
      </c>
      <c r="B8689" s="21">
        <f t="shared" si="135"/>
        <v>0</v>
      </c>
      <c r="C8689">
        <v>1.615241E-4</v>
      </c>
      <c r="E8689">
        <v>0</v>
      </c>
      <c r="F8689">
        <v>0</v>
      </c>
      <c r="G8689">
        <v>0</v>
      </c>
    </row>
    <row r="8690" spans="1:7" x14ac:dyDescent="0.25">
      <c r="A8690">
        <v>8681</v>
      </c>
      <c r="B8690" s="21">
        <f t="shared" si="135"/>
        <v>0</v>
      </c>
      <c r="C8690">
        <v>1.8210440000000002E-4</v>
      </c>
      <c r="E8690">
        <v>0</v>
      </c>
      <c r="F8690">
        <v>0</v>
      </c>
      <c r="G8690">
        <v>0</v>
      </c>
    </row>
    <row r="8691" spans="1:7" x14ac:dyDescent="0.25">
      <c r="A8691">
        <v>8682</v>
      </c>
      <c r="B8691" s="21">
        <f t="shared" si="135"/>
        <v>0</v>
      </c>
      <c r="C8691">
        <v>1.9279749999999998E-4</v>
      </c>
      <c r="E8691">
        <v>0</v>
      </c>
      <c r="F8691">
        <v>0</v>
      </c>
      <c r="G8691">
        <v>0</v>
      </c>
    </row>
    <row r="8692" spans="1:7" x14ac:dyDescent="0.25">
      <c r="A8692">
        <v>8683</v>
      </c>
      <c r="B8692" s="21">
        <f t="shared" si="135"/>
        <v>0</v>
      </c>
      <c r="C8692">
        <v>1.9449860000000002E-4</v>
      </c>
      <c r="E8692">
        <v>0</v>
      </c>
      <c r="F8692">
        <v>0</v>
      </c>
      <c r="G8692">
        <v>0</v>
      </c>
    </row>
    <row r="8693" spans="1:7" x14ac:dyDescent="0.25">
      <c r="A8693">
        <v>8684</v>
      </c>
      <c r="B8693" s="21">
        <f t="shared" si="135"/>
        <v>0</v>
      </c>
      <c r="C8693">
        <v>1.9068819999999999E-4</v>
      </c>
      <c r="E8693">
        <v>0</v>
      </c>
      <c r="F8693">
        <v>0</v>
      </c>
      <c r="G8693">
        <v>0</v>
      </c>
    </row>
    <row r="8694" spans="1:7" x14ac:dyDescent="0.25">
      <c r="A8694">
        <v>8685</v>
      </c>
      <c r="B8694" s="21">
        <f t="shared" si="135"/>
        <v>0</v>
      </c>
      <c r="C8694">
        <v>1.818411E-4</v>
      </c>
      <c r="E8694">
        <v>0</v>
      </c>
      <c r="F8694">
        <v>0</v>
      </c>
      <c r="G8694">
        <v>0</v>
      </c>
    </row>
    <row r="8695" spans="1:7" x14ac:dyDescent="0.25">
      <c r="A8695">
        <v>8686</v>
      </c>
      <c r="B8695" s="21">
        <f t="shared" si="135"/>
        <v>0</v>
      </c>
      <c r="C8695">
        <v>1.6261389999999999E-4</v>
      </c>
      <c r="E8695">
        <v>0</v>
      </c>
      <c r="F8695">
        <v>0</v>
      </c>
      <c r="G8695">
        <v>0</v>
      </c>
    </row>
    <row r="8696" spans="1:7" x14ac:dyDescent="0.25">
      <c r="A8696">
        <v>8687</v>
      </c>
      <c r="B8696" s="21">
        <f t="shared" si="135"/>
        <v>0</v>
      </c>
      <c r="C8696">
        <v>1.3850590000000001E-4</v>
      </c>
      <c r="E8696">
        <v>0</v>
      </c>
      <c r="F8696">
        <v>0</v>
      </c>
      <c r="G8696">
        <v>0</v>
      </c>
    </row>
    <row r="8697" spans="1:7" x14ac:dyDescent="0.25">
      <c r="A8697">
        <v>8688</v>
      </c>
      <c r="B8697" s="21">
        <f t="shared" si="135"/>
        <v>0</v>
      </c>
      <c r="C8697">
        <v>1.159572E-4</v>
      </c>
      <c r="E8697">
        <v>0</v>
      </c>
      <c r="F8697">
        <v>0</v>
      </c>
      <c r="G8697">
        <v>0</v>
      </c>
    </row>
    <row r="8698" spans="1:7" x14ac:dyDescent="0.25">
      <c r="A8698">
        <v>8689</v>
      </c>
      <c r="B8698" s="21">
        <f t="shared" si="135"/>
        <v>0</v>
      </c>
      <c r="C8698">
        <v>7.6638500000000002E-5</v>
      </c>
      <c r="E8698">
        <v>0</v>
      </c>
      <c r="F8698">
        <v>0</v>
      </c>
      <c r="G8698">
        <v>0</v>
      </c>
    </row>
    <row r="8699" spans="1:7" x14ac:dyDescent="0.25">
      <c r="A8699">
        <v>8690</v>
      </c>
      <c r="B8699" s="21">
        <f t="shared" si="135"/>
        <v>0</v>
      </c>
      <c r="C8699">
        <v>6.7317199999999993E-5</v>
      </c>
      <c r="E8699">
        <v>0</v>
      </c>
      <c r="F8699">
        <v>0</v>
      </c>
      <c r="G8699">
        <v>0</v>
      </c>
    </row>
    <row r="8700" spans="1:7" x14ac:dyDescent="0.25">
      <c r="A8700">
        <v>8691</v>
      </c>
      <c r="B8700" s="21">
        <f t="shared" si="135"/>
        <v>0</v>
      </c>
      <c r="C8700">
        <v>6.1528199999999998E-5</v>
      </c>
      <c r="E8700">
        <v>0</v>
      </c>
      <c r="F8700">
        <v>0</v>
      </c>
      <c r="G8700">
        <v>0</v>
      </c>
    </row>
    <row r="8701" spans="1:7" x14ac:dyDescent="0.25">
      <c r="A8701">
        <v>8692</v>
      </c>
      <c r="B8701" s="21">
        <f t="shared" si="135"/>
        <v>0</v>
      </c>
      <c r="C8701">
        <v>6.2370699999999996E-5</v>
      </c>
      <c r="E8701">
        <v>0</v>
      </c>
      <c r="F8701">
        <v>0</v>
      </c>
      <c r="G8701">
        <v>0</v>
      </c>
    </row>
    <row r="8702" spans="1:7" x14ac:dyDescent="0.25">
      <c r="A8702">
        <v>8693</v>
      </c>
      <c r="B8702" s="21">
        <f t="shared" si="135"/>
        <v>0</v>
      </c>
      <c r="C8702">
        <v>6.9616600000000007E-5</v>
      </c>
      <c r="E8702">
        <v>0</v>
      </c>
      <c r="F8702">
        <v>0</v>
      </c>
      <c r="G8702">
        <v>0</v>
      </c>
    </row>
    <row r="8703" spans="1:7" x14ac:dyDescent="0.25">
      <c r="A8703">
        <v>8694</v>
      </c>
      <c r="B8703" s="21">
        <f t="shared" si="135"/>
        <v>0</v>
      </c>
      <c r="C8703">
        <v>8.5861599999999998E-5</v>
      </c>
      <c r="E8703">
        <v>0</v>
      </c>
      <c r="F8703">
        <v>0</v>
      </c>
      <c r="G8703">
        <v>0</v>
      </c>
    </row>
    <row r="8704" spans="1:7" x14ac:dyDescent="0.25">
      <c r="A8704">
        <v>8695</v>
      </c>
      <c r="B8704" s="21">
        <f t="shared" si="135"/>
        <v>0</v>
      </c>
      <c r="C8704">
        <v>1.1234129999999999E-4</v>
      </c>
      <c r="E8704">
        <v>0</v>
      </c>
      <c r="F8704">
        <v>0</v>
      </c>
      <c r="G8704">
        <v>0</v>
      </c>
    </row>
    <row r="8705" spans="1:7" x14ac:dyDescent="0.25">
      <c r="A8705">
        <v>8696</v>
      </c>
      <c r="B8705" s="21">
        <f t="shared" si="135"/>
        <v>0</v>
      </c>
      <c r="C8705">
        <v>1.2882210000000001E-4</v>
      </c>
      <c r="E8705">
        <v>0</v>
      </c>
      <c r="F8705">
        <v>0</v>
      </c>
      <c r="G8705">
        <v>0</v>
      </c>
    </row>
    <row r="8706" spans="1:7" x14ac:dyDescent="0.25">
      <c r="A8706">
        <v>8697</v>
      </c>
      <c r="B8706" s="21">
        <f t="shared" si="135"/>
        <v>2.0319496855345912E-3</v>
      </c>
      <c r="C8706">
        <v>1.3741590000000001E-4</v>
      </c>
      <c r="E8706">
        <v>2.0319496855345912E-3</v>
      </c>
      <c r="F8706">
        <v>1.944969E-3</v>
      </c>
      <c r="G8706">
        <v>0</v>
      </c>
    </row>
    <row r="8707" spans="1:7" x14ac:dyDescent="0.25">
      <c r="A8707">
        <v>8698</v>
      </c>
      <c r="B8707" s="21">
        <f t="shared" si="135"/>
        <v>4.0710691823899373E-2</v>
      </c>
      <c r="C8707">
        <v>1.3673170000000001E-4</v>
      </c>
      <c r="E8707">
        <v>4.0710691823899373E-2</v>
      </c>
      <c r="F8707">
        <v>3.4605346000000002E-2</v>
      </c>
      <c r="G8707">
        <v>3.0756918238993711E-2</v>
      </c>
    </row>
    <row r="8708" spans="1:7" x14ac:dyDescent="0.25">
      <c r="A8708">
        <v>8699</v>
      </c>
      <c r="B8708" s="21">
        <f t="shared" si="135"/>
        <v>0.18046226415094341</v>
      </c>
      <c r="C8708">
        <v>1.3539349999999999E-4</v>
      </c>
      <c r="E8708">
        <v>0.18046226415094341</v>
      </c>
      <c r="F8708">
        <v>9.7647798999999993E-2</v>
      </c>
      <c r="G8708">
        <v>0.20265408805031448</v>
      </c>
    </row>
    <row r="8709" spans="1:7" x14ac:dyDescent="0.25">
      <c r="A8709">
        <v>8700</v>
      </c>
      <c r="B8709" s="21">
        <f t="shared" si="135"/>
        <v>0.1579245283018868</v>
      </c>
      <c r="C8709">
        <v>1.3033249999999999E-4</v>
      </c>
      <c r="E8709">
        <v>0.1579245283018868</v>
      </c>
      <c r="F8709">
        <v>9.6600628999999993E-2</v>
      </c>
      <c r="G8709">
        <v>0.16281132075471699</v>
      </c>
    </row>
    <row r="8710" spans="1:7" x14ac:dyDescent="0.25">
      <c r="A8710">
        <v>8701</v>
      </c>
      <c r="B8710" s="21">
        <f t="shared" ref="B8710:B8769" si="136">IF(rodzaj=$E$6,E8710,IF(rodzaj=$F$6,F8710,G8710))</f>
        <v>8.8207547169811315E-2</v>
      </c>
      <c r="C8710">
        <v>1.2817840000000001E-4</v>
      </c>
      <c r="E8710">
        <v>8.8207547169811315E-2</v>
      </c>
      <c r="F8710">
        <v>6.8738993999999998E-2</v>
      </c>
      <c r="G8710">
        <v>7.6786163522012577E-2</v>
      </c>
    </row>
    <row r="8711" spans="1:7" x14ac:dyDescent="0.25">
      <c r="A8711">
        <v>8702</v>
      </c>
      <c r="B8711" s="21">
        <f t="shared" si="136"/>
        <v>0.1757201257861635</v>
      </c>
      <c r="C8711">
        <v>1.2965639999999999E-4</v>
      </c>
      <c r="E8711">
        <v>0.1757201257861635</v>
      </c>
      <c r="F8711">
        <v>9.3566038000000004E-2</v>
      </c>
      <c r="G8711">
        <v>0.22378616352201258</v>
      </c>
    </row>
    <row r="8712" spans="1:7" x14ac:dyDescent="0.25">
      <c r="A8712">
        <v>8703</v>
      </c>
      <c r="B8712" s="21">
        <f t="shared" si="136"/>
        <v>5.5625786163522005E-2</v>
      </c>
      <c r="C8712">
        <v>1.346862E-4</v>
      </c>
      <c r="E8712">
        <v>5.5625786163522005E-2</v>
      </c>
      <c r="F8712">
        <v>3.6224843E-2</v>
      </c>
      <c r="G8712">
        <v>7.4798742138364779E-2</v>
      </c>
    </row>
    <row r="8713" spans="1:7" x14ac:dyDescent="0.25">
      <c r="A8713">
        <v>8704</v>
      </c>
      <c r="B8713" s="21">
        <f t="shared" si="136"/>
        <v>0</v>
      </c>
      <c r="C8713">
        <v>1.510975E-4</v>
      </c>
      <c r="E8713">
        <v>0</v>
      </c>
      <c r="F8713">
        <v>0</v>
      </c>
      <c r="G8713">
        <v>0</v>
      </c>
    </row>
    <row r="8714" spans="1:7" x14ac:dyDescent="0.25">
      <c r="A8714">
        <v>8705</v>
      </c>
      <c r="B8714" s="21">
        <f t="shared" si="136"/>
        <v>0</v>
      </c>
      <c r="C8714">
        <v>1.7193800000000001E-4</v>
      </c>
      <c r="E8714">
        <v>0</v>
      </c>
      <c r="F8714">
        <v>0</v>
      </c>
      <c r="G8714">
        <v>0</v>
      </c>
    </row>
    <row r="8715" spans="1:7" x14ac:dyDescent="0.25">
      <c r="A8715">
        <v>8706</v>
      </c>
      <c r="B8715" s="21">
        <f t="shared" si="136"/>
        <v>0</v>
      </c>
      <c r="C8715">
        <v>1.7871789999999999E-4</v>
      </c>
      <c r="E8715">
        <v>0</v>
      </c>
      <c r="F8715">
        <v>0</v>
      </c>
      <c r="G8715">
        <v>0</v>
      </c>
    </row>
    <row r="8716" spans="1:7" x14ac:dyDescent="0.25">
      <c r="A8716">
        <v>8707</v>
      </c>
      <c r="B8716" s="21">
        <f t="shared" si="136"/>
        <v>0</v>
      </c>
      <c r="C8716">
        <v>1.7924260000000002E-4</v>
      </c>
      <c r="E8716">
        <v>0</v>
      </c>
      <c r="F8716">
        <v>0</v>
      </c>
      <c r="G8716">
        <v>0</v>
      </c>
    </row>
    <row r="8717" spans="1:7" x14ac:dyDescent="0.25">
      <c r="A8717">
        <v>8708</v>
      </c>
      <c r="B8717" s="21">
        <f t="shared" si="136"/>
        <v>0</v>
      </c>
      <c r="C8717">
        <v>1.7907310000000001E-4</v>
      </c>
      <c r="E8717">
        <v>0</v>
      </c>
      <c r="F8717">
        <v>0</v>
      </c>
      <c r="G8717">
        <v>0</v>
      </c>
    </row>
    <row r="8718" spans="1:7" x14ac:dyDescent="0.25">
      <c r="A8718">
        <v>8709</v>
      </c>
      <c r="B8718" s="21">
        <f t="shared" si="136"/>
        <v>0</v>
      </c>
      <c r="C8718">
        <v>1.7049430000000001E-4</v>
      </c>
      <c r="E8718">
        <v>0</v>
      </c>
      <c r="F8718">
        <v>0</v>
      </c>
      <c r="G8718">
        <v>0</v>
      </c>
    </row>
    <row r="8719" spans="1:7" x14ac:dyDescent="0.25">
      <c r="A8719">
        <v>8710</v>
      </c>
      <c r="B8719" s="21">
        <f t="shared" si="136"/>
        <v>0</v>
      </c>
      <c r="C8719">
        <v>1.5214959999999998E-4</v>
      </c>
      <c r="E8719">
        <v>0</v>
      </c>
      <c r="F8719">
        <v>0</v>
      </c>
      <c r="G8719">
        <v>0</v>
      </c>
    </row>
    <row r="8720" spans="1:7" x14ac:dyDescent="0.25">
      <c r="A8720">
        <v>8711</v>
      </c>
      <c r="B8720" s="21">
        <f t="shared" si="136"/>
        <v>0</v>
      </c>
      <c r="C8720">
        <v>1.26563E-4</v>
      </c>
      <c r="E8720">
        <v>0</v>
      </c>
      <c r="F8720">
        <v>0</v>
      </c>
      <c r="G8720">
        <v>0</v>
      </c>
    </row>
    <row r="8721" spans="1:7" x14ac:dyDescent="0.25">
      <c r="A8721">
        <v>8712</v>
      </c>
      <c r="B8721" s="21">
        <f t="shared" si="136"/>
        <v>0</v>
      </c>
      <c r="C8721">
        <v>1.001553E-4</v>
      </c>
      <c r="E8721">
        <v>0</v>
      </c>
      <c r="F8721">
        <v>0</v>
      </c>
      <c r="G8721">
        <v>0</v>
      </c>
    </row>
    <row r="8722" spans="1:7" x14ac:dyDescent="0.25">
      <c r="A8722">
        <v>8713</v>
      </c>
      <c r="B8722" s="21">
        <f t="shared" si="136"/>
        <v>0</v>
      </c>
      <c r="C8722">
        <v>7.9485000000000002E-5</v>
      </c>
      <c r="E8722">
        <v>0</v>
      </c>
      <c r="F8722">
        <v>0</v>
      </c>
      <c r="G8722">
        <v>0</v>
      </c>
    </row>
    <row r="8723" spans="1:7" x14ac:dyDescent="0.25">
      <c r="A8723">
        <v>8714</v>
      </c>
      <c r="B8723" s="21">
        <f t="shared" si="136"/>
        <v>0</v>
      </c>
      <c r="C8723">
        <v>6.7671399999999997E-5</v>
      </c>
      <c r="E8723">
        <v>0</v>
      </c>
      <c r="F8723">
        <v>0</v>
      </c>
      <c r="G8723">
        <v>0</v>
      </c>
    </row>
    <row r="8724" spans="1:7" x14ac:dyDescent="0.25">
      <c r="A8724">
        <v>8715</v>
      </c>
      <c r="B8724" s="21">
        <f t="shared" si="136"/>
        <v>0</v>
      </c>
      <c r="C8724">
        <v>6.3554900000000004E-5</v>
      </c>
      <c r="E8724">
        <v>0</v>
      </c>
      <c r="F8724">
        <v>0</v>
      </c>
      <c r="G8724">
        <v>0</v>
      </c>
    </row>
    <row r="8725" spans="1:7" x14ac:dyDescent="0.25">
      <c r="A8725">
        <v>8716</v>
      </c>
      <c r="B8725" s="21">
        <f t="shared" si="136"/>
        <v>0</v>
      </c>
      <c r="C8725">
        <v>6.3566800000000009E-5</v>
      </c>
      <c r="E8725">
        <v>0</v>
      </c>
      <c r="F8725">
        <v>0</v>
      </c>
      <c r="G8725">
        <v>0</v>
      </c>
    </row>
    <row r="8726" spans="1:7" x14ac:dyDescent="0.25">
      <c r="A8726">
        <v>8717</v>
      </c>
      <c r="B8726" s="21">
        <f t="shared" si="136"/>
        <v>0</v>
      </c>
      <c r="C8726">
        <v>7.0485600000000002E-5</v>
      </c>
      <c r="E8726">
        <v>0</v>
      </c>
      <c r="F8726">
        <v>0</v>
      </c>
      <c r="G8726">
        <v>0</v>
      </c>
    </row>
    <row r="8727" spans="1:7" x14ac:dyDescent="0.25">
      <c r="A8727">
        <v>8718</v>
      </c>
      <c r="B8727" s="21">
        <f t="shared" si="136"/>
        <v>0</v>
      </c>
      <c r="C8727">
        <v>8.477639999999999E-5</v>
      </c>
      <c r="E8727">
        <v>0</v>
      </c>
      <c r="F8727">
        <v>0</v>
      </c>
      <c r="G8727">
        <v>0</v>
      </c>
    </row>
    <row r="8728" spans="1:7" x14ac:dyDescent="0.25">
      <c r="A8728">
        <v>8719</v>
      </c>
      <c r="B8728" s="21">
        <f t="shared" si="136"/>
        <v>0</v>
      </c>
      <c r="C8728">
        <v>1.125314E-4</v>
      </c>
      <c r="E8728">
        <v>0</v>
      </c>
      <c r="F8728">
        <v>0</v>
      </c>
      <c r="G8728">
        <v>0</v>
      </c>
    </row>
    <row r="8729" spans="1:7" x14ac:dyDescent="0.25">
      <c r="A8729">
        <v>8720</v>
      </c>
      <c r="B8729" s="21">
        <f t="shared" si="136"/>
        <v>0</v>
      </c>
      <c r="C8729">
        <v>1.3077990000000001E-4</v>
      </c>
      <c r="E8729">
        <v>0</v>
      </c>
      <c r="F8729">
        <v>0</v>
      </c>
      <c r="G8729">
        <v>0</v>
      </c>
    </row>
    <row r="8730" spans="1:7" x14ac:dyDescent="0.25">
      <c r="A8730">
        <v>8721</v>
      </c>
      <c r="B8730" s="21">
        <f t="shared" si="136"/>
        <v>0</v>
      </c>
      <c r="C8730">
        <v>1.385336E-4</v>
      </c>
      <c r="E8730">
        <v>0</v>
      </c>
      <c r="F8730">
        <v>1.32075E-4</v>
      </c>
      <c r="G8730">
        <v>0</v>
      </c>
    </row>
    <row r="8731" spans="1:7" x14ac:dyDescent="0.25">
      <c r="A8731">
        <v>8722</v>
      </c>
      <c r="B8731" s="21">
        <f t="shared" si="136"/>
        <v>2.6372012578616353E-2</v>
      </c>
      <c r="C8731">
        <v>1.3666439999999999E-4</v>
      </c>
      <c r="E8731">
        <v>2.6372012578616353E-2</v>
      </c>
      <c r="F8731">
        <v>2.4564465000000001E-2</v>
      </c>
      <c r="G8731">
        <v>1.5205974842767294E-2</v>
      </c>
    </row>
    <row r="8732" spans="1:7" x14ac:dyDescent="0.25">
      <c r="A8732">
        <v>8723</v>
      </c>
      <c r="B8732" s="21">
        <f t="shared" si="136"/>
        <v>4.2198113207547169E-2</v>
      </c>
      <c r="C8732">
        <v>1.34411E-4</v>
      </c>
      <c r="E8732">
        <v>4.2198113207547169E-2</v>
      </c>
      <c r="F8732">
        <v>3.8948112999999999E-2</v>
      </c>
      <c r="G8732">
        <v>2.7750314465408803E-2</v>
      </c>
    </row>
    <row r="8733" spans="1:7" x14ac:dyDescent="0.25">
      <c r="A8733">
        <v>8724</v>
      </c>
      <c r="B8733" s="21">
        <f t="shared" si="136"/>
        <v>5.1578616352201262E-2</v>
      </c>
      <c r="C8733">
        <v>1.3069270000000001E-4</v>
      </c>
      <c r="E8733">
        <v>5.1578616352201262E-2</v>
      </c>
      <c r="F8733">
        <v>4.7356917999999998E-2</v>
      </c>
      <c r="G8733">
        <v>3.6679245283018871E-2</v>
      </c>
    </row>
    <row r="8734" spans="1:7" x14ac:dyDescent="0.25">
      <c r="A8734">
        <v>8725</v>
      </c>
      <c r="B8734" s="21">
        <f t="shared" si="136"/>
        <v>4.5339622641509439E-2</v>
      </c>
      <c r="C8734">
        <v>1.3118529999999999E-4</v>
      </c>
      <c r="E8734">
        <v>4.5339622641509439E-2</v>
      </c>
      <c r="F8734">
        <v>4.1844340000000001E-2</v>
      </c>
      <c r="G8734">
        <v>3.0523899371069182E-2</v>
      </c>
    </row>
    <row r="8735" spans="1:7" x14ac:dyDescent="0.25">
      <c r="A8735">
        <v>8726</v>
      </c>
      <c r="B8735" s="21">
        <f t="shared" si="136"/>
        <v>3.0144025157232707E-2</v>
      </c>
      <c r="C8735">
        <v>1.3266729999999999E-4</v>
      </c>
      <c r="E8735">
        <v>3.0144025157232707E-2</v>
      </c>
      <c r="F8735">
        <v>2.8257862000000002E-2</v>
      </c>
      <c r="G8735">
        <v>1.7879874213836477E-2</v>
      </c>
    </row>
    <row r="8736" spans="1:7" x14ac:dyDescent="0.25">
      <c r="A8736">
        <v>8727</v>
      </c>
      <c r="B8736" s="21">
        <f t="shared" si="136"/>
        <v>5.0037735849056608E-3</v>
      </c>
      <c r="C8736">
        <v>1.373135E-4</v>
      </c>
      <c r="E8736">
        <v>5.0037735849056608E-3</v>
      </c>
      <c r="F8736">
        <v>5.4966980000000004E-3</v>
      </c>
      <c r="G8736">
        <v>0</v>
      </c>
    </row>
    <row r="8737" spans="1:7" x14ac:dyDescent="0.25">
      <c r="A8737">
        <v>8728</v>
      </c>
      <c r="B8737" s="21">
        <f t="shared" si="136"/>
        <v>0</v>
      </c>
      <c r="C8737">
        <v>1.5260870000000001E-4</v>
      </c>
      <c r="E8737">
        <v>0</v>
      </c>
      <c r="F8737">
        <v>0</v>
      </c>
      <c r="G8737">
        <v>0</v>
      </c>
    </row>
    <row r="8738" spans="1:7" x14ac:dyDescent="0.25">
      <c r="A8738">
        <v>8729</v>
      </c>
      <c r="B8738" s="21">
        <f t="shared" si="136"/>
        <v>0</v>
      </c>
      <c r="C8738">
        <v>1.7187959999999999E-4</v>
      </c>
      <c r="E8738">
        <v>0</v>
      </c>
      <c r="F8738">
        <v>0</v>
      </c>
      <c r="G8738">
        <v>0</v>
      </c>
    </row>
    <row r="8739" spans="1:7" x14ac:dyDescent="0.25">
      <c r="A8739">
        <v>8730</v>
      </c>
      <c r="B8739" s="21">
        <f t="shared" si="136"/>
        <v>0</v>
      </c>
      <c r="C8739">
        <v>1.7933819999999998E-4</v>
      </c>
      <c r="E8739">
        <v>0</v>
      </c>
      <c r="F8739">
        <v>0</v>
      </c>
      <c r="G8739">
        <v>0</v>
      </c>
    </row>
    <row r="8740" spans="1:7" x14ac:dyDescent="0.25">
      <c r="A8740">
        <v>8731</v>
      </c>
      <c r="B8740" s="21">
        <f t="shared" si="136"/>
        <v>0</v>
      </c>
      <c r="C8740">
        <v>1.801858E-4</v>
      </c>
      <c r="E8740">
        <v>0</v>
      </c>
      <c r="F8740">
        <v>0</v>
      </c>
      <c r="G8740">
        <v>0</v>
      </c>
    </row>
    <row r="8741" spans="1:7" x14ac:dyDescent="0.25">
      <c r="A8741">
        <v>8732</v>
      </c>
      <c r="B8741" s="21">
        <f t="shared" si="136"/>
        <v>0</v>
      </c>
      <c r="C8741">
        <v>1.7994769999999998E-4</v>
      </c>
      <c r="E8741">
        <v>0</v>
      </c>
      <c r="F8741">
        <v>0</v>
      </c>
      <c r="G8741">
        <v>0</v>
      </c>
    </row>
    <row r="8742" spans="1:7" x14ac:dyDescent="0.25">
      <c r="A8742">
        <v>8733</v>
      </c>
      <c r="B8742" s="21">
        <f t="shared" si="136"/>
        <v>0</v>
      </c>
      <c r="C8742">
        <v>1.714179E-4</v>
      </c>
      <c r="E8742">
        <v>0</v>
      </c>
      <c r="F8742">
        <v>0</v>
      </c>
      <c r="G8742">
        <v>0</v>
      </c>
    </row>
    <row r="8743" spans="1:7" x14ac:dyDescent="0.25">
      <c r="A8743">
        <v>8734</v>
      </c>
      <c r="B8743" s="21">
        <f t="shared" si="136"/>
        <v>0</v>
      </c>
      <c r="C8743">
        <v>1.5311760000000002E-4</v>
      </c>
      <c r="E8743">
        <v>0</v>
      </c>
      <c r="F8743">
        <v>0</v>
      </c>
      <c r="G8743">
        <v>0</v>
      </c>
    </row>
    <row r="8744" spans="1:7" x14ac:dyDescent="0.25">
      <c r="A8744">
        <v>8735</v>
      </c>
      <c r="B8744" s="21">
        <f t="shared" si="136"/>
        <v>0</v>
      </c>
      <c r="C8744">
        <v>1.2528189999999999E-4</v>
      </c>
      <c r="E8744">
        <v>0</v>
      </c>
      <c r="F8744">
        <v>0</v>
      </c>
      <c r="G8744">
        <v>0</v>
      </c>
    </row>
    <row r="8745" spans="1:7" x14ac:dyDescent="0.25">
      <c r="A8745">
        <v>8736</v>
      </c>
      <c r="B8745" s="21">
        <f t="shared" si="136"/>
        <v>0</v>
      </c>
      <c r="C8745">
        <v>1.014245E-4</v>
      </c>
      <c r="E8745">
        <v>0</v>
      </c>
      <c r="F8745">
        <v>0</v>
      </c>
      <c r="G8745">
        <v>0</v>
      </c>
    </row>
    <row r="8746" spans="1:7" x14ac:dyDescent="0.25">
      <c r="A8746">
        <v>8737</v>
      </c>
      <c r="B8746" s="21">
        <f t="shared" si="136"/>
        <v>0</v>
      </c>
      <c r="C8746">
        <v>9.0222799999999993E-5</v>
      </c>
      <c r="E8746">
        <v>0</v>
      </c>
      <c r="F8746">
        <v>0</v>
      </c>
      <c r="G8746">
        <v>0</v>
      </c>
    </row>
    <row r="8747" spans="1:7" x14ac:dyDescent="0.25">
      <c r="A8747">
        <v>8738</v>
      </c>
      <c r="B8747" s="21">
        <f t="shared" si="136"/>
        <v>0</v>
      </c>
      <c r="C8747">
        <v>7.6761399999999993E-5</v>
      </c>
      <c r="E8747">
        <v>0</v>
      </c>
      <c r="F8747">
        <v>0</v>
      </c>
      <c r="G8747">
        <v>0</v>
      </c>
    </row>
    <row r="8748" spans="1:7" x14ac:dyDescent="0.25">
      <c r="A8748">
        <v>8739</v>
      </c>
      <c r="B8748" s="21">
        <f t="shared" si="136"/>
        <v>0</v>
      </c>
      <c r="C8748">
        <v>6.7757300000000003E-5</v>
      </c>
      <c r="E8748">
        <v>0</v>
      </c>
      <c r="F8748">
        <v>0</v>
      </c>
      <c r="G8748">
        <v>0</v>
      </c>
    </row>
    <row r="8749" spans="1:7" x14ac:dyDescent="0.25">
      <c r="A8749">
        <v>8740</v>
      </c>
      <c r="B8749" s="21">
        <f t="shared" si="136"/>
        <v>0</v>
      </c>
      <c r="C8749">
        <v>6.7204800000000004E-5</v>
      </c>
      <c r="E8749">
        <v>0</v>
      </c>
      <c r="F8749">
        <v>0</v>
      </c>
      <c r="G8749">
        <v>0</v>
      </c>
    </row>
    <row r="8750" spans="1:7" x14ac:dyDescent="0.25">
      <c r="A8750">
        <v>8741</v>
      </c>
      <c r="B8750" s="21">
        <f t="shared" si="136"/>
        <v>0</v>
      </c>
      <c r="C8750">
        <v>7.0970999999999995E-5</v>
      </c>
      <c r="E8750">
        <v>0</v>
      </c>
      <c r="F8750">
        <v>0</v>
      </c>
      <c r="G8750">
        <v>0</v>
      </c>
    </row>
    <row r="8751" spans="1:7" x14ac:dyDescent="0.25">
      <c r="A8751">
        <v>8742</v>
      </c>
      <c r="B8751" s="21">
        <f t="shared" si="136"/>
        <v>0</v>
      </c>
      <c r="C8751">
        <v>8.2205300000000011E-5</v>
      </c>
      <c r="E8751">
        <v>0</v>
      </c>
      <c r="F8751">
        <v>0</v>
      </c>
      <c r="G8751">
        <v>0</v>
      </c>
    </row>
    <row r="8752" spans="1:7" x14ac:dyDescent="0.25">
      <c r="A8752">
        <v>8743</v>
      </c>
      <c r="B8752" s="21">
        <f t="shared" si="136"/>
        <v>0</v>
      </c>
      <c r="C8752">
        <v>1.008744E-4</v>
      </c>
      <c r="E8752">
        <v>0</v>
      </c>
      <c r="F8752">
        <v>0</v>
      </c>
      <c r="G8752">
        <v>0</v>
      </c>
    </row>
    <row r="8753" spans="1:7" x14ac:dyDescent="0.25">
      <c r="A8753">
        <v>8744</v>
      </c>
      <c r="B8753" s="21">
        <f t="shared" si="136"/>
        <v>0</v>
      </c>
      <c r="C8753">
        <v>1.1733989999999999E-4</v>
      </c>
      <c r="E8753">
        <v>0</v>
      </c>
      <c r="F8753">
        <v>0</v>
      </c>
      <c r="G8753">
        <v>0</v>
      </c>
    </row>
    <row r="8754" spans="1:7" x14ac:dyDescent="0.25">
      <c r="A8754">
        <v>8745</v>
      </c>
      <c r="B8754" s="21">
        <f t="shared" si="136"/>
        <v>6.3283018867924532E-4</v>
      </c>
      <c r="C8754">
        <v>1.3279170000000002E-4</v>
      </c>
      <c r="E8754">
        <v>6.3283018867924532E-4</v>
      </c>
      <c r="F8754">
        <v>8.4044000000000002E-4</v>
      </c>
      <c r="G8754">
        <v>0</v>
      </c>
    </row>
    <row r="8755" spans="1:7" x14ac:dyDescent="0.25">
      <c r="A8755">
        <v>8746</v>
      </c>
      <c r="B8755" s="21">
        <f t="shared" si="136"/>
        <v>3.015377358490566E-2</v>
      </c>
      <c r="C8755">
        <v>1.4228839999999999E-4</v>
      </c>
      <c r="E8755">
        <v>3.015377358490566E-2</v>
      </c>
      <c r="F8755">
        <v>2.7287736E-2</v>
      </c>
      <c r="G8755">
        <v>1.9229559748427674E-2</v>
      </c>
    </row>
    <row r="8756" spans="1:7" x14ac:dyDescent="0.25">
      <c r="A8756">
        <v>8747</v>
      </c>
      <c r="B8756" s="21">
        <f t="shared" si="136"/>
        <v>4.9144654088050313E-2</v>
      </c>
      <c r="C8756">
        <v>1.472051E-4</v>
      </c>
      <c r="E8756">
        <v>4.9144654088050313E-2</v>
      </c>
      <c r="F8756">
        <v>4.4224843E-2</v>
      </c>
      <c r="G8756">
        <v>3.5150943396226417E-2</v>
      </c>
    </row>
    <row r="8757" spans="1:7" x14ac:dyDescent="0.25">
      <c r="A8757">
        <v>8748</v>
      </c>
      <c r="B8757" s="21">
        <f t="shared" si="136"/>
        <v>4.9811320754716983E-2</v>
      </c>
      <c r="C8757">
        <v>1.5018319999999998E-4</v>
      </c>
      <c r="E8757">
        <v>4.9811320754716983E-2</v>
      </c>
      <c r="F8757">
        <v>4.6006288999999999E-2</v>
      </c>
      <c r="G8757">
        <v>3.4899371069182394E-2</v>
      </c>
    </row>
    <row r="8758" spans="1:7" x14ac:dyDescent="0.25">
      <c r="A8758">
        <v>8749</v>
      </c>
      <c r="B8758" s="21">
        <f t="shared" si="136"/>
        <v>4.7075471698113207E-2</v>
      </c>
      <c r="C8758">
        <v>1.5379089999999998E-4</v>
      </c>
      <c r="E8758">
        <v>4.7075471698113207E-2</v>
      </c>
      <c r="F8758">
        <v>4.3235849E-2</v>
      </c>
      <c r="G8758">
        <v>3.2446540880503145E-2</v>
      </c>
    </row>
    <row r="8759" spans="1:7" x14ac:dyDescent="0.25">
      <c r="A8759">
        <v>8750</v>
      </c>
      <c r="B8759" s="21">
        <f t="shared" si="136"/>
        <v>3.5106918238993708E-2</v>
      </c>
      <c r="C8759">
        <v>1.5761639999999999E-4</v>
      </c>
      <c r="E8759">
        <v>3.5106918238993708E-2</v>
      </c>
      <c r="F8759">
        <v>3.1883648000000001E-2</v>
      </c>
      <c r="G8759">
        <v>2.2877987421383646E-2</v>
      </c>
    </row>
    <row r="8760" spans="1:7" x14ac:dyDescent="0.25">
      <c r="A8760">
        <v>8751</v>
      </c>
      <c r="B8760" s="21">
        <f t="shared" si="136"/>
        <v>7.4553459119496854E-3</v>
      </c>
      <c r="C8760">
        <v>1.71204E-4</v>
      </c>
      <c r="E8760">
        <v>7.4553459119496854E-3</v>
      </c>
      <c r="F8760">
        <v>7.4523580000000001E-3</v>
      </c>
      <c r="G8760">
        <v>0</v>
      </c>
    </row>
    <row r="8761" spans="1:7" x14ac:dyDescent="0.25">
      <c r="A8761">
        <v>8752</v>
      </c>
      <c r="B8761" s="21">
        <f t="shared" si="136"/>
        <v>0</v>
      </c>
      <c r="C8761">
        <v>1.8671660000000001E-4</v>
      </c>
      <c r="E8761">
        <v>0</v>
      </c>
      <c r="F8761">
        <v>0</v>
      </c>
      <c r="G8761">
        <v>0</v>
      </c>
    </row>
    <row r="8762" spans="1:7" x14ac:dyDescent="0.25">
      <c r="A8762">
        <v>8753</v>
      </c>
      <c r="B8762" s="21">
        <f t="shared" si="136"/>
        <v>0</v>
      </c>
      <c r="C8762">
        <v>2.084675E-4</v>
      </c>
      <c r="E8762">
        <v>0</v>
      </c>
      <c r="F8762">
        <v>0</v>
      </c>
      <c r="G8762">
        <v>0</v>
      </c>
    </row>
    <row r="8763" spans="1:7" x14ac:dyDescent="0.25">
      <c r="A8763">
        <v>8754</v>
      </c>
      <c r="B8763" s="21">
        <f t="shared" si="136"/>
        <v>0</v>
      </c>
      <c r="C8763">
        <v>2.1656570000000002E-4</v>
      </c>
      <c r="E8763">
        <v>0</v>
      </c>
      <c r="F8763">
        <v>0</v>
      </c>
      <c r="G8763">
        <v>0</v>
      </c>
    </row>
    <row r="8764" spans="1:7" x14ac:dyDescent="0.25">
      <c r="A8764">
        <v>8755</v>
      </c>
      <c r="B8764" s="21">
        <f t="shared" si="136"/>
        <v>0</v>
      </c>
      <c r="C8764">
        <v>2.1321329999999999E-4</v>
      </c>
      <c r="E8764">
        <v>0</v>
      </c>
      <c r="F8764">
        <v>0</v>
      </c>
      <c r="G8764">
        <v>0</v>
      </c>
    </row>
    <row r="8765" spans="1:7" x14ac:dyDescent="0.25">
      <c r="A8765">
        <v>8756</v>
      </c>
      <c r="B8765" s="21">
        <f t="shared" si="136"/>
        <v>0</v>
      </c>
      <c r="C8765">
        <v>2.0163740000000001E-4</v>
      </c>
      <c r="E8765">
        <v>0</v>
      </c>
      <c r="F8765">
        <v>0</v>
      </c>
      <c r="G8765">
        <v>0</v>
      </c>
    </row>
    <row r="8766" spans="1:7" x14ac:dyDescent="0.25">
      <c r="A8766">
        <v>8757</v>
      </c>
      <c r="B8766" s="21">
        <f t="shared" si="136"/>
        <v>0</v>
      </c>
      <c r="C8766">
        <v>1.7688139999999999E-4</v>
      </c>
      <c r="E8766">
        <v>0</v>
      </c>
      <c r="F8766">
        <v>0</v>
      </c>
      <c r="G8766">
        <v>0</v>
      </c>
    </row>
    <row r="8767" spans="1:7" x14ac:dyDescent="0.25">
      <c r="A8767">
        <v>8758</v>
      </c>
      <c r="B8767" s="21">
        <f t="shared" si="136"/>
        <v>0</v>
      </c>
      <c r="C8767">
        <v>1.5902250000000002E-4</v>
      </c>
      <c r="E8767">
        <v>0</v>
      </c>
      <c r="F8767">
        <v>0</v>
      </c>
      <c r="G8767">
        <v>0</v>
      </c>
    </row>
    <row r="8768" spans="1:7" x14ac:dyDescent="0.25">
      <c r="A8768">
        <v>8759</v>
      </c>
      <c r="B8768" s="21">
        <f t="shared" si="136"/>
        <v>0</v>
      </c>
      <c r="C8768">
        <v>1.4592809999999998E-4</v>
      </c>
      <c r="E8768">
        <v>0</v>
      </c>
      <c r="F8768">
        <v>0</v>
      </c>
      <c r="G8768">
        <v>0</v>
      </c>
    </row>
    <row r="8769" spans="1:7" x14ac:dyDescent="0.25">
      <c r="A8769">
        <v>8760</v>
      </c>
      <c r="B8769" s="21">
        <f t="shared" si="136"/>
        <v>0</v>
      </c>
      <c r="C8769">
        <v>1.3429110000000001E-4</v>
      </c>
      <c r="E8769">
        <v>0</v>
      </c>
      <c r="F8769">
        <v>0</v>
      </c>
      <c r="G8769">
        <v>0</v>
      </c>
    </row>
    <row r="8771" spans="1:7" x14ac:dyDescent="0.25">
      <c r="A8771" t="s">
        <v>50</v>
      </c>
      <c r="B8771">
        <f>SUM(B10:B8769)</f>
        <v>1095.2944840880496</v>
      </c>
      <c r="C8771">
        <f>SUM(C10:C8769)</f>
        <v>1.0000000000000024</v>
      </c>
      <c r="D8771">
        <f t="shared" ref="D8771:G8771" si="137">SUM(D10:D8769)</f>
        <v>0</v>
      </c>
      <c r="E8771">
        <f t="shared" si="137"/>
        <v>1095.2944840880496</v>
      </c>
      <c r="F8771">
        <f t="shared" si="137"/>
        <v>850.13176746899978</v>
      </c>
      <c r="G8771">
        <f t="shared" si="137"/>
        <v>1381.7073968867915</v>
      </c>
    </row>
  </sheetData>
  <sheetProtection password="CB8A" sheet="1" objects="1" scenarios="1" pivotTables="0"/>
  <customSheetViews>
    <customSheetView guid="{A82433FA-9CCD-40C3-BE49-51C457E7AFF1}" topLeftCell="A85">
      <selection activeCell="H87" sqref="H87"/>
      <pageMargins left="0" right="0" top="0" bottom="0" header="0" footer="0"/>
    </customSheetView>
    <customSheetView guid="{6256A2A8-6BA2-48DB-A44D-4FB14B6A9D71}">
      <pageMargins left="0.7" right="0.7" top="0.75" bottom="0.75" header="0.3" footer="0.3"/>
    </customSheetView>
  </customSheetView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771"/>
  <sheetViews>
    <sheetView workbookViewId="0">
      <selection activeCell="F18" sqref="F18"/>
    </sheetView>
  </sheetViews>
  <sheetFormatPr defaultRowHeight="15" x14ac:dyDescent="0.25"/>
  <cols>
    <col min="1" max="1" width="15.7109375" customWidth="1"/>
    <col min="2" max="3" width="19" customWidth="1"/>
    <col min="4" max="4" width="20.85546875" customWidth="1"/>
    <col min="5" max="5" width="22" customWidth="1"/>
    <col min="6" max="6" width="22.140625" customWidth="1"/>
    <col min="11" max="11" width="17" customWidth="1"/>
    <col min="12" max="12" width="9.5703125" bestFit="1" customWidth="1"/>
    <col min="13" max="13" width="10.140625" bestFit="1" customWidth="1"/>
    <col min="14" max="14" width="7.7109375" bestFit="1" customWidth="1"/>
    <col min="15" max="15" width="6.42578125" bestFit="1" customWidth="1"/>
  </cols>
  <sheetData>
    <row r="1" spans="1:15" x14ac:dyDescent="0.25">
      <c r="A1" t="s">
        <v>51</v>
      </c>
    </row>
    <row r="2" spans="1:15" x14ac:dyDescent="0.25">
      <c r="A2" t="s">
        <v>52</v>
      </c>
    </row>
    <row r="3" spans="1:15" x14ac:dyDescent="0.25">
      <c r="A3" t="s">
        <v>268</v>
      </c>
    </row>
    <row r="7" spans="1:15" ht="15.75" thickBot="1" x14ac:dyDescent="0.3"/>
    <row r="8" spans="1:15" ht="15.75" thickTop="1" x14ac:dyDescent="0.25">
      <c r="A8" t="s">
        <v>48</v>
      </c>
      <c r="B8" t="s">
        <v>162</v>
      </c>
      <c r="C8" t="s">
        <v>27</v>
      </c>
      <c r="D8" t="s">
        <v>161</v>
      </c>
      <c r="E8" t="s">
        <v>53</v>
      </c>
      <c r="F8" t="s">
        <v>54</v>
      </c>
      <c r="I8" s="368" t="s">
        <v>23</v>
      </c>
      <c r="J8" s="369"/>
      <c r="K8" s="370"/>
      <c r="L8" s="14" t="s">
        <v>24</v>
      </c>
      <c r="M8" s="14" t="s">
        <v>25</v>
      </c>
      <c r="N8" s="14" t="s">
        <v>26</v>
      </c>
      <c r="O8" s="15"/>
    </row>
    <row r="9" spans="1:15" x14ac:dyDescent="0.25">
      <c r="B9" t="s">
        <v>28</v>
      </c>
      <c r="C9" t="s">
        <v>28</v>
      </c>
      <c r="D9" t="s">
        <v>28</v>
      </c>
      <c r="E9" t="s">
        <v>28</v>
      </c>
      <c r="F9" t="s">
        <v>28</v>
      </c>
      <c r="I9" s="374" t="s">
        <v>27</v>
      </c>
      <c r="J9" s="375"/>
      <c r="K9" s="376"/>
      <c r="L9" s="16">
        <f>SUM(Faktyczny_system_I_rok!C10:C4389)</f>
        <v>1728.306517349999</v>
      </c>
      <c r="M9" s="16">
        <f>SUM(Faktyczny_system_I_rok!C4390:C8769)</f>
        <v>1771.6934826500017</v>
      </c>
      <c r="N9" s="16">
        <f>Faktyczny_system_I_rok!C8771</f>
        <v>3499.9999999999995</v>
      </c>
      <c r="O9" s="17" t="s">
        <v>28</v>
      </c>
    </row>
    <row r="10" spans="1:15" x14ac:dyDescent="0.25">
      <c r="A10">
        <v>1</v>
      </c>
      <c r="B10">
        <f>'Założenia i wyniki'!$E$6*Znorm.Profile!B10</f>
        <v>0</v>
      </c>
      <c r="C10">
        <f>'Założenia i wyniki'!$E$8*Znorm.Profile!C10</f>
        <v>0.41162589999999993</v>
      </c>
      <c r="D10">
        <f>IF(B10&lt;=C10,B10,C10)</f>
        <v>0</v>
      </c>
      <c r="E10">
        <f>IF(B10&gt;C10,B10-C10,0)</f>
        <v>0</v>
      </c>
      <c r="F10">
        <f>IF(B10&lt;C10,C10-B10,0)</f>
        <v>0.41162589999999993</v>
      </c>
      <c r="I10" s="371" t="s">
        <v>29</v>
      </c>
      <c r="J10" s="372"/>
      <c r="K10" s="373"/>
      <c r="L10" s="16">
        <f>SUM(Faktyczny_system_I_rok!B10:B4389)</f>
        <v>1738.3745562264162</v>
      </c>
      <c r="M10" s="16">
        <f>SUM(Faktyczny_system_I_rok!B4390:B8769)</f>
        <v>1547.5088960377391</v>
      </c>
      <c r="N10" s="16">
        <f>Faktyczny_system_I_rok!B8771</f>
        <v>3285.88345226415</v>
      </c>
      <c r="O10" s="17" t="s">
        <v>28</v>
      </c>
    </row>
    <row r="11" spans="1:15" x14ac:dyDescent="0.25">
      <c r="A11">
        <v>2</v>
      </c>
      <c r="B11">
        <f>'Założenia i wyniki'!$E$6*Znorm.Profile!B11</f>
        <v>0</v>
      </c>
      <c r="C11">
        <f>'Założenia i wyniki'!$E$8*Znorm.Profile!C11</f>
        <v>0.36734109999999998</v>
      </c>
      <c r="D11">
        <f t="shared" ref="D11:D74" si="0">IF(B11&lt;=C11,B11,C11)</f>
        <v>0</v>
      </c>
      <c r="E11">
        <f t="shared" ref="E11:E74" si="1">IF(B11&gt;C11,B11-C11,0)</f>
        <v>0</v>
      </c>
      <c r="F11">
        <f t="shared" ref="F11:F74" si="2">IF(B11&lt;C11,C11-B11,0)</f>
        <v>0.36734109999999998</v>
      </c>
      <c r="I11" s="371" t="s">
        <v>30</v>
      </c>
      <c r="J11" s="372"/>
      <c r="K11" s="373"/>
      <c r="L11" s="16">
        <f>SUM(Faktyczny_system_I_rok!D10:D4389)</f>
        <v>655.90212007924583</v>
      </c>
      <c r="M11" s="16">
        <f>SUM(Faktyczny_system_I_rok!D4390:D8769)</f>
        <v>565.88014072547151</v>
      </c>
      <c r="N11" s="16">
        <f>Faktyczny_system_I_rok!D8771</f>
        <v>1221.7822608047197</v>
      </c>
      <c r="O11" s="17" t="s">
        <v>28</v>
      </c>
    </row>
    <row r="12" spans="1:15" x14ac:dyDescent="0.25">
      <c r="A12">
        <v>3</v>
      </c>
      <c r="B12">
        <f>'Założenia i wyniki'!$E$6*Znorm.Profile!B12</f>
        <v>0</v>
      </c>
      <c r="C12">
        <f>'Założenia i wyniki'!$E$8*Znorm.Profile!C12</f>
        <v>0.3210151</v>
      </c>
      <c r="D12">
        <f t="shared" si="0"/>
        <v>0</v>
      </c>
      <c r="E12">
        <f t="shared" si="1"/>
        <v>0</v>
      </c>
      <c r="F12">
        <f t="shared" si="2"/>
        <v>0.3210151</v>
      </c>
      <c r="I12" s="371" t="s">
        <v>31</v>
      </c>
      <c r="J12" s="372"/>
      <c r="K12" s="373"/>
      <c r="L12" s="16">
        <f>SUM(Faktyczny_system_I_rok!E10:E4389)</f>
        <v>1082.4724361471697</v>
      </c>
      <c r="M12" s="16">
        <f>SUM(Faktyczny_system_I_rok!E4390:E8769)</f>
        <v>981.62875531226302</v>
      </c>
      <c r="N12" s="16">
        <f>Faktyczny_system_I_rok!E8771</f>
        <v>2064.1011914594378</v>
      </c>
      <c r="O12" s="17" t="s">
        <v>28</v>
      </c>
    </row>
    <row r="13" spans="1:15" x14ac:dyDescent="0.25">
      <c r="A13">
        <v>4</v>
      </c>
      <c r="B13">
        <f>'Założenia i wyniki'!$E$6*Znorm.Profile!B13</f>
        <v>0</v>
      </c>
      <c r="C13">
        <f>'Założenia i wyniki'!$E$8*Znorm.Profile!C13</f>
        <v>0.28864640000000003</v>
      </c>
      <c r="D13">
        <f t="shared" si="0"/>
        <v>0</v>
      </c>
      <c r="E13">
        <f t="shared" si="1"/>
        <v>0</v>
      </c>
      <c r="F13">
        <f t="shared" si="2"/>
        <v>0.28864640000000003</v>
      </c>
      <c r="I13" s="371" t="s">
        <v>32</v>
      </c>
      <c r="J13" s="372"/>
      <c r="K13" s="373"/>
      <c r="L13" s="16">
        <f>SUM(Faktyczny_system_I_rok!F10:F4389)</f>
        <v>1072.404397270755</v>
      </c>
      <c r="M13" s="16">
        <f>SUM(Faktyczny_system_I_rok!F4390:F8769)</f>
        <v>1205.8133419245285</v>
      </c>
      <c r="N13" s="16">
        <f>Faktyczny_system_I_rok!F8771</f>
        <v>2278.2177391952828</v>
      </c>
      <c r="O13" s="17" t="s">
        <v>28</v>
      </c>
    </row>
    <row r="14" spans="1:15" x14ac:dyDescent="0.25">
      <c r="A14">
        <v>5</v>
      </c>
      <c r="B14">
        <f>'Założenia i wyniki'!$E$6*Znorm.Profile!B14</f>
        <v>0</v>
      </c>
      <c r="C14">
        <f>'Założenia i wyniki'!$E$8*Znorm.Profile!C14</f>
        <v>0.27202525</v>
      </c>
      <c r="D14">
        <f t="shared" si="0"/>
        <v>0</v>
      </c>
      <c r="E14">
        <f t="shared" si="1"/>
        <v>0</v>
      </c>
      <c r="F14">
        <f t="shared" si="2"/>
        <v>0.27202525</v>
      </c>
      <c r="I14" s="378" t="s">
        <v>33</v>
      </c>
      <c r="J14" s="379"/>
      <c r="K14" s="380"/>
      <c r="L14" s="16">
        <f>L12-L13</f>
        <v>10.068038876414676</v>
      </c>
      <c r="M14" s="16">
        <f>M12-M13</f>
        <v>-224.18458661226543</v>
      </c>
      <c r="N14" s="16">
        <f>N12-N13</f>
        <v>-214.11654773584496</v>
      </c>
      <c r="O14" s="17" t="s">
        <v>28</v>
      </c>
    </row>
    <row r="15" spans="1:15" x14ac:dyDescent="0.25">
      <c r="A15">
        <v>6</v>
      </c>
      <c r="B15">
        <f>'Założenia i wyniki'!$E$6*Znorm.Profile!B15</f>
        <v>0</v>
      </c>
      <c r="C15">
        <f>'Założenia i wyniki'!$E$8*Znorm.Profile!C15</f>
        <v>0.26996724999999999</v>
      </c>
      <c r="D15">
        <f t="shared" si="0"/>
        <v>0</v>
      </c>
      <c r="E15">
        <f t="shared" si="1"/>
        <v>0</v>
      </c>
      <c r="F15">
        <f t="shared" si="2"/>
        <v>0.26996724999999999</v>
      </c>
      <c r="I15" s="371"/>
      <c r="J15" s="372"/>
      <c r="K15" s="372"/>
      <c r="L15" s="372"/>
      <c r="M15" s="372"/>
      <c r="N15" s="372"/>
      <c r="O15" s="377"/>
    </row>
    <row r="16" spans="1:15" x14ac:dyDescent="0.25">
      <c r="A16">
        <v>7</v>
      </c>
      <c r="B16">
        <f>'Założenia i wyniki'!$E$6*Znorm.Profile!B16</f>
        <v>0</v>
      </c>
      <c r="C16">
        <f>'Założenia i wyniki'!$E$8*Znorm.Profile!C16</f>
        <v>0.29016365</v>
      </c>
      <c r="D16">
        <f t="shared" si="0"/>
        <v>0</v>
      </c>
      <c r="E16">
        <f t="shared" si="1"/>
        <v>0</v>
      </c>
      <c r="F16">
        <f t="shared" si="2"/>
        <v>0.29016365</v>
      </c>
      <c r="I16" s="371" t="s">
        <v>163</v>
      </c>
      <c r="J16" s="372"/>
      <c r="K16" s="373"/>
      <c r="L16" s="16">
        <f>100*L11/L10</f>
        <v>37.730770835892123</v>
      </c>
      <c r="M16" s="16">
        <f>100*M11/M10</f>
        <v>36.567165602366359</v>
      </c>
      <c r="N16" s="16">
        <f>100*N11/N10</f>
        <v>37.182763130653527</v>
      </c>
      <c r="O16" s="17" t="s">
        <v>21</v>
      </c>
    </row>
    <row r="17" spans="1:15" ht="15.75" thickBot="1" x14ac:dyDescent="0.3">
      <c r="A17">
        <v>8</v>
      </c>
      <c r="B17">
        <f>'Założenia i wyniki'!$E$6*Znorm.Profile!B17</f>
        <v>0</v>
      </c>
      <c r="C17">
        <f>'Założenia i wyniki'!$E$8*Znorm.Profile!C17</f>
        <v>0.30883125000000006</v>
      </c>
      <c r="D17">
        <f t="shared" si="0"/>
        <v>0</v>
      </c>
      <c r="E17">
        <f t="shared" si="1"/>
        <v>0</v>
      </c>
      <c r="F17">
        <f t="shared" si="2"/>
        <v>0.30883125000000006</v>
      </c>
      <c r="I17" s="365" t="s">
        <v>164</v>
      </c>
      <c r="J17" s="366"/>
      <c r="K17" s="367"/>
      <c r="L17" s="18">
        <f>100*L13/L10</f>
        <v>61.690065206584784</v>
      </c>
      <c r="M17" s="18">
        <f>100*M13/M10</f>
        <v>77.919638782814616</v>
      </c>
      <c r="N17" s="18">
        <f>100*N13/N10</f>
        <v>69.333491960144499</v>
      </c>
      <c r="O17" s="19" t="s">
        <v>21</v>
      </c>
    </row>
    <row r="18" spans="1:15" ht="15.75" thickTop="1" x14ac:dyDescent="0.25">
      <c r="A18">
        <v>9</v>
      </c>
      <c r="B18">
        <f>'Założenia i wyniki'!$E$6*Znorm.Profile!B18</f>
        <v>5.2263207547169812E-3</v>
      </c>
      <c r="C18">
        <f>'Założenia i wyniki'!$E$8*Znorm.Profile!C18</f>
        <v>0.33835199999999999</v>
      </c>
      <c r="D18">
        <f t="shared" si="0"/>
        <v>5.2263207547169812E-3</v>
      </c>
      <c r="E18">
        <f t="shared" si="1"/>
        <v>0</v>
      </c>
      <c r="F18">
        <f t="shared" si="2"/>
        <v>0.33312567924528302</v>
      </c>
    </row>
    <row r="19" spans="1:15" x14ac:dyDescent="0.25">
      <c r="A19">
        <v>10</v>
      </c>
      <c r="B19">
        <f>'Założenia i wyniki'!$E$6*Znorm.Profile!B19</f>
        <v>0.1033867924528302</v>
      </c>
      <c r="C19">
        <f>'Założenia i wyniki'!$E$8*Znorm.Profile!C19</f>
        <v>0.37935134999999998</v>
      </c>
      <c r="D19">
        <f t="shared" si="0"/>
        <v>0.1033867924528302</v>
      </c>
      <c r="E19">
        <f t="shared" si="1"/>
        <v>0</v>
      </c>
      <c r="F19">
        <f t="shared" si="2"/>
        <v>0.27596455754716975</v>
      </c>
    </row>
    <row r="20" spans="1:15" x14ac:dyDescent="0.25">
      <c r="A20">
        <v>11</v>
      </c>
      <c r="B20">
        <f>'Założenia i wyniki'!$E$6*Znorm.Profile!B20</f>
        <v>0.14437735849056604</v>
      </c>
      <c r="C20">
        <f>'Założenia i wyniki'!$E$8*Znorm.Profile!C20</f>
        <v>0.43716189999999999</v>
      </c>
      <c r="D20">
        <f t="shared" si="0"/>
        <v>0.14437735849056604</v>
      </c>
      <c r="E20">
        <f t="shared" si="1"/>
        <v>0</v>
      </c>
      <c r="F20">
        <f t="shared" si="2"/>
        <v>0.29278454150943395</v>
      </c>
    </row>
    <row r="21" spans="1:15" x14ac:dyDescent="0.25">
      <c r="A21">
        <v>12</v>
      </c>
      <c r="B21">
        <f>'Założenia i wyniki'!$E$6*Znorm.Profile!B21</f>
        <v>0.15033018867924527</v>
      </c>
      <c r="C21">
        <f>'Założenia i wyniki'!$E$8*Znorm.Profile!C21</f>
        <v>0.46844910000000001</v>
      </c>
      <c r="D21">
        <f t="shared" si="0"/>
        <v>0.15033018867924527</v>
      </c>
      <c r="E21">
        <f t="shared" si="1"/>
        <v>0</v>
      </c>
      <c r="F21">
        <f t="shared" si="2"/>
        <v>0.31811891132075476</v>
      </c>
    </row>
    <row r="22" spans="1:15" x14ac:dyDescent="0.25">
      <c r="A22">
        <v>13</v>
      </c>
      <c r="B22">
        <f>'Założenia i wyniki'!$E$6*Znorm.Profile!B22</f>
        <v>0.14921698113207546</v>
      </c>
      <c r="C22">
        <f>'Założenia i wyniki'!$E$8*Znorm.Profile!C22</f>
        <v>0.48626514999999992</v>
      </c>
      <c r="D22">
        <f t="shared" si="0"/>
        <v>0.14921698113207546</v>
      </c>
      <c r="E22">
        <f t="shared" si="1"/>
        <v>0</v>
      </c>
      <c r="F22">
        <f t="shared" si="2"/>
        <v>0.33704816886792444</v>
      </c>
    </row>
    <row r="23" spans="1:15" x14ac:dyDescent="0.25">
      <c r="A23">
        <v>14</v>
      </c>
      <c r="B23">
        <f>'Założenia i wyniki'!$E$6*Znorm.Profile!B23</f>
        <v>0.11379245283018868</v>
      </c>
      <c r="C23">
        <f>'Założenia i wyniki'!$E$8*Znorm.Profile!C23</f>
        <v>0.49685929999999995</v>
      </c>
      <c r="D23">
        <f t="shared" si="0"/>
        <v>0.11379245283018868</v>
      </c>
      <c r="E23">
        <f t="shared" si="1"/>
        <v>0</v>
      </c>
      <c r="F23">
        <f t="shared" si="2"/>
        <v>0.38306684716981126</v>
      </c>
    </row>
    <row r="24" spans="1:15" x14ac:dyDescent="0.25">
      <c r="A24">
        <v>15</v>
      </c>
      <c r="B24">
        <f>'Założenia i wyniki'!$E$6*Znorm.Profile!B24</f>
        <v>3.0010377358490568E-2</v>
      </c>
      <c r="C24">
        <f>'Założenia i wyniki'!$E$8*Znorm.Profile!C24</f>
        <v>0.49174405000000004</v>
      </c>
      <c r="D24">
        <f t="shared" si="0"/>
        <v>3.0010377358490568E-2</v>
      </c>
      <c r="E24">
        <f t="shared" si="1"/>
        <v>0</v>
      </c>
      <c r="F24">
        <f t="shared" si="2"/>
        <v>0.4617336726415095</v>
      </c>
    </row>
    <row r="25" spans="1:15" x14ac:dyDescent="0.25">
      <c r="A25">
        <v>16</v>
      </c>
      <c r="B25">
        <f>'Założenia i wyniki'!$E$6*Znorm.Profile!B25</f>
        <v>0</v>
      </c>
      <c r="C25">
        <f>'Założenia i wyniki'!$E$8*Znorm.Profile!C25</f>
        <v>0.51853165000000001</v>
      </c>
      <c r="D25">
        <f t="shared" si="0"/>
        <v>0</v>
      </c>
      <c r="E25">
        <f t="shared" si="1"/>
        <v>0</v>
      </c>
      <c r="F25">
        <f t="shared" si="2"/>
        <v>0.51853165000000001</v>
      </c>
    </row>
    <row r="26" spans="1:15" x14ac:dyDescent="0.25">
      <c r="A26">
        <v>17</v>
      </c>
      <c r="B26">
        <f>'Założenia i wyniki'!$E$6*Znorm.Profile!B26</f>
        <v>0</v>
      </c>
      <c r="C26">
        <f>'Założenia i wyniki'!$E$8*Znorm.Profile!C26</f>
        <v>0.58023209999999992</v>
      </c>
      <c r="D26">
        <f t="shared" si="0"/>
        <v>0</v>
      </c>
      <c r="E26">
        <f t="shared" si="1"/>
        <v>0</v>
      </c>
      <c r="F26">
        <f t="shared" si="2"/>
        <v>0.58023209999999992</v>
      </c>
    </row>
    <row r="27" spans="1:15" x14ac:dyDescent="0.25">
      <c r="A27">
        <v>18</v>
      </c>
      <c r="B27">
        <f>'Założenia i wyniki'!$E$6*Znorm.Profile!B27</f>
        <v>0</v>
      </c>
      <c r="C27">
        <f>'Założenia i wyniki'!$E$8*Znorm.Profile!C27</f>
        <v>0.60661719999999997</v>
      </c>
      <c r="D27">
        <f t="shared" si="0"/>
        <v>0</v>
      </c>
      <c r="E27">
        <f t="shared" si="1"/>
        <v>0</v>
      </c>
      <c r="F27">
        <f t="shared" si="2"/>
        <v>0.60661719999999997</v>
      </c>
    </row>
    <row r="28" spans="1:15" x14ac:dyDescent="0.25">
      <c r="A28">
        <v>19</v>
      </c>
      <c r="B28">
        <f>'Założenia i wyniki'!$E$6*Znorm.Profile!B28</f>
        <v>0</v>
      </c>
      <c r="C28">
        <f>'Założenia i wyniki'!$E$8*Znorm.Profile!C28</f>
        <v>0.61769014999999994</v>
      </c>
      <c r="D28">
        <f t="shared" si="0"/>
        <v>0</v>
      </c>
      <c r="E28">
        <f t="shared" si="1"/>
        <v>0</v>
      </c>
      <c r="F28">
        <f t="shared" si="2"/>
        <v>0.61769014999999994</v>
      </c>
    </row>
    <row r="29" spans="1:15" x14ac:dyDescent="0.25">
      <c r="A29">
        <v>20</v>
      </c>
      <c r="B29">
        <f>'Założenia i wyniki'!$E$6*Znorm.Profile!B29</f>
        <v>0</v>
      </c>
      <c r="C29">
        <f>'Założenia i wyniki'!$E$8*Znorm.Profile!C29</f>
        <v>0.60719329999999994</v>
      </c>
      <c r="D29">
        <f t="shared" si="0"/>
        <v>0</v>
      </c>
      <c r="E29">
        <f t="shared" si="1"/>
        <v>0</v>
      </c>
      <c r="F29">
        <f t="shared" si="2"/>
        <v>0.60719329999999994</v>
      </c>
    </row>
    <row r="30" spans="1:15" x14ac:dyDescent="0.25">
      <c r="A30">
        <v>21</v>
      </c>
      <c r="B30">
        <f>'Założenia i wyniki'!$E$6*Znorm.Profile!B30</f>
        <v>0</v>
      </c>
      <c r="C30">
        <f>'Założenia i wyniki'!$E$8*Znorm.Profile!C30</f>
        <v>0.57642165000000012</v>
      </c>
      <c r="D30">
        <f t="shared" si="0"/>
        <v>0</v>
      </c>
      <c r="E30">
        <f t="shared" si="1"/>
        <v>0</v>
      </c>
      <c r="F30">
        <f t="shared" si="2"/>
        <v>0.57642165000000012</v>
      </c>
    </row>
    <row r="31" spans="1:15" x14ac:dyDescent="0.25">
      <c r="A31">
        <v>22</v>
      </c>
      <c r="B31">
        <f>'Założenia i wyniki'!$E$6*Znorm.Profile!B31</f>
        <v>0</v>
      </c>
      <c r="C31">
        <f>'Założenia i wyniki'!$E$8*Znorm.Profile!C31</f>
        <v>0.51794820000000008</v>
      </c>
      <c r="D31">
        <f t="shared" si="0"/>
        <v>0</v>
      </c>
      <c r="E31">
        <f t="shared" si="1"/>
        <v>0</v>
      </c>
      <c r="F31">
        <f t="shared" si="2"/>
        <v>0.51794820000000008</v>
      </c>
    </row>
    <row r="32" spans="1:15" x14ac:dyDescent="0.25">
      <c r="A32">
        <v>23</v>
      </c>
      <c r="B32">
        <f>'Założenia i wyniki'!$E$6*Znorm.Profile!B32</f>
        <v>0</v>
      </c>
      <c r="C32">
        <f>'Założenia i wyniki'!$E$8*Znorm.Profile!C32</f>
        <v>0.42827155</v>
      </c>
      <c r="D32">
        <f t="shared" si="0"/>
        <v>0</v>
      </c>
      <c r="E32">
        <f t="shared" si="1"/>
        <v>0</v>
      </c>
      <c r="F32">
        <f t="shared" si="2"/>
        <v>0.42827155</v>
      </c>
    </row>
    <row r="33" spans="1:6" x14ac:dyDescent="0.25">
      <c r="A33">
        <v>24</v>
      </c>
      <c r="B33">
        <f>'Założenia i wyniki'!$E$6*Znorm.Profile!B33</f>
        <v>0</v>
      </c>
      <c r="C33">
        <f>'Założenia i wyniki'!$E$8*Znorm.Profile!C33</f>
        <v>0.35296064999999999</v>
      </c>
      <c r="D33">
        <f t="shared" si="0"/>
        <v>0</v>
      </c>
      <c r="E33">
        <f t="shared" si="1"/>
        <v>0</v>
      </c>
      <c r="F33">
        <f t="shared" si="2"/>
        <v>0.35296064999999999</v>
      </c>
    </row>
    <row r="34" spans="1:6" x14ac:dyDescent="0.25">
      <c r="A34">
        <v>25</v>
      </c>
      <c r="B34">
        <f>'Założenia i wyniki'!$E$6*Znorm.Profile!B34</f>
        <v>0</v>
      </c>
      <c r="C34">
        <f>'Założenia i wyniki'!$E$8*Znorm.Profile!C34</f>
        <v>0.28135414999999997</v>
      </c>
      <c r="D34">
        <f t="shared" si="0"/>
        <v>0</v>
      </c>
      <c r="E34">
        <f t="shared" si="1"/>
        <v>0</v>
      </c>
      <c r="F34">
        <f t="shared" si="2"/>
        <v>0.28135414999999997</v>
      </c>
    </row>
    <row r="35" spans="1:6" x14ac:dyDescent="0.25">
      <c r="A35">
        <v>26</v>
      </c>
      <c r="B35">
        <f>'Założenia i wyniki'!$E$6*Znorm.Profile!B35</f>
        <v>0</v>
      </c>
      <c r="C35">
        <f>'Założenia i wyniki'!$E$8*Znorm.Profile!C35</f>
        <v>0.24595725000000002</v>
      </c>
      <c r="D35">
        <f t="shared" si="0"/>
        <v>0</v>
      </c>
      <c r="E35">
        <f t="shared" si="1"/>
        <v>0</v>
      </c>
      <c r="F35">
        <f t="shared" si="2"/>
        <v>0.24595725000000002</v>
      </c>
    </row>
    <row r="36" spans="1:6" x14ac:dyDescent="0.25">
      <c r="A36">
        <v>27</v>
      </c>
      <c r="B36">
        <f>'Założenia i wyniki'!$E$6*Znorm.Profile!B36</f>
        <v>0</v>
      </c>
      <c r="C36">
        <f>'Założenia i wyniki'!$E$8*Znorm.Profile!C36</f>
        <v>0.22683289999999998</v>
      </c>
      <c r="D36">
        <f t="shared" si="0"/>
        <v>0</v>
      </c>
      <c r="E36">
        <f t="shared" si="1"/>
        <v>0</v>
      </c>
      <c r="F36">
        <f t="shared" si="2"/>
        <v>0.22683289999999998</v>
      </c>
    </row>
    <row r="37" spans="1:6" x14ac:dyDescent="0.25">
      <c r="A37">
        <v>28</v>
      </c>
      <c r="B37">
        <f>'Założenia i wyniki'!$E$6*Znorm.Profile!B37</f>
        <v>0</v>
      </c>
      <c r="C37">
        <f>'Założenia i wyniki'!$E$8*Znorm.Profile!C37</f>
        <v>0.23147669999999998</v>
      </c>
      <c r="D37">
        <f t="shared" si="0"/>
        <v>0</v>
      </c>
      <c r="E37">
        <f t="shared" si="1"/>
        <v>0</v>
      </c>
      <c r="F37">
        <f t="shared" si="2"/>
        <v>0.23147669999999998</v>
      </c>
    </row>
    <row r="38" spans="1:6" x14ac:dyDescent="0.25">
      <c r="A38">
        <v>29</v>
      </c>
      <c r="B38">
        <f>'Założenia i wyniki'!$E$6*Znorm.Profile!B38</f>
        <v>0</v>
      </c>
      <c r="C38">
        <f>'Założenia i wyniki'!$E$8*Znorm.Profile!C38</f>
        <v>0.24944044999999998</v>
      </c>
      <c r="D38">
        <f t="shared" si="0"/>
        <v>0</v>
      </c>
      <c r="E38">
        <f t="shared" si="1"/>
        <v>0</v>
      </c>
      <c r="F38">
        <f t="shared" si="2"/>
        <v>0.24944044999999998</v>
      </c>
    </row>
    <row r="39" spans="1:6" x14ac:dyDescent="0.25">
      <c r="A39">
        <v>30</v>
      </c>
      <c r="B39">
        <f>'Założenia i wyniki'!$E$6*Znorm.Profile!B39</f>
        <v>0</v>
      </c>
      <c r="C39">
        <f>'Założenia i wyniki'!$E$8*Znorm.Profile!C39</f>
        <v>0.30221765</v>
      </c>
      <c r="D39">
        <f t="shared" si="0"/>
        <v>0</v>
      </c>
      <c r="E39">
        <f t="shared" si="1"/>
        <v>0</v>
      </c>
      <c r="F39">
        <f t="shared" si="2"/>
        <v>0.30221765</v>
      </c>
    </row>
    <row r="40" spans="1:6" x14ac:dyDescent="0.25">
      <c r="A40">
        <v>31</v>
      </c>
      <c r="B40">
        <f>'Założenia i wyniki'!$E$6*Znorm.Profile!B40</f>
        <v>0</v>
      </c>
      <c r="C40">
        <f>'Założenia i wyniki'!$E$8*Znorm.Profile!C40</f>
        <v>0.38707200000000003</v>
      </c>
      <c r="D40">
        <f t="shared" si="0"/>
        <v>0</v>
      </c>
      <c r="E40">
        <f t="shared" si="1"/>
        <v>0</v>
      </c>
      <c r="F40">
        <f t="shared" si="2"/>
        <v>0.38707200000000003</v>
      </c>
    </row>
    <row r="41" spans="1:6" x14ac:dyDescent="0.25">
      <c r="A41">
        <v>32</v>
      </c>
      <c r="B41">
        <f>'Założenia i wyniki'!$E$6*Znorm.Profile!B41</f>
        <v>0</v>
      </c>
      <c r="C41">
        <f>'Założenia i wyniki'!$E$8*Znorm.Profile!C41</f>
        <v>0.44542609999999999</v>
      </c>
      <c r="D41">
        <f t="shared" si="0"/>
        <v>0</v>
      </c>
      <c r="E41">
        <f t="shared" si="1"/>
        <v>0</v>
      </c>
      <c r="F41">
        <f t="shared" si="2"/>
        <v>0.44542609999999999</v>
      </c>
    </row>
    <row r="42" spans="1:6" x14ac:dyDescent="0.25">
      <c r="A42">
        <v>33</v>
      </c>
      <c r="B42">
        <f>'Założenia i wyniki'!$E$6*Znorm.Profile!B42</f>
        <v>0</v>
      </c>
      <c r="C42">
        <f>'Założenia i wyniki'!$E$8*Znorm.Profile!C42</f>
        <v>0.46801124999999999</v>
      </c>
      <c r="D42">
        <f t="shared" si="0"/>
        <v>0</v>
      </c>
      <c r="E42">
        <f t="shared" si="1"/>
        <v>0</v>
      </c>
      <c r="F42">
        <f t="shared" si="2"/>
        <v>0.46801124999999999</v>
      </c>
    </row>
    <row r="43" spans="1:6" x14ac:dyDescent="0.25">
      <c r="A43">
        <v>34</v>
      </c>
      <c r="B43">
        <f>'Założenia i wyniki'!$E$6*Znorm.Profile!B43</f>
        <v>7.4234905660377354E-2</v>
      </c>
      <c r="C43">
        <f>'Założenia i wyniki'!$E$8*Znorm.Profile!C43</f>
        <v>0.47855639999999999</v>
      </c>
      <c r="D43">
        <f t="shared" si="0"/>
        <v>7.4234905660377354E-2</v>
      </c>
      <c r="E43">
        <f t="shared" si="1"/>
        <v>0</v>
      </c>
      <c r="F43">
        <f t="shared" si="2"/>
        <v>0.40432149433962261</v>
      </c>
    </row>
    <row r="44" spans="1:6" x14ac:dyDescent="0.25">
      <c r="A44">
        <v>35</v>
      </c>
      <c r="B44">
        <f>'Założenia i wyniki'!$E$6*Znorm.Profile!B44</f>
        <v>0.13380188679245283</v>
      </c>
      <c r="C44">
        <f>'Założenia i wyniki'!$E$8*Znorm.Profile!C44</f>
        <v>0.47401760000000004</v>
      </c>
      <c r="D44">
        <f t="shared" si="0"/>
        <v>0.13380188679245283</v>
      </c>
      <c r="E44">
        <f t="shared" si="1"/>
        <v>0</v>
      </c>
      <c r="F44">
        <f t="shared" si="2"/>
        <v>0.34021571320754718</v>
      </c>
    </row>
    <row r="45" spans="1:6" x14ac:dyDescent="0.25">
      <c r="A45">
        <v>36</v>
      </c>
      <c r="B45">
        <f>'Założenia i wyniki'!$E$6*Znorm.Profile!B45</f>
        <v>0.17568867924528303</v>
      </c>
      <c r="C45">
        <f>'Założenia i wyniki'!$E$8*Znorm.Profile!C45</f>
        <v>0.46759264999999994</v>
      </c>
      <c r="D45">
        <f t="shared" si="0"/>
        <v>0.17568867924528303</v>
      </c>
      <c r="E45">
        <f t="shared" si="1"/>
        <v>0</v>
      </c>
      <c r="F45">
        <f t="shared" si="2"/>
        <v>0.29190397075471691</v>
      </c>
    </row>
    <row r="46" spans="1:6" x14ac:dyDescent="0.25">
      <c r="A46">
        <v>37</v>
      </c>
      <c r="B46">
        <f>'Założenia i wyniki'!$E$6*Znorm.Profile!B46</f>
        <v>0.20154716981132076</v>
      </c>
      <c r="C46">
        <f>'Założenia i wyniki'!$E$8*Znorm.Profile!C46</f>
        <v>0.48076944999999999</v>
      </c>
      <c r="D46">
        <f t="shared" si="0"/>
        <v>0.20154716981132076</v>
      </c>
      <c r="E46">
        <f t="shared" si="1"/>
        <v>0</v>
      </c>
      <c r="F46">
        <f t="shared" si="2"/>
        <v>0.27922228018867923</v>
      </c>
    </row>
    <row r="47" spans="1:6" x14ac:dyDescent="0.25">
      <c r="A47">
        <v>38</v>
      </c>
      <c r="B47">
        <f>'Założenia i wyniki'!$E$6*Znorm.Profile!B47</f>
        <v>0.10099056603773585</v>
      </c>
      <c r="C47">
        <f>'Założenia i wyniki'!$E$8*Znorm.Profile!C47</f>
        <v>0.49423745000000002</v>
      </c>
      <c r="D47">
        <f t="shared" si="0"/>
        <v>0.10099056603773585</v>
      </c>
      <c r="E47">
        <f t="shared" si="1"/>
        <v>0</v>
      </c>
      <c r="F47">
        <f t="shared" si="2"/>
        <v>0.39324688396226415</v>
      </c>
    </row>
    <row r="48" spans="1:6" x14ac:dyDescent="0.25">
      <c r="A48">
        <v>39</v>
      </c>
      <c r="B48">
        <f>'Założenia i wyniki'!$E$6*Znorm.Profile!B48</f>
        <v>2.1305660377358489E-2</v>
      </c>
      <c r="C48">
        <f>'Założenia i wyniki'!$E$8*Znorm.Profile!C48</f>
        <v>0.5116681500000001</v>
      </c>
      <c r="D48">
        <f t="shared" si="0"/>
        <v>2.1305660377358489E-2</v>
      </c>
      <c r="E48">
        <f t="shared" si="1"/>
        <v>0</v>
      </c>
      <c r="F48">
        <f t="shared" si="2"/>
        <v>0.49036248962264162</v>
      </c>
    </row>
    <row r="49" spans="1:6" x14ac:dyDescent="0.25">
      <c r="A49">
        <v>40</v>
      </c>
      <c r="B49">
        <f>'Założenia i wyniki'!$E$6*Znorm.Profile!B49</f>
        <v>0</v>
      </c>
      <c r="C49">
        <f>'Założenia i wyniki'!$E$8*Znorm.Profile!C49</f>
        <v>0.55323414999999998</v>
      </c>
      <c r="D49">
        <f t="shared" si="0"/>
        <v>0</v>
      </c>
      <c r="E49">
        <f t="shared" si="1"/>
        <v>0</v>
      </c>
      <c r="F49">
        <f t="shared" si="2"/>
        <v>0.55323414999999998</v>
      </c>
    </row>
    <row r="50" spans="1:6" x14ac:dyDescent="0.25">
      <c r="A50">
        <v>41</v>
      </c>
      <c r="B50">
        <f>'Założenia i wyniki'!$E$6*Znorm.Profile!B50</f>
        <v>0</v>
      </c>
      <c r="C50">
        <f>'Założenia i wyniki'!$E$8*Znorm.Profile!C50</f>
        <v>0.62382845000000009</v>
      </c>
      <c r="D50">
        <f t="shared" si="0"/>
        <v>0</v>
      </c>
      <c r="E50">
        <f t="shared" si="1"/>
        <v>0</v>
      </c>
      <c r="F50">
        <f t="shared" si="2"/>
        <v>0.62382845000000009</v>
      </c>
    </row>
    <row r="51" spans="1:6" x14ac:dyDescent="0.25">
      <c r="A51">
        <v>42</v>
      </c>
      <c r="B51">
        <f>'Założenia i wyniki'!$E$6*Znorm.Profile!B51</f>
        <v>0</v>
      </c>
      <c r="C51">
        <f>'Założenia i wyniki'!$E$8*Znorm.Profile!C51</f>
        <v>0.65066645000000001</v>
      </c>
      <c r="D51">
        <f t="shared" si="0"/>
        <v>0</v>
      </c>
      <c r="E51">
        <f t="shared" si="1"/>
        <v>0</v>
      </c>
      <c r="F51">
        <f t="shared" si="2"/>
        <v>0.65066645000000001</v>
      </c>
    </row>
    <row r="52" spans="1:6" x14ac:dyDescent="0.25">
      <c r="A52">
        <v>43</v>
      </c>
      <c r="B52">
        <f>'Założenia i wyniki'!$E$6*Znorm.Profile!B52</f>
        <v>0</v>
      </c>
      <c r="C52">
        <f>'Założenia i wyniki'!$E$8*Znorm.Profile!C52</f>
        <v>0.64968749999999997</v>
      </c>
      <c r="D52">
        <f t="shared" si="0"/>
        <v>0</v>
      </c>
      <c r="E52">
        <f t="shared" si="1"/>
        <v>0</v>
      </c>
      <c r="F52">
        <f t="shared" si="2"/>
        <v>0.64968749999999997</v>
      </c>
    </row>
    <row r="53" spans="1:6" x14ac:dyDescent="0.25">
      <c r="A53">
        <v>44</v>
      </c>
      <c r="B53">
        <f>'Założenia i wyniki'!$E$6*Znorm.Profile!B53</f>
        <v>0</v>
      </c>
      <c r="C53">
        <f>'Założenia i wyniki'!$E$8*Znorm.Profile!C53</f>
        <v>0.63514570000000004</v>
      </c>
      <c r="D53">
        <f t="shared" si="0"/>
        <v>0</v>
      </c>
      <c r="E53">
        <f t="shared" si="1"/>
        <v>0</v>
      </c>
      <c r="F53">
        <f t="shared" si="2"/>
        <v>0.63514570000000004</v>
      </c>
    </row>
    <row r="54" spans="1:6" x14ac:dyDescent="0.25">
      <c r="A54">
        <v>45</v>
      </c>
      <c r="B54">
        <f>'Założenia i wyniki'!$E$6*Znorm.Profile!B54</f>
        <v>0</v>
      </c>
      <c r="C54">
        <f>'Założenia i wyniki'!$E$8*Znorm.Profile!C54</f>
        <v>0.59037649999999997</v>
      </c>
      <c r="D54">
        <f t="shared" si="0"/>
        <v>0</v>
      </c>
      <c r="E54">
        <f t="shared" si="1"/>
        <v>0</v>
      </c>
      <c r="F54">
        <f t="shared" si="2"/>
        <v>0.59037649999999997</v>
      </c>
    </row>
    <row r="55" spans="1:6" x14ac:dyDescent="0.25">
      <c r="A55">
        <v>46</v>
      </c>
      <c r="B55">
        <f>'Założenia i wyniki'!$E$6*Znorm.Profile!B55</f>
        <v>0</v>
      </c>
      <c r="C55">
        <f>'Założenia i wyniki'!$E$8*Znorm.Profile!C55</f>
        <v>0.53060174999999998</v>
      </c>
      <c r="D55">
        <f t="shared" si="0"/>
        <v>0</v>
      </c>
      <c r="E55">
        <f t="shared" si="1"/>
        <v>0</v>
      </c>
      <c r="F55">
        <f t="shared" si="2"/>
        <v>0.53060174999999998</v>
      </c>
    </row>
    <row r="56" spans="1:6" x14ac:dyDescent="0.25">
      <c r="A56">
        <v>47</v>
      </c>
      <c r="B56">
        <f>'Założenia i wyniki'!$E$6*Znorm.Profile!B56</f>
        <v>0</v>
      </c>
      <c r="C56">
        <f>'Założenia i wyniki'!$E$8*Znorm.Profile!C56</f>
        <v>0.44562455000000001</v>
      </c>
      <c r="D56">
        <f t="shared" si="0"/>
        <v>0</v>
      </c>
      <c r="E56">
        <f t="shared" si="1"/>
        <v>0</v>
      </c>
      <c r="F56">
        <f t="shared" si="2"/>
        <v>0.44562455000000001</v>
      </c>
    </row>
    <row r="57" spans="1:6" x14ac:dyDescent="0.25">
      <c r="A57">
        <v>48</v>
      </c>
      <c r="B57">
        <f>'Założenia i wyniki'!$E$6*Znorm.Profile!B57</f>
        <v>0</v>
      </c>
      <c r="C57">
        <f>'Założenia i wyniki'!$E$8*Znorm.Profile!C57</f>
        <v>0.36378825000000004</v>
      </c>
      <c r="D57">
        <f t="shared" si="0"/>
        <v>0</v>
      </c>
      <c r="E57">
        <f t="shared" si="1"/>
        <v>0</v>
      </c>
      <c r="F57">
        <f t="shared" si="2"/>
        <v>0.36378825000000004</v>
      </c>
    </row>
    <row r="58" spans="1:6" x14ac:dyDescent="0.25">
      <c r="A58">
        <v>49</v>
      </c>
      <c r="B58">
        <f>'Założenia i wyniki'!$E$6*Znorm.Profile!B58</f>
        <v>0</v>
      </c>
      <c r="C58">
        <f>'Założenia i wyniki'!$E$8*Znorm.Profile!C58</f>
        <v>0.29840054999999999</v>
      </c>
      <c r="D58">
        <f t="shared" si="0"/>
        <v>0</v>
      </c>
      <c r="E58">
        <f t="shared" si="1"/>
        <v>0</v>
      </c>
      <c r="F58">
        <f t="shared" si="2"/>
        <v>0.29840054999999999</v>
      </c>
    </row>
    <row r="59" spans="1:6" x14ac:dyDescent="0.25">
      <c r="A59">
        <v>50</v>
      </c>
      <c r="B59">
        <f>'Założenia i wyniki'!$E$6*Znorm.Profile!B59</f>
        <v>0</v>
      </c>
      <c r="C59">
        <f>'Założenia i wyniki'!$E$8*Znorm.Profile!C59</f>
        <v>0.25431280000000001</v>
      </c>
      <c r="D59">
        <f t="shared" si="0"/>
        <v>0</v>
      </c>
      <c r="E59">
        <f t="shared" si="1"/>
        <v>0</v>
      </c>
      <c r="F59">
        <f t="shared" si="2"/>
        <v>0.25431280000000001</v>
      </c>
    </row>
    <row r="60" spans="1:6" x14ac:dyDescent="0.25">
      <c r="A60">
        <v>51</v>
      </c>
      <c r="B60">
        <f>'Założenia i wyniki'!$E$6*Znorm.Profile!B60</f>
        <v>0</v>
      </c>
      <c r="C60">
        <f>'Założenia i wyniki'!$E$8*Znorm.Profile!C60</f>
        <v>0.2324399</v>
      </c>
      <c r="D60">
        <f t="shared" si="0"/>
        <v>0</v>
      </c>
      <c r="E60">
        <f t="shared" si="1"/>
        <v>0</v>
      </c>
      <c r="F60">
        <f t="shared" si="2"/>
        <v>0.2324399</v>
      </c>
    </row>
    <row r="61" spans="1:6" x14ac:dyDescent="0.25">
      <c r="A61">
        <v>52</v>
      </c>
      <c r="B61">
        <f>'Założenia i wyniki'!$E$6*Znorm.Profile!B61</f>
        <v>0</v>
      </c>
      <c r="C61">
        <f>'Założenia i wyniki'!$E$8*Znorm.Profile!C61</f>
        <v>0.22463804999999998</v>
      </c>
      <c r="D61">
        <f t="shared" si="0"/>
        <v>0</v>
      </c>
      <c r="E61">
        <f t="shared" si="1"/>
        <v>0</v>
      </c>
      <c r="F61">
        <f t="shared" si="2"/>
        <v>0.22463804999999998</v>
      </c>
    </row>
    <row r="62" spans="1:6" x14ac:dyDescent="0.25">
      <c r="A62">
        <v>53</v>
      </c>
      <c r="B62">
        <f>'Założenia i wyniki'!$E$6*Znorm.Profile!B62</f>
        <v>0</v>
      </c>
      <c r="C62">
        <f>'Założenia i wyniki'!$E$8*Znorm.Profile!C62</f>
        <v>0.23250780000000001</v>
      </c>
      <c r="D62">
        <f t="shared" si="0"/>
        <v>0</v>
      </c>
      <c r="E62">
        <f t="shared" si="1"/>
        <v>0</v>
      </c>
      <c r="F62">
        <f t="shared" si="2"/>
        <v>0.23250780000000001</v>
      </c>
    </row>
    <row r="63" spans="1:6" x14ac:dyDescent="0.25">
      <c r="A63">
        <v>54</v>
      </c>
      <c r="B63">
        <f>'Założenia i wyniki'!$E$6*Znorm.Profile!B63</f>
        <v>0</v>
      </c>
      <c r="C63">
        <f>'Założenia i wyniki'!$E$8*Znorm.Profile!C63</f>
        <v>0.25915925000000001</v>
      </c>
      <c r="D63">
        <f t="shared" si="0"/>
        <v>0</v>
      </c>
      <c r="E63">
        <f t="shared" si="1"/>
        <v>0</v>
      </c>
      <c r="F63">
        <f t="shared" si="2"/>
        <v>0.25915925000000001</v>
      </c>
    </row>
    <row r="64" spans="1:6" x14ac:dyDescent="0.25">
      <c r="A64">
        <v>55</v>
      </c>
      <c r="B64">
        <f>'Założenia i wyniki'!$E$6*Znorm.Profile!B64</f>
        <v>0</v>
      </c>
      <c r="C64">
        <f>'Założenia i wyniki'!$E$8*Znorm.Profile!C64</f>
        <v>0.31032785000000002</v>
      </c>
      <c r="D64">
        <f t="shared" si="0"/>
        <v>0</v>
      </c>
      <c r="E64">
        <f t="shared" si="1"/>
        <v>0</v>
      </c>
      <c r="F64">
        <f t="shared" si="2"/>
        <v>0.31032785000000002</v>
      </c>
    </row>
    <row r="65" spans="1:6" x14ac:dyDescent="0.25">
      <c r="A65">
        <v>56</v>
      </c>
      <c r="B65">
        <f>'Założenia i wyniki'!$E$6*Znorm.Profile!B65</f>
        <v>0</v>
      </c>
      <c r="C65">
        <f>'Założenia i wyniki'!$E$8*Znorm.Profile!C65</f>
        <v>0.36354885000000003</v>
      </c>
      <c r="D65">
        <f t="shared" si="0"/>
        <v>0</v>
      </c>
      <c r="E65">
        <f t="shared" si="1"/>
        <v>0</v>
      </c>
      <c r="F65">
        <f t="shared" si="2"/>
        <v>0.36354885000000003</v>
      </c>
    </row>
    <row r="66" spans="1:6" x14ac:dyDescent="0.25">
      <c r="A66">
        <v>57</v>
      </c>
      <c r="B66">
        <f>'Założenia i wyniki'!$E$6*Znorm.Profile!B66</f>
        <v>1.6725471698113208E-2</v>
      </c>
      <c r="C66">
        <f>'Założenia i wyniki'!$E$8*Znorm.Profile!C66</f>
        <v>0.42557620000000002</v>
      </c>
      <c r="D66">
        <f t="shared" si="0"/>
        <v>1.6725471698113208E-2</v>
      </c>
      <c r="E66">
        <f t="shared" si="1"/>
        <v>0</v>
      </c>
      <c r="F66">
        <f t="shared" si="2"/>
        <v>0.40885072830188679</v>
      </c>
    </row>
    <row r="67" spans="1:6" x14ac:dyDescent="0.25">
      <c r="A67">
        <v>58</v>
      </c>
      <c r="B67">
        <f>'Założenia i wyniki'!$E$6*Znorm.Profile!B67</f>
        <v>0.19663207547169811</v>
      </c>
      <c r="C67">
        <f>'Założenia i wyniki'!$E$8*Znorm.Profile!C67</f>
        <v>0.47457375000000002</v>
      </c>
      <c r="D67">
        <f t="shared" si="0"/>
        <v>0.19663207547169811</v>
      </c>
      <c r="E67">
        <f t="shared" si="1"/>
        <v>0</v>
      </c>
      <c r="F67">
        <f t="shared" si="2"/>
        <v>0.27794167452830187</v>
      </c>
    </row>
    <row r="68" spans="1:6" x14ac:dyDescent="0.25">
      <c r="A68">
        <v>59</v>
      </c>
      <c r="B68">
        <f>'Założenia i wyniki'!$E$6*Znorm.Profile!B68</f>
        <v>0.45718867924528306</v>
      </c>
      <c r="C68">
        <f>'Założenia i wyniki'!$E$8*Znorm.Profile!C68</f>
        <v>0.50250339999999993</v>
      </c>
      <c r="D68">
        <f t="shared" si="0"/>
        <v>0.45718867924528306</v>
      </c>
      <c r="E68">
        <f t="shared" si="1"/>
        <v>0</v>
      </c>
      <c r="F68">
        <f t="shared" si="2"/>
        <v>4.5314720754716875E-2</v>
      </c>
    </row>
    <row r="69" spans="1:6" x14ac:dyDescent="0.25">
      <c r="A69">
        <v>60</v>
      </c>
      <c r="B69">
        <f>'Założenia i wyniki'!$E$6*Znorm.Profile!B69</f>
        <v>0.27191509433962269</v>
      </c>
      <c r="C69">
        <f>'Założenia i wyniki'!$E$8*Znorm.Profile!C69</f>
        <v>0.52853185000000014</v>
      </c>
      <c r="D69">
        <f t="shared" si="0"/>
        <v>0.27191509433962269</v>
      </c>
      <c r="E69">
        <f t="shared" si="1"/>
        <v>0</v>
      </c>
      <c r="F69">
        <f t="shared" si="2"/>
        <v>0.25661675566037745</v>
      </c>
    </row>
    <row r="70" spans="1:6" x14ac:dyDescent="0.25">
      <c r="A70">
        <v>61</v>
      </c>
      <c r="B70">
        <f>'Założenia i wyniki'!$E$6*Znorm.Profile!B70</f>
        <v>0.22631132075471697</v>
      </c>
      <c r="C70">
        <f>'Założenia i wyniki'!$E$8*Znorm.Profile!C70</f>
        <v>0.54174540000000004</v>
      </c>
      <c r="D70">
        <f t="shared" si="0"/>
        <v>0.22631132075471697</v>
      </c>
      <c r="E70">
        <f t="shared" si="1"/>
        <v>0</v>
      </c>
      <c r="F70">
        <f t="shared" si="2"/>
        <v>0.31543407924528311</v>
      </c>
    </row>
    <row r="71" spans="1:6" x14ac:dyDescent="0.25">
      <c r="A71">
        <v>62</v>
      </c>
      <c r="B71">
        <f>'Założenia i wyniki'!$E$6*Znorm.Profile!B71</f>
        <v>8.5042452830188672E-2</v>
      </c>
      <c r="C71">
        <f>'Założenia i wyniki'!$E$8*Znorm.Profile!C71</f>
        <v>0.55189960000000005</v>
      </c>
      <c r="D71">
        <f t="shared" si="0"/>
        <v>8.5042452830188672E-2</v>
      </c>
      <c r="E71">
        <f t="shared" si="1"/>
        <v>0</v>
      </c>
      <c r="F71">
        <f t="shared" si="2"/>
        <v>0.46685714716981136</v>
      </c>
    </row>
    <row r="72" spans="1:6" x14ac:dyDescent="0.25">
      <c r="A72">
        <v>63</v>
      </c>
      <c r="B72">
        <f>'Założenia i wyniki'!$E$6*Znorm.Profile!B72</f>
        <v>1.5589622641509432E-2</v>
      </c>
      <c r="C72">
        <f>'Założenia i wyniki'!$E$8*Znorm.Profile!C72</f>
        <v>0.54952240000000008</v>
      </c>
      <c r="D72">
        <f t="shared" si="0"/>
        <v>1.5589622641509432E-2</v>
      </c>
      <c r="E72">
        <f t="shared" si="1"/>
        <v>0</v>
      </c>
      <c r="F72">
        <f t="shared" si="2"/>
        <v>0.53393277735849065</v>
      </c>
    </row>
    <row r="73" spans="1:6" x14ac:dyDescent="0.25">
      <c r="A73">
        <v>64</v>
      </c>
      <c r="B73">
        <f>'Założenia i wyniki'!$E$6*Znorm.Profile!B73</f>
        <v>0</v>
      </c>
      <c r="C73">
        <f>'Założenia i wyniki'!$E$8*Znorm.Profile!C73</f>
        <v>0.58652719999999992</v>
      </c>
      <c r="D73">
        <f t="shared" si="0"/>
        <v>0</v>
      </c>
      <c r="E73">
        <f t="shared" si="1"/>
        <v>0</v>
      </c>
      <c r="F73">
        <f t="shared" si="2"/>
        <v>0.58652719999999992</v>
      </c>
    </row>
    <row r="74" spans="1:6" x14ac:dyDescent="0.25">
      <c r="A74">
        <v>65</v>
      </c>
      <c r="B74">
        <f>'Założenia i wyniki'!$E$6*Znorm.Profile!B74</f>
        <v>0</v>
      </c>
      <c r="C74">
        <f>'Założenia i wyniki'!$E$8*Znorm.Profile!C74</f>
        <v>0.63815500000000003</v>
      </c>
      <c r="D74">
        <f t="shared" si="0"/>
        <v>0</v>
      </c>
      <c r="E74">
        <f t="shared" si="1"/>
        <v>0</v>
      </c>
      <c r="F74">
        <f t="shared" si="2"/>
        <v>0.63815500000000003</v>
      </c>
    </row>
    <row r="75" spans="1:6" x14ac:dyDescent="0.25">
      <c r="A75">
        <v>66</v>
      </c>
      <c r="B75">
        <f>'Założenia i wyniki'!$E$6*Znorm.Profile!B75</f>
        <v>0</v>
      </c>
      <c r="C75">
        <f>'Założenia i wyniki'!$E$8*Znorm.Profile!C75</f>
        <v>0.65469215000000003</v>
      </c>
      <c r="D75">
        <f t="shared" ref="D75:D138" si="3">IF(B75&lt;=C75,B75,C75)</f>
        <v>0</v>
      </c>
      <c r="E75">
        <f t="shared" ref="E75:E138" si="4">IF(B75&gt;C75,B75-C75,0)</f>
        <v>0</v>
      </c>
      <c r="F75">
        <f t="shared" ref="F75:F138" si="5">IF(B75&lt;C75,C75-B75,0)</f>
        <v>0.65469215000000003</v>
      </c>
    </row>
    <row r="76" spans="1:6" x14ac:dyDescent="0.25">
      <c r="A76">
        <v>67</v>
      </c>
      <c r="B76">
        <f>'Założenia i wyniki'!$E$6*Znorm.Profile!B76</f>
        <v>0</v>
      </c>
      <c r="C76">
        <f>'Założenia i wyniki'!$E$8*Znorm.Profile!C76</f>
        <v>0.64505385000000004</v>
      </c>
      <c r="D76">
        <f t="shared" si="3"/>
        <v>0</v>
      </c>
      <c r="E76">
        <f t="shared" si="4"/>
        <v>0</v>
      </c>
      <c r="F76">
        <f t="shared" si="5"/>
        <v>0.64505385000000004</v>
      </c>
    </row>
    <row r="77" spans="1:6" x14ac:dyDescent="0.25">
      <c r="A77">
        <v>68</v>
      </c>
      <c r="B77">
        <f>'Założenia i wyniki'!$E$6*Znorm.Profile!B77</f>
        <v>0</v>
      </c>
      <c r="C77">
        <f>'Założenia i wyniki'!$E$8*Znorm.Profile!C77</f>
        <v>0.62573979999999996</v>
      </c>
      <c r="D77">
        <f t="shared" si="3"/>
        <v>0</v>
      </c>
      <c r="E77">
        <f t="shared" si="4"/>
        <v>0</v>
      </c>
      <c r="F77">
        <f t="shared" si="5"/>
        <v>0.62573979999999996</v>
      </c>
    </row>
    <row r="78" spans="1:6" x14ac:dyDescent="0.25">
      <c r="A78">
        <v>69</v>
      </c>
      <c r="B78">
        <f>'Założenia i wyniki'!$E$6*Znorm.Profile!B78</f>
        <v>0</v>
      </c>
      <c r="C78">
        <f>'Założenia i wyniki'!$E$8*Znorm.Profile!C78</f>
        <v>0.59123084999999997</v>
      </c>
      <c r="D78">
        <f t="shared" si="3"/>
        <v>0</v>
      </c>
      <c r="E78">
        <f t="shared" si="4"/>
        <v>0</v>
      </c>
      <c r="F78">
        <f t="shared" si="5"/>
        <v>0.59123084999999997</v>
      </c>
    </row>
    <row r="79" spans="1:6" x14ac:dyDescent="0.25">
      <c r="A79">
        <v>70</v>
      </c>
      <c r="B79">
        <f>'Założenia i wyniki'!$E$6*Znorm.Profile!B79</f>
        <v>0</v>
      </c>
      <c r="C79">
        <f>'Założenia i wyniki'!$E$8*Znorm.Profile!C79</f>
        <v>0.54311425000000002</v>
      </c>
      <c r="D79">
        <f t="shared" si="3"/>
        <v>0</v>
      </c>
      <c r="E79">
        <f t="shared" si="4"/>
        <v>0</v>
      </c>
      <c r="F79">
        <f t="shared" si="5"/>
        <v>0.54311425000000002</v>
      </c>
    </row>
    <row r="80" spans="1:6" x14ac:dyDescent="0.25">
      <c r="A80">
        <v>71</v>
      </c>
      <c r="B80">
        <f>'Założenia i wyniki'!$E$6*Znorm.Profile!B80</f>
        <v>0</v>
      </c>
      <c r="C80">
        <f>'Założenia i wyniki'!$E$8*Znorm.Profile!C80</f>
        <v>0.46080019999999999</v>
      </c>
      <c r="D80">
        <f t="shared" si="3"/>
        <v>0</v>
      </c>
      <c r="E80">
        <f t="shared" si="4"/>
        <v>0</v>
      </c>
      <c r="F80">
        <f t="shared" si="5"/>
        <v>0.46080019999999999</v>
      </c>
    </row>
    <row r="81" spans="1:6" x14ac:dyDescent="0.25">
      <c r="A81">
        <v>72</v>
      </c>
      <c r="B81">
        <f>'Założenia i wyniki'!$E$6*Znorm.Profile!B81</f>
        <v>0</v>
      </c>
      <c r="C81">
        <f>'Założenia i wyniki'!$E$8*Znorm.Profile!C81</f>
        <v>0.37807350000000001</v>
      </c>
      <c r="D81">
        <f t="shared" si="3"/>
        <v>0</v>
      </c>
      <c r="E81">
        <f t="shared" si="4"/>
        <v>0</v>
      </c>
      <c r="F81">
        <f t="shared" si="5"/>
        <v>0.37807350000000001</v>
      </c>
    </row>
    <row r="82" spans="1:6" x14ac:dyDescent="0.25">
      <c r="A82">
        <v>73</v>
      </c>
      <c r="B82">
        <f>'Założenia i wyniki'!$E$6*Znorm.Profile!B82</f>
        <v>0</v>
      </c>
      <c r="C82">
        <f>'Założenia i wyniki'!$E$8*Znorm.Profile!C82</f>
        <v>0.30656115000000006</v>
      </c>
      <c r="D82">
        <f t="shared" si="3"/>
        <v>0</v>
      </c>
      <c r="E82">
        <f t="shared" si="4"/>
        <v>0</v>
      </c>
      <c r="F82">
        <f t="shared" si="5"/>
        <v>0.30656115000000006</v>
      </c>
    </row>
    <row r="83" spans="1:6" x14ac:dyDescent="0.25">
      <c r="A83">
        <v>74</v>
      </c>
      <c r="B83">
        <f>'Założenia i wyniki'!$E$6*Znorm.Profile!B83</f>
        <v>0</v>
      </c>
      <c r="C83">
        <f>'Założenia i wyniki'!$E$8*Znorm.Profile!C83</f>
        <v>0.25738125000000001</v>
      </c>
      <c r="D83">
        <f t="shared" si="3"/>
        <v>0</v>
      </c>
      <c r="E83">
        <f t="shared" si="4"/>
        <v>0</v>
      </c>
      <c r="F83">
        <f t="shared" si="5"/>
        <v>0.25738125000000001</v>
      </c>
    </row>
    <row r="84" spans="1:6" x14ac:dyDescent="0.25">
      <c r="A84">
        <v>75</v>
      </c>
      <c r="B84">
        <f>'Założenia i wyniki'!$E$6*Znorm.Profile!B84</f>
        <v>0</v>
      </c>
      <c r="C84">
        <f>'Założenia i wyniki'!$E$8*Znorm.Profile!C84</f>
        <v>0.23245775000000002</v>
      </c>
      <c r="D84">
        <f t="shared" si="3"/>
        <v>0</v>
      </c>
      <c r="E84">
        <f t="shared" si="4"/>
        <v>0</v>
      </c>
      <c r="F84">
        <f t="shared" si="5"/>
        <v>0.23245775000000002</v>
      </c>
    </row>
    <row r="85" spans="1:6" x14ac:dyDescent="0.25">
      <c r="A85">
        <v>76</v>
      </c>
      <c r="B85">
        <f>'Założenia i wyniki'!$E$6*Znorm.Profile!B85</f>
        <v>0</v>
      </c>
      <c r="C85">
        <f>'Założenia i wyniki'!$E$8*Znorm.Profile!C85</f>
        <v>0.22615110000000002</v>
      </c>
      <c r="D85">
        <f t="shared" si="3"/>
        <v>0</v>
      </c>
      <c r="E85">
        <f t="shared" si="4"/>
        <v>0</v>
      </c>
      <c r="F85">
        <f t="shared" si="5"/>
        <v>0.22615110000000002</v>
      </c>
    </row>
    <row r="86" spans="1:6" x14ac:dyDescent="0.25">
      <c r="A86">
        <v>77</v>
      </c>
      <c r="B86">
        <f>'Założenia i wyniki'!$E$6*Znorm.Profile!B86</f>
        <v>0</v>
      </c>
      <c r="C86">
        <f>'Założenia i wyniki'!$E$8*Znorm.Profile!C86</f>
        <v>0.23064615000000002</v>
      </c>
      <c r="D86">
        <f t="shared" si="3"/>
        <v>0</v>
      </c>
      <c r="E86">
        <f t="shared" si="4"/>
        <v>0</v>
      </c>
      <c r="F86">
        <f t="shared" si="5"/>
        <v>0.23064615000000002</v>
      </c>
    </row>
    <row r="87" spans="1:6" x14ac:dyDescent="0.25">
      <c r="A87">
        <v>78</v>
      </c>
      <c r="B87">
        <f>'Założenia i wyniki'!$E$6*Znorm.Profile!B87</f>
        <v>0</v>
      </c>
      <c r="C87">
        <f>'Założenia i wyniki'!$E$8*Znorm.Profile!C87</f>
        <v>0.24672934999999999</v>
      </c>
      <c r="D87">
        <f t="shared" si="3"/>
        <v>0</v>
      </c>
      <c r="E87">
        <f t="shared" si="4"/>
        <v>0</v>
      </c>
      <c r="F87">
        <f t="shared" si="5"/>
        <v>0.24672934999999999</v>
      </c>
    </row>
    <row r="88" spans="1:6" x14ac:dyDescent="0.25">
      <c r="A88">
        <v>79</v>
      </c>
      <c r="B88">
        <f>'Założenia i wyniki'!$E$6*Znorm.Profile!B88</f>
        <v>0</v>
      </c>
      <c r="C88">
        <f>'Założenia i wyniki'!$E$8*Znorm.Profile!C88</f>
        <v>0.29301300000000002</v>
      </c>
      <c r="D88">
        <f t="shared" si="3"/>
        <v>0</v>
      </c>
      <c r="E88">
        <f t="shared" si="4"/>
        <v>0</v>
      </c>
      <c r="F88">
        <f t="shared" si="5"/>
        <v>0.29301300000000002</v>
      </c>
    </row>
    <row r="89" spans="1:6" x14ac:dyDescent="0.25">
      <c r="A89">
        <v>80</v>
      </c>
      <c r="B89">
        <f>'Założenia i wyniki'!$E$6*Znorm.Profile!B89</f>
        <v>0</v>
      </c>
      <c r="C89">
        <f>'Założenia i wyniki'!$E$8*Znorm.Profile!C89</f>
        <v>0.3415706</v>
      </c>
      <c r="D89">
        <f t="shared" si="3"/>
        <v>0</v>
      </c>
      <c r="E89">
        <f t="shared" si="4"/>
        <v>0</v>
      </c>
      <c r="F89">
        <f t="shared" si="5"/>
        <v>0.3415706</v>
      </c>
    </row>
    <row r="90" spans="1:6" x14ac:dyDescent="0.25">
      <c r="A90">
        <v>81</v>
      </c>
      <c r="B90">
        <f>'Założenia i wyniki'!$E$6*Znorm.Profile!B90</f>
        <v>0</v>
      </c>
      <c r="C90">
        <f>'Założenia i wyniki'!$E$8*Znorm.Profile!C90</f>
        <v>0.39637500000000003</v>
      </c>
      <c r="D90">
        <f t="shared" si="3"/>
        <v>0</v>
      </c>
      <c r="E90">
        <f t="shared" si="4"/>
        <v>0</v>
      </c>
      <c r="F90">
        <f t="shared" si="5"/>
        <v>0.39637500000000003</v>
      </c>
    </row>
    <row r="91" spans="1:6" x14ac:dyDescent="0.25">
      <c r="A91">
        <v>82</v>
      </c>
      <c r="B91">
        <f>'Założenia i wyniki'!$E$6*Znorm.Profile!B91</f>
        <v>7.8648113207547166E-2</v>
      </c>
      <c r="C91">
        <f>'Założenia i wyniki'!$E$8*Znorm.Profile!C91</f>
        <v>0.46410699999999999</v>
      </c>
      <c r="D91">
        <f t="shared" si="3"/>
        <v>7.8648113207547166E-2</v>
      </c>
      <c r="E91">
        <f t="shared" si="4"/>
        <v>0</v>
      </c>
      <c r="F91">
        <f t="shared" si="5"/>
        <v>0.38545888679245283</v>
      </c>
    </row>
    <row r="92" spans="1:6" x14ac:dyDescent="0.25">
      <c r="A92">
        <v>83</v>
      </c>
      <c r="B92">
        <f>'Założenia i wyniki'!$E$6*Znorm.Profile!B92</f>
        <v>0.14331132075471698</v>
      </c>
      <c r="C92">
        <f>'Założenia i wyniki'!$E$8*Znorm.Profile!C92</f>
        <v>0.50537410000000005</v>
      </c>
      <c r="D92">
        <f t="shared" si="3"/>
        <v>0.14331132075471698</v>
      </c>
      <c r="E92">
        <f t="shared" si="4"/>
        <v>0</v>
      </c>
      <c r="F92">
        <f t="shared" si="5"/>
        <v>0.36206277924528307</v>
      </c>
    </row>
    <row r="93" spans="1:6" x14ac:dyDescent="0.25">
      <c r="A93">
        <v>84</v>
      </c>
      <c r="B93">
        <f>'Założenia i wyniki'!$E$6*Znorm.Profile!B93</f>
        <v>0.16974528301886793</v>
      </c>
      <c r="C93">
        <f>'Założenia i wyniki'!$E$8*Znorm.Profile!C93</f>
        <v>0.53733084999999992</v>
      </c>
      <c r="D93">
        <f t="shared" si="3"/>
        <v>0.16974528301886793</v>
      </c>
      <c r="E93">
        <f t="shared" si="4"/>
        <v>0</v>
      </c>
      <c r="F93">
        <f t="shared" si="5"/>
        <v>0.36758556698113198</v>
      </c>
    </row>
    <row r="94" spans="1:6" x14ac:dyDescent="0.25">
      <c r="A94">
        <v>85</v>
      </c>
      <c r="B94">
        <f>'Założenia i wyniki'!$E$6*Znorm.Profile!B94</f>
        <v>0.15095283018867922</v>
      </c>
      <c r="C94">
        <f>'Założenia i wyniki'!$E$8*Znorm.Profile!C94</f>
        <v>0.54079900000000003</v>
      </c>
      <c r="D94">
        <f t="shared" si="3"/>
        <v>0.15095283018867922</v>
      </c>
      <c r="E94">
        <f t="shared" si="4"/>
        <v>0</v>
      </c>
      <c r="F94">
        <f t="shared" si="5"/>
        <v>0.38984616981132081</v>
      </c>
    </row>
    <row r="95" spans="1:6" x14ac:dyDescent="0.25">
      <c r="A95">
        <v>86</v>
      </c>
      <c r="B95">
        <f>'Założenia i wyniki'!$E$6*Znorm.Profile!B95</f>
        <v>0.11249056603773584</v>
      </c>
      <c r="C95">
        <f>'Założenia i wyniki'!$E$8*Znorm.Profile!C95</f>
        <v>0.52964905000000007</v>
      </c>
      <c r="D95">
        <f t="shared" si="3"/>
        <v>0.11249056603773584</v>
      </c>
      <c r="E95">
        <f t="shared" si="4"/>
        <v>0</v>
      </c>
      <c r="F95">
        <f t="shared" si="5"/>
        <v>0.41715848396226424</v>
      </c>
    </row>
    <row r="96" spans="1:6" x14ac:dyDescent="0.25">
      <c r="A96">
        <v>87</v>
      </c>
      <c r="B96">
        <f>'Założenia i wyniki'!$E$6*Znorm.Profile!B96</f>
        <v>2.6737735849056601E-2</v>
      </c>
      <c r="C96">
        <f>'Założenia i wyniki'!$E$8*Znorm.Profile!C96</f>
        <v>0.50181005000000001</v>
      </c>
      <c r="D96">
        <f t="shared" si="3"/>
        <v>2.6737735849056601E-2</v>
      </c>
      <c r="E96">
        <f t="shared" si="4"/>
        <v>0</v>
      </c>
      <c r="F96">
        <f t="shared" si="5"/>
        <v>0.47507231415094342</v>
      </c>
    </row>
    <row r="97" spans="1:6" x14ac:dyDescent="0.25">
      <c r="A97">
        <v>88</v>
      </c>
      <c r="B97">
        <f>'Założenia i wyniki'!$E$6*Znorm.Profile!B97</f>
        <v>0</v>
      </c>
      <c r="C97">
        <f>'Założenia i wyniki'!$E$8*Znorm.Profile!C97</f>
        <v>0.51434740000000001</v>
      </c>
      <c r="D97">
        <f t="shared" si="3"/>
        <v>0</v>
      </c>
      <c r="E97">
        <f t="shared" si="4"/>
        <v>0</v>
      </c>
      <c r="F97">
        <f t="shared" si="5"/>
        <v>0.51434740000000001</v>
      </c>
    </row>
    <row r="98" spans="1:6" x14ac:dyDescent="0.25">
      <c r="A98">
        <v>89</v>
      </c>
      <c r="B98">
        <f>'Założenia i wyniki'!$E$6*Znorm.Profile!B98</f>
        <v>0</v>
      </c>
      <c r="C98">
        <f>'Założenia i wyniki'!$E$8*Znorm.Profile!C98</f>
        <v>0.55885200000000002</v>
      </c>
      <c r="D98">
        <f t="shared" si="3"/>
        <v>0</v>
      </c>
      <c r="E98">
        <f t="shared" si="4"/>
        <v>0</v>
      </c>
      <c r="F98">
        <f t="shared" si="5"/>
        <v>0.55885200000000002</v>
      </c>
    </row>
    <row r="99" spans="1:6" x14ac:dyDescent="0.25">
      <c r="A99">
        <v>90</v>
      </c>
      <c r="B99">
        <f>'Założenia i wyniki'!$E$6*Znorm.Profile!B99</f>
        <v>0</v>
      </c>
      <c r="C99">
        <f>'Założenia i wyniki'!$E$8*Znorm.Profile!C99</f>
        <v>0.59180274999999993</v>
      </c>
      <c r="D99">
        <f t="shared" si="3"/>
        <v>0</v>
      </c>
      <c r="E99">
        <f t="shared" si="4"/>
        <v>0</v>
      </c>
      <c r="F99">
        <f t="shared" si="5"/>
        <v>0.59180274999999993</v>
      </c>
    </row>
    <row r="100" spans="1:6" x14ac:dyDescent="0.25">
      <c r="A100">
        <v>91</v>
      </c>
      <c r="B100">
        <f>'Założenia i wyniki'!$E$6*Znorm.Profile!B100</f>
        <v>0</v>
      </c>
      <c r="C100">
        <f>'Założenia i wyniki'!$E$8*Znorm.Profile!C100</f>
        <v>0.61190080000000002</v>
      </c>
      <c r="D100">
        <f t="shared" si="3"/>
        <v>0</v>
      </c>
      <c r="E100">
        <f t="shared" si="4"/>
        <v>0</v>
      </c>
      <c r="F100">
        <f t="shared" si="5"/>
        <v>0.61190080000000002</v>
      </c>
    </row>
    <row r="101" spans="1:6" x14ac:dyDescent="0.25">
      <c r="A101">
        <v>92</v>
      </c>
      <c r="B101">
        <f>'Założenia i wyniki'!$E$6*Znorm.Profile!B101</f>
        <v>0</v>
      </c>
      <c r="C101">
        <f>'Założenia i wyniki'!$E$8*Znorm.Profile!C101</f>
        <v>0.61282725000000005</v>
      </c>
      <c r="D101">
        <f t="shared" si="3"/>
        <v>0</v>
      </c>
      <c r="E101">
        <f t="shared" si="4"/>
        <v>0</v>
      </c>
      <c r="F101">
        <f t="shared" si="5"/>
        <v>0.61282725000000005</v>
      </c>
    </row>
    <row r="102" spans="1:6" x14ac:dyDescent="0.25">
      <c r="A102">
        <v>93</v>
      </c>
      <c r="B102">
        <f>'Założenia i wyniki'!$E$6*Znorm.Profile!B102</f>
        <v>0</v>
      </c>
      <c r="C102">
        <f>'Założenia i wyniki'!$E$8*Znorm.Profile!C102</f>
        <v>0.58362779999999992</v>
      </c>
      <c r="D102">
        <f t="shared" si="3"/>
        <v>0</v>
      </c>
      <c r="E102">
        <f t="shared" si="4"/>
        <v>0</v>
      </c>
      <c r="F102">
        <f t="shared" si="5"/>
        <v>0.58362779999999992</v>
      </c>
    </row>
    <row r="103" spans="1:6" x14ac:dyDescent="0.25">
      <c r="A103">
        <v>94</v>
      </c>
      <c r="B103">
        <f>'Założenia i wyniki'!$E$6*Znorm.Profile!B103</f>
        <v>0</v>
      </c>
      <c r="C103">
        <f>'Założenia i wyniki'!$E$8*Znorm.Profile!C103</f>
        <v>0.51392004999999996</v>
      </c>
      <c r="D103">
        <f t="shared" si="3"/>
        <v>0</v>
      </c>
      <c r="E103">
        <f t="shared" si="4"/>
        <v>0</v>
      </c>
      <c r="F103">
        <f t="shared" si="5"/>
        <v>0.51392004999999996</v>
      </c>
    </row>
    <row r="104" spans="1:6" x14ac:dyDescent="0.25">
      <c r="A104">
        <v>95</v>
      </c>
      <c r="B104">
        <f>'Założenia i wyniki'!$E$6*Znorm.Profile!B104</f>
        <v>0</v>
      </c>
      <c r="C104">
        <f>'Założenia i wyniki'!$E$8*Znorm.Profile!C104</f>
        <v>0.42346604999999998</v>
      </c>
      <c r="D104">
        <f t="shared" si="3"/>
        <v>0</v>
      </c>
      <c r="E104">
        <f t="shared" si="4"/>
        <v>0</v>
      </c>
      <c r="F104">
        <f t="shared" si="5"/>
        <v>0.42346604999999998</v>
      </c>
    </row>
    <row r="105" spans="1:6" x14ac:dyDescent="0.25">
      <c r="A105">
        <v>96</v>
      </c>
      <c r="B105">
        <f>'Założenia i wyniki'!$E$6*Znorm.Profile!B105</f>
        <v>0</v>
      </c>
      <c r="C105">
        <f>'Założenia i wyniki'!$E$8*Znorm.Profile!C105</f>
        <v>0.34036240000000001</v>
      </c>
      <c r="D105">
        <f t="shared" si="3"/>
        <v>0</v>
      </c>
      <c r="E105">
        <f t="shared" si="4"/>
        <v>0</v>
      </c>
      <c r="F105">
        <f t="shared" si="5"/>
        <v>0.34036240000000001</v>
      </c>
    </row>
    <row r="106" spans="1:6" x14ac:dyDescent="0.25">
      <c r="A106">
        <v>97</v>
      </c>
      <c r="B106">
        <f>'Założenia i wyniki'!$E$6*Znorm.Profile!B106</f>
        <v>0</v>
      </c>
      <c r="C106">
        <f>'Założenia i wyniki'!$E$8*Znorm.Profile!C106</f>
        <v>0.2841419</v>
      </c>
      <c r="D106">
        <f t="shared" si="3"/>
        <v>0</v>
      </c>
      <c r="E106">
        <f t="shared" si="4"/>
        <v>0</v>
      </c>
      <c r="F106">
        <f t="shared" si="5"/>
        <v>0.2841419</v>
      </c>
    </row>
    <row r="107" spans="1:6" x14ac:dyDescent="0.25">
      <c r="A107">
        <v>98</v>
      </c>
      <c r="B107">
        <f>'Założenia i wyniki'!$E$6*Znorm.Profile!B107</f>
        <v>0</v>
      </c>
      <c r="C107">
        <f>'Założenia i wyniki'!$E$8*Znorm.Profile!C107</f>
        <v>0.24781575</v>
      </c>
      <c r="D107">
        <f t="shared" si="3"/>
        <v>0</v>
      </c>
      <c r="E107">
        <f t="shared" si="4"/>
        <v>0</v>
      </c>
      <c r="F107">
        <f t="shared" si="5"/>
        <v>0.24781575</v>
      </c>
    </row>
    <row r="108" spans="1:6" x14ac:dyDescent="0.25">
      <c r="A108">
        <v>99</v>
      </c>
      <c r="B108">
        <f>'Założenia i wyniki'!$E$6*Znorm.Profile!B108</f>
        <v>0</v>
      </c>
      <c r="C108">
        <f>'Założenia i wyniki'!$E$8*Znorm.Profile!C108</f>
        <v>0.22590364999999996</v>
      </c>
      <c r="D108">
        <f t="shared" si="3"/>
        <v>0</v>
      </c>
      <c r="E108">
        <f t="shared" si="4"/>
        <v>0</v>
      </c>
      <c r="F108">
        <f t="shared" si="5"/>
        <v>0.22590364999999996</v>
      </c>
    </row>
    <row r="109" spans="1:6" x14ac:dyDescent="0.25">
      <c r="A109">
        <v>100</v>
      </c>
      <c r="B109">
        <f>'Założenia i wyniki'!$E$6*Znorm.Profile!B109</f>
        <v>0</v>
      </c>
      <c r="C109">
        <f>'Założenia i wyniki'!$E$8*Znorm.Profile!C109</f>
        <v>0.22961820000000002</v>
      </c>
      <c r="D109">
        <f t="shared" si="3"/>
        <v>0</v>
      </c>
      <c r="E109">
        <f t="shared" si="4"/>
        <v>0</v>
      </c>
      <c r="F109">
        <f t="shared" si="5"/>
        <v>0.22961820000000002</v>
      </c>
    </row>
    <row r="110" spans="1:6" x14ac:dyDescent="0.25">
      <c r="A110">
        <v>101</v>
      </c>
      <c r="B110">
        <f>'Założenia i wyniki'!$E$6*Znorm.Profile!B110</f>
        <v>0</v>
      </c>
      <c r="C110">
        <f>'Założenia i wyniki'!$E$8*Znorm.Profile!C110</f>
        <v>0.24944044999999998</v>
      </c>
      <c r="D110">
        <f t="shared" si="3"/>
        <v>0</v>
      </c>
      <c r="E110">
        <f t="shared" si="4"/>
        <v>0</v>
      </c>
      <c r="F110">
        <f t="shared" si="5"/>
        <v>0.24944044999999998</v>
      </c>
    </row>
    <row r="111" spans="1:6" x14ac:dyDescent="0.25">
      <c r="A111">
        <v>102</v>
      </c>
      <c r="B111">
        <f>'Założenia i wyniki'!$E$6*Znorm.Profile!B111</f>
        <v>0</v>
      </c>
      <c r="C111">
        <f>'Założenia i wyniki'!$E$8*Znorm.Profile!C111</f>
        <v>0.30035915000000002</v>
      </c>
      <c r="D111">
        <f t="shared" si="3"/>
        <v>0</v>
      </c>
      <c r="E111">
        <f t="shared" si="4"/>
        <v>0</v>
      </c>
      <c r="F111">
        <f t="shared" si="5"/>
        <v>0.30035915000000002</v>
      </c>
    </row>
    <row r="112" spans="1:6" x14ac:dyDescent="0.25">
      <c r="A112">
        <v>103</v>
      </c>
      <c r="B112">
        <f>'Założenia i wyniki'!$E$6*Znorm.Profile!B112</f>
        <v>0</v>
      </c>
      <c r="C112">
        <f>'Założenia i wyniki'!$E$8*Znorm.Profile!C112</f>
        <v>0.38056725000000002</v>
      </c>
      <c r="D112">
        <f t="shared" si="3"/>
        <v>0</v>
      </c>
      <c r="E112">
        <f t="shared" si="4"/>
        <v>0</v>
      </c>
      <c r="F112">
        <f t="shared" si="5"/>
        <v>0.38056725000000002</v>
      </c>
    </row>
    <row r="113" spans="1:6" x14ac:dyDescent="0.25">
      <c r="A113">
        <v>104</v>
      </c>
      <c r="B113">
        <f>'Założenia i wyniki'!$E$6*Znorm.Profile!B113</f>
        <v>0</v>
      </c>
      <c r="C113">
        <f>'Założenia i wyniki'!$E$8*Znorm.Profile!C113</f>
        <v>0.43985025</v>
      </c>
      <c r="D113">
        <f t="shared" si="3"/>
        <v>0</v>
      </c>
      <c r="E113">
        <f t="shared" si="4"/>
        <v>0</v>
      </c>
      <c r="F113">
        <f t="shared" si="5"/>
        <v>0.43985025</v>
      </c>
    </row>
    <row r="114" spans="1:6" x14ac:dyDescent="0.25">
      <c r="A114">
        <v>105</v>
      </c>
      <c r="B114">
        <f>'Założenia i wyniki'!$E$6*Znorm.Profile!B114</f>
        <v>7.8522641509433944E-3</v>
      </c>
      <c r="C114">
        <f>'Założenia i wyniki'!$E$8*Znorm.Profile!C114</f>
        <v>0.45500139999999994</v>
      </c>
      <c r="D114">
        <f t="shared" si="3"/>
        <v>7.8522641509433944E-3</v>
      </c>
      <c r="E114">
        <f t="shared" si="4"/>
        <v>0</v>
      </c>
      <c r="F114">
        <f t="shared" si="5"/>
        <v>0.44714913584905658</v>
      </c>
    </row>
    <row r="115" spans="1:6" x14ac:dyDescent="0.25">
      <c r="A115">
        <v>106</v>
      </c>
      <c r="B115">
        <f>'Założenia i wyniki'!$E$6*Znorm.Profile!B115</f>
        <v>0.12236792452830189</v>
      </c>
      <c r="C115">
        <f>'Założenia i wyniki'!$E$8*Znorm.Profile!C115</f>
        <v>0.47669789999999995</v>
      </c>
      <c r="D115">
        <f t="shared" si="3"/>
        <v>0.12236792452830189</v>
      </c>
      <c r="E115">
        <f t="shared" si="4"/>
        <v>0</v>
      </c>
      <c r="F115">
        <f t="shared" si="5"/>
        <v>0.35432997547169809</v>
      </c>
    </row>
    <row r="116" spans="1:6" x14ac:dyDescent="0.25">
      <c r="A116">
        <v>107</v>
      </c>
      <c r="B116">
        <f>'Założenia i wyniki'!$E$6*Znorm.Profile!B116</f>
        <v>0.20536792452830188</v>
      </c>
      <c r="C116">
        <f>'Założenia i wyniki'!$E$8*Znorm.Profile!C116</f>
        <v>0.47401760000000004</v>
      </c>
      <c r="D116">
        <f t="shared" si="3"/>
        <v>0.20536792452830188</v>
      </c>
      <c r="E116">
        <f t="shared" si="4"/>
        <v>0</v>
      </c>
      <c r="F116">
        <f t="shared" si="5"/>
        <v>0.26864967547169816</v>
      </c>
    </row>
    <row r="117" spans="1:6" x14ac:dyDescent="0.25">
      <c r="A117">
        <v>108</v>
      </c>
      <c r="B117">
        <f>'Założenia i wyniki'!$E$6*Znorm.Profile!B117</f>
        <v>0.57201886792452827</v>
      </c>
      <c r="C117">
        <f>'Założenia i wyniki'!$E$8*Znorm.Profile!C117</f>
        <v>0.46852189999999999</v>
      </c>
      <c r="D117">
        <f t="shared" si="3"/>
        <v>0.46852189999999999</v>
      </c>
      <c r="E117">
        <f t="shared" si="4"/>
        <v>0.10349696792452828</v>
      </c>
      <c r="F117">
        <f t="shared" si="5"/>
        <v>0</v>
      </c>
    </row>
    <row r="118" spans="1:6" x14ac:dyDescent="0.25">
      <c r="A118">
        <v>109</v>
      </c>
      <c r="B118">
        <f>'Założenia i wyniki'!$E$6*Znorm.Profile!B118</f>
        <v>0.69205660377358491</v>
      </c>
      <c r="C118">
        <f>'Założenia i wyniki'!$E$8*Znorm.Profile!C118</f>
        <v>0.47054735000000003</v>
      </c>
      <c r="D118">
        <f t="shared" si="3"/>
        <v>0.47054735000000003</v>
      </c>
      <c r="E118">
        <f t="shared" si="4"/>
        <v>0.22150925377358488</v>
      </c>
      <c r="F118">
        <f t="shared" si="5"/>
        <v>0</v>
      </c>
    </row>
    <row r="119" spans="1:6" x14ac:dyDescent="0.25">
      <c r="A119">
        <v>110</v>
      </c>
      <c r="B119">
        <f>'Założenia i wyniki'!$E$6*Znorm.Profile!B119</f>
        <v>0.10154716981132075</v>
      </c>
      <c r="C119">
        <f>'Założenia i wyniki'!$E$8*Znorm.Profile!C119</f>
        <v>0.48773235000000004</v>
      </c>
      <c r="D119">
        <f t="shared" si="3"/>
        <v>0.10154716981132075</v>
      </c>
      <c r="E119">
        <f t="shared" si="4"/>
        <v>0</v>
      </c>
      <c r="F119">
        <f t="shared" si="5"/>
        <v>0.38618518018867931</v>
      </c>
    </row>
    <row r="120" spans="1:6" x14ac:dyDescent="0.25">
      <c r="A120">
        <v>111</v>
      </c>
      <c r="B120">
        <f>'Założenia i wyniki'!$E$6*Znorm.Profile!B120</f>
        <v>1.5635849056603774E-2</v>
      </c>
      <c r="C120">
        <f>'Założenia i wyniki'!$E$8*Znorm.Profile!C120</f>
        <v>0.50330455000000007</v>
      </c>
      <c r="D120">
        <f t="shared" si="3"/>
        <v>1.5635849056603774E-2</v>
      </c>
      <c r="E120">
        <f t="shared" si="4"/>
        <v>0</v>
      </c>
      <c r="F120">
        <f t="shared" si="5"/>
        <v>0.48766870094339632</v>
      </c>
    </row>
    <row r="121" spans="1:6" x14ac:dyDescent="0.25">
      <c r="A121">
        <v>112</v>
      </c>
      <c r="B121">
        <f>'Założenia i wyniki'!$E$6*Znorm.Profile!B121</f>
        <v>0</v>
      </c>
      <c r="C121">
        <f>'Założenia i wyniki'!$E$8*Znorm.Profile!C121</f>
        <v>0.55416340000000008</v>
      </c>
      <c r="D121">
        <f t="shared" si="3"/>
        <v>0</v>
      </c>
      <c r="E121">
        <f t="shared" si="4"/>
        <v>0</v>
      </c>
      <c r="F121">
        <f t="shared" si="5"/>
        <v>0.55416340000000008</v>
      </c>
    </row>
    <row r="122" spans="1:6" x14ac:dyDescent="0.25">
      <c r="A122">
        <v>113</v>
      </c>
      <c r="B122">
        <f>'Założenia i wyniki'!$E$6*Znorm.Profile!B122</f>
        <v>0</v>
      </c>
      <c r="C122">
        <f>'Założenia i wyniki'!$E$8*Znorm.Profile!C122</f>
        <v>0.62196994999999999</v>
      </c>
      <c r="D122">
        <f t="shared" si="3"/>
        <v>0</v>
      </c>
      <c r="E122">
        <f t="shared" si="4"/>
        <v>0</v>
      </c>
      <c r="F122">
        <f t="shared" si="5"/>
        <v>0.62196994999999999</v>
      </c>
    </row>
    <row r="123" spans="1:6" x14ac:dyDescent="0.25">
      <c r="A123">
        <v>114</v>
      </c>
      <c r="B123">
        <f>'Założenia i wyniki'!$E$6*Znorm.Profile!B123</f>
        <v>0</v>
      </c>
      <c r="C123">
        <f>'Założenia i wyniki'!$E$8*Znorm.Profile!C123</f>
        <v>0.65438344999999998</v>
      </c>
      <c r="D123">
        <f t="shared" si="3"/>
        <v>0</v>
      </c>
      <c r="E123">
        <f t="shared" si="4"/>
        <v>0</v>
      </c>
      <c r="F123">
        <f t="shared" si="5"/>
        <v>0.65438344999999998</v>
      </c>
    </row>
    <row r="124" spans="1:6" x14ac:dyDescent="0.25">
      <c r="A124">
        <v>115</v>
      </c>
      <c r="B124">
        <f>'Założenia i wyniki'!$E$6*Znorm.Profile!B124</f>
        <v>0</v>
      </c>
      <c r="C124">
        <f>'Założenia i wyniki'!$E$8*Znorm.Profile!C124</f>
        <v>0.65340450000000005</v>
      </c>
      <c r="D124">
        <f t="shared" si="3"/>
        <v>0</v>
      </c>
      <c r="E124">
        <f t="shared" si="4"/>
        <v>0</v>
      </c>
      <c r="F124">
        <f t="shared" si="5"/>
        <v>0.65340450000000005</v>
      </c>
    </row>
    <row r="125" spans="1:6" x14ac:dyDescent="0.25">
      <c r="A125">
        <v>116</v>
      </c>
      <c r="B125">
        <f>'Założenia i wyniki'!$E$6*Znorm.Profile!B125</f>
        <v>0</v>
      </c>
      <c r="C125">
        <f>'Założenia i wyniki'!$E$8*Znorm.Profile!C125</f>
        <v>0.64072155000000008</v>
      </c>
      <c r="D125">
        <f t="shared" si="3"/>
        <v>0</v>
      </c>
      <c r="E125">
        <f t="shared" si="4"/>
        <v>0</v>
      </c>
      <c r="F125">
        <f t="shared" si="5"/>
        <v>0.64072155000000008</v>
      </c>
    </row>
    <row r="126" spans="1:6" x14ac:dyDescent="0.25">
      <c r="A126">
        <v>117</v>
      </c>
      <c r="B126">
        <f>'Założenia i wyniki'!$E$6*Znorm.Profile!B126</f>
        <v>0</v>
      </c>
      <c r="C126">
        <f>'Założenia i wyniki'!$E$8*Znorm.Profile!C126</f>
        <v>0.59966934999999999</v>
      </c>
      <c r="D126">
        <f t="shared" si="3"/>
        <v>0</v>
      </c>
      <c r="E126">
        <f t="shared" si="4"/>
        <v>0</v>
      </c>
      <c r="F126">
        <f t="shared" si="5"/>
        <v>0.59966934999999999</v>
      </c>
    </row>
    <row r="127" spans="1:6" x14ac:dyDescent="0.25">
      <c r="A127">
        <v>118</v>
      </c>
      <c r="B127">
        <f>'Założenia i wyniki'!$E$6*Znorm.Profile!B127</f>
        <v>0</v>
      </c>
      <c r="C127">
        <f>'Założenia i wyniki'!$E$8*Znorm.Profile!C127</f>
        <v>0.53431910000000005</v>
      </c>
      <c r="D127">
        <f t="shared" si="3"/>
        <v>0</v>
      </c>
      <c r="E127">
        <f t="shared" si="4"/>
        <v>0</v>
      </c>
      <c r="F127">
        <f t="shared" si="5"/>
        <v>0.53431910000000005</v>
      </c>
    </row>
    <row r="128" spans="1:6" x14ac:dyDescent="0.25">
      <c r="A128">
        <v>119</v>
      </c>
      <c r="B128">
        <f>'Założenia i wyniki'!$E$6*Znorm.Profile!B128</f>
        <v>0</v>
      </c>
      <c r="C128">
        <f>'Założenia i wyniki'!$E$8*Znorm.Profile!C128</f>
        <v>0.44004905</v>
      </c>
      <c r="D128">
        <f t="shared" si="3"/>
        <v>0</v>
      </c>
      <c r="E128">
        <f t="shared" si="4"/>
        <v>0</v>
      </c>
      <c r="F128">
        <f t="shared" si="5"/>
        <v>0.44004905</v>
      </c>
    </row>
    <row r="129" spans="1:6" x14ac:dyDescent="0.25">
      <c r="A129">
        <v>120</v>
      </c>
      <c r="B129">
        <f>'Założenia i wyniki'!$E$6*Znorm.Profile!B129</f>
        <v>0</v>
      </c>
      <c r="C129">
        <f>'Założenia i wyniki'!$E$8*Znorm.Profile!C129</f>
        <v>0.35821239999999999</v>
      </c>
      <c r="D129">
        <f t="shared" si="3"/>
        <v>0</v>
      </c>
      <c r="E129">
        <f t="shared" si="4"/>
        <v>0</v>
      </c>
      <c r="F129">
        <f t="shared" si="5"/>
        <v>0.35821239999999999</v>
      </c>
    </row>
    <row r="130" spans="1:6" x14ac:dyDescent="0.25">
      <c r="A130">
        <v>121</v>
      </c>
      <c r="B130">
        <f>'Założenia i wyniki'!$E$6*Znorm.Profile!B130</f>
        <v>0</v>
      </c>
      <c r="C130">
        <f>'Założenia i wyniki'!$E$8*Znorm.Profile!C130</f>
        <v>0.30517935000000002</v>
      </c>
      <c r="D130">
        <f t="shared" si="3"/>
        <v>0</v>
      </c>
      <c r="E130">
        <f t="shared" si="4"/>
        <v>0</v>
      </c>
      <c r="F130">
        <f t="shared" si="5"/>
        <v>0.30517935000000002</v>
      </c>
    </row>
    <row r="131" spans="1:6" x14ac:dyDescent="0.25">
      <c r="A131">
        <v>122</v>
      </c>
      <c r="B131">
        <f>'Założenia i wyniki'!$E$6*Znorm.Profile!B131</f>
        <v>0</v>
      </c>
      <c r="C131">
        <f>'Założenia i wyniki'!$E$8*Znorm.Profile!C131</f>
        <v>0.26359690000000002</v>
      </c>
      <c r="D131">
        <f t="shared" si="3"/>
        <v>0</v>
      </c>
      <c r="E131">
        <f t="shared" si="4"/>
        <v>0</v>
      </c>
      <c r="F131">
        <f t="shared" si="5"/>
        <v>0.26359690000000002</v>
      </c>
    </row>
    <row r="132" spans="1:6" x14ac:dyDescent="0.25">
      <c r="A132">
        <v>123</v>
      </c>
      <c r="B132">
        <f>'Założenia i wyniki'!$E$6*Znorm.Profile!B132</f>
        <v>0</v>
      </c>
      <c r="C132">
        <f>'Założenia i wyniki'!$E$8*Znorm.Profile!C132</f>
        <v>0.24109295000000003</v>
      </c>
      <c r="D132">
        <f t="shared" si="3"/>
        <v>0</v>
      </c>
      <c r="E132">
        <f t="shared" si="4"/>
        <v>0</v>
      </c>
      <c r="F132">
        <f t="shared" si="5"/>
        <v>0.24109295000000003</v>
      </c>
    </row>
    <row r="133" spans="1:6" x14ac:dyDescent="0.25">
      <c r="A133">
        <v>124</v>
      </c>
      <c r="B133">
        <f>'Założenia i wyniki'!$E$6*Znorm.Profile!B133</f>
        <v>0</v>
      </c>
      <c r="C133">
        <f>'Założenia i wyniki'!$E$8*Znorm.Profile!C133</f>
        <v>0.23157049999999998</v>
      </c>
      <c r="D133">
        <f t="shared" si="3"/>
        <v>0</v>
      </c>
      <c r="E133">
        <f t="shared" si="4"/>
        <v>0</v>
      </c>
      <c r="F133">
        <f t="shared" si="5"/>
        <v>0.23157049999999998</v>
      </c>
    </row>
    <row r="134" spans="1:6" x14ac:dyDescent="0.25">
      <c r="A134">
        <v>125</v>
      </c>
      <c r="B134">
        <f>'Założenia i wyniki'!$E$6*Znorm.Profile!B134</f>
        <v>0</v>
      </c>
      <c r="C134">
        <f>'Założenia i wyniki'!$E$8*Znorm.Profile!C134</f>
        <v>0.23615269999999999</v>
      </c>
      <c r="D134">
        <f t="shared" si="3"/>
        <v>0</v>
      </c>
      <c r="E134">
        <f t="shared" si="4"/>
        <v>0</v>
      </c>
      <c r="F134">
        <f t="shared" si="5"/>
        <v>0.23615269999999999</v>
      </c>
    </row>
    <row r="135" spans="1:6" x14ac:dyDescent="0.25">
      <c r="A135">
        <v>126</v>
      </c>
      <c r="B135">
        <f>'Założenia i wyniki'!$E$6*Znorm.Profile!B135</f>
        <v>0</v>
      </c>
      <c r="C135">
        <f>'Założenia i wyniki'!$E$8*Znorm.Profile!C135</f>
        <v>0.25585699999999995</v>
      </c>
      <c r="D135">
        <f t="shared" si="3"/>
        <v>0</v>
      </c>
      <c r="E135">
        <f t="shared" si="4"/>
        <v>0</v>
      </c>
      <c r="F135">
        <f t="shared" si="5"/>
        <v>0.25585699999999995</v>
      </c>
    </row>
    <row r="136" spans="1:6" x14ac:dyDescent="0.25">
      <c r="A136">
        <v>127</v>
      </c>
      <c r="B136">
        <f>'Założenia i wyniki'!$E$6*Znorm.Profile!B136</f>
        <v>0</v>
      </c>
      <c r="C136">
        <f>'Założenia i wyniki'!$E$8*Znorm.Profile!C136</f>
        <v>0.30269154999999998</v>
      </c>
      <c r="D136">
        <f t="shared" si="3"/>
        <v>0</v>
      </c>
      <c r="E136">
        <f t="shared" si="4"/>
        <v>0</v>
      </c>
      <c r="F136">
        <f t="shared" si="5"/>
        <v>0.30269154999999998</v>
      </c>
    </row>
    <row r="137" spans="1:6" x14ac:dyDescent="0.25">
      <c r="A137">
        <v>128</v>
      </c>
      <c r="B137">
        <f>'Założenia i wyniki'!$E$6*Znorm.Profile!B137</f>
        <v>0</v>
      </c>
      <c r="C137">
        <f>'Założenia i wyniki'!$E$8*Znorm.Profile!C137</f>
        <v>0.34769560000000005</v>
      </c>
      <c r="D137">
        <f t="shared" si="3"/>
        <v>0</v>
      </c>
      <c r="E137">
        <f t="shared" si="4"/>
        <v>0</v>
      </c>
      <c r="F137">
        <f t="shared" si="5"/>
        <v>0.34769560000000005</v>
      </c>
    </row>
    <row r="138" spans="1:6" x14ac:dyDescent="0.25">
      <c r="A138">
        <v>129</v>
      </c>
      <c r="B138">
        <f>'Założenia i wyniki'!$E$6*Znorm.Profile!B138</f>
        <v>0</v>
      </c>
      <c r="C138">
        <f>'Założenia i wyniki'!$E$8*Znorm.Profile!C138</f>
        <v>0.40004964999999998</v>
      </c>
      <c r="D138">
        <f t="shared" si="3"/>
        <v>0</v>
      </c>
      <c r="E138">
        <f t="shared" si="4"/>
        <v>0</v>
      </c>
      <c r="F138">
        <f t="shared" si="5"/>
        <v>0.40004964999999998</v>
      </c>
    </row>
    <row r="139" spans="1:6" x14ac:dyDescent="0.25">
      <c r="A139">
        <v>130</v>
      </c>
      <c r="B139">
        <f>'Założenia i wyniki'!$E$6*Znorm.Profile!B139</f>
        <v>8.7551886792452835E-2</v>
      </c>
      <c r="C139">
        <f>'Założenia i wyniki'!$E$8*Znorm.Profile!C139</f>
        <v>0.47039405000000001</v>
      </c>
      <c r="D139">
        <f t="shared" ref="D139:D202" si="6">IF(B139&lt;=C139,B139,C139)</f>
        <v>8.7551886792452835E-2</v>
      </c>
      <c r="E139">
        <f t="shared" ref="E139:E202" si="7">IF(B139&gt;C139,B139-C139,0)</f>
        <v>0</v>
      </c>
      <c r="F139">
        <f t="shared" ref="F139:F202" si="8">IF(B139&lt;C139,C139-B139,0)</f>
        <v>0.38284216320754716</v>
      </c>
    </row>
    <row r="140" spans="1:6" x14ac:dyDescent="0.25">
      <c r="A140">
        <v>131</v>
      </c>
      <c r="B140">
        <f>'Założenia i wyniki'!$E$6*Znorm.Profile!B140</f>
        <v>0.15166037735849056</v>
      </c>
      <c r="C140">
        <f>'Założenia i wyniki'!$E$8*Znorm.Profile!C140</f>
        <v>0.51984764999999999</v>
      </c>
      <c r="D140">
        <f t="shared" si="6"/>
        <v>0.15166037735849056</v>
      </c>
      <c r="E140">
        <f t="shared" si="7"/>
        <v>0</v>
      </c>
      <c r="F140">
        <f t="shared" si="8"/>
        <v>0.36818727264150941</v>
      </c>
    </row>
    <row r="141" spans="1:6" x14ac:dyDescent="0.25">
      <c r="A141">
        <v>132</v>
      </c>
      <c r="B141">
        <f>'Założenia i wyniki'!$E$6*Znorm.Profile!B141</f>
        <v>0.20008490566037734</v>
      </c>
      <c r="C141">
        <f>'Założenia i wyniki'!$E$8*Znorm.Profile!C141</f>
        <v>0.54924485000000001</v>
      </c>
      <c r="D141">
        <f t="shared" si="6"/>
        <v>0.20008490566037734</v>
      </c>
      <c r="E141">
        <f t="shared" si="7"/>
        <v>0</v>
      </c>
      <c r="F141">
        <f t="shared" si="8"/>
        <v>0.34915994433962266</v>
      </c>
    </row>
    <row r="142" spans="1:6" x14ac:dyDescent="0.25">
      <c r="A142">
        <v>133</v>
      </c>
      <c r="B142">
        <f>'Założenia i wyniki'!$E$6*Znorm.Profile!B142</f>
        <v>0.14166037735849055</v>
      </c>
      <c r="C142">
        <f>'Założenia i wyniki'!$E$8*Znorm.Profile!C142</f>
        <v>0.55727349999999998</v>
      </c>
      <c r="D142">
        <f t="shared" si="6"/>
        <v>0.14166037735849055</v>
      </c>
      <c r="E142">
        <f t="shared" si="7"/>
        <v>0</v>
      </c>
      <c r="F142">
        <f t="shared" si="8"/>
        <v>0.4156131226415094</v>
      </c>
    </row>
    <row r="143" spans="1:6" x14ac:dyDescent="0.25">
      <c r="A143">
        <v>134</v>
      </c>
      <c r="B143">
        <f>'Założenia i wyniki'!$E$6*Znorm.Profile!B143</f>
        <v>0.10123584905660377</v>
      </c>
      <c r="C143">
        <f>'Założenia i wyniki'!$E$8*Znorm.Profile!C143</f>
        <v>0.56198239999999988</v>
      </c>
      <c r="D143">
        <f t="shared" si="6"/>
        <v>0.10123584905660377</v>
      </c>
      <c r="E143">
        <f t="shared" si="7"/>
        <v>0</v>
      </c>
      <c r="F143">
        <f t="shared" si="8"/>
        <v>0.46074655094339612</v>
      </c>
    </row>
    <row r="144" spans="1:6" x14ac:dyDescent="0.25">
      <c r="A144">
        <v>135</v>
      </c>
      <c r="B144">
        <f>'Założenia i wyniki'!$E$6*Znorm.Profile!B144</f>
        <v>2.6547169811320756E-2</v>
      </c>
      <c r="C144">
        <f>'Założenia i wyniki'!$E$8*Znorm.Profile!C144</f>
        <v>0.54007799999999995</v>
      </c>
      <c r="D144">
        <f t="shared" si="6"/>
        <v>2.6547169811320756E-2</v>
      </c>
      <c r="E144">
        <f t="shared" si="7"/>
        <v>0</v>
      </c>
      <c r="F144">
        <f t="shared" si="8"/>
        <v>0.51353083018867918</v>
      </c>
    </row>
    <row r="145" spans="1:6" x14ac:dyDescent="0.25">
      <c r="A145">
        <v>136</v>
      </c>
      <c r="B145">
        <f>'Założenia i wyniki'!$E$6*Znorm.Profile!B145</f>
        <v>0</v>
      </c>
      <c r="C145">
        <f>'Założenia i wyniki'!$E$8*Znorm.Profile!C145</f>
        <v>0.55462924999999996</v>
      </c>
      <c r="D145">
        <f t="shared" si="6"/>
        <v>0</v>
      </c>
      <c r="E145">
        <f t="shared" si="7"/>
        <v>0</v>
      </c>
      <c r="F145">
        <f t="shared" si="8"/>
        <v>0.55462924999999996</v>
      </c>
    </row>
    <row r="146" spans="1:6" x14ac:dyDescent="0.25">
      <c r="A146">
        <v>137</v>
      </c>
      <c r="B146">
        <f>'Założenia i wyniki'!$E$6*Znorm.Profile!B146</f>
        <v>0</v>
      </c>
      <c r="C146">
        <f>'Założenia i wyniki'!$E$8*Znorm.Profile!C146</f>
        <v>0.5891613</v>
      </c>
      <c r="D146">
        <f t="shared" si="6"/>
        <v>0</v>
      </c>
      <c r="E146">
        <f t="shared" si="7"/>
        <v>0</v>
      </c>
      <c r="F146">
        <f t="shared" si="8"/>
        <v>0.5891613</v>
      </c>
    </row>
    <row r="147" spans="1:6" x14ac:dyDescent="0.25">
      <c r="A147">
        <v>138</v>
      </c>
      <c r="B147">
        <f>'Założenia i wyniki'!$E$6*Znorm.Profile!B147</f>
        <v>0</v>
      </c>
      <c r="C147">
        <f>'Założenia i wyniki'!$E$8*Znorm.Profile!C147</f>
        <v>0.61230154999999997</v>
      </c>
      <c r="D147">
        <f t="shared" si="6"/>
        <v>0</v>
      </c>
      <c r="E147">
        <f t="shared" si="7"/>
        <v>0</v>
      </c>
      <c r="F147">
        <f t="shared" si="8"/>
        <v>0.61230154999999997</v>
      </c>
    </row>
    <row r="148" spans="1:6" x14ac:dyDescent="0.25">
      <c r="A148">
        <v>139</v>
      </c>
      <c r="B148">
        <f>'Założenia i wyniki'!$E$6*Znorm.Profile!B148</f>
        <v>0</v>
      </c>
      <c r="C148">
        <f>'Założenia i wyniki'!$E$8*Znorm.Profile!C148</f>
        <v>0.61987099999999995</v>
      </c>
      <c r="D148">
        <f t="shared" si="6"/>
        <v>0</v>
      </c>
      <c r="E148">
        <f t="shared" si="7"/>
        <v>0</v>
      </c>
      <c r="F148">
        <f t="shared" si="8"/>
        <v>0.61987099999999995</v>
      </c>
    </row>
    <row r="149" spans="1:6" x14ac:dyDescent="0.25">
      <c r="A149">
        <v>140</v>
      </c>
      <c r="B149">
        <f>'Założenia i wyniki'!$E$6*Znorm.Profile!B149</f>
        <v>0</v>
      </c>
      <c r="C149">
        <f>'Założenia i wyniki'!$E$8*Znorm.Profile!C149</f>
        <v>0.61212725000000001</v>
      </c>
      <c r="D149">
        <f t="shared" si="6"/>
        <v>0</v>
      </c>
      <c r="E149">
        <f t="shared" si="7"/>
        <v>0</v>
      </c>
      <c r="F149">
        <f t="shared" si="8"/>
        <v>0.61212725000000001</v>
      </c>
    </row>
    <row r="150" spans="1:6" x14ac:dyDescent="0.25">
      <c r="A150">
        <v>141</v>
      </c>
      <c r="B150">
        <f>'Założenia i wyniki'!$E$6*Znorm.Profile!B150</f>
        <v>0</v>
      </c>
      <c r="C150">
        <f>'Założenia i wyniki'!$E$8*Znorm.Profile!C150</f>
        <v>0.57739185000000004</v>
      </c>
      <c r="D150">
        <f t="shared" si="6"/>
        <v>0</v>
      </c>
      <c r="E150">
        <f t="shared" si="7"/>
        <v>0</v>
      </c>
      <c r="F150">
        <f t="shared" si="8"/>
        <v>0.57739185000000004</v>
      </c>
    </row>
    <row r="151" spans="1:6" x14ac:dyDescent="0.25">
      <c r="A151">
        <v>142</v>
      </c>
      <c r="B151">
        <f>'Założenia i wyniki'!$E$6*Znorm.Profile!B151</f>
        <v>0</v>
      </c>
      <c r="C151">
        <f>'Założenia i wyniki'!$E$8*Znorm.Profile!C151</f>
        <v>0.52301690000000001</v>
      </c>
      <c r="D151">
        <f t="shared" si="6"/>
        <v>0</v>
      </c>
      <c r="E151">
        <f t="shared" si="7"/>
        <v>0</v>
      </c>
      <c r="F151">
        <f t="shared" si="8"/>
        <v>0.52301690000000001</v>
      </c>
    </row>
    <row r="152" spans="1:6" x14ac:dyDescent="0.25">
      <c r="A152">
        <v>143</v>
      </c>
      <c r="B152">
        <f>'Założenia i wyniki'!$E$6*Znorm.Profile!B152</f>
        <v>0</v>
      </c>
      <c r="C152">
        <f>'Założenia i wyniki'!$E$8*Znorm.Profile!C152</f>
        <v>0.43629389999999996</v>
      </c>
      <c r="D152">
        <f t="shared" si="6"/>
        <v>0</v>
      </c>
      <c r="E152">
        <f t="shared" si="7"/>
        <v>0</v>
      </c>
      <c r="F152">
        <f t="shared" si="8"/>
        <v>0.43629389999999996</v>
      </c>
    </row>
    <row r="153" spans="1:6" x14ac:dyDescent="0.25">
      <c r="A153">
        <v>144</v>
      </c>
      <c r="B153">
        <f>'Założenia i wyniki'!$E$6*Znorm.Profile!B153</f>
        <v>0</v>
      </c>
      <c r="C153">
        <f>'Założenia i wyniki'!$E$8*Znorm.Profile!C153</f>
        <v>0.36090669999999997</v>
      </c>
      <c r="D153">
        <f t="shared" si="6"/>
        <v>0</v>
      </c>
      <c r="E153">
        <f t="shared" si="7"/>
        <v>0</v>
      </c>
      <c r="F153">
        <f t="shared" si="8"/>
        <v>0.36090669999999997</v>
      </c>
    </row>
    <row r="154" spans="1:6" x14ac:dyDescent="0.25">
      <c r="A154">
        <v>145</v>
      </c>
      <c r="B154">
        <f>'Założenia i wyniki'!$E$6*Znorm.Profile!B154</f>
        <v>0</v>
      </c>
      <c r="C154">
        <f>'Założenia i wyniki'!$E$8*Znorm.Profile!C154</f>
        <v>0.26842480000000002</v>
      </c>
      <c r="D154">
        <f t="shared" si="6"/>
        <v>0</v>
      </c>
      <c r="E154">
        <f t="shared" si="7"/>
        <v>0</v>
      </c>
      <c r="F154">
        <f t="shared" si="8"/>
        <v>0.26842480000000002</v>
      </c>
    </row>
    <row r="155" spans="1:6" x14ac:dyDescent="0.25">
      <c r="A155">
        <v>146</v>
      </c>
      <c r="B155">
        <f>'Założenia i wyniki'!$E$6*Znorm.Profile!B155</f>
        <v>0</v>
      </c>
      <c r="C155">
        <f>'Założenia i wyniki'!$E$8*Znorm.Profile!C155</f>
        <v>0.23686775000000002</v>
      </c>
      <c r="D155">
        <f t="shared" si="6"/>
        <v>0</v>
      </c>
      <c r="E155">
        <f t="shared" si="7"/>
        <v>0</v>
      </c>
      <c r="F155">
        <f t="shared" si="8"/>
        <v>0.23686775000000002</v>
      </c>
    </row>
    <row r="156" spans="1:6" x14ac:dyDescent="0.25">
      <c r="A156">
        <v>147</v>
      </c>
      <c r="B156">
        <f>'Założenia i wyniki'!$E$6*Znorm.Profile!B156</f>
        <v>0</v>
      </c>
      <c r="C156">
        <f>'Założenia i wyniki'!$E$8*Znorm.Profile!C156</f>
        <v>0.22334865000000001</v>
      </c>
      <c r="D156">
        <f t="shared" si="6"/>
        <v>0</v>
      </c>
      <c r="E156">
        <f t="shared" si="7"/>
        <v>0</v>
      </c>
      <c r="F156">
        <f t="shared" si="8"/>
        <v>0.22334865000000001</v>
      </c>
    </row>
    <row r="157" spans="1:6" x14ac:dyDescent="0.25">
      <c r="A157">
        <v>148</v>
      </c>
      <c r="B157">
        <f>'Założenia i wyniki'!$E$6*Znorm.Profile!B157</f>
        <v>0</v>
      </c>
      <c r="C157">
        <f>'Założenia i wyniki'!$E$8*Znorm.Profile!C157</f>
        <v>0.22106315000000001</v>
      </c>
      <c r="D157">
        <f t="shared" si="6"/>
        <v>0</v>
      </c>
      <c r="E157">
        <f t="shared" si="7"/>
        <v>0</v>
      </c>
      <c r="F157">
        <f t="shared" si="8"/>
        <v>0.22106315000000001</v>
      </c>
    </row>
    <row r="158" spans="1:6" x14ac:dyDescent="0.25">
      <c r="A158">
        <v>149</v>
      </c>
      <c r="B158">
        <f>'Założenia i wyniki'!$E$6*Znorm.Profile!B158</f>
        <v>0</v>
      </c>
      <c r="C158">
        <f>'Założenia i wyniki'!$E$8*Znorm.Profile!C158</f>
        <v>0.24714305</v>
      </c>
      <c r="D158">
        <f t="shared" si="6"/>
        <v>0</v>
      </c>
      <c r="E158">
        <f t="shared" si="7"/>
        <v>0</v>
      </c>
      <c r="F158">
        <f t="shared" si="8"/>
        <v>0.24714305</v>
      </c>
    </row>
    <row r="159" spans="1:6" x14ac:dyDescent="0.25">
      <c r="A159">
        <v>150</v>
      </c>
      <c r="B159">
        <f>'Założenia i wyniki'!$E$6*Znorm.Profile!B159</f>
        <v>0</v>
      </c>
      <c r="C159">
        <f>'Założenia i wyniki'!$E$8*Znorm.Profile!C159</f>
        <v>0.30379335000000002</v>
      </c>
      <c r="D159">
        <f t="shared" si="6"/>
        <v>0</v>
      </c>
      <c r="E159">
        <f t="shared" si="7"/>
        <v>0</v>
      </c>
      <c r="F159">
        <f t="shared" si="8"/>
        <v>0.30379335000000002</v>
      </c>
    </row>
    <row r="160" spans="1:6" x14ac:dyDescent="0.25">
      <c r="A160">
        <v>151</v>
      </c>
      <c r="B160">
        <f>'Założenia i wyniki'!$E$6*Znorm.Profile!B160</f>
        <v>0</v>
      </c>
      <c r="C160">
        <f>'Założenia i wyniki'!$E$8*Znorm.Profile!C160</f>
        <v>0.39940284999999998</v>
      </c>
      <c r="D160">
        <f t="shared" si="6"/>
        <v>0</v>
      </c>
      <c r="E160">
        <f t="shared" si="7"/>
        <v>0</v>
      </c>
      <c r="F160">
        <f t="shared" si="8"/>
        <v>0.39940284999999998</v>
      </c>
    </row>
    <row r="161" spans="1:6" x14ac:dyDescent="0.25">
      <c r="A161">
        <v>152</v>
      </c>
      <c r="B161">
        <f>'Założenia i wyniki'!$E$6*Znorm.Profile!B161</f>
        <v>0</v>
      </c>
      <c r="C161">
        <f>'Założenia i wyniki'!$E$8*Znorm.Profile!C161</f>
        <v>0.46146555</v>
      </c>
      <c r="D161">
        <f t="shared" si="6"/>
        <v>0</v>
      </c>
      <c r="E161">
        <f t="shared" si="7"/>
        <v>0</v>
      </c>
      <c r="F161">
        <f t="shared" si="8"/>
        <v>0.46146555</v>
      </c>
    </row>
    <row r="162" spans="1:6" x14ac:dyDescent="0.25">
      <c r="A162">
        <v>153</v>
      </c>
      <c r="B162">
        <f>'Założenia i wyniki'!$E$6*Znorm.Profile!B162</f>
        <v>0</v>
      </c>
      <c r="C162">
        <f>'Założenia i wyniki'!$E$8*Znorm.Profile!C162</f>
        <v>0.45027779999999995</v>
      </c>
      <c r="D162">
        <f t="shared" si="6"/>
        <v>0</v>
      </c>
      <c r="E162">
        <f t="shared" si="7"/>
        <v>0</v>
      </c>
      <c r="F162">
        <f t="shared" si="8"/>
        <v>0.45027779999999995</v>
      </c>
    </row>
    <row r="163" spans="1:6" x14ac:dyDescent="0.25">
      <c r="A163">
        <v>154</v>
      </c>
      <c r="B163">
        <f>'Założenia i wyniki'!$E$6*Znorm.Profile!B163</f>
        <v>9.1490566037735852E-2</v>
      </c>
      <c r="C163">
        <f>'Założenia i wyniki'!$E$8*Znorm.Profile!C163</f>
        <v>0.46511989999999998</v>
      </c>
      <c r="D163">
        <f t="shared" si="6"/>
        <v>9.1490566037735852E-2</v>
      </c>
      <c r="E163">
        <f t="shared" si="7"/>
        <v>0</v>
      </c>
      <c r="F163">
        <f t="shared" si="8"/>
        <v>0.37362933396226411</v>
      </c>
    </row>
    <row r="164" spans="1:6" x14ac:dyDescent="0.25">
      <c r="A164">
        <v>155</v>
      </c>
      <c r="B164">
        <f>'Założenia i wyniki'!$E$6*Znorm.Profile!B164</f>
        <v>0.1374622641509434</v>
      </c>
      <c r="C164">
        <f>'Założenia i wyniki'!$E$8*Znorm.Profile!C164</f>
        <v>0.45518514999999998</v>
      </c>
      <c r="D164">
        <f t="shared" si="6"/>
        <v>0.1374622641509434</v>
      </c>
      <c r="E164">
        <f t="shared" si="7"/>
        <v>0</v>
      </c>
      <c r="F164">
        <f t="shared" si="8"/>
        <v>0.31772288584905661</v>
      </c>
    </row>
    <row r="165" spans="1:6" x14ac:dyDescent="0.25">
      <c r="A165">
        <v>156</v>
      </c>
      <c r="B165">
        <f>'Założenia i wyniki'!$E$6*Znorm.Profile!B165</f>
        <v>0.15347169811320754</v>
      </c>
      <c r="C165">
        <f>'Założenia i wyniki'!$E$8*Znorm.Profile!C165</f>
        <v>0.44785649999999999</v>
      </c>
      <c r="D165">
        <f t="shared" si="6"/>
        <v>0.15347169811320754</v>
      </c>
      <c r="E165">
        <f t="shared" si="7"/>
        <v>0</v>
      </c>
      <c r="F165">
        <f t="shared" si="8"/>
        <v>0.29438480188679245</v>
      </c>
    </row>
    <row r="166" spans="1:6" x14ac:dyDescent="0.25">
      <c r="A166">
        <v>157</v>
      </c>
      <c r="B166">
        <f>'Założenia i wyniki'!$E$6*Znorm.Profile!B166</f>
        <v>0.15167924528301885</v>
      </c>
      <c r="C166">
        <f>'Założenia i wyniki'!$E$8*Znorm.Profile!C166</f>
        <v>0.4481792</v>
      </c>
      <c r="D166">
        <f t="shared" si="6"/>
        <v>0.15167924528301885</v>
      </c>
      <c r="E166">
        <f t="shared" si="7"/>
        <v>0</v>
      </c>
      <c r="F166">
        <f t="shared" si="8"/>
        <v>0.29649995471698115</v>
      </c>
    </row>
    <row r="167" spans="1:6" x14ac:dyDescent="0.25">
      <c r="A167">
        <v>158</v>
      </c>
      <c r="B167">
        <f>'Założenia i wyniki'!$E$6*Znorm.Profile!B167</f>
        <v>0.10844339622641511</v>
      </c>
      <c r="C167">
        <f>'Założenia i wyniki'!$E$8*Znorm.Profile!C167</f>
        <v>0.45546900000000001</v>
      </c>
      <c r="D167">
        <f t="shared" si="6"/>
        <v>0.10844339622641511</v>
      </c>
      <c r="E167">
        <f t="shared" si="7"/>
        <v>0</v>
      </c>
      <c r="F167">
        <f t="shared" si="8"/>
        <v>0.34702560377358493</v>
      </c>
    </row>
    <row r="168" spans="1:6" x14ac:dyDescent="0.25">
      <c r="A168">
        <v>159</v>
      </c>
      <c r="B168">
        <f>'Założenia i wyniki'!$E$6*Znorm.Profile!B168</f>
        <v>2.6096226415094341E-2</v>
      </c>
      <c r="C168">
        <f>'Założenia i wyniki'!$E$8*Znorm.Profile!C168</f>
        <v>0.47861730000000002</v>
      </c>
      <c r="D168">
        <f t="shared" si="6"/>
        <v>2.6096226415094341E-2</v>
      </c>
      <c r="E168">
        <f t="shared" si="7"/>
        <v>0</v>
      </c>
      <c r="F168">
        <f t="shared" si="8"/>
        <v>0.45252107358490568</v>
      </c>
    </row>
    <row r="169" spans="1:6" x14ac:dyDescent="0.25">
      <c r="A169">
        <v>160</v>
      </c>
      <c r="B169">
        <f>'Założenia i wyniki'!$E$6*Znorm.Profile!B169</f>
        <v>0</v>
      </c>
      <c r="C169">
        <f>'Założenia i wyniki'!$E$8*Znorm.Profile!C169</f>
        <v>0.53673059999999995</v>
      </c>
      <c r="D169">
        <f t="shared" si="6"/>
        <v>0</v>
      </c>
      <c r="E169">
        <f t="shared" si="7"/>
        <v>0</v>
      </c>
      <c r="F169">
        <f t="shared" si="8"/>
        <v>0.53673059999999995</v>
      </c>
    </row>
    <row r="170" spans="1:6" x14ac:dyDescent="0.25">
      <c r="A170">
        <v>161</v>
      </c>
      <c r="B170">
        <f>'Założenia i wyniki'!$E$6*Znorm.Profile!B170</f>
        <v>0</v>
      </c>
      <c r="C170">
        <f>'Założenia i wyniki'!$E$8*Znorm.Profile!C170</f>
        <v>0.61375895000000003</v>
      </c>
      <c r="D170">
        <f t="shared" si="6"/>
        <v>0</v>
      </c>
      <c r="E170">
        <f t="shared" si="7"/>
        <v>0</v>
      </c>
      <c r="F170">
        <f t="shared" si="8"/>
        <v>0.61375895000000003</v>
      </c>
    </row>
    <row r="171" spans="1:6" x14ac:dyDescent="0.25">
      <c r="A171">
        <v>162</v>
      </c>
      <c r="B171">
        <f>'Założenia i wyniki'!$E$6*Znorm.Profile!B171</f>
        <v>0</v>
      </c>
      <c r="C171">
        <f>'Założenia i wyniki'!$E$8*Znorm.Profile!C171</f>
        <v>0.64673245000000001</v>
      </c>
      <c r="D171">
        <f t="shared" si="6"/>
        <v>0</v>
      </c>
      <c r="E171">
        <f t="shared" si="7"/>
        <v>0</v>
      </c>
      <c r="F171">
        <f t="shared" si="8"/>
        <v>0.64673245000000001</v>
      </c>
    </row>
    <row r="172" spans="1:6" x14ac:dyDescent="0.25">
      <c r="A172">
        <v>163</v>
      </c>
      <c r="B172">
        <f>'Założenia i wyniki'!$E$6*Znorm.Profile!B172</f>
        <v>0</v>
      </c>
      <c r="C172">
        <f>'Założenia i wyniki'!$E$8*Znorm.Profile!C172</f>
        <v>0.65165905000000002</v>
      </c>
      <c r="D172">
        <f t="shared" si="6"/>
        <v>0</v>
      </c>
      <c r="E172">
        <f t="shared" si="7"/>
        <v>0</v>
      </c>
      <c r="F172">
        <f t="shared" si="8"/>
        <v>0.65165905000000002</v>
      </c>
    </row>
    <row r="173" spans="1:6" x14ac:dyDescent="0.25">
      <c r="A173">
        <v>164</v>
      </c>
      <c r="B173">
        <f>'Założenia i wyniki'!$E$6*Znorm.Profile!B173</f>
        <v>0</v>
      </c>
      <c r="C173">
        <f>'Założenia i wyniki'!$E$8*Znorm.Profile!C173</f>
        <v>0.64276694999999995</v>
      </c>
      <c r="D173">
        <f t="shared" si="6"/>
        <v>0</v>
      </c>
      <c r="E173">
        <f t="shared" si="7"/>
        <v>0</v>
      </c>
      <c r="F173">
        <f t="shared" si="8"/>
        <v>0.64276694999999995</v>
      </c>
    </row>
    <row r="174" spans="1:6" x14ac:dyDescent="0.25">
      <c r="A174">
        <v>165</v>
      </c>
      <c r="B174">
        <f>'Założenia i wyniki'!$E$6*Znorm.Profile!B174</f>
        <v>0</v>
      </c>
      <c r="C174">
        <f>'Założenia i wyniki'!$E$8*Znorm.Profile!C174</f>
        <v>0.60710125000000004</v>
      </c>
      <c r="D174">
        <f t="shared" si="6"/>
        <v>0</v>
      </c>
      <c r="E174">
        <f t="shared" si="7"/>
        <v>0</v>
      </c>
      <c r="F174">
        <f t="shared" si="8"/>
        <v>0.60710125000000004</v>
      </c>
    </row>
    <row r="175" spans="1:6" x14ac:dyDescent="0.25">
      <c r="A175">
        <v>166</v>
      </c>
      <c r="B175">
        <f>'Założenia i wyniki'!$E$6*Znorm.Profile!B175</f>
        <v>0</v>
      </c>
      <c r="C175">
        <f>'Założenia i wyniki'!$E$8*Znorm.Profile!C175</f>
        <v>0.53875080000000009</v>
      </c>
      <c r="D175">
        <f t="shared" si="6"/>
        <v>0</v>
      </c>
      <c r="E175">
        <f t="shared" si="7"/>
        <v>0</v>
      </c>
      <c r="F175">
        <f t="shared" si="8"/>
        <v>0.53875080000000009</v>
      </c>
    </row>
    <row r="176" spans="1:6" x14ac:dyDescent="0.25">
      <c r="A176">
        <v>167</v>
      </c>
      <c r="B176">
        <f>'Założenia i wyniki'!$E$6*Znorm.Profile!B176</f>
        <v>0</v>
      </c>
      <c r="C176">
        <f>'Założenia i wyniki'!$E$8*Znorm.Profile!C176</f>
        <v>0.42890994999999998</v>
      </c>
      <c r="D176">
        <f t="shared" si="6"/>
        <v>0</v>
      </c>
      <c r="E176">
        <f t="shared" si="7"/>
        <v>0</v>
      </c>
      <c r="F176">
        <f t="shared" si="8"/>
        <v>0.42890994999999998</v>
      </c>
    </row>
    <row r="177" spans="1:6" x14ac:dyDescent="0.25">
      <c r="A177">
        <v>168</v>
      </c>
      <c r="B177">
        <f>'Założenia i wyniki'!$E$6*Znorm.Profile!B177</f>
        <v>0</v>
      </c>
      <c r="C177">
        <f>'Założenia i wyniki'!$E$8*Znorm.Profile!C177</f>
        <v>0.33837860000000003</v>
      </c>
      <c r="D177">
        <f t="shared" si="6"/>
        <v>0</v>
      </c>
      <c r="E177">
        <f t="shared" si="7"/>
        <v>0</v>
      </c>
      <c r="F177">
        <f t="shared" si="8"/>
        <v>0.33837860000000003</v>
      </c>
    </row>
    <row r="178" spans="1:6" x14ac:dyDescent="0.25">
      <c r="A178">
        <v>169</v>
      </c>
      <c r="B178">
        <f>'Założenia i wyniki'!$E$6*Znorm.Profile!B178</f>
        <v>0</v>
      </c>
      <c r="C178">
        <f>'Założenia i wyniki'!$E$8*Znorm.Profile!C178</f>
        <v>0.26610080000000003</v>
      </c>
      <c r="D178">
        <f t="shared" si="6"/>
        <v>0</v>
      </c>
      <c r="E178">
        <f t="shared" si="7"/>
        <v>0</v>
      </c>
      <c r="F178">
        <f t="shared" si="8"/>
        <v>0.26610080000000003</v>
      </c>
    </row>
    <row r="179" spans="1:6" x14ac:dyDescent="0.25">
      <c r="A179">
        <v>170</v>
      </c>
      <c r="B179">
        <f>'Założenia i wyniki'!$E$6*Znorm.Profile!B179</f>
        <v>0</v>
      </c>
      <c r="C179">
        <f>'Założenia i wyniki'!$E$8*Znorm.Profile!C179</f>
        <v>0.23690204999999998</v>
      </c>
      <c r="D179">
        <f t="shared" si="6"/>
        <v>0</v>
      </c>
      <c r="E179">
        <f t="shared" si="7"/>
        <v>0</v>
      </c>
      <c r="F179">
        <f t="shared" si="8"/>
        <v>0.23690204999999998</v>
      </c>
    </row>
    <row r="180" spans="1:6" x14ac:dyDescent="0.25">
      <c r="A180">
        <v>171</v>
      </c>
      <c r="B180">
        <f>'Założenia i wyniki'!$E$6*Znorm.Profile!B180</f>
        <v>0</v>
      </c>
      <c r="C180">
        <f>'Założenia i wyniki'!$E$8*Znorm.Profile!C180</f>
        <v>0.22309419999999999</v>
      </c>
      <c r="D180">
        <f t="shared" si="6"/>
        <v>0</v>
      </c>
      <c r="E180">
        <f t="shared" si="7"/>
        <v>0</v>
      </c>
      <c r="F180">
        <f t="shared" si="8"/>
        <v>0.22309419999999999</v>
      </c>
    </row>
    <row r="181" spans="1:6" x14ac:dyDescent="0.25">
      <c r="A181">
        <v>172</v>
      </c>
      <c r="B181">
        <f>'Założenia i wyniki'!$E$6*Znorm.Profile!B181</f>
        <v>0</v>
      </c>
      <c r="C181">
        <f>'Założenia i wyniki'!$E$8*Znorm.Profile!C181</f>
        <v>0.22102815000000001</v>
      </c>
      <c r="D181">
        <f t="shared" si="6"/>
        <v>0</v>
      </c>
      <c r="E181">
        <f t="shared" si="7"/>
        <v>0</v>
      </c>
      <c r="F181">
        <f t="shared" si="8"/>
        <v>0.22102815000000001</v>
      </c>
    </row>
    <row r="182" spans="1:6" x14ac:dyDescent="0.25">
      <c r="A182">
        <v>173</v>
      </c>
      <c r="B182">
        <f>'Założenia i wyniki'!$E$6*Znorm.Profile!B182</f>
        <v>0</v>
      </c>
      <c r="C182">
        <f>'Założenia i wyniki'!$E$8*Znorm.Profile!C182</f>
        <v>0.24544940000000001</v>
      </c>
      <c r="D182">
        <f t="shared" si="6"/>
        <v>0</v>
      </c>
      <c r="E182">
        <f t="shared" si="7"/>
        <v>0</v>
      </c>
      <c r="F182">
        <f t="shared" si="8"/>
        <v>0.24544940000000001</v>
      </c>
    </row>
    <row r="183" spans="1:6" x14ac:dyDescent="0.25">
      <c r="A183">
        <v>174</v>
      </c>
      <c r="B183">
        <f>'Założenia i wyniki'!$E$6*Znorm.Profile!B183</f>
        <v>0</v>
      </c>
      <c r="C183">
        <f>'Założenia i wyniki'!$E$8*Znorm.Profile!C183</f>
        <v>0.30234435000000004</v>
      </c>
      <c r="D183">
        <f t="shared" si="6"/>
        <v>0</v>
      </c>
      <c r="E183">
        <f t="shared" si="7"/>
        <v>0</v>
      </c>
      <c r="F183">
        <f t="shared" si="8"/>
        <v>0.30234435000000004</v>
      </c>
    </row>
    <row r="184" spans="1:6" x14ac:dyDescent="0.25">
      <c r="A184">
        <v>175</v>
      </c>
      <c r="B184">
        <f>'Założenia i wyniki'!$E$6*Znorm.Profile!B184</f>
        <v>0</v>
      </c>
      <c r="C184">
        <f>'Założenia i wyniki'!$E$8*Znorm.Profile!C184</f>
        <v>0.39866469999999998</v>
      </c>
      <c r="D184">
        <f t="shared" si="6"/>
        <v>0</v>
      </c>
      <c r="E184">
        <f t="shared" si="7"/>
        <v>0</v>
      </c>
      <c r="F184">
        <f t="shared" si="8"/>
        <v>0.39866469999999998</v>
      </c>
    </row>
    <row r="185" spans="1:6" x14ac:dyDescent="0.25">
      <c r="A185">
        <v>176</v>
      </c>
      <c r="B185">
        <f>'Założenia i wyniki'!$E$6*Znorm.Profile!B185</f>
        <v>0</v>
      </c>
      <c r="C185">
        <f>'Założenia i wyniki'!$E$8*Znorm.Profile!C185</f>
        <v>0.46150230000000003</v>
      </c>
      <c r="D185">
        <f t="shared" si="6"/>
        <v>0</v>
      </c>
      <c r="E185">
        <f t="shared" si="7"/>
        <v>0</v>
      </c>
      <c r="F185">
        <f t="shared" si="8"/>
        <v>0.46150230000000003</v>
      </c>
    </row>
    <row r="186" spans="1:6" x14ac:dyDescent="0.25">
      <c r="A186">
        <v>177</v>
      </c>
      <c r="B186">
        <f>'Założenia i wyniki'!$E$6*Znorm.Profile!B186</f>
        <v>0.21291509433962263</v>
      </c>
      <c r="C186">
        <f>'Założenia i wyniki'!$E$8*Znorm.Profile!C186</f>
        <v>0.45248734999999995</v>
      </c>
      <c r="D186">
        <f t="shared" si="6"/>
        <v>0.21291509433962263</v>
      </c>
      <c r="E186">
        <f t="shared" si="7"/>
        <v>0</v>
      </c>
      <c r="F186">
        <f t="shared" si="8"/>
        <v>0.23957225566037732</v>
      </c>
    </row>
    <row r="187" spans="1:6" x14ac:dyDescent="0.25">
      <c r="A187">
        <v>178</v>
      </c>
      <c r="B187">
        <f>'Założenia i wyniki'!$E$6*Znorm.Profile!B187</f>
        <v>0.79912264150943413</v>
      </c>
      <c r="C187">
        <f>'Założenia i wyniki'!$E$8*Znorm.Profile!C187</f>
        <v>0.46711770000000002</v>
      </c>
      <c r="D187">
        <f t="shared" si="6"/>
        <v>0.46711770000000002</v>
      </c>
      <c r="E187">
        <f t="shared" si="7"/>
        <v>0.3320049415094341</v>
      </c>
      <c r="F187">
        <f t="shared" si="8"/>
        <v>0</v>
      </c>
    </row>
    <row r="188" spans="1:6" x14ac:dyDescent="0.25">
      <c r="A188">
        <v>179</v>
      </c>
      <c r="B188">
        <f>'Założenia i wyniki'!$E$6*Znorm.Profile!B188</f>
        <v>1.085</v>
      </c>
      <c r="C188">
        <f>'Założenia i wyniki'!$E$8*Znorm.Profile!C188</f>
        <v>0.45878629999999998</v>
      </c>
      <c r="D188">
        <f t="shared" si="6"/>
        <v>0.45878629999999998</v>
      </c>
      <c r="E188">
        <f t="shared" si="7"/>
        <v>0.62621369999999998</v>
      </c>
      <c r="F188">
        <f t="shared" si="8"/>
        <v>0</v>
      </c>
    </row>
    <row r="189" spans="1:6" x14ac:dyDescent="0.25">
      <c r="A189">
        <v>180</v>
      </c>
      <c r="B189">
        <f>'Założenia i wyniki'!$E$6*Znorm.Profile!B189</f>
        <v>1.2652830188679245</v>
      </c>
      <c r="C189">
        <f>'Założenia i wyniki'!$E$8*Znorm.Profile!C189</f>
        <v>0.45432695000000001</v>
      </c>
      <c r="D189">
        <f t="shared" si="6"/>
        <v>0.45432695000000001</v>
      </c>
      <c r="E189">
        <f t="shared" si="7"/>
        <v>0.81095606886792448</v>
      </c>
      <c r="F189">
        <f t="shared" si="8"/>
        <v>0</v>
      </c>
    </row>
    <row r="190" spans="1:6" x14ac:dyDescent="0.25">
      <c r="A190">
        <v>181</v>
      </c>
      <c r="B190">
        <f>'Założenia i wyniki'!$E$6*Znorm.Profile!B190</f>
        <v>1.3047169811320756</v>
      </c>
      <c r="C190">
        <f>'Założenia i wyniki'!$E$8*Znorm.Profile!C190</f>
        <v>0.45039995000000005</v>
      </c>
      <c r="D190">
        <f t="shared" si="6"/>
        <v>0.45039995000000005</v>
      </c>
      <c r="E190">
        <f t="shared" si="7"/>
        <v>0.85431703113207558</v>
      </c>
      <c r="F190">
        <f t="shared" si="8"/>
        <v>0</v>
      </c>
    </row>
    <row r="191" spans="1:6" x14ac:dyDescent="0.25">
      <c r="A191">
        <v>182</v>
      </c>
      <c r="B191">
        <f>'Założenia i wyniki'!$E$6*Znorm.Profile!B191</f>
        <v>0.83438679245283032</v>
      </c>
      <c r="C191">
        <f>'Założenia i wyniki'!$E$8*Znorm.Profile!C191</f>
        <v>0.46338669999999998</v>
      </c>
      <c r="D191">
        <f t="shared" si="6"/>
        <v>0.46338669999999998</v>
      </c>
      <c r="E191">
        <f t="shared" si="7"/>
        <v>0.37100009245283033</v>
      </c>
      <c r="F191">
        <f t="shared" si="8"/>
        <v>0</v>
      </c>
    </row>
    <row r="192" spans="1:6" x14ac:dyDescent="0.25">
      <c r="A192">
        <v>183</v>
      </c>
      <c r="B192">
        <f>'Założenia i wyniki'!$E$6*Znorm.Profile!B192</f>
        <v>0.32593396226415094</v>
      </c>
      <c r="C192">
        <f>'Założenia i wyniki'!$E$8*Znorm.Profile!C192</f>
        <v>0.47764815000000005</v>
      </c>
      <c r="D192">
        <f t="shared" si="6"/>
        <v>0.32593396226415094</v>
      </c>
      <c r="E192">
        <f t="shared" si="7"/>
        <v>0</v>
      </c>
      <c r="F192">
        <f t="shared" si="8"/>
        <v>0.1517141877358491</v>
      </c>
    </row>
    <row r="193" spans="1:6" x14ac:dyDescent="0.25">
      <c r="A193">
        <v>184</v>
      </c>
      <c r="B193">
        <f>'Założenia i wyniki'!$E$6*Znorm.Profile!B193</f>
        <v>0</v>
      </c>
      <c r="C193">
        <f>'Założenia i wyniki'!$E$8*Znorm.Profile!C193</f>
        <v>0.52768694999999999</v>
      </c>
      <c r="D193">
        <f t="shared" si="6"/>
        <v>0</v>
      </c>
      <c r="E193">
        <f t="shared" si="7"/>
        <v>0</v>
      </c>
      <c r="F193">
        <f t="shared" si="8"/>
        <v>0.52768694999999999</v>
      </c>
    </row>
    <row r="194" spans="1:6" x14ac:dyDescent="0.25">
      <c r="A194">
        <v>185</v>
      </c>
      <c r="B194">
        <f>'Założenia i wyniki'!$E$6*Znorm.Profile!B194</f>
        <v>0</v>
      </c>
      <c r="C194">
        <f>'Założenia i wyniki'!$E$8*Znorm.Profile!C194</f>
        <v>0.58963694999999994</v>
      </c>
      <c r="D194">
        <f t="shared" si="6"/>
        <v>0</v>
      </c>
      <c r="E194">
        <f t="shared" si="7"/>
        <v>0</v>
      </c>
      <c r="F194">
        <f t="shared" si="8"/>
        <v>0.58963694999999994</v>
      </c>
    </row>
    <row r="195" spans="1:6" x14ac:dyDescent="0.25">
      <c r="A195">
        <v>186</v>
      </c>
      <c r="B195">
        <f>'Założenia i wyniki'!$E$6*Znorm.Profile!B195</f>
        <v>0</v>
      </c>
      <c r="C195">
        <f>'Założenia i wyniki'!$E$8*Znorm.Profile!C195</f>
        <v>0.62691929999999996</v>
      </c>
      <c r="D195">
        <f t="shared" si="6"/>
        <v>0</v>
      </c>
      <c r="E195">
        <f t="shared" si="7"/>
        <v>0</v>
      </c>
      <c r="F195">
        <f t="shared" si="8"/>
        <v>0.62691929999999996</v>
      </c>
    </row>
    <row r="196" spans="1:6" x14ac:dyDescent="0.25">
      <c r="A196">
        <v>187</v>
      </c>
      <c r="B196">
        <f>'Założenia i wyniki'!$E$6*Znorm.Profile!B196</f>
        <v>0</v>
      </c>
      <c r="C196">
        <f>'Założenia i wyniki'!$E$8*Znorm.Profile!C196</f>
        <v>0.63719005000000006</v>
      </c>
      <c r="D196">
        <f t="shared" si="6"/>
        <v>0</v>
      </c>
      <c r="E196">
        <f t="shared" si="7"/>
        <v>0</v>
      </c>
      <c r="F196">
        <f t="shared" si="8"/>
        <v>0.63719005000000006</v>
      </c>
    </row>
    <row r="197" spans="1:6" x14ac:dyDescent="0.25">
      <c r="A197">
        <v>188</v>
      </c>
      <c r="B197">
        <f>'Założenia i wyniki'!$E$6*Znorm.Profile!B197</f>
        <v>0</v>
      </c>
      <c r="C197">
        <f>'Założenia i wyniki'!$E$8*Znorm.Profile!C197</f>
        <v>0.63139440000000002</v>
      </c>
      <c r="D197">
        <f t="shared" si="6"/>
        <v>0</v>
      </c>
      <c r="E197">
        <f t="shared" si="7"/>
        <v>0</v>
      </c>
      <c r="F197">
        <f t="shared" si="8"/>
        <v>0.63139440000000002</v>
      </c>
    </row>
    <row r="198" spans="1:6" x14ac:dyDescent="0.25">
      <c r="A198">
        <v>189</v>
      </c>
      <c r="B198">
        <f>'Założenia i wyniki'!$E$6*Znorm.Profile!B198</f>
        <v>0</v>
      </c>
      <c r="C198">
        <f>'Założenia i wyniki'!$E$8*Znorm.Profile!C198</f>
        <v>0.59097569999999999</v>
      </c>
      <c r="D198">
        <f t="shared" si="6"/>
        <v>0</v>
      </c>
      <c r="E198">
        <f t="shared" si="7"/>
        <v>0</v>
      </c>
      <c r="F198">
        <f t="shared" si="8"/>
        <v>0.59097569999999999</v>
      </c>
    </row>
    <row r="199" spans="1:6" x14ac:dyDescent="0.25">
      <c r="A199">
        <v>190</v>
      </c>
      <c r="B199">
        <f>'Założenia i wyniki'!$E$6*Znorm.Profile!B199</f>
        <v>0</v>
      </c>
      <c r="C199">
        <f>'Założenia i wyniki'!$E$8*Znorm.Profile!C199</f>
        <v>0.52501295000000003</v>
      </c>
      <c r="D199">
        <f t="shared" si="6"/>
        <v>0</v>
      </c>
      <c r="E199">
        <f t="shared" si="7"/>
        <v>0</v>
      </c>
      <c r="F199">
        <f t="shared" si="8"/>
        <v>0.52501295000000003</v>
      </c>
    </row>
    <row r="200" spans="1:6" x14ac:dyDescent="0.25">
      <c r="A200">
        <v>191</v>
      </c>
      <c r="B200">
        <f>'Założenia i wyniki'!$E$6*Znorm.Profile!B200</f>
        <v>0</v>
      </c>
      <c r="C200">
        <f>'Założenia i wyniki'!$E$8*Znorm.Profile!C200</f>
        <v>0.43044715000000006</v>
      </c>
      <c r="D200">
        <f t="shared" si="6"/>
        <v>0</v>
      </c>
      <c r="E200">
        <f t="shared" si="7"/>
        <v>0</v>
      </c>
      <c r="F200">
        <f t="shared" si="8"/>
        <v>0.43044715000000006</v>
      </c>
    </row>
    <row r="201" spans="1:6" x14ac:dyDescent="0.25">
      <c r="A201">
        <v>192</v>
      </c>
      <c r="B201">
        <f>'Założenia i wyniki'!$E$6*Znorm.Profile!B201</f>
        <v>0</v>
      </c>
      <c r="C201">
        <f>'Założenia i wyniki'!$E$8*Znorm.Profile!C201</f>
        <v>0.34133225</v>
      </c>
      <c r="D201">
        <f t="shared" si="6"/>
        <v>0</v>
      </c>
      <c r="E201">
        <f t="shared" si="7"/>
        <v>0</v>
      </c>
      <c r="F201">
        <f t="shared" si="8"/>
        <v>0.34133225</v>
      </c>
    </row>
    <row r="202" spans="1:6" x14ac:dyDescent="0.25">
      <c r="A202">
        <v>193</v>
      </c>
      <c r="B202">
        <f>'Założenia i wyniki'!$E$6*Znorm.Profile!B202</f>
        <v>0</v>
      </c>
      <c r="C202">
        <f>'Założenia i wyniki'!$E$8*Znorm.Profile!C202</f>
        <v>0.27244770000000001</v>
      </c>
      <c r="D202">
        <f t="shared" si="6"/>
        <v>0</v>
      </c>
      <c r="E202">
        <f t="shared" si="7"/>
        <v>0</v>
      </c>
      <c r="F202">
        <f t="shared" si="8"/>
        <v>0.27244770000000001</v>
      </c>
    </row>
    <row r="203" spans="1:6" x14ac:dyDescent="0.25">
      <c r="A203">
        <v>194</v>
      </c>
      <c r="B203">
        <f>'Założenia i wyniki'!$E$6*Znorm.Profile!B203</f>
        <v>0</v>
      </c>
      <c r="C203">
        <f>'Założenia i wyniki'!$E$8*Znorm.Profile!C203</f>
        <v>0.23984030000000001</v>
      </c>
      <c r="D203">
        <f t="shared" ref="D203:D266" si="9">IF(B203&lt;=C203,B203,C203)</f>
        <v>0</v>
      </c>
      <c r="E203">
        <f t="shared" ref="E203:E266" si="10">IF(B203&gt;C203,B203-C203,0)</f>
        <v>0</v>
      </c>
      <c r="F203">
        <f t="shared" ref="F203:F266" si="11">IF(B203&lt;C203,C203-B203,0)</f>
        <v>0.23984030000000001</v>
      </c>
    </row>
    <row r="204" spans="1:6" x14ac:dyDescent="0.25">
      <c r="A204">
        <v>195</v>
      </c>
      <c r="B204">
        <f>'Założenia i wyniki'!$E$6*Znorm.Profile!B204</f>
        <v>0</v>
      </c>
      <c r="C204">
        <f>'Założenia i wyniki'!$E$8*Znorm.Profile!C204</f>
        <v>0.22679299999999999</v>
      </c>
      <c r="D204">
        <f t="shared" si="9"/>
        <v>0</v>
      </c>
      <c r="E204">
        <f t="shared" si="10"/>
        <v>0</v>
      </c>
      <c r="F204">
        <f t="shared" si="11"/>
        <v>0.22679299999999999</v>
      </c>
    </row>
    <row r="205" spans="1:6" x14ac:dyDescent="0.25">
      <c r="A205">
        <v>196</v>
      </c>
      <c r="B205">
        <f>'Założenia i wyniki'!$E$6*Znorm.Profile!B205</f>
        <v>0</v>
      </c>
      <c r="C205">
        <f>'Założenia i wyniki'!$E$8*Znorm.Profile!C205</f>
        <v>0.22518579999999999</v>
      </c>
      <c r="D205">
        <f t="shared" si="9"/>
        <v>0</v>
      </c>
      <c r="E205">
        <f t="shared" si="10"/>
        <v>0</v>
      </c>
      <c r="F205">
        <f t="shared" si="11"/>
        <v>0.22518579999999999</v>
      </c>
    </row>
    <row r="206" spans="1:6" x14ac:dyDescent="0.25">
      <c r="A206">
        <v>197</v>
      </c>
      <c r="B206">
        <f>'Założenia i wyniki'!$E$6*Znorm.Profile!B206</f>
        <v>0</v>
      </c>
      <c r="C206">
        <f>'Założenia i wyniki'!$E$8*Znorm.Profile!C206</f>
        <v>0.2494632</v>
      </c>
      <c r="D206">
        <f t="shared" si="9"/>
        <v>0</v>
      </c>
      <c r="E206">
        <f t="shared" si="10"/>
        <v>0</v>
      </c>
      <c r="F206">
        <f t="shared" si="11"/>
        <v>0.2494632</v>
      </c>
    </row>
    <row r="207" spans="1:6" x14ac:dyDescent="0.25">
      <c r="A207">
        <v>198</v>
      </c>
      <c r="B207">
        <f>'Założenia i wyniki'!$E$6*Znorm.Profile!B207</f>
        <v>0</v>
      </c>
      <c r="C207">
        <f>'Założenia i wyniki'!$E$8*Znorm.Profile!C207</f>
        <v>0.30493540000000002</v>
      </c>
      <c r="D207">
        <f t="shared" si="9"/>
        <v>0</v>
      </c>
      <c r="E207">
        <f t="shared" si="10"/>
        <v>0</v>
      </c>
      <c r="F207">
        <f t="shared" si="11"/>
        <v>0.30493540000000002</v>
      </c>
    </row>
    <row r="208" spans="1:6" x14ac:dyDescent="0.25">
      <c r="A208">
        <v>199</v>
      </c>
      <c r="B208">
        <f>'Założenia i wyniki'!$E$6*Znorm.Profile!B208</f>
        <v>0</v>
      </c>
      <c r="C208">
        <f>'Założenia i wyniki'!$E$8*Znorm.Profile!C208</f>
        <v>0.40065234999999999</v>
      </c>
      <c r="D208">
        <f t="shared" si="9"/>
        <v>0</v>
      </c>
      <c r="E208">
        <f t="shared" si="10"/>
        <v>0</v>
      </c>
      <c r="F208">
        <f t="shared" si="11"/>
        <v>0.40065234999999999</v>
      </c>
    </row>
    <row r="209" spans="1:6" x14ac:dyDescent="0.25">
      <c r="A209">
        <v>200</v>
      </c>
      <c r="B209">
        <f>'Założenia i wyniki'!$E$6*Znorm.Profile!B209</f>
        <v>0</v>
      </c>
      <c r="C209">
        <f>'Założenia i wyniki'!$E$8*Znorm.Profile!C209</f>
        <v>0.45749620000000002</v>
      </c>
      <c r="D209">
        <f t="shared" si="9"/>
        <v>0</v>
      </c>
      <c r="E209">
        <f t="shared" si="10"/>
        <v>0</v>
      </c>
      <c r="F209">
        <f t="shared" si="11"/>
        <v>0.45749620000000002</v>
      </c>
    </row>
    <row r="210" spans="1:6" x14ac:dyDescent="0.25">
      <c r="A210">
        <v>201</v>
      </c>
      <c r="B210">
        <f>'Założenia i wyniki'!$E$6*Znorm.Profile!B210</f>
        <v>8.8303773584905668E-2</v>
      </c>
      <c r="C210">
        <f>'Założenia i wyniki'!$E$8*Znorm.Profile!C210</f>
        <v>0.44799719999999998</v>
      </c>
      <c r="D210">
        <f t="shared" si="9"/>
        <v>8.8303773584905668E-2</v>
      </c>
      <c r="E210">
        <f t="shared" si="10"/>
        <v>0</v>
      </c>
      <c r="F210">
        <f t="shared" si="11"/>
        <v>0.35969342641509433</v>
      </c>
    </row>
    <row r="211" spans="1:6" x14ac:dyDescent="0.25">
      <c r="A211">
        <v>202</v>
      </c>
      <c r="B211">
        <f>'Założenia i wyniki'!$E$6*Znorm.Profile!B211</f>
        <v>0.39541509433962263</v>
      </c>
      <c r="C211">
        <f>'Założenia i wyniki'!$E$8*Znorm.Profile!C211</f>
        <v>0.46849040000000003</v>
      </c>
      <c r="D211">
        <f t="shared" si="9"/>
        <v>0.39541509433962263</v>
      </c>
      <c r="E211">
        <f t="shared" si="10"/>
        <v>0</v>
      </c>
      <c r="F211">
        <f t="shared" si="11"/>
        <v>7.3075305660377399E-2</v>
      </c>
    </row>
    <row r="212" spans="1:6" x14ac:dyDescent="0.25">
      <c r="A212">
        <v>203</v>
      </c>
      <c r="B212">
        <f>'Założenia i wyniki'!$E$6*Znorm.Profile!B212</f>
        <v>1.2427358490566038</v>
      </c>
      <c r="C212">
        <f>'Założenia i wyniki'!$E$8*Znorm.Profile!C212</f>
        <v>0.45199</v>
      </c>
      <c r="D212">
        <f t="shared" si="9"/>
        <v>0.45199</v>
      </c>
      <c r="E212">
        <f t="shared" si="10"/>
        <v>0.79074584905660383</v>
      </c>
      <c r="F212">
        <f t="shared" si="11"/>
        <v>0</v>
      </c>
    </row>
    <row r="213" spans="1:6" x14ac:dyDescent="0.25">
      <c r="A213">
        <v>204</v>
      </c>
      <c r="B213">
        <f>'Założenia i wyniki'!$E$6*Znorm.Profile!B213</f>
        <v>1.3961320754716982</v>
      </c>
      <c r="C213">
        <f>'Założenia i wyniki'!$E$8*Znorm.Profile!C213</f>
        <v>0.45857315000000004</v>
      </c>
      <c r="D213">
        <f t="shared" si="9"/>
        <v>0.45857315000000004</v>
      </c>
      <c r="E213">
        <f t="shared" si="10"/>
        <v>0.93755892547169806</v>
      </c>
      <c r="F213">
        <f t="shared" si="11"/>
        <v>0</v>
      </c>
    </row>
    <row r="214" spans="1:6" x14ac:dyDescent="0.25">
      <c r="A214">
        <v>205</v>
      </c>
      <c r="B214">
        <f>'Założenia i wyniki'!$E$6*Znorm.Profile!B214</f>
        <v>1.2066981132075472</v>
      </c>
      <c r="C214">
        <f>'Założenia i wyniki'!$E$8*Znorm.Profile!C214</f>
        <v>0.45346560000000002</v>
      </c>
      <c r="D214">
        <f t="shared" si="9"/>
        <v>0.45346560000000002</v>
      </c>
      <c r="E214">
        <f t="shared" si="10"/>
        <v>0.75323251320754714</v>
      </c>
      <c r="F214">
        <f t="shared" si="11"/>
        <v>0</v>
      </c>
    </row>
    <row r="215" spans="1:6" x14ac:dyDescent="0.25">
      <c r="A215">
        <v>206</v>
      </c>
      <c r="B215">
        <f>'Założenia i wyniki'!$E$6*Znorm.Profile!B215</f>
        <v>0.74000943396226415</v>
      </c>
      <c r="C215">
        <f>'Założenia i wyniki'!$E$8*Znorm.Profile!C215</f>
        <v>0.46622940000000002</v>
      </c>
      <c r="D215">
        <f t="shared" si="9"/>
        <v>0.46622940000000002</v>
      </c>
      <c r="E215">
        <f t="shared" si="10"/>
        <v>0.27378003396226414</v>
      </c>
      <c r="F215">
        <f t="shared" si="11"/>
        <v>0</v>
      </c>
    </row>
    <row r="216" spans="1:6" x14ac:dyDescent="0.25">
      <c r="A216">
        <v>207</v>
      </c>
      <c r="B216">
        <f>'Założenia i wyniki'!$E$6*Znorm.Profile!B216</f>
        <v>0.25058490566037739</v>
      </c>
      <c r="C216">
        <f>'Założenia i wyniki'!$E$8*Znorm.Profile!C216</f>
        <v>0.47060089999999999</v>
      </c>
      <c r="D216">
        <f t="shared" si="9"/>
        <v>0.25058490566037739</v>
      </c>
      <c r="E216">
        <f t="shared" si="10"/>
        <v>0</v>
      </c>
      <c r="F216">
        <f t="shared" si="11"/>
        <v>0.2200159943396226</v>
      </c>
    </row>
    <row r="217" spans="1:6" x14ac:dyDescent="0.25">
      <c r="A217">
        <v>208</v>
      </c>
      <c r="B217">
        <f>'Założenia i wyniki'!$E$6*Znorm.Profile!B217</f>
        <v>0</v>
      </c>
      <c r="C217">
        <f>'Założenia i wyniki'!$E$8*Znorm.Profile!C217</f>
        <v>0.53014814999999993</v>
      </c>
      <c r="D217">
        <f t="shared" si="9"/>
        <v>0</v>
      </c>
      <c r="E217">
        <f t="shared" si="10"/>
        <v>0</v>
      </c>
      <c r="F217">
        <f t="shared" si="11"/>
        <v>0.53014814999999993</v>
      </c>
    </row>
    <row r="218" spans="1:6" x14ac:dyDescent="0.25">
      <c r="A218">
        <v>209</v>
      </c>
      <c r="B218">
        <f>'Założenia i wyniki'!$E$6*Znorm.Profile!B218</f>
        <v>0</v>
      </c>
      <c r="C218">
        <f>'Założenia i wyniki'!$E$8*Znorm.Profile!C218</f>
        <v>0.59185209999999999</v>
      </c>
      <c r="D218">
        <f t="shared" si="9"/>
        <v>0</v>
      </c>
      <c r="E218">
        <f t="shared" si="10"/>
        <v>0</v>
      </c>
      <c r="F218">
        <f t="shared" si="11"/>
        <v>0.59185209999999999</v>
      </c>
    </row>
    <row r="219" spans="1:6" x14ac:dyDescent="0.25">
      <c r="A219">
        <v>210</v>
      </c>
      <c r="B219">
        <f>'Założenia i wyniki'!$E$6*Znorm.Profile!B219</f>
        <v>0</v>
      </c>
      <c r="C219">
        <f>'Założenia i wyniki'!$E$8*Znorm.Profile!C219</f>
        <v>0.62672889999999992</v>
      </c>
      <c r="D219">
        <f t="shared" si="9"/>
        <v>0</v>
      </c>
      <c r="E219">
        <f t="shared" si="10"/>
        <v>0</v>
      </c>
      <c r="F219">
        <f t="shared" si="11"/>
        <v>0.62672889999999992</v>
      </c>
    </row>
    <row r="220" spans="1:6" x14ac:dyDescent="0.25">
      <c r="A220">
        <v>211</v>
      </c>
      <c r="B220">
        <f>'Założenia i wyniki'!$E$6*Znorm.Profile!B220</f>
        <v>0</v>
      </c>
      <c r="C220">
        <f>'Założenia i wyniki'!$E$8*Znorm.Profile!C220</f>
        <v>0.62598655000000003</v>
      </c>
      <c r="D220">
        <f t="shared" si="9"/>
        <v>0</v>
      </c>
      <c r="E220">
        <f t="shared" si="10"/>
        <v>0</v>
      </c>
      <c r="F220">
        <f t="shared" si="11"/>
        <v>0.62598655000000003</v>
      </c>
    </row>
    <row r="221" spans="1:6" x14ac:dyDescent="0.25">
      <c r="A221">
        <v>212</v>
      </c>
      <c r="B221">
        <f>'Założenia i wyniki'!$E$6*Znorm.Profile!B221</f>
        <v>0</v>
      </c>
      <c r="C221">
        <f>'Założenia i wyniki'!$E$8*Znorm.Profile!C221</f>
        <v>0.62519205</v>
      </c>
      <c r="D221">
        <f t="shared" si="9"/>
        <v>0</v>
      </c>
      <c r="E221">
        <f t="shared" si="10"/>
        <v>0</v>
      </c>
      <c r="F221">
        <f t="shared" si="11"/>
        <v>0.62519205</v>
      </c>
    </row>
    <row r="222" spans="1:6" x14ac:dyDescent="0.25">
      <c r="A222">
        <v>213</v>
      </c>
      <c r="B222">
        <f>'Założenia i wyniki'!$E$6*Znorm.Profile!B222</f>
        <v>0</v>
      </c>
      <c r="C222">
        <f>'Założenia i wyniki'!$E$8*Znorm.Profile!C222</f>
        <v>0.59267389999999998</v>
      </c>
      <c r="D222">
        <f t="shared" si="9"/>
        <v>0</v>
      </c>
      <c r="E222">
        <f t="shared" si="10"/>
        <v>0</v>
      </c>
      <c r="F222">
        <f t="shared" si="11"/>
        <v>0.59267389999999998</v>
      </c>
    </row>
    <row r="223" spans="1:6" x14ac:dyDescent="0.25">
      <c r="A223">
        <v>214</v>
      </c>
      <c r="B223">
        <f>'Założenia i wyniki'!$E$6*Znorm.Profile!B223</f>
        <v>0</v>
      </c>
      <c r="C223">
        <f>'Założenia i wyniki'!$E$8*Znorm.Profile!C223</f>
        <v>0.52224340000000002</v>
      </c>
      <c r="D223">
        <f t="shared" si="9"/>
        <v>0</v>
      </c>
      <c r="E223">
        <f t="shared" si="10"/>
        <v>0</v>
      </c>
      <c r="F223">
        <f t="shared" si="11"/>
        <v>0.52224340000000002</v>
      </c>
    </row>
    <row r="224" spans="1:6" x14ac:dyDescent="0.25">
      <c r="A224">
        <v>215</v>
      </c>
      <c r="B224">
        <f>'Założenia i wyniki'!$E$6*Znorm.Profile!B224</f>
        <v>0</v>
      </c>
      <c r="C224">
        <f>'Założenia i wyniki'!$E$8*Znorm.Profile!C224</f>
        <v>0.43405284999999999</v>
      </c>
      <c r="D224">
        <f t="shared" si="9"/>
        <v>0</v>
      </c>
      <c r="E224">
        <f t="shared" si="10"/>
        <v>0</v>
      </c>
      <c r="F224">
        <f t="shared" si="11"/>
        <v>0.43405284999999999</v>
      </c>
    </row>
    <row r="225" spans="1:6" x14ac:dyDescent="0.25">
      <c r="A225">
        <v>216</v>
      </c>
      <c r="B225">
        <f>'Założenia i wyniki'!$E$6*Znorm.Profile!B225</f>
        <v>0</v>
      </c>
      <c r="C225">
        <f>'Założenia i wyniki'!$E$8*Znorm.Profile!C225</f>
        <v>0.35845319999999997</v>
      </c>
      <c r="D225">
        <f t="shared" si="9"/>
        <v>0</v>
      </c>
      <c r="E225">
        <f t="shared" si="10"/>
        <v>0</v>
      </c>
      <c r="F225">
        <f t="shared" si="11"/>
        <v>0.35845319999999997</v>
      </c>
    </row>
    <row r="226" spans="1:6" x14ac:dyDescent="0.25">
      <c r="A226">
        <v>217</v>
      </c>
      <c r="B226">
        <f>'Założenia i wyniki'!$E$6*Znorm.Profile!B226</f>
        <v>0</v>
      </c>
      <c r="C226">
        <f>'Założenia i wyniki'!$E$8*Znorm.Profile!C226</f>
        <v>0.2859101</v>
      </c>
      <c r="D226">
        <f t="shared" si="9"/>
        <v>0</v>
      </c>
      <c r="E226">
        <f t="shared" si="10"/>
        <v>0</v>
      </c>
      <c r="F226">
        <f t="shared" si="11"/>
        <v>0.2859101</v>
      </c>
    </row>
    <row r="227" spans="1:6" x14ac:dyDescent="0.25">
      <c r="A227">
        <v>218</v>
      </c>
      <c r="B227">
        <f>'Założenia i wyniki'!$E$6*Znorm.Profile!B227</f>
        <v>0</v>
      </c>
      <c r="C227">
        <f>'Założenia i wyniki'!$E$8*Znorm.Profile!C227</f>
        <v>0.24712415000000001</v>
      </c>
      <c r="D227">
        <f t="shared" si="9"/>
        <v>0</v>
      </c>
      <c r="E227">
        <f t="shared" si="10"/>
        <v>0</v>
      </c>
      <c r="F227">
        <f t="shared" si="11"/>
        <v>0.24712415000000001</v>
      </c>
    </row>
    <row r="228" spans="1:6" x14ac:dyDescent="0.25">
      <c r="A228">
        <v>219</v>
      </c>
      <c r="B228">
        <f>'Założenia i wyniki'!$E$6*Znorm.Profile!B228</f>
        <v>0</v>
      </c>
      <c r="C228">
        <f>'Założenia i wyniki'!$E$8*Znorm.Profile!C228</f>
        <v>0.230713</v>
      </c>
      <c r="D228">
        <f t="shared" si="9"/>
        <v>0</v>
      </c>
      <c r="E228">
        <f t="shared" si="10"/>
        <v>0</v>
      </c>
      <c r="F228">
        <f t="shared" si="11"/>
        <v>0.230713</v>
      </c>
    </row>
    <row r="229" spans="1:6" x14ac:dyDescent="0.25">
      <c r="A229">
        <v>220</v>
      </c>
      <c r="B229">
        <f>'Założenia i wyniki'!$E$6*Znorm.Profile!B229</f>
        <v>0</v>
      </c>
      <c r="C229">
        <f>'Założenia i wyniki'!$E$8*Znorm.Profile!C229</f>
        <v>0.22574474999999999</v>
      </c>
      <c r="D229">
        <f t="shared" si="9"/>
        <v>0</v>
      </c>
      <c r="E229">
        <f t="shared" si="10"/>
        <v>0</v>
      </c>
      <c r="F229">
        <f t="shared" si="11"/>
        <v>0.22574474999999999</v>
      </c>
    </row>
    <row r="230" spans="1:6" x14ac:dyDescent="0.25">
      <c r="A230">
        <v>221</v>
      </c>
      <c r="B230">
        <f>'Założenia i wyniki'!$E$6*Znorm.Profile!B230</f>
        <v>0</v>
      </c>
      <c r="C230">
        <f>'Założenia i wyniki'!$E$8*Znorm.Profile!C230</f>
        <v>0.23259914999999998</v>
      </c>
      <c r="D230">
        <f t="shared" si="9"/>
        <v>0</v>
      </c>
      <c r="E230">
        <f t="shared" si="10"/>
        <v>0</v>
      </c>
      <c r="F230">
        <f t="shared" si="11"/>
        <v>0.23259914999999998</v>
      </c>
    </row>
    <row r="231" spans="1:6" x14ac:dyDescent="0.25">
      <c r="A231">
        <v>222</v>
      </c>
      <c r="B231">
        <f>'Założenia i wyniki'!$E$6*Znorm.Profile!B231</f>
        <v>0</v>
      </c>
      <c r="C231">
        <f>'Założenia i wyniki'!$E$8*Znorm.Profile!C231</f>
        <v>0.26369420000000005</v>
      </c>
      <c r="D231">
        <f t="shared" si="9"/>
        <v>0</v>
      </c>
      <c r="E231">
        <f t="shared" si="10"/>
        <v>0</v>
      </c>
      <c r="F231">
        <f t="shared" si="11"/>
        <v>0.26369420000000005</v>
      </c>
    </row>
    <row r="232" spans="1:6" x14ac:dyDescent="0.25">
      <c r="A232">
        <v>223</v>
      </c>
      <c r="B232">
        <f>'Założenia i wyniki'!$E$6*Znorm.Profile!B232</f>
        <v>0</v>
      </c>
      <c r="C232">
        <f>'Założenia i wyniki'!$E$8*Znorm.Profile!C232</f>
        <v>0.31800790000000001</v>
      </c>
      <c r="D232">
        <f t="shared" si="9"/>
        <v>0</v>
      </c>
      <c r="E232">
        <f t="shared" si="10"/>
        <v>0</v>
      </c>
      <c r="F232">
        <f t="shared" si="11"/>
        <v>0.31800790000000001</v>
      </c>
    </row>
    <row r="233" spans="1:6" x14ac:dyDescent="0.25">
      <c r="A233">
        <v>224</v>
      </c>
      <c r="B233">
        <f>'Założenia i wyniki'!$E$6*Znorm.Profile!B233</f>
        <v>0</v>
      </c>
      <c r="C233">
        <f>'Założenia i wyniki'!$E$8*Znorm.Profile!C233</f>
        <v>0.37857259999999998</v>
      </c>
      <c r="D233">
        <f t="shared" si="9"/>
        <v>0</v>
      </c>
      <c r="E233">
        <f t="shared" si="10"/>
        <v>0</v>
      </c>
      <c r="F233">
        <f t="shared" si="11"/>
        <v>0.37857259999999998</v>
      </c>
    </row>
    <row r="234" spans="1:6" x14ac:dyDescent="0.25">
      <c r="A234">
        <v>225</v>
      </c>
      <c r="B234">
        <f>'Założenia i wyniki'!$E$6*Znorm.Profile!B234</f>
        <v>3.7316981132075475E-2</v>
      </c>
      <c r="C234">
        <f>'Założenia i wyniki'!$E$8*Znorm.Profile!C234</f>
        <v>0.43765890000000002</v>
      </c>
      <c r="D234">
        <f t="shared" si="9"/>
        <v>3.7316981132075475E-2</v>
      </c>
      <c r="E234">
        <f t="shared" si="10"/>
        <v>0</v>
      </c>
      <c r="F234">
        <f t="shared" si="11"/>
        <v>0.40034191886792453</v>
      </c>
    </row>
    <row r="235" spans="1:6" x14ac:dyDescent="0.25">
      <c r="A235">
        <v>226</v>
      </c>
      <c r="B235">
        <f>'Założenia i wyniki'!$E$6*Znorm.Profile!B235</f>
        <v>0.21445283018867922</v>
      </c>
      <c r="C235">
        <f>'Założenia i wyniki'!$E$8*Znorm.Profile!C235</f>
        <v>0.50323665000000006</v>
      </c>
      <c r="D235">
        <f t="shared" si="9"/>
        <v>0.21445283018867922</v>
      </c>
      <c r="E235">
        <f t="shared" si="10"/>
        <v>0</v>
      </c>
      <c r="F235">
        <f t="shared" si="11"/>
        <v>0.28878381981132084</v>
      </c>
    </row>
    <row r="236" spans="1:6" x14ac:dyDescent="0.25">
      <c r="A236">
        <v>227</v>
      </c>
      <c r="B236">
        <f>'Założenia i wyniki'!$E$6*Znorm.Profile!B236</f>
        <v>0.25954716981132075</v>
      </c>
      <c r="C236">
        <f>'Założenia i wyniki'!$E$8*Znorm.Profile!C236</f>
        <v>0.51965934999999996</v>
      </c>
      <c r="D236">
        <f t="shared" si="9"/>
        <v>0.25954716981132075</v>
      </c>
      <c r="E236">
        <f t="shared" si="10"/>
        <v>0</v>
      </c>
      <c r="F236">
        <f t="shared" si="11"/>
        <v>0.26011218018867921</v>
      </c>
    </row>
    <row r="237" spans="1:6" x14ac:dyDescent="0.25">
      <c r="A237">
        <v>228</v>
      </c>
      <c r="B237">
        <f>'Założenia i wyniki'!$E$6*Znorm.Profile!B237</f>
        <v>0.3301792452830189</v>
      </c>
      <c r="C237">
        <f>'Założenia i wyniki'!$E$8*Znorm.Profile!C237</f>
        <v>0.53872070000000005</v>
      </c>
      <c r="D237">
        <f t="shared" si="9"/>
        <v>0.3301792452830189</v>
      </c>
      <c r="E237">
        <f t="shared" si="10"/>
        <v>0</v>
      </c>
      <c r="F237">
        <f t="shared" si="11"/>
        <v>0.20854145471698116</v>
      </c>
    </row>
    <row r="238" spans="1:6" x14ac:dyDescent="0.25">
      <c r="A238">
        <v>229</v>
      </c>
      <c r="B238">
        <f>'Założenia i wyniki'!$E$6*Znorm.Profile!B238</f>
        <v>0.27600000000000002</v>
      </c>
      <c r="C238">
        <f>'Założenia i wyniki'!$E$8*Znorm.Profile!C238</f>
        <v>0.54148814999999995</v>
      </c>
      <c r="D238">
        <f t="shared" si="9"/>
        <v>0.27600000000000002</v>
      </c>
      <c r="E238">
        <f t="shared" si="10"/>
        <v>0</v>
      </c>
      <c r="F238">
        <f t="shared" si="11"/>
        <v>0.26548814999999992</v>
      </c>
    </row>
    <row r="239" spans="1:6" x14ac:dyDescent="0.25">
      <c r="A239">
        <v>230</v>
      </c>
      <c r="B239">
        <f>'Założenia i wyniki'!$E$6*Znorm.Profile!B239</f>
        <v>0.14119811320754716</v>
      </c>
      <c r="C239">
        <f>'Założenia i wyniki'!$E$8*Znorm.Profile!C239</f>
        <v>0.55393415000000001</v>
      </c>
      <c r="D239">
        <f t="shared" si="9"/>
        <v>0.14119811320754716</v>
      </c>
      <c r="E239">
        <f t="shared" si="10"/>
        <v>0</v>
      </c>
      <c r="F239">
        <f t="shared" si="11"/>
        <v>0.41273603679245285</v>
      </c>
    </row>
    <row r="240" spans="1:6" x14ac:dyDescent="0.25">
      <c r="A240">
        <v>231</v>
      </c>
      <c r="B240">
        <f>'Założenia i wyniki'!$E$6*Znorm.Profile!B240</f>
        <v>3.9985849056603774E-2</v>
      </c>
      <c r="C240">
        <f>'Założenia i wyniki'!$E$8*Znorm.Profile!C240</f>
        <v>0.5495874999999999</v>
      </c>
      <c r="D240">
        <f t="shared" si="9"/>
        <v>3.9985849056603774E-2</v>
      </c>
      <c r="E240">
        <f t="shared" si="10"/>
        <v>0</v>
      </c>
      <c r="F240">
        <f t="shared" si="11"/>
        <v>0.50960165094339616</v>
      </c>
    </row>
    <row r="241" spans="1:6" x14ac:dyDescent="0.25">
      <c r="A241">
        <v>232</v>
      </c>
      <c r="B241">
        <f>'Założenia i wyniki'!$E$6*Znorm.Profile!B241</f>
        <v>0</v>
      </c>
      <c r="C241">
        <f>'Założenia i wyniki'!$E$8*Znorm.Profile!C241</f>
        <v>0.58151974999999989</v>
      </c>
      <c r="D241">
        <f t="shared" si="9"/>
        <v>0</v>
      </c>
      <c r="E241">
        <f t="shared" si="10"/>
        <v>0</v>
      </c>
      <c r="F241">
        <f t="shared" si="11"/>
        <v>0.58151974999999989</v>
      </c>
    </row>
    <row r="242" spans="1:6" x14ac:dyDescent="0.25">
      <c r="A242">
        <v>233</v>
      </c>
      <c r="B242">
        <f>'Założenia i wyniki'!$E$6*Znorm.Profile!B242</f>
        <v>0</v>
      </c>
      <c r="C242">
        <f>'Założenia i wyniki'!$E$8*Znorm.Profile!C242</f>
        <v>0.62901510000000005</v>
      </c>
      <c r="D242">
        <f t="shared" si="9"/>
        <v>0</v>
      </c>
      <c r="E242">
        <f t="shared" si="10"/>
        <v>0</v>
      </c>
      <c r="F242">
        <f t="shared" si="11"/>
        <v>0.62901510000000005</v>
      </c>
    </row>
    <row r="243" spans="1:6" x14ac:dyDescent="0.25">
      <c r="A243">
        <v>234</v>
      </c>
      <c r="B243">
        <f>'Założenia i wyniki'!$E$6*Znorm.Profile!B243</f>
        <v>0</v>
      </c>
      <c r="C243">
        <f>'Założenia i wyniki'!$E$8*Znorm.Profile!C243</f>
        <v>0.64943480000000009</v>
      </c>
      <c r="D243">
        <f t="shared" si="9"/>
        <v>0</v>
      </c>
      <c r="E243">
        <f t="shared" si="10"/>
        <v>0</v>
      </c>
      <c r="F243">
        <f t="shared" si="11"/>
        <v>0.64943480000000009</v>
      </c>
    </row>
    <row r="244" spans="1:6" x14ac:dyDescent="0.25">
      <c r="A244">
        <v>235</v>
      </c>
      <c r="B244">
        <f>'Założenia i wyniki'!$E$6*Znorm.Profile!B244</f>
        <v>0</v>
      </c>
      <c r="C244">
        <f>'Założenia i wyniki'!$E$8*Znorm.Profile!C244</f>
        <v>0.64127734999999997</v>
      </c>
      <c r="D244">
        <f t="shared" si="9"/>
        <v>0</v>
      </c>
      <c r="E244">
        <f t="shared" si="10"/>
        <v>0</v>
      </c>
      <c r="F244">
        <f t="shared" si="11"/>
        <v>0.64127734999999997</v>
      </c>
    </row>
    <row r="245" spans="1:6" x14ac:dyDescent="0.25">
      <c r="A245">
        <v>236</v>
      </c>
      <c r="B245">
        <f>'Założenia i wyniki'!$E$6*Znorm.Profile!B245</f>
        <v>0</v>
      </c>
      <c r="C245">
        <f>'Założenia i wyniki'!$E$8*Znorm.Profile!C245</f>
        <v>0.62858879999999995</v>
      </c>
      <c r="D245">
        <f t="shared" si="9"/>
        <v>0</v>
      </c>
      <c r="E245">
        <f t="shared" si="10"/>
        <v>0</v>
      </c>
      <c r="F245">
        <f t="shared" si="11"/>
        <v>0.62858879999999995</v>
      </c>
    </row>
    <row r="246" spans="1:6" x14ac:dyDescent="0.25">
      <c r="A246">
        <v>237</v>
      </c>
      <c r="B246">
        <f>'Założenia i wyniki'!$E$6*Znorm.Profile!B246</f>
        <v>0</v>
      </c>
      <c r="C246">
        <f>'Założenia i wyniki'!$E$8*Znorm.Profile!C246</f>
        <v>0.58695629999999988</v>
      </c>
      <c r="D246">
        <f t="shared" si="9"/>
        <v>0</v>
      </c>
      <c r="E246">
        <f t="shared" si="10"/>
        <v>0</v>
      </c>
      <c r="F246">
        <f t="shared" si="11"/>
        <v>0.58695629999999988</v>
      </c>
    </row>
    <row r="247" spans="1:6" x14ac:dyDescent="0.25">
      <c r="A247">
        <v>238</v>
      </c>
      <c r="B247">
        <f>'Założenia i wyniki'!$E$6*Znorm.Profile!B247</f>
        <v>0</v>
      </c>
      <c r="C247">
        <f>'Założenia i wyniki'!$E$8*Znorm.Profile!C247</f>
        <v>0.52389260000000004</v>
      </c>
      <c r="D247">
        <f t="shared" si="9"/>
        <v>0</v>
      </c>
      <c r="E247">
        <f t="shared" si="10"/>
        <v>0</v>
      </c>
      <c r="F247">
        <f t="shared" si="11"/>
        <v>0.52389260000000004</v>
      </c>
    </row>
    <row r="248" spans="1:6" x14ac:dyDescent="0.25">
      <c r="A248">
        <v>239</v>
      </c>
      <c r="B248">
        <f>'Założenia i wyniki'!$E$6*Znorm.Profile!B248</f>
        <v>0</v>
      </c>
      <c r="C248">
        <f>'Założenia i wyniki'!$E$8*Znorm.Profile!C248</f>
        <v>0.44484370000000001</v>
      </c>
      <c r="D248">
        <f t="shared" si="9"/>
        <v>0</v>
      </c>
      <c r="E248">
        <f t="shared" si="10"/>
        <v>0</v>
      </c>
      <c r="F248">
        <f t="shared" si="11"/>
        <v>0.44484370000000001</v>
      </c>
    </row>
    <row r="249" spans="1:6" x14ac:dyDescent="0.25">
      <c r="A249">
        <v>240</v>
      </c>
      <c r="B249">
        <f>'Założenia i wyniki'!$E$6*Znorm.Profile!B249</f>
        <v>0</v>
      </c>
      <c r="C249">
        <f>'Założenia i wyniki'!$E$8*Znorm.Profile!C249</f>
        <v>0.37337965000000001</v>
      </c>
      <c r="D249">
        <f t="shared" si="9"/>
        <v>0</v>
      </c>
      <c r="E249">
        <f t="shared" si="10"/>
        <v>0</v>
      </c>
      <c r="F249">
        <f t="shared" si="11"/>
        <v>0.37337965000000001</v>
      </c>
    </row>
    <row r="250" spans="1:6" x14ac:dyDescent="0.25">
      <c r="A250">
        <v>241</v>
      </c>
      <c r="B250">
        <f>'Założenia i wyniki'!$E$6*Znorm.Profile!B250</f>
        <v>0</v>
      </c>
      <c r="C250">
        <f>'Założenia i wyniki'!$E$8*Znorm.Profile!C250</f>
        <v>0.30054185</v>
      </c>
      <c r="D250">
        <f t="shared" si="9"/>
        <v>0</v>
      </c>
      <c r="E250">
        <f t="shared" si="10"/>
        <v>0</v>
      </c>
      <c r="F250">
        <f t="shared" si="11"/>
        <v>0.30054185</v>
      </c>
    </row>
    <row r="251" spans="1:6" x14ac:dyDescent="0.25">
      <c r="A251">
        <v>242</v>
      </c>
      <c r="B251">
        <f>'Założenia i wyniki'!$E$6*Znorm.Profile!B251</f>
        <v>0</v>
      </c>
      <c r="C251">
        <f>'Założenia i wyniki'!$E$8*Znorm.Profile!C251</f>
        <v>0.25567675000000001</v>
      </c>
      <c r="D251">
        <f t="shared" si="9"/>
        <v>0</v>
      </c>
      <c r="E251">
        <f t="shared" si="10"/>
        <v>0</v>
      </c>
      <c r="F251">
        <f t="shared" si="11"/>
        <v>0.25567675000000001</v>
      </c>
    </row>
    <row r="252" spans="1:6" x14ac:dyDescent="0.25">
      <c r="A252">
        <v>243</v>
      </c>
      <c r="B252">
        <f>'Założenia i wyniki'!$E$6*Znorm.Profile!B252</f>
        <v>0</v>
      </c>
      <c r="C252">
        <f>'Założenia i wyniki'!$E$8*Znorm.Profile!C252</f>
        <v>0.23918335000000002</v>
      </c>
      <c r="D252">
        <f t="shared" si="9"/>
        <v>0</v>
      </c>
      <c r="E252">
        <f t="shared" si="10"/>
        <v>0</v>
      </c>
      <c r="F252">
        <f t="shared" si="11"/>
        <v>0.23918335000000002</v>
      </c>
    </row>
    <row r="253" spans="1:6" x14ac:dyDescent="0.25">
      <c r="A253">
        <v>244</v>
      </c>
      <c r="B253">
        <f>'Założenia i wyniki'!$E$6*Znorm.Profile!B253</f>
        <v>0</v>
      </c>
      <c r="C253">
        <f>'Założenia i wyniki'!$E$8*Znorm.Profile!C253</f>
        <v>0.23405269999999997</v>
      </c>
      <c r="D253">
        <f t="shared" si="9"/>
        <v>0</v>
      </c>
      <c r="E253">
        <f t="shared" si="10"/>
        <v>0</v>
      </c>
      <c r="F253">
        <f t="shared" si="11"/>
        <v>0.23405269999999997</v>
      </c>
    </row>
    <row r="254" spans="1:6" x14ac:dyDescent="0.25">
      <c r="A254">
        <v>245</v>
      </c>
      <c r="B254">
        <f>'Założenia i wyniki'!$E$6*Znorm.Profile!B254</f>
        <v>0</v>
      </c>
      <c r="C254">
        <f>'Założenia i wyniki'!$E$8*Znorm.Profile!C254</f>
        <v>0.23646175000000003</v>
      </c>
      <c r="D254">
        <f t="shared" si="9"/>
        <v>0</v>
      </c>
      <c r="E254">
        <f t="shared" si="10"/>
        <v>0</v>
      </c>
      <c r="F254">
        <f t="shared" si="11"/>
        <v>0.23646175000000003</v>
      </c>
    </row>
    <row r="255" spans="1:6" x14ac:dyDescent="0.25">
      <c r="A255">
        <v>246</v>
      </c>
      <c r="B255">
        <f>'Założenia i wyniki'!$E$6*Znorm.Profile!B255</f>
        <v>0</v>
      </c>
      <c r="C255">
        <f>'Założenia i wyniki'!$E$8*Znorm.Profile!C255</f>
        <v>0.25743479999999996</v>
      </c>
      <c r="D255">
        <f t="shared" si="9"/>
        <v>0</v>
      </c>
      <c r="E255">
        <f t="shared" si="10"/>
        <v>0</v>
      </c>
      <c r="F255">
        <f t="shared" si="11"/>
        <v>0.25743479999999996</v>
      </c>
    </row>
    <row r="256" spans="1:6" x14ac:dyDescent="0.25">
      <c r="A256">
        <v>247</v>
      </c>
      <c r="B256">
        <f>'Założenia i wyniki'!$E$6*Znorm.Profile!B256</f>
        <v>0</v>
      </c>
      <c r="C256">
        <f>'Założenia i wyniki'!$E$8*Znorm.Profile!C256</f>
        <v>0.30414300000000005</v>
      </c>
      <c r="D256">
        <f t="shared" si="9"/>
        <v>0</v>
      </c>
      <c r="E256">
        <f t="shared" si="10"/>
        <v>0</v>
      </c>
      <c r="F256">
        <f t="shared" si="11"/>
        <v>0.30414300000000005</v>
      </c>
    </row>
    <row r="257" spans="1:6" x14ac:dyDescent="0.25">
      <c r="A257">
        <v>248</v>
      </c>
      <c r="B257">
        <f>'Założenia i wyniki'!$E$6*Znorm.Profile!B257</f>
        <v>0</v>
      </c>
      <c r="C257">
        <f>'Założenia i wyniki'!$E$8*Znorm.Profile!C257</f>
        <v>0.3462305</v>
      </c>
      <c r="D257">
        <f t="shared" si="9"/>
        <v>0</v>
      </c>
      <c r="E257">
        <f t="shared" si="10"/>
        <v>0</v>
      </c>
      <c r="F257">
        <f t="shared" si="11"/>
        <v>0.3462305</v>
      </c>
    </row>
    <row r="258" spans="1:6" x14ac:dyDescent="0.25">
      <c r="A258">
        <v>249</v>
      </c>
      <c r="B258">
        <f>'Założenia i wyniki'!$E$6*Znorm.Profile!B258</f>
        <v>0.16181132075471699</v>
      </c>
      <c r="C258">
        <f>'Założenia i wyniki'!$E$8*Znorm.Profile!C258</f>
        <v>0.40944469999999994</v>
      </c>
      <c r="D258">
        <f t="shared" si="9"/>
        <v>0.16181132075471699</v>
      </c>
      <c r="E258">
        <f t="shared" si="10"/>
        <v>0</v>
      </c>
      <c r="F258">
        <f t="shared" si="11"/>
        <v>0.24763337924528295</v>
      </c>
    </row>
    <row r="259" spans="1:6" x14ac:dyDescent="0.25">
      <c r="A259">
        <v>250</v>
      </c>
      <c r="B259">
        <f>'Założenia i wyniki'!$E$6*Znorm.Profile!B259</f>
        <v>0.6325377358490567</v>
      </c>
      <c r="C259">
        <f>'Założenia i wyniki'!$E$8*Znorm.Profile!C259</f>
        <v>0.48035925000000007</v>
      </c>
      <c r="D259">
        <f t="shared" si="9"/>
        <v>0.48035925000000007</v>
      </c>
      <c r="E259">
        <f t="shared" si="10"/>
        <v>0.15217848584905663</v>
      </c>
      <c r="F259">
        <f t="shared" si="11"/>
        <v>0</v>
      </c>
    </row>
    <row r="260" spans="1:6" x14ac:dyDescent="0.25">
      <c r="A260">
        <v>251</v>
      </c>
      <c r="B260">
        <f>'Założenia i wyniki'!$E$6*Znorm.Profile!B260</f>
        <v>0.54414150943396222</v>
      </c>
      <c r="C260">
        <f>'Założenia i wyniki'!$E$8*Znorm.Profile!C260</f>
        <v>0.51467184999999993</v>
      </c>
      <c r="D260">
        <f t="shared" si="9"/>
        <v>0.51467184999999993</v>
      </c>
      <c r="E260">
        <f t="shared" si="10"/>
        <v>2.9469659433962292E-2</v>
      </c>
      <c r="F260">
        <f t="shared" si="11"/>
        <v>0</v>
      </c>
    </row>
    <row r="261" spans="1:6" x14ac:dyDescent="0.25">
      <c r="A261">
        <v>252</v>
      </c>
      <c r="B261">
        <f>'Założenia i wyniki'!$E$6*Znorm.Profile!B261</f>
        <v>0.36864150943396223</v>
      </c>
      <c r="C261">
        <f>'Założenia i wyniki'!$E$8*Znorm.Profile!C261</f>
        <v>0.53249979999999997</v>
      </c>
      <c r="D261">
        <f t="shared" si="9"/>
        <v>0.36864150943396223</v>
      </c>
      <c r="E261">
        <f t="shared" si="10"/>
        <v>0</v>
      </c>
      <c r="F261">
        <f t="shared" si="11"/>
        <v>0.16385829056603773</v>
      </c>
    </row>
    <row r="262" spans="1:6" x14ac:dyDescent="0.25">
      <c r="A262">
        <v>253</v>
      </c>
      <c r="B262">
        <f>'Założenia i wyniki'!$E$6*Znorm.Profile!B262</f>
        <v>0.18880188679245286</v>
      </c>
      <c r="C262">
        <f>'Założenia i wyniki'!$E$8*Znorm.Profile!C262</f>
        <v>0.52627084999999996</v>
      </c>
      <c r="D262">
        <f t="shared" si="9"/>
        <v>0.18880188679245286</v>
      </c>
      <c r="E262">
        <f t="shared" si="10"/>
        <v>0</v>
      </c>
      <c r="F262">
        <f t="shared" si="11"/>
        <v>0.3374689632075471</v>
      </c>
    </row>
    <row r="263" spans="1:6" x14ac:dyDescent="0.25">
      <c r="A263">
        <v>254</v>
      </c>
      <c r="B263">
        <f>'Założenia i wyniki'!$E$6*Znorm.Profile!B263</f>
        <v>0.11954716981132077</v>
      </c>
      <c r="C263">
        <f>'Założenia i wyniki'!$E$8*Znorm.Profile!C263</f>
        <v>0.51177910000000004</v>
      </c>
      <c r="D263">
        <f t="shared" si="9"/>
        <v>0.11954716981132077</v>
      </c>
      <c r="E263">
        <f t="shared" si="10"/>
        <v>0</v>
      </c>
      <c r="F263">
        <f t="shared" si="11"/>
        <v>0.3922319301886793</v>
      </c>
    </row>
    <row r="264" spans="1:6" x14ac:dyDescent="0.25">
      <c r="A264">
        <v>255</v>
      </c>
      <c r="B264">
        <f>'Założenia i wyniki'!$E$6*Znorm.Profile!B264</f>
        <v>4.2467924528301886E-2</v>
      </c>
      <c r="C264">
        <f>'Założenia i wyniki'!$E$8*Znorm.Profile!C264</f>
        <v>0.49037904999999998</v>
      </c>
      <c r="D264">
        <f t="shared" si="9"/>
        <v>4.2467924528301886E-2</v>
      </c>
      <c r="E264">
        <f t="shared" si="10"/>
        <v>0</v>
      </c>
      <c r="F264">
        <f t="shared" si="11"/>
        <v>0.44791112547169809</v>
      </c>
    </row>
    <row r="265" spans="1:6" x14ac:dyDescent="0.25">
      <c r="A265">
        <v>256</v>
      </c>
      <c r="B265">
        <f>'Założenia i wyniki'!$E$6*Znorm.Profile!B265</f>
        <v>0</v>
      </c>
      <c r="C265">
        <f>'Założenia i wyniki'!$E$8*Znorm.Profile!C265</f>
        <v>0.50028685000000006</v>
      </c>
      <c r="D265">
        <f t="shared" si="9"/>
        <v>0</v>
      </c>
      <c r="E265">
        <f t="shared" si="10"/>
        <v>0</v>
      </c>
      <c r="F265">
        <f t="shared" si="11"/>
        <v>0.50028685000000006</v>
      </c>
    </row>
    <row r="266" spans="1:6" x14ac:dyDescent="0.25">
      <c r="A266">
        <v>257</v>
      </c>
      <c r="B266">
        <f>'Założenia i wyniki'!$E$6*Znorm.Profile!B266</f>
        <v>0</v>
      </c>
      <c r="C266">
        <f>'Założenia i wyniki'!$E$8*Znorm.Profile!C266</f>
        <v>0.55327965000000001</v>
      </c>
      <c r="D266">
        <f t="shared" si="9"/>
        <v>0</v>
      </c>
      <c r="E266">
        <f t="shared" si="10"/>
        <v>0</v>
      </c>
      <c r="F266">
        <f t="shared" si="11"/>
        <v>0.55327965000000001</v>
      </c>
    </row>
    <row r="267" spans="1:6" x14ac:dyDescent="0.25">
      <c r="A267">
        <v>258</v>
      </c>
      <c r="B267">
        <f>'Założenia i wyniki'!$E$6*Znorm.Profile!B267</f>
        <v>0</v>
      </c>
      <c r="C267">
        <f>'Założenia i wyniki'!$E$8*Znorm.Profile!C267</f>
        <v>0.58354695000000001</v>
      </c>
      <c r="D267">
        <f t="shared" ref="D267:D330" si="12">IF(B267&lt;=C267,B267,C267)</f>
        <v>0</v>
      </c>
      <c r="E267">
        <f t="shared" ref="E267:E330" si="13">IF(B267&gt;C267,B267-C267,0)</f>
        <v>0</v>
      </c>
      <c r="F267">
        <f t="shared" ref="F267:F330" si="14">IF(B267&lt;C267,C267-B267,0)</f>
        <v>0.58354695000000001</v>
      </c>
    </row>
    <row r="268" spans="1:6" x14ac:dyDescent="0.25">
      <c r="A268">
        <v>259</v>
      </c>
      <c r="B268">
        <f>'Założenia i wyniki'!$E$6*Znorm.Profile!B268</f>
        <v>0</v>
      </c>
      <c r="C268">
        <f>'Założenia i wyniki'!$E$8*Znorm.Profile!C268</f>
        <v>0.60048380000000001</v>
      </c>
      <c r="D268">
        <f t="shared" si="12"/>
        <v>0</v>
      </c>
      <c r="E268">
        <f t="shared" si="13"/>
        <v>0</v>
      </c>
      <c r="F268">
        <f t="shared" si="14"/>
        <v>0.60048380000000001</v>
      </c>
    </row>
    <row r="269" spans="1:6" x14ac:dyDescent="0.25">
      <c r="A269">
        <v>260</v>
      </c>
      <c r="B269">
        <f>'Założenia i wyniki'!$E$6*Znorm.Profile!B269</f>
        <v>0</v>
      </c>
      <c r="C269">
        <f>'Założenia i wyniki'!$E$8*Znorm.Profile!C269</f>
        <v>0.60547725000000008</v>
      </c>
      <c r="D269">
        <f t="shared" si="12"/>
        <v>0</v>
      </c>
      <c r="E269">
        <f t="shared" si="13"/>
        <v>0</v>
      </c>
      <c r="F269">
        <f t="shared" si="14"/>
        <v>0.60547725000000008</v>
      </c>
    </row>
    <row r="270" spans="1:6" x14ac:dyDescent="0.25">
      <c r="A270">
        <v>261</v>
      </c>
      <c r="B270">
        <f>'Założenia i wyniki'!$E$6*Znorm.Profile!B270</f>
        <v>0</v>
      </c>
      <c r="C270">
        <f>'Założenia i wyniki'!$E$8*Znorm.Profile!C270</f>
        <v>0.57011465000000006</v>
      </c>
      <c r="D270">
        <f t="shared" si="12"/>
        <v>0</v>
      </c>
      <c r="E270">
        <f t="shared" si="13"/>
        <v>0</v>
      </c>
      <c r="F270">
        <f t="shared" si="14"/>
        <v>0.57011465000000006</v>
      </c>
    </row>
    <row r="271" spans="1:6" x14ac:dyDescent="0.25">
      <c r="A271">
        <v>262</v>
      </c>
      <c r="B271">
        <f>'Założenia i wyniki'!$E$6*Znorm.Profile!B271</f>
        <v>0</v>
      </c>
      <c r="C271">
        <f>'Założenia i wyniki'!$E$8*Znorm.Profile!C271</f>
        <v>0.5180091</v>
      </c>
      <c r="D271">
        <f t="shared" si="12"/>
        <v>0</v>
      </c>
      <c r="E271">
        <f t="shared" si="13"/>
        <v>0</v>
      </c>
      <c r="F271">
        <f t="shared" si="14"/>
        <v>0.5180091</v>
      </c>
    </row>
    <row r="272" spans="1:6" x14ac:dyDescent="0.25">
      <c r="A272">
        <v>263</v>
      </c>
      <c r="B272">
        <f>'Założenia i wyniki'!$E$6*Znorm.Profile!B272</f>
        <v>0</v>
      </c>
      <c r="C272">
        <f>'Założenia i wyniki'!$E$8*Znorm.Profile!C272</f>
        <v>0.42051729999999998</v>
      </c>
      <c r="D272">
        <f t="shared" si="12"/>
        <v>0</v>
      </c>
      <c r="E272">
        <f t="shared" si="13"/>
        <v>0</v>
      </c>
      <c r="F272">
        <f t="shared" si="14"/>
        <v>0.42051729999999998</v>
      </c>
    </row>
    <row r="273" spans="1:6" x14ac:dyDescent="0.25">
      <c r="A273">
        <v>264</v>
      </c>
      <c r="B273">
        <f>'Założenia i wyniki'!$E$6*Znorm.Profile!B273</f>
        <v>0</v>
      </c>
      <c r="C273">
        <f>'Założenia i wyniki'!$E$8*Znorm.Profile!C273</f>
        <v>0.34288169999999996</v>
      </c>
      <c r="D273">
        <f t="shared" si="12"/>
        <v>0</v>
      </c>
      <c r="E273">
        <f t="shared" si="13"/>
        <v>0</v>
      </c>
      <c r="F273">
        <f t="shared" si="14"/>
        <v>0.34288169999999996</v>
      </c>
    </row>
    <row r="274" spans="1:6" x14ac:dyDescent="0.25">
      <c r="A274">
        <v>265</v>
      </c>
      <c r="B274">
        <f>'Założenia i wyniki'!$E$6*Znorm.Profile!B274</f>
        <v>0</v>
      </c>
      <c r="C274">
        <f>'Założenia i wyniki'!$E$8*Znorm.Profile!C274</f>
        <v>0.27307139999999996</v>
      </c>
      <c r="D274">
        <f t="shared" si="12"/>
        <v>0</v>
      </c>
      <c r="E274">
        <f t="shared" si="13"/>
        <v>0</v>
      </c>
      <c r="F274">
        <f t="shared" si="14"/>
        <v>0.27307139999999996</v>
      </c>
    </row>
    <row r="275" spans="1:6" x14ac:dyDescent="0.25">
      <c r="A275">
        <v>266</v>
      </c>
      <c r="B275">
        <f>'Założenia i wyniki'!$E$6*Znorm.Profile!B275</f>
        <v>0</v>
      </c>
      <c r="C275">
        <f>'Założenia i wyniki'!$E$8*Znorm.Profile!C275</f>
        <v>0.24151434999999999</v>
      </c>
      <c r="D275">
        <f t="shared" si="12"/>
        <v>0</v>
      </c>
      <c r="E275">
        <f t="shared" si="13"/>
        <v>0</v>
      </c>
      <c r="F275">
        <f t="shared" si="14"/>
        <v>0.24151434999999999</v>
      </c>
    </row>
    <row r="276" spans="1:6" x14ac:dyDescent="0.25">
      <c r="A276">
        <v>267</v>
      </c>
      <c r="B276">
        <f>'Założenia i wyniki'!$E$6*Znorm.Profile!B276</f>
        <v>0</v>
      </c>
      <c r="C276">
        <f>'Założenia i wyniki'!$E$8*Znorm.Profile!C276</f>
        <v>0.22644614999999996</v>
      </c>
      <c r="D276">
        <f t="shared" si="12"/>
        <v>0</v>
      </c>
      <c r="E276">
        <f t="shared" si="13"/>
        <v>0</v>
      </c>
      <c r="F276">
        <f t="shared" si="14"/>
        <v>0.22644614999999996</v>
      </c>
    </row>
    <row r="277" spans="1:6" x14ac:dyDescent="0.25">
      <c r="A277">
        <v>268</v>
      </c>
      <c r="B277">
        <f>'Założenia i wyniki'!$E$6*Znorm.Profile!B277</f>
        <v>0</v>
      </c>
      <c r="C277">
        <f>'Założenia i wyniki'!$E$8*Znorm.Profile!C277</f>
        <v>0.22725814999999999</v>
      </c>
      <c r="D277">
        <f t="shared" si="12"/>
        <v>0</v>
      </c>
      <c r="E277">
        <f t="shared" si="13"/>
        <v>0</v>
      </c>
      <c r="F277">
        <f t="shared" si="14"/>
        <v>0.22725814999999999</v>
      </c>
    </row>
    <row r="278" spans="1:6" x14ac:dyDescent="0.25">
      <c r="A278">
        <v>269</v>
      </c>
      <c r="B278">
        <f>'Założenia i wyniki'!$E$6*Znorm.Profile!B278</f>
        <v>0</v>
      </c>
      <c r="C278">
        <f>'Założenia i wyniki'!$E$8*Znorm.Profile!C278</f>
        <v>0.25024055000000001</v>
      </c>
      <c r="D278">
        <f t="shared" si="12"/>
        <v>0</v>
      </c>
      <c r="E278">
        <f t="shared" si="13"/>
        <v>0</v>
      </c>
      <c r="F278">
        <f t="shared" si="14"/>
        <v>0.25024055000000001</v>
      </c>
    </row>
    <row r="279" spans="1:6" x14ac:dyDescent="0.25">
      <c r="A279">
        <v>270</v>
      </c>
      <c r="B279">
        <f>'Założenia i wyniki'!$E$6*Znorm.Profile!B279</f>
        <v>0</v>
      </c>
      <c r="C279">
        <f>'Założenia i wyniki'!$E$8*Znorm.Profile!C279</f>
        <v>0.30843959999999998</v>
      </c>
      <c r="D279">
        <f t="shared" si="12"/>
        <v>0</v>
      </c>
      <c r="E279">
        <f t="shared" si="13"/>
        <v>0</v>
      </c>
      <c r="F279">
        <f t="shared" si="14"/>
        <v>0.30843959999999998</v>
      </c>
    </row>
    <row r="280" spans="1:6" x14ac:dyDescent="0.25">
      <c r="A280">
        <v>271</v>
      </c>
      <c r="B280">
        <f>'Założenia i wyniki'!$E$6*Znorm.Profile!B280</f>
        <v>0</v>
      </c>
      <c r="C280">
        <f>'Założenia i wyniki'!$E$8*Znorm.Profile!C280</f>
        <v>0.40095159999999996</v>
      </c>
      <c r="D280">
        <f t="shared" si="12"/>
        <v>0</v>
      </c>
      <c r="E280">
        <f t="shared" si="13"/>
        <v>0</v>
      </c>
      <c r="F280">
        <f t="shared" si="14"/>
        <v>0.40095159999999996</v>
      </c>
    </row>
    <row r="281" spans="1:6" x14ac:dyDescent="0.25">
      <c r="A281">
        <v>272</v>
      </c>
      <c r="B281">
        <f>'Założenia i wyniki'!$E$6*Znorm.Profile!B281</f>
        <v>0</v>
      </c>
      <c r="C281">
        <f>'Założenia i wyniki'!$E$8*Znorm.Profile!C281</f>
        <v>0.46456305000000003</v>
      </c>
      <c r="D281">
        <f t="shared" si="12"/>
        <v>0</v>
      </c>
      <c r="E281">
        <f t="shared" si="13"/>
        <v>0</v>
      </c>
      <c r="F281">
        <f t="shared" si="14"/>
        <v>0.46456305000000003</v>
      </c>
    </row>
    <row r="282" spans="1:6" x14ac:dyDescent="0.25">
      <c r="A282">
        <v>273</v>
      </c>
      <c r="B282">
        <f>'Założenia i wyniki'!$E$6*Znorm.Profile!B282</f>
        <v>0.23321698113207551</v>
      </c>
      <c r="C282">
        <f>'Założenia i wyniki'!$E$8*Znorm.Profile!C282</f>
        <v>0.45337529999999998</v>
      </c>
      <c r="D282">
        <f t="shared" si="12"/>
        <v>0.23321698113207551</v>
      </c>
      <c r="E282">
        <f t="shared" si="13"/>
        <v>0</v>
      </c>
      <c r="F282">
        <f t="shared" si="14"/>
        <v>0.22015831886792447</v>
      </c>
    </row>
    <row r="283" spans="1:6" x14ac:dyDescent="0.25">
      <c r="A283">
        <v>274</v>
      </c>
      <c r="B283">
        <f>'Założenia i wyniki'!$E$6*Znorm.Profile!B283</f>
        <v>0.80113207547169818</v>
      </c>
      <c r="C283">
        <f>'Założenia i wyniki'!$E$8*Znorm.Profile!C283</f>
        <v>0.47131524999999996</v>
      </c>
      <c r="D283">
        <f t="shared" si="12"/>
        <v>0.47131524999999996</v>
      </c>
      <c r="E283">
        <f t="shared" si="13"/>
        <v>0.32981682547169822</v>
      </c>
      <c r="F283">
        <f t="shared" si="14"/>
        <v>0</v>
      </c>
    </row>
    <row r="284" spans="1:6" x14ac:dyDescent="0.25">
      <c r="A284">
        <v>275</v>
      </c>
      <c r="B284">
        <f>'Założenia i wyniki'!$E$6*Znorm.Profile!B284</f>
        <v>1.3128301886792453</v>
      </c>
      <c r="C284">
        <f>'Założenia i wyniki'!$E$8*Znorm.Profile!C284</f>
        <v>0.46292925000000007</v>
      </c>
      <c r="D284">
        <f t="shared" si="12"/>
        <v>0.46292925000000007</v>
      </c>
      <c r="E284">
        <f t="shared" si="13"/>
        <v>0.84990093867924521</v>
      </c>
      <c r="F284">
        <f t="shared" si="14"/>
        <v>0</v>
      </c>
    </row>
    <row r="285" spans="1:6" x14ac:dyDescent="0.25">
      <c r="A285">
        <v>276</v>
      </c>
      <c r="B285">
        <f>'Założenia i wyniki'!$E$6*Znorm.Profile!B285</f>
        <v>1.5682075471698114</v>
      </c>
      <c r="C285">
        <f>'Założenia i wyniki'!$E$8*Znorm.Profile!C285</f>
        <v>0.46179595000000001</v>
      </c>
      <c r="D285">
        <f t="shared" si="12"/>
        <v>0.46179595000000001</v>
      </c>
      <c r="E285">
        <f t="shared" si="13"/>
        <v>1.1064115971698114</v>
      </c>
      <c r="F285">
        <f t="shared" si="14"/>
        <v>0</v>
      </c>
    </row>
    <row r="286" spans="1:6" x14ac:dyDescent="0.25">
      <c r="A286">
        <v>277</v>
      </c>
      <c r="B286">
        <f>'Założenia i wyniki'!$E$6*Znorm.Profile!B286</f>
        <v>1.4016037735849056</v>
      </c>
      <c r="C286">
        <f>'Założenia i wyniki'!$E$8*Znorm.Profile!C286</f>
        <v>0.45902114999999999</v>
      </c>
      <c r="D286">
        <f t="shared" si="12"/>
        <v>0.45902114999999999</v>
      </c>
      <c r="E286">
        <f t="shared" si="13"/>
        <v>0.94258262358490563</v>
      </c>
      <c r="F286">
        <f t="shared" si="14"/>
        <v>0</v>
      </c>
    </row>
    <row r="287" spans="1:6" x14ac:dyDescent="0.25">
      <c r="A287">
        <v>278</v>
      </c>
      <c r="B287">
        <f>'Założenia i wyniki'!$E$6*Znorm.Profile!B287</f>
        <v>0.96971698113207561</v>
      </c>
      <c r="C287">
        <f>'Założenia i wyniki'!$E$8*Znorm.Profile!C287</f>
        <v>0.46940845000000003</v>
      </c>
      <c r="D287">
        <f t="shared" si="12"/>
        <v>0.46940845000000003</v>
      </c>
      <c r="E287">
        <f t="shared" si="13"/>
        <v>0.50030853113207563</v>
      </c>
      <c r="F287">
        <f t="shared" si="14"/>
        <v>0</v>
      </c>
    </row>
    <row r="288" spans="1:6" x14ac:dyDescent="0.25">
      <c r="A288">
        <v>279</v>
      </c>
      <c r="B288">
        <f>'Założenia i wyniki'!$E$6*Znorm.Profile!B288</f>
        <v>0.41835849056603769</v>
      </c>
      <c r="C288">
        <f>'Założenia i wyniki'!$E$8*Znorm.Profile!C288</f>
        <v>0.4817148</v>
      </c>
      <c r="D288">
        <f t="shared" si="12"/>
        <v>0.41835849056603769</v>
      </c>
      <c r="E288">
        <f t="shared" si="13"/>
        <v>0</v>
      </c>
      <c r="F288">
        <f t="shared" si="14"/>
        <v>6.335630943396231E-2</v>
      </c>
    </row>
    <row r="289" spans="1:6" x14ac:dyDescent="0.25">
      <c r="A289">
        <v>280</v>
      </c>
      <c r="B289">
        <f>'Założenia i wyniki'!$E$6*Znorm.Profile!B289</f>
        <v>0</v>
      </c>
      <c r="C289">
        <f>'Założenia i wyniki'!$E$8*Znorm.Profile!C289</f>
        <v>0.53827935000000005</v>
      </c>
      <c r="D289">
        <f t="shared" si="12"/>
        <v>0</v>
      </c>
      <c r="E289">
        <f t="shared" si="13"/>
        <v>0</v>
      </c>
      <c r="F289">
        <f t="shared" si="14"/>
        <v>0.53827935000000005</v>
      </c>
    </row>
    <row r="290" spans="1:6" x14ac:dyDescent="0.25">
      <c r="A290">
        <v>281</v>
      </c>
      <c r="B290">
        <f>'Założenia i wyniki'!$E$6*Znorm.Profile!B290</f>
        <v>0</v>
      </c>
      <c r="C290">
        <f>'Założenia i wyniki'!$E$8*Znorm.Profile!C290</f>
        <v>0.61530770000000001</v>
      </c>
      <c r="D290">
        <f t="shared" si="12"/>
        <v>0</v>
      </c>
      <c r="E290">
        <f t="shared" si="13"/>
        <v>0</v>
      </c>
      <c r="F290">
        <f t="shared" si="14"/>
        <v>0.61530770000000001</v>
      </c>
    </row>
    <row r="291" spans="1:6" x14ac:dyDescent="0.25">
      <c r="A291">
        <v>282</v>
      </c>
      <c r="B291">
        <f>'Założenia i wyniki'!$E$6*Znorm.Profile!B291</f>
        <v>0</v>
      </c>
      <c r="C291">
        <f>'Założenia i wyniki'!$E$8*Znorm.Profile!C291</f>
        <v>0.63898835000000009</v>
      </c>
      <c r="D291">
        <f t="shared" si="12"/>
        <v>0</v>
      </c>
      <c r="E291">
        <f t="shared" si="13"/>
        <v>0</v>
      </c>
      <c r="F291">
        <f t="shared" si="14"/>
        <v>0.63898835000000009</v>
      </c>
    </row>
    <row r="292" spans="1:6" x14ac:dyDescent="0.25">
      <c r="A292">
        <v>283</v>
      </c>
      <c r="B292">
        <f>'Założenia i wyniki'!$E$6*Znorm.Profile!B292</f>
        <v>0</v>
      </c>
      <c r="C292">
        <f>'Założenia i wyniki'!$E$8*Znorm.Profile!C292</f>
        <v>0.64856120000000006</v>
      </c>
      <c r="D292">
        <f t="shared" si="12"/>
        <v>0</v>
      </c>
      <c r="E292">
        <f t="shared" si="13"/>
        <v>0</v>
      </c>
      <c r="F292">
        <f t="shared" si="14"/>
        <v>0.64856120000000006</v>
      </c>
    </row>
    <row r="293" spans="1:6" x14ac:dyDescent="0.25">
      <c r="A293">
        <v>284</v>
      </c>
      <c r="B293">
        <f>'Założenia i wyniki'!$E$6*Znorm.Profile!B293</f>
        <v>0</v>
      </c>
      <c r="C293">
        <f>'Założenia i wyniki'!$E$8*Znorm.Profile!C293</f>
        <v>0.64276694999999995</v>
      </c>
      <c r="D293">
        <f t="shared" si="12"/>
        <v>0</v>
      </c>
      <c r="E293">
        <f t="shared" si="13"/>
        <v>0</v>
      </c>
      <c r="F293">
        <f t="shared" si="14"/>
        <v>0.64276694999999995</v>
      </c>
    </row>
    <row r="294" spans="1:6" x14ac:dyDescent="0.25">
      <c r="A294">
        <v>285</v>
      </c>
      <c r="B294">
        <f>'Założenia i wyniki'!$E$6*Znorm.Profile!B294</f>
        <v>0</v>
      </c>
      <c r="C294">
        <f>'Założenia i wyniki'!$E$8*Znorm.Profile!C294</f>
        <v>0.59935715000000001</v>
      </c>
      <c r="D294">
        <f t="shared" si="12"/>
        <v>0</v>
      </c>
      <c r="E294">
        <f t="shared" si="13"/>
        <v>0</v>
      </c>
      <c r="F294">
        <f t="shared" si="14"/>
        <v>0.59935715000000001</v>
      </c>
    </row>
    <row r="295" spans="1:6" x14ac:dyDescent="0.25">
      <c r="A295">
        <v>286</v>
      </c>
      <c r="B295">
        <f>'Założenia i wyniki'!$E$6*Znorm.Profile!B295</f>
        <v>0</v>
      </c>
      <c r="C295">
        <f>'Założenia i wyniki'!$E$8*Znorm.Profile!C295</f>
        <v>0.53875080000000009</v>
      </c>
      <c r="D295">
        <f t="shared" si="12"/>
        <v>0</v>
      </c>
      <c r="E295">
        <f t="shared" si="13"/>
        <v>0</v>
      </c>
      <c r="F295">
        <f t="shared" si="14"/>
        <v>0.53875080000000009</v>
      </c>
    </row>
    <row r="296" spans="1:6" x14ac:dyDescent="0.25">
      <c r="A296">
        <v>287</v>
      </c>
      <c r="B296">
        <f>'Założenia i wyniki'!$E$6*Znorm.Profile!B296</f>
        <v>0</v>
      </c>
      <c r="C296">
        <f>'Założenia i wyniki'!$E$8*Znorm.Profile!C296</f>
        <v>0.43510530000000003</v>
      </c>
      <c r="D296">
        <f t="shared" si="12"/>
        <v>0</v>
      </c>
      <c r="E296">
        <f t="shared" si="13"/>
        <v>0</v>
      </c>
      <c r="F296">
        <f t="shared" si="14"/>
        <v>0.43510530000000003</v>
      </c>
    </row>
    <row r="297" spans="1:6" x14ac:dyDescent="0.25">
      <c r="A297">
        <v>288</v>
      </c>
      <c r="B297">
        <f>'Założenia i wyniki'!$E$6*Znorm.Profile!B297</f>
        <v>0</v>
      </c>
      <c r="C297">
        <f>'Założenia i wyniki'!$E$8*Znorm.Profile!C297</f>
        <v>0.33837860000000003</v>
      </c>
      <c r="D297">
        <f t="shared" si="12"/>
        <v>0</v>
      </c>
      <c r="E297">
        <f t="shared" si="13"/>
        <v>0</v>
      </c>
      <c r="F297">
        <f t="shared" si="14"/>
        <v>0.33837860000000003</v>
      </c>
    </row>
    <row r="298" spans="1:6" x14ac:dyDescent="0.25">
      <c r="A298">
        <v>289</v>
      </c>
      <c r="B298">
        <f>'Założenia i wyniki'!$E$6*Znorm.Profile!B298</f>
        <v>0</v>
      </c>
      <c r="C298">
        <f>'Założenia i wyniki'!$E$8*Znorm.Profile!C298</f>
        <v>0.26919864999999998</v>
      </c>
      <c r="D298">
        <f t="shared" si="12"/>
        <v>0</v>
      </c>
      <c r="E298">
        <f t="shared" si="13"/>
        <v>0</v>
      </c>
      <c r="F298">
        <f t="shared" si="14"/>
        <v>0.26919864999999998</v>
      </c>
    </row>
    <row r="299" spans="1:6" x14ac:dyDescent="0.25">
      <c r="A299">
        <v>290</v>
      </c>
      <c r="B299">
        <f>'Założenia i wyniki'!$E$6*Znorm.Profile!B299</f>
        <v>0</v>
      </c>
      <c r="C299">
        <f>'Założenia i wyniki'!$E$8*Znorm.Profile!C299</f>
        <v>0.23845079999999999</v>
      </c>
      <c r="D299">
        <f t="shared" si="12"/>
        <v>0</v>
      </c>
      <c r="E299">
        <f t="shared" si="13"/>
        <v>0</v>
      </c>
      <c r="F299">
        <f t="shared" si="14"/>
        <v>0.23845079999999999</v>
      </c>
    </row>
    <row r="300" spans="1:6" x14ac:dyDescent="0.25">
      <c r="A300">
        <v>291</v>
      </c>
      <c r="B300">
        <f>'Założenia i wyniki'!$E$6*Znorm.Profile!B300</f>
        <v>0</v>
      </c>
      <c r="C300">
        <f>'Założenia i wyniki'!$E$8*Znorm.Profile!C300</f>
        <v>0.22588229999999998</v>
      </c>
      <c r="D300">
        <f t="shared" si="12"/>
        <v>0</v>
      </c>
      <c r="E300">
        <f t="shared" si="13"/>
        <v>0</v>
      </c>
      <c r="F300">
        <f t="shared" si="14"/>
        <v>0.22588229999999998</v>
      </c>
    </row>
    <row r="301" spans="1:6" x14ac:dyDescent="0.25">
      <c r="A301">
        <v>292</v>
      </c>
      <c r="B301">
        <f>'Założenia i wyniki'!$E$6*Znorm.Profile!B301</f>
        <v>0</v>
      </c>
      <c r="C301">
        <f>'Założenia i wyniki'!$E$8*Znorm.Profile!C301</f>
        <v>0.22319639999999999</v>
      </c>
      <c r="D301">
        <f t="shared" si="12"/>
        <v>0</v>
      </c>
      <c r="E301">
        <f t="shared" si="13"/>
        <v>0</v>
      </c>
      <c r="F301">
        <f t="shared" si="14"/>
        <v>0.22319639999999999</v>
      </c>
    </row>
    <row r="302" spans="1:6" x14ac:dyDescent="0.25">
      <c r="A302">
        <v>293</v>
      </c>
      <c r="B302">
        <f>'Założenia i wyniki'!$E$6*Znorm.Profile!B302</f>
        <v>0</v>
      </c>
      <c r="C302">
        <f>'Założenia i wyniki'!$E$8*Znorm.Profile!C302</f>
        <v>0.24792740000000005</v>
      </c>
      <c r="D302">
        <f t="shared" si="12"/>
        <v>0</v>
      </c>
      <c r="E302">
        <f t="shared" si="13"/>
        <v>0</v>
      </c>
      <c r="F302">
        <f t="shared" si="14"/>
        <v>0.24792740000000005</v>
      </c>
    </row>
    <row r="303" spans="1:6" x14ac:dyDescent="0.25">
      <c r="A303">
        <v>294</v>
      </c>
      <c r="B303">
        <f>'Założenia i wyniki'!$E$6*Znorm.Profile!B303</f>
        <v>0</v>
      </c>
      <c r="C303">
        <f>'Założenia i wyniki'!$E$8*Znorm.Profile!C303</f>
        <v>0.30265410000000004</v>
      </c>
      <c r="D303">
        <f t="shared" si="12"/>
        <v>0</v>
      </c>
      <c r="E303">
        <f t="shared" si="13"/>
        <v>0</v>
      </c>
      <c r="F303">
        <f t="shared" si="14"/>
        <v>0.30265410000000004</v>
      </c>
    </row>
    <row r="304" spans="1:6" x14ac:dyDescent="0.25">
      <c r="A304">
        <v>295</v>
      </c>
      <c r="B304">
        <f>'Założenia i wyniki'!$E$6*Znorm.Profile!B304</f>
        <v>0</v>
      </c>
      <c r="C304">
        <f>'Założenia i wyniki'!$E$8*Znorm.Profile!C304</f>
        <v>0.40547955000000002</v>
      </c>
      <c r="D304">
        <f t="shared" si="12"/>
        <v>0</v>
      </c>
      <c r="E304">
        <f t="shared" si="13"/>
        <v>0</v>
      </c>
      <c r="F304">
        <f t="shared" si="14"/>
        <v>0.40547955000000002</v>
      </c>
    </row>
    <row r="305" spans="1:6" x14ac:dyDescent="0.25">
      <c r="A305">
        <v>296</v>
      </c>
      <c r="B305">
        <f>'Założenia i wyniki'!$E$6*Znorm.Profile!B305</f>
        <v>0</v>
      </c>
      <c r="C305">
        <f>'Założenia i wyniki'!$E$8*Znorm.Profile!C305</f>
        <v>0.4584048</v>
      </c>
      <c r="D305">
        <f t="shared" si="12"/>
        <v>0</v>
      </c>
      <c r="E305">
        <f t="shared" si="13"/>
        <v>0</v>
      </c>
      <c r="F305">
        <f t="shared" si="14"/>
        <v>0.4584048</v>
      </c>
    </row>
    <row r="306" spans="1:6" x14ac:dyDescent="0.25">
      <c r="A306">
        <v>297</v>
      </c>
      <c r="B306">
        <f>'Założenia i wyniki'!$E$6*Znorm.Profile!B306</f>
        <v>4.8651886792452827E-3</v>
      </c>
      <c r="C306">
        <f>'Założenia i wyniki'!$E$8*Znorm.Profile!C306</f>
        <v>0.45682419999999996</v>
      </c>
      <c r="D306">
        <f t="shared" si="12"/>
        <v>4.8651886792452827E-3</v>
      </c>
      <c r="E306">
        <f t="shared" si="13"/>
        <v>0</v>
      </c>
      <c r="F306">
        <f t="shared" si="14"/>
        <v>0.45195901132075467</v>
      </c>
    </row>
    <row r="307" spans="1:6" x14ac:dyDescent="0.25">
      <c r="A307">
        <v>298</v>
      </c>
      <c r="B307">
        <f>'Założenia i wyniki'!$E$6*Znorm.Profile!B307</f>
        <v>0.10474528301886793</v>
      </c>
      <c r="C307">
        <f>'Założenia i wyniki'!$E$8*Znorm.Profile!C307</f>
        <v>0.45968334999999999</v>
      </c>
      <c r="D307">
        <f t="shared" si="12"/>
        <v>0.10474528301886793</v>
      </c>
      <c r="E307">
        <f t="shared" si="13"/>
        <v>0</v>
      </c>
      <c r="F307">
        <f t="shared" si="14"/>
        <v>0.35493806698113206</v>
      </c>
    </row>
    <row r="308" spans="1:6" x14ac:dyDescent="0.25">
      <c r="A308">
        <v>299</v>
      </c>
      <c r="B308">
        <f>'Założenia i wyniki'!$E$6*Znorm.Profile!B308</f>
        <v>0.21430188679245282</v>
      </c>
      <c r="C308">
        <f>'Założenia i wyniki'!$E$8*Znorm.Profile!C308</f>
        <v>0.45599819999999996</v>
      </c>
      <c r="D308">
        <f t="shared" si="12"/>
        <v>0.21430188679245282</v>
      </c>
      <c r="E308">
        <f t="shared" si="13"/>
        <v>0</v>
      </c>
      <c r="F308">
        <f t="shared" si="14"/>
        <v>0.24169631320754714</v>
      </c>
    </row>
    <row r="309" spans="1:6" x14ac:dyDescent="0.25">
      <c r="A309">
        <v>300</v>
      </c>
      <c r="B309">
        <f>'Założenia i wyniki'!$E$6*Znorm.Profile!B309</f>
        <v>0.61843396226415093</v>
      </c>
      <c r="C309">
        <f>'Założenia i wyniki'!$E$8*Znorm.Profile!C309</f>
        <v>0.44534385000000004</v>
      </c>
      <c r="D309">
        <f t="shared" si="12"/>
        <v>0.44534385000000004</v>
      </c>
      <c r="E309">
        <f t="shared" si="13"/>
        <v>0.17309011226415089</v>
      </c>
      <c r="F309">
        <f t="shared" si="14"/>
        <v>0</v>
      </c>
    </row>
    <row r="310" spans="1:6" x14ac:dyDescent="0.25">
      <c r="A310">
        <v>301</v>
      </c>
      <c r="B310">
        <f>'Założenia i wyniki'!$E$6*Znorm.Profile!B310</f>
        <v>1.1958490566037736</v>
      </c>
      <c r="C310">
        <f>'Założenia i wyniki'!$E$8*Znorm.Profile!C310</f>
        <v>0.44854145000000001</v>
      </c>
      <c r="D310">
        <f t="shared" si="12"/>
        <v>0.44854145000000001</v>
      </c>
      <c r="E310">
        <f t="shared" si="13"/>
        <v>0.7473076066037736</v>
      </c>
      <c r="F310">
        <f t="shared" si="14"/>
        <v>0</v>
      </c>
    </row>
    <row r="311" spans="1:6" x14ac:dyDescent="0.25">
      <c r="A311">
        <v>302</v>
      </c>
      <c r="B311">
        <f>'Założenia i wyniki'!$E$6*Znorm.Profile!B311</f>
        <v>0.23937735849056604</v>
      </c>
      <c r="C311">
        <f>'Założenia i wyniki'!$E$8*Znorm.Profile!C311</f>
        <v>0.46121845</v>
      </c>
      <c r="D311">
        <f t="shared" si="12"/>
        <v>0.23937735849056604</v>
      </c>
      <c r="E311">
        <f t="shared" si="13"/>
        <v>0</v>
      </c>
      <c r="F311">
        <f t="shared" si="14"/>
        <v>0.22184109150943396</v>
      </c>
    </row>
    <row r="312" spans="1:6" x14ac:dyDescent="0.25">
      <c r="A312">
        <v>303</v>
      </c>
      <c r="B312">
        <f>'Założenia i wyniki'!$E$6*Znorm.Profile!B312</f>
        <v>6.1750943396226415E-2</v>
      </c>
      <c r="C312">
        <f>'Założenia i wyniki'!$E$8*Znorm.Profile!C312</f>
        <v>0.46711630000000004</v>
      </c>
      <c r="D312">
        <f t="shared" si="12"/>
        <v>6.1750943396226415E-2</v>
      </c>
      <c r="E312">
        <f t="shared" si="13"/>
        <v>0</v>
      </c>
      <c r="F312">
        <f t="shared" si="14"/>
        <v>0.4053653566037736</v>
      </c>
    </row>
    <row r="313" spans="1:6" x14ac:dyDescent="0.25">
      <c r="A313">
        <v>304</v>
      </c>
      <c r="B313">
        <f>'Założenia i wyniki'!$E$6*Znorm.Profile!B313</f>
        <v>0</v>
      </c>
      <c r="C313">
        <f>'Założenia i wyniki'!$E$8*Znorm.Profile!C313</f>
        <v>0.5162258500000001</v>
      </c>
      <c r="D313">
        <f t="shared" si="12"/>
        <v>0</v>
      </c>
      <c r="E313">
        <f t="shared" si="13"/>
        <v>0</v>
      </c>
      <c r="F313">
        <f t="shared" si="14"/>
        <v>0.5162258500000001</v>
      </c>
    </row>
    <row r="314" spans="1:6" x14ac:dyDescent="0.25">
      <c r="A314">
        <v>305</v>
      </c>
      <c r="B314">
        <f>'Założenia i wyniki'!$E$6*Znorm.Profile!B314</f>
        <v>0</v>
      </c>
      <c r="C314">
        <f>'Założenia i wyniki'!$E$8*Znorm.Profile!C314</f>
        <v>0.59025644999999993</v>
      </c>
      <c r="D314">
        <f t="shared" si="12"/>
        <v>0</v>
      </c>
      <c r="E314">
        <f t="shared" si="13"/>
        <v>0</v>
      </c>
      <c r="F314">
        <f t="shared" si="14"/>
        <v>0.59025644999999993</v>
      </c>
    </row>
    <row r="315" spans="1:6" x14ac:dyDescent="0.25">
      <c r="A315">
        <v>306</v>
      </c>
      <c r="B315">
        <f>'Założenia i wyniki'!$E$6*Znorm.Profile!B315</f>
        <v>0</v>
      </c>
      <c r="C315">
        <f>'Założenia i wyniki'!$E$8*Znorm.Profile!C315</f>
        <v>0.62444129999999998</v>
      </c>
      <c r="D315">
        <f t="shared" si="12"/>
        <v>0</v>
      </c>
      <c r="E315">
        <f t="shared" si="13"/>
        <v>0</v>
      </c>
      <c r="F315">
        <f t="shared" si="14"/>
        <v>0.62444129999999998</v>
      </c>
    </row>
    <row r="316" spans="1:6" x14ac:dyDescent="0.25">
      <c r="A316">
        <v>307</v>
      </c>
      <c r="B316">
        <f>'Założenia i wyniki'!$E$6*Znorm.Profile!B316</f>
        <v>0</v>
      </c>
      <c r="C316">
        <f>'Założenia i wyniki'!$E$8*Znorm.Profile!C316</f>
        <v>0.64090704999999992</v>
      </c>
      <c r="D316">
        <f t="shared" si="12"/>
        <v>0</v>
      </c>
      <c r="E316">
        <f t="shared" si="13"/>
        <v>0</v>
      </c>
      <c r="F316">
        <f t="shared" si="14"/>
        <v>0.64090704999999992</v>
      </c>
    </row>
    <row r="317" spans="1:6" x14ac:dyDescent="0.25">
      <c r="A317">
        <v>308</v>
      </c>
      <c r="B317">
        <f>'Założenia i wyniki'!$E$6*Znorm.Profile!B317</f>
        <v>0</v>
      </c>
      <c r="C317">
        <f>'Założenia i wyniki'!$E$8*Znorm.Profile!C317</f>
        <v>0.63635075000000008</v>
      </c>
      <c r="D317">
        <f t="shared" si="12"/>
        <v>0</v>
      </c>
      <c r="E317">
        <f t="shared" si="13"/>
        <v>0</v>
      </c>
      <c r="F317">
        <f t="shared" si="14"/>
        <v>0.63635075000000008</v>
      </c>
    </row>
    <row r="318" spans="1:6" x14ac:dyDescent="0.25">
      <c r="A318">
        <v>309</v>
      </c>
      <c r="B318">
        <f>'Założenia i wyniki'!$E$6*Znorm.Profile!B318</f>
        <v>0</v>
      </c>
      <c r="C318">
        <f>'Założenia i wyniki'!$E$8*Znorm.Profile!C318</f>
        <v>0.59345404999999996</v>
      </c>
      <c r="D318">
        <f t="shared" si="12"/>
        <v>0</v>
      </c>
      <c r="E318">
        <f t="shared" si="13"/>
        <v>0</v>
      </c>
      <c r="F318">
        <f t="shared" si="14"/>
        <v>0.59345404999999996</v>
      </c>
    </row>
    <row r="319" spans="1:6" x14ac:dyDescent="0.25">
      <c r="A319">
        <v>310</v>
      </c>
      <c r="B319">
        <f>'Założenia i wyniki'!$E$6*Znorm.Profile!B319</f>
        <v>0</v>
      </c>
      <c r="C319">
        <f>'Założenia i wyniki'!$E$8*Znorm.Profile!C319</f>
        <v>0.53089854999999997</v>
      </c>
      <c r="D319">
        <f t="shared" si="12"/>
        <v>0</v>
      </c>
      <c r="E319">
        <f t="shared" si="13"/>
        <v>0</v>
      </c>
      <c r="F319">
        <f t="shared" si="14"/>
        <v>0.53089854999999997</v>
      </c>
    </row>
    <row r="320" spans="1:6" x14ac:dyDescent="0.25">
      <c r="A320">
        <v>311</v>
      </c>
      <c r="B320">
        <f>'Założenia i wyniki'!$E$6*Znorm.Profile!B320</f>
        <v>0</v>
      </c>
      <c r="C320">
        <f>'Założenia i wyniki'!$E$8*Znorm.Profile!C320</f>
        <v>0.42920814999999995</v>
      </c>
      <c r="D320">
        <f t="shared" si="12"/>
        <v>0</v>
      </c>
      <c r="E320">
        <f t="shared" si="13"/>
        <v>0</v>
      </c>
      <c r="F320">
        <f t="shared" si="14"/>
        <v>0.42920814999999995</v>
      </c>
    </row>
    <row r="321" spans="1:6" x14ac:dyDescent="0.25">
      <c r="A321">
        <v>312</v>
      </c>
      <c r="B321">
        <f>'Założenia i wyniki'!$E$6*Znorm.Profile!B321</f>
        <v>0</v>
      </c>
      <c r="C321">
        <f>'Założenia i wyniki'!$E$8*Znorm.Profile!C321</f>
        <v>0.34102250000000001</v>
      </c>
      <c r="D321">
        <f t="shared" si="12"/>
        <v>0</v>
      </c>
      <c r="E321">
        <f t="shared" si="13"/>
        <v>0</v>
      </c>
      <c r="F321">
        <f t="shared" si="14"/>
        <v>0.34102250000000001</v>
      </c>
    </row>
    <row r="322" spans="1:6" x14ac:dyDescent="0.25">
      <c r="A322">
        <v>313</v>
      </c>
      <c r="B322">
        <f>'Założenia i wyniki'!$E$6*Znorm.Profile!B322</f>
        <v>0</v>
      </c>
      <c r="C322">
        <f>'Założenia i wyniki'!$E$8*Znorm.Profile!C322</f>
        <v>0.27273819999999999</v>
      </c>
      <c r="D322">
        <f t="shared" si="12"/>
        <v>0</v>
      </c>
      <c r="E322">
        <f t="shared" si="13"/>
        <v>0</v>
      </c>
      <c r="F322">
        <f t="shared" si="14"/>
        <v>0.27273819999999999</v>
      </c>
    </row>
    <row r="323" spans="1:6" x14ac:dyDescent="0.25">
      <c r="A323">
        <v>314</v>
      </c>
      <c r="B323">
        <f>'Założenia i wyniki'!$E$6*Znorm.Profile!B323</f>
        <v>0</v>
      </c>
      <c r="C323">
        <f>'Założenia i wyniki'!$E$8*Znorm.Profile!C323</f>
        <v>0.23939684999999999</v>
      </c>
      <c r="D323">
        <f t="shared" si="12"/>
        <v>0</v>
      </c>
      <c r="E323">
        <f t="shared" si="13"/>
        <v>0</v>
      </c>
      <c r="F323">
        <f t="shared" si="14"/>
        <v>0.23939684999999999</v>
      </c>
    </row>
    <row r="324" spans="1:6" x14ac:dyDescent="0.25">
      <c r="A324">
        <v>315</v>
      </c>
      <c r="B324">
        <f>'Założenia i wyniki'!$E$6*Znorm.Profile!B324</f>
        <v>0</v>
      </c>
      <c r="C324">
        <f>'Założenia i wyniki'!$E$8*Znorm.Profile!C324</f>
        <v>0.22563765</v>
      </c>
      <c r="D324">
        <f t="shared" si="12"/>
        <v>0</v>
      </c>
      <c r="E324">
        <f t="shared" si="13"/>
        <v>0</v>
      </c>
      <c r="F324">
        <f t="shared" si="14"/>
        <v>0.22563765</v>
      </c>
    </row>
    <row r="325" spans="1:6" x14ac:dyDescent="0.25">
      <c r="A325">
        <v>316</v>
      </c>
      <c r="B325">
        <f>'Założenia i wyniki'!$E$6*Znorm.Profile!B325</f>
        <v>0</v>
      </c>
      <c r="C325">
        <f>'Założenia i wyniki'!$E$8*Znorm.Profile!C325</f>
        <v>0.22128855</v>
      </c>
      <c r="D325">
        <f t="shared" si="12"/>
        <v>0</v>
      </c>
      <c r="E325">
        <f t="shared" si="13"/>
        <v>0</v>
      </c>
      <c r="F325">
        <f t="shared" si="14"/>
        <v>0.22128855</v>
      </c>
    </row>
    <row r="326" spans="1:6" x14ac:dyDescent="0.25">
      <c r="A326">
        <v>317</v>
      </c>
      <c r="B326">
        <f>'Założenia i wyniki'!$E$6*Znorm.Profile!B326</f>
        <v>0</v>
      </c>
      <c r="C326">
        <f>'Założenia i wyniki'!$E$8*Znorm.Profile!C326</f>
        <v>0.24989195</v>
      </c>
      <c r="D326">
        <f t="shared" si="12"/>
        <v>0</v>
      </c>
      <c r="E326">
        <f t="shared" si="13"/>
        <v>0</v>
      </c>
      <c r="F326">
        <f t="shared" si="14"/>
        <v>0.24989195</v>
      </c>
    </row>
    <row r="327" spans="1:6" x14ac:dyDescent="0.25">
      <c r="A327">
        <v>318</v>
      </c>
      <c r="B327">
        <f>'Założenia i wyniki'!$E$6*Znorm.Profile!B327</f>
        <v>0</v>
      </c>
      <c r="C327">
        <f>'Założenia i wyniki'!$E$8*Znorm.Profile!C327</f>
        <v>0.30709455000000002</v>
      </c>
      <c r="D327">
        <f t="shared" si="12"/>
        <v>0</v>
      </c>
      <c r="E327">
        <f t="shared" si="13"/>
        <v>0</v>
      </c>
      <c r="F327">
        <f t="shared" si="14"/>
        <v>0.30709455000000002</v>
      </c>
    </row>
    <row r="328" spans="1:6" x14ac:dyDescent="0.25">
      <c r="A328">
        <v>319</v>
      </c>
      <c r="B328">
        <f>'Założenia i wyniki'!$E$6*Znorm.Profile!B328</f>
        <v>0</v>
      </c>
      <c r="C328">
        <f>'Założenia i wyniki'!$E$8*Znorm.Profile!C328</f>
        <v>0.39714709999999998</v>
      </c>
      <c r="D328">
        <f t="shared" si="12"/>
        <v>0</v>
      </c>
      <c r="E328">
        <f t="shared" si="13"/>
        <v>0</v>
      </c>
      <c r="F328">
        <f t="shared" si="14"/>
        <v>0.39714709999999998</v>
      </c>
    </row>
    <row r="329" spans="1:6" x14ac:dyDescent="0.25">
      <c r="A329">
        <v>320</v>
      </c>
      <c r="B329">
        <f>'Założenia i wyniki'!$E$6*Znorm.Profile!B329</f>
        <v>0</v>
      </c>
      <c r="C329">
        <f>'Założenia i wyniki'!$E$8*Znorm.Profile!C329</f>
        <v>0.45187345000000001</v>
      </c>
      <c r="D329">
        <f t="shared" si="12"/>
        <v>0</v>
      </c>
      <c r="E329">
        <f t="shared" si="13"/>
        <v>0</v>
      </c>
      <c r="F329">
        <f t="shared" si="14"/>
        <v>0.45187345000000001</v>
      </c>
    </row>
    <row r="330" spans="1:6" x14ac:dyDescent="0.25">
      <c r="A330">
        <v>321</v>
      </c>
      <c r="B330">
        <f>'Założenia i wyniki'!$E$6*Znorm.Profile!B330</f>
        <v>1.6429245283018867E-2</v>
      </c>
      <c r="C330">
        <f>'Założenia i wyniki'!$E$8*Znorm.Profile!C330</f>
        <v>0.45570630000000006</v>
      </c>
      <c r="D330">
        <f t="shared" si="12"/>
        <v>1.6429245283018867E-2</v>
      </c>
      <c r="E330">
        <f t="shared" si="13"/>
        <v>0</v>
      </c>
      <c r="F330">
        <f t="shared" si="14"/>
        <v>0.4392770547169812</v>
      </c>
    </row>
    <row r="331" spans="1:6" x14ac:dyDescent="0.25">
      <c r="A331">
        <v>322</v>
      </c>
      <c r="B331">
        <f>'Założenia i wyniki'!$E$6*Znorm.Profile!B331</f>
        <v>0.14518867924528303</v>
      </c>
      <c r="C331">
        <f>'Założenia i wyniki'!$E$8*Znorm.Profile!C331</f>
        <v>0.46476745000000003</v>
      </c>
      <c r="D331">
        <f t="shared" ref="D331:D394" si="15">IF(B331&lt;=C331,B331,C331)</f>
        <v>0.14518867924528303</v>
      </c>
      <c r="E331">
        <f t="shared" ref="E331:E394" si="16">IF(B331&gt;C331,B331-C331,0)</f>
        <v>0</v>
      </c>
      <c r="F331">
        <f t="shared" ref="F331:F394" si="17">IF(B331&lt;C331,C331-B331,0)</f>
        <v>0.31957877075471697</v>
      </c>
    </row>
    <row r="332" spans="1:6" x14ac:dyDescent="0.25">
      <c r="A332">
        <v>323</v>
      </c>
      <c r="B332">
        <f>'Założenia i wyniki'!$E$6*Znorm.Profile!B332</f>
        <v>0.2376320754716981</v>
      </c>
      <c r="C332">
        <f>'Założenia i wyniki'!$E$8*Znorm.Profile!C332</f>
        <v>0.46574675000000004</v>
      </c>
      <c r="D332">
        <f t="shared" si="15"/>
        <v>0.2376320754716981</v>
      </c>
      <c r="E332">
        <f t="shared" si="16"/>
        <v>0</v>
      </c>
      <c r="F332">
        <f t="shared" si="17"/>
        <v>0.22811467452830195</v>
      </c>
    </row>
    <row r="333" spans="1:6" x14ac:dyDescent="0.25">
      <c r="A333">
        <v>324</v>
      </c>
      <c r="B333">
        <f>'Założenia i wyniki'!$E$6*Znorm.Profile!B333</f>
        <v>0.18166037735849055</v>
      </c>
      <c r="C333">
        <f>'Założenia i wyniki'!$E$8*Znorm.Profile!C333</f>
        <v>0.46343604999999993</v>
      </c>
      <c r="D333">
        <f t="shared" si="15"/>
        <v>0.18166037735849055</v>
      </c>
      <c r="E333">
        <f t="shared" si="16"/>
        <v>0</v>
      </c>
      <c r="F333">
        <f t="shared" si="17"/>
        <v>0.28177567264150938</v>
      </c>
    </row>
    <row r="334" spans="1:6" x14ac:dyDescent="0.25">
      <c r="A334">
        <v>325</v>
      </c>
      <c r="B334">
        <f>'Założenia i wyniki'!$E$6*Znorm.Profile!B334</f>
        <v>0.16582075471698116</v>
      </c>
      <c r="C334">
        <f>'Założenia i wyniki'!$E$8*Znorm.Profile!C334</f>
        <v>0.46099549999999995</v>
      </c>
      <c r="D334">
        <f t="shared" si="15"/>
        <v>0.16582075471698116</v>
      </c>
      <c r="E334">
        <f t="shared" si="16"/>
        <v>0</v>
      </c>
      <c r="F334">
        <f t="shared" si="17"/>
        <v>0.29517474528301879</v>
      </c>
    </row>
    <row r="335" spans="1:6" x14ac:dyDescent="0.25">
      <c r="A335">
        <v>326</v>
      </c>
      <c r="B335">
        <f>'Założenia i wyniki'!$E$6*Znorm.Profile!B335</f>
        <v>0.1204056603773585</v>
      </c>
      <c r="C335">
        <f>'Założenia i wyniki'!$E$8*Znorm.Profile!C335</f>
        <v>0.46804835000000006</v>
      </c>
      <c r="D335">
        <f t="shared" si="15"/>
        <v>0.1204056603773585</v>
      </c>
      <c r="E335">
        <f t="shared" si="16"/>
        <v>0</v>
      </c>
      <c r="F335">
        <f t="shared" si="17"/>
        <v>0.34764268962264155</v>
      </c>
    </row>
    <row r="336" spans="1:6" x14ac:dyDescent="0.25">
      <c r="A336">
        <v>327</v>
      </c>
      <c r="B336">
        <f>'Założenia i wyniki'!$E$6*Znorm.Profile!B336</f>
        <v>4.188962264150943E-2</v>
      </c>
      <c r="C336">
        <f>'Założenia i wyniki'!$E$8*Znorm.Profile!C336</f>
        <v>0.48200179999999998</v>
      </c>
      <c r="D336">
        <f t="shared" si="15"/>
        <v>4.188962264150943E-2</v>
      </c>
      <c r="E336">
        <f t="shared" si="16"/>
        <v>0</v>
      </c>
      <c r="F336">
        <f t="shared" si="17"/>
        <v>0.44011217735849056</v>
      </c>
    </row>
    <row r="337" spans="1:6" x14ac:dyDescent="0.25">
      <c r="A337">
        <v>328</v>
      </c>
      <c r="B337">
        <f>'Założenia i wyniki'!$E$6*Znorm.Profile!B337</f>
        <v>0</v>
      </c>
      <c r="C337">
        <f>'Założenia i wyniki'!$E$8*Znorm.Profile!C337</f>
        <v>0.53829755000000001</v>
      </c>
      <c r="D337">
        <f t="shared" si="15"/>
        <v>0</v>
      </c>
      <c r="E337">
        <f t="shared" si="16"/>
        <v>0</v>
      </c>
      <c r="F337">
        <f t="shared" si="17"/>
        <v>0.53829755000000001</v>
      </c>
    </row>
    <row r="338" spans="1:6" x14ac:dyDescent="0.25">
      <c r="A338">
        <v>329</v>
      </c>
      <c r="B338">
        <f>'Założenia i wyniki'!$E$6*Znorm.Profile!B338</f>
        <v>0</v>
      </c>
      <c r="C338">
        <f>'Założenia i wyniki'!$E$8*Znorm.Profile!C338</f>
        <v>0.59930919999999999</v>
      </c>
      <c r="D338">
        <f t="shared" si="15"/>
        <v>0</v>
      </c>
      <c r="E338">
        <f t="shared" si="16"/>
        <v>0</v>
      </c>
      <c r="F338">
        <f t="shared" si="17"/>
        <v>0.59930919999999999</v>
      </c>
    </row>
    <row r="339" spans="1:6" x14ac:dyDescent="0.25">
      <c r="A339">
        <v>330</v>
      </c>
      <c r="B339">
        <f>'Założenia i wyniki'!$E$6*Znorm.Profile!B339</f>
        <v>0</v>
      </c>
      <c r="C339">
        <f>'Założenia i wyniki'!$E$8*Znorm.Profile!C339</f>
        <v>0.63375094999999992</v>
      </c>
      <c r="D339">
        <f t="shared" si="15"/>
        <v>0</v>
      </c>
      <c r="E339">
        <f t="shared" si="16"/>
        <v>0</v>
      </c>
      <c r="F339">
        <f t="shared" si="17"/>
        <v>0.63375094999999992</v>
      </c>
    </row>
    <row r="340" spans="1:6" x14ac:dyDescent="0.25">
      <c r="A340">
        <v>331</v>
      </c>
      <c r="B340">
        <f>'Założenia i wyniki'!$E$6*Znorm.Profile!B340</f>
        <v>0</v>
      </c>
      <c r="C340">
        <f>'Założenia i wyniki'!$E$8*Znorm.Profile!C340</f>
        <v>0.64251389999999997</v>
      </c>
      <c r="D340">
        <f t="shared" si="15"/>
        <v>0</v>
      </c>
      <c r="E340">
        <f t="shared" si="16"/>
        <v>0</v>
      </c>
      <c r="F340">
        <f t="shared" si="17"/>
        <v>0.64251389999999997</v>
      </c>
    </row>
    <row r="341" spans="1:6" x14ac:dyDescent="0.25">
      <c r="A341">
        <v>332</v>
      </c>
      <c r="B341">
        <f>'Założenia i wyniki'!$E$6*Znorm.Profile!B341</f>
        <v>0</v>
      </c>
      <c r="C341">
        <f>'Założenia i wyniki'!$E$8*Znorm.Profile!C341</f>
        <v>0.63676305</v>
      </c>
      <c r="D341">
        <f t="shared" si="15"/>
        <v>0</v>
      </c>
      <c r="E341">
        <f t="shared" si="16"/>
        <v>0</v>
      </c>
      <c r="F341">
        <f t="shared" si="17"/>
        <v>0.63676305</v>
      </c>
    </row>
    <row r="342" spans="1:6" x14ac:dyDescent="0.25">
      <c r="A342">
        <v>333</v>
      </c>
      <c r="B342">
        <f>'Założenia i wyniki'!$E$6*Znorm.Profile!B342</f>
        <v>0</v>
      </c>
      <c r="C342">
        <f>'Założenia i wyniki'!$E$8*Znorm.Profile!C342</f>
        <v>0.59858399999999989</v>
      </c>
      <c r="D342">
        <f t="shared" si="15"/>
        <v>0</v>
      </c>
      <c r="E342">
        <f t="shared" si="16"/>
        <v>0</v>
      </c>
      <c r="F342">
        <f t="shared" si="17"/>
        <v>0.59858399999999989</v>
      </c>
    </row>
    <row r="343" spans="1:6" x14ac:dyDescent="0.25">
      <c r="A343">
        <v>334</v>
      </c>
      <c r="B343">
        <f>'Założenia i wyniki'!$E$6*Znorm.Profile!B343</f>
        <v>0</v>
      </c>
      <c r="C343">
        <f>'Założenia i wyniki'!$E$8*Znorm.Profile!C343</f>
        <v>0.52963329999999997</v>
      </c>
      <c r="D343">
        <f t="shared" si="15"/>
        <v>0</v>
      </c>
      <c r="E343">
        <f t="shared" si="16"/>
        <v>0</v>
      </c>
      <c r="F343">
        <f t="shared" si="17"/>
        <v>0.52963329999999997</v>
      </c>
    </row>
    <row r="344" spans="1:6" x14ac:dyDescent="0.25">
      <c r="A344">
        <v>335</v>
      </c>
      <c r="B344">
        <f>'Założenia i wyniki'!$E$6*Znorm.Profile!B344</f>
        <v>0</v>
      </c>
      <c r="C344">
        <f>'Założenia i wyniki'!$E$8*Znorm.Profile!C344</f>
        <v>0.42985460000000003</v>
      </c>
      <c r="D344">
        <f t="shared" si="15"/>
        <v>0</v>
      </c>
      <c r="E344">
        <f t="shared" si="16"/>
        <v>0</v>
      </c>
      <c r="F344">
        <f t="shared" si="17"/>
        <v>0.42985460000000003</v>
      </c>
    </row>
    <row r="345" spans="1:6" x14ac:dyDescent="0.25">
      <c r="A345">
        <v>336</v>
      </c>
      <c r="B345">
        <f>'Założenia i wyniki'!$E$6*Znorm.Profile!B345</f>
        <v>0</v>
      </c>
      <c r="C345">
        <f>'Założenia i wyniki'!$E$8*Znorm.Profile!C345</f>
        <v>0.34423444999999997</v>
      </c>
      <c r="D345">
        <f t="shared" si="15"/>
        <v>0</v>
      </c>
      <c r="E345">
        <f t="shared" si="16"/>
        <v>0</v>
      </c>
      <c r="F345">
        <f t="shared" si="17"/>
        <v>0.34423444999999997</v>
      </c>
    </row>
    <row r="346" spans="1:6" x14ac:dyDescent="0.25">
      <c r="A346">
        <v>337</v>
      </c>
      <c r="B346">
        <f>'Założenia i wyniki'!$E$6*Znorm.Profile!B346</f>
        <v>0</v>
      </c>
      <c r="C346">
        <f>'Założenia i wyniki'!$E$8*Znorm.Profile!C346</f>
        <v>0.27227129999999999</v>
      </c>
      <c r="D346">
        <f t="shared" si="15"/>
        <v>0</v>
      </c>
      <c r="E346">
        <f t="shared" si="16"/>
        <v>0</v>
      </c>
      <c r="F346">
        <f t="shared" si="17"/>
        <v>0.27227129999999999</v>
      </c>
    </row>
    <row r="347" spans="1:6" x14ac:dyDescent="0.25">
      <c r="A347">
        <v>338</v>
      </c>
      <c r="B347">
        <f>'Założenia i wyniki'!$E$6*Znorm.Profile!B347</f>
        <v>0</v>
      </c>
      <c r="C347">
        <f>'Założenia i wyniki'!$E$8*Znorm.Profile!C347</f>
        <v>0.242872</v>
      </c>
      <c r="D347">
        <f t="shared" si="15"/>
        <v>0</v>
      </c>
      <c r="E347">
        <f t="shared" si="16"/>
        <v>0</v>
      </c>
      <c r="F347">
        <f t="shared" si="17"/>
        <v>0.242872</v>
      </c>
    </row>
    <row r="348" spans="1:6" x14ac:dyDescent="0.25">
      <c r="A348">
        <v>339</v>
      </c>
      <c r="B348">
        <f>'Założenia i wyniki'!$E$6*Znorm.Profile!B348</f>
        <v>0</v>
      </c>
      <c r="C348">
        <f>'Założenia i wyniki'!$E$8*Znorm.Profile!C348</f>
        <v>0.22659769999999999</v>
      </c>
      <c r="D348">
        <f t="shared" si="15"/>
        <v>0</v>
      </c>
      <c r="E348">
        <f t="shared" si="16"/>
        <v>0</v>
      </c>
      <c r="F348">
        <f t="shared" si="17"/>
        <v>0.22659769999999999</v>
      </c>
    </row>
    <row r="349" spans="1:6" x14ac:dyDescent="0.25">
      <c r="A349">
        <v>340</v>
      </c>
      <c r="B349">
        <f>'Założenia i wyniki'!$E$6*Znorm.Profile!B349</f>
        <v>0</v>
      </c>
      <c r="C349">
        <f>'Założenia i wyniki'!$E$8*Znorm.Profile!C349</f>
        <v>0.22480744999999999</v>
      </c>
      <c r="D349">
        <f t="shared" si="15"/>
        <v>0</v>
      </c>
      <c r="E349">
        <f t="shared" si="16"/>
        <v>0</v>
      </c>
      <c r="F349">
        <f t="shared" si="17"/>
        <v>0.22480744999999999</v>
      </c>
    </row>
    <row r="350" spans="1:6" x14ac:dyDescent="0.25">
      <c r="A350">
        <v>341</v>
      </c>
      <c r="B350">
        <f>'Założenia i wyniki'!$E$6*Znorm.Profile!B350</f>
        <v>0</v>
      </c>
      <c r="C350">
        <f>'Założenia i wyniki'!$E$8*Znorm.Profile!C350</f>
        <v>0.24933089999999999</v>
      </c>
      <c r="D350">
        <f t="shared" si="15"/>
        <v>0</v>
      </c>
      <c r="E350">
        <f t="shared" si="16"/>
        <v>0</v>
      </c>
      <c r="F350">
        <f t="shared" si="17"/>
        <v>0.24933089999999999</v>
      </c>
    </row>
    <row r="351" spans="1:6" x14ac:dyDescent="0.25">
      <c r="A351">
        <v>342</v>
      </c>
      <c r="B351">
        <f>'Założenia i wyniki'!$E$6*Znorm.Profile!B351</f>
        <v>0</v>
      </c>
      <c r="C351">
        <f>'Założenia i wyniki'!$E$8*Znorm.Profile!C351</f>
        <v>0.30397290000000005</v>
      </c>
      <c r="D351">
        <f t="shared" si="15"/>
        <v>0</v>
      </c>
      <c r="E351">
        <f t="shared" si="16"/>
        <v>0</v>
      </c>
      <c r="F351">
        <f t="shared" si="17"/>
        <v>0.30397290000000005</v>
      </c>
    </row>
    <row r="352" spans="1:6" x14ac:dyDescent="0.25">
      <c r="A352">
        <v>343</v>
      </c>
      <c r="B352">
        <f>'Założenia i wyniki'!$E$6*Znorm.Profile!B352</f>
        <v>0</v>
      </c>
      <c r="C352">
        <f>'Założenia i wyniki'!$E$8*Znorm.Profile!C352</f>
        <v>0.39786599999999994</v>
      </c>
      <c r="D352">
        <f t="shared" si="15"/>
        <v>0</v>
      </c>
      <c r="E352">
        <f t="shared" si="16"/>
        <v>0</v>
      </c>
      <c r="F352">
        <f t="shared" si="17"/>
        <v>0.39786599999999994</v>
      </c>
    </row>
    <row r="353" spans="1:6" x14ac:dyDescent="0.25">
      <c r="A353">
        <v>344</v>
      </c>
      <c r="B353">
        <f>'Założenia i wyniki'!$E$6*Znorm.Profile!B353</f>
        <v>0</v>
      </c>
      <c r="C353">
        <f>'Założenia i wyniki'!$E$8*Znorm.Profile!C353</f>
        <v>0.46352110000000002</v>
      </c>
      <c r="D353">
        <f t="shared" si="15"/>
        <v>0</v>
      </c>
      <c r="E353">
        <f t="shared" si="16"/>
        <v>0</v>
      </c>
      <c r="F353">
        <f t="shared" si="17"/>
        <v>0.46352110000000002</v>
      </c>
    </row>
    <row r="354" spans="1:6" x14ac:dyDescent="0.25">
      <c r="A354">
        <v>345</v>
      </c>
      <c r="B354">
        <f>'Założenia i wyniki'!$E$6*Znorm.Profile!B354</f>
        <v>4.7622641509433961E-2</v>
      </c>
      <c r="C354">
        <f>'Założenia i wyniki'!$E$8*Znorm.Profile!C354</f>
        <v>0.46104765000000003</v>
      </c>
      <c r="D354">
        <f t="shared" si="15"/>
        <v>4.7622641509433961E-2</v>
      </c>
      <c r="E354">
        <f t="shared" si="16"/>
        <v>0</v>
      </c>
      <c r="F354">
        <f t="shared" si="17"/>
        <v>0.41342500849056607</v>
      </c>
    </row>
    <row r="355" spans="1:6" x14ac:dyDescent="0.25">
      <c r="A355">
        <v>346</v>
      </c>
      <c r="B355">
        <f>'Założenia i wyniki'!$E$6*Znorm.Profile!B355</f>
        <v>0.2144245283018868</v>
      </c>
      <c r="C355">
        <f>'Założenia i wyniki'!$E$8*Znorm.Profile!C355</f>
        <v>0.46693990000000002</v>
      </c>
      <c r="D355">
        <f t="shared" si="15"/>
        <v>0.2144245283018868</v>
      </c>
      <c r="E355">
        <f t="shared" si="16"/>
        <v>0</v>
      </c>
      <c r="F355">
        <f t="shared" si="17"/>
        <v>0.25251537169811322</v>
      </c>
    </row>
    <row r="356" spans="1:6" x14ac:dyDescent="0.25">
      <c r="A356">
        <v>347</v>
      </c>
      <c r="B356">
        <f>'Założenia i wyniki'!$E$6*Znorm.Profile!B356</f>
        <v>0.24766981132075469</v>
      </c>
      <c r="C356">
        <f>'Założenia i wyniki'!$E$8*Znorm.Profile!C356</f>
        <v>0.46145154999999999</v>
      </c>
      <c r="D356">
        <f t="shared" si="15"/>
        <v>0.24766981132075469</v>
      </c>
      <c r="E356">
        <f t="shared" si="16"/>
        <v>0</v>
      </c>
      <c r="F356">
        <f t="shared" si="17"/>
        <v>0.2137817386792453</v>
      </c>
    </row>
    <row r="357" spans="1:6" x14ac:dyDescent="0.25">
      <c r="A357">
        <v>348</v>
      </c>
      <c r="B357">
        <f>'Założenia i wyniki'!$E$6*Znorm.Profile!B357</f>
        <v>0.30169811320754719</v>
      </c>
      <c r="C357">
        <f>'Założenia i wyniki'!$E$8*Znorm.Profile!C357</f>
        <v>0.45430559999999998</v>
      </c>
      <c r="D357">
        <f t="shared" si="15"/>
        <v>0.30169811320754719</v>
      </c>
      <c r="E357">
        <f t="shared" si="16"/>
        <v>0</v>
      </c>
      <c r="F357">
        <f t="shared" si="17"/>
        <v>0.15260748679245278</v>
      </c>
    </row>
    <row r="358" spans="1:6" x14ac:dyDescent="0.25">
      <c r="A358">
        <v>349</v>
      </c>
      <c r="B358">
        <f>'Założenia i wyniki'!$E$6*Znorm.Profile!B358</f>
        <v>0.65709433962264152</v>
      </c>
      <c r="C358">
        <f>'Założenia i wyniki'!$E$8*Znorm.Profile!C358</f>
        <v>0.45181535</v>
      </c>
      <c r="D358">
        <f t="shared" si="15"/>
        <v>0.45181535</v>
      </c>
      <c r="E358">
        <f t="shared" si="16"/>
        <v>0.20527898962264152</v>
      </c>
      <c r="F358">
        <f t="shared" si="17"/>
        <v>0</v>
      </c>
    </row>
    <row r="359" spans="1:6" x14ac:dyDescent="0.25">
      <c r="A359">
        <v>350</v>
      </c>
      <c r="B359">
        <f>'Założenia i wyniki'!$E$6*Znorm.Profile!B359</f>
        <v>0.35838679245283017</v>
      </c>
      <c r="C359">
        <f>'Założenia i wyniki'!$E$8*Znorm.Profile!C359</f>
        <v>0.46252149999999997</v>
      </c>
      <c r="D359">
        <f t="shared" si="15"/>
        <v>0.35838679245283017</v>
      </c>
      <c r="E359">
        <f t="shared" si="16"/>
        <v>0</v>
      </c>
      <c r="F359">
        <f t="shared" si="17"/>
        <v>0.1041347075471698</v>
      </c>
    </row>
    <row r="360" spans="1:6" x14ac:dyDescent="0.25">
      <c r="A360">
        <v>351</v>
      </c>
      <c r="B360">
        <f>'Założenia i wyniki'!$E$6*Znorm.Profile!B360</f>
        <v>0.14719811320754717</v>
      </c>
      <c r="C360">
        <f>'Założenia i wyniki'!$E$8*Znorm.Profile!C360</f>
        <v>0.4753868</v>
      </c>
      <c r="D360">
        <f t="shared" si="15"/>
        <v>0.14719811320754717</v>
      </c>
      <c r="E360">
        <f t="shared" si="16"/>
        <v>0</v>
      </c>
      <c r="F360">
        <f t="shared" si="17"/>
        <v>0.32818868679245283</v>
      </c>
    </row>
    <row r="361" spans="1:6" x14ac:dyDescent="0.25">
      <c r="A361">
        <v>352</v>
      </c>
      <c r="B361">
        <f>'Założenia i wyniki'!$E$6*Znorm.Profile!B361</f>
        <v>0</v>
      </c>
      <c r="C361">
        <f>'Założenia i wyniki'!$E$8*Znorm.Profile!C361</f>
        <v>0.5347436499999999</v>
      </c>
      <c r="D361">
        <f t="shared" si="15"/>
        <v>0</v>
      </c>
      <c r="E361">
        <f t="shared" si="16"/>
        <v>0</v>
      </c>
      <c r="F361">
        <f t="shared" si="17"/>
        <v>0.5347436499999999</v>
      </c>
    </row>
    <row r="362" spans="1:6" x14ac:dyDescent="0.25">
      <c r="A362">
        <v>353</v>
      </c>
      <c r="B362">
        <f>'Założenia i wyniki'!$E$6*Znorm.Profile!B362</f>
        <v>0</v>
      </c>
      <c r="C362">
        <f>'Założenia i wyniki'!$E$8*Znorm.Profile!C362</f>
        <v>0.59334310000000001</v>
      </c>
      <c r="D362">
        <f t="shared" si="15"/>
        <v>0</v>
      </c>
      <c r="E362">
        <f t="shared" si="16"/>
        <v>0</v>
      </c>
      <c r="F362">
        <f t="shared" si="17"/>
        <v>0.59334310000000001</v>
      </c>
    </row>
    <row r="363" spans="1:6" x14ac:dyDescent="0.25">
      <c r="A363">
        <v>354</v>
      </c>
      <c r="B363">
        <f>'Założenia i wyniki'!$E$6*Znorm.Profile!B363</f>
        <v>0</v>
      </c>
      <c r="C363">
        <f>'Założenia i wyniki'!$E$8*Znorm.Profile!C363</f>
        <v>0.62506149999999994</v>
      </c>
      <c r="D363">
        <f t="shared" si="15"/>
        <v>0</v>
      </c>
      <c r="E363">
        <f t="shared" si="16"/>
        <v>0</v>
      </c>
      <c r="F363">
        <f t="shared" si="17"/>
        <v>0.62506149999999994</v>
      </c>
    </row>
    <row r="364" spans="1:6" x14ac:dyDescent="0.25">
      <c r="A364">
        <v>355</v>
      </c>
      <c r="B364">
        <f>'Założenia i wyniki'!$E$6*Znorm.Profile!B364</f>
        <v>0</v>
      </c>
      <c r="C364">
        <f>'Założenia i wyniki'!$E$8*Znorm.Profile!C364</f>
        <v>0.63811545000000003</v>
      </c>
      <c r="D364">
        <f t="shared" si="15"/>
        <v>0</v>
      </c>
      <c r="E364">
        <f t="shared" si="16"/>
        <v>0</v>
      </c>
      <c r="F364">
        <f t="shared" si="17"/>
        <v>0.63811545000000003</v>
      </c>
    </row>
    <row r="365" spans="1:6" x14ac:dyDescent="0.25">
      <c r="A365">
        <v>356</v>
      </c>
      <c r="B365">
        <f>'Założenia i wyniki'!$E$6*Znorm.Profile!B365</f>
        <v>0</v>
      </c>
      <c r="C365">
        <f>'Założenia i wyniki'!$E$8*Znorm.Profile!C365</f>
        <v>0.62815409999999994</v>
      </c>
      <c r="D365">
        <f t="shared" si="15"/>
        <v>0</v>
      </c>
      <c r="E365">
        <f t="shared" si="16"/>
        <v>0</v>
      </c>
      <c r="F365">
        <f t="shared" si="17"/>
        <v>0.62815409999999994</v>
      </c>
    </row>
    <row r="366" spans="1:6" x14ac:dyDescent="0.25">
      <c r="A366">
        <v>357</v>
      </c>
      <c r="B366">
        <f>'Założenia i wyniki'!$E$6*Znorm.Profile!B366</f>
        <v>0</v>
      </c>
      <c r="C366">
        <f>'Założenia i wyniki'!$E$8*Znorm.Profile!C366</f>
        <v>0.59662575000000007</v>
      </c>
      <c r="D366">
        <f t="shared" si="15"/>
        <v>0</v>
      </c>
      <c r="E366">
        <f t="shared" si="16"/>
        <v>0</v>
      </c>
      <c r="F366">
        <f t="shared" si="17"/>
        <v>0.59662575000000007</v>
      </c>
    </row>
    <row r="367" spans="1:6" x14ac:dyDescent="0.25">
      <c r="A367">
        <v>358</v>
      </c>
      <c r="B367">
        <f>'Założenia i wyniki'!$E$6*Znorm.Profile!B367</f>
        <v>0</v>
      </c>
      <c r="C367">
        <f>'Założenia i wyniki'!$E$8*Znorm.Profile!C367</f>
        <v>0.52678429999999998</v>
      </c>
      <c r="D367">
        <f t="shared" si="15"/>
        <v>0</v>
      </c>
      <c r="E367">
        <f t="shared" si="16"/>
        <v>0</v>
      </c>
      <c r="F367">
        <f t="shared" si="17"/>
        <v>0.52678429999999998</v>
      </c>
    </row>
    <row r="368" spans="1:6" x14ac:dyDescent="0.25">
      <c r="A368">
        <v>359</v>
      </c>
      <c r="B368">
        <f>'Założenia i wyniki'!$E$6*Znorm.Profile!B368</f>
        <v>0</v>
      </c>
      <c r="C368">
        <f>'Założenia i wyniki'!$E$8*Znorm.Profile!C368</f>
        <v>0.43708979999999997</v>
      </c>
      <c r="D368">
        <f t="shared" si="15"/>
        <v>0</v>
      </c>
      <c r="E368">
        <f t="shared" si="16"/>
        <v>0</v>
      </c>
      <c r="F368">
        <f t="shared" si="17"/>
        <v>0.43708979999999997</v>
      </c>
    </row>
    <row r="369" spans="1:6" x14ac:dyDescent="0.25">
      <c r="A369">
        <v>360</v>
      </c>
      <c r="B369">
        <f>'Założenia i wyniki'!$E$6*Znorm.Profile!B369</f>
        <v>0</v>
      </c>
      <c r="C369">
        <f>'Założenia i wyniki'!$E$8*Znorm.Profile!C369</f>
        <v>0.34791749999999999</v>
      </c>
      <c r="D369">
        <f t="shared" si="15"/>
        <v>0</v>
      </c>
      <c r="E369">
        <f t="shared" si="16"/>
        <v>0</v>
      </c>
      <c r="F369">
        <f t="shared" si="17"/>
        <v>0.34791749999999999</v>
      </c>
    </row>
    <row r="370" spans="1:6" x14ac:dyDescent="0.25">
      <c r="A370">
        <v>361</v>
      </c>
      <c r="B370">
        <f>'Założenia i wyniki'!$E$6*Znorm.Profile!B370</f>
        <v>0</v>
      </c>
      <c r="C370">
        <f>'Założenia i wyniki'!$E$8*Znorm.Profile!C370</f>
        <v>0.27399644999999995</v>
      </c>
      <c r="D370">
        <f t="shared" si="15"/>
        <v>0</v>
      </c>
      <c r="E370">
        <f t="shared" si="16"/>
        <v>0</v>
      </c>
      <c r="F370">
        <f t="shared" si="17"/>
        <v>0.27399644999999995</v>
      </c>
    </row>
    <row r="371" spans="1:6" x14ac:dyDescent="0.25">
      <c r="A371">
        <v>362</v>
      </c>
      <c r="B371">
        <f>'Założenia i wyniki'!$E$6*Znorm.Profile!B371</f>
        <v>0</v>
      </c>
      <c r="C371">
        <f>'Założenia i wyniki'!$E$8*Znorm.Profile!C371</f>
        <v>0.24138904999999999</v>
      </c>
      <c r="D371">
        <f t="shared" si="15"/>
        <v>0</v>
      </c>
      <c r="E371">
        <f t="shared" si="16"/>
        <v>0</v>
      </c>
      <c r="F371">
        <f t="shared" si="17"/>
        <v>0.24138904999999999</v>
      </c>
    </row>
    <row r="372" spans="1:6" x14ac:dyDescent="0.25">
      <c r="A372">
        <v>363</v>
      </c>
      <c r="B372">
        <f>'Założenia i wyniki'!$E$6*Znorm.Profile!B372</f>
        <v>0</v>
      </c>
      <c r="C372">
        <f>'Założenia i wyniki'!$E$8*Znorm.Profile!C372</f>
        <v>0.22989084999999998</v>
      </c>
      <c r="D372">
        <f t="shared" si="15"/>
        <v>0</v>
      </c>
      <c r="E372">
        <f t="shared" si="16"/>
        <v>0</v>
      </c>
      <c r="F372">
        <f t="shared" si="17"/>
        <v>0.22989084999999998</v>
      </c>
    </row>
    <row r="373" spans="1:6" x14ac:dyDescent="0.25">
      <c r="A373">
        <v>364</v>
      </c>
      <c r="B373">
        <f>'Założenia i wyniki'!$E$6*Znorm.Profile!B373</f>
        <v>0</v>
      </c>
      <c r="C373">
        <f>'Założenia i wyniki'!$E$8*Znorm.Profile!C373</f>
        <v>0.22983204999999998</v>
      </c>
      <c r="D373">
        <f t="shared" si="15"/>
        <v>0</v>
      </c>
      <c r="E373">
        <f t="shared" si="16"/>
        <v>0</v>
      </c>
      <c r="F373">
        <f t="shared" si="17"/>
        <v>0.22983204999999998</v>
      </c>
    </row>
    <row r="374" spans="1:6" x14ac:dyDescent="0.25">
      <c r="A374">
        <v>365</v>
      </c>
      <c r="B374">
        <f>'Założenia i wyniki'!$E$6*Znorm.Profile!B374</f>
        <v>0</v>
      </c>
      <c r="C374">
        <f>'Założenia i wyniki'!$E$8*Znorm.Profile!C374</f>
        <v>0.25101194999999998</v>
      </c>
      <c r="D374">
        <f t="shared" si="15"/>
        <v>0</v>
      </c>
      <c r="E374">
        <f t="shared" si="16"/>
        <v>0</v>
      </c>
      <c r="F374">
        <f t="shared" si="17"/>
        <v>0.25101194999999998</v>
      </c>
    </row>
    <row r="375" spans="1:6" x14ac:dyDescent="0.25">
      <c r="A375">
        <v>366</v>
      </c>
      <c r="B375">
        <f>'Założenia i wyniki'!$E$6*Znorm.Profile!B375</f>
        <v>0</v>
      </c>
      <c r="C375">
        <f>'Założenia i wyniki'!$E$8*Znorm.Profile!C375</f>
        <v>0.30958200000000002</v>
      </c>
      <c r="D375">
        <f t="shared" si="15"/>
        <v>0</v>
      </c>
      <c r="E375">
        <f t="shared" si="16"/>
        <v>0</v>
      </c>
      <c r="F375">
        <f t="shared" si="17"/>
        <v>0.30958200000000002</v>
      </c>
    </row>
    <row r="376" spans="1:6" x14ac:dyDescent="0.25">
      <c r="A376">
        <v>367</v>
      </c>
      <c r="B376">
        <f>'Założenia i wyniki'!$E$6*Znorm.Profile!B376</f>
        <v>0</v>
      </c>
      <c r="C376">
        <f>'Założenia i wyniki'!$E$8*Znorm.Profile!C376</f>
        <v>0.39755449999999998</v>
      </c>
      <c r="D376">
        <f t="shared" si="15"/>
        <v>0</v>
      </c>
      <c r="E376">
        <f t="shared" si="16"/>
        <v>0</v>
      </c>
      <c r="F376">
        <f t="shared" si="17"/>
        <v>0.39755449999999998</v>
      </c>
    </row>
    <row r="377" spans="1:6" x14ac:dyDescent="0.25">
      <c r="A377">
        <v>368</v>
      </c>
      <c r="B377">
        <f>'Założenia i wyniki'!$E$6*Znorm.Profile!B377</f>
        <v>0</v>
      </c>
      <c r="C377">
        <f>'Założenia i wyniki'!$E$8*Znorm.Profile!C377</f>
        <v>0.46059369999999994</v>
      </c>
      <c r="D377">
        <f t="shared" si="15"/>
        <v>0</v>
      </c>
      <c r="E377">
        <f t="shared" si="16"/>
        <v>0</v>
      </c>
      <c r="F377">
        <f t="shared" si="17"/>
        <v>0.46059369999999994</v>
      </c>
    </row>
    <row r="378" spans="1:6" x14ac:dyDescent="0.25">
      <c r="A378">
        <v>369</v>
      </c>
      <c r="B378">
        <f>'Założenia i wyniki'!$E$6*Znorm.Profile!B378</f>
        <v>0.15411320754716984</v>
      </c>
      <c r="C378">
        <f>'Założenia i wyniki'!$E$8*Znorm.Profile!C378</f>
        <v>0.45729040000000004</v>
      </c>
      <c r="D378">
        <f t="shared" si="15"/>
        <v>0.15411320754716984</v>
      </c>
      <c r="E378">
        <f t="shared" si="16"/>
        <v>0</v>
      </c>
      <c r="F378">
        <f t="shared" si="17"/>
        <v>0.3031771924528302</v>
      </c>
    </row>
    <row r="379" spans="1:6" x14ac:dyDescent="0.25">
      <c r="A379">
        <v>370</v>
      </c>
      <c r="B379">
        <f>'Założenia i wyniki'!$E$6*Znorm.Profile!B379</f>
        <v>0.61574528301886788</v>
      </c>
      <c r="C379">
        <f>'Założenia i wyniki'!$E$8*Znorm.Profile!C379</f>
        <v>0.47158790000000006</v>
      </c>
      <c r="D379">
        <f t="shared" si="15"/>
        <v>0.47158790000000006</v>
      </c>
      <c r="E379">
        <f t="shared" si="16"/>
        <v>0.14415738301886782</v>
      </c>
      <c r="F379">
        <f t="shared" si="17"/>
        <v>0</v>
      </c>
    </row>
    <row r="380" spans="1:6" x14ac:dyDescent="0.25">
      <c r="A380">
        <v>371</v>
      </c>
      <c r="B380">
        <f>'Założenia i wyniki'!$E$6*Znorm.Profile!B380</f>
        <v>1.2972641509433962</v>
      </c>
      <c r="C380">
        <f>'Założenia i wyniki'!$E$8*Znorm.Profile!C380</f>
        <v>0.45199</v>
      </c>
      <c r="D380">
        <f t="shared" si="15"/>
        <v>0.45199</v>
      </c>
      <c r="E380">
        <f t="shared" si="16"/>
        <v>0.8452741509433962</v>
      </c>
      <c r="F380">
        <f t="shared" si="17"/>
        <v>0</v>
      </c>
    </row>
    <row r="381" spans="1:6" x14ac:dyDescent="0.25">
      <c r="A381">
        <v>372</v>
      </c>
      <c r="B381">
        <f>'Założenia i wyniki'!$E$6*Znorm.Profile!B381</f>
        <v>1.0774528301886792</v>
      </c>
      <c r="C381">
        <f>'Założenia i wyniki'!$E$8*Znorm.Profile!C381</f>
        <v>0.46321939999999995</v>
      </c>
      <c r="D381">
        <f t="shared" si="15"/>
        <v>0.46321939999999995</v>
      </c>
      <c r="E381">
        <f t="shared" si="16"/>
        <v>0.61423343018867926</v>
      </c>
      <c r="F381">
        <f t="shared" si="17"/>
        <v>0</v>
      </c>
    </row>
    <row r="382" spans="1:6" x14ac:dyDescent="0.25">
      <c r="A382">
        <v>373</v>
      </c>
      <c r="B382">
        <f>'Założenia i wyniki'!$E$6*Znorm.Profile!B382</f>
        <v>0.38088679245283019</v>
      </c>
      <c r="C382">
        <f>'Założenia i wyniki'!$E$8*Znorm.Profile!C382</f>
        <v>0.45811185000000004</v>
      </c>
      <c r="D382">
        <f t="shared" si="15"/>
        <v>0.38088679245283019</v>
      </c>
      <c r="E382">
        <f t="shared" si="16"/>
        <v>0</v>
      </c>
      <c r="F382">
        <f t="shared" si="17"/>
        <v>7.7225057547169851E-2</v>
      </c>
    </row>
    <row r="383" spans="1:6" x14ac:dyDescent="0.25">
      <c r="A383">
        <v>374</v>
      </c>
      <c r="B383">
        <f>'Założenia i wyniki'!$E$6*Znorm.Profile!B383</f>
        <v>0.22330188679245283</v>
      </c>
      <c r="C383">
        <f>'Założenia i wyniki'!$E$8*Znorm.Profile!C383</f>
        <v>0.47242440000000002</v>
      </c>
      <c r="D383">
        <f t="shared" si="15"/>
        <v>0.22330188679245283</v>
      </c>
      <c r="E383">
        <f t="shared" si="16"/>
        <v>0</v>
      </c>
      <c r="F383">
        <f t="shared" si="17"/>
        <v>0.24912251320754719</v>
      </c>
    </row>
    <row r="384" spans="1:6" x14ac:dyDescent="0.25">
      <c r="A384">
        <v>375</v>
      </c>
      <c r="B384">
        <f>'Założenia i wyniki'!$E$6*Znorm.Profile!B384</f>
        <v>0.1198490566037736</v>
      </c>
      <c r="C384">
        <f>'Założenia i wyniki'!$E$8*Znorm.Profile!C384</f>
        <v>0.47679625000000003</v>
      </c>
      <c r="D384">
        <f t="shared" si="15"/>
        <v>0.1198490566037736</v>
      </c>
      <c r="E384">
        <f t="shared" si="16"/>
        <v>0</v>
      </c>
      <c r="F384">
        <f t="shared" si="17"/>
        <v>0.35694719339622644</v>
      </c>
    </row>
    <row r="385" spans="1:6" x14ac:dyDescent="0.25">
      <c r="A385">
        <v>376</v>
      </c>
      <c r="B385">
        <f>'Założenia i wyniki'!$E$6*Znorm.Profile!B385</f>
        <v>0</v>
      </c>
      <c r="C385">
        <f>'Założenia i wyniki'!$E$8*Znorm.Profile!C385</f>
        <v>0.53479474999999999</v>
      </c>
      <c r="D385">
        <f t="shared" si="15"/>
        <v>0</v>
      </c>
      <c r="E385">
        <f t="shared" si="16"/>
        <v>0</v>
      </c>
      <c r="F385">
        <f t="shared" si="17"/>
        <v>0.53479474999999999</v>
      </c>
    </row>
    <row r="386" spans="1:6" x14ac:dyDescent="0.25">
      <c r="A386">
        <v>377</v>
      </c>
      <c r="B386">
        <f>'Założenia i wyniki'!$E$6*Znorm.Profile!B386</f>
        <v>0</v>
      </c>
      <c r="C386">
        <f>'Założenia i wyniki'!$E$8*Znorm.Profile!C386</f>
        <v>0.59494994999999995</v>
      </c>
      <c r="D386">
        <f t="shared" si="15"/>
        <v>0</v>
      </c>
      <c r="E386">
        <f t="shared" si="16"/>
        <v>0</v>
      </c>
      <c r="F386">
        <f t="shared" si="17"/>
        <v>0.59494994999999995</v>
      </c>
    </row>
    <row r="387" spans="1:6" x14ac:dyDescent="0.25">
      <c r="A387">
        <v>378</v>
      </c>
      <c r="B387">
        <f>'Założenia i wyniki'!$E$6*Znorm.Profile!B387</f>
        <v>0</v>
      </c>
      <c r="C387">
        <f>'Założenia i wyniki'!$E$8*Znorm.Profile!C387</f>
        <v>0.62672889999999992</v>
      </c>
      <c r="D387">
        <f t="shared" si="15"/>
        <v>0</v>
      </c>
      <c r="E387">
        <f t="shared" si="16"/>
        <v>0</v>
      </c>
      <c r="F387">
        <f t="shared" si="17"/>
        <v>0.62672889999999992</v>
      </c>
    </row>
    <row r="388" spans="1:6" x14ac:dyDescent="0.25">
      <c r="A388">
        <v>379</v>
      </c>
      <c r="B388">
        <f>'Założenia i wyniki'!$E$6*Znorm.Profile!B388</f>
        <v>0</v>
      </c>
      <c r="C388">
        <f>'Założenia i wyniki'!$E$8*Znorm.Profile!C388</f>
        <v>0.62443779999999993</v>
      </c>
      <c r="D388">
        <f t="shared" si="15"/>
        <v>0</v>
      </c>
      <c r="E388">
        <f t="shared" si="16"/>
        <v>0</v>
      </c>
      <c r="F388">
        <f t="shared" si="17"/>
        <v>0.62443779999999993</v>
      </c>
    </row>
    <row r="389" spans="1:6" x14ac:dyDescent="0.25">
      <c r="A389">
        <v>380</v>
      </c>
      <c r="B389">
        <f>'Założenia i wyniki'!$E$6*Znorm.Profile!B389</f>
        <v>0</v>
      </c>
      <c r="C389">
        <f>'Założenia i wyniki'!$E$8*Znorm.Profile!C389</f>
        <v>0.61899670000000007</v>
      </c>
      <c r="D389">
        <f t="shared" si="15"/>
        <v>0</v>
      </c>
      <c r="E389">
        <f t="shared" si="16"/>
        <v>0</v>
      </c>
      <c r="F389">
        <f t="shared" si="17"/>
        <v>0.61899670000000007</v>
      </c>
    </row>
    <row r="390" spans="1:6" x14ac:dyDescent="0.25">
      <c r="A390">
        <v>381</v>
      </c>
      <c r="B390">
        <f>'Założenia i wyniki'!$E$6*Znorm.Profile!B390</f>
        <v>0</v>
      </c>
      <c r="C390">
        <f>'Założenia i wyniki'!$E$8*Znorm.Profile!C390</f>
        <v>0.58492979999999994</v>
      </c>
      <c r="D390">
        <f t="shared" si="15"/>
        <v>0</v>
      </c>
      <c r="E390">
        <f t="shared" si="16"/>
        <v>0</v>
      </c>
      <c r="F390">
        <f t="shared" si="17"/>
        <v>0.58492979999999994</v>
      </c>
    </row>
    <row r="391" spans="1:6" x14ac:dyDescent="0.25">
      <c r="A391">
        <v>382</v>
      </c>
      <c r="B391">
        <f>'Założenia i wyniki'!$E$6*Znorm.Profile!B391</f>
        <v>0</v>
      </c>
      <c r="C391">
        <f>'Założenia i wyniki'!$E$8*Znorm.Profile!C391</f>
        <v>0.52379215000000012</v>
      </c>
      <c r="D391">
        <f t="shared" si="15"/>
        <v>0</v>
      </c>
      <c r="E391">
        <f t="shared" si="16"/>
        <v>0</v>
      </c>
      <c r="F391">
        <f t="shared" si="17"/>
        <v>0.52379215000000012</v>
      </c>
    </row>
    <row r="392" spans="1:6" x14ac:dyDescent="0.25">
      <c r="A392">
        <v>383</v>
      </c>
      <c r="B392">
        <f>'Założenia i wyniki'!$E$6*Znorm.Profile!B392</f>
        <v>0</v>
      </c>
      <c r="C392">
        <f>'Założenia i wyniki'!$E$8*Znorm.Profile!C392</f>
        <v>0.43405284999999999</v>
      </c>
      <c r="D392">
        <f t="shared" si="15"/>
        <v>0</v>
      </c>
      <c r="E392">
        <f t="shared" si="16"/>
        <v>0</v>
      </c>
      <c r="F392">
        <f t="shared" si="17"/>
        <v>0.43405284999999999</v>
      </c>
    </row>
    <row r="393" spans="1:6" x14ac:dyDescent="0.25">
      <c r="A393">
        <v>384</v>
      </c>
      <c r="B393">
        <f>'Założenia i wyniki'!$E$6*Znorm.Profile!B393</f>
        <v>0</v>
      </c>
      <c r="C393">
        <f>'Założenia i wyniki'!$E$8*Znorm.Profile!C393</f>
        <v>0.35845319999999997</v>
      </c>
      <c r="D393">
        <f t="shared" si="15"/>
        <v>0</v>
      </c>
      <c r="E393">
        <f t="shared" si="16"/>
        <v>0</v>
      </c>
      <c r="F393">
        <f t="shared" si="17"/>
        <v>0.35845319999999997</v>
      </c>
    </row>
    <row r="394" spans="1:6" x14ac:dyDescent="0.25">
      <c r="A394">
        <v>385</v>
      </c>
      <c r="B394">
        <f>'Założenia i wyniki'!$E$6*Znorm.Profile!B394</f>
        <v>0</v>
      </c>
      <c r="C394">
        <f>'Założenia i wyniki'!$E$8*Znorm.Profile!C394</f>
        <v>0.28900760000000003</v>
      </c>
      <c r="D394">
        <f t="shared" si="15"/>
        <v>0</v>
      </c>
      <c r="E394">
        <f t="shared" si="16"/>
        <v>0</v>
      </c>
      <c r="F394">
        <f t="shared" si="17"/>
        <v>0.28900760000000003</v>
      </c>
    </row>
    <row r="395" spans="1:6" x14ac:dyDescent="0.25">
      <c r="A395">
        <v>386</v>
      </c>
      <c r="B395">
        <f>'Założenia i wyniki'!$E$6*Znorm.Profile!B395</f>
        <v>0</v>
      </c>
      <c r="C395">
        <f>'Założenia i wyniki'!$E$8*Znorm.Profile!C395</f>
        <v>0.25022164999999996</v>
      </c>
      <c r="D395">
        <f t="shared" ref="D395:D458" si="18">IF(B395&lt;=C395,B395,C395)</f>
        <v>0</v>
      </c>
      <c r="E395">
        <f t="shared" ref="E395:E458" si="19">IF(B395&gt;C395,B395-C395,0)</f>
        <v>0</v>
      </c>
      <c r="F395">
        <f t="shared" ref="F395:F458" si="20">IF(B395&lt;C395,C395-B395,0)</f>
        <v>0.25022164999999996</v>
      </c>
    </row>
    <row r="396" spans="1:6" x14ac:dyDescent="0.25">
      <c r="A396">
        <v>387</v>
      </c>
      <c r="B396">
        <f>'Założenia i wyniki'!$E$6*Znorm.Profile!B396</f>
        <v>0</v>
      </c>
      <c r="C396">
        <f>'Założenia i wyniki'!$E$8*Znorm.Profile!C396</f>
        <v>0.23535924999999996</v>
      </c>
      <c r="D396">
        <f t="shared" si="18"/>
        <v>0</v>
      </c>
      <c r="E396">
        <f t="shared" si="19"/>
        <v>0</v>
      </c>
      <c r="F396">
        <f t="shared" si="20"/>
        <v>0.23535924999999996</v>
      </c>
    </row>
    <row r="397" spans="1:6" x14ac:dyDescent="0.25">
      <c r="A397">
        <v>388</v>
      </c>
      <c r="B397">
        <f>'Założenia i wyniki'!$E$6*Znorm.Profile!B397</f>
        <v>0</v>
      </c>
      <c r="C397">
        <f>'Założenia i wyniki'!$E$8*Znorm.Profile!C397</f>
        <v>0.22884225</v>
      </c>
      <c r="D397">
        <f t="shared" si="18"/>
        <v>0</v>
      </c>
      <c r="E397">
        <f t="shared" si="19"/>
        <v>0</v>
      </c>
      <c r="F397">
        <f t="shared" si="20"/>
        <v>0.22884225</v>
      </c>
    </row>
    <row r="398" spans="1:6" x14ac:dyDescent="0.25">
      <c r="A398">
        <v>389</v>
      </c>
      <c r="B398">
        <f>'Założenia i wyniki'!$E$6*Znorm.Profile!B398</f>
        <v>0</v>
      </c>
      <c r="C398">
        <f>'Założenia i wyniki'!$E$8*Znorm.Profile!C398</f>
        <v>0.23569700000000002</v>
      </c>
      <c r="D398">
        <f t="shared" si="18"/>
        <v>0</v>
      </c>
      <c r="E398">
        <f t="shared" si="19"/>
        <v>0</v>
      </c>
      <c r="F398">
        <f t="shared" si="20"/>
        <v>0.23569700000000002</v>
      </c>
    </row>
    <row r="399" spans="1:6" x14ac:dyDescent="0.25">
      <c r="A399">
        <v>390</v>
      </c>
      <c r="B399">
        <f>'Założenia i wyniki'!$E$6*Znorm.Profile!B399</f>
        <v>0</v>
      </c>
      <c r="C399">
        <f>'Założenia i wyniki'!$E$8*Znorm.Profile!C399</f>
        <v>0.26988954999999998</v>
      </c>
      <c r="D399">
        <f t="shared" si="18"/>
        <v>0</v>
      </c>
      <c r="E399">
        <f t="shared" si="19"/>
        <v>0</v>
      </c>
      <c r="F399">
        <f t="shared" si="20"/>
        <v>0.26988954999999998</v>
      </c>
    </row>
    <row r="400" spans="1:6" x14ac:dyDescent="0.25">
      <c r="A400">
        <v>391</v>
      </c>
      <c r="B400">
        <f>'Założenia i wyniki'!$E$6*Znorm.Profile!B400</f>
        <v>0</v>
      </c>
      <c r="C400">
        <f>'Założenia i wyniki'!$E$8*Znorm.Profile!C400</f>
        <v>0.32420324999999994</v>
      </c>
      <c r="D400">
        <f t="shared" si="18"/>
        <v>0</v>
      </c>
      <c r="E400">
        <f t="shared" si="19"/>
        <v>0</v>
      </c>
      <c r="F400">
        <f t="shared" si="20"/>
        <v>0.32420324999999994</v>
      </c>
    </row>
    <row r="401" spans="1:6" x14ac:dyDescent="0.25">
      <c r="A401">
        <v>392</v>
      </c>
      <c r="B401">
        <f>'Założenia i wyniki'!$E$6*Znorm.Profile!B401</f>
        <v>0</v>
      </c>
      <c r="C401">
        <f>'Założenia i wyniki'!$E$8*Znorm.Profile!C401</f>
        <v>0.38476795000000003</v>
      </c>
      <c r="D401">
        <f t="shared" si="18"/>
        <v>0</v>
      </c>
      <c r="E401">
        <f t="shared" si="19"/>
        <v>0</v>
      </c>
      <c r="F401">
        <f t="shared" si="20"/>
        <v>0.38476795000000003</v>
      </c>
    </row>
    <row r="402" spans="1:6" x14ac:dyDescent="0.25">
      <c r="A402">
        <v>393</v>
      </c>
      <c r="B402">
        <f>'Założenia i wyniki'!$E$6*Znorm.Profile!B402</f>
        <v>0.31201886792452826</v>
      </c>
      <c r="C402">
        <f>'Założenia i wyniki'!$E$8*Znorm.Profile!C402</f>
        <v>0.44540299999999999</v>
      </c>
      <c r="D402">
        <f t="shared" si="18"/>
        <v>0.31201886792452826</v>
      </c>
      <c r="E402">
        <f t="shared" si="19"/>
        <v>0</v>
      </c>
      <c r="F402">
        <f t="shared" si="20"/>
        <v>0.13338413207547173</v>
      </c>
    </row>
    <row r="403" spans="1:6" x14ac:dyDescent="0.25">
      <c r="A403">
        <v>394</v>
      </c>
      <c r="B403">
        <f>'Założenia i wyniki'!$E$6*Znorm.Profile!B403</f>
        <v>1.0145283018867925</v>
      </c>
      <c r="C403">
        <f>'Założenia i wyniki'!$E$8*Znorm.Profile!C403</f>
        <v>0.50788290000000003</v>
      </c>
      <c r="D403">
        <f t="shared" si="18"/>
        <v>0.50788290000000003</v>
      </c>
      <c r="E403">
        <f t="shared" si="19"/>
        <v>0.50664540188679252</v>
      </c>
      <c r="F403">
        <f t="shared" si="20"/>
        <v>0</v>
      </c>
    </row>
    <row r="404" spans="1:6" x14ac:dyDescent="0.25">
      <c r="A404">
        <v>395</v>
      </c>
      <c r="B404">
        <f>'Założenia i wyniki'!$E$6*Znorm.Profile!B404</f>
        <v>1.5371698113207548</v>
      </c>
      <c r="C404">
        <f>'Założenia i wyniki'!$E$8*Znorm.Profile!C404</f>
        <v>0.52275684999999994</v>
      </c>
      <c r="D404">
        <f t="shared" si="18"/>
        <v>0.52275684999999994</v>
      </c>
      <c r="E404">
        <f t="shared" si="19"/>
        <v>1.0144129613207549</v>
      </c>
      <c r="F404">
        <f t="shared" si="20"/>
        <v>0</v>
      </c>
    </row>
    <row r="405" spans="1:6" x14ac:dyDescent="0.25">
      <c r="A405">
        <v>396</v>
      </c>
      <c r="B405">
        <f>'Założenia i wyniki'!$E$6*Znorm.Profile!B405</f>
        <v>1.7654716981132075</v>
      </c>
      <c r="C405">
        <f>'Założenia i wyniki'!$E$8*Znorm.Profile!C405</f>
        <v>0.53562319999999997</v>
      </c>
      <c r="D405">
        <f t="shared" si="18"/>
        <v>0.53562319999999997</v>
      </c>
      <c r="E405">
        <f t="shared" si="19"/>
        <v>1.2298484981132076</v>
      </c>
      <c r="F405">
        <f t="shared" si="20"/>
        <v>0</v>
      </c>
    </row>
    <row r="406" spans="1:6" x14ac:dyDescent="0.25">
      <c r="A406">
        <v>397</v>
      </c>
      <c r="B406">
        <f>'Założenia i wyniki'!$E$6*Znorm.Profile!B406</f>
        <v>1.6080188679245282</v>
      </c>
      <c r="C406">
        <f>'Założenia i wyniki'!$E$8*Znorm.Profile!C406</f>
        <v>0.54148814999999995</v>
      </c>
      <c r="D406">
        <f t="shared" si="18"/>
        <v>0.54148814999999995</v>
      </c>
      <c r="E406">
        <f t="shared" si="19"/>
        <v>1.0665307179245282</v>
      </c>
      <c r="F406">
        <f t="shared" si="20"/>
        <v>0</v>
      </c>
    </row>
    <row r="407" spans="1:6" x14ac:dyDescent="0.25">
      <c r="A407">
        <v>398</v>
      </c>
      <c r="B407">
        <f>'Założenia i wyniki'!$E$6*Znorm.Profile!B407</f>
        <v>1.1999056603773586</v>
      </c>
      <c r="C407">
        <f>'Założenia i wyniki'!$E$8*Znorm.Profile!C407</f>
        <v>0.54928754999999996</v>
      </c>
      <c r="D407">
        <f t="shared" si="18"/>
        <v>0.54928754999999996</v>
      </c>
      <c r="E407">
        <f t="shared" si="19"/>
        <v>0.65061811037735862</v>
      </c>
      <c r="F407">
        <f t="shared" si="20"/>
        <v>0</v>
      </c>
    </row>
    <row r="408" spans="1:6" x14ac:dyDescent="0.25">
      <c r="A408">
        <v>399</v>
      </c>
      <c r="B408">
        <f>'Założenia i wyniki'!$E$6*Znorm.Profile!B408</f>
        <v>0.61415094339622645</v>
      </c>
      <c r="C408">
        <f>'Założenia i wyniki'!$E$8*Znorm.Profile!C408</f>
        <v>0.5495874999999999</v>
      </c>
      <c r="D408">
        <f t="shared" si="18"/>
        <v>0.5495874999999999</v>
      </c>
      <c r="E408">
        <f t="shared" si="19"/>
        <v>6.456344339622655E-2</v>
      </c>
      <c r="F408">
        <f t="shared" si="20"/>
        <v>0</v>
      </c>
    </row>
    <row r="409" spans="1:6" x14ac:dyDescent="0.25">
      <c r="A409">
        <v>400</v>
      </c>
      <c r="B409">
        <f>'Założenia i wyniki'!$E$6*Znorm.Profile!B409</f>
        <v>3.639339622641509E-2</v>
      </c>
      <c r="C409">
        <f>'Założenia i wyniki'!$E$8*Znorm.Profile!C409</f>
        <v>0.58461760000000007</v>
      </c>
      <c r="D409">
        <f t="shared" si="18"/>
        <v>3.639339622641509E-2</v>
      </c>
      <c r="E409">
        <f t="shared" si="19"/>
        <v>0</v>
      </c>
      <c r="F409">
        <f t="shared" si="20"/>
        <v>0.54822420377358494</v>
      </c>
    </row>
    <row r="410" spans="1:6" x14ac:dyDescent="0.25">
      <c r="A410">
        <v>401</v>
      </c>
      <c r="B410">
        <f>'Założenia i wyniki'!$E$6*Znorm.Profile!B410</f>
        <v>0</v>
      </c>
      <c r="C410">
        <f>'Założenia i wyniki'!$E$8*Znorm.Profile!C410</f>
        <v>0.62591724999999998</v>
      </c>
      <c r="D410">
        <f t="shared" si="18"/>
        <v>0</v>
      </c>
      <c r="E410">
        <f t="shared" si="19"/>
        <v>0</v>
      </c>
      <c r="F410">
        <f t="shared" si="20"/>
        <v>0.62591724999999998</v>
      </c>
    </row>
    <row r="411" spans="1:6" x14ac:dyDescent="0.25">
      <c r="A411">
        <v>402</v>
      </c>
      <c r="B411">
        <f>'Założenia i wyniki'!$E$6*Znorm.Profile!B411</f>
        <v>0</v>
      </c>
      <c r="C411">
        <f>'Założenia i wyniki'!$E$8*Znorm.Profile!C411</f>
        <v>0.65253229999999995</v>
      </c>
      <c r="D411">
        <f t="shared" si="18"/>
        <v>0</v>
      </c>
      <c r="E411">
        <f t="shared" si="19"/>
        <v>0</v>
      </c>
      <c r="F411">
        <f t="shared" si="20"/>
        <v>0.65253229999999995</v>
      </c>
    </row>
    <row r="412" spans="1:6" x14ac:dyDescent="0.25">
      <c r="A412">
        <v>403</v>
      </c>
      <c r="B412">
        <f>'Założenia i wyniki'!$E$6*Znorm.Profile!B412</f>
        <v>0</v>
      </c>
      <c r="C412">
        <f>'Założenia i wyniki'!$E$8*Znorm.Profile!C412</f>
        <v>0.64437520000000004</v>
      </c>
      <c r="D412">
        <f t="shared" si="18"/>
        <v>0</v>
      </c>
      <c r="E412">
        <f t="shared" si="19"/>
        <v>0</v>
      </c>
      <c r="F412">
        <f t="shared" si="20"/>
        <v>0.64437520000000004</v>
      </c>
    </row>
    <row r="413" spans="1:6" x14ac:dyDescent="0.25">
      <c r="A413">
        <v>404</v>
      </c>
      <c r="B413">
        <f>'Założenia i wyniki'!$E$6*Znorm.Profile!B413</f>
        <v>0</v>
      </c>
      <c r="C413">
        <f>'Założenia i wyniki'!$E$8*Znorm.Profile!C413</f>
        <v>0.63168630000000003</v>
      </c>
      <c r="D413">
        <f t="shared" si="18"/>
        <v>0</v>
      </c>
      <c r="E413">
        <f t="shared" si="19"/>
        <v>0</v>
      </c>
      <c r="F413">
        <f t="shared" si="20"/>
        <v>0.63168630000000003</v>
      </c>
    </row>
    <row r="414" spans="1:6" x14ac:dyDescent="0.25">
      <c r="A414">
        <v>405</v>
      </c>
      <c r="B414">
        <f>'Założenia i wyniki'!$E$6*Znorm.Profile!B414</f>
        <v>0</v>
      </c>
      <c r="C414">
        <f>'Założenia i wyniki'!$E$8*Znorm.Profile!C414</f>
        <v>0.58230970000000004</v>
      </c>
      <c r="D414">
        <f t="shared" si="18"/>
        <v>0</v>
      </c>
      <c r="E414">
        <f t="shared" si="19"/>
        <v>0</v>
      </c>
      <c r="F414">
        <f t="shared" si="20"/>
        <v>0.58230970000000004</v>
      </c>
    </row>
    <row r="415" spans="1:6" x14ac:dyDescent="0.25">
      <c r="A415">
        <v>406</v>
      </c>
      <c r="B415">
        <f>'Założenia i wyniki'!$E$6*Znorm.Profile!B415</f>
        <v>0</v>
      </c>
      <c r="C415">
        <f>'Założenia i wyniki'!$E$8*Znorm.Profile!C415</f>
        <v>0.52079474999999997</v>
      </c>
      <c r="D415">
        <f t="shared" si="18"/>
        <v>0</v>
      </c>
      <c r="E415">
        <f t="shared" si="19"/>
        <v>0</v>
      </c>
      <c r="F415">
        <f t="shared" si="20"/>
        <v>0.52079474999999997</v>
      </c>
    </row>
    <row r="416" spans="1:6" x14ac:dyDescent="0.25">
      <c r="A416">
        <v>407</v>
      </c>
      <c r="B416">
        <f>'Założenia i wyniki'!$E$6*Znorm.Profile!B416</f>
        <v>0</v>
      </c>
      <c r="C416">
        <f>'Założenia i wyniki'!$E$8*Znorm.Profile!C416</f>
        <v>0.44948995000000003</v>
      </c>
      <c r="D416">
        <f t="shared" si="18"/>
        <v>0</v>
      </c>
      <c r="E416">
        <f t="shared" si="19"/>
        <v>0</v>
      </c>
      <c r="F416">
        <f t="shared" si="20"/>
        <v>0.44948995000000003</v>
      </c>
    </row>
    <row r="417" spans="1:6" x14ac:dyDescent="0.25">
      <c r="A417">
        <v>408</v>
      </c>
      <c r="B417">
        <f>'Założenia i wyniki'!$E$6*Znorm.Profile!B417</f>
        <v>0</v>
      </c>
      <c r="C417">
        <f>'Założenia i wyniki'!$E$8*Znorm.Profile!C417</f>
        <v>0.37337965000000001</v>
      </c>
      <c r="D417">
        <f t="shared" si="18"/>
        <v>0</v>
      </c>
      <c r="E417">
        <f t="shared" si="19"/>
        <v>0</v>
      </c>
      <c r="F417">
        <f t="shared" si="20"/>
        <v>0.37337965000000001</v>
      </c>
    </row>
    <row r="418" spans="1:6" x14ac:dyDescent="0.25">
      <c r="A418">
        <v>409</v>
      </c>
      <c r="B418">
        <f>'Założenia i wyniki'!$E$6*Znorm.Profile!B418</f>
        <v>0</v>
      </c>
      <c r="C418">
        <f>'Założenia i wyniki'!$E$8*Znorm.Profile!C418</f>
        <v>0.30518810000000002</v>
      </c>
      <c r="D418">
        <f t="shared" si="18"/>
        <v>0</v>
      </c>
      <c r="E418">
        <f t="shared" si="19"/>
        <v>0</v>
      </c>
      <c r="F418">
        <f t="shared" si="20"/>
        <v>0.30518810000000002</v>
      </c>
    </row>
    <row r="419" spans="1:6" x14ac:dyDescent="0.25">
      <c r="A419">
        <v>410</v>
      </c>
      <c r="B419">
        <f>'Założenia i wyniki'!$E$6*Znorm.Profile!B419</f>
        <v>0</v>
      </c>
      <c r="C419">
        <f>'Założenia i wyniki'!$E$8*Znorm.Profile!C419</f>
        <v>0.2618721</v>
      </c>
      <c r="D419">
        <f t="shared" si="18"/>
        <v>0</v>
      </c>
      <c r="E419">
        <f t="shared" si="19"/>
        <v>0</v>
      </c>
      <c r="F419">
        <f t="shared" si="20"/>
        <v>0.2618721</v>
      </c>
    </row>
    <row r="420" spans="1:6" x14ac:dyDescent="0.25">
      <c r="A420">
        <v>411</v>
      </c>
      <c r="B420">
        <f>'Założenia i wyniki'!$E$6*Znorm.Profile!B420</f>
        <v>0</v>
      </c>
      <c r="C420">
        <f>'Założenia i wyniki'!$E$8*Znorm.Profile!C420</f>
        <v>0.23918335000000002</v>
      </c>
      <c r="D420">
        <f t="shared" si="18"/>
        <v>0</v>
      </c>
      <c r="E420">
        <f t="shared" si="19"/>
        <v>0</v>
      </c>
      <c r="F420">
        <f t="shared" si="20"/>
        <v>0.23918335000000002</v>
      </c>
    </row>
    <row r="421" spans="1:6" x14ac:dyDescent="0.25">
      <c r="A421">
        <v>412</v>
      </c>
      <c r="B421">
        <f>'Założenia i wyniki'!$E$6*Znorm.Profile!B421</f>
        <v>0</v>
      </c>
      <c r="C421">
        <f>'Założenia i wyniki'!$E$8*Znorm.Profile!C421</f>
        <v>0.23560145000000002</v>
      </c>
      <c r="D421">
        <f t="shared" si="18"/>
        <v>0</v>
      </c>
      <c r="E421">
        <f t="shared" si="19"/>
        <v>0</v>
      </c>
      <c r="F421">
        <f t="shared" si="20"/>
        <v>0.23560145000000002</v>
      </c>
    </row>
    <row r="422" spans="1:6" x14ac:dyDescent="0.25">
      <c r="A422">
        <v>413</v>
      </c>
      <c r="B422">
        <f>'Założenia i wyniki'!$E$6*Znorm.Profile!B422</f>
        <v>0</v>
      </c>
      <c r="C422">
        <f>'Założenia i wyniki'!$E$8*Znorm.Profile!C422</f>
        <v>0.23801049999999999</v>
      </c>
      <c r="D422">
        <f t="shared" si="18"/>
        <v>0</v>
      </c>
      <c r="E422">
        <f t="shared" si="19"/>
        <v>0</v>
      </c>
      <c r="F422">
        <f t="shared" si="20"/>
        <v>0.23801049999999999</v>
      </c>
    </row>
    <row r="423" spans="1:6" x14ac:dyDescent="0.25">
      <c r="A423">
        <v>414</v>
      </c>
      <c r="B423">
        <f>'Założenia i wyniki'!$E$6*Znorm.Profile!B423</f>
        <v>0</v>
      </c>
      <c r="C423">
        <f>'Założenia i wyniki'!$E$8*Znorm.Profile!C423</f>
        <v>0.26053230000000005</v>
      </c>
      <c r="D423">
        <f t="shared" si="18"/>
        <v>0</v>
      </c>
      <c r="E423">
        <f t="shared" si="19"/>
        <v>0</v>
      </c>
      <c r="F423">
        <f t="shared" si="20"/>
        <v>0.26053230000000005</v>
      </c>
    </row>
    <row r="424" spans="1:6" x14ac:dyDescent="0.25">
      <c r="A424">
        <v>415</v>
      </c>
      <c r="B424">
        <f>'Założenia i wyniki'!$E$6*Znorm.Profile!B424</f>
        <v>0</v>
      </c>
      <c r="C424">
        <f>'Założenia i wyniki'!$E$8*Znorm.Profile!C424</f>
        <v>0.30414300000000005</v>
      </c>
      <c r="D424">
        <f t="shared" si="18"/>
        <v>0</v>
      </c>
      <c r="E424">
        <f t="shared" si="19"/>
        <v>0</v>
      </c>
      <c r="F424">
        <f t="shared" si="20"/>
        <v>0.30414300000000005</v>
      </c>
    </row>
    <row r="425" spans="1:6" x14ac:dyDescent="0.25">
      <c r="A425">
        <v>416</v>
      </c>
      <c r="B425">
        <f>'Założenia i wyniki'!$E$6*Znorm.Profile!B425</f>
        <v>0</v>
      </c>
      <c r="C425">
        <f>'Założenia i wyniki'!$E$8*Znorm.Profile!C425</f>
        <v>0.34932799999999997</v>
      </c>
      <c r="D425">
        <f t="shared" si="18"/>
        <v>0</v>
      </c>
      <c r="E425">
        <f t="shared" si="19"/>
        <v>0</v>
      </c>
      <c r="F425">
        <f t="shared" si="20"/>
        <v>0.34932799999999997</v>
      </c>
    </row>
    <row r="426" spans="1:6" x14ac:dyDescent="0.25">
      <c r="A426">
        <v>417</v>
      </c>
      <c r="B426">
        <f>'Założenia i wyniki'!$E$6*Znorm.Profile!B426</f>
        <v>0.2475</v>
      </c>
      <c r="C426">
        <f>'Założenia i wyniki'!$E$8*Znorm.Profile!C426</f>
        <v>0.41099344999999998</v>
      </c>
      <c r="D426">
        <f t="shared" si="18"/>
        <v>0.2475</v>
      </c>
      <c r="E426">
        <f t="shared" si="19"/>
        <v>0</v>
      </c>
      <c r="F426">
        <f t="shared" si="20"/>
        <v>0.16349344999999998</v>
      </c>
    </row>
    <row r="427" spans="1:6" x14ac:dyDescent="0.25">
      <c r="A427">
        <v>418</v>
      </c>
      <c r="B427">
        <f>'Założenia i wyniki'!$E$6*Znorm.Profile!B427</f>
        <v>0.83939622641509426</v>
      </c>
      <c r="C427">
        <f>'Założenia i wyniki'!$E$8*Znorm.Profile!C427</f>
        <v>0.47881050000000003</v>
      </c>
      <c r="D427">
        <f t="shared" si="18"/>
        <v>0.47881050000000003</v>
      </c>
      <c r="E427">
        <f t="shared" si="19"/>
        <v>0.36058572641509423</v>
      </c>
      <c r="F427">
        <f t="shared" si="20"/>
        <v>0</v>
      </c>
    </row>
    <row r="428" spans="1:6" x14ac:dyDescent="0.25">
      <c r="A428">
        <v>419</v>
      </c>
      <c r="B428">
        <f>'Założenia i wyniki'!$E$6*Znorm.Profile!B428</f>
        <v>1.4835849056603774</v>
      </c>
      <c r="C428">
        <f>'Założenia i wyniki'!$E$8*Znorm.Profile!C428</f>
        <v>0.51776935000000002</v>
      </c>
      <c r="D428">
        <f t="shared" si="18"/>
        <v>0.51776935000000002</v>
      </c>
      <c r="E428">
        <f t="shared" si="19"/>
        <v>0.96581555566037736</v>
      </c>
      <c r="F428">
        <f t="shared" si="20"/>
        <v>0</v>
      </c>
    </row>
    <row r="429" spans="1:6" x14ac:dyDescent="0.25">
      <c r="A429">
        <v>420</v>
      </c>
      <c r="B429">
        <f>'Założenia i wyniki'!$E$6*Znorm.Profile!B429</f>
        <v>1.7433962264150944</v>
      </c>
      <c r="C429">
        <f>'Założenia i wyniki'!$E$8*Znorm.Profile!C429</f>
        <v>0.54334140000000009</v>
      </c>
      <c r="D429">
        <f t="shared" si="18"/>
        <v>0.54334140000000009</v>
      </c>
      <c r="E429">
        <f t="shared" si="19"/>
        <v>1.2000548264150943</v>
      </c>
      <c r="F429">
        <f t="shared" si="20"/>
        <v>0</v>
      </c>
    </row>
    <row r="430" spans="1:6" x14ac:dyDescent="0.25">
      <c r="A430">
        <v>421</v>
      </c>
      <c r="B430">
        <f>'Założenia i wyniki'!$E$6*Znorm.Profile!B430</f>
        <v>1.5815094339622644</v>
      </c>
      <c r="C430">
        <f>'Założenia i wyniki'!$E$8*Znorm.Profile!C430</f>
        <v>0.53401494999999999</v>
      </c>
      <c r="D430">
        <f t="shared" si="18"/>
        <v>0.53401494999999999</v>
      </c>
      <c r="E430">
        <f t="shared" si="19"/>
        <v>1.0474944839622644</v>
      </c>
      <c r="F430">
        <f t="shared" si="20"/>
        <v>0</v>
      </c>
    </row>
    <row r="431" spans="1:6" x14ac:dyDescent="0.25">
      <c r="A431">
        <v>422</v>
      </c>
      <c r="B431">
        <f>'Założenia i wyniki'!$E$6*Znorm.Profile!B431</f>
        <v>1.2502830188679246</v>
      </c>
      <c r="C431">
        <f>'Założenia i wyniki'!$E$8*Znorm.Profile!C431</f>
        <v>0.5164257000000001</v>
      </c>
      <c r="D431">
        <f t="shared" si="18"/>
        <v>0.5164257000000001</v>
      </c>
      <c r="E431">
        <f t="shared" si="19"/>
        <v>0.73385731886792449</v>
      </c>
      <c r="F431">
        <f t="shared" si="20"/>
        <v>0</v>
      </c>
    </row>
    <row r="432" spans="1:6" x14ac:dyDescent="0.25">
      <c r="A432">
        <v>423</v>
      </c>
      <c r="B432">
        <f>'Założenia i wyniki'!$E$6*Znorm.Profile!B432</f>
        <v>0.74095283018867919</v>
      </c>
      <c r="C432">
        <f>'Założenia i wyniki'!$E$8*Znorm.Profile!C432</f>
        <v>0.49812314999999996</v>
      </c>
      <c r="D432">
        <f t="shared" si="18"/>
        <v>0.49812314999999996</v>
      </c>
      <c r="E432">
        <f t="shared" si="19"/>
        <v>0.24282968018867923</v>
      </c>
      <c r="F432">
        <f t="shared" si="20"/>
        <v>0</v>
      </c>
    </row>
    <row r="433" spans="1:6" x14ac:dyDescent="0.25">
      <c r="A433">
        <v>424</v>
      </c>
      <c r="B433">
        <f>'Założenia i wyniki'!$E$6*Znorm.Profile!B433</f>
        <v>5.9257547169811325E-2</v>
      </c>
      <c r="C433">
        <f>'Założenia i wyniki'!$E$8*Znorm.Profile!C433</f>
        <v>0.50338435000000004</v>
      </c>
      <c r="D433">
        <f t="shared" si="18"/>
        <v>5.9257547169811325E-2</v>
      </c>
      <c r="E433">
        <f t="shared" si="19"/>
        <v>0</v>
      </c>
      <c r="F433">
        <f t="shared" si="20"/>
        <v>0.44412680283018868</v>
      </c>
    </row>
    <row r="434" spans="1:6" x14ac:dyDescent="0.25">
      <c r="A434">
        <v>425</v>
      </c>
      <c r="B434">
        <f>'Założenia i wyniki'!$E$6*Znorm.Profile!B434</f>
        <v>0</v>
      </c>
      <c r="C434">
        <f>'Założenia i wyniki'!$E$8*Znorm.Profile!C434</f>
        <v>0.55018215000000004</v>
      </c>
      <c r="D434">
        <f t="shared" si="18"/>
        <v>0</v>
      </c>
      <c r="E434">
        <f t="shared" si="19"/>
        <v>0</v>
      </c>
      <c r="F434">
        <f t="shared" si="20"/>
        <v>0.55018215000000004</v>
      </c>
    </row>
    <row r="435" spans="1:6" x14ac:dyDescent="0.25">
      <c r="A435">
        <v>426</v>
      </c>
      <c r="B435">
        <f>'Założenia i wyniki'!$E$6*Znorm.Profile!B435</f>
        <v>0</v>
      </c>
      <c r="C435">
        <f>'Założenia i wyniki'!$E$8*Znorm.Profile!C435</f>
        <v>0.58044945000000003</v>
      </c>
      <c r="D435">
        <f t="shared" si="18"/>
        <v>0</v>
      </c>
      <c r="E435">
        <f t="shared" si="19"/>
        <v>0</v>
      </c>
      <c r="F435">
        <f t="shared" si="20"/>
        <v>0.58044945000000003</v>
      </c>
    </row>
    <row r="436" spans="1:6" x14ac:dyDescent="0.25">
      <c r="A436">
        <v>427</v>
      </c>
      <c r="B436">
        <f>'Założenia i wyniki'!$E$6*Znorm.Profile!B436</f>
        <v>0</v>
      </c>
      <c r="C436">
        <f>'Założenia i wyniki'!$E$8*Znorm.Profile!C436</f>
        <v>0.59738630000000004</v>
      </c>
      <c r="D436">
        <f t="shared" si="18"/>
        <v>0</v>
      </c>
      <c r="E436">
        <f t="shared" si="19"/>
        <v>0</v>
      </c>
      <c r="F436">
        <f t="shared" si="20"/>
        <v>0.59738630000000004</v>
      </c>
    </row>
    <row r="437" spans="1:6" x14ac:dyDescent="0.25">
      <c r="A437">
        <v>428</v>
      </c>
      <c r="B437">
        <f>'Założenia i wyniki'!$E$6*Znorm.Profile!B437</f>
        <v>0</v>
      </c>
      <c r="C437">
        <f>'Założenia i wyniki'!$E$8*Znorm.Profile!C437</f>
        <v>0.60392849999999998</v>
      </c>
      <c r="D437">
        <f t="shared" si="18"/>
        <v>0</v>
      </c>
      <c r="E437">
        <f t="shared" si="19"/>
        <v>0</v>
      </c>
      <c r="F437">
        <f t="shared" si="20"/>
        <v>0.60392849999999998</v>
      </c>
    </row>
    <row r="438" spans="1:6" x14ac:dyDescent="0.25">
      <c r="A438">
        <v>429</v>
      </c>
      <c r="B438">
        <f>'Założenia i wyniki'!$E$6*Znorm.Profile!B438</f>
        <v>0</v>
      </c>
      <c r="C438">
        <f>'Założenia i wyniki'!$E$8*Znorm.Profile!C438</f>
        <v>0.56701714999999997</v>
      </c>
      <c r="D438">
        <f t="shared" si="18"/>
        <v>0</v>
      </c>
      <c r="E438">
        <f t="shared" si="19"/>
        <v>0</v>
      </c>
      <c r="F438">
        <f t="shared" si="20"/>
        <v>0.56701714999999997</v>
      </c>
    </row>
    <row r="439" spans="1:6" x14ac:dyDescent="0.25">
      <c r="A439">
        <v>430</v>
      </c>
      <c r="B439">
        <f>'Założenia i wyniki'!$E$6*Znorm.Profile!B439</f>
        <v>0</v>
      </c>
      <c r="C439">
        <f>'Założenia i wyniki'!$E$8*Znorm.Profile!C439</f>
        <v>0.50871624999999998</v>
      </c>
      <c r="D439">
        <f t="shared" si="18"/>
        <v>0</v>
      </c>
      <c r="E439">
        <f t="shared" si="19"/>
        <v>0</v>
      </c>
      <c r="F439">
        <f t="shared" si="20"/>
        <v>0.50871624999999998</v>
      </c>
    </row>
    <row r="440" spans="1:6" x14ac:dyDescent="0.25">
      <c r="A440">
        <v>431</v>
      </c>
      <c r="B440">
        <f>'Założenia i wyniki'!$E$6*Znorm.Profile!B440</f>
        <v>0</v>
      </c>
      <c r="C440">
        <f>'Założenia i wyniki'!$E$8*Znorm.Profile!C440</f>
        <v>0.41741944999999997</v>
      </c>
      <c r="D440">
        <f t="shared" si="18"/>
        <v>0</v>
      </c>
      <c r="E440">
        <f t="shared" si="19"/>
        <v>0</v>
      </c>
      <c r="F440">
        <f t="shared" si="20"/>
        <v>0.41741944999999997</v>
      </c>
    </row>
    <row r="441" spans="1:6" x14ac:dyDescent="0.25">
      <c r="A441">
        <v>432</v>
      </c>
      <c r="B441">
        <f>'Założenia i wyniki'!$E$6*Znorm.Profile!B441</f>
        <v>0</v>
      </c>
      <c r="C441">
        <f>'Założenia i wyniki'!$E$8*Znorm.Profile!C441</f>
        <v>0.33978419999999998</v>
      </c>
      <c r="D441">
        <f t="shared" si="18"/>
        <v>0</v>
      </c>
      <c r="E441">
        <f t="shared" si="19"/>
        <v>0</v>
      </c>
      <c r="F441">
        <f t="shared" si="20"/>
        <v>0.33978419999999998</v>
      </c>
    </row>
    <row r="442" spans="1:6" x14ac:dyDescent="0.25">
      <c r="A442">
        <v>433</v>
      </c>
      <c r="B442">
        <f>'Założenia i wyniki'!$E$6*Znorm.Profile!B442</f>
        <v>0</v>
      </c>
      <c r="C442">
        <f>'Założenia i wyniki'!$E$8*Znorm.Profile!C442</f>
        <v>0.27618184999999995</v>
      </c>
      <c r="D442">
        <f t="shared" si="18"/>
        <v>0</v>
      </c>
      <c r="E442">
        <f t="shared" si="19"/>
        <v>0</v>
      </c>
      <c r="F442">
        <f t="shared" si="20"/>
        <v>0.27618184999999995</v>
      </c>
    </row>
    <row r="443" spans="1:6" x14ac:dyDescent="0.25">
      <c r="A443">
        <v>434</v>
      </c>
      <c r="B443">
        <f>'Założenia i wyniki'!$E$6*Znorm.Profile!B443</f>
        <v>0</v>
      </c>
      <c r="C443">
        <f>'Założenia i wyniki'!$E$8*Znorm.Profile!C443</f>
        <v>0.24197495000000002</v>
      </c>
      <c r="D443">
        <f t="shared" si="18"/>
        <v>0</v>
      </c>
      <c r="E443">
        <f t="shared" si="19"/>
        <v>0</v>
      </c>
      <c r="F443">
        <f t="shared" si="20"/>
        <v>0.24197495000000002</v>
      </c>
    </row>
    <row r="444" spans="1:6" x14ac:dyDescent="0.25">
      <c r="A444">
        <v>435</v>
      </c>
      <c r="B444">
        <f>'Założenia i wyniki'!$E$6*Znorm.Profile!B444</f>
        <v>0</v>
      </c>
      <c r="C444">
        <f>'Założenia i wyniki'!$E$8*Znorm.Profile!C444</f>
        <v>0.22677305000000003</v>
      </c>
      <c r="D444">
        <f t="shared" si="18"/>
        <v>0</v>
      </c>
      <c r="E444">
        <f t="shared" si="19"/>
        <v>0</v>
      </c>
      <c r="F444">
        <f t="shared" si="20"/>
        <v>0.22677305000000003</v>
      </c>
    </row>
    <row r="445" spans="1:6" x14ac:dyDescent="0.25">
      <c r="A445">
        <v>436</v>
      </c>
      <c r="B445">
        <f>'Założenia i wyniki'!$E$6*Znorm.Profile!B445</f>
        <v>0</v>
      </c>
      <c r="C445">
        <f>'Założenia i wyniki'!$E$8*Znorm.Profile!C445</f>
        <v>0.22786959999999998</v>
      </c>
      <c r="D445">
        <f t="shared" si="18"/>
        <v>0</v>
      </c>
      <c r="E445">
        <f t="shared" si="19"/>
        <v>0</v>
      </c>
      <c r="F445">
        <f t="shared" si="20"/>
        <v>0.22786959999999998</v>
      </c>
    </row>
    <row r="446" spans="1:6" x14ac:dyDescent="0.25">
      <c r="A446">
        <v>437</v>
      </c>
      <c r="B446">
        <f>'Założenia i wyniki'!$E$6*Znorm.Profile!B446</f>
        <v>0</v>
      </c>
      <c r="C446">
        <f>'Założenia i wyniki'!$E$8*Znorm.Profile!C446</f>
        <v>0.25070919999999997</v>
      </c>
      <c r="D446">
        <f t="shared" si="18"/>
        <v>0</v>
      </c>
      <c r="E446">
        <f t="shared" si="19"/>
        <v>0</v>
      </c>
      <c r="F446">
        <f t="shared" si="20"/>
        <v>0.25070919999999997</v>
      </c>
    </row>
    <row r="447" spans="1:6" x14ac:dyDescent="0.25">
      <c r="A447">
        <v>438</v>
      </c>
      <c r="B447">
        <f>'Założenia i wyniki'!$E$6*Znorm.Profile!B447</f>
        <v>0</v>
      </c>
      <c r="C447">
        <f>'Założenia i wyniki'!$E$8*Znorm.Profile!C447</f>
        <v>0.29682064999999996</v>
      </c>
      <c r="D447">
        <f t="shared" si="18"/>
        <v>0</v>
      </c>
      <c r="E447">
        <f t="shared" si="19"/>
        <v>0</v>
      </c>
      <c r="F447">
        <f t="shared" si="20"/>
        <v>0.29682064999999996</v>
      </c>
    </row>
    <row r="448" spans="1:6" x14ac:dyDescent="0.25">
      <c r="A448">
        <v>439</v>
      </c>
      <c r="B448">
        <f>'Założenia i wyniki'!$E$6*Znorm.Profile!B448</f>
        <v>0</v>
      </c>
      <c r="C448">
        <f>'Założenia i wyniki'!$E$8*Znorm.Profile!C448</f>
        <v>0.39034660000000004</v>
      </c>
      <c r="D448">
        <f t="shared" si="18"/>
        <v>0</v>
      </c>
      <c r="E448">
        <f t="shared" si="19"/>
        <v>0</v>
      </c>
      <c r="F448">
        <f t="shared" si="20"/>
        <v>0.39034660000000004</v>
      </c>
    </row>
    <row r="449" spans="1:6" x14ac:dyDescent="0.25">
      <c r="A449">
        <v>440</v>
      </c>
      <c r="B449">
        <f>'Założenia i wyniki'!$E$6*Znorm.Profile!B449</f>
        <v>0</v>
      </c>
      <c r="C449">
        <f>'Założenia i wyniki'!$E$8*Znorm.Profile!C449</f>
        <v>0.44949415000000004</v>
      </c>
      <c r="D449">
        <f t="shared" si="18"/>
        <v>0</v>
      </c>
      <c r="E449">
        <f t="shared" si="19"/>
        <v>0</v>
      </c>
      <c r="F449">
        <f t="shared" si="20"/>
        <v>0.44949415000000004</v>
      </c>
    </row>
    <row r="450" spans="1:6" x14ac:dyDescent="0.25">
      <c r="A450">
        <v>441</v>
      </c>
      <c r="B450">
        <f>'Założenia i wyniki'!$E$6*Znorm.Profile!B450</f>
        <v>2.5787735849056602E-2</v>
      </c>
      <c r="C450">
        <f>'Założenia i wyniki'!$E$8*Znorm.Profile!C450</f>
        <v>0.45418835000000002</v>
      </c>
      <c r="D450">
        <f t="shared" si="18"/>
        <v>2.5787735849056602E-2</v>
      </c>
      <c r="E450">
        <f t="shared" si="19"/>
        <v>0</v>
      </c>
      <c r="F450">
        <f t="shared" si="20"/>
        <v>0.42840061415094344</v>
      </c>
    </row>
    <row r="451" spans="1:6" x14ac:dyDescent="0.25">
      <c r="A451">
        <v>442</v>
      </c>
      <c r="B451">
        <f>'Założenia i wyniki'!$E$6*Znorm.Profile!B451</f>
        <v>0.1365943396226415</v>
      </c>
      <c r="C451">
        <f>'Założenia i wyniki'!$E$8*Znorm.Profile!C451</f>
        <v>0.48568170000000005</v>
      </c>
      <c r="D451">
        <f t="shared" si="18"/>
        <v>0.1365943396226415</v>
      </c>
      <c r="E451">
        <f t="shared" si="19"/>
        <v>0</v>
      </c>
      <c r="F451">
        <f t="shared" si="20"/>
        <v>0.34908736037735855</v>
      </c>
    </row>
    <row r="452" spans="1:6" x14ac:dyDescent="0.25">
      <c r="A452">
        <v>443</v>
      </c>
      <c r="B452">
        <f>'Założenia i wyniki'!$E$6*Znorm.Profile!B452</f>
        <v>0.17952830188679247</v>
      </c>
      <c r="C452">
        <f>'Założenia i wyniki'!$E$8*Znorm.Profile!C452</f>
        <v>0.47542774999999998</v>
      </c>
      <c r="D452">
        <f t="shared" si="18"/>
        <v>0.17952830188679247</v>
      </c>
      <c r="E452">
        <f t="shared" si="19"/>
        <v>0</v>
      </c>
      <c r="F452">
        <f t="shared" si="20"/>
        <v>0.29589944811320751</v>
      </c>
    </row>
    <row r="453" spans="1:6" x14ac:dyDescent="0.25">
      <c r="A453">
        <v>444</v>
      </c>
      <c r="B453">
        <f>'Założenia i wyniki'!$E$6*Znorm.Profile!B453</f>
        <v>0.19499056603773585</v>
      </c>
      <c r="C453">
        <f>'Założenia i wyniki'!$E$8*Znorm.Profile!C453</f>
        <v>0.46045230000000004</v>
      </c>
      <c r="D453">
        <f t="shared" si="18"/>
        <v>0.19499056603773585</v>
      </c>
      <c r="E453">
        <f t="shared" si="19"/>
        <v>0</v>
      </c>
      <c r="F453">
        <f t="shared" si="20"/>
        <v>0.26546173396226419</v>
      </c>
    </row>
    <row r="454" spans="1:6" x14ac:dyDescent="0.25">
      <c r="A454">
        <v>445</v>
      </c>
      <c r="B454">
        <f>'Założenia i wyniki'!$E$6*Znorm.Profile!B454</f>
        <v>0.18574528301886792</v>
      </c>
      <c r="C454">
        <f>'Założenia i wyniki'!$E$8*Znorm.Profile!C454</f>
        <v>0.45318174999999999</v>
      </c>
      <c r="D454">
        <f t="shared" si="18"/>
        <v>0.18574528301886792</v>
      </c>
      <c r="E454">
        <f t="shared" si="19"/>
        <v>0</v>
      </c>
      <c r="F454">
        <f t="shared" si="20"/>
        <v>0.2674364669811321</v>
      </c>
    </row>
    <row r="455" spans="1:6" x14ac:dyDescent="0.25">
      <c r="A455">
        <v>446</v>
      </c>
      <c r="B455">
        <f>'Założenia i wyniki'!$E$6*Znorm.Profile!B455</f>
        <v>0.15230188679245282</v>
      </c>
      <c r="C455">
        <f>'Założenia i wyniki'!$E$8*Znorm.Profile!C455</f>
        <v>0.45043179999999999</v>
      </c>
      <c r="D455">
        <f t="shared" si="18"/>
        <v>0.15230188679245282</v>
      </c>
      <c r="E455">
        <f t="shared" si="19"/>
        <v>0</v>
      </c>
      <c r="F455">
        <f t="shared" si="20"/>
        <v>0.29812991320754717</v>
      </c>
    </row>
    <row r="456" spans="1:6" x14ac:dyDescent="0.25">
      <c r="A456">
        <v>447</v>
      </c>
      <c r="B456">
        <f>'Założenia i wyniki'!$E$6*Znorm.Profile!B456</f>
        <v>5.3887735849056609E-2</v>
      </c>
      <c r="C456">
        <f>'Założenia i wyniki'!$E$8*Znorm.Profile!C456</f>
        <v>0.46072985</v>
      </c>
      <c r="D456">
        <f t="shared" si="18"/>
        <v>5.3887735849056609E-2</v>
      </c>
      <c r="E456">
        <f t="shared" si="19"/>
        <v>0</v>
      </c>
      <c r="F456">
        <f t="shared" si="20"/>
        <v>0.4068421141509434</v>
      </c>
    </row>
    <row r="457" spans="1:6" x14ac:dyDescent="0.25">
      <c r="A457">
        <v>448</v>
      </c>
      <c r="B457">
        <f>'Założenia i wyniki'!$E$6*Znorm.Profile!B457</f>
        <v>0</v>
      </c>
      <c r="C457">
        <f>'Założenia i wyniki'!$E$8*Znorm.Profile!C457</f>
        <v>0.50915445000000004</v>
      </c>
      <c r="D457">
        <f t="shared" si="18"/>
        <v>0</v>
      </c>
      <c r="E457">
        <f t="shared" si="19"/>
        <v>0</v>
      </c>
      <c r="F457">
        <f t="shared" si="20"/>
        <v>0.50915445000000004</v>
      </c>
    </row>
    <row r="458" spans="1:6" x14ac:dyDescent="0.25">
      <c r="A458">
        <v>449</v>
      </c>
      <c r="B458">
        <f>'Założenia i wyniki'!$E$6*Znorm.Profile!B458</f>
        <v>0</v>
      </c>
      <c r="C458">
        <f>'Założenia i wyniki'!$E$8*Znorm.Profile!C458</f>
        <v>0.57878240000000003</v>
      </c>
      <c r="D458">
        <f t="shared" si="18"/>
        <v>0</v>
      </c>
      <c r="E458">
        <f t="shared" si="19"/>
        <v>0</v>
      </c>
      <c r="F458">
        <f t="shared" si="20"/>
        <v>0.57878240000000003</v>
      </c>
    </row>
    <row r="459" spans="1:6" x14ac:dyDescent="0.25">
      <c r="A459">
        <v>450</v>
      </c>
      <c r="B459">
        <f>'Założenia i wyniki'!$E$6*Znorm.Profile!B459</f>
        <v>0</v>
      </c>
      <c r="C459">
        <f>'Założenia i wyniki'!$E$8*Znorm.Profile!C459</f>
        <v>0.6283396</v>
      </c>
      <c r="D459">
        <f t="shared" ref="D459:D522" si="21">IF(B459&lt;=C459,B459,C459)</f>
        <v>0</v>
      </c>
      <c r="E459">
        <f t="shared" ref="E459:E522" si="22">IF(B459&gt;C459,B459-C459,0)</f>
        <v>0</v>
      </c>
      <c r="F459">
        <f t="shared" ref="F459:F522" si="23">IF(B459&lt;C459,C459-B459,0)</f>
        <v>0.6283396</v>
      </c>
    </row>
    <row r="460" spans="1:6" x14ac:dyDescent="0.25">
      <c r="A460">
        <v>451</v>
      </c>
      <c r="B460">
        <f>'Założenia i wyniki'!$E$6*Znorm.Profile!B460</f>
        <v>0</v>
      </c>
      <c r="C460">
        <f>'Założenia i wyniki'!$E$8*Znorm.Profile!C460</f>
        <v>0.64003905000000005</v>
      </c>
      <c r="D460">
        <f t="shared" si="21"/>
        <v>0</v>
      </c>
      <c r="E460">
        <f t="shared" si="22"/>
        <v>0</v>
      </c>
      <c r="F460">
        <f t="shared" si="23"/>
        <v>0.64003905000000005</v>
      </c>
    </row>
    <row r="461" spans="1:6" x14ac:dyDescent="0.25">
      <c r="A461">
        <v>452</v>
      </c>
      <c r="B461">
        <f>'Założenia i wyniki'!$E$6*Znorm.Profile!B461</f>
        <v>0</v>
      </c>
      <c r="C461">
        <f>'Założenia i wyniki'!$E$8*Znorm.Profile!C461</f>
        <v>0.63372084999999989</v>
      </c>
      <c r="D461">
        <f t="shared" si="21"/>
        <v>0</v>
      </c>
      <c r="E461">
        <f t="shared" si="22"/>
        <v>0</v>
      </c>
      <c r="F461">
        <f t="shared" si="23"/>
        <v>0.63372084999999989</v>
      </c>
    </row>
    <row r="462" spans="1:6" x14ac:dyDescent="0.25">
      <c r="A462">
        <v>453</v>
      </c>
      <c r="B462">
        <f>'Założenia i wyniki'!$E$6*Znorm.Profile!B462</f>
        <v>0</v>
      </c>
      <c r="C462">
        <f>'Założenia i wyniki'!$E$8*Znorm.Profile!C462</f>
        <v>0.59851680000000007</v>
      </c>
      <c r="D462">
        <f t="shared" si="21"/>
        <v>0</v>
      </c>
      <c r="E462">
        <f t="shared" si="22"/>
        <v>0</v>
      </c>
      <c r="F462">
        <f t="shared" si="23"/>
        <v>0.59851680000000007</v>
      </c>
    </row>
    <row r="463" spans="1:6" x14ac:dyDescent="0.25">
      <c r="A463">
        <v>454</v>
      </c>
      <c r="B463">
        <f>'Założenia i wyniki'!$E$6*Znorm.Profile!B463</f>
        <v>0</v>
      </c>
      <c r="C463">
        <f>'Założenia i wyniki'!$E$8*Znorm.Profile!C463</f>
        <v>0.53902379999999994</v>
      </c>
      <c r="D463">
        <f t="shared" si="21"/>
        <v>0</v>
      </c>
      <c r="E463">
        <f t="shared" si="22"/>
        <v>0</v>
      </c>
      <c r="F463">
        <f t="shared" si="23"/>
        <v>0.53902379999999994</v>
      </c>
    </row>
    <row r="464" spans="1:6" x14ac:dyDescent="0.25">
      <c r="A464">
        <v>455</v>
      </c>
      <c r="B464">
        <f>'Założenia i wyniki'!$E$6*Znorm.Profile!B464</f>
        <v>0</v>
      </c>
      <c r="C464">
        <f>'Założenia i wyniki'!$E$8*Znorm.Profile!C464</f>
        <v>0.44165730000000009</v>
      </c>
      <c r="D464">
        <f t="shared" si="21"/>
        <v>0</v>
      </c>
      <c r="E464">
        <f t="shared" si="22"/>
        <v>0</v>
      </c>
      <c r="F464">
        <f t="shared" si="23"/>
        <v>0.44165730000000009</v>
      </c>
    </row>
    <row r="465" spans="1:6" x14ac:dyDescent="0.25">
      <c r="A465">
        <v>456</v>
      </c>
      <c r="B465">
        <f>'Założenia i wyniki'!$E$6*Znorm.Profile!B465</f>
        <v>0</v>
      </c>
      <c r="C465">
        <f>'Założenia i wyniki'!$E$8*Znorm.Profile!C465</f>
        <v>0.34986420000000001</v>
      </c>
      <c r="D465">
        <f t="shared" si="21"/>
        <v>0</v>
      </c>
      <c r="E465">
        <f t="shared" si="22"/>
        <v>0</v>
      </c>
      <c r="F465">
        <f t="shared" si="23"/>
        <v>0.34986420000000001</v>
      </c>
    </row>
    <row r="466" spans="1:6" x14ac:dyDescent="0.25">
      <c r="A466">
        <v>457</v>
      </c>
      <c r="B466">
        <f>'Założenia i wyniki'!$E$6*Znorm.Profile!B466</f>
        <v>0</v>
      </c>
      <c r="C466">
        <f>'Założenia i wyniki'!$E$8*Znorm.Profile!C466</f>
        <v>0.28140454999999998</v>
      </c>
      <c r="D466">
        <f t="shared" si="21"/>
        <v>0</v>
      </c>
      <c r="E466">
        <f t="shared" si="22"/>
        <v>0</v>
      </c>
      <c r="F466">
        <f t="shared" si="23"/>
        <v>0.28140454999999998</v>
      </c>
    </row>
    <row r="467" spans="1:6" x14ac:dyDescent="0.25">
      <c r="A467">
        <v>458</v>
      </c>
      <c r="B467">
        <f>'Założenia i wyniki'!$E$6*Znorm.Profile!B467</f>
        <v>0</v>
      </c>
      <c r="C467">
        <f>'Założenia i wyniki'!$E$8*Znorm.Profile!C467</f>
        <v>0.24617110000000003</v>
      </c>
      <c r="D467">
        <f t="shared" si="21"/>
        <v>0</v>
      </c>
      <c r="E467">
        <f t="shared" si="22"/>
        <v>0</v>
      </c>
      <c r="F467">
        <f t="shared" si="23"/>
        <v>0.24617110000000003</v>
      </c>
    </row>
    <row r="468" spans="1:6" x14ac:dyDescent="0.25">
      <c r="A468">
        <v>459</v>
      </c>
      <c r="B468">
        <f>'Założenia i wyniki'!$E$6*Znorm.Profile!B468</f>
        <v>0</v>
      </c>
      <c r="C468">
        <f>'Założenia i wyniki'!$E$8*Znorm.Profile!C468</f>
        <v>0.2291723</v>
      </c>
      <c r="D468">
        <f t="shared" si="21"/>
        <v>0</v>
      </c>
      <c r="E468">
        <f t="shared" si="22"/>
        <v>0</v>
      </c>
      <c r="F468">
        <f t="shared" si="23"/>
        <v>0.2291723</v>
      </c>
    </row>
    <row r="469" spans="1:6" x14ac:dyDescent="0.25">
      <c r="A469">
        <v>460</v>
      </c>
      <c r="B469">
        <f>'Założenia i wyniki'!$E$6*Znorm.Profile!B469</f>
        <v>0</v>
      </c>
      <c r="C469">
        <f>'Założenia i wyniki'!$E$8*Znorm.Profile!C469</f>
        <v>0.23125129999999999</v>
      </c>
      <c r="D469">
        <f t="shared" si="21"/>
        <v>0</v>
      </c>
      <c r="E469">
        <f t="shared" si="22"/>
        <v>0</v>
      </c>
      <c r="F469">
        <f t="shared" si="23"/>
        <v>0.23125129999999999</v>
      </c>
    </row>
    <row r="470" spans="1:6" x14ac:dyDescent="0.25">
      <c r="A470">
        <v>461</v>
      </c>
      <c r="B470">
        <f>'Założenia i wyniki'!$E$6*Znorm.Profile!B470</f>
        <v>0</v>
      </c>
      <c r="C470">
        <f>'Założenia i wyniki'!$E$8*Znorm.Profile!C470</f>
        <v>0.25327925000000001</v>
      </c>
      <c r="D470">
        <f t="shared" si="21"/>
        <v>0</v>
      </c>
      <c r="E470">
        <f t="shared" si="22"/>
        <v>0</v>
      </c>
      <c r="F470">
        <f t="shared" si="23"/>
        <v>0.25327925000000001</v>
      </c>
    </row>
    <row r="471" spans="1:6" x14ac:dyDescent="0.25">
      <c r="A471">
        <v>462</v>
      </c>
      <c r="B471">
        <f>'Założenia i wyniki'!$E$6*Znorm.Profile!B471</f>
        <v>0</v>
      </c>
      <c r="C471">
        <f>'Założenia i wyniki'!$E$8*Znorm.Profile!C471</f>
        <v>0.31195814999999999</v>
      </c>
      <c r="D471">
        <f t="shared" si="21"/>
        <v>0</v>
      </c>
      <c r="E471">
        <f t="shared" si="22"/>
        <v>0</v>
      </c>
      <c r="F471">
        <f t="shared" si="23"/>
        <v>0.31195814999999999</v>
      </c>
    </row>
    <row r="472" spans="1:6" x14ac:dyDescent="0.25">
      <c r="A472">
        <v>463</v>
      </c>
      <c r="B472">
        <f>'Założenia i wyniki'!$E$6*Znorm.Profile!B472</f>
        <v>0</v>
      </c>
      <c r="C472">
        <f>'Założenia i wyniki'!$E$8*Znorm.Profile!C472</f>
        <v>0.39340769999999997</v>
      </c>
      <c r="D472">
        <f t="shared" si="21"/>
        <v>0</v>
      </c>
      <c r="E472">
        <f t="shared" si="22"/>
        <v>0</v>
      </c>
      <c r="F472">
        <f t="shared" si="23"/>
        <v>0.39340769999999997</v>
      </c>
    </row>
    <row r="473" spans="1:6" x14ac:dyDescent="0.25">
      <c r="A473">
        <v>464</v>
      </c>
      <c r="B473">
        <f>'Założenia i wyniki'!$E$6*Znorm.Profile!B473</f>
        <v>0</v>
      </c>
      <c r="C473">
        <f>'Założenia i wyniki'!$E$8*Znorm.Profile!C473</f>
        <v>0.44263940000000002</v>
      </c>
      <c r="D473">
        <f t="shared" si="21"/>
        <v>0</v>
      </c>
      <c r="E473">
        <f t="shared" si="22"/>
        <v>0</v>
      </c>
      <c r="F473">
        <f t="shared" si="23"/>
        <v>0.44263940000000002</v>
      </c>
    </row>
    <row r="474" spans="1:6" x14ac:dyDescent="0.25">
      <c r="A474">
        <v>465</v>
      </c>
      <c r="B474">
        <f>'Założenia i wyniki'!$E$6*Znorm.Profile!B474</f>
        <v>1.791320754716981E-2</v>
      </c>
      <c r="C474">
        <f>'Założenia i wyniki'!$E$8*Znorm.Profile!C474</f>
        <v>0.44879940000000001</v>
      </c>
      <c r="D474">
        <f t="shared" si="21"/>
        <v>1.791320754716981E-2</v>
      </c>
      <c r="E474">
        <f t="shared" si="22"/>
        <v>0</v>
      </c>
      <c r="F474">
        <f t="shared" si="23"/>
        <v>0.43088619245283022</v>
      </c>
    </row>
    <row r="475" spans="1:6" x14ac:dyDescent="0.25">
      <c r="A475">
        <v>466</v>
      </c>
      <c r="B475">
        <f>'Założenia i wyniki'!$E$6*Znorm.Profile!B475</f>
        <v>0.11721698113207546</v>
      </c>
      <c r="C475">
        <f>'Założenia i wyniki'!$E$8*Znorm.Profile!C475</f>
        <v>0.45877124999999996</v>
      </c>
      <c r="D475">
        <f t="shared" si="21"/>
        <v>0.11721698113207546</v>
      </c>
      <c r="E475">
        <f t="shared" si="22"/>
        <v>0</v>
      </c>
      <c r="F475">
        <f t="shared" si="23"/>
        <v>0.3415542688679245</v>
      </c>
    </row>
    <row r="476" spans="1:6" x14ac:dyDescent="0.25">
      <c r="A476">
        <v>467</v>
      </c>
      <c r="B476">
        <f>'Założenia i wyniki'!$E$6*Znorm.Profile!B476</f>
        <v>0.16333962264150942</v>
      </c>
      <c r="C476">
        <f>'Założenia i wyniki'!$E$8*Znorm.Profile!C476</f>
        <v>0.45290734999999993</v>
      </c>
      <c r="D476">
        <f t="shared" si="21"/>
        <v>0.16333962264150942</v>
      </c>
      <c r="E476">
        <f t="shared" si="22"/>
        <v>0</v>
      </c>
      <c r="F476">
        <f t="shared" si="23"/>
        <v>0.28956772735849051</v>
      </c>
    </row>
    <row r="477" spans="1:6" x14ac:dyDescent="0.25">
      <c r="A477">
        <v>468</v>
      </c>
      <c r="B477">
        <f>'Założenia i wyniki'!$E$6*Znorm.Profile!B477</f>
        <v>0.1591509433962264</v>
      </c>
      <c r="C477">
        <f>'Założenia i wyniki'!$E$8*Znorm.Profile!C477</f>
        <v>0.44884280000000004</v>
      </c>
      <c r="D477">
        <f t="shared" si="21"/>
        <v>0.1591509433962264</v>
      </c>
      <c r="E477">
        <f t="shared" si="22"/>
        <v>0</v>
      </c>
      <c r="F477">
        <f t="shared" si="23"/>
        <v>0.28969185660377361</v>
      </c>
    </row>
    <row r="478" spans="1:6" x14ac:dyDescent="0.25">
      <c r="A478">
        <v>469</v>
      </c>
      <c r="B478">
        <f>'Założenia i wyniki'!$E$6*Znorm.Profile!B478</f>
        <v>0.17300943396226415</v>
      </c>
      <c r="C478">
        <f>'Założenia i wyniki'!$E$8*Znorm.Profile!C478</f>
        <v>0.44919735</v>
      </c>
      <c r="D478">
        <f t="shared" si="21"/>
        <v>0.17300943396226415</v>
      </c>
      <c r="E478">
        <f t="shared" si="22"/>
        <v>0</v>
      </c>
      <c r="F478">
        <f t="shared" si="23"/>
        <v>0.27618791603773585</v>
      </c>
    </row>
    <row r="479" spans="1:6" x14ac:dyDescent="0.25">
      <c r="A479">
        <v>470</v>
      </c>
      <c r="B479">
        <f>'Założenia i wyniki'!$E$6*Znorm.Profile!B479</f>
        <v>0.13578301886792454</v>
      </c>
      <c r="C479">
        <f>'Założenia i wyniki'!$E$8*Znorm.Profile!C479</f>
        <v>0.46528789999999998</v>
      </c>
      <c r="D479">
        <f t="shared" si="21"/>
        <v>0.13578301886792454</v>
      </c>
      <c r="E479">
        <f t="shared" si="22"/>
        <v>0</v>
      </c>
      <c r="F479">
        <f t="shared" si="23"/>
        <v>0.32950488113207543</v>
      </c>
    </row>
    <row r="480" spans="1:6" x14ac:dyDescent="0.25">
      <c r="A480">
        <v>471</v>
      </c>
      <c r="B480">
        <f>'Założenia i wyniki'!$E$6*Znorm.Profile!B480</f>
        <v>0.11049056603773585</v>
      </c>
      <c r="C480">
        <f>'Założenia i wyniki'!$E$8*Znorm.Profile!C480</f>
        <v>0.47035695</v>
      </c>
      <c r="D480">
        <f t="shared" si="21"/>
        <v>0.11049056603773585</v>
      </c>
      <c r="E480">
        <f t="shared" si="22"/>
        <v>0</v>
      </c>
      <c r="F480">
        <f t="shared" si="23"/>
        <v>0.35986638396226411</v>
      </c>
    </row>
    <row r="481" spans="1:6" x14ac:dyDescent="0.25">
      <c r="A481">
        <v>472</v>
      </c>
      <c r="B481">
        <f>'Założenia i wyniki'!$E$6*Znorm.Profile!B481</f>
        <v>0</v>
      </c>
      <c r="C481">
        <f>'Założenia i wyniki'!$E$8*Znorm.Profile!C481</f>
        <v>0.51477824999999999</v>
      </c>
      <c r="D481">
        <f t="shared" si="21"/>
        <v>0</v>
      </c>
      <c r="E481">
        <f t="shared" si="22"/>
        <v>0</v>
      </c>
      <c r="F481">
        <f t="shared" si="23"/>
        <v>0.51477824999999999</v>
      </c>
    </row>
    <row r="482" spans="1:6" x14ac:dyDescent="0.25">
      <c r="A482">
        <v>473</v>
      </c>
      <c r="B482">
        <f>'Założenia i wyniki'!$E$6*Znorm.Profile!B482</f>
        <v>0</v>
      </c>
      <c r="C482">
        <f>'Założenia i wyniki'!$E$8*Znorm.Profile!C482</f>
        <v>0.57996539999999996</v>
      </c>
      <c r="D482">
        <f t="shared" si="21"/>
        <v>0</v>
      </c>
      <c r="E482">
        <f t="shared" si="22"/>
        <v>0</v>
      </c>
      <c r="F482">
        <f t="shared" si="23"/>
        <v>0.57996539999999996</v>
      </c>
    </row>
    <row r="483" spans="1:6" x14ac:dyDescent="0.25">
      <c r="A483">
        <v>474</v>
      </c>
      <c r="B483">
        <f>'Założenia i wyniki'!$E$6*Znorm.Profile!B483</f>
        <v>0</v>
      </c>
      <c r="C483">
        <f>'Założenia i wyniki'!$E$8*Znorm.Profile!C483</f>
        <v>0.63858060000000005</v>
      </c>
      <c r="D483">
        <f t="shared" si="21"/>
        <v>0</v>
      </c>
      <c r="E483">
        <f t="shared" si="22"/>
        <v>0</v>
      </c>
      <c r="F483">
        <f t="shared" si="23"/>
        <v>0.63858060000000005</v>
      </c>
    </row>
    <row r="484" spans="1:6" x14ac:dyDescent="0.25">
      <c r="A484">
        <v>475</v>
      </c>
      <c r="B484">
        <f>'Założenia i wyniki'!$E$6*Znorm.Profile!B484</f>
        <v>0</v>
      </c>
      <c r="C484">
        <f>'Założenia i wyniki'!$E$8*Znorm.Profile!C484</f>
        <v>0.64433319999999994</v>
      </c>
      <c r="D484">
        <f t="shared" si="21"/>
        <v>0</v>
      </c>
      <c r="E484">
        <f t="shared" si="22"/>
        <v>0</v>
      </c>
      <c r="F484">
        <f t="shared" si="23"/>
        <v>0.64433319999999994</v>
      </c>
    </row>
    <row r="485" spans="1:6" x14ac:dyDescent="0.25">
      <c r="A485">
        <v>476</v>
      </c>
      <c r="B485">
        <f>'Założenia i wyniki'!$E$6*Znorm.Profile!B485</f>
        <v>0</v>
      </c>
      <c r="C485">
        <f>'Założenia i wyniki'!$E$8*Znorm.Profile!C485</f>
        <v>0.64280475000000004</v>
      </c>
      <c r="D485">
        <f t="shared" si="21"/>
        <v>0</v>
      </c>
      <c r="E485">
        <f t="shared" si="22"/>
        <v>0</v>
      </c>
      <c r="F485">
        <f t="shared" si="23"/>
        <v>0.64280475000000004</v>
      </c>
    </row>
    <row r="486" spans="1:6" x14ac:dyDescent="0.25">
      <c r="A486">
        <v>477</v>
      </c>
      <c r="B486">
        <f>'Założenia i wyniki'!$E$6*Znorm.Profile!B486</f>
        <v>0</v>
      </c>
      <c r="C486">
        <f>'Założenia i wyniki'!$E$8*Znorm.Profile!C486</f>
        <v>0.60059755000000004</v>
      </c>
      <c r="D486">
        <f t="shared" si="21"/>
        <v>0</v>
      </c>
      <c r="E486">
        <f t="shared" si="22"/>
        <v>0</v>
      </c>
      <c r="F486">
        <f t="shared" si="23"/>
        <v>0.60059755000000004</v>
      </c>
    </row>
    <row r="487" spans="1:6" x14ac:dyDescent="0.25">
      <c r="A487">
        <v>478</v>
      </c>
      <c r="B487">
        <f>'Założenia i wyniki'!$E$6*Znorm.Profile!B487</f>
        <v>0</v>
      </c>
      <c r="C487">
        <f>'Założenia i wyniki'!$E$8*Znorm.Profile!C487</f>
        <v>0.53136929999999993</v>
      </c>
      <c r="D487">
        <f t="shared" si="21"/>
        <v>0</v>
      </c>
      <c r="E487">
        <f t="shared" si="22"/>
        <v>0</v>
      </c>
      <c r="F487">
        <f t="shared" si="23"/>
        <v>0.53136929999999993</v>
      </c>
    </row>
    <row r="488" spans="1:6" x14ac:dyDescent="0.25">
      <c r="A488">
        <v>479</v>
      </c>
      <c r="B488">
        <f>'Założenia i wyniki'!$E$6*Znorm.Profile!B488</f>
        <v>0</v>
      </c>
      <c r="C488">
        <f>'Założenia i wyniki'!$E$8*Znorm.Profile!C488</f>
        <v>0.4363611</v>
      </c>
      <c r="D488">
        <f t="shared" si="21"/>
        <v>0</v>
      </c>
      <c r="E488">
        <f t="shared" si="22"/>
        <v>0</v>
      </c>
      <c r="F488">
        <f t="shared" si="23"/>
        <v>0.4363611</v>
      </c>
    </row>
    <row r="489" spans="1:6" x14ac:dyDescent="0.25">
      <c r="A489">
        <v>480</v>
      </c>
      <c r="B489">
        <f>'Założenia i wyniki'!$E$6*Znorm.Profile!B489</f>
        <v>0</v>
      </c>
      <c r="C489">
        <f>'Założenia i wyniki'!$E$8*Znorm.Profile!C489</f>
        <v>0.34805540000000001</v>
      </c>
      <c r="D489">
        <f t="shared" si="21"/>
        <v>0</v>
      </c>
      <c r="E489">
        <f t="shared" si="22"/>
        <v>0</v>
      </c>
      <c r="F489">
        <f t="shared" si="23"/>
        <v>0.34805540000000001</v>
      </c>
    </row>
    <row r="490" spans="1:6" x14ac:dyDescent="0.25">
      <c r="A490">
        <v>481</v>
      </c>
      <c r="B490">
        <f>'Założenia i wyniki'!$E$6*Znorm.Profile!B490</f>
        <v>0</v>
      </c>
      <c r="C490">
        <f>'Założenia i wyniki'!$E$8*Znorm.Profile!C490</f>
        <v>0.27622209999999997</v>
      </c>
      <c r="D490">
        <f t="shared" si="21"/>
        <v>0</v>
      </c>
      <c r="E490">
        <f t="shared" si="22"/>
        <v>0</v>
      </c>
      <c r="F490">
        <f t="shared" si="23"/>
        <v>0.27622209999999997</v>
      </c>
    </row>
    <row r="491" spans="1:6" x14ac:dyDescent="0.25">
      <c r="A491">
        <v>482</v>
      </c>
      <c r="B491">
        <f>'Założenia i wyniki'!$E$6*Znorm.Profile!B491</f>
        <v>0</v>
      </c>
      <c r="C491">
        <f>'Założenia i wyniki'!$E$8*Znorm.Profile!C491</f>
        <v>0.24410819999999997</v>
      </c>
      <c r="D491">
        <f t="shared" si="21"/>
        <v>0</v>
      </c>
      <c r="E491">
        <f t="shared" si="22"/>
        <v>0</v>
      </c>
      <c r="F491">
        <f t="shared" si="23"/>
        <v>0.24410819999999997</v>
      </c>
    </row>
    <row r="492" spans="1:6" x14ac:dyDescent="0.25">
      <c r="A492">
        <v>483</v>
      </c>
      <c r="B492">
        <f>'Założenia i wyniki'!$E$6*Znorm.Profile!B492</f>
        <v>0</v>
      </c>
      <c r="C492">
        <f>'Założenia i wyniki'!$E$8*Znorm.Profile!C492</f>
        <v>0.23380665000000003</v>
      </c>
      <c r="D492">
        <f t="shared" si="21"/>
        <v>0</v>
      </c>
      <c r="E492">
        <f t="shared" si="22"/>
        <v>0</v>
      </c>
      <c r="F492">
        <f t="shared" si="23"/>
        <v>0.23380665000000003</v>
      </c>
    </row>
    <row r="493" spans="1:6" x14ac:dyDescent="0.25">
      <c r="A493">
        <v>484</v>
      </c>
      <c r="B493">
        <f>'Założenia i wyniki'!$E$6*Znorm.Profile!B493</f>
        <v>0</v>
      </c>
      <c r="C493">
        <f>'Założenia i wyniki'!$E$8*Znorm.Profile!C493</f>
        <v>0.23099965</v>
      </c>
      <c r="D493">
        <f t="shared" si="21"/>
        <v>0</v>
      </c>
      <c r="E493">
        <f t="shared" si="22"/>
        <v>0</v>
      </c>
      <c r="F493">
        <f t="shared" si="23"/>
        <v>0.23099965</v>
      </c>
    </row>
    <row r="494" spans="1:6" x14ac:dyDescent="0.25">
      <c r="A494">
        <v>485</v>
      </c>
      <c r="B494">
        <f>'Założenia i wyniki'!$E$6*Znorm.Profile!B494</f>
        <v>0</v>
      </c>
      <c r="C494">
        <f>'Założenia i wyniki'!$E$8*Znorm.Profile!C494</f>
        <v>0.25421934999999996</v>
      </c>
      <c r="D494">
        <f t="shared" si="21"/>
        <v>0</v>
      </c>
      <c r="E494">
        <f t="shared" si="22"/>
        <v>0</v>
      </c>
      <c r="F494">
        <f t="shared" si="23"/>
        <v>0.25421934999999996</v>
      </c>
    </row>
    <row r="495" spans="1:6" x14ac:dyDescent="0.25">
      <c r="A495">
        <v>486</v>
      </c>
      <c r="B495">
        <f>'Założenia i wyniki'!$E$6*Znorm.Profile!B495</f>
        <v>0</v>
      </c>
      <c r="C495">
        <f>'Założenia i wyniki'!$E$8*Znorm.Profile!C495</f>
        <v>0.30697625000000001</v>
      </c>
      <c r="D495">
        <f t="shared" si="21"/>
        <v>0</v>
      </c>
      <c r="E495">
        <f t="shared" si="22"/>
        <v>0</v>
      </c>
      <c r="F495">
        <f t="shared" si="23"/>
        <v>0.30697625000000001</v>
      </c>
    </row>
    <row r="496" spans="1:6" x14ac:dyDescent="0.25">
      <c r="A496">
        <v>487</v>
      </c>
      <c r="B496">
        <f>'Założenia i wyniki'!$E$6*Znorm.Profile!B496</f>
        <v>0</v>
      </c>
      <c r="C496">
        <f>'Założenia i wyniki'!$E$8*Znorm.Profile!C496</f>
        <v>0.40267744999999999</v>
      </c>
      <c r="D496">
        <f t="shared" si="21"/>
        <v>0</v>
      </c>
      <c r="E496">
        <f t="shared" si="22"/>
        <v>0</v>
      </c>
      <c r="F496">
        <f t="shared" si="23"/>
        <v>0.40267744999999999</v>
      </c>
    </row>
    <row r="497" spans="1:6" x14ac:dyDescent="0.25">
      <c r="A497">
        <v>488</v>
      </c>
      <c r="B497">
        <f>'Założenia i wyniki'!$E$6*Znorm.Profile!B497</f>
        <v>0</v>
      </c>
      <c r="C497">
        <f>'Założenia i wyniki'!$E$8*Znorm.Profile!C497</f>
        <v>0.45383309999999999</v>
      </c>
      <c r="D497">
        <f t="shared" si="21"/>
        <v>0</v>
      </c>
      <c r="E497">
        <f t="shared" si="22"/>
        <v>0</v>
      </c>
      <c r="F497">
        <f t="shared" si="23"/>
        <v>0.45383309999999999</v>
      </c>
    </row>
    <row r="498" spans="1:6" x14ac:dyDescent="0.25">
      <c r="A498">
        <v>489</v>
      </c>
      <c r="B498">
        <f>'Założenia i wyniki'!$E$6*Znorm.Profile!B498</f>
        <v>1.3453773584905659E-2</v>
      </c>
      <c r="C498">
        <f>'Założenia i wyniki'!$E$8*Znorm.Profile!C498</f>
        <v>0.46643030000000002</v>
      </c>
      <c r="D498">
        <f t="shared" si="21"/>
        <v>1.3453773584905659E-2</v>
      </c>
      <c r="E498">
        <f t="shared" si="22"/>
        <v>0</v>
      </c>
      <c r="F498">
        <f t="shared" si="23"/>
        <v>0.45297652641509434</v>
      </c>
    </row>
    <row r="499" spans="1:6" x14ac:dyDescent="0.25">
      <c r="A499">
        <v>490</v>
      </c>
      <c r="B499">
        <f>'Założenia i wyniki'!$E$6*Znorm.Profile!B499</f>
        <v>0.11132075471698114</v>
      </c>
      <c r="C499">
        <f>'Założenia i wyniki'!$E$8*Znorm.Profile!C499</f>
        <v>0.47447539999999999</v>
      </c>
      <c r="D499">
        <f t="shared" si="21"/>
        <v>0.11132075471698114</v>
      </c>
      <c r="E499">
        <f t="shared" si="22"/>
        <v>0</v>
      </c>
      <c r="F499">
        <f t="shared" si="23"/>
        <v>0.36315464528301888</v>
      </c>
    </row>
    <row r="500" spans="1:6" x14ac:dyDescent="0.25">
      <c r="A500">
        <v>491</v>
      </c>
      <c r="B500">
        <f>'Założenia i wyniki'!$E$6*Znorm.Profile!B500</f>
        <v>0.17809433962264151</v>
      </c>
      <c r="C500">
        <f>'Założenia i wyniki'!$E$8*Znorm.Profile!C500</f>
        <v>0.46488259999999998</v>
      </c>
      <c r="D500">
        <f t="shared" si="21"/>
        <v>0.17809433962264151</v>
      </c>
      <c r="E500">
        <f t="shared" si="22"/>
        <v>0</v>
      </c>
      <c r="F500">
        <f t="shared" si="23"/>
        <v>0.28678826037735849</v>
      </c>
    </row>
    <row r="501" spans="1:6" x14ac:dyDescent="0.25">
      <c r="A501">
        <v>492</v>
      </c>
      <c r="B501">
        <f>'Założenia i wyniki'!$E$6*Znorm.Profile!B501</f>
        <v>0.37393396226415093</v>
      </c>
      <c r="C501">
        <f>'Założenia i wyniki'!$E$8*Znorm.Profile!C501</f>
        <v>0.4602948</v>
      </c>
      <c r="D501">
        <f t="shared" si="21"/>
        <v>0.37393396226415093</v>
      </c>
      <c r="E501">
        <f t="shared" si="22"/>
        <v>0</v>
      </c>
      <c r="F501">
        <f t="shared" si="23"/>
        <v>8.6360837735849072E-2</v>
      </c>
    </row>
    <row r="502" spans="1:6" x14ac:dyDescent="0.25">
      <c r="A502">
        <v>493</v>
      </c>
      <c r="B502">
        <f>'Założenia i wyniki'!$E$6*Znorm.Profile!B502</f>
        <v>0.21883962264150944</v>
      </c>
      <c r="C502">
        <f>'Założenia i wyniki'!$E$8*Znorm.Profile!C502</f>
        <v>0.45054274999999999</v>
      </c>
      <c r="D502">
        <f t="shared" si="21"/>
        <v>0.21883962264150944</v>
      </c>
      <c r="E502">
        <f t="shared" si="22"/>
        <v>0</v>
      </c>
      <c r="F502">
        <f t="shared" si="23"/>
        <v>0.23170312735849055</v>
      </c>
    </row>
    <row r="503" spans="1:6" x14ac:dyDescent="0.25">
      <c r="A503">
        <v>494</v>
      </c>
      <c r="B503">
        <f>'Założenia i wyniki'!$E$6*Znorm.Profile!B503</f>
        <v>0.19301886792452827</v>
      </c>
      <c r="C503">
        <f>'Założenia i wyniki'!$E$8*Znorm.Profile!C503</f>
        <v>0.45904424999999999</v>
      </c>
      <c r="D503">
        <f t="shared" si="21"/>
        <v>0.19301886792452827</v>
      </c>
      <c r="E503">
        <f t="shared" si="22"/>
        <v>0</v>
      </c>
      <c r="F503">
        <f t="shared" si="23"/>
        <v>0.26602538207547172</v>
      </c>
    </row>
    <row r="504" spans="1:6" x14ac:dyDescent="0.25">
      <c r="A504">
        <v>495</v>
      </c>
      <c r="B504">
        <f>'Założenia i wyniki'!$E$6*Znorm.Profile!B504</f>
        <v>9.5009433962264134E-2</v>
      </c>
      <c r="C504">
        <f>'Założenia i wyniki'!$E$8*Znorm.Profile!C504</f>
        <v>0.46897899999999998</v>
      </c>
      <c r="D504">
        <f t="shared" si="21"/>
        <v>9.5009433962264134E-2</v>
      </c>
      <c r="E504">
        <f t="shared" si="22"/>
        <v>0</v>
      </c>
      <c r="F504">
        <f t="shared" si="23"/>
        <v>0.37396956603773585</v>
      </c>
    </row>
    <row r="505" spans="1:6" x14ac:dyDescent="0.25">
      <c r="A505">
        <v>496</v>
      </c>
      <c r="B505">
        <f>'Założenia i wyniki'!$E$6*Znorm.Profile!B505</f>
        <v>0</v>
      </c>
      <c r="C505">
        <f>'Założenia i wyniki'!$E$8*Znorm.Profile!C505</f>
        <v>0.51783374999999998</v>
      </c>
      <c r="D505">
        <f t="shared" si="21"/>
        <v>0</v>
      </c>
      <c r="E505">
        <f t="shared" si="22"/>
        <v>0</v>
      </c>
      <c r="F505">
        <f t="shared" si="23"/>
        <v>0.51783374999999998</v>
      </c>
    </row>
    <row r="506" spans="1:6" x14ac:dyDescent="0.25">
      <c r="A506">
        <v>497</v>
      </c>
      <c r="B506">
        <f>'Założenia i wyniki'!$E$6*Znorm.Profile!B506</f>
        <v>0</v>
      </c>
      <c r="C506">
        <f>'Założenia i wyniki'!$E$8*Znorm.Profile!C506</f>
        <v>0.58671130000000005</v>
      </c>
      <c r="D506">
        <f t="shared" si="21"/>
        <v>0</v>
      </c>
      <c r="E506">
        <f t="shared" si="22"/>
        <v>0</v>
      </c>
      <c r="F506">
        <f t="shared" si="23"/>
        <v>0.58671130000000005</v>
      </c>
    </row>
    <row r="507" spans="1:6" x14ac:dyDescent="0.25">
      <c r="A507">
        <v>498</v>
      </c>
      <c r="B507">
        <f>'Założenia i wyniki'!$E$6*Znorm.Profile!B507</f>
        <v>0</v>
      </c>
      <c r="C507">
        <f>'Założenia i wyniki'!$E$8*Znorm.Profile!C507</f>
        <v>0.63419719999999991</v>
      </c>
      <c r="D507">
        <f t="shared" si="21"/>
        <v>0</v>
      </c>
      <c r="E507">
        <f t="shared" si="22"/>
        <v>0</v>
      </c>
      <c r="F507">
        <f t="shared" si="23"/>
        <v>0.63419719999999991</v>
      </c>
    </row>
    <row r="508" spans="1:6" x14ac:dyDescent="0.25">
      <c r="A508">
        <v>499</v>
      </c>
      <c r="B508">
        <f>'Założenia i wyniki'!$E$6*Znorm.Profile!B508</f>
        <v>0</v>
      </c>
      <c r="C508">
        <f>'Założenia i wyniki'!$E$8*Znorm.Profile!C508</f>
        <v>0.64478330000000006</v>
      </c>
      <c r="D508">
        <f t="shared" si="21"/>
        <v>0</v>
      </c>
      <c r="E508">
        <f t="shared" si="22"/>
        <v>0</v>
      </c>
      <c r="F508">
        <f t="shared" si="23"/>
        <v>0.64478330000000006</v>
      </c>
    </row>
    <row r="509" spans="1:6" x14ac:dyDescent="0.25">
      <c r="A509">
        <v>500</v>
      </c>
      <c r="B509">
        <f>'Założenia i wyniki'!$E$6*Znorm.Profile!B509</f>
        <v>0</v>
      </c>
      <c r="C509">
        <f>'Założenia i wyniki'!$E$8*Znorm.Profile!C509</f>
        <v>0.64276029999999995</v>
      </c>
      <c r="D509">
        <f t="shared" si="21"/>
        <v>0</v>
      </c>
      <c r="E509">
        <f t="shared" si="22"/>
        <v>0</v>
      </c>
      <c r="F509">
        <f t="shared" si="23"/>
        <v>0.64276029999999995</v>
      </c>
    </row>
    <row r="510" spans="1:6" x14ac:dyDescent="0.25">
      <c r="A510">
        <v>501</v>
      </c>
      <c r="B510">
        <f>'Założenia i wyniki'!$E$6*Znorm.Profile!B510</f>
        <v>0</v>
      </c>
      <c r="C510">
        <f>'Założenia i wyniki'!$E$8*Znorm.Profile!C510</f>
        <v>0.59881465</v>
      </c>
      <c r="D510">
        <f t="shared" si="21"/>
        <v>0</v>
      </c>
      <c r="E510">
        <f t="shared" si="22"/>
        <v>0</v>
      </c>
      <c r="F510">
        <f t="shared" si="23"/>
        <v>0.59881465</v>
      </c>
    </row>
    <row r="511" spans="1:6" x14ac:dyDescent="0.25">
      <c r="A511">
        <v>502</v>
      </c>
      <c r="B511">
        <f>'Założenia i wyniki'!$E$6*Znorm.Profile!B511</f>
        <v>0</v>
      </c>
      <c r="C511">
        <f>'Założenia i wyniki'!$E$8*Znorm.Profile!C511</f>
        <v>0.53275705000000007</v>
      </c>
      <c r="D511">
        <f t="shared" si="21"/>
        <v>0</v>
      </c>
      <c r="E511">
        <f t="shared" si="22"/>
        <v>0</v>
      </c>
      <c r="F511">
        <f t="shared" si="23"/>
        <v>0.53275705000000007</v>
      </c>
    </row>
    <row r="512" spans="1:6" x14ac:dyDescent="0.25">
      <c r="A512">
        <v>503</v>
      </c>
      <c r="B512">
        <f>'Założenia i wyniki'!$E$6*Znorm.Profile!B512</f>
        <v>0</v>
      </c>
      <c r="C512">
        <f>'Założenia i wyniki'!$E$8*Znorm.Profile!C512</f>
        <v>0.43775095000000003</v>
      </c>
      <c r="D512">
        <f t="shared" si="21"/>
        <v>0</v>
      </c>
      <c r="E512">
        <f t="shared" si="22"/>
        <v>0</v>
      </c>
      <c r="F512">
        <f t="shared" si="23"/>
        <v>0.43775095000000003</v>
      </c>
    </row>
    <row r="513" spans="1:6" x14ac:dyDescent="0.25">
      <c r="A513">
        <v>504</v>
      </c>
      <c r="B513">
        <f>'Założenia i wyniki'!$E$6*Znorm.Profile!B513</f>
        <v>0</v>
      </c>
      <c r="C513">
        <f>'Założenia i wyniki'!$E$8*Znorm.Profile!C513</f>
        <v>0.34486305</v>
      </c>
      <c r="D513">
        <f t="shared" si="21"/>
        <v>0</v>
      </c>
      <c r="E513">
        <f t="shared" si="22"/>
        <v>0</v>
      </c>
      <c r="F513">
        <f t="shared" si="23"/>
        <v>0.34486305</v>
      </c>
    </row>
    <row r="514" spans="1:6" x14ac:dyDescent="0.25">
      <c r="A514">
        <v>505</v>
      </c>
      <c r="B514">
        <f>'Założenia i wyniki'!$E$6*Znorm.Profile!B514</f>
        <v>0</v>
      </c>
      <c r="C514">
        <f>'Założenia i wyniki'!$E$8*Znorm.Profile!C514</f>
        <v>0.27656194999999995</v>
      </c>
      <c r="D514">
        <f t="shared" si="21"/>
        <v>0</v>
      </c>
      <c r="E514">
        <f t="shared" si="22"/>
        <v>0</v>
      </c>
      <c r="F514">
        <f t="shared" si="23"/>
        <v>0.27656194999999995</v>
      </c>
    </row>
    <row r="515" spans="1:6" x14ac:dyDescent="0.25">
      <c r="A515">
        <v>506</v>
      </c>
      <c r="B515">
        <f>'Założenia i wyniki'!$E$6*Znorm.Profile!B515</f>
        <v>0</v>
      </c>
      <c r="C515">
        <f>'Założenia i wyniki'!$E$8*Znorm.Profile!C515</f>
        <v>0.24643045</v>
      </c>
      <c r="D515">
        <f t="shared" si="21"/>
        <v>0</v>
      </c>
      <c r="E515">
        <f t="shared" si="22"/>
        <v>0</v>
      </c>
      <c r="F515">
        <f t="shared" si="23"/>
        <v>0.24643045</v>
      </c>
    </row>
    <row r="516" spans="1:6" x14ac:dyDescent="0.25">
      <c r="A516">
        <v>507</v>
      </c>
      <c r="B516">
        <f>'Założenia i wyniki'!$E$6*Znorm.Profile!B516</f>
        <v>0</v>
      </c>
      <c r="C516">
        <f>'Założenia i wyniki'!$E$8*Znorm.Profile!C516</f>
        <v>0.22951425</v>
      </c>
      <c r="D516">
        <f t="shared" si="21"/>
        <v>0</v>
      </c>
      <c r="E516">
        <f t="shared" si="22"/>
        <v>0</v>
      </c>
      <c r="F516">
        <f t="shared" si="23"/>
        <v>0.22951425</v>
      </c>
    </row>
    <row r="517" spans="1:6" x14ac:dyDescent="0.25">
      <c r="A517">
        <v>508</v>
      </c>
      <c r="B517">
        <f>'Założenia i wyniki'!$E$6*Znorm.Profile!B517</f>
        <v>0</v>
      </c>
      <c r="C517">
        <f>'Założenia i wyniki'!$E$8*Znorm.Profile!C517</f>
        <v>0.23746135000000002</v>
      </c>
      <c r="D517">
        <f t="shared" si="21"/>
        <v>0</v>
      </c>
      <c r="E517">
        <f t="shared" si="22"/>
        <v>0</v>
      </c>
      <c r="F517">
        <f t="shared" si="23"/>
        <v>0.23746135000000002</v>
      </c>
    </row>
    <row r="518" spans="1:6" x14ac:dyDescent="0.25">
      <c r="A518">
        <v>509</v>
      </c>
      <c r="B518">
        <f>'Założenia i wyniki'!$E$6*Znorm.Profile!B518</f>
        <v>0</v>
      </c>
      <c r="C518">
        <f>'Założenia i wyniki'!$E$8*Znorm.Profile!C518</f>
        <v>0.25289984999999998</v>
      </c>
      <c r="D518">
        <f t="shared" si="21"/>
        <v>0</v>
      </c>
      <c r="E518">
        <f t="shared" si="22"/>
        <v>0</v>
      </c>
      <c r="F518">
        <f t="shared" si="23"/>
        <v>0.25289984999999998</v>
      </c>
    </row>
    <row r="519" spans="1:6" x14ac:dyDescent="0.25">
      <c r="A519">
        <v>510</v>
      </c>
      <c r="B519">
        <f>'Założenia i wyniki'!$E$6*Znorm.Profile!B519</f>
        <v>0</v>
      </c>
      <c r="C519">
        <f>'Założenia i wyniki'!$E$8*Znorm.Profile!C519</f>
        <v>0.30785580000000001</v>
      </c>
      <c r="D519">
        <f t="shared" si="21"/>
        <v>0</v>
      </c>
      <c r="E519">
        <f t="shared" si="22"/>
        <v>0</v>
      </c>
      <c r="F519">
        <f t="shared" si="23"/>
        <v>0.30785580000000001</v>
      </c>
    </row>
    <row r="520" spans="1:6" x14ac:dyDescent="0.25">
      <c r="A520">
        <v>511</v>
      </c>
      <c r="B520">
        <f>'Założenia i wyniki'!$E$6*Znorm.Profile!B520</f>
        <v>0</v>
      </c>
      <c r="C520">
        <f>'Założenia i wyniki'!$E$8*Znorm.Profile!C520</f>
        <v>0.39470060000000001</v>
      </c>
      <c r="D520">
        <f t="shared" si="21"/>
        <v>0</v>
      </c>
      <c r="E520">
        <f t="shared" si="22"/>
        <v>0</v>
      </c>
      <c r="F520">
        <f t="shared" si="23"/>
        <v>0.39470060000000001</v>
      </c>
    </row>
    <row r="521" spans="1:6" x14ac:dyDescent="0.25">
      <c r="A521">
        <v>512</v>
      </c>
      <c r="B521">
        <f>'Założenia i wyniki'!$E$6*Znorm.Profile!B521</f>
        <v>0</v>
      </c>
      <c r="C521">
        <f>'Założenia i wyniki'!$E$8*Znorm.Profile!C521</f>
        <v>0.4541964</v>
      </c>
      <c r="D521">
        <f t="shared" si="21"/>
        <v>0</v>
      </c>
      <c r="E521">
        <f t="shared" si="22"/>
        <v>0</v>
      </c>
      <c r="F521">
        <f t="shared" si="23"/>
        <v>0.4541964</v>
      </c>
    </row>
    <row r="522" spans="1:6" x14ac:dyDescent="0.25">
      <c r="A522">
        <v>513</v>
      </c>
      <c r="B522">
        <f>'Założenia i wyniki'!$E$6*Znorm.Profile!B522</f>
        <v>0.17326415094339623</v>
      </c>
      <c r="C522">
        <f>'Założenia i wyniki'!$E$8*Znorm.Profile!C522</f>
        <v>0.46147464999999999</v>
      </c>
      <c r="D522">
        <f t="shared" si="21"/>
        <v>0.17326415094339623</v>
      </c>
      <c r="E522">
        <f t="shared" si="22"/>
        <v>0</v>
      </c>
      <c r="F522">
        <f t="shared" si="23"/>
        <v>0.28821049905660379</v>
      </c>
    </row>
    <row r="523" spans="1:6" x14ac:dyDescent="0.25">
      <c r="A523">
        <v>514</v>
      </c>
      <c r="B523">
        <f>'Założenia i wyniki'!$E$6*Znorm.Profile!B523</f>
        <v>0.41544339622641507</v>
      </c>
      <c r="C523">
        <f>'Założenia i wyniki'!$E$8*Znorm.Profile!C523</f>
        <v>0.46398975000000003</v>
      </c>
      <c r="D523">
        <f t="shared" ref="D523:D586" si="24">IF(B523&lt;=C523,B523,C523)</f>
        <v>0.41544339622641507</v>
      </c>
      <c r="E523">
        <f t="shared" ref="E523:E586" si="25">IF(B523&gt;C523,B523-C523,0)</f>
        <v>0</v>
      </c>
      <c r="F523">
        <f t="shared" ref="F523:F586" si="26">IF(B523&lt;C523,C523-B523,0)</f>
        <v>4.854635377358496E-2</v>
      </c>
    </row>
    <row r="524" spans="1:6" x14ac:dyDescent="0.25">
      <c r="A524">
        <v>515</v>
      </c>
      <c r="B524">
        <f>'Założenia i wyniki'!$E$6*Znorm.Profile!B524</f>
        <v>1.0392452830188676</v>
      </c>
      <c r="C524">
        <f>'Założenia i wyniki'!$E$8*Znorm.Profile!C524</f>
        <v>0.45874044999999997</v>
      </c>
      <c r="D524">
        <f t="shared" si="24"/>
        <v>0.45874044999999997</v>
      </c>
      <c r="E524">
        <f t="shared" si="25"/>
        <v>0.58050483301886768</v>
      </c>
      <c r="F524">
        <f t="shared" si="26"/>
        <v>0</v>
      </c>
    </row>
    <row r="525" spans="1:6" x14ac:dyDescent="0.25">
      <c r="A525">
        <v>516</v>
      </c>
      <c r="B525">
        <f>'Założenia i wyniki'!$E$6*Znorm.Profile!B525</f>
        <v>0.71212264150943394</v>
      </c>
      <c r="C525">
        <f>'Założenia i wyniki'!$E$8*Znorm.Profile!C525</f>
        <v>0.46064024999999997</v>
      </c>
      <c r="D525">
        <f t="shared" si="24"/>
        <v>0.46064024999999997</v>
      </c>
      <c r="E525">
        <f t="shared" si="25"/>
        <v>0.25148239150943397</v>
      </c>
      <c r="F525">
        <f t="shared" si="26"/>
        <v>0</v>
      </c>
    </row>
    <row r="526" spans="1:6" x14ac:dyDescent="0.25">
      <c r="A526">
        <v>517</v>
      </c>
      <c r="B526">
        <f>'Założenia i wyniki'!$E$6*Znorm.Profile!B526</f>
        <v>0.29227358490566036</v>
      </c>
      <c r="C526">
        <f>'Założenia i wyniki'!$E$8*Znorm.Profile!C526</f>
        <v>0.45894170000000001</v>
      </c>
      <c r="D526">
        <f t="shared" si="24"/>
        <v>0.29227358490566036</v>
      </c>
      <c r="E526">
        <f t="shared" si="25"/>
        <v>0</v>
      </c>
      <c r="F526">
        <f t="shared" si="26"/>
        <v>0.16666811509433965</v>
      </c>
    </row>
    <row r="527" spans="1:6" x14ac:dyDescent="0.25">
      <c r="A527">
        <v>518</v>
      </c>
      <c r="B527">
        <f>'Założenia i wyniki'!$E$6*Znorm.Profile!B527</f>
        <v>0.53876415094339625</v>
      </c>
      <c r="C527">
        <f>'Założenia i wyniki'!$E$8*Znorm.Profile!C527</f>
        <v>0.46373775</v>
      </c>
      <c r="D527">
        <f t="shared" si="24"/>
        <v>0.46373775</v>
      </c>
      <c r="E527">
        <f t="shared" si="25"/>
        <v>7.5026400943396243E-2</v>
      </c>
      <c r="F527">
        <f t="shared" si="26"/>
        <v>0</v>
      </c>
    </row>
    <row r="528" spans="1:6" x14ac:dyDescent="0.25">
      <c r="A528">
        <v>519</v>
      </c>
      <c r="B528">
        <f>'Założenia i wyniki'!$E$6*Znorm.Profile!B528</f>
        <v>0.5593584905660377</v>
      </c>
      <c r="C528">
        <f>'Założenia i wyniki'!$E$8*Znorm.Profile!C528</f>
        <v>0.47175170000000005</v>
      </c>
      <c r="D528">
        <f t="shared" si="24"/>
        <v>0.47175170000000005</v>
      </c>
      <c r="E528">
        <f t="shared" si="25"/>
        <v>8.7606790566037651E-2</v>
      </c>
      <c r="F528">
        <f t="shared" si="26"/>
        <v>0</v>
      </c>
    </row>
    <row r="529" spans="1:6" x14ac:dyDescent="0.25">
      <c r="A529">
        <v>520</v>
      </c>
      <c r="B529">
        <f>'Założenia i wyniki'!$E$6*Znorm.Profile!B529</f>
        <v>7.5433018867924528E-2</v>
      </c>
      <c r="C529">
        <f>'Założenia i wyniki'!$E$8*Znorm.Profile!C529</f>
        <v>0.515158</v>
      </c>
      <c r="D529">
        <f t="shared" si="24"/>
        <v>7.5433018867924528E-2</v>
      </c>
      <c r="E529">
        <f t="shared" si="25"/>
        <v>0</v>
      </c>
      <c r="F529">
        <f t="shared" si="26"/>
        <v>0.43972498113207548</v>
      </c>
    </row>
    <row r="530" spans="1:6" x14ac:dyDescent="0.25">
      <c r="A530">
        <v>521</v>
      </c>
      <c r="B530">
        <f>'Założenia i wyniki'!$E$6*Znorm.Profile!B530</f>
        <v>0</v>
      </c>
      <c r="C530">
        <f>'Założenia i wyniki'!$E$8*Znorm.Profile!C530</f>
        <v>0.58021460000000002</v>
      </c>
      <c r="D530">
        <f t="shared" si="24"/>
        <v>0</v>
      </c>
      <c r="E530">
        <f t="shared" si="25"/>
        <v>0</v>
      </c>
      <c r="F530">
        <f t="shared" si="26"/>
        <v>0.58021460000000002</v>
      </c>
    </row>
    <row r="531" spans="1:6" x14ac:dyDescent="0.25">
      <c r="A531">
        <v>522</v>
      </c>
      <c r="B531">
        <f>'Założenia i wyniki'!$E$6*Znorm.Profile!B531</f>
        <v>0</v>
      </c>
      <c r="C531">
        <f>'Założenia i wyniki'!$E$8*Znorm.Profile!C531</f>
        <v>0.62124440000000003</v>
      </c>
      <c r="D531">
        <f t="shared" si="24"/>
        <v>0</v>
      </c>
      <c r="E531">
        <f t="shared" si="25"/>
        <v>0</v>
      </c>
      <c r="F531">
        <f t="shared" si="26"/>
        <v>0.62124440000000003</v>
      </c>
    </row>
    <row r="532" spans="1:6" x14ac:dyDescent="0.25">
      <c r="A532">
        <v>523</v>
      </c>
      <c r="B532">
        <f>'Założenia i wyniki'!$E$6*Znorm.Profile!B532</f>
        <v>0</v>
      </c>
      <c r="C532">
        <f>'Założenia i wyniki'!$E$8*Znorm.Profile!C532</f>
        <v>0.65505720000000001</v>
      </c>
      <c r="D532">
        <f t="shared" si="24"/>
        <v>0</v>
      </c>
      <c r="E532">
        <f t="shared" si="25"/>
        <v>0</v>
      </c>
      <c r="F532">
        <f t="shared" si="26"/>
        <v>0.65505720000000001</v>
      </c>
    </row>
    <row r="533" spans="1:6" x14ac:dyDescent="0.25">
      <c r="A533">
        <v>524</v>
      </c>
      <c r="B533">
        <f>'Założenia i wyniki'!$E$6*Znorm.Profile!B533</f>
        <v>0</v>
      </c>
      <c r="C533">
        <f>'Założenia i wyniki'!$E$8*Znorm.Profile!C533</f>
        <v>0.63925260000000006</v>
      </c>
      <c r="D533">
        <f t="shared" si="24"/>
        <v>0</v>
      </c>
      <c r="E533">
        <f t="shared" si="25"/>
        <v>0</v>
      </c>
      <c r="F533">
        <f t="shared" si="26"/>
        <v>0.63925260000000006</v>
      </c>
    </row>
    <row r="534" spans="1:6" x14ac:dyDescent="0.25">
      <c r="A534">
        <v>525</v>
      </c>
      <c r="B534">
        <f>'Założenia i wyniki'!$E$6*Znorm.Profile!B534</f>
        <v>0</v>
      </c>
      <c r="C534">
        <f>'Założenia i wyniki'!$E$8*Znorm.Profile!C534</f>
        <v>0.60018454999999993</v>
      </c>
      <c r="D534">
        <f t="shared" si="24"/>
        <v>0</v>
      </c>
      <c r="E534">
        <f t="shared" si="25"/>
        <v>0</v>
      </c>
      <c r="F534">
        <f t="shared" si="26"/>
        <v>0.60018454999999993</v>
      </c>
    </row>
    <row r="535" spans="1:6" x14ac:dyDescent="0.25">
      <c r="A535">
        <v>526</v>
      </c>
      <c r="B535">
        <f>'Założenia i wyniki'!$E$6*Znorm.Profile!B535</f>
        <v>0</v>
      </c>
      <c r="C535">
        <f>'Założenia i wyniki'!$E$8*Znorm.Profile!C535</f>
        <v>0.53081559999999994</v>
      </c>
      <c r="D535">
        <f t="shared" si="24"/>
        <v>0</v>
      </c>
      <c r="E535">
        <f t="shared" si="25"/>
        <v>0</v>
      </c>
      <c r="F535">
        <f t="shared" si="26"/>
        <v>0.53081559999999994</v>
      </c>
    </row>
    <row r="536" spans="1:6" x14ac:dyDescent="0.25">
      <c r="A536">
        <v>527</v>
      </c>
      <c r="B536">
        <f>'Założenia i wyniki'!$E$6*Znorm.Profile!B536</f>
        <v>0</v>
      </c>
      <c r="C536">
        <f>'Założenia i wyniki'!$E$8*Znorm.Profile!C536</f>
        <v>0.45150945000000003</v>
      </c>
      <c r="D536">
        <f t="shared" si="24"/>
        <v>0</v>
      </c>
      <c r="E536">
        <f t="shared" si="25"/>
        <v>0</v>
      </c>
      <c r="F536">
        <f t="shared" si="26"/>
        <v>0.45150945000000003</v>
      </c>
    </row>
    <row r="537" spans="1:6" x14ac:dyDescent="0.25">
      <c r="A537">
        <v>528</v>
      </c>
      <c r="B537">
        <f>'Założenia i wyniki'!$E$6*Znorm.Profile!B537</f>
        <v>0</v>
      </c>
      <c r="C537">
        <f>'Założenia i wyniki'!$E$8*Znorm.Profile!C537</f>
        <v>0.35955184999999995</v>
      </c>
      <c r="D537">
        <f t="shared" si="24"/>
        <v>0</v>
      </c>
      <c r="E537">
        <f t="shared" si="25"/>
        <v>0</v>
      </c>
      <c r="F537">
        <f t="shared" si="26"/>
        <v>0.35955184999999995</v>
      </c>
    </row>
    <row r="538" spans="1:6" x14ac:dyDescent="0.25">
      <c r="A538">
        <v>529</v>
      </c>
      <c r="B538">
        <f>'Założenia i wyniki'!$E$6*Znorm.Profile!B538</f>
        <v>0</v>
      </c>
      <c r="C538">
        <f>'Założenia i wyniki'!$E$8*Znorm.Profile!C538</f>
        <v>0.28922215000000001</v>
      </c>
      <c r="D538">
        <f t="shared" si="24"/>
        <v>0</v>
      </c>
      <c r="E538">
        <f t="shared" si="25"/>
        <v>0</v>
      </c>
      <c r="F538">
        <f t="shared" si="26"/>
        <v>0.28922215000000001</v>
      </c>
    </row>
    <row r="539" spans="1:6" x14ac:dyDescent="0.25">
      <c r="A539">
        <v>530</v>
      </c>
      <c r="B539">
        <f>'Założenia i wyniki'!$E$6*Znorm.Profile!B539</f>
        <v>0</v>
      </c>
      <c r="C539">
        <f>'Założenia i wyniki'!$E$8*Znorm.Profile!C539</f>
        <v>0.25132765000000001</v>
      </c>
      <c r="D539">
        <f t="shared" si="24"/>
        <v>0</v>
      </c>
      <c r="E539">
        <f t="shared" si="25"/>
        <v>0</v>
      </c>
      <c r="F539">
        <f t="shared" si="26"/>
        <v>0.25132765000000001</v>
      </c>
    </row>
    <row r="540" spans="1:6" x14ac:dyDescent="0.25">
      <c r="A540">
        <v>531</v>
      </c>
      <c r="B540">
        <f>'Założenia i wyniki'!$E$6*Znorm.Profile!B540</f>
        <v>0</v>
      </c>
      <c r="C540">
        <f>'Założenia i wyniki'!$E$8*Znorm.Profile!C540</f>
        <v>0.23147704999999999</v>
      </c>
      <c r="D540">
        <f t="shared" si="24"/>
        <v>0</v>
      </c>
      <c r="E540">
        <f t="shared" si="25"/>
        <v>0</v>
      </c>
      <c r="F540">
        <f t="shared" si="26"/>
        <v>0.23147704999999999</v>
      </c>
    </row>
    <row r="541" spans="1:6" x14ac:dyDescent="0.25">
      <c r="A541">
        <v>532</v>
      </c>
      <c r="B541">
        <f>'Założenia i wyniki'!$E$6*Znorm.Profile!B541</f>
        <v>0</v>
      </c>
      <c r="C541">
        <f>'Założenia i wyniki'!$E$8*Znorm.Profile!C541</f>
        <v>0.23443630000000001</v>
      </c>
      <c r="D541">
        <f t="shared" si="24"/>
        <v>0</v>
      </c>
      <c r="E541">
        <f t="shared" si="25"/>
        <v>0</v>
      </c>
      <c r="F541">
        <f t="shared" si="26"/>
        <v>0.23443630000000001</v>
      </c>
    </row>
    <row r="542" spans="1:6" x14ac:dyDescent="0.25">
      <c r="A542">
        <v>533</v>
      </c>
      <c r="B542">
        <f>'Założenia i wyniki'!$E$6*Znorm.Profile!B542</f>
        <v>0</v>
      </c>
      <c r="C542">
        <f>'Założenia i wyniki'!$E$8*Znorm.Profile!C542</f>
        <v>0.25413255000000001</v>
      </c>
      <c r="D542">
        <f t="shared" si="24"/>
        <v>0</v>
      </c>
      <c r="E542">
        <f t="shared" si="25"/>
        <v>0</v>
      </c>
      <c r="F542">
        <f t="shared" si="26"/>
        <v>0.25413255000000001</v>
      </c>
    </row>
    <row r="543" spans="1:6" x14ac:dyDescent="0.25">
      <c r="A543">
        <v>534</v>
      </c>
      <c r="B543">
        <f>'Założenia i wyniki'!$E$6*Znorm.Profile!B543</f>
        <v>0</v>
      </c>
      <c r="C543">
        <f>'Założenia i wyniki'!$E$8*Znorm.Profile!C543</f>
        <v>0.3098207</v>
      </c>
      <c r="D543">
        <f t="shared" si="24"/>
        <v>0</v>
      </c>
      <c r="E543">
        <f t="shared" si="25"/>
        <v>0</v>
      </c>
      <c r="F543">
        <f t="shared" si="26"/>
        <v>0.3098207</v>
      </c>
    </row>
    <row r="544" spans="1:6" x14ac:dyDescent="0.25">
      <c r="A544">
        <v>535</v>
      </c>
      <c r="B544">
        <f>'Założenia i wyniki'!$E$6*Znorm.Profile!B544</f>
        <v>0</v>
      </c>
      <c r="C544">
        <f>'Założenia i wyniki'!$E$8*Znorm.Profile!C544</f>
        <v>0.3958409</v>
      </c>
      <c r="D544">
        <f t="shared" si="24"/>
        <v>0</v>
      </c>
      <c r="E544">
        <f t="shared" si="25"/>
        <v>0</v>
      </c>
      <c r="F544">
        <f t="shared" si="26"/>
        <v>0.3958409</v>
      </c>
    </row>
    <row r="545" spans="1:6" x14ac:dyDescent="0.25">
      <c r="A545">
        <v>536</v>
      </c>
      <c r="B545">
        <f>'Założenia i wyniki'!$E$6*Znorm.Profile!B545</f>
        <v>0</v>
      </c>
      <c r="C545">
        <f>'Założenia i wyniki'!$E$8*Znorm.Profile!C545</f>
        <v>0.44782850000000002</v>
      </c>
      <c r="D545">
        <f t="shared" si="24"/>
        <v>0</v>
      </c>
      <c r="E545">
        <f t="shared" si="25"/>
        <v>0</v>
      </c>
      <c r="F545">
        <f t="shared" si="26"/>
        <v>0.44782850000000002</v>
      </c>
    </row>
    <row r="546" spans="1:6" x14ac:dyDescent="0.25">
      <c r="A546">
        <v>537</v>
      </c>
      <c r="B546">
        <f>'Założenia i wyniki'!$E$6*Znorm.Profile!B546</f>
        <v>9.6518867924528295E-2</v>
      </c>
      <c r="C546">
        <f>'Założenia i wyniki'!$E$8*Znorm.Profile!C546</f>
        <v>0.45342080000000001</v>
      </c>
      <c r="D546">
        <f t="shared" si="24"/>
        <v>9.6518867924528295E-2</v>
      </c>
      <c r="E546">
        <f t="shared" si="25"/>
        <v>0</v>
      </c>
      <c r="F546">
        <f t="shared" si="26"/>
        <v>0.35690193207547172</v>
      </c>
    </row>
    <row r="547" spans="1:6" x14ac:dyDescent="0.25">
      <c r="A547">
        <v>538</v>
      </c>
      <c r="B547">
        <f>'Założenia i wyniki'!$E$6*Znorm.Profile!B547</f>
        <v>0.36069811320754713</v>
      </c>
      <c r="C547">
        <f>'Założenia i wyniki'!$E$8*Znorm.Profile!C547</f>
        <v>0.46416335000000009</v>
      </c>
      <c r="D547">
        <f t="shared" si="24"/>
        <v>0.36069811320754713</v>
      </c>
      <c r="E547">
        <f t="shared" si="25"/>
        <v>0</v>
      </c>
      <c r="F547">
        <f t="shared" si="26"/>
        <v>0.10346523679245295</v>
      </c>
    </row>
    <row r="548" spans="1:6" x14ac:dyDescent="0.25">
      <c r="A548">
        <v>539</v>
      </c>
      <c r="B548">
        <f>'Założenia i wyniki'!$E$6*Znorm.Profile!B548</f>
        <v>0.29785849056603775</v>
      </c>
      <c r="C548">
        <f>'Założenia i wyniki'!$E$8*Znorm.Profile!C548</f>
        <v>0.46335904999999994</v>
      </c>
      <c r="D548">
        <f t="shared" si="24"/>
        <v>0.29785849056603775</v>
      </c>
      <c r="E548">
        <f t="shared" si="25"/>
        <v>0</v>
      </c>
      <c r="F548">
        <f t="shared" si="26"/>
        <v>0.16550055943396219</v>
      </c>
    </row>
    <row r="549" spans="1:6" x14ac:dyDescent="0.25">
      <c r="A549">
        <v>540</v>
      </c>
      <c r="B549">
        <f>'Założenia i wyniki'!$E$6*Znorm.Profile!B549</f>
        <v>0.23438679245283017</v>
      </c>
      <c r="C549">
        <f>'Założenia i wyniki'!$E$8*Znorm.Profile!C549</f>
        <v>0.45977014999999999</v>
      </c>
      <c r="D549">
        <f t="shared" si="24"/>
        <v>0.23438679245283017</v>
      </c>
      <c r="E549">
        <f t="shared" si="25"/>
        <v>0</v>
      </c>
      <c r="F549">
        <f t="shared" si="26"/>
        <v>0.22538335754716982</v>
      </c>
    </row>
    <row r="550" spans="1:6" x14ac:dyDescent="0.25">
      <c r="A550">
        <v>541</v>
      </c>
      <c r="B550">
        <f>'Założenia i wyniki'!$E$6*Znorm.Profile!B550</f>
        <v>0.40209433962264152</v>
      </c>
      <c r="C550">
        <f>'Założenia i wyniki'!$E$8*Znorm.Profile!C550</f>
        <v>0.45518900000000001</v>
      </c>
      <c r="D550">
        <f t="shared" si="24"/>
        <v>0.40209433962264152</v>
      </c>
      <c r="E550">
        <f t="shared" si="25"/>
        <v>0</v>
      </c>
      <c r="F550">
        <f t="shared" si="26"/>
        <v>5.3094660377358494E-2</v>
      </c>
    </row>
    <row r="551" spans="1:6" x14ac:dyDescent="0.25">
      <c r="A551">
        <v>542</v>
      </c>
      <c r="B551">
        <f>'Założenia i wyniki'!$E$6*Znorm.Profile!B551</f>
        <v>0.24444339622641509</v>
      </c>
      <c r="C551">
        <f>'Założenia i wyniki'!$E$8*Znorm.Profile!C551</f>
        <v>0.46323024999999995</v>
      </c>
      <c r="D551">
        <f t="shared" si="24"/>
        <v>0.24444339622641509</v>
      </c>
      <c r="E551">
        <f t="shared" si="25"/>
        <v>0</v>
      </c>
      <c r="F551">
        <f t="shared" si="26"/>
        <v>0.21878685377358487</v>
      </c>
    </row>
    <row r="552" spans="1:6" x14ac:dyDescent="0.25">
      <c r="A552">
        <v>543</v>
      </c>
      <c r="B552">
        <f>'Założenia i wyniki'!$E$6*Znorm.Profile!B552</f>
        <v>8.9403773584905658E-2</v>
      </c>
      <c r="C552">
        <f>'Założenia i wyniki'!$E$8*Znorm.Profile!C552</f>
        <v>0.47349049999999993</v>
      </c>
      <c r="D552">
        <f t="shared" si="24"/>
        <v>8.9403773584905658E-2</v>
      </c>
      <c r="E552">
        <f t="shared" si="25"/>
        <v>0</v>
      </c>
      <c r="F552">
        <f t="shared" si="26"/>
        <v>0.38408672641509428</v>
      </c>
    </row>
    <row r="553" spans="1:6" x14ac:dyDescent="0.25">
      <c r="A553">
        <v>544</v>
      </c>
      <c r="B553">
        <f>'Założenia i wyniki'!$E$6*Znorm.Profile!B553</f>
        <v>0</v>
      </c>
      <c r="C553">
        <f>'Założenia i wyniki'!$E$8*Znorm.Profile!C553</f>
        <v>0.51988650000000003</v>
      </c>
      <c r="D553">
        <f t="shared" si="24"/>
        <v>0</v>
      </c>
      <c r="E553">
        <f t="shared" si="25"/>
        <v>0</v>
      </c>
      <c r="F553">
        <f t="shared" si="26"/>
        <v>0.51988650000000003</v>
      </c>
    </row>
    <row r="554" spans="1:6" x14ac:dyDescent="0.25">
      <c r="A554">
        <v>545</v>
      </c>
      <c r="B554">
        <f>'Założenia i wyniki'!$E$6*Znorm.Profile!B554</f>
        <v>0</v>
      </c>
      <c r="C554">
        <f>'Założenia i wyniki'!$E$8*Znorm.Profile!C554</f>
        <v>0.58068675000000003</v>
      </c>
      <c r="D554">
        <f t="shared" si="24"/>
        <v>0</v>
      </c>
      <c r="E554">
        <f t="shared" si="25"/>
        <v>0</v>
      </c>
      <c r="F554">
        <f t="shared" si="26"/>
        <v>0.58068675000000003</v>
      </c>
    </row>
    <row r="555" spans="1:6" x14ac:dyDescent="0.25">
      <c r="A555">
        <v>546</v>
      </c>
      <c r="B555">
        <f>'Założenia i wyniki'!$E$6*Znorm.Profile!B555</f>
        <v>0</v>
      </c>
      <c r="C555">
        <f>'Założenia i wyniki'!$E$8*Znorm.Profile!C555</f>
        <v>0.62987820000000005</v>
      </c>
      <c r="D555">
        <f t="shared" si="24"/>
        <v>0</v>
      </c>
      <c r="E555">
        <f t="shared" si="25"/>
        <v>0</v>
      </c>
      <c r="F555">
        <f t="shared" si="26"/>
        <v>0.62987820000000005</v>
      </c>
    </row>
    <row r="556" spans="1:6" x14ac:dyDescent="0.25">
      <c r="A556">
        <v>547</v>
      </c>
      <c r="B556">
        <f>'Założenia i wyniki'!$E$6*Znorm.Profile!B556</f>
        <v>0</v>
      </c>
      <c r="C556">
        <f>'Założenia i wyniki'!$E$8*Znorm.Profile!C556</f>
        <v>0.6339515</v>
      </c>
      <c r="D556">
        <f t="shared" si="24"/>
        <v>0</v>
      </c>
      <c r="E556">
        <f t="shared" si="25"/>
        <v>0</v>
      </c>
      <c r="F556">
        <f t="shared" si="26"/>
        <v>0.6339515</v>
      </c>
    </row>
    <row r="557" spans="1:6" x14ac:dyDescent="0.25">
      <c r="A557">
        <v>548</v>
      </c>
      <c r="B557">
        <f>'Założenia i wyniki'!$E$6*Znorm.Profile!B557</f>
        <v>0</v>
      </c>
      <c r="C557">
        <f>'Założenia i wyniki'!$E$8*Znorm.Profile!C557</f>
        <v>0.61749204999999996</v>
      </c>
      <c r="D557">
        <f t="shared" si="24"/>
        <v>0</v>
      </c>
      <c r="E557">
        <f t="shared" si="25"/>
        <v>0</v>
      </c>
      <c r="F557">
        <f t="shared" si="26"/>
        <v>0.61749204999999996</v>
      </c>
    </row>
    <row r="558" spans="1:6" x14ac:dyDescent="0.25">
      <c r="A558">
        <v>549</v>
      </c>
      <c r="B558">
        <f>'Założenia i wyniki'!$E$6*Znorm.Profile!B558</f>
        <v>0</v>
      </c>
      <c r="C558">
        <f>'Założenia i wyniki'!$E$8*Znorm.Profile!C558</f>
        <v>0.57845864999999996</v>
      </c>
      <c r="D558">
        <f t="shared" si="24"/>
        <v>0</v>
      </c>
      <c r="E558">
        <f t="shared" si="25"/>
        <v>0</v>
      </c>
      <c r="F558">
        <f t="shared" si="26"/>
        <v>0.57845864999999996</v>
      </c>
    </row>
    <row r="559" spans="1:6" x14ac:dyDescent="0.25">
      <c r="A559">
        <v>550</v>
      </c>
      <c r="B559">
        <f>'Założenia i wyniki'!$E$6*Znorm.Profile!B559</f>
        <v>0</v>
      </c>
      <c r="C559">
        <f>'Założenia i wyniki'!$E$8*Znorm.Profile!C559</f>
        <v>0.51266705000000001</v>
      </c>
      <c r="D559">
        <f t="shared" si="24"/>
        <v>0</v>
      </c>
      <c r="E559">
        <f t="shared" si="25"/>
        <v>0</v>
      </c>
      <c r="F559">
        <f t="shared" si="26"/>
        <v>0.51266705000000001</v>
      </c>
    </row>
    <row r="560" spans="1:6" x14ac:dyDescent="0.25">
      <c r="A560">
        <v>551</v>
      </c>
      <c r="B560">
        <f>'Założenia i wyniki'!$E$6*Znorm.Profile!B560</f>
        <v>0</v>
      </c>
      <c r="C560">
        <f>'Założenia i wyniki'!$E$8*Znorm.Profile!C560</f>
        <v>0.4323613</v>
      </c>
      <c r="D560">
        <f t="shared" si="24"/>
        <v>0</v>
      </c>
      <c r="E560">
        <f t="shared" si="25"/>
        <v>0</v>
      </c>
      <c r="F560">
        <f t="shared" si="26"/>
        <v>0.4323613</v>
      </c>
    </row>
    <row r="561" spans="1:6" x14ac:dyDescent="0.25">
      <c r="A561">
        <v>552</v>
      </c>
      <c r="B561">
        <f>'Założenia i wyniki'!$E$6*Znorm.Profile!B561</f>
        <v>0</v>
      </c>
      <c r="C561">
        <f>'Założenia i wyniki'!$E$8*Znorm.Profile!C561</f>
        <v>0.35972194999999996</v>
      </c>
      <c r="D561">
        <f t="shared" si="24"/>
        <v>0</v>
      </c>
      <c r="E561">
        <f t="shared" si="25"/>
        <v>0</v>
      </c>
      <c r="F561">
        <f t="shared" si="26"/>
        <v>0.35972194999999996</v>
      </c>
    </row>
    <row r="562" spans="1:6" x14ac:dyDescent="0.25">
      <c r="A562">
        <v>553</v>
      </c>
      <c r="B562">
        <f>'Założenia i wyniki'!$E$6*Znorm.Profile!B562</f>
        <v>0</v>
      </c>
      <c r="C562">
        <f>'Założenia i wyniki'!$E$8*Znorm.Profile!C562</f>
        <v>0.29653784999999999</v>
      </c>
      <c r="D562">
        <f t="shared" si="24"/>
        <v>0</v>
      </c>
      <c r="E562">
        <f t="shared" si="25"/>
        <v>0</v>
      </c>
      <c r="F562">
        <f t="shared" si="26"/>
        <v>0.29653784999999999</v>
      </c>
    </row>
    <row r="563" spans="1:6" x14ac:dyDescent="0.25">
      <c r="A563">
        <v>554</v>
      </c>
      <c r="B563">
        <f>'Założenia i wyniki'!$E$6*Znorm.Profile!B563</f>
        <v>0</v>
      </c>
      <c r="C563">
        <f>'Założenia i wyniki'!$E$8*Znorm.Profile!C563</f>
        <v>0.26043954999999996</v>
      </c>
      <c r="D563">
        <f t="shared" si="24"/>
        <v>0</v>
      </c>
      <c r="E563">
        <f t="shared" si="25"/>
        <v>0</v>
      </c>
      <c r="F563">
        <f t="shared" si="26"/>
        <v>0.26043954999999996</v>
      </c>
    </row>
    <row r="564" spans="1:6" x14ac:dyDescent="0.25">
      <c r="A564">
        <v>555</v>
      </c>
      <c r="B564">
        <f>'Założenia i wyniki'!$E$6*Znorm.Profile!B564</f>
        <v>0</v>
      </c>
      <c r="C564">
        <f>'Założenia i wyniki'!$E$8*Znorm.Profile!C564</f>
        <v>0.23758734999999997</v>
      </c>
      <c r="D564">
        <f t="shared" si="24"/>
        <v>0</v>
      </c>
      <c r="E564">
        <f t="shared" si="25"/>
        <v>0</v>
      </c>
      <c r="F564">
        <f t="shared" si="26"/>
        <v>0.23758734999999997</v>
      </c>
    </row>
    <row r="565" spans="1:6" x14ac:dyDescent="0.25">
      <c r="A565">
        <v>556</v>
      </c>
      <c r="B565">
        <f>'Założenia i wyniki'!$E$6*Znorm.Profile!B565</f>
        <v>0</v>
      </c>
      <c r="C565">
        <f>'Założenia i wyniki'!$E$8*Znorm.Profile!C565</f>
        <v>0.2346848</v>
      </c>
      <c r="D565">
        <f t="shared" si="24"/>
        <v>0</v>
      </c>
      <c r="E565">
        <f t="shared" si="25"/>
        <v>0</v>
      </c>
      <c r="F565">
        <f t="shared" si="26"/>
        <v>0.2346848</v>
      </c>
    </row>
    <row r="566" spans="1:6" x14ac:dyDescent="0.25">
      <c r="A566">
        <v>557</v>
      </c>
      <c r="B566">
        <f>'Założenia i wyniki'!$E$6*Znorm.Profile!B566</f>
        <v>0</v>
      </c>
      <c r="C566">
        <f>'Założenia i wyniki'!$E$8*Znorm.Profile!C566</f>
        <v>0.24418135000000002</v>
      </c>
      <c r="D566">
        <f t="shared" si="24"/>
        <v>0</v>
      </c>
      <c r="E566">
        <f t="shared" si="25"/>
        <v>0</v>
      </c>
      <c r="F566">
        <f t="shared" si="26"/>
        <v>0.24418135000000002</v>
      </c>
    </row>
    <row r="567" spans="1:6" x14ac:dyDescent="0.25">
      <c r="A567">
        <v>558</v>
      </c>
      <c r="B567">
        <f>'Założenia i wyniki'!$E$6*Znorm.Profile!B567</f>
        <v>0</v>
      </c>
      <c r="C567">
        <f>'Założenia i wyniki'!$E$8*Znorm.Profile!C567</f>
        <v>0.2748333</v>
      </c>
      <c r="D567">
        <f t="shared" si="24"/>
        <v>0</v>
      </c>
      <c r="E567">
        <f t="shared" si="25"/>
        <v>0</v>
      </c>
      <c r="F567">
        <f t="shared" si="26"/>
        <v>0.2748333</v>
      </c>
    </row>
    <row r="568" spans="1:6" x14ac:dyDescent="0.25">
      <c r="A568">
        <v>559</v>
      </c>
      <c r="B568">
        <f>'Założenia i wyniki'!$E$6*Znorm.Profile!B568</f>
        <v>0</v>
      </c>
      <c r="C568">
        <f>'Założenia i wyniki'!$E$8*Znorm.Profile!C568</f>
        <v>0.32520320000000003</v>
      </c>
      <c r="D568">
        <f t="shared" si="24"/>
        <v>0</v>
      </c>
      <c r="E568">
        <f t="shared" si="25"/>
        <v>0</v>
      </c>
      <c r="F568">
        <f t="shared" si="26"/>
        <v>0.32520320000000003</v>
      </c>
    </row>
    <row r="569" spans="1:6" x14ac:dyDescent="0.25">
      <c r="A569">
        <v>560</v>
      </c>
      <c r="B569">
        <f>'Założenia i wyniki'!$E$6*Znorm.Profile!B569</f>
        <v>0</v>
      </c>
      <c r="C569">
        <f>'Założenia i wyniki'!$E$8*Znorm.Profile!C569</f>
        <v>0.39848935000000002</v>
      </c>
      <c r="D569">
        <f t="shared" si="24"/>
        <v>0</v>
      </c>
      <c r="E569">
        <f t="shared" si="25"/>
        <v>0</v>
      </c>
      <c r="F569">
        <f t="shared" si="26"/>
        <v>0.39848935000000002</v>
      </c>
    </row>
    <row r="570" spans="1:6" x14ac:dyDescent="0.25">
      <c r="A570">
        <v>561</v>
      </c>
      <c r="B570">
        <f>'Założenia i wyniki'!$E$6*Znorm.Profile!B570</f>
        <v>4.3231132075471704E-2</v>
      </c>
      <c r="C570">
        <f>'Założenia i wyniki'!$E$8*Znorm.Profile!C570</f>
        <v>0.46619685</v>
      </c>
      <c r="D570">
        <f t="shared" si="24"/>
        <v>4.3231132075471704E-2</v>
      </c>
      <c r="E570">
        <f t="shared" si="25"/>
        <v>0</v>
      </c>
      <c r="F570">
        <f t="shared" si="26"/>
        <v>0.42296571792452831</v>
      </c>
    </row>
    <row r="571" spans="1:6" x14ac:dyDescent="0.25">
      <c r="A571">
        <v>562</v>
      </c>
      <c r="B571">
        <f>'Założenia i wyniki'!$E$6*Znorm.Profile!B571</f>
        <v>0.18913207547169811</v>
      </c>
      <c r="C571">
        <f>'Założenia i wyniki'!$E$8*Znorm.Profile!C571</f>
        <v>0.49970900000000001</v>
      </c>
      <c r="D571">
        <f t="shared" si="24"/>
        <v>0.18913207547169811</v>
      </c>
      <c r="E571">
        <f t="shared" si="25"/>
        <v>0</v>
      </c>
      <c r="F571">
        <f t="shared" si="26"/>
        <v>0.31057692452830188</v>
      </c>
    </row>
    <row r="572" spans="1:6" x14ac:dyDescent="0.25">
      <c r="A572">
        <v>563</v>
      </c>
      <c r="B572">
        <f>'Założenia i wyniki'!$E$6*Znorm.Profile!B572</f>
        <v>0.28786792452830184</v>
      </c>
      <c r="C572">
        <f>'Założenia i wyniki'!$E$8*Znorm.Profile!C572</f>
        <v>0.53189359999999997</v>
      </c>
      <c r="D572">
        <f t="shared" si="24"/>
        <v>0.28786792452830184</v>
      </c>
      <c r="E572">
        <f t="shared" si="25"/>
        <v>0</v>
      </c>
      <c r="F572">
        <f t="shared" si="26"/>
        <v>0.24402567547169812</v>
      </c>
    </row>
    <row r="573" spans="1:6" x14ac:dyDescent="0.25">
      <c r="A573">
        <v>564</v>
      </c>
      <c r="B573">
        <f>'Założenia i wyniki'!$E$6*Znorm.Profile!B573</f>
        <v>0.28756603773584904</v>
      </c>
      <c r="C573">
        <f>'Założenia i wyniki'!$E$8*Znorm.Profile!C573</f>
        <v>0.54646830000000002</v>
      </c>
      <c r="D573">
        <f t="shared" si="24"/>
        <v>0.28756603773584904</v>
      </c>
      <c r="E573">
        <f t="shared" si="25"/>
        <v>0</v>
      </c>
      <c r="F573">
        <f t="shared" si="26"/>
        <v>0.25890226226415097</v>
      </c>
    </row>
    <row r="574" spans="1:6" x14ac:dyDescent="0.25">
      <c r="A574">
        <v>565</v>
      </c>
      <c r="B574">
        <f>'Założenia i wyniki'!$E$6*Znorm.Profile!B574</f>
        <v>0.25231132075471696</v>
      </c>
      <c r="C574">
        <f>'Założenia i wyniki'!$E$8*Znorm.Profile!C574</f>
        <v>0.54337115000000002</v>
      </c>
      <c r="D574">
        <f t="shared" si="24"/>
        <v>0.25231132075471696</v>
      </c>
      <c r="E574">
        <f t="shared" si="25"/>
        <v>0</v>
      </c>
      <c r="F574">
        <f t="shared" si="26"/>
        <v>0.29105982924528306</v>
      </c>
    </row>
    <row r="575" spans="1:6" x14ac:dyDescent="0.25">
      <c r="A575">
        <v>566</v>
      </c>
      <c r="B575">
        <f>'Założenia i wyniki'!$E$6*Znorm.Profile!B575</f>
        <v>0.20125471698113209</v>
      </c>
      <c r="C575">
        <f>'Założenia i wyniki'!$E$8*Znorm.Profile!C575</f>
        <v>0.56122254999999999</v>
      </c>
      <c r="D575">
        <f t="shared" si="24"/>
        <v>0.20125471698113209</v>
      </c>
      <c r="E575">
        <f t="shared" si="25"/>
        <v>0</v>
      </c>
      <c r="F575">
        <f t="shared" si="26"/>
        <v>0.35996783301886792</v>
      </c>
    </row>
    <row r="576" spans="1:6" x14ac:dyDescent="0.25">
      <c r="A576">
        <v>567</v>
      </c>
      <c r="B576">
        <f>'Założenia i wyniki'!$E$6*Znorm.Profile!B576</f>
        <v>0.15749056603773584</v>
      </c>
      <c r="C576">
        <f>'Założenia i wyniki'!$E$8*Znorm.Profile!C576</f>
        <v>0.56155330000000003</v>
      </c>
      <c r="D576">
        <f t="shared" si="24"/>
        <v>0.15749056603773584</v>
      </c>
      <c r="E576">
        <f t="shared" si="25"/>
        <v>0</v>
      </c>
      <c r="F576">
        <f t="shared" si="26"/>
        <v>0.40406273396226422</v>
      </c>
    </row>
    <row r="577" spans="1:6" x14ac:dyDescent="0.25">
      <c r="A577">
        <v>568</v>
      </c>
      <c r="B577">
        <f>'Założenia i wyniki'!$E$6*Znorm.Profile!B577</f>
        <v>5.7515094339622638E-3</v>
      </c>
      <c r="C577">
        <f>'Założenia i wyniki'!$E$8*Znorm.Profile!C577</f>
        <v>0.58032344999999996</v>
      </c>
      <c r="D577">
        <f t="shared" si="24"/>
        <v>5.7515094339622638E-3</v>
      </c>
      <c r="E577">
        <f t="shared" si="25"/>
        <v>0</v>
      </c>
      <c r="F577">
        <f t="shared" si="26"/>
        <v>0.57457194056603766</v>
      </c>
    </row>
    <row r="578" spans="1:6" x14ac:dyDescent="0.25">
      <c r="A578">
        <v>569</v>
      </c>
      <c r="B578">
        <f>'Założenia i wyniki'!$E$6*Znorm.Profile!B578</f>
        <v>0</v>
      </c>
      <c r="C578">
        <f>'Założenia i wyniki'!$E$8*Znorm.Profile!C578</f>
        <v>0.61295604999999997</v>
      </c>
      <c r="D578">
        <f t="shared" si="24"/>
        <v>0</v>
      </c>
      <c r="E578">
        <f t="shared" si="25"/>
        <v>0</v>
      </c>
      <c r="F578">
        <f t="shared" si="26"/>
        <v>0.61295604999999997</v>
      </c>
    </row>
    <row r="579" spans="1:6" x14ac:dyDescent="0.25">
      <c r="A579">
        <v>570</v>
      </c>
      <c r="B579">
        <f>'Założenia i wyniki'!$E$6*Znorm.Profile!B579</f>
        <v>0</v>
      </c>
      <c r="C579">
        <f>'Założenia i wyniki'!$E$8*Znorm.Profile!C579</f>
        <v>0.64168649999999994</v>
      </c>
      <c r="D579">
        <f t="shared" si="24"/>
        <v>0</v>
      </c>
      <c r="E579">
        <f t="shared" si="25"/>
        <v>0</v>
      </c>
      <c r="F579">
        <f t="shared" si="26"/>
        <v>0.64168649999999994</v>
      </c>
    </row>
    <row r="580" spans="1:6" x14ac:dyDescent="0.25">
      <c r="A580">
        <v>571</v>
      </c>
      <c r="B580">
        <f>'Założenia i wyniki'!$E$6*Znorm.Profile!B580</f>
        <v>0</v>
      </c>
      <c r="C580">
        <f>'Założenia i wyniki'!$E$8*Znorm.Profile!C580</f>
        <v>0.63358190000000003</v>
      </c>
      <c r="D580">
        <f t="shared" si="24"/>
        <v>0</v>
      </c>
      <c r="E580">
        <f t="shared" si="25"/>
        <v>0</v>
      </c>
      <c r="F580">
        <f t="shared" si="26"/>
        <v>0.63358190000000003</v>
      </c>
    </row>
    <row r="581" spans="1:6" x14ac:dyDescent="0.25">
      <c r="A581">
        <v>572</v>
      </c>
      <c r="B581">
        <f>'Założenia i wyniki'!$E$6*Znorm.Profile!B581</f>
        <v>0</v>
      </c>
      <c r="C581">
        <f>'Założenia i wyniki'!$E$8*Znorm.Profile!C581</f>
        <v>0.61850424999999998</v>
      </c>
      <c r="D581">
        <f t="shared" si="24"/>
        <v>0</v>
      </c>
      <c r="E581">
        <f t="shared" si="25"/>
        <v>0</v>
      </c>
      <c r="F581">
        <f t="shared" si="26"/>
        <v>0.61850424999999998</v>
      </c>
    </row>
    <row r="582" spans="1:6" x14ac:dyDescent="0.25">
      <c r="A582">
        <v>573</v>
      </c>
      <c r="B582">
        <f>'Założenia i wyniki'!$E$6*Znorm.Profile!B582</f>
        <v>0</v>
      </c>
      <c r="C582">
        <f>'Założenia i wyniki'!$E$8*Znorm.Profile!C582</f>
        <v>0.57422260000000003</v>
      </c>
      <c r="D582">
        <f t="shared" si="24"/>
        <v>0</v>
      </c>
      <c r="E582">
        <f t="shared" si="25"/>
        <v>0</v>
      </c>
      <c r="F582">
        <f t="shared" si="26"/>
        <v>0.57422260000000003</v>
      </c>
    </row>
    <row r="583" spans="1:6" x14ac:dyDescent="0.25">
      <c r="A583">
        <v>574</v>
      </c>
      <c r="B583">
        <f>'Założenia i wyniki'!$E$6*Znorm.Profile!B583</f>
        <v>0</v>
      </c>
      <c r="C583">
        <f>'Założenia i wyniki'!$E$8*Znorm.Profile!C583</f>
        <v>0.50964620000000005</v>
      </c>
      <c r="D583">
        <f t="shared" si="24"/>
        <v>0</v>
      </c>
      <c r="E583">
        <f t="shared" si="25"/>
        <v>0</v>
      </c>
      <c r="F583">
        <f t="shared" si="26"/>
        <v>0.50964620000000005</v>
      </c>
    </row>
    <row r="584" spans="1:6" x14ac:dyDescent="0.25">
      <c r="A584">
        <v>575</v>
      </c>
      <c r="B584">
        <f>'Założenia i wyniki'!$E$6*Znorm.Profile!B584</f>
        <v>0</v>
      </c>
      <c r="C584">
        <f>'Założenia i wyniki'!$E$8*Znorm.Profile!C584</f>
        <v>0.43620150000000008</v>
      </c>
      <c r="D584">
        <f t="shared" si="24"/>
        <v>0</v>
      </c>
      <c r="E584">
        <f t="shared" si="25"/>
        <v>0</v>
      </c>
      <c r="F584">
        <f t="shared" si="26"/>
        <v>0.43620150000000008</v>
      </c>
    </row>
    <row r="585" spans="1:6" x14ac:dyDescent="0.25">
      <c r="A585">
        <v>576</v>
      </c>
      <c r="B585">
        <f>'Założenia i wyniki'!$E$6*Znorm.Profile!B585</f>
        <v>0</v>
      </c>
      <c r="C585">
        <f>'Założenia i wyniki'!$E$8*Znorm.Profile!C585</f>
        <v>0.36629879999999998</v>
      </c>
      <c r="D585">
        <f t="shared" si="24"/>
        <v>0</v>
      </c>
      <c r="E585">
        <f t="shared" si="25"/>
        <v>0</v>
      </c>
      <c r="F585">
        <f t="shared" si="26"/>
        <v>0.36629879999999998</v>
      </c>
    </row>
    <row r="586" spans="1:6" x14ac:dyDescent="0.25">
      <c r="A586">
        <v>577</v>
      </c>
      <c r="B586">
        <f>'Założenia i wyniki'!$E$6*Znorm.Profile!B586</f>
        <v>0</v>
      </c>
      <c r="C586">
        <f>'Założenia i wyniki'!$E$8*Znorm.Profile!C586</f>
        <v>0.29965459999999999</v>
      </c>
      <c r="D586">
        <f t="shared" si="24"/>
        <v>0</v>
      </c>
      <c r="E586">
        <f t="shared" si="25"/>
        <v>0</v>
      </c>
      <c r="F586">
        <f t="shared" si="26"/>
        <v>0.29965459999999999</v>
      </c>
    </row>
    <row r="587" spans="1:6" x14ac:dyDescent="0.25">
      <c r="A587">
        <v>578</v>
      </c>
      <c r="B587">
        <f>'Założenia i wyniki'!$E$6*Znorm.Profile!B587</f>
        <v>0</v>
      </c>
      <c r="C587">
        <f>'Założenia i wyniki'!$E$8*Znorm.Profile!C587</f>
        <v>0.26781159999999998</v>
      </c>
      <c r="D587">
        <f t="shared" ref="D587:D650" si="27">IF(B587&lt;=C587,B587,C587)</f>
        <v>0</v>
      </c>
      <c r="E587">
        <f t="shared" ref="E587:E650" si="28">IF(B587&gt;C587,B587-C587,0)</f>
        <v>0</v>
      </c>
      <c r="F587">
        <f t="shared" ref="F587:F650" si="29">IF(B587&lt;C587,C587-B587,0)</f>
        <v>0.26781159999999998</v>
      </c>
    </row>
    <row r="588" spans="1:6" x14ac:dyDescent="0.25">
      <c r="A588">
        <v>579</v>
      </c>
      <c r="B588">
        <f>'Założenia i wyniki'!$E$6*Znorm.Profile!B588</f>
        <v>0</v>
      </c>
      <c r="C588">
        <f>'Założenia i wyniki'!$E$8*Znorm.Profile!C588</f>
        <v>0.24564364999999999</v>
      </c>
      <c r="D588">
        <f t="shared" si="27"/>
        <v>0</v>
      </c>
      <c r="E588">
        <f t="shared" si="28"/>
        <v>0</v>
      </c>
      <c r="F588">
        <f t="shared" si="29"/>
        <v>0.24564364999999999</v>
      </c>
    </row>
    <row r="589" spans="1:6" x14ac:dyDescent="0.25">
      <c r="A589">
        <v>580</v>
      </c>
      <c r="B589">
        <f>'Założenia i wyniki'!$E$6*Znorm.Profile!B589</f>
        <v>0</v>
      </c>
      <c r="C589">
        <f>'Założenia i wyniki'!$E$8*Znorm.Profile!C589</f>
        <v>0.24161724999999998</v>
      </c>
      <c r="D589">
        <f t="shared" si="27"/>
        <v>0</v>
      </c>
      <c r="E589">
        <f t="shared" si="28"/>
        <v>0</v>
      </c>
      <c r="F589">
        <f t="shared" si="29"/>
        <v>0.24161724999999998</v>
      </c>
    </row>
    <row r="590" spans="1:6" x14ac:dyDescent="0.25">
      <c r="A590">
        <v>581</v>
      </c>
      <c r="B590">
        <f>'Założenia i wyniki'!$E$6*Znorm.Profile!B590</f>
        <v>0</v>
      </c>
      <c r="C590">
        <f>'Założenia i wyniki'!$E$8*Znorm.Profile!C590</f>
        <v>0.24246494999999998</v>
      </c>
      <c r="D590">
        <f t="shared" si="27"/>
        <v>0</v>
      </c>
      <c r="E590">
        <f t="shared" si="28"/>
        <v>0</v>
      </c>
      <c r="F590">
        <f t="shared" si="29"/>
        <v>0.24246494999999998</v>
      </c>
    </row>
    <row r="591" spans="1:6" x14ac:dyDescent="0.25">
      <c r="A591">
        <v>582</v>
      </c>
      <c r="B591">
        <f>'Założenia i wyniki'!$E$6*Znorm.Profile!B591</f>
        <v>0</v>
      </c>
      <c r="C591">
        <f>'Założenia i wyniki'!$E$8*Znorm.Profile!C591</f>
        <v>0.26999210000000001</v>
      </c>
      <c r="D591">
        <f t="shared" si="27"/>
        <v>0</v>
      </c>
      <c r="E591">
        <f t="shared" si="28"/>
        <v>0</v>
      </c>
      <c r="F591">
        <f t="shared" si="29"/>
        <v>0.26999210000000001</v>
      </c>
    </row>
    <row r="592" spans="1:6" x14ac:dyDescent="0.25">
      <c r="A592">
        <v>583</v>
      </c>
      <c r="B592">
        <f>'Założenia i wyniki'!$E$6*Znorm.Profile!B592</f>
        <v>0</v>
      </c>
      <c r="C592">
        <f>'Założenia i wyniki'!$E$8*Znorm.Profile!C592</f>
        <v>0.31217549999999999</v>
      </c>
      <c r="D592">
        <f t="shared" si="27"/>
        <v>0</v>
      </c>
      <c r="E592">
        <f t="shared" si="28"/>
        <v>0</v>
      </c>
      <c r="F592">
        <f t="shared" si="29"/>
        <v>0.31217549999999999</v>
      </c>
    </row>
    <row r="593" spans="1:6" x14ac:dyDescent="0.25">
      <c r="A593">
        <v>584</v>
      </c>
      <c r="B593">
        <f>'Założenia i wyniki'!$E$6*Znorm.Profile!B593</f>
        <v>0</v>
      </c>
      <c r="C593">
        <f>'Założenia i wyniki'!$E$8*Znorm.Profile!C593</f>
        <v>0.36361325</v>
      </c>
      <c r="D593">
        <f t="shared" si="27"/>
        <v>0</v>
      </c>
      <c r="E593">
        <f t="shared" si="28"/>
        <v>0</v>
      </c>
      <c r="F593">
        <f t="shared" si="29"/>
        <v>0.36361325</v>
      </c>
    </row>
    <row r="594" spans="1:6" x14ac:dyDescent="0.25">
      <c r="A594">
        <v>585</v>
      </c>
      <c r="B594">
        <f>'Założenia i wyniki'!$E$6*Znorm.Profile!B594</f>
        <v>5.218018867924528E-2</v>
      </c>
      <c r="C594">
        <f>'Założenia i wyniki'!$E$8*Znorm.Profile!C594</f>
        <v>0.43293775000000001</v>
      </c>
      <c r="D594">
        <f t="shared" si="27"/>
        <v>5.218018867924528E-2</v>
      </c>
      <c r="E594">
        <f t="shared" si="28"/>
        <v>0</v>
      </c>
      <c r="F594">
        <f t="shared" si="29"/>
        <v>0.38075756132075472</v>
      </c>
    </row>
    <row r="595" spans="1:6" x14ac:dyDescent="0.25">
      <c r="A595">
        <v>586</v>
      </c>
      <c r="B595">
        <f>'Założenia i wyniki'!$E$6*Znorm.Profile!B595</f>
        <v>0.27769811320754723</v>
      </c>
      <c r="C595">
        <f>'Założenia i wyniki'!$E$8*Znorm.Profile!C595</f>
        <v>0.48792974999999988</v>
      </c>
      <c r="D595">
        <f t="shared" si="27"/>
        <v>0.27769811320754723</v>
      </c>
      <c r="E595">
        <f t="shared" si="28"/>
        <v>0</v>
      </c>
      <c r="F595">
        <f t="shared" si="29"/>
        <v>0.21023163679245266</v>
      </c>
    </row>
    <row r="596" spans="1:6" x14ac:dyDescent="0.25">
      <c r="A596">
        <v>587</v>
      </c>
      <c r="B596">
        <f>'Założenia i wyniki'!$E$6*Znorm.Profile!B596</f>
        <v>0.67944339622641514</v>
      </c>
      <c r="C596">
        <f>'Założenia i wyniki'!$E$8*Znorm.Profile!C596</f>
        <v>0.52542700000000009</v>
      </c>
      <c r="D596">
        <f t="shared" si="27"/>
        <v>0.52542700000000009</v>
      </c>
      <c r="E596">
        <f t="shared" si="28"/>
        <v>0.15401639622641505</v>
      </c>
      <c r="F596">
        <f t="shared" si="29"/>
        <v>0</v>
      </c>
    </row>
    <row r="597" spans="1:6" x14ac:dyDescent="0.25">
      <c r="A597">
        <v>588</v>
      </c>
      <c r="B597">
        <f>'Założenia i wyniki'!$E$6*Znorm.Profile!B597</f>
        <v>0.44083018867924528</v>
      </c>
      <c r="C597">
        <f>'Założenia i wyniki'!$E$8*Znorm.Profile!C597</f>
        <v>0.53307380000000004</v>
      </c>
      <c r="D597">
        <f t="shared" si="27"/>
        <v>0.44083018867924528</v>
      </c>
      <c r="E597">
        <f t="shared" si="28"/>
        <v>0</v>
      </c>
      <c r="F597">
        <f t="shared" si="29"/>
        <v>9.2243611320754759E-2</v>
      </c>
    </row>
    <row r="598" spans="1:6" x14ac:dyDescent="0.25">
      <c r="A598">
        <v>589</v>
      </c>
      <c r="B598">
        <f>'Założenia i wyniki'!$E$6*Znorm.Profile!B598</f>
        <v>0.64832075471698114</v>
      </c>
      <c r="C598">
        <f>'Założenia i wyniki'!$E$8*Znorm.Profile!C598</f>
        <v>0.52544099999999994</v>
      </c>
      <c r="D598">
        <f t="shared" si="27"/>
        <v>0.52544099999999994</v>
      </c>
      <c r="E598">
        <f t="shared" si="28"/>
        <v>0.1228797547169812</v>
      </c>
      <c r="F598">
        <f t="shared" si="29"/>
        <v>0</v>
      </c>
    </row>
    <row r="599" spans="1:6" x14ac:dyDescent="0.25">
      <c r="A599">
        <v>590</v>
      </c>
      <c r="B599">
        <f>'Założenia i wyniki'!$E$6*Znorm.Profile!B599</f>
        <v>0.40926415094339619</v>
      </c>
      <c r="C599">
        <f>'Założenia i wyniki'!$E$8*Znorm.Profile!C599</f>
        <v>0.5090015</v>
      </c>
      <c r="D599">
        <f t="shared" si="27"/>
        <v>0.40926415094339619</v>
      </c>
      <c r="E599">
        <f t="shared" si="28"/>
        <v>0</v>
      </c>
      <c r="F599">
        <f t="shared" si="29"/>
        <v>9.9737349056603808E-2</v>
      </c>
    </row>
    <row r="600" spans="1:6" x14ac:dyDescent="0.25">
      <c r="A600">
        <v>591</v>
      </c>
      <c r="B600">
        <f>'Założenia i wyniki'!$E$6*Znorm.Profile!B600</f>
        <v>0.39921698113207549</v>
      </c>
      <c r="C600">
        <f>'Założenia i wyniki'!$E$8*Znorm.Profile!C600</f>
        <v>0.48782754999999994</v>
      </c>
      <c r="D600">
        <f t="shared" si="27"/>
        <v>0.39921698113207549</v>
      </c>
      <c r="E600">
        <f t="shared" si="28"/>
        <v>0</v>
      </c>
      <c r="F600">
        <f t="shared" si="29"/>
        <v>8.8610568867924455E-2</v>
      </c>
    </row>
    <row r="601" spans="1:6" x14ac:dyDescent="0.25">
      <c r="A601">
        <v>592</v>
      </c>
      <c r="B601">
        <f>'Założenia i wyniki'!$E$6*Znorm.Profile!B601</f>
        <v>7.154339622641509E-2</v>
      </c>
      <c r="C601">
        <f>'Założenia i wyniki'!$E$8*Znorm.Profile!C601</f>
        <v>0.49177485000000004</v>
      </c>
      <c r="D601">
        <f t="shared" si="27"/>
        <v>7.154339622641509E-2</v>
      </c>
      <c r="E601">
        <f t="shared" si="28"/>
        <v>0</v>
      </c>
      <c r="F601">
        <f t="shared" si="29"/>
        <v>0.42023145377358495</v>
      </c>
    </row>
    <row r="602" spans="1:6" x14ac:dyDescent="0.25">
      <c r="A602">
        <v>593</v>
      </c>
      <c r="B602">
        <f>'Założenia i wyniki'!$E$6*Znorm.Profile!B602</f>
        <v>0</v>
      </c>
      <c r="C602">
        <f>'Założenia i wyniki'!$E$8*Znorm.Profile!C602</f>
        <v>0.53723460000000001</v>
      </c>
      <c r="D602">
        <f t="shared" si="27"/>
        <v>0</v>
      </c>
      <c r="E602">
        <f t="shared" si="28"/>
        <v>0</v>
      </c>
      <c r="F602">
        <f t="shared" si="29"/>
        <v>0.53723460000000001</v>
      </c>
    </row>
    <row r="603" spans="1:6" x14ac:dyDescent="0.25">
      <c r="A603">
        <v>594</v>
      </c>
      <c r="B603">
        <f>'Założenia i wyniki'!$E$6*Znorm.Profile!B603</f>
        <v>0</v>
      </c>
      <c r="C603">
        <f>'Założenia i wyniki'!$E$8*Znorm.Profile!C603</f>
        <v>0.58639174999999999</v>
      </c>
      <c r="D603">
        <f t="shared" si="27"/>
        <v>0</v>
      </c>
      <c r="E603">
        <f t="shared" si="28"/>
        <v>0</v>
      </c>
      <c r="F603">
        <f t="shared" si="29"/>
        <v>0.58639174999999999</v>
      </c>
    </row>
    <row r="604" spans="1:6" x14ac:dyDescent="0.25">
      <c r="A604">
        <v>595</v>
      </c>
      <c r="B604">
        <f>'Założenia i wyniki'!$E$6*Znorm.Profile!B604</f>
        <v>0</v>
      </c>
      <c r="C604">
        <f>'Założenia i wyniki'!$E$8*Znorm.Profile!C604</f>
        <v>0.59861164999999994</v>
      </c>
      <c r="D604">
        <f t="shared" si="27"/>
        <v>0</v>
      </c>
      <c r="E604">
        <f t="shared" si="28"/>
        <v>0</v>
      </c>
      <c r="F604">
        <f t="shared" si="29"/>
        <v>0.59861164999999994</v>
      </c>
    </row>
    <row r="605" spans="1:6" x14ac:dyDescent="0.25">
      <c r="A605">
        <v>596</v>
      </c>
      <c r="B605">
        <f>'Założenia i wyniki'!$E$6*Znorm.Profile!B605</f>
        <v>0</v>
      </c>
      <c r="C605">
        <f>'Założenia i wyniki'!$E$8*Znorm.Profile!C605</f>
        <v>0.59749095000000008</v>
      </c>
      <c r="D605">
        <f t="shared" si="27"/>
        <v>0</v>
      </c>
      <c r="E605">
        <f t="shared" si="28"/>
        <v>0</v>
      </c>
      <c r="F605">
        <f t="shared" si="29"/>
        <v>0.59749095000000008</v>
      </c>
    </row>
    <row r="606" spans="1:6" x14ac:dyDescent="0.25">
      <c r="A606">
        <v>597</v>
      </c>
      <c r="B606">
        <f>'Założenia i wyniki'!$E$6*Znorm.Profile!B606</f>
        <v>0</v>
      </c>
      <c r="C606">
        <f>'Założenia i wyniki'!$E$8*Znorm.Profile!C606</f>
        <v>0.56688660000000002</v>
      </c>
      <c r="D606">
        <f t="shared" si="27"/>
        <v>0</v>
      </c>
      <c r="E606">
        <f t="shared" si="28"/>
        <v>0</v>
      </c>
      <c r="F606">
        <f t="shared" si="29"/>
        <v>0.56688660000000002</v>
      </c>
    </row>
    <row r="607" spans="1:6" x14ac:dyDescent="0.25">
      <c r="A607">
        <v>598</v>
      </c>
      <c r="B607">
        <f>'Założenia i wyniki'!$E$6*Znorm.Profile!B607</f>
        <v>0</v>
      </c>
      <c r="C607">
        <f>'Założenia i wyniki'!$E$8*Znorm.Profile!C607</f>
        <v>0.49896664999999996</v>
      </c>
      <c r="D607">
        <f t="shared" si="27"/>
        <v>0</v>
      </c>
      <c r="E607">
        <f t="shared" si="28"/>
        <v>0</v>
      </c>
      <c r="F607">
        <f t="shared" si="29"/>
        <v>0.49896664999999996</v>
      </c>
    </row>
    <row r="608" spans="1:6" x14ac:dyDescent="0.25">
      <c r="A608">
        <v>599</v>
      </c>
      <c r="B608">
        <f>'Założenia i wyniki'!$E$6*Znorm.Profile!B608</f>
        <v>0</v>
      </c>
      <c r="C608">
        <f>'Założenia i wyniki'!$E$8*Znorm.Profile!C608</f>
        <v>0.41062349999999997</v>
      </c>
      <c r="D608">
        <f t="shared" si="27"/>
        <v>0</v>
      </c>
      <c r="E608">
        <f t="shared" si="28"/>
        <v>0</v>
      </c>
      <c r="F608">
        <f t="shared" si="29"/>
        <v>0.41062349999999997</v>
      </c>
    </row>
    <row r="609" spans="1:6" x14ac:dyDescent="0.25">
      <c r="A609">
        <v>600</v>
      </c>
      <c r="B609">
        <f>'Założenia i wyniki'!$E$6*Znorm.Profile!B609</f>
        <v>0</v>
      </c>
      <c r="C609">
        <f>'Założenia i wyniki'!$E$8*Znorm.Profile!C609</f>
        <v>0.33608014999999997</v>
      </c>
      <c r="D609">
        <f t="shared" si="27"/>
        <v>0</v>
      </c>
      <c r="E609">
        <f t="shared" si="28"/>
        <v>0</v>
      </c>
      <c r="F609">
        <f t="shared" si="29"/>
        <v>0.33608014999999997</v>
      </c>
    </row>
    <row r="610" spans="1:6" x14ac:dyDescent="0.25">
      <c r="A610">
        <v>601</v>
      </c>
      <c r="B610">
        <f>'Założenia i wyniki'!$E$6*Znorm.Profile!B610</f>
        <v>0</v>
      </c>
      <c r="C610">
        <f>'Założenia i wyniki'!$E$8*Znorm.Profile!C610</f>
        <v>0.27450289999999999</v>
      </c>
      <c r="D610">
        <f t="shared" si="27"/>
        <v>0</v>
      </c>
      <c r="E610">
        <f t="shared" si="28"/>
        <v>0</v>
      </c>
      <c r="F610">
        <f t="shared" si="29"/>
        <v>0.27450289999999999</v>
      </c>
    </row>
    <row r="611" spans="1:6" x14ac:dyDescent="0.25">
      <c r="A611">
        <v>602</v>
      </c>
      <c r="B611">
        <f>'Założenia i wyniki'!$E$6*Znorm.Profile!B611</f>
        <v>0</v>
      </c>
      <c r="C611">
        <f>'Założenia i wyniki'!$E$8*Znorm.Profile!C611</f>
        <v>0.24398080000000003</v>
      </c>
      <c r="D611">
        <f t="shared" si="27"/>
        <v>0</v>
      </c>
      <c r="E611">
        <f t="shared" si="28"/>
        <v>0</v>
      </c>
      <c r="F611">
        <f t="shared" si="29"/>
        <v>0.24398080000000003</v>
      </c>
    </row>
    <row r="612" spans="1:6" x14ac:dyDescent="0.25">
      <c r="A612">
        <v>603</v>
      </c>
      <c r="B612">
        <f>'Założenia i wyniki'!$E$6*Znorm.Profile!B612</f>
        <v>0</v>
      </c>
      <c r="C612">
        <f>'Założenia i wyniki'!$E$8*Znorm.Profile!C612</f>
        <v>0.22961224999999999</v>
      </c>
      <c r="D612">
        <f t="shared" si="27"/>
        <v>0</v>
      </c>
      <c r="E612">
        <f t="shared" si="28"/>
        <v>0</v>
      </c>
      <c r="F612">
        <f t="shared" si="29"/>
        <v>0.22961224999999999</v>
      </c>
    </row>
    <row r="613" spans="1:6" x14ac:dyDescent="0.25">
      <c r="A613">
        <v>604</v>
      </c>
      <c r="B613">
        <f>'Założenia i wyniki'!$E$6*Znorm.Profile!B613</f>
        <v>0</v>
      </c>
      <c r="C613">
        <f>'Założenia i wyniki'!$E$8*Znorm.Profile!C613</f>
        <v>0.22669850000000002</v>
      </c>
      <c r="D613">
        <f t="shared" si="27"/>
        <v>0</v>
      </c>
      <c r="E613">
        <f t="shared" si="28"/>
        <v>0</v>
      </c>
      <c r="F613">
        <f t="shared" si="29"/>
        <v>0.22669850000000002</v>
      </c>
    </row>
    <row r="614" spans="1:6" x14ac:dyDescent="0.25">
      <c r="A614">
        <v>605</v>
      </c>
      <c r="B614">
        <f>'Założenia i wyniki'!$E$6*Znorm.Profile!B614</f>
        <v>0</v>
      </c>
      <c r="C614">
        <f>'Założenia i wyniki'!$E$8*Znorm.Profile!C614</f>
        <v>0.24924795000000002</v>
      </c>
      <c r="D614">
        <f t="shared" si="27"/>
        <v>0</v>
      </c>
      <c r="E614">
        <f t="shared" si="28"/>
        <v>0</v>
      </c>
      <c r="F614">
        <f t="shared" si="29"/>
        <v>0.24924795000000002</v>
      </c>
    </row>
    <row r="615" spans="1:6" x14ac:dyDescent="0.25">
      <c r="A615">
        <v>606</v>
      </c>
      <c r="B615">
        <f>'Założenia i wyniki'!$E$6*Znorm.Profile!B615</f>
        <v>0</v>
      </c>
      <c r="C615">
        <f>'Założenia i wyniki'!$E$8*Znorm.Profile!C615</f>
        <v>0.30676625000000002</v>
      </c>
      <c r="D615">
        <f t="shared" si="27"/>
        <v>0</v>
      </c>
      <c r="E615">
        <f t="shared" si="28"/>
        <v>0</v>
      </c>
      <c r="F615">
        <f t="shared" si="29"/>
        <v>0.30676625000000002</v>
      </c>
    </row>
    <row r="616" spans="1:6" x14ac:dyDescent="0.25">
      <c r="A616">
        <v>607</v>
      </c>
      <c r="B616">
        <f>'Założenia i wyniki'!$E$6*Znorm.Profile!B616</f>
        <v>0</v>
      </c>
      <c r="C616">
        <f>'Założenia i wyniki'!$E$8*Znorm.Profile!C616</f>
        <v>0.39187295</v>
      </c>
      <c r="D616">
        <f t="shared" si="27"/>
        <v>0</v>
      </c>
      <c r="E616">
        <f t="shared" si="28"/>
        <v>0</v>
      </c>
      <c r="F616">
        <f t="shared" si="29"/>
        <v>0.39187295</v>
      </c>
    </row>
    <row r="617" spans="1:6" x14ac:dyDescent="0.25">
      <c r="A617">
        <v>608</v>
      </c>
      <c r="B617">
        <f>'Założenia i wyniki'!$E$6*Znorm.Profile!B617</f>
        <v>0</v>
      </c>
      <c r="C617">
        <f>'Założenia i wyniki'!$E$8*Znorm.Profile!C617</f>
        <v>0.44143889999999997</v>
      </c>
      <c r="D617">
        <f t="shared" si="27"/>
        <v>0</v>
      </c>
      <c r="E617">
        <f t="shared" si="28"/>
        <v>0</v>
      </c>
      <c r="F617">
        <f t="shared" si="29"/>
        <v>0.44143889999999997</v>
      </c>
    </row>
    <row r="618" spans="1:6" x14ac:dyDescent="0.25">
      <c r="A618">
        <v>609</v>
      </c>
      <c r="B618">
        <f>'Założenia i wyniki'!$E$6*Znorm.Profile!B618</f>
        <v>6.3575471698113201E-2</v>
      </c>
      <c r="C618">
        <f>'Założenia i wyniki'!$E$8*Znorm.Profile!C618</f>
        <v>0.44737244999999998</v>
      </c>
      <c r="D618">
        <f t="shared" si="27"/>
        <v>6.3575471698113201E-2</v>
      </c>
      <c r="E618">
        <f t="shared" si="28"/>
        <v>0</v>
      </c>
      <c r="F618">
        <f t="shared" si="29"/>
        <v>0.38379697830188675</v>
      </c>
    </row>
    <row r="619" spans="1:6" x14ac:dyDescent="0.25">
      <c r="A619">
        <v>610</v>
      </c>
      <c r="B619">
        <f>'Założenia i wyniki'!$E$6*Znorm.Profile!B619</f>
        <v>0.18887735849056603</v>
      </c>
      <c r="C619">
        <f>'Założenia i wyniki'!$E$8*Znorm.Profile!C619</f>
        <v>0.46785970000000004</v>
      </c>
      <c r="D619">
        <f t="shared" si="27"/>
        <v>0.18887735849056603</v>
      </c>
      <c r="E619">
        <f t="shared" si="28"/>
        <v>0</v>
      </c>
      <c r="F619">
        <f t="shared" si="29"/>
        <v>0.27898234150943402</v>
      </c>
    </row>
    <row r="620" spans="1:6" x14ac:dyDescent="0.25">
      <c r="A620">
        <v>611</v>
      </c>
      <c r="B620">
        <f>'Założenia i wyniki'!$E$6*Znorm.Profile!B620</f>
        <v>0.25268867924528304</v>
      </c>
      <c r="C620">
        <f>'Założenia i wyniki'!$E$8*Znorm.Profile!C620</f>
        <v>0.46242874999999994</v>
      </c>
      <c r="D620">
        <f t="shared" si="27"/>
        <v>0.25268867924528304</v>
      </c>
      <c r="E620">
        <f t="shared" si="28"/>
        <v>0</v>
      </c>
      <c r="F620">
        <f t="shared" si="29"/>
        <v>0.2097400707547169</v>
      </c>
    </row>
    <row r="621" spans="1:6" x14ac:dyDescent="0.25">
      <c r="A621">
        <v>612</v>
      </c>
      <c r="B621">
        <f>'Założenia i wyniki'!$E$6*Znorm.Profile!B621</f>
        <v>0.27027358490566039</v>
      </c>
      <c r="C621">
        <f>'Założenia i wyniki'!$E$8*Znorm.Profile!C621</f>
        <v>0.4616577</v>
      </c>
      <c r="D621">
        <f t="shared" si="27"/>
        <v>0.27027358490566039</v>
      </c>
      <c r="E621">
        <f t="shared" si="28"/>
        <v>0</v>
      </c>
      <c r="F621">
        <f t="shared" si="29"/>
        <v>0.19138411509433961</v>
      </c>
    </row>
    <row r="622" spans="1:6" x14ac:dyDescent="0.25">
      <c r="A622">
        <v>613</v>
      </c>
      <c r="B622">
        <f>'Założenia i wyniki'!$E$6*Znorm.Profile!B622</f>
        <v>0.66999056603773588</v>
      </c>
      <c r="C622">
        <f>'Założenia i wyniki'!$E$8*Znorm.Profile!C622</f>
        <v>0.45475570000000004</v>
      </c>
      <c r="D622">
        <f t="shared" si="27"/>
        <v>0.45475570000000004</v>
      </c>
      <c r="E622">
        <f t="shared" si="28"/>
        <v>0.21523486603773584</v>
      </c>
      <c r="F622">
        <f t="shared" si="29"/>
        <v>0</v>
      </c>
    </row>
    <row r="623" spans="1:6" x14ac:dyDescent="0.25">
      <c r="A623">
        <v>614</v>
      </c>
      <c r="B623">
        <f>'Założenia i wyniki'!$E$6*Znorm.Profile!B623</f>
        <v>0.71754716981132072</v>
      </c>
      <c r="C623">
        <f>'Założenia i wyniki'!$E$8*Znorm.Profile!C623</f>
        <v>0.45368155000000004</v>
      </c>
      <c r="D623">
        <f t="shared" si="27"/>
        <v>0.45368155000000004</v>
      </c>
      <c r="E623">
        <f t="shared" si="28"/>
        <v>0.26386561981132067</v>
      </c>
      <c r="F623">
        <f t="shared" si="29"/>
        <v>0</v>
      </c>
    </row>
    <row r="624" spans="1:6" x14ac:dyDescent="0.25">
      <c r="A624">
        <v>615</v>
      </c>
      <c r="B624">
        <f>'Założenia i wyniki'!$E$6*Znorm.Profile!B624</f>
        <v>0.91982075471698121</v>
      </c>
      <c r="C624">
        <f>'Założenia i wyniki'!$E$8*Znorm.Profile!C624</f>
        <v>0.46444090000000005</v>
      </c>
      <c r="D624">
        <f t="shared" si="27"/>
        <v>0.46444090000000005</v>
      </c>
      <c r="E624">
        <f t="shared" si="28"/>
        <v>0.45537985471698117</v>
      </c>
      <c r="F624">
        <f t="shared" si="29"/>
        <v>0</v>
      </c>
    </row>
    <row r="625" spans="1:6" x14ac:dyDescent="0.25">
      <c r="A625">
        <v>616</v>
      </c>
      <c r="B625">
        <f>'Założenia i wyniki'!$E$6*Znorm.Profile!B625</f>
        <v>0.2142830188679245</v>
      </c>
      <c r="C625">
        <f>'Założenia i wyniki'!$E$8*Znorm.Profile!C625</f>
        <v>0.50691304999999998</v>
      </c>
      <c r="D625">
        <f t="shared" si="27"/>
        <v>0.2142830188679245</v>
      </c>
      <c r="E625">
        <f t="shared" si="28"/>
        <v>0</v>
      </c>
      <c r="F625">
        <f t="shared" si="29"/>
        <v>0.29263003113207547</v>
      </c>
    </row>
    <row r="626" spans="1:6" x14ac:dyDescent="0.25">
      <c r="A626">
        <v>617</v>
      </c>
      <c r="B626">
        <f>'Założenia i wyniki'!$E$6*Znorm.Profile!B626</f>
        <v>0</v>
      </c>
      <c r="C626">
        <f>'Założenia i wyniki'!$E$8*Znorm.Profile!C626</f>
        <v>0.57131129999999997</v>
      </c>
      <c r="D626">
        <f t="shared" si="27"/>
        <v>0</v>
      </c>
      <c r="E626">
        <f t="shared" si="28"/>
        <v>0</v>
      </c>
      <c r="F626">
        <f t="shared" si="29"/>
        <v>0.57131129999999997</v>
      </c>
    </row>
    <row r="627" spans="1:6" x14ac:dyDescent="0.25">
      <c r="A627">
        <v>618</v>
      </c>
      <c r="B627">
        <f>'Założenia i wyniki'!$E$6*Znorm.Profile!B627</f>
        <v>0</v>
      </c>
      <c r="C627">
        <f>'Założenia i wyniki'!$E$8*Znorm.Profile!C627</f>
        <v>0.6288842</v>
      </c>
      <c r="D627">
        <f t="shared" si="27"/>
        <v>0</v>
      </c>
      <c r="E627">
        <f t="shared" si="28"/>
        <v>0</v>
      </c>
      <c r="F627">
        <f t="shared" si="29"/>
        <v>0.6288842</v>
      </c>
    </row>
    <row r="628" spans="1:6" x14ac:dyDescent="0.25">
      <c r="A628">
        <v>619</v>
      </c>
      <c r="B628">
        <f>'Założenia i wyniki'!$E$6*Znorm.Profile!B628</f>
        <v>0</v>
      </c>
      <c r="C628">
        <f>'Założenia i wyniki'!$E$8*Znorm.Profile!C628</f>
        <v>0.63798315000000005</v>
      </c>
      <c r="D628">
        <f t="shared" si="27"/>
        <v>0</v>
      </c>
      <c r="E628">
        <f t="shared" si="28"/>
        <v>0</v>
      </c>
      <c r="F628">
        <f t="shared" si="29"/>
        <v>0.63798315000000005</v>
      </c>
    </row>
    <row r="629" spans="1:6" x14ac:dyDescent="0.25">
      <c r="A629">
        <v>620</v>
      </c>
      <c r="B629">
        <f>'Założenia i wyniki'!$E$6*Znorm.Profile!B629</f>
        <v>0</v>
      </c>
      <c r="C629">
        <f>'Założenia i wyniki'!$E$8*Znorm.Profile!C629</f>
        <v>0.63129990000000002</v>
      </c>
      <c r="D629">
        <f t="shared" si="27"/>
        <v>0</v>
      </c>
      <c r="E629">
        <f t="shared" si="28"/>
        <v>0</v>
      </c>
      <c r="F629">
        <f t="shared" si="29"/>
        <v>0.63129990000000002</v>
      </c>
    </row>
    <row r="630" spans="1:6" x14ac:dyDescent="0.25">
      <c r="A630">
        <v>621</v>
      </c>
      <c r="B630">
        <f>'Założenia i wyniki'!$E$6*Znorm.Profile!B630</f>
        <v>0</v>
      </c>
      <c r="C630">
        <f>'Założenia i wyniki'!$E$8*Znorm.Profile!C630</f>
        <v>0.58216830000000008</v>
      </c>
      <c r="D630">
        <f t="shared" si="27"/>
        <v>0</v>
      </c>
      <c r="E630">
        <f t="shared" si="28"/>
        <v>0</v>
      </c>
      <c r="F630">
        <f t="shared" si="29"/>
        <v>0.58216830000000008</v>
      </c>
    </row>
    <row r="631" spans="1:6" x14ac:dyDescent="0.25">
      <c r="A631">
        <v>622</v>
      </c>
      <c r="B631">
        <f>'Założenia i wyniki'!$E$6*Znorm.Profile!B631</f>
        <v>0</v>
      </c>
      <c r="C631">
        <f>'Założenia i wyniki'!$E$8*Znorm.Profile!C631</f>
        <v>0.51593255000000005</v>
      </c>
      <c r="D631">
        <f t="shared" si="27"/>
        <v>0</v>
      </c>
      <c r="E631">
        <f t="shared" si="28"/>
        <v>0</v>
      </c>
      <c r="F631">
        <f t="shared" si="29"/>
        <v>0.51593255000000005</v>
      </c>
    </row>
    <row r="632" spans="1:6" x14ac:dyDescent="0.25">
      <c r="A632">
        <v>623</v>
      </c>
      <c r="B632">
        <f>'Założenia i wyniki'!$E$6*Znorm.Profile!B632</f>
        <v>0</v>
      </c>
      <c r="C632">
        <f>'Założenia i wyniki'!$E$8*Znorm.Profile!C632</f>
        <v>0.42460740000000002</v>
      </c>
      <c r="D632">
        <f t="shared" si="27"/>
        <v>0</v>
      </c>
      <c r="E632">
        <f t="shared" si="28"/>
        <v>0</v>
      </c>
      <c r="F632">
        <f t="shared" si="29"/>
        <v>0.42460740000000002</v>
      </c>
    </row>
    <row r="633" spans="1:6" x14ac:dyDescent="0.25">
      <c r="A633">
        <v>624</v>
      </c>
      <c r="B633">
        <f>'Założenia i wyniki'!$E$6*Znorm.Profile!B633</f>
        <v>0</v>
      </c>
      <c r="C633">
        <f>'Założenia i wyniki'!$E$8*Znorm.Profile!C633</f>
        <v>0.33599124999999996</v>
      </c>
      <c r="D633">
        <f t="shared" si="27"/>
        <v>0</v>
      </c>
      <c r="E633">
        <f t="shared" si="28"/>
        <v>0</v>
      </c>
      <c r="F633">
        <f t="shared" si="29"/>
        <v>0.33599124999999996</v>
      </c>
    </row>
    <row r="634" spans="1:6" x14ac:dyDescent="0.25">
      <c r="A634">
        <v>625</v>
      </c>
      <c r="B634">
        <f>'Założenia i wyniki'!$E$6*Znorm.Profile!B634</f>
        <v>0</v>
      </c>
      <c r="C634">
        <f>'Założenia i wyniki'!$E$8*Znorm.Profile!C634</f>
        <v>0.26949580000000001</v>
      </c>
      <c r="D634">
        <f t="shared" si="27"/>
        <v>0</v>
      </c>
      <c r="E634">
        <f t="shared" si="28"/>
        <v>0</v>
      </c>
      <c r="F634">
        <f t="shared" si="29"/>
        <v>0.26949580000000001</v>
      </c>
    </row>
    <row r="635" spans="1:6" x14ac:dyDescent="0.25">
      <c r="A635">
        <v>626</v>
      </c>
      <c r="B635">
        <f>'Założenia i wyniki'!$E$6*Znorm.Profile!B635</f>
        <v>0</v>
      </c>
      <c r="C635">
        <f>'Założenia i wyniki'!$E$8*Znorm.Profile!C635</f>
        <v>0.24116784999999999</v>
      </c>
      <c r="D635">
        <f t="shared" si="27"/>
        <v>0</v>
      </c>
      <c r="E635">
        <f t="shared" si="28"/>
        <v>0</v>
      </c>
      <c r="F635">
        <f t="shared" si="29"/>
        <v>0.24116784999999999</v>
      </c>
    </row>
    <row r="636" spans="1:6" x14ac:dyDescent="0.25">
      <c r="A636">
        <v>627</v>
      </c>
      <c r="B636">
        <f>'Założenia i wyniki'!$E$6*Znorm.Profile!B636</f>
        <v>0</v>
      </c>
      <c r="C636">
        <f>'Założenia i wyniki'!$E$8*Znorm.Profile!C636</f>
        <v>0.22397025000000001</v>
      </c>
      <c r="D636">
        <f t="shared" si="27"/>
        <v>0</v>
      </c>
      <c r="E636">
        <f t="shared" si="28"/>
        <v>0</v>
      </c>
      <c r="F636">
        <f t="shared" si="29"/>
        <v>0.22397025000000001</v>
      </c>
    </row>
    <row r="637" spans="1:6" x14ac:dyDescent="0.25">
      <c r="A637">
        <v>628</v>
      </c>
      <c r="B637">
        <f>'Założenia i wyniki'!$E$6*Znorm.Profile!B637</f>
        <v>0</v>
      </c>
      <c r="C637">
        <f>'Założenia i wyniki'!$E$8*Znorm.Profile!C637</f>
        <v>0.22170785000000001</v>
      </c>
      <c r="D637">
        <f t="shared" si="27"/>
        <v>0</v>
      </c>
      <c r="E637">
        <f t="shared" si="28"/>
        <v>0</v>
      </c>
      <c r="F637">
        <f t="shared" si="29"/>
        <v>0.22170785000000001</v>
      </c>
    </row>
    <row r="638" spans="1:6" x14ac:dyDescent="0.25">
      <c r="A638">
        <v>629</v>
      </c>
      <c r="B638">
        <f>'Założenia i wyniki'!$E$6*Znorm.Profile!B638</f>
        <v>0</v>
      </c>
      <c r="C638">
        <f>'Założenia i wyniki'!$E$8*Znorm.Profile!C638</f>
        <v>0.2465099</v>
      </c>
      <c r="D638">
        <f t="shared" si="27"/>
        <v>0</v>
      </c>
      <c r="E638">
        <f t="shared" si="28"/>
        <v>0</v>
      </c>
      <c r="F638">
        <f t="shared" si="29"/>
        <v>0.2465099</v>
      </c>
    </row>
    <row r="639" spans="1:6" x14ac:dyDescent="0.25">
      <c r="A639">
        <v>630</v>
      </c>
      <c r="B639">
        <f>'Założenia i wyniki'!$E$6*Znorm.Profile!B639</f>
        <v>0</v>
      </c>
      <c r="C639">
        <f>'Założenia i wyniki'!$E$8*Znorm.Profile!C639</f>
        <v>0.29984080000000002</v>
      </c>
      <c r="D639">
        <f t="shared" si="27"/>
        <v>0</v>
      </c>
      <c r="E639">
        <f t="shared" si="28"/>
        <v>0</v>
      </c>
      <c r="F639">
        <f t="shared" si="29"/>
        <v>0.29984080000000002</v>
      </c>
    </row>
    <row r="640" spans="1:6" x14ac:dyDescent="0.25">
      <c r="A640">
        <v>631</v>
      </c>
      <c r="B640">
        <f>'Założenia i wyniki'!$E$6*Znorm.Profile!B640</f>
        <v>0</v>
      </c>
      <c r="C640">
        <f>'Założenia i wyniki'!$E$8*Znorm.Profile!C640</f>
        <v>0.38975019999999999</v>
      </c>
      <c r="D640">
        <f t="shared" si="27"/>
        <v>0</v>
      </c>
      <c r="E640">
        <f t="shared" si="28"/>
        <v>0</v>
      </c>
      <c r="F640">
        <f t="shared" si="29"/>
        <v>0.38975019999999999</v>
      </c>
    </row>
    <row r="641" spans="1:6" x14ac:dyDescent="0.25">
      <c r="A641">
        <v>632</v>
      </c>
      <c r="B641">
        <f>'Założenia i wyniki'!$E$6*Znorm.Profile!B641</f>
        <v>0</v>
      </c>
      <c r="C641">
        <f>'Założenia i wyniki'!$E$8*Znorm.Profile!C641</f>
        <v>0.44251059999999998</v>
      </c>
      <c r="D641">
        <f t="shared" si="27"/>
        <v>0</v>
      </c>
      <c r="E641">
        <f t="shared" si="28"/>
        <v>0</v>
      </c>
      <c r="F641">
        <f t="shared" si="29"/>
        <v>0.44251059999999998</v>
      </c>
    </row>
    <row r="642" spans="1:6" x14ac:dyDescent="0.25">
      <c r="A642">
        <v>633</v>
      </c>
      <c r="B642">
        <f>'Założenia i wyniki'!$E$6*Znorm.Profile!B642</f>
        <v>6.9090566037735862E-2</v>
      </c>
      <c r="C642">
        <f>'Założenia i wyniki'!$E$8*Znorm.Profile!C642</f>
        <v>0.44722054999999999</v>
      </c>
      <c r="D642">
        <f t="shared" si="27"/>
        <v>6.9090566037735862E-2</v>
      </c>
      <c r="E642">
        <f t="shared" si="28"/>
        <v>0</v>
      </c>
      <c r="F642">
        <f t="shared" si="29"/>
        <v>0.37812998396226416</v>
      </c>
    </row>
    <row r="643" spans="1:6" x14ac:dyDescent="0.25">
      <c r="A643">
        <v>634</v>
      </c>
      <c r="B643">
        <f>'Założenia i wyniki'!$E$6*Znorm.Profile!B643</f>
        <v>0.16882075471698113</v>
      </c>
      <c r="C643">
        <f>'Założenia i wyniki'!$E$8*Znorm.Profile!C643</f>
        <v>0.45255035000000005</v>
      </c>
      <c r="D643">
        <f t="shared" si="27"/>
        <v>0.16882075471698113</v>
      </c>
      <c r="E643">
        <f t="shared" si="28"/>
        <v>0</v>
      </c>
      <c r="F643">
        <f t="shared" si="29"/>
        <v>0.28372959528301889</v>
      </c>
    </row>
    <row r="644" spans="1:6" x14ac:dyDescent="0.25">
      <c r="A644">
        <v>635</v>
      </c>
      <c r="B644">
        <f>'Założenia i wyniki'!$E$6*Znorm.Profile!B644</f>
        <v>0.23550943396226415</v>
      </c>
      <c r="C644">
        <f>'Założenia i wyniki'!$E$8*Znorm.Profile!C644</f>
        <v>0.44395889999999999</v>
      </c>
      <c r="D644">
        <f t="shared" si="27"/>
        <v>0.23550943396226415</v>
      </c>
      <c r="E644">
        <f t="shared" si="28"/>
        <v>0</v>
      </c>
      <c r="F644">
        <f t="shared" si="29"/>
        <v>0.20844946603773584</v>
      </c>
    </row>
    <row r="645" spans="1:6" x14ac:dyDescent="0.25">
      <c r="A645">
        <v>636</v>
      </c>
      <c r="B645">
        <f>'Założenia i wyniki'!$E$6*Znorm.Profile!B645</f>
        <v>0.25022641509433963</v>
      </c>
      <c r="C645">
        <f>'Założenia i wyniki'!$E$8*Znorm.Profile!C645</f>
        <v>0.45165644999999999</v>
      </c>
      <c r="D645">
        <f t="shared" si="27"/>
        <v>0.25022641509433963</v>
      </c>
      <c r="E645">
        <f t="shared" si="28"/>
        <v>0</v>
      </c>
      <c r="F645">
        <f t="shared" si="29"/>
        <v>0.20143003490566036</v>
      </c>
    </row>
    <row r="646" spans="1:6" x14ac:dyDescent="0.25">
      <c r="A646">
        <v>637</v>
      </c>
      <c r="B646">
        <f>'Założenia i wyniki'!$E$6*Znorm.Profile!B646</f>
        <v>0.20656603773584908</v>
      </c>
      <c r="C646">
        <f>'Założenia i wyniki'!$E$8*Znorm.Profile!C646</f>
        <v>0.44095030000000002</v>
      </c>
      <c r="D646">
        <f t="shared" si="27"/>
        <v>0.20656603773584908</v>
      </c>
      <c r="E646">
        <f t="shared" si="28"/>
        <v>0</v>
      </c>
      <c r="F646">
        <f t="shared" si="29"/>
        <v>0.23438426226415093</v>
      </c>
    </row>
    <row r="647" spans="1:6" x14ac:dyDescent="0.25">
      <c r="A647">
        <v>638</v>
      </c>
      <c r="B647">
        <f>'Założenia i wyniki'!$E$6*Znorm.Profile!B647</f>
        <v>0.16952830188679244</v>
      </c>
      <c r="C647">
        <f>'Założenia i wyniki'!$E$8*Znorm.Profile!C647</f>
        <v>0.45027745000000002</v>
      </c>
      <c r="D647">
        <f t="shared" si="27"/>
        <v>0.16952830188679244</v>
      </c>
      <c r="E647">
        <f t="shared" si="28"/>
        <v>0</v>
      </c>
      <c r="F647">
        <f t="shared" si="29"/>
        <v>0.28074914811320761</v>
      </c>
    </row>
    <row r="648" spans="1:6" x14ac:dyDescent="0.25">
      <c r="A648">
        <v>639</v>
      </c>
      <c r="B648">
        <f>'Założenia i wyniki'!$E$6*Znorm.Profile!B648</f>
        <v>0.12047169811320754</v>
      </c>
      <c r="C648">
        <f>'Założenia i wyniki'!$E$8*Znorm.Profile!C648</f>
        <v>0.45283210000000002</v>
      </c>
      <c r="D648">
        <f t="shared" si="27"/>
        <v>0.12047169811320754</v>
      </c>
      <c r="E648">
        <f t="shared" si="28"/>
        <v>0</v>
      </c>
      <c r="F648">
        <f t="shared" si="29"/>
        <v>0.3323604018867925</v>
      </c>
    </row>
    <row r="649" spans="1:6" x14ac:dyDescent="0.25">
      <c r="A649">
        <v>640</v>
      </c>
      <c r="B649">
        <f>'Założenia i wyniki'!$E$6*Znorm.Profile!B649</f>
        <v>6.1443396226415099E-3</v>
      </c>
      <c r="C649">
        <f>'Założenia i wyniki'!$E$8*Znorm.Profile!C649</f>
        <v>0.49213709999999994</v>
      </c>
      <c r="D649">
        <f t="shared" si="27"/>
        <v>6.1443396226415099E-3</v>
      </c>
      <c r="E649">
        <f t="shared" si="28"/>
        <v>0</v>
      </c>
      <c r="F649">
        <f t="shared" si="29"/>
        <v>0.48599276037735845</v>
      </c>
    </row>
    <row r="650" spans="1:6" x14ac:dyDescent="0.25">
      <c r="A650">
        <v>641</v>
      </c>
      <c r="B650">
        <f>'Założenia i wyniki'!$E$6*Znorm.Profile!B650</f>
        <v>0</v>
      </c>
      <c r="C650">
        <f>'Założenia i wyniki'!$E$8*Znorm.Profile!C650</f>
        <v>0.56121519999999991</v>
      </c>
      <c r="D650">
        <f t="shared" si="27"/>
        <v>0</v>
      </c>
      <c r="E650">
        <f t="shared" si="28"/>
        <v>0</v>
      </c>
      <c r="F650">
        <f t="shared" si="29"/>
        <v>0.56121519999999991</v>
      </c>
    </row>
    <row r="651" spans="1:6" x14ac:dyDescent="0.25">
      <c r="A651">
        <v>642</v>
      </c>
      <c r="B651">
        <f>'Założenia i wyniki'!$E$6*Znorm.Profile!B651</f>
        <v>0</v>
      </c>
      <c r="C651">
        <f>'Założenia i wyniki'!$E$8*Znorm.Profile!C651</f>
        <v>0.61410335000000005</v>
      </c>
      <c r="D651">
        <f t="shared" ref="D651:D714" si="30">IF(B651&lt;=C651,B651,C651)</f>
        <v>0</v>
      </c>
      <c r="E651">
        <f t="shared" ref="E651:E714" si="31">IF(B651&gt;C651,B651-C651,0)</f>
        <v>0</v>
      </c>
      <c r="F651">
        <f t="shared" ref="F651:F714" si="32">IF(B651&lt;C651,C651-B651,0)</f>
        <v>0.61410335000000005</v>
      </c>
    </row>
    <row r="652" spans="1:6" x14ac:dyDescent="0.25">
      <c r="A652">
        <v>643</v>
      </c>
      <c r="B652">
        <f>'Założenia i wyniki'!$E$6*Znorm.Profile!B652</f>
        <v>0</v>
      </c>
      <c r="C652">
        <f>'Założenia i wyniki'!$E$8*Znorm.Profile!C652</f>
        <v>0.62580210000000003</v>
      </c>
      <c r="D652">
        <f t="shared" si="30"/>
        <v>0</v>
      </c>
      <c r="E652">
        <f t="shared" si="31"/>
        <v>0</v>
      </c>
      <c r="F652">
        <f t="shared" si="32"/>
        <v>0.62580210000000003</v>
      </c>
    </row>
    <row r="653" spans="1:6" x14ac:dyDescent="0.25">
      <c r="A653">
        <v>644</v>
      </c>
      <c r="B653">
        <f>'Założenia i wyniki'!$E$6*Znorm.Profile!B653</f>
        <v>0</v>
      </c>
      <c r="C653">
        <f>'Założenia i wyniki'!$E$8*Znorm.Profile!C653</f>
        <v>0.61824245</v>
      </c>
      <c r="D653">
        <f t="shared" si="30"/>
        <v>0</v>
      </c>
      <c r="E653">
        <f t="shared" si="31"/>
        <v>0</v>
      </c>
      <c r="F653">
        <f t="shared" si="32"/>
        <v>0.61824245</v>
      </c>
    </row>
    <row r="654" spans="1:6" x14ac:dyDescent="0.25">
      <c r="A654">
        <v>645</v>
      </c>
      <c r="B654">
        <f>'Założenia i wyniki'!$E$6*Znorm.Profile!B654</f>
        <v>0</v>
      </c>
      <c r="C654">
        <f>'Założenia i wyniki'!$E$8*Znorm.Profile!C654</f>
        <v>0.57788324999999996</v>
      </c>
      <c r="D654">
        <f t="shared" si="30"/>
        <v>0</v>
      </c>
      <c r="E654">
        <f t="shared" si="31"/>
        <v>0</v>
      </c>
      <c r="F654">
        <f t="shared" si="32"/>
        <v>0.57788324999999996</v>
      </c>
    </row>
    <row r="655" spans="1:6" x14ac:dyDescent="0.25">
      <c r="A655">
        <v>646</v>
      </c>
      <c r="B655">
        <f>'Założenia i wyniki'!$E$6*Znorm.Profile!B655</f>
        <v>0</v>
      </c>
      <c r="C655">
        <f>'Założenia i wyniki'!$E$8*Znorm.Profile!C655</f>
        <v>0.50875999999999999</v>
      </c>
      <c r="D655">
        <f t="shared" si="30"/>
        <v>0</v>
      </c>
      <c r="E655">
        <f t="shared" si="31"/>
        <v>0</v>
      </c>
      <c r="F655">
        <f t="shared" si="32"/>
        <v>0.50875999999999999</v>
      </c>
    </row>
    <row r="656" spans="1:6" x14ac:dyDescent="0.25">
      <c r="A656">
        <v>647</v>
      </c>
      <c r="B656">
        <f>'Założenia i wyniki'!$E$6*Znorm.Profile!B656</f>
        <v>0</v>
      </c>
      <c r="C656">
        <f>'Założenia i wyniki'!$E$8*Znorm.Profile!C656</f>
        <v>0.41571914999999998</v>
      </c>
      <c r="D656">
        <f t="shared" si="30"/>
        <v>0</v>
      </c>
      <c r="E656">
        <f t="shared" si="31"/>
        <v>0</v>
      </c>
      <c r="F656">
        <f t="shared" si="32"/>
        <v>0.41571914999999998</v>
      </c>
    </row>
    <row r="657" spans="1:6" x14ac:dyDescent="0.25">
      <c r="A657">
        <v>648</v>
      </c>
      <c r="B657">
        <f>'Założenia i wyniki'!$E$6*Znorm.Profile!B657</f>
        <v>0</v>
      </c>
      <c r="C657">
        <f>'Założenia i wyniki'!$E$8*Znorm.Profile!C657</f>
        <v>0.33678470000000005</v>
      </c>
      <c r="D657">
        <f t="shared" si="30"/>
        <v>0</v>
      </c>
      <c r="E657">
        <f t="shared" si="31"/>
        <v>0</v>
      </c>
      <c r="F657">
        <f t="shared" si="32"/>
        <v>0.33678470000000005</v>
      </c>
    </row>
    <row r="658" spans="1:6" x14ac:dyDescent="0.25">
      <c r="A658">
        <v>649</v>
      </c>
      <c r="B658">
        <f>'Założenia i wyniki'!$E$6*Znorm.Profile!B658</f>
        <v>0</v>
      </c>
      <c r="C658">
        <f>'Założenia i wyniki'!$E$8*Znorm.Profile!C658</f>
        <v>0.26938835</v>
      </c>
      <c r="D658">
        <f t="shared" si="30"/>
        <v>0</v>
      </c>
      <c r="E658">
        <f t="shared" si="31"/>
        <v>0</v>
      </c>
      <c r="F658">
        <f t="shared" si="32"/>
        <v>0.26938835</v>
      </c>
    </row>
    <row r="659" spans="1:6" x14ac:dyDescent="0.25">
      <c r="A659">
        <v>650</v>
      </c>
      <c r="B659">
        <f>'Założenia i wyniki'!$E$6*Znorm.Profile!B659</f>
        <v>0</v>
      </c>
      <c r="C659">
        <f>'Założenia i wyniki'!$E$8*Znorm.Profile!C659</f>
        <v>0.24140410000000001</v>
      </c>
      <c r="D659">
        <f t="shared" si="30"/>
        <v>0</v>
      </c>
      <c r="E659">
        <f t="shared" si="31"/>
        <v>0</v>
      </c>
      <c r="F659">
        <f t="shared" si="32"/>
        <v>0.24140410000000001</v>
      </c>
    </row>
    <row r="660" spans="1:6" x14ac:dyDescent="0.25">
      <c r="A660">
        <v>651</v>
      </c>
      <c r="B660">
        <f>'Założenia i wyniki'!$E$6*Znorm.Profile!B660</f>
        <v>0</v>
      </c>
      <c r="C660">
        <f>'Założenia i wyniki'!$E$8*Znorm.Profile!C660</f>
        <v>0.22388590000000003</v>
      </c>
      <c r="D660">
        <f t="shared" si="30"/>
        <v>0</v>
      </c>
      <c r="E660">
        <f t="shared" si="31"/>
        <v>0</v>
      </c>
      <c r="F660">
        <f t="shared" si="32"/>
        <v>0.22388590000000003</v>
      </c>
    </row>
    <row r="661" spans="1:6" x14ac:dyDescent="0.25">
      <c r="A661">
        <v>652</v>
      </c>
      <c r="B661">
        <f>'Założenia i wyniki'!$E$6*Znorm.Profile!B661</f>
        <v>0</v>
      </c>
      <c r="C661">
        <f>'Założenia i wyniki'!$E$8*Znorm.Profile!C661</f>
        <v>0.22157415</v>
      </c>
      <c r="D661">
        <f t="shared" si="30"/>
        <v>0</v>
      </c>
      <c r="E661">
        <f t="shared" si="31"/>
        <v>0</v>
      </c>
      <c r="F661">
        <f t="shared" si="32"/>
        <v>0.22157415</v>
      </c>
    </row>
    <row r="662" spans="1:6" x14ac:dyDescent="0.25">
      <c r="A662">
        <v>653</v>
      </c>
      <c r="B662">
        <f>'Założenia i wyniki'!$E$6*Znorm.Profile!B662</f>
        <v>0</v>
      </c>
      <c r="C662">
        <f>'Założenia i wyniki'!$E$8*Znorm.Profile!C662</f>
        <v>0.24253985000000003</v>
      </c>
      <c r="D662">
        <f t="shared" si="30"/>
        <v>0</v>
      </c>
      <c r="E662">
        <f t="shared" si="31"/>
        <v>0</v>
      </c>
      <c r="F662">
        <f t="shared" si="32"/>
        <v>0.24253985000000003</v>
      </c>
    </row>
    <row r="663" spans="1:6" x14ac:dyDescent="0.25">
      <c r="A663">
        <v>654</v>
      </c>
      <c r="B663">
        <f>'Założenia i wyniki'!$E$6*Znorm.Profile!B663</f>
        <v>0</v>
      </c>
      <c r="C663">
        <f>'Założenia i wyniki'!$E$8*Znorm.Profile!C663</f>
        <v>0.29931475000000002</v>
      </c>
      <c r="D663">
        <f t="shared" si="30"/>
        <v>0</v>
      </c>
      <c r="E663">
        <f t="shared" si="31"/>
        <v>0</v>
      </c>
      <c r="F663">
        <f t="shared" si="32"/>
        <v>0.29931475000000002</v>
      </c>
    </row>
    <row r="664" spans="1:6" x14ac:dyDescent="0.25">
      <c r="A664">
        <v>655</v>
      </c>
      <c r="B664">
        <f>'Założenia i wyniki'!$E$6*Znorm.Profile!B664</f>
        <v>0</v>
      </c>
      <c r="C664">
        <f>'Założenia i wyniki'!$E$8*Znorm.Profile!C664</f>
        <v>0.38254474999999999</v>
      </c>
      <c r="D664">
        <f t="shared" si="30"/>
        <v>0</v>
      </c>
      <c r="E664">
        <f t="shared" si="31"/>
        <v>0</v>
      </c>
      <c r="F664">
        <f t="shared" si="32"/>
        <v>0.38254474999999999</v>
      </c>
    </row>
    <row r="665" spans="1:6" x14ac:dyDescent="0.25">
      <c r="A665">
        <v>656</v>
      </c>
      <c r="B665">
        <f>'Założenia i wyniki'!$E$6*Znorm.Profile!B665</f>
        <v>0</v>
      </c>
      <c r="C665">
        <f>'Założenia i wyniki'!$E$8*Znorm.Profile!C665</f>
        <v>0.43242184999999994</v>
      </c>
      <c r="D665">
        <f t="shared" si="30"/>
        <v>0</v>
      </c>
      <c r="E665">
        <f t="shared" si="31"/>
        <v>0</v>
      </c>
      <c r="F665">
        <f t="shared" si="32"/>
        <v>0.43242184999999994</v>
      </c>
    </row>
    <row r="666" spans="1:6" x14ac:dyDescent="0.25">
      <c r="A666">
        <v>657</v>
      </c>
      <c r="B666">
        <f>'Założenia i wyniki'!$E$6*Znorm.Profile!B666</f>
        <v>9.734905660377359E-2</v>
      </c>
      <c r="C666">
        <f>'Założenia i wyniki'!$E$8*Znorm.Profile!C666</f>
        <v>0.44121944999999996</v>
      </c>
      <c r="D666">
        <f t="shared" si="30"/>
        <v>9.734905660377359E-2</v>
      </c>
      <c r="E666">
        <f t="shared" si="31"/>
        <v>0</v>
      </c>
      <c r="F666">
        <f t="shared" si="32"/>
        <v>0.34387039339622638</v>
      </c>
    </row>
    <row r="667" spans="1:6" x14ac:dyDescent="0.25">
      <c r="A667">
        <v>658</v>
      </c>
      <c r="B667">
        <f>'Założenia i wyniki'!$E$6*Znorm.Profile!B667</f>
        <v>0.23078301886792452</v>
      </c>
      <c r="C667">
        <f>'Założenia i wyniki'!$E$8*Znorm.Profile!C667</f>
        <v>0.45134600000000002</v>
      </c>
      <c r="D667">
        <f t="shared" si="30"/>
        <v>0.23078301886792452</v>
      </c>
      <c r="E667">
        <f t="shared" si="31"/>
        <v>0</v>
      </c>
      <c r="F667">
        <f t="shared" si="32"/>
        <v>0.22056298113207551</v>
      </c>
    </row>
    <row r="668" spans="1:6" x14ac:dyDescent="0.25">
      <c r="A668">
        <v>659</v>
      </c>
      <c r="B668">
        <f>'Założenia i wyniki'!$E$6*Znorm.Profile!B668</f>
        <v>0.23639622641509433</v>
      </c>
      <c r="C668">
        <f>'Założenia i wyniki'!$E$8*Znorm.Profile!C668</f>
        <v>0.44781484999999993</v>
      </c>
      <c r="D668">
        <f t="shared" si="30"/>
        <v>0.23639622641509433</v>
      </c>
      <c r="E668">
        <f t="shared" si="31"/>
        <v>0</v>
      </c>
      <c r="F668">
        <f t="shared" si="32"/>
        <v>0.2114186235849056</v>
      </c>
    </row>
    <row r="669" spans="1:6" x14ac:dyDescent="0.25">
      <c r="A669">
        <v>660</v>
      </c>
      <c r="B669">
        <f>'Założenia i wyniki'!$E$6*Znorm.Profile!B669</f>
        <v>0.2301132075471698</v>
      </c>
      <c r="C669">
        <f>'Założenia i wyniki'!$E$8*Znorm.Profile!C669</f>
        <v>0.44329809999999997</v>
      </c>
      <c r="D669">
        <f t="shared" si="30"/>
        <v>0.2301132075471698</v>
      </c>
      <c r="E669">
        <f t="shared" si="31"/>
        <v>0</v>
      </c>
      <c r="F669">
        <f t="shared" si="32"/>
        <v>0.21318489245283018</v>
      </c>
    </row>
    <row r="670" spans="1:6" x14ac:dyDescent="0.25">
      <c r="A670">
        <v>661</v>
      </c>
      <c r="B670">
        <f>'Założenia i wyniki'!$E$6*Znorm.Profile!B670</f>
        <v>0.21055660377358487</v>
      </c>
      <c r="C670">
        <f>'Założenia i wyniki'!$E$8*Znorm.Profile!C670</f>
        <v>0.43930180000000008</v>
      </c>
      <c r="D670">
        <f t="shared" si="30"/>
        <v>0.21055660377358487</v>
      </c>
      <c r="E670">
        <f t="shared" si="31"/>
        <v>0</v>
      </c>
      <c r="F670">
        <f t="shared" si="32"/>
        <v>0.2287451962264152</v>
      </c>
    </row>
    <row r="671" spans="1:6" x14ac:dyDescent="0.25">
      <c r="A671">
        <v>662</v>
      </c>
      <c r="B671">
        <f>'Założenia i wyniki'!$E$6*Znorm.Profile!B671</f>
        <v>0.22522641509433963</v>
      </c>
      <c r="C671">
        <f>'Założenia i wyniki'!$E$8*Znorm.Profile!C671</f>
        <v>0.44424380000000002</v>
      </c>
      <c r="D671">
        <f t="shared" si="30"/>
        <v>0.22522641509433963</v>
      </c>
      <c r="E671">
        <f t="shared" si="31"/>
        <v>0</v>
      </c>
      <c r="F671">
        <f t="shared" si="32"/>
        <v>0.21901738490566039</v>
      </c>
    </row>
    <row r="672" spans="1:6" x14ac:dyDescent="0.25">
      <c r="A672">
        <v>663</v>
      </c>
      <c r="B672">
        <f>'Założenia i wyniki'!$E$6*Znorm.Profile!B672</f>
        <v>0.23147169811320756</v>
      </c>
      <c r="C672">
        <f>'Założenia i wyniki'!$E$8*Znorm.Profile!C672</f>
        <v>0.45600730000000006</v>
      </c>
      <c r="D672">
        <f t="shared" si="30"/>
        <v>0.23147169811320756</v>
      </c>
      <c r="E672">
        <f t="shared" si="31"/>
        <v>0</v>
      </c>
      <c r="F672">
        <f t="shared" si="32"/>
        <v>0.2245356018867925</v>
      </c>
    </row>
    <row r="673" spans="1:6" x14ac:dyDescent="0.25">
      <c r="A673">
        <v>664</v>
      </c>
      <c r="B673">
        <f>'Założenia i wyniki'!$E$6*Znorm.Profile!B673</f>
        <v>4.5381132075471703E-2</v>
      </c>
      <c r="C673">
        <f>'Założenia i wyniki'!$E$8*Znorm.Profile!C673</f>
        <v>0.48846279999999997</v>
      </c>
      <c r="D673">
        <f t="shared" si="30"/>
        <v>4.5381132075471703E-2</v>
      </c>
      <c r="E673">
        <f t="shared" si="31"/>
        <v>0</v>
      </c>
      <c r="F673">
        <f t="shared" si="32"/>
        <v>0.4430816679245283</v>
      </c>
    </row>
    <row r="674" spans="1:6" x14ac:dyDescent="0.25">
      <c r="A674">
        <v>665</v>
      </c>
      <c r="B674">
        <f>'Założenia i wyniki'!$E$6*Znorm.Profile!B674</f>
        <v>0</v>
      </c>
      <c r="C674">
        <f>'Założenia i wyniki'!$E$8*Znorm.Profile!C674</f>
        <v>0.54986190000000001</v>
      </c>
      <c r="D674">
        <f t="shared" si="30"/>
        <v>0</v>
      </c>
      <c r="E674">
        <f t="shared" si="31"/>
        <v>0</v>
      </c>
      <c r="F674">
        <f t="shared" si="32"/>
        <v>0.54986190000000001</v>
      </c>
    </row>
    <row r="675" spans="1:6" x14ac:dyDescent="0.25">
      <c r="A675">
        <v>666</v>
      </c>
      <c r="B675">
        <f>'Założenia i wyniki'!$E$6*Znorm.Profile!B675</f>
        <v>0</v>
      </c>
      <c r="C675">
        <f>'Założenia i wyniki'!$E$8*Znorm.Profile!C675</f>
        <v>0.61649735000000006</v>
      </c>
      <c r="D675">
        <f t="shared" si="30"/>
        <v>0</v>
      </c>
      <c r="E675">
        <f t="shared" si="31"/>
        <v>0</v>
      </c>
      <c r="F675">
        <f t="shared" si="32"/>
        <v>0.61649735000000006</v>
      </c>
    </row>
    <row r="676" spans="1:6" x14ac:dyDescent="0.25">
      <c r="A676">
        <v>667</v>
      </c>
      <c r="B676">
        <f>'Założenia i wyniki'!$E$6*Znorm.Profile!B676</f>
        <v>0</v>
      </c>
      <c r="C676">
        <f>'Założenia i wyniki'!$E$8*Znorm.Profile!C676</f>
        <v>0.62257335000000003</v>
      </c>
      <c r="D676">
        <f t="shared" si="30"/>
        <v>0</v>
      </c>
      <c r="E676">
        <f t="shared" si="31"/>
        <v>0</v>
      </c>
      <c r="F676">
        <f t="shared" si="32"/>
        <v>0.62257335000000003</v>
      </c>
    </row>
    <row r="677" spans="1:6" x14ac:dyDescent="0.25">
      <c r="A677">
        <v>668</v>
      </c>
      <c r="B677">
        <f>'Założenia i wyniki'!$E$6*Znorm.Profile!B677</f>
        <v>0</v>
      </c>
      <c r="C677">
        <f>'Założenia i wyniki'!$E$8*Znorm.Profile!C677</f>
        <v>0.61013505000000001</v>
      </c>
      <c r="D677">
        <f t="shared" si="30"/>
        <v>0</v>
      </c>
      <c r="E677">
        <f t="shared" si="31"/>
        <v>0</v>
      </c>
      <c r="F677">
        <f t="shared" si="32"/>
        <v>0.61013505000000001</v>
      </c>
    </row>
    <row r="678" spans="1:6" x14ac:dyDescent="0.25">
      <c r="A678">
        <v>669</v>
      </c>
      <c r="B678">
        <f>'Założenia i wyniki'!$E$6*Znorm.Profile!B678</f>
        <v>0</v>
      </c>
      <c r="C678">
        <f>'Założenia i wyniki'!$E$8*Znorm.Profile!C678</f>
        <v>0.57514589999999999</v>
      </c>
      <c r="D678">
        <f t="shared" si="30"/>
        <v>0</v>
      </c>
      <c r="E678">
        <f t="shared" si="31"/>
        <v>0</v>
      </c>
      <c r="F678">
        <f t="shared" si="32"/>
        <v>0.57514589999999999</v>
      </c>
    </row>
    <row r="679" spans="1:6" x14ac:dyDescent="0.25">
      <c r="A679">
        <v>670</v>
      </c>
      <c r="B679">
        <f>'Założenia i wyniki'!$E$6*Znorm.Profile!B679</f>
        <v>0</v>
      </c>
      <c r="C679">
        <f>'Założenia i wyniki'!$E$8*Znorm.Profile!C679</f>
        <v>0.50924894999999992</v>
      </c>
      <c r="D679">
        <f t="shared" si="30"/>
        <v>0</v>
      </c>
      <c r="E679">
        <f t="shared" si="31"/>
        <v>0</v>
      </c>
      <c r="F679">
        <f t="shared" si="32"/>
        <v>0.50924894999999992</v>
      </c>
    </row>
    <row r="680" spans="1:6" x14ac:dyDescent="0.25">
      <c r="A680">
        <v>671</v>
      </c>
      <c r="B680">
        <f>'Założenia i wyniki'!$E$6*Znorm.Profile!B680</f>
        <v>0</v>
      </c>
      <c r="C680">
        <f>'Założenia i wyniki'!$E$8*Znorm.Profile!C680</f>
        <v>0.42005495000000004</v>
      </c>
      <c r="D680">
        <f t="shared" si="30"/>
        <v>0</v>
      </c>
      <c r="E680">
        <f t="shared" si="31"/>
        <v>0</v>
      </c>
      <c r="F680">
        <f t="shared" si="32"/>
        <v>0.42005495000000004</v>
      </c>
    </row>
    <row r="681" spans="1:6" x14ac:dyDescent="0.25">
      <c r="A681">
        <v>672</v>
      </c>
      <c r="B681">
        <f>'Założenia i wyniki'!$E$6*Znorm.Profile!B681</f>
        <v>0</v>
      </c>
      <c r="C681">
        <f>'Założenia i wyniki'!$E$8*Znorm.Profile!C681</f>
        <v>0.33250315000000003</v>
      </c>
      <c r="D681">
        <f t="shared" si="30"/>
        <v>0</v>
      </c>
      <c r="E681">
        <f t="shared" si="31"/>
        <v>0</v>
      </c>
      <c r="F681">
        <f t="shared" si="32"/>
        <v>0.33250315000000003</v>
      </c>
    </row>
    <row r="682" spans="1:6" x14ac:dyDescent="0.25">
      <c r="A682">
        <v>673</v>
      </c>
      <c r="B682">
        <f>'Założenia i wyniki'!$E$6*Znorm.Profile!B682</f>
        <v>0</v>
      </c>
      <c r="C682">
        <f>'Założenia i wyniki'!$E$8*Znorm.Profile!C682</f>
        <v>0.27247115</v>
      </c>
      <c r="D682">
        <f t="shared" si="30"/>
        <v>0</v>
      </c>
      <c r="E682">
        <f t="shared" si="31"/>
        <v>0</v>
      </c>
      <c r="F682">
        <f t="shared" si="32"/>
        <v>0.27247115</v>
      </c>
    </row>
    <row r="683" spans="1:6" x14ac:dyDescent="0.25">
      <c r="A683">
        <v>674</v>
      </c>
      <c r="B683">
        <f>'Założenia i wyniki'!$E$6*Znorm.Profile!B683</f>
        <v>0</v>
      </c>
      <c r="C683">
        <f>'Założenia i wyniki'!$E$8*Znorm.Profile!C683</f>
        <v>0.23703645000000001</v>
      </c>
      <c r="D683">
        <f t="shared" si="30"/>
        <v>0</v>
      </c>
      <c r="E683">
        <f t="shared" si="31"/>
        <v>0</v>
      </c>
      <c r="F683">
        <f t="shared" si="32"/>
        <v>0.23703645000000001</v>
      </c>
    </row>
    <row r="684" spans="1:6" x14ac:dyDescent="0.25">
      <c r="A684">
        <v>675</v>
      </c>
      <c r="B684">
        <f>'Założenia i wyniki'!$E$6*Znorm.Profile!B684</f>
        <v>0</v>
      </c>
      <c r="C684">
        <f>'Założenia i wyniki'!$E$8*Znorm.Profile!C684</f>
        <v>0.2238985</v>
      </c>
      <c r="D684">
        <f t="shared" si="30"/>
        <v>0</v>
      </c>
      <c r="E684">
        <f t="shared" si="31"/>
        <v>0</v>
      </c>
      <c r="F684">
        <f t="shared" si="32"/>
        <v>0.2238985</v>
      </c>
    </row>
    <row r="685" spans="1:6" x14ac:dyDescent="0.25">
      <c r="A685">
        <v>676</v>
      </c>
      <c r="B685">
        <f>'Założenia i wyniki'!$E$6*Znorm.Profile!B685</f>
        <v>0</v>
      </c>
      <c r="C685">
        <f>'Założenia i wyniki'!$E$8*Znorm.Profile!C685</f>
        <v>0.22237879999999999</v>
      </c>
      <c r="D685">
        <f t="shared" si="30"/>
        <v>0</v>
      </c>
      <c r="E685">
        <f t="shared" si="31"/>
        <v>0</v>
      </c>
      <c r="F685">
        <f t="shared" si="32"/>
        <v>0.22237879999999999</v>
      </c>
    </row>
    <row r="686" spans="1:6" x14ac:dyDescent="0.25">
      <c r="A686">
        <v>677</v>
      </c>
      <c r="B686">
        <f>'Założenia i wyniki'!$E$6*Znorm.Profile!B686</f>
        <v>0</v>
      </c>
      <c r="C686">
        <f>'Założenia i wyniki'!$E$8*Znorm.Profile!C686</f>
        <v>0.24095575</v>
      </c>
      <c r="D686">
        <f t="shared" si="30"/>
        <v>0</v>
      </c>
      <c r="E686">
        <f t="shared" si="31"/>
        <v>0</v>
      </c>
      <c r="F686">
        <f t="shared" si="32"/>
        <v>0.24095575</v>
      </c>
    </row>
    <row r="687" spans="1:6" x14ac:dyDescent="0.25">
      <c r="A687">
        <v>678</v>
      </c>
      <c r="B687">
        <f>'Założenia i wyniki'!$E$6*Znorm.Profile!B687</f>
        <v>0</v>
      </c>
      <c r="C687">
        <f>'Założenia i wyniki'!$E$8*Znorm.Profile!C687</f>
        <v>0.29835855</v>
      </c>
      <c r="D687">
        <f t="shared" si="30"/>
        <v>0</v>
      </c>
      <c r="E687">
        <f t="shared" si="31"/>
        <v>0</v>
      </c>
      <c r="F687">
        <f t="shared" si="32"/>
        <v>0.29835855</v>
      </c>
    </row>
    <row r="688" spans="1:6" x14ac:dyDescent="0.25">
      <c r="A688">
        <v>679</v>
      </c>
      <c r="B688">
        <f>'Założenia i wyniki'!$E$6*Znorm.Profile!B688</f>
        <v>0</v>
      </c>
      <c r="C688">
        <f>'Założenia i wyniki'!$E$8*Znorm.Profile!C688</f>
        <v>0.37643795000000002</v>
      </c>
      <c r="D688">
        <f t="shared" si="30"/>
        <v>0</v>
      </c>
      <c r="E688">
        <f t="shared" si="31"/>
        <v>0</v>
      </c>
      <c r="F688">
        <f t="shared" si="32"/>
        <v>0.37643795000000002</v>
      </c>
    </row>
    <row r="689" spans="1:6" x14ac:dyDescent="0.25">
      <c r="A689">
        <v>680</v>
      </c>
      <c r="B689">
        <f>'Założenia i wyniki'!$E$6*Znorm.Profile!B689</f>
        <v>0</v>
      </c>
      <c r="C689">
        <f>'Założenia i wyniki'!$E$8*Znorm.Profile!C689</f>
        <v>0.42881580000000002</v>
      </c>
      <c r="D689">
        <f t="shared" si="30"/>
        <v>0</v>
      </c>
      <c r="E689">
        <f t="shared" si="31"/>
        <v>0</v>
      </c>
      <c r="F689">
        <f t="shared" si="32"/>
        <v>0.42881580000000002</v>
      </c>
    </row>
    <row r="690" spans="1:6" x14ac:dyDescent="0.25">
      <c r="A690">
        <v>681</v>
      </c>
      <c r="B690">
        <f>'Założenia i wyniki'!$E$6*Znorm.Profile!B690</f>
        <v>5.1659433962264148E-2</v>
      </c>
      <c r="C690">
        <f>'Założenia i wyniki'!$E$8*Znorm.Profile!C690</f>
        <v>0.44052960000000002</v>
      </c>
      <c r="D690">
        <f t="shared" si="30"/>
        <v>5.1659433962264148E-2</v>
      </c>
      <c r="E690">
        <f t="shared" si="31"/>
        <v>0</v>
      </c>
      <c r="F690">
        <f t="shared" si="32"/>
        <v>0.38887016603773589</v>
      </c>
    </row>
    <row r="691" spans="1:6" x14ac:dyDescent="0.25">
      <c r="A691">
        <v>682</v>
      </c>
      <c r="B691">
        <f>'Założenia i wyniki'!$E$6*Znorm.Profile!B691</f>
        <v>0.15439622641509435</v>
      </c>
      <c r="C691">
        <f>'Założenia i wyniki'!$E$8*Znorm.Profile!C691</f>
        <v>0.45334869999999999</v>
      </c>
      <c r="D691">
        <f t="shared" si="30"/>
        <v>0.15439622641509435</v>
      </c>
      <c r="E691">
        <f t="shared" si="31"/>
        <v>0</v>
      </c>
      <c r="F691">
        <f t="shared" si="32"/>
        <v>0.29895247358490562</v>
      </c>
    </row>
    <row r="692" spans="1:6" x14ac:dyDescent="0.25">
      <c r="A692">
        <v>683</v>
      </c>
      <c r="B692">
        <f>'Założenia i wyniki'!$E$6*Znorm.Profile!B692</f>
        <v>0.18128301886792453</v>
      </c>
      <c r="C692">
        <f>'Założenia i wyniki'!$E$8*Znorm.Profile!C692</f>
        <v>0.45008984999999996</v>
      </c>
      <c r="D692">
        <f t="shared" si="30"/>
        <v>0.18128301886792453</v>
      </c>
      <c r="E692">
        <f t="shared" si="31"/>
        <v>0</v>
      </c>
      <c r="F692">
        <f t="shared" si="32"/>
        <v>0.26880683113207543</v>
      </c>
    </row>
    <row r="693" spans="1:6" x14ac:dyDescent="0.25">
      <c r="A693">
        <v>684</v>
      </c>
      <c r="B693">
        <f>'Założenia i wyniki'!$E$6*Znorm.Profile!B693</f>
        <v>0.19377358490566038</v>
      </c>
      <c r="C693">
        <f>'Założenia i wyniki'!$E$8*Znorm.Profile!C693</f>
        <v>0.44039800000000001</v>
      </c>
      <c r="D693">
        <f t="shared" si="30"/>
        <v>0.19377358490566038</v>
      </c>
      <c r="E693">
        <f t="shared" si="31"/>
        <v>0</v>
      </c>
      <c r="F693">
        <f t="shared" si="32"/>
        <v>0.24662441509433963</v>
      </c>
    </row>
    <row r="694" spans="1:6" x14ac:dyDescent="0.25">
      <c r="A694">
        <v>685</v>
      </c>
      <c r="B694">
        <f>'Założenia i wyniki'!$E$6*Znorm.Profile!B694</f>
        <v>0.19787735849056604</v>
      </c>
      <c r="C694">
        <f>'Założenia i wyniki'!$E$8*Znorm.Profile!C694</f>
        <v>0.44033325000000001</v>
      </c>
      <c r="D694">
        <f t="shared" si="30"/>
        <v>0.19787735849056604</v>
      </c>
      <c r="E694">
        <f t="shared" si="31"/>
        <v>0</v>
      </c>
      <c r="F694">
        <f t="shared" si="32"/>
        <v>0.24245589150943397</v>
      </c>
    </row>
    <row r="695" spans="1:6" x14ac:dyDescent="0.25">
      <c r="A695">
        <v>686</v>
      </c>
      <c r="B695">
        <f>'Założenia i wyniki'!$E$6*Znorm.Profile!B695</f>
        <v>0.18353773584905661</v>
      </c>
      <c r="C695">
        <f>'Założenia i wyniki'!$E$8*Znorm.Profile!C695</f>
        <v>0.44091600000000003</v>
      </c>
      <c r="D695">
        <f t="shared" si="30"/>
        <v>0.18353773584905661</v>
      </c>
      <c r="E695">
        <f t="shared" si="31"/>
        <v>0</v>
      </c>
      <c r="F695">
        <f t="shared" si="32"/>
        <v>0.25737826415094345</v>
      </c>
    </row>
    <row r="696" spans="1:6" x14ac:dyDescent="0.25">
      <c r="A696">
        <v>687</v>
      </c>
      <c r="B696">
        <f>'Założenia i wyniki'!$E$6*Znorm.Profile!B696</f>
        <v>0.12770754716981131</v>
      </c>
      <c r="C696">
        <f>'Założenia i wyniki'!$E$8*Znorm.Profile!C696</f>
        <v>0.44471524999999995</v>
      </c>
      <c r="D696">
        <f t="shared" si="30"/>
        <v>0.12770754716981131</v>
      </c>
      <c r="E696">
        <f t="shared" si="31"/>
        <v>0</v>
      </c>
      <c r="F696">
        <f t="shared" si="32"/>
        <v>0.31700770283018864</v>
      </c>
    </row>
    <row r="697" spans="1:6" x14ac:dyDescent="0.25">
      <c r="A697">
        <v>688</v>
      </c>
      <c r="B697">
        <f>'Założenia i wyniki'!$E$6*Znorm.Profile!B697</f>
        <v>1.6449056603773583E-2</v>
      </c>
      <c r="C697">
        <f>'Założenia i wyniki'!$E$8*Znorm.Profile!C697</f>
        <v>0.48435309999999998</v>
      </c>
      <c r="D697">
        <f t="shared" si="30"/>
        <v>1.6449056603773583E-2</v>
      </c>
      <c r="E697">
        <f t="shared" si="31"/>
        <v>0</v>
      </c>
      <c r="F697">
        <f t="shared" si="32"/>
        <v>0.46790404339622638</v>
      </c>
    </row>
    <row r="698" spans="1:6" x14ac:dyDescent="0.25">
      <c r="A698">
        <v>689</v>
      </c>
      <c r="B698">
        <f>'Założenia i wyniki'!$E$6*Znorm.Profile!B698</f>
        <v>0</v>
      </c>
      <c r="C698">
        <f>'Założenia i wyniki'!$E$8*Znorm.Profile!C698</f>
        <v>0.55063925000000002</v>
      </c>
      <c r="D698">
        <f t="shared" si="30"/>
        <v>0</v>
      </c>
      <c r="E698">
        <f t="shared" si="31"/>
        <v>0</v>
      </c>
      <c r="F698">
        <f t="shared" si="32"/>
        <v>0.55063925000000002</v>
      </c>
    </row>
    <row r="699" spans="1:6" x14ac:dyDescent="0.25">
      <c r="A699">
        <v>690</v>
      </c>
      <c r="B699">
        <f>'Założenia i wyniki'!$E$6*Znorm.Profile!B699</f>
        <v>0</v>
      </c>
      <c r="C699">
        <f>'Założenia i wyniki'!$E$8*Znorm.Profile!C699</f>
        <v>0.62000785000000003</v>
      </c>
      <c r="D699">
        <f t="shared" si="30"/>
        <v>0</v>
      </c>
      <c r="E699">
        <f t="shared" si="31"/>
        <v>0</v>
      </c>
      <c r="F699">
        <f t="shared" si="32"/>
        <v>0.62000785000000003</v>
      </c>
    </row>
    <row r="700" spans="1:6" x14ac:dyDescent="0.25">
      <c r="A700">
        <v>691</v>
      </c>
      <c r="B700">
        <f>'Założenia i wyniki'!$E$6*Znorm.Profile!B700</f>
        <v>0</v>
      </c>
      <c r="C700">
        <f>'Założenia i wyniki'!$E$8*Znorm.Profile!C700</f>
        <v>0.62468175000000004</v>
      </c>
      <c r="D700">
        <f t="shared" si="30"/>
        <v>0</v>
      </c>
      <c r="E700">
        <f t="shared" si="31"/>
        <v>0</v>
      </c>
      <c r="F700">
        <f t="shared" si="32"/>
        <v>0.62468175000000004</v>
      </c>
    </row>
    <row r="701" spans="1:6" x14ac:dyDescent="0.25">
      <c r="A701">
        <v>692</v>
      </c>
      <c r="B701">
        <f>'Założenia i wyniki'!$E$6*Znorm.Profile!B701</f>
        <v>0</v>
      </c>
      <c r="C701">
        <f>'Założenia i wyniki'!$E$8*Znorm.Profile!C701</f>
        <v>0.61239254999999992</v>
      </c>
      <c r="D701">
        <f t="shared" si="30"/>
        <v>0</v>
      </c>
      <c r="E701">
        <f t="shared" si="31"/>
        <v>0</v>
      </c>
      <c r="F701">
        <f t="shared" si="32"/>
        <v>0.61239254999999992</v>
      </c>
    </row>
    <row r="702" spans="1:6" x14ac:dyDescent="0.25">
      <c r="A702">
        <v>693</v>
      </c>
      <c r="B702">
        <f>'Założenia i wyniki'!$E$6*Znorm.Profile!B702</f>
        <v>0</v>
      </c>
      <c r="C702">
        <f>'Założenia i wyniki'!$E$8*Znorm.Profile!C702</f>
        <v>0.57865079999999991</v>
      </c>
      <c r="D702">
        <f t="shared" si="30"/>
        <v>0</v>
      </c>
      <c r="E702">
        <f t="shared" si="31"/>
        <v>0</v>
      </c>
      <c r="F702">
        <f t="shared" si="32"/>
        <v>0.57865079999999991</v>
      </c>
    </row>
    <row r="703" spans="1:6" x14ac:dyDescent="0.25">
      <c r="A703">
        <v>694</v>
      </c>
      <c r="B703">
        <f>'Założenia i wyniki'!$E$6*Znorm.Profile!B703</f>
        <v>0</v>
      </c>
      <c r="C703">
        <f>'Założenia i wyniki'!$E$8*Znorm.Profile!C703</f>
        <v>0.51488360000000011</v>
      </c>
      <c r="D703">
        <f t="shared" si="30"/>
        <v>0</v>
      </c>
      <c r="E703">
        <f t="shared" si="31"/>
        <v>0</v>
      </c>
      <c r="F703">
        <f t="shared" si="32"/>
        <v>0.51488360000000011</v>
      </c>
    </row>
    <row r="704" spans="1:6" x14ac:dyDescent="0.25">
      <c r="A704">
        <v>695</v>
      </c>
      <c r="B704">
        <f>'Założenia i wyniki'!$E$6*Znorm.Profile!B704</f>
        <v>0</v>
      </c>
      <c r="C704">
        <f>'Założenia i wyniki'!$E$8*Znorm.Profile!C704</f>
        <v>0.41920655000000001</v>
      </c>
      <c r="D704">
        <f t="shared" si="30"/>
        <v>0</v>
      </c>
      <c r="E704">
        <f t="shared" si="31"/>
        <v>0</v>
      </c>
      <c r="F704">
        <f t="shared" si="32"/>
        <v>0.41920655000000001</v>
      </c>
    </row>
    <row r="705" spans="1:6" x14ac:dyDescent="0.25">
      <c r="A705">
        <v>696</v>
      </c>
      <c r="B705">
        <f>'Założenia i wyniki'!$E$6*Znorm.Profile!B705</f>
        <v>0</v>
      </c>
      <c r="C705">
        <f>'Założenia i wyniki'!$E$8*Znorm.Profile!C705</f>
        <v>0.338422</v>
      </c>
      <c r="D705">
        <f t="shared" si="30"/>
        <v>0</v>
      </c>
      <c r="E705">
        <f t="shared" si="31"/>
        <v>0</v>
      </c>
      <c r="F705">
        <f t="shared" si="32"/>
        <v>0.338422</v>
      </c>
    </row>
    <row r="706" spans="1:6" x14ac:dyDescent="0.25">
      <c r="A706">
        <v>697</v>
      </c>
      <c r="B706">
        <f>'Założenia i wyniki'!$E$6*Znorm.Profile!B706</f>
        <v>0</v>
      </c>
      <c r="C706">
        <f>'Założenia i wyniki'!$E$8*Znorm.Profile!C706</f>
        <v>0.27274029999999999</v>
      </c>
      <c r="D706">
        <f t="shared" si="30"/>
        <v>0</v>
      </c>
      <c r="E706">
        <f t="shared" si="31"/>
        <v>0</v>
      </c>
      <c r="F706">
        <f t="shared" si="32"/>
        <v>0.27274029999999999</v>
      </c>
    </row>
    <row r="707" spans="1:6" x14ac:dyDescent="0.25">
      <c r="A707">
        <v>698</v>
      </c>
      <c r="B707">
        <f>'Założenia i wyniki'!$E$6*Znorm.Profile!B707</f>
        <v>0</v>
      </c>
      <c r="C707">
        <f>'Założenia i wyniki'!$E$8*Znorm.Profile!C707</f>
        <v>0.24009755000000002</v>
      </c>
      <c r="D707">
        <f t="shared" si="30"/>
        <v>0</v>
      </c>
      <c r="E707">
        <f t="shared" si="31"/>
        <v>0</v>
      </c>
      <c r="F707">
        <f t="shared" si="32"/>
        <v>0.24009755000000002</v>
      </c>
    </row>
    <row r="708" spans="1:6" x14ac:dyDescent="0.25">
      <c r="A708">
        <v>699</v>
      </c>
      <c r="B708">
        <f>'Założenia i wyniki'!$E$6*Znorm.Profile!B708</f>
        <v>0</v>
      </c>
      <c r="C708">
        <f>'Założenia i wyniki'!$E$8*Znorm.Profile!C708</f>
        <v>0.22411410000000001</v>
      </c>
      <c r="D708">
        <f t="shared" si="30"/>
        <v>0</v>
      </c>
      <c r="E708">
        <f t="shared" si="31"/>
        <v>0</v>
      </c>
      <c r="F708">
        <f t="shared" si="32"/>
        <v>0.22411410000000001</v>
      </c>
    </row>
    <row r="709" spans="1:6" x14ac:dyDescent="0.25">
      <c r="A709">
        <v>700</v>
      </c>
      <c r="B709">
        <f>'Założenia i wyniki'!$E$6*Znorm.Profile!B709</f>
        <v>0</v>
      </c>
      <c r="C709">
        <f>'Założenia i wyniki'!$E$8*Znorm.Profile!C709</f>
        <v>0.22576574999999999</v>
      </c>
      <c r="D709">
        <f t="shared" si="30"/>
        <v>0</v>
      </c>
      <c r="E709">
        <f t="shared" si="31"/>
        <v>0</v>
      </c>
      <c r="F709">
        <f t="shared" si="32"/>
        <v>0.22576574999999999</v>
      </c>
    </row>
    <row r="710" spans="1:6" x14ac:dyDescent="0.25">
      <c r="A710">
        <v>701</v>
      </c>
      <c r="B710">
        <f>'Założenia i wyniki'!$E$6*Znorm.Profile!B710</f>
        <v>0</v>
      </c>
      <c r="C710">
        <f>'Założenia i wyniki'!$E$8*Znorm.Profile!C710</f>
        <v>0.24657114999999999</v>
      </c>
      <c r="D710">
        <f t="shared" si="30"/>
        <v>0</v>
      </c>
      <c r="E710">
        <f t="shared" si="31"/>
        <v>0</v>
      </c>
      <c r="F710">
        <f t="shared" si="32"/>
        <v>0.24657114999999999</v>
      </c>
    </row>
    <row r="711" spans="1:6" x14ac:dyDescent="0.25">
      <c r="A711">
        <v>702</v>
      </c>
      <c r="B711">
        <f>'Założenia i wyniki'!$E$6*Znorm.Profile!B711</f>
        <v>0</v>
      </c>
      <c r="C711">
        <f>'Założenia i wyniki'!$E$8*Znorm.Profile!C711</f>
        <v>0.30290119999999998</v>
      </c>
      <c r="D711">
        <f t="shared" si="30"/>
        <v>0</v>
      </c>
      <c r="E711">
        <f t="shared" si="31"/>
        <v>0</v>
      </c>
      <c r="F711">
        <f t="shared" si="32"/>
        <v>0.30290119999999998</v>
      </c>
    </row>
    <row r="712" spans="1:6" x14ac:dyDescent="0.25">
      <c r="A712">
        <v>703</v>
      </c>
      <c r="B712">
        <f>'Założenia i wyniki'!$E$6*Znorm.Profile!B712</f>
        <v>0</v>
      </c>
      <c r="C712">
        <f>'Założenia i wyniki'!$E$8*Znorm.Profile!C712</f>
        <v>0.3874031</v>
      </c>
      <c r="D712">
        <f t="shared" si="30"/>
        <v>0</v>
      </c>
      <c r="E712">
        <f t="shared" si="31"/>
        <v>0</v>
      </c>
      <c r="F712">
        <f t="shared" si="32"/>
        <v>0.3874031</v>
      </c>
    </row>
    <row r="713" spans="1:6" x14ac:dyDescent="0.25">
      <c r="A713">
        <v>704</v>
      </c>
      <c r="B713">
        <f>'Założenia i wyniki'!$E$6*Znorm.Profile!B713</f>
        <v>0</v>
      </c>
      <c r="C713">
        <f>'Założenia i wyniki'!$E$8*Znorm.Profile!C713</f>
        <v>0.44304295000000005</v>
      </c>
      <c r="D713">
        <f t="shared" si="30"/>
        <v>0</v>
      </c>
      <c r="E713">
        <f t="shared" si="31"/>
        <v>0</v>
      </c>
      <c r="F713">
        <f t="shared" si="32"/>
        <v>0.44304295000000005</v>
      </c>
    </row>
    <row r="714" spans="1:6" x14ac:dyDescent="0.25">
      <c r="A714">
        <v>705</v>
      </c>
      <c r="B714">
        <f>'Założenia i wyniki'!$E$6*Znorm.Profile!B714</f>
        <v>0.54538679245283017</v>
      </c>
      <c r="C714">
        <f>'Założenia i wyniki'!$E$8*Znorm.Profile!C714</f>
        <v>0.46064689999999997</v>
      </c>
      <c r="D714">
        <f t="shared" si="30"/>
        <v>0.46064689999999997</v>
      </c>
      <c r="E714">
        <f t="shared" si="31"/>
        <v>8.4739892452830201E-2</v>
      </c>
      <c r="F714">
        <f t="shared" si="32"/>
        <v>0</v>
      </c>
    </row>
    <row r="715" spans="1:6" x14ac:dyDescent="0.25">
      <c r="A715">
        <v>706</v>
      </c>
      <c r="B715">
        <f>'Założenia i wyniki'!$E$6*Znorm.Profile!B715</f>
        <v>0.61566981132075471</v>
      </c>
      <c r="C715">
        <f>'Założenia i wyniki'!$E$8*Znorm.Profile!C715</f>
        <v>0.46333210000000008</v>
      </c>
      <c r="D715">
        <f t="shared" ref="D715:D778" si="33">IF(B715&lt;=C715,B715,C715)</f>
        <v>0.46333210000000008</v>
      </c>
      <c r="E715">
        <f t="shared" ref="E715:E778" si="34">IF(B715&gt;C715,B715-C715,0)</f>
        <v>0.15233771132075463</v>
      </c>
      <c r="F715">
        <f t="shared" ref="F715:F778" si="35">IF(B715&lt;C715,C715-B715,0)</f>
        <v>0</v>
      </c>
    </row>
    <row r="716" spans="1:6" x14ac:dyDescent="0.25">
      <c r="A716">
        <v>707</v>
      </c>
      <c r="B716">
        <f>'Założenia i wyniki'!$E$6*Znorm.Profile!B716</f>
        <v>0.35558490566037737</v>
      </c>
      <c r="C716">
        <f>'Założenia i wyniki'!$E$8*Znorm.Profile!C716</f>
        <v>0.45405219999999996</v>
      </c>
      <c r="D716">
        <f t="shared" si="33"/>
        <v>0.35558490566037737</v>
      </c>
      <c r="E716">
        <f t="shared" si="34"/>
        <v>0</v>
      </c>
      <c r="F716">
        <f t="shared" si="35"/>
        <v>9.8467294339622591E-2</v>
      </c>
    </row>
    <row r="717" spans="1:6" x14ac:dyDescent="0.25">
      <c r="A717">
        <v>708</v>
      </c>
      <c r="B717">
        <f>'Założenia i wyniki'!$E$6*Znorm.Profile!B717</f>
        <v>0.26960377358490561</v>
      </c>
      <c r="C717">
        <f>'Założenia i wyniki'!$E$8*Znorm.Profile!C717</f>
        <v>0.45730090000000001</v>
      </c>
      <c r="D717">
        <f t="shared" si="33"/>
        <v>0.26960377358490561</v>
      </c>
      <c r="E717">
        <f t="shared" si="34"/>
        <v>0</v>
      </c>
      <c r="F717">
        <f t="shared" si="35"/>
        <v>0.1876971264150944</v>
      </c>
    </row>
    <row r="718" spans="1:6" x14ac:dyDescent="0.25">
      <c r="A718">
        <v>709</v>
      </c>
      <c r="B718">
        <f>'Założenia i wyniki'!$E$6*Znorm.Profile!B718</f>
        <v>0.20587735849056604</v>
      </c>
      <c r="C718">
        <f>'Założenia i wyniki'!$E$8*Znorm.Profile!C718</f>
        <v>0.45741674999999998</v>
      </c>
      <c r="D718">
        <f t="shared" si="33"/>
        <v>0.20587735849056604</v>
      </c>
      <c r="E718">
        <f t="shared" si="34"/>
        <v>0</v>
      </c>
      <c r="F718">
        <f t="shared" si="35"/>
        <v>0.25153939150943394</v>
      </c>
    </row>
    <row r="719" spans="1:6" x14ac:dyDescent="0.25">
      <c r="A719">
        <v>710</v>
      </c>
      <c r="B719">
        <f>'Założenia i wyniki'!$E$6*Znorm.Profile!B719</f>
        <v>0.23015094339622644</v>
      </c>
      <c r="C719">
        <f>'Założenia i wyniki'!$E$8*Znorm.Profile!C719</f>
        <v>0.45715145000000001</v>
      </c>
      <c r="D719">
        <f t="shared" si="33"/>
        <v>0.23015094339622644</v>
      </c>
      <c r="E719">
        <f t="shared" si="34"/>
        <v>0</v>
      </c>
      <c r="F719">
        <f t="shared" si="35"/>
        <v>0.22700050660377358</v>
      </c>
    </row>
    <row r="720" spans="1:6" x14ac:dyDescent="0.25">
      <c r="A720">
        <v>711</v>
      </c>
      <c r="B720">
        <f>'Założenia i wyniki'!$E$6*Znorm.Profile!B720</f>
        <v>0.28974528301886793</v>
      </c>
      <c r="C720">
        <f>'Założenia i wyniki'!$E$8*Znorm.Profile!C720</f>
        <v>0.45808279999999996</v>
      </c>
      <c r="D720">
        <f t="shared" si="33"/>
        <v>0.28974528301886793</v>
      </c>
      <c r="E720">
        <f t="shared" si="34"/>
        <v>0</v>
      </c>
      <c r="F720">
        <f t="shared" si="35"/>
        <v>0.16833751698113203</v>
      </c>
    </row>
    <row r="721" spans="1:6" x14ac:dyDescent="0.25">
      <c r="A721">
        <v>712</v>
      </c>
      <c r="B721">
        <f>'Założenia i wyniki'!$E$6*Znorm.Profile!B721</f>
        <v>6.9808490566037745E-2</v>
      </c>
      <c r="C721">
        <f>'Założenia i wyniki'!$E$8*Znorm.Profile!C721</f>
        <v>0.4852477</v>
      </c>
      <c r="D721">
        <f t="shared" si="33"/>
        <v>6.9808490566037745E-2</v>
      </c>
      <c r="E721">
        <f t="shared" si="34"/>
        <v>0</v>
      </c>
      <c r="F721">
        <f t="shared" si="35"/>
        <v>0.41543920943396229</v>
      </c>
    </row>
    <row r="722" spans="1:6" x14ac:dyDescent="0.25">
      <c r="A722">
        <v>713</v>
      </c>
      <c r="B722">
        <f>'Założenia i wyniki'!$E$6*Znorm.Profile!B722</f>
        <v>0</v>
      </c>
      <c r="C722">
        <f>'Założenia i wyniki'!$E$8*Znorm.Profile!C722</f>
        <v>0.55961324999999995</v>
      </c>
      <c r="D722">
        <f t="shared" si="33"/>
        <v>0</v>
      </c>
      <c r="E722">
        <f t="shared" si="34"/>
        <v>0</v>
      </c>
      <c r="F722">
        <f t="shared" si="35"/>
        <v>0.55961324999999995</v>
      </c>
    </row>
    <row r="723" spans="1:6" x14ac:dyDescent="0.25">
      <c r="A723">
        <v>714</v>
      </c>
      <c r="B723">
        <f>'Założenia i wyniki'!$E$6*Znorm.Profile!B723</f>
        <v>0</v>
      </c>
      <c r="C723">
        <f>'Założenia i wyniki'!$E$8*Znorm.Profile!C723</f>
        <v>0.62242529999999996</v>
      </c>
      <c r="D723">
        <f t="shared" si="33"/>
        <v>0</v>
      </c>
      <c r="E723">
        <f t="shared" si="34"/>
        <v>0</v>
      </c>
      <c r="F723">
        <f t="shared" si="35"/>
        <v>0.62242529999999996</v>
      </c>
    </row>
    <row r="724" spans="1:6" x14ac:dyDescent="0.25">
      <c r="A724">
        <v>715</v>
      </c>
      <c r="B724">
        <f>'Założenia i wyniki'!$E$6*Znorm.Profile!B724</f>
        <v>0</v>
      </c>
      <c r="C724">
        <f>'Założenia i wyniki'!$E$8*Znorm.Profile!C724</f>
        <v>0.64140230000000009</v>
      </c>
      <c r="D724">
        <f t="shared" si="33"/>
        <v>0</v>
      </c>
      <c r="E724">
        <f t="shared" si="34"/>
        <v>0</v>
      </c>
      <c r="F724">
        <f t="shared" si="35"/>
        <v>0.64140230000000009</v>
      </c>
    </row>
    <row r="725" spans="1:6" x14ac:dyDescent="0.25">
      <c r="A725">
        <v>716</v>
      </c>
      <c r="B725">
        <f>'Założenia i wyniki'!$E$6*Znorm.Profile!B725</f>
        <v>0</v>
      </c>
      <c r="C725">
        <f>'Założenia i wyniki'!$E$8*Znorm.Profile!C725</f>
        <v>0.61841570000000001</v>
      </c>
      <c r="D725">
        <f t="shared" si="33"/>
        <v>0</v>
      </c>
      <c r="E725">
        <f t="shared" si="34"/>
        <v>0</v>
      </c>
      <c r="F725">
        <f t="shared" si="35"/>
        <v>0.61841570000000001</v>
      </c>
    </row>
    <row r="726" spans="1:6" x14ac:dyDescent="0.25">
      <c r="A726">
        <v>717</v>
      </c>
      <c r="B726">
        <f>'Założenia i wyniki'!$E$6*Znorm.Profile!B726</f>
        <v>0</v>
      </c>
      <c r="C726">
        <f>'Założenia i wyniki'!$E$8*Znorm.Profile!C726</f>
        <v>0.57700300000000004</v>
      </c>
      <c r="D726">
        <f t="shared" si="33"/>
        <v>0</v>
      </c>
      <c r="E726">
        <f t="shared" si="34"/>
        <v>0</v>
      </c>
      <c r="F726">
        <f t="shared" si="35"/>
        <v>0.57700300000000004</v>
      </c>
    </row>
    <row r="727" spans="1:6" x14ac:dyDescent="0.25">
      <c r="A727">
        <v>718</v>
      </c>
      <c r="B727">
        <f>'Założenia i wyniki'!$E$6*Znorm.Profile!B727</f>
        <v>0</v>
      </c>
      <c r="C727">
        <f>'Założenia i wyniki'!$E$8*Znorm.Profile!C727</f>
        <v>0.51748759999999994</v>
      </c>
      <c r="D727">
        <f t="shared" si="33"/>
        <v>0</v>
      </c>
      <c r="E727">
        <f t="shared" si="34"/>
        <v>0</v>
      </c>
      <c r="F727">
        <f t="shared" si="35"/>
        <v>0.51748759999999994</v>
      </c>
    </row>
    <row r="728" spans="1:6" x14ac:dyDescent="0.25">
      <c r="A728">
        <v>719</v>
      </c>
      <c r="B728">
        <f>'Założenia i wyniki'!$E$6*Znorm.Profile!B728</f>
        <v>0</v>
      </c>
      <c r="C728">
        <f>'Założenia i wyniki'!$E$8*Znorm.Profile!C728</f>
        <v>0.43401470000000003</v>
      </c>
      <c r="D728">
        <f t="shared" si="33"/>
        <v>0</v>
      </c>
      <c r="E728">
        <f t="shared" si="34"/>
        <v>0</v>
      </c>
      <c r="F728">
        <f t="shared" si="35"/>
        <v>0.43401470000000003</v>
      </c>
    </row>
    <row r="729" spans="1:6" x14ac:dyDescent="0.25">
      <c r="A729">
        <v>720</v>
      </c>
      <c r="B729">
        <f>'Założenia i wyniki'!$E$6*Znorm.Profile!B729</f>
        <v>0</v>
      </c>
      <c r="C729">
        <f>'Założenia i wyniki'!$E$8*Znorm.Profile!C729</f>
        <v>0.36091125000000002</v>
      </c>
      <c r="D729">
        <f t="shared" si="33"/>
        <v>0</v>
      </c>
      <c r="E729">
        <f t="shared" si="34"/>
        <v>0</v>
      </c>
      <c r="F729">
        <f t="shared" si="35"/>
        <v>0.36091125000000002</v>
      </c>
    </row>
    <row r="730" spans="1:6" x14ac:dyDescent="0.25">
      <c r="A730">
        <v>721</v>
      </c>
      <c r="B730">
        <f>'Założenia i wyniki'!$E$6*Znorm.Profile!B730</f>
        <v>0</v>
      </c>
      <c r="C730">
        <f>'Założenia i wyniki'!$E$8*Znorm.Profile!C730</f>
        <v>0.295344</v>
      </c>
      <c r="D730">
        <f t="shared" si="33"/>
        <v>0</v>
      </c>
      <c r="E730">
        <f t="shared" si="34"/>
        <v>0</v>
      </c>
      <c r="F730">
        <f t="shared" si="35"/>
        <v>0.295344</v>
      </c>
    </row>
    <row r="731" spans="1:6" x14ac:dyDescent="0.25">
      <c r="A731">
        <v>722</v>
      </c>
      <c r="B731">
        <f>'Założenia i wyniki'!$E$6*Znorm.Profile!B731</f>
        <v>0</v>
      </c>
      <c r="C731">
        <f>'Założenia i wyniki'!$E$8*Znorm.Profile!C731</f>
        <v>0.25527565000000002</v>
      </c>
      <c r="D731">
        <f t="shared" si="33"/>
        <v>0</v>
      </c>
      <c r="E731">
        <f t="shared" si="34"/>
        <v>0</v>
      </c>
      <c r="F731">
        <f t="shared" si="35"/>
        <v>0.25527565000000002</v>
      </c>
    </row>
    <row r="732" spans="1:6" x14ac:dyDescent="0.25">
      <c r="A732">
        <v>723</v>
      </c>
      <c r="B732">
        <f>'Założenia i wyniki'!$E$6*Znorm.Profile!B732</f>
        <v>0</v>
      </c>
      <c r="C732">
        <f>'Założenia i wyniki'!$E$8*Znorm.Profile!C732</f>
        <v>0.23600255000000001</v>
      </c>
      <c r="D732">
        <f t="shared" si="33"/>
        <v>0</v>
      </c>
      <c r="E732">
        <f t="shared" si="34"/>
        <v>0</v>
      </c>
      <c r="F732">
        <f t="shared" si="35"/>
        <v>0.23600255000000001</v>
      </c>
    </row>
    <row r="733" spans="1:6" x14ac:dyDescent="0.25">
      <c r="A733">
        <v>724</v>
      </c>
      <c r="B733">
        <f>'Założenia i wyniki'!$E$6*Znorm.Profile!B733</f>
        <v>0</v>
      </c>
      <c r="C733">
        <f>'Założenia i wyniki'!$E$8*Znorm.Profile!C733</f>
        <v>0.23640820000000001</v>
      </c>
      <c r="D733">
        <f t="shared" si="33"/>
        <v>0</v>
      </c>
      <c r="E733">
        <f t="shared" si="34"/>
        <v>0</v>
      </c>
      <c r="F733">
        <f t="shared" si="35"/>
        <v>0.23640820000000001</v>
      </c>
    </row>
    <row r="734" spans="1:6" x14ac:dyDescent="0.25">
      <c r="A734">
        <v>725</v>
      </c>
      <c r="B734">
        <f>'Założenia i wyniki'!$E$6*Znorm.Profile!B734</f>
        <v>0</v>
      </c>
      <c r="C734">
        <f>'Założenia i wyniki'!$E$8*Znorm.Profile!C734</f>
        <v>0.24587639999999997</v>
      </c>
      <c r="D734">
        <f t="shared" si="33"/>
        <v>0</v>
      </c>
      <c r="E734">
        <f t="shared" si="34"/>
        <v>0</v>
      </c>
      <c r="F734">
        <f t="shared" si="35"/>
        <v>0.24587639999999997</v>
      </c>
    </row>
    <row r="735" spans="1:6" x14ac:dyDescent="0.25">
      <c r="A735">
        <v>726</v>
      </c>
      <c r="B735">
        <f>'Założenia i wyniki'!$E$6*Znorm.Profile!B735</f>
        <v>0</v>
      </c>
      <c r="C735">
        <f>'Założenia i wyniki'!$E$8*Znorm.Profile!C735</f>
        <v>0.27818699999999996</v>
      </c>
      <c r="D735">
        <f t="shared" si="33"/>
        <v>0</v>
      </c>
      <c r="E735">
        <f t="shared" si="34"/>
        <v>0</v>
      </c>
      <c r="F735">
        <f t="shared" si="35"/>
        <v>0.27818699999999996</v>
      </c>
    </row>
    <row r="736" spans="1:6" x14ac:dyDescent="0.25">
      <c r="A736">
        <v>727</v>
      </c>
      <c r="B736">
        <f>'Założenia i wyniki'!$E$6*Znorm.Profile!B736</f>
        <v>0</v>
      </c>
      <c r="C736">
        <f>'Założenia i wyniki'!$E$8*Znorm.Profile!C736</f>
        <v>0.33886755000000002</v>
      </c>
      <c r="D736">
        <f t="shared" si="33"/>
        <v>0</v>
      </c>
      <c r="E736">
        <f t="shared" si="34"/>
        <v>0</v>
      </c>
      <c r="F736">
        <f t="shared" si="35"/>
        <v>0.33886755000000002</v>
      </c>
    </row>
    <row r="737" spans="1:6" x14ac:dyDescent="0.25">
      <c r="A737">
        <v>728</v>
      </c>
      <c r="B737">
        <f>'Założenia i wyniki'!$E$6*Znorm.Profile!B737</f>
        <v>0</v>
      </c>
      <c r="C737">
        <f>'Założenia i wyniki'!$E$8*Znorm.Profile!C737</f>
        <v>0.39773965</v>
      </c>
      <c r="D737">
        <f t="shared" si="33"/>
        <v>0</v>
      </c>
      <c r="E737">
        <f t="shared" si="34"/>
        <v>0</v>
      </c>
      <c r="F737">
        <f t="shared" si="35"/>
        <v>0.39773965</v>
      </c>
    </row>
    <row r="738" spans="1:6" x14ac:dyDescent="0.25">
      <c r="A738">
        <v>729</v>
      </c>
      <c r="B738">
        <f>'Założenia i wyniki'!$E$6*Znorm.Profile!B738</f>
        <v>0.11434905660377356</v>
      </c>
      <c r="C738">
        <f>'Założenia i wyniki'!$E$8*Znorm.Profile!C738</f>
        <v>0.46450705000000003</v>
      </c>
      <c r="D738">
        <f t="shared" si="33"/>
        <v>0.11434905660377356</v>
      </c>
      <c r="E738">
        <f t="shared" si="34"/>
        <v>0</v>
      </c>
      <c r="F738">
        <f t="shared" si="35"/>
        <v>0.35015799339622644</v>
      </c>
    </row>
    <row r="739" spans="1:6" x14ac:dyDescent="0.25">
      <c r="A739">
        <v>730</v>
      </c>
      <c r="B739">
        <f>'Założenia i wyniki'!$E$6*Znorm.Profile!B739</f>
        <v>0.28313207547169811</v>
      </c>
      <c r="C739">
        <f>'Założenia i wyniki'!$E$8*Znorm.Profile!C739</f>
        <v>0.51414789999999999</v>
      </c>
      <c r="D739">
        <f t="shared" si="33"/>
        <v>0.28313207547169811</v>
      </c>
      <c r="E739">
        <f t="shared" si="34"/>
        <v>0</v>
      </c>
      <c r="F739">
        <f t="shared" si="35"/>
        <v>0.23101582452830188</v>
      </c>
    </row>
    <row r="740" spans="1:6" x14ac:dyDescent="0.25">
      <c r="A740">
        <v>731</v>
      </c>
      <c r="B740">
        <f>'Założenia i wyniki'!$E$6*Znorm.Profile!B740</f>
        <v>0.25935849056603777</v>
      </c>
      <c r="C740">
        <f>'Założenia i wyniki'!$E$8*Znorm.Profile!C740</f>
        <v>0.52504269999999997</v>
      </c>
      <c r="D740">
        <f t="shared" si="33"/>
        <v>0.25935849056603777</v>
      </c>
      <c r="E740">
        <f t="shared" si="34"/>
        <v>0</v>
      </c>
      <c r="F740">
        <f t="shared" si="35"/>
        <v>0.2656842094339622</v>
      </c>
    </row>
    <row r="741" spans="1:6" x14ac:dyDescent="0.25">
      <c r="A741">
        <v>732</v>
      </c>
      <c r="B741">
        <f>'Założenia i wyniki'!$E$6*Znorm.Profile!B741</f>
        <v>0.25332075471698112</v>
      </c>
      <c r="C741">
        <f>'Założenia i wyniki'!$E$8*Znorm.Profile!C741</f>
        <v>0.53760419999999998</v>
      </c>
      <c r="D741">
        <f t="shared" si="33"/>
        <v>0.25332075471698112</v>
      </c>
      <c r="E741">
        <f t="shared" si="34"/>
        <v>0</v>
      </c>
      <c r="F741">
        <f t="shared" si="35"/>
        <v>0.28428344528301885</v>
      </c>
    </row>
    <row r="742" spans="1:6" x14ac:dyDescent="0.25">
      <c r="A742">
        <v>733</v>
      </c>
      <c r="B742">
        <f>'Założenia i wyniki'!$E$6*Znorm.Profile!B742</f>
        <v>0.21683962264150941</v>
      </c>
      <c r="C742">
        <f>'Założenia i wyniki'!$E$8*Znorm.Profile!C742</f>
        <v>0.54060264999999996</v>
      </c>
      <c r="D742">
        <f t="shared" si="33"/>
        <v>0.21683962264150941</v>
      </c>
      <c r="E742">
        <f t="shared" si="34"/>
        <v>0</v>
      </c>
      <c r="F742">
        <f t="shared" si="35"/>
        <v>0.32376302735849055</v>
      </c>
    </row>
    <row r="743" spans="1:6" x14ac:dyDescent="0.25">
      <c r="A743">
        <v>734</v>
      </c>
      <c r="B743">
        <f>'Założenia i wyniki'!$E$6*Znorm.Profile!B743</f>
        <v>0.19599999999999998</v>
      </c>
      <c r="C743">
        <f>'Założenia i wyniki'!$E$8*Znorm.Profile!C743</f>
        <v>0.55671385000000007</v>
      </c>
      <c r="D743">
        <f t="shared" si="33"/>
        <v>0.19599999999999998</v>
      </c>
      <c r="E743">
        <f t="shared" si="34"/>
        <v>0</v>
      </c>
      <c r="F743">
        <f t="shared" si="35"/>
        <v>0.36071385000000011</v>
      </c>
    </row>
    <row r="744" spans="1:6" x14ac:dyDescent="0.25">
      <c r="A744">
        <v>735</v>
      </c>
      <c r="B744">
        <f>'Założenia i wyniki'!$E$6*Znorm.Profile!B744</f>
        <v>0.1374433962264151</v>
      </c>
      <c r="C744">
        <f>'Założenia i wyniki'!$E$8*Znorm.Profile!C744</f>
        <v>0.56589539999999994</v>
      </c>
      <c r="D744">
        <f t="shared" si="33"/>
        <v>0.1374433962264151</v>
      </c>
      <c r="E744">
        <f t="shared" si="34"/>
        <v>0</v>
      </c>
      <c r="F744">
        <f t="shared" si="35"/>
        <v>0.42845200377358483</v>
      </c>
    </row>
    <row r="745" spans="1:6" x14ac:dyDescent="0.25">
      <c r="A745">
        <v>736</v>
      </c>
      <c r="B745">
        <f>'Założenia i wyniki'!$E$6*Znorm.Profile!B745</f>
        <v>1.5102830188679245E-2</v>
      </c>
      <c r="C745">
        <f>'Założenia i wyniki'!$E$8*Znorm.Profile!C745</f>
        <v>0.58634065000000002</v>
      </c>
      <c r="D745">
        <f t="shared" si="33"/>
        <v>1.5102830188679245E-2</v>
      </c>
      <c r="E745">
        <f t="shared" si="34"/>
        <v>0</v>
      </c>
      <c r="F745">
        <f t="shared" si="35"/>
        <v>0.57123781981132082</v>
      </c>
    </row>
    <row r="746" spans="1:6" x14ac:dyDescent="0.25">
      <c r="A746">
        <v>737</v>
      </c>
      <c r="B746">
        <f>'Założenia i wyniki'!$E$6*Znorm.Profile!B746</f>
        <v>0</v>
      </c>
      <c r="C746">
        <f>'Założenia i wyniki'!$E$8*Znorm.Profile!C746</f>
        <v>0.62776419999999999</v>
      </c>
      <c r="D746">
        <f t="shared" si="33"/>
        <v>0</v>
      </c>
      <c r="E746">
        <f t="shared" si="34"/>
        <v>0</v>
      </c>
      <c r="F746">
        <f t="shared" si="35"/>
        <v>0.62776419999999999</v>
      </c>
    </row>
    <row r="747" spans="1:6" x14ac:dyDescent="0.25">
      <c r="A747">
        <v>738</v>
      </c>
      <c r="B747">
        <f>'Założenia i wyniki'!$E$6*Znorm.Profile!B747</f>
        <v>0</v>
      </c>
      <c r="C747">
        <f>'Założenia i wyniki'!$E$8*Znorm.Profile!C747</f>
        <v>0.65732940000000006</v>
      </c>
      <c r="D747">
        <f t="shared" si="33"/>
        <v>0</v>
      </c>
      <c r="E747">
        <f t="shared" si="34"/>
        <v>0</v>
      </c>
      <c r="F747">
        <f t="shared" si="35"/>
        <v>0.65732940000000006</v>
      </c>
    </row>
    <row r="748" spans="1:6" x14ac:dyDescent="0.25">
      <c r="A748">
        <v>739</v>
      </c>
      <c r="B748">
        <f>'Założenia i wyniki'!$E$6*Znorm.Profile!B748</f>
        <v>0</v>
      </c>
      <c r="C748">
        <f>'Założenia i wyniki'!$E$8*Znorm.Profile!C748</f>
        <v>0.6539372</v>
      </c>
      <c r="D748">
        <f t="shared" si="33"/>
        <v>0</v>
      </c>
      <c r="E748">
        <f t="shared" si="34"/>
        <v>0</v>
      </c>
      <c r="F748">
        <f t="shared" si="35"/>
        <v>0.6539372</v>
      </c>
    </row>
    <row r="749" spans="1:6" x14ac:dyDescent="0.25">
      <c r="A749">
        <v>740</v>
      </c>
      <c r="B749">
        <f>'Założenia i wyniki'!$E$6*Znorm.Profile!B749</f>
        <v>0</v>
      </c>
      <c r="C749">
        <f>'Założenia i wyniki'!$E$8*Znorm.Profile!C749</f>
        <v>0.63427454999999999</v>
      </c>
      <c r="D749">
        <f t="shared" si="33"/>
        <v>0</v>
      </c>
      <c r="E749">
        <f t="shared" si="34"/>
        <v>0</v>
      </c>
      <c r="F749">
        <f t="shared" si="35"/>
        <v>0.63427454999999999</v>
      </c>
    </row>
    <row r="750" spans="1:6" x14ac:dyDescent="0.25">
      <c r="A750">
        <v>741</v>
      </c>
      <c r="B750">
        <f>'Założenia i wyniki'!$E$6*Znorm.Profile!B750</f>
        <v>0</v>
      </c>
      <c r="C750">
        <f>'Założenia i wyniki'!$E$8*Znorm.Profile!C750</f>
        <v>0.58562630000000004</v>
      </c>
      <c r="D750">
        <f t="shared" si="33"/>
        <v>0</v>
      </c>
      <c r="E750">
        <f t="shared" si="34"/>
        <v>0</v>
      </c>
      <c r="F750">
        <f t="shared" si="35"/>
        <v>0.58562630000000004</v>
      </c>
    </row>
    <row r="751" spans="1:6" x14ac:dyDescent="0.25">
      <c r="A751">
        <v>742</v>
      </c>
      <c r="B751">
        <f>'Założenia i wyniki'!$E$6*Znorm.Profile!B751</f>
        <v>0</v>
      </c>
      <c r="C751">
        <f>'Założenia i wyniki'!$E$8*Znorm.Profile!C751</f>
        <v>0.52552675000000004</v>
      </c>
      <c r="D751">
        <f t="shared" si="33"/>
        <v>0</v>
      </c>
      <c r="E751">
        <f t="shared" si="34"/>
        <v>0</v>
      </c>
      <c r="F751">
        <f t="shared" si="35"/>
        <v>0.52552675000000004</v>
      </c>
    </row>
    <row r="752" spans="1:6" x14ac:dyDescent="0.25">
      <c r="A752">
        <v>743</v>
      </c>
      <c r="B752">
        <f>'Założenia i wyniki'!$E$6*Znorm.Profile!B752</f>
        <v>0</v>
      </c>
      <c r="C752">
        <f>'Założenia i wyniki'!$E$8*Znorm.Profile!C752</f>
        <v>0.44687159999999998</v>
      </c>
      <c r="D752">
        <f t="shared" si="33"/>
        <v>0</v>
      </c>
      <c r="E752">
        <f t="shared" si="34"/>
        <v>0</v>
      </c>
      <c r="F752">
        <f t="shared" si="35"/>
        <v>0.44687159999999998</v>
      </c>
    </row>
    <row r="753" spans="1:6" x14ac:dyDescent="0.25">
      <c r="A753">
        <v>744</v>
      </c>
      <c r="B753">
        <f>'Założenia i wyniki'!$E$6*Znorm.Profile!B753</f>
        <v>0</v>
      </c>
      <c r="C753">
        <f>'Założenia i wyniki'!$E$8*Znorm.Profile!C753</f>
        <v>0.37523289999999998</v>
      </c>
      <c r="D753">
        <f t="shared" si="33"/>
        <v>0</v>
      </c>
      <c r="E753">
        <f t="shared" si="34"/>
        <v>0</v>
      </c>
      <c r="F753">
        <f t="shared" si="35"/>
        <v>0.37523289999999998</v>
      </c>
    </row>
    <row r="754" spans="1:6" x14ac:dyDescent="0.25">
      <c r="A754">
        <v>745</v>
      </c>
      <c r="B754">
        <f>'Założenia i wyniki'!$E$6*Znorm.Profile!B754</f>
        <v>0</v>
      </c>
      <c r="C754">
        <f>'Założenia i wyniki'!$E$8*Znorm.Profile!C754</f>
        <v>0.30531200000000003</v>
      </c>
      <c r="D754">
        <f t="shared" si="33"/>
        <v>0</v>
      </c>
      <c r="E754">
        <f t="shared" si="34"/>
        <v>0</v>
      </c>
      <c r="F754">
        <f t="shared" si="35"/>
        <v>0.30531200000000003</v>
      </c>
    </row>
    <row r="755" spans="1:6" x14ac:dyDescent="0.25">
      <c r="A755">
        <v>746</v>
      </c>
      <c r="B755">
        <f>'Założenia i wyniki'!$E$6*Znorm.Profile!B755</f>
        <v>0</v>
      </c>
      <c r="C755">
        <f>'Założenia i wyniki'!$E$8*Znorm.Profile!C755</f>
        <v>0.26236175</v>
      </c>
      <c r="D755">
        <f t="shared" si="33"/>
        <v>0</v>
      </c>
      <c r="E755">
        <f t="shared" si="34"/>
        <v>0</v>
      </c>
      <c r="F755">
        <f t="shared" si="35"/>
        <v>0.26236175</v>
      </c>
    </row>
    <row r="756" spans="1:6" x14ac:dyDescent="0.25">
      <c r="A756">
        <v>747</v>
      </c>
      <c r="B756">
        <f>'Założenia i wyniki'!$E$6*Znorm.Profile!B756</f>
        <v>0</v>
      </c>
      <c r="C756">
        <f>'Założenia i wyniki'!$E$8*Znorm.Profile!C756</f>
        <v>0.24645635000000002</v>
      </c>
      <c r="D756">
        <f t="shared" si="33"/>
        <v>0</v>
      </c>
      <c r="E756">
        <f t="shared" si="34"/>
        <v>0</v>
      </c>
      <c r="F756">
        <f t="shared" si="35"/>
        <v>0.24645635000000002</v>
      </c>
    </row>
    <row r="757" spans="1:6" x14ac:dyDescent="0.25">
      <c r="A757">
        <v>748</v>
      </c>
      <c r="B757">
        <f>'Założenia i wyniki'!$E$6*Znorm.Profile!B757</f>
        <v>0</v>
      </c>
      <c r="C757">
        <f>'Założenia i wyniki'!$E$8*Znorm.Profile!C757</f>
        <v>0.23914345000000001</v>
      </c>
      <c r="D757">
        <f t="shared" si="33"/>
        <v>0</v>
      </c>
      <c r="E757">
        <f t="shared" si="34"/>
        <v>0</v>
      </c>
      <c r="F757">
        <f t="shared" si="35"/>
        <v>0.23914345000000001</v>
      </c>
    </row>
    <row r="758" spans="1:6" x14ac:dyDescent="0.25">
      <c r="A758">
        <v>749</v>
      </c>
      <c r="B758">
        <f>'Założenia i wyniki'!$E$6*Znorm.Profile!B758</f>
        <v>0</v>
      </c>
      <c r="C758">
        <f>'Założenia i wyniki'!$E$8*Znorm.Profile!C758</f>
        <v>0.24171139999999997</v>
      </c>
      <c r="D758">
        <f t="shared" si="33"/>
        <v>0</v>
      </c>
      <c r="E758">
        <f t="shared" si="34"/>
        <v>0</v>
      </c>
      <c r="F758">
        <f t="shared" si="35"/>
        <v>0.24171139999999997</v>
      </c>
    </row>
    <row r="759" spans="1:6" x14ac:dyDescent="0.25">
      <c r="A759">
        <v>750</v>
      </c>
      <c r="B759">
        <f>'Założenia i wyniki'!$E$6*Znorm.Profile!B759</f>
        <v>0</v>
      </c>
      <c r="C759">
        <f>'Założenia i wyniki'!$E$8*Znorm.Profile!C759</f>
        <v>0.26698420000000006</v>
      </c>
      <c r="D759">
        <f t="shared" si="33"/>
        <v>0</v>
      </c>
      <c r="E759">
        <f t="shared" si="34"/>
        <v>0</v>
      </c>
      <c r="F759">
        <f t="shared" si="35"/>
        <v>0.26698420000000006</v>
      </c>
    </row>
    <row r="760" spans="1:6" x14ac:dyDescent="0.25">
      <c r="A760">
        <v>751</v>
      </c>
      <c r="B760">
        <f>'Założenia i wyniki'!$E$6*Znorm.Profile!B760</f>
        <v>0</v>
      </c>
      <c r="C760">
        <f>'Założenia i wyniki'!$E$8*Znorm.Profile!C760</f>
        <v>0.32075960000000003</v>
      </c>
      <c r="D760">
        <f t="shared" si="33"/>
        <v>0</v>
      </c>
      <c r="E760">
        <f t="shared" si="34"/>
        <v>0</v>
      </c>
      <c r="F760">
        <f t="shared" si="35"/>
        <v>0.32075960000000003</v>
      </c>
    </row>
    <row r="761" spans="1:6" x14ac:dyDescent="0.25">
      <c r="A761">
        <v>752</v>
      </c>
      <c r="B761">
        <f>'Założenia i wyniki'!$E$6*Znorm.Profile!B761</f>
        <v>0</v>
      </c>
      <c r="C761">
        <f>'Założenia i wyniki'!$E$8*Znorm.Profile!C761</f>
        <v>0.36987614999999996</v>
      </c>
      <c r="D761">
        <f t="shared" si="33"/>
        <v>0</v>
      </c>
      <c r="E761">
        <f t="shared" si="34"/>
        <v>0</v>
      </c>
      <c r="F761">
        <f t="shared" si="35"/>
        <v>0.36987614999999996</v>
      </c>
    </row>
    <row r="762" spans="1:6" x14ac:dyDescent="0.25">
      <c r="A762">
        <v>753</v>
      </c>
      <c r="B762">
        <f>'Założenia i wyniki'!$E$6*Znorm.Profile!B762</f>
        <v>7.2794339622641507E-2</v>
      </c>
      <c r="C762">
        <f>'Założenia i wyniki'!$E$8*Znorm.Profile!C762</f>
        <v>0.42941080000000004</v>
      </c>
      <c r="D762">
        <f t="shared" si="33"/>
        <v>7.2794339622641507E-2</v>
      </c>
      <c r="E762">
        <f t="shared" si="34"/>
        <v>0</v>
      </c>
      <c r="F762">
        <f t="shared" si="35"/>
        <v>0.3566164603773585</v>
      </c>
    </row>
    <row r="763" spans="1:6" x14ac:dyDescent="0.25">
      <c r="A763">
        <v>754</v>
      </c>
      <c r="B763">
        <f>'Założenia i wyniki'!$E$6*Znorm.Profile!B763</f>
        <v>0.25203773584905664</v>
      </c>
      <c r="C763">
        <f>'Założenia i wyniki'!$E$8*Znorm.Profile!C763</f>
        <v>0.49582855000000003</v>
      </c>
      <c r="D763">
        <f t="shared" si="33"/>
        <v>0.25203773584905664</v>
      </c>
      <c r="E763">
        <f t="shared" si="34"/>
        <v>0</v>
      </c>
      <c r="F763">
        <f t="shared" si="35"/>
        <v>0.24379081415094339</v>
      </c>
    </row>
    <row r="764" spans="1:6" x14ac:dyDescent="0.25">
      <c r="A764">
        <v>755</v>
      </c>
      <c r="B764">
        <f>'Założenia i wyniki'!$E$6*Znorm.Profile!B764</f>
        <v>0.20150943396226412</v>
      </c>
      <c r="C764">
        <f>'Założenia i wyniki'!$E$8*Znorm.Profile!C764</f>
        <v>0.53576600000000008</v>
      </c>
      <c r="D764">
        <f t="shared" si="33"/>
        <v>0.20150943396226412</v>
      </c>
      <c r="E764">
        <f t="shared" si="34"/>
        <v>0</v>
      </c>
      <c r="F764">
        <f t="shared" si="35"/>
        <v>0.33425656603773596</v>
      </c>
    </row>
    <row r="765" spans="1:6" x14ac:dyDescent="0.25">
      <c r="A765">
        <v>756</v>
      </c>
      <c r="B765">
        <f>'Założenia i wyniki'!$E$6*Znorm.Profile!B765</f>
        <v>0.3319811320754717</v>
      </c>
      <c r="C765">
        <f>'Założenia i wyniki'!$E$8*Znorm.Profile!C765</f>
        <v>0.54133169999999997</v>
      </c>
      <c r="D765">
        <f t="shared" si="33"/>
        <v>0.3319811320754717</v>
      </c>
      <c r="E765">
        <f t="shared" si="34"/>
        <v>0</v>
      </c>
      <c r="F765">
        <f t="shared" si="35"/>
        <v>0.20935056792452827</v>
      </c>
    </row>
    <row r="766" spans="1:6" x14ac:dyDescent="0.25">
      <c r="A766">
        <v>757</v>
      </c>
      <c r="B766">
        <f>'Założenia i wyniki'!$E$6*Znorm.Profile!B766</f>
        <v>0.38238679245283014</v>
      </c>
      <c r="C766">
        <f>'Założenia i wyniki'!$E$8*Znorm.Profile!C766</f>
        <v>0.54492620000000003</v>
      </c>
      <c r="D766">
        <f t="shared" si="33"/>
        <v>0.38238679245283014</v>
      </c>
      <c r="E766">
        <f t="shared" si="34"/>
        <v>0</v>
      </c>
      <c r="F766">
        <f t="shared" si="35"/>
        <v>0.16253940754716989</v>
      </c>
    </row>
    <row r="767" spans="1:6" x14ac:dyDescent="0.25">
      <c r="A767">
        <v>758</v>
      </c>
      <c r="B767">
        <f>'Założenia i wyniki'!$E$6*Znorm.Profile!B767</f>
        <v>0.17670754716981132</v>
      </c>
      <c r="C767">
        <f>'Założenia i wyniki'!$E$8*Znorm.Profile!C767</f>
        <v>0.52371374999999998</v>
      </c>
      <c r="D767">
        <f t="shared" si="33"/>
        <v>0.17670754716981132</v>
      </c>
      <c r="E767">
        <f t="shared" si="34"/>
        <v>0</v>
      </c>
      <c r="F767">
        <f t="shared" si="35"/>
        <v>0.34700620283018868</v>
      </c>
    </row>
    <row r="768" spans="1:6" x14ac:dyDescent="0.25">
      <c r="A768">
        <v>759</v>
      </c>
      <c r="B768">
        <f>'Założenia i wyniki'!$E$6*Znorm.Profile!B768</f>
        <v>0.10156603773584905</v>
      </c>
      <c r="C768">
        <f>'Założenia i wyniki'!$E$8*Znorm.Profile!C768</f>
        <v>0.50027565000000007</v>
      </c>
      <c r="D768">
        <f t="shared" si="33"/>
        <v>0.10156603773584905</v>
      </c>
      <c r="E768">
        <f t="shared" si="34"/>
        <v>0</v>
      </c>
      <c r="F768">
        <f t="shared" si="35"/>
        <v>0.39870961226415103</v>
      </c>
    </row>
    <row r="769" spans="1:6" x14ac:dyDescent="0.25">
      <c r="A769">
        <v>760</v>
      </c>
      <c r="B769">
        <f>'Założenia i wyniki'!$E$6*Znorm.Profile!B769</f>
        <v>3.8115094339622635E-3</v>
      </c>
      <c r="C769">
        <f>'Założenia i wyniki'!$E$8*Znorm.Profile!C769</f>
        <v>0.48612480000000002</v>
      </c>
      <c r="D769">
        <f t="shared" si="33"/>
        <v>3.8115094339622635E-3</v>
      </c>
      <c r="E769">
        <f t="shared" si="34"/>
        <v>0</v>
      </c>
      <c r="F769">
        <f t="shared" si="35"/>
        <v>0.48231329056603778</v>
      </c>
    </row>
    <row r="770" spans="1:6" x14ac:dyDescent="0.25">
      <c r="A770">
        <v>761</v>
      </c>
      <c r="B770">
        <f>'Założenia i wyniki'!$E$6*Znorm.Profile!B770</f>
        <v>0</v>
      </c>
      <c r="C770">
        <f>'Założenia i wyniki'!$E$8*Znorm.Profile!C770</f>
        <v>0.52570665000000005</v>
      </c>
      <c r="D770">
        <f t="shared" si="33"/>
        <v>0</v>
      </c>
      <c r="E770">
        <f t="shared" si="34"/>
        <v>0</v>
      </c>
      <c r="F770">
        <f t="shared" si="35"/>
        <v>0.52570665000000005</v>
      </c>
    </row>
    <row r="771" spans="1:6" x14ac:dyDescent="0.25">
      <c r="A771">
        <v>762</v>
      </c>
      <c r="B771">
        <f>'Założenia i wyniki'!$E$6*Znorm.Profile!B771</f>
        <v>0</v>
      </c>
      <c r="C771">
        <f>'Założenia i wyniki'!$E$8*Znorm.Profile!C771</f>
        <v>0.57907674999999992</v>
      </c>
      <c r="D771">
        <f t="shared" si="33"/>
        <v>0</v>
      </c>
      <c r="E771">
        <f t="shared" si="34"/>
        <v>0</v>
      </c>
      <c r="F771">
        <f t="shared" si="35"/>
        <v>0.57907674999999992</v>
      </c>
    </row>
    <row r="772" spans="1:6" x14ac:dyDescent="0.25">
      <c r="A772">
        <v>763</v>
      </c>
      <c r="B772">
        <f>'Założenia i wyniki'!$E$6*Znorm.Profile!B772</f>
        <v>0</v>
      </c>
      <c r="C772">
        <f>'Założenia i wyniki'!$E$8*Znorm.Profile!C772</f>
        <v>0.60155619999999999</v>
      </c>
      <c r="D772">
        <f t="shared" si="33"/>
        <v>0</v>
      </c>
      <c r="E772">
        <f t="shared" si="34"/>
        <v>0</v>
      </c>
      <c r="F772">
        <f t="shared" si="35"/>
        <v>0.60155619999999999</v>
      </c>
    </row>
    <row r="773" spans="1:6" x14ac:dyDescent="0.25">
      <c r="A773">
        <v>764</v>
      </c>
      <c r="B773">
        <f>'Założenia i wyniki'!$E$6*Znorm.Profile!B773</f>
        <v>0</v>
      </c>
      <c r="C773">
        <f>'Założenia i wyniki'!$E$8*Znorm.Profile!C773</f>
        <v>0.60134900000000002</v>
      </c>
      <c r="D773">
        <f t="shared" si="33"/>
        <v>0</v>
      </c>
      <c r="E773">
        <f t="shared" si="34"/>
        <v>0</v>
      </c>
      <c r="F773">
        <f t="shared" si="35"/>
        <v>0.60134900000000002</v>
      </c>
    </row>
    <row r="774" spans="1:6" x14ac:dyDescent="0.25">
      <c r="A774">
        <v>765</v>
      </c>
      <c r="B774">
        <f>'Założenia i wyniki'!$E$6*Znorm.Profile!B774</f>
        <v>0</v>
      </c>
      <c r="C774">
        <f>'Założenia i wyniki'!$E$8*Znorm.Profile!C774</f>
        <v>0.56919134999999998</v>
      </c>
      <c r="D774">
        <f t="shared" si="33"/>
        <v>0</v>
      </c>
      <c r="E774">
        <f t="shared" si="34"/>
        <v>0</v>
      </c>
      <c r="F774">
        <f t="shared" si="35"/>
        <v>0.56919134999999998</v>
      </c>
    </row>
    <row r="775" spans="1:6" x14ac:dyDescent="0.25">
      <c r="A775">
        <v>766</v>
      </c>
      <c r="B775">
        <f>'Założenia i wyniki'!$E$6*Znorm.Profile!B775</f>
        <v>0</v>
      </c>
      <c r="C775">
        <f>'Założenia i wyniki'!$E$8*Znorm.Profile!C775</f>
        <v>0.49967155000000002</v>
      </c>
      <c r="D775">
        <f t="shared" si="33"/>
        <v>0</v>
      </c>
      <c r="E775">
        <f t="shared" si="34"/>
        <v>0</v>
      </c>
      <c r="F775">
        <f t="shared" si="35"/>
        <v>0.49967155000000002</v>
      </c>
    </row>
    <row r="776" spans="1:6" x14ac:dyDescent="0.25">
      <c r="A776">
        <v>767</v>
      </c>
      <c r="B776">
        <f>'Założenia i wyniki'!$E$6*Znorm.Profile!B776</f>
        <v>0</v>
      </c>
      <c r="C776">
        <f>'Założenia i wyniki'!$E$8*Znorm.Profile!C776</f>
        <v>0.40804469999999998</v>
      </c>
      <c r="D776">
        <f t="shared" si="33"/>
        <v>0</v>
      </c>
      <c r="E776">
        <f t="shared" si="34"/>
        <v>0</v>
      </c>
      <c r="F776">
        <f t="shared" si="35"/>
        <v>0.40804469999999998</v>
      </c>
    </row>
    <row r="777" spans="1:6" x14ac:dyDescent="0.25">
      <c r="A777">
        <v>768</v>
      </c>
      <c r="B777">
        <f>'Założenia i wyniki'!$E$6*Znorm.Profile!B777</f>
        <v>0</v>
      </c>
      <c r="C777">
        <f>'Założenia i wyniki'!$E$8*Znorm.Profile!C777</f>
        <v>0.33791519999999997</v>
      </c>
      <c r="D777">
        <f t="shared" si="33"/>
        <v>0</v>
      </c>
      <c r="E777">
        <f t="shared" si="34"/>
        <v>0</v>
      </c>
      <c r="F777">
        <f t="shared" si="35"/>
        <v>0.33791519999999997</v>
      </c>
    </row>
    <row r="778" spans="1:6" x14ac:dyDescent="0.25">
      <c r="A778">
        <v>769</v>
      </c>
      <c r="B778">
        <f>'Założenia i wyniki'!$E$6*Znorm.Profile!B778</f>
        <v>0</v>
      </c>
      <c r="C778">
        <f>'Założenia i wyniki'!$E$8*Znorm.Profile!C778</f>
        <v>0.27894265000000001</v>
      </c>
      <c r="D778">
        <f t="shared" si="33"/>
        <v>0</v>
      </c>
      <c r="E778">
        <f t="shared" si="34"/>
        <v>0</v>
      </c>
      <c r="F778">
        <f t="shared" si="35"/>
        <v>0.27894265000000001</v>
      </c>
    </row>
    <row r="779" spans="1:6" x14ac:dyDescent="0.25">
      <c r="A779">
        <v>770</v>
      </c>
      <c r="B779">
        <f>'Założenia i wyniki'!$E$6*Znorm.Profile!B779</f>
        <v>0</v>
      </c>
      <c r="C779">
        <f>'Założenia i wyniki'!$E$8*Znorm.Profile!C779</f>
        <v>0.24504970000000004</v>
      </c>
      <c r="D779">
        <f t="shared" ref="D779:D842" si="36">IF(B779&lt;=C779,B779,C779)</f>
        <v>0</v>
      </c>
      <c r="E779">
        <f t="shared" ref="E779:E842" si="37">IF(B779&gt;C779,B779-C779,0)</f>
        <v>0</v>
      </c>
      <c r="F779">
        <f t="shared" ref="F779:F842" si="38">IF(B779&lt;C779,C779-B779,0)</f>
        <v>0.24504970000000004</v>
      </c>
    </row>
    <row r="780" spans="1:6" x14ac:dyDescent="0.25">
      <c r="A780">
        <v>771</v>
      </c>
      <c r="B780">
        <f>'Założenia i wyniki'!$E$6*Znorm.Profile!B780</f>
        <v>0</v>
      </c>
      <c r="C780">
        <f>'Założenia i wyniki'!$E$8*Znorm.Profile!C780</f>
        <v>0.23056284999999999</v>
      </c>
      <c r="D780">
        <f t="shared" si="36"/>
        <v>0</v>
      </c>
      <c r="E780">
        <f t="shared" si="37"/>
        <v>0</v>
      </c>
      <c r="F780">
        <f t="shared" si="38"/>
        <v>0.23056284999999999</v>
      </c>
    </row>
    <row r="781" spans="1:6" x14ac:dyDescent="0.25">
      <c r="A781">
        <v>772</v>
      </c>
      <c r="B781">
        <f>'Założenia i wyniki'!$E$6*Znorm.Profile!B781</f>
        <v>0</v>
      </c>
      <c r="C781">
        <f>'Założenia i wyniki'!$E$8*Znorm.Profile!C781</f>
        <v>0.23124745000000002</v>
      </c>
      <c r="D781">
        <f t="shared" si="36"/>
        <v>0</v>
      </c>
      <c r="E781">
        <f t="shared" si="37"/>
        <v>0</v>
      </c>
      <c r="F781">
        <f t="shared" si="38"/>
        <v>0.23124745000000002</v>
      </c>
    </row>
    <row r="782" spans="1:6" x14ac:dyDescent="0.25">
      <c r="A782">
        <v>773</v>
      </c>
      <c r="B782">
        <f>'Założenia i wyniki'!$E$6*Znorm.Profile!B782</f>
        <v>0</v>
      </c>
      <c r="C782">
        <f>'Założenia i wyniki'!$E$8*Znorm.Profile!C782</f>
        <v>0.25425435000000002</v>
      </c>
      <c r="D782">
        <f t="shared" si="36"/>
        <v>0</v>
      </c>
      <c r="E782">
        <f t="shared" si="37"/>
        <v>0</v>
      </c>
      <c r="F782">
        <f t="shared" si="38"/>
        <v>0.25425435000000002</v>
      </c>
    </row>
    <row r="783" spans="1:6" x14ac:dyDescent="0.25">
      <c r="A783">
        <v>774</v>
      </c>
      <c r="B783">
        <f>'Założenia i wyniki'!$E$6*Znorm.Profile!B783</f>
        <v>0</v>
      </c>
      <c r="C783">
        <f>'Założenia i wyniki'!$E$8*Znorm.Profile!C783</f>
        <v>0.31177895</v>
      </c>
      <c r="D783">
        <f t="shared" si="36"/>
        <v>0</v>
      </c>
      <c r="E783">
        <f t="shared" si="37"/>
        <v>0</v>
      </c>
      <c r="F783">
        <f t="shared" si="38"/>
        <v>0.31177895</v>
      </c>
    </row>
    <row r="784" spans="1:6" x14ac:dyDescent="0.25">
      <c r="A784">
        <v>775</v>
      </c>
      <c r="B784">
        <f>'Założenia i wyniki'!$E$6*Znorm.Profile!B784</f>
        <v>0</v>
      </c>
      <c r="C784">
        <f>'Założenia i wyniki'!$E$8*Znorm.Profile!C784</f>
        <v>0.39922434999999995</v>
      </c>
      <c r="D784">
        <f t="shared" si="36"/>
        <v>0</v>
      </c>
      <c r="E784">
        <f t="shared" si="37"/>
        <v>0</v>
      </c>
      <c r="F784">
        <f t="shared" si="38"/>
        <v>0.39922434999999995</v>
      </c>
    </row>
    <row r="785" spans="1:6" x14ac:dyDescent="0.25">
      <c r="A785">
        <v>776</v>
      </c>
      <c r="B785">
        <f>'Założenia i wyniki'!$E$6*Znorm.Profile!B785</f>
        <v>0</v>
      </c>
      <c r="C785">
        <f>'Założenia i wyniki'!$E$8*Znorm.Profile!C785</f>
        <v>0.45617845000000007</v>
      </c>
      <c r="D785">
        <f t="shared" si="36"/>
        <v>0</v>
      </c>
      <c r="E785">
        <f t="shared" si="37"/>
        <v>0</v>
      </c>
      <c r="F785">
        <f t="shared" si="38"/>
        <v>0.45617845000000007</v>
      </c>
    </row>
    <row r="786" spans="1:6" x14ac:dyDescent="0.25">
      <c r="A786">
        <v>777</v>
      </c>
      <c r="B786">
        <f>'Założenia i wyniki'!$E$6*Znorm.Profile!B786</f>
        <v>4.3257547169811325E-2</v>
      </c>
      <c r="C786">
        <f>'Założenia i wyniki'!$E$8*Znorm.Profile!C786</f>
        <v>0.46746314999999999</v>
      </c>
      <c r="D786">
        <f t="shared" si="36"/>
        <v>4.3257547169811325E-2</v>
      </c>
      <c r="E786">
        <f t="shared" si="37"/>
        <v>0</v>
      </c>
      <c r="F786">
        <f t="shared" si="38"/>
        <v>0.42420560283018865</v>
      </c>
    </row>
    <row r="787" spans="1:6" x14ac:dyDescent="0.25">
      <c r="A787">
        <v>778</v>
      </c>
      <c r="B787">
        <f>'Założenia i wyniki'!$E$6*Znorm.Profile!B787</f>
        <v>0.13064150943396224</v>
      </c>
      <c r="C787">
        <f>'Założenia i wyniki'!$E$8*Znorm.Profile!C787</f>
        <v>0.48723394999999997</v>
      </c>
      <c r="D787">
        <f t="shared" si="36"/>
        <v>0.13064150943396224</v>
      </c>
      <c r="E787">
        <f t="shared" si="37"/>
        <v>0</v>
      </c>
      <c r="F787">
        <f t="shared" si="38"/>
        <v>0.35659244056603773</v>
      </c>
    </row>
    <row r="788" spans="1:6" x14ac:dyDescent="0.25">
      <c r="A788">
        <v>779</v>
      </c>
      <c r="B788">
        <f>'Założenia i wyniki'!$E$6*Znorm.Profile!B788</f>
        <v>0.37654716981132075</v>
      </c>
      <c r="C788">
        <f>'Założenia i wyniki'!$E$8*Znorm.Profile!C788</f>
        <v>0.46638235</v>
      </c>
      <c r="D788">
        <f t="shared" si="36"/>
        <v>0.37654716981132075</v>
      </c>
      <c r="E788">
        <f t="shared" si="37"/>
        <v>0</v>
      </c>
      <c r="F788">
        <f t="shared" si="38"/>
        <v>8.9835180188679253E-2</v>
      </c>
    </row>
    <row r="789" spans="1:6" x14ac:dyDescent="0.25">
      <c r="A789">
        <v>780</v>
      </c>
      <c r="B789">
        <f>'Założenia i wyniki'!$E$6*Znorm.Profile!B789</f>
        <v>0.18011320754716981</v>
      </c>
      <c r="C789">
        <f>'Założenia i wyniki'!$E$8*Znorm.Profile!C789</f>
        <v>0.45531150000000004</v>
      </c>
      <c r="D789">
        <f t="shared" si="36"/>
        <v>0.18011320754716981</v>
      </c>
      <c r="E789">
        <f t="shared" si="37"/>
        <v>0</v>
      </c>
      <c r="F789">
        <f t="shared" si="38"/>
        <v>0.27519829245283023</v>
      </c>
    </row>
    <row r="790" spans="1:6" x14ac:dyDescent="0.25">
      <c r="A790">
        <v>781</v>
      </c>
      <c r="B790">
        <f>'Założenia i wyniki'!$E$6*Znorm.Profile!B790</f>
        <v>0.30616037735849055</v>
      </c>
      <c r="C790">
        <f>'Założenia i wyniki'!$E$8*Znorm.Profile!C790</f>
        <v>0.45402315000000004</v>
      </c>
      <c r="D790">
        <f t="shared" si="36"/>
        <v>0.30616037735849055</v>
      </c>
      <c r="E790">
        <f t="shared" si="37"/>
        <v>0</v>
      </c>
      <c r="F790">
        <f t="shared" si="38"/>
        <v>0.14786277264150949</v>
      </c>
    </row>
    <row r="791" spans="1:6" x14ac:dyDescent="0.25">
      <c r="A791">
        <v>782</v>
      </c>
      <c r="B791">
        <f>'Założenia i wyniki'!$E$6*Znorm.Profile!B791</f>
        <v>0.27092452830188685</v>
      </c>
      <c r="C791">
        <f>'Założenia i wyniki'!$E$8*Znorm.Profile!C791</f>
        <v>0.45563769999999998</v>
      </c>
      <c r="D791">
        <f t="shared" si="36"/>
        <v>0.27092452830188685</v>
      </c>
      <c r="E791">
        <f t="shared" si="37"/>
        <v>0</v>
      </c>
      <c r="F791">
        <f t="shared" si="38"/>
        <v>0.18471317169811313</v>
      </c>
    </row>
    <row r="792" spans="1:6" x14ac:dyDescent="0.25">
      <c r="A792">
        <v>783</v>
      </c>
      <c r="B792">
        <f>'Założenia i wyniki'!$E$6*Znorm.Profile!B792</f>
        <v>0.14137735849056604</v>
      </c>
      <c r="C792">
        <f>'Założenia i wyniki'!$E$8*Znorm.Profile!C792</f>
        <v>0.46645129999999996</v>
      </c>
      <c r="D792">
        <f t="shared" si="36"/>
        <v>0.14137735849056604</v>
      </c>
      <c r="E792">
        <f t="shared" si="37"/>
        <v>0</v>
      </c>
      <c r="F792">
        <f t="shared" si="38"/>
        <v>0.32507394150943392</v>
      </c>
    </row>
    <row r="793" spans="1:6" x14ac:dyDescent="0.25">
      <c r="A793">
        <v>784</v>
      </c>
      <c r="B793">
        <f>'Założenia i wyniki'!$E$6*Znorm.Profile!B793</f>
        <v>2.3281132075471698E-2</v>
      </c>
      <c r="C793">
        <f>'Założenia i wyniki'!$E$8*Znorm.Profile!C793</f>
        <v>0.50411829999999991</v>
      </c>
      <c r="D793">
        <f t="shared" si="36"/>
        <v>2.3281132075471698E-2</v>
      </c>
      <c r="E793">
        <f t="shared" si="37"/>
        <v>0</v>
      </c>
      <c r="F793">
        <f t="shared" si="38"/>
        <v>0.48083716792452819</v>
      </c>
    </row>
    <row r="794" spans="1:6" x14ac:dyDescent="0.25">
      <c r="A794">
        <v>785</v>
      </c>
      <c r="B794">
        <f>'Założenia i wyniki'!$E$6*Znorm.Profile!B794</f>
        <v>0</v>
      </c>
      <c r="C794">
        <f>'Założenia i wyniki'!$E$8*Znorm.Profile!C794</f>
        <v>0.55926220000000004</v>
      </c>
      <c r="D794">
        <f t="shared" si="36"/>
        <v>0</v>
      </c>
      <c r="E794">
        <f t="shared" si="37"/>
        <v>0</v>
      </c>
      <c r="F794">
        <f t="shared" si="38"/>
        <v>0.55926220000000004</v>
      </c>
    </row>
    <row r="795" spans="1:6" x14ac:dyDescent="0.25">
      <c r="A795">
        <v>786</v>
      </c>
      <c r="B795">
        <f>'Założenia i wyniki'!$E$6*Znorm.Profile!B795</f>
        <v>0</v>
      </c>
      <c r="C795">
        <f>'Założenia i wyniki'!$E$8*Znorm.Profile!C795</f>
        <v>0.62803335000000005</v>
      </c>
      <c r="D795">
        <f t="shared" si="36"/>
        <v>0</v>
      </c>
      <c r="E795">
        <f t="shared" si="37"/>
        <v>0</v>
      </c>
      <c r="F795">
        <f t="shared" si="38"/>
        <v>0.62803335000000005</v>
      </c>
    </row>
    <row r="796" spans="1:6" x14ac:dyDescent="0.25">
      <c r="A796">
        <v>787</v>
      </c>
      <c r="B796">
        <f>'Założenia i wyniki'!$E$6*Znorm.Profile!B796</f>
        <v>0</v>
      </c>
      <c r="C796">
        <f>'Założenia i wyniki'!$E$8*Znorm.Profile!C796</f>
        <v>0.65141440000000006</v>
      </c>
      <c r="D796">
        <f t="shared" si="36"/>
        <v>0</v>
      </c>
      <c r="E796">
        <f t="shared" si="37"/>
        <v>0</v>
      </c>
      <c r="F796">
        <f t="shared" si="38"/>
        <v>0.65141440000000006</v>
      </c>
    </row>
    <row r="797" spans="1:6" x14ac:dyDescent="0.25">
      <c r="A797">
        <v>788</v>
      </c>
      <c r="B797">
        <f>'Założenia i wyniki'!$E$6*Znorm.Profile!B797</f>
        <v>0</v>
      </c>
      <c r="C797">
        <f>'Założenia i wyniki'!$E$8*Znorm.Profile!C797</f>
        <v>0.64447565000000007</v>
      </c>
      <c r="D797">
        <f t="shared" si="36"/>
        <v>0</v>
      </c>
      <c r="E797">
        <f t="shared" si="37"/>
        <v>0</v>
      </c>
      <c r="F797">
        <f t="shared" si="38"/>
        <v>0.64447565000000007</v>
      </c>
    </row>
    <row r="798" spans="1:6" x14ac:dyDescent="0.25">
      <c r="A798">
        <v>789</v>
      </c>
      <c r="B798">
        <f>'Założenia i wyniki'!$E$6*Znorm.Profile!B798</f>
        <v>0</v>
      </c>
      <c r="C798">
        <f>'Założenia i wyniki'!$E$8*Znorm.Profile!C798</f>
        <v>0.59995985000000007</v>
      </c>
      <c r="D798">
        <f t="shared" si="36"/>
        <v>0</v>
      </c>
      <c r="E798">
        <f t="shared" si="37"/>
        <v>0</v>
      </c>
      <c r="F798">
        <f t="shared" si="38"/>
        <v>0.59995985000000007</v>
      </c>
    </row>
    <row r="799" spans="1:6" x14ac:dyDescent="0.25">
      <c r="A799">
        <v>790</v>
      </c>
      <c r="B799">
        <f>'Założenia i wyniki'!$E$6*Znorm.Profile!B799</f>
        <v>0</v>
      </c>
      <c r="C799">
        <f>'Założenia i wyniki'!$E$8*Znorm.Profile!C799</f>
        <v>0.52703875000000011</v>
      </c>
      <c r="D799">
        <f t="shared" si="36"/>
        <v>0</v>
      </c>
      <c r="E799">
        <f t="shared" si="37"/>
        <v>0</v>
      </c>
      <c r="F799">
        <f t="shared" si="38"/>
        <v>0.52703875000000011</v>
      </c>
    </row>
    <row r="800" spans="1:6" x14ac:dyDescent="0.25">
      <c r="A800">
        <v>791</v>
      </c>
      <c r="B800">
        <f>'Założenia i wyniki'!$E$6*Znorm.Profile!B800</f>
        <v>0</v>
      </c>
      <c r="C800">
        <f>'Założenia i wyniki'!$E$8*Znorm.Profile!C800</f>
        <v>0.43158674999999996</v>
      </c>
      <c r="D800">
        <f t="shared" si="36"/>
        <v>0</v>
      </c>
      <c r="E800">
        <f t="shared" si="37"/>
        <v>0</v>
      </c>
      <c r="F800">
        <f t="shared" si="38"/>
        <v>0.43158674999999996</v>
      </c>
    </row>
    <row r="801" spans="1:6" x14ac:dyDescent="0.25">
      <c r="A801">
        <v>792</v>
      </c>
      <c r="B801">
        <f>'Założenia i wyniki'!$E$6*Znorm.Profile!B801</f>
        <v>0</v>
      </c>
      <c r="C801">
        <f>'Założenia i wyniki'!$E$8*Znorm.Profile!C801</f>
        <v>0.35051345</v>
      </c>
      <c r="D801">
        <f t="shared" si="36"/>
        <v>0</v>
      </c>
      <c r="E801">
        <f t="shared" si="37"/>
        <v>0</v>
      </c>
      <c r="F801">
        <f t="shared" si="38"/>
        <v>0.35051345</v>
      </c>
    </row>
    <row r="802" spans="1:6" x14ac:dyDescent="0.25">
      <c r="A802">
        <v>793</v>
      </c>
      <c r="B802">
        <f>'Założenia i wyniki'!$E$6*Znorm.Profile!B802</f>
        <v>0</v>
      </c>
      <c r="C802">
        <f>'Założenia i wyniki'!$E$8*Znorm.Profile!C802</f>
        <v>0.27834869999999995</v>
      </c>
      <c r="D802">
        <f t="shared" si="36"/>
        <v>0</v>
      </c>
      <c r="E802">
        <f t="shared" si="37"/>
        <v>0</v>
      </c>
      <c r="F802">
        <f t="shared" si="38"/>
        <v>0.27834869999999995</v>
      </c>
    </row>
    <row r="803" spans="1:6" x14ac:dyDescent="0.25">
      <c r="A803">
        <v>794</v>
      </c>
      <c r="B803">
        <f>'Założenia i wyniki'!$E$6*Znorm.Profile!B803</f>
        <v>0</v>
      </c>
      <c r="C803">
        <f>'Założenia i wyniki'!$E$8*Znorm.Profile!C803</f>
        <v>0.24658165000000001</v>
      </c>
      <c r="D803">
        <f t="shared" si="36"/>
        <v>0</v>
      </c>
      <c r="E803">
        <f t="shared" si="37"/>
        <v>0</v>
      </c>
      <c r="F803">
        <f t="shared" si="38"/>
        <v>0.24658165000000001</v>
      </c>
    </row>
    <row r="804" spans="1:6" x14ac:dyDescent="0.25">
      <c r="A804">
        <v>795</v>
      </c>
      <c r="B804">
        <f>'Założenia i wyniki'!$E$6*Znorm.Profile!B804</f>
        <v>0</v>
      </c>
      <c r="C804">
        <f>'Założenia i wyniki'!$E$8*Znorm.Profile!C804</f>
        <v>0.22748039999999997</v>
      </c>
      <c r="D804">
        <f t="shared" si="36"/>
        <v>0</v>
      </c>
      <c r="E804">
        <f t="shared" si="37"/>
        <v>0</v>
      </c>
      <c r="F804">
        <f t="shared" si="38"/>
        <v>0.22748039999999997</v>
      </c>
    </row>
    <row r="805" spans="1:6" x14ac:dyDescent="0.25">
      <c r="A805">
        <v>796</v>
      </c>
      <c r="B805">
        <f>'Założenia i wyniki'!$E$6*Znorm.Profile!B805</f>
        <v>0</v>
      </c>
      <c r="C805">
        <f>'Założenia i wyniki'!$E$8*Znorm.Profile!C805</f>
        <v>0.23003330000000002</v>
      </c>
      <c r="D805">
        <f t="shared" si="36"/>
        <v>0</v>
      </c>
      <c r="E805">
        <f t="shared" si="37"/>
        <v>0</v>
      </c>
      <c r="F805">
        <f t="shared" si="38"/>
        <v>0.23003330000000002</v>
      </c>
    </row>
    <row r="806" spans="1:6" x14ac:dyDescent="0.25">
      <c r="A806">
        <v>797</v>
      </c>
      <c r="B806">
        <f>'Założenia i wyniki'!$E$6*Znorm.Profile!B806</f>
        <v>0</v>
      </c>
      <c r="C806">
        <f>'Założenia i wyniki'!$E$8*Znorm.Profile!C806</f>
        <v>0.25657940000000001</v>
      </c>
      <c r="D806">
        <f t="shared" si="36"/>
        <v>0</v>
      </c>
      <c r="E806">
        <f t="shared" si="37"/>
        <v>0</v>
      </c>
      <c r="F806">
        <f t="shared" si="38"/>
        <v>0.25657940000000001</v>
      </c>
    </row>
    <row r="807" spans="1:6" x14ac:dyDescent="0.25">
      <c r="A807">
        <v>798</v>
      </c>
      <c r="B807">
        <f>'Założenia i wyniki'!$E$6*Znorm.Profile!B807</f>
        <v>0</v>
      </c>
      <c r="C807">
        <f>'Założenia i wyniki'!$E$8*Znorm.Profile!C807</f>
        <v>0.31264414999999995</v>
      </c>
      <c r="D807">
        <f t="shared" si="36"/>
        <v>0</v>
      </c>
      <c r="E807">
        <f t="shared" si="37"/>
        <v>0</v>
      </c>
      <c r="F807">
        <f t="shared" si="38"/>
        <v>0.31264414999999995</v>
      </c>
    </row>
    <row r="808" spans="1:6" x14ac:dyDescent="0.25">
      <c r="A808">
        <v>799</v>
      </c>
      <c r="B808">
        <f>'Założenia i wyniki'!$E$6*Znorm.Profile!B808</f>
        <v>0</v>
      </c>
      <c r="C808">
        <f>'Założenia i wyniki'!$E$8*Znorm.Profile!C808</f>
        <v>0.40462800000000004</v>
      </c>
      <c r="D808">
        <f t="shared" si="36"/>
        <v>0</v>
      </c>
      <c r="E808">
        <f t="shared" si="37"/>
        <v>0</v>
      </c>
      <c r="F808">
        <f t="shared" si="38"/>
        <v>0.40462800000000004</v>
      </c>
    </row>
    <row r="809" spans="1:6" x14ac:dyDescent="0.25">
      <c r="A809">
        <v>800</v>
      </c>
      <c r="B809">
        <f>'Założenia i wyniki'!$E$6*Znorm.Profile!B809</f>
        <v>0</v>
      </c>
      <c r="C809">
        <f>'Założenia i wyniki'!$E$8*Znorm.Profile!C809</f>
        <v>0.45556595</v>
      </c>
      <c r="D809">
        <f t="shared" si="36"/>
        <v>0</v>
      </c>
      <c r="E809">
        <f t="shared" si="37"/>
        <v>0</v>
      </c>
      <c r="F809">
        <f t="shared" si="38"/>
        <v>0.45556595</v>
      </c>
    </row>
    <row r="810" spans="1:6" x14ac:dyDescent="0.25">
      <c r="A810">
        <v>801</v>
      </c>
      <c r="B810">
        <f>'Założenia i wyniki'!$E$6*Znorm.Profile!B810</f>
        <v>9.3304716981132088E-2</v>
      </c>
      <c r="C810">
        <f>'Założenia i wyniki'!$E$8*Znorm.Profile!C810</f>
        <v>0.47183779999999997</v>
      </c>
      <c r="D810">
        <f t="shared" si="36"/>
        <v>9.3304716981132088E-2</v>
      </c>
      <c r="E810">
        <f t="shared" si="37"/>
        <v>0</v>
      </c>
      <c r="F810">
        <f t="shared" si="38"/>
        <v>0.3785330830188679</v>
      </c>
    </row>
    <row r="811" spans="1:6" x14ac:dyDescent="0.25">
      <c r="A811">
        <v>802</v>
      </c>
      <c r="B811">
        <f>'Założenia i wyniki'!$E$6*Znorm.Profile!B811</f>
        <v>0.19205660377358491</v>
      </c>
      <c r="C811">
        <f>'Założenia i wyniki'!$E$8*Znorm.Profile!C811</f>
        <v>0.47732265000000001</v>
      </c>
      <c r="D811">
        <f t="shared" si="36"/>
        <v>0.19205660377358491</v>
      </c>
      <c r="E811">
        <f t="shared" si="37"/>
        <v>0</v>
      </c>
      <c r="F811">
        <f t="shared" si="38"/>
        <v>0.2852660462264151</v>
      </c>
    </row>
    <row r="812" spans="1:6" x14ac:dyDescent="0.25">
      <c r="A812">
        <v>803</v>
      </c>
      <c r="B812">
        <f>'Założenia i wyniki'!$E$6*Znorm.Profile!B812</f>
        <v>0.25821698113207547</v>
      </c>
      <c r="C812">
        <f>'Założenia i wyniki'!$E$8*Znorm.Profile!C812</f>
        <v>0.46806095000000009</v>
      </c>
      <c r="D812">
        <f t="shared" si="36"/>
        <v>0.25821698113207547</v>
      </c>
      <c r="E812">
        <f t="shared" si="37"/>
        <v>0</v>
      </c>
      <c r="F812">
        <f t="shared" si="38"/>
        <v>0.20984396886792461</v>
      </c>
    </row>
    <row r="813" spans="1:6" x14ac:dyDescent="0.25">
      <c r="A813">
        <v>804</v>
      </c>
      <c r="B813">
        <f>'Założenia i wyniki'!$E$6*Znorm.Profile!B813</f>
        <v>0.22957547169811318</v>
      </c>
      <c r="C813">
        <f>'Założenia i wyniki'!$E$8*Znorm.Profile!C813</f>
        <v>0.46422005000000005</v>
      </c>
      <c r="D813">
        <f t="shared" si="36"/>
        <v>0.22957547169811318</v>
      </c>
      <c r="E813">
        <f t="shared" si="37"/>
        <v>0</v>
      </c>
      <c r="F813">
        <f t="shared" si="38"/>
        <v>0.23464457830188687</v>
      </c>
    </row>
    <row r="814" spans="1:6" x14ac:dyDescent="0.25">
      <c r="A814">
        <v>805</v>
      </c>
      <c r="B814">
        <f>'Założenia i wyniki'!$E$6*Znorm.Profile!B814</f>
        <v>0.20771698113207548</v>
      </c>
      <c r="C814">
        <f>'Założenia i wyniki'!$E$8*Znorm.Profile!C814</f>
        <v>0.45907750000000003</v>
      </c>
      <c r="D814">
        <f t="shared" si="36"/>
        <v>0.20771698113207548</v>
      </c>
      <c r="E814">
        <f t="shared" si="37"/>
        <v>0</v>
      </c>
      <c r="F814">
        <f t="shared" si="38"/>
        <v>0.25136051886792454</v>
      </c>
    </row>
    <row r="815" spans="1:6" x14ac:dyDescent="0.25">
      <c r="A815">
        <v>806</v>
      </c>
      <c r="B815">
        <f>'Założenia i wyniki'!$E$6*Znorm.Profile!B815</f>
        <v>0.1741132075471698</v>
      </c>
      <c r="C815">
        <f>'Założenia i wyniki'!$E$8*Znorm.Profile!C815</f>
        <v>0.46532604999999999</v>
      </c>
      <c r="D815">
        <f t="shared" si="36"/>
        <v>0.1741132075471698</v>
      </c>
      <c r="E815">
        <f t="shared" si="37"/>
        <v>0</v>
      </c>
      <c r="F815">
        <f t="shared" si="38"/>
        <v>0.29121284245283019</v>
      </c>
    </row>
    <row r="816" spans="1:6" x14ac:dyDescent="0.25">
      <c r="A816">
        <v>807</v>
      </c>
      <c r="B816">
        <f>'Założenia i wyniki'!$E$6*Znorm.Profile!B816</f>
        <v>0.14239622641509433</v>
      </c>
      <c r="C816">
        <f>'Założenia i wyniki'!$E$8*Znorm.Profile!C816</f>
        <v>0.46556930000000002</v>
      </c>
      <c r="D816">
        <f t="shared" si="36"/>
        <v>0.14239622641509433</v>
      </c>
      <c r="E816">
        <f t="shared" si="37"/>
        <v>0</v>
      </c>
      <c r="F816">
        <f t="shared" si="38"/>
        <v>0.32317307358490566</v>
      </c>
    </row>
    <row r="817" spans="1:6" x14ac:dyDescent="0.25">
      <c r="A817">
        <v>808</v>
      </c>
      <c r="B817">
        <f>'Założenia i wyniki'!$E$6*Znorm.Profile!B817</f>
        <v>3.4704716981132075E-2</v>
      </c>
      <c r="C817">
        <f>'Założenia i wyniki'!$E$8*Znorm.Profile!C817</f>
        <v>0.50166409999999995</v>
      </c>
      <c r="D817">
        <f t="shared" si="36"/>
        <v>3.4704716981132075E-2</v>
      </c>
      <c r="E817">
        <f t="shared" si="37"/>
        <v>0</v>
      </c>
      <c r="F817">
        <f t="shared" si="38"/>
        <v>0.46695938301886786</v>
      </c>
    </row>
    <row r="818" spans="1:6" x14ac:dyDescent="0.25">
      <c r="A818">
        <v>809</v>
      </c>
      <c r="B818">
        <f>'Założenia i wyniki'!$E$6*Znorm.Profile!B818</f>
        <v>0</v>
      </c>
      <c r="C818">
        <f>'Założenia i wyniki'!$E$8*Znorm.Profile!C818</f>
        <v>0.55588785000000007</v>
      </c>
      <c r="D818">
        <f t="shared" si="36"/>
        <v>0</v>
      </c>
      <c r="E818">
        <f t="shared" si="37"/>
        <v>0</v>
      </c>
      <c r="F818">
        <f t="shared" si="38"/>
        <v>0.55588785000000007</v>
      </c>
    </row>
    <row r="819" spans="1:6" x14ac:dyDescent="0.25">
      <c r="A819">
        <v>810</v>
      </c>
      <c r="B819">
        <f>'Założenia i wyniki'!$E$6*Znorm.Profile!B819</f>
        <v>0</v>
      </c>
      <c r="C819">
        <f>'Założenia i wyniki'!$E$8*Znorm.Profile!C819</f>
        <v>0.63319655000000008</v>
      </c>
      <c r="D819">
        <f t="shared" si="36"/>
        <v>0</v>
      </c>
      <c r="E819">
        <f t="shared" si="37"/>
        <v>0</v>
      </c>
      <c r="F819">
        <f t="shared" si="38"/>
        <v>0.63319655000000008</v>
      </c>
    </row>
    <row r="820" spans="1:6" x14ac:dyDescent="0.25">
      <c r="A820">
        <v>811</v>
      </c>
      <c r="B820">
        <f>'Założenia i wyniki'!$E$6*Znorm.Profile!B820</f>
        <v>0</v>
      </c>
      <c r="C820">
        <f>'Założenia i wyniki'!$E$8*Znorm.Profile!C820</f>
        <v>0.64495094999999991</v>
      </c>
      <c r="D820">
        <f t="shared" si="36"/>
        <v>0</v>
      </c>
      <c r="E820">
        <f t="shared" si="37"/>
        <v>0</v>
      </c>
      <c r="F820">
        <f t="shared" si="38"/>
        <v>0.64495094999999991</v>
      </c>
    </row>
    <row r="821" spans="1:6" x14ac:dyDescent="0.25">
      <c r="A821">
        <v>812</v>
      </c>
      <c r="B821">
        <f>'Założenia i wyniki'!$E$6*Znorm.Profile!B821</f>
        <v>0</v>
      </c>
      <c r="C821">
        <f>'Założenia i wyniki'!$E$8*Znorm.Profile!C821</f>
        <v>0.63187005000000007</v>
      </c>
      <c r="D821">
        <f t="shared" si="36"/>
        <v>0</v>
      </c>
      <c r="E821">
        <f t="shared" si="37"/>
        <v>0</v>
      </c>
      <c r="F821">
        <f t="shared" si="38"/>
        <v>0.63187005000000007</v>
      </c>
    </row>
    <row r="822" spans="1:6" x14ac:dyDescent="0.25">
      <c r="A822">
        <v>813</v>
      </c>
      <c r="B822">
        <f>'Założenia i wyniki'!$E$6*Znorm.Profile!B822</f>
        <v>0</v>
      </c>
      <c r="C822">
        <f>'Założenia i wyniki'!$E$8*Znorm.Profile!C822</f>
        <v>0.59431995000000004</v>
      </c>
      <c r="D822">
        <f t="shared" si="36"/>
        <v>0</v>
      </c>
      <c r="E822">
        <f t="shared" si="37"/>
        <v>0</v>
      </c>
      <c r="F822">
        <f t="shared" si="38"/>
        <v>0.59431995000000004</v>
      </c>
    </row>
    <row r="823" spans="1:6" x14ac:dyDescent="0.25">
      <c r="A823">
        <v>814</v>
      </c>
      <c r="B823">
        <f>'Założenia i wyniki'!$E$6*Znorm.Profile!B823</f>
        <v>0</v>
      </c>
      <c r="C823">
        <f>'Założenia i wyniki'!$E$8*Znorm.Profile!C823</f>
        <v>0.51855194999999998</v>
      </c>
      <c r="D823">
        <f t="shared" si="36"/>
        <v>0</v>
      </c>
      <c r="E823">
        <f t="shared" si="37"/>
        <v>0</v>
      </c>
      <c r="F823">
        <f t="shared" si="38"/>
        <v>0.51855194999999998</v>
      </c>
    </row>
    <row r="824" spans="1:6" x14ac:dyDescent="0.25">
      <c r="A824">
        <v>815</v>
      </c>
      <c r="B824">
        <f>'Założenia i wyniki'!$E$6*Znorm.Profile!B824</f>
        <v>0</v>
      </c>
      <c r="C824">
        <f>'Założenia i wyniki'!$E$8*Znorm.Profile!C824</f>
        <v>0.42645539999999998</v>
      </c>
      <c r="D824">
        <f t="shared" si="36"/>
        <v>0</v>
      </c>
      <c r="E824">
        <f t="shared" si="37"/>
        <v>0</v>
      </c>
      <c r="F824">
        <f t="shared" si="38"/>
        <v>0.42645539999999998</v>
      </c>
    </row>
    <row r="825" spans="1:6" x14ac:dyDescent="0.25">
      <c r="A825">
        <v>816</v>
      </c>
      <c r="B825">
        <f>'Założenia i wyniki'!$E$6*Znorm.Profile!B825</f>
        <v>0</v>
      </c>
      <c r="C825">
        <f>'Założenia i wyniki'!$E$8*Znorm.Profile!C825</f>
        <v>0.34740019999999999</v>
      </c>
      <c r="D825">
        <f t="shared" si="36"/>
        <v>0</v>
      </c>
      <c r="E825">
        <f t="shared" si="37"/>
        <v>0</v>
      </c>
      <c r="F825">
        <f t="shared" si="38"/>
        <v>0.34740019999999999</v>
      </c>
    </row>
    <row r="826" spans="1:6" x14ac:dyDescent="0.25">
      <c r="A826">
        <v>817</v>
      </c>
      <c r="B826">
        <f>'Założenia i wyniki'!$E$6*Znorm.Profile!B826</f>
        <v>0</v>
      </c>
      <c r="C826">
        <f>'Założenia i wyniki'!$E$8*Znorm.Profile!C826</f>
        <v>0.2803388</v>
      </c>
      <c r="D826">
        <f t="shared" si="36"/>
        <v>0</v>
      </c>
      <c r="E826">
        <f t="shared" si="37"/>
        <v>0</v>
      </c>
      <c r="F826">
        <f t="shared" si="38"/>
        <v>0.2803388</v>
      </c>
    </row>
    <row r="827" spans="1:6" x14ac:dyDescent="0.25">
      <c r="A827">
        <v>818</v>
      </c>
      <c r="B827">
        <f>'Założenia i wyniki'!$E$6*Znorm.Profile!B827</f>
        <v>0</v>
      </c>
      <c r="C827">
        <f>'Założenia i wyniki'!$E$8*Znorm.Profile!C827</f>
        <v>0.25142215000000007</v>
      </c>
      <c r="D827">
        <f t="shared" si="36"/>
        <v>0</v>
      </c>
      <c r="E827">
        <f t="shared" si="37"/>
        <v>0</v>
      </c>
      <c r="F827">
        <f t="shared" si="38"/>
        <v>0.25142215000000007</v>
      </c>
    </row>
    <row r="828" spans="1:6" x14ac:dyDescent="0.25">
      <c r="A828">
        <v>819</v>
      </c>
      <c r="B828">
        <f>'Założenia i wyniki'!$E$6*Znorm.Profile!B828</f>
        <v>0</v>
      </c>
      <c r="C828">
        <f>'Założenia i wyniki'!$E$8*Znorm.Profile!C828</f>
        <v>0.23193765000000002</v>
      </c>
      <c r="D828">
        <f t="shared" si="36"/>
        <v>0</v>
      </c>
      <c r="E828">
        <f t="shared" si="37"/>
        <v>0</v>
      </c>
      <c r="F828">
        <f t="shared" si="38"/>
        <v>0.23193765000000002</v>
      </c>
    </row>
    <row r="829" spans="1:6" x14ac:dyDescent="0.25">
      <c r="A829">
        <v>820</v>
      </c>
      <c r="B829">
        <f>'Założenia i wyniki'!$E$6*Znorm.Profile!B829</f>
        <v>0</v>
      </c>
      <c r="C829">
        <f>'Założenia i wyniki'!$E$8*Znorm.Profile!C829</f>
        <v>0.23414265000000001</v>
      </c>
      <c r="D829">
        <f t="shared" si="36"/>
        <v>0</v>
      </c>
      <c r="E829">
        <f t="shared" si="37"/>
        <v>0</v>
      </c>
      <c r="F829">
        <f t="shared" si="38"/>
        <v>0.23414265000000001</v>
      </c>
    </row>
    <row r="830" spans="1:6" x14ac:dyDescent="0.25">
      <c r="A830">
        <v>821</v>
      </c>
      <c r="B830">
        <f>'Założenia i wyniki'!$E$6*Znorm.Profile!B830</f>
        <v>0</v>
      </c>
      <c r="C830">
        <f>'Założenia i wyniki'!$E$8*Znorm.Profile!C830</f>
        <v>0.25761679999999998</v>
      </c>
      <c r="D830">
        <f t="shared" si="36"/>
        <v>0</v>
      </c>
      <c r="E830">
        <f t="shared" si="37"/>
        <v>0</v>
      </c>
      <c r="F830">
        <f t="shared" si="38"/>
        <v>0.25761679999999998</v>
      </c>
    </row>
    <row r="831" spans="1:6" x14ac:dyDescent="0.25">
      <c r="A831">
        <v>822</v>
      </c>
      <c r="B831">
        <f>'Założenia i wyniki'!$E$6*Znorm.Profile!B831</f>
        <v>0</v>
      </c>
      <c r="C831">
        <f>'Założenia i wyniki'!$E$8*Znorm.Profile!C831</f>
        <v>0.31822735000000002</v>
      </c>
      <c r="D831">
        <f t="shared" si="36"/>
        <v>0</v>
      </c>
      <c r="E831">
        <f t="shared" si="37"/>
        <v>0</v>
      </c>
      <c r="F831">
        <f t="shared" si="38"/>
        <v>0.31822735000000002</v>
      </c>
    </row>
    <row r="832" spans="1:6" x14ac:dyDescent="0.25">
      <c r="A832">
        <v>823</v>
      </c>
      <c r="B832">
        <f>'Założenia i wyniki'!$E$6*Znorm.Profile!B832</f>
        <v>0</v>
      </c>
      <c r="C832">
        <f>'Założenia i wyniki'!$E$8*Znorm.Profile!C832</f>
        <v>0.40534585000000001</v>
      </c>
      <c r="D832">
        <f t="shared" si="36"/>
        <v>0</v>
      </c>
      <c r="E832">
        <f t="shared" si="37"/>
        <v>0</v>
      </c>
      <c r="F832">
        <f t="shared" si="38"/>
        <v>0.40534585000000001</v>
      </c>
    </row>
    <row r="833" spans="1:6" x14ac:dyDescent="0.25">
      <c r="A833">
        <v>824</v>
      </c>
      <c r="B833">
        <f>'Założenia i wyniki'!$E$6*Znorm.Profile!B833</f>
        <v>0</v>
      </c>
      <c r="C833">
        <f>'Założenia i wyniki'!$E$8*Znorm.Profile!C833</f>
        <v>0.45907575</v>
      </c>
      <c r="D833">
        <f t="shared" si="36"/>
        <v>0</v>
      </c>
      <c r="E833">
        <f t="shared" si="37"/>
        <v>0</v>
      </c>
      <c r="F833">
        <f t="shared" si="38"/>
        <v>0.45907575</v>
      </c>
    </row>
    <row r="834" spans="1:6" x14ac:dyDescent="0.25">
      <c r="A834">
        <v>825</v>
      </c>
      <c r="B834">
        <f>'Założenia i wyniki'!$E$6*Znorm.Profile!B834</f>
        <v>0.1091132075471698</v>
      </c>
      <c r="C834">
        <f>'Założenia i wyniki'!$E$8*Znorm.Profile!C834</f>
        <v>0.46890199999999999</v>
      </c>
      <c r="D834">
        <f t="shared" si="36"/>
        <v>0.1091132075471698</v>
      </c>
      <c r="E834">
        <f t="shared" si="37"/>
        <v>0</v>
      </c>
      <c r="F834">
        <f t="shared" si="38"/>
        <v>0.35978879245283019</v>
      </c>
    </row>
    <row r="835" spans="1:6" x14ac:dyDescent="0.25">
      <c r="A835">
        <v>826</v>
      </c>
      <c r="B835">
        <f>'Założenia i wyniki'!$E$6*Znorm.Profile!B835</f>
        <v>0.21311320754716984</v>
      </c>
      <c r="C835">
        <f>'Założenia i wyniki'!$E$8*Znorm.Profile!C835</f>
        <v>0.47480720000000004</v>
      </c>
      <c r="D835">
        <f t="shared" si="36"/>
        <v>0.21311320754716984</v>
      </c>
      <c r="E835">
        <f t="shared" si="37"/>
        <v>0</v>
      </c>
      <c r="F835">
        <f t="shared" si="38"/>
        <v>0.2616939924528302</v>
      </c>
    </row>
    <row r="836" spans="1:6" x14ac:dyDescent="0.25">
      <c r="A836">
        <v>827</v>
      </c>
      <c r="B836">
        <f>'Założenia i wyniki'!$E$6*Znorm.Profile!B836</f>
        <v>0.24413207547169807</v>
      </c>
      <c r="C836">
        <f>'Założenia i wyniki'!$E$8*Znorm.Profile!C836</f>
        <v>0.47294240000000004</v>
      </c>
      <c r="D836">
        <f t="shared" si="36"/>
        <v>0.24413207547169807</v>
      </c>
      <c r="E836">
        <f t="shared" si="37"/>
        <v>0</v>
      </c>
      <c r="F836">
        <f t="shared" si="38"/>
        <v>0.22881032452830197</v>
      </c>
    </row>
    <row r="837" spans="1:6" x14ac:dyDescent="0.25">
      <c r="A837">
        <v>828</v>
      </c>
      <c r="B837">
        <f>'Założenia i wyniki'!$E$6*Znorm.Profile!B837</f>
        <v>0.22641509433962265</v>
      </c>
      <c r="C837">
        <f>'Założenia i wyniki'!$E$8*Znorm.Profile!C837</f>
        <v>0.4632502</v>
      </c>
      <c r="D837">
        <f t="shared" si="36"/>
        <v>0.22641509433962265</v>
      </c>
      <c r="E837">
        <f t="shared" si="37"/>
        <v>0</v>
      </c>
      <c r="F837">
        <f t="shared" si="38"/>
        <v>0.23683510566037735</v>
      </c>
    </row>
    <row r="838" spans="1:6" x14ac:dyDescent="0.25">
      <c r="A838">
        <v>829</v>
      </c>
      <c r="B838">
        <f>'Założenia i wyniki'!$E$6*Znorm.Profile!B838</f>
        <v>0.22364150943396227</v>
      </c>
      <c r="C838">
        <f>'Założenia i wyniki'!$E$8*Znorm.Profile!C838</f>
        <v>0.44799685000000006</v>
      </c>
      <c r="D838">
        <f t="shared" si="36"/>
        <v>0.22364150943396227</v>
      </c>
      <c r="E838">
        <f t="shared" si="37"/>
        <v>0</v>
      </c>
      <c r="F838">
        <f t="shared" si="38"/>
        <v>0.22435534056603779</v>
      </c>
    </row>
    <row r="839" spans="1:6" x14ac:dyDescent="0.25">
      <c r="A839">
        <v>830</v>
      </c>
      <c r="B839">
        <f>'Założenia i wyniki'!$E$6*Znorm.Profile!B839</f>
        <v>0.18964150943396227</v>
      </c>
      <c r="C839">
        <f>'Założenia i wyniki'!$E$8*Znorm.Profile!C839</f>
        <v>0.45450755000000004</v>
      </c>
      <c r="D839">
        <f t="shared" si="36"/>
        <v>0.18964150943396227</v>
      </c>
      <c r="E839">
        <f t="shared" si="37"/>
        <v>0</v>
      </c>
      <c r="F839">
        <f t="shared" si="38"/>
        <v>0.2648660405660378</v>
      </c>
    </row>
    <row r="840" spans="1:6" x14ac:dyDescent="0.25">
      <c r="A840">
        <v>831</v>
      </c>
      <c r="B840">
        <f>'Założenia i wyniki'!$E$6*Znorm.Profile!B840</f>
        <v>0.15171698113207546</v>
      </c>
      <c r="C840">
        <f>'Założenia i wyniki'!$E$8*Znorm.Profile!C840</f>
        <v>0.47068874999999993</v>
      </c>
      <c r="D840">
        <f t="shared" si="36"/>
        <v>0.15171698113207546</v>
      </c>
      <c r="E840">
        <f t="shared" si="37"/>
        <v>0</v>
      </c>
      <c r="F840">
        <f t="shared" si="38"/>
        <v>0.31897176886792444</v>
      </c>
    </row>
    <row r="841" spans="1:6" x14ac:dyDescent="0.25">
      <c r="A841">
        <v>832</v>
      </c>
      <c r="B841">
        <f>'Założenia i wyniki'!$E$6*Znorm.Profile!B841</f>
        <v>4.1641509433962262E-2</v>
      </c>
      <c r="C841">
        <f>'Założenia i wyniki'!$E$8*Znorm.Profile!C841</f>
        <v>0.50167530000000005</v>
      </c>
      <c r="D841">
        <f t="shared" si="36"/>
        <v>4.1641509433962262E-2</v>
      </c>
      <c r="E841">
        <f t="shared" si="37"/>
        <v>0</v>
      </c>
      <c r="F841">
        <f t="shared" si="38"/>
        <v>0.46003379056603777</v>
      </c>
    </row>
    <row r="842" spans="1:6" x14ac:dyDescent="0.25">
      <c r="A842">
        <v>833</v>
      </c>
      <c r="B842">
        <f>'Założenia i wyniki'!$E$6*Znorm.Profile!B842</f>
        <v>0</v>
      </c>
      <c r="C842">
        <f>'Założenia i wyniki'!$E$8*Znorm.Profile!C842</f>
        <v>0.56196630000000003</v>
      </c>
      <c r="D842">
        <f t="shared" si="36"/>
        <v>0</v>
      </c>
      <c r="E842">
        <f t="shared" si="37"/>
        <v>0</v>
      </c>
      <c r="F842">
        <f t="shared" si="38"/>
        <v>0.56196630000000003</v>
      </c>
    </row>
    <row r="843" spans="1:6" x14ac:dyDescent="0.25">
      <c r="A843">
        <v>834</v>
      </c>
      <c r="B843">
        <f>'Założenia i wyniki'!$E$6*Znorm.Profile!B843</f>
        <v>0</v>
      </c>
      <c r="C843">
        <f>'Założenia i wyniki'!$E$8*Znorm.Profile!C843</f>
        <v>0.62786920000000002</v>
      </c>
      <c r="D843">
        <f t="shared" ref="D843:D906" si="39">IF(B843&lt;=C843,B843,C843)</f>
        <v>0</v>
      </c>
      <c r="E843">
        <f t="shared" ref="E843:E906" si="40">IF(B843&gt;C843,B843-C843,0)</f>
        <v>0</v>
      </c>
      <c r="F843">
        <f t="shared" ref="F843:F906" si="41">IF(B843&lt;C843,C843-B843,0)</f>
        <v>0.62786920000000002</v>
      </c>
    </row>
    <row r="844" spans="1:6" x14ac:dyDescent="0.25">
      <c r="A844">
        <v>835</v>
      </c>
      <c r="B844">
        <f>'Założenia i wyniki'!$E$6*Znorm.Profile!B844</f>
        <v>0</v>
      </c>
      <c r="C844">
        <f>'Założenia i wyniki'!$E$8*Znorm.Profile!C844</f>
        <v>0.65016804999999989</v>
      </c>
      <c r="D844">
        <f t="shared" si="39"/>
        <v>0</v>
      </c>
      <c r="E844">
        <f t="shared" si="40"/>
        <v>0</v>
      </c>
      <c r="F844">
        <f t="shared" si="41"/>
        <v>0.65016804999999989</v>
      </c>
    </row>
    <row r="845" spans="1:6" x14ac:dyDescent="0.25">
      <c r="A845">
        <v>836</v>
      </c>
      <c r="B845">
        <f>'Założenia i wyniki'!$E$6*Znorm.Profile!B845</f>
        <v>0</v>
      </c>
      <c r="C845">
        <f>'Założenia i wyniki'!$E$8*Znorm.Profile!C845</f>
        <v>0.64277010000000001</v>
      </c>
      <c r="D845">
        <f t="shared" si="39"/>
        <v>0</v>
      </c>
      <c r="E845">
        <f t="shared" si="40"/>
        <v>0</v>
      </c>
      <c r="F845">
        <f t="shared" si="41"/>
        <v>0.64277010000000001</v>
      </c>
    </row>
    <row r="846" spans="1:6" x14ac:dyDescent="0.25">
      <c r="A846">
        <v>837</v>
      </c>
      <c r="B846">
        <f>'Założenia i wyniki'!$E$6*Znorm.Profile!B846</f>
        <v>0</v>
      </c>
      <c r="C846">
        <f>'Założenia i wyniki'!$E$8*Znorm.Profile!C846</f>
        <v>0.60003475000000006</v>
      </c>
      <c r="D846">
        <f t="shared" si="39"/>
        <v>0</v>
      </c>
      <c r="E846">
        <f t="shared" si="40"/>
        <v>0</v>
      </c>
      <c r="F846">
        <f t="shared" si="41"/>
        <v>0.60003475000000006</v>
      </c>
    </row>
    <row r="847" spans="1:6" x14ac:dyDescent="0.25">
      <c r="A847">
        <v>838</v>
      </c>
      <c r="B847">
        <f>'Założenia i wyniki'!$E$6*Znorm.Profile!B847</f>
        <v>0</v>
      </c>
      <c r="C847">
        <f>'Założenia i wyniki'!$E$8*Znorm.Profile!C847</f>
        <v>0.53143264999999995</v>
      </c>
      <c r="D847">
        <f t="shared" si="39"/>
        <v>0</v>
      </c>
      <c r="E847">
        <f t="shared" si="40"/>
        <v>0</v>
      </c>
      <c r="F847">
        <f t="shared" si="41"/>
        <v>0.53143264999999995</v>
      </c>
    </row>
    <row r="848" spans="1:6" x14ac:dyDescent="0.25">
      <c r="A848">
        <v>839</v>
      </c>
      <c r="B848">
        <f>'Założenia i wyniki'!$E$6*Znorm.Profile!B848</f>
        <v>0</v>
      </c>
      <c r="C848">
        <f>'Założenia i wyniki'!$E$8*Znorm.Profile!C848</f>
        <v>0.43892765</v>
      </c>
      <c r="D848">
        <f t="shared" si="39"/>
        <v>0</v>
      </c>
      <c r="E848">
        <f t="shared" si="40"/>
        <v>0</v>
      </c>
      <c r="F848">
        <f t="shared" si="41"/>
        <v>0.43892765</v>
      </c>
    </row>
    <row r="849" spans="1:6" x14ac:dyDescent="0.25">
      <c r="A849">
        <v>840</v>
      </c>
      <c r="B849">
        <f>'Założenia i wyniki'!$E$6*Znorm.Profile!B849</f>
        <v>0</v>
      </c>
      <c r="C849">
        <f>'Założenia i wyniki'!$E$8*Znorm.Profile!C849</f>
        <v>0.35574804999999998</v>
      </c>
      <c r="D849">
        <f t="shared" si="39"/>
        <v>0</v>
      </c>
      <c r="E849">
        <f t="shared" si="40"/>
        <v>0</v>
      </c>
      <c r="F849">
        <f t="shared" si="41"/>
        <v>0.35574804999999998</v>
      </c>
    </row>
    <row r="850" spans="1:6" x14ac:dyDescent="0.25">
      <c r="A850">
        <v>841</v>
      </c>
      <c r="B850">
        <f>'Założenia i wyniki'!$E$6*Znorm.Profile!B850</f>
        <v>0</v>
      </c>
      <c r="C850">
        <f>'Założenia i wyniki'!$E$8*Znorm.Profile!C850</f>
        <v>0.28458044999999998</v>
      </c>
      <c r="D850">
        <f t="shared" si="39"/>
        <v>0</v>
      </c>
      <c r="E850">
        <f t="shared" si="40"/>
        <v>0</v>
      </c>
      <c r="F850">
        <f t="shared" si="41"/>
        <v>0.28458044999999998</v>
      </c>
    </row>
    <row r="851" spans="1:6" x14ac:dyDescent="0.25">
      <c r="A851">
        <v>842</v>
      </c>
      <c r="B851">
        <f>'Założenia i wyniki'!$E$6*Znorm.Profile!B851</f>
        <v>0</v>
      </c>
      <c r="C851">
        <f>'Założenia i wyniki'!$E$8*Znorm.Profile!C851</f>
        <v>0.25052649999999999</v>
      </c>
      <c r="D851">
        <f t="shared" si="39"/>
        <v>0</v>
      </c>
      <c r="E851">
        <f t="shared" si="40"/>
        <v>0</v>
      </c>
      <c r="F851">
        <f t="shared" si="41"/>
        <v>0.25052649999999999</v>
      </c>
    </row>
    <row r="852" spans="1:6" x14ac:dyDescent="0.25">
      <c r="A852">
        <v>843</v>
      </c>
      <c r="B852">
        <f>'Założenia i wyniki'!$E$6*Znorm.Profile!B852</f>
        <v>0</v>
      </c>
      <c r="C852">
        <f>'Założenia i wyniki'!$E$8*Znorm.Profile!C852</f>
        <v>0.24138835</v>
      </c>
      <c r="D852">
        <f t="shared" si="39"/>
        <v>0</v>
      </c>
      <c r="E852">
        <f t="shared" si="40"/>
        <v>0</v>
      </c>
      <c r="F852">
        <f t="shared" si="41"/>
        <v>0.24138835</v>
      </c>
    </row>
    <row r="853" spans="1:6" x14ac:dyDescent="0.25">
      <c r="A853">
        <v>844</v>
      </c>
      <c r="B853">
        <f>'Założenia i wyniki'!$E$6*Znorm.Profile!B853</f>
        <v>0</v>
      </c>
      <c r="C853">
        <f>'Założenia i wyniki'!$E$8*Znorm.Profile!C853</f>
        <v>0.24022879999999999</v>
      </c>
      <c r="D853">
        <f t="shared" si="39"/>
        <v>0</v>
      </c>
      <c r="E853">
        <f t="shared" si="40"/>
        <v>0</v>
      </c>
      <c r="F853">
        <f t="shared" si="41"/>
        <v>0.24022879999999999</v>
      </c>
    </row>
    <row r="854" spans="1:6" x14ac:dyDescent="0.25">
      <c r="A854">
        <v>845</v>
      </c>
      <c r="B854">
        <f>'Założenia i wyniki'!$E$6*Znorm.Profile!B854</f>
        <v>0</v>
      </c>
      <c r="C854">
        <f>'Założenia i wyniki'!$E$8*Znorm.Profile!C854</f>
        <v>0.26476204999999997</v>
      </c>
      <c r="D854">
        <f t="shared" si="39"/>
        <v>0</v>
      </c>
      <c r="E854">
        <f t="shared" si="40"/>
        <v>0</v>
      </c>
      <c r="F854">
        <f t="shared" si="41"/>
        <v>0.26476204999999997</v>
      </c>
    </row>
    <row r="855" spans="1:6" x14ac:dyDescent="0.25">
      <c r="A855">
        <v>846</v>
      </c>
      <c r="B855">
        <f>'Założenia i wyniki'!$E$6*Znorm.Profile!B855</f>
        <v>0</v>
      </c>
      <c r="C855">
        <f>'Założenia i wyniki'!$E$8*Znorm.Profile!C855</f>
        <v>0.32317214999999999</v>
      </c>
      <c r="D855">
        <f t="shared" si="39"/>
        <v>0</v>
      </c>
      <c r="E855">
        <f t="shared" si="40"/>
        <v>0</v>
      </c>
      <c r="F855">
        <f t="shared" si="41"/>
        <v>0.32317214999999999</v>
      </c>
    </row>
    <row r="856" spans="1:6" x14ac:dyDescent="0.25">
      <c r="A856">
        <v>847</v>
      </c>
      <c r="B856">
        <f>'Założenia i wyniki'!$E$6*Znorm.Profile!B856</f>
        <v>0</v>
      </c>
      <c r="C856">
        <f>'Założenia i wyniki'!$E$8*Znorm.Profile!C856</f>
        <v>0.40612075000000003</v>
      </c>
      <c r="D856">
        <f t="shared" si="39"/>
        <v>0</v>
      </c>
      <c r="E856">
        <f t="shared" si="40"/>
        <v>0</v>
      </c>
      <c r="F856">
        <f t="shared" si="41"/>
        <v>0.40612075000000003</v>
      </c>
    </row>
    <row r="857" spans="1:6" x14ac:dyDescent="0.25">
      <c r="A857">
        <v>848</v>
      </c>
      <c r="B857">
        <f>'Założenia i wyniki'!$E$6*Znorm.Profile!B857</f>
        <v>0</v>
      </c>
      <c r="C857">
        <f>'Założenia i wyniki'!$E$8*Znorm.Profile!C857</f>
        <v>0.45545920000000001</v>
      </c>
      <c r="D857">
        <f t="shared" si="39"/>
        <v>0</v>
      </c>
      <c r="E857">
        <f t="shared" si="40"/>
        <v>0</v>
      </c>
      <c r="F857">
        <f t="shared" si="41"/>
        <v>0.45545920000000001</v>
      </c>
    </row>
    <row r="858" spans="1:6" x14ac:dyDescent="0.25">
      <c r="A858">
        <v>849</v>
      </c>
      <c r="B858">
        <f>'Założenia i wyniki'!$E$6*Znorm.Profile!B858</f>
        <v>0.11550943396226415</v>
      </c>
      <c r="C858">
        <f>'Założenia i wyniki'!$E$8*Znorm.Profile!C858</f>
        <v>0.46978714999999999</v>
      </c>
      <c r="D858">
        <f t="shared" si="39"/>
        <v>0.11550943396226415</v>
      </c>
      <c r="E858">
        <f t="shared" si="40"/>
        <v>0</v>
      </c>
      <c r="F858">
        <f t="shared" si="41"/>
        <v>0.35427771603773583</v>
      </c>
    </row>
    <row r="859" spans="1:6" x14ac:dyDescent="0.25">
      <c r="A859">
        <v>850</v>
      </c>
      <c r="B859">
        <f>'Założenia i wyniki'!$E$6*Znorm.Profile!B859</f>
        <v>0.2179339622641509</v>
      </c>
      <c r="C859">
        <f>'Założenia i wyniki'!$E$8*Znorm.Profile!C859</f>
        <v>0.47679765000000002</v>
      </c>
      <c r="D859">
        <f t="shared" si="39"/>
        <v>0.2179339622641509</v>
      </c>
      <c r="E859">
        <f t="shared" si="40"/>
        <v>0</v>
      </c>
      <c r="F859">
        <f t="shared" si="41"/>
        <v>0.25886368773584911</v>
      </c>
    </row>
    <row r="860" spans="1:6" x14ac:dyDescent="0.25">
      <c r="A860">
        <v>851</v>
      </c>
      <c r="B860">
        <f>'Założenia i wyniki'!$E$6*Znorm.Profile!B860</f>
        <v>0.29406603773584905</v>
      </c>
      <c r="C860">
        <f>'Założenia i wyniki'!$E$8*Znorm.Profile!C860</f>
        <v>0.48387815000000001</v>
      </c>
      <c r="D860">
        <f t="shared" si="39"/>
        <v>0.29406603773584905</v>
      </c>
      <c r="E860">
        <f t="shared" si="40"/>
        <v>0</v>
      </c>
      <c r="F860">
        <f t="shared" si="41"/>
        <v>0.18981211226415096</v>
      </c>
    </row>
    <row r="861" spans="1:6" x14ac:dyDescent="0.25">
      <c r="A861">
        <v>852</v>
      </c>
      <c r="B861">
        <f>'Założenia i wyniki'!$E$6*Znorm.Profile!B861</f>
        <v>0.70576415094339617</v>
      </c>
      <c r="C861">
        <f>'Założenia i wyniki'!$E$8*Znorm.Profile!C861</f>
        <v>0.47264840000000002</v>
      </c>
      <c r="D861">
        <f t="shared" si="39"/>
        <v>0.47264840000000002</v>
      </c>
      <c r="E861">
        <f t="shared" si="40"/>
        <v>0.23311575094339615</v>
      </c>
      <c r="F861">
        <f t="shared" si="41"/>
        <v>0</v>
      </c>
    </row>
    <row r="862" spans="1:6" x14ac:dyDescent="0.25">
      <c r="A862">
        <v>853</v>
      </c>
      <c r="B862">
        <f>'Założenia i wyniki'!$E$6*Znorm.Profile!B862</f>
        <v>1.3264150943396227</v>
      </c>
      <c r="C862">
        <f>'Założenia i wyniki'!$E$8*Znorm.Profile!C862</f>
        <v>0.46206090000000005</v>
      </c>
      <c r="D862">
        <f t="shared" si="39"/>
        <v>0.46206090000000005</v>
      </c>
      <c r="E862">
        <f t="shared" si="40"/>
        <v>0.86435419433962268</v>
      </c>
      <c r="F862">
        <f t="shared" si="41"/>
        <v>0</v>
      </c>
    </row>
    <row r="863" spans="1:6" x14ac:dyDescent="0.25">
      <c r="A863">
        <v>854</v>
      </c>
      <c r="B863">
        <f>'Założenia i wyniki'!$E$6*Znorm.Profile!B863</f>
        <v>1.1296226415094339</v>
      </c>
      <c r="C863">
        <f>'Założenia i wyniki'!$E$8*Znorm.Profile!C863</f>
        <v>0.47755364999999994</v>
      </c>
      <c r="D863">
        <f t="shared" si="39"/>
        <v>0.47755364999999994</v>
      </c>
      <c r="E863">
        <f t="shared" si="40"/>
        <v>0.65206899150943398</v>
      </c>
      <c r="F863">
        <f t="shared" si="41"/>
        <v>0</v>
      </c>
    </row>
    <row r="864" spans="1:6" x14ac:dyDescent="0.25">
      <c r="A864">
        <v>855</v>
      </c>
      <c r="B864">
        <f>'Założenia i wyniki'!$E$6*Znorm.Profile!B864</f>
        <v>0.62373584905660373</v>
      </c>
      <c r="C864">
        <f>'Założenia i wyniki'!$E$8*Znorm.Profile!C864</f>
        <v>0.48438040000000004</v>
      </c>
      <c r="D864">
        <f t="shared" si="39"/>
        <v>0.48438040000000004</v>
      </c>
      <c r="E864">
        <f t="shared" si="40"/>
        <v>0.13935544905660369</v>
      </c>
      <c r="F864">
        <f t="shared" si="41"/>
        <v>0</v>
      </c>
    </row>
    <row r="865" spans="1:6" x14ac:dyDescent="0.25">
      <c r="A865">
        <v>856</v>
      </c>
      <c r="B865">
        <f>'Założenia i wyniki'!$E$6*Znorm.Profile!B865</f>
        <v>0.18321698113207549</v>
      </c>
      <c r="C865">
        <f>'Założenia i wyniki'!$E$8*Znorm.Profile!C865</f>
        <v>0.51234330000000006</v>
      </c>
      <c r="D865">
        <f t="shared" si="39"/>
        <v>0.18321698113207549</v>
      </c>
      <c r="E865">
        <f t="shared" si="40"/>
        <v>0</v>
      </c>
      <c r="F865">
        <f t="shared" si="41"/>
        <v>0.32912631886792454</v>
      </c>
    </row>
    <row r="866" spans="1:6" x14ac:dyDescent="0.25">
      <c r="A866">
        <v>857</v>
      </c>
      <c r="B866">
        <f>'Założenia i wyniki'!$E$6*Znorm.Profile!B866</f>
        <v>0</v>
      </c>
      <c r="C866">
        <f>'Założenia i wyniki'!$E$8*Znorm.Profile!C866</f>
        <v>0.57496144999999999</v>
      </c>
      <c r="D866">
        <f t="shared" si="39"/>
        <v>0</v>
      </c>
      <c r="E866">
        <f t="shared" si="40"/>
        <v>0</v>
      </c>
      <c r="F866">
        <f t="shared" si="41"/>
        <v>0.57496144999999999</v>
      </c>
    </row>
    <row r="867" spans="1:6" x14ac:dyDescent="0.25">
      <c r="A867">
        <v>858</v>
      </c>
      <c r="B867">
        <f>'Założenia i wyniki'!$E$6*Znorm.Profile!B867</f>
        <v>0</v>
      </c>
      <c r="C867">
        <f>'Założenia i wyniki'!$E$8*Znorm.Profile!C867</f>
        <v>0.63224875000000003</v>
      </c>
      <c r="D867">
        <f t="shared" si="39"/>
        <v>0</v>
      </c>
      <c r="E867">
        <f t="shared" si="40"/>
        <v>0</v>
      </c>
      <c r="F867">
        <f t="shared" si="41"/>
        <v>0.63224875000000003</v>
      </c>
    </row>
    <row r="868" spans="1:6" x14ac:dyDescent="0.25">
      <c r="A868">
        <v>859</v>
      </c>
      <c r="B868">
        <f>'Założenia i wyniki'!$E$6*Znorm.Profile!B868</f>
        <v>0</v>
      </c>
      <c r="C868">
        <f>'Założenia i wyniki'!$E$8*Znorm.Profile!C868</f>
        <v>0.64357369999999992</v>
      </c>
      <c r="D868">
        <f t="shared" si="39"/>
        <v>0</v>
      </c>
      <c r="E868">
        <f t="shared" si="40"/>
        <v>0</v>
      </c>
      <c r="F868">
        <f t="shared" si="41"/>
        <v>0.64357369999999992</v>
      </c>
    </row>
    <row r="869" spans="1:6" x14ac:dyDescent="0.25">
      <c r="A869">
        <v>860</v>
      </c>
      <c r="B869">
        <f>'Założenia i wyniki'!$E$6*Znorm.Profile!B869</f>
        <v>0</v>
      </c>
      <c r="C869">
        <f>'Założenia i wyniki'!$E$8*Znorm.Profile!C869</f>
        <v>0.63021945000000001</v>
      </c>
      <c r="D869">
        <f t="shared" si="39"/>
        <v>0</v>
      </c>
      <c r="E869">
        <f t="shared" si="40"/>
        <v>0</v>
      </c>
      <c r="F869">
        <f t="shared" si="41"/>
        <v>0.63021945000000001</v>
      </c>
    </row>
    <row r="870" spans="1:6" x14ac:dyDescent="0.25">
      <c r="A870">
        <v>861</v>
      </c>
      <c r="B870">
        <f>'Założenia i wyniki'!$E$6*Znorm.Profile!B870</f>
        <v>0</v>
      </c>
      <c r="C870">
        <f>'Założenia i wyniki'!$E$8*Znorm.Profile!C870</f>
        <v>0.59710839999999998</v>
      </c>
      <c r="D870">
        <f t="shared" si="39"/>
        <v>0</v>
      </c>
      <c r="E870">
        <f t="shared" si="40"/>
        <v>0</v>
      </c>
      <c r="F870">
        <f t="shared" si="41"/>
        <v>0.59710839999999998</v>
      </c>
    </row>
    <row r="871" spans="1:6" x14ac:dyDescent="0.25">
      <c r="A871">
        <v>862</v>
      </c>
      <c r="B871">
        <f>'Założenia i wyniki'!$E$6*Znorm.Profile!B871</f>
        <v>0</v>
      </c>
      <c r="C871">
        <f>'Założenia i wyniki'!$E$8*Znorm.Profile!C871</f>
        <v>0.52785319999999991</v>
      </c>
      <c r="D871">
        <f t="shared" si="39"/>
        <v>0</v>
      </c>
      <c r="E871">
        <f t="shared" si="40"/>
        <v>0</v>
      </c>
      <c r="F871">
        <f t="shared" si="41"/>
        <v>0.52785319999999991</v>
      </c>
    </row>
    <row r="872" spans="1:6" x14ac:dyDescent="0.25">
      <c r="A872">
        <v>863</v>
      </c>
      <c r="B872">
        <f>'Założenia i wyniki'!$E$6*Znorm.Profile!B872</f>
        <v>0</v>
      </c>
      <c r="C872">
        <f>'Założenia i wyniki'!$E$8*Znorm.Profile!C872</f>
        <v>0.44104480000000001</v>
      </c>
      <c r="D872">
        <f t="shared" si="39"/>
        <v>0</v>
      </c>
      <c r="E872">
        <f t="shared" si="40"/>
        <v>0</v>
      </c>
      <c r="F872">
        <f t="shared" si="41"/>
        <v>0.44104480000000001</v>
      </c>
    </row>
    <row r="873" spans="1:6" x14ac:dyDescent="0.25">
      <c r="A873">
        <v>864</v>
      </c>
      <c r="B873">
        <f>'Założenia i wyniki'!$E$6*Znorm.Profile!B873</f>
        <v>0</v>
      </c>
      <c r="C873">
        <f>'Założenia i wyniki'!$E$8*Znorm.Profile!C873</f>
        <v>0.35650159999999997</v>
      </c>
      <c r="D873">
        <f t="shared" si="39"/>
        <v>0</v>
      </c>
      <c r="E873">
        <f t="shared" si="40"/>
        <v>0</v>
      </c>
      <c r="F873">
        <f t="shared" si="41"/>
        <v>0.35650159999999997</v>
      </c>
    </row>
    <row r="874" spans="1:6" x14ac:dyDescent="0.25">
      <c r="A874">
        <v>865</v>
      </c>
      <c r="B874">
        <f>'Założenia i wyniki'!$E$6*Znorm.Profile!B874</f>
        <v>0</v>
      </c>
      <c r="C874">
        <f>'Założenia i wyniki'!$E$8*Znorm.Profile!C874</f>
        <v>0.29286704999999996</v>
      </c>
      <c r="D874">
        <f t="shared" si="39"/>
        <v>0</v>
      </c>
      <c r="E874">
        <f t="shared" si="40"/>
        <v>0</v>
      </c>
      <c r="F874">
        <f t="shared" si="41"/>
        <v>0.29286704999999996</v>
      </c>
    </row>
    <row r="875" spans="1:6" x14ac:dyDescent="0.25">
      <c r="A875">
        <v>866</v>
      </c>
      <c r="B875">
        <f>'Założenia i wyniki'!$E$6*Znorm.Profile!B875</f>
        <v>0</v>
      </c>
      <c r="C875">
        <f>'Założenia i wyniki'!$E$8*Znorm.Profile!C875</f>
        <v>0.25816910000000004</v>
      </c>
      <c r="D875">
        <f t="shared" si="39"/>
        <v>0</v>
      </c>
      <c r="E875">
        <f t="shared" si="40"/>
        <v>0</v>
      </c>
      <c r="F875">
        <f t="shared" si="41"/>
        <v>0.25816910000000004</v>
      </c>
    </row>
    <row r="876" spans="1:6" x14ac:dyDescent="0.25">
      <c r="A876">
        <v>867</v>
      </c>
      <c r="B876">
        <f>'Założenia i wyniki'!$E$6*Znorm.Profile!B876</f>
        <v>0</v>
      </c>
      <c r="C876">
        <f>'Założenia i wyniki'!$E$8*Znorm.Profile!C876</f>
        <v>0.2430659</v>
      </c>
      <c r="D876">
        <f t="shared" si="39"/>
        <v>0</v>
      </c>
      <c r="E876">
        <f t="shared" si="40"/>
        <v>0</v>
      </c>
      <c r="F876">
        <f t="shared" si="41"/>
        <v>0.2430659</v>
      </c>
    </row>
    <row r="877" spans="1:6" x14ac:dyDescent="0.25">
      <c r="A877">
        <v>868</v>
      </c>
      <c r="B877">
        <f>'Założenia i wyniki'!$E$6*Znorm.Profile!B877</f>
        <v>0</v>
      </c>
      <c r="C877">
        <f>'Założenia i wyniki'!$E$8*Znorm.Profile!C877</f>
        <v>0.2421083</v>
      </c>
      <c r="D877">
        <f t="shared" si="39"/>
        <v>0</v>
      </c>
      <c r="E877">
        <f t="shared" si="40"/>
        <v>0</v>
      </c>
      <c r="F877">
        <f t="shared" si="41"/>
        <v>0.2421083</v>
      </c>
    </row>
    <row r="878" spans="1:6" x14ac:dyDescent="0.25">
      <c r="A878">
        <v>869</v>
      </c>
      <c r="B878">
        <f>'Założenia i wyniki'!$E$6*Znorm.Profile!B878</f>
        <v>0</v>
      </c>
      <c r="C878">
        <f>'Założenia i wyniki'!$E$8*Znorm.Profile!C878</f>
        <v>0.26483309999999999</v>
      </c>
      <c r="D878">
        <f t="shared" si="39"/>
        <v>0</v>
      </c>
      <c r="E878">
        <f t="shared" si="40"/>
        <v>0</v>
      </c>
      <c r="F878">
        <f t="shared" si="41"/>
        <v>0.26483309999999999</v>
      </c>
    </row>
    <row r="879" spans="1:6" x14ac:dyDescent="0.25">
      <c r="A879">
        <v>870</v>
      </c>
      <c r="B879">
        <f>'Założenia i wyniki'!$E$6*Znorm.Profile!B879</f>
        <v>0</v>
      </c>
      <c r="C879">
        <f>'Założenia i wyniki'!$E$8*Znorm.Profile!C879</f>
        <v>0.32088209999999995</v>
      </c>
      <c r="D879">
        <f t="shared" si="39"/>
        <v>0</v>
      </c>
      <c r="E879">
        <f t="shared" si="40"/>
        <v>0</v>
      </c>
      <c r="F879">
        <f t="shared" si="41"/>
        <v>0.32088209999999995</v>
      </c>
    </row>
    <row r="880" spans="1:6" x14ac:dyDescent="0.25">
      <c r="A880">
        <v>871</v>
      </c>
      <c r="B880">
        <f>'Założenia i wyniki'!$E$6*Znorm.Profile!B880</f>
        <v>0</v>
      </c>
      <c r="C880">
        <f>'Założenia i wyniki'!$E$8*Znorm.Profile!C880</f>
        <v>0.40426714999999996</v>
      </c>
      <c r="D880">
        <f t="shared" si="39"/>
        <v>0</v>
      </c>
      <c r="E880">
        <f t="shared" si="40"/>
        <v>0</v>
      </c>
      <c r="F880">
        <f t="shared" si="41"/>
        <v>0.40426714999999996</v>
      </c>
    </row>
    <row r="881" spans="1:6" x14ac:dyDescent="0.25">
      <c r="A881">
        <v>872</v>
      </c>
      <c r="B881">
        <f>'Założenia i wyniki'!$E$6*Znorm.Profile!B881</f>
        <v>3.1234905660377357E-2</v>
      </c>
      <c r="C881">
        <f>'Założenia i wyniki'!$E$8*Znorm.Profile!C881</f>
        <v>0.46010300000000004</v>
      </c>
      <c r="D881">
        <f t="shared" si="39"/>
        <v>3.1234905660377357E-2</v>
      </c>
      <c r="E881">
        <f t="shared" si="40"/>
        <v>0</v>
      </c>
      <c r="F881">
        <f t="shared" si="41"/>
        <v>0.4288680943396227</v>
      </c>
    </row>
    <row r="882" spans="1:6" x14ac:dyDescent="0.25">
      <c r="A882">
        <v>873</v>
      </c>
      <c r="B882">
        <f>'Założenia i wyniki'!$E$6*Znorm.Profile!B882</f>
        <v>0.64517924528301884</v>
      </c>
      <c r="C882">
        <f>'Założenia i wyniki'!$E$8*Znorm.Profile!C882</f>
        <v>0.47830790000000001</v>
      </c>
      <c r="D882">
        <f t="shared" si="39"/>
        <v>0.47830790000000001</v>
      </c>
      <c r="E882">
        <f t="shared" si="40"/>
        <v>0.16687134528301883</v>
      </c>
      <c r="F882">
        <f t="shared" si="41"/>
        <v>0</v>
      </c>
    </row>
    <row r="883" spans="1:6" x14ac:dyDescent="0.25">
      <c r="A883">
        <v>874</v>
      </c>
      <c r="B883">
        <f>'Założenia i wyniki'!$E$6*Znorm.Profile!B883</f>
        <v>1.3337735849056602</v>
      </c>
      <c r="C883">
        <f>'Założenia i wyniki'!$E$8*Znorm.Profile!C883</f>
        <v>0.48885024999999999</v>
      </c>
      <c r="D883">
        <f t="shared" si="39"/>
        <v>0.48885024999999999</v>
      </c>
      <c r="E883">
        <f t="shared" si="40"/>
        <v>0.84492333490566018</v>
      </c>
      <c r="F883">
        <f t="shared" si="41"/>
        <v>0</v>
      </c>
    </row>
    <row r="884" spans="1:6" x14ac:dyDescent="0.25">
      <c r="A884">
        <v>875</v>
      </c>
      <c r="B884">
        <f>'Założenia i wyniki'!$E$6*Znorm.Profile!B884</f>
        <v>1.5443396226415096</v>
      </c>
      <c r="C884">
        <f>'Założenia i wyniki'!$E$8*Znorm.Profile!C884</f>
        <v>0.49285180000000006</v>
      </c>
      <c r="D884">
        <f t="shared" si="39"/>
        <v>0.49285180000000006</v>
      </c>
      <c r="E884">
        <f t="shared" si="40"/>
        <v>1.0514878226415094</v>
      </c>
      <c r="F884">
        <f t="shared" si="41"/>
        <v>0</v>
      </c>
    </row>
    <row r="885" spans="1:6" x14ac:dyDescent="0.25">
      <c r="A885">
        <v>876</v>
      </c>
      <c r="B885">
        <f>'Założenia i wyniki'!$E$6*Znorm.Profile!B885</f>
        <v>1.5798113207547169</v>
      </c>
      <c r="C885">
        <f>'Założenia i wyniki'!$E$8*Znorm.Profile!C885</f>
        <v>0.47947970000000001</v>
      </c>
      <c r="D885">
        <f t="shared" si="39"/>
        <v>0.47947970000000001</v>
      </c>
      <c r="E885">
        <f t="shared" si="40"/>
        <v>1.1003316207547169</v>
      </c>
      <c r="F885">
        <f t="shared" si="41"/>
        <v>0</v>
      </c>
    </row>
    <row r="886" spans="1:6" x14ac:dyDescent="0.25">
      <c r="A886">
        <v>877</v>
      </c>
      <c r="B886">
        <f>'Założenia i wyniki'!$E$6*Znorm.Profile!B886</f>
        <v>1.4016037735849056</v>
      </c>
      <c r="C886">
        <f>'Założenia i wyniki'!$E$8*Znorm.Profile!C886</f>
        <v>0.47779654999999999</v>
      </c>
      <c r="D886">
        <f t="shared" si="39"/>
        <v>0.47779654999999999</v>
      </c>
      <c r="E886">
        <f t="shared" si="40"/>
        <v>0.92380722358490563</v>
      </c>
      <c r="F886">
        <f t="shared" si="41"/>
        <v>0</v>
      </c>
    </row>
    <row r="887" spans="1:6" x14ac:dyDescent="0.25">
      <c r="A887">
        <v>878</v>
      </c>
      <c r="B887">
        <f>'Założenia i wyniki'!$E$6*Znorm.Profile!B887</f>
        <v>1.1087735849056604</v>
      </c>
      <c r="C887">
        <f>'Założenia i wyniki'!$E$8*Znorm.Profile!C887</f>
        <v>0.47859489999999993</v>
      </c>
      <c r="D887">
        <f t="shared" si="39"/>
        <v>0.47859489999999993</v>
      </c>
      <c r="E887">
        <f t="shared" si="40"/>
        <v>0.63017868490566042</v>
      </c>
      <c r="F887">
        <f t="shared" si="41"/>
        <v>0</v>
      </c>
    </row>
    <row r="888" spans="1:6" x14ac:dyDescent="0.25">
      <c r="A888">
        <v>879</v>
      </c>
      <c r="B888">
        <f>'Założenia i wyniki'!$E$6*Znorm.Profile!B888</f>
        <v>0.70911320754716978</v>
      </c>
      <c r="C888">
        <f>'Założenia i wyniki'!$E$8*Znorm.Profile!C888</f>
        <v>0.48156185000000001</v>
      </c>
      <c r="D888">
        <f t="shared" si="39"/>
        <v>0.48156185000000001</v>
      </c>
      <c r="E888">
        <f t="shared" si="40"/>
        <v>0.22755135754716976</v>
      </c>
      <c r="F888">
        <f t="shared" si="41"/>
        <v>0</v>
      </c>
    </row>
    <row r="889" spans="1:6" x14ac:dyDescent="0.25">
      <c r="A889">
        <v>880</v>
      </c>
      <c r="B889">
        <f>'Założenia i wyniki'!$E$6*Znorm.Profile!B889</f>
        <v>0.24017924528301887</v>
      </c>
      <c r="C889">
        <f>'Założenia i wyniki'!$E$8*Znorm.Profile!C889</f>
        <v>0.51091110000000006</v>
      </c>
      <c r="D889">
        <f t="shared" si="39"/>
        <v>0.24017924528301887</v>
      </c>
      <c r="E889">
        <f t="shared" si="40"/>
        <v>0</v>
      </c>
      <c r="F889">
        <f t="shared" si="41"/>
        <v>0.27073185471698119</v>
      </c>
    </row>
    <row r="890" spans="1:6" x14ac:dyDescent="0.25">
      <c r="A890">
        <v>881</v>
      </c>
      <c r="B890">
        <f>'Założenia i wyniki'!$E$6*Znorm.Profile!B890</f>
        <v>0</v>
      </c>
      <c r="C890">
        <f>'Założenia i wyniki'!$E$8*Znorm.Profile!C890</f>
        <v>0.56227289999999996</v>
      </c>
      <c r="D890">
        <f t="shared" si="39"/>
        <v>0</v>
      </c>
      <c r="E890">
        <f t="shared" si="40"/>
        <v>0</v>
      </c>
      <c r="F890">
        <f t="shared" si="41"/>
        <v>0.56227289999999996</v>
      </c>
    </row>
    <row r="891" spans="1:6" x14ac:dyDescent="0.25">
      <c r="A891">
        <v>882</v>
      </c>
      <c r="B891">
        <f>'Założenia i wyniki'!$E$6*Znorm.Profile!B891</f>
        <v>0</v>
      </c>
      <c r="C891">
        <f>'Założenia i wyniki'!$E$8*Znorm.Profile!C891</f>
        <v>0.61816510000000002</v>
      </c>
      <c r="D891">
        <f t="shared" si="39"/>
        <v>0</v>
      </c>
      <c r="E891">
        <f t="shared" si="40"/>
        <v>0</v>
      </c>
      <c r="F891">
        <f t="shared" si="41"/>
        <v>0.61816510000000002</v>
      </c>
    </row>
    <row r="892" spans="1:6" x14ac:dyDescent="0.25">
      <c r="A892">
        <v>883</v>
      </c>
      <c r="B892">
        <f>'Założenia i wyniki'!$E$6*Znorm.Profile!B892</f>
        <v>0</v>
      </c>
      <c r="C892">
        <f>'Założenia i wyniki'!$E$8*Znorm.Profile!C892</f>
        <v>0.64344279999999998</v>
      </c>
      <c r="D892">
        <f t="shared" si="39"/>
        <v>0</v>
      </c>
      <c r="E892">
        <f t="shared" si="40"/>
        <v>0</v>
      </c>
      <c r="F892">
        <f t="shared" si="41"/>
        <v>0.64344279999999998</v>
      </c>
    </row>
    <row r="893" spans="1:6" x14ac:dyDescent="0.25">
      <c r="A893">
        <v>884</v>
      </c>
      <c r="B893">
        <f>'Założenia i wyniki'!$E$6*Znorm.Profile!B893</f>
        <v>0</v>
      </c>
      <c r="C893">
        <f>'Założenia i wyniki'!$E$8*Znorm.Profile!C893</f>
        <v>0.63584605000000005</v>
      </c>
      <c r="D893">
        <f t="shared" si="39"/>
        <v>0</v>
      </c>
      <c r="E893">
        <f t="shared" si="40"/>
        <v>0</v>
      </c>
      <c r="F893">
        <f t="shared" si="41"/>
        <v>0.63584605000000005</v>
      </c>
    </row>
    <row r="894" spans="1:6" x14ac:dyDescent="0.25">
      <c r="A894">
        <v>885</v>
      </c>
      <c r="B894">
        <f>'Założenia i wyniki'!$E$6*Znorm.Profile!B894</f>
        <v>0</v>
      </c>
      <c r="C894">
        <f>'Założenia i wyniki'!$E$8*Znorm.Profile!C894</f>
        <v>0.59107754999999995</v>
      </c>
      <c r="D894">
        <f t="shared" si="39"/>
        <v>0</v>
      </c>
      <c r="E894">
        <f t="shared" si="40"/>
        <v>0</v>
      </c>
      <c r="F894">
        <f t="shared" si="41"/>
        <v>0.59107754999999995</v>
      </c>
    </row>
    <row r="895" spans="1:6" x14ac:dyDescent="0.25">
      <c r="A895">
        <v>886</v>
      </c>
      <c r="B895">
        <f>'Założenia i wyniki'!$E$6*Znorm.Profile!B895</f>
        <v>0</v>
      </c>
      <c r="C895">
        <f>'Założenia i wyniki'!$E$8*Znorm.Profile!C895</f>
        <v>0.52253775000000013</v>
      </c>
      <c r="D895">
        <f t="shared" si="39"/>
        <v>0</v>
      </c>
      <c r="E895">
        <f t="shared" si="40"/>
        <v>0</v>
      </c>
      <c r="F895">
        <f t="shared" si="41"/>
        <v>0.52253775000000013</v>
      </c>
    </row>
    <row r="896" spans="1:6" x14ac:dyDescent="0.25">
      <c r="A896">
        <v>887</v>
      </c>
      <c r="B896">
        <f>'Założenia i wyniki'!$E$6*Znorm.Profile!B896</f>
        <v>0</v>
      </c>
      <c r="C896">
        <f>'Założenia i wyniki'!$E$8*Znorm.Profile!C896</f>
        <v>0.44790864999999996</v>
      </c>
      <c r="D896">
        <f t="shared" si="39"/>
        <v>0</v>
      </c>
      <c r="E896">
        <f t="shared" si="40"/>
        <v>0</v>
      </c>
      <c r="F896">
        <f t="shared" si="41"/>
        <v>0.44790864999999996</v>
      </c>
    </row>
    <row r="897" spans="1:6" x14ac:dyDescent="0.25">
      <c r="A897">
        <v>888</v>
      </c>
      <c r="B897">
        <f>'Założenia i wyniki'!$E$6*Znorm.Profile!B897</f>
        <v>0</v>
      </c>
      <c r="C897">
        <f>'Założenia i wyniki'!$E$8*Znorm.Profile!C897</f>
        <v>0.36802429999999997</v>
      </c>
      <c r="D897">
        <f t="shared" si="39"/>
        <v>0</v>
      </c>
      <c r="E897">
        <f t="shared" si="40"/>
        <v>0</v>
      </c>
      <c r="F897">
        <f t="shared" si="41"/>
        <v>0.36802429999999997</v>
      </c>
    </row>
    <row r="898" spans="1:6" x14ac:dyDescent="0.25">
      <c r="A898">
        <v>889</v>
      </c>
      <c r="B898">
        <f>'Założenia i wyniki'!$E$6*Znorm.Profile!B898</f>
        <v>0</v>
      </c>
      <c r="C898">
        <f>'Założenia i wyniki'!$E$8*Znorm.Profile!C898</f>
        <v>0.30542924999999999</v>
      </c>
      <c r="D898">
        <f t="shared" si="39"/>
        <v>0</v>
      </c>
      <c r="E898">
        <f t="shared" si="40"/>
        <v>0</v>
      </c>
      <c r="F898">
        <f t="shared" si="41"/>
        <v>0.30542924999999999</v>
      </c>
    </row>
    <row r="899" spans="1:6" x14ac:dyDescent="0.25">
      <c r="A899">
        <v>890</v>
      </c>
      <c r="B899">
        <f>'Założenia i wyniki'!$E$6*Znorm.Profile!B899</f>
        <v>0</v>
      </c>
      <c r="C899">
        <f>'Założenia i wyniki'!$E$8*Znorm.Profile!C899</f>
        <v>0.26738075</v>
      </c>
      <c r="D899">
        <f t="shared" si="39"/>
        <v>0</v>
      </c>
      <c r="E899">
        <f t="shared" si="40"/>
        <v>0</v>
      </c>
      <c r="F899">
        <f t="shared" si="41"/>
        <v>0.26738075</v>
      </c>
    </row>
    <row r="900" spans="1:6" x14ac:dyDescent="0.25">
      <c r="A900">
        <v>891</v>
      </c>
      <c r="B900">
        <f>'Założenia i wyniki'!$E$6*Znorm.Profile!B900</f>
        <v>0</v>
      </c>
      <c r="C900">
        <f>'Założenia i wyniki'!$E$8*Znorm.Profile!C900</f>
        <v>0.24772615000000001</v>
      </c>
      <c r="D900">
        <f t="shared" si="39"/>
        <v>0</v>
      </c>
      <c r="E900">
        <f t="shared" si="40"/>
        <v>0</v>
      </c>
      <c r="F900">
        <f t="shared" si="41"/>
        <v>0.24772615000000001</v>
      </c>
    </row>
    <row r="901" spans="1:6" x14ac:dyDescent="0.25">
      <c r="A901">
        <v>892</v>
      </c>
      <c r="B901">
        <f>'Założenia i wyniki'!$E$6*Znorm.Profile!B901</f>
        <v>0</v>
      </c>
      <c r="C901">
        <f>'Założenia i wyniki'!$E$8*Znorm.Profile!C901</f>
        <v>0.25084080000000003</v>
      </c>
      <c r="D901">
        <f t="shared" si="39"/>
        <v>0</v>
      </c>
      <c r="E901">
        <f t="shared" si="40"/>
        <v>0</v>
      </c>
      <c r="F901">
        <f t="shared" si="41"/>
        <v>0.25084080000000003</v>
      </c>
    </row>
    <row r="902" spans="1:6" x14ac:dyDescent="0.25">
      <c r="A902">
        <v>893</v>
      </c>
      <c r="B902">
        <f>'Założenia i wyniki'!$E$6*Znorm.Profile!B902</f>
        <v>0</v>
      </c>
      <c r="C902">
        <f>'Założenia i wyniki'!$E$8*Znorm.Profile!C902</f>
        <v>0.25549719999999998</v>
      </c>
      <c r="D902">
        <f t="shared" si="39"/>
        <v>0</v>
      </c>
      <c r="E902">
        <f t="shared" si="40"/>
        <v>0</v>
      </c>
      <c r="F902">
        <f t="shared" si="41"/>
        <v>0.25549719999999998</v>
      </c>
    </row>
    <row r="903" spans="1:6" x14ac:dyDescent="0.25">
      <c r="A903">
        <v>894</v>
      </c>
      <c r="B903">
        <f>'Założenia i wyniki'!$E$6*Znorm.Profile!B903</f>
        <v>0</v>
      </c>
      <c r="C903">
        <f>'Założenia i wyniki'!$E$8*Znorm.Profile!C903</f>
        <v>0.28488810000000003</v>
      </c>
      <c r="D903">
        <f t="shared" si="39"/>
        <v>0</v>
      </c>
      <c r="E903">
        <f t="shared" si="40"/>
        <v>0</v>
      </c>
      <c r="F903">
        <f t="shared" si="41"/>
        <v>0.28488810000000003</v>
      </c>
    </row>
    <row r="904" spans="1:6" x14ac:dyDescent="0.25">
      <c r="A904">
        <v>895</v>
      </c>
      <c r="B904">
        <f>'Założenia i wyniki'!$E$6*Znorm.Profile!B904</f>
        <v>0</v>
      </c>
      <c r="C904">
        <f>'Założenia i wyniki'!$E$8*Znorm.Profile!C904</f>
        <v>0.34058255000000004</v>
      </c>
      <c r="D904">
        <f t="shared" si="39"/>
        <v>0</v>
      </c>
      <c r="E904">
        <f t="shared" si="40"/>
        <v>0</v>
      </c>
      <c r="F904">
        <f t="shared" si="41"/>
        <v>0.34058255000000004</v>
      </c>
    </row>
    <row r="905" spans="1:6" x14ac:dyDescent="0.25">
      <c r="A905">
        <v>896</v>
      </c>
      <c r="B905">
        <f>'Założenia i wyniki'!$E$6*Znorm.Profile!B905</f>
        <v>4.940943396226416E-2</v>
      </c>
      <c r="C905">
        <f>'Założenia i wyniki'!$E$8*Znorm.Profile!C905</f>
        <v>0.40631254999999999</v>
      </c>
      <c r="D905">
        <f t="shared" si="39"/>
        <v>4.940943396226416E-2</v>
      </c>
      <c r="E905">
        <f t="shared" si="40"/>
        <v>0</v>
      </c>
      <c r="F905">
        <f t="shared" si="41"/>
        <v>0.35690311603773583</v>
      </c>
    </row>
    <row r="906" spans="1:6" x14ac:dyDescent="0.25">
      <c r="A906">
        <v>897</v>
      </c>
      <c r="B906">
        <f>'Założenia i wyniki'!$E$6*Znorm.Profile!B906</f>
        <v>0.70430188679245287</v>
      </c>
      <c r="C906">
        <f>'Założenia i wyniki'!$E$8*Znorm.Profile!C906</f>
        <v>0.46857160000000003</v>
      </c>
      <c r="D906">
        <f t="shared" si="39"/>
        <v>0.46857160000000003</v>
      </c>
      <c r="E906">
        <f t="shared" si="40"/>
        <v>0.23573028679245284</v>
      </c>
      <c r="F906">
        <f t="shared" si="41"/>
        <v>0</v>
      </c>
    </row>
    <row r="907" spans="1:6" x14ac:dyDescent="0.25">
      <c r="A907">
        <v>898</v>
      </c>
      <c r="B907">
        <f>'Założenia i wyniki'!$E$6*Znorm.Profile!B907</f>
        <v>1.4130188679245281</v>
      </c>
      <c r="C907">
        <f>'Założenia i wyniki'!$E$8*Znorm.Profile!C907</f>
        <v>0.51511740000000006</v>
      </c>
      <c r="D907">
        <f t="shared" ref="D907:D970" si="42">IF(B907&lt;=C907,B907,C907)</f>
        <v>0.51511740000000006</v>
      </c>
      <c r="E907">
        <f t="shared" ref="E907:E970" si="43">IF(B907&gt;C907,B907-C907,0)</f>
        <v>0.89790146792452807</v>
      </c>
      <c r="F907">
        <f t="shared" ref="F907:F970" si="44">IF(B907&lt;C907,C907-B907,0)</f>
        <v>0</v>
      </c>
    </row>
    <row r="908" spans="1:6" x14ac:dyDescent="0.25">
      <c r="A908">
        <v>899</v>
      </c>
      <c r="B908">
        <f>'Założenia i wyniki'!$E$6*Znorm.Profile!B908</f>
        <v>1.6566037735849055</v>
      </c>
      <c r="C908">
        <f>'Założenia i wyniki'!$E$8*Znorm.Profile!C908</f>
        <v>0.54685015000000003</v>
      </c>
      <c r="D908">
        <f t="shared" si="42"/>
        <v>0.54685015000000003</v>
      </c>
      <c r="E908">
        <f t="shared" si="43"/>
        <v>1.1097536235849055</v>
      </c>
      <c r="F908">
        <f t="shared" si="44"/>
        <v>0</v>
      </c>
    </row>
    <row r="909" spans="1:6" x14ac:dyDescent="0.25">
      <c r="A909">
        <v>900</v>
      </c>
      <c r="B909">
        <f>'Założenia i wyniki'!$E$6*Znorm.Profile!B909</f>
        <v>1.7192452830188683</v>
      </c>
      <c r="C909">
        <f>'Założenia i wyniki'!$E$8*Znorm.Profile!C909</f>
        <v>0.55608840000000004</v>
      </c>
      <c r="D909">
        <f t="shared" si="42"/>
        <v>0.55608840000000004</v>
      </c>
      <c r="E909">
        <f t="shared" si="43"/>
        <v>1.1631568830188681</v>
      </c>
      <c r="F909">
        <f t="shared" si="44"/>
        <v>0</v>
      </c>
    </row>
    <row r="910" spans="1:6" x14ac:dyDescent="0.25">
      <c r="A910">
        <v>901</v>
      </c>
      <c r="B910">
        <f>'Założenia i wyniki'!$E$6*Znorm.Profile!B910</f>
        <v>1.6194339622641509</v>
      </c>
      <c r="C910">
        <f>'Założenia i wyniki'!$E$8*Znorm.Profile!C910</f>
        <v>0.5611081</v>
      </c>
      <c r="D910">
        <f t="shared" si="42"/>
        <v>0.5611081</v>
      </c>
      <c r="E910">
        <f t="shared" si="43"/>
        <v>1.0583258622641509</v>
      </c>
      <c r="F910">
        <f t="shared" si="44"/>
        <v>0</v>
      </c>
    </row>
    <row r="911" spans="1:6" x14ac:dyDescent="0.25">
      <c r="A911">
        <v>902</v>
      </c>
      <c r="B911">
        <f>'Założenia i wyniki'!$E$6*Znorm.Profile!B911</f>
        <v>1.3372641509433962</v>
      </c>
      <c r="C911">
        <f>'Założenia i wyniki'!$E$8*Znorm.Profile!C911</f>
        <v>0.57146529999999995</v>
      </c>
      <c r="D911">
        <f t="shared" si="42"/>
        <v>0.57146529999999995</v>
      </c>
      <c r="E911">
        <f t="shared" si="43"/>
        <v>0.76579885094339628</v>
      </c>
      <c r="F911">
        <f t="shared" si="44"/>
        <v>0</v>
      </c>
    </row>
    <row r="912" spans="1:6" x14ac:dyDescent="0.25">
      <c r="A912">
        <v>903</v>
      </c>
      <c r="B912">
        <f>'Założenia i wyniki'!$E$6*Znorm.Profile!B912</f>
        <v>0.86927358490566031</v>
      </c>
      <c r="C912">
        <f>'Założenia i wyniki'!$E$8*Znorm.Profile!C912</f>
        <v>0.57498840000000007</v>
      </c>
      <c r="D912">
        <f t="shared" si="42"/>
        <v>0.57498840000000007</v>
      </c>
      <c r="E912">
        <f t="shared" si="43"/>
        <v>0.29428518490566025</v>
      </c>
      <c r="F912">
        <f t="shared" si="44"/>
        <v>0</v>
      </c>
    </row>
    <row r="913" spans="1:6" x14ac:dyDescent="0.25">
      <c r="A913">
        <v>904</v>
      </c>
      <c r="B913">
        <f>'Założenia i wyniki'!$E$6*Znorm.Profile!B913</f>
        <v>0.29599999999999999</v>
      </c>
      <c r="C913">
        <f>'Założenia i wyniki'!$E$8*Znorm.Profile!C913</f>
        <v>0.58970974999999992</v>
      </c>
      <c r="D913">
        <f t="shared" si="42"/>
        <v>0.29599999999999999</v>
      </c>
      <c r="E913">
        <f t="shared" si="43"/>
        <v>0</v>
      </c>
      <c r="F913">
        <f t="shared" si="44"/>
        <v>0.29370974999999994</v>
      </c>
    </row>
    <row r="914" spans="1:6" x14ac:dyDescent="0.25">
      <c r="A914">
        <v>905</v>
      </c>
      <c r="B914">
        <f>'Założenia i wyniki'!$E$6*Znorm.Profile!B914</f>
        <v>0</v>
      </c>
      <c r="C914">
        <f>'Założenia i wyniki'!$E$8*Znorm.Profile!C914</f>
        <v>0.61736044999999995</v>
      </c>
      <c r="D914">
        <f t="shared" si="42"/>
        <v>0</v>
      </c>
      <c r="E914">
        <f t="shared" si="43"/>
        <v>0</v>
      </c>
      <c r="F914">
        <f t="shared" si="44"/>
        <v>0.61736044999999995</v>
      </c>
    </row>
    <row r="915" spans="1:6" x14ac:dyDescent="0.25">
      <c r="A915">
        <v>906</v>
      </c>
      <c r="B915">
        <f>'Założenia i wyniki'!$E$6*Znorm.Profile!B915</f>
        <v>0</v>
      </c>
      <c r="C915">
        <f>'Założenia i wyniki'!$E$8*Znorm.Profile!C915</f>
        <v>0.65570680000000003</v>
      </c>
      <c r="D915">
        <f t="shared" si="42"/>
        <v>0</v>
      </c>
      <c r="E915">
        <f t="shared" si="43"/>
        <v>0</v>
      </c>
      <c r="F915">
        <f t="shared" si="44"/>
        <v>0.65570680000000003</v>
      </c>
    </row>
    <row r="916" spans="1:6" x14ac:dyDescent="0.25">
      <c r="A916">
        <v>907</v>
      </c>
      <c r="B916">
        <f>'Założenia i wyniki'!$E$6*Znorm.Profile!B916</f>
        <v>0</v>
      </c>
      <c r="C916">
        <f>'Założenia i wyniki'!$E$8*Znorm.Profile!C916</f>
        <v>0.65241610000000005</v>
      </c>
      <c r="D916">
        <f t="shared" si="42"/>
        <v>0</v>
      </c>
      <c r="E916">
        <f t="shared" si="43"/>
        <v>0</v>
      </c>
      <c r="F916">
        <f t="shared" si="44"/>
        <v>0.65241610000000005</v>
      </c>
    </row>
    <row r="917" spans="1:6" x14ac:dyDescent="0.25">
      <c r="A917">
        <v>908</v>
      </c>
      <c r="B917">
        <f>'Założenia i wyniki'!$E$6*Znorm.Profile!B917</f>
        <v>0</v>
      </c>
      <c r="C917">
        <f>'Założenia i wyniki'!$E$8*Znorm.Profile!C917</f>
        <v>0.63236075000000003</v>
      </c>
      <c r="D917">
        <f t="shared" si="42"/>
        <v>0</v>
      </c>
      <c r="E917">
        <f t="shared" si="43"/>
        <v>0</v>
      </c>
      <c r="F917">
        <f t="shared" si="44"/>
        <v>0.63236075000000003</v>
      </c>
    </row>
    <row r="918" spans="1:6" x14ac:dyDescent="0.25">
      <c r="A918">
        <v>909</v>
      </c>
      <c r="B918">
        <f>'Założenia i wyniki'!$E$6*Znorm.Profile!B918</f>
        <v>0</v>
      </c>
      <c r="C918">
        <f>'Założenia i wyniki'!$E$8*Znorm.Profile!C918</f>
        <v>0.57781815000000003</v>
      </c>
      <c r="D918">
        <f t="shared" si="42"/>
        <v>0</v>
      </c>
      <c r="E918">
        <f t="shared" si="43"/>
        <v>0</v>
      </c>
      <c r="F918">
        <f t="shared" si="44"/>
        <v>0.57781815000000003</v>
      </c>
    </row>
    <row r="919" spans="1:6" x14ac:dyDescent="0.25">
      <c r="A919">
        <v>910</v>
      </c>
      <c r="B919">
        <f>'Założenia i wyniki'!$E$6*Znorm.Profile!B919</f>
        <v>0</v>
      </c>
      <c r="C919">
        <f>'Założenia i wyniki'!$E$8*Znorm.Profile!C919</f>
        <v>0.52225215000000003</v>
      </c>
      <c r="D919">
        <f t="shared" si="42"/>
        <v>0</v>
      </c>
      <c r="E919">
        <f t="shared" si="43"/>
        <v>0</v>
      </c>
      <c r="F919">
        <f t="shared" si="44"/>
        <v>0.52225215000000003</v>
      </c>
    </row>
    <row r="920" spans="1:6" x14ac:dyDescent="0.25">
      <c r="A920">
        <v>911</v>
      </c>
      <c r="B920">
        <f>'Założenia i wyniki'!$E$6*Znorm.Profile!B920</f>
        <v>0</v>
      </c>
      <c r="C920">
        <f>'Założenia i wyniki'!$E$8*Znorm.Profile!C920</f>
        <v>0.44656464999999995</v>
      </c>
      <c r="D920">
        <f t="shared" si="42"/>
        <v>0</v>
      </c>
      <c r="E920">
        <f t="shared" si="43"/>
        <v>0</v>
      </c>
      <c r="F920">
        <f t="shared" si="44"/>
        <v>0.44656464999999995</v>
      </c>
    </row>
    <row r="921" spans="1:6" x14ac:dyDescent="0.25">
      <c r="A921">
        <v>912</v>
      </c>
      <c r="B921">
        <f>'Założenia i wyniki'!$E$6*Znorm.Profile!B921</f>
        <v>0</v>
      </c>
      <c r="C921">
        <f>'Założenia i wyniki'!$E$8*Znorm.Profile!C921</f>
        <v>0.37315635000000003</v>
      </c>
      <c r="D921">
        <f t="shared" si="42"/>
        <v>0</v>
      </c>
      <c r="E921">
        <f t="shared" si="43"/>
        <v>0</v>
      </c>
      <c r="F921">
        <f t="shared" si="44"/>
        <v>0.37315635000000003</v>
      </c>
    </row>
    <row r="922" spans="1:6" x14ac:dyDescent="0.25">
      <c r="A922">
        <v>913</v>
      </c>
      <c r="B922">
        <f>'Założenia i wyniki'!$E$6*Znorm.Profile!B922</f>
        <v>0</v>
      </c>
      <c r="C922">
        <f>'Założenia i wyniki'!$E$8*Znorm.Profile!C922</f>
        <v>0.30668820000000002</v>
      </c>
      <c r="D922">
        <f t="shared" si="42"/>
        <v>0</v>
      </c>
      <c r="E922">
        <f t="shared" si="43"/>
        <v>0</v>
      </c>
      <c r="F922">
        <f t="shared" si="44"/>
        <v>0.30668820000000002</v>
      </c>
    </row>
    <row r="923" spans="1:6" x14ac:dyDescent="0.25">
      <c r="A923">
        <v>914</v>
      </c>
      <c r="B923">
        <f>'Założenia i wyniki'!$E$6*Znorm.Profile!B923</f>
        <v>0</v>
      </c>
      <c r="C923">
        <f>'Założenia i wyniki'!$E$8*Znorm.Profile!C923</f>
        <v>0.27518855000000003</v>
      </c>
      <c r="D923">
        <f t="shared" si="42"/>
        <v>0</v>
      </c>
      <c r="E923">
        <f t="shared" si="43"/>
        <v>0</v>
      </c>
      <c r="F923">
        <f t="shared" si="44"/>
        <v>0.27518855000000003</v>
      </c>
    </row>
    <row r="924" spans="1:6" x14ac:dyDescent="0.25">
      <c r="A924">
        <v>915</v>
      </c>
      <c r="B924">
        <f>'Założenia i wyniki'!$E$6*Znorm.Profile!B924</f>
        <v>0</v>
      </c>
      <c r="C924">
        <f>'Założenia i wyniki'!$E$8*Znorm.Profile!C924</f>
        <v>0.25227405000000003</v>
      </c>
      <c r="D924">
        <f t="shared" si="42"/>
        <v>0</v>
      </c>
      <c r="E924">
        <f t="shared" si="43"/>
        <v>0</v>
      </c>
      <c r="F924">
        <f t="shared" si="44"/>
        <v>0.25227405000000003</v>
      </c>
    </row>
    <row r="925" spans="1:6" x14ac:dyDescent="0.25">
      <c r="A925">
        <v>916</v>
      </c>
      <c r="B925">
        <f>'Założenia i wyniki'!$E$6*Znorm.Profile!B925</f>
        <v>0</v>
      </c>
      <c r="C925">
        <f>'Założenia i wyniki'!$E$8*Znorm.Profile!C925</f>
        <v>0.24354855</v>
      </c>
      <c r="D925">
        <f t="shared" si="42"/>
        <v>0</v>
      </c>
      <c r="E925">
        <f t="shared" si="43"/>
        <v>0</v>
      </c>
      <c r="F925">
        <f t="shared" si="44"/>
        <v>0.24354855</v>
      </c>
    </row>
    <row r="926" spans="1:6" x14ac:dyDescent="0.25">
      <c r="A926">
        <v>917</v>
      </c>
      <c r="B926">
        <f>'Założenia i wyniki'!$E$6*Znorm.Profile!B926</f>
        <v>0</v>
      </c>
      <c r="C926">
        <f>'Założenia i wyniki'!$E$8*Znorm.Profile!C926</f>
        <v>0.24863510000000003</v>
      </c>
      <c r="D926">
        <f t="shared" si="42"/>
        <v>0</v>
      </c>
      <c r="E926">
        <f t="shared" si="43"/>
        <v>0</v>
      </c>
      <c r="F926">
        <f t="shared" si="44"/>
        <v>0.24863510000000003</v>
      </c>
    </row>
    <row r="927" spans="1:6" x14ac:dyDescent="0.25">
      <c r="A927">
        <v>918</v>
      </c>
      <c r="B927">
        <f>'Założenia i wyniki'!$E$6*Znorm.Profile!B927</f>
        <v>0</v>
      </c>
      <c r="C927">
        <f>'Założenia i wyniki'!$E$8*Znorm.Profile!C927</f>
        <v>0.26740874999999997</v>
      </c>
      <c r="D927">
        <f t="shared" si="42"/>
        <v>0</v>
      </c>
      <c r="E927">
        <f t="shared" si="43"/>
        <v>0</v>
      </c>
      <c r="F927">
        <f t="shared" si="44"/>
        <v>0.26740874999999997</v>
      </c>
    </row>
    <row r="928" spans="1:6" x14ac:dyDescent="0.25">
      <c r="A928">
        <v>919</v>
      </c>
      <c r="B928">
        <f>'Założenia i wyniki'!$E$6*Znorm.Profile!B928</f>
        <v>0</v>
      </c>
      <c r="C928">
        <f>'Założenia i wyniki'!$E$8*Znorm.Profile!C928</f>
        <v>0.31628029999999996</v>
      </c>
      <c r="D928">
        <f t="shared" si="42"/>
        <v>0</v>
      </c>
      <c r="E928">
        <f t="shared" si="43"/>
        <v>0</v>
      </c>
      <c r="F928">
        <f t="shared" si="44"/>
        <v>0.31628029999999996</v>
      </c>
    </row>
    <row r="929" spans="1:6" x14ac:dyDescent="0.25">
      <c r="A929">
        <v>920</v>
      </c>
      <c r="B929">
        <f>'Założenia i wyniki'!$E$6*Znorm.Profile!B929</f>
        <v>5.2291509433962262E-2</v>
      </c>
      <c r="C929">
        <f>'Założenia i wyniki'!$E$8*Znorm.Profile!C929</f>
        <v>0.36924299999999999</v>
      </c>
      <c r="D929">
        <f t="shared" si="42"/>
        <v>5.2291509433962262E-2</v>
      </c>
      <c r="E929">
        <f t="shared" si="43"/>
        <v>0</v>
      </c>
      <c r="F929">
        <f t="shared" si="44"/>
        <v>0.31695149056603772</v>
      </c>
    </row>
    <row r="930" spans="1:6" x14ac:dyDescent="0.25">
      <c r="A930">
        <v>921</v>
      </c>
      <c r="B930">
        <f>'Założenia i wyniki'!$E$6*Znorm.Profile!B930</f>
        <v>0.71650000000000003</v>
      </c>
      <c r="C930">
        <f>'Założenia i wyniki'!$E$8*Znorm.Profile!C930</f>
        <v>0.43305814999999998</v>
      </c>
      <c r="D930">
        <f t="shared" si="42"/>
        <v>0.43305814999999998</v>
      </c>
      <c r="E930">
        <f t="shared" si="43"/>
        <v>0.28344185000000005</v>
      </c>
      <c r="F930">
        <f t="shared" si="44"/>
        <v>0</v>
      </c>
    </row>
    <row r="931" spans="1:6" x14ac:dyDescent="0.25">
      <c r="A931">
        <v>922</v>
      </c>
      <c r="B931">
        <f>'Założenia i wyniki'!$E$6*Znorm.Profile!B931</f>
        <v>1.2444339622641509</v>
      </c>
      <c r="C931">
        <f>'Założenia i wyniki'!$E$8*Znorm.Profile!C931</f>
        <v>0.49244930000000009</v>
      </c>
      <c r="D931">
        <f t="shared" si="42"/>
        <v>0.49244930000000009</v>
      </c>
      <c r="E931">
        <f t="shared" si="43"/>
        <v>0.75198466226415084</v>
      </c>
      <c r="F931">
        <f t="shared" si="44"/>
        <v>0</v>
      </c>
    </row>
    <row r="932" spans="1:6" x14ac:dyDescent="0.25">
      <c r="A932">
        <v>923</v>
      </c>
      <c r="B932">
        <f>'Założenia i wyniki'!$E$6*Znorm.Profile!B932</f>
        <v>1.5182075471698115</v>
      </c>
      <c r="C932">
        <f>'Założenia i wyniki'!$E$8*Znorm.Profile!C932</f>
        <v>0.53267235000000002</v>
      </c>
      <c r="D932">
        <f t="shared" si="42"/>
        <v>0.53267235000000002</v>
      </c>
      <c r="E932">
        <f t="shared" si="43"/>
        <v>0.98553519716981153</v>
      </c>
      <c r="F932">
        <f t="shared" si="44"/>
        <v>0</v>
      </c>
    </row>
    <row r="933" spans="1:6" x14ac:dyDescent="0.25">
      <c r="A933">
        <v>924</v>
      </c>
      <c r="B933">
        <f>'Założenia i wyniki'!$E$6*Znorm.Profile!B933</f>
        <v>1.5032075471698114</v>
      </c>
      <c r="C933">
        <f>'Założenia i wyniki'!$E$8*Znorm.Profile!C933</f>
        <v>0.54082244999999995</v>
      </c>
      <c r="D933">
        <f t="shared" si="42"/>
        <v>0.54082244999999995</v>
      </c>
      <c r="E933">
        <f t="shared" si="43"/>
        <v>0.96238509716981147</v>
      </c>
      <c r="F933">
        <f t="shared" si="44"/>
        <v>0</v>
      </c>
    </row>
    <row r="934" spans="1:6" x14ac:dyDescent="0.25">
      <c r="A934">
        <v>925</v>
      </c>
      <c r="B934">
        <f>'Założenia i wyniki'!$E$6*Znorm.Profile!B934</f>
        <v>1.4194339622641508</v>
      </c>
      <c r="C934">
        <f>'Założenia i wyniki'!$E$8*Znorm.Profile!C934</f>
        <v>0.54076679999999999</v>
      </c>
      <c r="D934">
        <f t="shared" si="42"/>
        <v>0.54076679999999999</v>
      </c>
      <c r="E934">
        <f t="shared" si="43"/>
        <v>0.87866716226415076</v>
      </c>
      <c r="F934">
        <f t="shared" si="44"/>
        <v>0</v>
      </c>
    </row>
    <row r="935" spans="1:6" x14ac:dyDescent="0.25">
      <c r="A935">
        <v>926</v>
      </c>
      <c r="B935">
        <f>'Założenia i wyniki'!$E$6*Znorm.Profile!B935</f>
        <v>1.0988679245283017</v>
      </c>
      <c r="C935">
        <f>'Założenia i wyniki'!$E$8*Znorm.Profile!C935</f>
        <v>0.52300709999999995</v>
      </c>
      <c r="D935">
        <f t="shared" si="42"/>
        <v>0.52300709999999995</v>
      </c>
      <c r="E935">
        <f t="shared" si="43"/>
        <v>0.57586082452830178</v>
      </c>
      <c r="F935">
        <f t="shared" si="44"/>
        <v>0</v>
      </c>
    </row>
    <row r="936" spans="1:6" x14ac:dyDescent="0.25">
      <c r="A936">
        <v>927</v>
      </c>
      <c r="B936">
        <f>'Założenia i wyniki'!$E$6*Znorm.Profile!B936</f>
        <v>0.70950943396226418</v>
      </c>
      <c r="C936">
        <f>'Założenia i wyniki'!$E$8*Znorm.Profile!C936</f>
        <v>0.49682185000000001</v>
      </c>
      <c r="D936">
        <f t="shared" si="42"/>
        <v>0.49682185000000001</v>
      </c>
      <c r="E936">
        <f t="shared" si="43"/>
        <v>0.21268758396226417</v>
      </c>
      <c r="F936">
        <f t="shared" si="44"/>
        <v>0</v>
      </c>
    </row>
    <row r="937" spans="1:6" x14ac:dyDescent="0.25">
      <c r="A937">
        <v>928</v>
      </c>
      <c r="B937">
        <f>'Założenia i wyniki'!$E$6*Znorm.Profile!B937</f>
        <v>0.2435566037735849</v>
      </c>
      <c r="C937">
        <f>'Założenia i wyniki'!$E$8*Znorm.Profile!C937</f>
        <v>0.49811055000000004</v>
      </c>
      <c r="D937">
        <f t="shared" si="42"/>
        <v>0.2435566037735849</v>
      </c>
      <c r="E937">
        <f t="shared" si="43"/>
        <v>0</v>
      </c>
      <c r="F937">
        <f t="shared" si="44"/>
        <v>0.25455394622641514</v>
      </c>
    </row>
    <row r="938" spans="1:6" x14ac:dyDescent="0.25">
      <c r="A938">
        <v>929</v>
      </c>
      <c r="B938">
        <f>'Założenia i wyniki'!$E$6*Znorm.Profile!B938</f>
        <v>0</v>
      </c>
      <c r="C938">
        <f>'Założenia i wyniki'!$E$8*Znorm.Profile!C938</f>
        <v>0.52624495000000004</v>
      </c>
      <c r="D938">
        <f t="shared" si="42"/>
        <v>0</v>
      </c>
      <c r="E938">
        <f t="shared" si="43"/>
        <v>0</v>
      </c>
      <c r="F938">
        <f t="shared" si="44"/>
        <v>0.52624495000000004</v>
      </c>
    </row>
    <row r="939" spans="1:6" x14ac:dyDescent="0.25">
      <c r="A939">
        <v>930</v>
      </c>
      <c r="B939">
        <f>'Założenia i wyniki'!$E$6*Znorm.Profile!B939</f>
        <v>0</v>
      </c>
      <c r="C939">
        <f>'Założenia i wyniki'!$E$8*Znorm.Profile!C939</f>
        <v>0.57623895000000003</v>
      </c>
      <c r="D939">
        <f t="shared" si="42"/>
        <v>0</v>
      </c>
      <c r="E939">
        <f t="shared" si="43"/>
        <v>0</v>
      </c>
      <c r="F939">
        <f t="shared" si="44"/>
        <v>0.57623895000000003</v>
      </c>
    </row>
    <row r="940" spans="1:6" x14ac:dyDescent="0.25">
      <c r="A940">
        <v>931</v>
      </c>
      <c r="B940">
        <f>'Założenia i wyniki'!$E$6*Znorm.Profile!B940</f>
        <v>0</v>
      </c>
      <c r="C940">
        <f>'Założenia i wyniki'!$E$8*Znorm.Profile!C940</f>
        <v>0.60368735000000007</v>
      </c>
      <c r="D940">
        <f t="shared" si="42"/>
        <v>0</v>
      </c>
      <c r="E940">
        <f t="shared" si="43"/>
        <v>0</v>
      </c>
      <c r="F940">
        <f t="shared" si="44"/>
        <v>0.60368735000000007</v>
      </c>
    </row>
    <row r="941" spans="1:6" x14ac:dyDescent="0.25">
      <c r="A941">
        <v>932</v>
      </c>
      <c r="B941">
        <f>'Założenia i wyniki'!$E$6*Znorm.Profile!B941</f>
        <v>0</v>
      </c>
      <c r="C941">
        <f>'Założenia i wyniki'!$E$8*Znorm.Profile!C941</f>
        <v>0.60877949999999992</v>
      </c>
      <c r="D941">
        <f t="shared" si="42"/>
        <v>0</v>
      </c>
      <c r="E941">
        <f t="shared" si="43"/>
        <v>0</v>
      </c>
      <c r="F941">
        <f t="shared" si="44"/>
        <v>0.60877949999999992</v>
      </c>
    </row>
    <row r="942" spans="1:6" x14ac:dyDescent="0.25">
      <c r="A942">
        <v>933</v>
      </c>
      <c r="B942">
        <f>'Założenia i wyniki'!$E$6*Znorm.Profile!B942</f>
        <v>0</v>
      </c>
      <c r="C942">
        <f>'Założenia i wyniki'!$E$8*Znorm.Profile!C942</f>
        <v>0.56727719999999993</v>
      </c>
      <c r="D942">
        <f t="shared" si="42"/>
        <v>0</v>
      </c>
      <c r="E942">
        <f t="shared" si="43"/>
        <v>0</v>
      </c>
      <c r="F942">
        <f t="shared" si="44"/>
        <v>0.56727719999999993</v>
      </c>
    </row>
    <row r="943" spans="1:6" x14ac:dyDescent="0.25">
      <c r="A943">
        <v>934</v>
      </c>
      <c r="B943">
        <f>'Założenia i wyniki'!$E$6*Znorm.Profile!B943</f>
        <v>0</v>
      </c>
      <c r="C943">
        <f>'Założenia i wyniki'!$E$8*Znorm.Profile!C943</f>
        <v>0.50451765000000004</v>
      </c>
      <c r="D943">
        <f t="shared" si="42"/>
        <v>0</v>
      </c>
      <c r="E943">
        <f t="shared" si="43"/>
        <v>0</v>
      </c>
      <c r="F943">
        <f t="shared" si="44"/>
        <v>0.50451765000000004</v>
      </c>
    </row>
    <row r="944" spans="1:6" x14ac:dyDescent="0.25">
      <c r="A944">
        <v>935</v>
      </c>
      <c r="B944">
        <f>'Założenia i wyniki'!$E$6*Znorm.Profile!B944</f>
        <v>0</v>
      </c>
      <c r="C944">
        <f>'Założenia i wyniki'!$E$8*Znorm.Profile!C944</f>
        <v>0.41297234999999999</v>
      </c>
      <c r="D944">
        <f t="shared" si="42"/>
        <v>0</v>
      </c>
      <c r="E944">
        <f t="shared" si="43"/>
        <v>0</v>
      </c>
      <c r="F944">
        <f t="shared" si="44"/>
        <v>0.41297234999999999</v>
      </c>
    </row>
    <row r="945" spans="1:6" x14ac:dyDescent="0.25">
      <c r="A945">
        <v>936</v>
      </c>
      <c r="B945">
        <f>'Założenia i wyniki'!$E$6*Znorm.Profile!B945</f>
        <v>0</v>
      </c>
      <c r="C945">
        <f>'Założenia i wyniki'!$E$8*Znorm.Profile!C945</f>
        <v>0.34044605</v>
      </c>
      <c r="D945">
        <f t="shared" si="42"/>
        <v>0</v>
      </c>
      <c r="E945">
        <f t="shared" si="43"/>
        <v>0</v>
      </c>
      <c r="F945">
        <f t="shared" si="44"/>
        <v>0.34044605</v>
      </c>
    </row>
    <row r="946" spans="1:6" x14ac:dyDescent="0.25">
      <c r="A946">
        <v>937</v>
      </c>
      <c r="B946">
        <f>'Założenia i wyniki'!$E$6*Znorm.Profile!B946</f>
        <v>0</v>
      </c>
      <c r="C946">
        <f>'Założenia i wyniki'!$E$8*Znorm.Profile!C946</f>
        <v>0.27546225000000002</v>
      </c>
      <c r="D946">
        <f t="shared" si="42"/>
        <v>0</v>
      </c>
      <c r="E946">
        <f t="shared" si="43"/>
        <v>0</v>
      </c>
      <c r="F946">
        <f t="shared" si="44"/>
        <v>0.27546225000000002</v>
      </c>
    </row>
    <row r="947" spans="1:6" x14ac:dyDescent="0.25">
      <c r="A947">
        <v>938</v>
      </c>
      <c r="B947">
        <f>'Założenia i wyniki'!$E$6*Znorm.Profile!B947</f>
        <v>0</v>
      </c>
      <c r="C947">
        <f>'Założenia i wyniki'!$E$8*Znorm.Profile!C947</f>
        <v>0.24777549999999998</v>
      </c>
      <c r="D947">
        <f t="shared" si="42"/>
        <v>0</v>
      </c>
      <c r="E947">
        <f t="shared" si="43"/>
        <v>0</v>
      </c>
      <c r="F947">
        <f t="shared" si="44"/>
        <v>0.24777549999999998</v>
      </c>
    </row>
    <row r="948" spans="1:6" x14ac:dyDescent="0.25">
      <c r="A948">
        <v>939</v>
      </c>
      <c r="B948">
        <f>'Założenia i wyniki'!$E$6*Znorm.Profile!B948</f>
        <v>0</v>
      </c>
      <c r="C948">
        <f>'Założenia i wyniki'!$E$8*Znorm.Profile!C948</f>
        <v>0.23515870000000003</v>
      </c>
      <c r="D948">
        <f t="shared" si="42"/>
        <v>0</v>
      </c>
      <c r="E948">
        <f t="shared" si="43"/>
        <v>0</v>
      </c>
      <c r="F948">
        <f t="shared" si="44"/>
        <v>0.23515870000000003</v>
      </c>
    </row>
    <row r="949" spans="1:6" x14ac:dyDescent="0.25">
      <c r="A949">
        <v>940</v>
      </c>
      <c r="B949">
        <f>'Założenia i wyniki'!$E$6*Znorm.Profile!B949</f>
        <v>0</v>
      </c>
      <c r="C949">
        <f>'Założenia i wyniki'!$E$8*Znorm.Profile!C949</f>
        <v>0.23472994999999997</v>
      </c>
      <c r="D949">
        <f t="shared" si="42"/>
        <v>0</v>
      </c>
      <c r="E949">
        <f t="shared" si="43"/>
        <v>0</v>
      </c>
      <c r="F949">
        <f t="shared" si="44"/>
        <v>0.23472994999999997</v>
      </c>
    </row>
    <row r="950" spans="1:6" x14ac:dyDescent="0.25">
      <c r="A950">
        <v>941</v>
      </c>
      <c r="B950">
        <f>'Założenia i wyniki'!$E$6*Znorm.Profile!B950</f>
        <v>0</v>
      </c>
      <c r="C950">
        <f>'Założenia i wyniki'!$E$8*Znorm.Profile!C950</f>
        <v>0.26145699999999994</v>
      </c>
      <c r="D950">
        <f t="shared" si="42"/>
        <v>0</v>
      </c>
      <c r="E950">
        <f t="shared" si="43"/>
        <v>0</v>
      </c>
      <c r="F950">
        <f t="shared" si="44"/>
        <v>0.26145699999999994</v>
      </c>
    </row>
    <row r="951" spans="1:6" x14ac:dyDescent="0.25">
      <c r="A951">
        <v>942</v>
      </c>
      <c r="B951">
        <f>'Założenia i wyniki'!$E$6*Znorm.Profile!B951</f>
        <v>0</v>
      </c>
      <c r="C951">
        <f>'Założenia i wyniki'!$E$8*Znorm.Profile!C951</f>
        <v>0.32075049999999999</v>
      </c>
      <c r="D951">
        <f t="shared" si="42"/>
        <v>0</v>
      </c>
      <c r="E951">
        <f t="shared" si="43"/>
        <v>0</v>
      </c>
      <c r="F951">
        <f t="shared" si="44"/>
        <v>0.32075049999999999</v>
      </c>
    </row>
    <row r="952" spans="1:6" x14ac:dyDescent="0.25">
      <c r="A952">
        <v>943</v>
      </c>
      <c r="B952">
        <f>'Założenia i wyniki'!$E$6*Znorm.Profile!B952</f>
        <v>0</v>
      </c>
      <c r="C952">
        <f>'Założenia i wyniki'!$E$8*Znorm.Profile!C952</f>
        <v>0.39938079999999998</v>
      </c>
      <c r="D952">
        <f t="shared" si="42"/>
        <v>0</v>
      </c>
      <c r="E952">
        <f t="shared" si="43"/>
        <v>0</v>
      </c>
      <c r="F952">
        <f t="shared" si="44"/>
        <v>0.39938079999999998</v>
      </c>
    </row>
    <row r="953" spans="1:6" x14ac:dyDescent="0.25">
      <c r="A953">
        <v>944</v>
      </c>
      <c r="B953">
        <f>'Założenia i wyniki'!$E$6*Znorm.Profile!B953</f>
        <v>5.0308490566037728E-2</v>
      </c>
      <c r="C953">
        <f>'Założenia i wyniki'!$E$8*Znorm.Profile!C953</f>
        <v>0.44851939999999996</v>
      </c>
      <c r="D953">
        <f t="shared" si="42"/>
        <v>5.0308490566037728E-2</v>
      </c>
      <c r="E953">
        <f t="shared" si="43"/>
        <v>0</v>
      </c>
      <c r="F953">
        <f t="shared" si="44"/>
        <v>0.3982109094339622</v>
      </c>
    </row>
    <row r="954" spans="1:6" x14ac:dyDescent="0.25">
      <c r="A954">
        <v>945</v>
      </c>
      <c r="B954">
        <f>'Założenia i wyniki'!$E$6*Znorm.Profile!B954</f>
        <v>0.52892452830188685</v>
      </c>
      <c r="C954">
        <f>'Założenia i wyniki'!$E$8*Znorm.Profile!C954</f>
        <v>0.47786620000000002</v>
      </c>
      <c r="D954">
        <f t="shared" si="42"/>
        <v>0.47786620000000002</v>
      </c>
      <c r="E954">
        <f t="shared" si="43"/>
        <v>5.1058328301886835E-2</v>
      </c>
      <c r="F954">
        <f t="shared" si="44"/>
        <v>0</v>
      </c>
    </row>
    <row r="955" spans="1:6" x14ac:dyDescent="0.25">
      <c r="A955">
        <v>946</v>
      </c>
      <c r="B955">
        <f>'Założenia i wyniki'!$E$6*Znorm.Profile!B955</f>
        <v>1.0874528301886792</v>
      </c>
      <c r="C955">
        <f>'Założenia i wyniki'!$E$8*Znorm.Profile!C955</f>
        <v>0.5060321000000001</v>
      </c>
      <c r="D955">
        <f t="shared" si="42"/>
        <v>0.5060321000000001</v>
      </c>
      <c r="E955">
        <f t="shared" si="43"/>
        <v>0.58142073018867912</v>
      </c>
      <c r="F955">
        <f t="shared" si="44"/>
        <v>0</v>
      </c>
    </row>
    <row r="956" spans="1:6" x14ac:dyDescent="0.25">
      <c r="A956">
        <v>947</v>
      </c>
      <c r="B956">
        <f>'Założenia i wyniki'!$E$6*Znorm.Profile!B956</f>
        <v>1.3143396226415094</v>
      </c>
      <c r="C956">
        <f>'Założenia i wyniki'!$E$8*Znorm.Profile!C956</f>
        <v>0.48738129999999996</v>
      </c>
      <c r="D956">
        <f t="shared" si="42"/>
        <v>0.48738129999999996</v>
      </c>
      <c r="E956">
        <f t="shared" si="43"/>
        <v>0.82695832264150937</v>
      </c>
      <c r="F956">
        <f t="shared" si="44"/>
        <v>0</v>
      </c>
    </row>
    <row r="957" spans="1:6" x14ac:dyDescent="0.25">
      <c r="A957">
        <v>948</v>
      </c>
      <c r="B957">
        <f>'Założenia i wyniki'!$E$6*Znorm.Profile!B957</f>
        <v>1.3052830188679245</v>
      </c>
      <c r="C957">
        <f>'Założenia i wyniki'!$E$8*Znorm.Profile!C957</f>
        <v>0.48940850000000002</v>
      </c>
      <c r="D957">
        <f t="shared" si="42"/>
        <v>0.48940850000000002</v>
      </c>
      <c r="E957">
        <f t="shared" si="43"/>
        <v>0.8158745188679245</v>
      </c>
      <c r="F957">
        <f t="shared" si="44"/>
        <v>0</v>
      </c>
    </row>
    <row r="958" spans="1:6" x14ac:dyDescent="0.25">
      <c r="A958">
        <v>949</v>
      </c>
      <c r="B958">
        <f>'Założenia i wyniki'!$E$6*Znorm.Profile!B958</f>
        <v>1.1654716981132076</v>
      </c>
      <c r="C958">
        <f>'Założenia i wyniki'!$E$8*Znorm.Profile!C958</f>
        <v>0.4792669</v>
      </c>
      <c r="D958">
        <f t="shared" si="42"/>
        <v>0.4792669</v>
      </c>
      <c r="E958">
        <f t="shared" si="43"/>
        <v>0.68620479811320756</v>
      </c>
      <c r="F958">
        <f t="shared" si="44"/>
        <v>0</v>
      </c>
    </row>
    <row r="959" spans="1:6" x14ac:dyDescent="0.25">
      <c r="A959">
        <v>950</v>
      </c>
      <c r="B959">
        <f>'Założenia i wyniki'!$E$6*Znorm.Profile!B959</f>
        <v>1.139056603773585</v>
      </c>
      <c r="C959">
        <f>'Założenia i wyniki'!$E$8*Znorm.Profile!C959</f>
        <v>0.48827835000000003</v>
      </c>
      <c r="D959">
        <f t="shared" si="42"/>
        <v>0.48827835000000003</v>
      </c>
      <c r="E959">
        <f t="shared" si="43"/>
        <v>0.65077825377358489</v>
      </c>
      <c r="F959">
        <f t="shared" si="44"/>
        <v>0</v>
      </c>
    </row>
    <row r="960" spans="1:6" x14ac:dyDescent="0.25">
      <c r="A960">
        <v>951</v>
      </c>
      <c r="B960">
        <f>'Założenia i wyniki'!$E$6*Znorm.Profile!B960</f>
        <v>0.91771698113207556</v>
      </c>
      <c r="C960">
        <f>'Założenia i wyniki'!$E$8*Znorm.Profile!C960</f>
        <v>0.49133560000000004</v>
      </c>
      <c r="D960">
        <f t="shared" si="42"/>
        <v>0.49133560000000004</v>
      </c>
      <c r="E960">
        <f t="shared" si="43"/>
        <v>0.42638138113207552</v>
      </c>
      <c r="F960">
        <f t="shared" si="44"/>
        <v>0</v>
      </c>
    </row>
    <row r="961" spans="1:6" x14ac:dyDescent="0.25">
      <c r="A961">
        <v>952</v>
      </c>
      <c r="B961">
        <f>'Założenia i wyniki'!$E$6*Znorm.Profile!B961</f>
        <v>0.31597169811320758</v>
      </c>
      <c r="C961">
        <f>'Założenia i wyniki'!$E$8*Znorm.Profile!C961</f>
        <v>0.51485175000000005</v>
      </c>
      <c r="D961">
        <f t="shared" si="42"/>
        <v>0.31597169811320758</v>
      </c>
      <c r="E961">
        <f t="shared" si="43"/>
        <v>0</v>
      </c>
      <c r="F961">
        <f t="shared" si="44"/>
        <v>0.19888005188679247</v>
      </c>
    </row>
    <row r="962" spans="1:6" x14ac:dyDescent="0.25">
      <c r="A962">
        <v>953</v>
      </c>
      <c r="B962">
        <f>'Założenia i wyniki'!$E$6*Znorm.Profile!B962</f>
        <v>0</v>
      </c>
      <c r="C962">
        <f>'Założenia i wyniki'!$E$8*Znorm.Profile!C962</f>
        <v>0.57044399999999995</v>
      </c>
      <c r="D962">
        <f t="shared" si="42"/>
        <v>0</v>
      </c>
      <c r="E962">
        <f t="shared" si="43"/>
        <v>0</v>
      </c>
      <c r="F962">
        <f t="shared" si="44"/>
        <v>0.57044399999999995</v>
      </c>
    </row>
    <row r="963" spans="1:6" x14ac:dyDescent="0.25">
      <c r="A963">
        <v>954</v>
      </c>
      <c r="B963">
        <f>'Założenia i wyniki'!$E$6*Znorm.Profile!B963</f>
        <v>0</v>
      </c>
      <c r="C963">
        <f>'Założenia i wyniki'!$E$8*Znorm.Profile!C963</f>
        <v>0.62527290000000002</v>
      </c>
      <c r="D963">
        <f t="shared" si="42"/>
        <v>0</v>
      </c>
      <c r="E963">
        <f t="shared" si="43"/>
        <v>0</v>
      </c>
      <c r="F963">
        <f t="shared" si="44"/>
        <v>0.62527290000000002</v>
      </c>
    </row>
    <row r="964" spans="1:6" x14ac:dyDescent="0.25">
      <c r="A964">
        <v>955</v>
      </c>
      <c r="B964">
        <f>'Założenia i wyniki'!$E$6*Znorm.Profile!B964</f>
        <v>0</v>
      </c>
      <c r="C964">
        <f>'Założenia i wyniki'!$E$8*Znorm.Profile!C964</f>
        <v>0.65150014999999994</v>
      </c>
      <c r="D964">
        <f t="shared" si="42"/>
        <v>0</v>
      </c>
      <c r="E964">
        <f t="shared" si="43"/>
        <v>0</v>
      </c>
      <c r="F964">
        <f t="shared" si="44"/>
        <v>0.65150014999999994</v>
      </c>
    </row>
    <row r="965" spans="1:6" x14ac:dyDescent="0.25">
      <c r="A965">
        <v>956</v>
      </c>
      <c r="B965">
        <f>'Założenia i wyniki'!$E$6*Znorm.Profile!B965</f>
        <v>0</v>
      </c>
      <c r="C965">
        <f>'Założenia i wyniki'!$E$8*Znorm.Profile!C965</f>
        <v>0.63682885</v>
      </c>
      <c r="D965">
        <f t="shared" si="42"/>
        <v>0</v>
      </c>
      <c r="E965">
        <f t="shared" si="43"/>
        <v>0</v>
      </c>
      <c r="F965">
        <f t="shared" si="44"/>
        <v>0.63682885</v>
      </c>
    </row>
    <row r="966" spans="1:6" x14ac:dyDescent="0.25">
      <c r="A966">
        <v>957</v>
      </c>
      <c r="B966">
        <f>'Założenia i wyniki'!$E$6*Znorm.Profile!B966</f>
        <v>0</v>
      </c>
      <c r="C966">
        <f>'Założenia i wyniki'!$E$8*Znorm.Profile!C966</f>
        <v>0.5977271999999999</v>
      </c>
      <c r="D966">
        <f t="shared" si="42"/>
        <v>0</v>
      </c>
      <c r="E966">
        <f t="shared" si="43"/>
        <v>0</v>
      </c>
      <c r="F966">
        <f t="shared" si="44"/>
        <v>0.5977271999999999</v>
      </c>
    </row>
    <row r="967" spans="1:6" x14ac:dyDescent="0.25">
      <c r="A967">
        <v>958</v>
      </c>
      <c r="B967">
        <f>'Założenia i wyniki'!$E$6*Znorm.Profile!B967</f>
        <v>0</v>
      </c>
      <c r="C967">
        <f>'Założenia i wyniki'!$E$8*Znorm.Profile!C967</f>
        <v>0.52844715000000009</v>
      </c>
      <c r="D967">
        <f t="shared" si="42"/>
        <v>0</v>
      </c>
      <c r="E967">
        <f t="shared" si="43"/>
        <v>0</v>
      </c>
      <c r="F967">
        <f t="shared" si="44"/>
        <v>0.52844715000000009</v>
      </c>
    </row>
    <row r="968" spans="1:6" x14ac:dyDescent="0.25">
      <c r="A968">
        <v>959</v>
      </c>
      <c r="B968">
        <f>'Założenia i wyniki'!$E$6*Znorm.Profile!B968</f>
        <v>0</v>
      </c>
      <c r="C968">
        <f>'Założenia i wyniki'!$E$8*Znorm.Profile!C968</f>
        <v>0.43197629999999998</v>
      </c>
      <c r="D968">
        <f t="shared" si="42"/>
        <v>0</v>
      </c>
      <c r="E968">
        <f t="shared" si="43"/>
        <v>0</v>
      </c>
      <c r="F968">
        <f t="shared" si="44"/>
        <v>0.43197629999999998</v>
      </c>
    </row>
    <row r="969" spans="1:6" x14ac:dyDescent="0.25">
      <c r="A969">
        <v>960</v>
      </c>
      <c r="B969">
        <f>'Założenia i wyniki'!$E$6*Znorm.Profile!B969</f>
        <v>0</v>
      </c>
      <c r="C969">
        <f>'Założenia i wyniki'!$E$8*Znorm.Profile!C969</f>
        <v>0.35151830000000001</v>
      </c>
      <c r="D969">
        <f t="shared" si="42"/>
        <v>0</v>
      </c>
      <c r="E969">
        <f t="shared" si="43"/>
        <v>0</v>
      </c>
      <c r="F969">
        <f t="shared" si="44"/>
        <v>0.35151830000000001</v>
      </c>
    </row>
    <row r="970" spans="1:6" x14ac:dyDescent="0.25">
      <c r="A970">
        <v>961</v>
      </c>
      <c r="B970">
        <f>'Założenia i wyniki'!$E$6*Znorm.Profile!B970</f>
        <v>0</v>
      </c>
      <c r="C970">
        <f>'Założenia i wyniki'!$E$8*Znorm.Profile!C970</f>
        <v>0.28150639999999999</v>
      </c>
      <c r="D970">
        <f t="shared" si="42"/>
        <v>0</v>
      </c>
      <c r="E970">
        <f t="shared" si="43"/>
        <v>0</v>
      </c>
      <c r="F970">
        <f t="shared" si="44"/>
        <v>0.28150639999999999</v>
      </c>
    </row>
    <row r="971" spans="1:6" x14ac:dyDescent="0.25">
      <c r="A971">
        <v>962</v>
      </c>
      <c r="B971">
        <f>'Założenia i wyniki'!$E$6*Znorm.Profile!B971</f>
        <v>0</v>
      </c>
      <c r="C971">
        <f>'Założenia i wyniki'!$E$8*Znorm.Profile!C971</f>
        <v>0.24852555000000001</v>
      </c>
      <c r="D971">
        <f t="shared" ref="D971:D1034" si="45">IF(B971&lt;=C971,B971,C971)</f>
        <v>0</v>
      </c>
      <c r="E971">
        <f t="shared" ref="E971:E1034" si="46">IF(B971&gt;C971,B971-C971,0)</f>
        <v>0</v>
      </c>
      <c r="F971">
        <f t="shared" ref="F971:F1034" si="47">IF(B971&lt;C971,C971-B971,0)</f>
        <v>0.24852555000000001</v>
      </c>
    </row>
    <row r="972" spans="1:6" x14ac:dyDescent="0.25">
      <c r="A972">
        <v>963</v>
      </c>
      <c r="B972">
        <f>'Założenia i wyniki'!$E$6*Znorm.Profile!B972</f>
        <v>0</v>
      </c>
      <c r="C972">
        <f>'Założenia i wyniki'!$E$8*Znorm.Profile!C972</f>
        <v>0.23622025000000002</v>
      </c>
      <c r="D972">
        <f t="shared" si="45"/>
        <v>0</v>
      </c>
      <c r="E972">
        <f t="shared" si="46"/>
        <v>0</v>
      </c>
      <c r="F972">
        <f t="shared" si="47"/>
        <v>0.23622025000000002</v>
      </c>
    </row>
    <row r="973" spans="1:6" x14ac:dyDescent="0.25">
      <c r="A973">
        <v>964</v>
      </c>
      <c r="B973">
        <f>'Założenia i wyniki'!$E$6*Znorm.Profile!B973</f>
        <v>0</v>
      </c>
      <c r="C973">
        <f>'Założenia i wyniki'!$E$8*Znorm.Profile!C973</f>
        <v>0.23682015000000001</v>
      </c>
      <c r="D973">
        <f t="shared" si="45"/>
        <v>0</v>
      </c>
      <c r="E973">
        <f t="shared" si="46"/>
        <v>0</v>
      </c>
      <c r="F973">
        <f t="shared" si="47"/>
        <v>0.23682015000000001</v>
      </c>
    </row>
    <row r="974" spans="1:6" x14ac:dyDescent="0.25">
      <c r="A974">
        <v>965</v>
      </c>
      <c r="B974">
        <f>'Założenia i wyniki'!$E$6*Znorm.Profile!B974</f>
        <v>0</v>
      </c>
      <c r="C974">
        <f>'Założenia i wyniki'!$E$8*Znorm.Profile!C974</f>
        <v>0.25916100000000003</v>
      </c>
      <c r="D974">
        <f t="shared" si="45"/>
        <v>0</v>
      </c>
      <c r="E974">
        <f t="shared" si="46"/>
        <v>0</v>
      </c>
      <c r="F974">
        <f t="shared" si="47"/>
        <v>0.25916100000000003</v>
      </c>
    </row>
    <row r="975" spans="1:6" x14ac:dyDescent="0.25">
      <c r="A975">
        <v>966</v>
      </c>
      <c r="B975">
        <f>'Założenia i wyniki'!$E$6*Znorm.Profile!B975</f>
        <v>0</v>
      </c>
      <c r="C975">
        <f>'Założenia i wyniki'!$E$8*Znorm.Profile!C975</f>
        <v>0.31886540000000002</v>
      </c>
      <c r="D975">
        <f t="shared" si="45"/>
        <v>0</v>
      </c>
      <c r="E975">
        <f t="shared" si="46"/>
        <v>0</v>
      </c>
      <c r="F975">
        <f t="shared" si="47"/>
        <v>0.31886540000000002</v>
      </c>
    </row>
    <row r="976" spans="1:6" x14ac:dyDescent="0.25">
      <c r="A976">
        <v>967</v>
      </c>
      <c r="B976">
        <f>'Założenia i wyniki'!$E$6*Znorm.Profile!B976</f>
        <v>0</v>
      </c>
      <c r="C976">
        <f>'Założenia i wyniki'!$E$8*Znorm.Profile!C976</f>
        <v>0.40540920000000003</v>
      </c>
      <c r="D976">
        <f t="shared" si="45"/>
        <v>0</v>
      </c>
      <c r="E976">
        <f t="shared" si="46"/>
        <v>0</v>
      </c>
      <c r="F976">
        <f t="shared" si="47"/>
        <v>0.40540920000000003</v>
      </c>
    </row>
    <row r="977" spans="1:6" x14ac:dyDescent="0.25">
      <c r="A977">
        <v>968</v>
      </c>
      <c r="B977">
        <f>'Założenia i wyniki'!$E$6*Znorm.Profile!B977</f>
        <v>6.2429245283018867E-2</v>
      </c>
      <c r="C977">
        <f>'Założenia i wyniki'!$E$8*Znorm.Profile!C977</f>
        <v>0.45621590000000001</v>
      </c>
      <c r="D977">
        <f t="shared" si="45"/>
        <v>6.2429245283018867E-2</v>
      </c>
      <c r="E977">
        <f t="shared" si="46"/>
        <v>0</v>
      </c>
      <c r="F977">
        <f t="shared" si="47"/>
        <v>0.39378665471698115</v>
      </c>
    </row>
    <row r="978" spans="1:6" x14ac:dyDescent="0.25">
      <c r="A978">
        <v>969</v>
      </c>
      <c r="B978">
        <f>'Założenia i wyniki'!$E$6*Znorm.Profile!B978</f>
        <v>0.67243396226415098</v>
      </c>
      <c r="C978">
        <f>'Założenia i wyniki'!$E$8*Znorm.Profile!C978</f>
        <v>0.46234124999999998</v>
      </c>
      <c r="D978">
        <f t="shared" si="45"/>
        <v>0.46234124999999998</v>
      </c>
      <c r="E978">
        <f t="shared" si="46"/>
        <v>0.21009271226415099</v>
      </c>
      <c r="F978">
        <f t="shared" si="47"/>
        <v>0</v>
      </c>
    </row>
    <row r="979" spans="1:6" x14ac:dyDescent="0.25">
      <c r="A979">
        <v>970</v>
      </c>
      <c r="B979">
        <f>'Założenia i wyniki'!$E$6*Znorm.Profile!B979</f>
        <v>1.3542452830188678</v>
      </c>
      <c r="C979">
        <f>'Założenia i wyniki'!$E$8*Znorm.Profile!C979</f>
        <v>0.47383804999999996</v>
      </c>
      <c r="D979">
        <f t="shared" si="45"/>
        <v>0.47383804999999996</v>
      </c>
      <c r="E979">
        <f t="shared" si="46"/>
        <v>0.88040723301886792</v>
      </c>
      <c r="F979">
        <f t="shared" si="47"/>
        <v>0</v>
      </c>
    </row>
    <row r="980" spans="1:6" x14ac:dyDescent="0.25">
      <c r="A980">
        <v>971</v>
      </c>
      <c r="B980">
        <f>'Założenia i wyniki'!$E$6*Znorm.Profile!B980</f>
        <v>1.6650943396226416</v>
      </c>
      <c r="C980">
        <f>'Założenia i wyniki'!$E$8*Znorm.Profile!C980</f>
        <v>0.47321085000000002</v>
      </c>
      <c r="D980">
        <f t="shared" si="45"/>
        <v>0.47321085000000002</v>
      </c>
      <c r="E980">
        <f t="shared" si="46"/>
        <v>1.1918834896226416</v>
      </c>
      <c r="F980">
        <f t="shared" si="47"/>
        <v>0</v>
      </c>
    </row>
    <row r="981" spans="1:6" x14ac:dyDescent="0.25">
      <c r="A981">
        <v>972</v>
      </c>
      <c r="B981">
        <f>'Założenia i wyniki'!$E$6*Znorm.Profile!B981</f>
        <v>1.7126415094339622</v>
      </c>
      <c r="C981">
        <f>'Założenia i wyniki'!$E$8*Znorm.Profile!C981</f>
        <v>0.48013315000000006</v>
      </c>
      <c r="D981">
        <f t="shared" si="45"/>
        <v>0.48013315000000006</v>
      </c>
      <c r="E981">
        <f t="shared" si="46"/>
        <v>1.2325083594339621</v>
      </c>
      <c r="F981">
        <f t="shared" si="47"/>
        <v>0</v>
      </c>
    </row>
    <row r="982" spans="1:6" x14ac:dyDescent="0.25">
      <c r="A982">
        <v>973</v>
      </c>
      <c r="B982">
        <f>'Założenia i wyniki'!$E$6*Znorm.Profile!B982</f>
        <v>1.7406603773584903</v>
      </c>
      <c r="C982">
        <f>'Założenia i wyniki'!$E$8*Znorm.Profile!C982</f>
        <v>0.47836005000000004</v>
      </c>
      <c r="D982">
        <f t="shared" si="45"/>
        <v>0.47836005000000004</v>
      </c>
      <c r="E982">
        <f t="shared" si="46"/>
        <v>1.2623003273584903</v>
      </c>
      <c r="F982">
        <f t="shared" si="47"/>
        <v>0</v>
      </c>
    </row>
    <row r="983" spans="1:6" x14ac:dyDescent="0.25">
      <c r="A983">
        <v>974</v>
      </c>
      <c r="B983">
        <f>'Założenia i wyniki'!$E$6*Znorm.Profile!B983</f>
        <v>1.4645283018867925</v>
      </c>
      <c r="C983">
        <f>'Założenia i wyniki'!$E$8*Znorm.Profile!C983</f>
        <v>0.47296654999999999</v>
      </c>
      <c r="D983">
        <f t="shared" si="45"/>
        <v>0.47296654999999999</v>
      </c>
      <c r="E983">
        <f t="shared" si="46"/>
        <v>0.99156175188679252</v>
      </c>
      <c r="F983">
        <f t="shared" si="47"/>
        <v>0</v>
      </c>
    </row>
    <row r="984" spans="1:6" x14ac:dyDescent="0.25">
      <c r="A984">
        <v>975</v>
      </c>
      <c r="B984">
        <f>'Założenia i wyniki'!$E$6*Znorm.Profile!B984</f>
        <v>0.90995283018867923</v>
      </c>
      <c r="C984">
        <f>'Założenia i wyniki'!$E$8*Znorm.Profile!C984</f>
        <v>0.47969985000000004</v>
      </c>
      <c r="D984">
        <f t="shared" si="45"/>
        <v>0.47969985000000004</v>
      </c>
      <c r="E984">
        <f t="shared" si="46"/>
        <v>0.43025298018867919</v>
      </c>
      <c r="F984">
        <f t="shared" si="47"/>
        <v>0</v>
      </c>
    </row>
    <row r="985" spans="1:6" x14ac:dyDescent="0.25">
      <c r="A985">
        <v>976</v>
      </c>
      <c r="B985">
        <f>'Założenia i wyniki'!$E$6*Znorm.Profile!B985</f>
        <v>0.29129245283018868</v>
      </c>
      <c r="C985">
        <f>'Założenia i wyniki'!$E$8*Znorm.Profile!C985</f>
        <v>0.50460269999999996</v>
      </c>
      <c r="D985">
        <f t="shared" si="45"/>
        <v>0.29129245283018868</v>
      </c>
      <c r="E985">
        <f t="shared" si="46"/>
        <v>0</v>
      </c>
      <c r="F985">
        <f t="shared" si="47"/>
        <v>0.21331024716981128</v>
      </c>
    </row>
    <row r="986" spans="1:6" x14ac:dyDescent="0.25">
      <c r="A986">
        <v>977</v>
      </c>
      <c r="B986">
        <f>'Założenia i wyniki'!$E$6*Znorm.Profile!B986</f>
        <v>0</v>
      </c>
      <c r="C986">
        <f>'Założenia i wyniki'!$E$8*Znorm.Profile!C986</f>
        <v>0.54847800000000002</v>
      </c>
      <c r="D986">
        <f t="shared" si="45"/>
        <v>0</v>
      </c>
      <c r="E986">
        <f t="shared" si="46"/>
        <v>0</v>
      </c>
      <c r="F986">
        <f t="shared" si="47"/>
        <v>0.54847800000000002</v>
      </c>
    </row>
    <row r="987" spans="1:6" x14ac:dyDescent="0.25">
      <c r="A987">
        <v>978</v>
      </c>
      <c r="B987">
        <f>'Założenia i wyniki'!$E$6*Znorm.Profile!B987</f>
        <v>0</v>
      </c>
      <c r="C987">
        <f>'Założenia i wyniki'!$E$8*Znorm.Profile!C987</f>
        <v>0.62073619999999996</v>
      </c>
      <c r="D987">
        <f t="shared" si="45"/>
        <v>0</v>
      </c>
      <c r="E987">
        <f t="shared" si="46"/>
        <v>0</v>
      </c>
      <c r="F987">
        <f t="shared" si="47"/>
        <v>0.62073619999999996</v>
      </c>
    </row>
    <row r="988" spans="1:6" x14ac:dyDescent="0.25">
      <c r="A988">
        <v>979</v>
      </c>
      <c r="B988">
        <f>'Założenia i wyniki'!$E$6*Znorm.Profile!B988</f>
        <v>0</v>
      </c>
      <c r="C988">
        <f>'Założenia i wyniki'!$E$8*Znorm.Profile!C988</f>
        <v>0.63918504999999992</v>
      </c>
      <c r="D988">
        <f t="shared" si="45"/>
        <v>0</v>
      </c>
      <c r="E988">
        <f t="shared" si="46"/>
        <v>0</v>
      </c>
      <c r="F988">
        <f t="shared" si="47"/>
        <v>0.63918504999999992</v>
      </c>
    </row>
    <row r="989" spans="1:6" x14ac:dyDescent="0.25">
      <c r="A989">
        <v>980</v>
      </c>
      <c r="B989">
        <f>'Założenia i wyniki'!$E$6*Znorm.Profile!B989</f>
        <v>0</v>
      </c>
      <c r="C989">
        <f>'Założenia i wyniki'!$E$8*Znorm.Profile!C989</f>
        <v>0.6284999</v>
      </c>
      <c r="D989">
        <f t="shared" si="45"/>
        <v>0</v>
      </c>
      <c r="E989">
        <f t="shared" si="46"/>
        <v>0</v>
      </c>
      <c r="F989">
        <f t="shared" si="47"/>
        <v>0.6284999</v>
      </c>
    </row>
    <row r="990" spans="1:6" x14ac:dyDescent="0.25">
      <c r="A990">
        <v>981</v>
      </c>
      <c r="B990">
        <f>'Założenia i wyniki'!$E$6*Znorm.Profile!B990</f>
        <v>0</v>
      </c>
      <c r="C990">
        <f>'Założenia i wyniki'!$E$8*Znorm.Profile!C990</f>
        <v>0.59044160000000001</v>
      </c>
      <c r="D990">
        <f t="shared" si="45"/>
        <v>0</v>
      </c>
      <c r="E990">
        <f t="shared" si="46"/>
        <v>0</v>
      </c>
      <c r="F990">
        <f t="shared" si="47"/>
        <v>0.59044160000000001</v>
      </c>
    </row>
    <row r="991" spans="1:6" x14ac:dyDescent="0.25">
      <c r="A991">
        <v>982</v>
      </c>
      <c r="B991">
        <f>'Założenia i wyniki'!$E$6*Znorm.Profile!B991</f>
        <v>0</v>
      </c>
      <c r="C991">
        <f>'Założenia i wyniki'!$E$8*Znorm.Profile!C991</f>
        <v>0.51527105000000006</v>
      </c>
      <c r="D991">
        <f t="shared" si="45"/>
        <v>0</v>
      </c>
      <c r="E991">
        <f t="shared" si="46"/>
        <v>0</v>
      </c>
      <c r="F991">
        <f t="shared" si="47"/>
        <v>0.51527105000000006</v>
      </c>
    </row>
    <row r="992" spans="1:6" x14ac:dyDescent="0.25">
      <c r="A992">
        <v>983</v>
      </c>
      <c r="B992">
        <f>'Założenia i wyniki'!$E$6*Znorm.Profile!B992</f>
        <v>0</v>
      </c>
      <c r="C992">
        <f>'Założenia i wyniki'!$E$8*Znorm.Profile!C992</f>
        <v>0.42506695000000005</v>
      </c>
      <c r="D992">
        <f t="shared" si="45"/>
        <v>0</v>
      </c>
      <c r="E992">
        <f t="shared" si="46"/>
        <v>0</v>
      </c>
      <c r="F992">
        <f t="shared" si="47"/>
        <v>0.42506695000000005</v>
      </c>
    </row>
    <row r="993" spans="1:6" x14ac:dyDescent="0.25">
      <c r="A993">
        <v>984</v>
      </c>
      <c r="B993">
        <f>'Założenia i wyniki'!$E$6*Znorm.Profile!B993</f>
        <v>0</v>
      </c>
      <c r="C993">
        <f>'Założenia i wyniki'!$E$8*Znorm.Profile!C993</f>
        <v>0.34861155000000005</v>
      </c>
      <c r="D993">
        <f t="shared" si="45"/>
        <v>0</v>
      </c>
      <c r="E993">
        <f t="shared" si="46"/>
        <v>0</v>
      </c>
      <c r="F993">
        <f t="shared" si="47"/>
        <v>0.34861155000000005</v>
      </c>
    </row>
    <row r="994" spans="1:6" x14ac:dyDescent="0.25">
      <c r="A994">
        <v>985</v>
      </c>
      <c r="B994">
        <f>'Założenia i wyniki'!$E$6*Znorm.Profile!B994</f>
        <v>0</v>
      </c>
      <c r="C994">
        <f>'Założenia i wyniki'!$E$8*Znorm.Profile!C994</f>
        <v>0.27897589999999994</v>
      </c>
      <c r="D994">
        <f t="shared" si="45"/>
        <v>0</v>
      </c>
      <c r="E994">
        <f t="shared" si="46"/>
        <v>0</v>
      </c>
      <c r="F994">
        <f t="shared" si="47"/>
        <v>0.27897589999999994</v>
      </c>
    </row>
    <row r="995" spans="1:6" x14ac:dyDescent="0.25">
      <c r="A995">
        <v>986</v>
      </c>
      <c r="B995">
        <f>'Założenia i wyniki'!$E$6*Znorm.Profile!B995</f>
        <v>0</v>
      </c>
      <c r="C995">
        <f>'Założenia i wyniki'!$E$8*Znorm.Profile!C995</f>
        <v>0.24528070000000002</v>
      </c>
      <c r="D995">
        <f t="shared" si="45"/>
        <v>0</v>
      </c>
      <c r="E995">
        <f t="shared" si="46"/>
        <v>0</v>
      </c>
      <c r="F995">
        <f t="shared" si="47"/>
        <v>0.24528070000000002</v>
      </c>
    </row>
    <row r="996" spans="1:6" x14ac:dyDescent="0.25">
      <c r="A996">
        <v>987</v>
      </c>
      <c r="B996">
        <f>'Założenia i wyniki'!$E$6*Znorm.Profile!B996</f>
        <v>0</v>
      </c>
      <c r="C996">
        <f>'Założenia i wyniki'!$E$8*Znorm.Profile!C996</f>
        <v>0.23424064999999999</v>
      </c>
      <c r="D996">
        <f t="shared" si="45"/>
        <v>0</v>
      </c>
      <c r="E996">
        <f t="shared" si="46"/>
        <v>0</v>
      </c>
      <c r="F996">
        <f t="shared" si="47"/>
        <v>0.23424064999999999</v>
      </c>
    </row>
    <row r="997" spans="1:6" x14ac:dyDescent="0.25">
      <c r="A997">
        <v>988</v>
      </c>
      <c r="B997">
        <f>'Założenia i wyniki'!$E$6*Znorm.Profile!B997</f>
        <v>0</v>
      </c>
      <c r="C997">
        <f>'Założenia i wyniki'!$E$8*Znorm.Profile!C997</f>
        <v>0.23683624999999997</v>
      </c>
      <c r="D997">
        <f t="shared" si="45"/>
        <v>0</v>
      </c>
      <c r="E997">
        <f t="shared" si="46"/>
        <v>0</v>
      </c>
      <c r="F997">
        <f t="shared" si="47"/>
        <v>0.23683624999999997</v>
      </c>
    </row>
    <row r="998" spans="1:6" x14ac:dyDescent="0.25">
      <c r="A998">
        <v>989</v>
      </c>
      <c r="B998">
        <f>'Założenia i wyniki'!$E$6*Znorm.Profile!B998</f>
        <v>0</v>
      </c>
      <c r="C998">
        <f>'Założenia i wyniki'!$E$8*Znorm.Profile!C998</f>
        <v>0.25757515000000003</v>
      </c>
      <c r="D998">
        <f t="shared" si="45"/>
        <v>0</v>
      </c>
      <c r="E998">
        <f t="shared" si="46"/>
        <v>0</v>
      </c>
      <c r="F998">
        <f t="shared" si="47"/>
        <v>0.25757515000000003</v>
      </c>
    </row>
    <row r="999" spans="1:6" x14ac:dyDescent="0.25">
      <c r="A999">
        <v>990</v>
      </c>
      <c r="B999">
        <f>'Założenia i wyniki'!$E$6*Znorm.Profile!B999</f>
        <v>0</v>
      </c>
      <c r="C999">
        <f>'Założenia i wyniki'!$E$8*Znorm.Profile!C999</f>
        <v>0.31896340000000001</v>
      </c>
      <c r="D999">
        <f t="shared" si="45"/>
        <v>0</v>
      </c>
      <c r="E999">
        <f t="shared" si="46"/>
        <v>0</v>
      </c>
      <c r="F999">
        <f t="shared" si="47"/>
        <v>0.31896340000000001</v>
      </c>
    </row>
    <row r="1000" spans="1:6" x14ac:dyDescent="0.25">
      <c r="A1000">
        <v>991</v>
      </c>
      <c r="B1000">
        <f>'Założenia i wyniki'!$E$6*Znorm.Profile!B1000</f>
        <v>0</v>
      </c>
      <c r="C1000">
        <f>'Założenia i wyniki'!$E$8*Znorm.Profile!C1000</f>
        <v>0.40004685000000001</v>
      </c>
      <c r="D1000">
        <f t="shared" si="45"/>
        <v>0</v>
      </c>
      <c r="E1000">
        <f t="shared" si="46"/>
        <v>0</v>
      </c>
      <c r="F1000">
        <f t="shared" si="47"/>
        <v>0.40004685000000001</v>
      </c>
    </row>
    <row r="1001" spans="1:6" x14ac:dyDescent="0.25">
      <c r="A1001">
        <v>992</v>
      </c>
      <c r="B1001">
        <f>'Założenia i wyniki'!$E$6*Znorm.Profile!B1001</f>
        <v>0</v>
      </c>
      <c r="C1001">
        <f>'Założenia i wyniki'!$E$8*Znorm.Profile!C1001</f>
        <v>0.44207974999999999</v>
      </c>
      <c r="D1001">
        <f t="shared" si="45"/>
        <v>0</v>
      </c>
      <c r="E1001">
        <f t="shared" si="46"/>
        <v>0</v>
      </c>
      <c r="F1001">
        <f t="shared" si="47"/>
        <v>0.44207974999999999</v>
      </c>
    </row>
    <row r="1002" spans="1:6" x14ac:dyDescent="0.25">
      <c r="A1002">
        <v>993</v>
      </c>
      <c r="B1002">
        <f>'Założenia i wyniki'!$E$6*Znorm.Profile!B1002</f>
        <v>0.13068867924528302</v>
      </c>
      <c r="C1002">
        <f>'Założenia i wyniki'!$E$8*Znorm.Profile!C1002</f>
        <v>0.45965465</v>
      </c>
      <c r="D1002">
        <f t="shared" si="45"/>
        <v>0.13068867924528302</v>
      </c>
      <c r="E1002">
        <f t="shared" si="46"/>
        <v>0</v>
      </c>
      <c r="F1002">
        <f t="shared" si="47"/>
        <v>0.32896597075471701</v>
      </c>
    </row>
    <row r="1003" spans="1:6" x14ac:dyDescent="0.25">
      <c r="A1003">
        <v>994</v>
      </c>
      <c r="B1003">
        <f>'Założenia i wyniki'!$E$6*Znorm.Profile!B1003</f>
        <v>0.29228301886792452</v>
      </c>
      <c r="C1003">
        <f>'Założenia i wyniki'!$E$8*Znorm.Profile!C1003</f>
        <v>0.47003564999999997</v>
      </c>
      <c r="D1003">
        <f t="shared" si="45"/>
        <v>0.29228301886792452</v>
      </c>
      <c r="E1003">
        <f t="shared" si="46"/>
        <v>0</v>
      </c>
      <c r="F1003">
        <f t="shared" si="47"/>
        <v>0.17775263113207546</v>
      </c>
    </row>
    <row r="1004" spans="1:6" x14ac:dyDescent="0.25">
      <c r="A1004">
        <v>995</v>
      </c>
      <c r="B1004">
        <f>'Założenia i wyniki'!$E$6*Znorm.Profile!B1004</f>
        <v>0.7686792452830189</v>
      </c>
      <c r="C1004">
        <f>'Założenia i wyniki'!$E$8*Znorm.Profile!C1004</f>
        <v>0.45895780000000003</v>
      </c>
      <c r="D1004">
        <f t="shared" si="45"/>
        <v>0.45895780000000003</v>
      </c>
      <c r="E1004">
        <f t="shared" si="46"/>
        <v>0.30972144528301887</v>
      </c>
      <c r="F1004">
        <f t="shared" si="47"/>
        <v>0</v>
      </c>
    </row>
    <row r="1005" spans="1:6" x14ac:dyDescent="0.25">
      <c r="A1005">
        <v>996</v>
      </c>
      <c r="B1005">
        <f>'Założenia i wyniki'!$E$6*Znorm.Profile!B1005</f>
        <v>0.50601886792452833</v>
      </c>
      <c r="C1005">
        <f>'Założenia i wyniki'!$E$8*Znorm.Profile!C1005</f>
        <v>0.46703544999999996</v>
      </c>
      <c r="D1005">
        <f t="shared" si="45"/>
        <v>0.46703544999999996</v>
      </c>
      <c r="E1005">
        <f t="shared" si="46"/>
        <v>3.8983417924528363E-2</v>
      </c>
      <c r="F1005">
        <f t="shared" si="47"/>
        <v>0</v>
      </c>
    </row>
    <row r="1006" spans="1:6" x14ac:dyDescent="0.25">
      <c r="A1006">
        <v>997</v>
      </c>
      <c r="B1006">
        <f>'Założenia i wyniki'!$E$6*Znorm.Profile!B1006</f>
        <v>0.36838679245283024</v>
      </c>
      <c r="C1006">
        <f>'Założenia i wyniki'!$E$8*Znorm.Profile!C1006</f>
        <v>0.45964519999999998</v>
      </c>
      <c r="D1006">
        <f t="shared" si="45"/>
        <v>0.36838679245283024</v>
      </c>
      <c r="E1006">
        <f t="shared" si="46"/>
        <v>0</v>
      </c>
      <c r="F1006">
        <f t="shared" si="47"/>
        <v>9.125840754716974E-2</v>
      </c>
    </row>
    <row r="1007" spans="1:6" x14ac:dyDescent="0.25">
      <c r="A1007">
        <v>998</v>
      </c>
      <c r="B1007">
        <f>'Założenia i wyniki'!$E$6*Znorm.Profile!B1007</f>
        <v>0.20150943396226412</v>
      </c>
      <c r="C1007">
        <f>'Założenia i wyniki'!$E$8*Znorm.Profile!C1007</f>
        <v>0.4626923</v>
      </c>
      <c r="D1007">
        <f t="shared" si="45"/>
        <v>0.20150943396226412</v>
      </c>
      <c r="E1007">
        <f t="shared" si="46"/>
        <v>0</v>
      </c>
      <c r="F1007">
        <f t="shared" si="47"/>
        <v>0.26118286603773588</v>
      </c>
    </row>
    <row r="1008" spans="1:6" x14ac:dyDescent="0.25">
      <c r="A1008">
        <v>999</v>
      </c>
      <c r="B1008">
        <f>'Założenia i wyniki'!$E$6*Znorm.Profile!B1008</f>
        <v>0.27849999999999997</v>
      </c>
      <c r="C1008">
        <f>'Założenia i wyniki'!$E$8*Znorm.Profile!C1008</f>
        <v>0.46539430000000004</v>
      </c>
      <c r="D1008">
        <f t="shared" si="45"/>
        <v>0.27849999999999997</v>
      </c>
      <c r="E1008">
        <f t="shared" si="46"/>
        <v>0</v>
      </c>
      <c r="F1008">
        <f t="shared" si="47"/>
        <v>0.18689430000000007</v>
      </c>
    </row>
    <row r="1009" spans="1:6" x14ac:dyDescent="0.25">
      <c r="A1009">
        <v>1000</v>
      </c>
      <c r="B1009">
        <f>'Założenia i wyniki'!$E$6*Znorm.Profile!B1009</f>
        <v>4.8776415094339623E-2</v>
      </c>
      <c r="C1009">
        <f>'Założenia i wyniki'!$E$8*Znorm.Profile!C1009</f>
        <v>0.49002800000000002</v>
      </c>
      <c r="D1009">
        <f t="shared" si="45"/>
        <v>4.8776415094339623E-2</v>
      </c>
      <c r="E1009">
        <f t="shared" si="46"/>
        <v>0</v>
      </c>
      <c r="F1009">
        <f t="shared" si="47"/>
        <v>0.44125158490566041</v>
      </c>
    </row>
    <row r="1010" spans="1:6" x14ac:dyDescent="0.25">
      <c r="A1010">
        <v>1001</v>
      </c>
      <c r="B1010">
        <f>'Założenia i wyniki'!$E$6*Znorm.Profile!B1010</f>
        <v>0</v>
      </c>
      <c r="C1010">
        <f>'Założenia i wyniki'!$E$8*Znorm.Profile!C1010</f>
        <v>0.53429075000000004</v>
      </c>
      <c r="D1010">
        <f t="shared" si="45"/>
        <v>0</v>
      </c>
      <c r="E1010">
        <f t="shared" si="46"/>
        <v>0</v>
      </c>
      <c r="F1010">
        <f t="shared" si="47"/>
        <v>0.53429075000000004</v>
      </c>
    </row>
    <row r="1011" spans="1:6" x14ac:dyDescent="0.25">
      <c r="A1011">
        <v>1002</v>
      </c>
      <c r="B1011">
        <f>'Założenia i wyniki'!$E$6*Znorm.Profile!B1011</f>
        <v>0</v>
      </c>
      <c r="C1011">
        <f>'Założenia i wyniki'!$E$8*Znorm.Profile!C1011</f>
        <v>0.59785809999999995</v>
      </c>
      <c r="D1011">
        <f t="shared" si="45"/>
        <v>0</v>
      </c>
      <c r="E1011">
        <f t="shared" si="46"/>
        <v>0</v>
      </c>
      <c r="F1011">
        <f t="shared" si="47"/>
        <v>0.59785809999999995</v>
      </c>
    </row>
    <row r="1012" spans="1:6" x14ac:dyDescent="0.25">
      <c r="A1012">
        <v>1003</v>
      </c>
      <c r="B1012">
        <f>'Założenia i wyniki'!$E$6*Znorm.Profile!B1012</f>
        <v>0</v>
      </c>
      <c r="C1012">
        <f>'Założenia i wyniki'!$E$8*Znorm.Profile!C1012</f>
        <v>0.63363230000000004</v>
      </c>
      <c r="D1012">
        <f t="shared" si="45"/>
        <v>0</v>
      </c>
      <c r="E1012">
        <f t="shared" si="46"/>
        <v>0</v>
      </c>
      <c r="F1012">
        <f t="shared" si="47"/>
        <v>0.63363230000000004</v>
      </c>
    </row>
    <row r="1013" spans="1:6" x14ac:dyDescent="0.25">
      <c r="A1013">
        <v>1004</v>
      </c>
      <c r="B1013">
        <f>'Założenia i wyniki'!$E$6*Znorm.Profile!B1013</f>
        <v>0</v>
      </c>
      <c r="C1013">
        <f>'Założenia i wyniki'!$E$8*Znorm.Profile!C1013</f>
        <v>0.63270130000000002</v>
      </c>
      <c r="D1013">
        <f t="shared" si="45"/>
        <v>0</v>
      </c>
      <c r="E1013">
        <f t="shared" si="46"/>
        <v>0</v>
      </c>
      <c r="F1013">
        <f t="shared" si="47"/>
        <v>0.63270130000000002</v>
      </c>
    </row>
    <row r="1014" spans="1:6" x14ac:dyDescent="0.25">
      <c r="A1014">
        <v>1005</v>
      </c>
      <c r="B1014">
        <f>'Założenia i wyniki'!$E$6*Znorm.Profile!B1014</f>
        <v>0</v>
      </c>
      <c r="C1014">
        <f>'Założenia i wyniki'!$E$8*Znorm.Profile!C1014</f>
        <v>0.59258919999999993</v>
      </c>
      <c r="D1014">
        <f t="shared" si="45"/>
        <v>0</v>
      </c>
      <c r="E1014">
        <f t="shared" si="46"/>
        <v>0</v>
      </c>
      <c r="F1014">
        <f t="shared" si="47"/>
        <v>0.59258919999999993</v>
      </c>
    </row>
    <row r="1015" spans="1:6" x14ac:dyDescent="0.25">
      <c r="A1015">
        <v>1006</v>
      </c>
      <c r="B1015">
        <f>'Założenia i wyniki'!$E$6*Znorm.Profile!B1015</f>
        <v>0</v>
      </c>
      <c r="C1015">
        <f>'Założenia i wyniki'!$E$8*Znorm.Profile!C1015</f>
        <v>0.52303230000000001</v>
      </c>
      <c r="D1015">
        <f t="shared" si="45"/>
        <v>0</v>
      </c>
      <c r="E1015">
        <f t="shared" si="46"/>
        <v>0</v>
      </c>
      <c r="F1015">
        <f t="shared" si="47"/>
        <v>0.52303230000000001</v>
      </c>
    </row>
    <row r="1016" spans="1:6" x14ac:dyDescent="0.25">
      <c r="A1016">
        <v>1007</v>
      </c>
      <c r="B1016">
        <f>'Założenia i wyniki'!$E$6*Znorm.Profile!B1016</f>
        <v>0</v>
      </c>
      <c r="C1016">
        <f>'Założenia i wyniki'!$E$8*Znorm.Profile!C1016</f>
        <v>0.43407699999999999</v>
      </c>
      <c r="D1016">
        <f t="shared" si="45"/>
        <v>0</v>
      </c>
      <c r="E1016">
        <f t="shared" si="46"/>
        <v>0</v>
      </c>
      <c r="F1016">
        <f t="shared" si="47"/>
        <v>0.43407699999999999</v>
      </c>
    </row>
    <row r="1017" spans="1:6" x14ac:dyDescent="0.25">
      <c r="A1017">
        <v>1008</v>
      </c>
      <c r="B1017">
        <f>'Założenia i wyniki'!$E$6*Znorm.Profile!B1017</f>
        <v>0</v>
      </c>
      <c r="C1017">
        <f>'Założenia i wyniki'!$E$8*Znorm.Profile!C1017</f>
        <v>0.35045815000000002</v>
      </c>
      <c r="D1017">
        <f t="shared" si="45"/>
        <v>0</v>
      </c>
      <c r="E1017">
        <f t="shared" si="46"/>
        <v>0</v>
      </c>
      <c r="F1017">
        <f t="shared" si="47"/>
        <v>0.35045815000000002</v>
      </c>
    </row>
    <row r="1018" spans="1:6" x14ac:dyDescent="0.25">
      <c r="A1018">
        <v>1009</v>
      </c>
      <c r="B1018">
        <f>'Założenia i wyniki'!$E$6*Znorm.Profile!B1018</f>
        <v>0</v>
      </c>
      <c r="C1018">
        <f>'Założenia i wyniki'!$E$8*Znorm.Profile!C1018</f>
        <v>0.28160125000000003</v>
      </c>
      <c r="D1018">
        <f t="shared" si="45"/>
        <v>0</v>
      </c>
      <c r="E1018">
        <f t="shared" si="46"/>
        <v>0</v>
      </c>
      <c r="F1018">
        <f t="shared" si="47"/>
        <v>0.28160125000000003</v>
      </c>
    </row>
    <row r="1019" spans="1:6" x14ac:dyDescent="0.25">
      <c r="A1019">
        <v>1010</v>
      </c>
      <c r="B1019">
        <f>'Założenia i wyniki'!$E$6*Znorm.Profile!B1019</f>
        <v>0</v>
      </c>
      <c r="C1019">
        <f>'Założenia i wyniki'!$E$8*Znorm.Profile!C1019</f>
        <v>0.24591349999999998</v>
      </c>
      <c r="D1019">
        <f t="shared" si="45"/>
        <v>0</v>
      </c>
      <c r="E1019">
        <f t="shared" si="46"/>
        <v>0</v>
      </c>
      <c r="F1019">
        <f t="shared" si="47"/>
        <v>0.24591349999999998</v>
      </c>
    </row>
    <row r="1020" spans="1:6" x14ac:dyDescent="0.25">
      <c r="A1020">
        <v>1011</v>
      </c>
      <c r="B1020">
        <f>'Założenia i wyniki'!$E$6*Znorm.Profile!B1020</f>
        <v>0</v>
      </c>
      <c r="C1020">
        <f>'Założenia i wyniki'!$E$8*Znorm.Profile!C1020</f>
        <v>0.23028074999999998</v>
      </c>
      <c r="D1020">
        <f t="shared" si="45"/>
        <v>0</v>
      </c>
      <c r="E1020">
        <f t="shared" si="46"/>
        <v>0</v>
      </c>
      <c r="F1020">
        <f t="shared" si="47"/>
        <v>0.23028074999999998</v>
      </c>
    </row>
    <row r="1021" spans="1:6" x14ac:dyDescent="0.25">
      <c r="A1021">
        <v>1012</v>
      </c>
      <c r="B1021">
        <f>'Założenia i wyniki'!$E$6*Znorm.Profile!B1021</f>
        <v>0</v>
      </c>
      <c r="C1021">
        <f>'Założenia i wyniki'!$E$8*Znorm.Profile!C1021</f>
        <v>0.23513489999999998</v>
      </c>
      <c r="D1021">
        <f t="shared" si="45"/>
        <v>0</v>
      </c>
      <c r="E1021">
        <f t="shared" si="46"/>
        <v>0</v>
      </c>
      <c r="F1021">
        <f t="shared" si="47"/>
        <v>0.23513489999999998</v>
      </c>
    </row>
    <row r="1022" spans="1:6" x14ac:dyDescent="0.25">
      <c r="A1022">
        <v>1013</v>
      </c>
      <c r="B1022">
        <f>'Założenia i wyniki'!$E$6*Znorm.Profile!B1022</f>
        <v>0</v>
      </c>
      <c r="C1022">
        <f>'Założenia i wyniki'!$E$8*Znorm.Profile!C1022</f>
        <v>0.25540269999999998</v>
      </c>
      <c r="D1022">
        <f t="shared" si="45"/>
        <v>0</v>
      </c>
      <c r="E1022">
        <f t="shared" si="46"/>
        <v>0</v>
      </c>
      <c r="F1022">
        <f t="shared" si="47"/>
        <v>0.25540269999999998</v>
      </c>
    </row>
    <row r="1023" spans="1:6" x14ac:dyDescent="0.25">
      <c r="A1023">
        <v>1014</v>
      </c>
      <c r="B1023">
        <f>'Założenia i wyniki'!$E$6*Znorm.Profile!B1023</f>
        <v>0</v>
      </c>
      <c r="C1023">
        <f>'Założenia i wyniki'!$E$8*Znorm.Profile!C1023</f>
        <v>0.3131044</v>
      </c>
      <c r="D1023">
        <f t="shared" si="45"/>
        <v>0</v>
      </c>
      <c r="E1023">
        <f t="shared" si="46"/>
        <v>0</v>
      </c>
      <c r="F1023">
        <f t="shared" si="47"/>
        <v>0.3131044</v>
      </c>
    </row>
    <row r="1024" spans="1:6" x14ac:dyDescent="0.25">
      <c r="A1024">
        <v>1015</v>
      </c>
      <c r="B1024">
        <f>'Założenia i wyniki'!$E$6*Znorm.Profile!B1024</f>
        <v>0</v>
      </c>
      <c r="C1024">
        <f>'Założenia i wyniki'!$E$8*Znorm.Profile!C1024</f>
        <v>0.39719854999999998</v>
      </c>
      <c r="D1024">
        <f t="shared" si="45"/>
        <v>0</v>
      </c>
      <c r="E1024">
        <f t="shared" si="46"/>
        <v>0</v>
      </c>
      <c r="F1024">
        <f t="shared" si="47"/>
        <v>0.39719854999999998</v>
      </c>
    </row>
    <row r="1025" spans="1:6" x14ac:dyDescent="0.25">
      <c r="A1025">
        <v>1016</v>
      </c>
      <c r="B1025">
        <f>'Założenia i wyniki'!$E$6*Znorm.Profile!B1025</f>
        <v>0.11810377358490566</v>
      </c>
      <c r="C1025">
        <f>'Założenia i wyniki'!$E$8*Znorm.Profile!C1025</f>
        <v>0.44301039999999997</v>
      </c>
      <c r="D1025">
        <f t="shared" si="45"/>
        <v>0.11810377358490566</v>
      </c>
      <c r="E1025">
        <f t="shared" si="46"/>
        <v>0</v>
      </c>
      <c r="F1025">
        <f t="shared" si="47"/>
        <v>0.32490662641509432</v>
      </c>
    </row>
    <row r="1026" spans="1:6" x14ac:dyDescent="0.25">
      <c r="A1026">
        <v>1017</v>
      </c>
      <c r="B1026">
        <f>'Założenia i wyniki'!$E$6*Znorm.Profile!B1026</f>
        <v>0.69761320754716993</v>
      </c>
      <c r="C1026">
        <f>'Założenia i wyniki'!$E$8*Znorm.Profile!C1026</f>
        <v>0.46114495</v>
      </c>
      <c r="D1026">
        <f t="shared" si="45"/>
        <v>0.46114495</v>
      </c>
      <c r="E1026">
        <f t="shared" si="46"/>
        <v>0.23646825754716994</v>
      </c>
      <c r="F1026">
        <f t="shared" si="47"/>
        <v>0</v>
      </c>
    </row>
    <row r="1027" spans="1:6" x14ac:dyDescent="0.25">
      <c r="A1027">
        <v>1018</v>
      </c>
      <c r="B1027">
        <f>'Założenia i wyniki'!$E$6*Znorm.Profile!B1027</f>
        <v>0.81254716981132069</v>
      </c>
      <c r="C1027">
        <f>'Założenia i wyniki'!$E$8*Znorm.Profile!C1027</f>
        <v>0.47062854999999998</v>
      </c>
      <c r="D1027">
        <f t="shared" si="45"/>
        <v>0.47062854999999998</v>
      </c>
      <c r="E1027">
        <f t="shared" si="46"/>
        <v>0.34191861981132071</v>
      </c>
      <c r="F1027">
        <f t="shared" si="47"/>
        <v>0</v>
      </c>
    </row>
    <row r="1028" spans="1:6" x14ac:dyDescent="0.25">
      <c r="A1028">
        <v>1019</v>
      </c>
      <c r="B1028">
        <f>'Założenia i wyniki'!$E$6*Znorm.Profile!B1028</f>
        <v>0.6831037735849057</v>
      </c>
      <c r="C1028">
        <f>'Założenia i wyniki'!$E$8*Znorm.Profile!C1028</f>
        <v>0.46578350000000002</v>
      </c>
      <c r="D1028">
        <f t="shared" si="45"/>
        <v>0.46578350000000002</v>
      </c>
      <c r="E1028">
        <f t="shared" si="46"/>
        <v>0.21732027358490569</v>
      </c>
      <c r="F1028">
        <f t="shared" si="47"/>
        <v>0</v>
      </c>
    </row>
    <row r="1029" spans="1:6" x14ac:dyDescent="0.25">
      <c r="A1029">
        <v>1020</v>
      </c>
      <c r="B1029">
        <f>'Założenia i wyniki'!$E$6*Znorm.Profile!B1029</f>
        <v>0.32809433962264145</v>
      </c>
      <c r="C1029">
        <f>'Założenia i wyniki'!$E$8*Znorm.Profile!C1029</f>
        <v>0.4624046</v>
      </c>
      <c r="D1029">
        <f t="shared" si="45"/>
        <v>0.32809433962264145</v>
      </c>
      <c r="E1029">
        <f t="shared" si="46"/>
        <v>0</v>
      </c>
      <c r="F1029">
        <f t="shared" si="47"/>
        <v>0.13431026037735855</v>
      </c>
    </row>
    <row r="1030" spans="1:6" x14ac:dyDescent="0.25">
      <c r="A1030">
        <v>1021</v>
      </c>
      <c r="B1030">
        <f>'Założenia i wyniki'!$E$6*Znorm.Profile!B1030</f>
        <v>0.30814150943396224</v>
      </c>
      <c r="C1030">
        <f>'Założenia i wyniki'!$E$8*Znorm.Profile!C1030</f>
        <v>0.46053174999999996</v>
      </c>
      <c r="D1030">
        <f t="shared" si="45"/>
        <v>0.30814150943396224</v>
      </c>
      <c r="E1030">
        <f t="shared" si="46"/>
        <v>0</v>
      </c>
      <c r="F1030">
        <f t="shared" si="47"/>
        <v>0.15239024056603773</v>
      </c>
    </row>
    <row r="1031" spans="1:6" x14ac:dyDescent="0.25">
      <c r="A1031">
        <v>1022</v>
      </c>
      <c r="B1031">
        <f>'Założenia i wyniki'!$E$6*Znorm.Profile!B1031</f>
        <v>0.24695283018867925</v>
      </c>
      <c r="C1031">
        <f>'Założenia i wyniki'!$E$8*Znorm.Profile!C1031</f>
        <v>0.46386129999999998</v>
      </c>
      <c r="D1031">
        <f t="shared" si="45"/>
        <v>0.24695283018867925</v>
      </c>
      <c r="E1031">
        <f t="shared" si="46"/>
        <v>0</v>
      </c>
      <c r="F1031">
        <f t="shared" si="47"/>
        <v>0.21690846981132073</v>
      </c>
    </row>
    <row r="1032" spans="1:6" x14ac:dyDescent="0.25">
      <c r="A1032">
        <v>1023</v>
      </c>
      <c r="B1032">
        <f>'Założenia i wyniki'!$E$6*Znorm.Profile!B1032</f>
        <v>0.1819245283018868</v>
      </c>
      <c r="C1032">
        <f>'Założenia i wyniki'!$E$8*Znorm.Profile!C1032</f>
        <v>0.46864229999999996</v>
      </c>
      <c r="D1032">
        <f t="shared" si="45"/>
        <v>0.1819245283018868</v>
      </c>
      <c r="E1032">
        <f t="shared" si="46"/>
        <v>0</v>
      </c>
      <c r="F1032">
        <f t="shared" si="47"/>
        <v>0.28671777169811319</v>
      </c>
    </row>
    <row r="1033" spans="1:6" x14ac:dyDescent="0.25">
      <c r="A1033">
        <v>1024</v>
      </c>
      <c r="B1033">
        <f>'Założenia i wyniki'!$E$6*Znorm.Profile!B1033</f>
        <v>8.2275471698113209E-2</v>
      </c>
      <c r="C1033">
        <f>'Założenia i wyniki'!$E$8*Znorm.Profile!C1033</f>
        <v>0.49090405000000004</v>
      </c>
      <c r="D1033">
        <f t="shared" si="45"/>
        <v>8.2275471698113209E-2</v>
      </c>
      <c r="E1033">
        <f t="shared" si="46"/>
        <v>0</v>
      </c>
      <c r="F1033">
        <f t="shared" si="47"/>
        <v>0.40862857830188681</v>
      </c>
    </row>
    <row r="1034" spans="1:6" x14ac:dyDescent="0.25">
      <c r="A1034">
        <v>1025</v>
      </c>
      <c r="B1034">
        <f>'Założenia i wyniki'!$E$6*Znorm.Profile!B1034</f>
        <v>0</v>
      </c>
      <c r="C1034">
        <f>'Założenia i wyniki'!$E$8*Znorm.Profile!C1034</f>
        <v>0.53474540000000004</v>
      </c>
      <c r="D1034">
        <f t="shared" si="45"/>
        <v>0</v>
      </c>
      <c r="E1034">
        <f t="shared" si="46"/>
        <v>0</v>
      </c>
      <c r="F1034">
        <f t="shared" si="47"/>
        <v>0.53474540000000004</v>
      </c>
    </row>
    <row r="1035" spans="1:6" x14ac:dyDescent="0.25">
      <c r="A1035">
        <v>1026</v>
      </c>
      <c r="B1035">
        <f>'Założenia i wyniki'!$E$6*Znorm.Profile!B1035</f>
        <v>0</v>
      </c>
      <c r="C1035">
        <f>'Założenia i wyniki'!$E$8*Znorm.Profile!C1035</f>
        <v>0.60463584999999997</v>
      </c>
      <c r="D1035">
        <f t="shared" ref="D1035:D1098" si="48">IF(B1035&lt;=C1035,B1035,C1035)</f>
        <v>0</v>
      </c>
      <c r="E1035">
        <f t="shared" ref="E1035:E1098" si="49">IF(B1035&gt;C1035,B1035-C1035,0)</f>
        <v>0</v>
      </c>
      <c r="F1035">
        <f t="shared" ref="F1035:F1098" si="50">IF(B1035&lt;C1035,C1035-B1035,0)</f>
        <v>0.60463584999999997</v>
      </c>
    </row>
    <row r="1036" spans="1:6" x14ac:dyDescent="0.25">
      <c r="A1036">
        <v>1027</v>
      </c>
      <c r="B1036">
        <f>'Założenia i wyniki'!$E$6*Znorm.Profile!B1036</f>
        <v>0</v>
      </c>
      <c r="C1036">
        <f>'Założenia i wyniki'!$E$8*Znorm.Profile!C1036</f>
        <v>0.63655935000000008</v>
      </c>
      <c r="D1036">
        <f t="shared" si="48"/>
        <v>0</v>
      </c>
      <c r="E1036">
        <f t="shared" si="49"/>
        <v>0</v>
      </c>
      <c r="F1036">
        <f t="shared" si="50"/>
        <v>0.63655935000000008</v>
      </c>
    </row>
    <row r="1037" spans="1:6" x14ac:dyDescent="0.25">
      <c r="A1037">
        <v>1028</v>
      </c>
      <c r="B1037">
        <f>'Założenia i wyniki'!$E$6*Znorm.Profile!B1037</f>
        <v>0</v>
      </c>
      <c r="C1037">
        <f>'Założenia i wyniki'!$E$8*Znorm.Profile!C1037</f>
        <v>0.63552929999999996</v>
      </c>
      <c r="D1037">
        <f t="shared" si="48"/>
        <v>0</v>
      </c>
      <c r="E1037">
        <f t="shared" si="49"/>
        <v>0</v>
      </c>
      <c r="F1037">
        <f t="shared" si="50"/>
        <v>0.63552929999999996</v>
      </c>
    </row>
    <row r="1038" spans="1:6" x14ac:dyDescent="0.25">
      <c r="A1038">
        <v>1029</v>
      </c>
      <c r="B1038">
        <f>'Założenia i wyniki'!$E$6*Znorm.Profile!B1038</f>
        <v>0</v>
      </c>
      <c r="C1038">
        <f>'Założenia i wyniki'!$E$8*Znorm.Profile!C1038</f>
        <v>0.5902946</v>
      </c>
      <c r="D1038">
        <f t="shared" si="48"/>
        <v>0</v>
      </c>
      <c r="E1038">
        <f t="shared" si="49"/>
        <v>0</v>
      </c>
      <c r="F1038">
        <f t="shared" si="50"/>
        <v>0.5902946</v>
      </c>
    </row>
    <row r="1039" spans="1:6" x14ac:dyDescent="0.25">
      <c r="A1039">
        <v>1030</v>
      </c>
      <c r="B1039">
        <f>'Założenia i wyniki'!$E$6*Znorm.Profile!B1039</f>
        <v>0</v>
      </c>
      <c r="C1039">
        <f>'Założenia i wyniki'!$E$8*Znorm.Profile!C1039</f>
        <v>0.52313834999999997</v>
      </c>
      <c r="D1039">
        <f t="shared" si="48"/>
        <v>0</v>
      </c>
      <c r="E1039">
        <f t="shared" si="49"/>
        <v>0</v>
      </c>
      <c r="F1039">
        <f t="shared" si="50"/>
        <v>0.52313834999999997</v>
      </c>
    </row>
    <row r="1040" spans="1:6" x14ac:dyDescent="0.25">
      <c r="A1040">
        <v>1031</v>
      </c>
      <c r="B1040">
        <f>'Założenia i wyniki'!$E$6*Znorm.Profile!B1040</f>
        <v>0</v>
      </c>
      <c r="C1040">
        <f>'Założenia i wyniki'!$E$8*Znorm.Profile!C1040</f>
        <v>0.43382289999999996</v>
      </c>
      <c r="D1040">
        <f t="shared" si="48"/>
        <v>0</v>
      </c>
      <c r="E1040">
        <f t="shared" si="49"/>
        <v>0</v>
      </c>
      <c r="F1040">
        <f t="shared" si="50"/>
        <v>0.43382289999999996</v>
      </c>
    </row>
    <row r="1041" spans="1:6" x14ac:dyDescent="0.25">
      <c r="A1041">
        <v>1032</v>
      </c>
      <c r="B1041">
        <f>'Założenia i wyniki'!$E$6*Znorm.Profile!B1041</f>
        <v>0</v>
      </c>
      <c r="C1041">
        <f>'Założenia i wyniki'!$E$8*Znorm.Profile!C1041</f>
        <v>0.34814010000000001</v>
      </c>
      <c r="D1041">
        <f t="shared" si="48"/>
        <v>0</v>
      </c>
      <c r="E1041">
        <f t="shared" si="49"/>
        <v>0</v>
      </c>
      <c r="F1041">
        <f t="shared" si="50"/>
        <v>0.34814010000000001</v>
      </c>
    </row>
    <row r="1042" spans="1:6" x14ac:dyDescent="0.25">
      <c r="A1042">
        <v>1033</v>
      </c>
      <c r="B1042">
        <f>'Założenia i wyniki'!$E$6*Znorm.Profile!B1042</f>
        <v>0</v>
      </c>
      <c r="C1042">
        <f>'Założenia i wyniki'!$E$8*Znorm.Profile!C1042</f>
        <v>0.28215425000000005</v>
      </c>
      <c r="D1042">
        <f t="shared" si="48"/>
        <v>0</v>
      </c>
      <c r="E1042">
        <f t="shared" si="49"/>
        <v>0</v>
      </c>
      <c r="F1042">
        <f t="shared" si="50"/>
        <v>0.28215425000000005</v>
      </c>
    </row>
    <row r="1043" spans="1:6" x14ac:dyDescent="0.25">
      <c r="A1043">
        <v>1034</v>
      </c>
      <c r="B1043">
        <f>'Założenia i wyniki'!$E$6*Znorm.Profile!B1043</f>
        <v>0</v>
      </c>
      <c r="C1043">
        <f>'Założenia i wyniki'!$E$8*Znorm.Profile!C1043</f>
        <v>0.2496823</v>
      </c>
      <c r="D1043">
        <f t="shared" si="48"/>
        <v>0</v>
      </c>
      <c r="E1043">
        <f t="shared" si="49"/>
        <v>0</v>
      </c>
      <c r="F1043">
        <f t="shared" si="50"/>
        <v>0.2496823</v>
      </c>
    </row>
    <row r="1044" spans="1:6" x14ac:dyDescent="0.25">
      <c r="A1044">
        <v>1035</v>
      </c>
      <c r="B1044">
        <f>'Założenia i wyniki'!$E$6*Znorm.Profile!B1044</f>
        <v>0</v>
      </c>
      <c r="C1044">
        <f>'Założenia i wyniki'!$E$8*Znorm.Profile!C1044</f>
        <v>0.23327010000000001</v>
      </c>
      <c r="D1044">
        <f t="shared" si="48"/>
        <v>0</v>
      </c>
      <c r="E1044">
        <f t="shared" si="49"/>
        <v>0</v>
      </c>
      <c r="F1044">
        <f t="shared" si="50"/>
        <v>0.23327010000000001</v>
      </c>
    </row>
    <row r="1045" spans="1:6" x14ac:dyDescent="0.25">
      <c r="A1045">
        <v>1036</v>
      </c>
      <c r="B1045">
        <f>'Założenia i wyniki'!$E$6*Znorm.Profile!B1045</f>
        <v>0</v>
      </c>
      <c r="C1045">
        <f>'Założenia i wyniki'!$E$8*Znorm.Profile!C1045</f>
        <v>0.23467324999999997</v>
      </c>
      <c r="D1045">
        <f t="shared" si="48"/>
        <v>0</v>
      </c>
      <c r="E1045">
        <f t="shared" si="49"/>
        <v>0</v>
      </c>
      <c r="F1045">
        <f t="shared" si="50"/>
        <v>0.23467324999999997</v>
      </c>
    </row>
    <row r="1046" spans="1:6" x14ac:dyDescent="0.25">
      <c r="A1046">
        <v>1037</v>
      </c>
      <c r="B1046">
        <f>'Założenia i wyniki'!$E$6*Znorm.Profile!B1046</f>
        <v>0</v>
      </c>
      <c r="C1046">
        <f>'Założenia i wyniki'!$E$8*Znorm.Profile!C1046</f>
        <v>0.25946830000000004</v>
      </c>
      <c r="D1046">
        <f t="shared" si="48"/>
        <v>0</v>
      </c>
      <c r="E1046">
        <f t="shared" si="49"/>
        <v>0</v>
      </c>
      <c r="F1046">
        <f t="shared" si="50"/>
        <v>0.25946830000000004</v>
      </c>
    </row>
    <row r="1047" spans="1:6" x14ac:dyDescent="0.25">
      <c r="A1047">
        <v>1038</v>
      </c>
      <c r="B1047">
        <f>'Założenia i wyniki'!$E$6*Znorm.Profile!B1047</f>
        <v>0</v>
      </c>
      <c r="C1047">
        <f>'Założenia i wyniki'!$E$8*Znorm.Profile!C1047</f>
        <v>0.32289460000000003</v>
      </c>
      <c r="D1047">
        <f t="shared" si="48"/>
        <v>0</v>
      </c>
      <c r="E1047">
        <f t="shared" si="49"/>
        <v>0</v>
      </c>
      <c r="F1047">
        <f t="shared" si="50"/>
        <v>0.32289460000000003</v>
      </c>
    </row>
    <row r="1048" spans="1:6" x14ac:dyDescent="0.25">
      <c r="A1048">
        <v>1039</v>
      </c>
      <c r="B1048">
        <f>'Założenia i wyniki'!$E$6*Znorm.Profile!B1048</f>
        <v>0</v>
      </c>
      <c r="C1048">
        <f>'Założenia i wyniki'!$E$8*Znorm.Profile!C1048</f>
        <v>0.39881939999999999</v>
      </c>
      <c r="D1048">
        <f t="shared" si="48"/>
        <v>0</v>
      </c>
      <c r="E1048">
        <f t="shared" si="49"/>
        <v>0</v>
      </c>
      <c r="F1048">
        <f t="shared" si="50"/>
        <v>0.39881939999999999</v>
      </c>
    </row>
    <row r="1049" spans="1:6" x14ac:dyDescent="0.25">
      <c r="A1049">
        <v>1040</v>
      </c>
      <c r="B1049">
        <f>'Założenia i wyniki'!$E$6*Znorm.Profile!B1049</f>
        <v>8.7017924528301899E-2</v>
      </c>
      <c r="C1049">
        <f>'Założenia i wyniki'!$E$8*Znorm.Profile!C1049</f>
        <v>0.44716665</v>
      </c>
      <c r="D1049">
        <f t="shared" si="48"/>
        <v>8.7017924528301899E-2</v>
      </c>
      <c r="E1049">
        <f t="shared" si="49"/>
        <v>0</v>
      </c>
      <c r="F1049">
        <f t="shared" si="50"/>
        <v>0.36014872547169807</v>
      </c>
    </row>
    <row r="1050" spans="1:6" x14ac:dyDescent="0.25">
      <c r="A1050">
        <v>1041</v>
      </c>
      <c r="B1050">
        <f>'Założenia i wyniki'!$E$6*Znorm.Profile!B1050</f>
        <v>0.67471698113207557</v>
      </c>
      <c r="C1050">
        <f>'Założenia i wyniki'!$E$8*Znorm.Profile!C1050</f>
        <v>0.46115404999999998</v>
      </c>
      <c r="D1050">
        <f t="shared" si="48"/>
        <v>0.46115404999999998</v>
      </c>
      <c r="E1050">
        <f t="shared" si="49"/>
        <v>0.21356293113207558</v>
      </c>
      <c r="F1050">
        <f t="shared" si="50"/>
        <v>0</v>
      </c>
    </row>
    <row r="1051" spans="1:6" x14ac:dyDescent="0.25">
      <c r="A1051">
        <v>1042</v>
      </c>
      <c r="B1051">
        <f>'Założenia i wyniki'!$E$6*Znorm.Profile!B1051</f>
        <v>0.76026415094339628</v>
      </c>
      <c r="C1051">
        <f>'Założenia i wyniki'!$E$8*Znorm.Profile!C1051</f>
        <v>0.48063539999999999</v>
      </c>
      <c r="D1051">
        <f t="shared" si="48"/>
        <v>0.48063539999999999</v>
      </c>
      <c r="E1051">
        <f t="shared" si="49"/>
        <v>0.27962875094339629</v>
      </c>
      <c r="F1051">
        <f t="shared" si="50"/>
        <v>0</v>
      </c>
    </row>
    <row r="1052" spans="1:6" x14ac:dyDescent="0.25">
      <c r="A1052">
        <v>1043</v>
      </c>
      <c r="B1052">
        <f>'Założenia i wyniki'!$E$6*Znorm.Profile!B1052</f>
        <v>1.2958490566037735</v>
      </c>
      <c r="C1052">
        <f>'Założenia i wyniki'!$E$8*Znorm.Profile!C1052</f>
        <v>0.47101775000000001</v>
      </c>
      <c r="D1052">
        <f t="shared" si="48"/>
        <v>0.47101775000000001</v>
      </c>
      <c r="E1052">
        <f t="shared" si="49"/>
        <v>0.82483130660377346</v>
      </c>
      <c r="F1052">
        <f t="shared" si="50"/>
        <v>0</v>
      </c>
    </row>
    <row r="1053" spans="1:6" x14ac:dyDescent="0.25">
      <c r="A1053">
        <v>1044</v>
      </c>
      <c r="B1053">
        <f>'Założenia i wyniki'!$E$6*Znorm.Profile!B1053</f>
        <v>0.67809433962264154</v>
      </c>
      <c r="C1053">
        <f>'Założenia i wyniki'!$E$8*Znorm.Profile!C1053</f>
        <v>0.46379690000000001</v>
      </c>
      <c r="D1053">
        <f t="shared" si="48"/>
        <v>0.46379690000000001</v>
      </c>
      <c r="E1053">
        <f t="shared" si="49"/>
        <v>0.21429743962264153</v>
      </c>
      <c r="F1053">
        <f t="shared" si="50"/>
        <v>0</v>
      </c>
    </row>
    <row r="1054" spans="1:6" x14ac:dyDescent="0.25">
      <c r="A1054">
        <v>1045</v>
      </c>
      <c r="B1054">
        <f>'Założenia i wyniki'!$E$6*Znorm.Profile!B1054</f>
        <v>1.3193396226415093</v>
      </c>
      <c r="C1054">
        <f>'Założenia i wyniki'!$E$8*Znorm.Profile!C1054</f>
        <v>0.46718560000000003</v>
      </c>
      <c r="D1054">
        <f t="shared" si="48"/>
        <v>0.46718560000000003</v>
      </c>
      <c r="E1054">
        <f t="shared" si="49"/>
        <v>0.85215402264150919</v>
      </c>
      <c r="F1054">
        <f t="shared" si="50"/>
        <v>0</v>
      </c>
    </row>
    <row r="1055" spans="1:6" x14ac:dyDescent="0.25">
      <c r="A1055">
        <v>1046</v>
      </c>
      <c r="B1055">
        <f>'Założenia i wyniki'!$E$6*Znorm.Profile!B1055</f>
        <v>1.3534905660377359</v>
      </c>
      <c r="C1055">
        <f>'Założenia i wyniki'!$E$8*Znorm.Profile!C1055</f>
        <v>0.46399395000000004</v>
      </c>
      <c r="D1055">
        <f t="shared" si="48"/>
        <v>0.46399395000000004</v>
      </c>
      <c r="E1055">
        <f t="shared" si="49"/>
        <v>0.88949661603773578</v>
      </c>
      <c r="F1055">
        <f t="shared" si="50"/>
        <v>0</v>
      </c>
    </row>
    <row r="1056" spans="1:6" x14ac:dyDescent="0.25">
      <c r="A1056">
        <v>1047</v>
      </c>
      <c r="B1056">
        <f>'Założenia i wyniki'!$E$6*Znorm.Profile!B1056</f>
        <v>0.83176415094339617</v>
      </c>
      <c r="C1056">
        <f>'Założenia i wyniki'!$E$8*Znorm.Profile!C1056</f>
        <v>0.47794950000000003</v>
      </c>
      <c r="D1056">
        <f t="shared" si="48"/>
        <v>0.47794950000000003</v>
      </c>
      <c r="E1056">
        <f t="shared" si="49"/>
        <v>0.35381465094339615</v>
      </c>
      <c r="F1056">
        <f t="shared" si="50"/>
        <v>0</v>
      </c>
    </row>
    <row r="1057" spans="1:6" x14ac:dyDescent="0.25">
      <c r="A1057">
        <v>1048</v>
      </c>
      <c r="B1057">
        <f>'Założenia i wyniki'!$E$6*Znorm.Profile!B1057</f>
        <v>0.39197169811320753</v>
      </c>
      <c r="C1057">
        <f>'Założenia i wyniki'!$E$8*Znorm.Profile!C1057</f>
        <v>0.50304764999999996</v>
      </c>
      <c r="D1057">
        <f t="shared" si="48"/>
        <v>0.39197169811320753</v>
      </c>
      <c r="E1057">
        <f t="shared" si="49"/>
        <v>0</v>
      </c>
      <c r="F1057">
        <f t="shared" si="50"/>
        <v>0.11107595188679242</v>
      </c>
    </row>
    <row r="1058" spans="1:6" x14ac:dyDescent="0.25">
      <c r="A1058">
        <v>1049</v>
      </c>
      <c r="B1058">
        <f>'Założenia i wyniki'!$E$6*Znorm.Profile!B1058</f>
        <v>0</v>
      </c>
      <c r="C1058">
        <f>'Założenia i wyniki'!$E$8*Znorm.Profile!C1058</f>
        <v>0.54928579999999994</v>
      </c>
      <c r="D1058">
        <f t="shared" si="48"/>
        <v>0</v>
      </c>
      <c r="E1058">
        <f t="shared" si="49"/>
        <v>0</v>
      </c>
      <c r="F1058">
        <f t="shared" si="50"/>
        <v>0.54928579999999994</v>
      </c>
    </row>
    <row r="1059" spans="1:6" x14ac:dyDescent="0.25">
      <c r="A1059">
        <v>1050</v>
      </c>
      <c r="B1059">
        <f>'Założenia i wyniki'!$E$6*Znorm.Profile!B1059</f>
        <v>0</v>
      </c>
      <c r="C1059">
        <f>'Założenia i wyniki'!$E$8*Znorm.Profile!C1059</f>
        <v>0.62055945000000001</v>
      </c>
      <c r="D1059">
        <f t="shared" si="48"/>
        <v>0</v>
      </c>
      <c r="E1059">
        <f t="shared" si="49"/>
        <v>0</v>
      </c>
      <c r="F1059">
        <f t="shared" si="50"/>
        <v>0.62055945000000001</v>
      </c>
    </row>
    <row r="1060" spans="1:6" x14ac:dyDescent="0.25">
      <c r="A1060">
        <v>1051</v>
      </c>
      <c r="B1060">
        <f>'Założenia i wyniki'!$E$6*Znorm.Profile!B1060</f>
        <v>0</v>
      </c>
      <c r="C1060">
        <f>'Założenia i wyniki'!$E$8*Znorm.Profile!C1060</f>
        <v>0.62556270000000003</v>
      </c>
      <c r="D1060">
        <f t="shared" si="48"/>
        <v>0</v>
      </c>
      <c r="E1060">
        <f t="shared" si="49"/>
        <v>0</v>
      </c>
      <c r="F1060">
        <f t="shared" si="50"/>
        <v>0.62556270000000003</v>
      </c>
    </row>
    <row r="1061" spans="1:6" x14ac:dyDescent="0.25">
      <c r="A1061">
        <v>1052</v>
      </c>
      <c r="B1061">
        <f>'Założenia i wyniki'!$E$6*Znorm.Profile!B1061</f>
        <v>0</v>
      </c>
      <c r="C1061">
        <f>'Założenia i wyniki'!$E$8*Znorm.Profile!C1061</f>
        <v>0.62070539999999996</v>
      </c>
      <c r="D1061">
        <f t="shared" si="48"/>
        <v>0</v>
      </c>
      <c r="E1061">
        <f t="shared" si="49"/>
        <v>0</v>
      </c>
      <c r="F1061">
        <f t="shared" si="50"/>
        <v>0.62070539999999996</v>
      </c>
    </row>
    <row r="1062" spans="1:6" x14ac:dyDescent="0.25">
      <c r="A1062">
        <v>1053</v>
      </c>
      <c r="B1062">
        <f>'Założenia i wyniki'!$E$6*Znorm.Profile!B1062</f>
        <v>0</v>
      </c>
      <c r="C1062">
        <f>'Założenia i wyniki'!$E$8*Znorm.Profile!C1062</f>
        <v>0.57416100000000003</v>
      </c>
      <c r="D1062">
        <f t="shared" si="48"/>
        <v>0</v>
      </c>
      <c r="E1062">
        <f t="shared" si="49"/>
        <v>0</v>
      </c>
      <c r="F1062">
        <f t="shared" si="50"/>
        <v>0.57416100000000003</v>
      </c>
    </row>
    <row r="1063" spans="1:6" x14ac:dyDescent="0.25">
      <c r="A1063">
        <v>1054</v>
      </c>
      <c r="B1063">
        <f>'Założenia i wyniki'!$E$6*Znorm.Profile!B1063</f>
        <v>0</v>
      </c>
      <c r="C1063">
        <f>'Założenia i wyniki'!$E$8*Znorm.Profile!C1063</f>
        <v>0.51227469999999997</v>
      </c>
      <c r="D1063">
        <f t="shared" si="48"/>
        <v>0</v>
      </c>
      <c r="E1063">
        <f t="shared" si="49"/>
        <v>0</v>
      </c>
      <c r="F1063">
        <f t="shared" si="50"/>
        <v>0.51227469999999997</v>
      </c>
    </row>
    <row r="1064" spans="1:6" x14ac:dyDescent="0.25">
      <c r="A1064">
        <v>1055</v>
      </c>
      <c r="B1064">
        <f>'Założenia i wyniki'!$E$6*Znorm.Profile!B1064</f>
        <v>0</v>
      </c>
      <c r="C1064">
        <f>'Założenia i wyniki'!$E$8*Znorm.Profile!C1064</f>
        <v>0.43435069999999998</v>
      </c>
      <c r="D1064">
        <f t="shared" si="48"/>
        <v>0</v>
      </c>
      <c r="E1064">
        <f t="shared" si="49"/>
        <v>0</v>
      </c>
      <c r="F1064">
        <f t="shared" si="50"/>
        <v>0.43435069999999998</v>
      </c>
    </row>
    <row r="1065" spans="1:6" x14ac:dyDescent="0.25">
      <c r="A1065">
        <v>1056</v>
      </c>
      <c r="B1065">
        <f>'Założenia i wyniki'!$E$6*Znorm.Profile!B1065</f>
        <v>0</v>
      </c>
      <c r="C1065">
        <f>'Założenia i wyniki'!$E$8*Znorm.Profile!C1065</f>
        <v>0.3657591</v>
      </c>
      <c r="D1065">
        <f t="shared" si="48"/>
        <v>0</v>
      </c>
      <c r="E1065">
        <f t="shared" si="49"/>
        <v>0</v>
      </c>
      <c r="F1065">
        <f t="shared" si="50"/>
        <v>0.3657591</v>
      </c>
    </row>
    <row r="1066" spans="1:6" x14ac:dyDescent="0.25">
      <c r="A1066">
        <v>1057</v>
      </c>
      <c r="B1066">
        <f>'Założenia i wyniki'!$E$6*Znorm.Profile!B1066</f>
        <v>0</v>
      </c>
      <c r="C1066">
        <f>'Założenia i wyniki'!$E$8*Znorm.Profile!C1066</f>
        <v>0.28911994999999996</v>
      </c>
      <c r="D1066">
        <f t="shared" si="48"/>
        <v>0</v>
      </c>
      <c r="E1066">
        <f t="shared" si="49"/>
        <v>0</v>
      </c>
      <c r="F1066">
        <f t="shared" si="50"/>
        <v>0.28911994999999996</v>
      </c>
    </row>
    <row r="1067" spans="1:6" x14ac:dyDescent="0.25">
      <c r="A1067">
        <v>1058</v>
      </c>
      <c r="B1067">
        <f>'Założenia i wyniki'!$E$6*Znorm.Profile!B1067</f>
        <v>0</v>
      </c>
      <c r="C1067">
        <f>'Założenia i wyniki'!$E$8*Znorm.Profile!C1067</f>
        <v>0.25779774999999999</v>
      </c>
      <c r="D1067">
        <f t="shared" si="48"/>
        <v>0</v>
      </c>
      <c r="E1067">
        <f t="shared" si="49"/>
        <v>0</v>
      </c>
      <c r="F1067">
        <f t="shared" si="50"/>
        <v>0.25779774999999999</v>
      </c>
    </row>
    <row r="1068" spans="1:6" x14ac:dyDescent="0.25">
      <c r="A1068">
        <v>1059</v>
      </c>
      <c r="B1068">
        <f>'Założenia i wyniki'!$E$6*Znorm.Profile!B1068</f>
        <v>0</v>
      </c>
      <c r="C1068">
        <f>'Założenia i wyniki'!$E$8*Znorm.Profile!C1068</f>
        <v>0.24018574999999998</v>
      </c>
      <c r="D1068">
        <f t="shared" si="48"/>
        <v>0</v>
      </c>
      <c r="E1068">
        <f t="shared" si="49"/>
        <v>0</v>
      </c>
      <c r="F1068">
        <f t="shared" si="50"/>
        <v>0.24018574999999998</v>
      </c>
    </row>
    <row r="1069" spans="1:6" x14ac:dyDescent="0.25">
      <c r="A1069">
        <v>1060</v>
      </c>
      <c r="B1069">
        <f>'Założenia i wyniki'!$E$6*Znorm.Profile!B1069</f>
        <v>0</v>
      </c>
      <c r="C1069">
        <f>'Założenia i wyniki'!$E$8*Znorm.Profile!C1069</f>
        <v>0.2375023</v>
      </c>
      <c r="D1069">
        <f t="shared" si="48"/>
        <v>0</v>
      </c>
      <c r="E1069">
        <f t="shared" si="49"/>
        <v>0</v>
      </c>
      <c r="F1069">
        <f t="shared" si="50"/>
        <v>0.2375023</v>
      </c>
    </row>
    <row r="1070" spans="1:6" x14ac:dyDescent="0.25">
      <c r="A1070">
        <v>1061</v>
      </c>
      <c r="B1070">
        <f>'Założenia i wyniki'!$E$6*Znorm.Profile!B1070</f>
        <v>0</v>
      </c>
      <c r="C1070">
        <f>'Założenia i wyniki'!$E$8*Znorm.Profile!C1070</f>
        <v>0.24705869999999999</v>
      </c>
      <c r="D1070">
        <f t="shared" si="48"/>
        <v>0</v>
      </c>
      <c r="E1070">
        <f t="shared" si="49"/>
        <v>0</v>
      </c>
      <c r="F1070">
        <f t="shared" si="50"/>
        <v>0.24705869999999999</v>
      </c>
    </row>
    <row r="1071" spans="1:6" x14ac:dyDescent="0.25">
      <c r="A1071">
        <v>1062</v>
      </c>
      <c r="B1071">
        <f>'Założenia i wyniki'!$E$6*Znorm.Profile!B1071</f>
        <v>0</v>
      </c>
      <c r="C1071">
        <f>'Założenia i wyniki'!$E$8*Znorm.Profile!C1071</f>
        <v>0.27685245000000003</v>
      </c>
      <c r="D1071">
        <f t="shared" si="48"/>
        <v>0</v>
      </c>
      <c r="E1071">
        <f t="shared" si="49"/>
        <v>0</v>
      </c>
      <c r="F1071">
        <f t="shared" si="50"/>
        <v>0.27685245000000003</v>
      </c>
    </row>
    <row r="1072" spans="1:6" x14ac:dyDescent="0.25">
      <c r="A1072">
        <v>1063</v>
      </c>
      <c r="B1072">
        <f>'Założenia i wyniki'!$E$6*Znorm.Profile!B1072</f>
        <v>0</v>
      </c>
      <c r="C1072">
        <f>'Założenia i wyniki'!$E$8*Znorm.Profile!C1072</f>
        <v>0.33402670000000001</v>
      </c>
      <c r="D1072">
        <f t="shared" si="48"/>
        <v>0</v>
      </c>
      <c r="E1072">
        <f t="shared" si="49"/>
        <v>0</v>
      </c>
      <c r="F1072">
        <f t="shared" si="50"/>
        <v>0.33402670000000001</v>
      </c>
    </row>
    <row r="1073" spans="1:6" x14ac:dyDescent="0.25">
      <c r="A1073">
        <v>1064</v>
      </c>
      <c r="B1073">
        <f>'Założenia i wyniki'!$E$6*Znorm.Profile!B1073</f>
        <v>1.6379245283018866E-2</v>
      </c>
      <c r="C1073">
        <f>'Założenia i wyniki'!$E$8*Znorm.Profile!C1073</f>
        <v>0.40063135</v>
      </c>
      <c r="D1073">
        <f t="shared" si="48"/>
        <v>1.6379245283018866E-2</v>
      </c>
      <c r="E1073">
        <f t="shared" si="49"/>
        <v>0</v>
      </c>
      <c r="F1073">
        <f t="shared" si="50"/>
        <v>0.38425210471698112</v>
      </c>
    </row>
    <row r="1074" spans="1:6" x14ac:dyDescent="0.25">
      <c r="A1074">
        <v>1065</v>
      </c>
      <c r="B1074">
        <f>'Założenia i wyniki'!$E$6*Znorm.Profile!B1074</f>
        <v>0.2293679245283019</v>
      </c>
      <c r="C1074">
        <f>'Założenia i wyniki'!$E$8*Znorm.Profile!C1074</f>
        <v>0.45529014999999995</v>
      </c>
      <c r="D1074">
        <f t="shared" si="48"/>
        <v>0.2293679245283019</v>
      </c>
      <c r="E1074">
        <f t="shared" si="49"/>
        <v>0</v>
      </c>
      <c r="F1074">
        <f t="shared" si="50"/>
        <v>0.22592222547169805</v>
      </c>
    </row>
    <row r="1075" spans="1:6" x14ac:dyDescent="0.25">
      <c r="A1075">
        <v>1066</v>
      </c>
      <c r="B1075">
        <f>'Założenia i wyniki'!$E$6*Znorm.Profile!B1075</f>
        <v>0.76691509433962257</v>
      </c>
      <c r="C1075">
        <f>'Założenia i wyniki'!$E$8*Znorm.Profile!C1075</f>
        <v>0.50685985</v>
      </c>
      <c r="D1075">
        <f t="shared" si="48"/>
        <v>0.50685985</v>
      </c>
      <c r="E1075">
        <f t="shared" si="49"/>
        <v>0.26005524433962257</v>
      </c>
      <c r="F1075">
        <f t="shared" si="50"/>
        <v>0</v>
      </c>
    </row>
    <row r="1076" spans="1:6" x14ac:dyDescent="0.25">
      <c r="A1076">
        <v>1067</v>
      </c>
      <c r="B1076">
        <f>'Założenia i wyniki'!$E$6*Znorm.Profile!B1076</f>
        <v>1.2781132075471697</v>
      </c>
      <c r="C1076">
        <f>'Założenia i wyniki'!$E$8*Znorm.Profile!C1076</f>
        <v>0.53591404999999992</v>
      </c>
      <c r="D1076">
        <f t="shared" si="48"/>
        <v>0.53591404999999992</v>
      </c>
      <c r="E1076">
        <f t="shared" si="49"/>
        <v>0.74219915754716981</v>
      </c>
      <c r="F1076">
        <f t="shared" si="50"/>
        <v>0</v>
      </c>
    </row>
    <row r="1077" spans="1:6" x14ac:dyDescent="0.25">
      <c r="A1077">
        <v>1068</v>
      </c>
      <c r="B1077">
        <f>'Założenia i wyniki'!$E$6*Znorm.Profile!B1077</f>
        <v>0.53304716981132072</v>
      </c>
      <c r="C1077">
        <f>'Założenia i wyniki'!$E$8*Znorm.Profile!C1077</f>
        <v>0.53954425000000006</v>
      </c>
      <c r="D1077">
        <f t="shared" si="48"/>
        <v>0.53304716981132072</v>
      </c>
      <c r="E1077">
        <f t="shared" si="49"/>
        <v>0</v>
      </c>
      <c r="F1077">
        <f t="shared" si="50"/>
        <v>6.4970801886793383E-3</v>
      </c>
    </row>
    <row r="1078" spans="1:6" x14ac:dyDescent="0.25">
      <c r="A1078">
        <v>1069</v>
      </c>
      <c r="B1078">
        <f>'Założenia i wyniki'!$E$6*Znorm.Profile!B1078</f>
        <v>1.0104716981132076</v>
      </c>
      <c r="C1078">
        <f>'Założenia i wyniki'!$E$8*Znorm.Profile!C1078</f>
        <v>0.54659849999999999</v>
      </c>
      <c r="D1078">
        <f t="shared" si="48"/>
        <v>0.54659849999999999</v>
      </c>
      <c r="E1078">
        <f t="shared" si="49"/>
        <v>0.4638731981132076</v>
      </c>
      <c r="F1078">
        <f t="shared" si="50"/>
        <v>0</v>
      </c>
    </row>
    <row r="1079" spans="1:6" x14ac:dyDescent="0.25">
      <c r="A1079">
        <v>1070</v>
      </c>
      <c r="B1079">
        <f>'Założenia i wyniki'!$E$6*Znorm.Profile!B1079</f>
        <v>0.76544339622641511</v>
      </c>
      <c r="C1079">
        <f>'Założenia i wyniki'!$E$8*Znorm.Profile!C1079</f>
        <v>0.54219270000000008</v>
      </c>
      <c r="D1079">
        <f t="shared" si="48"/>
        <v>0.54219270000000008</v>
      </c>
      <c r="E1079">
        <f t="shared" si="49"/>
        <v>0.22325069622641502</v>
      </c>
      <c r="F1079">
        <f t="shared" si="50"/>
        <v>0</v>
      </c>
    </row>
    <row r="1080" spans="1:6" x14ac:dyDescent="0.25">
      <c r="A1080">
        <v>1071</v>
      </c>
      <c r="B1080">
        <f>'Założenia i wyniki'!$E$6*Znorm.Profile!B1080</f>
        <v>0.20210377358490567</v>
      </c>
      <c r="C1080">
        <f>'Założenia i wyniki'!$E$8*Znorm.Profile!C1080</f>
        <v>0.54360145000000004</v>
      </c>
      <c r="D1080">
        <f t="shared" si="48"/>
        <v>0.20210377358490567</v>
      </c>
      <c r="E1080">
        <f t="shared" si="49"/>
        <v>0</v>
      </c>
      <c r="F1080">
        <f t="shared" si="50"/>
        <v>0.34149767641509438</v>
      </c>
    </row>
    <row r="1081" spans="1:6" x14ac:dyDescent="0.25">
      <c r="A1081">
        <v>1072</v>
      </c>
      <c r="B1081">
        <f>'Założenia i wyniki'!$E$6*Znorm.Profile!B1081</f>
        <v>8.5431132075471705E-2</v>
      </c>
      <c r="C1081">
        <f>'Założenia i wyniki'!$E$8*Znorm.Profile!C1081</f>
        <v>0.55648039999999999</v>
      </c>
      <c r="D1081">
        <f t="shared" si="48"/>
        <v>8.5431132075471705E-2</v>
      </c>
      <c r="E1081">
        <f t="shared" si="49"/>
        <v>0</v>
      </c>
      <c r="F1081">
        <f t="shared" si="50"/>
        <v>0.47104926792452828</v>
      </c>
    </row>
    <row r="1082" spans="1:6" x14ac:dyDescent="0.25">
      <c r="A1082">
        <v>1073</v>
      </c>
      <c r="B1082">
        <f>'Założenia i wyniki'!$E$6*Znorm.Profile!B1082</f>
        <v>0</v>
      </c>
      <c r="C1082">
        <f>'Założenia i wyniki'!$E$8*Znorm.Profile!C1082</f>
        <v>0.58452274999999998</v>
      </c>
      <c r="D1082">
        <f t="shared" si="48"/>
        <v>0</v>
      </c>
      <c r="E1082">
        <f t="shared" si="49"/>
        <v>0</v>
      </c>
      <c r="F1082">
        <f t="shared" si="50"/>
        <v>0.58452274999999998</v>
      </c>
    </row>
    <row r="1083" spans="1:6" x14ac:dyDescent="0.25">
      <c r="A1083">
        <v>1074</v>
      </c>
      <c r="B1083">
        <f>'Założenia i wyniki'!$E$6*Znorm.Profile!B1083</f>
        <v>0</v>
      </c>
      <c r="C1083">
        <f>'Założenia i wyniki'!$E$8*Znorm.Profile!C1083</f>
        <v>0.61969390000000002</v>
      </c>
      <c r="D1083">
        <f t="shared" si="48"/>
        <v>0</v>
      </c>
      <c r="E1083">
        <f t="shared" si="49"/>
        <v>0</v>
      </c>
      <c r="F1083">
        <f t="shared" si="50"/>
        <v>0.61969390000000002</v>
      </c>
    </row>
    <row r="1084" spans="1:6" x14ac:dyDescent="0.25">
      <c r="A1084">
        <v>1075</v>
      </c>
      <c r="B1084">
        <f>'Założenia i wyniki'!$E$6*Znorm.Profile!B1084</f>
        <v>0</v>
      </c>
      <c r="C1084">
        <f>'Założenia i wyniki'!$E$8*Znorm.Profile!C1084</f>
        <v>0.63048965000000001</v>
      </c>
      <c r="D1084">
        <f t="shared" si="48"/>
        <v>0</v>
      </c>
      <c r="E1084">
        <f t="shared" si="49"/>
        <v>0</v>
      </c>
      <c r="F1084">
        <f t="shared" si="50"/>
        <v>0.63048965000000001</v>
      </c>
    </row>
    <row r="1085" spans="1:6" x14ac:dyDescent="0.25">
      <c r="A1085">
        <v>1076</v>
      </c>
      <c r="B1085">
        <f>'Założenia i wyniki'!$E$6*Znorm.Profile!B1085</f>
        <v>0</v>
      </c>
      <c r="C1085">
        <f>'Założenia i wyniki'!$E$8*Znorm.Profile!C1085</f>
        <v>0.61796035000000005</v>
      </c>
      <c r="D1085">
        <f t="shared" si="48"/>
        <v>0</v>
      </c>
      <c r="E1085">
        <f t="shared" si="49"/>
        <v>0</v>
      </c>
      <c r="F1085">
        <f t="shared" si="50"/>
        <v>0.61796035000000005</v>
      </c>
    </row>
    <row r="1086" spans="1:6" x14ac:dyDescent="0.25">
      <c r="A1086">
        <v>1077</v>
      </c>
      <c r="B1086">
        <f>'Założenia i wyniki'!$E$6*Znorm.Profile!B1086</f>
        <v>0</v>
      </c>
      <c r="C1086">
        <f>'Założenia i wyniki'!$E$8*Znorm.Profile!C1086</f>
        <v>0.5719168</v>
      </c>
      <c r="D1086">
        <f t="shared" si="48"/>
        <v>0</v>
      </c>
      <c r="E1086">
        <f t="shared" si="49"/>
        <v>0</v>
      </c>
      <c r="F1086">
        <f t="shared" si="50"/>
        <v>0.5719168</v>
      </c>
    </row>
    <row r="1087" spans="1:6" x14ac:dyDescent="0.25">
      <c r="A1087">
        <v>1078</v>
      </c>
      <c r="B1087">
        <f>'Założenia i wyniki'!$E$6*Znorm.Profile!B1087</f>
        <v>0</v>
      </c>
      <c r="C1087">
        <f>'Założenia i wyniki'!$E$8*Znorm.Profile!C1087</f>
        <v>0.51139970000000001</v>
      </c>
      <c r="D1087">
        <f t="shared" si="48"/>
        <v>0</v>
      </c>
      <c r="E1087">
        <f t="shared" si="49"/>
        <v>0</v>
      </c>
      <c r="F1087">
        <f t="shared" si="50"/>
        <v>0.51139970000000001</v>
      </c>
    </row>
    <row r="1088" spans="1:6" x14ac:dyDescent="0.25">
      <c r="A1088">
        <v>1079</v>
      </c>
      <c r="B1088">
        <f>'Założenia i wyniki'!$E$6*Znorm.Profile!B1088</f>
        <v>0</v>
      </c>
      <c r="C1088">
        <f>'Założenia i wyniki'!$E$8*Znorm.Profile!C1088</f>
        <v>0.44097654999999997</v>
      </c>
      <c r="D1088">
        <f t="shared" si="48"/>
        <v>0</v>
      </c>
      <c r="E1088">
        <f t="shared" si="49"/>
        <v>0</v>
      </c>
      <c r="F1088">
        <f t="shared" si="50"/>
        <v>0.44097654999999997</v>
      </c>
    </row>
    <row r="1089" spans="1:6" x14ac:dyDescent="0.25">
      <c r="A1089">
        <v>1080</v>
      </c>
      <c r="B1089">
        <f>'Założenia i wyniki'!$E$6*Znorm.Profile!B1089</f>
        <v>0</v>
      </c>
      <c r="C1089">
        <f>'Założenia i wyniki'!$E$8*Znorm.Profile!C1089</f>
        <v>0.3716489</v>
      </c>
      <c r="D1089">
        <f t="shared" si="48"/>
        <v>0</v>
      </c>
      <c r="E1089">
        <f t="shared" si="49"/>
        <v>0</v>
      </c>
      <c r="F1089">
        <f t="shared" si="50"/>
        <v>0.3716489</v>
      </c>
    </row>
    <row r="1090" spans="1:6" x14ac:dyDescent="0.25">
      <c r="A1090">
        <v>1081</v>
      </c>
      <c r="B1090">
        <f>'Założenia i wyniki'!$E$6*Znorm.Profile!B1090</f>
        <v>0</v>
      </c>
      <c r="C1090">
        <f>'Założenia i wyniki'!$E$8*Znorm.Profile!C1090</f>
        <v>0.3054828</v>
      </c>
      <c r="D1090">
        <f t="shared" si="48"/>
        <v>0</v>
      </c>
      <c r="E1090">
        <f t="shared" si="49"/>
        <v>0</v>
      </c>
      <c r="F1090">
        <f t="shared" si="50"/>
        <v>0.3054828</v>
      </c>
    </row>
    <row r="1091" spans="1:6" x14ac:dyDescent="0.25">
      <c r="A1091">
        <v>1082</v>
      </c>
      <c r="B1091">
        <f>'Założenia i wyniki'!$E$6*Znorm.Profile!B1091</f>
        <v>0</v>
      </c>
      <c r="C1091">
        <f>'Założenia i wyniki'!$E$8*Znorm.Profile!C1091</f>
        <v>0.26804714999999996</v>
      </c>
      <c r="D1091">
        <f t="shared" si="48"/>
        <v>0</v>
      </c>
      <c r="E1091">
        <f t="shared" si="49"/>
        <v>0</v>
      </c>
      <c r="F1091">
        <f t="shared" si="50"/>
        <v>0.26804714999999996</v>
      </c>
    </row>
    <row r="1092" spans="1:6" x14ac:dyDescent="0.25">
      <c r="A1092">
        <v>1083</v>
      </c>
      <c r="B1092">
        <f>'Założenia i wyniki'!$E$6*Znorm.Profile!B1092</f>
        <v>0</v>
      </c>
      <c r="C1092">
        <f>'Założenia i wyniki'!$E$8*Znorm.Profile!C1092</f>
        <v>0.24071319999999996</v>
      </c>
      <c r="D1092">
        <f t="shared" si="48"/>
        <v>0</v>
      </c>
      <c r="E1092">
        <f t="shared" si="49"/>
        <v>0</v>
      </c>
      <c r="F1092">
        <f t="shared" si="50"/>
        <v>0.24071319999999996</v>
      </c>
    </row>
    <row r="1093" spans="1:6" x14ac:dyDescent="0.25">
      <c r="A1093">
        <v>1084</v>
      </c>
      <c r="B1093">
        <f>'Założenia i wyniki'!$E$6*Znorm.Profile!B1093</f>
        <v>0</v>
      </c>
      <c r="C1093">
        <f>'Założenia i wyniki'!$E$8*Znorm.Profile!C1093</f>
        <v>0.23785790000000001</v>
      </c>
      <c r="D1093">
        <f t="shared" si="48"/>
        <v>0</v>
      </c>
      <c r="E1093">
        <f t="shared" si="49"/>
        <v>0</v>
      </c>
      <c r="F1093">
        <f t="shared" si="50"/>
        <v>0.23785790000000001</v>
      </c>
    </row>
    <row r="1094" spans="1:6" x14ac:dyDescent="0.25">
      <c r="A1094">
        <v>1085</v>
      </c>
      <c r="B1094">
        <f>'Założenia i wyniki'!$E$6*Znorm.Profile!B1094</f>
        <v>0</v>
      </c>
      <c r="C1094">
        <f>'Założenia i wyniki'!$E$8*Znorm.Profile!C1094</f>
        <v>0.24391010000000002</v>
      </c>
      <c r="D1094">
        <f t="shared" si="48"/>
        <v>0</v>
      </c>
      <c r="E1094">
        <f t="shared" si="49"/>
        <v>0</v>
      </c>
      <c r="F1094">
        <f t="shared" si="50"/>
        <v>0.24391010000000002</v>
      </c>
    </row>
    <row r="1095" spans="1:6" x14ac:dyDescent="0.25">
      <c r="A1095">
        <v>1086</v>
      </c>
      <c r="B1095">
        <f>'Założenia i wyniki'!$E$6*Znorm.Profile!B1095</f>
        <v>0</v>
      </c>
      <c r="C1095">
        <f>'Założenia i wyniki'!$E$8*Znorm.Profile!C1095</f>
        <v>0.26638079999999997</v>
      </c>
      <c r="D1095">
        <f t="shared" si="48"/>
        <v>0</v>
      </c>
      <c r="E1095">
        <f t="shared" si="49"/>
        <v>0</v>
      </c>
      <c r="F1095">
        <f t="shared" si="50"/>
        <v>0.26638079999999997</v>
      </c>
    </row>
    <row r="1096" spans="1:6" x14ac:dyDescent="0.25">
      <c r="A1096">
        <v>1087</v>
      </c>
      <c r="B1096">
        <f>'Założenia i wyniki'!$E$6*Znorm.Profile!B1096</f>
        <v>0</v>
      </c>
      <c r="C1096">
        <f>'Założenia i wyniki'!$E$8*Znorm.Profile!C1096</f>
        <v>0.31673075000000001</v>
      </c>
      <c r="D1096">
        <f t="shared" si="48"/>
        <v>0</v>
      </c>
      <c r="E1096">
        <f t="shared" si="49"/>
        <v>0</v>
      </c>
      <c r="F1096">
        <f t="shared" si="50"/>
        <v>0.31673075000000001</v>
      </c>
    </row>
    <row r="1097" spans="1:6" x14ac:dyDescent="0.25">
      <c r="A1097">
        <v>1088</v>
      </c>
      <c r="B1097">
        <f>'Założenia i wyniki'!$E$6*Znorm.Profile!B1097</f>
        <v>1.9017924528301887E-2</v>
      </c>
      <c r="C1097">
        <f>'Założenia i wyniki'!$E$8*Znorm.Profile!C1097</f>
        <v>0.37327149999999998</v>
      </c>
      <c r="D1097">
        <f t="shared" si="48"/>
        <v>1.9017924528301887E-2</v>
      </c>
      <c r="E1097">
        <f t="shared" si="49"/>
        <v>0</v>
      </c>
      <c r="F1097">
        <f t="shared" si="50"/>
        <v>0.35425357547169811</v>
      </c>
    </row>
    <row r="1098" spans="1:6" x14ac:dyDescent="0.25">
      <c r="A1098">
        <v>1089</v>
      </c>
      <c r="B1098">
        <f>'Założenia i wyniki'!$E$6*Znorm.Profile!B1098</f>
        <v>0.18908490566037736</v>
      </c>
      <c r="C1098">
        <f>'Założenia i wyniki'!$E$8*Znorm.Profile!C1098</f>
        <v>0.43831165000000005</v>
      </c>
      <c r="D1098">
        <f t="shared" si="48"/>
        <v>0.18908490566037736</v>
      </c>
      <c r="E1098">
        <f t="shared" si="49"/>
        <v>0</v>
      </c>
      <c r="F1098">
        <f t="shared" si="50"/>
        <v>0.24922674433962269</v>
      </c>
    </row>
    <row r="1099" spans="1:6" x14ac:dyDescent="0.25">
      <c r="A1099">
        <v>1090</v>
      </c>
      <c r="B1099">
        <f>'Założenia i wyniki'!$E$6*Znorm.Profile!B1099</f>
        <v>0.60012264150943395</v>
      </c>
      <c r="C1099">
        <f>'Założenia i wyniki'!$E$8*Znorm.Profile!C1099</f>
        <v>0.48649265000000003</v>
      </c>
      <c r="D1099">
        <f t="shared" ref="D1099:D1162" si="51">IF(B1099&lt;=C1099,B1099,C1099)</f>
        <v>0.48649265000000003</v>
      </c>
      <c r="E1099">
        <f t="shared" ref="E1099:E1162" si="52">IF(B1099&gt;C1099,B1099-C1099,0)</f>
        <v>0.11362999150943393</v>
      </c>
      <c r="F1099">
        <f t="shared" ref="F1099:F1162" si="53">IF(B1099&lt;C1099,C1099-B1099,0)</f>
        <v>0</v>
      </c>
    </row>
    <row r="1100" spans="1:6" x14ac:dyDescent="0.25">
      <c r="A1100">
        <v>1091</v>
      </c>
      <c r="B1100">
        <f>'Założenia i wyniki'!$E$6*Znorm.Profile!B1100</f>
        <v>1.2931132075471699</v>
      </c>
      <c r="C1100">
        <f>'Założenia i wyniki'!$E$8*Znorm.Profile!C1100</f>
        <v>0.53146555000000006</v>
      </c>
      <c r="D1100">
        <f t="shared" si="51"/>
        <v>0.53146555000000006</v>
      </c>
      <c r="E1100">
        <f t="shared" si="52"/>
        <v>0.76164765754716979</v>
      </c>
      <c r="F1100">
        <f t="shared" si="53"/>
        <v>0</v>
      </c>
    </row>
    <row r="1101" spans="1:6" x14ac:dyDescent="0.25">
      <c r="A1101">
        <v>1092</v>
      </c>
      <c r="B1101">
        <f>'Założenia i wyniki'!$E$6*Znorm.Profile!B1101</f>
        <v>1.7003773584905661</v>
      </c>
      <c r="C1101">
        <f>'Założenia i wyniki'!$E$8*Znorm.Profile!C1101</f>
        <v>0.53511710000000001</v>
      </c>
      <c r="D1101">
        <f t="shared" si="51"/>
        <v>0.53511710000000001</v>
      </c>
      <c r="E1101">
        <f t="shared" si="52"/>
        <v>1.1652602584905662</v>
      </c>
      <c r="F1101">
        <f t="shared" si="53"/>
        <v>0</v>
      </c>
    </row>
    <row r="1102" spans="1:6" x14ac:dyDescent="0.25">
      <c r="A1102">
        <v>1093</v>
      </c>
      <c r="B1102">
        <f>'Założenia i wyniki'!$E$6*Znorm.Profile!B1102</f>
        <v>1.3616981132075474</v>
      </c>
      <c r="C1102">
        <f>'Założenia i wyniki'!$E$8*Znorm.Profile!C1102</f>
        <v>0.52478544999999999</v>
      </c>
      <c r="D1102">
        <f t="shared" si="51"/>
        <v>0.52478544999999999</v>
      </c>
      <c r="E1102">
        <f t="shared" si="52"/>
        <v>0.83691266320754742</v>
      </c>
      <c r="F1102">
        <f t="shared" si="53"/>
        <v>0</v>
      </c>
    </row>
    <row r="1103" spans="1:6" x14ac:dyDescent="0.25">
      <c r="A1103">
        <v>1094</v>
      </c>
      <c r="B1103">
        <f>'Założenia i wyniki'!$E$6*Znorm.Profile!B1103</f>
        <v>0.5843396226415094</v>
      </c>
      <c r="C1103">
        <f>'Założenia i wyniki'!$E$8*Znorm.Profile!C1103</f>
        <v>0.51001265000000007</v>
      </c>
      <c r="D1103">
        <f t="shared" si="51"/>
        <v>0.51001265000000007</v>
      </c>
      <c r="E1103">
        <f t="shared" si="52"/>
        <v>7.4326972641509337E-2</v>
      </c>
      <c r="F1103">
        <f t="shared" si="53"/>
        <v>0</v>
      </c>
    </row>
    <row r="1104" spans="1:6" x14ac:dyDescent="0.25">
      <c r="A1104">
        <v>1095</v>
      </c>
      <c r="B1104">
        <f>'Założenia i wyniki'!$E$6*Znorm.Profile!B1104</f>
        <v>0.2100566037735849</v>
      </c>
      <c r="C1104">
        <f>'Założenia i wyniki'!$E$8*Znorm.Profile!C1104</f>
        <v>0.48414099999999999</v>
      </c>
      <c r="D1104">
        <f t="shared" si="51"/>
        <v>0.2100566037735849</v>
      </c>
      <c r="E1104">
        <f t="shared" si="52"/>
        <v>0</v>
      </c>
      <c r="F1104">
        <f t="shared" si="53"/>
        <v>0.27408439622641512</v>
      </c>
    </row>
    <row r="1105" spans="1:6" x14ac:dyDescent="0.25">
      <c r="A1105">
        <v>1096</v>
      </c>
      <c r="B1105">
        <f>'Założenia i wyniki'!$E$6*Znorm.Profile!B1105</f>
        <v>0.10658490566037737</v>
      </c>
      <c r="C1105">
        <f>'Założenia i wyniki'!$E$8*Znorm.Profile!C1105</f>
        <v>0.47307785000000002</v>
      </c>
      <c r="D1105">
        <f t="shared" si="51"/>
        <v>0.10658490566037737</v>
      </c>
      <c r="E1105">
        <f t="shared" si="52"/>
        <v>0</v>
      </c>
      <c r="F1105">
        <f t="shared" si="53"/>
        <v>0.36649294433962265</v>
      </c>
    </row>
    <row r="1106" spans="1:6" x14ac:dyDescent="0.25">
      <c r="A1106">
        <v>1097</v>
      </c>
      <c r="B1106">
        <f>'Założenia i wyniki'!$E$6*Znorm.Profile!B1106</f>
        <v>0</v>
      </c>
      <c r="C1106">
        <f>'Założenia i wyniki'!$E$8*Znorm.Profile!C1106</f>
        <v>0.5051924499999999</v>
      </c>
      <c r="D1106">
        <f t="shared" si="51"/>
        <v>0</v>
      </c>
      <c r="E1106">
        <f t="shared" si="52"/>
        <v>0</v>
      </c>
      <c r="F1106">
        <f t="shared" si="53"/>
        <v>0.5051924499999999</v>
      </c>
    </row>
    <row r="1107" spans="1:6" x14ac:dyDescent="0.25">
      <c r="A1107">
        <v>1098</v>
      </c>
      <c r="B1107">
        <f>'Założenia i wyniki'!$E$6*Znorm.Profile!B1107</f>
        <v>0</v>
      </c>
      <c r="C1107">
        <f>'Założenia i wyniki'!$E$8*Znorm.Profile!C1107</f>
        <v>0.57076145</v>
      </c>
      <c r="D1107">
        <f t="shared" si="51"/>
        <v>0</v>
      </c>
      <c r="E1107">
        <f t="shared" si="52"/>
        <v>0</v>
      </c>
      <c r="F1107">
        <f t="shared" si="53"/>
        <v>0.57076145</v>
      </c>
    </row>
    <row r="1108" spans="1:6" x14ac:dyDescent="0.25">
      <c r="A1108">
        <v>1099</v>
      </c>
      <c r="B1108">
        <f>'Założenia i wyniki'!$E$6*Znorm.Profile!B1108</f>
        <v>0</v>
      </c>
      <c r="C1108">
        <f>'Założenia i wyniki'!$E$8*Znorm.Profile!C1108</f>
        <v>0.59781189999999995</v>
      </c>
      <c r="D1108">
        <f t="shared" si="51"/>
        <v>0</v>
      </c>
      <c r="E1108">
        <f t="shared" si="52"/>
        <v>0</v>
      </c>
      <c r="F1108">
        <f t="shared" si="53"/>
        <v>0.59781189999999995</v>
      </c>
    </row>
    <row r="1109" spans="1:6" x14ac:dyDescent="0.25">
      <c r="A1109">
        <v>1100</v>
      </c>
      <c r="B1109">
        <f>'Założenia i wyniki'!$E$6*Znorm.Profile!B1109</f>
        <v>0</v>
      </c>
      <c r="C1109">
        <f>'Założenia i wyniki'!$E$8*Znorm.Profile!C1109</f>
        <v>0.59318945000000001</v>
      </c>
      <c r="D1109">
        <f t="shared" si="51"/>
        <v>0</v>
      </c>
      <c r="E1109">
        <f t="shared" si="52"/>
        <v>0</v>
      </c>
      <c r="F1109">
        <f t="shared" si="53"/>
        <v>0.59318945000000001</v>
      </c>
    </row>
    <row r="1110" spans="1:6" x14ac:dyDescent="0.25">
      <c r="A1110">
        <v>1101</v>
      </c>
      <c r="B1110">
        <f>'Założenia i wyniki'!$E$6*Znorm.Profile!B1110</f>
        <v>0</v>
      </c>
      <c r="C1110">
        <f>'Założenia i wyniki'!$E$8*Znorm.Profile!C1110</f>
        <v>0.56376775000000012</v>
      </c>
      <c r="D1110">
        <f t="shared" si="51"/>
        <v>0</v>
      </c>
      <c r="E1110">
        <f t="shared" si="52"/>
        <v>0</v>
      </c>
      <c r="F1110">
        <f t="shared" si="53"/>
        <v>0.56376775000000012</v>
      </c>
    </row>
    <row r="1111" spans="1:6" x14ac:dyDescent="0.25">
      <c r="A1111">
        <v>1102</v>
      </c>
      <c r="B1111">
        <f>'Założenia i wyniki'!$E$6*Znorm.Profile!B1111</f>
        <v>0</v>
      </c>
      <c r="C1111">
        <f>'Założenia i wyniki'!$E$8*Znorm.Profile!C1111</f>
        <v>0.50060009999999999</v>
      </c>
      <c r="D1111">
        <f t="shared" si="51"/>
        <v>0</v>
      </c>
      <c r="E1111">
        <f t="shared" si="52"/>
        <v>0</v>
      </c>
      <c r="F1111">
        <f t="shared" si="53"/>
        <v>0.50060009999999999</v>
      </c>
    </row>
    <row r="1112" spans="1:6" x14ac:dyDescent="0.25">
      <c r="A1112">
        <v>1103</v>
      </c>
      <c r="B1112">
        <f>'Założenia i wyniki'!$E$6*Znorm.Profile!B1112</f>
        <v>0</v>
      </c>
      <c r="C1112">
        <f>'Założenia i wyniki'!$E$8*Znorm.Profile!C1112</f>
        <v>0.41564985000000004</v>
      </c>
      <c r="D1112">
        <f t="shared" si="51"/>
        <v>0</v>
      </c>
      <c r="E1112">
        <f t="shared" si="52"/>
        <v>0</v>
      </c>
      <c r="F1112">
        <f t="shared" si="53"/>
        <v>0.41564985000000004</v>
      </c>
    </row>
    <row r="1113" spans="1:6" x14ac:dyDescent="0.25">
      <c r="A1113">
        <v>1104</v>
      </c>
      <c r="B1113">
        <f>'Założenia i wyniki'!$E$6*Znorm.Profile!B1113</f>
        <v>0</v>
      </c>
      <c r="C1113">
        <f>'Założenia i wyniki'!$E$8*Znorm.Profile!C1113</f>
        <v>0.34313650000000001</v>
      </c>
      <c r="D1113">
        <f t="shared" si="51"/>
        <v>0</v>
      </c>
      <c r="E1113">
        <f t="shared" si="52"/>
        <v>0</v>
      </c>
      <c r="F1113">
        <f t="shared" si="53"/>
        <v>0.34313650000000001</v>
      </c>
    </row>
    <row r="1114" spans="1:6" x14ac:dyDescent="0.25">
      <c r="A1114">
        <v>1105</v>
      </c>
      <c r="B1114">
        <f>'Założenia i wyniki'!$E$6*Znorm.Profile!B1114</f>
        <v>0</v>
      </c>
      <c r="C1114">
        <f>'Założenia i wyniki'!$E$8*Znorm.Profile!C1114</f>
        <v>0.27866859999999999</v>
      </c>
      <c r="D1114">
        <f t="shared" si="51"/>
        <v>0</v>
      </c>
      <c r="E1114">
        <f t="shared" si="52"/>
        <v>0</v>
      </c>
      <c r="F1114">
        <f t="shared" si="53"/>
        <v>0.27866859999999999</v>
      </c>
    </row>
    <row r="1115" spans="1:6" x14ac:dyDescent="0.25">
      <c r="A1115">
        <v>1106</v>
      </c>
      <c r="B1115">
        <f>'Założenia i wyniki'!$E$6*Znorm.Profile!B1115</f>
        <v>0</v>
      </c>
      <c r="C1115">
        <f>'Założenia i wyniki'!$E$8*Znorm.Profile!C1115</f>
        <v>0.24619979999999994</v>
      </c>
      <c r="D1115">
        <f t="shared" si="51"/>
        <v>0</v>
      </c>
      <c r="E1115">
        <f t="shared" si="52"/>
        <v>0</v>
      </c>
      <c r="F1115">
        <f t="shared" si="53"/>
        <v>0.24619979999999994</v>
      </c>
    </row>
    <row r="1116" spans="1:6" x14ac:dyDescent="0.25">
      <c r="A1116">
        <v>1107</v>
      </c>
      <c r="B1116">
        <f>'Założenia i wyniki'!$E$6*Znorm.Profile!B1116</f>
        <v>0</v>
      </c>
      <c r="C1116">
        <f>'Założenia i wyniki'!$E$8*Znorm.Profile!C1116</f>
        <v>0.22898890000000002</v>
      </c>
      <c r="D1116">
        <f t="shared" si="51"/>
        <v>0</v>
      </c>
      <c r="E1116">
        <f t="shared" si="52"/>
        <v>0</v>
      </c>
      <c r="F1116">
        <f t="shared" si="53"/>
        <v>0.22898890000000002</v>
      </c>
    </row>
    <row r="1117" spans="1:6" x14ac:dyDescent="0.25">
      <c r="A1117">
        <v>1108</v>
      </c>
      <c r="B1117">
        <f>'Założenia i wyniki'!$E$6*Znorm.Profile!B1117</f>
        <v>0</v>
      </c>
      <c r="C1117">
        <f>'Założenia i wyniki'!$E$8*Znorm.Profile!C1117</f>
        <v>0.23271745000000002</v>
      </c>
      <c r="D1117">
        <f t="shared" si="51"/>
        <v>0</v>
      </c>
      <c r="E1117">
        <f t="shared" si="52"/>
        <v>0</v>
      </c>
      <c r="F1117">
        <f t="shared" si="53"/>
        <v>0.23271745000000002</v>
      </c>
    </row>
    <row r="1118" spans="1:6" x14ac:dyDescent="0.25">
      <c r="A1118">
        <v>1109</v>
      </c>
      <c r="B1118">
        <f>'Założenia i wyniki'!$E$6*Znorm.Profile!B1118</f>
        <v>0</v>
      </c>
      <c r="C1118">
        <f>'Założenia i wyniki'!$E$8*Znorm.Profile!C1118</f>
        <v>0.25701514999999997</v>
      </c>
      <c r="D1118">
        <f t="shared" si="51"/>
        <v>0</v>
      </c>
      <c r="E1118">
        <f t="shared" si="52"/>
        <v>0</v>
      </c>
      <c r="F1118">
        <f t="shared" si="53"/>
        <v>0.25701514999999997</v>
      </c>
    </row>
    <row r="1119" spans="1:6" x14ac:dyDescent="0.25">
      <c r="A1119">
        <v>1110</v>
      </c>
      <c r="B1119">
        <f>'Założenia i wyniki'!$E$6*Znorm.Profile!B1119</f>
        <v>0</v>
      </c>
      <c r="C1119">
        <f>'Założenia i wyniki'!$E$8*Znorm.Profile!C1119</f>
        <v>0.32028675000000001</v>
      </c>
      <c r="D1119">
        <f t="shared" si="51"/>
        <v>0</v>
      </c>
      <c r="E1119">
        <f t="shared" si="52"/>
        <v>0</v>
      </c>
      <c r="F1119">
        <f t="shared" si="53"/>
        <v>0.32028675000000001</v>
      </c>
    </row>
    <row r="1120" spans="1:6" x14ac:dyDescent="0.25">
      <c r="A1120">
        <v>1111</v>
      </c>
      <c r="B1120">
        <f>'Założenia i wyniki'!$E$6*Znorm.Profile!B1120</f>
        <v>0</v>
      </c>
      <c r="C1120">
        <f>'Założenia i wyniki'!$E$8*Znorm.Profile!C1120</f>
        <v>0.40026244999999999</v>
      </c>
      <c r="D1120">
        <f t="shared" si="51"/>
        <v>0</v>
      </c>
      <c r="E1120">
        <f t="shared" si="52"/>
        <v>0</v>
      </c>
      <c r="F1120">
        <f t="shared" si="53"/>
        <v>0.40026244999999999</v>
      </c>
    </row>
    <row r="1121" spans="1:6" x14ac:dyDescent="0.25">
      <c r="A1121">
        <v>1112</v>
      </c>
      <c r="B1121">
        <f>'Założenia i wyniki'!$E$6*Znorm.Profile!B1121</f>
        <v>0</v>
      </c>
      <c r="C1121">
        <f>'Założenia i wyniki'!$E$8*Znorm.Profile!C1121</f>
        <v>0.44853514999999994</v>
      </c>
      <c r="D1121">
        <f t="shared" si="51"/>
        <v>0</v>
      </c>
      <c r="E1121">
        <f t="shared" si="52"/>
        <v>0</v>
      </c>
      <c r="F1121">
        <f t="shared" si="53"/>
        <v>0.44853514999999994</v>
      </c>
    </row>
    <row r="1122" spans="1:6" x14ac:dyDescent="0.25">
      <c r="A1122">
        <v>1113</v>
      </c>
      <c r="B1122">
        <f>'Założenia i wyniki'!$E$6*Znorm.Profile!B1122</f>
        <v>0.12300943396226413</v>
      </c>
      <c r="C1122">
        <f>'Założenia i wyniki'!$E$8*Znorm.Profile!C1122</f>
        <v>0.47474840000000001</v>
      </c>
      <c r="D1122">
        <f t="shared" si="51"/>
        <v>0.12300943396226413</v>
      </c>
      <c r="E1122">
        <f t="shared" si="52"/>
        <v>0</v>
      </c>
      <c r="F1122">
        <f t="shared" si="53"/>
        <v>0.35173896603773591</v>
      </c>
    </row>
    <row r="1123" spans="1:6" x14ac:dyDescent="0.25">
      <c r="A1123">
        <v>1114</v>
      </c>
      <c r="B1123">
        <f>'Założenia i wyniki'!$E$6*Znorm.Profile!B1123</f>
        <v>0.22758490566037737</v>
      </c>
      <c r="C1123">
        <f>'Założenia i wyniki'!$E$8*Znorm.Profile!C1123</f>
        <v>0.48908194999999999</v>
      </c>
      <c r="D1123">
        <f t="shared" si="51"/>
        <v>0.22758490566037737</v>
      </c>
      <c r="E1123">
        <f t="shared" si="52"/>
        <v>0</v>
      </c>
      <c r="F1123">
        <f t="shared" si="53"/>
        <v>0.26149704433962262</v>
      </c>
    </row>
    <row r="1124" spans="1:6" x14ac:dyDescent="0.25">
      <c r="A1124">
        <v>1115</v>
      </c>
      <c r="B1124">
        <f>'Założenia i wyniki'!$E$6*Znorm.Profile!B1124</f>
        <v>0.2263679245283019</v>
      </c>
      <c r="C1124">
        <f>'Założenia i wyniki'!$E$8*Znorm.Profile!C1124</f>
        <v>0.48717760000000004</v>
      </c>
      <c r="D1124">
        <f t="shared" si="51"/>
        <v>0.2263679245283019</v>
      </c>
      <c r="E1124">
        <f t="shared" si="52"/>
        <v>0</v>
      </c>
      <c r="F1124">
        <f t="shared" si="53"/>
        <v>0.26080967547169814</v>
      </c>
    </row>
    <row r="1125" spans="1:6" x14ac:dyDescent="0.25">
      <c r="A1125">
        <v>1116</v>
      </c>
      <c r="B1125">
        <f>'Założenia i wyniki'!$E$6*Znorm.Profile!B1125</f>
        <v>0.22679245283018867</v>
      </c>
      <c r="C1125">
        <f>'Założenia i wyniki'!$E$8*Znorm.Profile!C1125</f>
        <v>0.4732364</v>
      </c>
      <c r="D1125">
        <f t="shared" si="51"/>
        <v>0.22679245283018867</v>
      </c>
      <c r="E1125">
        <f t="shared" si="52"/>
        <v>0</v>
      </c>
      <c r="F1125">
        <f t="shared" si="53"/>
        <v>0.24644394716981133</v>
      </c>
    </row>
    <row r="1126" spans="1:6" x14ac:dyDescent="0.25">
      <c r="A1126">
        <v>1117</v>
      </c>
      <c r="B1126">
        <f>'Założenia i wyniki'!$E$6*Znorm.Profile!B1126</f>
        <v>0.22076415094339619</v>
      </c>
      <c r="C1126">
        <f>'Założenia i wyniki'!$E$8*Znorm.Profile!C1126</f>
        <v>0.46781524999999996</v>
      </c>
      <c r="D1126">
        <f t="shared" si="51"/>
        <v>0.22076415094339619</v>
      </c>
      <c r="E1126">
        <f t="shared" si="52"/>
        <v>0</v>
      </c>
      <c r="F1126">
        <f t="shared" si="53"/>
        <v>0.24705109905660377</v>
      </c>
    </row>
    <row r="1127" spans="1:6" x14ac:dyDescent="0.25">
      <c r="A1127">
        <v>1118</v>
      </c>
      <c r="B1127">
        <f>'Założenia i wyniki'!$E$6*Znorm.Profile!B1127</f>
        <v>0.18133962264150943</v>
      </c>
      <c r="C1127">
        <f>'Założenia i wyniki'!$E$8*Znorm.Profile!C1127</f>
        <v>0.47607910000000003</v>
      </c>
      <c r="D1127">
        <f t="shared" si="51"/>
        <v>0.18133962264150943</v>
      </c>
      <c r="E1127">
        <f t="shared" si="52"/>
        <v>0</v>
      </c>
      <c r="F1127">
        <f t="shared" si="53"/>
        <v>0.2947394773584906</v>
      </c>
    </row>
    <row r="1128" spans="1:6" x14ac:dyDescent="0.25">
      <c r="A1128">
        <v>1119</v>
      </c>
      <c r="B1128">
        <f>'Założenia i wyniki'!$E$6*Znorm.Profile!B1128</f>
        <v>0.15043396226415096</v>
      </c>
      <c r="C1128">
        <f>'Założenia i wyniki'!$E$8*Znorm.Profile!C1128</f>
        <v>0.47972504999999999</v>
      </c>
      <c r="D1128">
        <f t="shared" si="51"/>
        <v>0.15043396226415096</v>
      </c>
      <c r="E1128">
        <f t="shared" si="52"/>
        <v>0</v>
      </c>
      <c r="F1128">
        <f t="shared" si="53"/>
        <v>0.32929108773584903</v>
      </c>
    </row>
    <row r="1129" spans="1:6" x14ac:dyDescent="0.25">
      <c r="A1129">
        <v>1120</v>
      </c>
      <c r="B1129">
        <f>'Założenia i wyniki'!$E$6*Znorm.Profile!B1129</f>
        <v>7.6754716981132079E-2</v>
      </c>
      <c r="C1129">
        <f>'Założenia i wyniki'!$E$8*Znorm.Profile!C1129</f>
        <v>0.50738064999999999</v>
      </c>
      <c r="D1129">
        <f t="shared" si="51"/>
        <v>7.6754716981132079E-2</v>
      </c>
      <c r="E1129">
        <f t="shared" si="52"/>
        <v>0</v>
      </c>
      <c r="F1129">
        <f t="shared" si="53"/>
        <v>0.43062593301886792</v>
      </c>
    </row>
    <row r="1130" spans="1:6" x14ac:dyDescent="0.25">
      <c r="A1130">
        <v>1121</v>
      </c>
      <c r="B1130">
        <f>'Założenia i wyniki'!$E$6*Znorm.Profile!B1130</f>
        <v>0</v>
      </c>
      <c r="C1130">
        <f>'Założenia i wyniki'!$E$8*Znorm.Profile!C1130</f>
        <v>0.55636525000000003</v>
      </c>
      <c r="D1130">
        <f t="shared" si="51"/>
        <v>0</v>
      </c>
      <c r="E1130">
        <f t="shared" si="52"/>
        <v>0</v>
      </c>
      <c r="F1130">
        <f t="shared" si="53"/>
        <v>0.55636525000000003</v>
      </c>
    </row>
    <row r="1131" spans="1:6" x14ac:dyDescent="0.25">
      <c r="A1131">
        <v>1122</v>
      </c>
      <c r="B1131">
        <f>'Założenia i wyniki'!$E$6*Znorm.Profile!B1131</f>
        <v>0</v>
      </c>
      <c r="C1131">
        <f>'Założenia i wyniki'!$E$8*Znorm.Profile!C1131</f>
        <v>0.61267079999999996</v>
      </c>
      <c r="D1131">
        <f t="shared" si="51"/>
        <v>0</v>
      </c>
      <c r="E1131">
        <f t="shared" si="52"/>
        <v>0</v>
      </c>
      <c r="F1131">
        <f t="shared" si="53"/>
        <v>0.61267079999999996</v>
      </c>
    </row>
    <row r="1132" spans="1:6" x14ac:dyDescent="0.25">
      <c r="A1132">
        <v>1123</v>
      </c>
      <c r="B1132">
        <f>'Założenia i wyniki'!$E$6*Znorm.Profile!B1132</f>
        <v>0</v>
      </c>
      <c r="C1132">
        <f>'Założenia i wyniki'!$E$8*Znorm.Profile!C1132</f>
        <v>0.6370290500000001</v>
      </c>
      <c r="D1132">
        <f t="shared" si="51"/>
        <v>0</v>
      </c>
      <c r="E1132">
        <f t="shared" si="52"/>
        <v>0</v>
      </c>
      <c r="F1132">
        <f t="shared" si="53"/>
        <v>0.6370290500000001</v>
      </c>
    </row>
    <row r="1133" spans="1:6" x14ac:dyDescent="0.25">
      <c r="A1133">
        <v>1124</v>
      </c>
      <c r="B1133">
        <f>'Założenia i wyniki'!$E$6*Znorm.Profile!B1133</f>
        <v>0</v>
      </c>
      <c r="C1133">
        <f>'Założenia i wyniki'!$E$8*Znorm.Profile!C1133</f>
        <v>0.63474670000000011</v>
      </c>
      <c r="D1133">
        <f t="shared" si="51"/>
        <v>0</v>
      </c>
      <c r="E1133">
        <f t="shared" si="52"/>
        <v>0</v>
      </c>
      <c r="F1133">
        <f t="shared" si="53"/>
        <v>0.63474670000000011</v>
      </c>
    </row>
    <row r="1134" spans="1:6" x14ac:dyDescent="0.25">
      <c r="A1134">
        <v>1125</v>
      </c>
      <c r="B1134">
        <f>'Założenia i wyniki'!$E$6*Znorm.Profile!B1134</f>
        <v>0</v>
      </c>
      <c r="C1134">
        <f>'Założenia i wyniki'!$E$8*Znorm.Profile!C1134</f>
        <v>0.59883775000000006</v>
      </c>
      <c r="D1134">
        <f t="shared" si="51"/>
        <v>0</v>
      </c>
      <c r="E1134">
        <f t="shared" si="52"/>
        <v>0</v>
      </c>
      <c r="F1134">
        <f t="shared" si="53"/>
        <v>0.59883775000000006</v>
      </c>
    </row>
    <row r="1135" spans="1:6" x14ac:dyDescent="0.25">
      <c r="A1135">
        <v>1126</v>
      </c>
      <c r="B1135">
        <f>'Założenia i wyniki'!$E$6*Znorm.Profile!B1135</f>
        <v>0</v>
      </c>
      <c r="C1135">
        <f>'Założenia i wyniki'!$E$8*Znorm.Profile!C1135</f>
        <v>0.52412079999999994</v>
      </c>
      <c r="D1135">
        <f t="shared" si="51"/>
        <v>0</v>
      </c>
      <c r="E1135">
        <f t="shared" si="52"/>
        <v>0</v>
      </c>
      <c r="F1135">
        <f t="shared" si="53"/>
        <v>0.52412079999999994</v>
      </c>
    </row>
    <row r="1136" spans="1:6" x14ac:dyDescent="0.25">
      <c r="A1136">
        <v>1127</v>
      </c>
      <c r="B1136">
        <f>'Założenia i wyniki'!$E$6*Znorm.Profile!B1136</f>
        <v>0</v>
      </c>
      <c r="C1136">
        <f>'Założenia i wyniki'!$E$8*Znorm.Profile!C1136</f>
        <v>0.43562715000000002</v>
      </c>
      <c r="D1136">
        <f t="shared" si="51"/>
        <v>0</v>
      </c>
      <c r="E1136">
        <f t="shared" si="52"/>
        <v>0</v>
      </c>
      <c r="F1136">
        <f t="shared" si="53"/>
        <v>0.43562715000000002</v>
      </c>
    </row>
    <row r="1137" spans="1:6" x14ac:dyDescent="0.25">
      <c r="A1137">
        <v>1128</v>
      </c>
      <c r="B1137">
        <f>'Założenia i wyniki'!$E$6*Znorm.Profile!B1137</f>
        <v>0</v>
      </c>
      <c r="C1137">
        <f>'Założenia i wyniki'!$E$8*Znorm.Profile!C1137</f>
        <v>0.34614544999999997</v>
      </c>
      <c r="D1137">
        <f t="shared" si="51"/>
        <v>0</v>
      </c>
      <c r="E1137">
        <f t="shared" si="52"/>
        <v>0</v>
      </c>
      <c r="F1137">
        <f t="shared" si="53"/>
        <v>0.34614544999999997</v>
      </c>
    </row>
    <row r="1138" spans="1:6" x14ac:dyDescent="0.25">
      <c r="A1138">
        <v>1129</v>
      </c>
      <c r="B1138">
        <f>'Założenia i wyniki'!$E$6*Znorm.Profile!B1138</f>
        <v>0</v>
      </c>
      <c r="C1138">
        <f>'Założenia i wyniki'!$E$8*Znorm.Profile!C1138</f>
        <v>0.28442785000000004</v>
      </c>
      <c r="D1138">
        <f t="shared" si="51"/>
        <v>0</v>
      </c>
      <c r="E1138">
        <f t="shared" si="52"/>
        <v>0</v>
      </c>
      <c r="F1138">
        <f t="shared" si="53"/>
        <v>0.28442785000000004</v>
      </c>
    </row>
    <row r="1139" spans="1:6" x14ac:dyDescent="0.25">
      <c r="A1139">
        <v>1130</v>
      </c>
      <c r="B1139">
        <f>'Założenia i wyniki'!$E$6*Znorm.Profile!B1139</f>
        <v>0</v>
      </c>
      <c r="C1139">
        <f>'Założenia i wyniki'!$E$8*Znorm.Profile!C1139</f>
        <v>0.24676190000000001</v>
      </c>
      <c r="D1139">
        <f t="shared" si="51"/>
        <v>0</v>
      </c>
      <c r="E1139">
        <f t="shared" si="52"/>
        <v>0</v>
      </c>
      <c r="F1139">
        <f t="shared" si="53"/>
        <v>0.24676190000000001</v>
      </c>
    </row>
    <row r="1140" spans="1:6" x14ac:dyDescent="0.25">
      <c r="A1140">
        <v>1131</v>
      </c>
      <c r="B1140">
        <f>'Założenia i wyniki'!$E$6*Znorm.Profile!B1140</f>
        <v>0</v>
      </c>
      <c r="C1140">
        <f>'Założenia i wyniki'!$E$8*Znorm.Profile!C1140</f>
        <v>0.23336635</v>
      </c>
      <c r="D1140">
        <f t="shared" si="51"/>
        <v>0</v>
      </c>
      <c r="E1140">
        <f t="shared" si="52"/>
        <v>0</v>
      </c>
      <c r="F1140">
        <f t="shared" si="53"/>
        <v>0.23336635</v>
      </c>
    </row>
    <row r="1141" spans="1:6" x14ac:dyDescent="0.25">
      <c r="A1141">
        <v>1132</v>
      </c>
      <c r="B1141">
        <f>'Założenia i wyniki'!$E$6*Znorm.Profile!B1141</f>
        <v>0</v>
      </c>
      <c r="C1141">
        <f>'Założenia i wyniki'!$E$8*Znorm.Profile!C1141</f>
        <v>0.23409785</v>
      </c>
      <c r="D1141">
        <f t="shared" si="51"/>
        <v>0</v>
      </c>
      <c r="E1141">
        <f t="shared" si="52"/>
        <v>0</v>
      </c>
      <c r="F1141">
        <f t="shared" si="53"/>
        <v>0.23409785</v>
      </c>
    </row>
    <row r="1142" spans="1:6" x14ac:dyDescent="0.25">
      <c r="A1142">
        <v>1133</v>
      </c>
      <c r="B1142">
        <f>'Założenia i wyniki'!$E$6*Znorm.Profile!B1142</f>
        <v>0</v>
      </c>
      <c r="C1142">
        <f>'Założenia i wyniki'!$E$8*Znorm.Profile!C1142</f>
        <v>0.26165790000000005</v>
      </c>
      <c r="D1142">
        <f t="shared" si="51"/>
        <v>0</v>
      </c>
      <c r="E1142">
        <f t="shared" si="52"/>
        <v>0</v>
      </c>
      <c r="F1142">
        <f t="shared" si="53"/>
        <v>0.26165790000000005</v>
      </c>
    </row>
    <row r="1143" spans="1:6" x14ac:dyDescent="0.25">
      <c r="A1143">
        <v>1134</v>
      </c>
      <c r="B1143">
        <f>'Założenia i wyniki'!$E$6*Znorm.Profile!B1143</f>
        <v>0</v>
      </c>
      <c r="C1143">
        <f>'Założenia i wyniki'!$E$8*Znorm.Profile!C1143</f>
        <v>0.31533425000000004</v>
      </c>
      <c r="D1143">
        <f t="shared" si="51"/>
        <v>0</v>
      </c>
      <c r="E1143">
        <f t="shared" si="52"/>
        <v>0</v>
      </c>
      <c r="F1143">
        <f t="shared" si="53"/>
        <v>0.31533425000000004</v>
      </c>
    </row>
    <row r="1144" spans="1:6" x14ac:dyDescent="0.25">
      <c r="A1144">
        <v>1135</v>
      </c>
      <c r="B1144">
        <f>'Założenia i wyniki'!$E$6*Znorm.Profile!B1144</f>
        <v>0</v>
      </c>
      <c r="C1144">
        <f>'Założenia i wyniki'!$E$8*Znorm.Profile!C1144</f>
        <v>0.39995304999999998</v>
      </c>
      <c r="D1144">
        <f t="shared" si="51"/>
        <v>0</v>
      </c>
      <c r="E1144">
        <f t="shared" si="52"/>
        <v>0</v>
      </c>
      <c r="F1144">
        <f t="shared" si="53"/>
        <v>0.39995304999999998</v>
      </c>
    </row>
    <row r="1145" spans="1:6" x14ac:dyDescent="0.25">
      <c r="A1145">
        <v>1136</v>
      </c>
      <c r="B1145">
        <f>'Założenia i wyniki'!$E$6*Znorm.Profile!B1145</f>
        <v>1.3208490566037734E-2</v>
      </c>
      <c r="C1145">
        <f>'Założenia i wyniki'!$E$8*Znorm.Profile!C1145</f>
        <v>0.44675644999999997</v>
      </c>
      <c r="D1145">
        <f t="shared" si="51"/>
        <v>1.3208490566037734E-2</v>
      </c>
      <c r="E1145">
        <f t="shared" si="52"/>
        <v>0</v>
      </c>
      <c r="F1145">
        <f t="shared" si="53"/>
        <v>0.43354795943396224</v>
      </c>
    </row>
    <row r="1146" spans="1:6" x14ac:dyDescent="0.25">
      <c r="A1146">
        <v>1137</v>
      </c>
      <c r="B1146">
        <f>'Założenia i wyniki'!$E$6*Znorm.Profile!B1146</f>
        <v>0.2</v>
      </c>
      <c r="C1146">
        <f>'Założenia i wyniki'!$E$8*Znorm.Profile!C1146</f>
        <v>0.46802594999999997</v>
      </c>
      <c r="D1146">
        <f t="shared" si="51"/>
        <v>0.2</v>
      </c>
      <c r="E1146">
        <f t="shared" si="52"/>
        <v>0</v>
      </c>
      <c r="F1146">
        <f t="shared" si="53"/>
        <v>0.26802594999999996</v>
      </c>
    </row>
    <row r="1147" spans="1:6" x14ac:dyDescent="0.25">
      <c r="A1147">
        <v>1138</v>
      </c>
      <c r="B1147">
        <f>'Założenia i wyniki'!$E$6*Znorm.Profile!B1147</f>
        <v>0.28171698113207549</v>
      </c>
      <c r="C1147">
        <f>'Założenia i wyniki'!$E$8*Znorm.Profile!C1147</f>
        <v>0.47476380000000001</v>
      </c>
      <c r="D1147">
        <f t="shared" si="51"/>
        <v>0.28171698113207549</v>
      </c>
      <c r="E1147">
        <f t="shared" si="52"/>
        <v>0</v>
      </c>
      <c r="F1147">
        <f t="shared" si="53"/>
        <v>0.19304681886792452</v>
      </c>
    </row>
    <row r="1148" spans="1:6" x14ac:dyDescent="0.25">
      <c r="A1148">
        <v>1139</v>
      </c>
      <c r="B1148">
        <f>'Założenia i wyniki'!$E$6*Znorm.Profile!B1148</f>
        <v>0.29020754716981134</v>
      </c>
      <c r="C1148">
        <f>'Założenia i wyniki'!$E$8*Znorm.Profile!C1148</f>
        <v>0.48272524999999999</v>
      </c>
      <c r="D1148">
        <f t="shared" si="51"/>
        <v>0.29020754716981134</v>
      </c>
      <c r="E1148">
        <f t="shared" si="52"/>
        <v>0</v>
      </c>
      <c r="F1148">
        <f t="shared" si="53"/>
        <v>0.19251770283018865</v>
      </c>
    </row>
    <row r="1149" spans="1:6" x14ac:dyDescent="0.25">
      <c r="A1149">
        <v>1140</v>
      </c>
      <c r="B1149">
        <f>'Założenia i wyniki'!$E$6*Znorm.Profile!B1149</f>
        <v>0.27010377358490567</v>
      </c>
      <c r="C1149">
        <f>'Założenia i wyniki'!$E$8*Znorm.Profile!C1149</f>
        <v>0.47258364999999997</v>
      </c>
      <c r="D1149">
        <f t="shared" si="51"/>
        <v>0.27010377358490567</v>
      </c>
      <c r="E1149">
        <f t="shared" si="52"/>
        <v>0</v>
      </c>
      <c r="F1149">
        <f t="shared" si="53"/>
        <v>0.2024798764150943</v>
      </c>
    </row>
    <row r="1150" spans="1:6" x14ac:dyDescent="0.25">
      <c r="A1150">
        <v>1141</v>
      </c>
      <c r="B1150">
        <f>'Założenia i wyniki'!$E$6*Znorm.Profile!B1150</f>
        <v>0.40733962264150941</v>
      </c>
      <c r="C1150">
        <f>'Założenia i wyniki'!$E$8*Znorm.Profile!C1150</f>
        <v>0.46158559999999998</v>
      </c>
      <c r="D1150">
        <f t="shared" si="51"/>
        <v>0.40733962264150941</v>
      </c>
      <c r="E1150">
        <f t="shared" si="52"/>
        <v>0</v>
      </c>
      <c r="F1150">
        <f t="shared" si="53"/>
        <v>5.4245977358490571E-2</v>
      </c>
    </row>
    <row r="1151" spans="1:6" x14ac:dyDescent="0.25">
      <c r="A1151">
        <v>1142</v>
      </c>
      <c r="B1151">
        <f>'Założenia i wyniki'!$E$6*Znorm.Profile!B1151</f>
        <v>0.23319811320754719</v>
      </c>
      <c r="C1151">
        <f>'Założenia i wyniki'!$E$8*Znorm.Profile!C1151</f>
        <v>0.46301290000000001</v>
      </c>
      <c r="D1151">
        <f t="shared" si="51"/>
        <v>0.23319811320754719</v>
      </c>
      <c r="E1151">
        <f t="shared" si="52"/>
        <v>0</v>
      </c>
      <c r="F1151">
        <f t="shared" si="53"/>
        <v>0.22981478679245282</v>
      </c>
    </row>
    <row r="1152" spans="1:6" x14ac:dyDescent="0.25">
      <c r="A1152">
        <v>1143</v>
      </c>
      <c r="B1152">
        <f>'Założenia i wyniki'!$E$6*Znorm.Profile!B1152</f>
        <v>0.16847169811320756</v>
      </c>
      <c r="C1152">
        <f>'Założenia i wyniki'!$E$8*Znorm.Profile!C1152</f>
        <v>0.46825135000000001</v>
      </c>
      <c r="D1152">
        <f t="shared" si="51"/>
        <v>0.16847169811320756</v>
      </c>
      <c r="E1152">
        <f t="shared" si="52"/>
        <v>0</v>
      </c>
      <c r="F1152">
        <f t="shared" si="53"/>
        <v>0.29977965188679245</v>
      </c>
    </row>
    <row r="1153" spans="1:6" x14ac:dyDescent="0.25">
      <c r="A1153">
        <v>1144</v>
      </c>
      <c r="B1153">
        <f>'Założenia i wyniki'!$E$6*Znorm.Profile!B1153</f>
        <v>9.7764150943396216E-2</v>
      </c>
      <c r="C1153">
        <f>'Założenia i wyniki'!$E$8*Znorm.Profile!C1153</f>
        <v>0.49197820000000003</v>
      </c>
      <c r="D1153">
        <f t="shared" si="51"/>
        <v>9.7764150943396216E-2</v>
      </c>
      <c r="E1153">
        <f t="shared" si="52"/>
        <v>0</v>
      </c>
      <c r="F1153">
        <f t="shared" si="53"/>
        <v>0.39421404905660384</v>
      </c>
    </row>
    <row r="1154" spans="1:6" x14ac:dyDescent="0.25">
      <c r="A1154">
        <v>1145</v>
      </c>
      <c r="B1154">
        <f>'Założenia i wyniki'!$E$6*Znorm.Profile!B1154</f>
        <v>0</v>
      </c>
      <c r="C1154">
        <f>'Założenia i wyniki'!$E$8*Znorm.Profile!C1154</f>
        <v>0.54078325000000005</v>
      </c>
      <c r="D1154">
        <f t="shared" si="51"/>
        <v>0</v>
      </c>
      <c r="E1154">
        <f t="shared" si="52"/>
        <v>0</v>
      </c>
      <c r="F1154">
        <f t="shared" si="53"/>
        <v>0.54078325000000005</v>
      </c>
    </row>
    <row r="1155" spans="1:6" x14ac:dyDescent="0.25">
      <c r="A1155">
        <v>1146</v>
      </c>
      <c r="B1155">
        <f>'Założenia i wyniki'!$E$6*Znorm.Profile!B1155</f>
        <v>0</v>
      </c>
      <c r="C1155">
        <f>'Założenia i wyniki'!$E$8*Znorm.Profile!C1155</f>
        <v>0.60803505000000002</v>
      </c>
      <c r="D1155">
        <f t="shared" si="51"/>
        <v>0</v>
      </c>
      <c r="E1155">
        <f t="shared" si="52"/>
        <v>0</v>
      </c>
      <c r="F1155">
        <f t="shared" si="53"/>
        <v>0.60803505000000002</v>
      </c>
    </row>
    <row r="1156" spans="1:6" x14ac:dyDescent="0.25">
      <c r="A1156">
        <v>1147</v>
      </c>
      <c r="B1156">
        <f>'Założenia i wyniki'!$E$6*Znorm.Profile!B1156</f>
        <v>0</v>
      </c>
      <c r="C1156">
        <f>'Założenia i wyniki'!$E$8*Znorm.Profile!C1156</f>
        <v>0.63461509999999999</v>
      </c>
      <c r="D1156">
        <f t="shared" si="51"/>
        <v>0</v>
      </c>
      <c r="E1156">
        <f t="shared" si="52"/>
        <v>0</v>
      </c>
      <c r="F1156">
        <f t="shared" si="53"/>
        <v>0.63461509999999999</v>
      </c>
    </row>
    <row r="1157" spans="1:6" x14ac:dyDescent="0.25">
      <c r="A1157">
        <v>1148</v>
      </c>
      <c r="B1157">
        <f>'Założenia i wyniki'!$E$6*Znorm.Profile!B1157</f>
        <v>0</v>
      </c>
      <c r="C1157">
        <f>'Założenia i wyniki'!$E$8*Znorm.Profile!C1157</f>
        <v>0.62921844999999998</v>
      </c>
      <c r="D1157">
        <f t="shared" si="51"/>
        <v>0</v>
      </c>
      <c r="E1157">
        <f t="shared" si="52"/>
        <v>0</v>
      </c>
      <c r="F1157">
        <f t="shared" si="53"/>
        <v>0.62921844999999998</v>
      </c>
    </row>
    <row r="1158" spans="1:6" x14ac:dyDescent="0.25">
      <c r="A1158">
        <v>1149</v>
      </c>
      <c r="B1158">
        <f>'Założenia i wyniki'!$E$6*Znorm.Profile!B1158</f>
        <v>0</v>
      </c>
      <c r="C1158">
        <f>'Założenia i wyniki'!$E$8*Znorm.Profile!C1158</f>
        <v>0.58225720000000003</v>
      </c>
      <c r="D1158">
        <f t="shared" si="51"/>
        <v>0</v>
      </c>
      <c r="E1158">
        <f t="shared" si="52"/>
        <v>0</v>
      </c>
      <c r="F1158">
        <f t="shared" si="53"/>
        <v>0.58225720000000003</v>
      </c>
    </row>
    <row r="1159" spans="1:6" x14ac:dyDescent="0.25">
      <c r="A1159">
        <v>1150</v>
      </c>
      <c r="B1159">
        <f>'Założenia i wyniki'!$E$6*Znorm.Profile!B1159</f>
        <v>0</v>
      </c>
      <c r="C1159">
        <f>'Założenia i wyniki'!$E$8*Znorm.Profile!C1159</f>
        <v>0.52192490000000002</v>
      </c>
      <c r="D1159">
        <f t="shared" si="51"/>
        <v>0</v>
      </c>
      <c r="E1159">
        <f t="shared" si="52"/>
        <v>0</v>
      </c>
      <c r="F1159">
        <f t="shared" si="53"/>
        <v>0.52192490000000002</v>
      </c>
    </row>
    <row r="1160" spans="1:6" x14ac:dyDescent="0.25">
      <c r="A1160">
        <v>1151</v>
      </c>
      <c r="B1160">
        <f>'Założenia i wyniki'!$E$6*Znorm.Profile!B1160</f>
        <v>0</v>
      </c>
      <c r="C1160">
        <f>'Założenia i wyniki'!$E$8*Znorm.Profile!C1160</f>
        <v>0.44213645000000001</v>
      </c>
      <c r="D1160">
        <f t="shared" si="51"/>
        <v>0</v>
      </c>
      <c r="E1160">
        <f t="shared" si="52"/>
        <v>0</v>
      </c>
      <c r="F1160">
        <f t="shared" si="53"/>
        <v>0.44213645000000001</v>
      </c>
    </row>
    <row r="1161" spans="1:6" x14ac:dyDescent="0.25">
      <c r="A1161">
        <v>1152</v>
      </c>
      <c r="B1161">
        <f>'Założenia i wyniki'!$E$6*Znorm.Profile!B1161</f>
        <v>0</v>
      </c>
      <c r="C1161">
        <f>'Założenia i wyniki'!$E$8*Znorm.Profile!C1161</f>
        <v>0.3513153</v>
      </c>
      <c r="D1161">
        <f t="shared" si="51"/>
        <v>0</v>
      </c>
      <c r="E1161">
        <f t="shared" si="52"/>
        <v>0</v>
      </c>
      <c r="F1161">
        <f t="shared" si="53"/>
        <v>0.3513153</v>
      </c>
    </row>
    <row r="1162" spans="1:6" x14ac:dyDescent="0.25">
      <c r="A1162">
        <v>1153</v>
      </c>
      <c r="B1162">
        <f>'Założenia i wyniki'!$E$6*Znorm.Profile!B1162</f>
        <v>0</v>
      </c>
      <c r="C1162">
        <f>'Założenia i wyniki'!$E$8*Znorm.Profile!C1162</f>
        <v>0.27895140000000007</v>
      </c>
      <c r="D1162">
        <f t="shared" si="51"/>
        <v>0</v>
      </c>
      <c r="E1162">
        <f t="shared" si="52"/>
        <v>0</v>
      </c>
      <c r="F1162">
        <f t="shared" si="53"/>
        <v>0.27895140000000007</v>
      </c>
    </row>
    <row r="1163" spans="1:6" x14ac:dyDescent="0.25">
      <c r="A1163">
        <v>1154</v>
      </c>
      <c r="B1163">
        <f>'Założenia i wyniki'!$E$6*Znorm.Profile!B1163</f>
        <v>0</v>
      </c>
      <c r="C1163">
        <f>'Założenia i wyniki'!$E$8*Znorm.Profile!C1163</f>
        <v>0.24943660000000004</v>
      </c>
      <c r="D1163">
        <f t="shared" ref="D1163:D1226" si="54">IF(B1163&lt;=C1163,B1163,C1163)</f>
        <v>0</v>
      </c>
      <c r="E1163">
        <f t="shared" ref="E1163:E1226" si="55">IF(B1163&gt;C1163,B1163-C1163,0)</f>
        <v>0</v>
      </c>
      <c r="F1163">
        <f t="shared" ref="F1163:F1226" si="56">IF(B1163&lt;C1163,C1163-B1163,0)</f>
        <v>0.24943660000000004</v>
      </c>
    </row>
    <row r="1164" spans="1:6" x14ac:dyDescent="0.25">
      <c r="A1164">
        <v>1155</v>
      </c>
      <c r="B1164">
        <f>'Założenia i wyniki'!$E$6*Znorm.Profile!B1164</f>
        <v>0</v>
      </c>
      <c r="C1164">
        <f>'Założenia i wyniki'!$E$8*Znorm.Profile!C1164</f>
        <v>0.2353372</v>
      </c>
      <c r="D1164">
        <f t="shared" si="54"/>
        <v>0</v>
      </c>
      <c r="E1164">
        <f t="shared" si="55"/>
        <v>0</v>
      </c>
      <c r="F1164">
        <f t="shared" si="56"/>
        <v>0.2353372</v>
      </c>
    </row>
    <row r="1165" spans="1:6" x14ac:dyDescent="0.25">
      <c r="A1165">
        <v>1156</v>
      </c>
      <c r="B1165">
        <f>'Założenia i wyniki'!$E$6*Znorm.Profile!B1165</f>
        <v>0</v>
      </c>
      <c r="C1165">
        <f>'Założenia i wyniki'!$E$8*Znorm.Profile!C1165</f>
        <v>0.2342186</v>
      </c>
      <c r="D1165">
        <f t="shared" si="54"/>
        <v>0</v>
      </c>
      <c r="E1165">
        <f t="shared" si="55"/>
        <v>0</v>
      </c>
      <c r="F1165">
        <f t="shared" si="56"/>
        <v>0.2342186</v>
      </c>
    </row>
    <row r="1166" spans="1:6" x14ac:dyDescent="0.25">
      <c r="A1166">
        <v>1157</v>
      </c>
      <c r="B1166">
        <f>'Założenia i wyniki'!$E$6*Znorm.Profile!B1166</f>
        <v>0</v>
      </c>
      <c r="C1166">
        <f>'Założenia i wyniki'!$E$8*Znorm.Profile!C1166</f>
        <v>0.2587914</v>
      </c>
      <c r="D1166">
        <f t="shared" si="54"/>
        <v>0</v>
      </c>
      <c r="E1166">
        <f t="shared" si="55"/>
        <v>0</v>
      </c>
      <c r="F1166">
        <f t="shared" si="56"/>
        <v>0.2587914</v>
      </c>
    </row>
    <row r="1167" spans="1:6" x14ac:dyDescent="0.25">
      <c r="A1167">
        <v>1158</v>
      </c>
      <c r="B1167">
        <f>'Założenia i wyniki'!$E$6*Znorm.Profile!B1167</f>
        <v>0</v>
      </c>
      <c r="C1167">
        <f>'Założenia i wyniki'!$E$8*Znorm.Profile!C1167</f>
        <v>0.31327134999999995</v>
      </c>
      <c r="D1167">
        <f t="shared" si="54"/>
        <v>0</v>
      </c>
      <c r="E1167">
        <f t="shared" si="55"/>
        <v>0</v>
      </c>
      <c r="F1167">
        <f t="shared" si="56"/>
        <v>0.31327134999999995</v>
      </c>
    </row>
    <row r="1168" spans="1:6" x14ac:dyDescent="0.25">
      <c r="A1168">
        <v>1159</v>
      </c>
      <c r="B1168">
        <f>'Założenia i wyniki'!$E$6*Znorm.Profile!B1168</f>
        <v>0</v>
      </c>
      <c r="C1168">
        <f>'Założenia i wyniki'!$E$8*Znorm.Profile!C1168</f>
        <v>0.3969763</v>
      </c>
      <c r="D1168">
        <f t="shared" si="54"/>
        <v>0</v>
      </c>
      <c r="E1168">
        <f t="shared" si="55"/>
        <v>0</v>
      </c>
      <c r="F1168">
        <f t="shared" si="56"/>
        <v>0.3969763</v>
      </c>
    </row>
    <row r="1169" spans="1:6" x14ac:dyDescent="0.25">
      <c r="A1169">
        <v>1160</v>
      </c>
      <c r="B1169">
        <f>'Założenia i wyniki'!$E$6*Znorm.Profile!B1169</f>
        <v>1.6305660377358488E-2</v>
      </c>
      <c r="C1169">
        <f>'Założenia i wyniki'!$E$8*Znorm.Profile!C1169</f>
        <v>0.4489457</v>
      </c>
      <c r="D1169">
        <f t="shared" si="54"/>
        <v>1.6305660377358488E-2</v>
      </c>
      <c r="E1169">
        <f t="shared" si="55"/>
        <v>0</v>
      </c>
      <c r="F1169">
        <f t="shared" si="56"/>
        <v>0.43264003962264153</v>
      </c>
    </row>
    <row r="1170" spans="1:6" x14ac:dyDescent="0.25">
      <c r="A1170">
        <v>1161</v>
      </c>
      <c r="B1170">
        <f>'Założenia i wyniki'!$E$6*Znorm.Profile!B1170</f>
        <v>0.13311320754716982</v>
      </c>
      <c r="C1170">
        <f>'Założenia i wyniki'!$E$8*Znorm.Profile!C1170</f>
        <v>0.46691084999999999</v>
      </c>
      <c r="D1170">
        <f t="shared" si="54"/>
        <v>0.13311320754716982</v>
      </c>
      <c r="E1170">
        <f t="shared" si="55"/>
        <v>0</v>
      </c>
      <c r="F1170">
        <f t="shared" si="56"/>
        <v>0.33379764245283017</v>
      </c>
    </row>
    <row r="1171" spans="1:6" x14ac:dyDescent="0.25">
      <c r="A1171">
        <v>1162</v>
      </c>
      <c r="B1171">
        <f>'Założenia i wyniki'!$E$6*Znorm.Profile!B1171</f>
        <v>0.25754716981132075</v>
      </c>
      <c r="C1171">
        <f>'Założenia i wyniki'!$E$8*Znorm.Profile!C1171</f>
        <v>0.47836774999999998</v>
      </c>
      <c r="D1171">
        <f t="shared" si="54"/>
        <v>0.25754716981132075</v>
      </c>
      <c r="E1171">
        <f t="shared" si="55"/>
        <v>0</v>
      </c>
      <c r="F1171">
        <f t="shared" si="56"/>
        <v>0.22082058018867923</v>
      </c>
    </row>
    <row r="1172" spans="1:6" x14ac:dyDescent="0.25">
      <c r="A1172">
        <v>1163</v>
      </c>
      <c r="B1172">
        <f>'Założenia i wyniki'!$E$6*Znorm.Profile!B1172</f>
        <v>0.32391509433962268</v>
      </c>
      <c r="C1172">
        <f>'Założenia i wyniki'!$E$8*Znorm.Profile!C1172</f>
        <v>0.47762329999999997</v>
      </c>
      <c r="D1172">
        <f t="shared" si="54"/>
        <v>0.32391509433962268</v>
      </c>
      <c r="E1172">
        <f t="shared" si="55"/>
        <v>0</v>
      </c>
      <c r="F1172">
        <f t="shared" si="56"/>
        <v>0.1537082056603773</v>
      </c>
    </row>
    <row r="1173" spans="1:6" x14ac:dyDescent="0.25">
      <c r="A1173">
        <v>1164</v>
      </c>
      <c r="B1173">
        <f>'Założenia i wyniki'!$E$6*Znorm.Profile!B1173</f>
        <v>0.28370754716981134</v>
      </c>
      <c r="C1173">
        <f>'Założenia i wyniki'!$E$8*Znorm.Profile!C1173</f>
        <v>0.47509804999999999</v>
      </c>
      <c r="D1173">
        <f t="shared" si="54"/>
        <v>0.28370754716981134</v>
      </c>
      <c r="E1173">
        <f t="shared" si="55"/>
        <v>0</v>
      </c>
      <c r="F1173">
        <f t="shared" si="56"/>
        <v>0.19139050283018866</v>
      </c>
    </row>
    <row r="1174" spans="1:6" x14ac:dyDescent="0.25">
      <c r="A1174">
        <v>1165</v>
      </c>
      <c r="B1174">
        <f>'Założenia i wyniki'!$E$6*Znorm.Profile!B1174</f>
        <v>0.27746226415094344</v>
      </c>
      <c r="C1174">
        <f>'Założenia i wyniki'!$E$8*Znorm.Profile!C1174</f>
        <v>0.47099289999999999</v>
      </c>
      <c r="D1174">
        <f t="shared" si="54"/>
        <v>0.27746226415094344</v>
      </c>
      <c r="E1174">
        <f t="shared" si="55"/>
        <v>0</v>
      </c>
      <c r="F1174">
        <f t="shared" si="56"/>
        <v>0.19353063584905655</v>
      </c>
    </row>
    <row r="1175" spans="1:6" x14ac:dyDescent="0.25">
      <c r="A1175">
        <v>1166</v>
      </c>
      <c r="B1175">
        <f>'Założenia i wyniki'!$E$6*Znorm.Profile!B1175</f>
        <v>0.20317924528301884</v>
      </c>
      <c r="C1175">
        <f>'Założenia i wyniki'!$E$8*Znorm.Profile!C1175</f>
        <v>0.46963699999999997</v>
      </c>
      <c r="D1175">
        <f t="shared" si="54"/>
        <v>0.20317924528301884</v>
      </c>
      <c r="E1175">
        <f t="shared" si="55"/>
        <v>0</v>
      </c>
      <c r="F1175">
        <f t="shared" si="56"/>
        <v>0.26645775471698113</v>
      </c>
    </row>
    <row r="1176" spans="1:6" x14ac:dyDescent="0.25">
      <c r="A1176">
        <v>1167</v>
      </c>
      <c r="B1176">
        <f>'Założenia i wyniki'!$E$6*Znorm.Profile!B1176</f>
        <v>0.17238679245283017</v>
      </c>
      <c r="C1176">
        <f>'Założenia i wyniki'!$E$8*Znorm.Profile!C1176</f>
        <v>0.47538925000000004</v>
      </c>
      <c r="D1176">
        <f t="shared" si="54"/>
        <v>0.17238679245283017</v>
      </c>
      <c r="E1176">
        <f t="shared" si="55"/>
        <v>0</v>
      </c>
      <c r="F1176">
        <f t="shared" si="56"/>
        <v>0.30300245754716987</v>
      </c>
    </row>
    <row r="1177" spans="1:6" x14ac:dyDescent="0.25">
      <c r="A1177">
        <v>1168</v>
      </c>
      <c r="B1177">
        <f>'Założenia i wyniki'!$E$6*Znorm.Profile!B1177</f>
        <v>9.7896226415094351E-2</v>
      </c>
      <c r="C1177">
        <f>'Założenia i wyniki'!$E$8*Znorm.Profile!C1177</f>
        <v>0.49281749999999991</v>
      </c>
      <c r="D1177">
        <f t="shared" si="54"/>
        <v>9.7896226415094351E-2</v>
      </c>
      <c r="E1177">
        <f t="shared" si="55"/>
        <v>0</v>
      </c>
      <c r="F1177">
        <f t="shared" si="56"/>
        <v>0.39492127358490559</v>
      </c>
    </row>
    <row r="1178" spans="1:6" x14ac:dyDescent="0.25">
      <c r="A1178">
        <v>1169</v>
      </c>
      <c r="B1178">
        <f>'Założenia i wyniki'!$E$6*Znorm.Profile!B1178</f>
        <v>0</v>
      </c>
      <c r="C1178">
        <f>'Założenia i wyniki'!$E$8*Znorm.Profile!C1178</f>
        <v>0.54064745000000003</v>
      </c>
      <c r="D1178">
        <f t="shared" si="54"/>
        <v>0</v>
      </c>
      <c r="E1178">
        <f t="shared" si="55"/>
        <v>0</v>
      </c>
      <c r="F1178">
        <f t="shared" si="56"/>
        <v>0.54064745000000003</v>
      </c>
    </row>
    <row r="1179" spans="1:6" x14ac:dyDescent="0.25">
      <c r="A1179">
        <v>1170</v>
      </c>
      <c r="B1179">
        <f>'Założenia i wyniki'!$E$6*Znorm.Profile!B1179</f>
        <v>0</v>
      </c>
      <c r="C1179">
        <f>'Założenia i wyniki'!$E$8*Znorm.Profile!C1179</f>
        <v>0.61026524999999998</v>
      </c>
      <c r="D1179">
        <f t="shared" si="54"/>
        <v>0</v>
      </c>
      <c r="E1179">
        <f t="shared" si="55"/>
        <v>0</v>
      </c>
      <c r="F1179">
        <f t="shared" si="56"/>
        <v>0.61026524999999998</v>
      </c>
    </row>
    <row r="1180" spans="1:6" x14ac:dyDescent="0.25">
      <c r="A1180">
        <v>1171</v>
      </c>
      <c r="B1180">
        <f>'Założenia i wyniki'!$E$6*Znorm.Profile!B1180</f>
        <v>0</v>
      </c>
      <c r="C1180">
        <f>'Założenia i wyniki'!$E$8*Znorm.Profile!C1180</f>
        <v>0.63618485000000002</v>
      </c>
      <c r="D1180">
        <f t="shared" si="54"/>
        <v>0</v>
      </c>
      <c r="E1180">
        <f t="shared" si="55"/>
        <v>0</v>
      </c>
      <c r="F1180">
        <f t="shared" si="56"/>
        <v>0.63618485000000002</v>
      </c>
    </row>
    <row r="1181" spans="1:6" x14ac:dyDescent="0.25">
      <c r="A1181">
        <v>1172</v>
      </c>
      <c r="B1181">
        <f>'Założenia i wyniki'!$E$6*Znorm.Profile!B1181</f>
        <v>0</v>
      </c>
      <c r="C1181">
        <f>'Założenia i wyniki'!$E$8*Znorm.Profile!C1181</f>
        <v>0.63514254999999997</v>
      </c>
      <c r="D1181">
        <f t="shared" si="54"/>
        <v>0</v>
      </c>
      <c r="E1181">
        <f t="shared" si="55"/>
        <v>0</v>
      </c>
      <c r="F1181">
        <f t="shared" si="56"/>
        <v>0.63514254999999997</v>
      </c>
    </row>
    <row r="1182" spans="1:6" x14ac:dyDescent="0.25">
      <c r="A1182">
        <v>1173</v>
      </c>
      <c r="B1182">
        <f>'Założenia i wyniki'!$E$6*Znorm.Profile!B1182</f>
        <v>0</v>
      </c>
      <c r="C1182">
        <f>'Założenia i wyniki'!$E$8*Znorm.Profile!C1182</f>
        <v>0.58885855000000009</v>
      </c>
      <c r="D1182">
        <f t="shared" si="54"/>
        <v>0</v>
      </c>
      <c r="E1182">
        <f t="shared" si="55"/>
        <v>0</v>
      </c>
      <c r="F1182">
        <f t="shared" si="56"/>
        <v>0.58885855000000009</v>
      </c>
    </row>
    <row r="1183" spans="1:6" x14ac:dyDescent="0.25">
      <c r="A1183">
        <v>1174</v>
      </c>
      <c r="B1183">
        <f>'Założenia i wyniki'!$E$6*Znorm.Profile!B1183</f>
        <v>0</v>
      </c>
      <c r="C1183">
        <f>'Założenia i wyniki'!$E$8*Znorm.Profile!C1183</f>
        <v>0.51797095000000004</v>
      </c>
      <c r="D1183">
        <f t="shared" si="54"/>
        <v>0</v>
      </c>
      <c r="E1183">
        <f t="shared" si="55"/>
        <v>0</v>
      </c>
      <c r="F1183">
        <f t="shared" si="56"/>
        <v>0.51797095000000004</v>
      </c>
    </row>
    <row r="1184" spans="1:6" x14ac:dyDescent="0.25">
      <c r="A1184">
        <v>1175</v>
      </c>
      <c r="B1184">
        <f>'Założenia i wyniki'!$E$6*Znorm.Profile!B1184</f>
        <v>0</v>
      </c>
      <c r="C1184">
        <f>'Założenia i wyniki'!$E$8*Znorm.Profile!C1184</f>
        <v>0.42479919999999999</v>
      </c>
      <c r="D1184">
        <f t="shared" si="54"/>
        <v>0</v>
      </c>
      <c r="E1184">
        <f t="shared" si="55"/>
        <v>0</v>
      </c>
      <c r="F1184">
        <f t="shared" si="56"/>
        <v>0.42479919999999999</v>
      </c>
    </row>
    <row r="1185" spans="1:6" x14ac:dyDescent="0.25">
      <c r="A1185">
        <v>1176</v>
      </c>
      <c r="B1185">
        <f>'Założenia i wyniki'!$E$6*Znorm.Profile!B1185</f>
        <v>0</v>
      </c>
      <c r="C1185">
        <f>'Założenia i wyniki'!$E$8*Znorm.Profile!C1185</f>
        <v>0.34538559999999996</v>
      </c>
      <c r="D1185">
        <f t="shared" si="54"/>
        <v>0</v>
      </c>
      <c r="E1185">
        <f t="shared" si="55"/>
        <v>0</v>
      </c>
      <c r="F1185">
        <f t="shared" si="56"/>
        <v>0.34538559999999996</v>
      </c>
    </row>
    <row r="1186" spans="1:6" x14ac:dyDescent="0.25">
      <c r="A1186">
        <v>1177</v>
      </c>
      <c r="B1186">
        <f>'Założenia i wyniki'!$E$6*Znorm.Profile!B1186</f>
        <v>0</v>
      </c>
      <c r="C1186">
        <f>'Założenia i wyniki'!$E$8*Znorm.Profile!C1186</f>
        <v>0.28079309999999996</v>
      </c>
      <c r="D1186">
        <f t="shared" si="54"/>
        <v>0</v>
      </c>
      <c r="E1186">
        <f t="shared" si="55"/>
        <v>0</v>
      </c>
      <c r="F1186">
        <f t="shared" si="56"/>
        <v>0.28079309999999996</v>
      </c>
    </row>
    <row r="1187" spans="1:6" x14ac:dyDescent="0.25">
      <c r="A1187">
        <v>1178</v>
      </c>
      <c r="B1187">
        <f>'Założenia i wyniki'!$E$6*Znorm.Profile!B1187</f>
        <v>0</v>
      </c>
      <c r="C1187">
        <f>'Założenia i wyniki'!$E$8*Znorm.Profile!C1187</f>
        <v>0.24829489999999999</v>
      </c>
      <c r="D1187">
        <f t="shared" si="54"/>
        <v>0</v>
      </c>
      <c r="E1187">
        <f t="shared" si="55"/>
        <v>0</v>
      </c>
      <c r="F1187">
        <f t="shared" si="56"/>
        <v>0.24829489999999999</v>
      </c>
    </row>
    <row r="1188" spans="1:6" x14ac:dyDescent="0.25">
      <c r="A1188">
        <v>1179</v>
      </c>
      <c r="B1188">
        <f>'Założenia i wyniki'!$E$6*Znorm.Profile!B1188</f>
        <v>0</v>
      </c>
      <c r="C1188">
        <f>'Założenia i wyniki'!$E$8*Znorm.Profile!C1188</f>
        <v>0.23378109999999999</v>
      </c>
      <c r="D1188">
        <f t="shared" si="54"/>
        <v>0</v>
      </c>
      <c r="E1188">
        <f t="shared" si="55"/>
        <v>0</v>
      </c>
      <c r="F1188">
        <f t="shared" si="56"/>
        <v>0.23378109999999999</v>
      </c>
    </row>
    <row r="1189" spans="1:6" x14ac:dyDescent="0.25">
      <c r="A1189">
        <v>1180</v>
      </c>
      <c r="B1189">
        <f>'Założenia i wyniki'!$E$6*Znorm.Profile!B1189</f>
        <v>0</v>
      </c>
      <c r="C1189">
        <f>'Założenia i wyniki'!$E$8*Znorm.Profile!C1189</f>
        <v>0.23202025000000001</v>
      </c>
      <c r="D1189">
        <f t="shared" si="54"/>
        <v>0</v>
      </c>
      <c r="E1189">
        <f t="shared" si="55"/>
        <v>0</v>
      </c>
      <c r="F1189">
        <f t="shared" si="56"/>
        <v>0.23202025000000001</v>
      </c>
    </row>
    <row r="1190" spans="1:6" x14ac:dyDescent="0.25">
      <c r="A1190">
        <v>1181</v>
      </c>
      <c r="B1190">
        <f>'Założenia i wyniki'!$E$6*Znorm.Profile!B1190</f>
        <v>0</v>
      </c>
      <c r="C1190">
        <f>'Założenia i wyniki'!$E$8*Znorm.Profile!C1190</f>
        <v>0.25849915000000001</v>
      </c>
      <c r="D1190">
        <f t="shared" si="54"/>
        <v>0</v>
      </c>
      <c r="E1190">
        <f t="shared" si="55"/>
        <v>0</v>
      </c>
      <c r="F1190">
        <f t="shared" si="56"/>
        <v>0.25849915000000001</v>
      </c>
    </row>
    <row r="1191" spans="1:6" x14ac:dyDescent="0.25">
      <c r="A1191">
        <v>1182</v>
      </c>
      <c r="B1191">
        <f>'Założenia i wyniki'!$E$6*Znorm.Profile!B1191</f>
        <v>0</v>
      </c>
      <c r="C1191">
        <f>'Założenia i wyniki'!$E$8*Znorm.Profile!C1191</f>
        <v>0.31557469999999999</v>
      </c>
      <c r="D1191">
        <f t="shared" si="54"/>
        <v>0</v>
      </c>
      <c r="E1191">
        <f t="shared" si="55"/>
        <v>0</v>
      </c>
      <c r="F1191">
        <f t="shared" si="56"/>
        <v>0.31557469999999999</v>
      </c>
    </row>
    <row r="1192" spans="1:6" x14ac:dyDescent="0.25">
      <c r="A1192">
        <v>1183</v>
      </c>
      <c r="B1192">
        <f>'Założenia i wyniki'!$E$6*Znorm.Profile!B1192</f>
        <v>0</v>
      </c>
      <c r="C1192">
        <f>'Założenia i wyniki'!$E$8*Znorm.Profile!C1192</f>
        <v>0.40168625000000002</v>
      </c>
      <c r="D1192">
        <f t="shared" si="54"/>
        <v>0</v>
      </c>
      <c r="E1192">
        <f t="shared" si="55"/>
        <v>0</v>
      </c>
      <c r="F1192">
        <f t="shared" si="56"/>
        <v>0.40168625000000002</v>
      </c>
    </row>
    <row r="1193" spans="1:6" x14ac:dyDescent="0.25">
      <c r="A1193">
        <v>1184</v>
      </c>
      <c r="B1193">
        <f>'Założenia i wyniki'!$E$6*Znorm.Profile!B1193</f>
        <v>3.0444339622641512E-2</v>
      </c>
      <c r="C1193">
        <f>'Założenia i wyniki'!$E$8*Znorm.Profile!C1193</f>
        <v>0.44287565000000001</v>
      </c>
      <c r="D1193">
        <f t="shared" si="54"/>
        <v>3.0444339622641512E-2</v>
      </c>
      <c r="E1193">
        <f t="shared" si="55"/>
        <v>0</v>
      </c>
      <c r="F1193">
        <f t="shared" si="56"/>
        <v>0.41243131037735847</v>
      </c>
    </row>
    <row r="1194" spans="1:6" x14ac:dyDescent="0.25">
      <c r="A1194">
        <v>1185</v>
      </c>
      <c r="B1194">
        <f>'Założenia i wyniki'!$E$6*Znorm.Profile!B1194</f>
        <v>0.20867924528301887</v>
      </c>
      <c r="C1194">
        <f>'Założenia i wyniki'!$E$8*Znorm.Profile!C1194</f>
        <v>0.45642939999999999</v>
      </c>
      <c r="D1194">
        <f t="shared" si="54"/>
        <v>0.20867924528301887</v>
      </c>
      <c r="E1194">
        <f t="shared" si="55"/>
        <v>0</v>
      </c>
      <c r="F1194">
        <f t="shared" si="56"/>
        <v>0.24775015471698111</v>
      </c>
    </row>
    <row r="1195" spans="1:6" x14ac:dyDescent="0.25">
      <c r="A1195">
        <v>1186</v>
      </c>
      <c r="B1195">
        <f>'Założenia i wyniki'!$E$6*Znorm.Profile!B1195</f>
        <v>0.37783962264150939</v>
      </c>
      <c r="C1195">
        <f>'Założenia i wyniki'!$E$8*Znorm.Profile!C1195</f>
        <v>0.47159874999999996</v>
      </c>
      <c r="D1195">
        <f t="shared" si="54"/>
        <v>0.37783962264150939</v>
      </c>
      <c r="E1195">
        <f t="shared" si="55"/>
        <v>0</v>
      </c>
      <c r="F1195">
        <f t="shared" si="56"/>
        <v>9.3759127358490568E-2</v>
      </c>
    </row>
    <row r="1196" spans="1:6" x14ac:dyDescent="0.25">
      <c r="A1196">
        <v>1187</v>
      </c>
      <c r="B1196">
        <f>'Założenia i wyniki'!$E$6*Znorm.Profile!B1196</f>
        <v>0.35376415094339625</v>
      </c>
      <c r="C1196">
        <f>'Założenia i wyniki'!$E$8*Znorm.Profile!C1196</f>
        <v>0.47841675</v>
      </c>
      <c r="D1196">
        <f t="shared" si="54"/>
        <v>0.35376415094339625</v>
      </c>
      <c r="E1196">
        <f t="shared" si="55"/>
        <v>0</v>
      </c>
      <c r="F1196">
        <f t="shared" si="56"/>
        <v>0.12465259905660375</v>
      </c>
    </row>
    <row r="1197" spans="1:6" x14ac:dyDescent="0.25">
      <c r="A1197">
        <v>1188</v>
      </c>
      <c r="B1197">
        <f>'Założenia i wyniki'!$E$6*Znorm.Profile!B1197</f>
        <v>0.29284905660377358</v>
      </c>
      <c r="C1197">
        <f>'Założenia i wyniki'!$E$8*Znorm.Profile!C1197</f>
        <v>0.47430809999999995</v>
      </c>
      <c r="D1197">
        <f t="shared" si="54"/>
        <v>0.29284905660377358</v>
      </c>
      <c r="E1197">
        <f t="shared" si="55"/>
        <v>0</v>
      </c>
      <c r="F1197">
        <f t="shared" si="56"/>
        <v>0.18145904339622637</v>
      </c>
    </row>
    <row r="1198" spans="1:6" x14ac:dyDescent="0.25">
      <c r="A1198">
        <v>1189</v>
      </c>
      <c r="B1198">
        <f>'Założenia i wyniki'!$E$6*Znorm.Profile!B1198</f>
        <v>0.28355660377358488</v>
      </c>
      <c r="C1198">
        <f>'Założenia i wyniki'!$E$8*Znorm.Profile!C1198</f>
        <v>0.46150404999999994</v>
      </c>
      <c r="D1198">
        <f t="shared" si="54"/>
        <v>0.28355660377358488</v>
      </c>
      <c r="E1198">
        <f t="shared" si="55"/>
        <v>0</v>
      </c>
      <c r="F1198">
        <f t="shared" si="56"/>
        <v>0.17794744622641506</v>
      </c>
    </row>
    <row r="1199" spans="1:6" x14ac:dyDescent="0.25">
      <c r="A1199">
        <v>1190</v>
      </c>
      <c r="B1199">
        <f>'Założenia i wyniki'!$E$6*Znorm.Profile!B1199</f>
        <v>0.21829245283018867</v>
      </c>
      <c r="C1199">
        <f>'Założenia i wyniki'!$E$8*Znorm.Profile!C1199</f>
        <v>0.47045880000000001</v>
      </c>
      <c r="D1199">
        <f t="shared" si="54"/>
        <v>0.21829245283018867</v>
      </c>
      <c r="E1199">
        <f t="shared" si="55"/>
        <v>0</v>
      </c>
      <c r="F1199">
        <f t="shared" si="56"/>
        <v>0.25216634716981134</v>
      </c>
    </row>
    <row r="1200" spans="1:6" x14ac:dyDescent="0.25">
      <c r="A1200">
        <v>1191</v>
      </c>
      <c r="B1200">
        <f>'Założenia i wyniki'!$E$6*Znorm.Profile!B1200</f>
        <v>0.17175471698113207</v>
      </c>
      <c r="C1200">
        <f>'Założenia i wyniki'!$E$8*Znorm.Profile!C1200</f>
        <v>0.47252905000000006</v>
      </c>
      <c r="D1200">
        <f t="shared" si="54"/>
        <v>0.17175471698113207</v>
      </c>
      <c r="E1200">
        <f t="shared" si="55"/>
        <v>0</v>
      </c>
      <c r="F1200">
        <f t="shared" si="56"/>
        <v>0.30077433301886802</v>
      </c>
    </row>
    <row r="1201" spans="1:6" x14ac:dyDescent="0.25">
      <c r="A1201">
        <v>1192</v>
      </c>
      <c r="B1201">
        <f>'Założenia i wyniki'!$E$6*Znorm.Profile!B1201</f>
        <v>0.1118301886792453</v>
      </c>
      <c r="C1201">
        <f>'Założenia i wyniki'!$E$8*Znorm.Profile!C1201</f>
        <v>0.49200479999999996</v>
      </c>
      <c r="D1201">
        <f t="shared" si="54"/>
        <v>0.1118301886792453</v>
      </c>
      <c r="E1201">
        <f t="shared" si="55"/>
        <v>0</v>
      </c>
      <c r="F1201">
        <f t="shared" si="56"/>
        <v>0.3801746113207547</v>
      </c>
    </row>
    <row r="1202" spans="1:6" x14ac:dyDescent="0.25">
      <c r="A1202">
        <v>1193</v>
      </c>
      <c r="B1202">
        <f>'Założenia i wyniki'!$E$6*Znorm.Profile!B1202</f>
        <v>0</v>
      </c>
      <c r="C1202">
        <f>'Założenia i wyniki'!$E$8*Znorm.Profile!C1202</f>
        <v>0.54035310000000003</v>
      </c>
      <c r="D1202">
        <f t="shared" si="54"/>
        <v>0</v>
      </c>
      <c r="E1202">
        <f t="shared" si="55"/>
        <v>0</v>
      </c>
      <c r="F1202">
        <f t="shared" si="56"/>
        <v>0.54035310000000003</v>
      </c>
    </row>
    <row r="1203" spans="1:6" x14ac:dyDescent="0.25">
      <c r="A1203">
        <v>1194</v>
      </c>
      <c r="B1203">
        <f>'Założenia i wyniki'!$E$6*Znorm.Profile!B1203</f>
        <v>0</v>
      </c>
      <c r="C1203">
        <f>'Założenia i wyniki'!$E$8*Znorm.Profile!C1203</f>
        <v>0.59836489999999998</v>
      </c>
      <c r="D1203">
        <f t="shared" si="54"/>
        <v>0</v>
      </c>
      <c r="E1203">
        <f t="shared" si="55"/>
        <v>0</v>
      </c>
      <c r="F1203">
        <f t="shared" si="56"/>
        <v>0.59836489999999998</v>
      </c>
    </row>
    <row r="1204" spans="1:6" x14ac:dyDescent="0.25">
      <c r="A1204">
        <v>1195</v>
      </c>
      <c r="B1204">
        <f>'Założenia i wyniki'!$E$6*Znorm.Profile!B1204</f>
        <v>0</v>
      </c>
      <c r="C1204">
        <f>'Założenia i wyniki'!$E$8*Znorm.Profile!C1204</f>
        <v>0.63293650000000012</v>
      </c>
      <c r="D1204">
        <f t="shared" si="54"/>
        <v>0</v>
      </c>
      <c r="E1204">
        <f t="shared" si="55"/>
        <v>0</v>
      </c>
      <c r="F1204">
        <f t="shared" si="56"/>
        <v>0.63293650000000012</v>
      </c>
    </row>
    <row r="1205" spans="1:6" x14ac:dyDescent="0.25">
      <c r="A1205">
        <v>1196</v>
      </c>
      <c r="B1205">
        <f>'Założenia i wyniki'!$E$6*Znorm.Profile!B1205</f>
        <v>0</v>
      </c>
      <c r="C1205">
        <f>'Założenia i wyniki'!$E$8*Znorm.Profile!C1205</f>
        <v>0.62942564999999995</v>
      </c>
      <c r="D1205">
        <f t="shared" si="54"/>
        <v>0</v>
      </c>
      <c r="E1205">
        <f t="shared" si="55"/>
        <v>0</v>
      </c>
      <c r="F1205">
        <f t="shared" si="56"/>
        <v>0.62942564999999995</v>
      </c>
    </row>
    <row r="1206" spans="1:6" x14ac:dyDescent="0.25">
      <c r="A1206">
        <v>1197</v>
      </c>
      <c r="B1206">
        <f>'Założenia i wyniki'!$E$6*Znorm.Profile!B1206</f>
        <v>0</v>
      </c>
      <c r="C1206">
        <f>'Założenia i wyniki'!$E$8*Znorm.Profile!C1206</f>
        <v>0.58418779999999992</v>
      </c>
      <c r="D1206">
        <f t="shared" si="54"/>
        <v>0</v>
      </c>
      <c r="E1206">
        <f t="shared" si="55"/>
        <v>0</v>
      </c>
      <c r="F1206">
        <f t="shared" si="56"/>
        <v>0.58418779999999992</v>
      </c>
    </row>
    <row r="1207" spans="1:6" x14ac:dyDescent="0.25">
      <c r="A1207">
        <v>1198</v>
      </c>
      <c r="B1207">
        <f>'Założenia i wyniki'!$E$6*Znorm.Profile!B1207</f>
        <v>0</v>
      </c>
      <c r="C1207">
        <f>'Założenia i wyniki'!$E$8*Znorm.Profile!C1207</f>
        <v>0.51808785000000002</v>
      </c>
      <c r="D1207">
        <f t="shared" si="54"/>
        <v>0</v>
      </c>
      <c r="E1207">
        <f t="shared" si="55"/>
        <v>0</v>
      </c>
      <c r="F1207">
        <f t="shared" si="56"/>
        <v>0.51808785000000002</v>
      </c>
    </row>
    <row r="1208" spans="1:6" x14ac:dyDescent="0.25">
      <c r="A1208">
        <v>1199</v>
      </c>
      <c r="B1208">
        <f>'Założenia i wyniki'!$E$6*Znorm.Profile!B1208</f>
        <v>0</v>
      </c>
      <c r="C1208">
        <f>'Założenia i wyniki'!$E$8*Znorm.Profile!C1208</f>
        <v>0.42422939999999998</v>
      </c>
      <c r="D1208">
        <f t="shared" si="54"/>
        <v>0</v>
      </c>
      <c r="E1208">
        <f t="shared" si="55"/>
        <v>0</v>
      </c>
      <c r="F1208">
        <f t="shared" si="56"/>
        <v>0.42422939999999998</v>
      </c>
    </row>
    <row r="1209" spans="1:6" x14ac:dyDescent="0.25">
      <c r="A1209">
        <v>1200</v>
      </c>
      <c r="B1209">
        <f>'Założenia i wyniki'!$E$6*Znorm.Profile!B1209</f>
        <v>0</v>
      </c>
      <c r="C1209">
        <f>'Założenia i wyniki'!$E$8*Znorm.Profile!C1209</f>
        <v>0.34298845</v>
      </c>
      <c r="D1209">
        <f t="shared" si="54"/>
        <v>0</v>
      </c>
      <c r="E1209">
        <f t="shared" si="55"/>
        <v>0</v>
      </c>
      <c r="F1209">
        <f t="shared" si="56"/>
        <v>0.34298845</v>
      </c>
    </row>
    <row r="1210" spans="1:6" x14ac:dyDescent="0.25">
      <c r="A1210">
        <v>1201</v>
      </c>
      <c r="B1210">
        <f>'Założenia i wyniki'!$E$6*Znorm.Profile!B1210</f>
        <v>0</v>
      </c>
      <c r="C1210">
        <f>'Założenia i wyniki'!$E$8*Znorm.Profile!C1210</f>
        <v>0.27613319999999997</v>
      </c>
      <c r="D1210">
        <f t="shared" si="54"/>
        <v>0</v>
      </c>
      <c r="E1210">
        <f t="shared" si="55"/>
        <v>0</v>
      </c>
      <c r="F1210">
        <f t="shared" si="56"/>
        <v>0.27613319999999997</v>
      </c>
    </row>
    <row r="1211" spans="1:6" x14ac:dyDescent="0.25">
      <c r="A1211">
        <v>1202</v>
      </c>
      <c r="B1211">
        <f>'Założenia i wyniki'!$E$6*Znorm.Profile!B1211</f>
        <v>0</v>
      </c>
      <c r="C1211">
        <f>'Założenia i wyniki'!$E$8*Znorm.Profile!C1211</f>
        <v>0.24734814999999999</v>
      </c>
      <c r="D1211">
        <f t="shared" si="54"/>
        <v>0</v>
      </c>
      <c r="E1211">
        <f t="shared" si="55"/>
        <v>0</v>
      </c>
      <c r="F1211">
        <f t="shared" si="56"/>
        <v>0.24734814999999999</v>
      </c>
    </row>
    <row r="1212" spans="1:6" x14ac:dyDescent="0.25">
      <c r="A1212">
        <v>1203</v>
      </c>
      <c r="B1212">
        <f>'Założenia i wyniki'!$E$6*Znorm.Profile!B1212</f>
        <v>0</v>
      </c>
      <c r="C1212">
        <f>'Założenia i wyniki'!$E$8*Znorm.Profile!C1212</f>
        <v>0.23592135000000003</v>
      </c>
      <c r="D1212">
        <f t="shared" si="54"/>
        <v>0</v>
      </c>
      <c r="E1212">
        <f t="shared" si="55"/>
        <v>0</v>
      </c>
      <c r="F1212">
        <f t="shared" si="56"/>
        <v>0.23592135000000003</v>
      </c>
    </row>
    <row r="1213" spans="1:6" x14ac:dyDescent="0.25">
      <c r="A1213">
        <v>1204</v>
      </c>
      <c r="B1213">
        <f>'Założenia i wyniki'!$E$6*Znorm.Profile!B1213</f>
        <v>0</v>
      </c>
      <c r="C1213">
        <f>'Założenia i wyniki'!$E$8*Znorm.Profile!C1213</f>
        <v>0.2310952</v>
      </c>
      <c r="D1213">
        <f t="shared" si="54"/>
        <v>0</v>
      </c>
      <c r="E1213">
        <f t="shared" si="55"/>
        <v>0</v>
      </c>
      <c r="F1213">
        <f t="shared" si="56"/>
        <v>0.2310952</v>
      </c>
    </row>
    <row r="1214" spans="1:6" x14ac:dyDescent="0.25">
      <c r="A1214">
        <v>1205</v>
      </c>
      <c r="B1214">
        <f>'Założenia i wyniki'!$E$6*Znorm.Profile!B1214</f>
        <v>0</v>
      </c>
      <c r="C1214">
        <f>'Założenia i wyniki'!$E$8*Znorm.Profile!C1214</f>
        <v>0.25726260000000001</v>
      </c>
      <c r="D1214">
        <f t="shared" si="54"/>
        <v>0</v>
      </c>
      <c r="E1214">
        <f t="shared" si="55"/>
        <v>0</v>
      </c>
      <c r="F1214">
        <f t="shared" si="56"/>
        <v>0.25726260000000001</v>
      </c>
    </row>
    <row r="1215" spans="1:6" x14ac:dyDescent="0.25">
      <c r="A1215">
        <v>1206</v>
      </c>
      <c r="B1215">
        <f>'Założenia i wyniki'!$E$6*Znorm.Profile!B1215</f>
        <v>0</v>
      </c>
      <c r="C1215">
        <f>'Założenia i wyniki'!$E$8*Znorm.Profile!C1215</f>
        <v>0.31483830000000002</v>
      </c>
      <c r="D1215">
        <f t="shared" si="54"/>
        <v>0</v>
      </c>
      <c r="E1215">
        <f t="shared" si="55"/>
        <v>0</v>
      </c>
      <c r="F1215">
        <f t="shared" si="56"/>
        <v>0.31483830000000002</v>
      </c>
    </row>
    <row r="1216" spans="1:6" x14ac:dyDescent="0.25">
      <c r="A1216">
        <v>1207</v>
      </c>
      <c r="B1216">
        <f>'Założenia i wyniki'!$E$6*Znorm.Profile!B1216</f>
        <v>0</v>
      </c>
      <c r="C1216">
        <f>'Założenia i wyniki'!$E$8*Znorm.Profile!C1216</f>
        <v>0.39288270000000003</v>
      </c>
      <c r="D1216">
        <f t="shared" si="54"/>
        <v>0</v>
      </c>
      <c r="E1216">
        <f t="shared" si="55"/>
        <v>0</v>
      </c>
      <c r="F1216">
        <f t="shared" si="56"/>
        <v>0.39288270000000003</v>
      </c>
    </row>
    <row r="1217" spans="1:6" x14ac:dyDescent="0.25">
      <c r="A1217">
        <v>1208</v>
      </c>
      <c r="B1217">
        <f>'Założenia i wyniki'!$E$6*Znorm.Profile!B1217</f>
        <v>3.709716981132076E-2</v>
      </c>
      <c r="C1217">
        <f>'Założenia i wyniki'!$E$8*Znorm.Profile!C1217</f>
        <v>0.43914744999999999</v>
      </c>
      <c r="D1217">
        <f t="shared" si="54"/>
        <v>3.709716981132076E-2</v>
      </c>
      <c r="E1217">
        <f t="shared" si="55"/>
        <v>0</v>
      </c>
      <c r="F1217">
        <f t="shared" si="56"/>
        <v>0.40205028018867922</v>
      </c>
    </row>
    <row r="1218" spans="1:6" x14ac:dyDescent="0.25">
      <c r="A1218">
        <v>1209</v>
      </c>
      <c r="B1218">
        <f>'Założenia i wyniki'!$E$6*Znorm.Profile!B1218</f>
        <v>0.19221698113207547</v>
      </c>
      <c r="C1218">
        <f>'Założenia i wyniki'!$E$8*Znorm.Profile!C1218</f>
        <v>0.46467400000000003</v>
      </c>
      <c r="D1218">
        <f t="shared" si="54"/>
        <v>0.19221698113207547</v>
      </c>
      <c r="E1218">
        <f t="shared" si="55"/>
        <v>0</v>
      </c>
      <c r="F1218">
        <f t="shared" si="56"/>
        <v>0.27245701886792456</v>
      </c>
    </row>
    <row r="1219" spans="1:6" x14ac:dyDescent="0.25">
      <c r="A1219">
        <v>1210</v>
      </c>
      <c r="B1219">
        <f>'Założenia i wyniki'!$E$6*Znorm.Profile!B1219</f>
        <v>0.32131132075471697</v>
      </c>
      <c r="C1219">
        <f>'Założenia i wyniki'!$E$8*Znorm.Profile!C1219</f>
        <v>0.46759475</v>
      </c>
      <c r="D1219">
        <f t="shared" si="54"/>
        <v>0.32131132075471697</v>
      </c>
      <c r="E1219">
        <f t="shared" si="55"/>
        <v>0</v>
      </c>
      <c r="F1219">
        <f t="shared" si="56"/>
        <v>0.14628342924528304</v>
      </c>
    </row>
    <row r="1220" spans="1:6" x14ac:dyDescent="0.25">
      <c r="A1220">
        <v>1211</v>
      </c>
      <c r="B1220">
        <f>'Założenia i wyniki'!$E$6*Znorm.Profile!B1220</f>
        <v>0.36242452830188682</v>
      </c>
      <c r="C1220">
        <f>'Założenia i wyniki'!$E$8*Znorm.Profile!C1220</f>
        <v>0.473354</v>
      </c>
      <c r="D1220">
        <f t="shared" si="54"/>
        <v>0.36242452830188682</v>
      </c>
      <c r="E1220">
        <f t="shared" si="55"/>
        <v>0</v>
      </c>
      <c r="F1220">
        <f t="shared" si="56"/>
        <v>0.11092947169811318</v>
      </c>
    </row>
    <row r="1221" spans="1:6" x14ac:dyDescent="0.25">
      <c r="A1221">
        <v>1212</v>
      </c>
      <c r="B1221">
        <f>'Założenia i wyniki'!$E$6*Znorm.Profile!B1221</f>
        <v>0.34670754716981134</v>
      </c>
      <c r="C1221">
        <f>'Założenia i wyniki'!$E$8*Znorm.Profile!C1221</f>
        <v>0.47598250000000003</v>
      </c>
      <c r="D1221">
        <f t="shared" si="54"/>
        <v>0.34670754716981134</v>
      </c>
      <c r="E1221">
        <f t="shared" si="55"/>
        <v>0</v>
      </c>
      <c r="F1221">
        <f t="shared" si="56"/>
        <v>0.12927495283018869</v>
      </c>
    </row>
    <row r="1222" spans="1:6" x14ac:dyDescent="0.25">
      <c r="A1222">
        <v>1213</v>
      </c>
      <c r="B1222">
        <f>'Założenia i wyniki'!$E$6*Znorm.Profile!B1222</f>
        <v>0.31777358490566032</v>
      </c>
      <c r="C1222">
        <f>'Założenia i wyniki'!$E$8*Znorm.Profile!C1222</f>
        <v>0.47254620000000003</v>
      </c>
      <c r="D1222">
        <f t="shared" si="54"/>
        <v>0.31777358490566032</v>
      </c>
      <c r="E1222">
        <f t="shared" si="55"/>
        <v>0</v>
      </c>
      <c r="F1222">
        <f t="shared" si="56"/>
        <v>0.1547726150943397</v>
      </c>
    </row>
    <row r="1223" spans="1:6" x14ac:dyDescent="0.25">
      <c r="A1223">
        <v>1214</v>
      </c>
      <c r="B1223">
        <f>'Założenia i wyniki'!$E$6*Znorm.Profile!B1223</f>
        <v>0.22033962264150944</v>
      </c>
      <c r="C1223">
        <f>'Założenia i wyniki'!$E$8*Znorm.Profile!C1223</f>
        <v>0.47961165</v>
      </c>
      <c r="D1223">
        <f t="shared" si="54"/>
        <v>0.22033962264150944</v>
      </c>
      <c r="E1223">
        <f t="shared" si="55"/>
        <v>0</v>
      </c>
      <c r="F1223">
        <f t="shared" si="56"/>
        <v>0.25927202735849053</v>
      </c>
    </row>
    <row r="1224" spans="1:6" x14ac:dyDescent="0.25">
      <c r="A1224">
        <v>1215</v>
      </c>
      <c r="B1224">
        <f>'Założenia i wyniki'!$E$6*Znorm.Profile!B1224</f>
        <v>0.18986792452830187</v>
      </c>
      <c r="C1224">
        <f>'Założenia i wyniki'!$E$8*Znorm.Profile!C1224</f>
        <v>0.47551945000000007</v>
      </c>
      <c r="D1224">
        <f t="shared" si="54"/>
        <v>0.18986792452830187</v>
      </c>
      <c r="E1224">
        <f t="shared" si="55"/>
        <v>0</v>
      </c>
      <c r="F1224">
        <f t="shared" si="56"/>
        <v>0.2856515254716982</v>
      </c>
    </row>
    <row r="1225" spans="1:6" x14ac:dyDescent="0.25">
      <c r="A1225">
        <v>1216</v>
      </c>
      <c r="B1225">
        <f>'Założenia i wyniki'!$E$6*Znorm.Profile!B1225</f>
        <v>0.10714150943396225</v>
      </c>
      <c r="C1225">
        <f>'Założenia i wyniki'!$E$8*Znorm.Profile!C1225</f>
        <v>0.49740915000000002</v>
      </c>
      <c r="D1225">
        <f t="shared" si="54"/>
        <v>0.10714150943396225</v>
      </c>
      <c r="E1225">
        <f t="shared" si="55"/>
        <v>0</v>
      </c>
      <c r="F1225">
        <f t="shared" si="56"/>
        <v>0.3902676405660378</v>
      </c>
    </row>
    <row r="1226" spans="1:6" x14ac:dyDescent="0.25">
      <c r="A1226">
        <v>1217</v>
      </c>
      <c r="B1226">
        <f>'Założenia i wyniki'!$E$6*Znorm.Profile!B1226</f>
        <v>0</v>
      </c>
      <c r="C1226">
        <f>'Założenia i wyniki'!$E$8*Znorm.Profile!C1226</f>
        <v>0.52881220000000007</v>
      </c>
      <c r="D1226">
        <f t="shared" si="54"/>
        <v>0</v>
      </c>
      <c r="E1226">
        <f t="shared" si="55"/>
        <v>0</v>
      </c>
      <c r="F1226">
        <f t="shared" si="56"/>
        <v>0.52881220000000007</v>
      </c>
    </row>
    <row r="1227" spans="1:6" x14ac:dyDescent="0.25">
      <c r="A1227">
        <v>1218</v>
      </c>
      <c r="B1227">
        <f>'Założenia i wyniki'!$E$6*Znorm.Profile!B1227</f>
        <v>0</v>
      </c>
      <c r="C1227">
        <f>'Założenia i wyniki'!$E$8*Znorm.Profile!C1227</f>
        <v>0.60306504999999999</v>
      </c>
      <c r="D1227">
        <f t="shared" ref="D1227:D1290" si="57">IF(B1227&lt;=C1227,B1227,C1227)</f>
        <v>0</v>
      </c>
      <c r="E1227">
        <f t="shared" ref="E1227:E1290" si="58">IF(B1227&gt;C1227,B1227-C1227,0)</f>
        <v>0</v>
      </c>
      <c r="F1227">
        <f t="shared" ref="F1227:F1290" si="59">IF(B1227&lt;C1227,C1227-B1227,0)</f>
        <v>0.60306504999999999</v>
      </c>
    </row>
    <row r="1228" spans="1:6" x14ac:dyDescent="0.25">
      <c r="A1228">
        <v>1219</v>
      </c>
      <c r="B1228">
        <f>'Założenia i wyniki'!$E$6*Znorm.Profile!B1228</f>
        <v>0</v>
      </c>
      <c r="C1228">
        <f>'Założenia i wyniki'!$E$8*Znorm.Profile!C1228</f>
        <v>0.62309415000000001</v>
      </c>
      <c r="D1228">
        <f t="shared" si="57"/>
        <v>0</v>
      </c>
      <c r="E1228">
        <f t="shared" si="58"/>
        <v>0</v>
      </c>
      <c r="F1228">
        <f t="shared" si="59"/>
        <v>0.62309415000000001</v>
      </c>
    </row>
    <row r="1229" spans="1:6" x14ac:dyDescent="0.25">
      <c r="A1229">
        <v>1220</v>
      </c>
      <c r="B1229">
        <f>'Założenia i wyniki'!$E$6*Znorm.Profile!B1229</f>
        <v>0</v>
      </c>
      <c r="C1229">
        <f>'Założenia i wyniki'!$E$8*Znorm.Profile!C1229</f>
        <v>0.61283739999999998</v>
      </c>
      <c r="D1229">
        <f t="shared" si="57"/>
        <v>0</v>
      </c>
      <c r="E1229">
        <f t="shared" si="58"/>
        <v>0</v>
      </c>
      <c r="F1229">
        <f t="shared" si="59"/>
        <v>0.61283739999999998</v>
      </c>
    </row>
    <row r="1230" spans="1:6" x14ac:dyDescent="0.25">
      <c r="A1230">
        <v>1221</v>
      </c>
      <c r="B1230">
        <f>'Założenia i wyniki'!$E$6*Znorm.Profile!B1230</f>
        <v>0</v>
      </c>
      <c r="C1230">
        <f>'Założenia i wyniki'!$E$8*Znorm.Profile!C1230</f>
        <v>0.56035455000000001</v>
      </c>
      <c r="D1230">
        <f t="shared" si="57"/>
        <v>0</v>
      </c>
      <c r="E1230">
        <f t="shared" si="58"/>
        <v>0</v>
      </c>
      <c r="F1230">
        <f t="shared" si="59"/>
        <v>0.56035455000000001</v>
      </c>
    </row>
    <row r="1231" spans="1:6" x14ac:dyDescent="0.25">
      <c r="A1231">
        <v>1222</v>
      </c>
      <c r="B1231">
        <f>'Założenia i wyniki'!$E$6*Znorm.Profile!B1231</f>
        <v>0</v>
      </c>
      <c r="C1231">
        <f>'Założenia i wyniki'!$E$8*Znorm.Profile!C1231</f>
        <v>0.50306934999999997</v>
      </c>
      <c r="D1231">
        <f t="shared" si="57"/>
        <v>0</v>
      </c>
      <c r="E1231">
        <f t="shared" si="58"/>
        <v>0</v>
      </c>
      <c r="F1231">
        <f t="shared" si="59"/>
        <v>0.50306934999999997</v>
      </c>
    </row>
    <row r="1232" spans="1:6" x14ac:dyDescent="0.25">
      <c r="A1232">
        <v>1223</v>
      </c>
      <c r="B1232">
        <f>'Założenia i wyniki'!$E$6*Znorm.Profile!B1232</f>
        <v>0</v>
      </c>
      <c r="C1232">
        <f>'Założenia i wyniki'!$E$8*Znorm.Profile!C1232</f>
        <v>0.4265562</v>
      </c>
      <c r="D1232">
        <f t="shared" si="57"/>
        <v>0</v>
      </c>
      <c r="E1232">
        <f t="shared" si="58"/>
        <v>0</v>
      </c>
      <c r="F1232">
        <f t="shared" si="59"/>
        <v>0.4265562</v>
      </c>
    </row>
    <row r="1233" spans="1:6" x14ac:dyDescent="0.25">
      <c r="A1233">
        <v>1224</v>
      </c>
      <c r="B1233">
        <f>'Założenia i wyniki'!$E$6*Znorm.Profile!B1233</f>
        <v>0</v>
      </c>
      <c r="C1233">
        <f>'Założenia i wyniki'!$E$8*Znorm.Profile!C1233</f>
        <v>0.35482965</v>
      </c>
      <c r="D1233">
        <f t="shared" si="57"/>
        <v>0</v>
      </c>
      <c r="E1233">
        <f t="shared" si="58"/>
        <v>0</v>
      </c>
      <c r="F1233">
        <f t="shared" si="59"/>
        <v>0.35482965</v>
      </c>
    </row>
    <row r="1234" spans="1:6" x14ac:dyDescent="0.25">
      <c r="A1234">
        <v>1225</v>
      </c>
      <c r="B1234">
        <f>'Założenia i wyniki'!$E$6*Znorm.Profile!B1234</f>
        <v>0</v>
      </c>
      <c r="C1234">
        <f>'Założenia i wyniki'!$E$8*Znorm.Profile!C1234</f>
        <v>0.29076495000000002</v>
      </c>
      <c r="D1234">
        <f t="shared" si="57"/>
        <v>0</v>
      </c>
      <c r="E1234">
        <f t="shared" si="58"/>
        <v>0</v>
      </c>
      <c r="F1234">
        <f t="shared" si="59"/>
        <v>0.29076495000000002</v>
      </c>
    </row>
    <row r="1235" spans="1:6" x14ac:dyDescent="0.25">
      <c r="A1235">
        <v>1226</v>
      </c>
      <c r="B1235">
        <f>'Założenia i wyniki'!$E$6*Znorm.Profile!B1235</f>
        <v>0</v>
      </c>
      <c r="C1235">
        <f>'Założenia i wyniki'!$E$8*Znorm.Profile!C1235</f>
        <v>0.25491374999999999</v>
      </c>
      <c r="D1235">
        <f t="shared" si="57"/>
        <v>0</v>
      </c>
      <c r="E1235">
        <f t="shared" si="58"/>
        <v>0</v>
      </c>
      <c r="F1235">
        <f t="shared" si="59"/>
        <v>0.25491374999999999</v>
      </c>
    </row>
    <row r="1236" spans="1:6" x14ac:dyDescent="0.25">
      <c r="A1236">
        <v>1227</v>
      </c>
      <c r="B1236">
        <f>'Założenia i wyniki'!$E$6*Znorm.Profile!B1236</f>
        <v>0</v>
      </c>
      <c r="C1236">
        <f>'Założenia i wyniki'!$E$8*Znorm.Profile!C1236</f>
        <v>0.23656919999999998</v>
      </c>
      <c r="D1236">
        <f t="shared" si="57"/>
        <v>0</v>
      </c>
      <c r="E1236">
        <f t="shared" si="58"/>
        <v>0</v>
      </c>
      <c r="F1236">
        <f t="shared" si="59"/>
        <v>0.23656919999999998</v>
      </c>
    </row>
    <row r="1237" spans="1:6" x14ac:dyDescent="0.25">
      <c r="A1237">
        <v>1228</v>
      </c>
      <c r="B1237">
        <f>'Założenia i wyniki'!$E$6*Znorm.Profile!B1237</f>
        <v>0</v>
      </c>
      <c r="C1237">
        <f>'Założenia i wyniki'!$E$8*Znorm.Profile!C1237</f>
        <v>0.23478874999999999</v>
      </c>
      <c r="D1237">
        <f t="shared" si="57"/>
        <v>0</v>
      </c>
      <c r="E1237">
        <f t="shared" si="58"/>
        <v>0</v>
      </c>
      <c r="F1237">
        <f t="shared" si="59"/>
        <v>0.23478874999999999</v>
      </c>
    </row>
    <row r="1238" spans="1:6" x14ac:dyDescent="0.25">
      <c r="A1238">
        <v>1229</v>
      </c>
      <c r="B1238">
        <f>'Założenia i wyniki'!$E$6*Znorm.Profile!B1238</f>
        <v>0</v>
      </c>
      <c r="C1238">
        <f>'Założenia i wyniki'!$E$8*Znorm.Profile!C1238</f>
        <v>0.24029600000000001</v>
      </c>
      <c r="D1238">
        <f t="shared" si="57"/>
        <v>0</v>
      </c>
      <c r="E1238">
        <f t="shared" si="58"/>
        <v>0</v>
      </c>
      <c r="F1238">
        <f t="shared" si="59"/>
        <v>0.24029600000000001</v>
      </c>
    </row>
    <row r="1239" spans="1:6" x14ac:dyDescent="0.25">
      <c r="A1239">
        <v>1230</v>
      </c>
      <c r="B1239">
        <f>'Założenia i wyniki'!$E$6*Znorm.Profile!B1239</f>
        <v>0</v>
      </c>
      <c r="C1239">
        <f>'Założenia i wyniki'!$E$8*Znorm.Profile!C1239</f>
        <v>0.27322504999999997</v>
      </c>
      <c r="D1239">
        <f t="shared" si="57"/>
        <v>0</v>
      </c>
      <c r="E1239">
        <f t="shared" si="58"/>
        <v>0</v>
      </c>
      <c r="F1239">
        <f t="shared" si="59"/>
        <v>0.27322504999999997</v>
      </c>
    </row>
    <row r="1240" spans="1:6" x14ac:dyDescent="0.25">
      <c r="A1240">
        <v>1231</v>
      </c>
      <c r="B1240">
        <f>'Założenia i wyniki'!$E$6*Znorm.Profile!B1240</f>
        <v>0</v>
      </c>
      <c r="C1240">
        <f>'Założenia i wyniki'!$E$8*Znorm.Profile!C1240</f>
        <v>0.32555214999999998</v>
      </c>
      <c r="D1240">
        <f t="shared" si="57"/>
        <v>0</v>
      </c>
      <c r="E1240">
        <f t="shared" si="58"/>
        <v>0</v>
      </c>
      <c r="F1240">
        <f t="shared" si="59"/>
        <v>0.32555214999999998</v>
      </c>
    </row>
    <row r="1241" spans="1:6" x14ac:dyDescent="0.25">
      <c r="A1241">
        <v>1232</v>
      </c>
      <c r="B1241">
        <f>'Założenia i wyniki'!$E$6*Znorm.Profile!B1241</f>
        <v>5.1935849056603769E-2</v>
      </c>
      <c r="C1241">
        <f>'Założenia i wyniki'!$E$8*Znorm.Profile!C1241</f>
        <v>0.38948175000000002</v>
      </c>
      <c r="D1241">
        <f t="shared" si="57"/>
        <v>5.1935849056603769E-2</v>
      </c>
      <c r="E1241">
        <f t="shared" si="58"/>
        <v>0</v>
      </c>
      <c r="F1241">
        <f t="shared" si="59"/>
        <v>0.33754590094339626</v>
      </c>
    </row>
    <row r="1242" spans="1:6" x14ac:dyDescent="0.25">
      <c r="A1242">
        <v>1233</v>
      </c>
      <c r="B1242">
        <f>'Założenia i wyniki'!$E$6*Znorm.Profile!B1242</f>
        <v>0.23633018867924527</v>
      </c>
      <c r="C1242">
        <f>'Założenia i wyniki'!$E$8*Znorm.Profile!C1242</f>
        <v>0.45848740000000004</v>
      </c>
      <c r="D1242">
        <f t="shared" si="57"/>
        <v>0.23633018867924527</v>
      </c>
      <c r="E1242">
        <f t="shared" si="58"/>
        <v>0</v>
      </c>
      <c r="F1242">
        <f t="shared" si="59"/>
        <v>0.22215721132075478</v>
      </c>
    </row>
    <row r="1243" spans="1:6" x14ac:dyDescent="0.25">
      <c r="A1243">
        <v>1234</v>
      </c>
      <c r="B1243">
        <f>'Założenia i wyniki'!$E$6*Znorm.Profile!B1243</f>
        <v>0.42308490566037738</v>
      </c>
      <c r="C1243">
        <f>'Założenia i wyniki'!$E$8*Znorm.Profile!C1243</f>
        <v>0.50894410000000001</v>
      </c>
      <c r="D1243">
        <f t="shared" si="57"/>
        <v>0.42308490566037738</v>
      </c>
      <c r="E1243">
        <f t="shared" si="58"/>
        <v>0</v>
      </c>
      <c r="F1243">
        <f t="shared" si="59"/>
        <v>8.5859194339622635E-2</v>
      </c>
    </row>
    <row r="1244" spans="1:6" x14ac:dyDescent="0.25">
      <c r="A1244">
        <v>1235</v>
      </c>
      <c r="B1244">
        <f>'Założenia i wyniki'!$E$6*Znorm.Profile!B1244</f>
        <v>0.78100000000000014</v>
      </c>
      <c r="C1244">
        <f>'Założenia i wyniki'!$E$8*Znorm.Profile!C1244</f>
        <v>0.51864750000000004</v>
      </c>
      <c r="D1244">
        <f t="shared" si="57"/>
        <v>0.51864750000000004</v>
      </c>
      <c r="E1244">
        <f t="shared" si="58"/>
        <v>0.2623525000000001</v>
      </c>
      <c r="F1244">
        <f t="shared" si="59"/>
        <v>0</v>
      </c>
    </row>
    <row r="1245" spans="1:6" x14ac:dyDescent="0.25">
      <c r="A1245">
        <v>1236</v>
      </c>
      <c r="B1245">
        <f>'Założenia i wyniki'!$E$6*Znorm.Profile!B1245</f>
        <v>1.1705660377358491</v>
      </c>
      <c r="C1245">
        <f>'Założenia i wyniki'!$E$8*Znorm.Profile!C1245</f>
        <v>0.53822195000000006</v>
      </c>
      <c r="D1245">
        <f t="shared" si="57"/>
        <v>0.53822195000000006</v>
      </c>
      <c r="E1245">
        <f t="shared" si="58"/>
        <v>0.63234408773584905</v>
      </c>
      <c r="F1245">
        <f t="shared" si="59"/>
        <v>0</v>
      </c>
    </row>
    <row r="1246" spans="1:6" x14ac:dyDescent="0.25">
      <c r="A1246">
        <v>1237</v>
      </c>
      <c r="B1246">
        <f>'Założenia i wyniki'!$E$6*Znorm.Profile!B1246</f>
        <v>0.9812264150943395</v>
      </c>
      <c r="C1246">
        <f>'Założenia i wyniki'!$E$8*Znorm.Profile!C1246</f>
        <v>0.54335855</v>
      </c>
      <c r="D1246">
        <f t="shared" si="57"/>
        <v>0.54335855</v>
      </c>
      <c r="E1246">
        <f t="shared" si="58"/>
        <v>0.4378678650943395</v>
      </c>
      <c r="F1246">
        <f t="shared" si="59"/>
        <v>0</v>
      </c>
    </row>
    <row r="1247" spans="1:6" x14ac:dyDescent="0.25">
      <c r="A1247">
        <v>1238</v>
      </c>
      <c r="B1247">
        <f>'Założenia i wyniki'!$E$6*Znorm.Profile!B1247</f>
        <v>0.64665094339622642</v>
      </c>
      <c r="C1247">
        <f>'Założenia i wyniki'!$E$8*Znorm.Profile!C1247</f>
        <v>0.54960534999999999</v>
      </c>
      <c r="D1247">
        <f t="shared" si="57"/>
        <v>0.54960534999999999</v>
      </c>
      <c r="E1247">
        <f t="shared" si="58"/>
        <v>9.7045593396226426E-2</v>
      </c>
      <c r="F1247">
        <f t="shared" si="59"/>
        <v>0</v>
      </c>
    </row>
    <row r="1248" spans="1:6" x14ac:dyDescent="0.25">
      <c r="A1248">
        <v>1239</v>
      </c>
      <c r="B1248">
        <f>'Założenia i wyniki'!$E$6*Znorm.Profile!B1248</f>
        <v>0.35368867924528302</v>
      </c>
      <c r="C1248">
        <f>'Założenia i wyniki'!$E$8*Znorm.Profile!C1248</f>
        <v>0.55251384999999997</v>
      </c>
      <c r="D1248">
        <f t="shared" si="57"/>
        <v>0.35368867924528302</v>
      </c>
      <c r="E1248">
        <f t="shared" si="58"/>
        <v>0</v>
      </c>
      <c r="F1248">
        <f t="shared" si="59"/>
        <v>0.19882517075471695</v>
      </c>
    </row>
    <row r="1249" spans="1:6" x14ac:dyDescent="0.25">
      <c r="A1249">
        <v>1240</v>
      </c>
      <c r="B1249">
        <f>'Założenia i wyniki'!$E$6*Znorm.Profile!B1249</f>
        <v>0.18571698113207546</v>
      </c>
      <c r="C1249">
        <f>'Założenia i wyniki'!$E$8*Znorm.Profile!C1249</f>
        <v>0.5549733</v>
      </c>
      <c r="D1249">
        <f t="shared" si="57"/>
        <v>0.18571698113207546</v>
      </c>
      <c r="E1249">
        <f t="shared" si="58"/>
        <v>0</v>
      </c>
      <c r="F1249">
        <f t="shared" si="59"/>
        <v>0.36925631886792454</v>
      </c>
    </row>
    <row r="1250" spans="1:6" x14ac:dyDescent="0.25">
      <c r="A1250">
        <v>1241</v>
      </c>
      <c r="B1250">
        <f>'Założenia i wyniki'!$E$6*Znorm.Profile!B1250</f>
        <v>9.4047169811320754E-3</v>
      </c>
      <c r="C1250">
        <f>'Założenia i wyniki'!$E$8*Znorm.Profile!C1250</f>
        <v>0.57819719999999997</v>
      </c>
      <c r="D1250">
        <f t="shared" si="57"/>
        <v>9.4047169811320754E-3</v>
      </c>
      <c r="E1250">
        <f t="shared" si="58"/>
        <v>0</v>
      </c>
      <c r="F1250">
        <f t="shared" si="59"/>
        <v>0.56879248301886787</v>
      </c>
    </row>
    <row r="1251" spans="1:6" x14ac:dyDescent="0.25">
      <c r="A1251">
        <v>1242</v>
      </c>
      <c r="B1251">
        <f>'Założenia i wyniki'!$E$6*Znorm.Profile!B1251</f>
        <v>0</v>
      </c>
      <c r="C1251">
        <f>'Założenia i wyniki'!$E$8*Znorm.Profile!C1251</f>
        <v>0.61485410000000007</v>
      </c>
      <c r="D1251">
        <f t="shared" si="57"/>
        <v>0</v>
      </c>
      <c r="E1251">
        <f t="shared" si="58"/>
        <v>0</v>
      </c>
      <c r="F1251">
        <f t="shared" si="59"/>
        <v>0.61485410000000007</v>
      </c>
    </row>
    <row r="1252" spans="1:6" x14ac:dyDescent="0.25">
      <c r="A1252">
        <v>1243</v>
      </c>
      <c r="B1252">
        <f>'Założenia i wyniki'!$E$6*Znorm.Profile!B1252</f>
        <v>0</v>
      </c>
      <c r="C1252">
        <f>'Założenia i wyniki'!$E$8*Znorm.Profile!C1252</f>
        <v>0.63324765000000005</v>
      </c>
      <c r="D1252">
        <f t="shared" si="57"/>
        <v>0</v>
      </c>
      <c r="E1252">
        <f t="shared" si="58"/>
        <v>0</v>
      </c>
      <c r="F1252">
        <f t="shared" si="59"/>
        <v>0.63324765000000005</v>
      </c>
    </row>
    <row r="1253" spans="1:6" x14ac:dyDescent="0.25">
      <c r="A1253">
        <v>1244</v>
      </c>
      <c r="B1253">
        <f>'Założenia i wyniki'!$E$6*Znorm.Profile!B1253</f>
        <v>0</v>
      </c>
      <c r="C1253">
        <f>'Założenia i wyniki'!$E$8*Znorm.Profile!C1253</f>
        <v>0.61531749999999996</v>
      </c>
      <c r="D1253">
        <f t="shared" si="57"/>
        <v>0</v>
      </c>
      <c r="E1253">
        <f t="shared" si="58"/>
        <v>0</v>
      </c>
      <c r="F1253">
        <f t="shared" si="59"/>
        <v>0.61531749999999996</v>
      </c>
    </row>
    <row r="1254" spans="1:6" x14ac:dyDescent="0.25">
      <c r="A1254">
        <v>1245</v>
      </c>
      <c r="B1254">
        <f>'Założenia i wyniki'!$E$6*Znorm.Profile!B1254</f>
        <v>0</v>
      </c>
      <c r="C1254">
        <f>'Założenia i wyniki'!$E$8*Znorm.Profile!C1254</f>
        <v>0.57192029999999994</v>
      </c>
      <c r="D1254">
        <f t="shared" si="57"/>
        <v>0</v>
      </c>
      <c r="E1254">
        <f t="shared" si="58"/>
        <v>0</v>
      </c>
      <c r="F1254">
        <f t="shared" si="59"/>
        <v>0.57192029999999994</v>
      </c>
    </row>
    <row r="1255" spans="1:6" x14ac:dyDescent="0.25">
      <c r="A1255">
        <v>1246</v>
      </c>
      <c r="B1255">
        <f>'Założenia i wyniki'!$E$6*Znorm.Profile!B1255</f>
        <v>0</v>
      </c>
      <c r="C1255">
        <f>'Założenia i wyniki'!$E$8*Znorm.Profile!C1255</f>
        <v>0.50791300000000006</v>
      </c>
      <c r="D1255">
        <f t="shared" si="57"/>
        <v>0</v>
      </c>
      <c r="E1255">
        <f t="shared" si="58"/>
        <v>0</v>
      </c>
      <c r="F1255">
        <f t="shared" si="59"/>
        <v>0.50791300000000006</v>
      </c>
    </row>
    <row r="1256" spans="1:6" x14ac:dyDescent="0.25">
      <c r="A1256">
        <v>1247</v>
      </c>
      <c r="B1256">
        <f>'Założenia i wyniki'!$E$6*Znorm.Profile!B1256</f>
        <v>0</v>
      </c>
      <c r="C1256">
        <f>'Założenia i wyniki'!$E$8*Znorm.Profile!C1256</f>
        <v>0.43942325000000004</v>
      </c>
      <c r="D1256">
        <f t="shared" si="57"/>
        <v>0</v>
      </c>
      <c r="E1256">
        <f t="shared" si="58"/>
        <v>0</v>
      </c>
      <c r="F1256">
        <f t="shared" si="59"/>
        <v>0.43942325000000004</v>
      </c>
    </row>
    <row r="1257" spans="1:6" x14ac:dyDescent="0.25">
      <c r="A1257">
        <v>1248</v>
      </c>
      <c r="B1257">
        <f>'Założenia i wyniki'!$E$6*Znorm.Profile!B1257</f>
        <v>0</v>
      </c>
      <c r="C1257">
        <f>'Założenia i wyniki'!$E$8*Znorm.Profile!C1257</f>
        <v>0.37114105000000003</v>
      </c>
      <c r="D1257">
        <f t="shared" si="57"/>
        <v>0</v>
      </c>
      <c r="E1257">
        <f t="shared" si="58"/>
        <v>0</v>
      </c>
      <c r="F1257">
        <f t="shared" si="59"/>
        <v>0.37114105000000003</v>
      </c>
    </row>
    <row r="1258" spans="1:6" x14ac:dyDescent="0.25">
      <c r="A1258">
        <v>1249</v>
      </c>
      <c r="B1258">
        <f>'Założenia i wyniki'!$E$6*Znorm.Profile!B1258</f>
        <v>0</v>
      </c>
      <c r="C1258">
        <f>'Założenia i wyniki'!$E$8*Znorm.Profile!C1258</f>
        <v>0.30605890000000002</v>
      </c>
      <c r="D1258">
        <f t="shared" si="57"/>
        <v>0</v>
      </c>
      <c r="E1258">
        <f t="shared" si="58"/>
        <v>0</v>
      </c>
      <c r="F1258">
        <f t="shared" si="59"/>
        <v>0.30605890000000002</v>
      </c>
    </row>
    <row r="1259" spans="1:6" x14ac:dyDescent="0.25">
      <c r="A1259">
        <v>1250</v>
      </c>
      <c r="B1259">
        <f>'Założenia i wyniki'!$E$6*Znorm.Profile!B1259</f>
        <v>0</v>
      </c>
      <c r="C1259">
        <f>'Założenia i wyniki'!$E$8*Znorm.Profile!C1259</f>
        <v>0.26267290000000004</v>
      </c>
      <c r="D1259">
        <f t="shared" si="57"/>
        <v>0</v>
      </c>
      <c r="E1259">
        <f t="shared" si="58"/>
        <v>0</v>
      </c>
      <c r="F1259">
        <f t="shared" si="59"/>
        <v>0.26267290000000004</v>
      </c>
    </row>
    <row r="1260" spans="1:6" x14ac:dyDescent="0.25">
      <c r="A1260">
        <v>1251</v>
      </c>
      <c r="B1260">
        <f>'Założenia i wyniki'!$E$6*Znorm.Profile!B1260</f>
        <v>0</v>
      </c>
      <c r="C1260">
        <f>'Założenia i wyniki'!$E$8*Znorm.Profile!C1260</f>
        <v>0.24081714999999998</v>
      </c>
      <c r="D1260">
        <f t="shared" si="57"/>
        <v>0</v>
      </c>
      <c r="E1260">
        <f t="shared" si="58"/>
        <v>0</v>
      </c>
      <c r="F1260">
        <f t="shared" si="59"/>
        <v>0.24081714999999998</v>
      </c>
    </row>
    <row r="1261" spans="1:6" x14ac:dyDescent="0.25">
      <c r="A1261">
        <v>1252</v>
      </c>
      <c r="B1261">
        <f>'Założenia i wyniki'!$E$6*Znorm.Profile!B1261</f>
        <v>0</v>
      </c>
      <c r="C1261">
        <f>'Założenia i wyniki'!$E$8*Znorm.Profile!C1261</f>
        <v>0.23656255000000001</v>
      </c>
      <c r="D1261">
        <f t="shared" si="57"/>
        <v>0</v>
      </c>
      <c r="E1261">
        <f t="shared" si="58"/>
        <v>0</v>
      </c>
      <c r="F1261">
        <f t="shared" si="59"/>
        <v>0.23656255000000001</v>
      </c>
    </row>
    <row r="1262" spans="1:6" x14ac:dyDescent="0.25">
      <c r="A1262">
        <v>1253</v>
      </c>
      <c r="B1262">
        <f>'Założenia i wyniki'!$E$6*Znorm.Profile!B1262</f>
        <v>0</v>
      </c>
      <c r="C1262">
        <f>'Założenia i wyniki'!$E$8*Znorm.Profile!C1262</f>
        <v>0.23732135000000001</v>
      </c>
      <c r="D1262">
        <f t="shared" si="57"/>
        <v>0</v>
      </c>
      <c r="E1262">
        <f t="shared" si="58"/>
        <v>0</v>
      </c>
      <c r="F1262">
        <f t="shared" si="59"/>
        <v>0.23732135000000001</v>
      </c>
    </row>
    <row r="1263" spans="1:6" x14ac:dyDescent="0.25">
      <c r="A1263">
        <v>1254</v>
      </c>
      <c r="B1263">
        <f>'Założenia i wyniki'!$E$6*Znorm.Profile!B1263</f>
        <v>0</v>
      </c>
      <c r="C1263">
        <f>'Założenia i wyniki'!$E$8*Znorm.Profile!C1263</f>
        <v>0.26013995000000001</v>
      </c>
      <c r="D1263">
        <f t="shared" si="57"/>
        <v>0</v>
      </c>
      <c r="E1263">
        <f t="shared" si="58"/>
        <v>0</v>
      </c>
      <c r="F1263">
        <f t="shared" si="59"/>
        <v>0.26013995000000001</v>
      </c>
    </row>
    <row r="1264" spans="1:6" x14ac:dyDescent="0.25">
      <c r="A1264">
        <v>1255</v>
      </c>
      <c r="B1264">
        <f>'Założenia i wyniki'!$E$6*Znorm.Profile!B1264</f>
        <v>0</v>
      </c>
      <c r="C1264">
        <f>'Założenia i wyniki'!$E$8*Znorm.Profile!C1264</f>
        <v>0.31045315000000001</v>
      </c>
      <c r="D1264">
        <f t="shared" si="57"/>
        <v>0</v>
      </c>
      <c r="E1264">
        <f t="shared" si="58"/>
        <v>0</v>
      </c>
      <c r="F1264">
        <f t="shared" si="59"/>
        <v>0.31045315000000001</v>
      </c>
    </row>
    <row r="1265" spans="1:6" x14ac:dyDescent="0.25">
      <c r="A1265">
        <v>1256</v>
      </c>
      <c r="B1265">
        <f>'Założenia i wyniki'!$E$6*Znorm.Profile!B1265</f>
        <v>1.4804716981132076E-2</v>
      </c>
      <c r="C1265">
        <f>'Założenia i wyniki'!$E$8*Znorm.Profile!C1265</f>
        <v>0.35883225000000002</v>
      </c>
      <c r="D1265">
        <f t="shared" si="57"/>
        <v>1.4804716981132076E-2</v>
      </c>
      <c r="E1265">
        <f t="shared" si="58"/>
        <v>0</v>
      </c>
      <c r="F1265">
        <f t="shared" si="59"/>
        <v>0.34402753301886796</v>
      </c>
    </row>
    <row r="1266" spans="1:6" x14ac:dyDescent="0.25">
      <c r="A1266">
        <v>1257</v>
      </c>
      <c r="B1266">
        <f>'Założenia i wyniki'!$E$6*Znorm.Profile!B1266</f>
        <v>0.15364150943396226</v>
      </c>
      <c r="C1266">
        <f>'Założenia i wyniki'!$E$8*Znorm.Profile!C1266</f>
        <v>0.42685895000000001</v>
      </c>
      <c r="D1266">
        <f t="shared" si="57"/>
        <v>0.15364150943396226</v>
      </c>
      <c r="E1266">
        <f t="shared" si="58"/>
        <v>0</v>
      </c>
      <c r="F1266">
        <f t="shared" si="59"/>
        <v>0.27321744056603775</v>
      </c>
    </row>
    <row r="1267" spans="1:6" x14ac:dyDescent="0.25">
      <c r="A1267">
        <v>1258</v>
      </c>
      <c r="B1267">
        <f>'Założenia i wyniki'!$E$6*Znorm.Profile!B1267</f>
        <v>0.28807547169811321</v>
      </c>
      <c r="C1267">
        <f>'Założenia i wyniki'!$E$8*Znorm.Profile!C1267</f>
        <v>0.47762679999999996</v>
      </c>
      <c r="D1267">
        <f t="shared" si="57"/>
        <v>0.28807547169811321</v>
      </c>
      <c r="E1267">
        <f t="shared" si="58"/>
        <v>0</v>
      </c>
      <c r="F1267">
        <f t="shared" si="59"/>
        <v>0.18955132830188676</v>
      </c>
    </row>
    <row r="1268" spans="1:6" x14ac:dyDescent="0.25">
      <c r="A1268">
        <v>1259</v>
      </c>
      <c r="B1268">
        <f>'Założenia i wyniki'!$E$6*Znorm.Profile!B1268</f>
        <v>0.40000943396226413</v>
      </c>
      <c r="C1268">
        <f>'Założenia i wyniki'!$E$8*Znorm.Profile!C1268</f>
        <v>0.51933874999999996</v>
      </c>
      <c r="D1268">
        <f t="shared" si="57"/>
        <v>0.40000943396226413</v>
      </c>
      <c r="E1268">
        <f t="shared" si="58"/>
        <v>0</v>
      </c>
      <c r="F1268">
        <f t="shared" si="59"/>
        <v>0.11932931603773583</v>
      </c>
    </row>
    <row r="1269" spans="1:6" x14ac:dyDescent="0.25">
      <c r="A1269">
        <v>1260</v>
      </c>
      <c r="B1269">
        <f>'Założenia i wyniki'!$E$6*Znorm.Profile!B1269</f>
        <v>0.50063207547169808</v>
      </c>
      <c r="C1269">
        <f>'Założenia i wyniki'!$E$8*Znorm.Profile!C1269</f>
        <v>0.53419975000000008</v>
      </c>
      <c r="D1269">
        <f t="shared" si="57"/>
        <v>0.50063207547169808</v>
      </c>
      <c r="E1269">
        <f t="shared" si="58"/>
        <v>0</v>
      </c>
      <c r="F1269">
        <f t="shared" si="59"/>
        <v>3.3567674528302005E-2</v>
      </c>
    </row>
    <row r="1270" spans="1:6" x14ac:dyDescent="0.25">
      <c r="A1270">
        <v>1261</v>
      </c>
      <c r="B1270">
        <f>'Założenia i wyniki'!$E$6*Znorm.Profile!B1270</f>
        <v>0.50629245283018864</v>
      </c>
      <c r="C1270">
        <f>'Założenia i wyniki'!$E$8*Znorm.Profile!C1270</f>
        <v>0.52391360000000009</v>
      </c>
      <c r="D1270">
        <f t="shared" si="57"/>
        <v>0.50629245283018864</v>
      </c>
      <c r="E1270">
        <f t="shared" si="58"/>
        <v>0</v>
      </c>
      <c r="F1270">
        <f t="shared" si="59"/>
        <v>1.7621147169811446E-2</v>
      </c>
    </row>
    <row r="1271" spans="1:6" x14ac:dyDescent="0.25">
      <c r="A1271">
        <v>1262</v>
      </c>
      <c r="B1271">
        <f>'Założenia i wyniki'!$E$6*Znorm.Profile!B1271</f>
        <v>0.30286792452830191</v>
      </c>
      <c r="C1271">
        <f>'Założenia i wyniki'!$E$8*Znorm.Profile!C1271</f>
        <v>0.50618889999999994</v>
      </c>
      <c r="D1271">
        <f t="shared" si="57"/>
        <v>0.30286792452830191</v>
      </c>
      <c r="E1271">
        <f t="shared" si="58"/>
        <v>0</v>
      </c>
      <c r="F1271">
        <f t="shared" si="59"/>
        <v>0.20332097547169803</v>
      </c>
    </row>
    <row r="1272" spans="1:6" x14ac:dyDescent="0.25">
      <c r="A1272">
        <v>1263</v>
      </c>
      <c r="B1272">
        <f>'Założenia i wyniki'!$E$6*Znorm.Profile!B1272</f>
        <v>0.17369811320754719</v>
      </c>
      <c r="C1272">
        <f>'Założenia i wyniki'!$E$8*Znorm.Profile!C1272</f>
        <v>0.48269479999999998</v>
      </c>
      <c r="D1272">
        <f t="shared" si="57"/>
        <v>0.17369811320754719</v>
      </c>
      <c r="E1272">
        <f t="shared" si="58"/>
        <v>0</v>
      </c>
      <c r="F1272">
        <f t="shared" si="59"/>
        <v>0.30899668679245279</v>
      </c>
    </row>
    <row r="1273" spans="1:6" x14ac:dyDescent="0.25">
      <c r="A1273">
        <v>1264</v>
      </c>
      <c r="B1273">
        <f>'Założenia i wyniki'!$E$6*Znorm.Profile!B1273</f>
        <v>0.11682075471698113</v>
      </c>
      <c r="C1273">
        <f>'Założenia i wyniki'!$E$8*Znorm.Profile!C1273</f>
        <v>0.47530175000000002</v>
      </c>
      <c r="D1273">
        <f t="shared" si="57"/>
        <v>0.11682075471698113</v>
      </c>
      <c r="E1273">
        <f t="shared" si="58"/>
        <v>0</v>
      </c>
      <c r="F1273">
        <f t="shared" si="59"/>
        <v>0.35848099528301891</v>
      </c>
    </row>
    <row r="1274" spans="1:6" x14ac:dyDescent="0.25">
      <c r="A1274">
        <v>1265</v>
      </c>
      <c r="B1274">
        <f>'Założenia i wyniki'!$E$6*Znorm.Profile!B1274</f>
        <v>0</v>
      </c>
      <c r="C1274">
        <f>'Założenia i wyniki'!$E$8*Znorm.Profile!C1274</f>
        <v>0.49641024999999994</v>
      </c>
      <c r="D1274">
        <f t="shared" si="57"/>
        <v>0</v>
      </c>
      <c r="E1274">
        <f t="shared" si="58"/>
        <v>0</v>
      </c>
      <c r="F1274">
        <f t="shared" si="59"/>
        <v>0.49641024999999994</v>
      </c>
    </row>
    <row r="1275" spans="1:6" x14ac:dyDescent="0.25">
      <c r="A1275">
        <v>1266</v>
      </c>
      <c r="B1275">
        <f>'Założenia i wyniki'!$E$6*Znorm.Profile!B1275</f>
        <v>0</v>
      </c>
      <c r="C1275">
        <f>'Założenia i wyniki'!$E$8*Znorm.Profile!C1275</f>
        <v>0.55619374999999993</v>
      </c>
      <c r="D1275">
        <f t="shared" si="57"/>
        <v>0</v>
      </c>
      <c r="E1275">
        <f t="shared" si="58"/>
        <v>0</v>
      </c>
      <c r="F1275">
        <f t="shared" si="59"/>
        <v>0.55619374999999993</v>
      </c>
    </row>
    <row r="1276" spans="1:6" x14ac:dyDescent="0.25">
      <c r="A1276">
        <v>1267</v>
      </c>
      <c r="B1276">
        <f>'Założenia i wyniki'!$E$6*Znorm.Profile!B1276</f>
        <v>0</v>
      </c>
      <c r="C1276">
        <f>'Założenia i wyniki'!$E$8*Znorm.Profile!C1276</f>
        <v>0.59381174999999997</v>
      </c>
      <c r="D1276">
        <f t="shared" si="57"/>
        <v>0</v>
      </c>
      <c r="E1276">
        <f t="shared" si="58"/>
        <v>0</v>
      </c>
      <c r="F1276">
        <f t="shared" si="59"/>
        <v>0.59381174999999997</v>
      </c>
    </row>
    <row r="1277" spans="1:6" x14ac:dyDescent="0.25">
      <c r="A1277">
        <v>1268</v>
      </c>
      <c r="B1277">
        <f>'Założenia i wyniki'!$E$6*Znorm.Profile!B1277</f>
        <v>0</v>
      </c>
      <c r="C1277">
        <f>'Założenia i wyniki'!$E$8*Znorm.Profile!C1277</f>
        <v>0.59128369999999997</v>
      </c>
      <c r="D1277">
        <f t="shared" si="57"/>
        <v>0</v>
      </c>
      <c r="E1277">
        <f t="shared" si="58"/>
        <v>0</v>
      </c>
      <c r="F1277">
        <f t="shared" si="59"/>
        <v>0.59128369999999997</v>
      </c>
    </row>
    <row r="1278" spans="1:6" x14ac:dyDescent="0.25">
      <c r="A1278">
        <v>1269</v>
      </c>
      <c r="B1278">
        <f>'Założenia i wyniki'!$E$6*Znorm.Profile!B1278</f>
        <v>0</v>
      </c>
      <c r="C1278">
        <f>'Założenia i wyniki'!$E$8*Znorm.Profile!C1278</f>
        <v>0.56681029999999999</v>
      </c>
      <c r="D1278">
        <f t="shared" si="57"/>
        <v>0</v>
      </c>
      <c r="E1278">
        <f t="shared" si="58"/>
        <v>0</v>
      </c>
      <c r="F1278">
        <f t="shared" si="59"/>
        <v>0.56681029999999999</v>
      </c>
    </row>
    <row r="1279" spans="1:6" x14ac:dyDescent="0.25">
      <c r="A1279">
        <v>1270</v>
      </c>
      <c r="B1279">
        <f>'Założenia i wyniki'!$E$6*Znorm.Profile!B1279</f>
        <v>0</v>
      </c>
      <c r="C1279">
        <f>'Założenia i wyniki'!$E$8*Znorm.Profile!C1279</f>
        <v>0.49927675000000005</v>
      </c>
      <c r="D1279">
        <f t="shared" si="57"/>
        <v>0</v>
      </c>
      <c r="E1279">
        <f t="shared" si="58"/>
        <v>0</v>
      </c>
      <c r="F1279">
        <f t="shared" si="59"/>
        <v>0.49927675000000005</v>
      </c>
    </row>
    <row r="1280" spans="1:6" x14ac:dyDescent="0.25">
      <c r="A1280">
        <v>1271</v>
      </c>
      <c r="B1280">
        <f>'Założenia i wyniki'!$E$6*Znorm.Profile!B1280</f>
        <v>0</v>
      </c>
      <c r="C1280">
        <f>'Założenia i wyniki'!$E$8*Znorm.Profile!C1280</f>
        <v>0.40467175</v>
      </c>
      <c r="D1280">
        <f t="shared" si="57"/>
        <v>0</v>
      </c>
      <c r="E1280">
        <f t="shared" si="58"/>
        <v>0</v>
      </c>
      <c r="F1280">
        <f t="shared" si="59"/>
        <v>0.40467175</v>
      </c>
    </row>
    <row r="1281" spans="1:6" x14ac:dyDescent="0.25">
      <c r="A1281">
        <v>1272</v>
      </c>
      <c r="B1281">
        <f>'Założenia i wyniki'!$E$6*Znorm.Profile!B1281</f>
        <v>0</v>
      </c>
      <c r="C1281">
        <f>'Założenia i wyniki'!$E$8*Znorm.Profile!C1281</f>
        <v>0.33032929999999999</v>
      </c>
      <c r="D1281">
        <f t="shared" si="57"/>
        <v>0</v>
      </c>
      <c r="E1281">
        <f t="shared" si="58"/>
        <v>0</v>
      </c>
      <c r="F1281">
        <f t="shared" si="59"/>
        <v>0.33032929999999999</v>
      </c>
    </row>
    <row r="1282" spans="1:6" x14ac:dyDescent="0.25">
      <c r="A1282">
        <v>1273</v>
      </c>
      <c r="B1282">
        <f>'Założenia i wyniki'!$E$6*Znorm.Profile!B1282</f>
        <v>0</v>
      </c>
      <c r="C1282">
        <f>'Założenia i wyniki'!$E$8*Znorm.Profile!C1282</f>
        <v>0.26734855000000002</v>
      </c>
      <c r="D1282">
        <f t="shared" si="57"/>
        <v>0</v>
      </c>
      <c r="E1282">
        <f t="shared" si="58"/>
        <v>0</v>
      </c>
      <c r="F1282">
        <f t="shared" si="59"/>
        <v>0.26734855000000002</v>
      </c>
    </row>
    <row r="1283" spans="1:6" x14ac:dyDescent="0.25">
      <c r="A1283">
        <v>1274</v>
      </c>
      <c r="B1283">
        <f>'Założenia i wyniki'!$E$6*Znorm.Profile!B1283</f>
        <v>0</v>
      </c>
      <c r="C1283">
        <f>'Założenia i wyniki'!$E$8*Znorm.Profile!C1283</f>
        <v>0.24217934999999999</v>
      </c>
      <c r="D1283">
        <f t="shared" si="57"/>
        <v>0</v>
      </c>
      <c r="E1283">
        <f t="shared" si="58"/>
        <v>0</v>
      </c>
      <c r="F1283">
        <f t="shared" si="59"/>
        <v>0.24217934999999999</v>
      </c>
    </row>
    <row r="1284" spans="1:6" x14ac:dyDescent="0.25">
      <c r="A1284">
        <v>1275</v>
      </c>
      <c r="B1284">
        <f>'Założenia i wyniki'!$E$6*Znorm.Profile!B1284</f>
        <v>0</v>
      </c>
      <c r="C1284">
        <f>'Założenia i wyniki'!$E$8*Znorm.Profile!C1284</f>
        <v>0.22922794999999999</v>
      </c>
      <c r="D1284">
        <f t="shared" si="57"/>
        <v>0</v>
      </c>
      <c r="E1284">
        <f t="shared" si="58"/>
        <v>0</v>
      </c>
      <c r="F1284">
        <f t="shared" si="59"/>
        <v>0.22922794999999999</v>
      </c>
    </row>
    <row r="1285" spans="1:6" x14ac:dyDescent="0.25">
      <c r="A1285">
        <v>1276</v>
      </c>
      <c r="B1285">
        <f>'Założenia i wyniki'!$E$6*Znorm.Profile!B1285</f>
        <v>0</v>
      </c>
      <c r="C1285">
        <f>'Założenia i wyniki'!$E$8*Znorm.Profile!C1285</f>
        <v>0.22922584999999998</v>
      </c>
      <c r="D1285">
        <f t="shared" si="57"/>
        <v>0</v>
      </c>
      <c r="E1285">
        <f t="shared" si="58"/>
        <v>0</v>
      </c>
      <c r="F1285">
        <f t="shared" si="59"/>
        <v>0.22922584999999998</v>
      </c>
    </row>
    <row r="1286" spans="1:6" x14ac:dyDescent="0.25">
      <c r="A1286">
        <v>1277</v>
      </c>
      <c r="B1286">
        <f>'Założenia i wyniki'!$E$6*Znorm.Profile!B1286</f>
        <v>0</v>
      </c>
      <c r="C1286">
        <f>'Założenia i wyniki'!$E$8*Znorm.Profile!C1286</f>
        <v>0.25334154999999997</v>
      </c>
      <c r="D1286">
        <f t="shared" si="57"/>
        <v>0</v>
      </c>
      <c r="E1286">
        <f t="shared" si="58"/>
        <v>0</v>
      </c>
      <c r="F1286">
        <f t="shared" si="59"/>
        <v>0.25334154999999997</v>
      </c>
    </row>
    <row r="1287" spans="1:6" x14ac:dyDescent="0.25">
      <c r="A1287">
        <v>1278</v>
      </c>
      <c r="B1287">
        <f>'Założenia i wyniki'!$E$6*Znorm.Profile!B1287</f>
        <v>0</v>
      </c>
      <c r="C1287">
        <f>'Założenia i wyniki'!$E$8*Znorm.Profile!C1287</f>
        <v>0.30777284999999999</v>
      </c>
      <c r="D1287">
        <f t="shared" si="57"/>
        <v>0</v>
      </c>
      <c r="E1287">
        <f t="shared" si="58"/>
        <v>0</v>
      </c>
      <c r="F1287">
        <f t="shared" si="59"/>
        <v>0.30777284999999999</v>
      </c>
    </row>
    <row r="1288" spans="1:6" x14ac:dyDescent="0.25">
      <c r="A1288">
        <v>1279</v>
      </c>
      <c r="B1288">
        <f>'Założenia i wyniki'!$E$6*Znorm.Profile!B1288</f>
        <v>0</v>
      </c>
      <c r="C1288">
        <f>'Założenia i wyniki'!$E$8*Znorm.Profile!C1288</f>
        <v>0.39878930000000001</v>
      </c>
      <c r="D1288">
        <f t="shared" si="57"/>
        <v>0</v>
      </c>
      <c r="E1288">
        <f t="shared" si="58"/>
        <v>0</v>
      </c>
      <c r="F1288">
        <f t="shared" si="59"/>
        <v>0.39878930000000001</v>
      </c>
    </row>
    <row r="1289" spans="1:6" x14ac:dyDescent="0.25">
      <c r="A1289">
        <v>1280</v>
      </c>
      <c r="B1289">
        <f>'Założenia i wyniki'!$E$6*Znorm.Profile!B1289</f>
        <v>2.3106603773584904E-2</v>
      </c>
      <c r="C1289">
        <f>'Założenia i wyniki'!$E$8*Znorm.Profile!C1289</f>
        <v>0.45352229999999999</v>
      </c>
      <c r="D1289">
        <f t="shared" si="57"/>
        <v>2.3106603773584904E-2</v>
      </c>
      <c r="E1289">
        <f t="shared" si="58"/>
        <v>0</v>
      </c>
      <c r="F1289">
        <f t="shared" si="59"/>
        <v>0.43041569622641507</v>
      </c>
    </row>
    <row r="1290" spans="1:6" x14ac:dyDescent="0.25">
      <c r="A1290">
        <v>1281</v>
      </c>
      <c r="B1290">
        <f>'Założenia i wyniki'!$E$6*Znorm.Profile!B1290</f>
        <v>0.12304716981132074</v>
      </c>
      <c r="C1290">
        <f>'Założenia i wyniki'!$E$8*Znorm.Profile!C1290</f>
        <v>0.46353404999999998</v>
      </c>
      <c r="D1290">
        <f t="shared" si="57"/>
        <v>0.12304716981132074</v>
      </c>
      <c r="E1290">
        <f t="shared" si="58"/>
        <v>0</v>
      </c>
      <c r="F1290">
        <f t="shared" si="59"/>
        <v>0.34048688018867923</v>
      </c>
    </row>
    <row r="1291" spans="1:6" x14ac:dyDescent="0.25">
      <c r="A1291">
        <v>1282</v>
      </c>
      <c r="B1291">
        <f>'Założenia i wyniki'!$E$6*Znorm.Profile!B1291</f>
        <v>0.15956603773584904</v>
      </c>
      <c r="C1291">
        <f>'Założenia i wyniki'!$E$8*Znorm.Profile!C1291</f>
        <v>0.47325040000000002</v>
      </c>
      <c r="D1291">
        <f t="shared" ref="D1291:D1354" si="60">IF(B1291&lt;=C1291,B1291,C1291)</f>
        <v>0.15956603773584904</v>
      </c>
      <c r="E1291">
        <f t="shared" ref="E1291:E1354" si="61">IF(B1291&gt;C1291,B1291-C1291,0)</f>
        <v>0</v>
      </c>
      <c r="F1291">
        <f t="shared" ref="F1291:F1354" si="62">IF(B1291&lt;C1291,C1291-B1291,0)</f>
        <v>0.31368436226415097</v>
      </c>
    </row>
    <row r="1292" spans="1:6" x14ac:dyDescent="0.25">
      <c r="A1292">
        <v>1283</v>
      </c>
      <c r="B1292">
        <f>'Założenia i wyniki'!$E$6*Znorm.Profile!B1292</f>
        <v>0.26623584905660375</v>
      </c>
      <c r="C1292">
        <f>'Założenia i wyniki'!$E$8*Znorm.Profile!C1292</f>
        <v>0.45979885000000004</v>
      </c>
      <c r="D1292">
        <f t="shared" si="60"/>
        <v>0.26623584905660375</v>
      </c>
      <c r="E1292">
        <f t="shared" si="61"/>
        <v>0</v>
      </c>
      <c r="F1292">
        <f t="shared" si="62"/>
        <v>0.19356300094339629</v>
      </c>
    </row>
    <row r="1293" spans="1:6" x14ac:dyDescent="0.25">
      <c r="A1293">
        <v>1284</v>
      </c>
      <c r="B1293">
        <f>'Założenia i wyniki'!$E$6*Znorm.Profile!B1293</f>
        <v>0.31599999999999995</v>
      </c>
      <c r="C1293">
        <f>'Założenia i wyniki'!$E$8*Znorm.Profile!C1293</f>
        <v>0.45533109999999999</v>
      </c>
      <c r="D1293">
        <f t="shared" si="60"/>
        <v>0.31599999999999995</v>
      </c>
      <c r="E1293">
        <f t="shared" si="61"/>
        <v>0</v>
      </c>
      <c r="F1293">
        <f t="shared" si="62"/>
        <v>0.13933110000000004</v>
      </c>
    </row>
    <row r="1294" spans="1:6" x14ac:dyDescent="0.25">
      <c r="A1294">
        <v>1285</v>
      </c>
      <c r="B1294">
        <f>'Założenia i wyniki'!$E$6*Znorm.Profile!B1294</f>
        <v>0.26031132075471697</v>
      </c>
      <c r="C1294">
        <f>'Założenia i wyniki'!$E$8*Znorm.Profile!C1294</f>
        <v>0.44428684999999996</v>
      </c>
      <c r="D1294">
        <f t="shared" si="60"/>
        <v>0.26031132075471697</v>
      </c>
      <c r="E1294">
        <f t="shared" si="61"/>
        <v>0</v>
      </c>
      <c r="F1294">
        <f t="shared" si="62"/>
        <v>0.18397552924528299</v>
      </c>
    </row>
    <row r="1295" spans="1:6" x14ac:dyDescent="0.25">
      <c r="A1295">
        <v>1286</v>
      </c>
      <c r="B1295">
        <f>'Założenia i wyniki'!$E$6*Znorm.Profile!B1295</f>
        <v>0.20284905660377359</v>
      </c>
      <c r="C1295">
        <f>'Założenia i wyniki'!$E$8*Znorm.Profile!C1295</f>
        <v>0.44304644999999998</v>
      </c>
      <c r="D1295">
        <f t="shared" si="60"/>
        <v>0.20284905660377359</v>
      </c>
      <c r="E1295">
        <f t="shared" si="61"/>
        <v>0</v>
      </c>
      <c r="F1295">
        <f t="shared" si="62"/>
        <v>0.24019739339622639</v>
      </c>
    </row>
    <row r="1296" spans="1:6" x14ac:dyDescent="0.25">
      <c r="A1296">
        <v>1287</v>
      </c>
      <c r="B1296">
        <f>'Założenia i wyniki'!$E$6*Znorm.Profile!B1296</f>
        <v>0.1601698113207547</v>
      </c>
      <c r="C1296">
        <f>'Założenia i wyniki'!$E$8*Znorm.Profile!C1296</f>
        <v>0.44574914999999998</v>
      </c>
      <c r="D1296">
        <f t="shared" si="60"/>
        <v>0.1601698113207547</v>
      </c>
      <c r="E1296">
        <f t="shared" si="61"/>
        <v>0</v>
      </c>
      <c r="F1296">
        <f t="shared" si="62"/>
        <v>0.28557933867924529</v>
      </c>
    </row>
    <row r="1297" spans="1:6" x14ac:dyDescent="0.25">
      <c r="A1297">
        <v>1288</v>
      </c>
      <c r="B1297">
        <f>'Założenia i wyniki'!$E$6*Znorm.Profile!B1297</f>
        <v>9.9103773584905658E-2</v>
      </c>
      <c r="C1297">
        <f>'Założenia i wyniki'!$E$8*Znorm.Profile!C1297</f>
        <v>0.46622659999999999</v>
      </c>
      <c r="D1297">
        <f t="shared" si="60"/>
        <v>9.9103773584905658E-2</v>
      </c>
      <c r="E1297">
        <f t="shared" si="61"/>
        <v>0</v>
      </c>
      <c r="F1297">
        <f t="shared" si="62"/>
        <v>0.36712282641509431</v>
      </c>
    </row>
    <row r="1298" spans="1:6" x14ac:dyDescent="0.25">
      <c r="A1298">
        <v>1289</v>
      </c>
      <c r="B1298">
        <f>'Założenia i wyniki'!$E$6*Znorm.Profile!B1298</f>
        <v>0</v>
      </c>
      <c r="C1298">
        <f>'Założenia i wyniki'!$E$8*Znorm.Profile!C1298</f>
        <v>0.52082275</v>
      </c>
      <c r="D1298">
        <f t="shared" si="60"/>
        <v>0</v>
      </c>
      <c r="E1298">
        <f t="shared" si="61"/>
        <v>0</v>
      </c>
      <c r="F1298">
        <f t="shared" si="62"/>
        <v>0.52082275</v>
      </c>
    </row>
    <row r="1299" spans="1:6" x14ac:dyDescent="0.25">
      <c r="A1299">
        <v>1290</v>
      </c>
      <c r="B1299">
        <f>'Założenia i wyniki'!$E$6*Znorm.Profile!B1299</f>
        <v>0</v>
      </c>
      <c r="C1299">
        <f>'Założenia i wyniki'!$E$8*Znorm.Profile!C1299</f>
        <v>0.60056779999999998</v>
      </c>
      <c r="D1299">
        <f t="shared" si="60"/>
        <v>0</v>
      </c>
      <c r="E1299">
        <f t="shared" si="61"/>
        <v>0</v>
      </c>
      <c r="F1299">
        <f t="shared" si="62"/>
        <v>0.60056779999999998</v>
      </c>
    </row>
    <row r="1300" spans="1:6" x14ac:dyDescent="0.25">
      <c r="A1300">
        <v>1291</v>
      </c>
      <c r="B1300">
        <f>'Założenia i wyniki'!$E$6*Znorm.Profile!B1300</f>
        <v>0</v>
      </c>
      <c r="C1300">
        <f>'Założenia i wyniki'!$E$8*Znorm.Profile!C1300</f>
        <v>0.63205694999999995</v>
      </c>
      <c r="D1300">
        <f t="shared" si="60"/>
        <v>0</v>
      </c>
      <c r="E1300">
        <f t="shared" si="61"/>
        <v>0</v>
      </c>
      <c r="F1300">
        <f t="shared" si="62"/>
        <v>0.63205694999999995</v>
      </c>
    </row>
    <row r="1301" spans="1:6" x14ac:dyDescent="0.25">
      <c r="A1301">
        <v>1292</v>
      </c>
      <c r="B1301">
        <f>'Założenia i wyniki'!$E$6*Znorm.Profile!B1301</f>
        <v>0</v>
      </c>
      <c r="C1301">
        <f>'Założenia i wyniki'!$E$8*Znorm.Profile!C1301</f>
        <v>0.62518119999999999</v>
      </c>
      <c r="D1301">
        <f t="shared" si="60"/>
        <v>0</v>
      </c>
      <c r="E1301">
        <f t="shared" si="61"/>
        <v>0</v>
      </c>
      <c r="F1301">
        <f t="shared" si="62"/>
        <v>0.62518119999999999</v>
      </c>
    </row>
    <row r="1302" spans="1:6" x14ac:dyDescent="0.25">
      <c r="A1302">
        <v>1293</v>
      </c>
      <c r="B1302">
        <f>'Założenia i wyniki'!$E$6*Znorm.Profile!B1302</f>
        <v>0</v>
      </c>
      <c r="C1302">
        <f>'Założenia i wyniki'!$E$8*Znorm.Profile!C1302</f>
        <v>0.58937550000000005</v>
      </c>
      <c r="D1302">
        <f t="shared" si="60"/>
        <v>0</v>
      </c>
      <c r="E1302">
        <f t="shared" si="61"/>
        <v>0</v>
      </c>
      <c r="F1302">
        <f t="shared" si="62"/>
        <v>0.58937550000000005</v>
      </c>
    </row>
    <row r="1303" spans="1:6" x14ac:dyDescent="0.25">
      <c r="A1303">
        <v>1294</v>
      </c>
      <c r="B1303">
        <f>'Założenia i wyniki'!$E$6*Znorm.Profile!B1303</f>
        <v>0</v>
      </c>
      <c r="C1303">
        <f>'Założenia i wyniki'!$E$8*Znorm.Profile!C1303</f>
        <v>0.51871749999999994</v>
      </c>
      <c r="D1303">
        <f t="shared" si="60"/>
        <v>0</v>
      </c>
      <c r="E1303">
        <f t="shared" si="61"/>
        <v>0</v>
      </c>
      <c r="F1303">
        <f t="shared" si="62"/>
        <v>0.51871749999999994</v>
      </c>
    </row>
    <row r="1304" spans="1:6" x14ac:dyDescent="0.25">
      <c r="A1304">
        <v>1295</v>
      </c>
      <c r="B1304">
        <f>'Założenia i wyniki'!$E$6*Znorm.Profile!B1304</f>
        <v>0</v>
      </c>
      <c r="C1304">
        <f>'Założenia i wyniki'!$E$8*Znorm.Profile!C1304</f>
        <v>0.42318465</v>
      </c>
      <c r="D1304">
        <f t="shared" si="60"/>
        <v>0</v>
      </c>
      <c r="E1304">
        <f t="shared" si="61"/>
        <v>0</v>
      </c>
      <c r="F1304">
        <f t="shared" si="62"/>
        <v>0.42318465</v>
      </c>
    </row>
    <row r="1305" spans="1:6" x14ac:dyDescent="0.25">
      <c r="A1305">
        <v>1296</v>
      </c>
      <c r="B1305">
        <f>'Założenia i wyniki'!$E$6*Znorm.Profile!B1305</f>
        <v>0</v>
      </c>
      <c r="C1305">
        <f>'Założenia i wyniki'!$E$8*Znorm.Profile!C1305</f>
        <v>0.33660760000000001</v>
      </c>
      <c r="D1305">
        <f t="shared" si="60"/>
        <v>0</v>
      </c>
      <c r="E1305">
        <f t="shared" si="61"/>
        <v>0</v>
      </c>
      <c r="F1305">
        <f t="shared" si="62"/>
        <v>0.33660760000000001</v>
      </c>
    </row>
    <row r="1306" spans="1:6" x14ac:dyDescent="0.25">
      <c r="A1306">
        <v>1297</v>
      </c>
      <c r="B1306">
        <f>'Założenia i wyniki'!$E$6*Znorm.Profile!B1306</f>
        <v>0</v>
      </c>
      <c r="C1306">
        <f>'Założenia i wyniki'!$E$8*Znorm.Profile!C1306</f>
        <v>0.26827044999999999</v>
      </c>
      <c r="D1306">
        <f t="shared" si="60"/>
        <v>0</v>
      </c>
      <c r="E1306">
        <f t="shared" si="61"/>
        <v>0</v>
      </c>
      <c r="F1306">
        <f t="shared" si="62"/>
        <v>0.26827044999999999</v>
      </c>
    </row>
    <row r="1307" spans="1:6" x14ac:dyDescent="0.25">
      <c r="A1307">
        <v>1298</v>
      </c>
      <c r="B1307">
        <f>'Założenia i wyniki'!$E$6*Znorm.Profile!B1307</f>
        <v>0</v>
      </c>
      <c r="C1307">
        <f>'Założenia i wyniki'!$E$8*Znorm.Profile!C1307</f>
        <v>0.24240195</v>
      </c>
      <c r="D1307">
        <f t="shared" si="60"/>
        <v>0</v>
      </c>
      <c r="E1307">
        <f t="shared" si="61"/>
        <v>0</v>
      </c>
      <c r="F1307">
        <f t="shared" si="62"/>
        <v>0.24240195</v>
      </c>
    </row>
    <row r="1308" spans="1:6" x14ac:dyDescent="0.25">
      <c r="A1308">
        <v>1299</v>
      </c>
      <c r="B1308">
        <f>'Założenia i wyniki'!$E$6*Znorm.Profile!B1308</f>
        <v>0</v>
      </c>
      <c r="C1308">
        <f>'Założenia i wyniki'!$E$8*Znorm.Profile!C1308</f>
        <v>0.22721544999999999</v>
      </c>
      <c r="D1308">
        <f t="shared" si="60"/>
        <v>0</v>
      </c>
      <c r="E1308">
        <f t="shared" si="61"/>
        <v>0</v>
      </c>
      <c r="F1308">
        <f t="shared" si="62"/>
        <v>0.22721544999999999</v>
      </c>
    </row>
    <row r="1309" spans="1:6" x14ac:dyDescent="0.25">
      <c r="A1309">
        <v>1300</v>
      </c>
      <c r="B1309">
        <f>'Założenia i wyniki'!$E$6*Znorm.Profile!B1309</f>
        <v>0</v>
      </c>
      <c r="C1309">
        <f>'Założenia i wyniki'!$E$8*Znorm.Profile!C1309</f>
        <v>0.22950200000000001</v>
      </c>
      <c r="D1309">
        <f t="shared" si="60"/>
        <v>0</v>
      </c>
      <c r="E1309">
        <f t="shared" si="61"/>
        <v>0</v>
      </c>
      <c r="F1309">
        <f t="shared" si="62"/>
        <v>0.22950200000000001</v>
      </c>
    </row>
    <row r="1310" spans="1:6" x14ac:dyDescent="0.25">
      <c r="A1310">
        <v>1301</v>
      </c>
      <c r="B1310">
        <f>'Założenia i wyniki'!$E$6*Znorm.Profile!B1310</f>
        <v>0</v>
      </c>
      <c r="C1310">
        <f>'Założenia i wyniki'!$E$8*Znorm.Profile!C1310</f>
        <v>0.25596655000000001</v>
      </c>
      <c r="D1310">
        <f t="shared" si="60"/>
        <v>0</v>
      </c>
      <c r="E1310">
        <f t="shared" si="61"/>
        <v>0</v>
      </c>
      <c r="F1310">
        <f t="shared" si="62"/>
        <v>0.25596655000000001</v>
      </c>
    </row>
    <row r="1311" spans="1:6" x14ac:dyDescent="0.25">
      <c r="A1311">
        <v>1302</v>
      </c>
      <c r="B1311">
        <f>'Założenia i wyniki'!$E$6*Znorm.Profile!B1311</f>
        <v>0</v>
      </c>
      <c r="C1311">
        <f>'Założenia i wyniki'!$E$8*Znorm.Profile!C1311</f>
        <v>0.31512670000000004</v>
      </c>
      <c r="D1311">
        <f t="shared" si="60"/>
        <v>0</v>
      </c>
      <c r="E1311">
        <f t="shared" si="61"/>
        <v>0</v>
      </c>
      <c r="F1311">
        <f t="shared" si="62"/>
        <v>0.31512670000000004</v>
      </c>
    </row>
    <row r="1312" spans="1:6" x14ac:dyDescent="0.25">
      <c r="A1312">
        <v>1303</v>
      </c>
      <c r="B1312">
        <f>'Założenia i wyniki'!$E$6*Znorm.Profile!B1312</f>
        <v>0</v>
      </c>
      <c r="C1312">
        <f>'Założenia i wyniki'!$E$8*Znorm.Profile!C1312</f>
        <v>0.40614735000000002</v>
      </c>
      <c r="D1312">
        <f t="shared" si="60"/>
        <v>0</v>
      </c>
      <c r="E1312">
        <f t="shared" si="61"/>
        <v>0</v>
      </c>
      <c r="F1312">
        <f t="shared" si="62"/>
        <v>0.40614735000000002</v>
      </c>
    </row>
    <row r="1313" spans="1:6" x14ac:dyDescent="0.25">
      <c r="A1313">
        <v>1304</v>
      </c>
      <c r="B1313">
        <f>'Założenia i wyniki'!$E$6*Znorm.Profile!B1313</f>
        <v>6.5206603773584906E-2</v>
      </c>
      <c r="C1313">
        <f>'Założenia i wyniki'!$E$8*Znorm.Profile!C1313</f>
        <v>0.46558540000000004</v>
      </c>
      <c r="D1313">
        <f t="shared" si="60"/>
        <v>6.5206603773584906E-2</v>
      </c>
      <c r="E1313">
        <f t="shared" si="61"/>
        <v>0</v>
      </c>
      <c r="F1313">
        <f t="shared" si="62"/>
        <v>0.40037879622641515</v>
      </c>
    </row>
    <row r="1314" spans="1:6" x14ac:dyDescent="0.25">
      <c r="A1314">
        <v>1305</v>
      </c>
      <c r="B1314">
        <f>'Założenia i wyniki'!$E$6*Znorm.Profile!B1314</f>
        <v>0.1764056603773585</v>
      </c>
      <c r="C1314">
        <f>'Założenia i wyniki'!$E$8*Znorm.Profile!C1314</f>
        <v>0.45516345000000002</v>
      </c>
      <c r="D1314">
        <f t="shared" si="60"/>
        <v>0.1764056603773585</v>
      </c>
      <c r="E1314">
        <f t="shared" si="61"/>
        <v>0</v>
      </c>
      <c r="F1314">
        <f t="shared" si="62"/>
        <v>0.27875778962264153</v>
      </c>
    </row>
    <row r="1315" spans="1:6" x14ac:dyDescent="0.25">
      <c r="A1315">
        <v>1306</v>
      </c>
      <c r="B1315">
        <f>'Założenia i wyniki'!$E$6*Znorm.Profile!B1315</f>
        <v>0.26262264150943393</v>
      </c>
      <c r="C1315">
        <f>'Założenia i wyniki'!$E$8*Znorm.Profile!C1315</f>
        <v>0.46183585000000005</v>
      </c>
      <c r="D1315">
        <f t="shared" si="60"/>
        <v>0.26262264150943393</v>
      </c>
      <c r="E1315">
        <f t="shared" si="61"/>
        <v>0</v>
      </c>
      <c r="F1315">
        <f t="shared" si="62"/>
        <v>0.19921320849056612</v>
      </c>
    </row>
    <row r="1316" spans="1:6" x14ac:dyDescent="0.25">
      <c r="A1316">
        <v>1307</v>
      </c>
      <c r="B1316">
        <f>'Założenia i wyniki'!$E$6*Znorm.Profile!B1316</f>
        <v>0.28095283018867923</v>
      </c>
      <c r="C1316">
        <f>'Założenia i wyniki'!$E$8*Znorm.Profile!C1316</f>
        <v>0.45127285</v>
      </c>
      <c r="D1316">
        <f t="shared" si="60"/>
        <v>0.28095283018867923</v>
      </c>
      <c r="E1316">
        <f t="shared" si="61"/>
        <v>0</v>
      </c>
      <c r="F1316">
        <f t="shared" si="62"/>
        <v>0.17032001981132078</v>
      </c>
    </row>
    <row r="1317" spans="1:6" x14ac:dyDescent="0.25">
      <c r="A1317">
        <v>1308</v>
      </c>
      <c r="B1317">
        <f>'Założenia i wyniki'!$E$6*Znorm.Profile!B1317</f>
        <v>0.28435849056603774</v>
      </c>
      <c r="C1317">
        <f>'Założenia i wyniki'!$E$8*Znorm.Profile!C1317</f>
        <v>0.45219719999999997</v>
      </c>
      <c r="D1317">
        <f t="shared" si="60"/>
        <v>0.28435849056603774</v>
      </c>
      <c r="E1317">
        <f t="shared" si="61"/>
        <v>0</v>
      </c>
      <c r="F1317">
        <f t="shared" si="62"/>
        <v>0.16783870943396223</v>
      </c>
    </row>
    <row r="1318" spans="1:6" x14ac:dyDescent="0.25">
      <c r="A1318">
        <v>1309</v>
      </c>
      <c r="B1318">
        <f>'Założenia i wyniki'!$E$6*Znorm.Profile!B1318</f>
        <v>0.23636792452830191</v>
      </c>
      <c r="C1318">
        <f>'Założenia i wyniki'!$E$8*Znorm.Profile!C1318</f>
        <v>0.45889094999999996</v>
      </c>
      <c r="D1318">
        <f t="shared" si="60"/>
        <v>0.23636792452830191</v>
      </c>
      <c r="E1318">
        <f t="shared" si="61"/>
        <v>0</v>
      </c>
      <c r="F1318">
        <f t="shared" si="62"/>
        <v>0.22252302547169805</v>
      </c>
    </row>
    <row r="1319" spans="1:6" x14ac:dyDescent="0.25">
      <c r="A1319">
        <v>1310</v>
      </c>
      <c r="B1319">
        <f>'Założenia i wyniki'!$E$6*Znorm.Profile!B1319</f>
        <v>0.24777358490566037</v>
      </c>
      <c r="C1319">
        <f>'Założenia i wyniki'!$E$8*Znorm.Profile!C1319</f>
        <v>0.44947979999999998</v>
      </c>
      <c r="D1319">
        <f t="shared" si="60"/>
        <v>0.24777358490566037</v>
      </c>
      <c r="E1319">
        <f t="shared" si="61"/>
        <v>0</v>
      </c>
      <c r="F1319">
        <f t="shared" si="62"/>
        <v>0.20170621509433961</v>
      </c>
    </row>
    <row r="1320" spans="1:6" x14ac:dyDescent="0.25">
      <c r="A1320">
        <v>1311</v>
      </c>
      <c r="B1320">
        <f>'Założenia i wyniki'!$E$6*Znorm.Profile!B1320</f>
        <v>0.19327358490566038</v>
      </c>
      <c r="C1320">
        <f>'Założenia i wyniki'!$E$8*Znorm.Profile!C1320</f>
        <v>0.44896110000000006</v>
      </c>
      <c r="D1320">
        <f t="shared" si="60"/>
        <v>0.19327358490566038</v>
      </c>
      <c r="E1320">
        <f t="shared" si="61"/>
        <v>0</v>
      </c>
      <c r="F1320">
        <f t="shared" si="62"/>
        <v>0.25568751509433968</v>
      </c>
    </row>
    <row r="1321" spans="1:6" x14ac:dyDescent="0.25">
      <c r="A1321">
        <v>1312</v>
      </c>
      <c r="B1321">
        <f>'Założenia i wyniki'!$E$6*Znorm.Profile!B1321</f>
        <v>0.10213207547169811</v>
      </c>
      <c r="C1321">
        <f>'Założenia i wyniki'!$E$8*Znorm.Profile!C1321</f>
        <v>0.47055645000000001</v>
      </c>
      <c r="D1321">
        <f t="shared" si="60"/>
        <v>0.10213207547169811</v>
      </c>
      <c r="E1321">
        <f t="shared" si="61"/>
        <v>0</v>
      </c>
      <c r="F1321">
        <f t="shared" si="62"/>
        <v>0.3684243745283019</v>
      </c>
    </row>
    <row r="1322" spans="1:6" x14ac:dyDescent="0.25">
      <c r="A1322">
        <v>1313</v>
      </c>
      <c r="B1322">
        <f>'Założenia i wyniki'!$E$6*Znorm.Profile!B1322</f>
        <v>0</v>
      </c>
      <c r="C1322">
        <f>'Założenia i wyniki'!$E$8*Znorm.Profile!C1322</f>
        <v>0.53439190000000003</v>
      </c>
      <c r="D1322">
        <f t="shared" si="60"/>
        <v>0</v>
      </c>
      <c r="E1322">
        <f t="shared" si="61"/>
        <v>0</v>
      </c>
      <c r="F1322">
        <f t="shared" si="62"/>
        <v>0.53439190000000003</v>
      </c>
    </row>
    <row r="1323" spans="1:6" x14ac:dyDescent="0.25">
      <c r="A1323">
        <v>1314</v>
      </c>
      <c r="B1323">
        <f>'Założenia i wyniki'!$E$6*Znorm.Profile!B1323</f>
        <v>0</v>
      </c>
      <c r="C1323">
        <f>'Założenia i wyniki'!$E$8*Znorm.Profile!C1323</f>
        <v>0.59597369999999994</v>
      </c>
      <c r="D1323">
        <f t="shared" si="60"/>
        <v>0</v>
      </c>
      <c r="E1323">
        <f t="shared" si="61"/>
        <v>0</v>
      </c>
      <c r="F1323">
        <f t="shared" si="62"/>
        <v>0.59597369999999994</v>
      </c>
    </row>
    <row r="1324" spans="1:6" x14ac:dyDescent="0.25">
      <c r="A1324">
        <v>1315</v>
      </c>
      <c r="B1324">
        <f>'Założenia i wyniki'!$E$6*Znorm.Profile!B1324</f>
        <v>0</v>
      </c>
      <c r="C1324">
        <f>'Założenia i wyniki'!$E$8*Znorm.Profile!C1324</f>
        <v>0.62493690000000002</v>
      </c>
      <c r="D1324">
        <f t="shared" si="60"/>
        <v>0</v>
      </c>
      <c r="E1324">
        <f t="shared" si="61"/>
        <v>0</v>
      </c>
      <c r="F1324">
        <f t="shared" si="62"/>
        <v>0.62493690000000002</v>
      </c>
    </row>
    <row r="1325" spans="1:6" x14ac:dyDescent="0.25">
      <c r="A1325">
        <v>1316</v>
      </c>
      <c r="B1325">
        <f>'Założenia i wyniki'!$E$6*Znorm.Profile!B1325</f>
        <v>0</v>
      </c>
      <c r="C1325">
        <f>'Założenia i wyniki'!$E$8*Znorm.Profile!C1325</f>
        <v>0.62205535000000001</v>
      </c>
      <c r="D1325">
        <f t="shared" si="60"/>
        <v>0</v>
      </c>
      <c r="E1325">
        <f t="shared" si="61"/>
        <v>0</v>
      </c>
      <c r="F1325">
        <f t="shared" si="62"/>
        <v>0.62205535000000001</v>
      </c>
    </row>
    <row r="1326" spans="1:6" x14ac:dyDescent="0.25">
      <c r="A1326">
        <v>1317</v>
      </c>
      <c r="B1326">
        <f>'Założenia i wyniki'!$E$6*Znorm.Profile!B1326</f>
        <v>0</v>
      </c>
      <c r="C1326">
        <f>'Założenia i wyniki'!$E$8*Znorm.Profile!C1326</f>
        <v>0.57590189999999997</v>
      </c>
      <c r="D1326">
        <f t="shared" si="60"/>
        <v>0</v>
      </c>
      <c r="E1326">
        <f t="shared" si="61"/>
        <v>0</v>
      </c>
      <c r="F1326">
        <f t="shared" si="62"/>
        <v>0.57590189999999997</v>
      </c>
    </row>
    <row r="1327" spans="1:6" x14ac:dyDescent="0.25">
      <c r="A1327">
        <v>1318</v>
      </c>
      <c r="B1327">
        <f>'Założenia i wyniki'!$E$6*Znorm.Profile!B1327</f>
        <v>0</v>
      </c>
      <c r="C1327">
        <f>'Założenia i wyniki'!$E$8*Znorm.Profile!C1327</f>
        <v>0.51523150000000006</v>
      </c>
      <c r="D1327">
        <f t="shared" si="60"/>
        <v>0</v>
      </c>
      <c r="E1327">
        <f t="shared" si="61"/>
        <v>0</v>
      </c>
      <c r="F1327">
        <f t="shared" si="62"/>
        <v>0.51523150000000006</v>
      </c>
    </row>
    <row r="1328" spans="1:6" x14ac:dyDescent="0.25">
      <c r="A1328">
        <v>1319</v>
      </c>
      <c r="B1328">
        <f>'Założenia i wyniki'!$E$6*Znorm.Profile!B1328</f>
        <v>0</v>
      </c>
      <c r="C1328">
        <f>'Założenia i wyniki'!$E$8*Znorm.Profile!C1328</f>
        <v>0.42729329999999999</v>
      </c>
      <c r="D1328">
        <f t="shared" si="60"/>
        <v>0</v>
      </c>
      <c r="E1328">
        <f t="shared" si="61"/>
        <v>0</v>
      </c>
      <c r="F1328">
        <f t="shared" si="62"/>
        <v>0.42729329999999999</v>
      </c>
    </row>
    <row r="1329" spans="1:6" x14ac:dyDescent="0.25">
      <c r="A1329">
        <v>1320</v>
      </c>
      <c r="B1329">
        <f>'Założenia i wyniki'!$E$6*Znorm.Profile!B1329</f>
        <v>0</v>
      </c>
      <c r="C1329">
        <f>'Założenia i wyniki'!$E$8*Znorm.Profile!C1329</f>
        <v>0.33977685000000002</v>
      </c>
      <c r="D1329">
        <f t="shared" si="60"/>
        <v>0</v>
      </c>
      <c r="E1329">
        <f t="shared" si="61"/>
        <v>0</v>
      </c>
      <c r="F1329">
        <f t="shared" si="62"/>
        <v>0.33977685000000002</v>
      </c>
    </row>
    <row r="1330" spans="1:6" x14ac:dyDescent="0.25">
      <c r="A1330">
        <v>1321</v>
      </c>
      <c r="B1330">
        <f>'Założenia i wyniki'!$E$6*Znorm.Profile!B1330</f>
        <v>0</v>
      </c>
      <c r="C1330">
        <f>'Założenia i wyniki'!$E$8*Znorm.Profile!C1330</f>
        <v>0.26981044999999998</v>
      </c>
      <c r="D1330">
        <f t="shared" si="60"/>
        <v>0</v>
      </c>
      <c r="E1330">
        <f t="shared" si="61"/>
        <v>0</v>
      </c>
      <c r="F1330">
        <f t="shared" si="62"/>
        <v>0.26981044999999998</v>
      </c>
    </row>
    <row r="1331" spans="1:6" x14ac:dyDescent="0.25">
      <c r="A1331">
        <v>1322</v>
      </c>
      <c r="B1331">
        <f>'Założenia i wyniki'!$E$6*Znorm.Profile!B1331</f>
        <v>0</v>
      </c>
      <c r="C1331">
        <f>'Założenia i wyniki'!$E$8*Znorm.Profile!C1331</f>
        <v>0.23739589999999999</v>
      </c>
      <c r="D1331">
        <f t="shared" si="60"/>
        <v>0</v>
      </c>
      <c r="E1331">
        <f t="shared" si="61"/>
        <v>0</v>
      </c>
      <c r="F1331">
        <f t="shared" si="62"/>
        <v>0.23739589999999999</v>
      </c>
    </row>
    <row r="1332" spans="1:6" x14ac:dyDescent="0.25">
      <c r="A1332">
        <v>1323</v>
      </c>
      <c r="B1332">
        <f>'Założenia i wyniki'!$E$6*Znorm.Profile!B1332</f>
        <v>0</v>
      </c>
      <c r="C1332">
        <f>'Założenia i wyniki'!$E$8*Znorm.Profile!C1332</f>
        <v>0.22520084999999998</v>
      </c>
      <c r="D1332">
        <f t="shared" si="60"/>
        <v>0</v>
      </c>
      <c r="E1332">
        <f t="shared" si="61"/>
        <v>0</v>
      </c>
      <c r="F1332">
        <f t="shared" si="62"/>
        <v>0.22520084999999998</v>
      </c>
    </row>
    <row r="1333" spans="1:6" x14ac:dyDescent="0.25">
      <c r="A1333">
        <v>1324</v>
      </c>
      <c r="B1333">
        <f>'Założenia i wyniki'!$E$6*Znorm.Profile!B1333</f>
        <v>0</v>
      </c>
      <c r="C1333">
        <f>'Założenia i wyniki'!$E$8*Znorm.Profile!C1333</f>
        <v>0.22468740000000004</v>
      </c>
      <c r="D1333">
        <f t="shared" si="60"/>
        <v>0</v>
      </c>
      <c r="E1333">
        <f t="shared" si="61"/>
        <v>0</v>
      </c>
      <c r="F1333">
        <f t="shared" si="62"/>
        <v>0.22468740000000004</v>
      </c>
    </row>
    <row r="1334" spans="1:6" x14ac:dyDescent="0.25">
      <c r="A1334">
        <v>1325</v>
      </c>
      <c r="B1334">
        <f>'Założenia i wyniki'!$E$6*Znorm.Profile!B1334</f>
        <v>0</v>
      </c>
      <c r="C1334">
        <f>'Założenia i wyniki'!$E$8*Znorm.Profile!C1334</f>
        <v>0.25193874999999999</v>
      </c>
      <c r="D1334">
        <f t="shared" si="60"/>
        <v>0</v>
      </c>
      <c r="E1334">
        <f t="shared" si="61"/>
        <v>0</v>
      </c>
      <c r="F1334">
        <f t="shared" si="62"/>
        <v>0.25193874999999999</v>
      </c>
    </row>
    <row r="1335" spans="1:6" x14ac:dyDescent="0.25">
      <c r="A1335">
        <v>1326</v>
      </c>
      <c r="B1335">
        <f>'Założenia i wyniki'!$E$6*Znorm.Profile!B1335</f>
        <v>0</v>
      </c>
      <c r="C1335">
        <f>'Założenia i wyniki'!$E$8*Znorm.Profile!C1335</f>
        <v>0.30691570000000001</v>
      </c>
      <c r="D1335">
        <f t="shared" si="60"/>
        <v>0</v>
      </c>
      <c r="E1335">
        <f t="shared" si="61"/>
        <v>0</v>
      </c>
      <c r="F1335">
        <f t="shared" si="62"/>
        <v>0.30691570000000001</v>
      </c>
    </row>
    <row r="1336" spans="1:6" x14ac:dyDescent="0.25">
      <c r="A1336">
        <v>1327</v>
      </c>
      <c r="B1336">
        <f>'Założenia i wyniki'!$E$6*Znorm.Profile!B1336</f>
        <v>0</v>
      </c>
      <c r="C1336">
        <f>'Założenia i wyniki'!$E$8*Znorm.Profile!C1336</f>
        <v>0.39855479999999999</v>
      </c>
      <c r="D1336">
        <f t="shared" si="60"/>
        <v>0</v>
      </c>
      <c r="E1336">
        <f t="shared" si="61"/>
        <v>0</v>
      </c>
      <c r="F1336">
        <f t="shared" si="62"/>
        <v>0.39855479999999999</v>
      </c>
    </row>
    <row r="1337" spans="1:6" x14ac:dyDescent="0.25">
      <c r="A1337">
        <v>1328</v>
      </c>
      <c r="B1337">
        <f>'Założenia i wyniki'!$E$6*Znorm.Profile!B1337</f>
        <v>2.9899056603773587E-2</v>
      </c>
      <c r="C1337">
        <f>'Założenia i wyniki'!$E$8*Znorm.Profile!C1337</f>
        <v>0.44729965000000005</v>
      </c>
      <c r="D1337">
        <f t="shared" si="60"/>
        <v>2.9899056603773587E-2</v>
      </c>
      <c r="E1337">
        <f t="shared" si="61"/>
        <v>0</v>
      </c>
      <c r="F1337">
        <f t="shared" si="62"/>
        <v>0.41740059339622648</v>
      </c>
    </row>
    <row r="1338" spans="1:6" x14ac:dyDescent="0.25">
      <c r="A1338">
        <v>1329</v>
      </c>
      <c r="B1338">
        <f>'Założenia i wyniki'!$E$6*Znorm.Profile!B1338</f>
        <v>0.1469056603773585</v>
      </c>
      <c r="C1338">
        <f>'Założenia i wyniki'!$E$8*Znorm.Profile!C1338</f>
        <v>0.45415299999999997</v>
      </c>
      <c r="D1338">
        <f t="shared" si="60"/>
        <v>0.1469056603773585</v>
      </c>
      <c r="E1338">
        <f t="shared" si="61"/>
        <v>0</v>
      </c>
      <c r="F1338">
        <f t="shared" si="62"/>
        <v>0.3072473396226415</v>
      </c>
    </row>
    <row r="1339" spans="1:6" x14ac:dyDescent="0.25">
      <c r="A1339">
        <v>1330</v>
      </c>
      <c r="B1339">
        <f>'Założenia i wyniki'!$E$6*Znorm.Profile!B1339</f>
        <v>0.26887735849056604</v>
      </c>
      <c r="C1339">
        <f>'Założenia i wyniki'!$E$8*Znorm.Profile!C1339</f>
        <v>0.44656605000000005</v>
      </c>
      <c r="D1339">
        <f t="shared" si="60"/>
        <v>0.26887735849056604</v>
      </c>
      <c r="E1339">
        <f t="shared" si="61"/>
        <v>0</v>
      </c>
      <c r="F1339">
        <f t="shared" si="62"/>
        <v>0.177688691509434</v>
      </c>
    </row>
    <row r="1340" spans="1:6" x14ac:dyDescent="0.25">
      <c r="A1340">
        <v>1331</v>
      </c>
      <c r="B1340">
        <f>'Założenia i wyniki'!$E$6*Znorm.Profile!B1340</f>
        <v>0.30933962264150944</v>
      </c>
      <c r="C1340">
        <f>'Założenia i wyniki'!$E$8*Znorm.Profile!C1340</f>
        <v>0.44011169999999999</v>
      </c>
      <c r="D1340">
        <f t="shared" si="60"/>
        <v>0.30933962264150944</v>
      </c>
      <c r="E1340">
        <f t="shared" si="61"/>
        <v>0</v>
      </c>
      <c r="F1340">
        <f t="shared" si="62"/>
        <v>0.13077207735849056</v>
      </c>
    </row>
    <row r="1341" spans="1:6" x14ac:dyDescent="0.25">
      <c r="A1341">
        <v>1332</v>
      </c>
      <c r="B1341">
        <f>'Założenia i wyniki'!$E$6*Znorm.Profile!B1341</f>
        <v>0.28458490566037736</v>
      </c>
      <c r="C1341">
        <f>'Założenia i wyniki'!$E$8*Znorm.Profile!C1341</f>
        <v>0.43710764999999996</v>
      </c>
      <c r="D1341">
        <f t="shared" si="60"/>
        <v>0.28458490566037736</v>
      </c>
      <c r="E1341">
        <f t="shared" si="61"/>
        <v>0</v>
      </c>
      <c r="F1341">
        <f t="shared" si="62"/>
        <v>0.1525227443396226</v>
      </c>
    </row>
    <row r="1342" spans="1:6" x14ac:dyDescent="0.25">
      <c r="A1342">
        <v>1333</v>
      </c>
      <c r="B1342">
        <f>'Założenia i wyniki'!$E$6*Znorm.Profile!B1342</f>
        <v>0.26671698113207554</v>
      </c>
      <c r="C1342">
        <f>'Założenia i wyniki'!$E$8*Znorm.Profile!C1342</f>
        <v>0.43725640000000005</v>
      </c>
      <c r="D1342">
        <f t="shared" si="60"/>
        <v>0.26671698113207554</v>
      </c>
      <c r="E1342">
        <f t="shared" si="61"/>
        <v>0</v>
      </c>
      <c r="F1342">
        <f t="shared" si="62"/>
        <v>0.17053941886792451</v>
      </c>
    </row>
    <row r="1343" spans="1:6" x14ac:dyDescent="0.25">
      <c r="A1343">
        <v>1334</v>
      </c>
      <c r="B1343">
        <f>'Założenia i wyniki'!$E$6*Znorm.Profile!B1343</f>
        <v>0.18504716981132074</v>
      </c>
      <c r="C1343">
        <f>'Założenia i wyniki'!$E$8*Znorm.Profile!C1343</f>
        <v>0.43064770000000002</v>
      </c>
      <c r="D1343">
        <f t="shared" si="60"/>
        <v>0.18504716981132074</v>
      </c>
      <c r="E1343">
        <f t="shared" si="61"/>
        <v>0</v>
      </c>
      <c r="F1343">
        <f t="shared" si="62"/>
        <v>0.24560053018867928</v>
      </c>
    </row>
    <row r="1344" spans="1:6" x14ac:dyDescent="0.25">
      <c r="A1344">
        <v>1335</v>
      </c>
      <c r="B1344">
        <f>'Założenia i wyniki'!$E$6*Znorm.Profile!B1344</f>
        <v>0.16813207547169812</v>
      </c>
      <c r="C1344">
        <f>'Założenia i wyniki'!$E$8*Znorm.Profile!C1344</f>
        <v>0.43762459999999997</v>
      </c>
      <c r="D1344">
        <f t="shared" si="60"/>
        <v>0.16813207547169812</v>
      </c>
      <c r="E1344">
        <f t="shared" si="61"/>
        <v>0</v>
      </c>
      <c r="F1344">
        <f t="shared" si="62"/>
        <v>0.26949252452830186</v>
      </c>
    </row>
    <row r="1345" spans="1:6" x14ac:dyDescent="0.25">
      <c r="A1345">
        <v>1336</v>
      </c>
      <c r="B1345">
        <f>'Założenia i wyniki'!$E$6*Znorm.Profile!B1345</f>
        <v>0.11732075471698114</v>
      </c>
      <c r="C1345">
        <f>'Założenia i wyniki'!$E$8*Znorm.Profile!C1345</f>
        <v>0.46976964999999998</v>
      </c>
      <c r="D1345">
        <f t="shared" si="60"/>
        <v>0.11732075471698114</v>
      </c>
      <c r="E1345">
        <f t="shared" si="61"/>
        <v>0</v>
      </c>
      <c r="F1345">
        <f t="shared" si="62"/>
        <v>0.35244889528301881</v>
      </c>
    </row>
    <row r="1346" spans="1:6" x14ac:dyDescent="0.25">
      <c r="A1346">
        <v>1337</v>
      </c>
      <c r="B1346">
        <f>'Założenia i wyniki'!$E$6*Znorm.Profile!B1346</f>
        <v>5.4933962264150946E-4</v>
      </c>
      <c r="C1346">
        <f>'Założenia i wyniki'!$E$8*Znorm.Profile!C1346</f>
        <v>0.51654294999999995</v>
      </c>
      <c r="D1346">
        <f t="shared" si="60"/>
        <v>5.4933962264150946E-4</v>
      </c>
      <c r="E1346">
        <f t="shared" si="61"/>
        <v>0</v>
      </c>
      <c r="F1346">
        <f t="shared" si="62"/>
        <v>0.51599361037735847</v>
      </c>
    </row>
    <row r="1347" spans="1:6" x14ac:dyDescent="0.25">
      <c r="A1347">
        <v>1338</v>
      </c>
      <c r="B1347">
        <f>'Założenia i wyniki'!$E$6*Znorm.Profile!B1347</f>
        <v>0</v>
      </c>
      <c r="C1347">
        <f>'Założenia i wyniki'!$E$8*Znorm.Profile!C1347</f>
        <v>0.58194780000000013</v>
      </c>
      <c r="D1347">
        <f t="shared" si="60"/>
        <v>0</v>
      </c>
      <c r="E1347">
        <f t="shared" si="61"/>
        <v>0</v>
      </c>
      <c r="F1347">
        <f t="shared" si="62"/>
        <v>0.58194780000000013</v>
      </c>
    </row>
    <row r="1348" spans="1:6" x14ac:dyDescent="0.25">
      <c r="A1348">
        <v>1339</v>
      </c>
      <c r="B1348">
        <f>'Założenia i wyniki'!$E$6*Znorm.Profile!B1348</f>
        <v>0</v>
      </c>
      <c r="C1348">
        <f>'Założenia i wyniki'!$E$8*Znorm.Profile!C1348</f>
        <v>0.62555885</v>
      </c>
      <c r="D1348">
        <f t="shared" si="60"/>
        <v>0</v>
      </c>
      <c r="E1348">
        <f t="shared" si="61"/>
        <v>0</v>
      </c>
      <c r="F1348">
        <f t="shared" si="62"/>
        <v>0.62555885</v>
      </c>
    </row>
    <row r="1349" spans="1:6" x14ac:dyDescent="0.25">
      <c r="A1349">
        <v>1340</v>
      </c>
      <c r="B1349">
        <f>'Założenia i wyniki'!$E$6*Znorm.Profile!B1349</f>
        <v>0</v>
      </c>
      <c r="C1349">
        <f>'Założenia i wyniki'!$E$8*Znorm.Profile!C1349</f>
        <v>0.62430200000000002</v>
      </c>
      <c r="D1349">
        <f t="shared" si="60"/>
        <v>0</v>
      </c>
      <c r="E1349">
        <f t="shared" si="61"/>
        <v>0</v>
      </c>
      <c r="F1349">
        <f t="shared" si="62"/>
        <v>0.62430200000000002</v>
      </c>
    </row>
    <row r="1350" spans="1:6" x14ac:dyDescent="0.25">
      <c r="A1350">
        <v>1341</v>
      </c>
      <c r="B1350">
        <f>'Założenia i wyniki'!$E$6*Znorm.Profile!B1350</f>
        <v>0</v>
      </c>
      <c r="C1350">
        <f>'Założenia i wyniki'!$E$8*Znorm.Profile!C1350</f>
        <v>0.58545585000000011</v>
      </c>
      <c r="D1350">
        <f t="shared" si="60"/>
        <v>0</v>
      </c>
      <c r="E1350">
        <f t="shared" si="61"/>
        <v>0</v>
      </c>
      <c r="F1350">
        <f t="shared" si="62"/>
        <v>0.58545585000000011</v>
      </c>
    </row>
    <row r="1351" spans="1:6" x14ac:dyDescent="0.25">
      <c r="A1351">
        <v>1342</v>
      </c>
      <c r="B1351">
        <f>'Założenia i wyniki'!$E$6*Znorm.Profile!B1351</f>
        <v>0</v>
      </c>
      <c r="C1351">
        <f>'Założenia i wyniki'!$E$8*Znorm.Profile!C1351</f>
        <v>0.5089728</v>
      </c>
      <c r="D1351">
        <f t="shared" si="60"/>
        <v>0</v>
      </c>
      <c r="E1351">
        <f t="shared" si="61"/>
        <v>0</v>
      </c>
      <c r="F1351">
        <f t="shared" si="62"/>
        <v>0.5089728</v>
      </c>
    </row>
    <row r="1352" spans="1:6" x14ac:dyDescent="0.25">
      <c r="A1352">
        <v>1343</v>
      </c>
      <c r="B1352">
        <f>'Założenia i wyniki'!$E$6*Znorm.Profile!B1352</f>
        <v>0</v>
      </c>
      <c r="C1352">
        <f>'Założenia i wyniki'!$E$8*Znorm.Profile!C1352</f>
        <v>0.41889854999999998</v>
      </c>
      <c r="D1352">
        <f t="shared" si="60"/>
        <v>0</v>
      </c>
      <c r="E1352">
        <f t="shared" si="61"/>
        <v>0</v>
      </c>
      <c r="F1352">
        <f t="shared" si="62"/>
        <v>0.41889854999999998</v>
      </c>
    </row>
    <row r="1353" spans="1:6" x14ac:dyDescent="0.25">
      <c r="A1353">
        <v>1344</v>
      </c>
      <c r="B1353">
        <f>'Założenia i wyniki'!$E$6*Znorm.Profile!B1353</f>
        <v>0</v>
      </c>
      <c r="C1353">
        <f>'Założenia i wyniki'!$E$8*Znorm.Profile!C1353</f>
        <v>0.33522475000000002</v>
      </c>
      <c r="D1353">
        <f t="shared" si="60"/>
        <v>0</v>
      </c>
      <c r="E1353">
        <f t="shared" si="61"/>
        <v>0</v>
      </c>
      <c r="F1353">
        <f t="shared" si="62"/>
        <v>0.33522475000000002</v>
      </c>
    </row>
    <row r="1354" spans="1:6" x14ac:dyDescent="0.25">
      <c r="A1354">
        <v>1345</v>
      </c>
      <c r="B1354">
        <f>'Założenia i wyniki'!$E$6*Znorm.Profile!B1354</f>
        <v>0</v>
      </c>
      <c r="C1354">
        <f>'Założenia i wyniki'!$E$8*Znorm.Profile!C1354</f>
        <v>0.27066865000000001</v>
      </c>
      <c r="D1354">
        <f t="shared" si="60"/>
        <v>0</v>
      </c>
      <c r="E1354">
        <f t="shared" si="61"/>
        <v>0</v>
      </c>
      <c r="F1354">
        <f t="shared" si="62"/>
        <v>0.27066865000000001</v>
      </c>
    </row>
    <row r="1355" spans="1:6" x14ac:dyDescent="0.25">
      <c r="A1355">
        <v>1346</v>
      </c>
      <c r="B1355">
        <f>'Założenia i wyniki'!$E$6*Znorm.Profile!B1355</f>
        <v>0</v>
      </c>
      <c r="C1355">
        <f>'Założenia i wyniki'!$E$8*Znorm.Profile!C1355</f>
        <v>0.24027290000000001</v>
      </c>
      <c r="D1355">
        <f t="shared" ref="D1355:D1418" si="63">IF(B1355&lt;=C1355,B1355,C1355)</f>
        <v>0</v>
      </c>
      <c r="E1355">
        <f t="shared" ref="E1355:E1418" si="64">IF(B1355&gt;C1355,B1355-C1355,0)</f>
        <v>0</v>
      </c>
      <c r="F1355">
        <f t="shared" ref="F1355:F1418" si="65">IF(B1355&lt;C1355,C1355-B1355,0)</f>
        <v>0.24027290000000001</v>
      </c>
    </row>
    <row r="1356" spans="1:6" x14ac:dyDescent="0.25">
      <c r="A1356">
        <v>1347</v>
      </c>
      <c r="B1356">
        <f>'Założenia i wyniki'!$E$6*Znorm.Profile!B1356</f>
        <v>0</v>
      </c>
      <c r="C1356">
        <f>'Założenia i wyniki'!$E$8*Znorm.Profile!C1356</f>
        <v>0.22259789999999999</v>
      </c>
      <c r="D1356">
        <f t="shared" si="63"/>
        <v>0</v>
      </c>
      <c r="E1356">
        <f t="shared" si="64"/>
        <v>0</v>
      </c>
      <c r="F1356">
        <f t="shared" si="65"/>
        <v>0.22259789999999999</v>
      </c>
    </row>
    <row r="1357" spans="1:6" x14ac:dyDescent="0.25">
      <c r="A1357">
        <v>1348</v>
      </c>
      <c r="B1357">
        <f>'Założenia i wyniki'!$E$6*Znorm.Profile!B1357</f>
        <v>0</v>
      </c>
      <c r="C1357">
        <f>'Założenia i wyniki'!$E$8*Znorm.Profile!C1357</f>
        <v>0.23068744999999996</v>
      </c>
      <c r="D1357">
        <f t="shared" si="63"/>
        <v>0</v>
      </c>
      <c r="E1357">
        <f t="shared" si="64"/>
        <v>0</v>
      </c>
      <c r="F1357">
        <f t="shared" si="65"/>
        <v>0.23068744999999996</v>
      </c>
    </row>
    <row r="1358" spans="1:6" x14ac:dyDescent="0.25">
      <c r="A1358">
        <v>1349</v>
      </c>
      <c r="B1358">
        <f>'Założenia i wyniki'!$E$6*Znorm.Profile!B1358</f>
        <v>0</v>
      </c>
      <c r="C1358">
        <f>'Założenia i wyniki'!$E$8*Znorm.Profile!C1358</f>
        <v>0.25129999999999997</v>
      </c>
      <c r="D1358">
        <f t="shared" si="63"/>
        <v>0</v>
      </c>
      <c r="E1358">
        <f t="shared" si="64"/>
        <v>0</v>
      </c>
      <c r="F1358">
        <f t="shared" si="65"/>
        <v>0.25129999999999997</v>
      </c>
    </row>
    <row r="1359" spans="1:6" x14ac:dyDescent="0.25">
      <c r="A1359">
        <v>1350</v>
      </c>
      <c r="B1359">
        <f>'Założenia i wyniki'!$E$6*Znorm.Profile!B1359</f>
        <v>0</v>
      </c>
      <c r="C1359">
        <f>'Założenia i wyniki'!$E$8*Znorm.Profile!C1359</f>
        <v>0.30839725000000001</v>
      </c>
      <c r="D1359">
        <f t="shared" si="63"/>
        <v>0</v>
      </c>
      <c r="E1359">
        <f t="shared" si="64"/>
        <v>0</v>
      </c>
      <c r="F1359">
        <f t="shared" si="65"/>
        <v>0.30839725000000001</v>
      </c>
    </row>
    <row r="1360" spans="1:6" x14ac:dyDescent="0.25">
      <c r="A1360">
        <v>1351</v>
      </c>
      <c r="B1360">
        <f>'Założenia i wyniki'!$E$6*Znorm.Profile!B1360</f>
        <v>0</v>
      </c>
      <c r="C1360">
        <f>'Założenia i wyniki'!$E$8*Znorm.Profile!C1360</f>
        <v>0.4020359</v>
      </c>
      <c r="D1360">
        <f t="shared" si="63"/>
        <v>0</v>
      </c>
      <c r="E1360">
        <f t="shared" si="64"/>
        <v>0</v>
      </c>
      <c r="F1360">
        <f t="shared" si="65"/>
        <v>0.4020359</v>
      </c>
    </row>
    <row r="1361" spans="1:6" x14ac:dyDescent="0.25">
      <c r="A1361">
        <v>1352</v>
      </c>
      <c r="B1361">
        <f>'Założenia i wyniki'!$E$6*Znorm.Profile!B1361</f>
        <v>5.3398113207547171E-2</v>
      </c>
      <c r="C1361">
        <f>'Założenia i wyniki'!$E$8*Znorm.Profile!C1361</f>
        <v>0.44433689999999998</v>
      </c>
      <c r="D1361">
        <f t="shared" si="63"/>
        <v>5.3398113207547171E-2</v>
      </c>
      <c r="E1361">
        <f t="shared" si="64"/>
        <v>0</v>
      </c>
      <c r="F1361">
        <f t="shared" si="65"/>
        <v>0.39093878679245281</v>
      </c>
    </row>
    <row r="1362" spans="1:6" x14ac:dyDescent="0.25">
      <c r="A1362">
        <v>1353</v>
      </c>
      <c r="B1362">
        <f>'Założenia i wyniki'!$E$6*Znorm.Profile!B1362</f>
        <v>0.21384905660377357</v>
      </c>
      <c r="C1362">
        <f>'Założenia i wyniki'!$E$8*Znorm.Profile!C1362</f>
        <v>0.4533256</v>
      </c>
      <c r="D1362">
        <f t="shared" si="63"/>
        <v>0.21384905660377357</v>
      </c>
      <c r="E1362">
        <f t="shared" si="64"/>
        <v>0</v>
      </c>
      <c r="F1362">
        <f t="shared" si="65"/>
        <v>0.23947654339622643</v>
      </c>
    </row>
    <row r="1363" spans="1:6" x14ac:dyDescent="0.25">
      <c r="A1363">
        <v>1354</v>
      </c>
      <c r="B1363">
        <f>'Założenia i wyniki'!$E$6*Znorm.Profile!B1363</f>
        <v>0.2845754716981132</v>
      </c>
      <c r="C1363">
        <f>'Założenia i wyniki'!$E$8*Znorm.Profile!C1363</f>
        <v>0.45197425000000002</v>
      </c>
      <c r="D1363">
        <f t="shared" si="63"/>
        <v>0.2845754716981132</v>
      </c>
      <c r="E1363">
        <f t="shared" si="64"/>
        <v>0</v>
      </c>
      <c r="F1363">
        <f t="shared" si="65"/>
        <v>0.16739877830188682</v>
      </c>
    </row>
    <row r="1364" spans="1:6" x14ac:dyDescent="0.25">
      <c r="A1364">
        <v>1355</v>
      </c>
      <c r="B1364">
        <f>'Założenia i wyniki'!$E$6*Znorm.Profile!B1364</f>
        <v>0.22602830188679246</v>
      </c>
      <c r="C1364">
        <f>'Założenia i wyniki'!$E$8*Znorm.Profile!C1364</f>
        <v>0.44513314999999998</v>
      </c>
      <c r="D1364">
        <f t="shared" si="63"/>
        <v>0.22602830188679246</v>
      </c>
      <c r="E1364">
        <f t="shared" si="64"/>
        <v>0</v>
      </c>
      <c r="F1364">
        <f t="shared" si="65"/>
        <v>0.21910484811320752</v>
      </c>
    </row>
    <row r="1365" spans="1:6" x14ac:dyDescent="0.25">
      <c r="A1365">
        <v>1356</v>
      </c>
      <c r="B1365">
        <f>'Założenia i wyniki'!$E$6*Znorm.Profile!B1365</f>
        <v>0.37558490566037739</v>
      </c>
      <c r="C1365">
        <f>'Założenia i wyniki'!$E$8*Znorm.Profile!C1365</f>
        <v>0.43588719999999997</v>
      </c>
      <c r="D1365">
        <f t="shared" si="63"/>
        <v>0.37558490566037739</v>
      </c>
      <c r="E1365">
        <f t="shared" si="64"/>
        <v>0</v>
      </c>
      <c r="F1365">
        <f t="shared" si="65"/>
        <v>6.0302294339622586E-2</v>
      </c>
    </row>
    <row r="1366" spans="1:6" x14ac:dyDescent="0.25">
      <c r="A1366">
        <v>1357</v>
      </c>
      <c r="B1366">
        <f>'Założenia i wyniki'!$E$6*Znorm.Profile!B1366</f>
        <v>0.41837735849056606</v>
      </c>
      <c r="C1366">
        <f>'Założenia i wyniki'!$E$8*Znorm.Profile!C1366</f>
        <v>0.43921219999999994</v>
      </c>
      <c r="D1366">
        <f t="shared" si="63"/>
        <v>0.41837735849056606</v>
      </c>
      <c r="E1366">
        <f t="shared" si="64"/>
        <v>0</v>
      </c>
      <c r="F1366">
        <f t="shared" si="65"/>
        <v>2.0834841509433877E-2</v>
      </c>
    </row>
    <row r="1367" spans="1:6" x14ac:dyDescent="0.25">
      <c r="A1367">
        <v>1358</v>
      </c>
      <c r="B1367">
        <f>'Założenia i wyniki'!$E$6*Znorm.Profile!B1367</f>
        <v>0.27114150943396231</v>
      </c>
      <c r="C1367">
        <f>'Założenia i wyniki'!$E$8*Znorm.Profile!C1367</f>
        <v>0.44690659999999993</v>
      </c>
      <c r="D1367">
        <f t="shared" si="63"/>
        <v>0.27114150943396231</v>
      </c>
      <c r="E1367">
        <f t="shared" si="64"/>
        <v>0</v>
      </c>
      <c r="F1367">
        <f t="shared" si="65"/>
        <v>0.17576509056603762</v>
      </c>
    </row>
    <row r="1368" spans="1:6" x14ac:dyDescent="0.25">
      <c r="A1368">
        <v>1359</v>
      </c>
      <c r="B1368">
        <f>'Założenia i wyniki'!$E$6*Znorm.Profile!B1368</f>
        <v>0.23156603773584908</v>
      </c>
      <c r="C1368">
        <f>'Założenia i wyniki'!$E$8*Znorm.Profile!C1368</f>
        <v>0.43911489999999997</v>
      </c>
      <c r="D1368">
        <f t="shared" si="63"/>
        <v>0.23156603773584908</v>
      </c>
      <c r="E1368">
        <f t="shared" si="64"/>
        <v>0</v>
      </c>
      <c r="F1368">
        <f t="shared" si="65"/>
        <v>0.2075488622641509</v>
      </c>
    </row>
    <row r="1369" spans="1:6" x14ac:dyDescent="0.25">
      <c r="A1369">
        <v>1360</v>
      </c>
      <c r="B1369">
        <f>'Założenia i wyniki'!$E$6*Znorm.Profile!B1369</f>
        <v>0.16949056603773585</v>
      </c>
      <c r="C1369">
        <f>'Założenia i wyniki'!$E$8*Znorm.Profile!C1369</f>
        <v>0.46800529999999996</v>
      </c>
      <c r="D1369">
        <f t="shared" si="63"/>
        <v>0.16949056603773585</v>
      </c>
      <c r="E1369">
        <f t="shared" si="64"/>
        <v>0</v>
      </c>
      <c r="F1369">
        <f t="shared" si="65"/>
        <v>0.29851473396226413</v>
      </c>
    </row>
    <row r="1370" spans="1:6" x14ac:dyDescent="0.25">
      <c r="A1370">
        <v>1361</v>
      </c>
      <c r="B1370">
        <f>'Założenia i wyniki'!$E$6*Znorm.Profile!B1370</f>
        <v>2.048301886792453E-2</v>
      </c>
      <c r="C1370">
        <f>'Założenia i wyniki'!$E$8*Znorm.Profile!C1370</f>
        <v>0.51253230000000005</v>
      </c>
      <c r="D1370">
        <f t="shared" si="63"/>
        <v>2.048301886792453E-2</v>
      </c>
      <c r="E1370">
        <f t="shared" si="64"/>
        <v>0</v>
      </c>
      <c r="F1370">
        <f t="shared" si="65"/>
        <v>0.49204928113207552</v>
      </c>
    </row>
    <row r="1371" spans="1:6" x14ac:dyDescent="0.25">
      <c r="A1371">
        <v>1362</v>
      </c>
      <c r="B1371">
        <f>'Założenia i wyniki'!$E$6*Znorm.Profile!B1371</f>
        <v>0</v>
      </c>
      <c r="C1371">
        <f>'Założenia i wyniki'!$E$8*Znorm.Profile!C1371</f>
        <v>0.57519700000000007</v>
      </c>
      <c r="D1371">
        <f t="shared" si="63"/>
        <v>0</v>
      </c>
      <c r="E1371">
        <f t="shared" si="64"/>
        <v>0</v>
      </c>
      <c r="F1371">
        <f t="shared" si="65"/>
        <v>0.57519700000000007</v>
      </c>
    </row>
    <row r="1372" spans="1:6" x14ac:dyDescent="0.25">
      <c r="A1372">
        <v>1363</v>
      </c>
      <c r="B1372">
        <f>'Założenia i wyniki'!$E$6*Znorm.Profile!B1372</f>
        <v>0</v>
      </c>
      <c r="C1372">
        <f>'Założenia i wyniki'!$E$8*Znorm.Profile!C1372</f>
        <v>0.62099800000000005</v>
      </c>
      <c r="D1372">
        <f t="shared" si="63"/>
        <v>0</v>
      </c>
      <c r="E1372">
        <f t="shared" si="64"/>
        <v>0</v>
      </c>
      <c r="F1372">
        <f t="shared" si="65"/>
        <v>0.62099800000000005</v>
      </c>
    </row>
    <row r="1373" spans="1:6" x14ac:dyDescent="0.25">
      <c r="A1373">
        <v>1364</v>
      </c>
      <c r="B1373">
        <f>'Założenia i wyniki'!$E$6*Znorm.Profile!B1373</f>
        <v>0</v>
      </c>
      <c r="C1373">
        <f>'Założenia i wyniki'!$E$8*Znorm.Profile!C1373</f>
        <v>0.61927740000000009</v>
      </c>
      <c r="D1373">
        <f t="shared" si="63"/>
        <v>0</v>
      </c>
      <c r="E1373">
        <f t="shared" si="64"/>
        <v>0</v>
      </c>
      <c r="F1373">
        <f t="shared" si="65"/>
        <v>0.61927740000000009</v>
      </c>
    </row>
    <row r="1374" spans="1:6" x14ac:dyDescent="0.25">
      <c r="A1374">
        <v>1365</v>
      </c>
      <c r="B1374">
        <f>'Założenia i wyniki'!$E$6*Znorm.Profile!B1374</f>
        <v>0</v>
      </c>
      <c r="C1374">
        <f>'Założenia i wyniki'!$E$8*Znorm.Profile!C1374</f>
        <v>0.58101049999999999</v>
      </c>
      <c r="D1374">
        <f t="shared" si="63"/>
        <v>0</v>
      </c>
      <c r="E1374">
        <f t="shared" si="64"/>
        <v>0</v>
      </c>
      <c r="F1374">
        <f t="shared" si="65"/>
        <v>0.58101049999999999</v>
      </c>
    </row>
    <row r="1375" spans="1:6" x14ac:dyDescent="0.25">
      <c r="A1375">
        <v>1366</v>
      </c>
      <c r="B1375">
        <f>'Założenia i wyniki'!$E$6*Znorm.Profile!B1375</f>
        <v>0</v>
      </c>
      <c r="C1375">
        <f>'Założenia i wyniki'!$E$8*Znorm.Profile!C1375</f>
        <v>0.51916899999999999</v>
      </c>
      <c r="D1375">
        <f t="shared" si="63"/>
        <v>0</v>
      </c>
      <c r="E1375">
        <f t="shared" si="64"/>
        <v>0</v>
      </c>
      <c r="F1375">
        <f t="shared" si="65"/>
        <v>0.51916899999999999</v>
      </c>
    </row>
    <row r="1376" spans="1:6" x14ac:dyDescent="0.25">
      <c r="A1376">
        <v>1367</v>
      </c>
      <c r="B1376">
        <f>'Założenia i wyniki'!$E$6*Znorm.Profile!B1376</f>
        <v>0</v>
      </c>
      <c r="C1376">
        <f>'Założenia i wyniki'!$E$8*Znorm.Profile!C1376</f>
        <v>0.41719614999999993</v>
      </c>
      <c r="D1376">
        <f t="shared" si="63"/>
        <v>0</v>
      </c>
      <c r="E1376">
        <f t="shared" si="64"/>
        <v>0</v>
      </c>
      <c r="F1376">
        <f t="shared" si="65"/>
        <v>0.41719614999999993</v>
      </c>
    </row>
    <row r="1377" spans="1:6" x14ac:dyDescent="0.25">
      <c r="A1377">
        <v>1368</v>
      </c>
      <c r="B1377">
        <f>'Założenia i wyniki'!$E$6*Znorm.Profile!B1377</f>
        <v>0</v>
      </c>
      <c r="C1377">
        <f>'Założenia i wyniki'!$E$8*Znorm.Profile!C1377</f>
        <v>0.33423809999999998</v>
      </c>
      <c r="D1377">
        <f t="shared" si="63"/>
        <v>0</v>
      </c>
      <c r="E1377">
        <f t="shared" si="64"/>
        <v>0</v>
      </c>
      <c r="F1377">
        <f t="shared" si="65"/>
        <v>0.33423809999999998</v>
      </c>
    </row>
    <row r="1378" spans="1:6" x14ac:dyDescent="0.25">
      <c r="A1378">
        <v>1369</v>
      </c>
      <c r="B1378">
        <f>'Założenia i wyniki'!$E$6*Znorm.Profile!B1378</f>
        <v>0</v>
      </c>
      <c r="C1378">
        <f>'Założenia i wyniki'!$E$8*Znorm.Profile!C1378</f>
        <v>0.26562444999999996</v>
      </c>
      <c r="D1378">
        <f t="shared" si="63"/>
        <v>0</v>
      </c>
      <c r="E1378">
        <f t="shared" si="64"/>
        <v>0</v>
      </c>
      <c r="F1378">
        <f t="shared" si="65"/>
        <v>0.26562444999999996</v>
      </c>
    </row>
    <row r="1379" spans="1:6" x14ac:dyDescent="0.25">
      <c r="A1379">
        <v>1370</v>
      </c>
      <c r="B1379">
        <f>'Założenia i wyniki'!$E$6*Znorm.Profile!B1379</f>
        <v>0</v>
      </c>
      <c r="C1379">
        <f>'Założenia i wyniki'!$E$8*Znorm.Profile!C1379</f>
        <v>0.2366357</v>
      </c>
      <c r="D1379">
        <f t="shared" si="63"/>
        <v>0</v>
      </c>
      <c r="E1379">
        <f t="shared" si="64"/>
        <v>0</v>
      </c>
      <c r="F1379">
        <f t="shared" si="65"/>
        <v>0.2366357</v>
      </c>
    </row>
    <row r="1380" spans="1:6" x14ac:dyDescent="0.25">
      <c r="A1380">
        <v>1371</v>
      </c>
      <c r="B1380">
        <f>'Założenia i wyniki'!$E$6*Znorm.Profile!B1380</f>
        <v>0</v>
      </c>
      <c r="C1380">
        <f>'Założenia i wyniki'!$E$8*Znorm.Profile!C1380</f>
        <v>0.22387189999999998</v>
      </c>
      <c r="D1380">
        <f t="shared" si="63"/>
        <v>0</v>
      </c>
      <c r="E1380">
        <f t="shared" si="64"/>
        <v>0</v>
      </c>
      <c r="F1380">
        <f t="shared" si="65"/>
        <v>0.22387189999999998</v>
      </c>
    </row>
    <row r="1381" spans="1:6" x14ac:dyDescent="0.25">
      <c r="A1381">
        <v>1372</v>
      </c>
      <c r="B1381">
        <f>'Założenia i wyniki'!$E$6*Znorm.Profile!B1381</f>
        <v>0</v>
      </c>
      <c r="C1381">
        <f>'Założenia i wyniki'!$E$8*Znorm.Profile!C1381</f>
        <v>0.23068465000000002</v>
      </c>
      <c r="D1381">
        <f t="shared" si="63"/>
        <v>0</v>
      </c>
      <c r="E1381">
        <f t="shared" si="64"/>
        <v>0</v>
      </c>
      <c r="F1381">
        <f t="shared" si="65"/>
        <v>0.23068465000000002</v>
      </c>
    </row>
    <row r="1382" spans="1:6" x14ac:dyDescent="0.25">
      <c r="A1382">
        <v>1373</v>
      </c>
      <c r="B1382">
        <f>'Założenia i wyniki'!$E$6*Znorm.Profile!B1382</f>
        <v>0</v>
      </c>
      <c r="C1382">
        <f>'Założenia i wyniki'!$E$8*Znorm.Profile!C1382</f>
        <v>0.25336219999999998</v>
      </c>
      <c r="D1382">
        <f t="shared" si="63"/>
        <v>0</v>
      </c>
      <c r="E1382">
        <f t="shared" si="64"/>
        <v>0</v>
      </c>
      <c r="F1382">
        <f t="shared" si="65"/>
        <v>0.25336219999999998</v>
      </c>
    </row>
    <row r="1383" spans="1:6" x14ac:dyDescent="0.25">
      <c r="A1383">
        <v>1374</v>
      </c>
      <c r="B1383">
        <f>'Założenia i wyniki'!$E$6*Znorm.Profile!B1383</f>
        <v>0</v>
      </c>
      <c r="C1383">
        <f>'Założenia i wyniki'!$E$8*Znorm.Profile!C1383</f>
        <v>0.31239004999999997</v>
      </c>
      <c r="D1383">
        <f t="shared" si="63"/>
        <v>0</v>
      </c>
      <c r="E1383">
        <f t="shared" si="64"/>
        <v>0</v>
      </c>
      <c r="F1383">
        <f t="shared" si="65"/>
        <v>0.31239004999999997</v>
      </c>
    </row>
    <row r="1384" spans="1:6" x14ac:dyDescent="0.25">
      <c r="A1384">
        <v>1375</v>
      </c>
      <c r="B1384">
        <f>'Założenia i wyniki'!$E$6*Znorm.Profile!B1384</f>
        <v>0</v>
      </c>
      <c r="C1384">
        <f>'Założenia i wyniki'!$E$8*Znorm.Profile!C1384</f>
        <v>0.40017914999999998</v>
      </c>
      <c r="D1384">
        <f t="shared" si="63"/>
        <v>0</v>
      </c>
      <c r="E1384">
        <f t="shared" si="64"/>
        <v>0</v>
      </c>
      <c r="F1384">
        <f t="shared" si="65"/>
        <v>0.40017914999999998</v>
      </c>
    </row>
    <row r="1385" spans="1:6" x14ac:dyDescent="0.25">
      <c r="A1385">
        <v>1376</v>
      </c>
      <c r="B1385">
        <f>'Założenia i wyniki'!$E$6*Znorm.Profile!B1385</f>
        <v>0.4485943396226415</v>
      </c>
      <c r="C1385">
        <f>'Założenia i wyniki'!$E$8*Znorm.Profile!C1385</f>
        <v>0.45068765000000005</v>
      </c>
      <c r="D1385">
        <f t="shared" si="63"/>
        <v>0.4485943396226415</v>
      </c>
      <c r="E1385">
        <f t="shared" si="64"/>
        <v>0</v>
      </c>
      <c r="F1385">
        <f t="shared" si="65"/>
        <v>2.0933103773585482E-3</v>
      </c>
    </row>
    <row r="1386" spans="1:6" x14ac:dyDescent="0.25">
      <c r="A1386">
        <v>1377</v>
      </c>
      <c r="B1386">
        <f>'Założenia i wyniki'!$E$6*Znorm.Profile!B1386</f>
        <v>1.1240566037735849</v>
      </c>
      <c r="C1386">
        <f>'Założenia i wyniki'!$E$8*Znorm.Profile!C1386</f>
        <v>0.45579904999999998</v>
      </c>
      <c r="D1386">
        <f t="shared" si="63"/>
        <v>0.45579904999999998</v>
      </c>
      <c r="E1386">
        <f t="shared" si="64"/>
        <v>0.66825755377358487</v>
      </c>
      <c r="F1386">
        <f t="shared" si="65"/>
        <v>0</v>
      </c>
    </row>
    <row r="1387" spans="1:6" x14ac:dyDescent="0.25">
      <c r="A1387">
        <v>1378</v>
      </c>
      <c r="B1387">
        <f>'Założenia i wyniki'!$E$6*Znorm.Profile!B1387</f>
        <v>1.5387735849056603</v>
      </c>
      <c r="C1387">
        <f>'Założenia i wyniki'!$E$8*Znorm.Profile!C1387</f>
        <v>0.46832974999999999</v>
      </c>
      <c r="D1387">
        <f t="shared" si="63"/>
        <v>0.46832974999999999</v>
      </c>
      <c r="E1387">
        <f t="shared" si="64"/>
        <v>1.0704438349056602</v>
      </c>
      <c r="F1387">
        <f t="shared" si="65"/>
        <v>0</v>
      </c>
    </row>
    <row r="1388" spans="1:6" x14ac:dyDescent="0.25">
      <c r="A1388">
        <v>1379</v>
      </c>
      <c r="B1388">
        <f>'Założenia i wyniki'!$E$6*Znorm.Profile!B1388</f>
        <v>1.8058490566037735</v>
      </c>
      <c r="C1388">
        <f>'Założenia i wyniki'!$E$8*Znorm.Profile!C1388</f>
        <v>0.45517255000000001</v>
      </c>
      <c r="D1388">
        <f t="shared" si="63"/>
        <v>0.45517255000000001</v>
      </c>
      <c r="E1388">
        <f t="shared" si="64"/>
        <v>1.3506765066037736</v>
      </c>
      <c r="F1388">
        <f t="shared" si="65"/>
        <v>0</v>
      </c>
    </row>
    <row r="1389" spans="1:6" x14ac:dyDescent="0.25">
      <c r="A1389">
        <v>1380</v>
      </c>
      <c r="B1389">
        <f>'Założenia i wyniki'!$E$6*Znorm.Profile!B1389</f>
        <v>1.6340566037735849</v>
      </c>
      <c r="C1389">
        <f>'Założenia i wyniki'!$E$8*Znorm.Profile!C1389</f>
        <v>0.45104429999999995</v>
      </c>
      <c r="D1389">
        <f t="shared" si="63"/>
        <v>0.45104429999999995</v>
      </c>
      <c r="E1389">
        <f t="shared" si="64"/>
        <v>1.1830123037735849</v>
      </c>
      <c r="F1389">
        <f t="shared" si="65"/>
        <v>0</v>
      </c>
    </row>
    <row r="1390" spans="1:6" x14ac:dyDescent="0.25">
      <c r="A1390">
        <v>1381</v>
      </c>
      <c r="B1390">
        <f>'Założenia i wyniki'!$E$6*Znorm.Profile!B1390</f>
        <v>1.1924528301886794</v>
      </c>
      <c r="C1390">
        <f>'Założenia i wyniki'!$E$8*Znorm.Profile!C1390</f>
        <v>0.44563645000000002</v>
      </c>
      <c r="D1390">
        <f t="shared" si="63"/>
        <v>0.44563645000000002</v>
      </c>
      <c r="E1390">
        <f t="shared" si="64"/>
        <v>0.74681638018867935</v>
      </c>
      <c r="F1390">
        <f t="shared" si="65"/>
        <v>0</v>
      </c>
    </row>
    <row r="1391" spans="1:6" x14ac:dyDescent="0.25">
      <c r="A1391">
        <v>1382</v>
      </c>
      <c r="B1391">
        <f>'Założenia i wyniki'!$E$6*Znorm.Profile!B1391</f>
        <v>0.53255660377358494</v>
      </c>
      <c r="C1391">
        <f>'Założenia i wyniki'!$E$8*Znorm.Profile!C1391</f>
        <v>0.45335640000000005</v>
      </c>
      <c r="D1391">
        <f t="shared" si="63"/>
        <v>0.45335640000000005</v>
      </c>
      <c r="E1391">
        <f t="shared" si="64"/>
        <v>7.9200203773584887E-2</v>
      </c>
      <c r="F1391">
        <f t="shared" si="65"/>
        <v>0</v>
      </c>
    </row>
    <row r="1392" spans="1:6" x14ac:dyDescent="0.25">
      <c r="A1392">
        <v>1383</v>
      </c>
      <c r="B1392">
        <f>'Założenia i wyniki'!$E$6*Znorm.Profile!B1392</f>
        <v>0.26021698113207548</v>
      </c>
      <c r="C1392">
        <f>'Założenia i wyniki'!$E$8*Znorm.Profile!C1392</f>
        <v>0.4503569</v>
      </c>
      <c r="D1392">
        <f t="shared" si="63"/>
        <v>0.26021698113207548</v>
      </c>
      <c r="E1392">
        <f t="shared" si="64"/>
        <v>0</v>
      </c>
      <c r="F1392">
        <f t="shared" si="65"/>
        <v>0.19013991886792453</v>
      </c>
    </row>
    <row r="1393" spans="1:6" x14ac:dyDescent="0.25">
      <c r="A1393">
        <v>1384</v>
      </c>
      <c r="B1393">
        <f>'Założenia i wyniki'!$E$6*Znorm.Profile!B1393</f>
        <v>0.32835849056603772</v>
      </c>
      <c r="C1393">
        <f>'Założenia i wyniki'!$E$8*Znorm.Profile!C1393</f>
        <v>0.47939079999999995</v>
      </c>
      <c r="D1393">
        <f t="shared" si="63"/>
        <v>0.32835849056603772</v>
      </c>
      <c r="E1393">
        <f t="shared" si="64"/>
        <v>0</v>
      </c>
      <c r="F1393">
        <f t="shared" si="65"/>
        <v>0.15103230943396223</v>
      </c>
    </row>
    <row r="1394" spans="1:6" x14ac:dyDescent="0.25">
      <c r="A1394">
        <v>1385</v>
      </c>
      <c r="B1394">
        <f>'Założenia i wyniki'!$E$6*Znorm.Profile!B1394</f>
        <v>0.17109433962264153</v>
      </c>
      <c r="C1394">
        <f>'Założenia i wyniki'!$E$8*Znorm.Profile!C1394</f>
        <v>0.52563490000000002</v>
      </c>
      <c r="D1394">
        <f t="shared" si="63"/>
        <v>0.17109433962264153</v>
      </c>
      <c r="E1394">
        <f t="shared" si="64"/>
        <v>0</v>
      </c>
      <c r="F1394">
        <f t="shared" si="65"/>
        <v>0.35454056037735848</v>
      </c>
    </row>
    <row r="1395" spans="1:6" x14ac:dyDescent="0.25">
      <c r="A1395">
        <v>1386</v>
      </c>
      <c r="B1395">
        <f>'Założenia i wyniki'!$E$6*Znorm.Profile!B1395</f>
        <v>0</v>
      </c>
      <c r="C1395">
        <f>'Założenia i wyniki'!$E$8*Znorm.Profile!C1395</f>
        <v>0.57694805000000005</v>
      </c>
      <c r="D1395">
        <f t="shared" si="63"/>
        <v>0</v>
      </c>
      <c r="E1395">
        <f t="shared" si="64"/>
        <v>0</v>
      </c>
      <c r="F1395">
        <f t="shared" si="65"/>
        <v>0.57694805000000005</v>
      </c>
    </row>
    <row r="1396" spans="1:6" x14ac:dyDescent="0.25">
      <c r="A1396">
        <v>1387</v>
      </c>
      <c r="B1396">
        <f>'Założenia i wyniki'!$E$6*Znorm.Profile!B1396</f>
        <v>0</v>
      </c>
      <c r="C1396">
        <f>'Założenia i wyniki'!$E$8*Znorm.Profile!C1396</f>
        <v>0.6027091</v>
      </c>
      <c r="D1396">
        <f t="shared" si="63"/>
        <v>0</v>
      </c>
      <c r="E1396">
        <f t="shared" si="64"/>
        <v>0</v>
      </c>
      <c r="F1396">
        <f t="shared" si="65"/>
        <v>0.6027091</v>
      </c>
    </row>
    <row r="1397" spans="1:6" x14ac:dyDescent="0.25">
      <c r="A1397">
        <v>1388</v>
      </c>
      <c r="B1397">
        <f>'Założenia i wyniki'!$E$6*Znorm.Profile!B1397</f>
        <v>0</v>
      </c>
      <c r="C1397">
        <f>'Założenia i wyniki'!$E$8*Znorm.Profile!C1397</f>
        <v>0.5916231999999999</v>
      </c>
      <c r="D1397">
        <f t="shared" si="63"/>
        <v>0</v>
      </c>
      <c r="E1397">
        <f t="shared" si="64"/>
        <v>0</v>
      </c>
      <c r="F1397">
        <f t="shared" si="65"/>
        <v>0.5916231999999999</v>
      </c>
    </row>
    <row r="1398" spans="1:6" x14ac:dyDescent="0.25">
      <c r="A1398">
        <v>1389</v>
      </c>
      <c r="B1398">
        <f>'Założenia i wyniki'!$E$6*Znorm.Profile!B1398</f>
        <v>0</v>
      </c>
      <c r="C1398">
        <f>'Założenia i wyniki'!$E$8*Znorm.Profile!C1398</f>
        <v>0.55066130000000002</v>
      </c>
      <c r="D1398">
        <f t="shared" si="63"/>
        <v>0</v>
      </c>
      <c r="E1398">
        <f t="shared" si="64"/>
        <v>0</v>
      </c>
      <c r="F1398">
        <f t="shared" si="65"/>
        <v>0.55066130000000002</v>
      </c>
    </row>
    <row r="1399" spans="1:6" x14ac:dyDescent="0.25">
      <c r="A1399">
        <v>1390</v>
      </c>
      <c r="B1399">
        <f>'Założenia i wyniki'!$E$6*Znorm.Profile!B1399</f>
        <v>0</v>
      </c>
      <c r="C1399">
        <f>'Założenia i wyniki'!$E$8*Znorm.Profile!C1399</f>
        <v>0.49391929999999995</v>
      </c>
      <c r="D1399">
        <f t="shared" si="63"/>
        <v>0</v>
      </c>
      <c r="E1399">
        <f t="shared" si="64"/>
        <v>0</v>
      </c>
      <c r="F1399">
        <f t="shared" si="65"/>
        <v>0.49391929999999995</v>
      </c>
    </row>
    <row r="1400" spans="1:6" x14ac:dyDescent="0.25">
      <c r="A1400">
        <v>1391</v>
      </c>
      <c r="B1400">
        <f>'Założenia i wyniki'!$E$6*Znorm.Profile!B1400</f>
        <v>0</v>
      </c>
      <c r="C1400">
        <f>'Założenia i wyniki'!$E$8*Znorm.Profile!C1400</f>
        <v>0.42168700000000003</v>
      </c>
      <c r="D1400">
        <f t="shared" si="63"/>
        <v>0</v>
      </c>
      <c r="E1400">
        <f t="shared" si="64"/>
        <v>0</v>
      </c>
      <c r="F1400">
        <f t="shared" si="65"/>
        <v>0.42168700000000003</v>
      </c>
    </row>
    <row r="1401" spans="1:6" x14ac:dyDescent="0.25">
      <c r="A1401">
        <v>1392</v>
      </c>
      <c r="B1401">
        <f>'Założenia i wyniki'!$E$6*Znorm.Profile!B1401</f>
        <v>0</v>
      </c>
      <c r="C1401">
        <f>'Założenia i wyniki'!$E$8*Znorm.Profile!C1401</f>
        <v>0.34689374999999995</v>
      </c>
      <c r="D1401">
        <f t="shared" si="63"/>
        <v>0</v>
      </c>
      <c r="E1401">
        <f t="shared" si="64"/>
        <v>0</v>
      </c>
      <c r="F1401">
        <f t="shared" si="65"/>
        <v>0.34689374999999995</v>
      </c>
    </row>
    <row r="1402" spans="1:6" x14ac:dyDescent="0.25">
      <c r="A1402">
        <v>1393</v>
      </c>
      <c r="B1402">
        <f>'Założenia i wyniki'!$E$6*Znorm.Profile!B1402</f>
        <v>0</v>
      </c>
      <c r="C1402">
        <f>'Założenia i wyniki'!$E$8*Znorm.Profile!C1402</f>
        <v>0.28560875000000002</v>
      </c>
      <c r="D1402">
        <f t="shared" si="63"/>
        <v>0</v>
      </c>
      <c r="E1402">
        <f t="shared" si="64"/>
        <v>0</v>
      </c>
      <c r="F1402">
        <f t="shared" si="65"/>
        <v>0.28560875000000002</v>
      </c>
    </row>
    <row r="1403" spans="1:6" x14ac:dyDescent="0.25">
      <c r="A1403">
        <v>1394</v>
      </c>
      <c r="B1403">
        <f>'Założenia i wyniki'!$E$6*Znorm.Profile!B1403</f>
        <v>0</v>
      </c>
      <c r="C1403">
        <f>'Założenia i wyniki'!$E$8*Znorm.Profile!C1403</f>
        <v>0.24971484999999999</v>
      </c>
      <c r="D1403">
        <f t="shared" si="63"/>
        <v>0</v>
      </c>
      <c r="E1403">
        <f t="shared" si="64"/>
        <v>0</v>
      </c>
      <c r="F1403">
        <f t="shared" si="65"/>
        <v>0.24971484999999999</v>
      </c>
    </row>
    <row r="1404" spans="1:6" x14ac:dyDescent="0.25">
      <c r="A1404">
        <v>1395</v>
      </c>
      <c r="B1404">
        <f>'Założenia i wyniki'!$E$6*Znorm.Profile!B1404</f>
        <v>0</v>
      </c>
      <c r="C1404">
        <f>'Założenia i wyniki'!$E$8*Znorm.Profile!C1404</f>
        <v>0.23409190000000002</v>
      </c>
      <c r="D1404">
        <f t="shared" si="63"/>
        <v>0</v>
      </c>
      <c r="E1404">
        <f t="shared" si="64"/>
        <v>0</v>
      </c>
      <c r="F1404">
        <f t="shared" si="65"/>
        <v>0.23409190000000002</v>
      </c>
    </row>
    <row r="1405" spans="1:6" x14ac:dyDescent="0.25">
      <c r="A1405">
        <v>1396</v>
      </c>
      <c r="B1405">
        <f>'Założenia i wyniki'!$E$6*Znorm.Profile!B1405</f>
        <v>0</v>
      </c>
      <c r="C1405">
        <f>'Założenia i wyniki'!$E$8*Znorm.Profile!C1405</f>
        <v>0.22808099999999998</v>
      </c>
      <c r="D1405">
        <f t="shared" si="63"/>
        <v>0</v>
      </c>
      <c r="E1405">
        <f t="shared" si="64"/>
        <v>0</v>
      </c>
      <c r="F1405">
        <f t="shared" si="65"/>
        <v>0.22808099999999998</v>
      </c>
    </row>
    <row r="1406" spans="1:6" x14ac:dyDescent="0.25">
      <c r="A1406">
        <v>1397</v>
      </c>
      <c r="B1406">
        <f>'Założenia i wyniki'!$E$6*Znorm.Profile!B1406</f>
        <v>0</v>
      </c>
      <c r="C1406">
        <f>'Założenia i wyniki'!$E$8*Znorm.Profile!C1406</f>
        <v>0.23911860000000004</v>
      </c>
      <c r="D1406">
        <f t="shared" si="63"/>
        <v>0</v>
      </c>
      <c r="E1406">
        <f t="shared" si="64"/>
        <v>0</v>
      </c>
      <c r="F1406">
        <f t="shared" si="65"/>
        <v>0.23911860000000004</v>
      </c>
    </row>
    <row r="1407" spans="1:6" x14ac:dyDescent="0.25">
      <c r="A1407">
        <v>1398</v>
      </c>
      <c r="B1407">
        <f>'Założenia i wyniki'!$E$6*Znorm.Profile!B1407</f>
        <v>0</v>
      </c>
      <c r="C1407">
        <f>'Założenia i wyniki'!$E$8*Znorm.Profile!C1407</f>
        <v>0.27039424999999995</v>
      </c>
      <c r="D1407">
        <f t="shared" si="63"/>
        <v>0</v>
      </c>
      <c r="E1407">
        <f t="shared" si="64"/>
        <v>0</v>
      </c>
      <c r="F1407">
        <f t="shared" si="65"/>
        <v>0.27039424999999995</v>
      </c>
    </row>
    <row r="1408" spans="1:6" x14ac:dyDescent="0.25">
      <c r="A1408">
        <v>1399</v>
      </c>
      <c r="B1408">
        <f>'Założenia i wyniki'!$E$6*Znorm.Profile!B1408</f>
        <v>0</v>
      </c>
      <c r="C1408">
        <f>'Założenia i wyniki'!$E$8*Znorm.Profile!C1408</f>
        <v>0.33076434999999998</v>
      </c>
      <c r="D1408">
        <f t="shared" si="63"/>
        <v>0</v>
      </c>
      <c r="E1408">
        <f t="shared" si="64"/>
        <v>0</v>
      </c>
      <c r="F1408">
        <f t="shared" si="65"/>
        <v>0.33076434999999998</v>
      </c>
    </row>
    <row r="1409" spans="1:6" x14ac:dyDescent="0.25">
      <c r="A1409">
        <v>1400</v>
      </c>
      <c r="B1409">
        <f>'Założenia i wyniki'!$E$6*Znorm.Profile!B1409</f>
        <v>0.58588679245283015</v>
      </c>
      <c r="C1409">
        <f>'Założenia i wyniki'!$E$8*Znorm.Profile!C1409</f>
        <v>0.40042695</v>
      </c>
      <c r="D1409">
        <f t="shared" si="63"/>
        <v>0.40042695</v>
      </c>
      <c r="E1409">
        <f t="shared" si="64"/>
        <v>0.18545984245283015</v>
      </c>
      <c r="F1409">
        <f t="shared" si="65"/>
        <v>0</v>
      </c>
    </row>
    <row r="1410" spans="1:6" x14ac:dyDescent="0.25">
      <c r="A1410">
        <v>1401</v>
      </c>
      <c r="B1410">
        <f>'Założenia i wyniki'!$E$6*Znorm.Profile!B1410</f>
        <v>1.3449056603773584</v>
      </c>
      <c r="C1410">
        <f>'Założenia i wyniki'!$E$8*Znorm.Profile!C1410</f>
        <v>0.46555599999999997</v>
      </c>
      <c r="D1410">
        <f t="shared" si="63"/>
        <v>0.46555599999999997</v>
      </c>
      <c r="E1410">
        <f t="shared" si="64"/>
        <v>0.8793496603773584</v>
      </c>
      <c r="F1410">
        <f t="shared" si="65"/>
        <v>0</v>
      </c>
    </row>
    <row r="1411" spans="1:6" x14ac:dyDescent="0.25">
      <c r="A1411">
        <v>1402</v>
      </c>
      <c r="B1411">
        <f>'Założenia i wyniki'!$E$6*Znorm.Profile!B1411</f>
        <v>1.6217924528301886</v>
      </c>
      <c r="C1411">
        <f>'Założenia i wyniki'!$E$8*Znorm.Profile!C1411</f>
        <v>0.50582490000000002</v>
      </c>
      <c r="D1411">
        <f t="shared" si="63"/>
        <v>0.50582490000000002</v>
      </c>
      <c r="E1411">
        <f t="shared" si="64"/>
        <v>1.1159675528301887</v>
      </c>
      <c r="F1411">
        <f t="shared" si="65"/>
        <v>0</v>
      </c>
    </row>
    <row r="1412" spans="1:6" x14ac:dyDescent="0.25">
      <c r="A1412">
        <v>1403</v>
      </c>
      <c r="B1412">
        <f>'Założenia i wyniki'!$E$6*Znorm.Profile!B1412</f>
        <v>1.9533962264150941</v>
      </c>
      <c r="C1412">
        <f>'Założenia i wyniki'!$E$8*Znorm.Profile!C1412</f>
        <v>0.52448340000000004</v>
      </c>
      <c r="D1412">
        <f t="shared" si="63"/>
        <v>0.52448340000000004</v>
      </c>
      <c r="E1412">
        <f t="shared" si="64"/>
        <v>1.4289128264150941</v>
      </c>
      <c r="F1412">
        <f t="shared" si="65"/>
        <v>0</v>
      </c>
    </row>
    <row r="1413" spans="1:6" x14ac:dyDescent="0.25">
      <c r="A1413">
        <v>1404</v>
      </c>
      <c r="B1413">
        <f>'Założenia i wyniki'!$E$6*Znorm.Profile!B1413</f>
        <v>1.6752830188679244</v>
      </c>
      <c r="C1413">
        <f>'Założenia i wyniki'!$E$8*Znorm.Profile!C1413</f>
        <v>0.52920874999999989</v>
      </c>
      <c r="D1413">
        <f t="shared" si="63"/>
        <v>0.52920874999999989</v>
      </c>
      <c r="E1413">
        <f t="shared" si="64"/>
        <v>1.1460742688679244</v>
      </c>
      <c r="F1413">
        <f t="shared" si="65"/>
        <v>0</v>
      </c>
    </row>
    <row r="1414" spans="1:6" x14ac:dyDescent="0.25">
      <c r="A1414">
        <v>1405</v>
      </c>
      <c r="B1414">
        <f>'Założenia i wyniki'!$E$6*Znorm.Profile!B1414</f>
        <v>1.1028301886792451</v>
      </c>
      <c r="C1414">
        <f>'Założenia i wyniki'!$E$8*Znorm.Profile!C1414</f>
        <v>0.53544225000000001</v>
      </c>
      <c r="D1414">
        <f t="shared" si="63"/>
        <v>0.53544225000000001</v>
      </c>
      <c r="E1414">
        <f t="shared" si="64"/>
        <v>0.56738793867924509</v>
      </c>
      <c r="F1414">
        <f t="shared" si="65"/>
        <v>0</v>
      </c>
    </row>
    <row r="1415" spans="1:6" x14ac:dyDescent="0.25">
      <c r="A1415">
        <v>1406</v>
      </c>
      <c r="B1415">
        <f>'Założenia i wyniki'!$E$6*Znorm.Profile!B1415</f>
        <v>0.54860377358490564</v>
      </c>
      <c r="C1415">
        <f>'Założenia i wyniki'!$E$8*Znorm.Profile!C1415</f>
        <v>0.53330409999999995</v>
      </c>
      <c r="D1415">
        <f t="shared" si="63"/>
        <v>0.53330409999999995</v>
      </c>
      <c r="E1415">
        <f t="shared" si="64"/>
        <v>1.5299673584905693E-2</v>
      </c>
      <c r="F1415">
        <f t="shared" si="65"/>
        <v>0</v>
      </c>
    </row>
    <row r="1416" spans="1:6" x14ac:dyDescent="0.25">
      <c r="A1416">
        <v>1407</v>
      </c>
      <c r="B1416">
        <f>'Założenia i wyniki'!$E$6*Znorm.Profile!B1416</f>
        <v>0.46628301886792456</v>
      </c>
      <c r="C1416">
        <f>'Założenia i wyniki'!$E$8*Znorm.Profile!C1416</f>
        <v>0.53359355000000008</v>
      </c>
      <c r="D1416">
        <f t="shared" si="63"/>
        <v>0.46628301886792456</v>
      </c>
      <c r="E1416">
        <f t="shared" si="64"/>
        <v>0</v>
      </c>
      <c r="F1416">
        <f t="shared" si="65"/>
        <v>6.7310531132075524E-2</v>
      </c>
    </row>
    <row r="1417" spans="1:6" x14ac:dyDescent="0.25">
      <c r="A1417">
        <v>1408</v>
      </c>
      <c r="B1417">
        <f>'Założenia i wyniki'!$E$6*Znorm.Profile!B1417</f>
        <v>0.16912264150943396</v>
      </c>
      <c r="C1417">
        <f>'Założenia i wyniki'!$E$8*Znorm.Profile!C1417</f>
        <v>0.53656609999999993</v>
      </c>
      <c r="D1417">
        <f t="shared" si="63"/>
        <v>0.16912264150943396</v>
      </c>
      <c r="E1417">
        <f t="shared" si="64"/>
        <v>0</v>
      </c>
      <c r="F1417">
        <f t="shared" si="65"/>
        <v>0.36744345849056598</v>
      </c>
    </row>
    <row r="1418" spans="1:6" x14ac:dyDescent="0.25">
      <c r="A1418">
        <v>1409</v>
      </c>
      <c r="B1418">
        <f>'Założenia i wyniki'!$E$6*Znorm.Profile!B1418</f>
        <v>2.4895283018867925E-2</v>
      </c>
      <c r="C1418">
        <f>'Założenia i wyniki'!$E$8*Znorm.Profile!C1418</f>
        <v>0.55578495000000006</v>
      </c>
      <c r="D1418">
        <f t="shared" si="63"/>
        <v>2.4895283018867925E-2</v>
      </c>
      <c r="E1418">
        <f t="shared" si="64"/>
        <v>0</v>
      </c>
      <c r="F1418">
        <f t="shared" si="65"/>
        <v>0.53088966698113216</v>
      </c>
    </row>
    <row r="1419" spans="1:6" x14ac:dyDescent="0.25">
      <c r="A1419">
        <v>1410</v>
      </c>
      <c r="B1419">
        <f>'Założenia i wyniki'!$E$6*Znorm.Profile!B1419</f>
        <v>0</v>
      </c>
      <c r="C1419">
        <f>'Założenia i wyniki'!$E$8*Znorm.Profile!C1419</f>
        <v>0.58400615</v>
      </c>
      <c r="D1419">
        <f t="shared" ref="D1419:D1482" si="66">IF(B1419&lt;=C1419,B1419,C1419)</f>
        <v>0</v>
      </c>
      <c r="E1419">
        <f t="shared" ref="E1419:E1482" si="67">IF(B1419&gt;C1419,B1419-C1419,0)</f>
        <v>0</v>
      </c>
      <c r="F1419">
        <f t="shared" ref="F1419:F1482" si="68">IF(B1419&lt;C1419,C1419-B1419,0)</f>
        <v>0.58400615</v>
      </c>
    </row>
    <row r="1420" spans="1:6" x14ac:dyDescent="0.25">
      <c r="A1420">
        <v>1411</v>
      </c>
      <c r="B1420">
        <f>'Założenia i wyniki'!$E$6*Znorm.Profile!B1420</f>
        <v>0</v>
      </c>
      <c r="C1420">
        <f>'Założenia i wyniki'!$E$8*Znorm.Profile!C1420</f>
        <v>0.61647389999999991</v>
      </c>
      <c r="D1420">
        <f t="shared" si="66"/>
        <v>0</v>
      </c>
      <c r="E1420">
        <f t="shared" si="67"/>
        <v>0</v>
      </c>
      <c r="F1420">
        <f t="shared" si="68"/>
        <v>0.61647389999999991</v>
      </c>
    </row>
    <row r="1421" spans="1:6" x14ac:dyDescent="0.25">
      <c r="A1421">
        <v>1412</v>
      </c>
      <c r="B1421">
        <f>'Założenia i wyniki'!$E$6*Znorm.Profile!B1421</f>
        <v>0</v>
      </c>
      <c r="C1421">
        <f>'Założenia i wyniki'!$E$8*Znorm.Profile!C1421</f>
        <v>0.60839765000000001</v>
      </c>
      <c r="D1421">
        <f t="shared" si="66"/>
        <v>0</v>
      </c>
      <c r="E1421">
        <f t="shared" si="67"/>
        <v>0</v>
      </c>
      <c r="F1421">
        <f t="shared" si="68"/>
        <v>0.60839765000000001</v>
      </c>
    </row>
    <row r="1422" spans="1:6" x14ac:dyDescent="0.25">
      <c r="A1422">
        <v>1413</v>
      </c>
      <c r="B1422">
        <f>'Założenia i wyniki'!$E$6*Znorm.Profile!B1422</f>
        <v>0</v>
      </c>
      <c r="C1422">
        <f>'Założenia i wyniki'!$E$8*Znorm.Profile!C1422</f>
        <v>0.56675675000000003</v>
      </c>
      <c r="D1422">
        <f t="shared" si="66"/>
        <v>0</v>
      </c>
      <c r="E1422">
        <f t="shared" si="67"/>
        <v>0</v>
      </c>
      <c r="F1422">
        <f t="shared" si="68"/>
        <v>0.56675675000000003</v>
      </c>
    </row>
    <row r="1423" spans="1:6" x14ac:dyDescent="0.25">
      <c r="A1423">
        <v>1414</v>
      </c>
      <c r="B1423">
        <f>'Założenia i wyniki'!$E$6*Znorm.Profile!B1423</f>
        <v>0</v>
      </c>
      <c r="C1423">
        <f>'Założenia i wyniki'!$E$8*Znorm.Profile!C1423</f>
        <v>0.50484524999999991</v>
      </c>
      <c r="D1423">
        <f t="shared" si="66"/>
        <v>0</v>
      </c>
      <c r="E1423">
        <f t="shared" si="67"/>
        <v>0</v>
      </c>
      <c r="F1423">
        <f t="shared" si="68"/>
        <v>0.50484524999999991</v>
      </c>
    </row>
    <row r="1424" spans="1:6" x14ac:dyDescent="0.25">
      <c r="A1424">
        <v>1415</v>
      </c>
      <c r="B1424">
        <f>'Założenia i wyniki'!$E$6*Znorm.Profile!B1424</f>
        <v>0</v>
      </c>
      <c r="C1424">
        <f>'Założenia i wyniki'!$E$8*Znorm.Profile!C1424</f>
        <v>0.43186010000000002</v>
      </c>
      <c r="D1424">
        <f t="shared" si="66"/>
        <v>0</v>
      </c>
      <c r="E1424">
        <f t="shared" si="67"/>
        <v>0</v>
      </c>
      <c r="F1424">
        <f t="shared" si="68"/>
        <v>0.43186010000000002</v>
      </c>
    </row>
    <row r="1425" spans="1:6" x14ac:dyDescent="0.25">
      <c r="A1425">
        <v>1416</v>
      </c>
      <c r="B1425">
        <f>'Założenia i wyniki'!$E$6*Znorm.Profile!B1425</f>
        <v>0</v>
      </c>
      <c r="C1425">
        <f>'Założenia i wyniki'!$E$8*Znorm.Profile!C1425</f>
        <v>0.36117235000000003</v>
      </c>
      <c r="D1425">
        <f t="shared" si="66"/>
        <v>0</v>
      </c>
      <c r="E1425">
        <f t="shared" si="67"/>
        <v>0</v>
      </c>
      <c r="F1425">
        <f t="shared" si="68"/>
        <v>0.36117235000000003</v>
      </c>
    </row>
    <row r="1426" spans="1:6" x14ac:dyDescent="0.25">
      <c r="A1426">
        <v>1417</v>
      </c>
      <c r="B1426">
        <f>'Założenia i wyniki'!$E$6*Znorm.Profile!B1426</f>
        <v>0</v>
      </c>
      <c r="C1426">
        <f>'Założenia i wyniki'!$E$8*Znorm.Profile!C1426</f>
        <v>0.28969010000000001</v>
      </c>
      <c r="D1426">
        <f t="shared" si="66"/>
        <v>0</v>
      </c>
      <c r="E1426">
        <f t="shared" si="67"/>
        <v>0</v>
      </c>
      <c r="F1426">
        <f t="shared" si="68"/>
        <v>0.28969010000000001</v>
      </c>
    </row>
    <row r="1427" spans="1:6" x14ac:dyDescent="0.25">
      <c r="A1427">
        <v>1418</v>
      </c>
      <c r="B1427">
        <f>'Założenia i wyniki'!$E$6*Znorm.Profile!B1427</f>
        <v>0</v>
      </c>
      <c r="C1427">
        <f>'Założenia i wyniki'!$E$8*Znorm.Profile!C1427</f>
        <v>0.2522163</v>
      </c>
      <c r="D1427">
        <f t="shared" si="66"/>
        <v>0</v>
      </c>
      <c r="E1427">
        <f t="shared" si="67"/>
        <v>0</v>
      </c>
      <c r="F1427">
        <f t="shared" si="68"/>
        <v>0.2522163</v>
      </c>
    </row>
    <row r="1428" spans="1:6" x14ac:dyDescent="0.25">
      <c r="A1428">
        <v>1419</v>
      </c>
      <c r="B1428">
        <f>'Założenia i wyniki'!$E$6*Znorm.Profile!B1428</f>
        <v>0</v>
      </c>
      <c r="C1428">
        <f>'Założenia i wyniki'!$E$8*Znorm.Profile!C1428</f>
        <v>0.23404955</v>
      </c>
      <c r="D1428">
        <f t="shared" si="66"/>
        <v>0</v>
      </c>
      <c r="E1428">
        <f t="shared" si="67"/>
        <v>0</v>
      </c>
      <c r="F1428">
        <f t="shared" si="68"/>
        <v>0.23404955</v>
      </c>
    </row>
    <row r="1429" spans="1:6" x14ac:dyDescent="0.25">
      <c r="A1429">
        <v>1420</v>
      </c>
      <c r="B1429">
        <f>'Założenia i wyniki'!$E$6*Znorm.Profile!B1429</f>
        <v>0</v>
      </c>
      <c r="C1429">
        <f>'Założenia i wyniki'!$E$8*Znorm.Profile!C1429</f>
        <v>0.22688924999999999</v>
      </c>
      <c r="D1429">
        <f t="shared" si="66"/>
        <v>0</v>
      </c>
      <c r="E1429">
        <f t="shared" si="67"/>
        <v>0</v>
      </c>
      <c r="F1429">
        <f t="shared" si="68"/>
        <v>0.22688924999999999</v>
      </c>
    </row>
    <row r="1430" spans="1:6" x14ac:dyDescent="0.25">
      <c r="A1430">
        <v>1421</v>
      </c>
      <c r="B1430">
        <f>'Założenia i wyniki'!$E$6*Znorm.Profile!B1430</f>
        <v>0</v>
      </c>
      <c r="C1430">
        <f>'Założenia i wyniki'!$E$8*Znorm.Profile!C1430</f>
        <v>0.23441424999999999</v>
      </c>
      <c r="D1430">
        <f t="shared" si="66"/>
        <v>0</v>
      </c>
      <c r="E1430">
        <f t="shared" si="67"/>
        <v>0</v>
      </c>
      <c r="F1430">
        <f t="shared" si="68"/>
        <v>0.23441424999999999</v>
      </c>
    </row>
    <row r="1431" spans="1:6" x14ac:dyDescent="0.25">
      <c r="A1431">
        <v>1422</v>
      </c>
      <c r="B1431">
        <f>'Założenia i wyniki'!$E$6*Znorm.Profile!B1431</f>
        <v>0</v>
      </c>
      <c r="C1431">
        <f>'Założenia i wyniki'!$E$8*Znorm.Profile!C1431</f>
        <v>0.25827305</v>
      </c>
      <c r="D1431">
        <f t="shared" si="66"/>
        <v>0</v>
      </c>
      <c r="E1431">
        <f t="shared" si="67"/>
        <v>0</v>
      </c>
      <c r="F1431">
        <f t="shared" si="68"/>
        <v>0.25827305</v>
      </c>
    </row>
    <row r="1432" spans="1:6" x14ac:dyDescent="0.25">
      <c r="A1432">
        <v>1423</v>
      </c>
      <c r="B1432">
        <f>'Założenia i wyniki'!$E$6*Znorm.Profile!B1432</f>
        <v>0</v>
      </c>
      <c r="C1432">
        <f>'Założenia i wyniki'!$E$8*Znorm.Profile!C1432</f>
        <v>0.30741550000000001</v>
      </c>
      <c r="D1432">
        <f t="shared" si="66"/>
        <v>0</v>
      </c>
      <c r="E1432">
        <f t="shared" si="67"/>
        <v>0</v>
      </c>
      <c r="F1432">
        <f t="shared" si="68"/>
        <v>0.30741550000000001</v>
      </c>
    </row>
    <row r="1433" spans="1:6" x14ac:dyDescent="0.25">
      <c r="A1433">
        <v>1424</v>
      </c>
      <c r="B1433">
        <f>'Założenia i wyniki'!$E$6*Znorm.Profile!B1433</f>
        <v>6.8681132075471704E-2</v>
      </c>
      <c r="C1433">
        <f>'Założenia i wyniki'!$E$8*Znorm.Profile!C1433</f>
        <v>0.3646993</v>
      </c>
      <c r="D1433">
        <f t="shared" si="66"/>
        <v>6.8681132075471704E-2</v>
      </c>
      <c r="E1433">
        <f t="shared" si="67"/>
        <v>0</v>
      </c>
      <c r="F1433">
        <f t="shared" si="68"/>
        <v>0.29601816792452829</v>
      </c>
    </row>
    <row r="1434" spans="1:6" x14ac:dyDescent="0.25">
      <c r="A1434">
        <v>1425</v>
      </c>
      <c r="B1434">
        <f>'Założenia i wyniki'!$E$6*Znorm.Profile!B1434</f>
        <v>0.20049999999999998</v>
      </c>
      <c r="C1434">
        <f>'Założenia i wyniki'!$E$8*Znorm.Profile!C1434</f>
        <v>0.4212187</v>
      </c>
      <c r="D1434">
        <f t="shared" si="66"/>
        <v>0.20049999999999998</v>
      </c>
      <c r="E1434">
        <f t="shared" si="67"/>
        <v>0</v>
      </c>
      <c r="F1434">
        <f t="shared" si="68"/>
        <v>0.22071870000000002</v>
      </c>
    </row>
    <row r="1435" spans="1:6" x14ac:dyDescent="0.25">
      <c r="A1435">
        <v>1426</v>
      </c>
      <c r="B1435">
        <f>'Założenia i wyniki'!$E$6*Znorm.Profile!B1435</f>
        <v>0.41423584905660377</v>
      </c>
      <c r="C1435">
        <f>'Założenia i wyniki'!$E$8*Znorm.Profile!C1435</f>
        <v>0.4810162</v>
      </c>
      <c r="D1435">
        <f t="shared" si="66"/>
        <v>0.41423584905660377</v>
      </c>
      <c r="E1435">
        <f t="shared" si="67"/>
        <v>0</v>
      </c>
      <c r="F1435">
        <f t="shared" si="68"/>
        <v>6.6780350943396238E-2</v>
      </c>
    </row>
    <row r="1436" spans="1:6" x14ac:dyDescent="0.25">
      <c r="A1436">
        <v>1427</v>
      </c>
      <c r="B1436">
        <f>'Założenia i wyniki'!$E$6*Znorm.Profile!B1436</f>
        <v>0.33176415094339629</v>
      </c>
      <c r="C1436">
        <f>'Założenia i wyniki'!$E$8*Znorm.Profile!C1436</f>
        <v>0.52197565000000001</v>
      </c>
      <c r="D1436">
        <f t="shared" si="66"/>
        <v>0.33176415094339629</v>
      </c>
      <c r="E1436">
        <f t="shared" si="67"/>
        <v>0</v>
      </c>
      <c r="F1436">
        <f t="shared" si="68"/>
        <v>0.19021149905660373</v>
      </c>
    </row>
    <row r="1437" spans="1:6" x14ac:dyDescent="0.25">
      <c r="A1437">
        <v>1428</v>
      </c>
      <c r="B1437">
        <f>'Założenia i wyniki'!$E$6*Znorm.Profile!B1437</f>
        <v>0.38899056603773585</v>
      </c>
      <c r="C1437">
        <f>'Założenia i wyniki'!$E$8*Znorm.Profile!C1437</f>
        <v>0.52940614999999991</v>
      </c>
      <c r="D1437">
        <f t="shared" si="66"/>
        <v>0.38899056603773585</v>
      </c>
      <c r="E1437">
        <f t="shared" si="67"/>
        <v>0</v>
      </c>
      <c r="F1437">
        <f t="shared" si="68"/>
        <v>0.14041558396226406</v>
      </c>
    </row>
    <row r="1438" spans="1:6" x14ac:dyDescent="0.25">
      <c r="A1438">
        <v>1429</v>
      </c>
      <c r="B1438">
        <f>'Założenia i wyniki'!$E$6*Znorm.Profile!B1438</f>
        <v>0.33568867924528301</v>
      </c>
      <c r="C1438">
        <f>'Założenia i wyniki'!$E$8*Znorm.Profile!C1438</f>
        <v>0.51296910000000007</v>
      </c>
      <c r="D1438">
        <f t="shared" si="66"/>
        <v>0.33568867924528301</v>
      </c>
      <c r="E1438">
        <f t="shared" si="67"/>
        <v>0</v>
      </c>
      <c r="F1438">
        <f t="shared" si="68"/>
        <v>0.17728042075471706</v>
      </c>
    </row>
    <row r="1439" spans="1:6" x14ac:dyDescent="0.25">
      <c r="A1439">
        <v>1430</v>
      </c>
      <c r="B1439">
        <f>'Założenia i wyniki'!$E$6*Znorm.Profile!B1439</f>
        <v>0.27034905660377356</v>
      </c>
      <c r="C1439">
        <f>'Założenia i wyniki'!$E$8*Znorm.Profile!C1439</f>
        <v>0.48817089999999996</v>
      </c>
      <c r="D1439">
        <f t="shared" si="66"/>
        <v>0.27034905660377356</v>
      </c>
      <c r="E1439">
        <f t="shared" si="67"/>
        <v>0</v>
      </c>
      <c r="F1439">
        <f t="shared" si="68"/>
        <v>0.2178218433962264</v>
      </c>
    </row>
    <row r="1440" spans="1:6" x14ac:dyDescent="0.25">
      <c r="A1440">
        <v>1431</v>
      </c>
      <c r="B1440">
        <f>'Założenia i wyniki'!$E$6*Znorm.Profile!B1440</f>
        <v>0.27749999999999997</v>
      </c>
      <c r="C1440">
        <f>'Założenia i wyniki'!$E$8*Znorm.Profile!C1440</f>
        <v>0.46943820000000003</v>
      </c>
      <c r="D1440">
        <f t="shared" si="66"/>
        <v>0.27749999999999997</v>
      </c>
      <c r="E1440">
        <f t="shared" si="67"/>
        <v>0</v>
      </c>
      <c r="F1440">
        <f t="shared" si="68"/>
        <v>0.19193820000000006</v>
      </c>
    </row>
    <row r="1441" spans="1:6" x14ac:dyDescent="0.25">
      <c r="A1441">
        <v>1432</v>
      </c>
      <c r="B1441">
        <f>'Założenia i wyniki'!$E$6*Znorm.Profile!B1441</f>
        <v>0.18939622641509432</v>
      </c>
      <c r="C1441">
        <f>'Założenia i wyniki'!$E$8*Znorm.Profile!C1441</f>
        <v>0.45118115000000003</v>
      </c>
      <c r="D1441">
        <f t="shared" si="66"/>
        <v>0.18939622641509432</v>
      </c>
      <c r="E1441">
        <f t="shared" si="67"/>
        <v>0</v>
      </c>
      <c r="F1441">
        <f t="shared" si="68"/>
        <v>0.26178492358490568</v>
      </c>
    </row>
    <row r="1442" spans="1:6" x14ac:dyDescent="0.25">
      <c r="A1442">
        <v>1433</v>
      </c>
      <c r="B1442">
        <f>'Założenia i wyniki'!$E$6*Znorm.Profile!B1442</f>
        <v>4.3692452830188681E-2</v>
      </c>
      <c r="C1442">
        <f>'Założenia i wyniki'!$E$8*Znorm.Profile!C1442</f>
        <v>0.47081229999999996</v>
      </c>
      <c r="D1442">
        <f t="shared" si="66"/>
        <v>4.3692452830188681E-2</v>
      </c>
      <c r="E1442">
        <f t="shared" si="67"/>
        <v>0</v>
      </c>
      <c r="F1442">
        <f t="shared" si="68"/>
        <v>0.42711984716981127</v>
      </c>
    </row>
    <row r="1443" spans="1:6" x14ac:dyDescent="0.25">
      <c r="A1443">
        <v>1434</v>
      </c>
      <c r="B1443">
        <f>'Założenia i wyniki'!$E$6*Znorm.Profile!B1443</f>
        <v>0</v>
      </c>
      <c r="C1443">
        <f>'Założenia i wyniki'!$E$8*Znorm.Profile!C1443</f>
        <v>0.53270315000000013</v>
      </c>
      <c r="D1443">
        <f t="shared" si="66"/>
        <v>0</v>
      </c>
      <c r="E1443">
        <f t="shared" si="67"/>
        <v>0</v>
      </c>
      <c r="F1443">
        <f t="shared" si="68"/>
        <v>0.53270315000000013</v>
      </c>
    </row>
    <row r="1444" spans="1:6" x14ac:dyDescent="0.25">
      <c r="A1444">
        <v>1435</v>
      </c>
      <c r="B1444">
        <f>'Założenia i wyniki'!$E$6*Znorm.Profile!B1444</f>
        <v>0</v>
      </c>
      <c r="C1444">
        <f>'Założenia i wyniki'!$E$8*Znorm.Profile!C1444</f>
        <v>0.58848965000000009</v>
      </c>
      <c r="D1444">
        <f t="shared" si="66"/>
        <v>0</v>
      </c>
      <c r="E1444">
        <f t="shared" si="67"/>
        <v>0</v>
      </c>
      <c r="F1444">
        <f t="shared" si="68"/>
        <v>0.58848965000000009</v>
      </c>
    </row>
    <row r="1445" spans="1:6" x14ac:dyDescent="0.25">
      <c r="A1445">
        <v>1436</v>
      </c>
      <c r="B1445">
        <f>'Założenia i wyniki'!$E$6*Znorm.Profile!B1445</f>
        <v>0</v>
      </c>
      <c r="C1445">
        <f>'Założenia i wyniki'!$E$8*Znorm.Profile!C1445</f>
        <v>0.59125324999999995</v>
      </c>
      <c r="D1445">
        <f t="shared" si="66"/>
        <v>0</v>
      </c>
      <c r="E1445">
        <f t="shared" si="67"/>
        <v>0</v>
      </c>
      <c r="F1445">
        <f t="shared" si="68"/>
        <v>0.59125324999999995</v>
      </c>
    </row>
    <row r="1446" spans="1:6" x14ac:dyDescent="0.25">
      <c r="A1446">
        <v>1437</v>
      </c>
      <c r="B1446">
        <f>'Założenia i wyniki'!$E$6*Znorm.Profile!B1446</f>
        <v>0</v>
      </c>
      <c r="C1446">
        <f>'Założenia i wyniki'!$E$8*Znorm.Profile!C1446</f>
        <v>0.56250179999999994</v>
      </c>
      <c r="D1446">
        <f t="shared" si="66"/>
        <v>0</v>
      </c>
      <c r="E1446">
        <f t="shared" si="67"/>
        <v>0</v>
      </c>
      <c r="F1446">
        <f t="shared" si="68"/>
        <v>0.56250179999999994</v>
      </c>
    </row>
    <row r="1447" spans="1:6" x14ac:dyDescent="0.25">
      <c r="A1447">
        <v>1438</v>
      </c>
      <c r="B1447">
        <f>'Założenia i wyniki'!$E$6*Znorm.Profile!B1447</f>
        <v>0</v>
      </c>
      <c r="C1447">
        <f>'Założenia i wyniki'!$E$8*Znorm.Profile!C1447</f>
        <v>0.49869190000000008</v>
      </c>
      <c r="D1447">
        <f t="shared" si="66"/>
        <v>0</v>
      </c>
      <c r="E1447">
        <f t="shared" si="67"/>
        <v>0</v>
      </c>
      <c r="F1447">
        <f t="shared" si="68"/>
        <v>0.49869190000000008</v>
      </c>
    </row>
    <row r="1448" spans="1:6" x14ac:dyDescent="0.25">
      <c r="A1448">
        <v>1439</v>
      </c>
      <c r="B1448">
        <f>'Założenia i wyniki'!$E$6*Znorm.Profile!B1448</f>
        <v>0</v>
      </c>
      <c r="C1448">
        <f>'Założenia i wyniki'!$E$8*Znorm.Profile!C1448</f>
        <v>0.40527550000000001</v>
      </c>
      <c r="D1448">
        <f t="shared" si="66"/>
        <v>0</v>
      </c>
      <c r="E1448">
        <f t="shared" si="67"/>
        <v>0</v>
      </c>
      <c r="F1448">
        <f t="shared" si="68"/>
        <v>0.40527550000000001</v>
      </c>
    </row>
    <row r="1449" spans="1:6" x14ac:dyDescent="0.25">
      <c r="A1449">
        <v>1440</v>
      </c>
      <c r="B1449">
        <f>'Założenia i wyniki'!$E$6*Znorm.Profile!B1449</f>
        <v>0</v>
      </c>
      <c r="C1449">
        <f>'Założenia i wyniki'!$E$8*Znorm.Profile!C1449</f>
        <v>0.32936575000000007</v>
      </c>
      <c r="D1449">
        <f t="shared" si="66"/>
        <v>0</v>
      </c>
      <c r="E1449">
        <f t="shared" si="67"/>
        <v>0</v>
      </c>
      <c r="F1449">
        <f t="shared" si="68"/>
        <v>0.32936575000000007</v>
      </c>
    </row>
    <row r="1450" spans="1:6" x14ac:dyDescent="0.25">
      <c r="A1450">
        <v>1441</v>
      </c>
      <c r="B1450">
        <f>'Założenia i wyniki'!$E$6*Znorm.Profile!B1450</f>
        <v>0</v>
      </c>
      <c r="C1450">
        <f>'Założenia i wyniki'!$E$8*Znorm.Profile!C1450</f>
        <v>0.25772914999999996</v>
      </c>
      <c r="D1450">
        <f t="shared" si="66"/>
        <v>0</v>
      </c>
      <c r="E1450">
        <f t="shared" si="67"/>
        <v>0</v>
      </c>
      <c r="F1450">
        <f t="shared" si="68"/>
        <v>0.25772914999999996</v>
      </c>
    </row>
    <row r="1451" spans="1:6" x14ac:dyDescent="0.25">
      <c r="A1451">
        <v>1442</v>
      </c>
      <c r="B1451">
        <f>'Założenia i wyniki'!$E$6*Znorm.Profile!B1451</f>
        <v>0</v>
      </c>
      <c r="C1451">
        <f>'Założenia i wyniki'!$E$8*Znorm.Profile!C1451</f>
        <v>0.23536344999999997</v>
      </c>
      <c r="D1451">
        <f t="shared" si="66"/>
        <v>0</v>
      </c>
      <c r="E1451">
        <f t="shared" si="67"/>
        <v>0</v>
      </c>
      <c r="F1451">
        <f t="shared" si="68"/>
        <v>0.23536344999999997</v>
      </c>
    </row>
    <row r="1452" spans="1:6" x14ac:dyDescent="0.25">
      <c r="A1452">
        <v>1443</v>
      </c>
      <c r="B1452">
        <f>'Założenia i wyniki'!$E$6*Znorm.Profile!B1452</f>
        <v>0</v>
      </c>
      <c r="C1452">
        <f>'Założenia i wyniki'!$E$8*Znorm.Profile!C1452</f>
        <v>0.22206100000000001</v>
      </c>
      <c r="D1452">
        <f t="shared" si="66"/>
        <v>0</v>
      </c>
      <c r="E1452">
        <f t="shared" si="67"/>
        <v>0</v>
      </c>
      <c r="F1452">
        <f t="shared" si="68"/>
        <v>0.22206100000000001</v>
      </c>
    </row>
    <row r="1453" spans="1:6" x14ac:dyDescent="0.25">
      <c r="A1453">
        <v>1444</v>
      </c>
      <c r="B1453">
        <f>'Założenia i wyniki'!$E$6*Znorm.Profile!B1453</f>
        <v>0</v>
      </c>
      <c r="C1453">
        <f>'Założenia i wyniki'!$E$8*Znorm.Profile!C1453</f>
        <v>0.22629950000000001</v>
      </c>
      <c r="D1453">
        <f t="shared" si="66"/>
        <v>0</v>
      </c>
      <c r="E1453">
        <f t="shared" si="67"/>
        <v>0</v>
      </c>
      <c r="F1453">
        <f t="shared" si="68"/>
        <v>0.22629950000000001</v>
      </c>
    </row>
    <row r="1454" spans="1:6" x14ac:dyDescent="0.25">
      <c r="A1454">
        <v>1445</v>
      </c>
      <c r="B1454">
        <f>'Założenia i wyniki'!$E$6*Znorm.Profile!B1454</f>
        <v>0</v>
      </c>
      <c r="C1454">
        <f>'Założenia i wyniki'!$E$8*Znorm.Profile!C1454</f>
        <v>0.25138644999999998</v>
      </c>
      <c r="D1454">
        <f t="shared" si="66"/>
        <v>0</v>
      </c>
      <c r="E1454">
        <f t="shared" si="67"/>
        <v>0</v>
      </c>
      <c r="F1454">
        <f t="shared" si="68"/>
        <v>0.25138644999999998</v>
      </c>
    </row>
    <row r="1455" spans="1:6" x14ac:dyDescent="0.25">
      <c r="A1455">
        <v>1446</v>
      </c>
      <c r="B1455">
        <f>'Założenia i wyniki'!$E$6*Znorm.Profile!B1455</f>
        <v>0</v>
      </c>
      <c r="C1455">
        <f>'Założenia i wyniki'!$E$8*Znorm.Profile!C1455</f>
        <v>0.31450859999999997</v>
      </c>
      <c r="D1455">
        <f t="shared" si="66"/>
        <v>0</v>
      </c>
      <c r="E1455">
        <f t="shared" si="67"/>
        <v>0</v>
      </c>
      <c r="F1455">
        <f t="shared" si="68"/>
        <v>0.31450859999999997</v>
      </c>
    </row>
    <row r="1456" spans="1:6" x14ac:dyDescent="0.25">
      <c r="A1456">
        <v>1447</v>
      </c>
      <c r="B1456">
        <f>'Założenia i wyniki'!$E$6*Znorm.Profile!B1456</f>
        <v>0</v>
      </c>
      <c r="C1456">
        <f>'Założenia i wyniki'!$E$8*Znorm.Profile!C1456</f>
        <v>0.39378920000000001</v>
      </c>
      <c r="D1456">
        <f t="shared" si="66"/>
        <v>0</v>
      </c>
      <c r="E1456">
        <f t="shared" si="67"/>
        <v>0</v>
      </c>
      <c r="F1456">
        <f t="shared" si="68"/>
        <v>0.39378920000000001</v>
      </c>
    </row>
    <row r="1457" spans="1:6" x14ac:dyDescent="0.25">
      <c r="A1457">
        <v>1448</v>
      </c>
      <c r="B1457">
        <f>'Założenia i wyniki'!$E$6*Znorm.Profile!B1457</f>
        <v>5.7796226415094347E-2</v>
      </c>
      <c r="C1457">
        <f>'Założenia i wyniki'!$E$8*Znorm.Profile!C1457</f>
        <v>0.44164119999999996</v>
      </c>
      <c r="D1457">
        <f t="shared" si="66"/>
        <v>5.7796226415094347E-2</v>
      </c>
      <c r="E1457">
        <f t="shared" si="67"/>
        <v>0</v>
      </c>
      <c r="F1457">
        <f t="shared" si="68"/>
        <v>0.3838449735849056</v>
      </c>
    </row>
    <row r="1458" spans="1:6" x14ac:dyDescent="0.25">
      <c r="A1458">
        <v>1449</v>
      </c>
      <c r="B1458">
        <f>'Założenia i wyniki'!$E$6*Znorm.Profile!B1458</f>
        <v>0.30997169811320757</v>
      </c>
      <c r="C1458">
        <f>'Założenia i wyniki'!$E$8*Znorm.Profile!C1458</f>
        <v>0.45486910000000003</v>
      </c>
      <c r="D1458">
        <f t="shared" si="66"/>
        <v>0.30997169811320757</v>
      </c>
      <c r="E1458">
        <f t="shared" si="67"/>
        <v>0</v>
      </c>
      <c r="F1458">
        <f t="shared" si="68"/>
        <v>0.14489740188679245</v>
      </c>
    </row>
    <row r="1459" spans="1:6" x14ac:dyDescent="0.25">
      <c r="A1459">
        <v>1450</v>
      </c>
      <c r="B1459">
        <f>'Założenia i wyniki'!$E$6*Znorm.Profile!B1459</f>
        <v>0.93783962264150944</v>
      </c>
      <c r="C1459">
        <f>'Założenia i wyniki'!$E$8*Znorm.Profile!C1459</f>
        <v>0.45504794999999998</v>
      </c>
      <c r="D1459">
        <f t="shared" si="66"/>
        <v>0.45504794999999998</v>
      </c>
      <c r="E1459">
        <f t="shared" si="67"/>
        <v>0.48279167264150946</v>
      </c>
      <c r="F1459">
        <f t="shared" si="68"/>
        <v>0</v>
      </c>
    </row>
    <row r="1460" spans="1:6" x14ac:dyDescent="0.25">
      <c r="A1460">
        <v>1451</v>
      </c>
      <c r="B1460">
        <f>'Założenia i wyniki'!$E$6*Znorm.Profile!B1460</f>
        <v>0.85030188679245289</v>
      </c>
      <c r="C1460">
        <f>'Założenia i wyniki'!$E$8*Znorm.Profile!C1460</f>
        <v>0.43856225000000004</v>
      </c>
      <c r="D1460">
        <f t="shared" si="66"/>
        <v>0.43856225000000004</v>
      </c>
      <c r="E1460">
        <f t="shared" si="67"/>
        <v>0.41173963679245285</v>
      </c>
      <c r="F1460">
        <f t="shared" si="68"/>
        <v>0</v>
      </c>
    </row>
    <row r="1461" spans="1:6" x14ac:dyDescent="0.25">
      <c r="A1461">
        <v>1452</v>
      </c>
      <c r="B1461">
        <f>'Założenia i wyniki'!$E$6*Znorm.Profile!B1461</f>
        <v>0.79179245283018862</v>
      </c>
      <c r="C1461">
        <f>'Założenia i wyniki'!$E$8*Znorm.Profile!C1461</f>
        <v>0.42639240000000006</v>
      </c>
      <c r="D1461">
        <f t="shared" si="66"/>
        <v>0.42639240000000006</v>
      </c>
      <c r="E1461">
        <f t="shared" si="67"/>
        <v>0.36540005283018856</v>
      </c>
      <c r="F1461">
        <f t="shared" si="68"/>
        <v>0</v>
      </c>
    </row>
    <row r="1462" spans="1:6" x14ac:dyDescent="0.25">
      <c r="A1462">
        <v>1453</v>
      </c>
      <c r="B1462">
        <f>'Założenia i wyniki'!$E$6*Znorm.Profile!B1462</f>
        <v>0.75036792452830192</v>
      </c>
      <c r="C1462">
        <f>'Założenia i wyniki'!$E$8*Znorm.Profile!C1462</f>
        <v>0.41241375000000002</v>
      </c>
      <c r="D1462">
        <f t="shared" si="66"/>
        <v>0.41241375000000002</v>
      </c>
      <c r="E1462">
        <f t="shared" si="67"/>
        <v>0.3379541745283019</v>
      </c>
      <c r="F1462">
        <f t="shared" si="68"/>
        <v>0</v>
      </c>
    </row>
    <row r="1463" spans="1:6" x14ac:dyDescent="0.25">
      <c r="A1463">
        <v>1454</v>
      </c>
      <c r="B1463">
        <f>'Założenia i wyniki'!$E$6*Znorm.Profile!B1463</f>
        <v>0.45656603773584903</v>
      </c>
      <c r="C1463">
        <f>'Założenia i wyniki'!$E$8*Znorm.Profile!C1463</f>
        <v>0.42624785000000004</v>
      </c>
      <c r="D1463">
        <f t="shared" si="66"/>
        <v>0.42624785000000004</v>
      </c>
      <c r="E1463">
        <f t="shared" si="67"/>
        <v>3.0318187735848989E-2</v>
      </c>
      <c r="F1463">
        <f t="shared" si="68"/>
        <v>0</v>
      </c>
    </row>
    <row r="1464" spans="1:6" x14ac:dyDescent="0.25">
      <c r="A1464">
        <v>1455</v>
      </c>
      <c r="B1464">
        <f>'Założenia i wyniki'!$E$6*Znorm.Profile!B1464</f>
        <v>0.35926415094339625</v>
      </c>
      <c r="C1464">
        <f>'Założenia i wyniki'!$E$8*Znorm.Profile!C1464</f>
        <v>0.42189385000000001</v>
      </c>
      <c r="D1464">
        <f t="shared" si="66"/>
        <v>0.35926415094339625</v>
      </c>
      <c r="E1464">
        <f t="shared" si="67"/>
        <v>0</v>
      </c>
      <c r="F1464">
        <f t="shared" si="68"/>
        <v>6.262969905660376E-2</v>
      </c>
    </row>
    <row r="1465" spans="1:6" x14ac:dyDescent="0.25">
      <c r="A1465">
        <v>1456</v>
      </c>
      <c r="B1465">
        <f>'Założenia i wyniki'!$E$6*Znorm.Profile!B1465</f>
        <v>0.16464150943396227</v>
      </c>
      <c r="C1465">
        <f>'Założenia i wyniki'!$E$8*Znorm.Profile!C1465</f>
        <v>0.44132374999999996</v>
      </c>
      <c r="D1465">
        <f t="shared" si="66"/>
        <v>0.16464150943396227</v>
      </c>
      <c r="E1465">
        <f t="shared" si="67"/>
        <v>0</v>
      </c>
      <c r="F1465">
        <f t="shared" si="68"/>
        <v>0.27668224056603768</v>
      </c>
    </row>
    <row r="1466" spans="1:6" x14ac:dyDescent="0.25">
      <c r="A1466">
        <v>1457</v>
      </c>
      <c r="B1466">
        <f>'Założenia i wyniki'!$E$6*Znorm.Profile!B1466</f>
        <v>2.4459433962264153E-2</v>
      </c>
      <c r="C1466">
        <f>'Założenia i wyniki'!$E$8*Znorm.Profile!C1466</f>
        <v>0.49190014999999998</v>
      </c>
      <c r="D1466">
        <f t="shared" si="66"/>
        <v>2.4459433962264153E-2</v>
      </c>
      <c r="E1466">
        <f t="shared" si="67"/>
        <v>0</v>
      </c>
      <c r="F1466">
        <f t="shared" si="68"/>
        <v>0.46744071603773585</v>
      </c>
    </row>
    <row r="1467" spans="1:6" x14ac:dyDescent="0.25">
      <c r="A1467">
        <v>1458</v>
      </c>
      <c r="B1467">
        <f>'Założenia i wyniki'!$E$6*Znorm.Profile!B1467</f>
        <v>0</v>
      </c>
      <c r="C1467">
        <f>'Założenia i wyniki'!$E$8*Znorm.Profile!C1467</f>
        <v>0.5569634</v>
      </c>
      <c r="D1467">
        <f t="shared" si="66"/>
        <v>0</v>
      </c>
      <c r="E1467">
        <f t="shared" si="67"/>
        <v>0</v>
      </c>
      <c r="F1467">
        <f t="shared" si="68"/>
        <v>0.5569634</v>
      </c>
    </row>
    <row r="1468" spans="1:6" x14ac:dyDescent="0.25">
      <c r="A1468">
        <v>1459</v>
      </c>
      <c r="B1468">
        <f>'Założenia i wyniki'!$E$6*Znorm.Profile!B1468</f>
        <v>0</v>
      </c>
      <c r="C1468">
        <f>'Założenia i wyniki'!$E$8*Znorm.Profile!C1468</f>
        <v>0.62514199999999998</v>
      </c>
      <c r="D1468">
        <f t="shared" si="66"/>
        <v>0</v>
      </c>
      <c r="E1468">
        <f t="shared" si="67"/>
        <v>0</v>
      </c>
      <c r="F1468">
        <f t="shared" si="68"/>
        <v>0.62514199999999998</v>
      </c>
    </row>
    <row r="1469" spans="1:6" x14ac:dyDescent="0.25">
      <c r="A1469">
        <v>1460</v>
      </c>
      <c r="B1469">
        <f>'Założenia i wyniki'!$E$6*Znorm.Profile!B1469</f>
        <v>0</v>
      </c>
      <c r="C1469">
        <f>'Założenia i wyniki'!$E$8*Znorm.Profile!C1469</f>
        <v>0.62740965000000004</v>
      </c>
      <c r="D1469">
        <f t="shared" si="66"/>
        <v>0</v>
      </c>
      <c r="E1469">
        <f t="shared" si="67"/>
        <v>0</v>
      </c>
      <c r="F1469">
        <f t="shared" si="68"/>
        <v>0.62740965000000004</v>
      </c>
    </row>
    <row r="1470" spans="1:6" x14ac:dyDescent="0.25">
      <c r="A1470">
        <v>1461</v>
      </c>
      <c r="B1470">
        <f>'Założenia i wyniki'!$E$6*Znorm.Profile!B1470</f>
        <v>0</v>
      </c>
      <c r="C1470">
        <f>'Założenia i wyniki'!$E$8*Znorm.Profile!C1470</f>
        <v>0.5831938000000001</v>
      </c>
      <c r="D1470">
        <f t="shared" si="66"/>
        <v>0</v>
      </c>
      <c r="E1470">
        <f t="shared" si="67"/>
        <v>0</v>
      </c>
      <c r="F1470">
        <f t="shared" si="68"/>
        <v>0.5831938000000001</v>
      </c>
    </row>
    <row r="1471" spans="1:6" x14ac:dyDescent="0.25">
      <c r="A1471">
        <v>1462</v>
      </c>
      <c r="B1471">
        <f>'Założenia i wyniki'!$E$6*Znorm.Profile!B1471</f>
        <v>0</v>
      </c>
      <c r="C1471">
        <f>'Założenia i wyniki'!$E$8*Znorm.Profile!C1471</f>
        <v>0.50875369999999998</v>
      </c>
      <c r="D1471">
        <f t="shared" si="66"/>
        <v>0</v>
      </c>
      <c r="E1471">
        <f t="shared" si="67"/>
        <v>0</v>
      </c>
      <c r="F1471">
        <f t="shared" si="68"/>
        <v>0.50875369999999998</v>
      </c>
    </row>
    <row r="1472" spans="1:6" x14ac:dyDescent="0.25">
      <c r="A1472">
        <v>1463</v>
      </c>
      <c r="B1472">
        <f>'Założenia i wyniki'!$E$6*Znorm.Profile!B1472</f>
        <v>0</v>
      </c>
      <c r="C1472">
        <f>'Założenia i wyniki'!$E$8*Znorm.Profile!C1472</f>
        <v>0.40493424999999994</v>
      </c>
      <c r="D1472">
        <f t="shared" si="66"/>
        <v>0</v>
      </c>
      <c r="E1472">
        <f t="shared" si="67"/>
        <v>0</v>
      </c>
      <c r="F1472">
        <f t="shared" si="68"/>
        <v>0.40493424999999994</v>
      </c>
    </row>
    <row r="1473" spans="1:6" x14ac:dyDescent="0.25">
      <c r="A1473">
        <v>1464</v>
      </c>
      <c r="B1473">
        <f>'Założenia i wyniki'!$E$6*Znorm.Profile!B1473</f>
        <v>0</v>
      </c>
      <c r="C1473">
        <f>'Założenia i wyniki'!$E$8*Znorm.Profile!C1473</f>
        <v>0.32300065</v>
      </c>
      <c r="D1473">
        <f t="shared" si="66"/>
        <v>0</v>
      </c>
      <c r="E1473">
        <f t="shared" si="67"/>
        <v>0</v>
      </c>
      <c r="F1473">
        <f t="shared" si="68"/>
        <v>0.32300065</v>
      </c>
    </row>
    <row r="1474" spans="1:6" x14ac:dyDescent="0.25">
      <c r="A1474">
        <v>1465</v>
      </c>
      <c r="B1474">
        <f>'Założenia i wyniki'!$E$6*Znorm.Profile!B1474</f>
        <v>0</v>
      </c>
      <c r="C1474">
        <f>'Założenia i wyniki'!$E$8*Znorm.Profile!C1474</f>
        <v>0.2598953</v>
      </c>
      <c r="D1474">
        <f t="shared" si="66"/>
        <v>0</v>
      </c>
      <c r="E1474">
        <f t="shared" si="67"/>
        <v>0</v>
      </c>
      <c r="F1474">
        <f t="shared" si="68"/>
        <v>0.2598953</v>
      </c>
    </row>
    <row r="1475" spans="1:6" x14ac:dyDescent="0.25">
      <c r="A1475">
        <v>1466</v>
      </c>
      <c r="B1475">
        <f>'Założenia i wyniki'!$E$6*Znorm.Profile!B1475</f>
        <v>0</v>
      </c>
      <c r="C1475">
        <f>'Założenia i wyniki'!$E$8*Znorm.Profile!C1475</f>
        <v>0.2353645</v>
      </c>
      <c r="D1475">
        <f t="shared" si="66"/>
        <v>0</v>
      </c>
      <c r="E1475">
        <f t="shared" si="67"/>
        <v>0</v>
      </c>
      <c r="F1475">
        <f t="shared" si="68"/>
        <v>0.2353645</v>
      </c>
    </row>
    <row r="1476" spans="1:6" x14ac:dyDescent="0.25">
      <c r="A1476">
        <v>1467</v>
      </c>
      <c r="B1476">
        <f>'Założenia i wyniki'!$E$6*Znorm.Profile!B1476</f>
        <v>0</v>
      </c>
      <c r="C1476">
        <f>'Założenia i wyniki'!$E$8*Znorm.Profile!C1476</f>
        <v>0.22133545000000002</v>
      </c>
      <c r="D1476">
        <f t="shared" si="66"/>
        <v>0</v>
      </c>
      <c r="E1476">
        <f t="shared" si="67"/>
        <v>0</v>
      </c>
      <c r="F1476">
        <f t="shared" si="68"/>
        <v>0.22133545000000002</v>
      </c>
    </row>
    <row r="1477" spans="1:6" x14ac:dyDescent="0.25">
      <c r="A1477">
        <v>1468</v>
      </c>
      <c r="B1477">
        <f>'Założenia i wyniki'!$E$6*Znorm.Profile!B1477</f>
        <v>0</v>
      </c>
      <c r="C1477">
        <f>'Założenia i wyniki'!$E$8*Znorm.Profile!C1477</f>
        <v>0.22602895000000001</v>
      </c>
      <c r="D1477">
        <f t="shared" si="66"/>
        <v>0</v>
      </c>
      <c r="E1477">
        <f t="shared" si="67"/>
        <v>0</v>
      </c>
      <c r="F1477">
        <f t="shared" si="68"/>
        <v>0.22602895000000001</v>
      </c>
    </row>
    <row r="1478" spans="1:6" x14ac:dyDescent="0.25">
      <c r="A1478">
        <v>1469</v>
      </c>
      <c r="B1478">
        <f>'Założenia i wyniki'!$E$6*Znorm.Profile!B1478</f>
        <v>0</v>
      </c>
      <c r="C1478">
        <f>'Założenia i wyniki'!$E$8*Znorm.Profile!C1478</f>
        <v>0.25252395</v>
      </c>
      <c r="D1478">
        <f t="shared" si="66"/>
        <v>0</v>
      </c>
      <c r="E1478">
        <f t="shared" si="67"/>
        <v>0</v>
      </c>
      <c r="F1478">
        <f t="shared" si="68"/>
        <v>0.25252395</v>
      </c>
    </row>
    <row r="1479" spans="1:6" x14ac:dyDescent="0.25">
      <c r="A1479">
        <v>1470</v>
      </c>
      <c r="B1479">
        <f>'Założenia i wyniki'!$E$6*Znorm.Profile!B1479</f>
        <v>0</v>
      </c>
      <c r="C1479">
        <f>'Założenia i wyniki'!$E$8*Znorm.Profile!C1479</f>
        <v>0.31228820000000002</v>
      </c>
      <c r="D1479">
        <f t="shared" si="66"/>
        <v>0</v>
      </c>
      <c r="E1479">
        <f t="shared" si="67"/>
        <v>0</v>
      </c>
      <c r="F1479">
        <f t="shared" si="68"/>
        <v>0.31228820000000002</v>
      </c>
    </row>
    <row r="1480" spans="1:6" x14ac:dyDescent="0.25">
      <c r="A1480">
        <v>1471</v>
      </c>
      <c r="B1480">
        <f>'Założenia i wyniki'!$E$6*Znorm.Profile!B1480</f>
        <v>0</v>
      </c>
      <c r="C1480">
        <f>'Założenia i wyniki'!$E$8*Znorm.Profile!C1480</f>
        <v>0.40152035000000003</v>
      </c>
      <c r="D1480">
        <f t="shared" si="66"/>
        <v>0</v>
      </c>
      <c r="E1480">
        <f t="shared" si="67"/>
        <v>0</v>
      </c>
      <c r="F1480">
        <f t="shared" si="68"/>
        <v>0.40152035000000003</v>
      </c>
    </row>
    <row r="1481" spans="1:6" x14ac:dyDescent="0.25">
      <c r="A1481">
        <v>1472</v>
      </c>
      <c r="B1481">
        <f>'Założenia i wyniki'!$E$6*Znorm.Profile!B1481</f>
        <v>0.11295283018867926</v>
      </c>
      <c r="C1481">
        <f>'Założenia i wyniki'!$E$8*Znorm.Profile!C1481</f>
        <v>0.44816344999999991</v>
      </c>
      <c r="D1481">
        <f t="shared" si="66"/>
        <v>0.11295283018867926</v>
      </c>
      <c r="E1481">
        <f t="shared" si="67"/>
        <v>0</v>
      </c>
      <c r="F1481">
        <f t="shared" si="68"/>
        <v>0.33521061981132066</v>
      </c>
    </row>
    <row r="1482" spans="1:6" x14ac:dyDescent="0.25">
      <c r="A1482">
        <v>1473</v>
      </c>
      <c r="B1482">
        <f>'Założenia i wyniki'!$E$6*Znorm.Profile!B1482</f>
        <v>0.27634905660377362</v>
      </c>
      <c r="C1482">
        <f>'Założenia i wyniki'!$E$8*Znorm.Profile!C1482</f>
        <v>0.4434612</v>
      </c>
      <c r="D1482">
        <f t="shared" si="66"/>
        <v>0.27634905660377362</v>
      </c>
      <c r="E1482">
        <f t="shared" si="67"/>
        <v>0</v>
      </c>
      <c r="F1482">
        <f t="shared" si="68"/>
        <v>0.16711214339622638</v>
      </c>
    </row>
    <row r="1483" spans="1:6" x14ac:dyDescent="0.25">
      <c r="A1483">
        <v>1474</v>
      </c>
      <c r="B1483">
        <f>'Założenia i wyniki'!$E$6*Znorm.Profile!B1483</f>
        <v>0.76468867924528305</v>
      </c>
      <c r="C1483">
        <f>'Założenia i wyniki'!$E$8*Znorm.Profile!C1483</f>
        <v>0.44654469999999996</v>
      </c>
      <c r="D1483">
        <f t="shared" ref="D1483:D1546" si="69">IF(B1483&lt;=C1483,B1483,C1483)</f>
        <v>0.44654469999999996</v>
      </c>
      <c r="E1483">
        <f t="shared" ref="E1483:E1546" si="70">IF(B1483&gt;C1483,B1483-C1483,0)</f>
        <v>0.31814397924528309</v>
      </c>
      <c r="F1483">
        <f t="shared" ref="F1483:F1546" si="71">IF(B1483&lt;C1483,C1483-B1483,0)</f>
        <v>0</v>
      </c>
    </row>
    <row r="1484" spans="1:6" x14ac:dyDescent="0.25">
      <c r="A1484">
        <v>1475</v>
      </c>
      <c r="B1484">
        <f>'Założenia i wyniki'!$E$6*Znorm.Profile!B1484</f>
        <v>1.2921698113207549</v>
      </c>
      <c r="C1484">
        <f>'Założenia i wyniki'!$E$8*Znorm.Profile!C1484</f>
        <v>0.42817600000000006</v>
      </c>
      <c r="D1484">
        <f t="shared" si="69"/>
        <v>0.42817600000000006</v>
      </c>
      <c r="E1484">
        <f t="shared" si="70"/>
        <v>0.86399381132075481</v>
      </c>
      <c r="F1484">
        <f t="shared" si="71"/>
        <v>0</v>
      </c>
    </row>
    <row r="1485" spans="1:6" x14ac:dyDescent="0.25">
      <c r="A1485">
        <v>1476</v>
      </c>
      <c r="B1485">
        <f>'Założenia i wyniki'!$E$6*Znorm.Profile!B1485</f>
        <v>1.2917924528301887</v>
      </c>
      <c r="C1485">
        <f>'Założenia i wyniki'!$E$8*Znorm.Profile!C1485</f>
        <v>0.42027405000000001</v>
      </c>
      <c r="D1485">
        <f t="shared" si="69"/>
        <v>0.42027405000000001</v>
      </c>
      <c r="E1485">
        <f t="shared" si="70"/>
        <v>0.87151840283018878</v>
      </c>
      <c r="F1485">
        <f t="shared" si="71"/>
        <v>0</v>
      </c>
    </row>
    <row r="1486" spans="1:6" x14ac:dyDescent="0.25">
      <c r="A1486">
        <v>1477</v>
      </c>
      <c r="B1486">
        <f>'Założenia i wyniki'!$E$6*Znorm.Profile!B1486</f>
        <v>1.3425471698113207</v>
      </c>
      <c r="C1486">
        <f>'Założenia i wyniki'!$E$8*Znorm.Profile!C1486</f>
        <v>0.41430689999999998</v>
      </c>
      <c r="D1486">
        <f t="shared" si="69"/>
        <v>0.41430689999999998</v>
      </c>
      <c r="E1486">
        <f t="shared" si="70"/>
        <v>0.9282402698113208</v>
      </c>
      <c r="F1486">
        <f t="shared" si="71"/>
        <v>0</v>
      </c>
    </row>
    <row r="1487" spans="1:6" x14ac:dyDescent="0.25">
      <c r="A1487">
        <v>1478</v>
      </c>
      <c r="B1487">
        <f>'Założenia i wyniki'!$E$6*Znorm.Profile!B1487</f>
        <v>1.0486792452830187</v>
      </c>
      <c r="C1487">
        <f>'Założenia i wyniki'!$E$8*Znorm.Profile!C1487</f>
        <v>0.41341195000000003</v>
      </c>
      <c r="D1487">
        <f t="shared" si="69"/>
        <v>0.41341195000000003</v>
      </c>
      <c r="E1487">
        <f t="shared" si="70"/>
        <v>0.63526729528301873</v>
      </c>
      <c r="F1487">
        <f t="shared" si="71"/>
        <v>0</v>
      </c>
    </row>
    <row r="1488" spans="1:6" x14ac:dyDescent="0.25">
      <c r="A1488">
        <v>1479</v>
      </c>
      <c r="B1488">
        <f>'Założenia i wyniki'!$E$6*Znorm.Profile!B1488</f>
        <v>0.93850943396226427</v>
      </c>
      <c r="C1488">
        <f>'Założenia i wyniki'!$E$8*Znorm.Profile!C1488</f>
        <v>0.43011500000000003</v>
      </c>
      <c r="D1488">
        <f t="shared" si="69"/>
        <v>0.43011500000000003</v>
      </c>
      <c r="E1488">
        <f t="shared" si="70"/>
        <v>0.50839443396226425</v>
      </c>
      <c r="F1488">
        <f t="shared" si="71"/>
        <v>0</v>
      </c>
    </row>
    <row r="1489" spans="1:6" x14ac:dyDescent="0.25">
      <c r="A1489">
        <v>1480</v>
      </c>
      <c r="B1489">
        <f>'Założenia i wyniki'!$E$6*Znorm.Profile!B1489</f>
        <v>0.44708490566037734</v>
      </c>
      <c r="C1489">
        <f>'Założenia i wyniki'!$E$8*Znorm.Profile!C1489</f>
        <v>0.44952424999999996</v>
      </c>
      <c r="D1489">
        <f t="shared" si="69"/>
        <v>0.44708490566037734</v>
      </c>
      <c r="E1489">
        <f t="shared" si="70"/>
        <v>0</v>
      </c>
      <c r="F1489">
        <f t="shared" si="71"/>
        <v>2.4393443396226178E-3</v>
      </c>
    </row>
    <row r="1490" spans="1:6" x14ac:dyDescent="0.25">
      <c r="A1490">
        <v>1481</v>
      </c>
      <c r="B1490">
        <f>'Założenia i wyniki'!$E$6*Znorm.Profile!B1490</f>
        <v>9.5160377358490575E-2</v>
      </c>
      <c r="C1490">
        <f>'Założenia i wyniki'!$E$8*Znorm.Profile!C1490</f>
        <v>0.48737359999999996</v>
      </c>
      <c r="D1490">
        <f t="shared" si="69"/>
        <v>9.5160377358490575E-2</v>
      </c>
      <c r="E1490">
        <f t="shared" si="70"/>
        <v>0</v>
      </c>
      <c r="F1490">
        <f t="shared" si="71"/>
        <v>0.39221322264150937</v>
      </c>
    </row>
    <row r="1491" spans="1:6" x14ac:dyDescent="0.25">
      <c r="A1491">
        <v>1482</v>
      </c>
      <c r="B1491">
        <f>'Założenia i wyniki'!$E$6*Znorm.Profile!B1491</f>
        <v>0</v>
      </c>
      <c r="C1491">
        <f>'Założenia i wyniki'!$E$8*Znorm.Profile!C1491</f>
        <v>0.55752550000000012</v>
      </c>
      <c r="D1491">
        <f t="shared" si="69"/>
        <v>0</v>
      </c>
      <c r="E1491">
        <f t="shared" si="70"/>
        <v>0</v>
      </c>
      <c r="F1491">
        <f t="shared" si="71"/>
        <v>0.55752550000000012</v>
      </c>
    </row>
    <row r="1492" spans="1:6" x14ac:dyDescent="0.25">
      <c r="A1492">
        <v>1483</v>
      </c>
      <c r="B1492">
        <f>'Założenia i wyniki'!$E$6*Znorm.Profile!B1492</f>
        <v>0</v>
      </c>
      <c r="C1492">
        <f>'Założenia i wyniki'!$E$8*Znorm.Profile!C1492</f>
        <v>0.62190835</v>
      </c>
      <c r="D1492">
        <f t="shared" si="69"/>
        <v>0</v>
      </c>
      <c r="E1492">
        <f t="shared" si="70"/>
        <v>0</v>
      </c>
      <c r="F1492">
        <f t="shared" si="71"/>
        <v>0.62190835</v>
      </c>
    </row>
    <row r="1493" spans="1:6" x14ac:dyDescent="0.25">
      <c r="A1493">
        <v>1484</v>
      </c>
      <c r="B1493">
        <f>'Założenia i wyniki'!$E$6*Znorm.Profile!B1493</f>
        <v>0</v>
      </c>
      <c r="C1493">
        <f>'Założenia i wyniki'!$E$8*Znorm.Profile!C1493</f>
        <v>0.61132050000000004</v>
      </c>
      <c r="D1493">
        <f t="shared" si="69"/>
        <v>0</v>
      </c>
      <c r="E1493">
        <f t="shared" si="70"/>
        <v>0</v>
      </c>
      <c r="F1493">
        <f t="shared" si="71"/>
        <v>0.61132050000000004</v>
      </c>
    </row>
    <row r="1494" spans="1:6" x14ac:dyDescent="0.25">
      <c r="A1494">
        <v>1485</v>
      </c>
      <c r="B1494">
        <f>'Założenia i wyniki'!$E$6*Znorm.Profile!B1494</f>
        <v>0</v>
      </c>
      <c r="C1494">
        <f>'Założenia i wyniki'!$E$8*Znorm.Profile!C1494</f>
        <v>0.58073540000000012</v>
      </c>
      <c r="D1494">
        <f t="shared" si="69"/>
        <v>0</v>
      </c>
      <c r="E1494">
        <f t="shared" si="70"/>
        <v>0</v>
      </c>
      <c r="F1494">
        <f t="shared" si="71"/>
        <v>0.58073540000000012</v>
      </c>
    </row>
    <row r="1495" spans="1:6" x14ac:dyDescent="0.25">
      <c r="A1495">
        <v>1486</v>
      </c>
      <c r="B1495">
        <f>'Założenia i wyniki'!$E$6*Znorm.Profile!B1495</f>
        <v>0</v>
      </c>
      <c r="C1495">
        <f>'Założenia i wyniki'!$E$8*Znorm.Profile!C1495</f>
        <v>0.50786889999999996</v>
      </c>
      <c r="D1495">
        <f t="shared" si="69"/>
        <v>0</v>
      </c>
      <c r="E1495">
        <f t="shared" si="70"/>
        <v>0</v>
      </c>
      <c r="F1495">
        <f t="shared" si="71"/>
        <v>0.50786889999999996</v>
      </c>
    </row>
    <row r="1496" spans="1:6" x14ac:dyDescent="0.25">
      <c r="A1496">
        <v>1487</v>
      </c>
      <c r="B1496">
        <f>'Założenia i wyniki'!$E$6*Znorm.Profile!B1496</f>
        <v>0</v>
      </c>
      <c r="C1496">
        <f>'Założenia i wyniki'!$E$8*Znorm.Profile!C1496</f>
        <v>0.4080279</v>
      </c>
      <c r="D1496">
        <f t="shared" si="69"/>
        <v>0</v>
      </c>
      <c r="E1496">
        <f t="shared" si="70"/>
        <v>0</v>
      </c>
      <c r="F1496">
        <f t="shared" si="71"/>
        <v>0.4080279</v>
      </c>
    </row>
    <row r="1497" spans="1:6" x14ac:dyDescent="0.25">
      <c r="A1497">
        <v>1488</v>
      </c>
      <c r="B1497">
        <f>'Założenia i wyniki'!$E$6*Znorm.Profile!B1497</f>
        <v>0</v>
      </c>
      <c r="C1497">
        <f>'Założenia i wyniki'!$E$8*Znorm.Profile!C1497</f>
        <v>0.32215224999999997</v>
      </c>
      <c r="D1497">
        <f t="shared" si="69"/>
        <v>0</v>
      </c>
      <c r="E1497">
        <f t="shared" si="70"/>
        <v>0</v>
      </c>
      <c r="F1497">
        <f t="shared" si="71"/>
        <v>0.32215224999999997</v>
      </c>
    </row>
    <row r="1498" spans="1:6" x14ac:dyDescent="0.25">
      <c r="A1498">
        <v>1489</v>
      </c>
      <c r="B1498">
        <f>'Założenia i wyniki'!$E$6*Znorm.Profile!B1498</f>
        <v>0</v>
      </c>
      <c r="C1498">
        <f>'Założenia i wyniki'!$E$8*Znorm.Profile!C1498</f>
        <v>0.25227685</v>
      </c>
      <c r="D1498">
        <f t="shared" si="69"/>
        <v>0</v>
      </c>
      <c r="E1498">
        <f t="shared" si="70"/>
        <v>0</v>
      </c>
      <c r="F1498">
        <f t="shared" si="71"/>
        <v>0.25227685</v>
      </c>
    </row>
    <row r="1499" spans="1:6" x14ac:dyDescent="0.25">
      <c r="A1499">
        <v>1490</v>
      </c>
      <c r="B1499">
        <f>'Założenia i wyniki'!$E$6*Znorm.Profile!B1499</f>
        <v>0</v>
      </c>
      <c r="C1499">
        <f>'Założenia i wyniki'!$E$8*Znorm.Profile!C1499</f>
        <v>0.23124009999999998</v>
      </c>
      <c r="D1499">
        <f t="shared" si="69"/>
        <v>0</v>
      </c>
      <c r="E1499">
        <f t="shared" si="70"/>
        <v>0</v>
      </c>
      <c r="F1499">
        <f t="shared" si="71"/>
        <v>0.23124009999999998</v>
      </c>
    </row>
    <row r="1500" spans="1:6" x14ac:dyDescent="0.25">
      <c r="A1500">
        <v>1491</v>
      </c>
      <c r="B1500">
        <f>'Założenia i wyniki'!$E$6*Znorm.Profile!B1500</f>
        <v>0</v>
      </c>
      <c r="C1500">
        <f>'Założenia i wyniki'!$E$8*Znorm.Profile!C1500</f>
        <v>0.21828064999999999</v>
      </c>
      <c r="D1500">
        <f t="shared" si="69"/>
        <v>0</v>
      </c>
      <c r="E1500">
        <f t="shared" si="70"/>
        <v>0</v>
      </c>
      <c r="F1500">
        <f t="shared" si="71"/>
        <v>0.21828064999999999</v>
      </c>
    </row>
    <row r="1501" spans="1:6" x14ac:dyDescent="0.25">
      <c r="A1501">
        <v>1492</v>
      </c>
      <c r="B1501">
        <f>'Założenia i wyniki'!$E$6*Znorm.Profile!B1501</f>
        <v>0</v>
      </c>
      <c r="C1501">
        <f>'Założenia i wyniki'!$E$8*Znorm.Profile!C1501</f>
        <v>0.22186149999999999</v>
      </c>
      <c r="D1501">
        <f t="shared" si="69"/>
        <v>0</v>
      </c>
      <c r="E1501">
        <f t="shared" si="70"/>
        <v>0</v>
      </c>
      <c r="F1501">
        <f t="shared" si="71"/>
        <v>0.22186149999999999</v>
      </c>
    </row>
    <row r="1502" spans="1:6" x14ac:dyDescent="0.25">
      <c r="A1502">
        <v>1493</v>
      </c>
      <c r="B1502">
        <f>'Założenia i wyniki'!$E$6*Znorm.Profile!B1502</f>
        <v>0</v>
      </c>
      <c r="C1502">
        <f>'Założenia i wyniki'!$E$8*Znorm.Profile!C1502</f>
        <v>0.24416105000000002</v>
      </c>
      <c r="D1502">
        <f t="shared" si="69"/>
        <v>0</v>
      </c>
      <c r="E1502">
        <f t="shared" si="70"/>
        <v>0</v>
      </c>
      <c r="F1502">
        <f t="shared" si="71"/>
        <v>0.24416105000000002</v>
      </c>
    </row>
    <row r="1503" spans="1:6" x14ac:dyDescent="0.25">
      <c r="A1503">
        <v>1494</v>
      </c>
      <c r="B1503">
        <f>'Założenia i wyniki'!$E$6*Znorm.Profile!B1503</f>
        <v>0</v>
      </c>
      <c r="C1503">
        <f>'Założenia i wyniki'!$E$8*Znorm.Profile!C1503</f>
        <v>0.30591259999999998</v>
      </c>
      <c r="D1503">
        <f t="shared" si="69"/>
        <v>0</v>
      </c>
      <c r="E1503">
        <f t="shared" si="70"/>
        <v>0</v>
      </c>
      <c r="F1503">
        <f t="shared" si="71"/>
        <v>0.30591259999999998</v>
      </c>
    </row>
    <row r="1504" spans="1:6" x14ac:dyDescent="0.25">
      <c r="A1504">
        <v>1495</v>
      </c>
      <c r="B1504">
        <f>'Założenia i wyniki'!$E$6*Znorm.Profile!B1504</f>
        <v>0</v>
      </c>
      <c r="C1504">
        <f>'Założenia i wyniki'!$E$8*Znorm.Profile!C1504</f>
        <v>0.38490445000000001</v>
      </c>
      <c r="D1504">
        <f t="shared" si="69"/>
        <v>0</v>
      </c>
      <c r="E1504">
        <f t="shared" si="70"/>
        <v>0</v>
      </c>
      <c r="F1504">
        <f t="shared" si="71"/>
        <v>0.38490445000000001</v>
      </c>
    </row>
    <row r="1505" spans="1:6" x14ac:dyDescent="0.25">
      <c r="A1505">
        <v>1496</v>
      </c>
      <c r="B1505">
        <f>'Założenia i wyniki'!$E$6*Znorm.Profile!B1505</f>
        <v>0.35640566037735849</v>
      </c>
      <c r="C1505">
        <f>'Założenia i wyniki'!$E$8*Znorm.Profile!C1505</f>
        <v>0.43867565000000003</v>
      </c>
      <c r="D1505">
        <f t="shared" si="69"/>
        <v>0.35640566037735849</v>
      </c>
      <c r="E1505">
        <f t="shared" si="70"/>
        <v>0</v>
      </c>
      <c r="F1505">
        <f t="shared" si="71"/>
        <v>8.2269989622641537E-2</v>
      </c>
    </row>
    <row r="1506" spans="1:6" x14ac:dyDescent="0.25">
      <c r="A1506">
        <v>1497</v>
      </c>
      <c r="B1506">
        <f>'Założenia i wyniki'!$E$6*Znorm.Profile!B1506</f>
        <v>0.49002830188679236</v>
      </c>
      <c r="C1506">
        <f>'Założenia i wyniki'!$E$8*Znorm.Profile!C1506</f>
        <v>0.43543254999999997</v>
      </c>
      <c r="D1506">
        <f t="shared" si="69"/>
        <v>0.43543254999999997</v>
      </c>
      <c r="E1506">
        <f t="shared" si="70"/>
        <v>5.4595751886792387E-2</v>
      </c>
      <c r="F1506">
        <f t="shared" si="71"/>
        <v>0</v>
      </c>
    </row>
    <row r="1507" spans="1:6" x14ac:dyDescent="0.25">
      <c r="A1507">
        <v>1498</v>
      </c>
      <c r="B1507">
        <f>'Założenia i wyniki'!$E$6*Znorm.Profile!B1507</f>
        <v>0.50902830188679249</v>
      </c>
      <c r="C1507">
        <f>'Założenia i wyniki'!$E$8*Znorm.Profile!C1507</f>
        <v>0.43183209999999994</v>
      </c>
      <c r="D1507">
        <f t="shared" si="69"/>
        <v>0.43183209999999994</v>
      </c>
      <c r="E1507">
        <f t="shared" si="70"/>
        <v>7.7196201886792548E-2</v>
      </c>
      <c r="F1507">
        <f t="shared" si="71"/>
        <v>0</v>
      </c>
    </row>
    <row r="1508" spans="1:6" x14ac:dyDescent="0.25">
      <c r="A1508">
        <v>1499</v>
      </c>
      <c r="B1508">
        <f>'Założenia i wyniki'!$E$6*Znorm.Profile!B1508</f>
        <v>1.1837735849056603</v>
      </c>
      <c r="C1508">
        <f>'Założenia i wyniki'!$E$8*Znorm.Profile!C1508</f>
        <v>0.4115048</v>
      </c>
      <c r="D1508">
        <f t="shared" si="69"/>
        <v>0.4115048</v>
      </c>
      <c r="E1508">
        <f t="shared" si="70"/>
        <v>0.77226878490566031</v>
      </c>
      <c r="F1508">
        <f t="shared" si="71"/>
        <v>0</v>
      </c>
    </row>
    <row r="1509" spans="1:6" x14ac:dyDescent="0.25">
      <c r="A1509">
        <v>1500</v>
      </c>
      <c r="B1509">
        <f>'Założenia i wyniki'!$E$6*Znorm.Profile!B1509</f>
        <v>1.3032075471698115</v>
      </c>
      <c r="C1509">
        <f>'Założenia i wyniki'!$E$8*Znorm.Profile!C1509</f>
        <v>0.41151074999999998</v>
      </c>
      <c r="D1509">
        <f t="shared" si="69"/>
        <v>0.41151074999999998</v>
      </c>
      <c r="E1509">
        <f t="shared" si="70"/>
        <v>0.89169679716981154</v>
      </c>
      <c r="F1509">
        <f t="shared" si="71"/>
        <v>0</v>
      </c>
    </row>
    <row r="1510" spans="1:6" x14ac:dyDescent="0.25">
      <c r="A1510">
        <v>1501</v>
      </c>
      <c r="B1510">
        <f>'Założenia i wyniki'!$E$6*Znorm.Profile!B1510</f>
        <v>1.2619811320754719</v>
      </c>
      <c r="C1510">
        <f>'Założenia i wyniki'!$E$8*Znorm.Profile!C1510</f>
        <v>0.40610080000000004</v>
      </c>
      <c r="D1510">
        <f t="shared" si="69"/>
        <v>0.40610080000000004</v>
      </c>
      <c r="E1510">
        <f t="shared" si="70"/>
        <v>0.85588033207547187</v>
      </c>
      <c r="F1510">
        <f t="shared" si="71"/>
        <v>0</v>
      </c>
    </row>
    <row r="1511" spans="1:6" x14ac:dyDescent="0.25">
      <c r="A1511">
        <v>1502</v>
      </c>
      <c r="B1511">
        <f>'Założenia i wyniki'!$E$6*Znorm.Profile!B1511</f>
        <v>1.0814150943396226</v>
      </c>
      <c r="C1511">
        <f>'Założenia i wyniki'!$E$8*Znorm.Profile!C1511</f>
        <v>0.40052389999999999</v>
      </c>
      <c r="D1511">
        <f t="shared" si="69"/>
        <v>0.40052389999999999</v>
      </c>
      <c r="E1511">
        <f t="shared" si="70"/>
        <v>0.68089119433962253</v>
      </c>
      <c r="F1511">
        <f t="shared" si="71"/>
        <v>0</v>
      </c>
    </row>
    <row r="1512" spans="1:6" x14ac:dyDescent="0.25">
      <c r="A1512">
        <v>1503</v>
      </c>
      <c r="B1512">
        <f>'Założenia i wyniki'!$E$6*Znorm.Profile!B1512</f>
        <v>0.79131132075471688</v>
      </c>
      <c r="C1512">
        <f>'Założenia i wyniki'!$E$8*Znorm.Profile!C1512</f>
        <v>0.39810855000000001</v>
      </c>
      <c r="D1512">
        <f t="shared" si="69"/>
        <v>0.39810855000000001</v>
      </c>
      <c r="E1512">
        <f t="shared" si="70"/>
        <v>0.39320277075471688</v>
      </c>
      <c r="F1512">
        <f t="shared" si="71"/>
        <v>0</v>
      </c>
    </row>
    <row r="1513" spans="1:6" x14ac:dyDescent="0.25">
      <c r="A1513">
        <v>1504</v>
      </c>
      <c r="B1513">
        <f>'Założenia i wyniki'!$E$6*Znorm.Profile!B1513</f>
        <v>0.16468867924528302</v>
      </c>
      <c r="C1513">
        <f>'Założenia i wyniki'!$E$8*Znorm.Profile!C1513</f>
        <v>0.4258576</v>
      </c>
      <c r="D1513">
        <f t="shared" si="69"/>
        <v>0.16468867924528302</v>
      </c>
      <c r="E1513">
        <f t="shared" si="70"/>
        <v>0</v>
      </c>
      <c r="F1513">
        <f t="shared" si="71"/>
        <v>0.26116892075471698</v>
      </c>
    </row>
    <row r="1514" spans="1:6" x14ac:dyDescent="0.25">
      <c r="A1514">
        <v>1505</v>
      </c>
      <c r="B1514">
        <f>'Założenia i wyniki'!$E$6*Znorm.Profile!B1514</f>
        <v>1.6247169811320756E-2</v>
      </c>
      <c r="C1514">
        <f>'Założenia i wyniki'!$E$8*Znorm.Profile!C1514</f>
        <v>0.4592504</v>
      </c>
      <c r="D1514">
        <f t="shared" si="69"/>
        <v>1.6247169811320756E-2</v>
      </c>
      <c r="E1514">
        <f t="shared" si="70"/>
        <v>0</v>
      </c>
      <c r="F1514">
        <f t="shared" si="71"/>
        <v>0.44300323018867926</v>
      </c>
    </row>
    <row r="1515" spans="1:6" x14ac:dyDescent="0.25">
      <c r="A1515">
        <v>1506</v>
      </c>
      <c r="B1515">
        <f>'Założenia i wyniki'!$E$6*Znorm.Profile!B1515</f>
        <v>0</v>
      </c>
      <c r="C1515">
        <f>'Założenia i wyniki'!$E$8*Znorm.Profile!C1515</f>
        <v>0.53919145000000002</v>
      </c>
      <c r="D1515">
        <f t="shared" si="69"/>
        <v>0</v>
      </c>
      <c r="E1515">
        <f t="shared" si="70"/>
        <v>0</v>
      </c>
      <c r="F1515">
        <f t="shared" si="71"/>
        <v>0.53919145000000002</v>
      </c>
    </row>
    <row r="1516" spans="1:6" x14ac:dyDescent="0.25">
      <c r="A1516">
        <v>1507</v>
      </c>
      <c r="B1516">
        <f>'Założenia i wyniki'!$E$6*Znorm.Profile!B1516</f>
        <v>0</v>
      </c>
      <c r="C1516">
        <f>'Założenia i wyniki'!$E$8*Znorm.Profile!C1516</f>
        <v>0.60479965000000002</v>
      </c>
      <c r="D1516">
        <f t="shared" si="69"/>
        <v>0</v>
      </c>
      <c r="E1516">
        <f t="shared" si="70"/>
        <v>0</v>
      </c>
      <c r="F1516">
        <f t="shared" si="71"/>
        <v>0.60479965000000002</v>
      </c>
    </row>
    <row r="1517" spans="1:6" x14ac:dyDescent="0.25">
      <c r="A1517">
        <v>1508</v>
      </c>
      <c r="B1517">
        <f>'Założenia i wyniki'!$E$6*Znorm.Profile!B1517</f>
        <v>0</v>
      </c>
      <c r="C1517">
        <f>'Założenia i wyniki'!$E$8*Znorm.Profile!C1517</f>
        <v>0.61388704999999999</v>
      </c>
      <c r="D1517">
        <f t="shared" si="69"/>
        <v>0</v>
      </c>
      <c r="E1517">
        <f t="shared" si="70"/>
        <v>0</v>
      </c>
      <c r="F1517">
        <f t="shared" si="71"/>
        <v>0.61388704999999999</v>
      </c>
    </row>
    <row r="1518" spans="1:6" x14ac:dyDescent="0.25">
      <c r="A1518">
        <v>1509</v>
      </c>
      <c r="B1518">
        <f>'Założenia i wyniki'!$E$6*Znorm.Profile!B1518</f>
        <v>0</v>
      </c>
      <c r="C1518">
        <f>'Założenia i wyniki'!$E$8*Znorm.Profile!C1518</f>
        <v>0.58372615000000005</v>
      </c>
      <c r="D1518">
        <f t="shared" si="69"/>
        <v>0</v>
      </c>
      <c r="E1518">
        <f t="shared" si="70"/>
        <v>0</v>
      </c>
      <c r="F1518">
        <f t="shared" si="71"/>
        <v>0.58372615000000005</v>
      </c>
    </row>
    <row r="1519" spans="1:6" x14ac:dyDescent="0.25">
      <c r="A1519">
        <v>1510</v>
      </c>
      <c r="B1519">
        <f>'Założenia i wyniki'!$E$6*Znorm.Profile!B1519</f>
        <v>0</v>
      </c>
      <c r="C1519">
        <f>'Założenia i wyniki'!$E$8*Znorm.Profile!C1519</f>
        <v>0.51377865</v>
      </c>
      <c r="D1519">
        <f t="shared" si="69"/>
        <v>0</v>
      </c>
      <c r="E1519">
        <f t="shared" si="70"/>
        <v>0</v>
      </c>
      <c r="F1519">
        <f t="shared" si="71"/>
        <v>0.51377865</v>
      </c>
    </row>
    <row r="1520" spans="1:6" x14ac:dyDescent="0.25">
      <c r="A1520">
        <v>1511</v>
      </c>
      <c r="B1520">
        <f>'Założenia i wyniki'!$E$6*Znorm.Profile!B1520</f>
        <v>0</v>
      </c>
      <c r="C1520">
        <f>'Założenia i wyniki'!$E$8*Znorm.Profile!C1520</f>
        <v>0.40343344999999997</v>
      </c>
      <c r="D1520">
        <f t="shared" si="69"/>
        <v>0</v>
      </c>
      <c r="E1520">
        <f t="shared" si="70"/>
        <v>0</v>
      </c>
      <c r="F1520">
        <f t="shared" si="71"/>
        <v>0.40343344999999997</v>
      </c>
    </row>
    <row r="1521" spans="1:6" x14ac:dyDescent="0.25">
      <c r="A1521">
        <v>1512</v>
      </c>
      <c r="B1521">
        <f>'Założenia i wyniki'!$E$6*Znorm.Profile!B1521</f>
        <v>0</v>
      </c>
      <c r="C1521">
        <f>'Założenia i wyniki'!$E$8*Znorm.Profile!C1521</f>
        <v>0.32286134999999999</v>
      </c>
      <c r="D1521">
        <f t="shared" si="69"/>
        <v>0</v>
      </c>
      <c r="E1521">
        <f t="shared" si="70"/>
        <v>0</v>
      </c>
      <c r="F1521">
        <f t="shared" si="71"/>
        <v>0.32286134999999999</v>
      </c>
    </row>
    <row r="1522" spans="1:6" x14ac:dyDescent="0.25">
      <c r="A1522">
        <v>1513</v>
      </c>
      <c r="B1522">
        <f>'Założenia i wyniki'!$E$6*Znorm.Profile!B1522</f>
        <v>0</v>
      </c>
      <c r="C1522">
        <f>'Założenia i wyniki'!$E$8*Znorm.Profile!C1522</f>
        <v>0.2572892</v>
      </c>
      <c r="D1522">
        <f t="shared" si="69"/>
        <v>0</v>
      </c>
      <c r="E1522">
        <f t="shared" si="70"/>
        <v>0</v>
      </c>
      <c r="F1522">
        <f t="shared" si="71"/>
        <v>0.2572892</v>
      </c>
    </row>
    <row r="1523" spans="1:6" x14ac:dyDescent="0.25">
      <c r="A1523">
        <v>1514</v>
      </c>
      <c r="B1523">
        <f>'Założenia i wyniki'!$E$6*Znorm.Profile!B1523</f>
        <v>0</v>
      </c>
      <c r="C1523">
        <f>'Założenia i wyniki'!$E$8*Znorm.Profile!C1523</f>
        <v>0.22956115000000002</v>
      </c>
      <c r="D1523">
        <f t="shared" si="69"/>
        <v>0</v>
      </c>
      <c r="E1523">
        <f t="shared" si="70"/>
        <v>0</v>
      </c>
      <c r="F1523">
        <f t="shared" si="71"/>
        <v>0.22956115000000002</v>
      </c>
    </row>
    <row r="1524" spans="1:6" x14ac:dyDescent="0.25">
      <c r="A1524">
        <v>1515</v>
      </c>
      <c r="B1524">
        <f>'Założenia i wyniki'!$E$6*Znorm.Profile!B1524</f>
        <v>0</v>
      </c>
      <c r="C1524">
        <f>'Założenia i wyniki'!$E$8*Znorm.Profile!C1524</f>
        <v>0.22003940000000002</v>
      </c>
      <c r="D1524">
        <f t="shared" si="69"/>
        <v>0</v>
      </c>
      <c r="E1524">
        <f t="shared" si="70"/>
        <v>0</v>
      </c>
      <c r="F1524">
        <f t="shared" si="71"/>
        <v>0.22003940000000002</v>
      </c>
    </row>
    <row r="1525" spans="1:6" x14ac:dyDescent="0.25">
      <c r="A1525">
        <v>1516</v>
      </c>
      <c r="B1525">
        <f>'Założenia i wyniki'!$E$6*Znorm.Profile!B1525</f>
        <v>0</v>
      </c>
      <c r="C1525">
        <f>'Założenia i wyniki'!$E$8*Znorm.Profile!C1525</f>
        <v>0.22074114999999997</v>
      </c>
      <c r="D1525">
        <f t="shared" si="69"/>
        <v>0</v>
      </c>
      <c r="E1525">
        <f t="shared" si="70"/>
        <v>0</v>
      </c>
      <c r="F1525">
        <f t="shared" si="71"/>
        <v>0.22074114999999997</v>
      </c>
    </row>
    <row r="1526" spans="1:6" x14ac:dyDescent="0.25">
      <c r="A1526">
        <v>1517</v>
      </c>
      <c r="B1526">
        <f>'Założenia i wyniki'!$E$6*Znorm.Profile!B1526</f>
        <v>0</v>
      </c>
      <c r="C1526">
        <f>'Założenia i wyniki'!$E$8*Znorm.Profile!C1526</f>
        <v>0.24254754999999997</v>
      </c>
      <c r="D1526">
        <f t="shared" si="69"/>
        <v>0</v>
      </c>
      <c r="E1526">
        <f t="shared" si="70"/>
        <v>0</v>
      </c>
      <c r="F1526">
        <f t="shared" si="71"/>
        <v>0.24254754999999997</v>
      </c>
    </row>
    <row r="1527" spans="1:6" x14ac:dyDescent="0.25">
      <c r="A1527">
        <v>1518</v>
      </c>
      <c r="B1527">
        <f>'Założenia i wyniki'!$E$6*Znorm.Profile!B1527</f>
        <v>0</v>
      </c>
      <c r="C1527">
        <f>'Założenia i wyniki'!$E$8*Znorm.Profile!C1527</f>
        <v>0.30351194999999997</v>
      </c>
      <c r="D1527">
        <f t="shared" si="69"/>
        <v>0</v>
      </c>
      <c r="E1527">
        <f t="shared" si="70"/>
        <v>0</v>
      </c>
      <c r="F1527">
        <f t="shared" si="71"/>
        <v>0.30351194999999997</v>
      </c>
    </row>
    <row r="1528" spans="1:6" x14ac:dyDescent="0.25">
      <c r="A1528">
        <v>1519</v>
      </c>
      <c r="B1528">
        <f>'Założenia i wyniki'!$E$6*Znorm.Profile!B1528</f>
        <v>0</v>
      </c>
      <c r="C1528">
        <f>'Założenia i wyniki'!$E$8*Znorm.Profile!C1528</f>
        <v>0.39490429999999999</v>
      </c>
      <c r="D1528">
        <f t="shared" si="69"/>
        <v>0</v>
      </c>
      <c r="E1528">
        <f t="shared" si="70"/>
        <v>0</v>
      </c>
      <c r="F1528">
        <f t="shared" si="71"/>
        <v>0.39490429999999999</v>
      </c>
    </row>
    <row r="1529" spans="1:6" x14ac:dyDescent="0.25">
      <c r="A1529">
        <v>1520</v>
      </c>
      <c r="B1529">
        <f>'Założenia i wyniki'!$E$6*Znorm.Profile!B1529</f>
        <v>5.7005660377358491E-2</v>
      </c>
      <c r="C1529">
        <f>'Założenia i wyniki'!$E$8*Znorm.Profile!C1529</f>
        <v>0.43330104999999997</v>
      </c>
      <c r="D1529">
        <f t="shared" si="69"/>
        <v>5.7005660377358491E-2</v>
      </c>
      <c r="E1529">
        <f t="shared" si="70"/>
        <v>0</v>
      </c>
      <c r="F1529">
        <f t="shared" si="71"/>
        <v>0.37629538962264147</v>
      </c>
    </row>
    <row r="1530" spans="1:6" x14ac:dyDescent="0.25">
      <c r="A1530">
        <v>1521</v>
      </c>
      <c r="B1530">
        <f>'Założenia i wyniki'!$E$6*Znorm.Profile!B1530</f>
        <v>0.200311320754717</v>
      </c>
      <c r="C1530">
        <f>'Założenia i wyniki'!$E$8*Znorm.Profile!C1530</f>
        <v>0.43358035</v>
      </c>
      <c r="D1530">
        <f t="shared" si="69"/>
        <v>0.200311320754717</v>
      </c>
      <c r="E1530">
        <f t="shared" si="70"/>
        <v>0</v>
      </c>
      <c r="F1530">
        <f t="shared" si="71"/>
        <v>0.233269029245283</v>
      </c>
    </row>
    <row r="1531" spans="1:6" x14ac:dyDescent="0.25">
      <c r="A1531">
        <v>1522</v>
      </c>
      <c r="B1531">
        <f>'Założenia i wyniki'!$E$6*Znorm.Profile!B1531</f>
        <v>0.45645283018867921</v>
      </c>
      <c r="C1531">
        <f>'Założenia i wyniki'!$E$8*Znorm.Profile!C1531</f>
        <v>0.42716275000000004</v>
      </c>
      <c r="D1531">
        <f t="shared" si="69"/>
        <v>0.42716275000000004</v>
      </c>
      <c r="E1531">
        <f t="shared" si="70"/>
        <v>2.929008018867918E-2</v>
      </c>
      <c r="F1531">
        <f t="shared" si="71"/>
        <v>0</v>
      </c>
    </row>
    <row r="1532" spans="1:6" x14ac:dyDescent="0.25">
      <c r="A1532">
        <v>1523</v>
      </c>
      <c r="B1532">
        <f>'Założenia i wyniki'!$E$6*Znorm.Profile!B1532</f>
        <v>0.84183018867924531</v>
      </c>
      <c r="C1532">
        <f>'Założenia i wyniki'!$E$8*Znorm.Profile!C1532</f>
        <v>0.42520799999999997</v>
      </c>
      <c r="D1532">
        <f t="shared" si="69"/>
        <v>0.42520799999999997</v>
      </c>
      <c r="E1532">
        <f t="shared" si="70"/>
        <v>0.41662218867924533</v>
      </c>
      <c r="F1532">
        <f t="shared" si="71"/>
        <v>0</v>
      </c>
    </row>
    <row r="1533" spans="1:6" x14ac:dyDescent="0.25">
      <c r="A1533">
        <v>1524</v>
      </c>
      <c r="B1533">
        <f>'Założenia i wyniki'!$E$6*Znorm.Profile!B1533</f>
        <v>0.71789622641509443</v>
      </c>
      <c r="C1533">
        <f>'Założenia i wyniki'!$E$8*Znorm.Profile!C1533</f>
        <v>0.4140836</v>
      </c>
      <c r="D1533">
        <f t="shared" si="69"/>
        <v>0.4140836</v>
      </c>
      <c r="E1533">
        <f t="shared" si="70"/>
        <v>0.30381262641509443</v>
      </c>
      <c r="F1533">
        <f t="shared" si="71"/>
        <v>0</v>
      </c>
    </row>
    <row r="1534" spans="1:6" x14ac:dyDescent="0.25">
      <c r="A1534">
        <v>1525</v>
      </c>
      <c r="B1534">
        <f>'Założenia i wyniki'!$E$6*Znorm.Profile!B1534</f>
        <v>0.36274528301886788</v>
      </c>
      <c r="C1534">
        <f>'Założenia i wyniki'!$E$8*Znorm.Profile!C1534</f>
        <v>0.42122674999999998</v>
      </c>
      <c r="D1534">
        <f t="shared" si="69"/>
        <v>0.36274528301886788</v>
      </c>
      <c r="E1534">
        <f t="shared" si="70"/>
        <v>0</v>
      </c>
      <c r="F1534">
        <f t="shared" si="71"/>
        <v>5.8481466981132102E-2</v>
      </c>
    </row>
    <row r="1535" spans="1:6" x14ac:dyDescent="0.25">
      <c r="A1535">
        <v>1526</v>
      </c>
      <c r="B1535">
        <f>'Założenia i wyniki'!$E$6*Znorm.Profile!B1535</f>
        <v>0.27291509433962269</v>
      </c>
      <c r="C1535">
        <f>'Założenia i wyniki'!$E$8*Znorm.Profile!C1535</f>
        <v>0.42356405000000003</v>
      </c>
      <c r="D1535">
        <f t="shared" si="69"/>
        <v>0.27291509433962269</v>
      </c>
      <c r="E1535">
        <f t="shared" si="70"/>
        <v>0</v>
      </c>
      <c r="F1535">
        <f t="shared" si="71"/>
        <v>0.15064895566037734</v>
      </c>
    </row>
    <row r="1536" spans="1:6" x14ac:dyDescent="0.25">
      <c r="A1536">
        <v>1527</v>
      </c>
      <c r="B1536">
        <f>'Założenia i wyniki'!$E$6*Znorm.Profile!B1536</f>
        <v>0.17902830188679247</v>
      </c>
      <c r="C1536">
        <f>'Założenia i wyniki'!$E$8*Znorm.Profile!C1536</f>
        <v>0.43147124999999997</v>
      </c>
      <c r="D1536">
        <f t="shared" si="69"/>
        <v>0.17902830188679247</v>
      </c>
      <c r="E1536">
        <f t="shared" si="70"/>
        <v>0</v>
      </c>
      <c r="F1536">
        <f t="shared" si="71"/>
        <v>0.2524429481132075</v>
      </c>
    </row>
    <row r="1537" spans="1:6" x14ac:dyDescent="0.25">
      <c r="A1537">
        <v>1528</v>
      </c>
      <c r="B1537">
        <f>'Założenia i wyniki'!$E$6*Znorm.Profile!B1537</f>
        <v>0.13064150943396224</v>
      </c>
      <c r="C1537">
        <f>'Założenia i wyniki'!$E$8*Znorm.Profile!C1537</f>
        <v>0.46451999999999999</v>
      </c>
      <c r="D1537">
        <f t="shared" si="69"/>
        <v>0.13064150943396224</v>
      </c>
      <c r="E1537">
        <f t="shared" si="70"/>
        <v>0</v>
      </c>
      <c r="F1537">
        <f t="shared" si="71"/>
        <v>0.33387849056603774</v>
      </c>
    </row>
    <row r="1538" spans="1:6" x14ac:dyDescent="0.25">
      <c r="A1538">
        <v>1529</v>
      </c>
      <c r="B1538">
        <f>'Założenia i wyniki'!$E$6*Znorm.Profile!B1538</f>
        <v>2.492169811320755E-2</v>
      </c>
      <c r="C1538">
        <f>'Założenia i wyniki'!$E$8*Znorm.Profile!C1538</f>
        <v>0.51685515000000004</v>
      </c>
      <c r="D1538">
        <f t="shared" si="69"/>
        <v>2.492169811320755E-2</v>
      </c>
      <c r="E1538">
        <f t="shared" si="70"/>
        <v>0</v>
      </c>
      <c r="F1538">
        <f t="shared" si="71"/>
        <v>0.49193345188679249</v>
      </c>
    </row>
    <row r="1539" spans="1:6" x14ac:dyDescent="0.25">
      <c r="A1539">
        <v>1530</v>
      </c>
      <c r="B1539">
        <f>'Założenia i wyniki'!$E$6*Znorm.Profile!B1539</f>
        <v>0</v>
      </c>
      <c r="C1539">
        <f>'Założenia i wyniki'!$E$8*Znorm.Profile!C1539</f>
        <v>0.57808765000000006</v>
      </c>
      <c r="D1539">
        <f t="shared" si="69"/>
        <v>0</v>
      </c>
      <c r="E1539">
        <f t="shared" si="70"/>
        <v>0</v>
      </c>
      <c r="F1539">
        <f t="shared" si="71"/>
        <v>0.57808765000000006</v>
      </c>
    </row>
    <row r="1540" spans="1:6" x14ac:dyDescent="0.25">
      <c r="A1540">
        <v>1531</v>
      </c>
      <c r="B1540">
        <f>'Założenia i wyniki'!$E$6*Znorm.Profile!B1540</f>
        <v>0</v>
      </c>
      <c r="C1540">
        <f>'Założenia i wyniki'!$E$8*Znorm.Profile!C1540</f>
        <v>0.61485234999999994</v>
      </c>
      <c r="D1540">
        <f t="shared" si="69"/>
        <v>0</v>
      </c>
      <c r="E1540">
        <f t="shared" si="70"/>
        <v>0</v>
      </c>
      <c r="F1540">
        <f t="shared" si="71"/>
        <v>0.61485234999999994</v>
      </c>
    </row>
    <row r="1541" spans="1:6" x14ac:dyDescent="0.25">
      <c r="A1541">
        <v>1532</v>
      </c>
      <c r="B1541">
        <f>'Założenia i wyniki'!$E$6*Znorm.Profile!B1541</f>
        <v>0</v>
      </c>
      <c r="C1541">
        <f>'Założenia i wyniki'!$E$8*Znorm.Profile!C1541</f>
        <v>0.61862430000000002</v>
      </c>
      <c r="D1541">
        <f t="shared" si="69"/>
        <v>0</v>
      </c>
      <c r="E1541">
        <f t="shared" si="70"/>
        <v>0</v>
      </c>
      <c r="F1541">
        <f t="shared" si="71"/>
        <v>0.61862430000000002</v>
      </c>
    </row>
    <row r="1542" spans="1:6" x14ac:dyDescent="0.25">
      <c r="A1542">
        <v>1533</v>
      </c>
      <c r="B1542">
        <f>'Założenia i wyniki'!$E$6*Znorm.Profile!B1542</f>
        <v>0</v>
      </c>
      <c r="C1542">
        <f>'Założenia i wyniki'!$E$8*Znorm.Profile!C1542</f>
        <v>0.56753935</v>
      </c>
      <c r="D1542">
        <f t="shared" si="69"/>
        <v>0</v>
      </c>
      <c r="E1542">
        <f t="shared" si="70"/>
        <v>0</v>
      </c>
      <c r="F1542">
        <f t="shared" si="71"/>
        <v>0.56753935</v>
      </c>
    </row>
    <row r="1543" spans="1:6" x14ac:dyDescent="0.25">
      <c r="A1543">
        <v>1534</v>
      </c>
      <c r="B1543">
        <f>'Założenia i wyniki'!$E$6*Znorm.Profile!B1543</f>
        <v>0</v>
      </c>
      <c r="C1543">
        <f>'Założenia i wyniki'!$E$8*Znorm.Profile!C1543</f>
        <v>0.49493779999999998</v>
      </c>
      <c r="D1543">
        <f t="shared" si="69"/>
        <v>0</v>
      </c>
      <c r="E1543">
        <f t="shared" si="70"/>
        <v>0</v>
      </c>
      <c r="F1543">
        <f t="shared" si="71"/>
        <v>0.49493779999999998</v>
      </c>
    </row>
    <row r="1544" spans="1:6" x14ac:dyDescent="0.25">
      <c r="A1544">
        <v>1535</v>
      </c>
      <c r="B1544">
        <f>'Założenia i wyniki'!$E$6*Znorm.Profile!B1544</f>
        <v>0</v>
      </c>
      <c r="C1544">
        <f>'Założenia i wyniki'!$E$8*Znorm.Profile!C1544</f>
        <v>0.4033813</v>
      </c>
      <c r="D1544">
        <f t="shared" si="69"/>
        <v>0</v>
      </c>
      <c r="E1544">
        <f t="shared" si="70"/>
        <v>0</v>
      </c>
      <c r="F1544">
        <f t="shared" si="71"/>
        <v>0.4033813</v>
      </c>
    </row>
    <row r="1545" spans="1:6" x14ac:dyDescent="0.25">
      <c r="A1545">
        <v>1536</v>
      </c>
      <c r="B1545">
        <f>'Założenia i wyniki'!$E$6*Znorm.Profile!B1545</f>
        <v>0</v>
      </c>
      <c r="C1545">
        <f>'Założenia i wyniki'!$E$8*Znorm.Profile!C1545</f>
        <v>0.32689055</v>
      </c>
      <c r="D1545">
        <f t="shared" si="69"/>
        <v>0</v>
      </c>
      <c r="E1545">
        <f t="shared" si="70"/>
        <v>0</v>
      </c>
      <c r="F1545">
        <f t="shared" si="71"/>
        <v>0.32689055</v>
      </c>
    </row>
    <row r="1546" spans="1:6" x14ac:dyDescent="0.25">
      <c r="A1546">
        <v>1537</v>
      </c>
      <c r="B1546">
        <f>'Założenia i wyniki'!$E$6*Znorm.Profile!B1546</f>
        <v>0</v>
      </c>
      <c r="C1546">
        <f>'Założenia i wyniki'!$E$8*Znorm.Profile!C1546</f>
        <v>0.26086235000000002</v>
      </c>
      <c r="D1546">
        <f t="shared" si="69"/>
        <v>0</v>
      </c>
      <c r="E1546">
        <f t="shared" si="70"/>
        <v>0</v>
      </c>
      <c r="F1546">
        <f t="shared" si="71"/>
        <v>0.26086235000000002</v>
      </c>
    </row>
    <row r="1547" spans="1:6" x14ac:dyDescent="0.25">
      <c r="A1547">
        <v>1538</v>
      </c>
      <c r="B1547">
        <f>'Założenia i wyniki'!$E$6*Znorm.Profile!B1547</f>
        <v>0</v>
      </c>
      <c r="C1547">
        <f>'Założenia i wyniki'!$E$8*Znorm.Profile!C1547</f>
        <v>0.22961645</v>
      </c>
      <c r="D1547">
        <f t="shared" ref="D1547:D1610" si="72">IF(B1547&lt;=C1547,B1547,C1547)</f>
        <v>0</v>
      </c>
      <c r="E1547">
        <f t="shared" ref="E1547:E1610" si="73">IF(B1547&gt;C1547,B1547-C1547,0)</f>
        <v>0</v>
      </c>
      <c r="F1547">
        <f t="shared" ref="F1547:F1610" si="74">IF(B1547&lt;C1547,C1547-B1547,0)</f>
        <v>0.22961645</v>
      </c>
    </row>
    <row r="1548" spans="1:6" x14ac:dyDescent="0.25">
      <c r="A1548">
        <v>1539</v>
      </c>
      <c r="B1548">
        <f>'Założenia i wyniki'!$E$6*Znorm.Profile!B1548</f>
        <v>0</v>
      </c>
      <c r="C1548">
        <f>'Założenia i wyniki'!$E$8*Znorm.Profile!C1548</f>
        <v>0.21792924999999999</v>
      </c>
      <c r="D1548">
        <f t="shared" si="72"/>
        <v>0</v>
      </c>
      <c r="E1548">
        <f t="shared" si="73"/>
        <v>0</v>
      </c>
      <c r="F1548">
        <f t="shared" si="74"/>
        <v>0.21792924999999999</v>
      </c>
    </row>
    <row r="1549" spans="1:6" x14ac:dyDescent="0.25">
      <c r="A1549">
        <v>1540</v>
      </c>
      <c r="B1549">
        <f>'Założenia i wyniki'!$E$6*Znorm.Profile!B1549</f>
        <v>0</v>
      </c>
      <c r="C1549">
        <f>'Założenia i wyniki'!$E$8*Znorm.Profile!C1549</f>
        <v>0.21827750000000001</v>
      </c>
      <c r="D1549">
        <f t="shared" si="72"/>
        <v>0</v>
      </c>
      <c r="E1549">
        <f t="shared" si="73"/>
        <v>0</v>
      </c>
      <c r="F1549">
        <f t="shared" si="74"/>
        <v>0.21827750000000001</v>
      </c>
    </row>
    <row r="1550" spans="1:6" x14ac:dyDescent="0.25">
      <c r="A1550">
        <v>1541</v>
      </c>
      <c r="B1550">
        <f>'Założenia i wyniki'!$E$6*Znorm.Profile!B1550</f>
        <v>0</v>
      </c>
      <c r="C1550">
        <f>'Założenia i wyniki'!$E$8*Znorm.Profile!C1550</f>
        <v>0.24671465000000001</v>
      </c>
      <c r="D1550">
        <f t="shared" si="72"/>
        <v>0</v>
      </c>
      <c r="E1550">
        <f t="shared" si="73"/>
        <v>0</v>
      </c>
      <c r="F1550">
        <f t="shared" si="74"/>
        <v>0.24671465000000001</v>
      </c>
    </row>
    <row r="1551" spans="1:6" x14ac:dyDescent="0.25">
      <c r="A1551">
        <v>1542</v>
      </c>
      <c r="B1551">
        <f>'Założenia i wyniki'!$E$6*Znorm.Profile!B1551</f>
        <v>0</v>
      </c>
      <c r="C1551">
        <f>'Założenia i wyniki'!$E$8*Znorm.Profile!C1551</f>
        <v>0.30166884999999999</v>
      </c>
      <c r="D1551">
        <f t="shared" si="72"/>
        <v>0</v>
      </c>
      <c r="E1551">
        <f t="shared" si="73"/>
        <v>0</v>
      </c>
      <c r="F1551">
        <f t="shared" si="74"/>
        <v>0.30166884999999999</v>
      </c>
    </row>
    <row r="1552" spans="1:6" x14ac:dyDescent="0.25">
      <c r="A1552">
        <v>1543</v>
      </c>
      <c r="B1552">
        <f>'Założenia i wyniki'!$E$6*Znorm.Profile!B1552</f>
        <v>0</v>
      </c>
      <c r="C1552">
        <f>'Założenia i wyniki'!$E$8*Znorm.Profile!C1552</f>
        <v>0.38752140000000002</v>
      </c>
      <c r="D1552">
        <f t="shared" si="72"/>
        <v>0</v>
      </c>
      <c r="E1552">
        <f t="shared" si="73"/>
        <v>0</v>
      </c>
      <c r="F1552">
        <f t="shared" si="74"/>
        <v>0.38752140000000002</v>
      </c>
    </row>
    <row r="1553" spans="1:6" x14ac:dyDescent="0.25">
      <c r="A1553">
        <v>1544</v>
      </c>
      <c r="B1553">
        <f>'Założenia i wyniki'!$E$6*Znorm.Profile!B1553</f>
        <v>7.1984905660377366E-2</v>
      </c>
      <c r="C1553">
        <f>'Założenia i wyniki'!$E$8*Znorm.Profile!C1553</f>
        <v>0.43067640000000001</v>
      </c>
      <c r="D1553">
        <f t="shared" si="72"/>
        <v>7.1984905660377366E-2</v>
      </c>
      <c r="E1553">
        <f t="shared" si="73"/>
        <v>0</v>
      </c>
      <c r="F1553">
        <f t="shared" si="74"/>
        <v>0.35869149433962266</v>
      </c>
    </row>
    <row r="1554" spans="1:6" x14ac:dyDescent="0.25">
      <c r="A1554">
        <v>1545</v>
      </c>
      <c r="B1554">
        <f>'Założenia i wyniki'!$E$6*Znorm.Profile!B1554</f>
        <v>0.27931132075471699</v>
      </c>
      <c r="C1554">
        <f>'Założenia i wyniki'!$E$8*Znorm.Profile!C1554</f>
        <v>0.44369009999999998</v>
      </c>
      <c r="D1554">
        <f t="shared" si="72"/>
        <v>0.27931132075471699</v>
      </c>
      <c r="E1554">
        <f t="shared" si="73"/>
        <v>0</v>
      </c>
      <c r="F1554">
        <f t="shared" si="74"/>
        <v>0.16437877924528299</v>
      </c>
    </row>
    <row r="1555" spans="1:6" x14ac:dyDescent="0.25">
      <c r="A1555">
        <v>1546</v>
      </c>
      <c r="B1555">
        <f>'Założenia i wyniki'!$E$6*Znorm.Profile!B1555</f>
        <v>0.26987735849056604</v>
      </c>
      <c r="C1555">
        <f>'Założenia i wyniki'!$E$8*Znorm.Profile!C1555</f>
        <v>0.4456949</v>
      </c>
      <c r="D1555">
        <f t="shared" si="72"/>
        <v>0.26987735849056604</v>
      </c>
      <c r="E1555">
        <f t="shared" si="73"/>
        <v>0</v>
      </c>
      <c r="F1555">
        <f t="shared" si="74"/>
        <v>0.17581754150943396</v>
      </c>
    </row>
    <row r="1556" spans="1:6" x14ac:dyDescent="0.25">
      <c r="A1556">
        <v>1547</v>
      </c>
      <c r="B1556">
        <f>'Założenia i wyniki'!$E$6*Znorm.Profile!B1556</f>
        <v>0.34204716981132077</v>
      </c>
      <c r="C1556">
        <f>'Założenia i wyniki'!$E$8*Znorm.Profile!C1556</f>
        <v>0.43501884999999996</v>
      </c>
      <c r="D1556">
        <f t="shared" si="72"/>
        <v>0.34204716981132077</v>
      </c>
      <c r="E1556">
        <f t="shared" si="73"/>
        <v>0</v>
      </c>
      <c r="F1556">
        <f t="shared" si="74"/>
        <v>9.2971680188679184E-2</v>
      </c>
    </row>
    <row r="1557" spans="1:6" x14ac:dyDescent="0.25">
      <c r="A1557">
        <v>1548</v>
      </c>
      <c r="B1557">
        <f>'Założenia i wyniki'!$E$6*Znorm.Profile!B1557</f>
        <v>0.44067924528301888</v>
      </c>
      <c r="C1557">
        <f>'Założenia i wyniki'!$E$8*Znorm.Profile!C1557</f>
        <v>0.43501430000000002</v>
      </c>
      <c r="D1557">
        <f t="shared" si="72"/>
        <v>0.43501430000000002</v>
      </c>
      <c r="E1557">
        <f t="shared" si="73"/>
        <v>5.6649452830188629E-3</v>
      </c>
      <c r="F1557">
        <f t="shared" si="74"/>
        <v>0</v>
      </c>
    </row>
    <row r="1558" spans="1:6" x14ac:dyDescent="0.25">
      <c r="A1558">
        <v>1549</v>
      </c>
      <c r="B1558">
        <f>'Założenia i wyniki'!$E$6*Znorm.Profile!B1558</f>
        <v>0.3221415094339623</v>
      </c>
      <c r="C1558">
        <f>'Założenia i wyniki'!$E$8*Znorm.Profile!C1558</f>
        <v>0.43183874999999994</v>
      </c>
      <c r="D1558">
        <f t="shared" si="72"/>
        <v>0.3221415094339623</v>
      </c>
      <c r="E1558">
        <f t="shared" si="73"/>
        <v>0</v>
      </c>
      <c r="F1558">
        <f t="shared" si="74"/>
        <v>0.10969724056603763</v>
      </c>
    </row>
    <row r="1559" spans="1:6" x14ac:dyDescent="0.25">
      <c r="A1559">
        <v>1550</v>
      </c>
      <c r="B1559">
        <f>'Założenia i wyniki'!$E$6*Znorm.Profile!B1559</f>
        <v>0.23706603773584906</v>
      </c>
      <c r="C1559">
        <f>'Założenia i wyniki'!$E$8*Znorm.Profile!C1559</f>
        <v>0.44104304999999999</v>
      </c>
      <c r="D1559">
        <f t="shared" si="72"/>
        <v>0.23706603773584906</v>
      </c>
      <c r="E1559">
        <f t="shared" si="73"/>
        <v>0</v>
      </c>
      <c r="F1559">
        <f t="shared" si="74"/>
        <v>0.20397701226415094</v>
      </c>
    </row>
    <row r="1560" spans="1:6" x14ac:dyDescent="0.25">
      <c r="A1560">
        <v>1551</v>
      </c>
      <c r="B1560">
        <f>'Założenia i wyniki'!$E$6*Znorm.Profile!B1560</f>
        <v>0.22099056603773584</v>
      </c>
      <c r="C1560">
        <f>'Założenia i wyniki'!$E$8*Znorm.Profile!C1560</f>
        <v>0.44270240000000005</v>
      </c>
      <c r="D1560">
        <f t="shared" si="72"/>
        <v>0.22099056603773584</v>
      </c>
      <c r="E1560">
        <f t="shared" si="73"/>
        <v>0</v>
      </c>
      <c r="F1560">
        <f t="shared" si="74"/>
        <v>0.22171183396226421</v>
      </c>
    </row>
    <row r="1561" spans="1:6" x14ac:dyDescent="0.25">
      <c r="A1561">
        <v>1552</v>
      </c>
      <c r="B1561">
        <f>'Założenia i wyniki'!$E$6*Znorm.Profile!B1561</f>
        <v>0.15028301886792456</v>
      </c>
      <c r="C1561">
        <f>'Założenia i wyniki'!$E$8*Znorm.Profile!C1561</f>
        <v>0.47139609999999998</v>
      </c>
      <c r="D1561">
        <f t="shared" si="72"/>
        <v>0.15028301886792456</v>
      </c>
      <c r="E1561">
        <f t="shared" si="73"/>
        <v>0</v>
      </c>
      <c r="F1561">
        <f t="shared" si="74"/>
        <v>0.32111308113207543</v>
      </c>
    </row>
    <row r="1562" spans="1:6" x14ac:dyDescent="0.25">
      <c r="A1562">
        <v>1553</v>
      </c>
      <c r="B1562">
        <f>'Założenia i wyniki'!$E$6*Znorm.Profile!B1562</f>
        <v>3.7075471698113205E-2</v>
      </c>
      <c r="C1562">
        <f>'Założenia i wyniki'!$E$8*Znorm.Profile!C1562</f>
        <v>0.50977885000000001</v>
      </c>
      <c r="D1562">
        <f t="shared" si="72"/>
        <v>3.7075471698113205E-2</v>
      </c>
      <c r="E1562">
        <f t="shared" si="73"/>
        <v>0</v>
      </c>
      <c r="F1562">
        <f t="shared" si="74"/>
        <v>0.4727033783018868</v>
      </c>
    </row>
    <row r="1563" spans="1:6" x14ac:dyDescent="0.25">
      <c r="A1563">
        <v>1554</v>
      </c>
      <c r="B1563">
        <f>'Założenia i wyniki'!$E$6*Znorm.Profile!B1563</f>
        <v>0</v>
      </c>
      <c r="C1563">
        <f>'Założenia i wyniki'!$E$8*Znorm.Profile!C1563</f>
        <v>0.56015470000000001</v>
      </c>
      <c r="D1563">
        <f t="shared" si="72"/>
        <v>0</v>
      </c>
      <c r="E1563">
        <f t="shared" si="73"/>
        <v>0</v>
      </c>
      <c r="F1563">
        <f t="shared" si="74"/>
        <v>0.56015470000000001</v>
      </c>
    </row>
    <row r="1564" spans="1:6" x14ac:dyDescent="0.25">
      <c r="A1564">
        <v>1555</v>
      </c>
      <c r="B1564">
        <f>'Założenia i wyniki'!$E$6*Znorm.Profile!B1564</f>
        <v>0</v>
      </c>
      <c r="C1564">
        <f>'Założenia i wyniki'!$E$8*Znorm.Profile!C1564</f>
        <v>0.59549174999999999</v>
      </c>
      <c r="D1564">
        <f t="shared" si="72"/>
        <v>0</v>
      </c>
      <c r="E1564">
        <f t="shared" si="73"/>
        <v>0</v>
      </c>
      <c r="F1564">
        <f t="shared" si="74"/>
        <v>0.59549174999999999</v>
      </c>
    </row>
    <row r="1565" spans="1:6" x14ac:dyDescent="0.25">
      <c r="A1565">
        <v>1556</v>
      </c>
      <c r="B1565">
        <f>'Założenia i wyniki'!$E$6*Znorm.Profile!B1565</f>
        <v>0</v>
      </c>
      <c r="C1565">
        <f>'Założenia i wyniki'!$E$8*Znorm.Profile!C1565</f>
        <v>0.59560479999999993</v>
      </c>
      <c r="D1565">
        <f t="shared" si="72"/>
        <v>0</v>
      </c>
      <c r="E1565">
        <f t="shared" si="73"/>
        <v>0</v>
      </c>
      <c r="F1565">
        <f t="shared" si="74"/>
        <v>0.59560479999999993</v>
      </c>
    </row>
    <row r="1566" spans="1:6" x14ac:dyDescent="0.25">
      <c r="A1566">
        <v>1557</v>
      </c>
      <c r="B1566">
        <f>'Założenia i wyniki'!$E$6*Znorm.Profile!B1566</f>
        <v>0</v>
      </c>
      <c r="C1566">
        <f>'Założenia i wyniki'!$E$8*Znorm.Profile!C1566</f>
        <v>0.55040825000000004</v>
      </c>
      <c r="D1566">
        <f t="shared" si="72"/>
        <v>0</v>
      </c>
      <c r="E1566">
        <f t="shared" si="73"/>
        <v>0</v>
      </c>
      <c r="F1566">
        <f t="shared" si="74"/>
        <v>0.55040825000000004</v>
      </c>
    </row>
    <row r="1567" spans="1:6" x14ac:dyDescent="0.25">
      <c r="A1567">
        <v>1558</v>
      </c>
      <c r="B1567">
        <f>'Założenia i wyniki'!$E$6*Znorm.Profile!B1567</f>
        <v>0</v>
      </c>
      <c r="C1567">
        <f>'Założenia i wyniki'!$E$8*Znorm.Profile!C1567</f>
        <v>0.49957390000000002</v>
      </c>
      <c r="D1567">
        <f t="shared" si="72"/>
        <v>0</v>
      </c>
      <c r="E1567">
        <f t="shared" si="73"/>
        <v>0</v>
      </c>
      <c r="F1567">
        <f t="shared" si="74"/>
        <v>0.49957390000000002</v>
      </c>
    </row>
    <row r="1568" spans="1:6" x14ac:dyDescent="0.25">
      <c r="A1568">
        <v>1559</v>
      </c>
      <c r="B1568">
        <f>'Założenia i wyniki'!$E$6*Znorm.Profile!B1568</f>
        <v>0</v>
      </c>
      <c r="C1568">
        <f>'Założenia i wyniki'!$E$8*Znorm.Profile!C1568</f>
        <v>0.41554065000000001</v>
      </c>
      <c r="D1568">
        <f t="shared" si="72"/>
        <v>0</v>
      </c>
      <c r="E1568">
        <f t="shared" si="73"/>
        <v>0</v>
      </c>
      <c r="F1568">
        <f t="shared" si="74"/>
        <v>0.41554065000000001</v>
      </c>
    </row>
    <row r="1569" spans="1:6" x14ac:dyDescent="0.25">
      <c r="A1569">
        <v>1560</v>
      </c>
      <c r="B1569">
        <f>'Założenia i wyniki'!$E$6*Znorm.Profile!B1569</f>
        <v>0</v>
      </c>
      <c r="C1569">
        <f>'Założenia i wyniki'!$E$8*Znorm.Profile!C1569</f>
        <v>0.34550389999999997</v>
      </c>
      <c r="D1569">
        <f t="shared" si="72"/>
        <v>0</v>
      </c>
      <c r="E1569">
        <f t="shared" si="73"/>
        <v>0</v>
      </c>
      <c r="F1569">
        <f t="shared" si="74"/>
        <v>0.34550389999999997</v>
      </c>
    </row>
    <row r="1570" spans="1:6" x14ac:dyDescent="0.25">
      <c r="A1570">
        <v>1561</v>
      </c>
      <c r="B1570">
        <f>'Założenia i wyniki'!$E$6*Znorm.Profile!B1570</f>
        <v>0</v>
      </c>
      <c r="C1570">
        <f>'Założenia i wyniki'!$E$8*Znorm.Profile!C1570</f>
        <v>0.27670754999999997</v>
      </c>
      <c r="D1570">
        <f t="shared" si="72"/>
        <v>0</v>
      </c>
      <c r="E1570">
        <f t="shared" si="73"/>
        <v>0</v>
      </c>
      <c r="F1570">
        <f t="shared" si="74"/>
        <v>0.27670754999999997</v>
      </c>
    </row>
    <row r="1571" spans="1:6" x14ac:dyDescent="0.25">
      <c r="A1571">
        <v>1562</v>
      </c>
      <c r="B1571">
        <f>'Założenia i wyniki'!$E$6*Znorm.Profile!B1571</f>
        <v>0</v>
      </c>
      <c r="C1571">
        <f>'Założenia i wyniki'!$E$8*Znorm.Profile!C1571</f>
        <v>0.24045770000000002</v>
      </c>
      <c r="D1571">
        <f t="shared" si="72"/>
        <v>0</v>
      </c>
      <c r="E1571">
        <f t="shared" si="73"/>
        <v>0</v>
      </c>
      <c r="F1571">
        <f t="shared" si="74"/>
        <v>0.24045770000000002</v>
      </c>
    </row>
    <row r="1572" spans="1:6" x14ac:dyDescent="0.25">
      <c r="A1572">
        <v>1563</v>
      </c>
      <c r="B1572">
        <f>'Założenia i wyniki'!$E$6*Znorm.Profile!B1572</f>
        <v>0</v>
      </c>
      <c r="C1572">
        <f>'Założenia i wyniki'!$E$8*Znorm.Profile!C1572</f>
        <v>0.22473219999999999</v>
      </c>
      <c r="D1572">
        <f t="shared" si="72"/>
        <v>0</v>
      </c>
      <c r="E1572">
        <f t="shared" si="73"/>
        <v>0</v>
      </c>
      <c r="F1572">
        <f t="shared" si="74"/>
        <v>0.22473219999999999</v>
      </c>
    </row>
    <row r="1573" spans="1:6" x14ac:dyDescent="0.25">
      <c r="A1573">
        <v>1564</v>
      </c>
      <c r="B1573">
        <f>'Założenia i wyniki'!$E$6*Znorm.Profile!B1573</f>
        <v>0</v>
      </c>
      <c r="C1573">
        <f>'Założenia i wyniki'!$E$8*Znorm.Profile!C1573</f>
        <v>0.2221002</v>
      </c>
      <c r="D1573">
        <f t="shared" si="72"/>
        <v>0</v>
      </c>
      <c r="E1573">
        <f t="shared" si="73"/>
        <v>0</v>
      </c>
      <c r="F1573">
        <f t="shared" si="74"/>
        <v>0.2221002</v>
      </c>
    </row>
    <row r="1574" spans="1:6" x14ac:dyDescent="0.25">
      <c r="A1574">
        <v>1565</v>
      </c>
      <c r="B1574">
        <f>'Założenia i wyniki'!$E$6*Znorm.Profile!B1574</f>
        <v>0</v>
      </c>
      <c r="C1574">
        <f>'Założenia i wyniki'!$E$8*Znorm.Profile!C1574</f>
        <v>0.2328991</v>
      </c>
      <c r="D1574">
        <f t="shared" si="72"/>
        <v>0</v>
      </c>
      <c r="E1574">
        <f t="shared" si="73"/>
        <v>0</v>
      </c>
      <c r="F1574">
        <f t="shared" si="74"/>
        <v>0.2328991</v>
      </c>
    </row>
    <row r="1575" spans="1:6" x14ac:dyDescent="0.25">
      <c r="A1575">
        <v>1566</v>
      </c>
      <c r="B1575">
        <f>'Założenia i wyniki'!$E$6*Znorm.Profile!B1575</f>
        <v>0</v>
      </c>
      <c r="C1575">
        <f>'Założenia i wyniki'!$E$8*Znorm.Profile!C1575</f>
        <v>0.25750479999999998</v>
      </c>
      <c r="D1575">
        <f t="shared" si="72"/>
        <v>0</v>
      </c>
      <c r="E1575">
        <f t="shared" si="73"/>
        <v>0</v>
      </c>
      <c r="F1575">
        <f t="shared" si="74"/>
        <v>0.25750479999999998</v>
      </c>
    </row>
    <row r="1576" spans="1:6" x14ac:dyDescent="0.25">
      <c r="A1576">
        <v>1567</v>
      </c>
      <c r="B1576">
        <f>'Założenia i wyniki'!$E$6*Znorm.Profile!B1576</f>
        <v>0</v>
      </c>
      <c r="C1576">
        <f>'Założenia i wyniki'!$E$8*Znorm.Profile!C1576</f>
        <v>0.32751039999999998</v>
      </c>
      <c r="D1576">
        <f t="shared" si="72"/>
        <v>0</v>
      </c>
      <c r="E1576">
        <f t="shared" si="73"/>
        <v>0</v>
      </c>
      <c r="F1576">
        <f t="shared" si="74"/>
        <v>0.32751039999999998</v>
      </c>
    </row>
    <row r="1577" spans="1:6" x14ac:dyDescent="0.25">
      <c r="A1577">
        <v>1568</v>
      </c>
      <c r="B1577">
        <f>'Założenia i wyniki'!$E$6*Znorm.Profile!B1577</f>
        <v>9.1273584905660371E-2</v>
      </c>
      <c r="C1577">
        <f>'Założenia i wyniki'!$E$8*Znorm.Profile!C1577</f>
        <v>0.39351235000000001</v>
      </c>
      <c r="D1577">
        <f t="shared" si="72"/>
        <v>9.1273584905660371E-2</v>
      </c>
      <c r="E1577">
        <f t="shared" si="73"/>
        <v>0</v>
      </c>
      <c r="F1577">
        <f t="shared" si="74"/>
        <v>0.30223876509433967</v>
      </c>
    </row>
    <row r="1578" spans="1:6" x14ac:dyDescent="0.25">
      <c r="A1578">
        <v>1569</v>
      </c>
      <c r="B1578">
        <f>'Założenia i wyniki'!$E$6*Znorm.Profile!B1578</f>
        <v>0.17140566037735849</v>
      </c>
      <c r="C1578">
        <f>'Założenia i wyniki'!$E$8*Znorm.Profile!C1578</f>
        <v>0.45362659999999999</v>
      </c>
      <c r="D1578">
        <f t="shared" si="72"/>
        <v>0.17140566037735849</v>
      </c>
      <c r="E1578">
        <f t="shared" si="73"/>
        <v>0</v>
      </c>
      <c r="F1578">
        <f t="shared" si="74"/>
        <v>0.2822209396226415</v>
      </c>
    </row>
    <row r="1579" spans="1:6" x14ac:dyDescent="0.25">
      <c r="A1579">
        <v>1570</v>
      </c>
      <c r="B1579">
        <f>'Założenia i wyniki'!$E$6*Znorm.Profile!B1579</f>
        <v>0.23227358490566041</v>
      </c>
      <c r="C1579">
        <f>'Założenia i wyniki'!$E$8*Znorm.Profile!C1579</f>
        <v>0.49590309999999993</v>
      </c>
      <c r="D1579">
        <f t="shared" si="72"/>
        <v>0.23227358490566041</v>
      </c>
      <c r="E1579">
        <f t="shared" si="73"/>
        <v>0</v>
      </c>
      <c r="F1579">
        <f t="shared" si="74"/>
        <v>0.26362951509433952</v>
      </c>
    </row>
    <row r="1580" spans="1:6" x14ac:dyDescent="0.25">
      <c r="A1580">
        <v>1571</v>
      </c>
      <c r="B1580">
        <f>'Założenia i wyniki'!$E$6*Znorm.Profile!B1580</f>
        <v>0.28646226415094339</v>
      </c>
      <c r="C1580">
        <f>'Założenia i wyniki'!$E$8*Znorm.Profile!C1580</f>
        <v>0.50955379999999995</v>
      </c>
      <c r="D1580">
        <f t="shared" si="72"/>
        <v>0.28646226415094339</v>
      </c>
      <c r="E1580">
        <f t="shared" si="73"/>
        <v>0</v>
      </c>
      <c r="F1580">
        <f t="shared" si="74"/>
        <v>0.22309153584905655</v>
      </c>
    </row>
    <row r="1581" spans="1:6" x14ac:dyDescent="0.25">
      <c r="A1581">
        <v>1572</v>
      </c>
      <c r="B1581">
        <f>'Założenia i wyniki'!$E$6*Znorm.Profile!B1581</f>
        <v>0.26245283018867926</v>
      </c>
      <c r="C1581">
        <f>'Założenia i wyniki'!$E$8*Znorm.Profile!C1581</f>
        <v>0.52144190000000001</v>
      </c>
      <c r="D1581">
        <f t="shared" si="72"/>
        <v>0.26245283018867926</v>
      </c>
      <c r="E1581">
        <f t="shared" si="73"/>
        <v>0</v>
      </c>
      <c r="F1581">
        <f t="shared" si="74"/>
        <v>0.25898906981132075</v>
      </c>
    </row>
    <row r="1582" spans="1:6" x14ac:dyDescent="0.25">
      <c r="A1582">
        <v>1573</v>
      </c>
      <c r="B1582">
        <f>'Założenia i wyniki'!$E$6*Znorm.Profile!B1582</f>
        <v>0.32349056603773585</v>
      </c>
      <c r="C1582">
        <f>'Założenia i wyniki'!$E$8*Znorm.Profile!C1582</f>
        <v>0.52569790000000005</v>
      </c>
      <c r="D1582">
        <f t="shared" si="72"/>
        <v>0.32349056603773585</v>
      </c>
      <c r="E1582">
        <f t="shared" si="73"/>
        <v>0</v>
      </c>
      <c r="F1582">
        <f t="shared" si="74"/>
        <v>0.2022073339622642</v>
      </c>
    </row>
    <row r="1583" spans="1:6" x14ac:dyDescent="0.25">
      <c r="A1583">
        <v>1574</v>
      </c>
      <c r="B1583">
        <f>'Założenia i wyniki'!$E$6*Znorm.Profile!B1583</f>
        <v>0.24928301886792453</v>
      </c>
      <c r="C1583">
        <f>'Założenia i wyniki'!$E$8*Znorm.Profile!C1583</f>
        <v>0.52166729999999994</v>
      </c>
      <c r="D1583">
        <f t="shared" si="72"/>
        <v>0.24928301886792453</v>
      </c>
      <c r="E1583">
        <f t="shared" si="73"/>
        <v>0</v>
      </c>
      <c r="F1583">
        <f t="shared" si="74"/>
        <v>0.27238428113207541</v>
      </c>
    </row>
    <row r="1584" spans="1:6" x14ac:dyDescent="0.25">
      <c r="A1584">
        <v>1575</v>
      </c>
      <c r="B1584">
        <f>'Założenia i wyniki'!$E$6*Znorm.Profile!B1584</f>
        <v>0.17305660377358489</v>
      </c>
      <c r="C1584">
        <f>'Założenia i wyniki'!$E$8*Znorm.Profile!C1584</f>
        <v>0.52257205000000007</v>
      </c>
      <c r="D1584">
        <f t="shared" si="72"/>
        <v>0.17305660377358489</v>
      </c>
      <c r="E1584">
        <f t="shared" si="73"/>
        <v>0</v>
      </c>
      <c r="F1584">
        <f t="shared" si="74"/>
        <v>0.34951544622641517</v>
      </c>
    </row>
    <row r="1585" spans="1:6" x14ac:dyDescent="0.25">
      <c r="A1585">
        <v>1576</v>
      </c>
      <c r="B1585">
        <f>'Założenia i wyniki'!$E$6*Znorm.Profile!B1585</f>
        <v>0.1418867924528302</v>
      </c>
      <c r="C1585">
        <f>'Założenia i wyniki'!$E$8*Znorm.Profile!C1585</f>
        <v>0.52889900000000001</v>
      </c>
      <c r="D1585">
        <f t="shared" si="72"/>
        <v>0.1418867924528302</v>
      </c>
      <c r="E1585">
        <f t="shared" si="73"/>
        <v>0</v>
      </c>
      <c r="F1585">
        <f t="shared" si="74"/>
        <v>0.38701220754716981</v>
      </c>
    </row>
    <row r="1586" spans="1:6" x14ac:dyDescent="0.25">
      <c r="A1586">
        <v>1577</v>
      </c>
      <c r="B1586">
        <f>'Założenia i wyniki'!$E$6*Znorm.Profile!B1586</f>
        <v>3.7142452830188681E-2</v>
      </c>
      <c r="C1586">
        <f>'Założenia i wyniki'!$E$8*Znorm.Profile!C1586</f>
        <v>0.53872209999999998</v>
      </c>
      <c r="D1586">
        <f t="shared" si="72"/>
        <v>3.7142452830188681E-2</v>
      </c>
      <c r="E1586">
        <f t="shared" si="73"/>
        <v>0</v>
      </c>
      <c r="F1586">
        <f t="shared" si="74"/>
        <v>0.50157964716981129</v>
      </c>
    </row>
    <row r="1587" spans="1:6" x14ac:dyDescent="0.25">
      <c r="A1587">
        <v>1578</v>
      </c>
      <c r="B1587">
        <f>'Założenia i wyniki'!$E$6*Znorm.Profile!B1587</f>
        <v>0</v>
      </c>
      <c r="C1587">
        <f>'Założenia i wyniki'!$E$8*Znorm.Profile!C1587</f>
        <v>0.57779820000000004</v>
      </c>
      <c r="D1587">
        <f t="shared" si="72"/>
        <v>0</v>
      </c>
      <c r="E1587">
        <f t="shared" si="73"/>
        <v>0</v>
      </c>
      <c r="F1587">
        <f t="shared" si="74"/>
        <v>0.57779820000000004</v>
      </c>
    </row>
    <row r="1588" spans="1:6" x14ac:dyDescent="0.25">
      <c r="A1588">
        <v>1579</v>
      </c>
      <c r="B1588">
        <f>'Założenia i wyniki'!$E$6*Znorm.Profile!B1588</f>
        <v>0</v>
      </c>
      <c r="C1588">
        <f>'Założenia i wyniki'!$E$8*Znorm.Profile!C1588</f>
        <v>0.62010514999999999</v>
      </c>
      <c r="D1588">
        <f t="shared" si="72"/>
        <v>0</v>
      </c>
      <c r="E1588">
        <f t="shared" si="73"/>
        <v>0</v>
      </c>
      <c r="F1588">
        <f t="shared" si="74"/>
        <v>0.62010514999999999</v>
      </c>
    </row>
    <row r="1589" spans="1:6" x14ac:dyDescent="0.25">
      <c r="A1589">
        <v>1580</v>
      </c>
      <c r="B1589">
        <f>'Założenia i wyniki'!$E$6*Znorm.Profile!B1589</f>
        <v>0</v>
      </c>
      <c r="C1589">
        <f>'Założenia i wyniki'!$E$8*Znorm.Profile!C1589</f>
        <v>0.6082922999999999</v>
      </c>
      <c r="D1589">
        <f t="shared" si="72"/>
        <v>0</v>
      </c>
      <c r="E1589">
        <f t="shared" si="73"/>
        <v>0</v>
      </c>
      <c r="F1589">
        <f t="shared" si="74"/>
        <v>0.6082922999999999</v>
      </c>
    </row>
    <row r="1590" spans="1:6" x14ac:dyDescent="0.25">
      <c r="A1590">
        <v>1581</v>
      </c>
      <c r="B1590">
        <f>'Założenia i wyniki'!$E$6*Znorm.Profile!B1590</f>
        <v>0</v>
      </c>
      <c r="C1590">
        <f>'Założenia i wyniki'!$E$8*Znorm.Profile!C1590</f>
        <v>0.55916104999999994</v>
      </c>
      <c r="D1590">
        <f t="shared" si="72"/>
        <v>0</v>
      </c>
      <c r="E1590">
        <f t="shared" si="73"/>
        <v>0</v>
      </c>
      <c r="F1590">
        <f t="shared" si="74"/>
        <v>0.55916104999999994</v>
      </c>
    </row>
    <row r="1591" spans="1:6" x14ac:dyDescent="0.25">
      <c r="A1591">
        <v>1582</v>
      </c>
      <c r="B1591">
        <f>'Założenia i wyniki'!$E$6*Znorm.Profile!B1591</f>
        <v>0</v>
      </c>
      <c r="C1591">
        <f>'Założenia i wyniki'!$E$8*Znorm.Profile!C1591</f>
        <v>0.49797999999999998</v>
      </c>
      <c r="D1591">
        <f t="shared" si="72"/>
        <v>0</v>
      </c>
      <c r="E1591">
        <f t="shared" si="73"/>
        <v>0</v>
      </c>
      <c r="F1591">
        <f t="shared" si="74"/>
        <v>0.49797999999999998</v>
      </c>
    </row>
    <row r="1592" spans="1:6" x14ac:dyDescent="0.25">
      <c r="A1592">
        <v>1583</v>
      </c>
      <c r="B1592">
        <f>'Założenia i wyniki'!$E$6*Znorm.Profile!B1592</f>
        <v>0</v>
      </c>
      <c r="C1592">
        <f>'Założenia i wyniki'!$E$8*Znorm.Profile!C1592</f>
        <v>0.42928829999999996</v>
      </c>
      <c r="D1592">
        <f t="shared" si="72"/>
        <v>0</v>
      </c>
      <c r="E1592">
        <f t="shared" si="73"/>
        <v>0</v>
      </c>
      <c r="F1592">
        <f t="shared" si="74"/>
        <v>0.42928829999999996</v>
      </c>
    </row>
    <row r="1593" spans="1:6" x14ac:dyDescent="0.25">
      <c r="A1593">
        <v>1584</v>
      </c>
      <c r="B1593">
        <f>'Założenia i wyniki'!$E$6*Znorm.Profile!B1593</f>
        <v>0</v>
      </c>
      <c r="C1593">
        <f>'Założenia i wyniki'!$E$8*Znorm.Profile!C1593</f>
        <v>0.35656389999999999</v>
      </c>
      <c r="D1593">
        <f t="shared" si="72"/>
        <v>0</v>
      </c>
      <c r="E1593">
        <f t="shared" si="73"/>
        <v>0</v>
      </c>
      <c r="F1593">
        <f t="shared" si="74"/>
        <v>0.35656389999999999</v>
      </c>
    </row>
    <row r="1594" spans="1:6" x14ac:dyDescent="0.25">
      <c r="A1594">
        <v>1585</v>
      </c>
      <c r="B1594">
        <f>'Założenia i wyniki'!$E$6*Znorm.Profile!B1594</f>
        <v>0</v>
      </c>
      <c r="C1594">
        <f>'Założenia i wyniki'!$E$8*Znorm.Profile!C1594</f>
        <v>0.28711795000000001</v>
      </c>
      <c r="D1594">
        <f t="shared" si="72"/>
        <v>0</v>
      </c>
      <c r="E1594">
        <f t="shared" si="73"/>
        <v>0</v>
      </c>
      <c r="F1594">
        <f t="shared" si="74"/>
        <v>0.28711795000000001</v>
      </c>
    </row>
    <row r="1595" spans="1:6" x14ac:dyDescent="0.25">
      <c r="A1595">
        <v>1586</v>
      </c>
      <c r="B1595">
        <f>'Założenia i wyniki'!$E$6*Znorm.Profile!B1595</f>
        <v>0</v>
      </c>
      <c r="C1595">
        <f>'Założenia i wyniki'!$E$8*Znorm.Profile!C1595</f>
        <v>0.24712870000000001</v>
      </c>
      <c r="D1595">
        <f t="shared" si="72"/>
        <v>0</v>
      </c>
      <c r="E1595">
        <f t="shared" si="73"/>
        <v>0</v>
      </c>
      <c r="F1595">
        <f t="shared" si="74"/>
        <v>0.24712870000000001</v>
      </c>
    </row>
    <row r="1596" spans="1:6" x14ac:dyDescent="0.25">
      <c r="A1596">
        <v>1587</v>
      </c>
      <c r="B1596">
        <f>'Założenia i wyniki'!$E$6*Znorm.Profile!B1596</f>
        <v>0</v>
      </c>
      <c r="C1596">
        <f>'Założenia i wyniki'!$E$8*Znorm.Profile!C1596</f>
        <v>0.22835049999999998</v>
      </c>
      <c r="D1596">
        <f t="shared" si="72"/>
        <v>0</v>
      </c>
      <c r="E1596">
        <f t="shared" si="73"/>
        <v>0</v>
      </c>
      <c r="F1596">
        <f t="shared" si="74"/>
        <v>0.22835049999999998</v>
      </c>
    </row>
    <row r="1597" spans="1:6" x14ac:dyDescent="0.25">
      <c r="A1597">
        <v>1588</v>
      </c>
      <c r="B1597">
        <f>'Założenia i wyniki'!$E$6*Znorm.Profile!B1597</f>
        <v>0</v>
      </c>
      <c r="C1597">
        <f>'Założenia i wyniki'!$E$8*Znorm.Profile!C1597</f>
        <v>0.22324295000000002</v>
      </c>
      <c r="D1597">
        <f t="shared" si="72"/>
        <v>0</v>
      </c>
      <c r="E1597">
        <f t="shared" si="73"/>
        <v>0</v>
      </c>
      <c r="F1597">
        <f t="shared" si="74"/>
        <v>0.22324295000000002</v>
      </c>
    </row>
    <row r="1598" spans="1:6" x14ac:dyDescent="0.25">
      <c r="A1598">
        <v>1589</v>
      </c>
      <c r="B1598">
        <f>'Założenia i wyniki'!$E$6*Znorm.Profile!B1598</f>
        <v>0</v>
      </c>
      <c r="C1598">
        <f>'Założenia i wyniki'!$E$8*Znorm.Profile!C1598</f>
        <v>0.22444975</v>
      </c>
      <c r="D1598">
        <f t="shared" si="72"/>
        <v>0</v>
      </c>
      <c r="E1598">
        <f t="shared" si="73"/>
        <v>0</v>
      </c>
      <c r="F1598">
        <f t="shared" si="74"/>
        <v>0.22444975</v>
      </c>
    </row>
    <row r="1599" spans="1:6" x14ac:dyDescent="0.25">
      <c r="A1599">
        <v>1590</v>
      </c>
      <c r="B1599">
        <f>'Założenia i wyniki'!$E$6*Znorm.Profile!B1599</f>
        <v>0</v>
      </c>
      <c r="C1599">
        <f>'Założenia i wyniki'!$E$8*Znorm.Profile!C1599</f>
        <v>0.24914994999999998</v>
      </c>
      <c r="D1599">
        <f t="shared" si="72"/>
        <v>0</v>
      </c>
      <c r="E1599">
        <f t="shared" si="73"/>
        <v>0</v>
      </c>
      <c r="F1599">
        <f t="shared" si="74"/>
        <v>0.24914994999999998</v>
      </c>
    </row>
    <row r="1600" spans="1:6" x14ac:dyDescent="0.25">
      <c r="A1600">
        <v>1591</v>
      </c>
      <c r="B1600">
        <f>'Założenia i wyniki'!$E$6*Znorm.Profile!B1600</f>
        <v>0</v>
      </c>
      <c r="C1600">
        <f>'Założenia i wyniki'!$E$8*Znorm.Profile!C1600</f>
        <v>0.30892645000000002</v>
      </c>
      <c r="D1600">
        <f t="shared" si="72"/>
        <v>0</v>
      </c>
      <c r="E1600">
        <f t="shared" si="73"/>
        <v>0</v>
      </c>
      <c r="F1600">
        <f t="shared" si="74"/>
        <v>0.30892645000000002</v>
      </c>
    </row>
    <row r="1601" spans="1:6" x14ac:dyDescent="0.25">
      <c r="A1601">
        <v>1592</v>
      </c>
      <c r="B1601">
        <f>'Założenia i wyniki'!$E$6*Znorm.Profile!B1601</f>
        <v>9.9773584905660379E-2</v>
      </c>
      <c r="C1601">
        <f>'Założenia i wyniki'!$E$8*Znorm.Profile!C1601</f>
        <v>0.36218034999999998</v>
      </c>
      <c r="D1601">
        <f t="shared" si="72"/>
        <v>9.9773584905660379E-2</v>
      </c>
      <c r="E1601">
        <f t="shared" si="73"/>
        <v>0</v>
      </c>
      <c r="F1601">
        <f t="shared" si="74"/>
        <v>0.26240676509433958</v>
      </c>
    </row>
    <row r="1602" spans="1:6" x14ac:dyDescent="0.25">
      <c r="A1602">
        <v>1593</v>
      </c>
      <c r="B1602">
        <f>'Założenia i wyniki'!$E$6*Znorm.Profile!B1602</f>
        <v>0.25661320754716982</v>
      </c>
      <c r="C1602">
        <f>'Założenia i wyniki'!$E$8*Znorm.Profile!C1602</f>
        <v>0.42669095000000001</v>
      </c>
      <c r="D1602">
        <f t="shared" si="72"/>
        <v>0.25661320754716982</v>
      </c>
      <c r="E1602">
        <f t="shared" si="73"/>
        <v>0</v>
      </c>
      <c r="F1602">
        <f t="shared" si="74"/>
        <v>0.17007774245283019</v>
      </c>
    </row>
    <row r="1603" spans="1:6" x14ac:dyDescent="0.25">
      <c r="A1603">
        <v>1594</v>
      </c>
      <c r="B1603">
        <f>'Założenia i wyniki'!$E$6*Znorm.Profile!B1603</f>
        <v>0.34614150943396227</v>
      </c>
      <c r="C1603">
        <f>'Założenia i wyniki'!$E$8*Znorm.Profile!C1603</f>
        <v>0.47332600000000002</v>
      </c>
      <c r="D1603">
        <f t="shared" si="72"/>
        <v>0.34614150943396227</v>
      </c>
      <c r="E1603">
        <f t="shared" si="73"/>
        <v>0</v>
      </c>
      <c r="F1603">
        <f t="shared" si="74"/>
        <v>0.12718449056603776</v>
      </c>
    </row>
    <row r="1604" spans="1:6" x14ac:dyDescent="0.25">
      <c r="A1604">
        <v>1595</v>
      </c>
      <c r="B1604">
        <f>'Założenia i wyniki'!$E$6*Znorm.Profile!B1604</f>
        <v>0.30645283018867919</v>
      </c>
      <c r="C1604">
        <f>'Założenia i wyniki'!$E$8*Znorm.Profile!C1604</f>
        <v>0.50118425</v>
      </c>
      <c r="D1604">
        <f t="shared" si="72"/>
        <v>0.30645283018867919</v>
      </c>
      <c r="E1604">
        <f t="shared" si="73"/>
        <v>0</v>
      </c>
      <c r="F1604">
        <f t="shared" si="74"/>
        <v>0.19473141981132081</v>
      </c>
    </row>
    <row r="1605" spans="1:6" x14ac:dyDescent="0.25">
      <c r="A1605">
        <v>1596</v>
      </c>
      <c r="B1605">
        <f>'Założenia i wyniki'!$E$6*Znorm.Profile!B1605</f>
        <v>0.28403773584905662</v>
      </c>
      <c r="C1605">
        <f>'Założenia i wyniki'!$E$8*Znorm.Profile!C1605</f>
        <v>0.51069934999999989</v>
      </c>
      <c r="D1605">
        <f t="shared" si="72"/>
        <v>0.28403773584905662</v>
      </c>
      <c r="E1605">
        <f t="shared" si="73"/>
        <v>0</v>
      </c>
      <c r="F1605">
        <f t="shared" si="74"/>
        <v>0.22666161415094327</v>
      </c>
    </row>
    <row r="1606" spans="1:6" x14ac:dyDescent="0.25">
      <c r="A1606">
        <v>1597</v>
      </c>
      <c r="B1606">
        <f>'Założenia i wyniki'!$E$6*Znorm.Profile!B1606</f>
        <v>0.25518867924528299</v>
      </c>
      <c r="C1606">
        <f>'Założenia i wyniki'!$E$8*Znorm.Profile!C1606</f>
        <v>0.50670970000000004</v>
      </c>
      <c r="D1606">
        <f t="shared" si="72"/>
        <v>0.25518867924528299</v>
      </c>
      <c r="E1606">
        <f t="shared" si="73"/>
        <v>0</v>
      </c>
      <c r="F1606">
        <f t="shared" si="74"/>
        <v>0.25152102075471705</v>
      </c>
    </row>
    <row r="1607" spans="1:6" x14ac:dyDescent="0.25">
      <c r="A1607">
        <v>1598</v>
      </c>
      <c r="B1607">
        <f>'Założenia i wyniki'!$E$6*Znorm.Profile!B1607</f>
        <v>0.19398113207547169</v>
      </c>
      <c r="C1607">
        <f>'Założenia i wyniki'!$E$8*Znorm.Profile!C1607</f>
        <v>0.48854295000000003</v>
      </c>
      <c r="D1607">
        <f t="shared" si="72"/>
        <v>0.19398113207547169</v>
      </c>
      <c r="E1607">
        <f t="shared" si="73"/>
        <v>0</v>
      </c>
      <c r="F1607">
        <f t="shared" si="74"/>
        <v>0.29456181792452835</v>
      </c>
    </row>
    <row r="1608" spans="1:6" x14ac:dyDescent="0.25">
      <c r="A1608">
        <v>1599</v>
      </c>
      <c r="B1608">
        <f>'Założenia i wyniki'!$E$6*Znorm.Profile!B1608</f>
        <v>0.19603773584905665</v>
      </c>
      <c r="C1608">
        <f>'Założenia i wyniki'!$E$8*Znorm.Profile!C1608</f>
        <v>0.45985239999999999</v>
      </c>
      <c r="D1608">
        <f t="shared" si="72"/>
        <v>0.19603773584905665</v>
      </c>
      <c r="E1608">
        <f t="shared" si="73"/>
        <v>0</v>
      </c>
      <c r="F1608">
        <f t="shared" si="74"/>
        <v>0.26381466415094335</v>
      </c>
    </row>
    <row r="1609" spans="1:6" x14ac:dyDescent="0.25">
      <c r="A1609">
        <v>1600</v>
      </c>
      <c r="B1609">
        <f>'Założenia i wyniki'!$E$6*Znorm.Profile!B1609</f>
        <v>0.18592452830188683</v>
      </c>
      <c r="C1609">
        <f>'Założenia i wyniki'!$E$8*Znorm.Profile!C1609</f>
        <v>0.43749650000000007</v>
      </c>
      <c r="D1609">
        <f t="shared" si="72"/>
        <v>0.18592452830188683</v>
      </c>
      <c r="E1609">
        <f t="shared" si="73"/>
        <v>0</v>
      </c>
      <c r="F1609">
        <f t="shared" si="74"/>
        <v>0.25157197169811324</v>
      </c>
    </row>
    <row r="1610" spans="1:6" x14ac:dyDescent="0.25">
      <c r="A1610">
        <v>1601</v>
      </c>
      <c r="B1610">
        <f>'Założenia i wyniki'!$E$6*Znorm.Profile!B1610</f>
        <v>6.4486792452830177E-2</v>
      </c>
      <c r="C1610">
        <f>'Założenia i wyniki'!$E$8*Znorm.Profile!C1610</f>
        <v>0.45668350000000002</v>
      </c>
      <c r="D1610">
        <f t="shared" si="72"/>
        <v>6.4486792452830177E-2</v>
      </c>
      <c r="E1610">
        <f t="shared" si="73"/>
        <v>0</v>
      </c>
      <c r="F1610">
        <f t="shared" si="74"/>
        <v>0.39219670754716984</v>
      </c>
    </row>
    <row r="1611" spans="1:6" x14ac:dyDescent="0.25">
      <c r="A1611">
        <v>1602</v>
      </c>
      <c r="B1611">
        <f>'Założenia i wyniki'!$E$6*Znorm.Profile!B1611</f>
        <v>0</v>
      </c>
      <c r="C1611">
        <f>'Założenia i wyniki'!$E$8*Znorm.Profile!C1611</f>
        <v>0.51748550000000004</v>
      </c>
      <c r="D1611">
        <f t="shared" ref="D1611:D1674" si="75">IF(B1611&lt;=C1611,B1611,C1611)</f>
        <v>0</v>
      </c>
      <c r="E1611">
        <f t="shared" ref="E1611:E1674" si="76">IF(B1611&gt;C1611,B1611-C1611,0)</f>
        <v>0</v>
      </c>
      <c r="F1611">
        <f t="shared" ref="F1611:F1674" si="77">IF(B1611&lt;C1611,C1611-B1611,0)</f>
        <v>0.51748550000000004</v>
      </c>
    </row>
    <row r="1612" spans="1:6" x14ac:dyDescent="0.25">
      <c r="A1612">
        <v>1603</v>
      </c>
      <c r="B1612">
        <f>'Założenia i wyniki'!$E$6*Znorm.Profile!B1612</f>
        <v>0</v>
      </c>
      <c r="C1612">
        <f>'Założenia i wyniki'!$E$8*Znorm.Profile!C1612</f>
        <v>0.56631469999999995</v>
      </c>
      <c r="D1612">
        <f t="shared" si="75"/>
        <v>0</v>
      </c>
      <c r="E1612">
        <f t="shared" si="76"/>
        <v>0</v>
      </c>
      <c r="F1612">
        <f t="shared" si="77"/>
        <v>0.56631469999999995</v>
      </c>
    </row>
    <row r="1613" spans="1:6" x14ac:dyDescent="0.25">
      <c r="A1613">
        <v>1604</v>
      </c>
      <c r="B1613">
        <f>'Założenia i wyniki'!$E$6*Znorm.Profile!B1613</f>
        <v>0</v>
      </c>
      <c r="C1613">
        <f>'Założenia i wyniki'!$E$8*Znorm.Profile!C1613</f>
        <v>0.57599464999999994</v>
      </c>
      <c r="D1613">
        <f t="shared" si="75"/>
        <v>0</v>
      </c>
      <c r="E1613">
        <f t="shared" si="76"/>
        <v>0</v>
      </c>
      <c r="F1613">
        <f t="shared" si="77"/>
        <v>0.57599464999999994</v>
      </c>
    </row>
    <row r="1614" spans="1:6" x14ac:dyDescent="0.25">
      <c r="A1614">
        <v>1605</v>
      </c>
      <c r="B1614">
        <f>'Założenia i wyniki'!$E$6*Znorm.Profile!B1614</f>
        <v>0</v>
      </c>
      <c r="C1614">
        <f>'Założenia i wyniki'!$E$8*Znorm.Profile!C1614</f>
        <v>0.54951435000000004</v>
      </c>
      <c r="D1614">
        <f t="shared" si="75"/>
        <v>0</v>
      </c>
      <c r="E1614">
        <f t="shared" si="76"/>
        <v>0</v>
      </c>
      <c r="F1614">
        <f t="shared" si="77"/>
        <v>0.54951435000000004</v>
      </c>
    </row>
    <row r="1615" spans="1:6" x14ac:dyDescent="0.25">
      <c r="A1615">
        <v>1606</v>
      </c>
      <c r="B1615">
        <f>'Założenia i wyniki'!$E$6*Znorm.Profile!B1615</f>
        <v>0</v>
      </c>
      <c r="C1615">
        <f>'Założenia i wyniki'!$E$8*Znorm.Profile!C1615</f>
        <v>0.48726789999999998</v>
      </c>
      <c r="D1615">
        <f t="shared" si="75"/>
        <v>0</v>
      </c>
      <c r="E1615">
        <f t="shared" si="76"/>
        <v>0</v>
      </c>
      <c r="F1615">
        <f t="shared" si="77"/>
        <v>0.48726789999999998</v>
      </c>
    </row>
    <row r="1616" spans="1:6" x14ac:dyDescent="0.25">
      <c r="A1616">
        <v>1607</v>
      </c>
      <c r="B1616">
        <f>'Założenia i wyniki'!$E$6*Znorm.Profile!B1616</f>
        <v>0</v>
      </c>
      <c r="C1616">
        <f>'Założenia i wyniki'!$E$8*Znorm.Profile!C1616</f>
        <v>0.40431020000000001</v>
      </c>
      <c r="D1616">
        <f t="shared" si="75"/>
        <v>0</v>
      </c>
      <c r="E1616">
        <f t="shared" si="76"/>
        <v>0</v>
      </c>
      <c r="F1616">
        <f t="shared" si="77"/>
        <v>0.40431020000000001</v>
      </c>
    </row>
    <row r="1617" spans="1:6" x14ac:dyDescent="0.25">
      <c r="A1617">
        <v>1608</v>
      </c>
      <c r="B1617">
        <f>'Założenia i wyniki'!$E$6*Znorm.Profile!B1617</f>
        <v>0</v>
      </c>
      <c r="C1617">
        <f>'Założenia i wyniki'!$E$8*Znorm.Profile!C1617</f>
        <v>0.32485145000000004</v>
      </c>
      <c r="D1617">
        <f t="shared" si="75"/>
        <v>0</v>
      </c>
      <c r="E1617">
        <f t="shared" si="76"/>
        <v>0</v>
      </c>
      <c r="F1617">
        <f t="shared" si="77"/>
        <v>0.32485145000000004</v>
      </c>
    </row>
    <row r="1618" spans="1:6" x14ac:dyDescent="0.25">
      <c r="A1618">
        <v>1609</v>
      </c>
      <c r="B1618">
        <f>'Założenia i wyniki'!$E$6*Znorm.Profile!B1618</f>
        <v>0</v>
      </c>
      <c r="C1618">
        <f>'Założenia i wyniki'!$E$8*Znorm.Profile!C1618</f>
        <v>0.25956069999999998</v>
      </c>
      <c r="D1618">
        <f t="shared" si="75"/>
        <v>0</v>
      </c>
      <c r="E1618">
        <f t="shared" si="76"/>
        <v>0</v>
      </c>
      <c r="F1618">
        <f t="shared" si="77"/>
        <v>0.25956069999999998</v>
      </c>
    </row>
    <row r="1619" spans="1:6" x14ac:dyDescent="0.25">
      <c r="A1619">
        <v>1610</v>
      </c>
      <c r="B1619">
        <f>'Założenia i wyniki'!$E$6*Znorm.Profile!B1619</f>
        <v>0</v>
      </c>
      <c r="C1619">
        <f>'Założenia i wyniki'!$E$8*Znorm.Profile!C1619</f>
        <v>0.2325498</v>
      </c>
      <c r="D1619">
        <f t="shared" si="75"/>
        <v>0</v>
      </c>
      <c r="E1619">
        <f t="shared" si="76"/>
        <v>0</v>
      </c>
      <c r="F1619">
        <f t="shared" si="77"/>
        <v>0.2325498</v>
      </c>
    </row>
    <row r="1620" spans="1:6" x14ac:dyDescent="0.25">
      <c r="A1620">
        <v>1611</v>
      </c>
      <c r="B1620">
        <f>'Założenia i wyniki'!$E$6*Znorm.Profile!B1620</f>
        <v>0</v>
      </c>
      <c r="C1620">
        <f>'Założenia i wyniki'!$E$8*Znorm.Profile!C1620</f>
        <v>0.2198763</v>
      </c>
      <c r="D1620">
        <f t="shared" si="75"/>
        <v>0</v>
      </c>
      <c r="E1620">
        <f t="shared" si="76"/>
        <v>0</v>
      </c>
      <c r="F1620">
        <f t="shared" si="77"/>
        <v>0.2198763</v>
      </c>
    </row>
    <row r="1621" spans="1:6" x14ac:dyDescent="0.25">
      <c r="A1621">
        <v>1612</v>
      </c>
      <c r="B1621">
        <f>'Założenia i wyniki'!$E$6*Znorm.Profile!B1621</f>
        <v>0</v>
      </c>
      <c r="C1621">
        <f>'Założenia i wyniki'!$E$8*Znorm.Profile!C1621</f>
        <v>0.2195452</v>
      </c>
      <c r="D1621">
        <f t="shared" si="75"/>
        <v>0</v>
      </c>
      <c r="E1621">
        <f t="shared" si="76"/>
        <v>0</v>
      </c>
      <c r="F1621">
        <f t="shared" si="77"/>
        <v>0.2195452</v>
      </c>
    </row>
    <row r="1622" spans="1:6" x14ac:dyDescent="0.25">
      <c r="A1622">
        <v>1613</v>
      </c>
      <c r="B1622">
        <f>'Założenia i wyniki'!$E$6*Znorm.Profile!B1622</f>
        <v>0</v>
      </c>
      <c r="C1622">
        <f>'Założenia i wyniki'!$E$8*Znorm.Profile!C1622</f>
        <v>0.24652005000000002</v>
      </c>
      <c r="D1622">
        <f t="shared" si="75"/>
        <v>0</v>
      </c>
      <c r="E1622">
        <f t="shared" si="76"/>
        <v>0</v>
      </c>
      <c r="F1622">
        <f t="shared" si="77"/>
        <v>0.24652005000000002</v>
      </c>
    </row>
    <row r="1623" spans="1:6" x14ac:dyDescent="0.25">
      <c r="A1623">
        <v>1614</v>
      </c>
      <c r="B1623">
        <f>'Założenia i wyniki'!$E$6*Znorm.Profile!B1623</f>
        <v>0</v>
      </c>
      <c r="C1623">
        <f>'Założenia i wyniki'!$E$8*Znorm.Profile!C1623</f>
        <v>0.30079210000000001</v>
      </c>
      <c r="D1623">
        <f t="shared" si="75"/>
        <v>0</v>
      </c>
      <c r="E1623">
        <f t="shared" si="76"/>
        <v>0</v>
      </c>
      <c r="F1623">
        <f t="shared" si="77"/>
        <v>0.30079210000000001</v>
      </c>
    </row>
    <row r="1624" spans="1:6" x14ac:dyDescent="0.25">
      <c r="A1624">
        <v>1615</v>
      </c>
      <c r="B1624">
        <f>'Założenia i wyniki'!$E$6*Znorm.Profile!B1624</f>
        <v>0</v>
      </c>
      <c r="C1624">
        <f>'Założenia i wyniki'!$E$8*Znorm.Profile!C1624</f>
        <v>0.38657044999999995</v>
      </c>
      <c r="D1624">
        <f t="shared" si="75"/>
        <v>0</v>
      </c>
      <c r="E1624">
        <f t="shared" si="76"/>
        <v>0</v>
      </c>
      <c r="F1624">
        <f t="shared" si="77"/>
        <v>0.38657044999999995</v>
      </c>
    </row>
    <row r="1625" spans="1:6" x14ac:dyDescent="0.25">
      <c r="A1625">
        <v>1616</v>
      </c>
      <c r="B1625">
        <f>'Założenia i wyniki'!$E$6*Znorm.Profile!B1625</f>
        <v>0.12240566037735848</v>
      </c>
      <c r="C1625">
        <f>'Założenia i wyniki'!$E$8*Znorm.Profile!C1625</f>
        <v>0.43938964999999996</v>
      </c>
      <c r="D1625">
        <f t="shared" si="75"/>
        <v>0.12240566037735848</v>
      </c>
      <c r="E1625">
        <f t="shared" si="76"/>
        <v>0</v>
      </c>
      <c r="F1625">
        <f t="shared" si="77"/>
        <v>0.31698398962264152</v>
      </c>
    </row>
    <row r="1626" spans="1:6" x14ac:dyDescent="0.25">
      <c r="A1626">
        <v>1617</v>
      </c>
      <c r="B1626">
        <f>'Założenia i wyniki'!$E$6*Znorm.Profile!B1626</f>
        <v>0.2121320754716981</v>
      </c>
      <c r="C1626">
        <f>'Założenia i wyniki'!$E$8*Znorm.Profile!C1626</f>
        <v>0.44485035000000001</v>
      </c>
      <c r="D1626">
        <f t="shared" si="75"/>
        <v>0.2121320754716981</v>
      </c>
      <c r="E1626">
        <f t="shared" si="76"/>
        <v>0</v>
      </c>
      <c r="F1626">
        <f t="shared" si="77"/>
        <v>0.2327182745283019</v>
      </c>
    </row>
    <row r="1627" spans="1:6" x14ac:dyDescent="0.25">
      <c r="A1627">
        <v>1618</v>
      </c>
      <c r="B1627">
        <f>'Założenia i wyniki'!$E$6*Znorm.Profile!B1627</f>
        <v>0.47063207547169805</v>
      </c>
      <c r="C1627">
        <f>'Założenia i wyniki'!$E$8*Znorm.Profile!C1627</f>
        <v>0.45723194999999994</v>
      </c>
      <c r="D1627">
        <f t="shared" si="75"/>
        <v>0.45723194999999994</v>
      </c>
      <c r="E1627">
        <f t="shared" si="76"/>
        <v>1.340012547169811E-2</v>
      </c>
      <c r="F1627">
        <f t="shared" si="77"/>
        <v>0</v>
      </c>
    </row>
    <row r="1628" spans="1:6" x14ac:dyDescent="0.25">
      <c r="A1628">
        <v>1619</v>
      </c>
      <c r="B1628">
        <f>'Założenia i wyniki'!$E$6*Znorm.Profile!B1628</f>
        <v>0.41575471698113203</v>
      </c>
      <c r="C1628">
        <f>'Założenia i wyniki'!$E$8*Znorm.Profile!C1628</f>
        <v>0.43939699999999998</v>
      </c>
      <c r="D1628">
        <f t="shared" si="75"/>
        <v>0.41575471698113203</v>
      </c>
      <c r="E1628">
        <f t="shared" si="76"/>
        <v>0</v>
      </c>
      <c r="F1628">
        <f t="shared" si="77"/>
        <v>2.3642283018867949E-2</v>
      </c>
    </row>
    <row r="1629" spans="1:6" x14ac:dyDescent="0.25">
      <c r="A1629">
        <v>1620</v>
      </c>
      <c r="B1629">
        <f>'Założenia i wyniki'!$E$6*Znorm.Profile!B1629</f>
        <v>0.38187735849056609</v>
      </c>
      <c r="C1629">
        <f>'Założenia i wyniki'!$E$8*Znorm.Profile!C1629</f>
        <v>0.42474495000000001</v>
      </c>
      <c r="D1629">
        <f t="shared" si="75"/>
        <v>0.38187735849056609</v>
      </c>
      <c r="E1629">
        <f t="shared" si="76"/>
        <v>0</v>
      </c>
      <c r="F1629">
        <f t="shared" si="77"/>
        <v>4.2867591509433922E-2</v>
      </c>
    </row>
    <row r="1630" spans="1:6" x14ac:dyDescent="0.25">
      <c r="A1630">
        <v>1621</v>
      </c>
      <c r="B1630">
        <f>'Założenia i wyniki'!$E$6*Znorm.Profile!B1630</f>
        <v>0.45060377358490566</v>
      </c>
      <c r="C1630">
        <f>'Założenia i wyniki'!$E$8*Znorm.Profile!C1630</f>
        <v>0.41944245000000002</v>
      </c>
      <c r="D1630">
        <f t="shared" si="75"/>
        <v>0.41944245000000002</v>
      </c>
      <c r="E1630">
        <f t="shared" si="76"/>
        <v>3.1161323584905642E-2</v>
      </c>
      <c r="F1630">
        <f t="shared" si="77"/>
        <v>0</v>
      </c>
    </row>
    <row r="1631" spans="1:6" x14ac:dyDescent="0.25">
      <c r="A1631">
        <v>1622</v>
      </c>
      <c r="B1631">
        <f>'Założenia i wyniki'!$E$6*Znorm.Profile!B1631</f>
        <v>0.38785849056603772</v>
      </c>
      <c r="C1631">
        <f>'Założenia i wyniki'!$E$8*Znorm.Profile!C1631</f>
        <v>0.42247905000000002</v>
      </c>
      <c r="D1631">
        <f t="shared" si="75"/>
        <v>0.38785849056603772</v>
      </c>
      <c r="E1631">
        <f t="shared" si="76"/>
        <v>0</v>
      </c>
      <c r="F1631">
        <f t="shared" si="77"/>
        <v>3.4620559433962306E-2</v>
      </c>
    </row>
    <row r="1632" spans="1:6" x14ac:dyDescent="0.25">
      <c r="A1632">
        <v>1623</v>
      </c>
      <c r="B1632">
        <f>'Założenia i wyniki'!$E$6*Znorm.Profile!B1632</f>
        <v>0.20972641509433965</v>
      </c>
      <c r="C1632">
        <f>'Założenia i wyniki'!$E$8*Znorm.Profile!C1632</f>
        <v>0.43241309999999999</v>
      </c>
      <c r="D1632">
        <f t="shared" si="75"/>
        <v>0.20972641509433965</v>
      </c>
      <c r="E1632">
        <f t="shared" si="76"/>
        <v>0</v>
      </c>
      <c r="F1632">
        <f t="shared" si="77"/>
        <v>0.22268668490566035</v>
      </c>
    </row>
    <row r="1633" spans="1:6" x14ac:dyDescent="0.25">
      <c r="A1633">
        <v>1624</v>
      </c>
      <c r="B1633">
        <f>'Założenia i wyniki'!$E$6*Znorm.Profile!B1633</f>
        <v>0.20943396226415095</v>
      </c>
      <c r="C1633">
        <f>'Założenia i wyniki'!$E$8*Znorm.Profile!C1633</f>
        <v>0.46174694999999999</v>
      </c>
      <c r="D1633">
        <f t="shared" si="75"/>
        <v>0.20943396226415095</v>
      </c>
      <c r="E1633">
        <f t="shared" si="76"/>
        <v>0</v>
      </c>
      <c r="F1633">
        <f t="shared" si="77"/>
        <v>0.25231298773584904</v>
      </c>
    </row>
    <row r="1634" spans="1:6" x14ac:dyDescent="0.25">
      <c r="A1634">
        <v>1625</v>
      </c>
      <c r="B1634">
        <f>'Założenia i wyniki'!$E$6*Znorm.Profile!B1634</f>
        <v>5.3626415094339616E-2</v>
      </c>
      <c r="C1634">
        <f>'Założenia i wyniki'!$E$8*Znorm.Profile!C1634</f>
        <v>0.50762530000000006</v>
      </c>
      <c r="D1634">
        <f t="shared" si="75"/>
        <v>5.3626415094339616E-2</v>
      </c>
      <c r="E1634">
        <f t="shared" si="76"/>
        <v>0</v>
      </c>
      <c r="F1634">
        <f t="shared" si="77"/>
        <v>0.45399888490566043</v>
      </c>
    </row>
    <row r="1635" spans="1:6" x14ac:dyDescent="0.25">
      <c r="A1635">
        <v>1626</v>
      </c>
      <c r="B1635">
        <f>'Założenia i wyniki'!$E$6*Znorm.Profile!B1635</f>
        <v>0</v>
      </c>
      <c r="C1635">
        <f>'Założenia i wyniki'!$E$8*Znorm.Profile!C1635</f>
        <v>0.57243165000000007</v>
      </c>
      <c r="D1635">
        <f t="shared" si="75"/>
        <v>0</v>
      </c>
      <c r="E1635">
        <f t="shared" si="76"/>
        <v>0</v>
      </c>
      <c r="F1635">
        <f t="shared" si="77"/>
        <v>0.57243165000000007</v>
      </c>
    </row>
    <row r="1636" spans="1:6" x14ac:dyDescent="0.25">
      <c r="A1636">
        <v>1627</v>
      </c>
      <c r="B1636">
        <f>'Założenia i wyniki'!$E$6*Znorm.Profile!B1636</f>
        <v>0</v>
      </c>
      <c r="C1636">
        <f>'Założenia i wyniki'!$E$8*Znorm.Profile!C1636</f>
        <v>0.61685680000000009</v>
      </c>
      <c r="D1636">
        <f t="shared" si="75"/>
        <v>0</v>
      </c>
      <c r="E1636">
        <f t="shared" si="76"/>
        <v>0</v>
      </c>
      <c r="F1636">
        <f t="shared" si="77"/>
        <v>0.61685680000000009</v>
      </c>
    </row>
    <row r="1637" spans="1:6" x14ac:dyDescent="0.25">
      <c r="A1637">
        <v>1628</v>
      </c>
      <c r="B1637">
        <f>'Założenia i wyniki'!$E$6*Znorm.Profile!B1637</f>
        <v>0</v>
      </c>
      <c r="C1637">
        <f>'Założenia i wyniki'!$E$8*Znorm.Profile!C1637</f>
        <v>0.62307175000000004</v>
      </c>
      <c r="D1637">
        <f t="shared" si="75"/>
        <v>0</v>
      </c>
      <c r="E1637">
        <f t="shared" si="76"/>
        <v>0</v>
      </c>
      <c r="F1637">
        <f t="shared" si="77"/>
        <v>0.62307175000000004</v>
      </c>
    </row>
    <row r="1638" spans="1:6" x14ac:dyDescent="0.25">
      <c r="A1638">
        <v>1629</v>
      </c>
      <c r="B1638">
        <f>'Założenia i wyniki'!$E$6*Znorm.Profile!B1638</f>
        <v>0</v>
      </c>
      <c r="C1638">
        <f>'Założenia i wyniki'!$E$8*Znorm.Profile!C1638</f>
        <v>0.57553860000000001</v>
      </c>
      <c r="D1638">
        <f t="shared" si="75"/>
        <v>0</v>
      </c>
      <c r="E1638">
        <f t="shared" si="76"/>
        <v>0</v>
      </c>
      <c r="F1638">
        <f t="shared" si="77"/>
        <v>0.57553860000000001</v>
      </c>
    </row>
    <row r="1639" spans="1:6" x14ac:dyDescent="0.25">
      <c r="A1639">
        <v>1630</v>
      </c>
      <c r="B1639">
        <f>'Założenia i wyniki'!$E$6*Znorm.Profile!B1639</f>
        <v>0</v>
      </c>
      <c r="C1639">
        <f>'Założenia i wyniki'!$E$8*Znorm.Profile!C1639</f>
        <v>0.51134265000000001</v>
      </c>
      <c r="D1639">
        <f t="shared" si="75"/>
        <v>0</v>
      </c>
      <c r="E1639">
        <f t="shared" si="76"/>
        <v>0</v>
      </c>
      <c r="F1639">
        <f t="shared" si="77"/>
        <v>0.51134265000000001</v>
      </c>
    </row>
    <row r="1640" spans="1:6" x14ac:dyDescent="0.25">
      <c r="A1640">
        <v>1631</v>
      </c>
      <c r="B1640">
        <f>'Założenia i wyniki'!$E$6*Znorm.Profile!B1640</f>
        <v>0</v>
      </c>
      <c r="C1640">
        <f>'Założenia i wyniki'!$E$8*Znorm.Profile!C1640</f>
        <v>0.41335734999999996</v>
      </c>
      <c r="D1640">
        <f t="shared" si="75"/>
        <v>0</v>
      </c>
      <c r="E1640">
        <f t="shared" si="76"/>
        <v>0</v>
      </c>
      <c r="F1640">
        <f t="shared" si="77"/>
        <v>0.41335734999999996</v>
      </c>
    </row>
    <row r="1641" spans="1:6" x14ac:dyDescent="0.25">
      <c r="A1641">
        <v>1632</v>
      </c>
      <c r="B1641">
        <f>'Założenia i wyniki'!$E$6*Znorm.Profile!B1641</f>
        <v>0</v>
      </c>
      <c r="C1641">
        <f>'Założenia i wyniki'!$E$8*Znorm.Profile!C1641</f>
        <v>0.33038809999999996</v>
      </c>
      <c r="D1641">
        <f t="shared" si="75"/>
        <v>0</v>
      </c>
      <c r="E1641">
        <f t="shared" si="76"/>
        <v>0</v>
      </c>
      <c r="F1641">
        <f t="shared" si="77"/>
        <v>0.33038809999999996</v>
      </c>
    </row>
    <row r="1642" spans="1:6" x14ac:dyDescent="0.25">
      <c r="A1642">
        <v>1633</v>
      </c>
      <c r="B1642">
        <f>'Założenia i wyniki'!$E$6*Znorm.Profile!B1642</f>
        <v>0</v>
      </c>
      <c r="C1642">
        <f>'Założenia i wyniki'!$E$8*Znorm.Profile!C1642</f>
        <v>0.26002619999999999</v>
      </c>
      <c r="D1642">
        <f t="shared" si="75"/>
        <v>0</v>
      </c>
      <c r="E1642">
        <f t="shared" si="76"/>
        <v>0</v>
      </c>
      <c r="F1642">
        <f t="shared" si="77"/>
        <v>0.26002619999999999</v>
      </c>
    </row>
    <row r="1643" spans="1:6" x14ac:dyDescent="0.25">
      <c r="A1643">
        <v>1634</v>
      </c>
      <c r="B1643">
        <f>'Założenia i wyniki'!$E$6*Znorm.Profile!B1643</f>
        <v>0</v>
      </c>
      <c r="C1643">
        <f>'Założenia i wyniki'!$E$8*Znorm.Profile!C1643</f>
        <v>0.23131010000000005</v>
      </c>
      <c r="D1643">
        <f t="shared" si="75"/>
        <v>0</v>
      </c>
      <c r="E1643">
        <f t="shared" si="76"/>
        <v>0</v>
      </c>
      <c r="F1643">
        <f t="shared" si="77"/>
        <v>0.23131010000000005</v>
      </c>
    </row>
    <row r="1644" spans="1:6" x14ac:dyDescent="0.25">
      <c r="A1644">
        <v>1635</v>
      </c>
      <c r="B1644">
        <f>'Założenia i wyniki'!$E$6*Znorm.Profile!B1644</f>
        <v>0</v>
      </c>
      <c r="C1644">
        <f>'Założenia i wyniki'!$E$8*Znorm.Profile!C1644</f>
        <v>0.22170189999999998</v>
      </c>
      <c r="D1644">
        <f t="shared" si="75"/>
        <v>0</v>
      </c>
      <c r="E1644">
        <f t="shared" si="76"/>
        <v>0</v>
      </c>
      <c r="F1644">
        <f t="shared" si="77"/>
        <v>0.22170189999999998</v>
      </c>
    </row>
    <row r="1645" spans="1:6" x14ac:dyDescent="0.25">
      <c r="A1645">
        <v>1636</v>
      </c>
      <c r="B1645">
        <f>'Założenia i wyniki'!$E$6*Znorm.Profile!B1645</f>
        <v>0</v>
      </c>
      <c r="C1645">
        <f>'Założenia i wyniki'!$E$8*Znorm.Profile!C1645</f>
        <v>0.22294404999999998</v>
      </c>
      <c r="D1645">
        <f t="shared" si="75"/>
        <v>0</v>
      </c>
      <c r="E1645">
        <f t="shared" si="76"/>
        <v>0</v>
      </c>
      <c r="F1645">
        <f t="shared" si="77"/>
        <v>0.22294404999999998</v>
      </c>
    </row>
    <row r="1646" spans="1:6" x14ac:dyDescent="0.25">
      <c r="A1646">
        <v>1637</v>
      </c>
      <c r="B1646">
        <f>'Założenia i wyniki'!$E$6*Znorm.Profile!B1646</f>
        <v>0</v>
      </c>
      <c r="C1646">
        <f>'Założenia i wyniki'!$E$8*Znorm.Profile!C1646</f>
        <v>0.25179070000000003</v>
      </c>
      <c r="D1646">
        <f t="shared" si="75"/>
        <v>0</v>
      </c>
      <c r="E1646">
        <f t="shared" si="76"/>
        <v>0</v>
      </c>
      <c r="F1646">
        <f t="shared" si="77"/>
        <v>0.25179070000000003</v>
      </c>
    </row>
    <row r="1647" spans="1:6" x14ac:dyDescent="0.25">
      <c r="A1647">
        <v>1638</v>
      </c>
      <c r="B1647">
        <f>'Założenia i wyniki'!$E$6*Znorm.Profile!B1647</f>
        <v>0</v>
      </c>
      <c r="C1647">
        <f>'Założenia i wyniki'!$E$8*Znorm.Profile!C1647</f>
        <v>0.30458400000000002</v>
      </c>
      <c r="D1647">
        <f t="shared" si="75"/>
        <v>0</v>
      </c>
      <c r="E1647">
        <f t="shared" si="76"/>
        <v>0</v>
      </c>
      <c r="F1647">
        <f t="shared" si="77"/>
        <v>0.30458400000000002</v>
      </c>
    </row>
    <row r="1648" spans="1:6" x14ac:dyDescent="0.25">
      <c r="A1648">
        <v>1639</v>
      </c>
      <c r="B1648">
        <f>'Założenia i wyniki'!$E$6*Znorm.Profile!B1648</f>
        <v>5.3199999999999997E-2</v>
      </c>
      <c r="C1648">
        <f>'Założenia i wyniki'!$E$8*Znorm.Profile!C1648</f>
        <v>0.39966045</v>
      </c>
      <c r="D1648">
        <f t="shared" si="75"/>
        <v>5.3199999999999997E-2</v>
      </c>
      <c r="E1648">
        <f t="shared" si="76"/>
        <v>0</v>
      </c>
      <c r="F1648">
        <f t="shared" si="77"/>
        <v>0.34646045000000003</v>
      </c>
    </row>
    <row r="1649" spans="1:6" x14ac:dyDescent="0.25">
      <c r="A1649">
        <v>1640</v>
      </c>
      <c r="B1649">
        <f>'Założenia i wyniki'!$E$6*Znorm.Profile!B1649</f>
        <v>0.63094339622641504</v>
      </c>
      <c r="C1649">
        <f>'Założenia i wyniki'!$E$8*Znorm.Profile!C1649</f>
        <v>0.43490580000000001</v>
      </c>
      <c r="D1649">
        <f t="shared" si="75"/>
        <v>0.43490580000000001</v>
      </c>
      <c r="E1649">
        <f t="shared" si="76"/>
        <v>0.19603759622641503</v>
      </c>
      <c r="F1649">
        <f t="shared" si="77"/>
        <v>0</v>
      </c>
    </row>
    <row r="1650" spans="1:6" x14ac:dyDescent="0.25">
      <c r="A1650">
        <v>1641</v>
      </c>
      <c r="B1650">
        <f>'Założenia i wyniki'!$E$6*Znorm.Profile!B1650</f>
        <v>0.97886792452830174</v>
      </c>
      <c r="C1650">
        <f>'Założenia i wyniki'!$E$8*Znorm.Profile!C1650</f>
        <v>0.44787959999999999</v>
      </c>
      <c r="D1650">
        <f t="shared" si="75"/>
        <v>0.44787959999999999</v>
      </c>
      <c r="E1650">
        <f t="shared" si="76"/>
        <v>0.5309883245283018</v>
      </c>
      <c r="F1650">
        <f t="shared" si="77"/>
        <v>0</v>
      </c>
    </row>
    <row r="1651" spans="1:6" x14ac:dyDescent="0.25">
      <c r="A1651">
        <v>1642</v>
      </c>
      <c r="B1651">
        <f>'Założenia i wyniki'!$E$6*Znorm.Profile!B1651</f>
        <v>1.0887735849056603</v>
      </c>
      <c r="C1651">
        <f>'Założenia i wyniki'!$E$8*Znorm.Profile!C1651</f>
        <v>0.44152290000000005</v>
      </c>
      <c r="D1651">
        <f t="shared" si="75"/>
        <v>0.44152290000000005</v>
      </c>
      <c r="E1651">
        <f t="shared" si="76"/>
        <v>0.64725068490566029</v>
      </c>
      <c r="F1651">
        <f t="shared" si="77"/>
        <v>0</v>
      </c>
    </row>
    <row r="1652" spans="1:6" x14ac:dyDescent="0.25">
      <c r="A1652">
        <v>1643</v>
      </c>
      <c r="B1652">
        <f>'Założenia i wyniki'!$E$6*Znorm.Profile!B1652</f>
        <v>1.1341509433962265</v>
      </c>
      <c r="C1652">
        <f>'Założenia i wyniki'!$E$8*Znorm.Profile!C1652</f>
        <v>0.43456420000000001</v>
      </c>
      <c r="D1652">
        <f t="shared" si="75"/>
        <v>0.43456420000000001</v>
      </c>
      <c r="E1652">
        <f t="shared" si="76"/>
        <v>0.6995867433962264</v>
      </c>
      <c r="F1652">
        <f t="shared" si="77"/>
        <v>0</v>
      </c>
    </row>
    <row r="1653" spans="1:6" x14ac:dyDescent="0.25">
      <c r="A1653">
        <v>1644</v>
      </c>
      <c r="B1653">
        <f>'Założenia i wyniki'!$E$6*Znorm.Profile!B1653</f>
        <v>0.9812264150943395</v>
      </c>
      <c r="C1653">
        <f>'Założenia i wyniki'!$E$8*Znorm.Profile!C1653</f>
        <v>0.42907305000000001</v>
      </c>
      <c r="D1653">
        <f t="shared" si="75"/>
        <v>0.42907305000000001</v>
      </c>
      <c r="E1653">
        <f t="shared" si="76"/>
        <v>0.55215336509433954</v>
      </c>
      <c r="F1653">
        <f t="shared" si="77"/>
        <v>0</v>
      </c>
    </row>
    <row r="1654" spans="1:6" x14ac:dyDescent="0.25">
      <c r="A1654">
        <v>1645</v>
      </c>
      <c r="B1654">
        <f>'Założenia i wyniki'!$E$6*Znorm.Profile!B1654</f>
        <v>0.5854339622641509</v>
      </c>
      <c r="C1654">
        <f>'Założenia i wyniki'!$E$8*Znorm.Profile!C1654</f>
        <v>0.42904154999999999</v>
      </c>
      <c r="D1654">
        <f t="shared" si="75"/>
        <v>0.42904154999999999</v>
      </c>
      <c r="E1654">
        <f t="shared" si="76"/>
        <v>0.1563924122641509</v>
      </c>
      <c r="F1654">
        <f t="shared" si="77"/>
        <v>0</v>
      </c>
    </row>
    <row r="1655" spans="1:6" x14ac:dyDescent="0.25">
      <c r="A1655">
        <v>1646</v>
      </c>
      <c r="B1655">
        <f>'Założenia i wyniki'!$E$6*Znorm.Profile!B1655</f>
        <v>0.3051037735849057</v>
      </c>
      <c r="C1655">
        <f>'Założenia i wyniki'!$E$8*Znorm.Profile!C1655</f>
        <v>0.4243015</v>
      </c>
      <c r="D1655">
        <f t="shared" si="75"/>
        <v>0.3051037735849057</v>
      </c>
      <c r="E1655">
        <f t="shared" si="76"/>
        <v>0</v>
      </c>
      <c r="F1655">
        <f t="shared" si="77"/>
        <v>0.1191977264150943</v>
      </c>
    </row>
    <row r="1656" spans="1:6" x14ac:dyDescent="0.25">
      <c r="A1656">
        <v>1647</v>
      </c>
      <c r="B1656">
        <f>'Założenia i wyniki'!$E$6*Znorm.Profile!B1656</f>
        <v>0.37555660377358491</v>
      </c>
      <c r="C1656">
        <f>'Założenia i wyniki'!$E$8*Znorm.Profile!C1656</f>
        <v>0.43076460000000005</v>
      </c>
      <c r="D1656">
        <f t="shared" si="75"/>
        <v>0.37555660377358491</v>
      </c>
      <c r="E1656">
        <f t="shared" si="76"/>
        <v>0</v>
      </c>
      <c r="F1656">
        <f t="shared" si="77"/>
        <v>5.5207996226415146E-2</v>
      </c>
    </row>
    <row r="1657" spans="1:6" x14ac:dyDescent="0.25">
      <c r="A1657">
        <v>1648</v>
      </c>
      <c r="B1657">
        <f>'Założenia i wyniki'!$E$6*Znorm.Profile!B1657</f>
        <v>0.16949999999999998</v>
      </c>
      <c r="C1657">
        <f>'Założenia i wyniki'!$E$8*Znorm.Profile!C1657</f>
        <v>0.45334800000000003</v>
      </c>
      <c r="D1657">
        <f t="shared" si="75"/>
        <v>0.16949999999999998</v>
      </c>
      <c r="E1657">
        <f t="shared" si="76"/>
        <v>0</v>
      </c>
      <c r="F1657">
        <f t="shared" si="77"/>
        <v>0.28384800000000004</v>
      </c>
    </row>
    <row r="1658" spans="1:6" x14ac:dyDescent="0.25">
      <c r="A1658">
        <v>1649</v>
      </c>
      <c r="B1658">
        <f>'Założenia i wyniki'!$E$6*Znorm.Profile!B1658</f>
        <v>5.6633018867924531E-2</v>
      </c>
      <c r="C1658">
        <f>'Założenia i wyniki'!$E$8*Znorm.Profile!C1658</f>
        <v>0.49198834999999996</v>
      </c>
      <c r="D1658">
        <f t="shared" si="75"/>
        <v>5.6633018867924531E-2</v>
      </c>
      <c r="E1658">
        <f t="shared" si="76"/>
        <v>0</v>
      </c>
      <c r="F1658">
        <f t="shared" si="77"/>
        <v>0.43535533113207542</v>
      </c>
    </row>
    <row r="1659" spans="1:6" x14ac:dyDescent="0.25">
      <c r="A1659">
        <v>1650</v>
      </c>
      <c r="B1659">
        <f>'Założenia i wyniki'!$E$6*Znorm.Profile!B1659</f>
        <v>0</v>
      </c>
      <c r="C1659">
        <f>'Założenia i wyniki'!$E$8*Znorm.Profile!C1659</f>
        <v>0.55099975000000001</v>
      </c>
      <c r="D1659">
        <f t="shared" si="75"/>
        <v>0</v>
      </c>
      <c r="E1659">
        <f t="shared" si="76"/>
        <v>0</v>
      </c>
      <c r="F1659">
        <f t="shared" si="77"/>
        <v>0.55099975000000001</v>
      </c>
    </row>
    <row r="1660" spans="1:6" x14ac:dyDescent="0.25">
      <c r="A1660">
        <v>1651</v>
      </c>
      <c r="B1660">
        <f>'Założenia i wyniki'!$E$6*Znorm.Profile!B1660</f>
        <v>0</v>
      </c>
      <c r="C1660">
        <f>'Założenia i wyniki'!$E$8*Znorm.Profile!C1660</f>
        <v>0.61530594999999999</v>
      </c>
      <c r="D1660">
        <f t="shared" si="75"/>
        <v>0</v>
      </c>
      <c r="E1660">
        <f t="shared" si="76"/>
        <v>0</v>
      </c>
      <c r="F1660">
        <f t="shared" si="77"/>
        <v>0.61530594999999999</v>
      </c>
    </row>
    <row r="1661" spans="1:6" x14ac:dyDescent="0.25">
      <c r="A1661">
        <v>1652</v>
      </c>
      <c r="B1661">
        <f>'Założenia i wyniki'!$E$6*Znorm.Profile!B1661</f>
        <v>0</v>
      </c>
      <c r="C1661">
        <f>'Założenia i wyniki'!$E$8*Znorm.Profile!C1661</f>
        <v>0.61872194999999997</v>
      </c>
      <c r="D1661">
        <f t="shared" si="75"/>
        <v>0</v>
      </c>
      <c r="E1661">
        <f t="shared" si="76"/>
        <v>0</v>
      </c>
      <c r="F1661">
        <f t="shared" si="77"/>
        <v>0.61872194999999997</v>
      </c>
    </row>
    <row r="1662" spans="1:6" x14ac:dyDescent="0.25">
      <c r="A1662">
        <v>1653</v>
      </c>
      <c r="B1662">
        <f>'Założenia i wyniki'!$E$6*Znorm.Profile!B1662</f>
        <v>0</v>
      </c>
      <c r="C1662">
        <f>'Założenia i wyniki'!$E$8*Znorm.Profile!C1662</f>
        <v>0.57552775</v>
      </c>
      <c r="D1662">
        <f t="shared" si="75"/>
        <v>0</v>
      </c>
      <c r="E1662">
        <f t="shared" si="76"/>
        <v>0</v>
      </c>
      <c r="F1662">
        <f t="shared" si="77"/>
        <v>0.57552775</v>
      </c>
    </row>
    <row r="1663" spans="1:6" x14ac:dyDescent="0.25">
      <c r="A1663">
        <v>1654</v>
      </c>
      <c r="B1663">
        <f>'Założenia i wyniki'!$E$6*Znorm.Profile!B1663</f>
        <v>0</v>
      </c>
      <c r="C1663">
        <f>'Założenia i wyniki'!$E$8*Znorm.Profile!C1663</f>
        <v>0.51251200000000008</v>
      </c>
      <c r="D1663">
        <f t="shared" si="75"/>
        <v>0</v>
      </c>
      <c r="E1663">
        <f t="shared" si="76"/>
        <v>0</v>
      </c>
      <c r="F1663">
        <f t="shared" si="77"/>
        <v>0.51251200000000008</v>
      </c>
    </row>
    <row r="1664" spans="1:6" x14ac:dyDescent="0.25">
      <c r="A1664">
        <v>1655</v>
      </c>
      <c r="B1664">
        <f>'Założenia i wyniki'!$E$6*Znorm.Profile!B1664</f>
        <v>0</v>
      </c>
      <c r="C1664">
        <f>'Założenia i wyniki'!$E$8*Znorm.Profile!C1664</f>
        <v>0.41246204999999997</v>
      </c>
      <c r="D1664">
        <f t="shared" si="75"/>
        <v>0</v>
      </c>
      <c r="E1664">
        <f t="shared" si="76"/>
        <v>0</v>
      </c>
      <c r="F1664">
        <f t="shared" si="77"/>
        <v>0.41246204999999997</v>
      </c>
    </row>
    <row r="1665" spans="1:6" x14ac:dyDescent="0.25">
      <c r="A1665">
        <v>1656</v>
      </c>
      <c r="B1665">
        <f>'Założenia i wyniki'!$E$6*Znorm.Profile!B1665</f>
        <v>0</v>
      </c>
      <c r="C1665">
        <f>'Założenia i wyniki'!$E$8*Znorm.Profile!C1665</f>
        <v>0.32894190000000001</v>
      </c>
      <c r="D1665">
        <f t="shared" si="75"/>
        <v>0</v>
      </c>
      <c r="E1665">
        <f t="shared" si="76"/>
        <v>0</v>
      </c>
      <c r="F1665">
        <f t="shared" si="77"/>
        <v>0.32894190000000001</v>
      </c>
    </row>
    <row r="1666" spans="1:6" x14ac:dyDescent="0.25">
      <c r="A1666">
        <v>1657</v>
      </c>
      <c r="B1666">
        <f>'Założenia i wyniki'!$E$6*Znorm.Profile!B1666</f>
        <v>0</v>
      </c>
      <c r="C1666">
        <f>'Założenia i wyniki'!$E$8*Znorm.Profile!C1666</f>
        <v>0.26309009999999999</v>
      </c>
      <c r="D1666">
        <f t="shared" si="75"/>
        <v>0</v>
      </c>
      <c r="E1666">
        <f t="shared" si="76"/>
        <v>0</v>
      </c>
      <c r="F1666">
        <f t="shared" si="77"/>
        <v>0.26309009999999999</v>
      </c>
    </row>
    <row r="1667" spans="1:6" x14ac:dyDescent="0.25">
      <c r="A1667">
        <v>1658</v>
      </c>
      <c r="B1667">
        <f>'Założenia i wyniki'!$E$6*Znorm.Profile!B1667</f>
        <v>0</v>
      </c>
      <c r="C1667">
        <f>'Założenia i wyniki'!$E$8*Znorm.Profile!C1667</f>
        <v>0.23493084999999997</v>
      </c>
      <c r="D1667">
        <f t="shared" si="75"/>
        <v>0</v>
      </c>
      <c r="E1667">
        <f t="shared" si="76"/>
        <v>0</v>
      </c>
      <c r="F1667">
        <f t="shared" si="77"/>
        <v>0.23493084999999997</v>
      </c>
    </row>
    <row r="1668" spans="1:6" x14ac:dyDescent="0.25">
      <c r="A1668">
        <v>1659</v>
      </c>
      <c r="B1668">
        <f>'Założenia i wyniki'!$E$6*Znorm.Profile!B1668</f>
        <v>0</v>
      </c>
      <c r="C1668">
        <f>'Założenia i wyniki'!$E$8*Znorm.Profile!C1668</f>
        <v>0.21947555000000002</v>
      </c>
      <c r="D1668">
        <f t="shared" si="75"/>
        <v>0</v>
      </c>
      <c r="E1668">
        <f t="shared" si="76"/>
        <v>0</v>
      </c>
      <c r="F1668">
        <f t="shared" si="77"/>
        <v>0.21947555000000002</v>
      </c>
    </row>
    <row r="1669" spans="1:6" x14ac:dyDescent="0.25">
      <c r="A1669">
        <v>1660</v>
      </c>
      <c r="B1669">
        <f>'Założenia i wyniki'!$E$6*Znorm.Profile!B1669</f>
        <v>0</v>
      </c>
      <c r="C1669">
        <f>'Założenia i wyniki'!$E$8*Znorm.Profile!C1669</f>
        <v>0.22475075</v>
      </c>
      <c r="D1669">
        <f t="shared" si="75"/>
        <v>0</v>
      </c>
      <c r="E1669">
        <f t="shared" si="76"/>
        <v>0</v>
      </c>
      <c r="F1669">
        <f t="shared" si="77"/>
        <v>0.22475075</v>
      </c>
    </row>
    <row r="1670" spans="1:6" x14ac:dyDescent="0.25">
      <c r="A1670">
        <v>1661</v>
      </c>
      <c r="B1670">
        <f>'Założenia i wyniki'!$E$6*Znorm.Profile!B1670</f>
        <v>0</v>
      </c>
      <c r="C1670">
        <f>'Założenia i wyniki'!$E$8*Znorm.Profile!C1670</f>
        <v>0.25033014999999997</v>
      </c>
      <c r="D1670">
        <f t="shared" si="75"/>
        <v>0</v>
      </c>
      <c r="E1670">
        <f t="shared" si="76"/>
        <v>0</v>
      </c>
      <c r="F1670">
        <f t="shared" si="77"/>
        <v>0.25033014999999997</v>
      </c>
    </row>
    <row r="1671" spans="1:6" x14ac:dyDescent="0.25">
      <c r="A1671">
        <v>1662</v>
      </c>
      <c r="B1671">
        <f>'Założenia i wyniki'!$E$6*Znorm.Profile!B1671</f>
        <v>0</v>
      </c>
      <c r="C1671">
        <f>'Założenia i wyniki'!$E$8*Znorm.Profile!C1671</f>
        <v>0.30872169999999999</v>
      </c>
      <c r="D1671">
        <f t="shared" si="75"/>
        <v>0</v>
      </c>
      <c r="E1671">
        <f t="shared" si="76"/>
        <v>0</v>
      </c>
      <c r="F1671">
        <f t="shared" si="77"/>
        <v>0.30872169999999999</v>
      </c>
    </row>
    <row r="1672" spans="1:6" x14ac:dyDescent="0.25">
      <c r="A1672">
        <v>1663</v>
      </c>
      <c r="B1672">
        <f>'Założenia i wyniki'!$E$6*Znorm.Profile!B1672</f>
        <v>0</v>
      </c>
      <c r="C1672">
        <f>'Założenia i wyniki'!$E$8*Znorm.Profile!C1672</f>
        <v>0.39753034999999998</v>
      </c>
      <c r="D1672">
        <f t="shared" si="75"/>
        <v>0</v>
      </c>
      <c r="E1672">
        <f t="shared" si="76"/>
        <v>0</v>
      </c>
      <c r="F1672">
        <f t="shared" si="77"/>
        <v>0.39753034999999998</v>
      </c>
    </row>
    <row r="1673" spans="1:6" x14ac:dyDescent="0.25">
      <c r="A1673">
        <v>1664</v>
      </c>
      <c r="B1673">
        <f>'Założenia i wyniki'!$E$6*Znorm.Profile!B1673</f>
        <v>0.10416037735849057</v>
      </c>
      <c r="C1673">
        <f>'Założenia i wyniki'!$E$8*Znorm.Profile!C1673</f>
        <v>0.44894255</v>
      </c>
      <c r="D1673">
        <f t="shared" si="75"/>
        <v>0.10416037735849057</v>
      </c>
      <c r="E1673">
        <f t="shared" si="76"/>
        <v>0</v>
      </c>
      <c r="F1673">
        <f t="shared" si="77"/>
        <v>0.34478217264150945</v>
      </c>
    </row>
    <row r="1674" spans="1:6" x14ac:dyDescent="0.25">
      <c r="A1674">
        <v>1665</v>
      </c>
      <c r="B1674">
        <f>'Założenia i wyniki'!$E$6*Znorm.Profile!B1674</f>
        <v>0.25934905660377361</v>
      </c>
      <c r="C1674">
        <f>'Założenia i wyniki'!$E$8*Znorm.Profile!C1674</f>
        <v>0.43978409999999996</v>
      </c>
      <c r="D1674">
        <f t="shared" si="75"/>
        <v>0.25934905660377361</v>
      </c>
      <c r="E1674">
        <f t="shared" si="76"/>
        <v>0</v>
      </c>
      <c r="F1674">
        <f t="shared" si="77"/>
        <v>0.18043504339622635</v>
      </c>
    </row>
    <row r="1675" spans="1:6" x14ac:dyDescent="0.25">
      <c r="A1675">
        <v>1666</v>
      </c>
      <c r="B1675">
        <f>'Założenia i wyniki'!$E$6*Znorm.Profile!B1675</f>
        <v>0.27609433962264152</v>
      </c>
      <c r="C1675">
        <f>'Założenia i wyniki'!$E$8*Znorm.Profile!C1675</f>
        <v>0.43739149999999999</v>
      </c>
      <c r="D1675">
        <f t="shared" ref="D1675:D1738" si="78">IF(B1675&lt;=C1675,B1675,C1675)</f>
        <v>0.27609433962264152</v>
      </c>
      <c r="E1675">
        <f t="shared" ref="E1675:E1738" si="79">IF(B1675&gt;C1675,B1675-C1675,0)</f>
        <v>0</v>
      </c>
      <c r="F1675">
        <f t="shared" ref="F1675:F1738" si="80">IF(B1675&lt;C1675,C1675-B1675,0)</f>
        <v>0.16129716037735847</v>
      </c>
    </row>
    <row r="1676" spans="1:6" x14ac:dyDescent="0.25">
      <c r="A1676">
        <v>1667</v>
      </c>
      <c r="B1676">
        <f>'Założenia i wyniki'!$E$6*Znorm.Profile!B1676</f>
        <v>0.30582075471698111</v>
      </c>
      <c r="C1676">
        <f>'Założenia i wyniki'!$E$8*Znorm.Profile!C1676</f>
        <v>0.43148315000000004</v>
      </c>
      <c r="D1676">
        <f t="shared" si="78"/>
        <v>0.30582075471698111</v>
      </c>
      <c r="E1676">
        <f t="shared" si="79"/>
        <v>0</v>
      </c>
      <c r="F1676">
        <f t="shared" si="80"/>
        <v>0.12566239528301892</v>
      </c>
    </row>
    <row r="1677" spans="1:6" x14ac:dyDescent="0.25">
      <c r="A1677">
        <v>1668</v>
      </c>
      <c r="B1677">
        <f>'Założenia i wyniki'!$E$6*Znorm.Profile!B1677</f>
        <v>0.31954716981132081</v>
      </c>
      <c r="C1677">
        <f>'Założenia i wyniki'!$E$8*Znorm.Profile!C1677</f>
        <v>0.42875735000000004</v>
      </c>
      <c r="D1677">
        <f t="shared" si="78"/>
        <v>0.31954716981132081</v>
      </c>
      <c r="E1677">
        <f t="shared" si="79"/>
        <v>0</v>
      </c>
      <c r="F1677">
        <f t="shared" si="80"/>
        <v>0.10921018018867923</v>
      </c>
    </row>
    <row r="1678" spans="1:6" x14ac:dyDescent="0.25">
      <c r="A1678">
        <v>1669</v>
      </c>
      <c r="B1678">
        <f>'Założenia i wyniki'!$E$6*Znorm.Profile!B1678</f>
        <v>0.3105566037735849</v>
      </c>
      <c r="C1678">
        <f>'Założenia i wyniki'!$E$8*Znorm.Profile!C1678</f>
        <v>0.42047355000000003</v>
      </c>
      <c r="D1678">
        <f t="shared" si="78"/>
        <v>0.3105566037735849</v>
      </c>
      <c r="E1678">
        <f t="shared" si="79"/>
        <v>0</v>
      </c>
      <c r="F1678">
        <f t="shared" si="80"/>
        <v>0.10991694622641512</v>
      </c>
    </row>
    <row r="1679" spans="1:6" x14ac:dyDescent="0.25">
      <c r="A1679">
        <v>1670</v>
      </c>
      <c r="B1679">
        <f>'Założenia i wyniki'!$E$6*Znorm.Profile!B1679</f>
        <v>0.27633962264150946</v>
      </c>
      <c r="C1679">
        <f>'Założenia i wyniki'!$E$8*Znorm.Profile!C1679</f>
        <v>0.42800660000000007</v>
      </c>
      <c r="D1679">
        <f t="shared" si="78"/>
        <v>0.27633962264150946</v>
      </c>
      <c r="E1679">
        <f t="shared" si="79"/>
        <v>0</v>
      </c>
      <c r="F1679">
        <f t="shared" si="80"/>
        <v>0.15166697735849061</v>
      </c>
    </row>
    <row r="1680" spans="1:6" x14ac:dyDescent="0.25">
      <c r="A1680">
        <v>1671</v>
      </c>
      <c r="B1680">
        <f>'Założenia i wyniki'!$E$6*Znorm.Profile!B1680</f>
        <v>0.2382075471698113</v>
      </c>
      <c r="C1680">
        <f>'Założenia i wyniki'!$E$8*Znorm.Profile!C1680</f>
        <v>0.43951950000000001</v>
      </c>
      <c r="D1680">
        <f t="shared" si="78"/>
        <v>0.2382075471698113</v>
      </c>
      <c r="E1680">
        <f t="shared" si="79"/>
        <v>0</v>
      </c>
      <c r="F1680">
        <f t="shared" si="80"/>
        <v>0.20131195283018871</v>
      </c>
    </row>
    <row r="1681" spans="1:6" x14ac:dyDescent="0.25">
      <c r="A1681">
        <v>1672</v>
      </c>
      <c r="B1681">
        <f>'Założenia i wyniki'!$E$6*Znorm.Profile!B1681</f>
        <v>0.16427358490566038</v>
      </c>
      <c r="C1681">
        <f>'Założenia i wyniki'!$E$8*Znorm.Profile!C1681</f>
        <v>0.46222469999999999</v>
      </c>
      <c r="D1681">
        <f t="shared" si="78"/>
        <v>0.16427358490566038</v>
      </c>
      <c r="E1681">
        <f t="shared" si="79"/>
        <v>0</v>
      </c>
      <c r="F1681">
        <f t="shared" si="80"/>
        <v>0.29795111509433958</v>
      </c>
    </row>
    <row r="1682" spans="1:6" x14ac:dyDescent="0.25">
      <c r="A1682">
        <v>1673</v>
      </c>
      <c r="B1682">
        <f>'Założenia i wyniki'!$E$6*Znorm.Profile!B1682</f>
        <v>5.4721698113207547E-2</v>
      </c>
      <c r="C1682">
        <f>'Założenia i wyniki'!$E$8*Znorm.Profile!C1682</f>
        <v>0.4965016000000001</v>
      </c>
      <c r="D1682">
        <f t="shared" si="78"/>
        <v>5.4721698113207547E-2</v>
      </c>
      <c r="E1682">
        <f t="shared" si="79"/>
        <v>0</v>
      </c>
      <c r="F1682">
        <f t="shared" si="80"/>
        <v>0.44177990188679256</v>
      </c>
    </row>
    <row r="1683" spans="1:6" x14ac:dyDescent="0.25">
      <c r="A1683">
        <v>1674</v>
      </c>
      <c r="B1683">
        <f>'Założenia i wyniki'!$E$6*Znorm.Profile!B1683</f>
        <v>0</v>
      </c>
      <c r="C1683">
        <f>'Założenia i wyniki'!$E$8*Znorm.Profile!C1683</f>
        <v>0.55686364999999993</v>
      </c>
      <c r="D1683">
        <f t="shared" si="78"/>
        <v>0</v>
      </c>
      <c r="E1683">
        <f t="shared" si="79"/>
        <v>0</v>
      </c>
      <c r="F1683">
        <f t="shared" si="80"/>
        <v>0.55686364999999993</v>
      </c>
    </row>
    <row r="1684" spans="1:6" x14ac:dyDescent="0.25">
      <c r="A1684">
        <v>1675</v>
      </c>
      <c r="B1684">
        <f>'Założenia i wyniki'!$E$6*Znorm.Profile!B1684</f>
        <v>0</v>
      </c>
      <c r="C1684">
        <f>'Założenia i wyniki'!$E$8*Znorm.Profile!C1684</f>
        <v>0.61791764999999998</v>
      </c>
      <c r="D1684">
        <f t="shared" si="78"/>
        <v>0</v>
      </c>
      <c r="E1684">
        <f t="shared" si="79"/>
        <v>0</v>
      </c>
      <c r="F1684">
        <f t="shared" si="80"/>
        <v>0.61791764999999998</v>
      </c>
    </row>
    <row r="1685" spans="1:6" x14ac:dyDescent="0.25">
      <c r="A1685">
        <v>1676</v>
      </c>
      <c r="B1685">
        <f>'Założenia i wyniki'!$E$6*Znorm.Profile!B1685</f>
        <v>0</v>
      </c>
      <c r="C1685">
        <f>'Założenia i wyniki'!$E$8*Znorm.Profile!C1685</f>
        <v>0.61291019999999996</v>
      </c>
      <c r="D1685">
        <f t="shared" si="78"/>
        <v>0</v>
      </c>
      <c r="E1685">
        <f t="shared" si="79"/>
        <v>0</v>
      </c>
      <c r="F1685">
        <f t="shared" si="80"/>
        <v>0.61291019999999996</v>
      </c>
    </row>
    <row r="1686" spans="1:6" x14ac:dyDescent="0.25">
      <c r="A1686">
        <v>1677</v>
      </c>
      <c r="B1686">
        <f>'Założenia i wyniki'!$E$6*Znorm.Profile!B1686</f>
        <v>0</v>
      </c>
      <c r="C1686">
        <f>'Założenia i wyniki'!$E$8*Znorm.Profile!C1686</f>
        <v>0.57906345000000004</v>
      </c>
      <c r="D1686">
        <f t="shared" si="78"/>
        <v>0</v>
      </c>
      <c r="E1686">
        <f t="shared" si="79"/>
        <v>0</v>
      </c>
      <c r="F1686">
        <f t="shared" si="80"/>
        <v>0.57906345000000004</v>
      </c>
    </row>
    <row r="1687" spans="1:6" x14ac:dyDescent="0.25">
      <c r="A1687">
        <v>1678</v>
      </c>
      <c r="B1687">
        <f>'Założenia i wyniki'!$E$6*Znorm.Profile!B1687</f>
        <v>0</v>
      </c>
      <c r="C1687">
        <f>'Założenia i wyniki'!$E$8*Znorm.Profile!C1687</f>
        <v>0.5228257999999999</v>
      </c>
      <c r="D1687">
        <f t="shared" si="78"/>
        <v>0</v>
      </c>
      <c r="E1687">
        <f t="shared" si="79"/>
        <v>0</v>
      </c>
      <c r="F1687">
        <f t="shared" si="80"/>
        <v>0.5228257999999999</v>
      </c>
    </row>
    <row r="1688" spans="1:6" x14ac:dyDescent="0.25">
      <c r="A1688">
        <v>1679</v>
      </c>
      <c r="B1688">
        <f>'Założenia i wyniki'!$E$6*Znorm.Profile!B1688</f>
        <v>0</v>
      </c>
      <c r="C1688">
        <f>'Założenia i wyniki'!$E$8*Znorm.Profile!C1688</f>
        <v>0.42623559999999999</v>
      </c>
      <c r="D1688">
        <f t="shared" si="78"/>
        <v>0</v>
      </c>
      <c r="E1688">
        <f t="shared" si="79"/>
        <v>0</v>
      </c>
      <c r="F1688">
        <f t="shared" si="80"/>
        <v>0.42623559999999999</v>
      </c>
    </row>
    <row r="1689" spans="1:6" x14ac:dyDescent="0.25">
      <c r="A1689">
        <v>1680</v>
      </c>
      <c r="B1689">
        <f>'Założenia i wyniki'!$E$6*Znorm.Profile!B1689</f>
        <v>0</v>
      </c>
      <c r="C1689">
        <f>'Założenia i wyniki'!$E$8*Znorm.Profile!C1689</f>
        <v>0.33679730000000002</v>
      </c>
      <c r="D1689">
        <f t="shared" si="78"/>
        <v>0</v>
      </c>
      <c r="E1689">
        <f t="shared" si="79"/>
        <v>0</v>
      </c>
      <c r="F1689">
        <f t="shared" si="80"/>
        <v>0.33679730000000002</v>
      </c>
    </row>
    <row r="1690" spans="1:6" x14ac:dyDescent="0.25">
      <c r="A1690">
        <v>1681</v>
      </c>
      <c r="B1690">
        <f>'Założenia i wyniki'!$E$6*Znorm.Profile!B1690</f>
        <v>0</v>
      </c>
      <c r="C1690">
        <f>'Założenia i wyniki'!$E$8*Znorm.Profile!C1690</f>
        <v>0.26583445</v>
      </c>
      <c r="D1690">
        <f t="shared" si="78"/>
        <v>0</v>
      </c>
      <c r="E1690">
        <f t="shared" si="79"/>
        <v>0</v>
      </c>
      <c r="F1690">
        <f t="shared" si="80"/>
        <v>0.26583445</v>
      </c>
    </row>
    <row r="1691" spans="1:6" x14ac:dyDescent="0.25">
      <c r="A1691">
        <v>1682</v>
      </c>
      <c r="B1691">
        <f>'Założenia i wyniki'!$E$6*Znorm.Profile!B1691</f>
        <v>0</v>
      </c>
      <c r="C1691">
        <f>'Założenia i wyniki'!$E$8*Znorm.Profile!C1691</f>
        <v>0.23702139999999999</v>
      </c>
      <c r="D1691">
        <f t="shared" si="78"/>
        <v>0</v>
      </c>
      <c r="E1691">
        <f t="shared" si="79"/>
        <v>0</v>
      </c>
      <c r="F1691">
        <f t="shared" si="80"/>
        <v>0.23702139999999999</v>
      </c>
    </row>
    <row r="1692" spans="1:6" x14ac:dyDescent="0.25">
      <c r="A1692">
        <v>1683</v>
      </c>
      <c r="B1692">
        <f>'Założenia i wyniki'!$E$6*Znorm.Profile!B1692</f>
        <v>0</v>
      </c>
      <c r="C1692">
        <f>'Założenia i wyniki'!$E$8*Znorm.Profile!C1692</f>
        <v>0.22125705000000001</v>
      </c>
      <c r="D1692">
        <f t="shared" si="78"/>
        <v>0</v>
      </c>
      <c r="E1692">
        <f t="shared" si="79"/>
        <v>0</v>
      </c>
      <c r="F1692">
        <f t="shared" si="80"/>
        <v>0.22125705000000001</v>
      </c>
    </row>
    <row r="1693" spans="1:6" x14ac:dyDescent="0.25">
      <c r="A1693">
        <v>1684</v>
      </c>
      <c r="B1693">
        <f>'Założenia i wyniki'!$E$6*Znorm.Profile!B1693</f>
        <v>0</v>
      </c>
      <c r="C1693">
        <f>'Założenia i wyniki'!$E$8*Znorm.Profile!C1693</f>
        <v>0.22723855000000001</v>
      </c>
      <c r="D1693">
        <f t="shared" si="78"/>
        <v>0</v>
      </c>
      <c r="E1693">
        <f t="shared" si="79"/>
        <v>0</v>
      </c>
      <c r="F1693">
        <f t="shared" si="80"/>
        <v>0.22723855000000001</v>
      </c>
    </row>
    <row r="1694" spans="1:6" x14ac:dyDescent="0.25">
      <c r="A1694">
        <v>1685</v>
      </c>
      <c r="B1694">
        <f>'Założenia i wyniki'!$E$6*Znorm.Profile!B1694</f>
        <v>0</v>
      </c>
      <c r="C1694">
        <f>'Założenia i wyniki'!$E$8*Znorm.Profile!C1694</f>
        <v>0.25275844999999997</v>
      </c>
      <c r="D1694">
        <f t="shared" si="78"/>
        <v>0</v>
      </c>
      <c r="E1694">
        <f t="shared" si="79"/>
        <v>0</v>
      </c>
      <c r="F1694">
        <f t="shared" si="80"/>
        <v>0.25275844999999997</v>
      </c>
    </row>
    <row r="1695" spans="1:6" x14ac:dyDescent="0.25">
      <c r="A1695">
        <v>1686</v>
      </c>
      <c r="B1695">
        <f>'Założenia i wyniki'!$E$6*Znorm.Profile!B1695</f>
        <v>0</v>
      </c>
      <c r="C1695">
        <f>'Założenia i wyniki'!$E$8*Znorm.Profile!C1695</f>
        <v>0.30988195000000002</v>
      </c>
      <c r="D1695">
        <f t="shared" si="78"/>
        <v>0</v>
      </c>
      <c r="E1695">
        <f t="shared" si="79"/>
        <v>0</v>
      </c>
      <c r="F1695">
        <f t="shared" si="80"/>
        <v>0.30988195000000002</v>
      </c>
    </row>
    <row r="1696" spans="1:6" x14ac:dyDescent="0.25">
      <c r="A1696">
        <v>1687</v>
      </c>
      <c r="B1696">
        <f>'Założenia i wyniki'!$E$6*Znorm.Profile!B1696</f>
        <v>0</v>
      </c>
      <c r="C1696">
        <f>'Założenia i wyniki'!$E$8*Znorm.Profile!C1696</f>
        <v>0.40083400000000002</v>
      </c>
      <c r="D1696">
        <f t="shared" si="78"/>
        <v>0</v>
      </c>
      <c r="E1696">
        <f t="shared" si="79"/>
        <v>0</v>
      </c>
      <c r="F1696">
        <f t="shared" si="80"/>
        <v>0.40083400000000002</v>
      </c>
    </row>
    <row r="1697" spans="1:6" x14ac:dyDescent="0.25">
      <c r="A1697">
        <v>1688</v>
      </c>
      <c r="B1697">
        <f>'Założenia i wyniki'!$E$6*Znorm.Profile!B1697</f>
        <v>9.5632075471698122E-2</v>
      </c>
      <c r="C1697">
        <f>'Założenia i wyniki'!$E$8*Znorm.Profile!C1697</f>
        <v>0.43882579999999999</v>
      </c>
      <c r="D1697">
        <f t="shared" si="78"/>
        <v>9.5632075471698122E-2</v>
      </c>
      <c r="E1697">
        <f t="shared" si="79"/>
        <v>0</v>
      </c>
      <c r="F1697">
        <f t="shared" si="80"/>
        <v>0.34319372452830188</v>
      </c>
    </row>
    <row r="1698" spans="1:6" x14ac:dyDescent="0.25">
      <c r="A1698">
        <v>1689</v>
      </c>
      <c r="B1698">
        <f>'Założenia i wyniki'!$E$6*Znorm.Profile!B1698</f>
        <v>0.18650943396226413</v>
      </c>
      <c r="C1698">
        <f>'Założenia i wyniki'!$E$8*Znorm.Profile!C1698</f>
        <v>0.45019169999999997</v>
      </c>
      <c r="D1698">
        <f t="shared" si="78"/>
        <v>0.18650943396226413</v>
      </c>
      <c r="E1698">
        <f t="shared" si="79"/>
        <v>0</v>
      </c>
      <c r="F1698">
        <f t="shared" si="80"/>
        <v>0.26368226603773581</v>
      </c>
    </row>
    <row r="1699" spans="1:6" x14ac:dyDescent="0.25">
      <c r="A1699">
        <v>1690</v>
      </c>
      <c r="B1699">
        <f>'Założenia i wyniki'!$E$6*Znorm.Profile!B1699</f>
        <v>0.30563207547169813</v>
      </c>
      <c r="C1699">
        <f>'Założenia i wyniki'!$E$8*Znorm.Profile!C1699</f>
        <v>0.44810009999999995</v>
      </c>
      <c r="D1699">
        <f t="shared" si="78"/>
        <v>0.30563207547169813</v>
      </c>
      <c r="E1699">
        <f t="shared" si="79"/>
        <v>0</v>
      </c>
      <c r="F1699">
        <f t="shared" si="80"/>
        <v>0.14246802452830182</v>
      </c>
    </row>
    <row r="1700" spans="1:6" x14ac:dyDescent="0.25">
      <c r="A1700">
        <v>1691</v>
      </c>
      <c r="B1700">
        <f>'Założenia i wyniki'!$E$6*Znorm.Profile!B1700</f>
        <v>0.43657547169811317</v>
      </c>
      <c r="C1700">
        <f>'Założenia i wyniki'!$E$8*Znorm.Profile!C1700</f>
        <v>0.43842434999999996</v>
      </c>
      <c r="D1700">
        <f t="shared" si="78"/>
        <v>0.43657547169811317</v>
      </c>
      <c r="E1700">
        <f t="shared" si="79"/>
        <v>0</v>
      </c>
      <c r="F1700">
        <f t="shared" si="80"/>
        <v>1.8488783018867916E-3</v>
      </c>
    </row>
    <row r="1701" spans="1:6" x14ac:dyDescent="0.25">
      <c r="A1701">
        <v>1692</v>
      </c>
      <c r="B1701">
        <f>'Założenia i wyniki'!$E$6*Znorm.Profile!B1701</f>
        <v>0.372</v>
      </c>
      <c r="C1701">
        <f>'Założenia i wyniki'!$E$8*Znorm.Profile!C1701</f>
        <v>0.43749230000000006</v>
      </c>
      <c r="D1701">
        <f t="shared" si="78"/>
        <v>0.372</v>
      </c>
      <c r="E1701">
        <f t="shared" si="79"/>
        <v>0</v>
      </c>
      <c r="F1701">
        <f t="shared" si="80"/>
        <v>6.5492300000000059E-2</v>
      </c>
    </row>
    <row r="1702" spans="1:6" x14ac:dyDescent="0.25">
      <c r="A1702">
        <v>1693</v>
      </c>
      <c r="B1702">
        <f>'Założenia i wyniki'!$E$6*Znorm.Profile!B1702</f>
        <v>0.31192452830188677</v>
      </c>
      <c r="C1702">
        <f>'Założenia i wyniki'!$E$8*Znorm.Profile!C1702</f>
        <v>0.42711199999999999</v>
      </c>
      <c r="D1702">
        <f t="shared" si="78"/>
        <v>0.31192452830188677</v>
      </c>
      <c r="E1702">
        <f t="shared" si="79"/>
        <v>0</v>
      </c>
      <c r="F1702">
        <f t="shared" si="80"/>
        <v>0.11518747169811322</v>
      </c>
    </row>
    <row r="1703" spans="1:6" x14ac:dyDescent="0.25">
      <c r="A1703">
        <v>1694</v>
      </c>
      <c r="B1703">
        <f>'Założenia i wyniki'!$E$6*Znorm.Profile!B1703</f>
        <v>0.19519811320754715</v>
      </c>
      <c r="C1703">
        <f>'Założenia i wyniki'!$E$8*Znorm.Profile!C1703</f>
        <v>0.43511090000000002</v>
      </c>
      <c r="D1703">
        <f t="shared" si="78"/>
        <v>0.19519811320754715</v>
      </c>
      <c r="E1703">
        <f t="shared" si="79"/>
        <v>0</v>
      </c>
      <c r="F1703">
        <f t="shared" si="80"/>
        <v>0.23991278679245287</v>
      </c>
    </row>
    <row r="1704" spans="1:6" x14ac:dyDescent="0.25">
      <c r="A1704">
        <v>1695</v>
      </c>
      <c r="B1704">
        <f>'Założenia i wyniki'!$E$6*Znorm.Profile!B1704</f>
        <v>0.18004716981132074</v>
      </c>
      <c r="C1704">
        <f>'Założenia i wyniki'!$E$8*Znorm.Profile!C1704</f>
        <v>0.4436908</v>
      </c>
      <c r="D1704">
        <f t="shared" si="78"/>
        <v>0.18004716981132074</v>
      </c>
      <c r="E1704">
        <f t="shared" si="79"/>
        <v>0</v>
      </c>
      <c r="F1704">
        <f t="shared" si="80"/>
        <v>0.26364363018867926</v>
      </c>
    </row>
    <row r="1705" spans="1:6" x14ac:dyDescent="0.25">
      <c r="A1705">
        <v>1696</v>
      </c>
      <c r="B1705">
        <f>'Założenia i wyniki'!$E$6*Znorm.Profile!B1705</f>
        <v>0.14414150943396226</v>
      </c>
      <c r="C1705">
        <f>'Założenia i wyniki'!$E$8*Znorm.Profile!C1705</f>
        <v>0.45803239999999995</v>
      </c>
      <c r="D1705">
        <f t="shared" si="78"/>
        <v>0.14414150943396226</v>
      </c>
      <c r="E1705">
        <f t="shared" si="79"/>
        <v>0</v>
      </c>
      <c r="F1705">
        <f t="shared" si="80"/>
        <v>0.31389089056603769</v>
      </c>
    </row>
    <row r="1706" spans="1:6" x14ac:dyDescent="0.25">
      <c r="A1706">
        <v>1697</v>
      </c>
      <c r="B1706">
        <f>'Założenia i wyniki'!$E$6*Znorm.Profile!B1706</f>
        <v>5.6580188679245288E-2</v>
      </c>
      <c r="C1706">
        <f>'Założenia i wyniki'!$E$8*Znorm.Profile!C1706</f>
        <v>0.49476945000000006</v>
      </c>
      <c r="D1706">
        <f t="shared" si="78"/>
        <v>5.6580188679245288E-2</v>
      </c>
      <c r="E1706">
        <f t="shared" si="79"/>
        <v>0</v>
      </c>
      <c r="F1706">
        <f t="shared" si="80"/>
        <v>0.43818926132075475</v>
      </c>
    </row>
    <row r="1707" spans="1:6" x14ac:dyDescent="0.25">
      <c r="A1707">
        <v>1698</v>
      </c>
      <c r="B1707">
        <f>'Założenia i wyniki'!$E$6*Znorm.Profile!B1707</f>
        <v>0</v>
      </c>
      <c r="C1707">
        <f>'Założenia i wyniki'!$E$8*Znorm.Profile!C1707</f>
        <v>0.55183240000000011</v>
      </c>
      <c r="D1707">
        <f t="shared" si="78"/>
        <v>0</v>
      </c>
      <c r="E1707">
        <f t="shared" si="79"/>
        <v>0</v>
      </c>
      <c r="F1707">
        <f t="shared" si="80"/>
        <v>0.55183240000000011</v>
      </c>
    </row>
    <row r="1708" spans="1:6" x14ac:dyDescent="0.25">
      <c r="A1708">
        <v>1699</v>
      </c>
      <c r="B1708">
        <f>'Założenia i wyniki'!$E$6*Znorm.Profile!B1708</f>
        <v>0</v>
      </c>
      <c r="C1708">
        <f>'Założenia i wyniki'!$E$8*Znorm.Profile!C1708</f>
        <v>0.61793724999999999</v>
      </c>
      <c r="D1708">
        <f t="shared" si="78"/>
        <v>0</v>
      </c>
      <c r="E1708">
        <f t="shared" si="79"/>
        <v>0</v>
      </c>
      <c r="F1708">
        <f t="shared" si="80"/>
        <v>0.61793724999999999</v>
      </c>
    </row>
    <row r="1709" spans="1:6" x14ac:dyDescent="0.25">
      <c r="A1709">
        <v>1700</v>
      </c>
      <c r="B1709">
        <f>'Założenia i wyniki'!$E$6*Znorm.Profile!B1709</f>
        <v>0</v>
      </c>
      <c r="C1709">
        <f>'Założenia i wyniki'!$E$8*Znorm.Profile!C1709</f>
        <v>0.62020734999999994</v>
      </c>
      <c r="D1709">
        <f t="shared" si="78"/>
        <v>0</v>
      </c>
      <c r="E1709">
        <f t="shared" si="79"/>
        <v>0</v>
      </c>
      <c r="F1709">
        <f t="shared" si="80"/>
        <v>0.62020734999999994</v>
      </c>
    </row>
    <row r="1710" spans="1:6" x14ac:dyDescent="0.25">
      <c r="A1710">
        <v>1701</v>
      </c>
      <c r="B1710">
        <f>'Założenia i wyniki'!$E$6*Znorm.Profile!B1710</f>
        <v>0</v>
      </c>
      <c r="C1710">
        <f>'Założenia i wyniki'!$E$8*Znorm.Profile!C1710</f>
        <v>0.58786034999999992</v>
      </c>
      <c r="D1710">
        <f t="shared" si="78"/>
        <v>0</v>
      </c>
      <c r="E1710">
        <f t="shared" si="79"/>
        <v>0</v>
      </c>
      <c r="F1710">
        <f t="shared" si="80"/>
        <v>0.58786034999999992</v>
      </c>
    </row>
    <row r="1711" spans="1:6" x14ac:dyDescent="0.25">
      <c r="A1711">
        <v>1702</v>
      </c>
      <c r="B1711">
        <f>'Założenia i wyniki'!$E$6*Znorm.Profile!B1711</f>
        <v>0</v>
      </c>
      <c r="C1711">
        <f>'Założenia i wyniki'!$E$8*Znorm.Profile!C1711</f>
        <v>0.51135594999999989</v>
      </c>
      <c r="D1711">
        <f t="shared" si="78"/>
        <v>0</v>
      </c>
      <c r="E1711">
        <f t="shared" si="79"/>
        <v>0</v>
      </c>
      <c r="F1711">
        <f t="shared" si="80"/>
        <v>0.51135594999999989</v>
      </c>
    </row>
    <row r="1712" spans="1:6" x14ac:dyDescent="0.25">
      <c r="A1712">
        <v>1703</v>
      </c>
      <c r="B1712">
        <f>'Założenia i wyniki'!$E$6*Znorm.Profile!B1712</f>
        <v>0</v>
      </c>
      <c r="C1712">
        <f>'Założenia i wyniki'!$E$8*Znorm.Profile!C1712</f>
        <v>0.42665595000000001</v>
      </c>
      <c r="D1712">
        <f t="shared" si="78"/>
        <v>0</v>
      </c>
      <c r="E1712">
        <f t="shared" si="79"/>
        <v>0</v>
      </c>
      <c r="F1712">
        <f t="shared" si="80"/>
        <v>0.42665595000000001</v>
      </c>
    </row>
    <row r="1713" spans="1:6" x14ac:dyDescent="0.25">
      <c r="A1713">
        <v>1704</v>
      </c>
      <c r="B1713">
        <f>'Założenia i wyniki'!$E$6*Znorm.Profile!B1713</f>
        <v>0</v>
      </c>
      <c r="C1713">
        <f>'Założenia i wyniki'!$E$8*Znorm.Profile!C1713</f>
        <v>0.33676824999999994</v>
      </c>
      <c r="D1713">
        <f t="shared" si="78"/>
        <v>0</v>
      </c>
      <c r="E1713">
        <f t="shared" si="79"/>
        <v>0</v>
      </c>
      <c r="F1713">
        <f t="shared" si="80"/>
        <v>0.33676824999999994</v>
      </c>
    </row>
    <row r="1714" spans="1:6" x14ac:dyDescent="0.25">
      <c r="A1714">
        <v>1705</v>
      </c>
      <c r="B1714">
        <f>'Założenia i wyniki'!$E$6*Znorm.Profile!B1714</f>
        <v>0</v>
      </c>
      <c r="C1714">
        <f>'Założenia i wyniki'!$E$8*Znorm.Profile!C1714</f>
        <v>0.26354965000000002</v>
      </c>
      <c r="D1714">
        <f t="shared" si="78"/>
        <v>0</v>
      </c>
      <c r="E1714">
        <f t="shared" si="79"/>
        <v>0</v>
      </c>
      <c r="F1714">
        <f t="shared" si="80"/>
        <v>0.26354965000000002</v>
      </c>
    </row>
    <row r="1715" spans="1:6" x14ac:dyDescent="0.25">
      <c r="A1715">
        <v>1706</v>
      </c>
      <c r="B1715">
        <f>'Założenia i wyniki'!$E$6*Znorm.Profile!B1715</f>
        <v>0</v>
      </c>
      <c r="C1715">
        <f>'Założenia i wyniki'!$E$8*Znorm.Profile!C1715</f>
        <v>0.23682785000000001</v>
      </c>
      <c r="D1715">
        <f t="shared" si="78"/>
        <v>0</v>
      </c>
      <c r="E1715">
        <f t="shared" si="79"/>
        <v>0</v>
      </c>
      <c r="F1715">
        <f t="shared" si="80"/>
        <v>0.23682785000000001</v>
      </c>
    </row>
    <row r="1716" spans="1:6" x14ac:dyDescent="0.25">
      <c r="A1716">
        <v>1707</v>
      </c>
      <c r="B1716">
        <f>'Założenia i wyniki'!$E$6*Znorm.Profile!B1716</f>
        <v>0</v>
      </c>
      <c r="C1716">
        <f>'Założenia i wyniki'!$E$8*Znorm.Profile!C1716</f>
        <v>0.2281349</v>
      </c>
      <c r="D1716">
        <f t="shared" si="78"/>
        <v>0</v>
      </c>
      <c r="E1716">
        <f t="shared" si="79"/>
        <v>0</v>
      </c>
      <c r="F1716">
        <f t="shared" si="80"/>
        <v>0.2281349</v>
      </c>
    </row>
    <row r="1717" spans="1:6" x14ac:dyDescent="0.25">
      <c r="A1717">
        <v>1708</v>
      </c>
      <c r="B1717">
        <f>'Założenia i wyniki'!$E$6*Znorm.Profile!B1717</f>
        <v>0</v>
      </c>
      <c r="C1717">
        <f>'Założenia i wyniki'!$E$8*Znorm.Profile!C1717</f>
        <v>0.23053660000000001</v>
      </c>
      <c r="D1717">
        <f t="shared" si="78"/>
        <v>0</v>
      </c>
      <c r="E1717">
        <f t="shared" si="79"/>
        <v>0</v>
      </c>
      <c r="F1717">
        <f t="shared" si="80"/>
        <v>0.23053660000000001</v>
      </c>
    </row>
    <row r="1718" spans="1:6" x14ac:dyDescent="0.25">
      <c r="A1718">
        <v>1709</v>
      </c>
      <c r="B1718">
        <f>'Założenia i wyniki'!$E$6*Znorm.Profile!B1718</f>
        <v>0</v>
      </c>
      <c r="C1718">
        <f>'Założenia i wyniki'!$E$8*Znorm.Profile!C1718</f>
        <v>0.25366564999999996</v>
      </c>
      <c r="D1718">
        <f t="shared" si="78"/>
        <v>0</v>
      </c>
      <c r="E1718">
        <f t="shared" si="79"/>
        <v>0</v>
      </c>
      <c r="F1718">
        <f t="shared" si="80"/>
        <v>0.25366564999999996</v>
      </c>
    </row>
    <row r="1719" spans="1:6" x14ac:dyDescent="0.25">
      <c r="A1719">
        <v>1710</v>
      </c>
      <c r="B1719">
        <f>'Założenia i wyniki'!$E$6*Znorm.Profile!B1719</f>
        <v>0</v>
      </c>
      <c r="C1719">
        <f>'Założenia i wyniki'!$E$8*Znorm.Profile!C1719</f>
        <v>0.30992464999999997</v>
      </c>
      <c r="D1719">
        <f t="shared" si="78"/>
        <v>0</v>
      </c>
      <c r="E1719">
        <f t="shared" si="79"/>
        <v>0</v>
      </c>
      <c r="F1719">
        <f t="shared" si="80"/>
        <v>0.30992464999999997</v>
      </c>
    </row>
    <row r="1720" spans="1:6" x14ac:dyDescent="0.25">
      <c r="A1720">
        <v>1711</v>
      </c>
      <c r="B1720">
        <f>'Założenia i wyniki'!$E$6*Znorm.Profile!B1720</f>
        <v>1.3429245283018866E-2</v>
      </c>
      <c r="C1720">
        <f>'Założenia i wyniki'!$E$8*Znorm.Profile!C1720</f>
        <v>0.39691330000000002</v>
      </c>
      <c r="D1720">
        <f t="shared" si="78"/>
        <v>1.3429245283018866E-2</v>
      </c>
      <c r="E1720">
        <f t="shared" si="79"/>
        <v>0</v>
      </c>
      <c r="F1720">
        <f t="shared" si="80"/>
        <v>0.38348405471698116</v>
      </c>
    </row>
    <row r="1721" spans="1:6" x14ac:dyDescent="0.25">
      <c r="A1721">
        <v>1712</v>
      </c>
      <c r="B1721">
        <f>'Założenia i wyniki'!$E$6*Znorm.Profile!B1721</f>
        <v>0.1658679245283019</v>
      </c>
      <c r="C1721">
        <f>'Założenia i wyniki'!$E$8*Znorm.Profile!C1721</f>
        <v>0.43773030000000002</v>
      </c>
      <c r="D1721">
        <f t="shared" si="78"/>
        <v>0.1658679245283019</v>
      </c>
      <c r="E1721">
        <f t="shared" si="79"/>
        <v>0</v>
      </c>
      <c r="F1721">
        <f t="shared" si="80"/>
        <v>0.27186237547169811</v>
      </c>
    </row>
    <row r="1722" spans="1:6" x14ac:dyDescent="0.25">
      <c r="A1722">
        <v>1713</v>
      </c>
      <c r="B1722">
        <f>'Założenia i wyniki'!$E$6*Znorm.Profile!B1722</f>
        <v>0.39933962264150946</v>
      </c>
      <c r="C1722">
        <f>'Założenia i wyniki'!$E$8*Znorm.Profile!C1722</f>
        <v>0.45985099999999995</v>
      </c>
      <c r="D1722">
        <f t="shared" si="78"/>
        <v>0.39933962264150946</v>
      </c>
      <c r="E1722">
        <f t="shared" si="79"/>
        <v>0</v>
      </c>
      <c r="F1722">
        <f t="shared" si="80"/>
        <v>6.0511377358490492E-2</v>
      </c>
    </row>
    <row r="1723" spans="1:6" x14ac:dyDescent="0.25">
      <c r="A1723">
        <v>1714</v>
      </c>
      <c r="B1723">
        <f>'Założenia i wyniki'!$E$6*Znorm.Profile!B1723</f>
        <v>0.77809433962264141</v>
      </c>
      <c r="C1723">
        <f>'Założenia i wyniki'!$E$8*Znorm.Profile!C1723</f>
        <v>0.45507840000000005</v>
      </c>
      <c r="D1723">
        <f t="shared" si="78"/>
        <v>0.45507840000000005</v>
      </c>
      <c r="E1723">
        <f t="shared" si="79"/>
        <v>0.32301593962264136</v>
      </c>
      <c r="F1723">
        <f t="shared" si="80"/>
        <v>0</v>
      </c>
    </row>
    <row r="1724" spans="1:6" x14ac:dyDescent="0.25">
      <c r="A1724">
        <v>1715</v>
      </c>
      <c r="B1724">
        <f>'Założenia i wyniki'!$E$6*Znorm.Profile!B1724</f>
        <v>0.63576415094339622</v>
      </c>
      <c r="C1724">
        <f>'Założenia i wyniki'!$E$8*Znorm.Profile!C1724</f>
        <v>0.4404477</v>
      </c>
      <c r="D1724">
        <f t="shared" si="78"/>
        <v>0.4404477</v>
      </c>
      <c r="E1724">
        <f t="shared" si="79"/>
        <v>0.19531645094339622</v>
      </c>
      <c r="F1724">
        <f t="shared" si="80"/>
        <v>0</v>
      </c>
    </row>
    <row r="1725" spans="1:6" x14ac:dyDescent="0.25">
      <c r="A1725">
        <v>1716</v>
      </c>
      <c r="B1725">
        <f>'Założenia i wyniki'!$E$6*Znorm.Profile!B1725</f>
        <v>0.57211320754716988</v>
      </c>
      <c r="C1725">
        <f>'Założenia i wyniki'!$E$8*Znorm.Profile!C1725</f>
        <v>0.44250919999999999</v>
      </c>
      <c r="D1725">
        <f t="shared" si="78"/>
        <v>0.44250919999999999</v>
      </c>
      <c r="E1725">
        <f t="shared" si="79"/>
        <v>0.12960400754716989</v>
      </c>
      <c r="F1725">
        <f t="shared" si="80"/>
        <v>0</v>
      </c>
    </row>
    <row r="1726" spans="1:6" x14ac:dyDescent="0.25">
      <c r="A1726">
        <v>1717</v>
      </c>
      <c r="B1726">
        <f>'Założenia i wyniki'!$E$6*Znorm.Profile!B1726</f>
        <v>0.38946226415094337</v>
      </c>
      <c r="C1726">
        <f>'Założenia i wyniki'!$E$8*Znorm.Profile!C1726</f>
        <v>0.44295195000000004</v>
      </c>
      <c r="D1726">
        <f t="shared" si="78"/>
        <v>0.38946226415094337</v>
      </c>
      <c r="E1726">
        <f t="shared" si="79"/>
        <v>0</v>
      </c>
      <c r="F1726">
        <f t="shared" si="80"/>
        <v>5.3489685849056667E-2</v>
      </c>
    </row>
    <row r="1727" spans="1:6" x14ac:dyDescent="0.25">
      <c r="A1727">
        <v>1718</v>
      </c>
      <c r="B1727">
        <f>'Założenia i wyniki'!$E$6*Znorm.Profile!B1727</f>
        <v>0.3142924528301887</v>
      </c>
      <c r="C1727">
        <f>'Założenia i wyniki'!$E$8*Znorm.Profile!C1727</f>
        <v>0.44712570000000001</v>
      </c>
      <c r="D1727">
        <f t="shared" si="78"/>
        <v>0.3142924528301887</v>
      </c>
      <c r="E1727">
        <f t="shared" si="79"/>
        <v>0</v>
      </c>
      <c r="F1727">
        <f t="shared" si="80"/>
        <v>0.13283324716981132</v>
      </c>
    </row>
    <row r="1728" spans="1:6" x14ac:dyDescent="0.25">
      <c r="A1728">
        <v>1719</v>
      </c>
      <c r="B1728">
        <f>'Założenia i wyniki'!$E$6*Znorm.Profile!B1728</f>
        <v>0.29201886792452836</v>
      </c>
      <c r="C1728">
        <f>'Założenia i wyniki'!$E$8*Znorm.Profile!C1728</f>
        <v>0.45023859999999993</v>
      </c>
      <c r="D1728">
        <f t="shared" si="78"/>
        <v>0.29201886792452836</v>
      </c>
      <c r="E1728">
        <f t="shared" si="79"/>
        <v>0</v>
      </c>
      <c r="F1728">
        <f t="shared" si="80"/>
        <v>0.15821973207547158</v>
      </c>
    </row>
    <row r="1729" spans="1:6" x14ac:dyDescent="0.25">
      <c r="A1729">
        <v>1720</v>
      </c>
      <c r="B1729">
        <f>'Założenia i wyniki'!$E$6*Znorm.Profile!B1729</f>
        <v>0.21429245283018869</v>
      </c>
      <c r="C1729">
        <f>'Założenia i wyniki'!$E$8*Znorm.Profile!C1729</f>
        <v>0.46522769999999997</v>
      </c>
      <c r="D1729">
        <f t="shared" si="78"/>
        <v>0.21429245283018869</v>
      </c>
      <c r="E1729">
        <f t="shared" si="79"/>
        <v>0</v>
      </c>
      <c r="F1729">
        <f t="shared" si="80"/>
        <v>0.2509352471698113</v>
      </c>
    </row>
    <row r="1730" spans="1:6" x14ac:dyDescent="0.25">
      <c r="A1730">
        <v>1721</v>
      </c>
      <c r="B1730">
        <f>'Założenia i wyniki'!$E$6*Znorm.Profile!B1730</f>
        <v>9.4021698113207541E-2</v>
      </c>
      <c r="C1730">
        <f>'Założenia i wyniki'!$E$8*Znorm.Profile!C1730</f>
        <v>0.50902530000000001</v>
      </c>
      <c r="D1730">
        <f t="shared" si="78"/>
        <v>9.4021698113207541E-2</v>
      </c>
      <c r="E1730">
        <f t="shared" si="79"/>
        <v>0</v>
      </c>
      <c r="F1730">
        <f t="shared" si="80"/>
        <v>0.41500360188679247</v>
      </c>
    </row>
    <row r="1731" spans="1:6" x14ac:dyDescent="0.25">
      <c r="A1731">
        <v>1722</v>
      </c>
      <c r="B1731">
        <f>'Założenia i wyniki'!$E$6*Znorm.Profile!B1731</f>
        <v>0</v>
      </c>
      <c r="C1731">
        <f>'Założenia i wyniki'!$E$8*Znorm.Profile!C1731</f>
        <v>0.54996409999999996</v>
      </c>
      <c r="D1731">
        <f t="shared" si="78"/>
        <v>0</v>
      </c>
      <c r="E1731">
        <f t="shared" si="79"/>
        <v>0</v>
      </c>
      <c r="F1731">
        <f t="shared" si="80"/>
        <v>0.54996409999999996</v>
      </c>
    </row>
    <row r="1732" spans="1:6" x14ac:dyDescent="0.25">
      <c r="A1732">
        <v>1723</v>
      </c>
      <c r="B1732">
        <f>'Założenia i wyniki'!$E$6*Znorm.Profile!B1732</f>
        <v>0</v>
      </c>
      <c r="C1732">
        <f>'Założenia i wyniki'!$E$8*Znorm.Profile!C1732</f>
        <v>0.60937695000000003</v>
      </c>
      <c r="D1732">
        <f t="shared" si="78"/>
        <v>0</v>
      </c>
      <c r="E1732">
        <f t="shared" si="79"/>
        <v>0</v>
      </c>
      <c r="F1732">
        <f t="shared" si="80"/>
        <v>0.60937695000000003</v>
      </c>
    </row>
    <row r="1733" spans="1:6" x14ac:dyDescent="0.25">
      <c r="A1733">
        <v>1724</v>
      </c>
      <c r="B1733">
        <f>'Założenia i wyniki'!$E$6*Znorm.Profile!B1733</f>
        <v>0</v>
      </c>
      <c r="C1733">
        <f>'Założenia i wyniki'!$E$8*Znorm.Profile!C1733</f>
        <v>0.62115619999999994</v>
      </c>
      <c r="D1733">
        <f t="shared" si="78"/>
        <v>0</v>
      </c>
      <c r="E1733">
        <f t="shared" si="79"/>
        <v>0</v>
      </c>
      <c r="F1733">
        <f t="shared" si="80"/>
        <v>0.62115619999999994</v>
      </c>
    </row>
    <row r="1734" spans="1:6" x14ac:dyDescent="0.25">
      <c r="A1734">
        <v>1725</v>
      </c>
      <c r="B1734">
        <f>'Założenia i wyniki'!$E$6*Znorm.Profile!B1734</f>
        <v>0</v>
      </c>
      <c r="C1734">
        <f>'Założenia i wyniki'!$E$8*Znorm.Profile!C1734</f>
        <v>0.57166585000000003</v>
      </c>
      <c r="D1734">
        <f t="shared" si="78"/>
        <v>0</v>
      </c>
      <c r="E1734">
        <f t="shared" si="79"/>
        <v>0</v>
      </c>
      <c r="F1734">
        <f t="shared" si="80"/>
        <v>0.57166585000000003</v>
      </c>
    </row>
    <row r="1735" spans="1:6" x14ac:dyDescent="0.25">
      <c r="A1735">
        <v>1726</v>
      </c>
      <c r="B1735">
        <f>'Założenia i wyniki'!$E$6*Znorm.Profile!B1735</f>
        <v>0</v>
      </c>
      <c r="C1735">
        <f>'Założenia i wyniki'!$E$8*Znorm.Profile!C1735</f>
        <v>0.50687769999999999</v>
      </c>
      <c r="D1735">
        <f t="shared" si="78"/>
        <v>0</v>
      </c>
      <c r="E1735">
        <f t="shared" si="79"/>
        <v>0</v>
      </c>
      <c r="F1735">
        <f t="shared" si="80"/>
        <v>0.50687769999999999</v>
      </c>
    </row>
    <row r="1736" spans="1:6" x14ac:dyDescent="0.25">
      <c r="A1736">
        <v>1727</v>
      </c>
      <c r="B1736">
        <f>'Założenia i wyniki'!$E$6*Znorm.Profile!B1736</f>
        <v>0</v>
      </c>
      <c r="C1736">
        <f>'Założenia i wyniki'!$E$8*Znorm.Profile!C1736</f>
        <v>0.41991040000000002</v>
      </c>
      <c r="D1736">
        <f t="shared" si="78"/>
        <v>0</v>
      </c>
      <c r="E1736">
        <f t="shared" si="79"/>
        <v>0</v>
      </c>
      <c r="F1736">
        <f t="shared" si="80"/>
        <v>0.41991040000000002</v>
      </c>
    </row>
    <row r="1737" spans="1:6" x14ac:dyDescent="0.25">
      <c r="A1737">
        <v>1728</v>
      </c>
      <c r="B1737">
        <f>'Założenia i wyniki'!$E$6*Znorm.Profile!B1737</f>
        <v>0</v>
      </c>
      <c r="C1737">
        <f>'Założenia i wyniki'!$E$8*Znorm.Profile!C1737</f>
        <v>0.35273979999999999</v>
      </c>
      <c r="D1737">
        <f t="shared" si="78"/>
        <v>0</v>
      </c>
      <c r="E1737">
        <f t="shared" si="79"/>
        <v>0</v>
      </c>
      <c r="F1737">
        <f t="shared" si="80"/>
        <v>0.35273979999999999</v>
      </c>
    </row>
    <row r="1738" spans="1:6" x14ac:dyDescent="0.25">
      <c r="A1738">
        <v>1729</v>
      </c>
      <c r="B1738">
        <f>'Założenia i wyniki'!$E$6*Znorm.Profile!B1738</f>
        <v>0</v>
      </c>
      <c r="C1738">
        <f>'Założenia i wyniki'!$E$8*Znorm.Profile!C1738</f>
        <v>0.27799100000000004</v>
      </c>
      <c r="D1738">
        <f t="shared" si="78"/>
        <v>0</v>
      </c>
      <c r="E1738">
        <f t="shared" si="79"/>
        <v>0</v>
      </c>
      <c r="F1738">
        <f t="shared" si="80"/>
        <v>0.27799100000000004</v>
      </c>
    </row>
    <row r="1739" spans="1:6" x14ac:dyDescent="0.25">
      <c r="A1739">
        <v>1730</v>
      </c>
      <c r="B1739">
        <f>'Założenia i wyniki'!$E$6*Znorm.Profile!B1739</f>
        <v>0</v>
      </c>
      <c r="C1739">
        <f>'Założenia i wyniki'!$E$8*Znorm.Profile!C1739</f>
        <v>0.24434585</v>
      </c>
      <c r="D1739">
        <f t="shared" ref="D1739:D1802" si="81">IF(B1739&lt;=C1739,B1739,C1739)</f>
        <v>0</v>
      </c>
      <c r="E1739">
        <f t="shared" ref="E1739:E1802" si="82">IF(B1739&gt;C1739,B1739-C1739,0)</f>
        <v>0</v>
      </c>
      <c r="F1739">
        <f t="shared" ref="F1739:F1802" si="83">IF(B1739&lt;C1739,C1739-B1739,0)</f>
        <v>0.24434585</v>
      </c>
    </row>
    <row r="1740" spans="1:6" x14ac:dyDescent="0.25">
      <c r="A1740">
        <v>1731</v>
      </c>
      <c r="B1740">
        <f>'Założenia i wyniki'!$E$6*Znorm.Profile!B1740</f>
        <v>0</v>
      </c>
      <c r="C1740">
        <f>'Założenia i wyniki'!$E$8*Znorm.Profile!C1740</f>
        <v>0.23331104999999999</v>
      </c>
      <c r="D1740">
        <f t="shared" si="81"/>
        <v>0</v>
      </c>
      <c r="E1740">
        <f t="shared" si="82"/>
        <v>0</v>
      </c>
      <c r="F1740">
        <f t="shared" si="83"/>
        <v>0.23331104999999999</v>
      </c>
    </row>
    <row r="1741" spans="1:6" x14ac:dyDescent="0.25">
      <c r="A1741">
        <v>1732</v>
      </c>
      <c r="B1741">
        <f>'Założenia i wyniki'!$E$6*Znorm.Profile!B1741</f>
        <v>0</v>
      </c>
      <c r="C1741">
        <f>'Założenia i wyniki'!$E$8*Znorm.Profile!C1741</f>
        <v>0.22963640000000002</v>
      </c>
      <c r="D1741">
        <f t="shared" si="81"/>
        <v>0</v>
      </c>
      <c r="E1741">
        <f t="shared" si="82"/>
        <v>0</v>
      </c>
      <c r="F1741">
        <f t="shared" si="83"/>
        <v>0.22963640000000002</v>
      </c>
    </row>
    <row r="1742" spans="1:6" x14ac:dyDescent="0.25">
      <c r="A1742">
        <v>1733</v>
      </c>
      <c r="B1742">
        <f>'Założenia i wyniki'!$E$6*Znorm.Profile!B1742</f>
        <v>0</v>
      </c>
      <c r="C1742">
        <f>'Założenia i wyniki'!$E$8*Znorm.Profile!C1742</f>
        <v>0.24154060000000002</v>
      </c>
      <c r="D1742">
        <f t="shared" si="81"/>
        <v>0</v>
      </c>
      <c r="E1742">
        <f t="shared" si="82"/>
        <v>0</v>
      </c>
      <c r="F1742">
        <f t="shared" si="83"/>
        <v>0.24154060000000002</v>
      </c>
    </row>
    <row r="1743" spans="1:6" x14ac:dyDescent="0.25">
      <c r="A1743">
        <v>1734</v>
      </c>
      <c r="B1743">
        <f>'Założenia i wyniki'!$E$6*Znorm.Profile!B1743</f>
        <v>0</v>
      </c>
      <c r="C1743">
        <f>'Założenia i wyniki'!$E$8*Znorm.Profile!C1743</f>
        <v>0.27409024999999998</v>
      </c>
      <c r="D1743">
        <f t="shared" si="81"/>
        <v>0</v>
      </c>
      <c r="E1743">
        <f t="shared" si="82"/>
        <v>0</v>
      </c>
      <c r="F1743">
        <f t="shared" si="83"/>
        <v>0.27409024999999998</v>
      </c>
    </row>
    <row r="1744" spans="1:6" x14ac:dyDescent="0.25">
      <c r="A1744">
        <v>1735</v>
      </c>
      <c r="B1744">
        <f>'Założenia i wyniki'!$E$6*Znorm.Profile!B1744</f>
        <v>1.3800943396226415E-3</v>
      </c>
      <c r="C1744">
        <f>'Założenia i wyniki'!$E$8*Znorm.Profile!C1744</f>
        <v>0.33474245000000002</v>
      </c>
      <c r="D1744">
        <f t="shared" si="81"/>
        <v>1.3800943396226415E-3</v>
      </c>
      <c r="E1744">
        <f t="shared" si="82"/>
        <v>0</v>
      </c>
      <c r="F1744">
        <f t="shared" si="83"/>
        <v>0.33336235566037736</v>
      </c>
    </row>
    <row r="1745" spans="1:6" x14ac:dyDescent="0.25">
      <c r="A1745">
        <v>1736</v>
      </c>
      <c r="B1745">
        <f>'Założenia i wyniki'!$E$6*Znorm.Profile!B1745</f>
        <v>0.14583962264150946</v>
      </c>
      <c r="C1745">
        <f>'Założenia i wyniki'!$E$8*Znorm.Profile!C1745</f>
        <v>0.41785030000000001</v>
      </c>
      <c r="D1745">
        <f t="shared" si="81"/>
        <v>0.14583962264150946</v>
      </c>
      <c r="E1745">
        <f t="shared" si="82"/>
        <v>0</v>
      </c>
      <c r="F1745">
        <f t="shared" si="83"/>
        <v>0.27201067735849055</v>
      </c>
    </row>
    <row r="1746" spans="1:6" x14ac:dyDescent="0.25">
      <c r="A1746">
        <v>1737</v>
      </c>
      <c r="B1746">
        <f>'Założenia i wyniki'!$E$6*Znorm.Profile!B1746</f>
        <v>0.25670754716981137</v>
      </c>
      <c r="C1746">
        <f>'Założenia i wyniki'!$E$8*Znorm.Profile!C1746</f>
        <v>0.47323709999999997</v>
      </c>
      <c r="D1746">
        <f t="shared" si="81"/>
        <v>0.25670754716981137</v>
      </c>
      <c r="E1746">
        <f t="shared" si="82"/>
        <v>0</v>
      </c>
      <c r="F1746">
        <f t="shared" si="83"/>
        <v>0.2165295528301886</v>
      </c>
    </row>
    <row r="1747" spans="1:6" x14ac:dyDescent="0.25">
      <c r="A1747">
        <v>1738</v>
      </c>
      <c r="B1747">
        <f>'Założenia i wyniki'!$E$6*Znorm.Profile!B1747</f>
        <v>0.47269811320754718</v>
      </c>
      <c r="C1747">
        <f>'Założenia i wyniki'!$E$8*Znorm.Profile!C1747</f>
        <v>0.49701960000000006</v>
      </c>
      <c r="D1747">
        <f t="shared" si="81"/>
        <v>0.47269811320754718</v>
      </c>
      <c r="E1747">
        <f t="shared" si="82"/>
        <v>0</v>
      </c>
      <c r="F1747">
        <f t="shared" si="83"/>
        <v>2.4321486792452884E-2</v>
      </c>
    </row>
    <row r="1748" spans="1:6" x14ac:dyDescent="0.25">
      <c r="A1748">
        <v>1739</v>
      </c>
      <c r="B1748">
        <f>'Założenia i wyniki'!$E$6*Znorm.Profile!B1748</f>
        <v>0.77425471698113224</v>
      </c>
      <c r="C1748">
        <f>'Założenia i wyniki'!$E$8*Znorm.Profile!C1748</f>
        <v>0.51079734999999993</v>
      </c>
      <c r="D1748">
        <f t="shared" si="81"/>
        <v>0.51079734999999993</v>
      </c>
      <c r="E1748">
        <f t="shared" si="82"/>
        <v>0.26345736698113231</v>
      </c>
      <c r="F1748">
        <f t="shared" si="83"/>
        <v>0</v>
      </c>
    </row>
    <row r="1749" spans="1:6" x14ac:dyDescent="0.25">
      <c r="A1749">
        <v>1740</v>
      </c>
      <c r="B1749">
        <f>'Założenia i wyniki'!$E$6*Znorm.Profile!B1749</f>
        <v>0.91511320754716974</v>
      </c>
      <c r="C1749">
        <f>'Założenia i wyniki'!$E$8*Znorm.Profile!C1749</f>
        <v>0.52169319999999997</v>
      </c>
      <c r="D1749">
        <f t="shared" si="81"/>
        <v>0.52169319999999997</v>
      </c>
      <c r="E1749">
        <f t="shared" si="82"/>
        <v>0.39342000754716977</v>
      </c>
      <c r="F1749">
        <f t="shared" si="83"/>
        <v>0</v>
      </c>
    </row>
    <row r="1750" spans="1:6" x14ac:dyDescent="0.25">
      <c r="A1750">
        <v>1741</v>
      </c>
      <c r="B1750">
        <f>'Założenia i wyniki'!$E$6*Znorm.Profile!B1750</f>
        <v>0.63275471698113206</v>
      </c>
      <c r="C1750">
        <f>'Założenia i wyniki'!$E$8*Znorm.Profile!C1750</f>
        <v>0.52905404999999994</v>
      </c>
      <c r="D1750">
        <f t="shared" si="81"/>
        <v>0.52905404999999994</v>
      </c>
      <c r="E1750">
        <f t="shared" si="82"/>
        <v>0.10370066698113212</v>
      </c>
      <c r="F1750">
        <f t="shared" si="83"/>
        <v>0</v>
      </c>
    </row>
    <row r="1751" spans="1:6" x14ac:dyDescent="0.25">
      <c r="A1751">
        <v>1742</v>
      </c>
      <c r="B1751">
        <f>'Założenia i wyniki'!$E$6*Znorm.Profile!B1751</f>
        <v>0.33768867924528301</v>
      </c>
      <c r="C1751">
        <f>'Założenia i wyniki'!$E$8*Znorm.Profile!C1751</f>
        <v>0.5280975</v>
      </c>
      <c r="D1751">
        <f t="shared" si="81"/>
        <v>0.33768867924528301</v>
      </c>
      <c r="E1751">
        <f t="shared" si="82"/>
        <v>0</v>
      </c>
      <c r="F1751">
        <f t="shared" si="83"/>
        <v>0.19040882075471699</v>
      </c>
    </row>
    <row r="1752" spans="1:6" x14ac:dyDescent="0.25">
      <c r="A1752">
        <v>1743</v>
      </c>
      <c r="B1752">
        <f>'Założenia i wyniki'!$E$6*Znorm.Profile!B1752</f>
        <v>0.35606603773584905</v>
      </c>
      <c r="C1752">
        <f>'Założenia i wyniki'!$E$8*Znorm.Profile!C1752</f>
        <v>0.51827404999999993</v>
      </c>
      <c r="D1752">
        <f t="shared" si="81"/>
        <v>0.35606603773584905</v>
      </c>
      <c r="E1752">
        <f t="shared" si="82"/>
        <v>0</v>
      </c>
      <c r="F1752">
        <f t="shared" si="83"/>
        <v>0.16220801226415088</v>
      </c>
    </row>
    <row r="1753" spans="1:6" x14ac:dyDescent="0.25">
      <c r="A1753">
        <v>1744</v>
      </c>
      <c r="B1753">
        <f>'Założenia i wyniki'!$E$6*Znorm.Profile!B1753</f>
        <v>0.35271698113207545</v>
      </c>
      <c r="C1753">
        <f>'Założenia i wyniki'!$E$8*Znorm.Profile!C1753</f>
        <v>0.52786580000000005</v>
      </c>
      <c r="D1753">
        <f t="shared" si="81"/>
        <v>0.35271698113207545</v>
      </c>
      <c r="E1753">
        <f t="shared" si="82"/>
        <v>0</v>
      </c>
      <c r="F1753">
        <f t="shared" si="83"/>
        <v>0.1751488188679246</v>
      </c>
    </row>
    <row r="1754" spans="1:6" x14ac:dyDescent="0.25">
      <c r="A1754">
        <v>1745</v>
      </c>
      <c r="B1754">
        <f>'Założenia i wyniki'!$E$6*Znorm.Profile!B1754</f>
        <v>0.12977358490566038</v>
      </c>
      <c r="C1754">
        <f>'Założenia i wyniki'!$E$8*Znorm.Profile!C1754</f>
        <v>0.52804534999999997</v>
      </c>
      <c r="D1754">
        <f t="shared" si="81"/>
        <v>0.12977358490566038</v>
      </c>
      <c r="E1754">
        <f t="shared" si="82"/>
        <v>0</v>
      </c>
      <c r="F1754">
        <f t="shared" si="83"/>
        <v>0.39827176509433959</v>
      </c>
    </row>
    <row r="1755" spans="1:6" x14ac:dyDescent="0.25">
      <c r="A1755">
        <v>1746</v>
      </c>
      <c r="B1755">
        <f>'Założenia i wyniki'!$E$6*Znorm.Profile!B1755</f>
        <v>0</v>
      </c>
      <c r="C1755">
        <f>'Założenia i wyniki'!$E$8*Znorm.Profile!C1755</f>
        <v>0.56163380000000007</v>
      </c>
      <c r="D1755">
        <f t="shared" si="81"/>
        <v>0</v>
      </c>
      <c r="E1755">
        <f t="shared" si="82"/>
        <v>0</v>
      </c>
      <c r="F1755">
        <f t="shared" si="83"/>
        <v>0.56163380000000007</v>
      </c>
    </row>
    <row r="1756" spans="1:6" x14ac:dyDescent="0.25">
      <c r="A1756">
        <v>1747</v>
      </c>
      <c r="B1756">
        <f>'Założenia i wyniki'!$E$6*Znorm.Profile!B1756</f>
        <v>0</v>
      </c>
      <c r="C1756">
        <f>'Założenia i wyniki'!$E$8*Znorm.Profile!C1756</f>
        <v>0.60993625000000007</v>
      </c>
      <c r="D1756">
        <f t="shared" si="81"/>
        <v>0</v>
      </c>
      <c r="E1756">
        <f t="shared" si="82"/>
        <v>0</v>
      </c>
      <c r="F1756">
        <f t="shared" si="83"/>
        <v>0.60993625000000007</v>
      </c>
    </row>
    <row r="1757" spans="1:6" x14ac:dyDescent="0.25">
      <c r="A1757">
        <v>1748</v>
      </c>
      <c r="B1757">
        <f>'Założenia i wyniki'!$E$6*Znorm.Profile!B1757</f>
        <v>0</v>
      </c>
      <c r="C1757">
        <f>'Założenia i wyniki'!$E$8*Znorm.Profile!C1757</f>
        <v>0.61978664999999999</v>
      </c>
      <c r="D1757">
        <f t="shared" si="81"/>
        <v>0</v>
      </c>
      <c r="E1757">
        <f t="shared" si="82"/>
        <v>0</v>
      </c>
      <c r="F1757">
        <f t="shared" si="83"/>
        <v>0.61978664999999999</v>
      </c>
    </row>
    <row r="1758" spans="1:6" x14ac:dyDescent="0.25">
      <c r="A1758">
        <v>1749</v>
      </c>
      <c r="B1758">
        <f>'Założenia i wyniki'!$E$6*Znorm.Profile!B1758</f>
        <v>0</v>
      </c>
      <c r="C1758">
        <f>'Założenia i wyniki'!$E$8*Znorm.Profile!C1758</f>
        <v>0.56049035000000003</v>
      </c>
      <c r="D1758">
        <f t="shared" si="81"/>
        <v>0</v>
      </c>
      <c r="E1758">
        <f t="shared" si="82"/>
        <v>0</v>
      </c>
      <c r="F1758">
        <f t="shared" si="83"/>
        <v>0.56049035000000003</v>
      </c>
    </row>
    <row r="1759" spans="1:6" x14ac:dyDescent="0.25">
      <c r="A1759">
        <v>1750</v>
      </c>
      <c r="B1759">
        <f>'Założenia i wyniki'!$E$6*Znorm.Profile!B1759</f>
        <v>0</v>
      </c>
      <c r="C1759">
        <f>'Założenia i wyniki'!$E$8*Znorm.Profile!C1759</f>
        <v>0.50491595</v>
      </c>
      <c r="D1759">
        <f t="shared" si="81"/>
        <v>0</v>
      </c>
      <c r="E1759">
        <f t="shared" si="82"/>
        <v>0</v>
      </c>
      <c r="F1759">
        <f t="shared" si="83"/>
        <v>0.50491595</v>
      </c>
    </row>
    <row r="1760" spans="1:6" x14ac:dyDescent="0.25">
      <c r="A1760">
        <v>1751</v>
      </c>
      <c r="B1760">
        <f>'Założenia i wyniki'!$E$6*Znorm.Profile!B1760</f>
        <v>0</v>
      </c>
      <c r="C1760">
        <f>'Założenia i wyniki'!$E$8*Znorm.Profile!C1760</f>
        <v>0.43942254999999997</v>
      </c>
      <c r="D1760">
        <f t="shared" si="81"/>
        <v>0</v>
      </c>
      <c r="E1760">
        <f t="shared" si="82"/>
        <v>0</v>
      </c>
      <c r="F1760">
        <f t="shared" si="83"/>
        <v>0.43942254999999997</v>
      </c>
    </row>
    <row r="1761" spans="1:6" x14ac:dyDescent="0.25">
      <c r="A1761">
        <v>1752</v>
      </c>
      <c r="B1761">
        <f>'Założenia i wyniki'!$E$6*Znorm.Profile!B1761</f>
        <v>0</v>
      </c>
      <c r="C1761">
        <f>'Założenia i wyniki'!$E$8*Znorm.Profile!C1761</f>
        <v>0.36389150000000003</v>
      </c>
      <c r="D1761">
        <f t="shared" si="81"/>
        <v>0</v>
      </c>
      <c r="E1761">
        <f t="shared" si="82"/>
        <v>0</v>
      </c>
      <c r="F1761">
        <f t="shared" si="83"/>
        <v>0.36389150000000003</v>
      </c>
    </row>
    <row r="1762" spans="1:6" x14ac:dyDescent="0.25">
      <c r="A1762">
        <v>1753</v>
      </c>
      <c r="B1762">
        <f>'Założenia i wyniki'!$E$6*Znorm.Profile!B1762</f>
        <v>0</v>
      </c>
      <c r="C1762">
        <f>'Założenia i wyniki'!$E$8*Znorm.Profile!C1762</f>
        <v>0.28448419999999996</v>
      </c>
      <c r="D1762">
        <f t="shared" si="81"/>
        <v>0</v>
      </c>
      <c r="E1762">
        <f t="shared" si="82"/>
        <v>0</v>
      </c>
      <c r="F1762">
        <f t="shared" si="83"/>
        <v>0.28448419999999996</v>
      </c>
    </row>
    <row r="1763" spans="1:6" x14ac:dyDescent="0.25">
      <c r="A1763">
        <v>1754</v>
      </c>
      <c r="B1763">
        <f>'Założenia i wyniki'!$E$6*Znorm.Profile!B1763</f>
        <v>0</v>
      </c>
      <c r="C1763">
        <f>'Założenia i wyniki'!$E$8*Znorm.Profile!C1763</f>
        <v>0.24867709999999998</v>
      </c>
      <c r="D1763">
        <f t="shared" si="81"/>
        <v>0</v>
      </c>
      <c r="E1763">
        <f t="shared" si="82"/>
        <v>0</v>
      </c>
      <c r="F1763">
        <f t="shared" si="83"/>
        <v>0.24867709999999998</v>
      </c>
    </row>
    <row r="1764" spans="1:6" x14ac:dyDescent="0.25">
      <c r="A1764">
        <v>1755</v>
      </c>
      <c r="B1764">
        <f>'Założenia i wyniki'!$E$6*Znorm.Profile!B1764</f>
        <v>0</v>
      </c>
      <c r="C1764">
        <f>'Założenia i wyniki'!$E$8*Znorm.Profile!C1764</f>
        <v>0.23610720000000002</v>
      </c>
      <c r="D1764">
        <f t="shared" si="81"/>
        <v>0</v>
      </c>
      <c r="E1764">
        <f t="shared" si="82"/>
        <v>0</v>
      </c>
      <c r="F1764">
        <f t="shared" si="83"/>
        <v>0.23610720000000002</v>
      </c>
    </row>
    <row r="1765" spans="1:6" x14ac:dyDescent="0.25">
      <c r="A1765">
        <v>1756</v>
      </c>
      <c r="B1765">
        <f>'Założenia i wyniki'!$E$6*Znorm.Profile!B1765</f>
        <v>0</v>
      </c>
      <c r="C1765">
        <f>'Założenia i wyniki'!$E$8*Znorm.Profile!C1765</f>
        <v>0.23120090000000004</v>
      </c>
      <c r="D1765">
        <f t="shared" si="81"/>
        <v>0</v>
      </c>
      <c r="E1765">
        <f t="shared" si="82"/>
        <v>0</v>
      </c>
      <c r="F1765">
        <f t="shared" si="83"/>
        <v>0.23120090000000004</v>
      </c>
    </row>
    <row r="1766" spans="1:6" x14ac:dyDescent="0.25">
      <c r="A1766">
        <v>1757</v>
      </c>
      <c r="B1766">
        <f>'Założenia i wyniki'!$E$6*Znorm.Profile!B1766</f>
        <v>0</v>
      </c>
      <c r="C1766">
        <f>'Założenia i wyniki'!$E$8*Znorm.Profile!C1766</f>
        <v>0.23394524999999999</v>
      </c>
      <c r="D1766">
        <f t="shared" si="81"/>
        <v>0</v>
      </c>
      <c r="E1766">
        <f t="shared" si="82"/>
        <v>0</v>
      </c>
      <c r="F1766">
        <f t="shared" si="83"/>
        <v>0.23394524999999999</v>
      </c>
    </row>
    <row r="1767" spans="1:6" x14ac:dyDescent="0.25">
      <c r="A1767">
        <v>1758</v>
      </c>
      <c r="B1767">
        <f>'Założenia i wyniki'!$E$6*Znorm.Profile!B1767</f>
        <v>0</v>
      </c>
      <c r="C1767">
        <f>'Założenia i wyniki'!$E$8*Znorm.Profile!C1767</f>
        <v>0.2606233</v>
      </c>
      <c r="D1767">
        <f t="shared" si="81"/>
        <v>0</v>
      </c>
      <c r="E1767">
        <f t="shared" si="82"/>
        <v>0</v>
      </c>
      <c r="F1767">
        <f t="shared" si="83"/>
        <v>0.2606233</v>
      </c>
    </row>
    <row r="1768" spans="1:6" x14ac:dyDescent="0.25">
      <c r="A1768">
        <v>1759</v>
      </c>
      <c r="B1768">
        <f>'Założenia i wyniki'!$E$6*Znorm.Profile!B1768</f>
        <v>0.11918867924528301</v>
      </c>
      <c r="C1768">
        <f>'Założenia i wyniki'!$E$8*Znorm.Profile!C1768</f>
        <v>0.31141844999999996</v>
      </c>
      <c r="D1768">
        <f t="shared" si="81"/>
        <v>0.11918867924528301</v>
      </c>
      <c r="E1768">
        <f t="shared" si="82"/>
        <v>0</v>
      </c>
      <c r="F1768">
        <f t="shared" si="83"/>
        <v>0.19222977075471695</v>
      </c>
    </row>
    <row r="1769" spans="1:6" x14ac:dyDescent="0.25">
      <c r="A1769">
        <v>1760</v>
      </c>
      <c r="B1769">
        <f>'Założenia i wyniki'!$E$6*Znorm.Profile!B1769</f>
        <v>0.74136792452830191</v>
      </c>
      <c r="C1769">
        <f>'Założenia i wyniki'!$E$8*Znorm.Profile!C1769</f>
        <v>0.38578609999999997</v>
      </c>
      <c r="D1769">
        <f t="shared" si="81"/>
        <v>0.38578609999999997</v>
      </c>
      <c r="E1769">
        <f t="shared" si="82"/>
        <v>0.35558182452830195</v>
      </c>
      <c r="F1769">
        <f t="shared" si="83"/>
        <v>0</v>
      </c>
    </row>
    <row r="1770" spans="1:6" x14ac:dyDescent="0.25">
      <c r="A1770">
        <v>1761</v>
      </c>
      <c r="B1770">
        <f>'Założenia i wyniki'!$E$6*Znorm.Profile!B1770</f>
        <v>1.4716981132075473</v>
      </c>
      <c r="C1770">
        <f>'Założenia i wyniki'!$E$8*Znorm.Profile!C1770</f>
        <v>0.44216865</v>
      </c>
      <c r="D1770">
        <f t="shared" si="81"/>
        <v>0.44216865</v>
      </c>
      <c r="E1770">
        <f t="shared" si="82"/>
        <v>1.0295294632075473</v>
      </c>
      <c r="F1770">
        <f t="shared" si="83"/>
        <v>0</v>
      </c>
    </row>
    <row r="1771" spans="1:6" x14ac:dyDescent="0.25">
      <c r="A1771">
        <v>1762</v>
      </c>
      <c r="B1771">
        <f>'Założenia i wyniki'!$E$6*Znorm.Profile!B1771</f>
        <v>1.9394339622641512</v>
      </c>
      <c r="C1771">
        <f>'Założenia i wyniki'!$E$8*Znorm.Profile!C1771</f>
        <v>0.4837651</v>
      </c>
      <c r="D1771">
        <f t="shared" si="81"/>
        <v>0.4837651</v>
      </c>
      <c r="E1771">
        <f t="shared" si="82"/>
        <v>1.4556688622641512</v>
      </c>
      <c r="F1771">
        <f t="shared" si="83"/>
        <v>0</v>
      </c>
    </row>
    <row r="1772" spans="1:6" x14ac:dyDescent="0.25">
      <c r="A1772">
        <v>1763</v>
      </c>
      <c r="B1772">
        <f>'Założenia i wyniki'!$E$6*Znorm.Profile!B1772</f>
        <v>1.9570754716981134</v>
      </c>
      <c r="C1772">
        <f>'Założenia i wyniki'!$E$8*Znorm.Profile!C1772</f>
        <v>0.50289295000000001</v>
      </c>
      <c r="D1772">
        <f t="shared" si="81"/>
        <v>0.50289295000000001</v>
      </c>
      <c r="E1772">
        <f t="shared" si="82"/>
        <v>1.4541825216981135</v>
      </c>
      <c r="F1772">
        <f t="shared" si="83"/>
        <v>0</v>
      </c>
    </row>
    <row r="1773" spans="1:6" x14ac:dyDescent="0.25">
      <c r="A1773">
        <v>1764</v>
      </c>
      <c r="B1773">
        <f>'Założenia i wyniki'!$E$6*Znorm.Profile!B1773</f>
        <v>0.56115094339622651</v>
      </c>
      <c r="C1773">
        <f>'Założenia i wyniki'!$E$8*Znorm.Profile!C1773</f>
        <v>0.51041444999999996</v>
      </c>
      <c r="D1773">
        <f t="shared" si="81"/>
        <v>0.51041444999999996</v>
      </c>
      <c r="E1773">
        <f t="shared" si="82"/>
        <v>5.0736493396226545E-2</v>
      </c>
      <c r="F1773">
        <f t="shared" si="83"/>
        <v>0</v>
      </c>
    </row>
    <row r="1774" spans="1:6" x14ac:dyDescent="0.25">
      <c r="A1774">
        <v>1765</v>
      </c>
      <c r="B1774">
        <f>'Założenia i wyniki'!$E$6*Znorm.Profile!B1774</f>
        <v>0.95481132075471709</v>
      </c>
      <c r="C1774">
        <f>'Założenia i wyniki'!$E$8*Znorm.Profile!C1774</f>
        <v>0.50988490000000009</v>
      </c>
      <c r="D1774">
        <f t="shared" si="81"/>
        <v>0.50988490000000009</v>
      </c>
      <c r="E1774">
        <f t="shared" si="82"/>
        <v>0.444926420754717</v>
      </c>
      <c r="F1774">
        <f t="shared" si="83"/>
        <v>0</v>
      </c>
    </row>
    <row r="1775" spans="1:6" x14ac:dyDescent="0.25">
      <c r="A1775">
        <v>1766</v>
      </c>
      <c r="B1775">
        <f>'Założenia i wyniki'!$E$6*Znorm.Profile!B1775</f>
        <v>1.5380188679245284</v>
      </c>
      <c r="C1775">
        <f>'Założenia i wyniki'!$E$8*Znorm.Profile!C1775</f>
        <v>0.48871725000000005</v>
      </c>
      <c r="D1775">
        <f t="shared" si="81"/>
        <v>0.48871725000000005</v>
      </c>
      <c r="E1775">
        <f t="shared" si="82"/>
        <v>1.0493016179245283</v>
      </c>
      <c r="F1775">
        <f t="shared" si="83"/>
        <v>0</v>
      </c>
    </row>
    <row r="1776" spans="1:6" x14ac:dyDescent="0.25">
      <c r="A1776">
        <v>1767</v>
      </c>
      <c r="B1776">
        <f>'Założenia i wyniki'!$E$6*Znorm.Profile!B1776</f>
        <v>1.405</v>
      </c>
      <c r="C1776">
        <f>'Założenia i wyniki'!$E$8*Znorm.Profile!C1776</f>
        <v>0.44858659999999995</v>
      </c>
      <c r="D1776">
        <f t="shared" si="81"/>
        <v>0.44858659999999995</v>
      </c>
      <c r="E1776">
        <f t="shared" si="82"/>
        <v>0.95641340000000008</v>
      </c>
      <c r="F1776">
        <f t="shared" si="83"/>
        <v>0</v>
      </c>
    </row>
    <row r="1777" spans="1:6" x14ac:dyDescent="0.25">
      <c r="A1777">
        <v>1768</v>
      </c>
      <c r="B1777">
        <f>'Założenia i wyniki'!$E$6*Znorm.Profile!B1777</f>
        <v>1.0225471698113209</v>
      </c>
      <c r="C1777">
        <f>'Założenia i wyniki'!$E$8*Znorm.Profile!C1777</f>
        <v>0.43517180000000005</v>
      </c>
      <c r="D1777">
        <f t="shared" si="81"/>
        <v>0.43517180000000005</v>
      </c>
      <c r="E1777">
        <f t="shared" si="82"/>
        <v>0.58737536981132088</v>
      </c>
      <c r="F1777">
        <f t="shared" si="83"/>
        <v>0</v>
      </c>
    </row>
    <row r="1778" spans="1:6" x14ac:dyDescent="0.25">
      <c r="A1778">
        <v>1769</v>
      </c>
      <c r="B1778">
        <f>'Założenia i wyniki'!$E$6*Znorm.Profile!B1778</f>
        <v>0.32101886792452827</v>
      </c>
      <c r="C1778">
        <f>'Założenia i wyniki'!$E$8*Znorm.Profile!C1778</f>
        <v>0.44670429999999994</v>
      </c>
      <c r="D1778">
        <f t="shared" si="81"/>
        <v>0.32101886792452827</v>
      </c>
      <c r="E1778">
        <f t="shared" si="82"/>
        <v>0</v>
      </c>
      <c r="F1778">
        <f t="shared" si="83"/>
        <v>0.12568543207547167</v>
      </c>
    </row>
    <row r="1779" spans="1:6" x14ac:dyDescent="0.25">
      <c r="A1779">
        <v>1770</v>
      </c>
      <c r="B1779">
        <f>'Założenia i wyniki'!$E$6*Znorm.Profile!B1779</f>
        <v>0</v>
      </c>
      <c r="C1779">
        <f>'Założenia i wyniki'!$E$8*Znorm.Profile!C1779</f>
        <v>0.49481880000000011</v>
      </c>
      <c r="D1779">
        <f t="shared" si="81"/>
        <v>0</v>
      </c>
      <c r="E1779">
        <f t="shared" si="82"/>
        <v>0</v>
      </c>
      <c r="F1779">
        <f t="shared" si="83"/>
        <v>0.49481880000000011</v>
      </c>
    </row>
    <row r="1780" spans="1:6" x14ac:dyDescent="0.25">
      <c r="A1780">
        <v>1771</v>
      </c>
      <c r="B1780">
        <f>'Założenia i wyniki'!$E$6*Znorm.Profile!B1780</f>
        <v>0</v>
      </c>
      <c r="C1780">
        <f>'Założenia i wyniki'!$E$8*Znorm.Profile!C1780</f>
        <v>0.56468440000000009</v>
      </c>
      <c r="D1780">
        <f t="shared" si="81"/>
        <v>0</v>
      </c>
      <c r="E1780">
        <f t="shared" si="82"/>
        <v>0</v>
      </c>
      <c r="F1780">
        <f t="shared" si="83"/>
        <v>0.56468440000000009</v>
      </c>
    </row>
    <row r="1781" spans="1:6" x14ac:dyDescent="0.25">
      <c r="A1781">
        <v>1772</v>
      </c>
      <c r="B1781">
        <f>'Założenia i wyniki'!$E$6*Znorm.Profile!B1781</f>
        <v>0</v>
      </c>
      <c r="C1781">
        <f>'Założenia i wyniki'!$E$8*Znorm.Profile!C1781</f>
        <v>0.58102730000000002</v>
      </c>
      <c r="D1781">
        <f t="shared" si="81"/>
        <v>0</v>
      </c>
      <c r="E1781">
        <f t="shared" si="82"/>
        <v>0</v>
      </c>
      <c r="F1781">
        <f t="shared" si="83"/>
        <v>0.58102730000000002</v>
      </c>
    </row>
    <row r="1782" spans="1:6" x14ac:dyDescent="0.25">
      <c r="A1782">
        <v>1773</v>
      </c>
      <c r="B1782">
        <f>'Założenia i wyniki'!$E$6*Znorm.Profile!B1782</f>
        <v>0</v>
      </c>
      <c r="C1782">
        <f>'Założenia i wyniki'!$E$8*Znorm.Profile!C1782</f>
        <v>0.55330800000000002</v>
      </c>
      <c r="D1782">
        <f t="shared" si="81"/>
        <v>0</v>
      </c>
      <c r="E1782">
        <f t="shared" si="82"/>
        <v>0</v>
      </c>
      <c r="F1782">
        <f t="shared" si="83"/>
        <v>0.55330800000000002</v>
      </c>
    </row>
    <row r="1783" spans="1:6" x14ac:dyDescent="0.25">
      <c r="A1783">
        <v>1774</v>
      </c>
      <c r="B1783">
        <f>'Założenia i wyniki'!$E$6*Znorm.Profile!B1783</f>
        <v>0</v>
      </c>
      <c r="C1783">
        <f>'Założenia i wyniki'!$E$8*Znorm.Profile!C1783</f>
        <v>0.4842033</v>
      </c>
      <c r="D1783">
        <f t="shared" si="81"/>
        <v>0</v>
      </c>
      <c r="E1783">
        <f t="shared" si="82"/>
        <v>0</v>
      </c>
      <c r="F1783">
        <f t="shared" si="83"/>
        <v>0.4842033</v>
      </c>
    </row>
    <row r="1784" spans="1:6" x14ac:dyDescent="0.25">
      <c r="A1784">
        <v>1775</v>
      </c>
      <c r="B1784">
        <f>'Założenia i wyniki'!$E$6*Znorm.Profile!B1784</f>
        <v>0</v>
      </c>
      <c r="C1784">
        <f>'Założenia i wyniki'!$E$8*Znorm.Profile!C1784</f>
        <v>0.40039824999999996</v>
      </c>
      <c r="D1784">
        <f t="shared" si="81"/>
        <v>0</v>
      </c>
      <c r="E1784">
        <f t="shared" si="82"/>
        <v>0</v>
      </c>
      <c r="F1784">
        <f t="shared" si="83"/>
        <v>0.40039824999999996</v>
      </c>
    </row>
    <row r="1785" spans="1:6" x14ac:dyDescent="0.25">
      <c r="A1785">
        <v>1776</v>
      </c>
      <c r="B1785">
        <f>'Założenia i wyniki'!$E$6*Znorm.Profile!B1785</f>
        <v>0</v>
      </c>
      <c r="C1785">
        <f>'Założenia i wyniki'!$E$8*Znorm.Profile!C1785</f>
        <v>0.32327260000000002</v>
      </c>
      <c r="D1785">
        <f t="shared" si="81"/>
        <v>0</v>
      </c>
      <c r="E1785">
        <f t="shared" si="82"/>
        <v>0</v>
      </c>
      <c r="F1785">
        <f t="shared" si="83"/>
        <v>0.32327260000000002</v>
      </c>
    </row>
    <row r="1786" spans="1:6" x14ac:dyDescent="0.25">
      <c r="A1786">
        <v>1777</v>
      </c>
      <c r="B1786">
        <f>'Założenia i wyniki'!$E$6*Znorm.Profile!B1786</f>
        <v>0</v>
      </c>
      <c r="C1786">
        <f>'Założenia i wyniki'!$E$8*Znorm.Profile!C1786</f>
        <v>0.26167260000000003</v>
      </c>
      <c r="D1786">
        <f t="shared" si="81"/>
        <v>0</v>
      </c>
      <c r="E1786">
        <f t="shared" si="82"/>
        <v>0</v>
      </c>
      <c r="F1786">
        <f t="shared" si="83"/>
        <v>0.26167260000000003</v>
      </c>
    </row>
    <row r="1787" spans="1:6" x14ac:dyDescent="0.25">
      <c r="A1787">
        <v>1778</v>
      </c>
      <c r="B1787">
        <f>'Założenia i wyniki'!$E$6*Znorm.Profile!B1787</f>
        <v>0</v>
      </c>
      <c r="C1787">
        <f>'Założenia i wyniki'!$E$8*Znorm.Profile!C1787</f>
        <v>0.23246404999999998</v>
      </c>
      <c r="D1787">
        <f t="shared" si="81"/>
        <v>0</v>
      </c>
      <c r="E1787">
        <f t="shared" si="82"/>
        <v>0</v>
      </c>
      <c r="F1787">
        <f t="shared" si="83"/>
        <v>0.23246404999999998</v>
      </c>
    </row>
    <row r="1788" spans="1:6" x14ac:dyDescent="0.25">
      <c r="A1788">
        <v>1779</v>
      </c>
      <c r="B1788">
        <f>'Założenia i wyniki'!$E$6*Znorm.Profile!B1788</f>
        <v>0</v>
      </c>
      <c r="C1788">
        <f>'Założenia i wyniki'!$E$8*Znorm.Profile!C1788</f>
        <v>0.21912345</v>
      </c>
      <c r="D1788">
        <f t="shared" si="81"/>
        <v>0</v>
      </c>
      <c r="E1788">
        <f t="shared" si="82"/>
        <v>0</v>
      </c>
      <c r="F1788">
        <f t="shared" si="83"/>
        <v>0.21912345</v>
      </c>
    </row>
    <row r="1789" spans="1:6" x14ac:dyDescent="0.25">
      <c r="A1789">
        <v>1780</v>
      </c>
      <c r="B1789">
        <f>'Założenia i wyniki'!$E$6*Znorm.Profile!B1789</f>
        <v>0</v>
      </c>
      <c r="C1789">
        <f>'Założenia i wyniki'!$E$8*Znorm.Profile!C1789</f>
        <v>0.21899044999999998</v>
      </c>
      <c r="D1789">
        <f t="shared" si="81"/>
        <v>0</v>
      </c>
      <c r="E1789">
        <f t="shared" si="82"/>
        <v>0</v>
      </c>
      <c r="F1789">
        <f t="shared" si="83"/>
        <v>0.21899044999999998</v>
      </c>
    </row>
    <row r="1790" spans="1:6" x14ac:dyDescent="0.25">
      <c r="A1790">
        <v>1781</v>
      </c>
      <c r="B1790">
        <f>'Założenia i wyniki'!$E$6*Znorm.Profile!B1790</f>
        <v>0</v>
      </c>
      <c r="C1790">
        <f>'Założenia i wyniki'!$E$8*Znorm.Profile!C1790</f>
        <v>0.24646090000000001</v>
      </c>
      <c r="D1790">
        <f t="shared" si="81"/>
        <v>0</v>
      </c>
      <c r="E1790">
        <f t="shared" si="82"/>
        <v>0</v>
      </c>
      <c r="F1790">
        <f t="shared" si="83"/>
        <v>0.24646090000000001</v>
      </c>
    </row>
    <row r="1791" spans="1:6" x14ac:dyDescent="0.25">
      <c r="A1791">
        <v>1782</v>
      </c>
      <c r="B1791">
        <f>'Założenia i wyniki'!$E$6*Znorm.Profile!B1791</f>
        <v>0</v>
      </c>
      <c r="C1791">
        <f>'Założenia i wyniki'!$E$8*Znorm.Profile!C1791</f>
        <v>0.3017861</v>
      </c>
      <c r="D1791">
        <f t="shared" si="81"/>
        <v>0</v>
      </c>
      <c r="E1791">
        <f t="shared" si="82"/>
        <v>0</v>
      </c>
      <c r="F1791">
        <f t="shared" si="83"/>
        <v>0.3017861</v>
      </c>
    </row>
    <row r="1792" spans="1:6" x14ac:dyDescent="0.25">
      <c r="A1792">
        <v>1783</v>
      </c>
      <c r="B1792">
        <f>'Założenia i wyniki'!$E$6*Znorm.Profile!B1792</f>
        <v>0</v>
      </c>
      <c r="C1792">
        <f>'Założenia i wyniki'!$E$8*Znorm.Profile!C1792</f>
        <v>0.38625510000000002</v>
      </c>
      <c r="D1792">
        <f t="shared" si="81"/>
        <v>0</v>
      </c>
      <c r="E1792">
        <f t="shared" si="82"/>
        <v>0</v>
      </c>
      <c r="F1792">
        <f t="shared" si="83"/>
        <v>0.38625510000000002</v>
      </c>
    </row>
    <row r="1793" spans="1:6" x14ac:dyDescent="0.25">
      <c r="A1793">
        <v>1784</v>
      </c>
      <c r="B1793">
        <f>'Założenia i wyniki'!$E$6*Znorm.Profile!B1793</f>
        <v>8.9323584905660391E-2</v>
      </c>
      <c r="C1793">
        <f>'Założenia i wyniki'!$E$8*Znorm.Profile!C1793</f>
        <v>0.43329264999999995</v>
      </c>
      <c r="D1793">
        <f t="shared" si="81"/>
        <v>8.9323584905660391E-2</v>
      </c>
      <c r="E1793">
        <f t="shared" si="82"/>
        <v>0</v>
      </c>
      <c r="F1793">
        <f t="shared" si="83"/>
        <v>0.34396906509433955</v>
      </c>
    </row>
    <row r="1794" spans="1:6" x14ac:dyDescent="0.25">
      <c r="A1794">
        <v>1785</v>
      </c>
      <c r="B1794">
        <f>'Założenia i wyniki'!$E$6*Znorm.Profile!B1794</f>
        <v>0.16985849056603775</v>
      </c>
      <c r="C1794">
        <f>'Założenia i wyniki'!$E$8*Znorm.Profile!C1794</f>
        <v>0.44069095000000003</v>
      </c>
      <c r="D1794">
        <f t="shared" si="81"/>
        <v>0.16985849056603775</v>
      </c>
      <c r="E1794">
        <f t="shared" si="82"/>
        <v>0</v>
      </c>
      <c r="F1794">
        <f t="shared" si="83"/>
        <v>0.27083245943396228</v>
      </c>
    </row>
    <row r="1795" spans="1:6" x14ac:dyDescent="0.25">
      <c r="A1795">
        <v>1786</v>
      </c>
      <c r="B1795">
        <f>'Założenia i wyniki'!$E$6*Znorm.Profile!B1795</f>
        <v>0.30993396226415093</v>
      </c>
      <c r="C1795">
        <f>'Założenia i wyniki'!$E$8*Znorm.Profile!C1795</f>
        <v>0.44551919999999995</v>
      </c>
      <c r="D1795">
        <f t="shared" si="81"/>
        <v>0.30993396226415093</v>
      </c>
      <c r="E1795">
        <f t="shared" si="82"/>
        <v>0</v>
      </c>
      <c r="F1795">
        <f t="shared" si="83"/>
        <v>0.13558523773584902</v>
      </c>
    </row>
    <row r="1796" spans="1:6" x14ac:dyDescent="0.25">
      <c r="A1796">
        <v>1787</v>
      </c>
      <c r="B1796">
        <f>'Założenia i wyniki'!$E$6*Znorm.Profile!B1796</f>
        <v>0.37072641509433962</v>
      </c>
      <c r="C1796">
        <f>'Założenia i wyniki'!$E$8*Znorm.Profile!C1796</f>
        <v>0.42529549999999999</v>
      </c>
      <c r="D1796">
        <f t="shared" si="81"/>
        <v>0.37072641509433962</v>
      </c>
      <c r="E1796">
        <f t="shared" si="82"/>
        <v>0</v>
      </c>
      <c r="F1796">
        <f t="shared" si="83"/>
        <v>5.456908490566037E-2</v>
      </c>
    </row>
    <row r="1797" spans="1:6" x14ac:dyDescent="0.25">
      <c r="A1797">
        <v>1788</v>
      </c>
      <c r="B1797">
        <f>'Założenia i wyniki'!$E$6*Znorm.Profile!B1797</f>
        <v>0.33618867924528306</v>
      </c>
      <c r="C1797">
        <f>'Założenia i wyniki'!$E$8*Znorm.Profile!C1797</f>
        <v>0.42186374999999998</v>
      </c>
      <c r="D1797">
        <f t="shared" si="81"/>
        <v>0.33618867924528306</v>
      </c>
      <c r="E1797">
        <f t="shared" si="82"/>
        <v>0</v>
      </c>
      <c r="F1797">
        <f t="shared" si="83"/>
        <v>8.567507075471692E-2</v>
      </c>
    </row>
    <row r="1798" spans="1:6" x14ac:dyDescent="0.25">
      <c r="A1798">
        <v>1789</v>
      </c>
      <c r="B1798">
        <f>'Założenia i wyniki'!$E$6*Znorm.Profile!B1798</f>
        <v>0.26795283018867921</v>
      </c>
      <c r="C1798">
        <f>'Założenia i wyniki'!$E$8*Znorm.Profile!C1798</f>
        <v>0.41602889999999998</v>
      </c>
      <c r="D1798">
        <f t="shared" si="81"/>
        <v>0.26795283018867921</v>
      </c>
      <c r="E1798">
        <f t="shared" si="82"/>
        <v>0</v>
      </c>
      <c r="F1798">
        <f t="shared" si="83"/>
        <v>0.14807606981132077</v>
      </c>
    </row>
    <row r="1799" spans="1:6" x14ac:dyDescent="0.25">
      <c r="A1799">
        <v>1790</v>
      </c>
      <c r="B1799">
        <f>'Założenia i wyniki'!$E$6*Znorm.Profile!B1799</f>
        <v>0.22850000000000004</v>
      </c>
      <c r="C1799">
        <f>'Założenia i wyniki'!$E$8*Znorm.Profile!C1799</f>
        <v>0.43327549999999998</v>
      </c>
      <c r="D1799">
        <f t="shared" si="81"/>
        <v>0.22850000000000004</v>
      </c>
      <c r="E1799">
        <f t="shared" si="82"/>
        <v>0</v>
      </c>
      <c r="F1799">
        <f t="shared" si="83"/>
        <v>0.20477549999999994</v>
      </c>
    </row>
    <row r="1800" spans="1:6" x14ac:dyDescent="0.25">
      <c r="A1800">
        <v>1791</v>
      </c>
      <c r="B1800">
        <f>'Założenia i wyniki'!$E$6*Znorm.Profile!B1800</f>
        <v>0.15649056603773584</v>
      </c>
      <c r="C1800">
        <f>'Założenia i wyniki'!$E$8*Znorm.Profile!C1800</f>
        <v>0.43683604999999998</v>
      </c>
      <c r="D1800">
        <f t="shared" si="81"/>
        <v>0.15649056603773584</v>
      </c>
      <c r="E1800">
        <f t="shared" si="82"/>
        <v>0</v>
      </c>
      <c r="F1800">
        <f t="shared" si="83"/>
        <v>0.28034548396226411</v>
      </c>
    </row>
    <row r="1801" spans="1:6" x14ac:dyDescent="0.25">
      <c r="A1801">
        <v>1792</v>
      </c>
      <c r="B1801">
        <f>'Założenia i wyniki'!$E$6*Znorm.Profile!B1801</f>
        <v>0.12419811320754717</v>
      </c>
      <c r="C1801">
        <f>'Założenia i wyniki'!$E$8*Znorm.Profile!C1801</f>
        <v>0.47258750000000005</v>
      </c>
      <c r="D1801">
        <f t="shared" si="81"/>
        <v>0.12419811320754717</v>
      </c>
      <c r="E1801">
        <f t="shared" si="82"/>
        <v>0</v>
      </c>
      <c r="F1801">
        <f t="shared" si="83"/>
        <v>0.3483893867924529</v>
      </c>
    </row>
    <row r="1802" spans="1:6" x14ac:dyDescent="0.25">
      <c r="A1802">
        <v>1793</v>
      </c>
      <c r="B1802">
        <f>'Założenia i wyniki'!$E$6*Znorm.Profile!B1802</f>
        <v>4.4167924528301886E-2</v>
      </c>
      <c r="C1802">
        <f>'Założenia i wyniki'!$E$8*Znorm.Profile!C1802</f>
        <v>0.50963289999999994</v>
      </c>
      <c r="D1802">
        <f t="shared" si="81"/>
        <v>4.4167924528301886E-2</v>
      </c>
      <c r="E1802">
        <f t="shared" si="82"/>
        <v>0</v>
      </c>
      <c r="F1802">
        <f t="shared" si="83"/>
        <v>0.46546497547169807</v>
      </c>
    </row>
    <row r="1803" spans="1:6" x14ac:dyDescent="0.25">
      <c r="A1803">
        <v>1794</v>
      </c>
      <c r="B1803">
        <f>'Założenia i wyniki'!$E$6*Znorm.Profile!B1803</f>
        <v>0</v>
      </c>
      <c r="C1803">
        <f>'Założenia i wyniki'!$E$8*Znorm.Profile!C1803</f>
        <v>0.56760480000000002</v>
      </c>
      <c r="D1803">
        <f t="shared" ref="D1803:D1866" si="84">IF(B1803&lt;=C1803,B1803,C1803)</f>
        <v>0</v>
      </c>
      <c r="E1803">
        <f t="shared" ref="E1803:E1866" si="85">IF(B1803&gt;C1803,B1803-C1803,0)</f>
        <v>0</v>
      </c>
      <c r="F1803">
        <f t="shared" ref="F1803:F1866" si="86">IF(B1803&lt;C1803,C1803-B1803,0)</f>
        <v>0.56760480000000002</v>
      </c>
    </row>
    <row r="1804" spans="1:6" x14ac:dyDescent="0.25">
      <c r="A1804">
        <v>1795</v>
      </c>
      <c r="B1804">
        <f>'Założenia i wyniki'!$E$6*Znorm.Profile!B1804</f>
        <v>0</v>
      </c>
      <c r="C1804">
        <f>'Założenia i wyniki'!$E$8*Znorm.Profile!C1804</f>
        <v>0.61333440000000006</v>
      </c>
      <c r="D1804">
        <f t="shared" si="84"/>
        <v>0</v>
      </c>
      <c r="E1804">
        <f t="shared" si="85"/>
        <v>0</v>
      </c>
      <c r="F1804">
        <f t="shared" si="86"/>
        <v>0.61333440000000006</v>
      </c>
    </row>
    <row r="1805" spans="1:6" x14ac:dyDescent="0.25">
      <c r="A1805">
        <v>1796</v>
      </c>
      <c r="B1805">
        <f>'Założenia i wyniki'!$E$6*Znorm.Profile!B1805</f>
        <v>0</v>
      </c>
      <c r="C1805">
        <f>'Założenia i wyniki'!$E$8*Znorm.Profile!C1805</f>
        <v>0.62326915000000005</v>
      </c>
      <c r="D1805">
        <f t="shared" si="84"/>
        <v>0</v>
      </c>
      <c r="E1805">
        <f t="shared" si="85"/>
        <v>0</v>
      </c>
      <c r="F1805">
        <f t="shared" si="86"/>
        <v>0.62326915000000005</v>
      </c>
    </row>
    <row r="1806" spans="1:6" x14ac:dyDescent="0.25">
      <c r="A1806">
        <v>1797</v>
      </c>
      <c r="B1806">
        <f>'Założenia i wyniki'!$E$6*Znorm.Profile!B1806</f>
        <v>0</v>
      </c>
      <c r="C1806">
        <f>'Założenia i wyniki'!$E$8*Znorm.Profile!C1806</f>
        <v>0.58091775000000001</v>
      </c>
      <c r="D1806">
        <f t="shared" si="84"/>
        <v>0</v>
      </c>
      <c r="E1806">
        <f t="shared" si="85"/>
        <v>0</v>
      </c>
      <c r="F1806">
        <f t="shared" si="86"/>
        <v>0.58091775000000001</v>
      </c>
    </row>
    <row r="1807" spans="1:6" x14ac:dyDescent="0.25">
      <c r="A1807">
        <v>1798</v>
      </c>
      <c r="B1807">
        <f>'Założenia i wyniki'!$E$6*Znorm.Profile!B1807</f>
        <v>0</v>
      </c>
      <c r="C1807">
        <f>'Założenia i wyniki'!$E$8*Znorm.Profile!C1807</f>
        <v>0.51027620000000007</v>
      </c>
      <c r="D1807">
        <f t="shared" si="84"/>
        <v>0</v>
      </c>
      <c r="E1807">
        <f t="shared" si="85"/>
        <v>0</v>
      </c>
      <c r="F1807">
        <f t="shared" si="86"/>
        <v>0.51027620000000007</v>
      </c>
    </row>
    <row r="1808" spans="1:6" x14ac:dyDescent="0.25">
      <c r="A1808">
        <v>1799</v>
      </c>
      <c r="B1808">
        <f>'Założenia i wyniki'!$E$6*Znorm.Profile!B1808</f>
        <v>0</v>
      </c>
      <c r="C1808">
        <f>'Założenia i wyniki'!$E$8*Znorm.Profile!C1808</f>
        <v>0.40668494999999999</v>
      </c>
      <c r="D1808">
        <f t="shared" si="84"/>
        <v>0</v>
      </c>
      <c r="E1808">
        <f t="shared" si="85"/>
        <v>0</v>
      </c>
      <c r="F1808">
        <f t="shared" si="86"/>
        <v>0.40668494999999999</v>
      </c>
    </row>
    <row r="1809" spans="1:6" x14ac:dyDescent="0.25">
      <c r="A1809">
        <v>1800</v>
      </c>
      <c r="B1809">
        <f>'Założenia i wyniki'!$E$6*Znorm.Profile!B1809</f>
        <v>0</v>
      </c>
      <c r="C1809">
        <f>'Założenia i wyniki'!$E$8*Znorm.Profile!C1809</f>
        <v>0.32449305000000006</v>
      </c>
      <c r="D1809">
        <f t="shared" si="84"/>
        <v>0</v>
      </c>
      <c r="E1809">
        <f t="shared" si="85"/>
        <v>0</v>
      </c>
      <c r="F1809">
        <f t="shared" si="86"/>
        <v>0.32449305000000006</v>
      </c>
    </row>
    <row r="1810" spans="1:6" x14ac:dyDescent="0.25">
      <c r="A1810">
        <v>1801</v>
      </c>
      <c r="B1810">
        <f>'Założenia i wyniki'!$E$6*Znorm.Profile!B1810</f>
        <v>0</v>
      </c>
      <c r="C1810">
        <f>'Założenia i wyniki'!$E$8*Znorm.Profile!C1810</f>
        <v>0.25327994999999998</v>
      </c>
      <c r="D1810">
        <f t="shared" si="84"/>
        <v>0</v>
      </c>
      <c r="E1810">
        <f t="shared" si="85"/>
        <v>0</v>
      </c>
      <c r="F1810">
        <f t="shared" si="86"/>
        <v>0.25327994999999998</v>
      </c>
    </row>
    <row r="1811" spans="1:6" x14ac:dyDescent="0.25">
      <c r="A1811">
        <v>1802</v>
      </c>
      <c r="B1811">
        <f>'Założenia i wyniki'!$E$6*Znorm.Profile!B1811</f>
        <v>0</v>
      </c>
      <c r="C1811">
        <f>'Założenia i wyniki'!$E$8*Znorm.Profile!C1811</f>
        <v>0.23039730000000003</v>
      </c>
      <c r="D1811">
        <f t="shared" si="84"/>
        <v>0</v>
      </c>
      <c r="E1811">
        <f t="shared" si="85"/>
        <v>0</v>
      </c>
      <c r="F1811">
        <f t="shared" si="86"/>
        <v>0.23039730000000003</v>
      </c>
    </row>
    <row r="1812" spans="1:6" x14ac:dyDescent="0.25">
      <c r="A1812">
        <v>1803</v>
      </c>
      <c r="B1812">
        <f>'Założenia i wyniki'!$E$6*Znorm.Profile!B1812</f>
        <v>0</v>
      </c>
      <c r="C1812">
        <f>'Założenia i wyniki'!$E$8*Znorm.Profile!C1812</f>
        <v>0.21802374999999999</v>
      </c>
      <c r="D1812">
        <f t="shared" si="84"/>
        <v>0</v>
      </c>
      <c r="E1812">
        <f t="shared" si="85"/>
        <v>0</v>
      </c>
      <c r="F1812">
        <f t="shared" si="86"/>
        <v>0.21802374999999999</v>
      </c>
    </row>
    <row r="1813" spans="1:6" x14ac:dyDescent="0.25">
      <c r="A1813">
        <v>1804</v>
      </c>
      <c r="B1813">
        <f>'Założenia i wyniki'!$E$6*Znorm.Profile!B1813</f>
        <v>0</v>
      </c>
      <c r="C1813">
        <f>'Założenia i wyniki'!$E$8*Znorm.Profile!C1813</f>
        <v>0.2192722</v>
      </c>
      <c r="D1813">
        <f t="shared" si="84"/>
        <v>0</v>
      </c>
      <c r="E1813">
        <f t="shared" si="85"/>
        <v>0</v>
      </c>
      <c r="F1813">
        <f t="shared" si="86"/>
        <v>0.2192722</v>
      </c>
    </row>
    <row r="1814" spans="1:6" x14ac:dyDescent="0.25">
      <c r="A1814">
        <v>1805</v>
      </c>
      <c r="B1814">
        <f>'Założenia i wyniki'!$E$6*Znorm.Profile!B1814</f>
        <v>0</v>
      </c>
      <c r="C1814">
        <f>'Założenia i wyniki'!$E$8*Znorm.Profile!C1814</f>
        <v>0.24387230000000001</v>
      </c>
      <c r="D1814">
        <f t="shared" si="84"/>
        <v>0</v>
      </c>
      <c r="E1814">
        <f t="shared" si="85"/>
        <v>0</v>
      </c>
      <c r="F1814">
        <f t="shared" si="86"/>
        <v>0.24387230000000001</v>
      </c>
    </row>
    <row r="1815" spans="1:6" x14ac:dyDescent="0.25">
      <c r="A1815">
        <v>1806</v>
      </c>
      <c r="B1815">
        <f>'Założenia i wyniki'!$E$6*Znorm.Profile!B1815</f>
        <v>0</v>
      </c>
      <c r="C1815">
        <f>'Założenia i wyniki'!$E$8*Znorm.Profile!C1815</f>
        <v>0.30216899999999997</v>
      </c>
      <c r="D1815">
        <f t="shared" si="84"/>
        <v>0</v>
      </c>
      <c r="E1815">
        <f t="shared" si="85"/>
        <v>0</v>
      </c>
      <c r="F1815">
        <f t="shared" si="86"/>
        <v>0.30216899999999997</v>
      </c>
    </row>
    <row r="1816" spans="1:6" x14ac:dyDescent="0.25">
      <c r="A1816">
        <v>1807</v>
      </c>
      <c r="B1816">
        <f>'Założenia i wyniki'!$E$6*Znorm.Profile!B1816</f>
        <v>1.3043396226415094E-2</v>
      </c>
      <c r="C1816">
        <f>'Założenia i wyniki'!$E$8*Znorm.Profile!C1816</f>
        <v>0.38770234999999997</v>
      </c>
      <c r="D1816">
        <f t="shared" si="84"/>
        <v>1.3043396226415094E-2</v>
      </c>
      <c r="E1816">
        <f t="shared" si="85"/>
        <v>0</v>
      </c>
      <c r="F1816">
        <f t="shared" si="86"/>
        <v>0.37465895377358488</v>
      </c>
    </row>
    <row r="1817" spans="1:6" x14ac:dyDescent="0.25">
      <c r="A1817">
        <v>1808</v>
      </c>
      <c r="B1817">
        <f>'Założenia i wyniki'!$E$6*Znorm.Profile!B1817</f>
        <v>0.1169811320754717</v>
      </c>
      <c r="C1817">
        <f>'Założenia i wyniki'!$E$8*Znorm.Profile!C1817</f>
        <v>0.42660240000000005</v>
      </c>
      <c r="D1817">
        <f t="shared" si="84"/>
        <v>0.1169811320754717</v>
      </c>
      <c r="E1817">
        <f t="shared" si="85"/>
        <v>0</v>
      </c>
      <c r="F1817">
        <f t="shared" si="86"/>
        <v>0.30962126792452838</v>
      </c>
    </row>
    <row r="1818" spans="1:6" x14ac:dyDescent="0.25">
      <c r="A1818">
        <v>1809</v>
      </c>
      <c r="B1818">
        <f>'Założenia i wyniki'!$E$6*Znorm.Profile!B1818</f>
        <v>0.34994339622641507</v>
      </c>
      <c r="C1818">
        <f>'Założenia i wyniki'!$E$8*Znorm.Profile!C1818</f>
        <v>0.44191874999999997</v>
      </c>
      <c r="D1818">
        <f t="shared" si="84"/>
        <v>0.34994339622641507</v>
      </c>
      <c r="E1818">
        <f t="shared" si="85"/>
        <v>0</v>
      </c>
      <c r="F1818">
        <f t="shared" si="86"/>
        <v>9.19753537735849E-2</v>
      </c>
    </row>
    <row r="1819" spans="1:6" x14ac:dyDescent="0.25">
      <c r="A1819">
        <v>1810</v>
      </c>
      <c r="B1819">
        <f>'Założenia i wyniki'!$E$6*Znorm.Profile!B1819</f>
        <v>0.32493396226415094</v>
      </c>
      <c r="C1819">
        <f>'Założenia i wyniki'!$E$8*Znorm.Profile!C1819</f>
        <v>0.44041199999999997</v>
      </c>
      <c r="D1819">
        <f t="shared" si="84"/>
        <v>0.32493396226415094</v>
      </c>
      <c r="E1819">
        <f t="shared" si="85"/>
        <v>0</v>
      </c>
      <c r="F1819">
        <f t="shared" si="86"/>
        <v>0.11547803773584903</v>
      </c>
    </row>
    <row r="1820" spans="1:6" x14ac:dyDescent="0.25">
      <c r="A1820">
        <v>1811</v>
      </c>
      <c r="B1820">
        <f>'Założenia i wyniki'!$E$6*Znorm.Profile!B1820</f>
        <v>0.48448113207547167</v>
      </c>
      <c r="C1820">
        <f>'Założenia i wyniki'!$E$8*Znorm.Profile!C1820</f>
        <v>0.43709610000000004</v>
      </c>
      <c r="D1820">
        <f t="shared" si="84"/>
        <v>0.43709610000000004</v>
      </c>
      <c r="E1820">
        <f t="shared" si="85"/>
        <v>4.7385032075471623E-2</v>
      </c>
      <c r="F1820">
        <f t="shared" si="86"/>
        <v>0</v>
      </c>
    </row>
    <row r="1821" spans="1:6" x14ac:dyDescent="0.25">
      <c r="A1821">
        <v>1812</v>
      </c>
      <c r="B1821">
        <f>'Założenia i wyniki'!$E$6*Znorm.Profile!B1821</f>
        <v>0.21524528301886792</v>
      </c>
      <c r="C1821">
        <f>'Założenia i wyniki'!$E$8*Znorm.Profile!C1821</f>
        <v>0.43686300000000006</v>
      </c>
      <c r="D1821">
        <f t="shared" si="84"/>
        <v>0.21524528301886792</v>
      </c>
      <c r="E1821">
        <f t="shared" si="85"/>
        <v>0</v>
      </c>
      <c r="F1821">
        <f t="shared" si="86"/>
        <v>0.22161771698113214</v>
      </c>
    </row>
    <row r="1822" spans="1:6" x14ac:dyDescent="0.25">
      <c r="A1822">
        <v>1813</v>
      </c>
      <c r="B1822">
        <f>'Założenia i wyniki'!$E$6*Znorm.Profile!B1822</f>
        <v>0.3687075471698113</v>
      </c>
      <c r="C1822">
        <f>'Założenia i wyniki'!$E$8*Znorm.Profile!C1822</f>
        <v>0.42404459999999999</v>
      </c>
      <c r="D1822">
        <f t="shared" si="84"/>
        <v>0.3687075471698113</v>
      </c>
      <c r="E1822">
        <f t="shared" si="85"/>
        <v>0</v>
      </c>
      <c r="F1822">
        <f t="shared" si="86"/>
        <v>5.5337052830188693E-2</v>
      </c>
    </row>
    <row r="1823" spans="1:6" x14ac:dyDescent="0.25">
      <c r="A1823">
        <v>1814</v>
      </c>
      <c r="B1823">
        <f>'Założenia i wyniki'!$E$6*Znorm.Profile!B1823</f>
        <v>0.41684905660377358</v>
      </c>
      <c r="C1823">
        <f>'Założenia i wyniki'!$E$8*Znorm.Profile!C1823</f>
        <v>0.42742874999999997</v>
      </c>
      <c r="D1823">
        <f t="shared" si="84"/>
        <v>0.41684905660377358</v>
      </c>
      <c r="E1823">
        <f t="shared" si="85"/>
        <v>0</v>
      </c>
      <c r="F1823">
        <f t="shared" si="86"/>
        <v>1.0579693396226386E-2</v>
      </c>
    </row>
    <row r="1824" spans="1:6" x14ac:dyDescent="0.25">
      <c r="A1824">
        <v>1815</v>
      </c>
      <c r="B1824">
        <f>'Założenia i wyniki'!$E$6*Znorm.Profile!B1824</f>
        <v>0.26940566037735847</v>
      </c>
      <c r="C1824">
        <f>'Założenia i wyniki'!$E$8*Znorm.Profile!C1824</f>
        <v>0.43017975000000003</v>
      </c>
      <c r="D1824">
        <f t="shared" si="84"/>
        <v>0.26940566037735847</v>
      </c>
      <c r="E1824">
        <f t="shared" si="85"/>
        <v>0</v>
      </c>
      <c r="F1824">
        <f t="shared" si="86"/>
        <v>0.16077408962264156</v>
      </c>
    </row>
    <row r="1825" spans="1:6" x14ac:dyDescent="0.25">
      <c r="A1825">
        <v>1816</v>
      </c>
      <c r="B1825">
        <f>'Założenia i wyniki'!$E$6*Znorm.Profile!B1825</f>
        <v>0.20772641509433959</v>
      </c>
      <c r="C1825">
        <f>'Założenia i wyniki'!$E$8*Znorm.Profile!C1825</f>
        <v>0.44923759999999996</v>
      </c>
      <c r="D1825">
        <f t="shared" si="84"/>
        <v>0.20772641509433959</v>
      </c>
      <c r="E1825">
        <f t="shared" si="85"/>
        <v>0</v>
      </c>
      <c r="F1825">
        <f t="shared" si="86"/>
        <v>0.24151118490566037</v>
      </c>
    </row>
    <row r="1826" spans="1:6" x14ac:dyDescent="0.25">
      <c r="A1826">
        <v>1817</v>
      </c>
      <c r="B1826">
        <f>'Założenia i wyniki'!$E$6*Znorm.Profile!B1826</f>
        <v>5.5939622641509437E-2</v>
      </c>
      <c r="C1826">
        <f>'Założenia i wyniki'!$E$8*Znorm.Profile!C1826</f>
        <v>0.49124809999999997</v>
      </c>
      <c r="D1826">
        <f t="shared" si="84"/>
        <v>5.5939622641509437E-2</v>
      </c>
      <c r="E1826">
        <f t="shared" si="85"/>
        <v>0</v>
      </c>
      <c r="F1826">
        <f t="shared" si="86"/>
        <v>0.43530847735849054</v>
      </c>
    </row>
    <row r="1827" spans="1:6" x14ac:dyDescent="0.25">
      <c r="A1827">
        <v>1818</v>
      </c>
      <c r="B1827">
        <f>'Założenia i wyniki'!$E$6*Znorm.Profile!B1827</f>
        <v>0</v>
      </c>
      <c r="C1827">
        <f>'Założenia i wyniki'!$E$8*Znorm.Profile!C1827</f>
        <v>0.52857734999999995</v>
      </c>
      <c r="D1827">
        <f t="shared" si="84"/>
        <v>0</v>
      </c>
      <c r="E1827">
        <f t="shared" si="85"/>
        <v>0</v>
      </c>
      <c r="F1827">
        <f t="shared" si="86"/>
        <v>0.52857734999999995</v>
      </c>
    </row>
    <row r="1828" spans="1:6" x14ac:dyDescent="0.25">
      <c r="A1828">
        <v>1819</v>
      </c>
      <c r="B1828">
        <f>'Założenia i wyniki'!$E$6*Znorm.Profile!B1828</f>
        <v>0</v>
      </c>
      <c r="C1828">
        <f>'Założenia i wyniki'!$E$8*Znorm.Profile!C1828</f>
        <v>0.59774330000000009</v>
      </c>
      <c r="D1828">
        <f t="shared" si="84"/>
        <v>0</v>
      </c>
      <c r="E1828">
        <f t="shared" si="85"/>
        <v>0</v>
      </c>
      <c r="F1828">
        <f t="shared" si="86"/>
        <v>0.59774330000000009</v>
      </c>
    </row>
    <row r="1829" spans="1:6" x14ac:dyDescent="0.25">
      <c r="A1829">
        <v>1820</v>
      </c>
      <c r="B1829">
        <f>'Założenia i wyniki'!$E$6*Znorm.Profile!B1829</f>
        <v>0</v>
      </c>
      <c r="C1829">
        <f>'Założenia i wyniki'!$E$8*Znorm.Profile!C1829</f>
        <v>0.6081145</v>
      </c>
      <c r="D1829">
        <f t="shared" si="84"/>
        <v>0</v>
      </c>
      <c r="E1829">
        <f t="shared" si="85"/>
        <v>0</v>
      </c>
      <c r="F1829">
        <f t="shared" si="86"/>
        <v>0.6081145</v>
      </c>
    </row>
    <row r="1830" spans="1:6" x14ac:dyDescent="0.25">
      <c r="A1830">
        <v>1821</v>
      </c>
      <c r="B1830">
        <f>'Założenia i wyniki'!$E$6*Znorm.Profile!B1830</f>
        <v>0</v>
      </c>
      <c r="C1830">
        <f>'Założenia i wyniki'!$E$8*Znorm.Profile!C1830</f>
        <v>0.57431674999999993</v>
      </c>
      <c r="D1830">
        <f t="shared" si="84"/>
        <v>0</v>
      </c>
      <c r="E1830">
        <f t="shared" si="85"/>
        <v>0</v>
      </c>
      <c r="F1830">
        <f t="shared" si="86"/>
        <v>0.57431674999999993</v>
      </c>
    </row>
    <row r="1831" spans="1:6" x14ac:dyDescent="0.25">
      <c r="A1831">
        <v>1822</v>
      </c>
      <c r="B1831">
        <f>'Założenia i wyniki'!$E$6*Znorm.Profile!B1831</f>
        <v>0</v>
      </c>
      <c r="C1831">
        <f>'Założenia i wyniki'!$E$8*Znorm.Profile!C1831</f>
        <v>0.49364314999999998</v>
      </c>
      <c r="D1831">
        <f t="shared" si="84"/>
        <v>0</v>
      </c>
      <c r="E1831">
        <f t="shared" si="85"/>
        <v>0</v>
      </c>
      <c r="F1831">
        <f t="shared" si="86"/>
        <v>0.49364314999999998</v>
      </c>
    </row>
    <row r="1832" spans="1:6" x14ac:dyDescent="0.25">
      <c r="A1832">
        <v>1823</v>
      </c>
      <c r="B1832">
        <f>'Założenia i wyniki'!$E$6*Znorm.Profile!B1832</f>
        <v>0</v>
      </c>
      <c r="C1832">
        <f>'Założenia i wyniki'!$E$8*Znorm.Profile!C1832</f>
        <v>0.40201455000000003</v>
      </c>
      <c r="D1832">
        <f t="shared" si="84"/>
        <v>0</v>
      </c>
      <c r="E1832">
        <f t="shared" si="85"/>
        <v>0</v>
      </c>
      <c r="F1832">
        <f t="shared" si="86"/>
        <v>0.40201455000000003</v>
      </c>
    </row>
    <row r="1833" spans="1:6" x14ac:dyDescent="0.25">
      <c r="A1833">
        <v>1824</v>
      </c>
      <c r="B1833">
        <f>'Założenia i wyniki'!$E$6*Znorm.Profile!B1833</f>
        <v>0</v>
      </c>
      <c r="C1833">
        <f>'Założenia i wyniki'!$E$8*Znorm.Profile!C1833</f>
        <v>0.32268809999999998</v>
      </c>
      <c r="D1833">
        <f t="shared" si="84"/>
        <v>0</v>
      </c>
      <c r="E1833">
        <f t="shared" si="85"/>
        <v>0</v>
      </c>
      <c r="F1833">
        <f t="shared" si="86"/>
        <v>0.32268809999999998</v>
      </c>
    </row>
    <row r="1834" spans="1:6" x14ac:dyDescent="0.25">
      <c r="A1834">
        <v>1825</v>
      </c>
      <c r="B1834">
        <f>'Założenia i wyniki'!$E$6*Znorm.Profile!B1834</f>
        <v>0</v>
      </c>
      <c r="C1834">
        <f>'Założenia i wyniki'!$E$8*Znorm.Profile!C1834</f>
        <v>0.2527105</v>
      </c>
      <c r="D1834">
        <f t="shared" si="84"/>
        <v>0</v>
      </c>
      <c r="E1834">
        <f t="shared" si="85"/>
        <v>0</v>
      </c>
      <c r="F1834">
        <f t="shared" si="86"/>
        <v>0.2527105</v>
      </c>
    </row>
    <row r="1835" spans="1:6" x14ac:dyDescent="0.25">
      <c r="A1835">
        <v>1826</v>
      </c>
      <c r="B1835">
        <f>'Założenia i wyniki'!$E$6*Znorm.Profile!B1835</f>
        <v>0</v>
      </c>
      <c r="C1835">
        <f>'Założenia i wyniki'!$E$8*Znorm.Profile!C1835</f>
        <v>0.22712690000000002</v>
      </c>
      <c r="D1835">
        <f t="shared" si="84"/>
        <v>0</v>
      </c>
      <c r="E1835">
        <f t="shared" si="85"/>
        <v>0</v>
      </c>
      <c r="F1835">
        <f t="shared" si="86"/>
        <v>0.22712690000000002</v>
      </c>
    </row>
    <row r="1836" spans="1:6" x14ac:dyDescent="0.25">
      <c r="A1836">
        <v>1827</v>
      </c>
      <c r="B1836">
        <f>'Założenia i wyniki'!$E$6*Znorm.Profile!B1836</f>
        <v>0</v>
      </c>
      <c r="C1836">
        <f>'Założenia i wyniki'!$E$8*Znorm.Profile!C1836</f>
        <v>0.21574244999999997</v>
      </c>
      <c r="D1836">
        <f t="shared" si="84"/>
        <v>0</v>
      </c>
      <c r="E1836">
        <f t="shared" si="85"/>
        <v>0</v>
      </c>
      <c r="F1836">
        <f t="shared" si="86"/>
        <v>0.21574244999999997</v>
      </c>
    </row>
    <row r="1837" spans="1:6" x14ac:dyDescent="0.25">
      <c r="A1837">
        <v>1828</v>
      </c>
      <c r="B1837">
        <f>'Założenia i wyniki'!$E$6*Znorm.Profile!B1837</f>
        <v>0</v>
      </c>
      <c r="C1837">
        <f>'Założenia i wyniki'!$E$8*Znorm.Profile!C1837</f>
        <v>0.2161061</v>
      </c>
      <c r="D1837">
        <f t="shared" si="84"/>
        <v>0</v>
      </c>
      <c r="E1837">
        <f t="shared" si="85"/>
        <v>0</v>
      </c>
      <c r="F1837">
        <f t="shared" si="86"/>
        <v>0.2161061</v>
      </c>
    </row>
    <row r="1838" spans="1:6" x14ac:dyDescent="0.25">
      <c r="A1838">
        <v>1829</v>
      </c>
      <c r="B1838">
        <f>'Założenia i wyniki'!$E$6*Znorm.Profile!B1838</f>
        <v>0</v>
      </c>
      <c r="C1838">
        <f>'Założenia i wyniki'!$E$8*Znorm.Profile!C1838</f>
        <v>0.24372075000000004</v>
      </c>
      <c r="D1838">
        <f t="shared" si="84"/>
        <v>0</v>
      </c>
      <c r="E1838">
        <f t="shared" si="85"/>
        <v>0</v>
      </c>
      <c r="F1838">
        <f t="shared" si="86"/>
        <v>0.24372075000000004</v>
      </c>
    </row>
    <row r="1839" spans="1:6" x14ac:dyDescent="0.25">
      <c r="A1839">
        <v>1830</v>
      </c>
      <c r="B1839">
        <f>'Założenia i wyniki'!$E$6*Znorm.Profile!B1839</f>
        <v>0</v>
      </c>
      <c r="C1839">
        <f>'Założenia i wyniki'!$E$8*Znorm.Profile!C1839</f>
        <v>0.3011722</v>
      </c>
      <c r="D1839">
        <f t="shared" si="84"/>
        <v>0</v>
      </c>
      <c r="E1839">
        <f t="shared" si="85"/>
        <v>0</v>
      </c>
      <c r="F1839">
        <f t="shared" si="86"/>
        <v>0.3011722</v>
      </c>
    </row>
    <row r="1840" spans="1:6" x14ac:dyDescent="0.25">
      <c r="A1840">
        <v>1831</v>
      </c>
      <c r="B1840">
        <f>'Założenia i wyniki'!$E$6*Znorm.Profile!B1840</f>
        <v>1.3255660377358491E-2</v>
      </c>
      <c r="C1840">
        <f>'Założenia i wyniki'!$E$8*Znorm.Profile!C1840</f>
        <v>0.37955155000000002</v>
      </c>
      <c r="D1840">
        <f t="shared" si="84"/>
        <v>1.3255660377358491E-2</v>
      </c>
      <c r="E1840">
        <f t="shared" si="85"/>
        <v>0</v>
      </c>
      <c r="F1840">
        <f t="shared" si="86"/>
        <v>0.36629588962264154</v>
      </c>
    </row>
    <row r="1841" spans="1:6" x14ac:dyDescent="0.25">
      <c r="A1841">
        <v>1832</v>
      </c>
      <c r="B1841">
        <f>'Założenia i wyniki'!$E$6*Znorm.Profile!B1841</f>
        <v>0.13122641509433963</v>
      </c>
      <c r="C1841">
        <f>'Założenia i wyniki'!$E$8*Znorm.Profile!C1841</f>
        <v>0.4167786</v>
      </c>
      <c r="D1841">
        <f t="shared" si="84"/>
        <v>0.13122641509433963</v>
      </c>
      <c r="E1841">
        <f t="shared" si="85"/>
        <v>0</v>
      </c>
      <c r="F1841">
        <f t="shared" si="86"/>
        <v>0.28555218490566037</v>
      </c>
    </row>
    <row r="1842" spans="1:6" x14ac:dyDescent="0.25">
      <c r="A1842">
        <v>1833</v>
      </c>
      <c r="B1842">
        <f>'Założenia i wyniki'!$E$6*Znorm.Profile!B1842</f>
        <v>0.24879245283018872</v>
      </c>
      <c r="C1842">
        <f>'Założenia i wyniki'!$E$8*Znorm.Profile!C1842</f>
        <v>0.41781319999999994</v>
      </c>
      <c r="D1842">
        <f t="shared" si="84"/>
        <v>0.24879245283018872</v>
      </c>
      <c r="E1842">
        <f t="shared" si="85"/>
        <v>0</v>
      </c>
      <c r="F1842">
        <f t="shared" si="86"/>
        <v>0.16902074716981122</v>
      </c>
    </row>
    <row r="1843" spans="1:6" x14ac:dyDescent="0.25">
      <c r="A1843">
        <v>1834</v>
      </c>
      <c r="B1843">
        <f>'Założenia i wyniki'!$E$6*Znorm.Profile!B1843</f>
        <v>0.31305660377358491</v>
      </c>
      <c r="C1843">
        <f>'Założenia i wyniki'!$E$8*Znorm.Profile!C1843</f>
        <v>0.41768789999999995</v>
      </c>
      <c r="D1843">
        <f t="shared" si="84"/>
        <v>0.31305660377358491</v>
      </c>
      <c r="E1843">
        <f t="shared" si="85"/>
        <v>0</v>
      </c>
      <c r="F1843">
        <f t="shared" si="86"/>
        <v>0.10463129622641504</v>
      </c>
    </row>
    <row r="1844" spans="1:6" x14ac:dyDescent="0.25">
      <c r="A1844">
        <v>1835</v>
      </c>
      <c r="B1844">
        <f>'Założenia i wyniki'!$E$6*Znorm.Profile!B1844</f>
        <v>0.42298113207547172</v>
      </c>
      <c r="C1844">
        <f>'Założenia i wyniki'!$E$8*Znorm.Profile!C1844</f>
        <v>0.42248009999999997</v>
      </c>
      <c r="D1844">
        <f t="shared" si="84"/>
        <v>0.42248009999999997</v>
      </c>
      <c r="E1844">
        <f t="shared" si="85"/>
        <v>5.0103207547175233E-4</v>
      </c>
      <c r="F1844">
        <f t="shared" si="86"/>
        <v>0</v>
      </c>
    </row>
    <row r="1845" spans="1:6" x14ac:dyDescent="0.25">
      <c r="A1845">
        <v>1836</v>
      </c>
      <c r="B1845">
        <f>'Założenia i wyniki'!$E$6*Znorm.Profile!B1845</f>
        <v>0.26258490566037734</v>
      </c>
      <c r="C1845">
        <f>'Założenia i wyniki'!$E$8*Znorm.Profile!C1845</f>
        <v>0.41435660000000002</v>
      </c>
      <c r="D1845">
        <f t="shared" si="84"/>
        <v>0.26258490566037734</v>
      </c>
      <c r="E1845">
        <f t="shared" si="85"/>
        <v>0</v>
      </c>
      <c r="F1845">
        <f t="shared" si="86"/>
        <v>0.15177169433962268</v>
      </c>
    </row>
    <row r="1846" spans="1:6" x14ac:dyDescent="0.25">
      <c r="A1846">
        <v>1837</v>
      </c>
      <c r="B1846">
        <f>'Założenia i wyniki'!$E$6*Znorm.Profile!B1846</f>
        <v>0.29419811320754718</v>
      </c>
      <c r="C1846">
        <f>'Założenia i wyniki'!$E$8*Znorm.Profile!C1846</f>
        <v>0.41098400000000002</v>
      </c>
      <c r="D1846">
        <f t="shared" si="84"/>
        <v>0.29419811320754718</v>
      </c>
      <c r="E1846">
        <f t="shared" si="85"/>
        <v>0</v>
      </c>
      <c r="F1846">
        <f t="shared" si="86"/>
        <v>0.11678588679245283</v>
      </c>
    </row>
    <row r="1847" spans="1:6" x14ac:dyDescent="0.25">
      <c r="A1847">
        <v>1838</v>
      </c>
      <c r="B1847">
        <f>'Założenia i wyniki'!$E$6*Znorm.Profile!B1847</f>
        <v>0.22275471698113208</v>
      </c>
      <c r="C1847">
        <f>'Założenia i wyniki'!$E$8*Znorm.Profile!C1847</f>
        <v>0.42258370000000001</v>
      </c>
      <c r="D1847">
        <f t="shared" si="84"/>
        <v>0.22275471698113208</v>
      </c>
      <c r="E1847">
        <f t="shared" si="85"/>
        <v>0</v>
      </c>
      <c r="F1847">
        <f t="shared" si="86"/>
        <v>0.19982898301886792</v>
      </c>
    </row>
    <row r="1848" spans="1:6" x14ac:dyDescent="0.25">
      <c r="A1848">
        <v>1839</v>
      </c>
      <c r="B1848">
        <f>'Założenia i wyniki'!$E$6*Znorm.Profile!B1848</f>
        <v>0.17316981132075471</v>
      </c>
      <c r="C1848">
        <f>'Założenia i wyniki'!$E$8*Znorm.Profile!C1848</f>
        <v>0.42417725000000001</v>
      </c>
      <c r="D1848">
        <f t="shared" si="84"/>
        <v>0.17316981132075471</v>
      </c>
      <c r="E1848">
        <f t="shared" si="85"/>
        <v>0</v>
      </c>
      <c r="F1848">
        <f t="shared" si="86"/>
        <v>0.2510074386792453</v>
      </c>
    </row>
    <row r="1849" spans="1:6" x14ac:dyDescent="0.25">
      <c r="A1849">
        <v>1840</v>
      </c>
      <c r="B1849">
        <f>'Założenia i wyniki'!$E$6*Znorm.Profile!B1849</f>
        <v>0.15628301886792453</v>
      </c>
      <c r="C1849">
        <f>'Założenia i wyniki'!$E$8*Znorm.Profile!C1849</f>
        <v>0.44586674999999998</v>
      </c>
      <c r="D1849">
        <f t="shared" si="84"/>
        <v>0.15628301886792453</v>
      </c>
      <c r="E1849">
        <f t="shared" si="85"/>
        <v>0</v>
      </c>
      <c r="F1849">
        <f t="shared" si="86"/>
        <v>0.28958373113207547</v>
      </c>
    </row>
    <row r="1850" spans="1:6" x14ac:dyDescent="0.25">
      <c r="A1850">
        <v>1841</v>
      </c>
      <c r="B1850">
        <f>'Założenia i wyniki'!$E$6*Znorm.Profile!B1850</f>
        <v>7.5377358490566052E-2</v>
      </c>
      <c r="C1850">
        <f>'Założenia i wyniki'!$E$8*Znorm.Profile!C1850</f>
        <v>0.49607670000000004</v>
      </c>
      <c r="D1850">
        <f t="shared" si="84"/>
        <v>7.5377358490566052E-2</v>
      </c>
      <c r="E1850">
        <f t="shared" si="85"/>
        <v>0</v>
      </c>
      <c r="F1850">
        <f t="shared" si="86"/>
        <v>0.420699341509434</v>
      </c>
    </row>
    <row r="1851" spans="1:6" x14ac:dyDescent="0.25">
      <c r="A1851">
        <v>1842</v>
      </c>
      <c r="B1851">
        <f>'Założenia i wyniki'!$E$6*Znorm.Profile!B1851</f>
        <v>0</v>
      </c>
      <c r="C1851">
        <f>'Założenia i wyniki'!$E$8*Znorm.Profile!C1851</f>
        <v>0.54533569999999998</v>
      </c>
      <c r="D1851">
        <f t="shared" si="84"/>
        <v>0</v>
      </c>
      <c r="E1851">
        <f t="shared" si="85"/>
        <v>0</v>
      </c>
      <c r="F1851">
        <f t="shared" si="86"/>
        <v>0.54533569999999998</v>
      </c>
    </row>
    <row r="1852" spans="1:6" x14ac:dyDescent="0.25">
      <c r="A1852">
        <v>1843</v>
      </c>
      <c r="B1852">
        <f>'Założenia i wyniki'!$E$6*Znorm.Profile!B1852</f>
        <v>0</v>
      </c>
      <c r="C1852">
        <f>'Założenia i wyniki'!$E$8*Znorm.Profile!C1852</f>
        <v>0.60989459999999995</v>
      </c>
      <c r="D1852">
        <f t="shared" si="84"/>
        <v>0</v>
      </c>
      <c r="E1852">
        <f t="shared" si="85"/>
        <v>0</v>
      </c>
      <c r="F1852">
        <f t="shared" si="86"/>
        <v>0.60989459999999995</v>
      </c>
    </row>
    <row r="1853" spans="1:6" x14ac:dyDescent="0.25">
      <c r="A1853">
        <v>1844</v>
      </c>
      <c r="B1853">
        <f>'Założenia i wyniki'!$E$6*Znorm.Profile!B1853</f>
        <v>0</v>
      </c>
      <c r="C1853">
        <f>'Założenia i wyniki'!$E$8*Znorm.Profile!C1853</f>
        <v>0.61604899999999985</v>
      </c>
      <c r="D1853">
        <f t="shared" si="84"/>
        <v>0</v>
      </c>
      <c r="E1853">
        <f t="shared" si="85"/>
        <v>0</v>
      </c>
      <c r="F1853">
        <f t="shared" si="86"/>
        <v>0.61604899999999985</v>
      </c>
    </row>
    <row r="1854" spans="1:6" x14ac:dyDescent="0.25">
      <c r="A1854">
        <v>1845</v>
      </c>
      <c r="B1854">
        <f>'Założenia i wyniki'!$E$6*Znorm.Profile!B1854</f>
        <v>0</v>
      </c>
      <c r="C1854">
        <f>'Założenia i wyniki'!$E$8*Znorm.Profile!C1854</f>
        <v>0.57554280000000002</v>
      </c>
      <c r="D1854">
        <f t="shared" si="84"/>
        <v>0</v>
      </c>
      <c r="E1854">
        <f t="shared" si="85"/>
        <v>0</v>
      </c>
      <c r="F1854">
        <f t="shared" si="86"/>
        <v>0.57554280000000002</v>
      </c>
    </row>
    <row r="1855" spans="1:6" x14ac:dyDescent="0.25">
      <c r="A1855">
        <v>1846</v>
      </c>
      <c r="B1855">
        <f>'Założenia i wyniki'!$E$6*Znorm.Profile!B1855</f>
        <v>0</v>
      </c>
      <c r="C1855">
        <f>'Założenia i wyniki'!$E$8*Znorm.Profile!C1855</f>
        <v>0.50335284999999996</v>
      </c>
      <c r="D1855">
        <f t="shared" si="84"/>
        <v>0</v>
      </c>
      <c r="E1855">
        <f t="shared" si="85"/>
        <v>0</v>
      </c>
      <c r="F1855">
        <f t="shared" si="86"/>
        <v>0.50335284999999996</v>
      </c>
    </row>
    <row r="1856" spans="1:6" x14ac:dyDescent="0.25">
      <c r="A1856">
        <v>1847</v>
      </c>
      <c r="B1856">
        <f>'Założenia i wyniki'!$E$6*Znorm.Profile!B1856</f>
        <v>0</v>
      </c>
      <c r="C1856">
        <f>'Założenia i wyniki'!$E$8*Znorm.Profile!C1856</f>
        <v>0.40780145000000001</v>
      </c>
      <c r="D1856">
        <f t="shared" si="84"/>
        <v>0</v>
      </c>
      <c r="E1856">
        <f t="shared" si="85"/>
        <v>0</v>
      </c>
      <c r="F1856">
        <f t="shared" si="86"/>
        <v>0.40780145000000001</v>
      </c>
    </row>
    <row r="1857" spans="1:6" x14ac:dyDescent="0.25">
      <c r="A1857">
        <v>1848</v>
      </c>
      <c r="B1857">
        <f>'Założenia i wyniki'!$E$6*Znorm.Profile!B1857</f>
        <v>0</v>
      </c>
      <c r="C1857">
        <f>'Założenia i wyniki'!$E$8*Znorm.Profile!C1857</f>
        <v>0.32366110000000003</v>
      </c>
      <c r="D1857">
        <f t="shared" si="84"/>
        <v>0</v>
      </c>
      <c r="E1857">
        <f t="shared" si="85"/>
        <v>0</v>
      </c>
      <c r="F1857">
        <f t="shared" si="86"/>
        <v>0.32366110000000003</v>
      </c>
    </row>
    <row r="1858" spans="1:6" x14ac:dyDescent="0.25">
      <c r="A1858">
        <v>1849</v>
      </c>
      <c r="B1858">
        <f>'Założenia i wyniki'!$E$6*Znorm.Profile!B1858</f>
        <v>0</v>
      </c>
      <c r="C1858">
        <f>'Założenia i wyniki'!$E$8*Znorm.Profile!C1858</f>
        <v>0.25598019999999999</v>
      </c>
      <c r="D1858">
        <f t="shared" si="84"/>
        <v>0</v>
      </c>
      <c r="E1858">
        <f t="shared" si="85"/>
        <v>0</v>
      </c>
      <c r="F1858">
        <f t="shared" si="86"/>
        <v>0.25598019999999999</v>
      </c>
    </row>
    <row r="1859" spans="1:6" x14ac:dyDescent="0.25">
      <c r="A1859">
        <v>1850</v>
      </c>
      <c r="B1859">
        <f>'Założenia i wyniki'!$E$6*Znorm.Profile!B1859</f>
        <v>0</v>
      </c>
      <c r="C1859">
        <f>'Założenia i wyniki'!$E$8*Znorm.Profile!C1859</f>
        <v>0.22823079999999996</v>
      </c>
      <c r="D1859">
        <f t="shared" si="84"/>
        <v>0</v>
      </c>
      <c r="E1859">
        <f t="shared" si="85"/>
        <v>0</v>
      </c>
      <c r="F1859">
        <f t="shared" si="86"/>
        <v>0.22823079999999996</v>
      </c>
    </row>
    <row r="1860" spans="1:6" x14ac:dyDescent="0.25">
      <c r="A1860">
        <v>1851</v>
      </c>
      <c r="B1860">
        <f>'Założenia i wyniki'!$E$6*Znorm.Profile!B1860</f>
        <v>0</v>
      </c>
      <c r="C1860">
        <f>'Założenia i wyniki'!$E$8*Znorm.Profile!C1860</f>
        <v>0.21483105000000002</v>
      </c>
      <c r="D1860">
        <f t="shared" si="84"/>
        <v>0</v>
      </c>
      <c r="E1860">
        <f t="shared" si="85"/>
        <v>0</v>
      </c>
      <c r="F1860">
        <f t="shared" si="86"/>
        <v>0.21483105000000002</v>
      </c>
    </row>
    <row r="1861" spans="1:6" x14ac:dyDescent="0.25">
      <c r="A1861">
        <v>1852</v>
      </c>
      <c r="B1861">
        <f>'Założenia i wyniki'!$E$6*Znorm.Profile!B1861</f>
        <v>0</v>
      </c>
      <c r="C1861">
        <f>'Założenia i wyniki'!$E$8*Znorm.Profile!C1861</f>
        <v>0.2184518</v>
      </c>
      <c r="D1861">
        <f t="shared" si="84"/>
        <v>0</v>
      </c>
      <c r="E1861">
        <f t="shared" si="85"/>
        <v>0</v>
      </c>
      <c r="F1861">
        <f t="shared" si="86"/>
        <v>0.2184518</v>
      </c>
    </row>
    <row r="1862" spans="1:6" x14ac:dyDescent="0.25">
      <c r="A1862">
        <v>1853</v>
      </c>
      <c r="B1862">
        <f>'Założenia i wyniki'!$E$6*Znorm.Profile!B1862</f>
        <v>0</v>
      </c>
      <c r="C1862">
        <f>'Założenia i wyniki'!$E$8*Znorm.Profile!C1862</f>
        <v>0.24320380000000003</v>
      </c>
      <c r="D1862">
        <f t="shared" si="84"/>
        <v>0</v>
      </c>
      <c r="E1862">
        <f t="shared" si="85"/>
        <v>0</v>
      </c>
      <c r="F1862">
        <f t="shared" si="86"/>
        <v>0.24320380000000003</v>
      </c>
    </row>
    <row r="1863" spans="1:6" x14ac:dyDescent="0.25">
      <c r="A1863">
        <v>1854</v>
      </c>
      <c r="B1863">
        <f>'Założenia i wyniki'!$E$6*Znorm.Profile!B1863</f>
        <v>0</v>
      </c>
      <c r="C1863">
        <f>'Założenia i wyniki'!$E$8*Znorm.Profile!C1863</f>
        <v>0.30356339999999998</v>
      </c>
      <c r="D1863">
        <f t="shared" si="84"/>
        <v>0</v>
      </c>
      <c r="E1863">
        <f t="shared" si="85"/>
        <v>0</v>
      </c>
      <c r="F1863">
        <f t="shared" si="86"/>
        <v>0.30356339999999998</v>
      </c>
    </row>
    <row r="1864" spans="1:6" x14ac:dyDescent="0.25">
      <c r="A1864">
        <v>1855</v>
      </c>
      <c r="B1864">
        <f>'Założenia i wyniki'!$E$6*Znorm.Profile!B1864</f>
        <v>9.9283018867924525E-2</v>
      </c>
      <c r="C1864">
        <f>'Założenia i wyniki'!$E$8*Znorm.Profile!C1864</f>
        <v>0.38953179999999998</v>
      </c>
      <c r="D1864">
        <f t="shared" si="84"/>
        <v>9.9283018867924525E-2</v>
      </c>
      <c r="E1864">
        <f t="shared" si="85"/>
        <v>0</v>
      </c>
      <c r="F1864">
        <f t="shared" si="86"/>
        <v>0.29024878113207547</v>
      </c>
    </row>
    <row r="1865" spans="1:6" x14ac:dyDescent="0.25">
      <c r="A1865">
        <v>1856</v>
      </c>
      <c r="B1865">
        <f>'Założenia i wyniki'!$E$6*Znorm.Profile!B1865</f>
        <v>0.53830188679245283</v>
      </c>
      <c r="C1865">
        <f>'Założenia i wyniki'!$E$8*Znorm.Profile!C1865</f>
        <v>0.4289887</v>
      </c>
      <c r="D1865">
        <f t="shared" si="84"/>
        <v>0.4289887</v>
      </c>
      <c r="E1865">
        <f t="shared" si="85"/>
        <v>0.10931318679245283</v>
      </c>
      <c r="F1865">
        <f t="shared" si="86"/>
        <v>0</v>
      </c>
    </row>
    <row r="1866" spans="1:6" x14ac:dyDescent="0.25">
      <c r="A1866">
        <v>1857</v>
      </c>
      <c r="B1866">
        <f>'Założenia i wyniki'!$E$6*Znorm.Profile!B1866</f>
        <v>0.91166037735849059</v>
      </c>
      <c r="C1866">
        <f>'Założenia i wyniki'!$E$8*Znorm.Profile!C1866</f>
        <v>0.42972965000000002</v>
      </c>
      <c r="D1866">
        <f t="shared" si="84"/>
        <v>0.42972965000000002</v>
      </c>
      <c r="E1866">
        <f t="shared" si="85"/>
        <v>0.48193072735849057</v>
      </c>
      <c r="F1866">
        <f t="shared" si="86"/>
        <v>0</v>
      </c>
    </row>
    <row r="1867" spans="1:6" x14ac:dyDescent="0.25">
      <c r="A1867">
        <v>1858</v>
      </c>
      <c r="B1867">
        <f>'Założenia i wyniki'!$E$6*Znorm.Profile!B1867</f>
        <v>0.69552830188679238</v>
      </c>
      <c r="C1867">
        <f>'Założenia i wyniki'!$E$8*Znorm.Profile!C1867</f>
        <v>0.42716169999999998</v>
      </c>
      <c r="D1867">
        <f t="shared" ref="D1867:D1930" si="87">IF(B1867&lt;=C1867,B1867,C1867)</f>
        <v>0.42716169999999998</v>
      </c>
      <c r="E1867">
        <f t="shared" ref="E1867:E1930" si="88">IF(B1867&gt;C1867,B1867-C1867,0)</f>
        <v>0.2683666018867924</v>
      </c>
      <c r="F1867">
        <f t="shared" ref="F1867:F1930" si="89">IF(B1867&lt;C1867,C1867-B1867,0)</f>
        <v>0</v>
      </c>
    </row>
    <row r="1868" spans="1:6" x14ac:dyDescent="0.25">
      <c r="A1868">
        <v>1859</v>
      </c>
      <c r="B1868">
        <f>'Założenia i wyniki'!$E$6*Znorm.Profile!B1868</f>
        <v>2.2001886792452829</v>
      </c>
      <c r="C1868">
        <f>'Założenia i wyniki'!$E$8*Znorm.Profile!C1868</f>
        <v>0.42213220000000001</v>
      </c>
      <c r="D1868">
        <f t="shared" si="87"/>
        <v>0.42213220000000001</v>
      </c>
      <c r="E1868">
        <f t="shared" si="88"/>
        <v>1.7780564792452829</v>
      </c>
      <c r="F1868">
        <f t="shared" si="89"/>
        <v>0</v>
      </c>
    </row>
    <row r="1869" spans="1:6" x14ac:dyDescent="0.25">
      <c r="A1869">
        <v>1860</v>
      </c>
      <c r="B1869">
        <f>'Założenia i wyniki'!$E$6*Znorm.Profile!B1869</f>
        <v>2.6789622641509432</v>
      </c>
      <c r="C1869">
        <f>'Założenia i wyniki'!$E$8*Znorm.Profile!C1869</f>
        <v>0.42046410000000001</v>
      </c>
      <c r="D1869">
        <f t="shared" si="87"/>
        <v>0.42046410000000001</v>
      </c>
      <c r="E1869">
        <f t="shared" si="88"/>
        <v>2.258498164150943</v>
      </c>
      <c r="F1869">
        <f t="shared" si="89"/>
        <v>0</v>
      </c>
    </row>
    <row r="1870" spans="1:6" x14ac:dyDescent="0.25">
      <c r="A1870">
        <v>1861</v>
      </c>
      <c r="B1870">
        <f>'Założenia i wyniki'!$E$6*Znorm.Profile!B1870</f>
        <v>2.4990566037735849</v>
      </c>
      <c r="C1870">
        <f>'Założenia i wyniki'!$E$8*Znorm.Profile!C1870</f>
        <v>0.41972349999999997</v>
      </c>
      <c r="D1870">
        <f t="shared" si="87"/>
        <v>0.41972349999999997</v>
      </c>
      <c r="E1870">
        <f t="shared" si="88"/>
        <v>2.0793331037735849</v>
      </c>
      <c r="F1870">
        <f t="shared" si="89"/>
        <v>0</v>
      </c>
    </row>
    <row r="1871" spans="1:6" x14ac:dyDescent="0.25">
      <c r="A1871">
        <v>1862</v>
      </c>
      <c r="B1871">
        <f>'Założenia i wyniki'!$E$6*Znorm.Profile!B1871</f>
        <v>2.0751886792452829</v>
      </c>
      <c r="C1871">
        <f>'Założenia i wyniki'!$E$8*Znorm.Profile!C1871</f>
        <v>0.42855994999999997</v>
      </c>
      <c r="D1871">
        <f t="shared" si="87"/>
        <v>0.42855994999999997</v>
      </c>
      <c r="E1871">
        <f t="shared" si="88"/>
        <v>1.646628729245283</v>
      </c>
      <c r="F1871">
        <f t="shared" si="89"/>
        <v>0</v>
      </c>
    </row>
    <row r="1872" spans="1:6" x14ac:dyDescent="0.25">
      <c r="A1872">
        <v>1863</v>
      </c>
      <c r="B1872">
        <f>'Założenia i wyniki'!$E$6*Znorm.Profile!B1872</f>
        <v>1.7758490566037737</v>
      </c>
      <c r="C1872">
        <f>'Założenia i wyniki'!$E$8*Znorm.Profile!C1872</f>
        <v>0.43356880000000003</v>
      </c>
      <c r="D1872">
        <f t="shared" si="87"/>
        <v>0.43356880000000003</v>
      </c>
      <c r="E1872">
        <f t="shared" si="88"/>
        <v>1.3422802566037737</v>
      </c>
      <c r="F1872">
        <f t="shared" si="89"/>
        <v>0</v>
      </c>
    </row>
    <row r="1873" spans="1:6" x14ac:dyDescent="0.25">
      <c r="A1873">
        <v>1864</v>
      </c>
      <c r="B1873">
        <f>'Założenia i wyniki'!$E$6*Znorm.Profile!B1873</f>
        <v>1.3218867924528301</v>
      </c>
      <c r="C1873">
        <f>'Założenia i wyniki'!$E$8*Znorm.Profile!C1873</f>
        <v>0.45820530000000004</v>
      </c>
      <c r="D1873">
        <f t="shared" si="87"/>
        <v>0.45820530000000004</v>
      </c>
      <c r="E1873">
        <f t="shared" si="88"/>
        <v>0.8636814924528301</v>
      </c>
      <c r="F1873">
        <f t="shared" si="89"/>
        <v>0</v>
      </c>
    </row>
    <row r="1874" spans="1:6" x14ac:dyDescent="0.25">
      <c r="A1874">
        <v>1865</v>
      </c>
      <c r="B1874">
        <f>'Założenia i wyniki'!$E$6*Znorm.Profile!B1874</f>
        <v>0.48999056603773583</v>
      </c>
      <c r="C1874">
        <f>'Założenia i wyniki'!$E$8*Znorm.Profile!C1874</f>
        <v>0.48887265000000002</v>
      </c>
      <c r="D1874">
        <f t="shared" si="87"/>
        <v>0.48887265000000002</v>
      </c>
      <c r="E1874">
        <f t="shared" si="88"/>
        <v>1.1179160377358111E-3</v>
      </c>
      <c r="F1874">
        <f t="shared" si="89"/>
        <v>0</v>
      </c>
    </row>
    <row r="1875" spans="1:6" x14ac:dyDescent="0.25">
      <c r="A1875">
        <v>1866</v>
      </c>
      <c r="B1875">
        <f>'Założenia i wyniki'!$E$6*Znorm.Profile!B1875</f>
        <v>1.0707547169811319E-2</v>
      </c>
      <c r="C1875">
        <f>'Założenia i wyniki'!$E$8*Znorm.Profile!C1875</f>
        <v>0.54382054999999996</v>
      </c>
      <c r="D1875">
        <f t="shared" si="87"/>
        <v>1.0707547169811319E-2</v>
      </c>
      <c r="E1875">
        <f t="shared" si="88"/>
        <v>0</v>
      </c>
      <c r="F1875">
        <f t="shared" si="89"/>
        <v>0.53311300283018859</v>
      </c>
    </row>
    <row r="1876" spans="1:6" x14ac:dyDescent="0.25">
      <c r="A1876">
        <v>1867</v>
      </c>
      <c r="B1876">
        <f>'Założenia i wyniki'!$E$6*Znorm.Profile!B1876</f>
        <v>0</v>
      </c>
      <c r="C1876">
        <f>'Założenia i wyniki'!$E$8*Znorm.Profile!C1876</f>
        <v>0.6005125</v>
      </c>
      <c r="D1876">
        <f t="shared" si="87"/>
        <v>0</v>
      </c>
      <c r="E1876">
        <f t="shared" si="88"/>
        <v>0</v>
      </c>
      <c r="F1876">
        <f t="shared" si="89"/>
        <v>0.6005125</v>
      </c>
    </row>
    <row r="1877" spans="1:6" x14ac:dyDescent="0.25">
      <c r="A1877">
        <v>1868</v>
      </c>
      <c r="B1877">
        <f>'Założenia i wyniki'!$E$6*Znorm.Profile!B1877</f>
        <v>0</v>
      </c>
      <c r="C1877">
        <f>'Założenia i wyniki'!$E$8*Znorm.Profile!C1877</f>
        <v>0.60796855000000005</v>
      </c>
      <c r="D1877">
        <f t="shared" si="87"/>
        <v>0</v>
      </c>
      <c r="E1877">
        <f t="shared" si="88"/>
        <v>0</v>
      </c>
      <c r="F1877">
        <f t="shared" si="89"/>
        <v>0.60796855000000005</v>
      </c>
    </row>
    <row r="1878" spans="1:6" x14ac:dyDescent="0.25">
      <c r="A1878">
        <v>1869</v>
      </c>
      <c r="B1878">
        <f>'Założenia i wyniki'!$E$6*Znorm.Profile!B1878</f>
        <v>0</v>
      </c>
      <c r="C1878">
        <f>'Założenia i wyniki'!$E$8*Znorm.Profile!C1878</f>
        <v>0.57070509999999997</v>
      </c>
      <c r="D1878">
        <f t="shared" si="87"/>
        <v>0</v>
      </c>
      <c r="E1878">
        <f t="shared" si="88"/>
        <v>0</v>
      </c>
      <c r="F1878">
        <f t="shared" si="89"/>
        <v>0.57070509999999997</v>
      </c>
    </row>
    <row r="1879" spans="1:6" x14ac:dyDescent="0.25">
      <c r="A1879">
        <v>1870</v>
      </c>
      <c r="B1879">
        <f>'Założenia i wyniki'!$E$6*Znorm.Profile!B1879</f>
        <v>0</v>
      </c>
      <c r="C1879">
        <f>'Założenia i wyniki'!$E$8*Znorm.Profile!C1879</f>
        <v>0.50342145000000005</v>
      </c>
      <c r="D1879">
        <f t="shared" si="87"/>
        <v>0</v>
      </c>
      <c r="E1879">
        <f t="shared" si="88"/>
        <v>0</v>
      </c>
      <c r="F1879">
        <f t="shared" si="89"/>
        <v>0.50342145000000005</v>
      </c>
    </row>
    <row r="1880" spans="1:6" x14ac:dyDescent="0.25">
      <c r="A1880">
        <v>1871</v>
      </c>
      <c r="B1880">
        <f>'Założenia i wyniki'!$E$6*Znorm.Profile!B1880</f>
        <v>0</v>
      </c>
      <c r="C1880">
        <f>'Założenia i wyniki'!$E$8*Znorm.Profile!C1880</f>
        <v>0.41060285000000002</v>
      </c>
      <c r="D1880">
        <f t="shared" si="87"/>
        <v>0</v>
      </c>
      <c r="E1880">
        <f t="shared" si="88"/>
        <v>0</v>
      </c>
      <c r="F1880">
        <f t="shared" si="89"/>
        <v>0.41060285000000002</v>
      </c>
    </row>
    <row r="1881" spans="1:6" x14ac:dyDescent="0.25">
      <c r="A1881">
        <v>1872</v>
      </c>
      <c r="B1881">
        <f>'Założenia i wyniki'!$E$6*Znorm.Profile!B1881</f>
        <v>0</v>
      </c>
      <c r="C1881">
        <f>'Założenia i wyniki'!$E$8*Znorm.Profile!C1881</f>
        <v>0.32457355000000004</v>
      </c>
      <c r="D1881">
        <f t="shared" si="87"/>
        <v>0</v>
      </c>
      <c r="E1881">
        <f t="shared" si="88"/>
        <v>0</v>
      </c>
      <c r="F1881">
        <f t="shared" si="89"/>
        <v>0.32457355000000004</v>
      </c>
    </row>
    <row r="1882" spans="1:6" x14ac:dyDescent="0.25">
      <c r="A1882">
        <v>1873</v>
      </c>
      <c r="B1882">
        <f>'Założenia i wyniki'!$E$6*Znorm.Profile!B1882</f>
        <v>0</v>
      </c>
      <c r="C1882">
        <f>'Założenia i wyniki'!$E$8*Znorm.Profile!C1882</f>
        <v>0.25416439999999996</v>
      </c>
      <c r="D1882">
        <f t="shared" si="87"/>
        <v>0</v>
      </c>
      <c r="E1882">
        <f t="shared" si="88"/>
        <v>0</v>
      </c>
      <c r="F1882">
        <f t="shared" si="89"/>
        <v>0.25416439999999996</v>
      </c>
    </row>
    <row r="1883" spans="1:6" x14ac:dyDescent="0.25">
      <c r="A1883">
        <v>1874</v>
      </c>
      <c r="B1883">
        <f>'Założenia i wyniki'!$E$6*Znorm.Profile!B1883</f>
        <v>0</v>
      </c>
      <c r="C1883">
        <f>'Założenia i wyniki'!$E$8*Znorm.Profile!C1883</f>
        <v>0.22876279999999999</v>
      </c>
      <c r="D1883">
        <f t="shared" si="87"/>
        <v>0</v>
      </c>
      <c r="E1883">
        <f t="shared" si="88"/>
        <v>0</v>
      </c>
      <c r="F1883">
        <f t="shared" si="89"/>
        <v>0.22876279999999999</v>
      </c>
    </row>
    <row r="1884" spans="1:6" x14ac:dyDescent="0.25">
      <c r="A1884">
        <v>1875</v>
      </c>
      <c r="B1884">
        <f>'Założenia i wyniki'!$E$6*Znorm.Profile!B1884</f>
        <v>0</v>
      </c>
      <c r="C1884">
        <f>'Założenia i wyniki'!$E$8*Znorm.Profile!C1884</f>
        <v>0.21411774999999997</v>
      </c>
      <c r="D1884">
        <f t="shared" si="87"/>
        <v>0</v>
      </c>
      <c r="E1884">
        <f t="shared" si="88"/>
        <v>0</v>
      </c>
      <c r="F1884">
        <f t="shared" si="89"/>
        <v>0.21411774999999997</v>
      </c>
    </row>
    <row r="1885" spans="1:6" x14ac:dyDescent="0.25">
      <c r="A1885">
        <v>1876</v>
      </c>
      <c r="B1885">
        <f>'Założenia i wyniki'!$E$6*Znorm.Profile!B1885</f>
        <v>0</v>
      </c>
      <c r="C1885">
        <f>'Założenia i wyniki'!$E$8*Znorm.Profile!C1885</f>
        <v>0.21969849999999999</v>
      </c>
      <c r="D1885">
        <f t="shared" si="87"/>
        <v>0</v>
      </c>
      <c r="E1885">
        <f t="shared" si="88"/>
        <v>0</v>
      </c>
      <c r="F1885">
        <f t="shared" si="89"/>
        <v>0.21969849999999999</v>
      </c>
    </row>
    <row r="1886" spans="1:6" x14ac:dyDescent="0.25">
      <c r="A1886">
        <v>1877</v>
      </c>
      <c r="B1886">
        <f>'Założenia i wyniki'!$E$6*Znorm.Profile!B1886</f>
        <v>0</v>
      </c>
      <c r="C1886">
        <f>'Założenia i wyniki'!$E$8*Znorm.Profile!C1886</f>
        <v>0.24257870000000004</v>
      </c>
      <c r="D1886">
        <f t="shared" si="87"/>
        <v>0</v>
      </c>
      <c r="E1886">
        <f t="shared" si="88"/>
        <v>0</v>
      </c>
      <c r="F1886">
        <f t="shared" si="89"/>
        <v>0.24257870000000004</v>
      </c>
    </row>
    <row r="1887" spans="1:6" x14ac:dyDescent="0.25">
      <c r="A1887">
        <v>1878</v>
      </c>
      <c r="B1887">
        <f>'Założenia i wyniki'!$E$6*Znorm.Profile!B1887</f>
        <v>0</v>
      </c>
      <c r="C1887">
        <f>'Założenia i wyniki'!$E$8*Znorm.Profile!C1887</f>
        <v>0.30188864999999998</v>
      </c>
      <c r="D1887">
        <f t="shared" si="87"/>
        <v>0</v>
      </c>
      <c r="E1887">
        <f t="shared" si="88"/>
        <v>0</v>
      </c>
      <c r="F1887">
        <f t="shared" si="89"/>
        <v>0.30188864999999998</v>
      </c>
    </row>
    <row r="1888" spans="1:6" x14ac:dyDescent="0.25">
      <c r="A1888">
        <v>1879</v>
      </c>
      <c r="B1888">
        <f>'Założenia i wyniki'!$E$6*Znorm.Profile!B1888</f>
        <v>0.21828301886792453</v>
      </c>
      <c r="C1888">
        <f>'Założenia i wyniki'!$E$8*Znorm.Profile!C1888</f>
        <v>0.38887660000000002</v>
      </c>
      <c r="D1888">
        <f t="shared" si="87"/>
        <v>0.21828301886792453</v>
      </c>
      <c r="E1888">
        <f t="shared" si="88"/>
        <v>0</v>
      </c>
      <c r="F1888">
        <f t="shared" si="89"/>
        <v>0.17059358113207548</v>
      </c>
    </row>
    <row r="1889" spans="1:6" x14ac:dyDescent="0.25">
      <c r="A1889">
        <v>1880</v>
      </c>
      <c r="B1889">
        <f>'Założenia i wyniki'!$E$6*Znorm.Profile!B1889</f>
        <v>0.95679245283018877</v>
      </c>
      <c r="C1889">
        <f>'Założenia i wyniki'!$E$8*Znorm.Profile!C1889</f>
        <v>0.44016385000000002</v>
      </c>
      <c r="D1889">
        <f t="shared" si="87"/>
        <v>0.44016385000000002</v>
      </c>
      <c r="E1889">
        <f t="shared" si="88"/>
        <v>0.51662860283018874</v>
      </c>
      <c r="F1889">
        <f t="shared" si="89"/>
        <v>0</v>
      </c>
    </row>
    <row r="1890" spans="1:6" x14ac:dyDescent="0.25">
      <c r="A1890">
        <v>1881</v>
      </c>
      <c r="B1890">
        <f>'Założenia i wyniki'!$E$6*Znorm.Profile!B1890</f>
        <v>1.7350943396226417</v>
      </c>
      <c r="C1890">
        <f>'Założenia i wyniki'!$E$8*Znorm.Profile!C1890</f>
        <v>0.44444819999999996</v>
      </c>
      <c r="D1890">
        <f t="shared" si="87"/>
        <v>0.44444819999999996</v>
      </c>
      <c r="E1890">
        <f t="shared" si="88"/>
        <v>1.2906461396226416</v>
      </c>
      <c r="F1890">
        <f t="shared" si="89"/>
        <v>0</v>
      </c>
    </row>
    <row r="1891" spans="1:6" x14ac:dyDescent="0.25">
      <c r="A1891">
        <v>1882</v>
      </c>
      <c r="B1891">
        <f>'Założenia i wyniki'!$E$6*Znorm.Profile!B1891</f>
        <v>2.1856603773584906</v>
      </c>
      <c r="C1891">
        <f>'Założenia i wyniki'!$E$8*Znorm.Profile!C1891</f>
        <v>0.44852185000000006</v>
      </c>
      <c r="D1891">
        <f t="shared" si="87"/>
        <v>0.44852185000000006</v>
      </c>
      <c r="E1891">
        <f t="shared" si="88"/>
        <v>1.7371385273584905</v>
      </c>
      <c r="F1891">
        <f t="shared" si="89"/>
        <v>0</v>
      </c>
    </row>
    <row r="1892" spans="1:6" x14ac:dyDescent="0.25">
      <c r="A1892">
        <v>1883</v>
      </c>
      <c r="B1892">
        <f>'Założenia i wyniki'!$E$6*Znorm.Profile!B1892</f>
        <v>0.8914245283018869</v>
      </c>
      <c r="C1892">
        <f>'Założenia i wyniki'!$E$8*Znorm.Profile!C1892</f>
        <v>0.43902600000000003</v>
      </c>
      <c r="D1892">
        <f t="shared" si="87"/>
        <v>0.43902600000000003</v>
      </c>
      <c r="E1892">
        <f t="shared" si="88"/>
        <v>0.45239852830188687</v>
      </c>
      <c r="F1892">
        <f t="shared" si="89"/>
        <v>0</v>
      </c>
    </row>
    <row r="1893" spans="1:6" x14ac:dyDescent="0.25">
      <c r="A1893">
        <v>1884</v>
      </c>
      <c r="B1893">
        <f>'Założenia i wyniki'!$E$6*Znorm.Profile!B1893</f>
        <v>0.81783018867924528</v>
      </c>
      <c r="C1893">
        <f>'Założenia i wyniki'!$E$8*Znorm.Profile!C1893</f>
        <v>0.43459359999999997</v>
      </c>
      <c r="D1893">
        <f t="shared" si="87"/>
        <v>0.43459359999999997</v>
      </c>
      <c r="E1893">
        <f t="shared" si="88"/>
        <v>0.38323658867924532</v>
      </c>
      <c r="F1893">
        <f t="shared" si="89"/>
        <v>0</v>
      </c>
    </row>
    <row r="1894" spans="1:6" x14ac:dyDescent="0.25">
      <c r="A1894">
        <v>1885</v>
      </c>
      <c r="B1894">
        <f>'Założenia i wyniki'!$E$6*Znorm.Profile!B1894</f>
        <v>0.56536792452830187</v>
      </c>
      <c r="C1894">
        <f>'Założenia i wyniki'!$E$8*Znorm.Profile!C1894</f>
        <v>0.43996434999999995</v>
      </c>
      <c r="D1894">
        <f t="shared" si="87"/>
        <v>0.43996434999999995</v>
      </c>
      <c r="E1894">
        <f t="shared" si="88"/>
        <v>0.12540357452830192</v>
      </c>
      <c r="F1894">
        <f t="shared" si="89"/>
        <v>0</v>
      </c>
    </row>
    <row r="1895" spans="1:6" x14ac:dyDescent="0.25">
      <c r="A1895">
        <v>1886</v>
      </c>
      <c r="B1895">
        <f>'Założenia i wyniki'!$E$6*Znorm.Profile!B1895</f>
        <v>0.62251886792452837</v>
      </c>
      <c r="C1895">
        <f>'Założenia i wyniki'!$E$8*Znorm.Profile!C1895</f>
        <v>0.44587340000000009</v>
      </c>
      <c r="D1895">
        <f t="shared" si="87"/>
        <v>0.44587340000000009</v>
      </c>
      <c r="E1895">
        <f t="shared" si="88"/>
        <v>0.17664546792452829</v>
      </c>
      <c r="F1895">
        <f t="shared" si="89"/>
        <v>0</v>
      </c>
    </row>
    <row r="1896" spans="1:6" x14ac:dyDescent="0.25">
      <c r="A1896">
        <v>1887</v>
      </c>
      <c r="B1896">
        <f>'Założenia i wyniki'!$E$6*Znorm.Profile!B1896</f>
        <v>0.42398113207547172</v>
      </c>
      <c r="C1896">
        <f>'Założenia i wyniki'!$E$8*Znorm.Profile!C1896</f>
        <v>0.43664460000000005</v>
      </c>
      <c r="D1896">
        <f t="shared" si="87"/>
        <v>0.42398113207547172</v>
      </c>
      <c r="E1896">
        <f t="shared" si="88"/>
        <v>0</v>
      </c>
      <c r="F1896">
        <f t="shared" si="89"/>
        <v>1.2663467924528327E-2</v>
      </c>
    </row>
    <row r="1897" spans="1:6" x14ac:dyDescent="0.25">
      <c r="A1897">
        <v>1888</v>
      </c>
      <c r="B1897">
        <f>'Założenia i wyniki'!$E$6*Znorm.Profile!B1897</f>
        <v>0.21744339622641512</v>
      </c>
      <c r="C1897">
        <f>'Założenia i wyniki'!$E$8*Znorm.Profile!C1897</f>
        <v>0.45367455000000001</v>
      </c>
      <c r="D1897">
        <f t="shared" si="87"/>
        <v>0.21744339622641512</v>
      </c>
      <c r="E1897">
        <f t="shared" si="88"/>
        <v>0</v>
      </c>
      <c r="F1897">
        <f t="shared" si="89"/>
        <v>0.23623115377358489</v>
      </c>
    </row>
    <row r="1898" spans="1:6" x14ac:dyDescent="0.25">
      <c r="A1898">
        <v>1889</v>
      </c>
      <c r="B1898">
        <f>'Założenia i wyniki'!$E$6*Znorm.Profile!B1898</f>
        <v>0.1610754716981132</v>
      </c>
      <c r="C1898">
        <f>'Założenia i wyniki'!$E$8*Znorm.Profile!C1898</f>
        <v>0.48774565000000003</v>
      </c>
      <c r="D1898">
        <f t="shared" si="87"/>
        <v>0.1610754716981132</v>
      </c>
      <c r="E1898">
        <f t="shared" si="88"/>
        <v>0</v>
      </c>
      <c r="F1898">
        <f t="shared" si="89"/>
        <v>0.32667017830188683</v>
      </c>
    </row>
    <row r="1899" spans="1:6" x14ac:dyDescent="0.25">
      <c r="A1899">
        <v>1890</v>
      </c>
      <c r="B1899">
        <f>'Założenia i wyniki'!$E$6*Znorm.Profile!B1899</f>
        <v>0</v>
      </c>
      <c r="C1899">
        <f>'Założenia i wyniki'!$E$8*Znorm.Profile!C1899</f>
        <v>0.54077905000000004</v>
      </c>
      <c r="D1899">
        <f t="shared" si="87"/>
        <v>0</v>
      </c>
      <c r="E1899">
        <f t="shared" si="88"/>
        <v>0</v>
      </c>
      <c r="F1899">
        <f t="shared" si="89"/>
        <v>0.54077905000000004</v>
      </c>
    </row>
    <row r="1900" spans="1:6" x14ac:dyDescent="0.25">
      <c r="A1900">
        <v>1891</v>
      </c>
      <c r="B1900">
        <f>'Założenia i wyniki'!$E$6*Znorm.Profile!B1900</f>
        <v>0</v>
      </c>
      <c r="C1900">
        <f>'Założenia i wyniki'!$E$8*Znorm.Profile!C1900</f>
        <v>0.59759770000000001</v>
      </c>
      <c r="D1900">
        <f t="shared" si="87"/>
        <v>0</v>
      </c>
      <c r="E1900">
        <f t="shared" si="88"/>
        <v>0</v>
      </c>
      <c r="F1900">
        <f t="shared" si="89"/>
        <v>0.59759770000000001</v>
      </c>
    </row>
    <row r="1901" spans="1:6" x14ac:dyDescent="0.25">
      <c r="A1901">
        <v>1892</v>
      </c>
      <c r="B1901">
        <f>'Założenia i wyniki'!$E$6*Znorm.Profile!B1901</f>
        <v>0</v>
      </c>
      <c r="C1901">
        <f>'Założenia i wyniki'!$E$8*Znorm.Profile!C1901</f>
        <v>0.60451650000000001</v>
      </c>
      <c r="D1901">
        <f t="shared" si="87"/>
        <v>0</v>
      </c>
      <c r="E1901">
        <f t="shared" si="88"/>
        <v>0</v>
      </c>
      <c r="F1901">
        <f t="shared" si="89"/>
        <v>0.60451650000000001</v>
      </c>
    </row>
    <row r="1902" spans="1:6" x14ac:dyDescent="0.25">
      <c r="A1902">
        <v>1893</v>
      </c>
      <c r="B1902">
        <f>'Założenia i wyniki'!$E$6*Znorm.Profile!B1902</f>
        <v>0</v>
      </c>
      <c r="C1902">
        <f>'Założenia i wyniki'!$E$8*Znorm.Profile!C1902</f>
        <v>0.56524370000000002</v>
      </c>
      <c r="D1902">
        <f t="shared" si="87"/>
        <v>0</v>
      </c>
      <c r="E1902">
        <f t="shared" si="88"/>
        <v>0</v>
      </c>
      <c r="F1902">
        <f t="shared" si="89"/>
        <v>0.56524370000000002</v>
      </c>
    </row>
    <row r="1903" spans="1:6" x14ac:dyDescent="0.25">
      <c r="A1903">
        <v>1894</v>
      </c>
      <c r="B1903">
        <f>'Założenia i wyniki'!$E$6*Znorm.Profile!B1903</f>
        <v>0</v>
      </c>
      <c r="C1903">
        <f>'Założenia i wyniki'!$E$8*Znorm.Profile!C1903</f>
        <v>0.50428000000000006</v>
      </c>
      <c r="D1903">
        <f t="shared" si="87"/>
        <v>0</v>
      </c>
      <c r="E1903">
        <f t="shared" si="88"/>
        <v>0</v>
      </c>
      <c r="F1903">
        <f t="shared" si="89"/>
        <v>0.50428000000000006</v>
      </c>
    </row>
    <row r="1904" spans="1:6" x14ac:dyDescent="0.25">
      <c r="A1904">
        <v>1895</v>
      </c>
      <c r="B1904">
        <f>'Założenia i wyniki'!$E$6*Znorm.Profile!B1904</f>
        <v>0</v>
      </c>
      <c r="C1904">
        <f>'Założenia i wyniki'!$E$8*Znorm.Profile!C1904</f>
        <v>0.42105175</v>
      </c>
      <c r="D1904">
        <f t="shared" si="87"/>
        <v>0</v>
      </c>
      <c r="E1904">
        <f t="shared" si="88"/>
        <v>0</v>
      </c>
      <c r="F1904">
        <f t="shared" si="89"/>
        <v>0.42105175</v>
      </c>
    </row>
    <row r="1905" spans="1:6" x14ac:dyDescent="0.25">
      <c r="A1905">
        <v>1896</v>
      </c>
      <c r="B1905">
        <f>'Założenia i wyniki'!$E$6*Znorm.Profile!B1905</f>
        <v>0</v>
      </c>
      <c r="C1905">
        <f>'Założenia i wyniki'!$E$8*Znorm.Profile!C1905</f>
        <v>0.34937699999999999</v>
      </c>
      <c r="D1905">
        <f t="shared" si="87"/>
        <v>0</v>
      </c>
      <c r="E1905">
        <f t="shared" si="88"/>
        <v>0</v>
      </c>
      <c r="F1905">
        <f t="shared" si="89"/>
        <v>0.34937699999999999</v>
      </c>
    </row>
    <row r="1906" spans="1:6" x14ac:dyDescent="0.25">
      <c r="A1906">
        <v>1897</v>
      </c>
      <c r="B1906">
        <f>'Założenia i wyniki'!$E$6*Znorm.Profile!B1906</f>
        <v>0</v>
      </c>
      <c r="C1906">
        <f>'Założenia i wyniki'!$E$8*Znorm.Profile!C1906</f>
        <v>0.28069859999999996</v>
      </c>
      <c r="D1906">
        <f t="shared" si="87"/>
        <v>0</v>
      </c>
      <c r="E1906">
        <f t="shared" si="88"/>
        <v>0</v>
      </c>
      <c r="F1906">
        <f t="shared" si="89"/>
        <v>0.28069859999999996</v>
      </c>
    </row>
    <row r="1907" spans="1:6" x14ac:dyDescent="0.25">
      <c r="A1907">
        <v>1898</v>
      </c>
      <c r="B1907">
        <f>'Założenia i wyniki'!$E$6*Znorm.Profile!B1907</f>
        <v>0</v>
      </c>
      <c r="C1907">
        <f>'Założenia i wyniki'!$E$8*Znorm.Profile!C1907</f>
        <v>0.24158225</v>
      </c>
      <c r="D1907">
        <f t="shared" si="87"/>
        <v>0</v>
      </c>
      <c r="E1907">
        <f t="shared" si="88"/>
        <v>0</v>
      </c>
      <c r="F1907">
        <f t="shared" si="89"/>
        <v>0.24158225</v>
      </c>
    </row>
    <row r="1908" spans="1:6" x14ac:dyDescent="0.25">
      <c r="A1908">
        <v>1899</v>
      </c>
      <c r="B1908">
        <f>'Założenia i wyniki'!$E$6*Znorm.Profile!B1908</f>
        <v>0</v>
      </c>
      <c r="C1908">
        <f>'Założenia i wyniki'!$E$8*Znorm.Profile!C1908</f>
        <v>0.2301446</v>
      </c>
      <c r="D1908">
        <f t="shared" si="87"/>
        <v>0</v>
      </c>
      <c r="E1908">
        <f t="shared" si="88"/>
        <v>0</v>
      </c>
      <c r="F1908">
        <f t="shared" si="89"/>
        <v>0.2301446</v>
      </c>
    </row>
    <row r="1909" spans="1:6" x14ac:dyDescent="0.25">
      <c r="A1909">
        <v>1900</v>
      </c>
      <c r="B1909">
        <f>'Założenia i wyniki'!$E$6*Znorm.Profile!B1909</f>
        <v>0</v>
      </c>
      <c r="C1909">
        <f>'Założenia i wyniki'!$E$8*Znorm.Profile!C1909</f>
        <v>0.22682730000000001</v>
      </c>
      <c r="D1909">
        <f t="shared" si="87"/>
        <v>0</v>
      </c>
      <c r="E1909">
        <f t="shared" si="88"/>
        <v>0</v>
      </c>
      <c r="F1909">
        <f t="shared" si="89"/>
        <v>0.22682730000000001</v>
      </c>
    </row>
    <row r="1910" spans="1:6" x14ac:dyDescent="0.25">
      <c r="A1910">
        <v>1901</v>
      </c>
      <c r="B1910">
        <f>'Założenia i wyniki'!$E$6*Znorm.Profile!B1910</f>
        <v>0</v>
      </c>
      <c r="C1910">
        <f>'Założenia i wyniki'!$E$8*Znorm.Profile!C1910</f>
        <v>0.24104465</v>
      </c>
      <c r="D1910">
        <f t="shared" si="87"/>
        <v>0</v>
      </c>
      <c r="E1910">
        <f t="shared" si="88"/>
        <v>0</v>
      </c>
      <c r="F1910">
        <f t="shared" si="89"/>
        <v>0.24104465</v>
      </c>
    </row>
    <row r="1911" spans="1:6" x14ac:dyDescent="0.25">
      <c r="A1911">
        <v>1902</v>
      </c>
      <c r="B1911">
        <f>'Założenia i wyniki'!$E$6*Znorm.Profile!B1911</f>
        <v>0</v>
      </c>
      <c r="C1911">
        <f>'Założenia i wyniki'!$E$8*Znorm.Profile!C1911</f>
        <v>0.27050625</v>
      </c>
      <c r="D1911">
        <f t="shared" si="87"/>
        <v>0</v>
      </c>
      <c r="E1911">
        <f t="shared" si="88"/>
        <v>0</v>
      </c>
      <c r="F1911">
        <f t="shared" si="89"/>
        <v>0.27050625</v>
      </c>
    </row>
    <row r="1912" spans="1:6" x14ac:dyDescent="0.25">
      <c r="A1912">
        <v>1903</v>
      </c>
      <c r="B1912">
        <f>'Założenia i wyniki'!$E$6*Znorm.Profile!B1912</f>
        <v>0.13264150943396225</v>
      </c>
      <c r="C1912">
        <f>'Założenia i wyniki'!$E$8*Znorm.Profile!C1912</f>
        <v>0.33611094999999996</v>
      </c>
      <c r="D1912">
        <f t="shared" si="87"/>
        <v>0.13264150943396225</v>
      </c>
      <c r="E1912">
        <f t="shared" si="88"/>
        <v>0</v>
      </c>
      <c r="F1912">
        <f t="shared" si="89"/>
        <v>0.20346944056603772</v>
      </c>
    </row>
    <row r="1913" spans="1:6" x14ac:dyDescent="0.25">
      <c r="A1913">
        <v>1904</v>
      </c>
      <c r="B1913">
        <f>'Założenia i wyniki'!$E$6*Znorm.Profile!B1913</f>
        <v>0.44071698113207547</v>
      </c>
      <c r="C1913">
        <f>'Założenia i wyniki'!$E$8*Znorm.Profile!C1913</f>
        <v>0.40467385</v>
      </c>
      <c r="D1913">
        <f t="shared" si="87"/>
        <v>0.40467385</v>
      </c>
      <c r="E1913">
        <f t="shared" si="88"/>
        <v>3.6043131132075468E-2</v>
      </c>
      <c r="F1913">
        <f t="shared" si="89"/>
        <v>0</v>
      </c>
    </row>
    <row r="1914" spans="1:6" x14ac:dyDescent="0.25">
      <c r="A1914">
        <v>1905</v>
      </c>
      <c r="B1914">
        <f>'Założenia i wyniki'!$E$6*Znorm.Profile!B1914</f>
        <v>1.1904716981132077</v>
      </c>
      <c r="C1914">
        <f>'Założenia i wyniki'!$E$8*Znorm.Profile!C1914</f>
        <v>0.46797870000000003</v>
      </c>
      <c r="D1914">
        <f t="shared" si="87"/>
        <v>0.46797870000000003</v>
      </c>
      <c r="E1914">
        <f t="shared" si="88"/>
        <v>0.72249299811320777</v>
      </c>
      <c r="F1914">
        <f t="shared" si="89"/>
        <v>0</v>
      </c>
    </row>
    <row r="1915" spans="1:6" x14ac:dyDescent="0.25">
      <c r="A1915">
        <v>1906</v>
      </c>
      <c r="B1915">
        <f>'Założenia i wyniki'!$E$6*Znorm.Profile!B1915</f>
        <v>2.0946226415094342</v>
      </c>
      <c r="C1915">
        <f>'Założenia i wyniki'!$E$8*Znorm.Profile!C1915</f>
        <v>0.51275594999999996</v>
      </c>
      <c r="D1915">
        <f t="shared" si="87"/>
        <v>0.51275594999999996</v>
      </c>
      <c r="E1915">
        <f t="shared" si="88"/>
        <v>1.5818666915094344</v>
      </c>
      <c r="F1915">
        <f t="shared" si="89"/>
        <v>0</v>
      </c>
    </row>
    <row r="1916" spans="1:6" x14ac:dyDescent="0.25">
      <c r="A1916">
        <v>1907</v>
      </c>
      <c r="B1916">
        <f>'Założenia i wyniki'!$E$6*Znorm.Profile!B1916</f>
        <v>0.96886792452830184</v>
      </c>
      <c r="C1916">
        <f>'Założenia i wyniki'!$E$8*Znorm.Profile!C1916</f>
        <v>0.51409364999999996</v>
      </c>
      <c r="D1916">
        <f t="shared" si="87"/>
        <v>0.51409364999999996</v>
      </c>
      <c r="E1916">
        <f t="shared" si="88"/>
        <v>0.45477427452830188</v>
      </c>
      <c r="F1916">
        <f t="shared" si="89"/>
        <v>0</v>
      </c>
    </row>
    <row r="1917" spans="1:6" x14ac:dyDescent="0.25">
      <c r="A1917">
        <v>1908</v>
      </c>
      <c r="B1917">
        <f>'Założenia i wyniki'!$E$6*Znorm.Profile!B1917</f>
        <v>0.93673584905660379</v>
      </c>
      <c r="C1917">
        <f>'Założenia i wyniki'!$E$8*Znorm.Profile!C1917</f>
        <v>0.51713655000000003</v>
      </c>
      <c r="D1917">
        <f t="shared" si="87"/>
        <v>0.51713655000000003</v>
      </c>
      <c r="E1917">
        <f t="shared" si="88"/>
        <v>0.41959929905660376</v>
      </c>
      <c r="F1917">
        <f t="shared" si="89"/>
        <v>0</v>
      </c>
    </row>
    <row r="1918" spans="1:6" x14ac:dyDescent="0.25">
      <c r="A1918">
        <v>1909</v>
      </c>
      <c r="B1918">
        <f>'Założenia i wyniki'!$E$6*Znorm.Profile!B1918</f>
        <v>0.72143396226415102</v>
      </c>
      <c r="C1918">
        <f>'Założenia i wyniki'!$E$8*Znorm.Profile!C1918</f>
        <v>0.51033534999999997</v>
      </c>
      <c r="D1918">
        <f t="shared" si="87"/>
        <v>0.51033534999999997</v>
      </c>
      <c r="E1918">
        <f t="shared" si="88"/>
        <v>0.21109861226415105</v>
      </c>
      <c r="F1918">
        <f t="shared" si="89"/>
        <v>0</v>
      </c>
    </row>
    <row r="1919" spans="1:6" x14ac:dyDescent="0.25">
      <c r="A1919">
        <v>1910</v>
      </c>
      <c r="B1919">
        <f>'Założenia i wyniki'!$E$6*Znorm.Profile!B1919</f>
        <v>0.37791509433962267</v>
      </c>
      <c r="C1919">
        <f>'Założenia i wyniki'!$E$8*Znorm.Profile!C1919</f>
        <v>0.51675994999999997</v>
      </c>
      <c r="D1919">
        <f t="shared" si="87"/>
        <v>0.37791509433962267</v>
      </c>
      <c r="E1919">
        <f t="shared" si="88"/>
        <v>0</v>
      </c>
      <c r="F1919">
        <f t="shared" si="89"/>
        <v>0.1388448556603773</v>
      </c>
    </row>
    <row r="1920" spans="1:6" x14ac:dyDescent="0.25">
      <c r="A1920">
        <v>1911</v>
      </c>
      <c r="B1920">
        <f>'Założenia i wyniki'!$E$6*Znorm.Profile!B1920</f>
        <v>0.31999999999999995</v>
      </c>
      <c r="C1920">
        <f>'Założenia i wyniki'!$E$8*Znorm.Profile!C1920</f>
        <v>0.52577105000000002</v>
      </c>
      <c r="D1920">
        <f t="shared" si="87"/>
        <v>0.31999999999999995</v>
      </c>
      <c r="E1920">
        <f t="shared" si="88"/>
        <v>0</v>
      </c>
      <c r="F1920">
        <f t="shared" si="89"/>
        <v>0.20577105000000007</v>
      </c>
    </row>
    <row r="1921" spans="1:6" x14ac:dyDescent="0.25">
      <c r="A1921">
        <v>1912</v>
      </c>
      <c r="B1921">
        <f>'Założenia i wyniki'!$E$6*Znorm.Profile!B1921</f>
        <v>0.21886792452830189</v>
      </c>
      <c r="C1921">
        <f>'Założenia i wyniki'!$E$8*Znorm.Profile!C1921</f>
        <v>0.50773625</v>
      </c>
      <c r="D1921">
        <f t="shared" si="87"/>
        <v>0.21886792452830189</v>
      </c>
      <c r="E1921">
        <f t="shared" si="88"/>
        <v>0</v>
      </c>
      <c r="F1921">
        <f t="shared" si="89"/>
        <v>0.28886832547169811</v>
      </c>
    </row>
    <row r="1922" spans="1:6" x14ac:dyDescent="0.25">
      <c r="A1922">
        <v>1913</v>
      </c>
      <c r="B1922">
        <f>'Założenia i wyniki'!$E$6*Znorm.Profile!B1922</f>
        <v>0.13793396226415094</v>
      </c>
      <c r="C1922">
        <f>'Założenia i wyniki'!$E$8*Znorm.Profile!C1922</f>
        <v>0.52254685000000001</v>
      </c>
      <c r="D1922">
        <f t="shared" si="87"/>
        <v>0.13793396226415094</v>
      </c>
      <c r="E1922">
        <f t="shared" si="88"/>
        <v>0</v>
      </c>
      <c r="F1922">
        <f t="shared" si="89"/>
        <v>0.38461288773584906</v>
      </c>
    </row>
    <row r="1923" spans="1:6" x14ac:dyDescent="0.25">
      <c r="A1923">
        <v>1914</v>
      </c>
      <c r="B1923">
        <f>'Założenia i wyniki'!$E$6*Znorm.Profile!B1923</f>
        <v>0</v>
      </c>
      <c r="C1923">
        <f>'Założenia i wyniki'!$E$8*Znorm.Profile!C1923</f>
        <v>0.55379239999999996</v>
      </c>
      <c r="D1923">
        <f t="shared" si="87"/>
        <v>0</v>
      </c>
      <c r="E1923">
        <f t="shared" si="88"/>
        <v>0</v>
      </c>
      <c r="F1923">
        <f t="shared" si="89"/>
        <v>0.55379239999999996</v>
      </c>
    </row>
    <row r="1924" spans="1:6" x14ac:dyDescent="0.25">
      <c r="A1924">
        <v>1915</v>
      </c>
      <c r="B1924">
        <f>'Założenia i wyniki'!$E$6*Znorm.Profile!B1924</f>
        <v>0</v>
      </c>
      <c r="C1924">
        <f>'Założenia i wyniki'!$E$8*Znorm.Profile!C1924</f>
        <v>0.60839275000000004</v>
      </c>
      <c r="D1924">
        <f t="shared" si="87"/>
        <v>0</v>
      </c>
      <c r="E1924">
        <f t="shared" si="88"/>
        <v>0</v>
      </c>
      <c r="F1924">
        <f t="shared" si="89"/>
        <v>0.60839275000000004</v>
      </c>
    </row>
    <row r="1925" spans="1:6" x14ac:dyDescent="0.25">
      <c r="A1925">
        <v>1916</v>
      </c>
      <c r="B1925">
        <f>'Założenia i wyniki'!$E$6*Znorm.Profile!B1925</f>
        <v>0</v>
      </c>
      <c r="C1925">
        <f>'Założenia i wyniki'!$E$8*Znorm.Profile!C1925</f>
        <v>0.60979905000000001</v>
      </c>
      <c r="D1925">
        <f t="shared" si="87"/>
        <v>0</v>
      </c>
      <c r="E1925">
        <f t="shared" si="88"/>
        <v>0</v>
      </c>
      <c r="F1925">
        <f t="shared" si="89"/>
        <v>0.60979905000000001</v>
      </c>
    </row>
    <row r="1926" spans="1:6" x14ac:dyDescent="0.25">
      <c r="A1926">
        <v>1917</v>
      </c>
      <c r="B1926">
        <f>'Założenia i wyniki'!$E$6*Znorm.Profile!B1926</f>
        <v>0</v>
      </c>
      <c r="C1926">
        <f>'Założenia i wyniki'!$E$8*Znorm.Profile!C1926</f>
        <v>0.56746584999999994</v>
      </c>
      <c r="D1926">
        <f t="shared" si="87"/>
        <v>0</v>
      </c>
      <c r="E1926">
        <f t="shared" si="88"/>
        <v>0</v>
      </c>
      <c r="F1926">
        <f t="shared" si="89"/>
        <v>0.56746584999999994</v>
      </c>
    </row>
    <row r="1927" spans="1:6" x14ac:dyDescent="0.25">
      <c r="A1927">
        <v>1918</v>
      </c>
      <c r="B1927">
        <f>'Założenia i wyniki'!$E$6*Znorm.Profile!B1927</f>
        <v>0</v>
      </c>
      <c r="C1927">
        <f>'Założenia i wyniki'!$E$8*Znorm.Profile!C1927</f>
        <v>0.51139654999999995</v>
      </c>
      <c r="D1927">
        <f t="shared" si="87"/>
        <v>0</v>
      </c>
      <c r="E1927">
        <f t="shared" si="88"/>
        <v>0</v>
      </c>
      <c r="F1927">
        <f t="shared" si="89"/>
        <v>0.51139654999999995</v>
      </c>
    </row>
    <row r="1928" spans="1:6" x14ac:dyDescent="0.25">
      <c r="A1928">
        <v>1919</v>
      </c>
      <c r="B1928">
        <f>'Założenia i wyniki'!$E$6*Znorm.Profile!B1928</f>
        <v>0</v>
      </c>
      <c r="C1928">
        <f>'Założenia i wyniki'!$E$8*Znorm.Profile!C1928</f>
        <v>0.43939804999999998</v>
      </c>
      <c r="D1928">
        <f t="shared" si="87"/>
        <v>0</v>
      </c>
      <c r="E1928">
        <f t="shared" si="88"/>
        <v>0</v>
      </c>
      <c r="F1928">
        <f t="shared" si="89"/>
        <v>0.43939804999999998</v>
      </c>
    </row>
    <row r="1929" spans="1:6" x14ac:dyDescent="0.25">
      <c r="A1929">
        <v>1920</v>
      </c>
      <c r="B1929">
        <f>'Założenia i wyniki'!$E$6*Znorm.Profile!B1929</f>
        <v>0</v>
      </c>
      <c r="C1929">
        <f>'Założenia i wyniki'!$E$8*Znorm.Profile!C1929</f>
        <v>0.36393805000000001</v>
      </c>
      <c r="D1929">
        <f t="shared" si="87"/>
        <v>0</v>
      </c>
      <c r="E1929">
        <f t="shared" si="88"/>
        <v>0</v>
      </c>
      <c r="F1929">
        <f t="shared" si="89"/>
        <v>0.36393805000000001</v>
      </c>
    </row>
    <row r="1930" spans="1:6" x14ac:dyDescent="0.25">
      <c r="A1930">
        <v>1921</v>
      </c>
      <c r="B1930">
        <f>'Założenia i wyniki'!$E$6*Znorm.Profile!B1930</f>
        <v>0</v>
      </c>
      <c r="C1930">
        <f>'Założenia i wyniki'!$E$8*Znorm.Profile!C1930</f>
        <v>0.28667975000000001</v>
      </c>
      <c r="D1930">
        <f t="shared" si="87"/>
        <v>0</v>
      </c>
      <c r="E1930">
        <f t="shared" si="88"/>
        <v>0</v>
      </c>
      <c r="F1930">
        <f t="shared" si="89"/>
        <v>0.28667975000000001</v>
      </c>
    </row>
    <row r="1931" spans="1:6" x14ac:dyDescent="0.25">
      <c r="A1931">
        <v>1922</v>
      </c>
      <c r="B1931">
        <f>'Założenia i wyniki'!$E$6*Znorm.Profile!B1931</f>
        <v>0</v>
      </c>
      <c r="C1931">
        <f>'Założenia i wyniki'!$E$8*Znorm.Profile!C1931</f>
        <v>0.2520308</v>
      </c>
      <c r="D1931">
        <f t="shared" ref="D1931:D1994" si="90">IF(B1931&lt;=C1931,B1931,C1931)</f>
        <v>0</v>
      </c>
      <c r="E1931">
        <f t="shared" ref="E1931:E1994" si="91">IF(B1931&gt;C1931,B1931-C1931,0)</f>
        <v>0</v>
      </c>
      <c r="F1931">
        <f t="shared" ref="F1931:F1994" si="92">IF(B1931&lt;C1931,C1931-B1931,0)</f>
        <v>0.2520308</v>
      </c>
    </row>
    <row r="1932" spans="1:6" x14ac:dyDescent="0.25">
      <c r="A1932">
        <v>1923</v>
      </c>
      <c r="B1932">
        <f>'Założenia i wyniki'!$E$6*Znorm.Profile!B1932</f>
        <v>0</v>
      </c>
      <c r="C1932">
        <f>'Założenia i wyniki'!$E$8*Znorm.Profile!C1932</f>
        <v>0.22996855000000002</v>
      </c>
      <c r="D1932">
        <f t="shared" si="90"/>
        <v>0</v>
      </c>
      <c r="E1932">
        <f t="shared" si="91"/>
        <v>0</v>
      </c>
      <c r="F1932">
        <f t="shared" si="92"/>
        <v>0.22996855000000002</v>
      </c>
    </row>
    <row r="1933" spans="1:6" x14ac:dyDescent="0.25">
      <c r="A1933">
        <v>1924</v>
      </c>
      <c r="B1933">
        <f>'Założenia i wyniki'!$E$6*Znorm.Profile!B1933</f>
        <v>0</v>
      </c>
      <c r="C1933">
        <f>'Założenia i wyniki'!$E$8*Znorm.Profile!C1933</f>
        <v>0.22731135000000002</v>
      </c>
      <c r="D1933">
        <f t="shared" si="90"/>
        <v>0</v>
      </c>
      <c r="E1933">
        <f t="shared" si="91"/>
        <v>0</v>
      </c>
      <c r="F1933">
        <f t="shared" si="92"/>
        <v>0.22731135000000002</v>
      </c>
    </row>
    <row r="1934" spans="1:6" x14ac:dyDescent="0.25">
      <c r="A1934">
        <v>1925</v>
      </c>
      <c r="B1934">
        <f>'Założenia i wyniki'!$E$6*Znorm.Profile!B1934</f>
        <v>0</v>
      </c>
      <c r="C1934">
        <f>'Założenia i wyniki'!$E$8*Znorm.Profile!C1934</f>
        <v>0.23506805</v>
      </c>
      <c r="D1934">
        <f t="shared" si="90"/>
        <v>0</v>
      </c>
      <c r="E1934">
        <f t="shared" si="91"/>
        <v>0</v>
      </c>
      <c r="F1934">
        <f t="shared" si="92"/>
        <v>0.23506805</v>
      </c>
    </row>
    <row r="1935" spans="1:6" x14ac:dyDescent="0.25">
      <c r="A1935">
        <v>1926</v>
      </c>
      <c r="B1935">
        <f>'Założenia i wyniki'!$E$6*Znorm.Profile!B1935</f>
        <v>0</v>
      </c>
      <c r="C1935">
        <f>'Założenia i wyniki'!$E$8*Znorm.Profile!C1935</f>
        <v>0.26023304999999997</v>
      </c>
      <c r="D1935">
        <f t="shared" si="90"/>
        <v>0</v>
      </c>
      <c r="E1935">
        <f t="shared" si="91"/>
        <v>0</v>
      </c>
      <c r="F1935">
        <f t="shared" si="92"/>
        <v>0.26023304999999997</v>
      </c>
    </row>
    <row r="1936" spans="1:6" x14ac:dyDescent="0.25">
      <c r="A1936">
        <v>1927</v>
      </c>
      <c r="B1936">
        <f>'Założenia i wyniki'!$E$6*Znorm.Profile!B1936</f>
        <v>0.24065094339622639</v>
      </c>
      <c r="C1936">
        <f>'Założenia i wyniki'!$E$8*Znorm.Profile!C1936</f>
        <v>0.32018210000000003</v>
      </c>
      <c r="D1936">
        <f t="shared" si="90"/>
        <v>0.24065094339622639</v>
      </c>
      <c r="E1936">
        <f t="shared" si="91"/>
        <v>0</v>
      </c>
      <c r="F1936">
        <f t="shared" si="92"/>
        <v>7.9531156603773634E-2</v>
      </c>
    </row>
    <row r="1937" spans="1:6" x14ac:dyDescent="0.25">
      <c r="A1937">
        <v>1928</v>
      </c>
      <c r="B1937">
        <f>'Założenia i wyniki'!$E$6*Znorm.Profile!B1937</f>
        <v>0.9629245283018868</v>
      </c>
      <c r="C1937">
        <f>'Założenia i wyniki'!$E$8*Znorm.Profile!C1937</f>
        <v>0.38706289999999999</v>
      </c>
      <c r="D1937">
        <f t="shared" si="90"/>
        <v>0.38706289999999999</v>
      </c>
      <c r="E1937">
        <f t="shared" si="91"/>
        <v>0.57586162830188681</v>
      </c>
      <c r="F1937">
        <f t="shared" si="92"/>
        <v>0</v>
      </c>
    </row>
    <row r="1938" spans="1:6" x14ac:dyDescent="0.25">
      <c r="A1938">
        <v>1929</v>
      </c>
      <c r="B1938">
        <f>'Założenia i wyniki'!$E$6*Znorm.Profile!B1938</f>
        <v>1.7084905660377361</v>
      </c>
      <c r="C1938">
        <f>'Założenia i wyniki'!$E$8*Znorm.Profile!C1938</f>
        <v>0.43687314999999999</v>
      </c>
      <c r="D1938">
        <f t="shared" si="90"/>
        <v>0.43687314999999999</v>
      </c>
      <c r="E1938">
        <f t="shared" si="91"/>
        <v>1.271617416037736</v>
      </c>
      <c r="F1938">
        <f t="shared" si="92"/>
        <v>0</v>
      </c>
    </row>
    <row r="1939" spans="1:6" x14ac:dyDescent="0.25">
      <c r="A1939">
        <v>1930</v>
      </c>
      <c r="B1939">
        <f>'Założenia i wyniki'!$E$6*Znorm.Profile!B1939</f>
        <v>2.2056603773584902</v>
      </c>
      <c r="C1939">
        <f>'Założenia i wyniki'!$E$8*Znorm.Profile!C1939</f>
        <v>0.48204694999999997</v>
      </c>
      <c r="D1939">
        <f t="shared" si="90"/>
        <v>0.48204694999999997</v>
      </c>
      <c r="E1939">
        <f t="shared" si="91"/>
        <v>1.7236134273584902</v>
      </c>
      <c r="F1939">
        <f t="shared" si="92"/>
        <v>0</v>
      </c>
    </row>
    <row r="1940" spans="1:6" x14ac:dyDescent="0.25">
      <c r="A1940">
        <v>1931</v>
      </c>
      <c r="B1940">
        <f>'Założenia i wyniki'!$E$6*Znorm.Profile!B1940</f>
        <v>2.5002830188679246</v>
      </c>
      <c r="C1940">
        <f>'Założenia i wyniki'!$E$8*Znorm.Profile!C1940</f>
        <v>0.50723260000000003</v>
      </c>
      <c r="D1940">
        <f t="shared" si="90"/>
        <v>0.50723260000000003</v>
      </c>
      <c r="E1940">
        <f t="shared" si="91"/>
        <v>1.9930504188679246</v>
      </c>
      <c r="F1940">
        <f t="shared" si="92"/>
        <v>0</v>
      </c>
    </row>
    <row r="1941" spans="1:6" x14ac:dyDescent="0.25">
      <c r="A1941">
        <v>1932</v>
      </c>
      <c r="B1941">
        <f>'Założenia i wyniki'!$E$6*Znorm.Profile!B1941</f>
        <v>2.5913207547169814</v>
      </c>
      <c r="C1941">
        <f>'Założenia i wyniki'!$E$8*Znorm.Profile!C1941</f>
        <v>0.50542065000000003</v>
      </c>
      <c r="D1941">
        <f t="shared" si="90"/>
        <v>0.50542065000000003</v>
      </c>
      <c r="E1941">
        <f t="shared" si="91"/>
        <v>2.0859001047169814</v>
      </c>
      <c r="F1941">
        <f t="shared" si="92"/>
        <v>0</v>
      </c>
    </row>
    <row r="1942" spans="1:6" x14ac:dyDescent="0.25">
      <c r="A1942">
        <v>1933</v>
      </c>
      <c r="B1942">
        <f>'Założenia i wyniki'!$E$6*Znorm.Profile!B1942</f>
        <v>2.5286792452830191</v>
      </c>
      <c r="C1942">
        <f>'Założenia i wyniki'!$E$8*Znorm.Profile!C1942</f>
        <v>0.49810389999999993</v>
      </c>
      <c r="D1942">
        <f t="shared" si="90"/>
        <v>0.49810389999999993</v>
      </c>
      <c r="E1942">
        <f t="shared" si="91"/>
        <v>2.0305753452830193</v>
      </c>
      <c r="F1942">
        <f t="shared" si="92"/>
        <v>0</v>
      </c>
    </row>
    <row r="1943" spans="1:6" x14ac:dyDescent="0.25">
      <c r="A1943">
        <v>1934</v>
      </c>
      <c r="B1943">
        <f>'Założenia i wyniki'!$E$6*Znorm.Profile!B1943</f>
        <v>2.2983962264150946</v>
      </c>
      <c r="C1943">
        <f>'Założenia i wyniki'!$E$8*Znorm.Profile!C1943</f>
        <v>0.47191899999999998</v>
      </c>
      <c r="D1943">
        <f t="shared" si="90"/>
        <v>0.47191899999999998</v>
      </c>
      <c r="E1943">
        <f t="shared" si="91"/>
        <v>1.8264772264150946</v>
      </c>
      <c r="F1943">
        <f t="shared" si="92"/>
        <v>0</v>
      </c>
    </row>
    <row r="1944" spans="1:6" x14ac:dyDescent="0.25">
      <c r="A1944">
        <v>1935</v>
      </c>
      <c r="B1944">
        <f>'Założenia i wyniki'!$E$6*Znorm.Profile!B1944</f>
        <v>1.8785849056603774</v>
      </c>
      <c r="C1944">
        <f>'Założenia i wyniki'!$E$8*Znorm.Profile!C1944</f>
        <v>0.44272339999999999</v>
      </c>
      <c r="D1944">
        <f t="shared" si="90"/>
        <v>0.44272339999999999</v>
      </c>
      <c r="E1944">
        <f t="shared" si="91"/>
        <v>1.4358615056603774</v>
      </c>
      <c r="F1944">
        <f t="shared" si="92"/>
        <v>0</v>
      </c>
    </row>
    <row r="1945" spans="1:6" x14ac:dyDescent="0.25">
      <c r="A1945">
        <v>1936</v>
      </c>
      <c r="B1945">
        <f>'Założenia i wyniki'!$E$6*Znorm.Profile!B1945</f>
        <v>1.2789622641509435</v>
      </c>
      <c r="C1945">
        <f>'Założenia i wyniki'!$E$8*Znorm.Profile!C1945</f>
        <v>0.42125055</v>
      </c>
      <c r="D1945">
        <f t="shared" si="90"/>
        <v>0.42125055</v>
      </c>
      <c r="E1945">
        <f t="shared" si="91"/>
        <v>0.85771171415094349</v>
      </c>
      <c r="F1945">
        <f t="shared" si="92"/>
        <v>0</v>
      </c>
    </row>
    <row r="1946" spans="1:6" x14ac:dyDescent="0.25">
      <c r="A1946">
        <v>1937</v>
      </c>
      <c r="B1946">
        <f>'Założenia i wyniki'!$E$6*Znorm.Profile!B1946</f>
        <v>0.51182075471698107</v>
      </c>
      <c r="C1946">
        <f>'Założenia i wyniki'!$E$8*Znorm.Profile!C1946</f>
        <v>0.43811914999999996</v>
      </c>
      <c r="D1946">
        <f t="shared" si="90"/>
        <v>0.43811914999999996</v>
      </c>
      <c r="E1946">
        <f t="shared" si="91"/>
        <v>7.3701604716981117E-2</v>
      </c>
      <c r="F1946">
        <f t="shared" si="92"/>
        <v>0</v>
      </c>
    </row>
    <row r="1947" spans="1:6" x14ac:dyDescent="0.25">
      <c r="A1947">
        <v>1938</v>
      </c>
      <c r="B1947">
        <f>'Założenia i wyniki'!$E$6*Znorm.Profile!B1947</f>
        <v>2.6767924528301887E-2</v>
      </c>
      <c r="C1947">
        <f>'Założenia i wyniki'!$E$8*Znorm.Profile!C1947</f>
        <v>0.47652464999999999</v>
      </c>
      <c r="D1947">
        <f t="shared" si="90"/>
        <v>2.6767924528301887E-2</v>
      </c>
      <c r="E1947">
        <f t="shared" si="91"/>
        <v>0</v>
      </c>
      <c r="F1947">
        <f t="shared" si="92"/>
        <v>0.44975672547169809</v>
      </c>
    </row>
    <row r="1948" spans="1:6" x14ac:dyDescent="0.25">
      <c r="A1948">
        <v>1939</v>
      </c>
      <c r="B1948">
        <f>'Założenia i wyniki'!$E$6*Znorm.Profile!B1948</f>
        <v>0</v>
      </c>
      <c r="C1948">
        <f>'Założenia i wyniki'!$E$8*Znorm.Profile!C1948</f>
        <v>0.55394149999999998</v>
      </c>
      <c r="D1948">
        <f t="shared" si="90"/>
        <v>0</v>
      </c>
      <c r="E1948">
        <f t="shared" si="91"/>
        <v>0</v>
      </c>
      <c r="F1948">
        <f t="shared" si="92"/>
        <v>0.55394149999999998</v>
      </c>
    </row>
    <row r="1949" spans="1:6" x14ac:dyDescent="0.25">
      <c r="A1949">
        <v>1940</v>
      </c>
      <c r="B1949">
        <f>'Założenia i wyniki'!$E$6*Znorm.Profile!B1949</f>
        <v>0</v>
      </c>
      <c r="C1949">
        <f>'Założenia i wyniki'!$E$8*Znorm.Profile!C1949</f>
        <v>0.58451154999999999</v>
      </c>
      <c r="D1949">
        <f t="shared" si="90"/>
        <v>0</v>
      </c>
      <c r="E1949">
        <f t="shared" si="91"/>
        <v>0</v>
      </c>
      <c r="F1949">
        <f t="shared" si="92"/>
        <v>0.58451154999999999</v>
      </c>
    </row>
    <row r="1950" spans="1:6" x14ac:dyDescent="0.25">
      <c r="A1950">
        <v>1941</v>
      </c>
      <c r="B1950">
        <f>'Założenia i wyniki'!$E$6*Znorm.Profile!B1950</f>
        <v>0</v>
      </c>
      <c r="C1950">
        <f>'Założenia i wyniki'!$E$8*Znorm.Profile!C1950</f>
        <v>0.55701624999999988</v>
      </c>
      <c r="D1950">
        <f t="shared" si="90"/>
        <v>0</v>
      </c>
      <c r="E1950">
        <f t="shared" si="91"/>
        <v>0</v>
      </c>
      <c r="F1950">
        <f t="shared" si="92"/>
        <v>0.55701624999999988</v>
      </c>
    </row>
    <row r="1951" spans="1:6" x14ac:dyDescent="0.25">
      <c r="A1951">
        <v>1942</v>
      </c>
      <c r="B1951">
        <f>'Założenia i wyniki'!$E$6*Znorm.Profile!B1951</f>
        <v>0</v>
      </c>
      <c r="C1951">
        <f>'Założenia i wyniki'!$E$8*Znorm.Profile!C1951</f>
        <v>0.48319215000000004</v>
      </c>
      <c r="D1951">
        <f t="shared" si="90"/>
        <v>0</v>
      </c>
      <c r="E1951">
        <f t="shared" si="91"/>
        <v>0</v>
      </c>
      <c r="F1951">
        <f t="shared" si="92"/>
        <v>0.48319215000000004</v>
      </c>
    </row>
    <row r="1952" spans="1:6" x14ac:dyDescent="0.25">
      <c r="A1952">
        <v>1943</v>
      </c>
      <c r="B1952">
        <f>'Założenia i wyniki'!$E$6*Znorm.Profile!B1952</f>
        <v>0</v>
      </c>
      <c r="C1952">
        <f>'Założenia i wyniki'!$E$8*Znorm.Profile!C1952</f>
        <v>0.3908471</v>
      </c>
      <c r="D1952">
        <f t="shared" si="90"/>
        <v>0</v>
      </c>
      <c r="E1952">
        <f t="shared" si="91"/>
        <v>0</v>
      </c>
      <c r="F1952">
        <f t="shared" si="92"/>
        <v>0.3908471</v>
      </c>
    </row>
    <row r="1953" spans="1:6" x14ac:dyDescent="0.25">
      <c r="A1953">
        <v>1944</v>
      </c>
      <c r="B1953">
        <f>'Założenia i wyniki'!$E$6*Znorm.Profile!B1953</f>
        <v>0</v>
      </c>
      <c r="C1953">
        <f>'Założenia i wyniki'!$E$8*Znorm.Profile!C1953</f>
        <v>0.31916464999999999</v>
      </c>
      <c r="D1953">
        <f t="shared" si="90"/>
        <v>0</v>
      </c>
      <c r="E1953">
        <f t="shared" si="91"/>
        <v>0</v>
      </c>
      <c r="F1953">
        <f t="shared" si="92"/>
        <v>0.31916464999999999</v>
      </c>
    </row>
    <row r="1954" spans="1:6" x14ac:dyDescent="0.25">
      <c r="A1954">
        <v>1945</v>
      </c>
      <c r="B1954">
        <f>'Założenia i wyniki'!$E$6*Znorm.Profile!B1954</f>
        <v>0</v>
      </c>
      <c r="C1954">
        <f>'Założenia i wyniki'!$E$8*Znorm.Profile!C1954</f>
        <v>0.25401704999999997</v>
      </c>
      <c r="D1954">
        <f t="shared" si="90"/>
        <v>0</v>
      </c>
      <c r="E1954">
        <f t="shared" si="91"/>
        <v>0</v>
      </c>
      <c r="F1954">
        <f t="shared" si="92"/>
        <v>0.25401704999999997</v>
      </c>
    </row>
    <row r="1955" spans="1:6" x14ac:dyDescent="0.25">
      <c r="A1955">
        <v>1946</v>
      </c>
      <c r="B1955">
        <f>'Założenia i wyniki'!$E$6*Znorm.Profile!B1955</f>
        <v>0</v>
      </c>
      <c r="C1955">
        <f>'Założenia i wyniki'!$E$8*Znorm.Profile!C1955</f>
        <v>0.22960805000000004</v>
      </c>
      <c r="D1955">
        <f t="shared" si="90"/>
        <v>0</v>
      </c>
      <c r="E1955">
        <f t="shared" si="91"/>
        <v>0</v>
      </c>
      <c r="F1955">
        <f t="shared" si="92"/>
        <v>0.22960805000000004</v>
      </c>
    </row>
    <row r="1956" spans="1:6" x14ac:dyDescent="0.25">
      <c r="A1956">
        <v>1947</v>
      </c>
      <c r="B1956">
        <f>'Założenia i wyniki'!$E$6*Znorm.Profile!B1956</f>
        <v>0</v>
      </c>
      <c r="C1956">
        <f>'Założenia i wyniki'!$E$8*Znorm.Profile!C1956</f>
        <v>0.21590695000000001</v>
      </c>
      <c r="D1956">
        <f t="shared" si="90"/>
        <v>0</v>
      </c>
      <c r="E1956">
        <f t="shared" si="91"/>
        <v>0</v>
      </c>
      <c r="F1956">
        <f t="shared" si="92"/>
        <v>0.21590695000000001</v>
      </c>
    </row>
    <row r="1957" spans="1:6" x14ac:dyDescent="0.25">
      <c r="A1957">
        <v>1948</v>
      </c>
      <c r="B1957">
        <f>'Założenia i wyniki'!$E$6*Znorm.Profile!B1957</f>
        <v>0</v>
      </c>
      <c r="C1957">
        <f>'Założenia i wyniki'!$E$8*Znorm.Profile!C1957</f>
        <v>0.21666539999999998</v>
      </c>
      <c r="D1957">
        <f t="shared" si="90"/>
        <v>0</v>
      </c>
      <c r="E1957">
        <f t="shared" si="91"/>
        <v>0</v>
      </c>
      <c r="F1957">
        <f t="shared" si="92"/>
        <v>0.21666539999999998</v>
      </c>
    </row>
    <row r="1958" spans="1:6" x14ac:dyDescent="0.25">
      <c r="A1958">
        <v>1949</v>
      </c>
      <c r="B1958">
        <f>'Założenia i wyniki'!$E$6*Znorm.Profile!B1958</f>
        <v>0</v>
      </c>
      <c r="C1958">
        <f>'Założenia i wyniki'!$E$8*Znorm.Profile!C1958</f>
        <v>0.24322549999999998</v>
      </c>
      <c r="D1958">
        <f t="shared" si="90"/>
        <v>0</v>
      </c>
      <c r="E1958">
        <f t="shared" si="91"/>
        <v>0</v>
      </c>
      <c r="F1958">
        <f t="shared" si="92"/>
        <v>0.24322549999999998</v>
      </c>
    </row>
    <row r="1959" spans="1:6" x14ac:dyDescent="0.25">
      <c r="A1959">
        <v>1950</v>
      </c>
      <c r="B1959">
        <f>'Założenia i wyniki'!$E$6*Znorm.Profile!B1959</f>
        <v>0</v>
      </c>
      <c r="C1959">
        <f>'Założenia i wyniki'!$E$8*Znorm.Profile!C1959</f>
        <v>0.29285444999999999</v>
      </c>
      <c r="D1959">
        <f t="shared" si="90"/>
        <v>0</v>
      </c>
      <c r="E1959">
        <f t="shared" si="91"/>
        <v>0</v>
      </c>
      <c r="F1959">
        <f t="shared" si="92"/>
        <v>0.29285444999999999</v>
      </c>
    </row>
    <row r="1960" spans="1:6" x14ac:dyDescent="0.25">
      <c r="A1960">
        <v>1951</v>
      </c>
      <c r="B1960">
        <f>'Założenia i wyniki'!$E$6*Znorm.Profile!B1960</f>
        <v>0.2290943396226415</v>
      </c>
      <c r="C1960">
        <f>'Założenia i wyniki'!$E$8*Znorm.Profile!C1960</f>
        <v>0.38210934999999996</v>
      </c>
      <c r="D1960">
        <f t="shared" si="90"/>
        <v>0.2290943396226415</v>
      </c>
      <c r="E1960">
        <f t="shared" si="91"/>
        <v>0</v>
      </c>
      <c r="F1960">
        <f t="shared" si="92"/>
        <v>0.15301501037735846</v>
      </c>
    </row>
    <row r="1961" spans="1:6" x14ac:dyDescent="0.25">
      <c r="A1961">
        <v>1952</v>
      </c>
      <c r="B1961">
        <f>'Założenia i wyniki'!$E$6*Znorm.Profile!B1961</f>
        <v>0.9238679245283018</v>
      </c>
      <c r="C1961">
        <f>'Założenia i wyniki'!$E$8*Znorm.Profile!C1961</f>
        <v>0.44071020000000005</v>
      </c>
      <c r="D1961">
        <f t="shared" si="90"/>
        <v>0.44071020000000005</v>
      </c>
      <c r="E1961">
        <f t="shared" si="91"/>
        <v>0.48315772452830175</v>
      </c>
      <c r="F1961">
        <f t="shared" si="92"/>
        <v>0</v>
      </c>
    </row>
    <row r="1962" spans="1:6" x14ac:dyDescent="0.25">
      <c r="A1962">
        <v>1953</v>
      </c>
      <c r="B1962">
        <f>'Założenia i wyniki'!$E$6*Znorm.Profile!B1962</f>
        <v>1.671698113207547</v>
      </c>
      <c r="C1962">
        <f>'Założenia i wyniki'!$E$8*Znorm.Profile!C1962</f>
        <v>0.44638230000000001</v>
      </c>
      <c r="D1962">
        <f t="shared" si="90"/>
        <v>0.44638230000000001</v>
      </c>
      <c r="E1962">
        <f t="shared" si="91"/>
        <v>1.225315813207547</v>
      </c>
      <c r="F1962">
        <f t="shared" si="92"/>
        <v>0</v>
      </c>
    </row>
    <row r="1963" spans="1:6" x14ac:dyDescent="0.25">
      <c r="A1963">
        <v>1954</v>
      </c>
      <c r="B1963">
        <f>'Założenia i wyniki'!$E$6*Znorm.Profile!B1963</f>
        <v>2.175188679245283</v>
      </c>
      <c r="C1963">
        <f>'Założenia i wyniki'!$E$8*Znorm.Profile!C1963</f>
        <v>0.44322879999999998</v>
      </c>
      <c r="D1963">
        <f t="shared" si="90"/>
        <v>0.44322879999999998</v>
      </c>
      <c r="E1963">
        <f t="shared" si="91"/>
        <v>1.7319598792452831</v>
      </c>
      <c r="F1963">
        <f t="shared" si="92"/>
        <v>0</v>
      </c>
    </row>
    <row r="1964" spans="1:6" x14ac:dyDescent="0.25">
      <c r="A1964">
        <v>1955</v>
      </c>
      <c r="B1964">
        <f>'Założenia i wyniki'!$E$6*Znorm.Profile!B1964</f>
        <v>2.4724528301886797</v>
      </c>
      <c r="C1964">
        <f>'Założenia i wyniki'!$E$8*Znorm.Profile!C1964</f>
        <v>0.42368865</v>
      </c>
      <c r="D1964">
        <f t="shared" si="90"/>
        <v>0.42368865</v>
      </c>
      <c r="E1964">
        <f t="shared" si="91"/>
        <v>2.0487641801886798</v>
      </c>
      <c r="F1964">
        <f t="shared" si="92"/>
        <v>0</v>
      </c>
    </row>
    <row r="1965" spans="1:6" x14ac:dyDescent="0.25">
      <c r="A1965">
        <v>1956</v>
      </c>
      <c r="B1965">
        <f>'Założenia i wyniki'!$E$6*Znorm.Profile!B1965</f>
        <v>2.5590566037735849</v>
      </c>
      <c r="C1965">
        <f>'Założenia i wyniki'!$E$8*Znorm.Profile!C1965</f>
        <v>0.42655130000000002</v>
      </c>
      <c r="D1965">
        <f t="shared" si="90"/>
        <v>0.42655130000000002</v>
      </c>
      <c r="E1965">
        <f t="shared" si="91"/>
        <v>2.132505303773585</v>
      </c>
      <c r="F1965">
        <f t="shared" si="92"/>
        <v>0</v>
      </c>
    </row>
    <row r="1966" spans="1:6" x14ac:dyDescent="0.25">
      <c r="A1966">
        <v>1957</v>
      </c>
      <c r="B1966">
        <f>'Założenia i wyniki'!$E$6*Znorm.Profile!B1966</f>
        <v>2.482075471698113</v>
      </c>
      <c r="C1966">
        <f>'Założenia i wyniki'!$E$8*Znorm.Profile!C1966</f>
        <v>0.42770455000000002</v>
      </c>
      <c r="D1966">
        <f t="shared" si="90"/>
        <v>0.42770455000000002</v>
      </c>
      <c r="E1966">
        <f t="shared" si="91"/>
        <v>2.054370921698113</v>
      </c>
      <c r="F1966">
        <f t="shared" si="92"/>
        <v>0</v>
      </c>
    </row>
    <row r="1967" spans="1:6" x14ac:dyDescent="0.25">
      <c r="A1967">
        <v>1958</v>
      </c>
      <c r="B1967">
        <f>'Założenia i wyniki'!$E$6*Znorm.Profile!B1967</f>
        <v>2.243018867924528</v>
      </c>
      <c r="C1967">
        <f>'Założenia i wyniki'!$E$8*Znorm.Profile!C1967</f>
        <v>0.42454755</v>
      </c>
      <c r="D1967">
        <f t="shared" si="90"/>
        <v>0.42454755</v>
      </c>
      <c r="E1967">
        <f t="shared" si="91"/>
        <v>1.818471317924528</v>
      </c>
      <c r="F1967">
        <f t="shared" si="92"/>
        <v>0</v>
      </c>
    </row>
    <row r="1968" spans="1:6" x14ac:dyDescent="0.25">
      <c r="A1968">
        <v>1959</v>
      </c>
      <c r="B1968">
        <f>'Założenia i wyniki'!$E$6*Znorm.Profile!B1968</f>
        <v>1.8061320754716981</v>
      </c>
      <c r="C1968">
        <f>'Założenia i wyniki'!$E$8*Znorm.Profile!C1968</f>
        <v>0.43034110000000003</v>
      </c>
      <c r="D1968">
        <f t="shared" si="90"/>
        <v>0.43034110000000003</v>
      </c>
      <c r="E1968">
        <f t="shared" si="91"/>
        <v>1.3757909754716979</v>
      </c>
      <c r="F1968">
        <f t="shared" si="92"/>
        <v>0</v>
      </c>
    </row>
    <row r="1969" spans="1:6" x14ac:dyDescent="0.25">
      <c r="A1969">
        <v>1960</v>
      </c>
      <c r="B1969">
        <f>'Założenia i wyniki'!$E$6*Znorm.Profile!B1969</f>
        <v>1.1778301886792453</v>
      </c>
      <c r="C1969">
        <f>'Założenia i wyniki'!$E$8*Znorm.Profile!C1969</f>
        <v>0.45173484999999997</v>
      </c>
      <c r="D1969">
        <f t="shared" si="90"/>
        <v>0.45173484999999997</v>
      </c>
      <c r="E1969">
        <f t="shared" si="91"/>
        <v>0.72609533867924525</v>
      </c>
      <c r="F1969">
        <f t="shared" si="92"/>
        <v>0</v>
      </c>
    </row>
    <row r="1970" spans="1:6" x14ac:dyDescent="0.25">
      <c r="A1970">
        <v>1961</v>
      </c>
      <c r="B1970">
        <f>'Założenia i wyniki'!$E$6*Znorm.Profile!B1970</f>
        <v>0.43272641509433962</v>
      </c>
      <c r="C1970">
        <f>'Założenia i wyniki'!$E$8*Znorm.Profile!C1970</f>
        <v>0.4840759</v>
      </c>
      <c r="D1970">
        <f t="shared" si="90"/>
        <v>0.43272641509433962</v>
      </c>
      <c r="E1970">
        <f t="shared" si="91"/>
        <v>0</v>
      </c>
      <c r="F1970">
        <f t="shared" si="92"/>
        <v>5.1349484905660381E-2</v>
      </c>
    </row>
    <row r="1971" spans="1:6" x14ac:dyDescent="0.25">
      <c r="A1971">
        <v>1962</v>
      </c>
      <c r="B1971">
        <f>'Założenia i wyniki'!$E$6*Znorm.Profile!B1971</f>
        <v>1.8519811320754715E-2</v>
      </c>
      <c r="C1971">
        <f>'Założenia i wyniki'!$E$8*Znorm.Profile!C1971</f>
        <v>0.53905494999999992</v>
      </c>
      <c r="D1971">
        <f t="shared" si="90"/>
        <v>1.8519811320754715E-2</v>
      </c>
      <c r="E1971">
        <f t="shared" si="91"/>
        <v>0</v>
      </c>
      <c r="F1971">
        <f t="shared" si="92"/>
        <v>0.52053513867924517</v>
      </c>
    </row>
    <row r="1972" spans="1:6" x14ac:dyDescent="0.25">
      <c r="A1972">
        <v>1963</v>
      </c>
      <c r="B1972">
        <f>'Założenia i wyniki'!$E$6*Znorm.Profile!B1972</f>
        <v>0</v>
      </c>
      <c r="C1972">
        <f>'Założenia i wyniki'!$E$8*Znorm.Profile!C1972</f>
        <v>0.60107739999999998</v>
      </c>
      <c r="D1972">
        <f t="shared" si="90"/>
        <v>0</v>
      </c>
      <c r="E1972">
        <f t="shared" si="91"/>
        <v>0</v>
      </c>
      <c r="F1972">
        <f t="shared" si="92"/>
        <v>0.60107739999999998</v>
      </c>
    </row>
    <row r="1973" spans="1:6" x14ac:dyDescent="0.25">
      <c r="A1973">
        <v>1964</v>
      </c>
      <c r="B1973">
        <f>'Założenia i wyniki'!$E$6*Znorm.Profile!B1973</f>
        <v>0</v>
      </c>
      <c r="C1973">
        <f>'Założenia i wyniki'!$E$8*Znorm.Profile!C1973</f>
        <v>0.61297250000000003</v>
      </c>
      <c r="D1973">
        <f t="shared" si="90"/>
        <v>0</v>
      </c>
      <c r="E1973">
        <f t="shared" si="91"/>
        <v>0</v>
      </c>
      <c r="F1973">
        <f t="shared" si="92"/>
        <v>0.61297250000000003</v>
      </c>
    </row>
    <row r="1974" spans="1:6" x14ac:dyDescent="0.25">
      <c r="A1974">
        <v>1965</v>
      </c>
      <c r="B1974">
        <f>'Założenia i wyniki'!$E$6*Znorm.Profile!B1974</f>
        <v>0</v>
      </c>
      <c r="C1974">
        <f>'Założenia i wyniki'!$E$8*Znorm.Profile!C1974</f>
        <v>0.56871815000000003</v>
      </c>
      <c r="D1974">
        <f t="shared" si="90"/>
        <v>0</v>
      </c>
      <c r="E1974">
        <f t="shared" si="91"/>
        <v>0</v>
      </c>
      <c r="F1974">
        <f t="shared" si="92"/>
        <v>0.56871815000000003</v>
      </c>
    </row>
    <row r="1975" spans="1:6" x14ac:dyDescent="0.25">
      <c r="A1975">
        <v>1966</v>
      </c>
      <c r="B1975">
        <f>'Założenia i wyniki'!$E$6*Znorm.Profile!B1975</f>
        <v>0</v>
      </c>
      <c r="C1975">
        <f>'Założenia i wyniki'!$E$8*Znorm.Profile!C1975</f>
        <v>0.50889195000000009</v>
      </c>
      <c r="D1975">
        <f t="shared" si="90"/>
        <v>0</v>
      </c>
      <c r="E1975">
        <f t="shared" si="91"/>
        <v>0</v>
      </c>
      <c r="F1975">
        <f t="shared" si="92"/>
        <v>0.50889195000000009</v>
      </c>
    </row>
    <row r="1976" spans="1:6" x14ac:dyDescent="0.25">
      <c r="A1976">
        <v>1967</v>
      </c>
      <c r="B1976">
        <f>'Założenia i wyniki'!$E$6*Znorm.Profile!B1976</f>
        <v>0</v>
      </c>
      <c r="C1976">
        <f>'Założenia i wyniki'!$E$8*Znorm.Profile!C1976</f>
        <v>0.40869535000000001</v>
      </c>
      <c r="D1976">
        <f t="shared" si="90"/>
        <v>0</v>
      </c>
      <c r="E1976">
        <f t="shared" si="91"/>
        <v>0</v>
      </c>
      <c r="F1976">
        <f t="shared" si="92"/>
        <v>0.40869535000000001</v>
      </c>
    </row>
    <row r="1977" spans="1:6" x14ac:dyDescent="0.25">
      <c r="A1977">
        <v>1968</v>
      </c>
      <c r="B1977">
        <f>'Założenia i wyniki'!$E$6*Znorm.Profile!B1977</f>
        <v>0</v>
      </c>
      <c r="C1977">
        <f>'Założenia i wyniki'!$E$8*Znorm.Profile!C1977</f>
        <v>0.3227602</v>
      </c>
      <c r="D1977">
        <f t="shared" si="90"/>
        <v>0</v>
      </c>
      <c r="E1977">
        <f t="shared" si="91"/>
        <v>0</v>
      </c>
      <c r="F1977">
        <f t="shared" si="92"/>
        <v>0.3227602</v>
      </c>
    </row>
    <row r="1978" spans="1:6" x14ac:dyDescent="0.25">
      <c r="A1978">
        <v>1969</v>
      </c>
      <c r="B1978">
        <f>'Założenia i wyniki'!$E$6*Znorm.Profile!B1978</f>
        <v>0</v>
      </c>
      <c r="C1978">
        <f>'Założenia i wyniki'!$E$8*Znorm.Profile!C1978</f>
        <v>0.24990594999999999</v>
      </c>
      <c r="D1978">
        <f t="shared" si="90"/>
        <v>0</v>
      </c>
      <c r="E1978">
        <f t="shared" si="91"/>
        <v>0</v>
      </c>
      <c r="F1978">
        <f t="shared" si="92"/>
        <v>0.24990594999999999</v>
      </c>
    </row>
    <row r="1979" spans="1:6" x14ac:dyDescent="0.25">
      <c r="A1979">
        <v>1970</v>
      </c>
      <c r="B1979">
        <f>'Założenia i wyniki'!$E$6*Znorm.Profile!B1979</f>
        <v>0</v>
      </c>
      <c r="C1979">
        <f>'Założenia i wyniki'!$E$8*Znorm.Profile!C1979</f>
        <v>0.22719269999999997</v>
      </c>
      <c r="D1979">
        <f t="shared" si="90"/>
        <v>0</v>
      </c>
      <c r="E1979">
        <f t="shared" si="91"/>
        <v>0</v>
      </c>
      <c r="F1979">
        <f t="shared" si="92"/>
        <v>0.22719269999999997</v>
      </c>
    </row>
    <row r="1980" spans="1:6" x14ac:dyDescent="0.25">
      <c r="A1980">
        <v>1971</v>
      </c>
      <c r="B1980">
        <f>'Założenia i wyniki'!$E$6*Znorm.Profile!B1980</f>
        <v>0</v>
      </c>
      <c r="C1980">
        <f>'Założenia i wyniki'!$E$8*Znorm.Profile!C1980</f>
        <v>0.21771854999999998</v>
      </c>
      <c r="D1980">
        <f t="shared" si="90"/>
        <v>0</v>
      </c>
      <c r="E1980">
        <f t="shared" si="91"/>
        <v>0</v>
      </c>
      <c r="F1980">
        <f t="shared" si="92"/>
        <v>0.21771854999999998</v>
      </c>
    </row>
    <row r="1981" spans="1:6" x14ac:dyDescent="0.25">
      <c r="A1981">
        <v>1972</v>
      </c>
      <c r="B1981">
        <f>'Założenia i wyniki'!$E$6*Znorm.Profile!B1981</f>
        <v>0</v>
      </c>
      <c r="C1981">
        <f>'Założenia i wyniki'!$E$8*Znorm.Profile!C1981</f>
        <v>0.21919905000000001</v>
      </c>
      <c r="D1981">
        <f t="shared" si="90"/>
        <v>0</v>
      </c>
      <c r="E1981">
        <f t="shared" si="91"/>
        <v>0</v>
      </c>
      <c r="F1981">
        <f t="shared" si="92"/>
        <v>0.21919905000000001</v>
      </c>
    </row>
    <row r="1982" spans="1:6" x14ac:dyDescent="0.25">
      <c r="A1982">
        <v>1973</v>
      </c>
      <c r="B1982">
        <f>'Założenia i wyniki'!$E$6*Znorm.Profile!B1982</f>
        <v>0</v>
      </c>
      <c r="C1982">
        <f>'Założenia i wyniki'!$E$8*Znorm.Profile!C1982</f>
        <v>0.243341</v>
      </c>
      <c r="D1982">
        <f t="shared" si="90"/>
        <v>0</v>
      </c>
      <c r="E1982">
        <f t="shared" si="91"/>
        <v>0</v>
      </c>
      <c r="F1982">
        <f t="shared" si="92"/>
        <v>0.243341</v>
      </c>
    </row>
    <row r="1983" spans="1:6" x14ac:dyDescent="0.25">
      <c r="A1983">
        <v>1974</v>
      </c>
      <c r="B1983">
        <f>'Założenia i wyniki'!$E$6*Znorm.Profile!B1983</f>
        <v>0</v>
      </c>
      <c r="C1983">
        <f>'Założenia i wyniki'!$E$8*Znorm.Profile!C1983</f>
        <v>0.2968518</v>
      </c>
      <c r="D1983">
        <f t="shared" si="90"/>
        <v>0</v>
      </c>
      <c r="E1983">
        <f t="shared" si="91"/>
        <v>0</v>
      </c>
      <c r="F1983">
        <f t="shared" si="92"/>
        <v>0.2968518</v>
      </c>
    </row>
    <row r="1984" spans="1:6" x14ac:dyDescent="0.25">
      <c r="A1984">
        <v>1975</v>
      </c>
      <c r="B1984">
        <f>'Założenia i wyniki'!$E$6*Znorm.Profile!B1984</f>
        <v>7.0415094339622647E-2</v>
      </c>
      <c r="C1984">
        <f>'Założenia i wyniki'!$E$8*Znorm.Profile!C1984</f>
        <v>0.38632125</v>
      </c>
      <c r="D1984">
        <f t="shared" si="90"/>
        <v>7.0415094339622647E-2</v>
      </c>
      <c r="E1984">
        <f t="shared" si="91"/>
        <v>0</v>
      </c>
      <c r="F1984">
        <f t="shared" si="92"/>
        <v>0.31590615566037739</v>
      </c>
    </row>
    <row r="1985" spans="1:6" x14ac:dyDescent="0.25">
      <c r="A1985">
        <v>1976</v>
      </c>
      <c r="B1985">
        <f>'Założenia i wyniki'!$E$6*Znorm.Profile!B1985</f>
        <v>0.45715094339622642</v>
      </c>
      <c r="C1985">
        <f>'Założenia i wyniki'!$E$8*Znorm.Profile!C1985</f>
        <v>0.42005949999999997</v>
      </c>
      <c r="D1985">
        <f t="shared" si="90"/>
        <v>0.42005949999999997</v>
      </c>
      <c r="E1985">
        <f t="shared" si="91"/>
        <v>3.7091443396226442E-2</v>
      </c>
      <c r="F1985">
        <f t="shared" si="92"/>
        <v>0</v>
      </c>
    </row>
    <row r="1986" spans="1:6" x14ac:dyDescent="0.25">
      <c r="A1986">
        <v>1977</v>
      </c>
      <c r="B1986">
        <f>'Założenia i wyniki'!$E$6*Znorm.Profile!B1986</f>
        <v>1.320566037735849</v>
      </c>
      <c r="C1986">
        <f>'Założenia i wyniki'!$E$8*Znorm.Profile!C1986</f>
        <v>0.42348635000000001</v>
      </c>
      <c r="D1986">
        <f t="shared" si="90"/>
        <v>0.42348635000000001</v>
      </c>
      <c r="E1986">
        <f t="shared" si="91"/>
        <v>0.89707968773584901</v>
      </c>
      <c r="F1986">
        <f t="shared" si="92"/>
        <v>0</v>
      </c>
    </row>
    <row r="1987" spans="1:6" x14ac:dyDescent="0.25">
      <c r="A1987">
        <v>1978</v>
      </c>
      <c r="B1987">
        <f>'Założenia i wyniki'!$E$6*Znorm.Profile!B1987</f>
        <v>1.8717924528301886</v>
      </c>
      <c r="C1987">
        <f>'Założenia i wyniki'!$E$8*Znorm.Profile!C1987</f>
        <v>0.42360674999999998</v>
      </c>
      <c r="D1987">
        <f t="shared" si="90"/>
        <v>0.42360674999999998</v>
      </c>
      <c r="E1987">
        <f t="shared" si="91"/>
        <v>1.4481857028301885</v>
      </c>
      <c r="F1987">
        <f t="shared" si="92"/>
        <v>0</v>
      </c>
    </row>
    <row r="1988" spans="1:6" x14ac:dyDescent="0.25">
      <c r="A1988">
        <v>1979</v>
      </c>
      <c r="B1988">
        <f>'Założenia i wyniki'!$E$6*Znorm.Profile!B1988</f>
        <v>2.0480188679245286</v>
      </c>
      <c r="C1988">
        <f>'Założenia i wyniki'!$E$8*Znorm.Profile!C1988</f>
        <v>0.41996639999999996</v>
      </c>
      <c r="D1988">
        <f t="shared" si="90"/>
        <v>0.41996639999999996</v>
      </c>
      <c r="E1988">
        <f t="shared" si="91"/>
        <v>1.6280524679245287</v>
      </c>
      <c r="F1988">
        <f t="shared" si="92"/>
        <v>0</v>
      </c>
    </row>
    <row r="1989" spans="1:6" x14ac:dyDescent="0.25">
      <c r="A1989">
        <v>1980</v>
      </c>
      <c r="B1989">
        <f>'Założenia i wyniki'!$E$6*Znorm.Profile!B1989</f>
        <v>1.7235849056603776</v>
      </c>
      <c r="C1989">
        <f>'Założenia i wyniki'!$E$8*Znorm.Profile!C1989</f>
        <v>0.41583114999999998</v>
      </c>
      <c r="D1989">
        <f t="shared" si="90"/>
        <v>0.41583114999999998</v>
      </c>
      <c r="E1989">
        <f t="shared" si="91"/>
        <v>1.3077537556603775</v>
      </c>
      <c r="F1989">
        <f t="shared" si="92"/>
        <v>0</v>
      </c>
    </row>
    <row r="1990" spans="1:6" x14ac:dyDescent="0.25">
      <c r="A1990">
        <v>1981</v>
      </c>
      <c r="B1990">
        <f>'Założenia i wyniki'!$E$6*Znorm.Profile!B1990</f>
        <v>1.3382075471698114</v>
      </c>
      <c r="C1990">
        <f>'Założenia i wyniki'!$E$8*Znorm.Profile!C1990</f>
        <v>0.40852139999999998</v>
      </c>
      <c r="D1990">
        <f t="shared" si="90"/>
        <v>0.40852139999999998</v>
      </c>
      <c r="E1990">
        <f t="shared" si="91"/>
        <v>0.92968614716981146</v>
      </c>
      <c r="F1990">
        <f t="shared" si="92"/>
        <v>0</v>
      </c>
    </row>
    <row r="1991" spans="1:6" x14ac:dyDescent="0.25">
      <c r="A1991">
        <v>1982</v>
      </c>
      <c r="B1991">
        <f>'Założenia i wyniki'!$E$6*Znorm.Profile!B1991</f>
        <v>0.63235849056603777</v>
      </c>
      <c r="C1991">
        <f>'Założenia i wyniki'!$E$8*Znorm.Profile!C1991</f>
        <v>0.41340494999999999</v>
      </c>
      <c r="D1991">
        <f t="shared" si="90"/>
        <v>0.41340494999999999</v>
      </c>
      <c r="E1991">
        <f t="shared" si="91"/>
        <v>0.21895354056603777</v>
      </c>
      <c r="F1991">
        <f t="shared" si="92"/>
        <v>0</v>
      </c>
    </row>
    <row r="1992" spans="1:6" x14ac:dyDescent="0.25">
      <c r="A1992">
        <v>1983</v>
      </c>
      <c r="B1992">
        <f>'Założenia i wyniki'!$E$6*Znorm.Profile!B1992</f>
        <v>0.41914150943396233</v>
      </c>
      <c r="C1992">
        <f>'Założenia i wyniki'!$E$8*Znorm.Profile!C1992</f>
        <v>0.41231645</v>
      </c>
      <c r="D1992">
        <f t="shared" si="90"/>
        <v>0.41231645</v>
      </c>
      <c r="E1992">
        <f t="shared" si="91"/>
        <v>6.8250594339623327E-3</v>
      </c>
      <c r="F1992">
        <f t="shared" si="92"/>
        <v>0</v>
      </c>
    </row>
    <row r="1993" spans="1:6" x14ac:dyDescent="0.25">
      <c r="A1993">
        <v>1984</v>
      </c>
      <c r="B1993">
        <f>'Założenia i wyniki'!$E$6*Znorm.Profile!B1993</f>
        <v>0.24691509433962266</v>
      </c>
      <c r="C1993">
        <f>'Założenia i wyniki'!$E$8*Znorm.Profile!C1993</f>
        <v>0.44274860000000005</v>
      </c>
      <c r="D1993">
        <f t="shared" si="90"/>
        <v>0.24691509433962266</v>
      </c>
      <c r="E1993">
        <f t="shared" si="91"/>
        <v>0</v>
      </c>
      <c r="F1993">
        <f t="shared" si="92"/>
        <v>0.19583350566037738</v>
      </c>
    </row>
    <row r="1994" spans="1:6" x14ac:dyDescent="0.25">
      <c r="A1994">
        <v>1985</v>
      </c>
      <c r="B1994">
        <f>'Założenia i wyniki'!$E$6*Znorm.Profile!B1994</f>
        <v>6.5854716981132072E-2</v>
      </c>
      <c r="C1994">
        <f>'Założenia i wyniki'!$E$8*Znorm.Profile!C1994</f>
        <v>0.47822144999999999</v>
      </c>
      <c r="D1994">
        <f t="shared" si="90"/>
        <v>6.5854716981132072E-2</v>
      </c>
      <c r="E1994">
        <f t="shared" si="91"/>
        <v>0</v>
      </c>
      <c r="F1994">
        <f t="shared" si="92"/>
        <v>0.41236673301886795</v>
      </c>
    </row>
    <row r="1995" spans="1:6" x14ac:dyDescent="0.25">
      <c r="A1995">
        <v>1986</v>
      </c>
      <c r="B1995">
        <f>'Założenia i wyniki'!$E$6*Znorm.Profile!B1995</f>
        <v>0</v>
      </c>
      <c r="C1995">
        <f>'Założenia i wyniki'!$E$8*Znorm.Profile!C1995</f>
        <v>0.52154480000000003</v>
      </c>
      <c r="D1995">
        <f t="shared" ref="D1995:D2058" si="93">IF(B1995&lt;=C1995,B1995,C1995)</f>
        <v>0</v>
      </c>
      <c r="E1995">
        <f t="shared" ref="E1995:E2058" si="94">IF(B1995&gt;C1995,B1995-C1995,0)</f>
        <v>0</v>
      </c>
      <c r="F1995">
        <f t="shared" ref="F1995:F2058" si="95">IF(B1995&lt;C1995,C1995-B1995,0)</f>
        <v>0.52154480000000003</v>
      </c>
    </row>
    <row r="1996" spans="1:6" x14ac:dyDescent="0.25">
      <c r="A1996">
        <v>1987</v>
      </c>
      <c r="B1996">
        <f>'Założenia i wyniki'!$E$6*Znorm.Profile!B1996</f>
        <v>0</v>
      </c>
      <c r="C1996">
        <f>'Założenia i wyniki'!$E$8*Znorm.Profile!C1996</f>
        <v>0.5896093</v>
      </c>
      <c r="D1996">
        <f t="shared" si="93"/>
        <v>0</v>
      </c>
      <c r="E1996">
        <f t="shared" si="94"/>
        <v>0</v>
      </c>
      <c r="F1996">
        <f t="shared" si="95"/>
        <v>0.5896093</v>
      </c>
    </row>
    <row r="1997" spans="1:6" x14ac:dyDescent="0.25">
      <c r="A1997">
        <v>1988</v>
      </c>
      <c r="B1997">
        <f>'Założenia i wyniki'!$E$6*Znorm.Profile!B1997</f>
        <v>0</v>
      </c>
      <c r="C1997">
        <f>'Założenia i wyniki'!$E$8*Znorm.Profile!C1997</f>
        <v>0.60601590000000005</v>
      </c>
      <c r="D1997">
        <f t="shared" si="93"/>
        <v>0</v>
      </c>
      <c r="E1997">
        <f t="shared" si="94"/>
        <v>0</v>
      </c>
      <c r="F1997">
        <f t="shared" si="95"/>
        <v>0.60601590000000005</v>
      </c>
    </row>
    <row r="1998" spans="1:6" x14ac:dyDescent="0.25">
      <c r="A1998">
        <v>1989</v>
      </c>
      <c r="B1998">
        <f>'Założenia i wyniki'!$E$6*Znorm.Profile!B1998</f>
        <v>0</v>
      </c>
      <c r="C1998">
        <f>'Założenia i wyniki'!$E$8*Znorm.Profile!C1998</f>
        <v>0.5699071</v>
      </c>
      <c r="D1998">
        <f t="shared" si="93"/>
        <v>0</v>
      </c>
      <c r="E1998">
        <f t="shared" si="94"/>
        <v>0</v>
      </c>
      <c r="F1998">
        <f t="shared" si="95"/>
        <v>0.5699071</v>
      </c>
    </row>
    <row r="1999" spans="1:6" x14ac:dyDescent="0.25">
      <c r="A1999">
        <v>1990</v>
      </c>
      <c r="B1999">
        <f>'Założenia i wyniki'!$E$6*Znorm.Profile!B1999</f>
        <v>0</v>
      </c>
      <c r="C1999">
        <f>'Założenia i wyniki'!$E$8*Znorm.Profile!C1999</f>
        <v>0.49142905000000003</v>
      </c>
      <c r="D1999">
        <f t="shared" si="93"/>
        <v>0</v>
      </c>
      <c r="E1999">
        <f t="shared" si="94"/>
        <v>0</v>
      </c>
      <c r="F1999">
        <f t="shared" si="95"/>
        <v>0.49142905000000003</v>
      </c>
    </row>
    <row r="2000" spans="1:6" x14ac:dyDescent="0.25">
      <c r="A2000">
        <v>1991</v>
      </c>
      <c r="B2000">
        <f>'Założenia i wyniki'!$E$6*Znorm.Profile!B2000</f>
        <v>0</v>
      </c>
      <c r="C2000">
        <f>'Założenia i wyniki'!$E$8*Znorm.Profile!C2000</f>
        <v>0.40433365000000004</v>
      </c>
      <c r="D2000">
        <f t="shared" si="93"/>
        <v>0</v>
      </c>
      <c r="E2000">
        <f t="shared" si="94"/>
        <v>0</v>
      </c>
      <c r="F2000">
        <f t="shared" si="95"/>
        <v>0.40433365000000004</v>
      </c>
    </row>
    <row r="2001" spans="1:6" x14ac:dyDescent="0.25">
      <c r="A2001">
        <v>1992</v>
      </c>
      <c r="B2001">
        <f>'Założenia i wyniki'!$E$6*Znorm.Profile!B2001</f>
        <v>0</v>
      </c>
      <c r="C2001">
        <f>'Założenia i wyniki'!$E$8*Znorm.Profile!C2001</f>
        <v>0.31928889999999999</v>
      </c>
      <c r="D2001">
        <f t="shared" si="93"/>
        <v>0</v>
      </c>
      <c r="E2001">
        <f t="shared" si="94"/>
        <v>0</v>
      </c>
      <c r="F2001">
        <f t="shared" si="95"/>
        <v>0.31928889999999999</v>
      </c>
    </row>
    <row r="2002" spans="1:6" x14ac:dyDescent="0.25">
      <c r="A2002">
        <v>1993</v>
      </c>
      <c r="B2002">
        <f>'Założenia i wyniki'!$E$6*Znorm.Profile!B2002</f>
        <v>0</v>
      </c>
      <c r="C2002">
        <f>'Założenia i wyniki'!$E$8*Znorm.Profile!C2002</f>
        <v>0.28989100000000001</v>
      </c>
      <c r="D2002">
        <f t="shared" si="93"/>
        <v>0</v>
      </c>
      <c r="E2002">
        <f t="shared" si="94"/>
        <v>0</v>
      </c>
      <c r="F2002">
        <f t="shared" si="95"/>
        <v>0.28989100000000001</v>
      </c>
    </row>
    <row r="2003" spans="1:6" x14ac:dyDescent="0.25">
      <c r="A2003">
        <v>1994</v>
      </c>
      <c r="B2003">
        <f>'Założenia i wyniki'!$E$6*Znorm.Profile!B2003</f>
        <v>0</v>
      </c>
      <c r="C2003">
        <f>'Założenia i wyniki'!$E$8*Znorm.Profile!C2003</f>
        <v>0.22729805</v>
      </c>
      <c r="D2003">
        <f t="shared" si="93"/>
        <v>0</v>
      </c>
      <c r="E2003">
        <f t="shared" si="94"/>
        <v>0</v>
      </c>
      <c r="F2003">
        <f t="shared" si="95"/>
        <v>0.22729805</v>
      </c>
    </row>
    <row r="2004" spans="1:6" x14ac:dyDescent="0.25">
      <c r="A2004">
        <v>1995</v>
      </c>
      <c r="B2004">
        <f>'Założenia i wyniki'!$E$6*Znorm.Profile!B2004</f>
        <v>0</v>
      </c>
      <c r="C2004">
        <f>'Założenia i wyniki'!$E$8*Znorm.Profile!C2004</f>
        <v>0.21943179999999998</v>
      </c>
      <c r="D2004">
        <f t="shared" si="93"/>
        <v>0</v>
      </c>
      <c r="E2004">
        <f t="shared" si="94"/>
        <v>0</v>
      </c>
      <c r="F2004">
        <f t="shared" si="95"/>
        <v>0.21943179999999998</v>
      </c>
    </row>
    <row r="2005" spans="1:6" x14ac:dyDescent="0.25">
      <c r="A2005">
        <v>1996</v>
      </c>
      <c r="B2005">
        <f>'Założenia i wyniki'!$E$6*Znorm.Profile!B2005</f>
        <v>0</v>
      </c>
      <c r="C2005">
        <f>'Założenia i wyniki'!$E$8*Znorm.Profile!C2005</f>
        <v>0.21963340000000001</v>
      </c>
      <c r="D2005">
        <f t="shared" si="93"/>
        <v>0</v>
      </c>
      <c r="E2005">
        <f t="shared" si="94"/>
        <v>0</v>
      </c>
      <c r="F2005">
        <f t="shared" si="95"/>
        <v>0.21963340000000001</v>
      </c>
    </row>
    <row r="2006" spans="1:6" x14ac:dyDescent="0.25">
      <c r="A2006">
        <v>1997</v>
      </c>
      <c r="B2006">
        <f>'Założenia i wyniki'!$E$6*Znorm.Profile!B2006</f>
        <v>0</v>
      </c>
      <c r="C2006">
        <f>'Założenia i wyniki'!$E$8*Znorm.Profile!C2006</f>
        <v>0.24200260000000001</v>
      </c>
      <c r="D2006">
        <f t="shared" si="93"/>
        <v>0</v>
      </c>
      <c r="E2006">
        <f t="shared" si="94"/>
        <v>0</v>
      </c>
      <c r="F2006">
        <f t="shared" si="95"/>
        <v>0.24200260000000001</v>
      </c>
    </row>
    <row r="2007" spans="1:6" x14ac:dyDescent="0.25">
      <c r="A2007">
        <v>1998</v>
      </c>
      <c r="B2007">
        <f>'Założenia i wyniki'!$E$6*Znorm.Profile!B2007</f>
        <v>0</v>
      </c>
      <c r="C2007">
        <f>'Założenia i wyniki'!$E$8*Znorm.Profile!C2007</f>
        <v>0.30008615000000005</v>
      </c>
      <c r="D2007">
        <f t="shared" si="93"/>
        <v>0</v>
      </c>
      <c r="E2007">
        <f t="shared" si="94"/>
        <v>0</v>
      </c>
      <c r="F2007">
        <f t="shared" si="95"/>
        <v>0.30008615000000005</v>
      </c>
    </row>
    <row r="2008" spans="1:6" x14ac:dyDescent="0.25">
      <c r="A2008">
        <v>1999</v>
      </c>
      <c r="B2008">
        <f>'Założenia i wyniki'!$E$6*Znorm.Profile!B2008</f>
        <v>4.5351886792452833E-2</v>
      </c>
      <c r="C2008">
        <f>'Założenia i wyniki'!$E$8*Znorm.Profile!C2008</f>
        <v>0.38273479999999999</v>
      </c>
      <c r="D2008">
        <f t="shared" si="93"/>
        <v>4.5351886792452833E-2</v>
      </c>
      <c r="E2008">
        <f t="shared" si="94"/>
        <v>0</v>
      </c>
      <c r="F2008">
        <f t="shared" si="95"/>
        <v>0.33738291320754715</v>
      </c>
    </row>
    <row r="2009" spans="1:6" x14ac:dyDescent="0.25">
      <c r="A2009">
        <v>2000</v>
      </c>
      <c r="B2009">
        <f>'Założenia i wyniki'!$E$6*Znorm.Profile!B2009</f>
        <v>0.16560377358490566</v>
      </c>
      <c r="C2009">
        <f>'Założenia i wyniki'!$E$8*Znorm.Profile!C2009</f>
        <v>0.43117970000000005</v>
      </c>
      <c r="D2009">
        <f t="shared" si="93"/>
        <v>0.16560377358490566</v>
      </c>
      <c r="E2009">
        <f t="shared" si="94"/>
        <v>0</v>
      </c>
      <c r="F2009">
        <f t="shared" si="95"/>
        <v>0.26557592641509442</v>
      </c>
    </row>
    <row r="2010" spans="1:6" x14ac:dyDescent="0.25">
      <c r="A2010">
        <v>2001</v>
      </c>
      <c r="B2010">
        <f>'Założenia i wyniki'!$E$6*Znorm.Profile!B2010</f>
        <v>0.3187924528301887</v>
      </c>
      <c r="C2010">
        <f>'Założenia i wyniki'!$E$8*Znorm.Profile!C2010</f>
        <v>0.42592479999999999</v>
      </c>
      <c r="D2010">
        <f t="shared" si="93"/>
        <v>0.3187924528301887</v>
      </c>
      <c r="E2010">
        <f t="shared" si="94"/>
        <v>0</v>
      </c>
      <c r="F2010">
        <f t="shared" si="95"/>
        <v>0.10713234716981129</v>
      </c>
    </row>
    <row r="2011" spans="1:6" x14ac:dyDescent="0.25">
      <c r="A2011">
        <v>2002</v>
      </c>
      <c r="B2011">
        <f>'Założenia i wyniki'!$E$6*Znorm.Profile!B2011</f>
        <v>0.4618301886792453</v>
      </c>
      <c r="C2011">
        <f>'Założenia i wyniki'!$E$8*Znorm.Profile!C2011</f>
        <v>0.42001294999999994</v>
      </c>
      <c r="D2011">
        <f t="shared" si="93"/>
        <v>0.42001294999999994</v>
      </c>
      <c r="E2011">
        <f t="shared" si="94"/>
        <v>4.1817238679245361E-2</v>
      </c>
      <c r="F2011">
        <f t="shared" si="95"/>
        <v>0</v>
      </c>
    </row>
    <row r="2012" spans="1:6" x14ac:dyDescent="0.25">
      <c r="A2012">
        <v>2003</v>
      </c>
      <c r="B2012">
        <f>'Założenia i wyniki'!$E$6*Znorm.Profile!B2012</f>
        <v>0.63689622641509436</v>
      </c>
      <c r="C2012">
        <f>'Założenia i wyniki'!$E$8*Znorm.Profile!C2012</f>
        <v>0.41639919999999997</v>
      </c>
      <c r="D2012">
        <f t="shared" si="93"/>
        <v>0.41639919999999997</v>
      </c>
      <c r="E2012">
        <f t="shared" si="94"/>
        <v>0.22049702641509439</v>
      </c>
      <c r="F2012">
        <f t="shared" si="95"/>
        <v>0</v>
      </c>
    </row>
    <row r="2013" spans="1:6" x14ac:dyDescent="0.25">
      <c r="A2013">
        <v>2004</v>
      </c>
      <c r="B2013">
        <f>'Założenia i wyniki'!$E$6*Znorm.Profile!B2013</f>
        <v>1.0621698113207549</v>
      </c>
      <c r="C2013">
        <f>'Założenia i wyniki'!$E$8*Znorm.Profile!C2013</f>
        <v>0.40949020000000003</v>
      </c>
      <c r="D2013">
        <f t="shared" si="93"/>
        <v>0.40949020000000003</v>
      </c>
      <c r="E2013">
        <f t="shared" si="94"/>
        <v>0.65267961132075492</v>
      </c>
      <c r="F2013">
        <f t="shared" si="95"/>
        <v>0</v>
      </c>
    </row>
    <row r="2014" spans="1:6" x14ac:dyDescent="0.25">
      <c r="A2014">
        <v>2005</v>
      </c>
      <c r="B2014">
        <f>'Założenia i wyniki'!$E$6*Znorm.Profile!B2014</f>
        <v>2.4465094339622642</v>
      </c>
      <c r="C2014">
        <f>'Założenia i wyniki'!$E$8*Znorm.Profile!C2014</f>
        <v>0.40282794999999999</v>
      </c>
      <c r="D2014">
        <f t="shared" si="93"/>
        <v>0.40282794999999999</v>
      </c>
      <c r="E2014">
        <f t="shared" si="94"/>
        <v>2.0436814839622643</v>
      </c>
      <c r="F2014">
        <f t="shared" si="95"/>
        <v>0</v>
      </c>
    </row>
    <row r="2015" spans="1:6" x14ac:dyDescent="0.25">
      <c r="A2015">
        <v>2006</v>
      </c>
      <c r="B2015">
        <f>'Założenia i wyniki'!$E$6*Znorm.Profile!B2015</f>
        <v>2.37188679245283</v>
      </c>
      <c r="C2015">
        <f>'Założenia i wyniki'!$E$8*Znorm.Profile!C2015</f>
        <v>0.40480895</v>
      </c>
      <c r="D2015">
        <f t="shared" si="93"/>
        <v>0.40480895</v>
      </c>
      <c r="E2015">
        <f t="shared" si="94"/>
        <v>1.9670778424528299</v>
      </c>
      <c r="F2015">
        <f t="shared" si="95"/>
        <v>0</v>
      </c>
    </row>
    <row r="2016" spans="1:6" x14ac:dyDescent="0.25">
      <c r="A2016">
        <v>2007</v>
      </c>
      <c r="B2016">
        <f>'Założenia i wyniki'!$E$6*Znorm.Profile!B2016</f>
        <v>1.9204716981132075</v>
      </c>
      <c r="C2016">
        <f>'Założenia i wyniki'!$E$8*Znorm.Profile!C2016</f>
        <v>0.40894944999999999</v>
      </c>
      <c r="D2016">
        <f t="shared" si="93"/>
        <v>0.40894944999999999</v>
      </c>
      <c r="E2016">
        <f t="shared" si="94"/>
        <v>1.5115222481132076</v>
      </c>
      <c r="F2016">
        <f t="shared" si="95"/>
        <v>0</v>
      </c>
    </row>
    <row r="2017" spans="1:6" x14ac:dyDescent="0.25">
      <c r="A2017">
        <v>2008</v>
      </c>
      <c r="B2017">
        <f>'Założenia i wyniki'!$E$6*Znorm.Profile!B2017</f>
        <v>1.3139622641509434</v>
      </c>
      <c r="C2017">
        <f>'Założenia i wyniki'!$E$8*Znorm.Profile!C2017</f>
        <v>0.42456085000000005</v>
      </c>
      <c r="D2017">
        <f t="shared" si="93"/>
        <v>0.42456085000000005</v>
      </c>
      <c r="E2017">
        <f t="shared" si="94"/>
        <v>0.88940141415094343</v>
      </c>
      <c r="F2017">
        <f t="shared" si="95"/>
        <v>0</v>
      </c>
    </row>
    <row r="2018" spans="1:6" x14ac:dyDescent="0.25">
      <c r="A2018">
        <v>2009</v>
      </c>
      <c r="B2018">
        <f>'Założenia i wyniki'!$E$6*Znorm.Profile!B2018</f>
        <v>0.51438679245283025</v>
      </c>
      <c r="C2018">
        <f>'Założenia i wyniki'!$E$8*Znorm.Profile!C2018</f>
        <v>0.45327659999999997</v>
      </c>
      <c r="D2018">
        <f t="shared" si="93"/>
        <v>0.45327659999999997</v>
      </c>
      <c r="E2018">
        <f t="shared" si="94"/>
        <v>6.1110192452830281E-2</v>
      </c>
      <c r="F2018">
        <f t="shared" si="95"/>
        <v>0</v>
      </c>
    </row>
    <row r="2019" spans="1:6" x14ac:dyDescent="0.25">
      <c r="A2019">
        <v>2010</v>
      </c>
      <c r="B2019">
        <f>'Założenia i wyniki'!$E$6*Znorm.Profile!B2019</f>
        <v>3.7505660377358495E-2</v>
      </c>
      <c r="C2019">
        <f>'Założenia i wyniki'!$E$8*Znorm.Profile!C2019</f>
        <v>0.50633344999999996</v>
      </c>
      <c r="D2019">
        <f t="shared" si="93"/>
        <v>3.7505660377358495E-2</v>
      </c>
      <c r="E2019">
        <f t="shared" si="94"/>
        <v>0</v>
      </c>
      <c r="F2019">
        <f t="shared" si="95"/>
        <v>0.46882778962264149</v>
      </c>
    </row>
    <row r="2020" spans="1:6" x14ac:dyDescent="0.25">
      <c r="A2020">
        <v>2011</v>
      </c>
      <c r="B2020">
        <f>'Założenia i wyniki'!$E$6*Znorm.Profile!B2020</f>
        <v>0</v>
      </c>
      <c r="C2020">
        <f>'Założenia i wyniki'!$E$8*Znorm.Profile!C2020</f>
        <v>0.59004330000000005</v>
      </c>
      <c r="D2020">
        <f t="shared" si="93"/>
        <v>0</v>
      </c>
      <c r="E2020">
        <f t="shared" si="94"/>
        <v>0</v>
      </c>
      <c r="F2020">
        <f t="shared" si="95"/>
        <v>0.59004330000000005</v>
      </c>
    </row>
    <row r="2021" spans="1:6" x14ac:dyDescent="0.25">
      <c r="A2021">
        <v>2012</v>
      </c>
      <c r="B2021">
        <f>'Założenia i wyniki'!$E$6*Znorm.Profile!B2021</f>
        <v>0</v>
      </c>
      <c r="C2021">
        <f>'Założenia i wyniki'!$E$8*Znorm.Profile!C2021</f>
        <v>0.61129389999999995</v>
      </c>
      <c r="D2021">
        <f t="shared" si="93"/>
        <v>0</v>
      </c>
      <c r="E2021">
        <f t="shared" si="94"/>
        <v>0</v>
      </c>
      <c r="F2021">
        <f t="shared" si="95"/>
        <v>0.61129389999999995</v>
      </c>
    </row>
    <row r="2022" spans="1:6" x14ac:dyDescent="0.25">
      <c r="A2022">
        <v>2013</v>
      </c>
      <c r="B2022">
        <f>'Założenia i wyniki'!$E$6*Znorm.Profile!B2022</f>
        <v>0</v>
      </c>
      <c r="C2022">
        <f>'Założenia i wyniki'!$E$8*Znorm.Profile!C2022</f>
        <v>0.57104774999999997</v>
      </c>
      <c r="D2022">
        <f t="shared" si="93"/>
        <v>0</v>
      </c>
      <c r="E2022">
        <f t="shared" si="94"/>
        <v>0</v>
      </c>
      <c r="F2022">
        <f t="shared" si="95"/>
        <v>0.57104774999999997</v>
      </c>
    </row>
    <row r="2023" spans="1:6" x14ac:dyDescent="0.25">
      <c r="A2023">
        <v>2014</v>
      </c>
      <c r="B2023">
        <f>'Założenia i wyniki'!$E$6*Znorm.Profile!B2023</f>
        <v>0</v>
      </c>
      <c r="C2023">
        <f>'Założenia i wyniki'!$E$8*Znorm.Profile!C2023</f>
        <v>0.50147510000000006</v>
      </c>
      <c r="D2023">
        <f t="shared" si="93"/>
        <v>0</v>
      </c>
      <c r="E2023">
        <f t="shared" si="94"/>
        <v>0</v>
      </c>
      <c r="F2023">
        <f t="shared" si="95"/>
        <v>0.50147510000000006</v>
      </c>
    </row>
    <row r="2024" spans="1:6" x14ac:dyDescent="0.25">
      <c r="A2024">
        <v>2015</v>
      </c>
      <c r="B2024">
        <f>'Założenia i wyniki'!$E$6*Znorm.Profile!B2024</f>
        <v>0</v>
      </c>
      <c r="C2024">
        <f>'Założenia i wyniki'!$E$8*Znorm.Profile!C2024</f>
        <v>0.39713589999999999</v>
      </c>
      <c r="D2024">
        <f t="shared" si="93"/>
        <v>0</v>
      </c>
      <c r="E2024">
        <f t="shared" si="94"/>
        <v>0</v>
      </c>
      <c r="F2024">
        <f t="shared" si="95"/>
        <v>0.39713589999999999</v>
      </c>
    </row>
    <row r="2025" spans="1:6" x14ac:dyDescent="0.25">
      <c r="A2025">
        <v>2016</v>
      </c>
      <c r="B2025">
        <f>'Założenia i wyniki'!$E$6*Znorm.Profile!B2025</f>
        <v>0</v>
      </c>
      <c r="C2025">
        <f>'Założenia i wyniki'!$E$8*Znorm.Profile!C2025</f>
        <v>0.31502380000000002</v>
      </c>
      <c r="D2025">
        <f t="shared" si="93"/>
        <v>0</v>
      </c>
      <c r="E2025">
        <f t="shared" si="94"/>
        <v>0</v>
      </c>
      <c r="F2025">
        <f t="shared" si="95"/>
        <v>0.31502380000000002</v>
      </c>
    </row>
    <row r="2026" spans="1:6" x14ac:dyDescent="0.25">
      <c r="A2026">
        <v>2017</v>
      </c>
      <c r="B2026">
        <f>'Założenia i wyniki'!$E$6*Znorm.Profile!B2026</f>
        <v>0</v>
      </c>
      <c r="C2026">
        <f>'Założenia i wyniki'!$E$8*Znorm.Profile!C2026</f>
        <v>0.25001795000000004</v>
      </c>
      <c r="D2026">
        <f t="shared" si="93"/>
        <v>0</v>
      </c>
      <c r="E2026">
        <f t="shared" si="94"/>
        <v>0</v>
      </c>
      <c r="F2026">
        <f t="shared" si="95"/>
        <v>0.25001795000000004</v>
      </c>
    </row>
    <row r="2027" spans="1:6" x14ac:dyDescent="0.25">
      <c r="A2027">
        <v>2018</v>
      </c>
      <c r="B2027">
        <f>'Założenia i wyniki'!$E$6*Znorm.Profile!B2027</f>
        <v>0</v>
      </c>
      <c r="C2027">
        <f>'Założenia i wyniki'!$E$8*Znorm.Profile!C2027</f>
        <v>0.22633099999999998</v>
      </c>
      <c r="D2027">
        <f t="shared" si="93"/>
        <v>0</v>
      </c>
      <c r="E2027">
        <f t="shared" si="94"/>
        <v>0</v>
      </c>
      <c r="F2027">
        <f t="shared" si="95"/>
        <v>0.22633099999999998</v>
      </c>
    </row>
    <row r="2028" spans="1:6" x14ac:dyDescent="0.25">
      <c r="A2028">
        <v>2019</v>
      </c>
      <c r="B2028">
        <f>'Założenia i wyniki'!$E$6*Znorm.Profile!B2028</f>
        <v>0</v>
      </c>
      <c r="C2028">
        <f>'Założenia i wyniki'!$E$8*Znorm.Profile!C2028</f>
        <v>0.21038604999999999</v>
      </c>
      <c r="D2028">
        <f t="shared" si="93"/>
        <v>0</v>
      </c>
      <c r="E2028">
        <f t="shared" si="94"/>
        <v>0</v>
      </c>
      <c r="F2028">
        <f t="shared" si="95"/>
        <v>0.21038604999999999</v>
      </c>
    </row>
    <row r="2029" spans="1:6" x14ac:dyDescent="0.25">
      <c r="A2029">
        <v>2020</v>
      </c>
      <c r="B2029">
        <f>'Założenia i wyniki'!$E$6*Znorm.Profile!B2029</f>
        <v>0</v>
      </c>
      <c r="C2029">
        <f>'Założenia i wyniki'!$E$8*Znorm.Profile!C2029</f>
        <v>0.21231385</v>
      </c>
      <c r="D2029">
        <f t="shared" si="93"/>
        <v>0</v>
      </c>
      <c r="E2029">
        <f t="shared" si="94"/>
        <v>0</v>
      </c>
      <c r="F2029">
        <f t="shared" si="95"/>
        <v>0.21231385</v>
      </c>
    </row>
    <row r="2030" spans="1:6" x14ac:dyDescent="0.25">
      <c r="A2030">
        <v>2021</v>
      </c>
      <c r="B2030">
        <f>'Założenia i wyniki'!$E$6*Znorm.Profile!B2030</f>
        <v>0</v>
      </c>
      <c r="C2030">
        <f>'Założenia i wyniki'!$E$8*Znorm.Profile!C2030</f>
        <v>0.23755759999999998</v>
      </c>
      <c r="D2030">
        <f t="shared" si="93"/>
        <v>0</v>
      </c>
      <c r="E2030">
        <f t="shared" si="94"/>
        <v>0</v>
      </c>
      <c r="F2030">
        <f t="shared" si="95"/>
        <v>0.23755759999999998</v>
      </c>
    </row>
    <row r="2031" spans="1:6" x14ac:dyDescent="0.25">
      <c r="A2031">
        <v>2022</v>
      </c>
      <c r="B2031">
        <f>'Założenia i wyniki'!$E$6*Znorm.Profile!B2031</f>
        <v>0</v>
      </c>
      <c r="C2031">
        <f>'Założenia i wyniki'!$E$8*Znorm.Profile!C2031</f>
        <v>0.29774920000000005</v>
      </c>
      <c r="D2031">
        <f t="shared" si="93"/>
        <v>0</v>
      </c>
      <c r="E2031">
        <f t="shared" si="94"/>
        <v>0</v>
      </c>
      <c r="F2031">
        <f t="shared" si="95"/>
        <v>0.29774920000000005</v>
      </c>
    </row>
    <row r="2032" spans="1:6" x14ac:dyDescent="0.25">
      <c r="A2032">
        <v>2023</v>
      </c>
      <c r="B2032">
        <f>'Założenia i wyniki'!$E$6*Znorm.Profile!B2032</f>
        <v>4.3050000000000005E-2</v>
      </c>
      <c r="C2032">
        <f>'Założenia i wyniki'!$E$8*Znorm.Profile!C2032</f>
        <v>0.38327695000000001</v>
      </c>
      <c r="D2032">
        <f t="shared" si="93"/>
        <v>4.3050000000000005E-2</v>
      </c>
      <c r="E2032">
        <f t="shared" si="94"/>
        <v>0</v>
      </c>
      <c r="F2032">
        <f t="shared" si="95"/>
        <v>0.34022695000000003</v>
      </c>
    </row>
    <row r="2033" spans="1:6" x14ac:dyDescent="0.25">
      <c r="A2033">
        <v>2024</v>
      </c>
      <c r="B2033">
        <f>'Założenia i wyniki'!$E$6*Znorm.Profile!B2033</f>
        <v>0.21072641509433965</v>
      </c>
      <c r="C2033">
        <f>'Założenia i wyniki'!$E$8*Znorm.Profile!C2033</f>
        <v>0.42577150000000002</v>
      </c>
      <c r="D2033">
        <f t="shared" si="93"/>
        <v>0.21072641509433965</v>
      </c>
      <c r="E2033">
        <f t="shared" si="94"/>
        <v>0</v>
      </c>
      <c r="F2033">
        <f t="shared" si="95"/>
        <v>0.21504508490566038</v>
      </c>
    </row>
    <row r="2034" spans="1:6" x14ac:dyDescent="0.25">
      <c r="A2034">
        <v>2025</v>
      </c>
      <c r="B2034">
        <f>'Założenia i wyniki'!$E$6*Znorm.Profile!B2034</f>
        <v>0.42523584905660383</v>
      </c>
      <c r="C2034">
        <f>'Założenia i wyniki'!$E$8*Znorm.Profile!C2034</f>
        <v>0.43403605000000001</v>
      </c>
      <c r="D2034">
        <f t="shared" si="93"/>
        <v>0.42523584905660383</v>
      </c>
      <c r="E2034">
        <f t="shared" si="94"/>
        <v>0</v>
      </c>
      <c r="F2034">
        <f t="shared" si="95"/>
        <v>8.8002009433961748E-3</v>
      </c>
    </row>
    <row r="2035" spans="1:6" x14ac:dyDescent="0.25">
      <c r="A2035">
        <v>2026</v>
      </c>
      <c r="B2035">
        <f>'Założenia i wyniki'!$E$6*Znorm.Profile!B2035</f>
        <v>0.553566037735849</v>
      </c>
      <c r="C2035">
        <f>'Założenia i wyniki'!$E$8*Znorm.Profile!C2035</f>
        <v>0.41990060000000001</v>
      </c>
      <c r="D2035">
        <f t="shared" si="93"/>
        <v>0.41990060000000001</v>
      </c>
      <c r="E2035">
        <f t="shared" si="94"/>
        <v>0.13366543773584899</v>
      </c>
      <c r="F2035">
        <f t="shared" si="95"/>
        <v>0</v>
      </c>
    </row>
    <row r="2036" spans="1:6" x14ac:dyDescent="0.25">
      <c r="A2036">
        <v>2027</v>
      </c>
      <c r="B2036">
        <f>'Założenia i wyniki'!$E$6*Znorm.Profile!B2036</f>
        <v>0.5698490566037735</v>
      </c>
      <c r="C2036">
        <f>'Założenia i wyniki'!$E$8*Znorm.Profile!C2036</f>
        <v>0.42148469999999999</v>
      </c>
      <c r="D2036">
        <f t="shared" si="93"/>
        <v>0.42148469999999999</v>
      </c>
      <c r="E2036">
        <f t="shared" si="94"/>
        <v>0.14836435660377351</v>
      </c>
      <c r="F2036">
        <f t="shared" si="95"/>
        <v>0</v>
      </c>
    </row>
    <row r="2037" spans="1:6" x14ac:dyDescent="0.25">
      <c r="A2037">
        <v>2028</v>
      </c>
      <c r="B2037">
        <f>'Założenia i wyniki'!$E$6*Znorm.Profile!B2037</f>
        <v>0.89215094339622625</v>
      </c>
      <c r="C2037">
        <f>'Założenia i wyniki'!$E$8*Znorm.Profile!C2037</f>
        <v>0.42184730000000004</v>
      </c>
      <c r="D2037">
        <f t="shared" si="93"/>
        <v>0.42184730000000004</v>
      </c>
      <c r="E2037">
        <f t="shared" si="94"/>
        <v>0.47030364339622621</v>
      </c>
      <c r="F2037">
        <f t="shared" si="95"/>
        <v>0</v>
      </c>
    </row>
    <row r="2038" spans="1:6" x14ac:dyDescent="0.25">
      <c r="A2038">
        <v>2029</v>
      </c>
      <c r="B2038">
        <f>'Założenia i wyniki'!$E$6*Znorm.Profile!B2038</f>
        <v>2.4371698113207549</v>
      </c>
      <c r="C2038">
        <f>'Założenia i wyniki'!$E$8*Znorm.Profile!C2038</f>
        <v>0.42937894999999998</v>
      </c>
      <c r="D2038">
        <f t="shared" si="93"/>
        <v>0.42937894999999998</v>
      </c>
      <c r="E2038">
        <f t="shared" si="94"/>
        <v>2.0077908613207551</v>
      </c>
      <c r="F2038">
        <f t="shared" si="95"/>
        <v>0</v>
      </c>
    </row>
    <row r="2039" spans="1:6" x14ac:dyDescent="0.25">
      <c r="A2039">
        <v>2030</v>
      </c>
      <c r="B2039">
        <f>'Założenia i wyniki'!$E$6*Znorm.Profile!B2039</f>
        <v>2.3114150943396226</v>
      </c>
      <c r="C2039">
        <f>'Założenia i wyniki'!$E$8*Znorm.Profile!C2039</f>
        <v>0.42796879999999998</v>
      </c>
      <c r="D2039">
        <f t="shared" si="93"/>
        <v>0.42796879999999998</v>
      </c>
      <c r="E2039">
        <f t="shared" si="94"/>
        <v>1.8834462943396226</v>
      </c>
      <c r="F2039">
        <f t="shared" si="95"/>
        <v>0</v>
      </c>
    </row>
    <row r="2040" spans="1:6" x14ac:dyDescent="0.25">
      <c r="A2040">
        <v>2031</v>
      </c>
      <c r="B2040">
        <f>'Założenia i wyniki'!$E$6*Znorm.Profile!B2040</f>
        <v>1.8528301886792451</v>
      </c>
      <c r="C2040">
        <f>'Założenia i wyniki'!$E$8*Znorm.Profile!C2040</f>
        <v>0.42278144999999995</v>
      </c>
      <c r="D2040">
        <f t="shared" si="93"/>
        <v>0.42278144999999995</v>
      </c>
      <c r="E2040">
        <f t="shared" si="94"/>
        <v>1.4300487386792451</v>
      </c>
      <c r="F2040">
        <f t="shared" si="95"/>
        <v>0</v>
      </c>
    </row>
    <row r="2041" spans="1:6" x14ac:dyDescent="0.25">
      <c r="A2041">
        <v>2032</v>
      </c>
      <c r="B2041">
        <f>'Założenia i wyniki'!$E$6*Znorm.Profile!B2041</f>
        <v>1.1983962264150945</v>
      </c>
      <c r="C2041">
        <f>'Założenia i wyniki'!$E$8*Znorm.Profile!C2041</f>
        <v>0.44614604999999996</v>
      </c>
      <c r="D2041">
        <f t="shared" si="93"/>
        <v>0.44614604999999996</v>
      </c>
      <c r="E2041">
        <f t="shared" si="94"/>
        <v>0.75225017641509451</v>
      </c>
      <c r="F2041">
        <f t="shared" si="95"/>
        <v>0</v>
      </c>
    </row>
    <row r="2042" spans="1:6" x14ac:dyDescent="0.25">
      <c r="A2042">
        <v>2033</v>
      </c>
      <c r="B2042">
        <f>'Założenia i wyniki'!$E$6*Znorm.Profile!B2042</f>
        <v>0.46620754716981128</v>
      </c>
      <c r="C2042">
        <f>'Założenia i wyniki'!$E$8*Znorm.Profile!C2042</f>
        <v>0.48529600000000001</v>
      </c>
      <c r="D2042">
        <f t="shared" si="93"/>
        <v>0.46620754716981128</v>
      </c>
      <c r="E2042">
        <f t="shared" si="94"/>
        <v>0</v>
      </c>
      <c r="F2042">
        <f t="shared" si="95"/>
        <v>1.9088452830188729E-2</v>
      </c>
    </row>
    <row r="2043" spans="1:6" x14ac:dyDescent="0.25">
      <c r="A2043">
        <v>2034</v>
      </c>
      <c r="B2043">
        <f>'Założenia i wyniki'!$E$6*Znorm.Profile!B2043</f>
        <v>3.5371698113207548E-2</v>
      </c>
      <c r="C2043">
        <f>'Założenia i wyniki'!$E$8*Znorm.Profile!C2043</f>
        <v>0.53483710000000007</v>
      </c>
      <c r="D2043">
        <f t="shared" si="93"/>
        <v>3.5371698113207548E-2</v>
      </c>
      <c r="E2043">
        <f t="shared" si="94"/>
        <v>0</v>
      </c>
      <c r="F2043">
        <f t="shared" si="95"/>
        <v>0.4994654018867925</v>
      </c>
    </row>
    <row r="2044" spans="1:6" x14ac:dyDescent="0.25">
      <c r="A2044">
        <v>2035</v>
      </c>
      <c r="B2044">
        <f>'Założenia i wyniki'!$E$6*Znorm.Profile!B2044</f>
        <v>0</v>
      </c>
      <c r="C2044">
        <f>'Założenia i wyniki'!$E$8*Znorm.Profile!C2044</f>
        <v>0.60171615000000001</v>
      </c>
      <c r="D2044">
        <f t="shared" si="93"/>
        <v>0</v>
      </c>
      <c r="E2044">
        <f t="shared" si="94"/>
        <v>0</v>
      </c>
      <c r="F2044">
        <f t="shared" si="95"/>
        <v>0.60171615000000001</v>
      </c>
    </row>
    <row r="2045" spans="1:6" x14ac:dyDescent="0.25">
      <c r="A2045">
        <v>2036</v>
      </c>
      <c r="B2045">
        <f>'Założenia i wyniki'!$E$6*Znorm.Profile!B2045</f>
        <v>0</v>
      </c>
      <c r="C2045">
        <f>'Założenia i wyniki'!$E$8*Znorm.Profile!C2045</f>
        <v>0.61622434999999998</v>
      </c>
      <c r="D2045">
        <f t="shared" si="93"/>
        <v>0</v>
      </c>
      <c r="E2045">
        <f t="shared" si="94"/>
        <v>0</v>
      </c>
      <c r="F2045">
        <f t="shared" si="95"/>
        <v>0.61622434999999998</v>
      </c>
    </row>
    <row r="2046" spans="1:6" x14ac:dyDescent="0.25">
      <c r="A2046">
        <v>2037</v>
      </c>
      <c r="B2046">
        <f>'Założenia i wyniki'!$E$6*Znorm.Profile!B2046</f>
        <v>0</v>
      </c>
      <c r="C2046">
        <f>'Założenia i wyniki'!$E$8*Znorm.Profile!C2046</f>
        <v>0.57963710000000002</v>
      </c>
      <c r="D2046">
        <f t="shared" si="93"/>
        <v>0</v>
      </c>
      <c r="E2046">
        <f t="shared" si="94"/>
        <v>0</v>
      </c>
      <c r="F2046">
        <f t="shared" si="95"/>
        <v>0.57963710000000002</v>
      </c>
    </row>
    <row r="2047" spans="1:6" x14ac:dyDescent="0.25">
      <c r="A2047">
        <v>2038</v>
      </c>
      <c r="B2047">
        <f>'Założenia i wyniki'!$E$6*Znorm.Profile!B2047</f>
        <v>0</v>
      </c>
      <c r="C2047">
        <f>'Założenia i wyniki'!$E$8*Znorm.Profile!C2047</f>
        <v>0.5019091</v>
      </c>
      <c r="D2047">
        <f t="shared" si="93"/>
        <v>0</v>
      </c>
      <c r="E2047">
        <f t="shared" si="94"/>
        <v>0</v>
      </c>
      <c r="F2047">
        <f t="shared" si="95"/>
        <v>0.5019091</v>
      </c>
    </row>
    <row r="2048" spans="1:6" x14ac:dyDescent="0.25">
      <c r="A2048">
        <v>2039</v>
      </c>
      <c r="B2048">
        <f>'Założenia i wyniki'!$E$6*Znorm.Profile!B2048</f>
        <v>0</v>
      </c>
      <c r="C2048">
        <f>'Założenia i wyniki'!$E$8*Znorm.Profile!C2048</f>
        <v>0.40958995000000004</v>
      </c>
      <c r="D2048">
        <f t="shared" si="93"/>
        <v>0</v>
      </c>
      <c r="E2048">
        <f t="shared" si="94"/>
        <v>0</v>
      </c>
      <c r="F2048">
        <f t="shared" si="95"/>
        <v>0.40958995000000004</v>
      </c>
    </row>
    <row r="2049" spans="1:6" x14ac:dyDescent="0.25">
      <c r="A2049">
        <v>2040</v>
      </c>
      <c r="B2049">
        <f>'Założenia i wyniki'!$E$6*Znorm.Profile!B2049</f>
        <v>0</v>
      </c>
      <c r="C2049">
        <f>'Założenia i wyniki'!$E$8*Znorm.Profile!C2049</f>
        <v>0.32263595</v>
      </c>
      <c r="D2049">
        <f t="shared" si="93"/>
        <v>0</v>
      </c>
      <c r="E2049">
        <f t="shared" si="94"/>
        <v>0</v>
      </c>
      <c r="F2049">
        <f t="shared" si="95"/>
        <v>0.32263595</v>
      </c>
    </row>
    <row r="2050" spans="1:6" x14ac:dyDescent="0.25">
      <c r="A2050">
        <v>2041</v>
      </c>
      <c r="B2050">
        <f>'Założenia i wyniki'!$E$6*Znorm.Profile!B2050</f>
        <v>0</v>
      </c>
      <c r="C2050">
        <f>'Założenia i wyniki'!$E$8*Znorm.Profile!C2050</f>
        <v>0.25033365000000002</v>
      </c>
      <c r="D2050">
        <f t="shared" si="93"/>
        <v>0</v>
      </c>
      <c r="E2050">
        <f t="shared" si="94"/>
        <v>0</v>
      </c>
      <c r="F2050">
        <f t="shared" si="95"/>
        <v>0.25033365000000002</v>
      </c>
    </row>
    <row r="2051" spans="1:6" x14ac:dyDescent="0.25">
      <c r="A2051">
        <v>2042</v>
      </c>
      <c r="B2051">
        <f>'Założenia i wyniki'!$E$6*Znorm.Profile!B2051</f>
        <v>0</v>
      </c>
      <c r="C2051">
        <f>'Założenia i wyniki'!$E$8*Znorm.Profile!C2051</f>
        <v>0.22840790000000002</v>
      </c>
      <c r="D2051">
        <f t="shared" si="93"/>
        <v>0</v>
      </c>
      <c r="E2051">
        <f t="shared" si="94"/>
        <v>0</v>
      </c>
      <c r="F2051">
        <f t="shared" si="95"/>
        <v>0.22840790000000002</v>
      </c>
    </row>
    <row r="2052" spans="1:6" x14ac:dyDescent="0.25">
      <c r="A2052">
        <v>2043</v>
      </c>
      <c r="B2052">
        <f>'Założenia i wyniki'!$E$6*Znorm.Profile!B2052</f>
        <v>0</v>
      </c>
      <c r="C2052">
        <f>'Założenia i wyniki'!$E$8*Znorm.Profile!C2052</f>
        <v>0.21464450000000002</v>
      </c>
      <c r="D2052">
        <f t="shared" si="93"/>
        <v>0</v>
      </c>
      <c r="E2052">
        <f t="shared" si="94"/>
        <v>0</v>
      </c>
      <c r="F2052">
        <f t="shared" si="95"/>
        <v>0.21464450000000002</v>
      </c>
    </row>
    <row r="2053" spans="1:6" x14ac:dyDescent="0.25">
      <c r="A2053">
        <v>2044</v>
      </c>
      <c r="B2053">
        <f>'Założenia i wyniki'!$E$6*Znorm.Profile!B2053</f>
        <v>0</v>
      </c>
      <c r="C2053">
        <f>'Założenia i wyniki'!$E$8*Znorm.Profile!C2053</f>
        <v>0.21947659999999999</v>
      </c>
      <c r="D2053">
        <f t="shared" si="93"/>
        <v>0</v>
      </c>
      <c r="E2053">
        <f t="shared" si="94"/>
        <v>0</v>
      </c>
      <c r="F2053">
        <f t="shared" si="95"/>
        <v>0.21947659999999999</v>
      </c>
    </row>
    <row r="2054" spans="1:6" x14ac:dyDescent="0.25">
      <c r="A2054">
        <v>2045</v>
      </c>
      <c r="B2054">
        <f>'Założenia i wyniki'!$E$6*Znorm.Profile!B2054</f>
        <v>0</v>
      </c>
      <c r="C2054">
        <f>'Założenia i wyniki'!$E$8*Znorm.Profile!C2054</f>
        <v>0.24022564999999996</v>
      </c>
      <c r="D2054">
        <f t="shared" si="93"/>
        <v>0</v>
      </c>
      <c r="E2054">
        <f t="shared" si="94"/>
        <v>0</v>
      </c>
      <c r="F2054">
        <f t="shared" si="95"/>
        <v>0.24022564999999996</v>
      </c>
    </row>
    <row r="2055" spans="1:6" x14ac:dyDescent="0.25">
      <c r="A2055">
        <v>2046</v>
      </c>
      <c r="B2055">
        <f>'Założenia i wyniki'!$E$6*Znorm.Profile!B2055</f>
        <v>0</v>
      </c>
      <c r="C2055">
        <f>'Założenia i wyniki'!$E$8*Znorm.Profile!C2055</f>
        <v>0.2984541</v>
      </c>
      <c r="D2055">
        <f t="shared" si="93"/>
        <v>0</v>
      </c>
      <c r="E2055">
        <f t="shared" si="94"/>
        <v>0</v>
      </c>
      <c r="F2055">
        <f t="shared" si="95"/>
        <v>0.2984541</v>
      </c>
    </row>
    <row r="2056" spans="1:6" x14ac:dyDescent="0.25">
      <c r="A2056">
        <v>2047</v>
      </c>
      <c r="B2056">
        <f>'Założenia i wyniki'!$E$6*Znorm.Profile!B2056</f>
        <v>4.5255660377358488E-2</v>
      </c>
      <c r="C2056">
        <f>'Założenia i wyniki'!$E$8*Znorm.Profile!C2056</f>
        <v>0.38098409999999999</v>
      </c>
      <c r="D2056">
        <f t="shared" si="93"/>
        <v>4.5255660377358488E-2</v>
      </c>
      <c r="E2056">
        <f t="shared" si="94"/>
        <v>0</v>
      </c>
      <c r="F2056">
        <f t="shared" si="95"/>
        <v>0.33572843962264148</v>
      </c>
    </row>
    <row r="2057" spans="1:6" x14ac:dyDescent="0.25">
      <c r="A2057">
        <v>2048</v>
      </c>
      <c r="B2057">
        <f>'Założenia i wyniki'!$E$6*Znorm.Profile!B2057</f>
        <v>0.20831132075471698</v>
      </c>
      <c r="C2057">
        <f>'Założenia i wyniki'!$E$8*Znorm.Profile!C2057</f>
        <v>0.43181530000000001</v>
      </c>
      <c r="D2057">
        <f t="shared" si="93"/>
        <v>0.20831132075471698</v>
      </c>
      <c r="E2057">
        <f t="shared" si="94"/>
        <v>0</v>
      </c>
      <c r="F2057">
        <f t="shared" si="95"/>
        <v>0.22350397924528304</v>
      </c>
    </row>
    <row r="2058" spans="1:6" x14ac:dyDescent="0.25">
      <c r="A2058">
        <v>2049</v>
      </c>
      <c r="B2058">
        <f>'Założenia i wyniki'!$E$6*Znorm.Profile!B2058</f>
        <v>0.33006603773584908</v>
      </c>
      <c r="C2058">
        <f>'Założenia i wyniki'!$E$8*Znorm.Profile!C2058</f>
        <v>0.43487009999999998</v>
      </c>
      <c r="D2058">
        <f t="shared" si="93"/>
        <v>0.33006603773584908</v>
      </c>
      <c r="E2058">
        <f t="shared" si="94"/>
        <v>0</v>
      </c>
      <c r="F2058">
        <f t="shared" si="95"/>
        <v>0.1048040622641509</v>
      </c>
    </row>
    <row r="2059" spans="1:6" x14ac:dyDescent="0.25">
      <c r="A2059">
        <v>2050</v>
      </c>
      <c r="B2059">
        <f>'Założenia i wyniki'!$E$6*Znorm.Profile!B2059</f>
        <v>0.49029245283018869</v>
      </c>
      <c r="C2059">
        <f>'Założenia i wyniki'!$E$8*Znorm.Profile!C2059</f>
        <v>0.44055130000000003</v>
      </c>
      <c r="D2059">
        <f t="shared" ref="D2059:D2122" si="96">IF(B2059&lt;=C2059,B2059,C2059)</f>
        <v>0.44055130000000003</v>
      </c>
      <c r="E2059">
        <f t="shared" ref="E2059:E2122" si="97">IF(B2059&gt;C2059,B2059-C2059,0)</f>
        <v>4.9741152830188651E-2</v>
      </c>
      <c r="F2059">
        <f t="shared" ref="F2059:F2122" si="98">IF(B2059&lt;C2059,C2059-B2059,0)</f>
        <v>0</v>
      </c>
    </row>
    <row r="2060" spans="1:6" x14ac:dyDescent="0.25">
      <c r="A2060">
        <v>2051</v>
      </c>
      <c r="B2060">
        <f>'Założenia i wyniki'!$E$6*Znorm.Profile!B2060</f>
        <v>0.51630188679245281</v>
      </c>
      <c r="C2060">
        <f>'Założenia i wyniki'!$E$8*Znorm.Profile!C2060</f>
        <v>0.41873090000000002</v>
      </c>
      <c r="D2060">
        <f t="shared" si="96"/>
        <v>0.41873090000000002</v>
      </c>
      <c r="E2060">
        <f t="shared" si="97"/>
        <v>9.7570986792452796E-2</v>
      </c>
      <c r="F2060">
        <f t="shared" si="98"/>
        <v>0</v>
      </c>
    </row>
    <row r="2061" spans="1:6" x14ac:dyDescent="0.25">
      <c r="A2061">
        <v>2052</v>
      </c>
      <c r="B2061">
        <f>'Założenia i wyniki'!$E$6*Znorm.Profile!B2061</f>
        <v>0.48339622641509433</v>
      </c>
      <c r="C2061">
        <f>'Założenia i wyniki'!$E$8*Znorm.Profile!C2061</f>
        <v>0.42320949999999996</v>
      </c>
      <c r="D2061">
        <f t="shared" si="96"/>
        <v>0.42320949999999996</v>
      </c>
      <c r="E2061">
        <f t="shared" si="97"/>
        <v>6.0186726415094371E-2</v>
      </c>
      <c r="F2061">
        <f t="shared" si="98"/>
        <v>0</v>
      </c>
    </row>
    <row r="2062" spans="1:6" x14ac:dyDescent="0.25">
      <c r="A2062">
        <v>2053</v>
      </c>
      <c r="B2062">
        <f>'Założenia i wyniki'!$E$6*Znorm.Profile!B2062</f>
        <v>0.41658490566037737</v>
      </c>
      <c r="C2062">
        <f>'Założenia i wyniki'!$E$8*Znorm.Profile!C2062</f>
        <v>0.41280365000000002</v>
      </c>
      <c r="D2062">
        <f t="shared" si="96"/>
        <v>0.41280365000000002</v>
      </c>
      <c r="E2062">
        <f t="shared" si="97"/>
        <v>3.7812556603773473E-3</v>
      </c>
      <c r="F2062">
        <f t="shared" si="98"/>
        <v>0</v>
      </c>
    </row>
    <row r="2063" spans="1:6" x14ac:dyDescent="0.25">
      <c r="A2063">
        <v>2054</v>
      </c>
      <c r="B2063">
        <f>'Założenia i wyniki'!$E$6*Znorm.Profile!B2063</f>
        <v>0.38734905660377361</v>
      </c>
      <c r="C2063">
        <f>'Założenia i wyniki'!$E$8*Znorm.Profile!C2063</f>
        <v>0.42391265</v>
      </c>
      <c r="D2063">
        <f t="shared" si="96"/>
        <v>0.38734905660377361</v>
      </c>
      <c r="E2063">
        <f t="shared" si="97"/>
        <v>0</v>
      </c>
      <c r="F2063">
        <f t="shared" si="98"/>
        <v>3.656359339622639E-2</v>
      </c>
    </row>
    <row r="2064" spans="1:6" x14ac:dyDescent="0.25">
      <c r="A2064">
        <v>2055</v>
      </c>
      <c r="B2064">
        <f>'Założenia i wyniki'!$E$6*Znorm.Profile!B2064</f>
        <v>0.85844339622641508</v>
      </c>
      <c r="C2064">
        <f>'Założenia i wyniki'!$E$8*Znorm.Profile!C2064</f>
        <v>0.42054599999999998</v>
      </c>
      <c r="D2064">
        <f t="shared" si="96"/>
        <v>0.42054599999999998</v>
      </c>
      <c r="E2064">
        <f t="shared" si="97"/>
        <v>0.4378973962264151</v>
      </c>
      <c r="F2064">
        <f t="shared" si="98"/>
        <v>0</v>
      </c>
    </row>
    <row r="2065" spans="1:6" x14ac:dyDescent="0.25">
      <c r="A2065">
        <v>2056</v>
      </c>
      <c r="B2065">
        <f>'Założenia i wyniki'!$E$6*Znorm.Profile!B2065</f>
        <v>1.0113207547169811</v>
      </c>
      <c r="C2065">
        <f>'Założenia i wyniki'!$E$8*Znorm.Profile!C2065</f>
        <v>0.44439745000000003</v>
      </c>
      <c r="D2065">
        <f t="shared" si="96"/>
        <v>0.44439745000000003</v>
      </c>
      <c r="E2065">
        <f t="shared" si="97"/>
        <v>0.56692330471698105</v>
      </c>
      <c r="F2065">
        <f t="shared" si="98"/>
        <v>0</v>
      </c>
    </row>
    <row r="2066" spans="1:6" x14ac:dyDescent="0.25">
      <c r="A2066">
        <v>2057</v>
      </c>
      <c r="B2066">
        <f>'Założenia i wyniki'!$E$6*Znorm.Profile!B2066</f>
        <v>0.4112169811320755</v>
      </c>
      <c r="C2066">
        <f>'Założenia i wyniki'!$E$8*Znorm.Profile!C2066</f>
        <v>0.46792199999999995</v>
      </c>
      <c r="D2066">
        <f t="shared" si="96"/>
        <v>0.4112169811320755</v>
      </c>
      <c r="E2066">
        <f t="shared" si="97"/>
        <v>0</v>
      </c>
      <c r="F2066">
        <f t="shared" si="98"/>
        <v>5.670501886792445E-2</v>
      </c>
    </row>
    <row r="2067" spans="1:6" x14ac:dyDescent="0.25">
      <c r="A2067">
        <v>2058</v>
      </c>
      <c r="B2067">
        <f>'Założenia i wyniki'!$E$6*Znorm.Profile!B2067</f>
        <v>3.6136792452830191E-2</v>
      </c>
      <c r="C2067">
        <f>'Założenia i wyniki'!$E$8*Znorm.Profile!C2067</f>
        <v>0.51748864999999999</v>
      </c>
      <c r="D2067">
        <f t="shared" si="96"/>
        <v>3.6136792452830191E-2</v>
      </c>
      <c r="E2067">
        <f t="shared" si="97"/>
        <v>0</v>
      </c>
      <c r="F2067">
        <f t="shared" si="98"/>
        <v>0.4813518575471698</v>
      </c>
    </row>
    <row r="2068" spans="1:6" x14ac:dyDescent="0.25">
      <c r="A2068">
        <v>2059</v>
      </c>
      <c r="B2068">
        <f>'Założenia i wyniki'!$E$6*Znorm.Profile!B2068</f>
        <v>0</v>
      </c>
      <c r="C2068">
        <f>'Założenia i wyniki'!$E$8*Znorm.Profile!C2068</f>
        <v>0.58573130000000007</v>
      </c>
      <c r="D2068">
        <f t="shared" si="96"/>
        <v>0</v>
      </c>
      <c r="E2068">
        <f t="shared" si="97"/>
        <v>0</v>
      </c>
      <c r="F2068">
        <f t="shared" si="98"/>
        <v>0.58573130000000007</v>
      </c>
    </row>
    <row r="2069" spans="1:6" x14ac:dyDescent="0.25">
      <c r="A2069">
        <v>2060</v>
      </c>
      <c r="B2069">
        <f>'Założenia i wyniki'!$E$6*Znorm.Profile!B2069</f>
        <v>0</v>
      </c>
      <c r="C2069">
        <f>'Założenia i wyniki'!$E$8*Znorm.Profile!C2069</f>
        <v>0.60406114999999994</v>
      </c>
      <c r="D2069">
        <f t="shared" si="96"/>
        <v>0</v>
      </c>
      <c r="E2069">
        <f t="shared" si="97"/>
        <v>0</v>
      </c>
      <c r="F2069">
        <f t="shared" si="98"/>
        <v>0.60406114999999994</v>
      </c>
    </row>
    <row r="2070" spans="1:6" x14ac:dyDescent="0.25">
      <c r="A2070">
        <v>2061</v>
      </c>
      <c r="B2070">
        <f>'Założenia i wyniki'!$E$6*Znorm.Profile!B2070</f>
        <v>0</v>
      </c>
      <c r="C2070">
        <f>'Założenia i wyniki'!$E$8*Znorm.Profile!C2070</f>
        <v>0.55845334999999996</v>
      </c>
      <c r="D2070">
        <f t="shared" si="96"/>
        <v>0</v>
      </c>
      <c r="E2070">
        <f t="shared" si="97"/>
        <v>0</v>
      </c>
      <c r="F2070">
        <f t="shared" si="98"/>
        <v>0.55845334999999996</v>
      </c>
    </row>
    <row r="2071" spans="1:6" x14ac:dyDescent="0.25">
      <c r="A2071">
        <v>2062</v>
      </c>
      <c r="B2071">
        <f>'Założenia i wyniki'!$E$6*Znorm.Profile!B2071</f>
        <v>0</v>
      </c>
      <c r="C2071">
        <f>'Założenia i wyniki'!$E$8*Znorm.Profile!C2071</f>
        <v>0.49721209999999999</v>
      </c>
      <c r="D2071">
        <f t="shared" si="96"/>
        <v>0</v>
      </c>
      <c r="E2071">
        <f t="shared" si="97"/>
        <v>0</v>
      </c>
      <c r="F2071">
        <f t="shared" si="98"/>
        <v>0.49721209999999999</v>
      </c>
    </row>
    <row r="2072" spans="1:6" x14ac:dyDescent="0.25">
      <c r="A2072">
        <v>2063</v>
      </c>
      <c r="B2072">
        <f>'Założenia i wyniki'!$E$6*Znorm.Profile!B2072</f>
        <v>0</v>
      </c>
      <c r="C2072">
        <f>'Założenia i wyniki'!$E$8*Znorm.Profile!C2072</f>
        <v>0.40850495000000003</v>
      </c>
      <c r="D2072">
        <f t="shared" si="96"/>
        <v>0</v>
      </c>
      <c r="E2072">
        <f t="shared" si="97"/>
        <v>0</v>
      </c>
      <c r="F2072">
        <f t="shared" si="98"/>
        <v>0.40850495000000003</v>
      </c>
    </row>
    <row r="2073" spans="1:6" x14ac:dyDescent="0.25">
      <c r="A2073">
        <v>2064</v>
      </c>
      <c r="B2073">
        <f>'Założenia i wyniki'!$E$6*Znorm.Profile!B2073</f>
        <v>0</v>
      </c>
      <c r="C2073">
        <f>'Założenia i wyniki'!$E$8*Znorm.Profile!C2073</f>
        <v>0.33483554999999998</v>
      </c>
      <c r="D2073">
        <f t="shared" si="96"/>
        <v>0</v>
      </c>
      <c r="E2073">
        <f t="shared" si="97"/>
        <v>0</v>
      </c>
      <c r="F2073">
        <f t="shared" si="98"/>
        <v>0.33483554999999998</v>
      </c>
    </row>
    <row r="2074" spans="1:6" x14ac:dyDescent="0.25">
      <c r="A2074">
        <v>2065</v>
      </c>
      <c r="B2074">
        <f>'Założenia i wyniki'!$E$6*Znorm.Profile!B2074</f>
        <v>0</v>
      </c>
      <c r="C2074">
        <f>'Założenia i wyniki'!$E$8*Znorm.Profile!C2074</f>
        <v>0.27180719999999997</v>
      </c>
      <c r="D2074">
        <f t="shared" si="96"/>
        <v>0</v>
      </c>
      <c r="E2074">
        <f t="shared" si="97"/>
        <v>0</v>
      </c>
      <c r="F2074">
        <f t="shared" si="98"/>
        <v>0.27180719999999997</v>
      </c>
    </row>
    <row r="2075" spans="1:6" x14ac:dyDescent="0.25">
      <c r="A2075">
        <v>2066</v>
      </c>
      <c r="B2075">
        <f>'Założenia i wyniki'!$E$6*Znorm.Profile!B2075</f>
        <v>0</v>
      </c>
      <c r="C2075">
        <f>'Założenia i wyniki'!$E$8*Znorm.Profile!C2075</f>
        <v>0.23805600000000002</v>
      </c>
      <c r="D2075">
        <f t="shared" si="96"/>
        <v>0</v>
      </c>
      <c r="E2075">
        <f t="shared" si="97"/>
        <v>0</v>
      </c>
      <c r="F2075">
        <f t="shared" si="98"/>
        <v>0.23805600000000002</v>
      </c>
    </row>
    <row r="2076" spans="1:6" x14ac:dyDescent="0.25">
      <c r="A2076">
        <v>2067</v>
      </c>
      <c r="B2076">
        <f>'Założenia i wyniki'!$E$6*Znorm.Profile!B2076</f>
        <v>0</v>
      </c>
      <c r="C2076">
        <f>'Założenia i wyniki'!$E$8*Znorm.Profile!C2076</f>
        <v>0.22713495</v>
      </c>
      <c r="D2076">
        <f t="shared" si="96"/>
        <v>0</v>
      </c>
      <c r="E2076">
        <f t="shared" si="97"/>
        <v>0</v>
      </c>
      <c r="F2076">
        <f t="shared" si="98"/>
        <v>0.22713495</v>
      </c>
    </row>
    <row r="2077" spans="1:6" x14ac:dyDescent="0.25">
      <c r="A2077">
        <v>2068</v>
      </c>
      <c r="B2077">
        <f>'Założenia i wyniki'!$E$6*Znorm.Profile!B2077</f>
        <v>0</v>
      </c>
      <c r="C2077">
        <f>'Założenia i wyniki'!$E$8*Znorm.Profile!C2077</f>
        <v>0.22382675000000002</v>
      </c>
      <c r="D2077">
        <f t="shared" si="96"/>
        <v>0</v>
      </c>
      <c r="E2077">
        <f t="shared" si="97"/>
        <v>0</v>
      </c>
      <c r="F2077">
        <f t="shared" si="98"/>
        <v>0.22382675000000002</v>
      </c>
    </row>
    <row r="2078" spans="1:6" x14ac:dyDescent="0.25">
      <c r="A2078">
        <v>2069</v>
      </c>
      <c r="B2078">
        <f>'Założenia i wyniki'!$E$6*Znorm.Profile!B2078</f>
        <v>0</v>
      </c>
      <c r="C2078">
        <f>'Założenia i wyniki'!$E$8*Znorm.Profile!C2078</f>
        <v>0.2358111</v>
      </c>
      <c r="D2078">
        <f t="shared" si="96"/>
        <v>0</v>
      </c>
      <c r="E2078">
        <f t="shared" si="97"/>
        <v>0</v>
      </c>
      <c r="F2078">
        <f t="shared" si="98"/>
        <v>0.2358111</v>
      </c>
    </row>
    <row r="2079" spans="1:6" x14ac:dyDescent="0.25">
      <c r="A2079">
        <v>2070</v>
      </c>
      <c r="B2079">
        <f>'Założenia i wyniki'!$E$6*Znorm.Profile!B2079</f>
        <v>0</v>
      </c>
      <c r="C2079">
        <f>'Założenia i wyniki'!$E$8*Znorm.Profile!C2079</f>
        <v>0.26821830000000002</v>
      </c>
      <c r="D2079">
        <f t="shared" si="96"/>
        <v>0</v>
      </c>
      <c r="E2079">
        <f t="shared" si="97"/>
        <v>0</v>
      </c>
      <c r="F2079">
        <f t="shared" si="98"/>
        <v>0.26821830000000002</v>
      </c>
    </row>
    <row r="2080" spans="1:6" x14ac:dyDescent="0.25">
      <c r="A2080">
        <v>2071</v>
      </c>
      <c r="B2080">
        <f>'Założenia i wyniki'!$E$6*Znorm.Profile!B2080</f>
        <v>0.32265094339622641</v>
      </c>
      <c r="C2080">
        <f>'Założenia i wyniki'!$E$8*Znorm.Profile!C2080</f>
        <v>0.33377925000000003</v>
      </c>
      <c r="D2080">
        <f t="shared" si="96"/>
        <v>0.32265094339622641</v>
      </c>
      <c r="E2080">
        <f t="shared" si="97"/>
        <v>0</v>
      </c>
      <c r="F2080">
        <f t="shared" si="98"/>
        <v>1.1128306603773619E-2</v>
      </c>
    </row>
    <row r="2081" spans="1:6" x14ac:dyDescent="0.25">
      <c r="A2081">
        <v>2072</v>
      </c>
      <c r="B2081">
        <f>'Założenia i wyniki'!$E$6*Znorm.Profile!B2081</f>
        <v>1.0983962264150944</v>
      </c>
      <c r="C2081">
        <f>'Założenia i wyniki'!$E$8*Znorm.Profile!C2081</f>
        <v>0.40792079999999997</v>
      </c>
      <c r="D2081">
        <f t="shared" si="96"/>
        <v>0.40792079999999997</v>
      </c>
      <c r="E2081">
        <f t="shared" si="97"/>
        <v>0.69047542641509441</v>
      </c>
      <c r="F2081">
        <f t="shared" si="98"/>
        <v>0</v>
      </c>
    </row>
    <row r="2082" spans="1:6" x14ac:dyDescent="0.25">
      <c r="A2082">
        <v>2073</v>
      </c>
      <c r="B2082">
        <f>'Założenia i wyniki'!$E$6*Znorm.Profile!B2082</f>
        <v>1.8193396226415093</v>
      </c>
      <c r="C2082">
        <f>'Założenia i wyniki'!$E$8*Znorm.Profile!C2082</f>
        <v>0.45864805000000008</v>
      </c>
      <c r="D2082">
        <f t="shared" si="96"/>
        <v>0.45864805000000008</v>
      </c>
      <c r="E2082">
        <f t="shared" si="97"/>
        <v>1.3606915726415092</v>
      </c>
      <c r="F2082">
        <f t="shared" si="98"/>
        <v>0</v>
      </c>
    </row>
    <row r="2083" spans="1:6" x14ac:dyDescent="0.25">
      <c r="A2083">
        <v>2074</v>
      </c>
      <c r="B2083">
        <f>'Założenia i wyniki'!$E$6*Znorm.Profile!B2083</f>
        <v>2.3002830188679244</v>
      </c>
      <c r="C2083">
        <f>'Założenia i wyniki'!$E$8*Znorm.Profile!C2083</f>
        <v>0.50169490000000005</v>
      </c>
      <c r="D2083">
        <f t="shared" si="96"/>
        <v>0.50169490000000005</v>
      </c>
      <c r="E2083">
        <f t="shared" si="97"/>
        <v>1.7985881188679245</v>
      </c>
      <c r="F2083">
        <f t="shared" si="98"/>
        <v>0</v>
      </c>
    </row>
    <row r="2084" spans="1:6" x14ac:dyDescent="0.25">
      <c r="A2084">
        <v>2075</v>
      </c>
      <c r="B2084">
        <f>'Założenia i wyniki'!$E$6*Znorm.Profile!B2084</f>
        <v>0.92443396226415087</v>
      </c>
      <c r="C2084">
        <f>'Założenia i wyniki'!$E$8*Znorm.Profile!C2084</f>
        <v>0.50122169999999999</v>
      </c>
      <c r="D2084">
        <f t="shared" si="96"/>
        <v>0.50122169999999999</v>
      </c>
      <c r="E2084">
        <f t="shared" si="97"/>
        <v>0.42321226226415087</v>
      </c>
      <c r="F2084">
        <f t="shared" si="98"/>
        <v>0</v>
      </c>
    </row>
    <row r="2085" spans="1:6" x14ac:dyDescent="0.25">
      <c r="A2085">
        <v>2076</v>
      </c>
      <c r="B2085">
        <f>'Założenia i wyniki'!$E$6*Znorm.Profile!B2085</f>
        <v>0.4655754716981132</v>
      </c>
      <c r="C2085">
        <f>'Założenia i wyniki'!$E$8*Znorm.Profile!C2085</f>
        <v>0.51228380000000007</v>
      </c>
      <c r="D2085">
        <f t="shared" si="96"/>
        <v>0.4655754716981132</v>
      </c>
      <c r="E2085">
        <f t="shared" si="97"/>
        <v>0</v>
      </c>
      <c r="F2085">
        <f t="shared" si="98"/>
        <v>4.670832830188687E-2</v>
      </c>
    </row>
    <row r="2086" spans="1:6" x14ac:dyDescent="0.25">
      <c r="A2086">
        <v>2077</v>
      </c>
      <c r="B2086">
        <f>'Założenia i wyniki'!$E$6*Znorm.Profile!B2086</f>
        <v>0.78049056603773592</v>
      </c>
      <c r="C2086">
        <f>'Założenia i wyniki'!$E$8*Znorm.Profile!C2086</f>
        <v>0.50716225000000004</v>
      </c>
      <c r="D2086">
        <f t="shared" si="96"/>
        <v>0.50716225000000004</v>
      </c>
      <c r="E2086">
        <f t="shared" si="97"/>
        <v>0.27332831603773589</v>
      </c>
      <c r="F2086">
        <f t="shared" si="98"/>
        <v>0</v>
      </c>
    </row>
    <row r="2087" spans="1:6" x14ac:dyDescent="0.25">
      <c r="A2087">
        <v>2078</v>
      </c>
      <c r="B2087">
        <f>'Założenia i wyniki'!$E$6*Znorm.Profile!B2087</f>
        <v>1.9043396226415092</v>
      </c>
      <c r="C2087">
        <f>'Założenia i wyniki'!$E$8*Znorm.Profile!C2087</f>
        <v>0.51612504999999986</v>
      </c>
      <c r="D2087">
        <f t="shared" si="96"/>
        <v>0.51612504999999986</v>
      </c>
      <c r="E2087">
        <f t="shared" si="97"/>
        <v>1.3882145726415094</v>
      </c>
      <c r="F2087">
        <f t="shared" si="98"/>
        <v>0</v>
      </c>
    </row>
    <row r="2088" spans="1:6" x14ac:dyDescent="0.25">
      <c r="A2088">
        <v>2079</v>
      </c>
      <c r="B2088">
        <f>'Założenia i wyniki'!$E$6*Znorm.Profile!B2088</f>
        <v>2.0061320754716983</v>
      </c>
      <c r="C2088">
        <f>'Założenia i wyniki'!$E$8*Znorm.Profile!C2088</f>
        <v>0.51753660000000001</v>
      </c>
      <c r="D2088">
        <f t="shared" si="96"/>
        <v>0.51753660000000001</v>
      </c>
      <c r="E2088">
        <f t="shared" si="97"/>
        <v>1.4885954754716981</v>
      </c>
      <c r="F2088">
        <f t="shared" si="98"/>
        <v>0</v>
      </c>
    </row>
    <row r="2089" spans="1:6" x14ac:dyDescent="0.25">
      <c r="A2089">
        <v>2080</v>
      </c>
      <c r="B2089">
        <f>'Założenia i wyniki'!$E$6*Znorm.Profile!B2089</f>
        <v>1.3854716981132076</v>
      </c>
      <c r="C2089">
        <f>'Założenia i wyniki'!$E$8*Znorm.Profile!C2089</f>
        <v>0.50161685</v>
      </c>
      <c r="D2089">
        <f t="shared" si="96"/>
        <v>0.50161685</v>
      </c>
      <c r="E2089">
        <f t="shared" si="97"/>
        <v>0.88385484811320758</v>
      </c>
      <c r="F2089">
        <f t="shared" si="98"/>
        <v>0</v>
      </c>
    </row>
    <row r="2090" spans="1:6" x14ac:dyDescent="0.25">
      <c r="A2090">
        <v>2081</v>
      </c>
      <c r="B2090">
        <f>'Założenia i wyniki'!$E$6*Znorm.Profile!B2090</f>
        <v>0.59994339622641513</v>
      </c>
      <c r="C2090">
        <f>'Założenia i wyniki'!$E$8*Znorm.Profile!C2090</f>
        <v>0.51235730000000002</v>
      </c>
      <c r="D2090">
        <f t="shared" si="96"/>
        <v>0.51235730000000002</v>
      </c>
      <c r="E2090">
        <f t="shared" si="97"/>
        <v>8.7586096226415111E-2</v>
      </c>
      <c r="F2090">
        <f t="shared" si="98"/>
        <v>0</v>
      </c>
    </row>
    <row r="2091" spans="1:6" x14ac:dyDescent="0.25">
      <c r="A2091">
        <v>2082</v>
      </c>
      <c r="B2091">
        <f>'Założenia i wyniki'!$E$6*Znorm.Profile!B2091</f>
        <v>6.3630188679245275E-2</v>
      </c>
      <c r="C2091">
        <f>'Założenia i wyniki'!$E$8*Znorm.Profile!C2091</f>
        <v>0.54612565000000002</v>
      </c>
      <c r="D2091">
        <f t="shared" si="96"/>
        <v>6.3630188679245275E-2</v>
      </c>
      <c r="E2091">
        <f t="shared" si="97"/>
        <v>0</v>
      </c>
      <c r="F2091">
        <f t="shared" si="98"/>
        <v>0.48249546132075471</v>
      </c>
    </row>
    <row r="2092" spans="1:6" x14ac:dyDescent="0.25">
      <c r="A2092">
        <v>2083</v>
      </c>
      <c r="B2092">
        <f>'Założenia i wyniki'!$E$6*Znorm.Profile!B2092</f>
        <v>0</v>
      </c>
      <c r="C2092">
        <f>'Założenia i wyniki'!$E$8*Znorm.Profile!C2092</f>
        <v>0.6028848</v>
      </c>
      <c r="D2092">
        <f t="shared" si="96"/>
        <v>0</v>
      </c>
      <c r="E2092">
        <f t="shared" si="97"/>
        <v>0</v>
      </c>
      <c r="F2092">
        <f t="shared" si="98"/>
        <v>0.6028848</v>
      </c>
    </row>
    <row r="2093" spans="1:6" x14ac:dyDescent="0.25">
      <c r="A2093">
        <v>2084</v>
      </c>
      <c r="B2093">
        <f>'Założenia i wyniki'!$E$6*Znorm.Profile!B2093</f>
        <v>0</v>
      </c>
      <c r="C2093">
        <f>'Założenia i wyniki'!$E$8*Znorm.Profile!C2093</f>
        <v>0.61077904999999999</v>
      </c>
      <c r="D2093">
        <f t="shared" si="96"/>
        <v>0</v>
      </c>
      <c r="E2093">
        <f t="shared" si="97"/>
        <v>0</v>
      </c>
      <c r="F2093">
        <f t="shared" si="98"/>
        <v>0.61077904999999999</v>
      </c>
    </row>
    <row r="2094" spans="1:6" x14ac:dyDescent="0.25">
      <c r="A2094">
        <v>2085</v>
      </c>
      <c r="B2094">
        <f>'Założenia i wyniki'!$E$6*Znorm.Profile!B2094</f>
        <v>0</v>
      </c>
      <c r="C2094">
        <f>'Założenia i wyniki'!$E$8*Znorm.Profile!C2094</f>
        <v>0.56270375000000006</v>
      </c>
      <c r="D2094">
        <f t="shared" si="96"/>
        <v>0</v>
      </c>
      <c r="E2094">
        <f t="shared" si="97"/>
        <v>0</v>
      </c>
      <c r="F2094">
        <f t="shared" si="98"/>
        <v>0.56270375000000006</v>
      </c>
    </row>
    <row r="2095" spans="1:6" x14ac:dyDescent="0.25">
      <c r="A2095">
        <v>2086</v>
      </c>
      <c r="B2095">
        <f>'Założenia i wyniki'!$E$6*Znorm.Profile!B2095</f>
        <v>0</v>
      </c>
      <c r="C2095">
        <f>'Założenia i wyniki'!$E$8*Znorm.Profile!C2095</f>
        <v>0.50349110000000008</v>
      </c>
      <c r="D2095">
        <f t="shared" si="96"/>
        <v>0</v>
      </c>
      <c r="E2095">
        <f t="shared" si="97"/>
        <v>0</v>
      </c>
      <c r="F2095">
        <f t="shared" si="98"/>
        <v>0.50349110000000008</v>
      </c>
    </row>
    <row r="2096" spans="1:6" x14ac:dyDescent="0.25">
      <c r="A2096">
        <v>2087</v>
      </c>
      <c r="B2096">
        <f>'Założenia i wyniki'!$E$6*Znorm.Profile!B2096</f>
        <v>0</v>
      </c>
      <c r="C2096">
        <f>'Założenia i wyniki'!$E$8*Znorm.Profile!C2096</f>
        <v>0.42988960000000004</v>
      </c>
      <c r="D2096">
        <f t="shared" si="96"/>
        <v>0</v>
      </c>
      <c r="E2096">
        <f t="shared" si="97"/>
        <v>0</v>
      </c>
      <c r="F2096">
        <f t="shared" si="98"/>
        <v>0.42988960000000004</v>
      </c>
    </row>
    <row r="2097" spans="1:6" x14ac:dyDescent="0.25">
      <c r="A2097">
        <v>2088</v>
      </c>
      <c r="B2097">
        <f>'Założenia i wyniki'!$E$6*Znorm.Profile!B2097</f>
        <v>0</v>
      </c>
      <c r="C2097">
        <f>'Założenia i wyniki'!$E$8*Znorm.Profile!C2097</f>
        <v>0.35712460000000001</v>
      </c>
      <c r="D2097">
        <f t="shared" si="96"/>
        <v>0</v>
      </c>
      <c r="E2097">
        <f t="shared" si="97"/>
        <v>0</v>
      </c>
      <c r="F2097">
        <f t="shared" si="98"/>
        <v>0.35712460000000001</v>
      </c>
    </row>
    <row r="2098" spans="1:6" x14ac:dyDescent="0.25">
      <c r="A2098">
        <v>2089</v>
      </c>
      <c r="B2098">
        <f>'Założenia i wyniki'!$E$6*Znorm.Profile!B2098</f>
        <v>0</v>
      </c>
      <c r="C2098">
        <f>'Założenia i wyniki'!$E$8*Znorm.Profile!C2098</f>
        <v>0.2863714</v>
      </c>
      <c r="D2098">
        <f t="shared" si="96"/>
        <v>0</v>
      </c>
      <c r="E2098">
        <f t="shared" si="97"/>
        <v>0</v>
      </c>
      <c r="F2098">
        <f t="shared" si="98"/>
        <v>0.2863714</v>
      </c>
    </row>
    <row r="2099" spans="1:6" x14ac:dyDescent="0.25">
      <c r="A2099">
        <v>2090</v>
      </c>
      <c r="B2099">
        <f>'Założenia i wyniki'!$E$6*Znorm.Profile!B2099</f>
        <v>0</v>
      </c>
      <c r="C2099">
        <f>'Założenia i wyniki'!$E$8*Znorm.Profile!C2099</f>
        <v>0.22994965000000001</v>
      </c>
      <c r="D2099">
        <f t="shared" si="96"/>
        <v>0</v>
      </c>
      <c r="E2099">
        <f t="shared" si="97"/>
        <v>0</v>
      </c>
      <c r="F2099">
        <f t="shared" si="98"/>
        <v>0.22994965000000001</v>
      </c>
    </row>
    <row r="2100" spans="1:6" x14ac:dyDescent="0.25">
      <c r="A2100">
        <v>2091</v>
      </c>
      <c r="B2100">
        <f>'Założenia i wyniki'!$E$6*Znorm.Profile!B2100</f>
        <v>0</v>
      </c>
      <c r="C2100">
        <f>'Założenia i wyniki'!$E$8*Znorm.Profile!C2100</f>
        <v>0.23126004999999999</v>
      </c>
      <c r="D2100">
        <f t="shared" si="96"/>
        <v>0</v>
      </c>
      <c r="E2100">
        <f t="shared" si="97"/>
        <v>0</v>
      </c>
      <c r="F2100">
        <f t="shared" si="98"/>
        <v>0.23126004999999999</v>
      </c>
    </row>
    <row r="2101" spans="1:6" x14ac:dyDescent="0.25">
      <c r="A2101">
        <v>2092</v>
      </c>
      <c r="B2101">
        <f>'Założenia i wyniki'!$E$6*Znorm.Profile!B2101</f>
        <v>0</v>
      </c>
      <c r="C2101">
        <f>'Założenia i wyniki'!$E$8*Znorm.Profile!C2101</f>
        <v>0.23455879999999998</v>
      </c>
      <c r="D2101">
        <f t="shared" si="96"/>
        <v>0</v>
      </c>
      <c r="E2101">
        <f t="shared" si="97"/>
        <v>0</v>
      </c>
      <c r="F2101">
        <f t="shared" si="98"/>
        <v>0.23455879999999998</v>
      </c>
    </row>
    <row r="2102" spans="1:6" x14ac:dyDescent="0.25">
      <c r="A2102">
        <v>2093</v>
      </c>
      <c r="B2102">
        <f>'Założenia i wyniki'!$E$6*Znorm.Profile!B2102</f>
        <v>0</v>
      </c>
      <c r="C2102">
        <f>'Założenia i wyniki'!$E$8*Znorm.Profile!C2102</f>
        <v>0.25441394999999994</v>
      </c>
      <c r="D2102">
        <f t="shared" si="96"/>
        <v>0</v>
      </c>
      <c r="E2102">
        <f t="shared" si="97"/>
        <v>0</v>
      </c>
      <c r="F2102">
        <f t="shared" si="98"/>
        <v>0.25441394999999994</v>
      </c>
    </row>
    <row r="2103" spans="1:6" x14ac:dyDescent="0.25">
      <c r="A2103">
        <v>2094</v>
      </c>
      <c r="B2103">
        <f>'Założenia i wyniki'!$E$6*Znorm.Profile!B2103</f>
        <v>0</v>
      </c>
      <c r="C2103">
        <f>'Założenia i wyniki'!$E$8*Znorm.Profile!C2103</f>
        <v>0.30162929999999999</v>
      </c>
      <c r="D2103">
        <f t="shared" si="96"/>
        <v>0</v>
      </c>
      <c r="E2103">
        <f t="shared" si="97"/>
        <v>0</v>
      </c>
      <c r="F2103">
        <f t="shared" si="98"/>
        <v>0.30162929999999999</v>
      </c>
    </row>
    <row r="2104" spans="1:6" x14ac:dyDescent="0.25">
      <c r="A2104">
        <v>2095</v>
      </c>
      <c r="B2104">
        <f>'Założenia i wyniki'!$E$6*Znorm.Profile!B2104</f>
        <v>0.32233962264150945</v>
      </c>
      <c r="C2104">
        <f>'Założenia i wyniki'!$E$8*Znorm.Profile!C2104</f>
        <v>0.36287369999999997</v>
      </c>
      <c r="D2104">
        <f t="shared" si="96"/>
        <v>0.32233962264150945</v>
      </c>
      <c r="E2104">
        <f t="shared" si="97"/>
        <v>0</v>
      </c>
      <c r="F2104">
        <f t="shared" si="98"/>
        <v>4.0534077358490517E-2</v>
      </c>
    </row>
    <row r="2105" spans="1:6" x14ac:dyDescent="0.25">
      <c r="A2105">
        <v>2096</v>
      </c>
      <c r="B2105">
        <f>'Założenia i wyniki'!$E$6*Znorm.Profile!B2105</f>
        <v>1.0653773584905659</v>
      </c>
      <c r="C2105">
        <f>'Założenia i wyniki'!$E$8*Znorm.Profile!C2105</f>
        <v>0.41888874999999998</v>
      </c>
      <c r="D2105">
        <f t="shared" si="96"/>
        <v>0.41888874999999998</v>
      </c>
      <c r="E2105">
        <f t="shared" si="97"/>
        <v>0.64648860849056589</v>
      </c>
      <c r="F2105">
        <f t="shared" si="98"/>
        <v>0</v>
      </c>
    </row>
    <row r="2106" spans="1:6" x14ac:dyDescent="0.25">
      <c r="A2106">
        <v>2097</v>
      </c>
      <c r="B2106">
        <f>'Założenia i wyniki'!$E$6*Znorm.Profile!B2106</f>
        <v>1.7730188679245282</v>
      </c>
      <c r="C2106">
        <f>'Założenia i wyniki'!$E$8*Znorm.Profile!C2106</f>
        <v>0.46734239999999999</v>
      </c>
      <c r="D2106">
        <f t="shared" si="96"/>
        <v>0.46734239999999999</v>
      </c>
      <c r="E2106">
        <f t="shared" si="97"/>
        <v>1.3056764679245283</v>
      </c>
      <c r="F2106">
        <f t="shared" si="98"/>
        <v>0</v>
      </c>
    </row>
    <row r="2107" spans="1:6" x14ac:dyDescent="0.25">
      <c r="A2107">
        <v>2098</v>
      </c>
      <c r="B2107">
        <f>'Założenia i wyniki'!$E$6*Znorm.Profile!B2107</f>
        <v>2.270377358490566</v>
      </c>
      <c r="C2107">
        <f>'Założenia i wyniki'!$E$8*Znorm.Profile!C2107</f>
        <v>0.49788654999999998</v>
      </c>
      <c r="D2107">
        <f t="shared" si="96"/>
        <v>0.49788654999999998</v>
      </c>
      <c r="E2107">
        <f t="shared" si="97"/>
        <v>1.7724908084905659</v>
      </c>
      <c r="F2107">
        <f t="shared" si="98"/>
        <v>0</v>
      </c>
    </row>
    <row r="2108" spans="1:6" x14ac:dyDescent="0.25">
      <c r="A2108">
        <v>2099</v>
      </c>
      <c r="B2108">
        <f>'Założenia i wyniki'!$E$6*Znorm.Profile!B2108</f>
        <v>2.5418867924528303</v>
      </c>
      <c r="C2108">
        <f>'Założenia i wyniki'!$E$8*Znorm.Profile!C2108</f>
        <v>0.49767130000000004</v>
      </c>
      <c r="D2108">
        <f t="shared" si="96"/>
        <v>0.49767130000000004</v>
      </c>
      <c r="E2108">
        <f t="shared" si="97"/>
        <v>2.0442154924528304</v>
      </c>
      <c r="F2108">
        <f t="shared" si="98"/>
        <v>0</v>
      </c>
    </row>
    <row r="2109" spans="1:6" x14ac:dyDescent="0.25">
      <c r="A2109">
        <v>2100</v>
      </c>
      <c r="B2109">
        <f>'Założenia i wyniki'!$E$6*Znorm.Profile!B2109</f>
        <v>2.6181132075471698</v>
      </c>
      <c r="C2109">
        <f>'Założenia i wyniki'!$E$8*Znorm.Profile!C2109</f>
        <v>0.50119614999999995</v>
      </c>
      <c r="D2109">
        <f t="shared" si="96"/>
        <v>0.50119614999999995</v>
      </c>
      <c r="E2109">
        <f t="shared" si="97"/>
        <v>2.1169170575471696</v>
      </c>
      <c r="F2109">
        <f t="shared" si="98"/>
        <v>0</v>
      </c>
    </row>
    <row r="2110" spans="1:6" x14ac:dyDescent="0.25">
      <c r="A2110">
        <v>2101</v>
      </c>
      <c r="B2110">
        <f>'Założenia i wyniki'!$E$6*Znorm.Profile!B2110</f>
        <v>2.5337735849056604</v>
      </c>
      <c r="C2110">
        <f>'Założenia i wyniki'!$E$8*Znorm.Profile!C2110</f>
        <v>0.47716235000000001</v>
      </c>
      <c r="D2110">
        <f t="shared" si="96"/>
        <v>0.47716235000000001</v>
      </c>
      <c r="E2110">
        <f t="shared" si="97"/>
        <v>2.0566112349056604</v>
      </c>
      <c r="F2110">
        <f t="shared" si="98"/>
        <v>0</v>
      </c>
    </row>
    <row r="2111" spans="1:6" x14ac:dyDescent="0.25">
      <c r="A2111">
        <v>2102</v>
      </c>
      <c r="B2111">
        <f>'Założenia i wyniki'!$E$6*Znorm.Profile!B2111</f>
        <v>2.3014150943396228</v>
      </c>
      <c r="C2111">
        <f>'Założenia i wyniki'!$E$8*Znorm.Profile!C2111</f>
        <v>0.44503620000000005</v>
      </c>
      <c r="D2111">
        <f t="shared" si="96"/>
        <v>0.44503620000000005</v>
      </c>
      <c r="E2111">
        <f t="shared" si="97"/>
        <v>1.8563788943396227</v>
      </c>
      <c r="F2111">
        <f t="shared" si="98"/>
        <v>0</v>
      </c>
    </row>
    <row r="2112" spans="1:6" x14ac:dyDescent="0.25">
      <c r="A2112">
        <v>2103</v>
      </c>
      <c r="B2112">
        <f>'Założenia i wyniki'!$E$6*Znorm.Profile!B2112</f>
        <v>1.8776415094339622</v>
      </c>
      <c r="C2112">
        <f>'Założenia i wyniki'!$E$8*Znorm.Profile!C2112</f>
        <v>0.4228749</v>
      </c>
      <c r="D2112">
        <f t="shared" si="96"/>
        <v>0.4228749</v>
      </c>
      <c r="E2112">
        <f t="shared" si="97"/>
        <v>1.4547666094339622</v>
      </c>
      <c r="F2112">
        <f t="shared" si="98"/>
        <v>0</v>
      </c>
    </row>
    <row r="2113" spans="1:6" x14ac:dyDescent="0.25">
      <c r="A2113">
        <v>2104</v>
      </c>
      <c r="B2113">
        <f>'Założenia i wyniki'!$E$6*Znorm.Profile!B2113</f>
        <v>1.2921698113207549</v>
      </c>
      <c r="C2113">
        <f>'Założenia i wyniki'!$E$8*Znorm.Profile!C2113</f>
        <v>0.42069615000000005</v>
      </c>
      <c r="D2113">
        <f t="shared" si="96"/>
        <v>0.42069615000000005</v>
      </c>
      <c r="E2113">
        <f t="shared" si="97"/>
        <v>0.87147366132075488</v>
      </c>
      <c r="F2113">
        <f t="shared" si="98"/>
        <v>0</v>
      </c>
    </row>
    <row r="2114" spans="1:6" x14ac:dyDescent="0.25">
      <c r="A2114">
        <v>2105</v>
      </c>
      <c r="B2114">
        <f>'Założenia i wyniki'!$E$6*Znorm.Profile!B2114</f>
        <v>0.54508490566037726</v>
      </c>
      <c r="C2114">
        <f>'Założenia i wyniki'!$E$8*Znorm.Profile!C2114</f>
        <v>0.44471385000000008</v>
      </c>
      <c r="D2114">
        <f t="shared" si="96"/>
        <v>0.44471385000000008</v>
      </c>
      <c r="E2114">
        <f t="shared" si="97"/>
        <v>0.10037105566037718</v>
      </c>
      <c r="F2114">
        <f t="shared" si="98"/>
        <v>0</v>
      </c>
    </row>
    <row r="2115" spans="1:6" x14ac:dyDescent="0.25">
      <c r="A2115">
        <v>2106</v>
      </c>
      <c r="B2115">
        <f>'Założenia i wyniki'!$E$6*Znorm.Profile!B2115</f>
        <v>5.7878301886792452E-2</v>
      </c>
      <c r="C2115">
        <f>'Założenia i wyniki'!$E$8*Znorm.Profile!C2115</f>
        <v>0.5119729999999999</v>
      </c>
      <c r="D2115">
        <f t="shared" si="96"/>
        <v>5.7878301886792452E-2</v>
      </c>
      <c r="E2115">
        <f t="shared" si="97"/>
        <v>0</v>
      </c>
      <c r="F2115">
        <f t="shared" si="98"/>
        <v>0.45409469811320746</v>
      </c>
    </row>
    <row r="2116" spans="1:6" x14ac:dyDescent="0.25">
      <c r="A2116">
        <v>2107</v>
      </c>
      <c r="B2116">
        <f>'Założenia i wyniki'!$E$6*Znorm.Profile!B2116</f>
        <v>0</v>
      </c>
      <c r="C2116">
        <f>'Założenia i wyniki'!$E$8*Znorm.Profile!C2116</f>
        <v>0.569156</v>
      </c>
      <c r="D2116">
        <f t="shared" si="96"/>
        <v>0</v>
      </c>
      <c r="E2116">
        <f t="shared" si="97"/>
        <v>0</v>
      </c>
      <c r="F2116">
        <f t="shared" si="98"/>
        <v>0.569156</v>
      </c>
    </row>
    <row r="2117" spans="1:6" x14ac:dyDescent="0.25">
      <c r="A2117">
        <v>2108</v>
      </c>
      <c r="B2117">
        <f>'Założenia i wyniki'!$E$6*Znorm.Profile!B2117</f>
        <v>0</v>
      </c>
      <c r="C2117">
        <f>'Założenia i wyniki'!$E$8*Znorm.Profile!C2117</f>
        <v>0.56233939999999993</v>
      </c>
      <c r="D2117">
        <f t="shared" si="96"/>
        <v>0</v>
      </c>
      <c r="E2117">
        <f t="shared" si="97"/>
        <v>0</v>
      </c>
      <c r="F2117">
        <f t="shared" si="98"/>
        <v>0.56233939999999993</v>
      </c>
    </row>
    <row r="2118" spans="1:6" x14ac:dyDescent="0.25">
      <c r="A2118">
        <v>2109</v>
      </c>
      <c r="B2118">
        <f>'Założenia i wyniki'!$E$6*Znorm.Profile!B2118</f>
        <v>0</v>
      </c>
      <c r="C2118">
        <f>'Założenia i wyniki'!$E$8*Znorm.Profile!C2118</f>
        <v>0.50394994999999998</v>
      </c>
      <c r="D2118">
        <f t="shared" si="96"/>
        <v>0</v>
      </c>
      <c r="E2118">
        <f t="shared" si="97"/>
        <v>0</v>
      </c>
      <c r="F2118">
        <f t="shared" si="98"/>
        <v>0.50394994999999998</v>
      </c>
    </row>
    <row r="2119" spans="1:6" x14ac:dyDescent="0.25">
      <c r="A2119">
        <v>2110</v>
      </c>
      <c r="B2119">
        <f>'Założenia i wyniki'!$E$6*Znorm.Profile!B2119</f>
        <v>0</v>
      </c>
      <c r="C2119">
        <f>'Założenia i wyniki'!$E$8*Znorm.Profile!C2119</f>
        <v>0.40456184999999995</v>
      </c>
      <c r="D2119">
        <f t="shared" si="96"/>
        <v>0</v>
      </c>
      <c r="E2119">
        <f t="shared" si="97"/>
        <v>0</v>
      </c>
      <c r="F2119">
        <f t="shared" si="98"/>
        <v>0.40456184999999995</v>
      </c>
    </row>
    <row r="2120" spans="1:6" x14ac:dyDescent="0.25">
      <c r="A2120">
        <v>2111</v>
      </c>
      <c r="B2120">
        <f>'Założenia i wyniki'!$E$6*Znorm.Profile!B2120</f>
        <v>0</v>
      </c>
      <c r="C2120">
        <f>'Założenia i wyniki'!$E$8*Znorm.Profile!C2120</f>
        <v>0.32616429999999996</v>
      </c>
      <c r="D2120">
        <f t="shared" si="96"/>
        <v>0</v>
      </c>
      <c r="E2120">
        <f t="shared" si="97"/>
        <v>0</v>
      </c>
      <c r="F2120">
        <f t="shared" si="98"/>
        <v>0.32616429999999996</v>
      </c>
    </row>
    <row r="2121" spans="1:6" x14ac:dyDescent="0.25">
      <c r="A2121">
        <v>2112</v>
      </c>
      <c r="B2121">
        <f>'Założenia i wyniki'!$E$6*Znorm.Profile!B2121</f>
        <v>0</v>
      </c>
      <c r="C2121">
        <f>'Założenia i wyniki'!$E$8*Znorm.Profile!C2121</f>
        <v>0.26267989999999997</v>
      </c>
      <c r="D2121">
        <f t="shared" si="96"/>
        <v>0</v>
      </c>
      <c r="E2121">
        <f t="shared" si="97"/>
        <v>0</v>
      </c>
      <c r="F2121">
        <f t="shared" si="98"/>
        <v>0.26267989999999997</v>
      </c>
    </row>
    <row r="2122" spans="1:6" x14ac:dyDescent="0.25">
      <c r="A2122">
        <v>2113</v>
      </c>
      <c r="B2122">
        <f>'Założenia i wyniki'!$E$6*Znorm.Profile!B2122</f>
        <v>0</v>
      </c>
      <c r="C2122">
        <f>'Założenia i wyniki'!$E$8*Znorm.Profile!C2122</f>
        <v>0.23545725000000001</v>
      </c>
      <c r="D2122">
        <f t="shared" si="96"/>
        <v>0</v>
      </c>
      <c r="E2122">
        <f t="shared" si="97"/>
        <v>0</v>
      </c>
      <c r="F2122">
        <f t="shared" si="98"/>
        <v>0.23545725000000001</v>
      </c>
    </row>
    <row r="2123" spans="1:6" x14ac:dyDescent="0.25">
      <c r="A2123">
        <v>2114</v>
      </c>
      <c r="B2123">
        <f>'Założenia i wyniki'!$E$6*Znorm.Profile!B2123</f>
        <v>0</v>
      </c>
      <c r="C2123">
        <f>'Założenia i wyniki'!$E$8*Znorm.Profile!C2123</f>
        <v>0.22302874999999997</v>
      </c>
      <c r="D2123">
        <f t="shared" ref="D2123:D2186" si="99">IF(B2123&lt;=C2123,B2123,C2123)</f>
        <v>0</v>
      </c>
      <c r="E2123">
        <f t="shared" ref="E2123:E2186" si="100">IF(B2123&gt;C2123,B2123-C2123,0)</f>
        <v>0</v>
      </c>
      <c r="F2123">
        <f t="shared" ref="F2123:F2186" si="101">IF(B2123&lt;C2123,C2123-B2123,0)</f>
        <v>0.22302874999999997</v>
      </c>
    </row>
    <row r="2124" spans="1:6" x14ac:dyDescent="0.25">
      <c r="A2124">
        <v>2115</v>
      </c>
      <c r="B2124">
        <f>'Założenia i wyniki'!$E$6*Znorm.Profile!B2124</f>
        <v>0</v>
      </c>
      <c r="C2124">
        <f>'Założenia i wyniki'!$E$8*Znorm.Profile!C2124</f>
        <v>0.22406019999999999</v>
      </c>
      <c r="D2124">
        <f t="shared" si="99"/>
        <v>0</v>
      </c>
      <c r="E2124">
        <f t="shared" si="100"/>
        <v>0</v>
      </c>
      <c r="F2124">
        <f t="shared" si="101"/>
        <v>0.22406019999999999</v>
      </c>
    </row>
    <row r="2125" spans="1:6" x14ac:dyDescent="0.25">
      <c r="A2125">
        <v>2116</v>
      </c>
      <c r="B2125">
        <f>'Założenia i wyniki'!$E$6*Znorm.Profile!B2125</f>
        <v>0</v>
      </c>
      <c r="C2125">
        <f>'Założenia i wyniki'!$E$8*Znorm.Profile!C2125</f>
        <v>0.24775975000000003</v>
      </c>
      <c r="D2125">
        <f t="shared" si="99"/>
        <v>0</v>
      </c>
      <c r="E2125">
        <f t="shared" si="100"/>
        <v>0</v>
      </c>
      <c r="F2125">
        <f t="shared" si="101"/>
        <v>0.24775975000000003</v>
      </c>
    </row>
    <row r="2126" spans="1:6" x14ac:dyDescent="0.25">
      <c r="A2126">
        <v>2117</v>
      </c>
      <c r="B2126">
        <f>'Założenia i wyniki'!$E$6*Znorm.Profile!B2126</f>
        <v>0</v>
      </c>
      <c r="C2126">
        <f>'Założenia i wyniki'!$E$8*Znorm.Profile!C2126</f>
        <v>0.30070039999999998</v>
      </c>
      <c r="D2126">
        <f t="shared" si="99"/>
        <v>0</v>
      </c>
      <c r="E2126">
        <f t="shared" si="100"/>
        <v>0</v>
      </c>
      <c r="F2126">
        <f t="shared" si="101"/>
        <v>0.30070039999999998</v>
      </c>
    </row>
    <row r="2127" spans="1:6" x14ac:dyDescent="0.25">
      <c r="A2127">
        <v>2118</v>
      </c>
      <c r="B2127">
        <f>'Założenia i wyniki'!$E$6*Znorm.Profile!B2127</f>
        <v>0</v>
      </c>
      <c r="C2127">
        <f>'Założenia i wyniki'!$E$8*Znorm.Profile!C2127</f>
        <v>0.38431470000000001</v>
      </c>
      <c r="D2127">
        <f t="shared" si="99"/>
        <v>0</v>
      </c>
      <c r="E2127">
        <f t="shared" si="100"/>
        <v>0</v>
      </c>
      <c r="F2127">
        <f t="shared" si="101"/>
        <v>0.38431470000000001</v>
      </c>
    </row>
    <row r="2128" spans="1:6" x14ac:dyDescent="0.25">
      <c r="A2128">
        <v>2119</v>
      </c>
      <c r="B2128">
        <f>'Założenia i wyniki'!$E$6*Znorm.Profile!B2128</f>
        <v>0.36282075471698111</v>
      </c>
      <c r="C2128">
        <f>'Założenia i wyniki'!$E$8*Znorm.Profile!C2128</f>
        <v>0.44524969999999997</v>
      </c>
      <c r="D2128">
        <f t="shared" si="99"/>
        <v>0.36282075471698111</v>
      </c>
      <c r="E2128">
        <f t="shared" si="100"/>
        <v>0</v>
      </c>
      <c r="F2128">
        <f t="shared" si="101"/>
        <v>8.2428945283018862E-2</v>
      </c>
    </row>
    <row r="2129" spans="1:6" x14ac:dyDescent="0.25">
      <c r="A2129">
        <v>2120</v>
      </c>
      <c r="B2129">
        <f>'Założenia i wyniki'!$E$6*Znorm.Profile!B2129</f>
        <v>1.1367924528301887</v>
      </c>
      <c r="C2129">
        <f>'Założenia i wyniki'!$E$8*Znorm.Profile!C2129</f>
        <v>0.45985519999999996</v>
      </c>
      <c r="D2129">
        <f t="shared" si="99"/>
        <v>0.45985519999999996</v>
      </c>
      <c r="E2129">
        <f t="shared" si="100"/>
        <v>0.67693725283018868</v>
      </c>
      <c r="F2129">
        <f t="shared" si="101"/>
        <v>0</v>
      </c>
    </row>
    <row r="2130" spans="1:6" x14ac:dyDescent="0.25">
      <c r="A2130">
        <v>2121</v>
      </c>
      <c r="B2130">
        <f>'Założenia i wyniki'!$E$6*Znorm.Profile!B2130</f>
        <v>1.8257547169811321</v>
      </c>
      <c r="C2130">
        <f>'Założenia i wyniki'!$E$8*Znorm.Profile!C2130</f>
        <v>0.46037844999999994</v>
      </c>
      <c r="D2130">
        <f t="shared" si="99"/>
        <v>0.46037844999999994</v>
      </c>
      <c r="E2130">
        <f t="shared" si="100"/>
        <v>1.3653762669811322</v>
      </c>
      <c r="F2130">
        <f t="shared" si="101"/>
        <v>0</v>
      </c>
    </row>
    <row r="2131" spans="1:6" x14ac:dyDescent="0.25">
      <c r="A2131">
        <v>2122</v>
      </c>
      <c r="B2131">
        <f>'Założenia i wyniki'!$E$6*Znorm.Profile!B2131</f>
        <v>2.3174528301886794</v>
      </c>
      <c r="C2131">
        <f>'Założenia i wyniki'!$E$8*Znorm.Profile!C2131</f>
        <v>0.4428473</v>
      </c>
      <c r="D2131">
        <f t="shared" si="99"/>
        <v>0.4428473</v>
      </c>
      <c r="E2131">
        <f t="shared" si="100"/>
        <v>1.8746055301886795</v>
      </c>
      <c r="F2131">
        <f t="shared" si="101"/>
        <v>0</v>
      </c>
    </row>
    <row r="2132" spans="1:6" x14ac:dyDescent="0.25">
      <c r="A2132">
        <v>2123</v>
      </c>
      <c r="B2132">
        <f>'Założenia i wyniki'!$E$6*Znorm.Profile!B2132</f>
        <v>2.569528301886792</v>
      </c>
      <c r="C2132">
        <f>'Założenia i wyniki'!$E$8*Znorm.Profile!C2132</f>
        <v>0.43905330000000004</v>
      </c>
      <c r="D2132">
        <f t="shared" si="99"/>
        <v>0.43905330000000004</v>
      </c>
      <c r="E2132">
        <f t="shared" si="100"/>
        <v>2.1304750018867922</v>
      </c>
      <c r="F2132">
        <f t="shared" si="101"/>
        <v>0</v>
      </c>
    </row>
    <row r="2133" spans="1:6" x14ac:dyDescent="0.25">
      <c r="A2133">
        <v>2124</v>
      </c>
      <c r="B2133">
        <f>'Założenia i wyniki'!$E$6*Znorm.Profile!B2133</f>
        <v>2.6572641509433961</v>
      </c>
      <c r="C2133">
        <f>'Założenia i wyniki'!$E$8*Znorm.Profile!C2133</f>
        <v>0.42695135000000001</v>
      </c>
      <c r="D2133">
        <f t="shared" si="99"/>
        <v>0.42695135000000001</v>
      </c>
      <c r="E2133">
        <f t="shared" si="100"/>
        <v>2.2303128009433961</v>
      </c>
      <c r="F2133">
        <f t="shared" si="101"/>
        <v>0</v>
      </c>
    </row>
    <row r="2134" spans="1:6" x14ac:dyDescent="0.25">
      <c r="A2134">
        <v>2125</v>
      </c>
      <c r="B2134">
        <f>'Założenia i wyniki'!$E$6*Znorm.Profile!B2134</f>
        <v>2.5471698113207548</v>
      </c>
      <c r="C2134">
        <f>'Założenia i wyniki'!$E$8*Znorm.Profile!C2134</f>
        <v>0.42545650000000002</v>
      </c>
      <c r="D2134">
        <f t="shared" si="99"/>
        <v>0.42545650000000002</v>
      </c>
      <c r="E2134">
        <f t="shared" si="100"/>
        <v>2.1217133113207547</v>
      </c>
      <c r="F2134">
        <f t="shared" si="101"/>
        <v>0</v>
      </c>
    </row>
    <row r="2135" spans="1:6" x14ac:dyDescent="0.25">
      <c r="A2135">
        <v>2126</v>
      </c>
      <c r="B2135">
        <f>'Założenia i wyniki'!$E$6*Znorm.Profile!B2135</f>
        <v>2.182924528301887</v>
      </c>
      <c r="C2135">
        <f>'Założenia i wyniki'!$E$8*Znorm.Profile!C2135</f>
        <v>0.43013844999999995</v>
      </c>
      <c r="D2135">
        <f t="shared" si="99"/>
        <v>0.43013844999999995</v>
      </c>
      <c r="E2135">
        <f t="shared" si="100"/>
        <v>1.7527860783018872</v>
      </c>
      <c r="F2135">
        <f t="shared" si="101"/>
        <v>0</v>
      </c>
    </row>
    <row r="2136" spans="1:6" x14ac:dyDescent="0.25">
      <c r="A2136">
        <v>2127</v>
      </c>
      <c r="B2136">
        <f>'Założenia i wyniki'!$E$6*Znorm.Profile!B2136</f>
        <v>1.6970754716981133</v>
      </c>
      <c r="C2136">
        <f>'Założenia i wyniki'!$E$8*Znorm.Profile!C2136</f>
        <v>0.44453079999999995</v>
      </c>
      <c r="D2136">
        <f t="shared" si="99"/>
        <v>0.44453079999999995</v>
      </c>
      <c r="E2136">
        <f t="shared" si="100"/>
        <v>1.2525446716981135</v>
      </c>
      <c r="F2136">
        <f t="shared" si="101"/>
        <v>0</v>
      </c>
    </row>
    <row r="2137" spans="1:6" x14ac:dyDescent="0.25">
      <c r="A2137">
        <v>2128</v>
      </c>
      <c r="B2137">
        <f>'Założenia i wyniki'!$E$6*Znorm.Profile!B2137</f>
        <v>1.2270754716981134</v>
      </c>
      <c r="C2137">
        <f>'Założenia i wyniki'!$E$8*Znorm.Profile!C2137</f>
        <v>0.47430459999999997</v>
      </c>
      <c r="D2137">
        <f t="shared" si="99"/>
        <v>0.47430459999999997</v>
      </c>
      <c r="E2137">
        <f t="shared" si="100"/>
        <v>0.75277087169811341</v>
      </c>
      <c r="F2137">
        <f t="shared" si="101"/>
        <v>0</v>
      </c>
    </row>
    <row r="2138" spans="1:6" x14ac:dyDescent="0.25">
      <c r="A2138">
        <v>2129</v>
      </c>
      <c r="B2138">
        <f>'Założenia i wyniki'!$E$6*Znorm.Profile!B2138</f>
        <v>0.61245283018867935</v>
      </c>
      <c r="C2138">
        <f>'Założenia i wyniki'!$E$8*Znorm.Profile!C2138</f>
        <v>0.50265915000000005</v>
      </c>
      <c r="D2138">
        <f t="shared" si="99"/>
        <v>0.50265915000000005</v>
      </c>
      <c r="E2138">
        <f t="shared" si="100"/>
        <v>0.1097936801886793</v>
      </c>
      <c r="F2138">
        <f t="shared" si="101"/>
        <v>0</v>
      </c>
    </row>
    <row r="2139" spans="1:6" x14ac:dyDescent="0.25">
      <c r="A2139">
        <v>2130</v>
      </c>
      <c r="B2139">
        <f>'Założenia i wyniki'!$E$6*Znorm.Profile!B2139</f>
        <v>7.1164150943396218E-2</v>
      </c>
      <c r="C2139">
        <f>'Założenia i wyniki'!$E$8*Znorm.Profile!C2139</f>
        <v>0.56099189999999999</v>
      </c>
      <c r="D2139">
        <f t="shared" si="99"/>
        <v>7.1164150943396218E-2</v>
      </c>
      <c r="E2139">
        <f t="shared" si="100"/>
        <v>0</v>
      </c>
      <c r="F2139">
        <f t="shared" si="101"/>
        <v>0.48982774905660376</v>
      </c>
    </row>
    <row r="2140" spans="1:6" x14ac:dyDescent="0.25">
      <c r="A2140">
        <v>2131</v>
      </c>
      <c r="B2140">
        <f>'Założenia i wyniki'!$E$6*Znorm.Profile!B2140</f>
        <v>0</v>
      </c>
      <c r="C2140">
        <f>'Założenia i wyniki'!$E$8*Znorm.Profile!C2140</f>
        <v>0.61186089999999993</v>
      </c>
      <c r="D2140">
        <f t="shared" si="99"/>
        <v>0</v>
      </c>
      <c r="E2140">
        <f t="shared" si="100"/>
        <v>0</v>
      </c>
      <c r="F2140">
        <f t="shared" si="101"/>
        <v>0.61186089999999993</v>
      </c>
    </row>
    <row r="2141" spans="1:6" x14ac:dyDescent="0.25">
      <c r="A2141">
        <v>2132</v>
      </c>
      <c r="B2141">
        <f>'Założenia i wyniki'!$E$6*Znorm.Profile!B2141</f>
        <v>0</v>
      </c>
      <c r="C2141">
        <f>'Założenia i wyniki'!$E$8*Znorm.Profile!C2141</f>
        <v>0.59096765000000007</v>
      </c>
      <c r="D2141">
        <f t="shared" si="99"/>
        <v>0</v>
      </c>
      <c r="E2141">
        <f t="shared" si="100"/>
        <v>0</v>
      </c>
      <c r="F2141">
        <f t="shared" si="101"/>
        <v>0.59096765000000007</v>
      </c>
    </row>
    <row r="2142" spans="1:6" x14ac:dyDescent="0.25">
      <c r="A2142">
        <v>2133</v>
      </c>
      <c r="B2142">
        <f>'Założenia i wyniki'!$E$6*Znorm.Profile!B2142</f>
        <v>0</v>
      </c>
      <c r="C2142">
        <f>'Założenia i wyniki'!$E$8*Znorm.Profile!C2142</f>
        <v>0.51856560000000007</v>
      </c>
      <c r="D2142">
        <f t="shared" si="99"/>
        <v>0</v>
      </c>
      <c r="E2142">
        <f t="shared" si="100"/>
        <v>0</v>
      </c>
      <c r="F2142">
        <f t="shared" si="101"/>
        <v>0.51856560000000007</v>
      </c>
    </row>
    <row r="2143" spans="1:6" x14ac:dyDescent="0.25">
      <c r="A2143">
        <v>2134</v>
      </c>
      <c r="B2143">
        <f>'Założenia i wyniki'!$E$6*Znorm.Profile!B2143</f>
        <v>0</v>
      </c>
      <c r="C2143">
        <f>'Założenia i wyniki'!$E$8*Znorm.Profile!C2143</f>
        <v>0.41861434999999997</v>
      </c>
      <c r="D2143">
        <f t="shared" si="99"/>
        <v>0</v>
      </c>
      <c r="E2143">
        <f t="shared" si="100"/>
        <v>0</v>
      </c>
      <c r="F2143">
        <f t="shared" si="101"/>
        <v>0.41861434999999997</v>
      </c>
    </row>
    <row r="2144" spans="1:6" x14ac:dyDescent="0.25">
      <c r="A2144">
        <v>2135</v>
      </c>
      <c r="B2144">
        <f>'Założenia i wyniki'!$E$6*Znorm.Profile!B2144</f>
        <v>0</v>
      </c>
      <c r="C2144">
        <f>'Założenia i wyniki'!$E$8*Znorm.Profile!C2144</f>
        <v>0.33499829999999997</v>
      </c>
      <c r="D2144">
        <f t="shared" si="99"/>
        <v>0</v>
      </c>
      <c r="E2144">
        <f t="shared" si="100"/>
        <v>0</v>
      </c>
      <c r="F2144">
        <f t="shared" si="101"/>
        <v>0.33499829999999997</v>
      </c>
    </row>
    <row r="2145" spans="1:6" x14ac:dyDescent="0.25">
      <c r="A2145">
        <v>2136</v>
      </c>
      <c r="B2145">
        <f>'Założenia i wyniki'!$E$6*Znorm.Profile!B2145</f>
        <v>0</v>
      </c>
      <c r="C2145">
        <f>'Założenia i wyniki'!$E$8*Znorm.Profile!C2145</f>
        <v>0.26053965000000001</v>
      </c>
      <c r="D2145">
        <f t="shared" si="99"/>
        <v>0</v>
      </c>
      <c r="E2145">
        <f t="shared" si="100"/>
        <v>0</v>
      </c>
      <c r="F2145">
        <f t="shared" si="101"/>
        <v>0.26053965000000001</v>
      </c>
    </row>
    <row r="2146" spans="1:6" x14ac:dyDescent="0.25">
      <c r="A2146">
        <v>2137</v>
      </c>
      <c r="B2146">
        <f>'Założenia i wyniki'!$E$6*Znorm.Profile!B2146</f>
        <v>0</v>
      </c>
      <c r="C2146">
        <f>'Założenia i wyniki'!$E$8*Znorm.Profile!C2146</f>
        <v>0.23319379999999998</v>
      </c>
      <c r="D2146">
        <f t="shared" si="99"/>
        <v>0</v>
      </c>
      <c r="E2146">
        <f t="shared" si="100"/>
        <v>0</v>
      </c>
      <c r="F2146">
        <f t="shared" si="101"/>
        <v>0.23319379999999998</v>
      </c>
    </row>
    <row r="2147" spans="1:6" x14ac:dyDescent="0.25">
      <c r="A2147">
        <v>2138</v>
      </c>
      <c r="B2147">
        <f>'Założenia i wyniki'!$E$6*Znorm.Profile!B2147</f>
        <v>0</v>
      </c>
      <c r="C2147">
        <f>'Założenia i wyniki'!$E$8*Znorm.Profile!C2147</f>
        <v>0.21795234999999999</v>
      </c>
      <c r="D2147">
        <f t="shared" si="99"/>
        <v>0</v>
      </c>
      <c r="E2147">
        <f t="shared" si="100"/>
        <v>0</v>
      </c>
      <c r="F2147">
        <f t="shared" si="101"/>
        <v>0.21795234999999999</v>
      </c>
    </row>
    <row r="2148" spans="1:6" x14ac:dyDescent="0.25">
      <c r="A2148">
        <v>2139</v>
      </c>
      <c r="B2148">
        <f>'Założenia i wyniki'!$E$6*Znorm.Profile!B2148</f>
        <v>0</v>
      </c>
      <c r="C2148">
        <f>'Założenia i wyniki'!$E$8*Znorm.Profile!C2148</f>
        <v>0.22221255000000004</v>
      </c>
      <c r="D2148">
        <f t="shared" si="99"/>
        <v>0</v>
      </c>
      <c r="E2148">
        <f t="shared" si="100"/>
        <v>0</v>
      </c>
      <c r="F2148">
        <f t="shared" si="101"/>
        <v>0.22221255000000004</v>
      </c>
    </row>
    <row r="2149" spans="1:6" x14ac:dyDescent="0.25">
      <c r="A2149">
        <v>2140</v>
      </c>
      <c r="B2149">
        <f>'Założenia i wyniki'!$E$6*Znorm.Profile!B2149</f>
        <v>0</v>
      </c>
      <c r="C2149">
        <f>'Założenia i wyniki'!$E$8*Znorm.Profile!C2149</f>
        <v>0.24688859999999999</v>
      </c>
      <c r="D2149">
        <f t="shared" si="99"/>
        <v>0</v>
      </c>
      <c r="E2149">
        <f t="shared" si="100"/>
        <v>0</v>
      </c>
      <c r="F2149">
        <f t="shared" si="101"/>
        <v>0.24688859999999999</v>
      </c>
    </row>
    <row r="2150" spans="1:6" x14ac:dyDescent="0.25">
      <c r="A2150">
        <v>2141</v>
      </c>
      <c r="B2150">
        <f>'Założenia i wyniki'!$E$6*Znorm.Profile!B2150</f>
        <v>0</v>
      </c>
      <c r="C2150">
        <f>'Założenia i wyniki'!$E$8*Znorm.Profile!C2150</f>
        <v>0.30073854999999999</v>
      </c>
      <c r="D2150">
        <f t="shared" si="99"/>
        <v>0</v>
      </c>
      <c r="E2150">
        <f t="shared" si="100"/>
        <v>0</v>
      </c>
      <c r="F2150">
        <f t="shared" si="101"/>
        <v>0.30073854999999999</v>
      </c>
    </row>
    <row r="2151" spans="1:6" x14ac:dyDescent="0.25">
      <c r="A2151">
        <v>2142</v>
      </c>
      <c r="B2151">
        <f>'Założenia i wyniki'!$E$6*Znorm.Profile!B2151</f>
        <v>4.3452830188679247E-3</v>
      </c>
      <c r="C2151">
        <f>'Założenia i wyniki'!$E$8*Znorm.Profile!C2151</f>
        <v>0.38663904999999998</v>
      </c>
      <c r="D2151">
        <f t="shared" si="99"/>
        <v>4.3452830188679247E-3</v>
      </c>
      <c r="E2151">
        <f t="shared" si="100"/>
        <v>0</v>
      </c>
      <c r="F2151">
        <f t="shared" si="101"/>
        <v>0.38229376698113204</v>
      </c>
    </row>
    <row r="2152" spans="1:6" x14ac:dyDescent="0.25">
      <c r="A2152">
        <v>2143</v>
      </c>
      <c r="B2152">
        <f>'Założenia i wyniki'!$E$6*Znorm.Profile!B2152</f>
        <v>0.37311320754716981</v>
      </c>
      <c r="C2152">
        <f>'Założenia i wyniki'!$E$8*Znorm.Profile!C2152</f>
        <v>0.43276239999999994</v>
      </c>
      <c r="D2152">
        <f t="shared" si="99"/>
        <v>0.37311320754716981</v>
      </c>
      <c r="E2152">
        <f t="shared" si="100"/>
        <v>0</v>
      </c>
      <c r="F2152">
        <f t="shared" si="101"/>
        <v>5.9649192452830124E-2</v>
      </c>
    </row>
    <row r="2153" spans="1:6" x14ac:dyDescent="0.25">
      <c r="A2153">
        <v>2144</v>
      </c>
      <c r="B2153">
        <f>'Założenia i wyniki'!$E$6*Znorm.Profile!B2153</f>
        <v>1.1436792452830189</v>
      </c>
      <c r="C2153">
        <f>'Założenia i wyniki'!$E$8*Znorm.Profile!C2153</f>
        <v>0.44263275000000002</v>
      </c>
      <c r="D2153">
        <f t="shared" si="99"/>
        <v>0.44263275000000002</v>
      </c>
      <c r="E2153">
        <f t="shared" si="100"/>
        <v>0.70104649528301888</v>
      </c>
      <c r="F2153">
        <f t="shared" si="101"/>
        <v>0</v>
      </c>
    </row>
    <row r="2154" spans="1:6" x14ac:dyDescent="0.25">
      <c r="A2154">
        <v>2145</v>
      </c>
      <c r="B2154">
        <f>'Założenia i wyniki'!$E$6*Znorm.Profile!B2154</f>
        <v>1.8218867924528301</v>
      </c>
      <c r="C2154">
        <f>'Założenia i wyniki'!$E$8*Znorm.Profile!C2154</f>
        <v>0.44529485000000002</v>
      </c>
      <c r="D2154">
        <f t="shared" si="99"/>
        <v>0.44529485000000002</v>
      </c>
      <c r="E2154">
        <f t="shared" si="100"/>
        <v>1.3765919424528301</v>
      </c>
      <c r="F2154">
        <f t="shared" si="101"/>
        <v>0</v>
      </c>
    </row>
    <row r="2155" spans="1:6" x14ac:dyDescent="0.25">
      <c r="A2155">
        <v>2146</v>
      </c>
      <c r="B2155">
        <f>'Założenia i wyniki'!$E$6*Znorm.Profile!B2155</f>
        <v>2.3087735849056608</v>
      </c>
      <c r="C2155">
        <f>'Założenia i wyniki'!$E$8*Znorm.Profile!C2155</f>
        <v>0.43055705000000005</v>
      </c>
      <c r="D2155">
        <f t="shared" si="99"/>
        <v>0.43055705000000005</v>
      </c>
      <c r="E2155">
        <f t="shared" si="100"/>
        <v>1.8782165349056608</v>
      </c>
      <c r="F2155">
        <f t="shared" si="101"/>
        <v>0</v>
      </c>
    </row>
    <row r="2156" spans="1:6" x14ac:dyDescent="0.25">
      <c r="A2156">
        <v>2147</v>
      </c>
      <c r="B2156">
        <f>'Założenia i wyniki'!$E$6*Znorm.Profile!B2156</f>
        <v>2.5577358490566038</v>
      </c>
      <c r="C2156">
        <f>'Założenia i wyniki'!$E$8*Znorm.Profile!C2156</f>
        <v>0.42383179999999998</v>
      </c>
      <c r="D2156">
        <f t="shared" si="99"/>
        <v>0.42383179999999998</v>
      </c>
      <c r="E2156">
        <f t="shared" si="100"/>
        <v>2.1339040490566039</v>
      </c>
      <c r="F2156">
        <f t="shared" si="101"/>
        <v>0</v>
      </c>
    </row>
    <row r="2157" spans="1:6" x14ac:dyDescent="0.25">
      <c r="A2157">
        <v>2148</v>
      </c>
      <c r="B2157">
        <f>'Założenia i wyniki'!$E$6*Znorm.Profile!B2157</f>
        <v>2.6368867924528301</v>
      </c>
      <c r="C2157">
        <f>'Założenia i wyniki'!$E$8*Znorm.Profile!C2157</f>
        <v>0.42068880000000003</v>
      </c>
      <c r="D2157">
        <f t="shared" si="99"/>
        <v>0.42068880000000003</v>
      </c>
      <c r="E2157">
        <f t="shared" si="100"/>
        <v>2.2161979924528299</v>
      </c>
      <c r="F2157">
        <f t="shared" si="101"/>
        <v>0</v>
      </c>
    </row>
    <row r="2158" spans="1:6" x14ac:dyDescent="0.25">
      <c r="A2158">
        <v>2149</v>
      </c>
      <c r="B2158">
        <f>'Założenia i wyniki'!$E$6*Znorm.Profile!B2158</f>
        <v>2.5602830188679246</v>
      </c>
      <c r="C2158">
        <f>'Założenia i wyniki'!$E$8*Znorm.Profile!C2158</f>
        <v>0.42285845</v>
      </c>
      <c r="D2158">
        <f t="shared" si="99"/>
        <v>0.42285845</v>
      </c>
      <c r="E2158">
        <f t="shared" si="100"/>
        <v>2.1374245688679245</v>
      </c>
      <c r="F2158">
        <f t="shared" si="101"/>
        <v>0</v>
      </c>
    </row>
    <row r="2159" spans="1:6" x14ac:dyDescent="0.25">
      <c r="A2159">
        <v>2150</v>
      </c>
      <c r="B2159">
        <f>'Założenia i wyniki'!$E$6*Znorm.Profile!B2159</f>
        <v>2.3422641509433961</v>
      </c>
      <c r="C2159">
        <f>'Założenia i wyniki'!$E$8*Znorm.Profile!C2159</f>
        <v>0.42313390000000001</v>
      </c>
      <c r="D2159">
        <f t="shared" si="99"/>
        <v>0.42313390000000001</v>
      </c>
      <c r="E2159">
        <f t="shared" si="100"/>
        <v>1.9191302509433961</v>
      </c>
      <c r="F2159">
        <f t="shared" si="101"/>
        <v>0</v>
      </c>
    </row>
    <row r="2160" spans="1:6" x14ac:dyDescent="0.25">
      <c r="A2160">
        <v>2151</v>
      </c>
      <c r="B2160">
        <f>'Założenia i wyniki'!$E$6*Znorm.Profile!B2160</f>
        <v>1.9371698113207547</v>
      </c>
      <c r="C2160">
        <f>'Założenia i wyniki'!$E$8*Znorm.Profile!C2160</f>
        <v>0.43822695</v>
      </c>
      <c r="D2160">
        <f t="shared" si="99"/>
        <v>0.43822695</v>
      </c>
      <c r="E2160">
        <f t="shared" si="100"/>
        <v>1.4989428613207547</v>
      </c>
      <c r="F2160">
        <f t="shared" si="101"/>
        <v>0</v>
      </c>
    </row>
    <row r="2161" spans="1:6" x14ac:dyDescent="0.25">
      <c r="A2161">
        <v>2152</v>
      </c>
      <c r="B2161">
        <f>'Założenia i wyniki'!$E$6*Znorm.Profile!B2161</f>
        <v>1.3525471698113209</v>
      </c>
      <c r="C2161">
        <f>'Założenia i wyniki'!$E$8*Znorm.Profile!C2161</f>
        <v>0.44803009999999999</v>
      </c>
      <c r="D2161">
        <f t="shared" si="99"/>
        <v>0.44803009999999999</v>
      </c>
      <c r="E2161">
        <f t="shared" si="100"/>
        <v>0.90451706981132096</v>
      </c>
      <c r="F2161">
        <f t="shared" si="101"/>
        <v>0</v>
      </c>
    </row>
    <row r="2162" spans="1:6" x14ac:dyDescent="0.25">
      <c r="A2162">
        <v>2153</v>
      </c>
      <c r="B2162">
        <f>'Założenia i wyniki'!$E$6*Znorm.Profile!B2162</f>
        <v>0.62351886792452826</v>
      </c>
      <c r="C2162">
        <f>'Założenia i wyniki'!$E$8*Znorm.Profile!C2162</f>
        <v>0.48971999999999999</v>
      </c>
      <c r="D2162">
        <f t="shared" si="99"/>
        <v>0.48971999999999999</v>
      </c>
      <c r="E2162">
        <f t="shared" si="100"/>
        <v>0.13379886792452828</v>
      </c>
      <c r="F2162">
        <f t="shared" si="101"/>
        <v>0</v>
      </c>
    </row>
    <row r="2163" spans="1:6" x14ac:dyDescent="0.25">
      <c r="A2163">
        <v>2154</v>
      </c>
      <c r="B2163">
        <f>'Założenia i wyniki'!$E$6*Znorm.Profile!B2163</f>
        <v>7.7891509433962267E-2</v>
      </c>
      <c r="C2163">
        <f>'Założenia i wyniki'!$E$8*Znorm.Profile!C2163</f>
        <v>0.55499080000000001</v>
      </c>
      <c r="D2163">
        <f t="shared" si="99"/>
        <v>7.7891509433962267E-2</v>
      </c>
      <c r="E2163">
        <f t="shared" si="100"/>
        <v>0</v>
      </c>
      <c r="F2163">
        <f t="shared" si="101"/>
        <v>0.47709929056603773</v>
      </c>
    </row>
    <row r="2164" spans="1:6" x14ac:dyDescent="0.25">
      <c r="A2164">
        <v>2155</v>
      </c>
      <c r="B2164">
        <f>'Założenia i wyniki'!$E$6*Znorm.Profile!B2164</f>
        <v>0</v>
      </c>
      <c r="C2164">
        <f>'Założenia i wyniki'!$E$8*Znorm.Profile!C2164</f>
        <v>0.60879944999999991</v>
      </c>
      <c r="D2164">
        <f t="shared" si="99"/>
        <v>0</v>
      </c>
      <c r="E2164">
        <f t="shared" si="100"/>
        <v>0</v>
      </c>
      <c r="F2164">
        <f t="shared" si="101"/>
        <v>0.60879944999999991</v>
      </c>
    </row>
    <row r="2165" spans="1:6" x14ac:dyDescent="0.25">
      <c r="A2165">
        <v>2156</v>
      </c>
      <c r="B2165">
        <f>'Założenia i wyniki'!$E$6*Znorm.Profile!B2165</f>
        <v>0</v>
      </c>
      <c r="C2165">
        <f>'Założenia i wyniki'!$E$8*Znorm.Profile!C2165</f>
        <v>0.60358830000000008</v>
      </c>
      <c r="D2165">
        <f t="shared" si="99"/>
        <v>0</v>
      </c>
      <c r="E2165">
        <f t="shared" si="100"/>
        <v>0</v>
      </c>
      <c r="F2165">
        <f t="shared" si="101"/>
        <v>0.60358830000000008</v>
      </c>
    </row>
    <row r="2166" spans="1:6" x14ac:dyDescent="0.25">
      <c r="A2166">
        <v>2157</v>
      </c>
      <c r="B2166">
        <f>'Założenia i wyniki'!$E$6*Znorm.Profile!B2166</f>
        <v>0</v>
      </c>
      <c r="C2166">
        <f>'Założenia i wyniki'!$E$8*Znorm.Profile!C2166</f>
        <v>0.52953810000000001</v>
      </c>
      <c r="D2166">
        <f t="shared" si="99"/>
        <v>0</v>
      </c>
      <c r="E2166">
        <f t="shared" si="100"/>
        <v>0</v>
      </c>
      <c r="F2166">
        <f t="shared" si="101"/>
        <v>0.52953810000000001</v>
      </c>
    </row>
    <row r="2167" spans="1:6" x14ac:dyDescent="0.25">
      <c r="A2167">
        <v>2158</v>
      </c>
      <c r="B2167">
        <f>'Założenia i wyniki'!$E$6*Znorm.Profile!B2167</f>
        <v>0</v>
      </c>
      <c r="C2167">
        <f>'Założenia i wyniki'!$E$8*Znorm.Profile!C2167</f>
        <v>0.42947904999999997</v>
      </c>
      <c r="D2167">
        <f t="shared" si="99"/>
        <v>0</v>
      </c>
      <c r="E2167">
        <f t="shared" si="100"/>
        <v>0</v>
      </c>
      <c r="F2167">
        <f t="shared" si="101"/>
        <v>0.42947904999999997</v>
      </c>
    </row>
    <row r="2168" spans="1:6" x14ac:dyDescent="0.25">
      <c r="A2168">
        <v>2159</v>
      </c>
      <c r="B2168">
        <f>'Założenia i wyniki'!$E$6*Znorm.Profile!B2168</f>
        <v>0</v>
      </c>
      <c r="C2168">
        <f>'Założenia i wyniki'!$E$8*Znorm.Profile!C2168</f>
        <v>0.34088285000000002</v>
      </c>
      <c r="D2168">
        <f t="shared" si="99"/>
        <v>0</v>
      </c>
      <c r="E2168">
        <f t="shared" si="100"/>
        <v>0</v>
      </c>
      <c r="F2168">
        <f t="shared" si="101"/>
        <v>0.34088285000000002</v>
      </c>
    </row>
    <row r="2169" spans="1:6" x14ac:dyDescent="0.25">
      <c r="A2169">
        <v>2160</v>
      </c>
      <c r="B2169">
        <f>'Założenia i wyniki'!$E$6*Znorm.Profile!B2169</f>
        <v>0</v>
      </c>
      <c r="C2169">
        <f>'Założenia i wyniki'!$E$8*Znorm.Profile!C2169</f>
        <v>0.26591005000000001</v>
      </c>
      <c r="D2169">
        <f t="shared" si="99"/>
        <v>0</v>
      </c>
      <c r="E2169">
        <f t="shared" si="100"/>
        <v>0</v>
      </c>
      <c r="F2169">
        <f t="shared" si="101"/>
        <v>0.26591005000000001</v>
      </c>
    </row>
    <row r="2170" spans="1:6" x14ac:dyDescent="0.25">
      <c r="A2170">
        <v>2161</v>
      </c>
      <c r="B2170">
        <f>'Założenia i wyniki'!$E$6*Znorm.Profile!B2170</f>
        <v>0</v>
      </c>
      <c r="C2170">
        <f>'Założenia i wyniki'!$E$8*Znorm.Profile!C2170</f>
        <v>0.24222134999999997</v>
      </c>
      <c r="D2170">
        <f t="shared" si="99"/>
        <v>0</v>
      </c>
      <c r="E2170">
        <f t="shared" si="100"/>
        <v>0</v>
      </c>
      <c r="F2170">
        <f t="shared" si="101"/>
        <v>0.24222134999999997</v>
      </c>
    </row>
    <row r="2171" spans="1:6" x14ac:dyDescent="0.25">
      <c r="A2171">
        <v>2162</v>
      </c>
      <c r="B2171">
        <f>'Założenia i wyniki'!$E$6*Znorm.Profile!B2171</f>
        <v>0</v>
      </c>
      <c r="C2171">
        <f>'Założenia i wyniki'!$E$8*Znorm.Profile!C2171</f>
        <v>0.22505350000000002</v>
      </c>
      <c r="D2171">
        <f t="shared" si="99"/>
        <v>0</v>
      </c>
      <c r="E2171">
        <f t="shared" si="100"/>
        <v>0</v>
      </c>
      <c r="F2171">
        <f t="shared" si="101"/>
        <v>0.22505350000000002</v>
      </c>
    </row>
    <row r="2172" spans="1:6" x14ac:dyDescent="0.25">
      <c r="A2172">
        <v>2163</v>
      </c>
      <c r="B2172">
        <f>'Założenia i wyniki'!$E$6*Znorm.Profile!B2172</f>
        <v>0</v>
      </c>
      <c r="C2172">
        <f>'Założenia i wyniki'!$E$8*Znorm.Profile!C2172</f>
        <v>0.22843939999999999</v>
      </c>
      <c r="D2172">
        <f t="shared" si="99"/>
        <v>0</v>
      </c>
      <c r="E2172">
        <f t="shared" si="100"/>
        <v>0</v>
      </c>
      <c r="F2172">
        <f t="shared" si="101"/>
        <v>0.22843939999999999</v>
      </c>
    </row>
    <row r="2173" spans="1:6" x14ac:dyDescent="0.25">
      <c r="A2173">
        <v>2164</v>
      </c>
      <c r="B2173">
        <f>'Założenia i wyniki'!$E$6*Znorm.Profile!B2173</f>
        <v>0</v>
      </c>
      <c r="C2173">
        <f>'Założenia i wyniki'!$E$8*Znorm.Profile!C2173</f>
        <v>0.2469838</v>
      </c>
      <c r="D2173">
        <f t="shared" si="99"/>
        <v>0</v>
      </c>
      <c r="E2173">
        <f t="shared" si="100"/>
        <v>0</v>
      </c>
      <c r="F2173">
        <f t="shared" si="101"/>
        <v>0.2469838</v>
      </c>
    </row>
    <row r="2174" spans="1:6" x14ac:dyDescent="0.25">
      <c r="A2174">
        <v>2165</v>
      </c>
      <c r="B2174">
        <f>'Założenia i wyniki'!$E$6*Znorm.Profile!B2174</f>
        <v>0</v>
      </c>
      <c r="C2174">
        <f>'Założenia i wyniki'!$E$8*Znorm.Profile!C2174</f>
        <v>0.30203565000000004</v>
      </c>
      <c r="D2174">
        <f t="shared" si="99"/>
        <v>0</v>
      </c>
      <c r="E2174">
        <f t="shared" si="100"/>
        <v>0</v>
      </c>
      <c r="F2174">
        <f t="shared" si="101"/>
        <v>0.30203565000000004</v>
      </c>
    </row>
    <row r="2175" spans="1:6" x14ac:dyDescent="0.25">
      <c r="A2175">
        <v>2166</v>
      </c>
      <c r="B2175">
        <f>'Założenia i wyniki'!$E$6*Znorm.Profile!B2175</f>
        <v>1.1288679245283019E-2</v>
      </c>
      <c r="C2175">
        <f>'Założenia i wyniki'!$E$8*Znorm.Profile!C2175</f>
        <v>0.3800251</v>
      </c>
      <c r="D2175">
        <f t="shared" si="99"/>
        <v>1.1288679245283019E-2</v>
      </c>
      <c r="E2175">
        <f t="shared" si="100"/>
        <v>0</v>
      </c>
      <c r="F2175">
        <f t="shared" si="101"/>
        <v>0.36873642075471696</v>
      </c>
    </row>
    <row r="2176" spans="1:6" x14ac:dyDescent="0.25">
      <c r="A2176">
        <v>2167</v>
      </c>
      <c r="B2176">
        <f>'Założenia i wyniki'!$E$6*Znorm.Profile!B2176</f>
        <v>0.41283962264150947</v>
      </c>
      <c r="C2176">
        <f>'Założenia i wyniki'!$E$8*Znorm.Profile!C2176</f>
        <v>0.44036614999999996</v>
      </c>
      <c r="D2176">
        <f t="shared" si="99"/>
        <v>0.41283962264150947</v>
      </c>
      <c r="E2176">
        <f t="shared" si="100"/>
        <v>0</v>
      </c>
      <c r="F2176">
        <f t="shared" si="101"/>
        <v>2.7526527358490482E-2</v>
      </c>
    </row>
    <row r="2177" spans="1:6" x14ac:dyDescent="0.25">
      <c r="A2177">
        <v>2168</v>
      </c>
      <c r="B2177">
        <f>'Założenia i wyniki'!$E$6*Znorm.Profile!B2177</f>
        <v>1.1873584905660377</v>
      </c>
      <c r="C2177">
        <f>'Założenia i wyniki'!$E$8*Znorm.Profile!C2177</f>
        <v>0.44626575000000002</v>
      </c>
      <c r="D2177">
        <f t="shared" si="99"/>
        <v>0.44626575000000002</v>
      </c>
      <c r="E2177">
        <f t="shared" si="100"/>
        <v>0.74109274056603769</v>
      </c>
      <c r="F2177">
        <f t="shared" si="101"/>
        <v>0</v>
      </c>
    </row>
    <row r="2178" spans="1:6" x14ac:dyDescent="0.25">
      <c r="A2178">
        <v>2169</v>
      </c>
      <c r="B2178">
        <f>'Założenia i wyniki'!$E$6*Znorm.Profile!B2178</f>
        <v>1.8567924528301885</v>
      </c>
      <c r="C2178">
        <f>'Założenia i wyniki'!$E$8*Znorm.Profile!C2178</f>
        <v>0.44009175</v>
      </c>
      <c r="D2178">
        <f t="shared" si="99"/>
        <v>0.44009175</v>
      </c>
      <c r="E2178">
        <f t="shared" si="100"/>
        <v>1.4167007028301883</v>
      </c>
      <c r="F2178">
        <f t="shared" si="101"/>
        <v>0</v>
      </c>
    </row>
    <row r="2179" spans="1:6" x14ac:dyDescent="0.25">
      <c r="A2179">
        <v>2170</v>
      </c>
      <c r="B2179">
        <f>'Założenia i wyniki'!$E$6*Znorm.Profile!B2179</f>
        <v>2.3453773584905657</v>
      </c>
      <c r="C2179">
        <f>'Założenia i wyniki'!$E$8*Znorm.Profile!C2179</f>
        <v>0.44335585</v>
      </c>
      <c r="D2179">
        <f t="shared" si="99"/>
        <v>0.44335585</v>
      </c>
      <c r="E2179">
        <f t="shared" si="100"/>
        <v>1.9020215084905656</v>
      </c>
      <c r="F2179">
        <f t="shared" si="101"/>
        <v>0</v>
      </c>
    </row>
    <row r="2180" spans="1:6" x14ac:dyDescent="0.25">
      <c r="A2180">
        <v>2171</v>
      </c>
      <c r="B2180">
        <f>'Założenia i wyniki'!$E$6*Znorm.Profile!B2180</f>
        <v>2.5834905660377361</v>
      </c>
      <c r="C2180">
        <f>'Założenia i wyniki'!$E$8*Znorm.Profile!C2180</f>
        <v>0.43792559999999997</v>
      </c>
      <c r="D2180">
        <f t="shared" si="99"/>
        <v>0.43792559999999997</v>
      </c>
      <c r="E2180">
        <f t="shared" si="100"/>
        <v>2.1455649660377363</v>
      </c>
      <c r="F2180">
        <f t="shared" si="101"/>
        <v>0</v>
      </c>
    </row>
    <row r="2181" spans="1:6" x14ac:dyDescent="0.25">
      <c r="A2181">
        <v>2172</v>
      </c>
      <c r="B2181">
        <f>'Założenia i wyniki'!$E$6*Znorm.Profile!B2181</f>
        <v>2.6612264150943394</v>
      </c>
      <c r="C2181">
        <f>'Założenia i wyniki'!$E$8*Znorm.Profile!C2181</f>
        <v>0.43020389999999997</v>
      </c>
      <c r="D2181">
        <f t="shared" si="99"/>
        <v>0.43020389999999997</v>
      </c>
      <c r="E2181">
        <f t="shared" si="100"/>
        <v>2.2310225150943395</v>
      </c>
      <c r="F2181">
        <f t="shared" si="101"/>
        <v>0</v>
      </c>
    </row>
    <row r="2182" spans="1:6" x14ac:dyDescent="0.25">
      <c r="A2182">
        <v>2173</v>
      </c>
      <c r="B2182">
        <f>'Założenia i wyniki'!$E$6*Znorm.Profile!B2182</f>
        <v>2.588490566037736</v>
      </c>
      <c r="C2182">
        <f>'Założenia i wyniki'!$E$8*Znorm.Profile!C2182</f>
        <v>0.43047585000000005</v>
      </c>
      <c r="D2182">
        <f t="shared" si="99"/>
        <v>0.43047585000000005</v>
      </c>
      <c r="E2182">
        <f t="shared" si="100"/>
        <v>2.1580147160377359</v>
      </c>
      <c r="F2182">
        <f t="shared" si="101"/>
        <v>0</v>
      </c>
    </row>
    <row r="2183" spans="1:6" x14ac:dyDescent="0.25">
      <c r="A2183">
        <v>2174</v>
      </c>
      <c r="B2183">
        <f>'Założenia i wyniki'!$E$6*Znorm.Profile!B2183</f>
        <v>2.3684905660377358</v>
      </c>
      <c r="C2183">
        <f>'Założenia i wyniki'!$E$8*Znorm.Profile!C2183</f>
        <v>0.42236915000000003</v>
      </c>
      <c r="D2183">
        <f t="shared" si="99"/>
        <v>0.42236915000000003</v>
      </c>
      <c r="E2183">
        <f t="shared" si="100"/>
        <v>1.9461214160377358</v>
      </c>
      <c r="F2183">
        <f t="shared" si="101"/>
        <v>0</v>
      </c>
    </row>
    <row r="2184" spans="1:6" x14ac:dyDescent="0.25">
      <c r="A2184">
        <v>2175</v>
      </c>
      <c r="B2184">
        <f>'Założenia i wyniki'!$E$6*Znorm.Profile!B2184</f>
        <v>1.946981132075472</v>
      </c>
      <c r="C2184">
        <f>'Założenia i wyniki'!$E$8*Znorm.Profile!C2184</f>
        <v>0.44109135000000005</v>
      </c>
      <c r="D2184">
        <f t="shared" si="99"/>
        <v>0.44109135000000005</v>
      </c>
      <c r="E2184">
        <f t="shared" si="100"/>
        <v>1.505889782075472</v>
      </c>
      <c r="F2184">
        <f t="shared" si="101"/>
        <v>0</v>
      </c>
    </row>
    <row r="2185" spans="1:6" x14ac:dyDescent="0.25">
      <c r="A2185">
        <v>2176</v>
      </c>
      <c r="B2185">
        <f>'Założenia i wyniki'!$E$6*Znorm.Profile!B2185</f>
        <v>1.3574528301886792</v>
      </c>
      <c r="C2185">
        <f>'Założenia i wyniki'!$E$8*Znorm.Profile!C2185</f>
        <v>0.46586575000000002</v>
      </c>
      <c r="D2185">
        <f t="shared" si="99"/>
        <v>0.46586575000000002</v>
      </c>
      <c r="E2185">
        <f t="shared" si="100"/>
        <v>0.89158708018867916</v>
      </c>
      <c r="F2185">
        <f t="shared" si="101"/>
        <v>0</v>
      </c>
    </row>
    <row r="2186" spans="1:6" x14ac:dyDescent="0.25">
      <c r="A2186">
        <v>2177</v>
      </c>
      <c r="B2186">
        <f>'Założenia i wyniki'!$E$6*Znorm.Profile!B2186</f>
        <v>0.61545283018867925</v>
      </c>
      <c r="C2186">
        <f>'Założenia i wyniki'!$E$8*Znorm.Profile!C2186</f>
        <v>0.50116185000000002</v>
      </c>
      <c r="D2186">
        <f t="shared" si="99"/>
        <v>0.50116185000000002</v>
      </c>
      <c r="E2186">
        <f t="shared" si="100"/>
        <v>0.11429098018867923</v>
      </c>
      <c r="F2186">
        <f t="shared" si="101"/>
        <v>0</v>
      </c>
    </row>
    <row r="2187" spans="1:6" x14ac:dyDescent="0.25">
      <c r="A2187">
        <v>2178</v>
      </c>
      <c r="B2187">
        <f>'Założenia i wyniki'!$E$6*Znorm.Profile!B2187</f>
        <v>7.7991509433962269E-2</v>
      </c>
      <c r="C2187">
        <f>'Założenia i wyniki'!$E$8*Znorm.Profile!C2187</f>
        <v>0.5417614999999999</v>
      </c>
      <c r="D2187">
        <f t="shared" ref="D2187:D2250" si="102">IF(B2187&lt;=C2187,B2187,C2187)</f>
        <v>7.7991509433962269E-2</v>
      </c>
      <c r="E2187">
        <f t="shared" ref="E2187:E2250" si="103">IF(B2187&gt;C2187,B2187-C2187,0)</f>
        <v>0</v>
      </c>
      <c r="F2187">
        <f t="shared" ref="F2187:F2250" si="104">IF(B2187&lt;C2187,C2187-B2187,0)</f>
        <v>0.46376999056603763</v>
      </c>
    </row>
    <row r="2188" spans="1:6" x14ac:dyDescent="0.25">
      <c r="A2188">
        <v>2179</v>
      </c>
      <c r="B2188">
        <f>'Założenia i wyniki'!$E$6*Znorm.Profile!B2188</f>
        <v>0</v>
      </c>
      <c r="C2188">
        <f>'Założenia i wyniki'!$E$8*Znorm.Profile!C2188</f>
        <v>0.57647099999999996</v>
      </c>
      <c r="D2188">
        <f t="shared" si="102"/>
        <v>0</v>
      </c>
      <c r="E2188">
        <f t="shared" si="103"/>
        <v>0</v>
      </c>
      <c r="F2188">
        <f t="shared" si="104"/>
        <v>0.57647099999999996</v>
      </c>
    </row>
    <row r="2189" spans="1:6" x14ac:dyDescent="0.25">
      <c r="A2189">
        <v>2180</v>
      </c>
      <c r="B2189">
        <f>'Założenia i wyniki'!$E$6*Znorm.Profile!B2189</f>
        <v>0</v>
      </c>
      <c r="C2189">
        <f>'Założenia i wyniki'!$E$8*Znorm.Profile!C2189</f>
        <v>0.57807750000000002</v>
      </c>
      <c r="D2189">
        <f t="shared" si="102"/>
        <v>0</v>
      </c>
      <c r="E2189">
        <f t="shared" si="103"/>
        <v>0</v>
      </c>
      <c r="F2189">
        <f t="shared" si="104"/>
        <v>0.57807750000000002</v>
      </c>
    </row>
    <row r="2190" spans="1:6" x14ac:dyDescent="0.25">
      <c r="A2190">
        <v>2181</v>
      </c>
      <c r="B2190">
        <f>'Założenia i wyniki'!$E$6*Znorm.Profile!B2190</f>
        <v>0</v>
      </c>
      <c r="C2190">
        <f>'Założenia i wyniki'!$E$8*Znorm.Profile!C2190</f>
        <v>0.52029144999999999</v>
      </c>
      <c r="D2190">
        <f t="shared" si="102"/>
        <v>0</v>
      </c>
      <c r="E2190">
        <f t="shared" si="103"/>
        <v>0</v>
      </c>
      <c r="F2190">
        <f t="shared" si="104"/>
        <v>0.52029144999999999</v>
      </c>
    </row>
    <row r="2191" spans="1:6" x14ac:dyDescent="0.25">
      <c r="A2191">
        <v>2182</v>
      </c>
      <c r="B2191">
        <f>'Założenia i wyniki'!$E$6*Znorm.Profile!B2191</f>
        <v>0</v>
      </c>
      <c r="C2191">
        <f>'Założenia i wyniki'!$E$8*Znorm.Profile!C2191</f>
        <v>0.43056545000000007</v>
      </c>
      <c r="D2191">
        <f t="shared" si="102"/>
        <v>0</v>
      </c>
      <c r="E2191">
        <f t="shared" si="103"/>
        <v>0</v>
      </c>
      <c r="F2191">
        <f t="shared" si="104"/>
        <v>0.43056545000000007</v>
      </c>
    </row>
    <row r="2192" spans="1:6" x14ac:dyDescent="0.25">
      <c r="A2192">
        <v>2183</v>
      </c>
      <c r="B2192">
        <f>'Założenia i wyniki'!$E$6*Znorm.Profile!B2192</f>
        <v>0</v>
      </c>
      <c r="C2192">
        <f>'Założenia i wyniki'!$E$8*Znorm.Profile!C2192</f>
        <v>0.3356864</v>
      </c>
      <c r="D2192">
        <f t="shared" si="102"/>
        <v>0</v>
      </c>
      <c r="E2192">
        <f t="shared" si="103"/>
        <v>0</v>
      </c>
      <c r="F2192">
        <f t="shared" si="104"/>
        <v>0.3356864</v>
      </c>
    </row>
    <row r="2193" spans="1:6" x14ac:dyDescent="0.25">
      <c r="A2193">
        <v>2184</v>
      </c>
      <c r="B2193">
        <f>'Założenia i wyniki'!$E$6*Znorm.Profile!B2193</f>
        <v>0</v>
      </c>
      <c r="C2193">
        <f>'Założenia i wyniki'!$E$8*Znorm.Profile!C2193</f>
        <v>0.26141674999999998</v>
      </c>
      <c r="D2193">
        <f t="shared" si="102"/>
        <v>0</v>
      </c>
      <c r="E2193">
        <f t="shared" si="103"/>
        <v>0</v>
      </c>
      <c r="F2193">
        <f t="shared" si="104"/>
        <v>0.26141674999999998</v>
      </c>
    </row>
    <row r="2194" spans="1:6" x14ac:dyDescent="0.25">
      <c r="A2194">
        <v>2185</v>
      </c>
      <c r="B2194">
        <f>'Założenia i wyniki'!$E$6*Znorm.Profile!B2194</f>
        <v>0</v>
      </c>
      <c r="C2194">
        <f>'Założenia i wyniki'!$E$8*Znorm.Profile!C2194</f>
        <v>0.23329180000000002</v>
      </c>
      <c r="D2194">
        <f t="shared" si="102"/>
        <v>0</v>
      </c>
      <c r="E2194">
        <f t="shared" si="103"/>
        <v>0</v>
      </c>
      <c r="F2194">
        <f t="shared" si="104"/>
        <v>0.23329180000000002</v>
      </c>
    </row>
    <row r="2195" spans="1:6" x14ac:dyDescent="0.25">
      <c r="A2195">
        <v>2186</v>
      </c>
      <c r="B2195">
        <f>'Założenia i wyniki'!$E$6*Znorm.Profile!B2195</f>
        <v>0</v>
      </c>
      <c r="C2195">
        <f>'Założenia i wyniki'!$E$8*Znorm.Profile!C2195</f>
        <v>0.21920955</v>
      </c>
      <c r="D2195">
        <f t="shared" si="102"/>
        <v>0</v>
      </c>
      <c r="E2195">
        <f t="shared" si="103"/>
        <v>0</v>
      </c>
      <c r="F2195">
        <f t="shared" si="104"/>
        <v>0.21920955</v>
      </c>
    </row>
    <row r="2196" spans="1:6" x14ac:dyDescent="0.25">
      <c r="A2196">
        <v>2187</v>
      </c>
      <c r="B2196">
        <f>'Założenia i wyniki'!$E$6*Znorm.Profile!B2196</f>
        <v>0</v>
      </c>
      <c r="C2196">
        <f>'Założenia i wyniki'!$E$8*Znorm.Profile!C2196</f>
        <v>0.21991934999999999</v>
      </c>
      <c r="D2196">
        <f t="shared" si="102"/>
        <v>0</v>
      </c>
      <c r="E2196">
        <f t="shared" si="103"/>
        <v>0</v>
      </c>
      <c r="F2196">
        <f t="shared" si="104"/>
        <v>0.21991934999999999</v>
      </c>
    </row>
    <row r="2197" spans="1:6" x14ac:dyDescent="0.25">
      <c r="A2197">
        <v>2188</v>
      </c>
      <c r="B2197">
        <f>'Założenia i wyniki'!$E$6*Znorm.Profile!B2197</f>
        <v>0</v>
      </c>
      <c r="C2197">
        <f>'Założenia i wyniki'!$E$8*Znorm.Profile!C2197</f>
        <v>0.23705500000000002</v>
      </c>
      <c r="D2197">
        <f t="shared" si="102"/>
        <v>0</v>
      </c>
      <c r="E2197">
        <f t="shared" si="103"/>
        <v>0</v>
      </c>
      <c r="F2197">
        <f t="shared" si="104"/>
        <v>0.23705500000000002</v>
      </c>
    </row>
    <row r="2198" spans="1:6" x14ac:dyDescent="0.25">
      <c r="A2198">
        <v>2189</v>
      </c>
      <c r="B2198">
        <f>'Założenia i wyniki'!$E$6*Znorm.Profile!B2198</f>
        <v>0</v>
      </c>
      <c r="C2198">
        <f>'Założenia i wyniki'!$E$8*Znorm.Profile!C2198</f>
        <v>0.28763209999999995</v>
      </c>
      <c r="D2198">
        <f t="shared" si="102"/>
        <v>0</v>
      </c>
      <c r="E2198">
        <f t="shared" si="103"/>
        <v>0</v>
      </c>
      <c r="F2198">
        <f t="shared" si="104"/>
        <v>0.28763209999999995</v>
      </c>
    </row>
    <row r="2199" spans="1:6" x14ac:dyDescent="0.25">
      <c r="A2199">
        <v>2190</v>
      </c>
      <c r="B2199">
        <f>'Założenia i wyniki'!$E$6*Znorm.Profile!B2199</f>
        <v>1.3883962264150944E-2</v>
      </c>
      <c r="C2199">
        <f>'Założenia i wyniki'!$E$8*Znorm.Profile!C2199</f>
        <v>0.35673504999999994</v>
      </c>
      <c r="D2199">
        <f t="shared" si="102"/>
        <v>1.3883962264150944E-2</v>
      </c>
      <c r="E2199">
        <f t="shared" si="103"/>
        <v>0</v>
      </c>
      <c r="F2199">
        <f t="shared" si="104"/>
        <v>0.34285108773584899</v>
      </c>
    </row>
    <row r="2200" spans="1:6" x14ac:dyDescent="0.25">
      <c r="A2200">
        <v>2191</v>
      </c>
      <c r="B2200">
        <f>'Założenia i wyniki'!$E$6*Znorm.Profile!B2200</f>
        <v>0.39994339622641512</v>
      </c>
      <c r="C2200">
        <f>'Założenia i wyniki'!$E$8*Znorm.Profile!C2200</f>
        <v>0.42277304999999998</v>
      </c>
      <c r="D2200">
        <f t="shared" si="102"/>
        <v>0.39994339622641512</v>
      </c>
      <c r="E2200">
        <f t="shared" si="103"/>
        <v>0</v>
      </c>
      <c r="F2200">
        <f t="shared" si="104"/>
        <v>2.2829653773584868E-2</v>
      </c>
    </row>
    <row r="2201" spans="1:6" x14ac:dyDescent="0.25">
      <c r="A2201">
        <v>2192</v>
      </c>
      <c r="B2201">
        <f>'Założenia i wyniki'!$E$6*Znorm.Profile!B2201</f>
        <v>1.1705660377358491</v>
      </c>
      <c r="C2201">
        <f>'Założenia i wyniki'!$E$8*Znorm.Profile!C2201</f>
        <v>0.45041534999999999</v>
      </c>
      <c r="D2201">
        <f t="shared" si="102"/>
        <v>0.45041534999999999</v>
      </c>
      <c r="E2201">
        <f t="shared" si="103"/>
        <v>0.72015068773584912</v>
      </c>
      <c r="F2201">
        <f t="shared" si="104"/>
        <v>0</v>
      </c>
    </row>
    <row r="2202" spans="1:6" x14ac:dyDescent="0.25">
      <c r="A2202">
        <v>2193</v>
      </c>
      <c r="B2202">
        <f>'Założenia i wyniki'!$E$6*Znorm.Profile!B2202</f>
        <v>1.8384905660377355</v>
      </c>
      <c r="C2202">
        <f>'Założenia i wyniki'!$E$8*Znorm.Profile!C2202</f>
        <v>0.46413955000000001</v>
      </c>
      <c r="D2202">
        <f t="shared" si="102"/>
        <v>0.46413955000000001</v>
      </c>
      <c r="E2202">
        <f t="shared" si="103"/>
        <v>1.3743510160377355</v>
      </c>
      <c r="F2202">
        <f t="shared" si="104"/>
        <v>0</v>
      </c>
    </row>
    <row r="2203" spans="1:6" x14ac:dyDescent="0.25">
      <c r="A2203">
        <v>2194</v>
      </c>
      <c r="B2203">
        <f>'Założenia i wyniki'!$E$6*Znorm.Profile!B2203</f>
        <v>2.3304716981132074</v>
      </c>
      <c r="C2203">
        <f>'Założenia i wyniki'!$E$8*Znorm.Profile!C2203</f>
        <v>0.47094529999999996</v>
      </c>
      <c r="D2203">
        <f t="shared" si="102"/>
        <v>0.47094529999999996</v>
      </c>
      <c r="E2203">
        <f t="shared" si="103"/>
        <v>1.8595263981132075</v>
      </c>
      <c r="F2203">
        <f t="shared" si="104"/>
        <v>0</v>
      </c>
    </row>
    <row r="2204" spans="1:6" x14ac:dyDescent="0.25">
      <c r="A2204">
        <v>2195</v>
      </c>
      <c r="B2204">
        <f>'Założenia i wyniki'!$E$6*Znorm.Profile!B2204</f>
        <v>2.5651886792452832</v>
      </c>
      <c r="C2204">
        <f>'Założenia i wyniki'!$E$8*Znorm.Profile!C2204</f>
        <v>0.46611950000000002</v>
      </c>
      <c r="D2204">
        <f t="shared" si="102"/>
        <v>0.46611950000000002</v>
      </c>
      <c r="E2204">
        <f t="shared" si="103"/>
        <v>2.0990691792452831</v>
      </c>
      <c r="F2204">
        <f t="shared" si="104"/>
        <v>0</v>
      </c>
    </row>
    <row r="2205" spans="1:6" x14ac:dyDescent="0.25">
      <c r="A2205">
        <v>2196</v>
      </c>
      <c r="B2205">
        <f>'Założenia i wyniki'!$E$6*Znorm.Profile!B2205</f>
        <v>2.64188679245283</v>
      </c>
      <c r="C2205">
        <f>'Założenia i wyniki'!$E$8*Znorm.Profile!C2205</f>
        <v>0.46352285000000004</v>
      </c>
      <c r="D2205">
        <f t="shared" si="102"/>
        <v>0.46352285000000004</v>
      </c>
      <c r="E2205">
        <f t="shared" si="103"/>
        <v>2.17836394245283</v>
      </c>
      <c r="F2205">
        <f t="shared" si="104"/>
        <v>0</v>
      </c>
    </row>
    <row r="2206" spans="1:6" x14ac:dyDescent="0.25">
      <c r="A2206">
        <v>2197</v>
      </c>
      <c r="B2206">
        <f>'Założenia i wyniki'!$E$6*Znorm.Profile!B2206</f>
        <v>2.5724528301886798</v>
      </c>
      <c r="C2206">
        <f>'Założenia i wyniki'!$E$8*Znorm.Profile!C2206</f>
        <v>0.47036359999999999</v>
      </c>
      <c r="D2206">
        <f t="shared" si="102"/>
        <v>0.47036359999999999</v>
      </c>
      <c r="E2206">
        <f t="shared" si="103"/>
        <v>2.10208923018868</v>
      </c>
      <c r="F2206">
        <f t="shared" si="104"/>
        <v>0</v>
      </c>
    </row>
    <row r="2207" spans="1:6" x14ac:dyDescent="0.25">
      <c r="A2207">
        <v>2198</v>
      </c>
      <c r="B2207">
        <f>'Założenia i wyniki'!$E$6*Znorm.Profile!B2207</f>
        <v>2.3558490566037733</v>
      </c>
      <c r="C2207">
        <f>'Założenia i wyniki'!$E$8*Znorm.Profile!C2207</f>
        <v>0.45895605</v>
      </c>
      <c r="D2207">
        <f t="shared" si="102"/>
        <v>0.45895605</v>
      </c>
      <c r="E2207">
        <f t="shared" si="103"/>
        <v>1.8968930066037732</v>
      </c>
      <c r="F2207">
        <f t="shared" si="104"/>
        <v>0</v>
      </c>
    </row>
    <row r="2208" spans="1:6" x14ac:dyDescent="0.25">
      <c r="A2208">
        <v>2199</v>
      </c>
      <c r="B2208">
        <f>'Założenia i wyniki'!$E$6*Znorm.Profile!B2208</f>
        <v>1.9414150943396229</v>
      </c>
      <c r="C2208">
        <f>'Założenia i wyniki'!$E$8*Znorm.Profile!C2208</f>
        <v>0.46812815000000002</v>
      </c>
      <c r="D2208">
        <f t="shared" si="102"/>
        <v>0.46812815000000002</v>
      </c>
      <c r="E2208">
        <f t="shared" si="103"/>
        <v>1.4732869443396228</v>
      </c>
      <c r="F2208">
        <f t="shared" si="104"/>
        <v>0</v>
      </c>
    </row>
    <row r="2209" spans="1:6" x14ac:dyDescent="0.25">
      <c r="A2209">
        <v>2200</v>
      </c>
      <c r="B2209">
        <f>'Założenia i wyniki'!$E$6*Znorm.Profile!B2209</f>
        <v>1.3573584905660376</v>
      </c>
      <c r="C2209">
        <f>'Założenia i wyniki'!$E$8*Znorm.Profile!C2209</f>
        <v>0.48947779999999996</v>
      </c>
      <c r="D2209">
        <f t="shared" si="102"/>
        <v>0.48947779999999996</v>
      </c>
      <c r="E2209">
        <f t="shared" si="103"/>
        <v>0.86788069056603767</v>
      </c>
      <c r="F2209">
        <f t="shared" si="104"/>
        <v>0</v>
      </c>
    </row>
    <row r="2210" spans="1:6" x14ac:dyDescent="0.25">
      <c r="A2210">
        <v>2201</v>
      </c>
      <c r="B2210">
        <f>'Założenia i wyniki'!$E$6*Znorm.Profile!B2210</f>
        <v>0.62102830188679248</v>
      </c>
      <c r="C2210">
        <f>'Założenia i wyniki'!$E$8*Znorm.Profile!C2210</f>
        <v>0.50073975000000004</v>
      </c>
      <c r="D2210">
        <f t="shared" si="102"/>
        <v>0.50073975000000004</v>
      </c>
      <c r="E2210">
        <f t="shared" si="103"/>
        <v>0.12028855188679244</v>
      </c>
      <c r="F2210">
        <f t="shared" si="104"/>
        <v>0</v>
      </c>
    </row>
    <row r="2211" spans="1:6" x14ac:dyDescent="0.25">
      <c r="A2211">
        <v>2202</v>
      </c>
      <c r="B2211">
        <f>'Założenia i wyniki'!$E$6*Znorm.Profile!B2211</f>
        <v>8.3966981132075458E-2</v>
      </c>
      <c r="C2211">
        <f>'Założenia i wyniki'!$E$8*Znorm.Profile!C2211</f>
        <v>0.52650885000000003</v>
      </c>
      <c r="D2211">
        <f t="shared" si="102"/>
        <v>8.3966981132075458E-2</v>
      </c>
      <c r="E2211">
        <f t="shared" si="103"/>
        <v>0</v>
      </c>
      <c r="F2211">
        <f t="shared" si="104"/>
        <v>0.44254186886792457</v>
      </c>
    </row>
    <row r="2212" spans="1:6" x14ac:dyDescent="0.25">
      <c r="A2212">
        <v>2203</v>
      </c>
      <c r="B2212">
        <f>'Założenia i wyniki'!$E$6*Znorm.Profile!B2212</f>
        <v>0</v>
      </c>
      <c r="C2212">
        <f>'Założenia i wyniki'!$E$8*Znorm.Profile!C2212</f>
        <v>0.5825172500000001</v>
      </c>
      <c r="D2212">
        <f t="shared" si="102"/>
        <v>0</v>
      </c>
      <c r="E2212">
        <f t="shared" si="103"/>
        <v>0</v>
      </c>
      <c r="F2212">
        <f t="shared" si="104"/>
        <v>0.5825172500000001</v>
      </c>
    </row>
    <row r="2213" spans="1:6" x14ac:dyDescent="0.25">
      <c r="A2213">
        <v>2204</v>
      </c>
      <c r="B2213">
        <f>'Założenia i wyniki'!$E$6*Znorm.Profile!B2213</f>
        <v>0</v>
      </c>
      <c r="C2213">
        <f>'Założenia i wyniki'!$E$8*Znorm.Profile!C2213</f>
        <v>0.5904815000000001</v>
      </c>
      <c r="D2213">
        <f t="shared" si="102"/>
        <v>0</v>
      </c>
      <c r="E2213">
        <f t="shared" si="103"/>
        <v>0</v>
      </c>
      <c r="F2213">
        <f t="shared" si="104"/>
        <v>0.5904815000000001</v>
      </c>
    </row>
    <row r="2214" spans="1:6" x14ac:dyDescent="0.25">
      <c r="A2214">
        <v>2205</v>
      </c>
      <c r="B2214">
        <f>'Założenia i wyniki'!$E$6*Znorm.Profile!B2214</f>
        <v>0</v>
      </c>
      <c r="C2214">
        <f>'Założenia i wyniki'!$E$8*Znorm.Profile!C2214</f>
        <v>0.53735815000000009</v>
      </c>
      <c r="D2214">
        <f t="shared" si="102"/>
        <v>0</v>
      </c>
      <c r="E2214">
        <f t="shared" si="103"/>
        <v>0</v>
      </c>
      <c r="F2214">
        <f t="shared" si="104"/>
        <v>0.53735815000000009</v>
      </c>
    </row>
    <row r="2215" spans="1:6" x14ac:dyDescent="0.25">
      <c r="A2215">
        <v>2206</v>
      </c>
      <c r="B2215">
        <f>'Założenia i wyniki'!$E$6*Znorm.Profile!B2215</f>
        <v>0</v>
      </c>
      <c r="C2215">
        <f>'Założenia i wyniki'!$E$8*Znorm.Profile!C2215</f>
        <v>0.44595774999999999</v>
      </c>
      <c r="D2215">
        <f t="shared" si="102"/>
        <v>0</v>
      </c>
      <c r="E2215">
        <f t="shared" si="103"/>
        <v>0</v>
      </c>
      <c r="F2215">
        <f t="shared" si="104"/>
        <v>0.44595774999999999</v>
      </c>
    </row>
    <row r="2216" spans="1:6" x14ac:dyDescent="0.25">
      <c r="A2216">
        <v>2207</v>
      </c>
      <c r="B2216">
        <f>'Założenia i wyniki'!$E$6*Znorm.Profile!B2216</f>
        <v>0</v>
      </c>
      <c r="C2216">
        <f>'Założenia i wyniki'!$E$8*Znorm.Profile!C2216</f>
        <v>0.35540470000000002</v>
      </c>
      <c r="D2216">
        <f t="shared" si="102"/>
        <v>0</v>
      </c>
      <c r="E2216">
        <f t="shared" si="103"/>
        <v>0</v>
      </c>
      <c r="F2216">
        <f t="shared" si="104"/>
        <v>0.35540470000000002</v>
      </c>
    </row>
    <row r="2217" spans="1:6" x14ac:dyDescent="0.25">
      <c r="A2217">
        <v>2208</v>
      </c>
      <c r="B2217">
        <f>'Założenia i wyniki'!$E$6*Znorm.Profile!B2217</f>
        <v>0</v>
      </c>
      <c r="C2217">
        <f>'Założenia i wyniki'!$E$8*Znorm.Profile!C2217</f>
        <v>0.27062839999999999</v>
      </c>
      <c r="D2217">
        <f t="shared" si="102"/>
        <v>0</v>
      </c>
      <c r="E2217">
        <f t="shared" si="103"/>
        <v>0</v>
      </c>
      <c r="F2217">
        <f t="shared" si="104"/>
        <v>0.27062839999999999</v>
      </c>
    </row>
    <row r="2218" spans="1:6" x14ac:dyDescent="0.25">
      <c r="A2218">
        <v>2209</v>
      </c>
      <c r="B2218">
        <f>'Założenia i wyniki'!$E$6*Znorm.Profile!B2218</f>
        <v>0</v>
      </c>
      <c r="C2218">
        <f>'Założenia i wyniki'!$E$8*Znorm.Profile!C2218</f>
        <v>0.23755969999999998</v>
      </c>
      <c r="D2218">
        <f t="shared" si="102"/>
        <v>0</v>
      </c>
      <c r="E2218">
        <f t="shared" si="103"/>
        <v>0</v>
      </c>
      <c r="F2218">
        <f t="shared" si="104"/>
        <v>0.23755969999999998</v>
      </c>
    </row>
    <row r="2219" spans="1:6" x14ac:dyDescent="0.25">
      <c r="A2219">
        <v>2210</v>
      </c>
      <c r="B2219">
        <f>'Założenia i wyniki'!$E$6*Znorm.Profile!B2219</f>
        <v>0</v>
      </c>
      <c r="C2219">
        <f>'Założenia i wyniki'!$E$8*Znorm.Profile!C2219</f>
        <v>0.2213029</v>
      </c>
      <c r="D2219">
        <f t="shared" si="102"/>
        <v>0</v>
      </c>
      <c r="E2219">
        <f t="shared" si="103"/>
        <v>0</v>
      </c>
      <c r="F2219">
        <f t="shared" si="104"/>
        <v>0.2213029</v>
      </c>
    </row>
    <row r="2220" spans="1:6" x14ac:dyDescent="0.25">
      <c r="A2220">
        <v>2211</v>
      </c>
      <c r="B2220">
        <f>'Założenia i wyniki'!$E$6*Znorm.Profile!B2220</f>
        <v>0</v>
      </c>
      <c r="C2220">
        <f>'Założenia i wyniki'!$E$8*Znorm.Profile!C2220</f>
        <v>0.21797404999999997</v>
      </c>
      <c r="D2220">
        <f t="shared" si="102"/>
        <v>0</v>
      </c>
      <c r="E2220">
        <f t="shared" si="103"/>
        <v>0</v>
      </c>
      <c r="F2220">
        <f t="shared" si="104"/>
        <v>0.21797404999999997</v>
      </c>
    </row>
    <row r="2221" spans="1:6" x14ac:dyDescent="0.25">
      <c r="A2221">
        <v>2212</v>
      </c>
      <c r="B2221">
        <f>'Założenia i wyniki'!$E$6*Znorm.Profile!B2221</f>
        <v>0</v>
      </c>
      <c r="C2221">
        <f>'Założenia i wyniki'!$E$8*Znorm.Profile!C2221</f>
        <v>0.23329739999999999</v>
      </c>
      <c r="D2221">
        <f t="shared" si="102"/>
        <v>0</v>
      </c>
      <c r="E2221">
        <f t="shared" si="103"/>
        <v>0</v>
      </c>
      <c r="F2221">
        <f t="shared" si="104"/>
        <v>0.23329739999999999</v>
      </c>
    </row>
    <row r="2222" spans="1:6" x14ac:dyDescent="0.25">
      <c r="A2222">
        <v>2213</v>
      </c>
      <c r="B2222">
        <f>'Założenia i wyniki'!$E$6*Znorm.Profile!B2222</f>
        <v>0</v>
      </c>
      <c r="C2222">
        <f>'Założenia i wyniki'!$E$8*Znorm.Profile!C2222</f>
        <v>0.27477485000000001</v>
      </c>
      <c r="D2222">
        <f t="shared" si="102"/>
        <v>0</v>
      </c>
      <c r="E2222">
        <f t="shared" si="103"/>
        <v>0</v>
      </c>
      <c r="F2222">
        <f t="shared" si="104"/>
        <v>0.27477485000000001</v>
      </c>
    </row>
    <row r="2223" spans="1:6" x14ac:dyDescent="0.25">
      <c r="A2223">
        <v>2214</v>
      </c>
      <c r="B2223">
        <f>'Założenia i wyniki'!$E$6*Znorm.Profile!B2223</f>
        <v>8.7894339622641513E-3</v>
      </c>
      <c r="C2223">
        <f>'Założenia i wyniki'!$E$8*Znorm.Profile!C2223</f>
        <v>0.35002485</v>
      </c>
      <c r="D2223">
        <f t="shared" si="102"/>
        <v>8.7894339622641513E-3</v>
      </c>
      <c r="E2223">
        <f t="shared" si="103"/>
        <v>0</v>
      </c>
      <c r="F2223">
        <f t="shared" si="104"/>
        <v>0.34123541603773583</v>
      </c>
    </row>
    <row r="2224" spans="1:6" x14ac:dyDescent="0.25">
      <c r="A2224">
        <v>2215</v>
      </c>
      <c r="B2224">
        <f>'Założenia i wyniki'!$E$6*Znorm.Profile!B2224</f>
        <v>0.34138679245283021</v>
      </c>
      <c r="C2224">
        <f>'Założenia i wyniki'!$E$8*Znorm.Profile!C2224</f>
        <v>0.40796139999999997</v>
      </c>
      <c r="D2224">
        <f t="shared" si="102"/>
        <v>0.34138679245283021</v>
      </c>
      <c r="E2224">
        <f t="shared" si="103"/>
        <v>0</v>
      </c>
      <c r="F2224">
        <f t="shared" si="104"/>
        <v>6.6574607547169762E-2</v>
      </c>
    </row>
    <row r="2225" spans="1:6" x14ac:dyDescent="0.25">
      <c r="A2225">
        <v>2216</v>
      </c>
      <c r="B2225">
        <f>'Założenia i wyniki'!$E$6*Znorm.Profile!B2225</f>
        <v>1.010377358490566</v>
      </c>
      <c r="C2225">
        <f>'Założenia i wyniki'!$E$8*Znorm.Profile!C2225</f>
        <v>0.45501050000000004</v>
      </c>
      <c r="D2225">
        <f t="shared" si="102"/>
        <v>0.45501050000000004</v>
      </c>
      <c r="E2225">
        <f t="shared" si="103"/>
        <v>0.555366858490566</v>
      </c>
      <c r="F2225">
        <f t="shared" si="104"/>
        <v>0</v>
      </c>
    </row>
    <row r="2226" spans="1:6" x14ac:dyDescent="0.25">
      <c r="A2226">
        <v>2217</v>
      </c>
      <c r="B2226">
        <f>'Założenia i wyniki'!$E$6*Znorm.Profile!B2226</f>
        <v>1.6547169811320754</v>
      </c>
      <c r="C2226">
        <f>'Założenia i wyniki'!$E$8*Znorm.Profile!C2226</f>
        <v>0.47945870000000002</v>
      </c>
      <c r="D2226">
        <f t="shared" si="102"/>
        <v>0.47945870000000002</v>
      </c>
      <c r="E2226">
        <f t="shared" si="103"/>
        <v>1.1752582811320753</v>
      </c>
      <c r="F2226">
        <f t="shared" si="104"/>
        <v>0</v>
      </c>
    </row>
    <row r="2227" spans="1:6" x14ac:dyDescent="0.25">
      <c r="A2227">
        <v>2218</v>
      </c>
      <c r="B2227">
        <f>'Założenia i wyniki'!$E$6*Znorm.Profile!B2227</f>
        <v>2.1414150943396226</v>
      </c>
      <c r="C2227">
        <f>'Założenia i wyniki'!$E$8*Znorm.Profile!C2227</f>
        <v>0.48873685</v>
      </c>
      <c r="D2227">
        <f t="shared" si="102"/>
        <v>0.48873685</v>
      </c>
      <c r="E2227">
        <f t="shared" si="103"/>
        <v>1.6526782443396226</v>
      </c>
      <c r="F2227">
        <f t="shared" si="104"/>
        <v>0</v>
      </c>
    </row>
    <row r="2228" spans="1:6" x14ac:dyDescent="0.25">
      <c r="A2228">
        <v>2219</v>
      </c>
      <c r="B2228">
        <f>'Założenia i wyniki'!$E$6*Znorm.Profile!B2228</f>
        <v>2.3883018867924526</v>
      </c>
      <c r="C2228">
        <f>'Założenia i wyniki'!$E$8*Znorm.Profile!C2228</f>
        <v>0.49792224999999996</v>
      </c>
      <c r="D2228">
        <f t="shared" si="102"/>
        <v>0.49792224999999996</v>
      </c>
      <c r="E2228">
        <f t="shared" si="103"/>
        <v>1.8903796367924526</v>
      </c>
      <c r="F2228">
        <f t="shared" si="104"/>
        <v>0</v>
      </c>
    </row>
    <row r="2229" spans="1:6" x14ac:dyDescent="0.25">
      <c r="A2229">
        <v>2220</v>
      </c>
      <c r="B2229">
        <f>'Założenia i wyniki'!$E$6*Znorm.Profile!B2229</f>
        <v>2.4656603773584904</v>
      </c>
      <c r="C2229">
        <f>'Założenia i wyniki'!$E$8*Znorm.Profile!C2229</f>
        <v>0.50204210000000005</v>
      </c>
      <c r="D2229">
        <f t="shared" si="102"/>
        <v>0.50204210000000005</v>
      </c>
      <c r="E2229">
        <f t="shared" si="103"/>
        <v>1.9636182773584903</v>
      </c>
      <c r="F2229">
        <f t="shared" si="104"/>
        <v>0</v>
      </c>
    </row>
    <row r="2230" spans="1:6" x14ac:dyDescent="0.25">
      <c r="A2230">
        <v>2221</v>
      </c>
      <c r="B2230">
        <f>'Założenia i wyniki'!$E$6*Znorm.Profile!B2230</f>
        <v>2.4031132075471699</v>
      </c>
      <c r="C2230">
        <f>'Założenia i wyniki'!$E$8*Znorm.Profile!C2230</f>
        <v>0.51137834999999998</v>
      </c>
      <c r="D2230">
        <f t="shared" si="102"/>
        <v>0.51137834999999998</v>
      </c>
      <c r="E2230">
        <f t="shared" si="103"/>
        <v>1.89173485754717</v>
      </c>
      <c r="F2230">
        <f t="shared" si="104"/>
        <v>0</v>
      </c>
    </row>
    <row r="2231" spans="1:6" x14ac:dyDescent="0.25">
      <c r="A2231">
        <v>2222</v>
      </c>
      <c r="B2231">
        <f>'Założenia i wyniki'!$E$6*Znorm.Profile!B2231</f>
        <v>2.1921698113207544</v>
      </c>
      <c r="C2231">
        <f>'Założenia i wyniki'!$E$8*Znorm.Profile!C2231</f>
        <v>0.50568559999999996</v>
      </c>
      <c r="D2231">
        <f t="shared" si="102"/>
        <v>0.50568559999999996</v>
      </c>
      <c r="E2231">
        <f t="shared" si="103"/>
        <v>1.6864842113207543</v>
      </c>
      <c r="F2231">
        <f t="shared" si="104"/>
        <v>0</v>
      </c>
    </row>
    <row r="2232" spans="1:6" x14ac:dyDescent="0.25">
      <c r="A2232">
        <v>2223</v>
      </c>
      <c r="B2232">
        <f>'Założenia i wyniki'!$E$6*Znorm.Profile!B2232</f>
        <v>1.8747169811320754</v>
      </c>
      <c r="C2232">
        <f>'Założenia i wyniki'!$E$8*Znorm.Profile!C2232</f>
        <v>0.50260174999999996</v>
      </c>
      <c r="D2232">
        <f t="shared" si="102"/>
        <v>0.50260174999999996</v>
      </c>
      <c r="E2232">
        <f t="shared" si="103"/>
        <v>1.3721152311320755</v>
      </c>
      <c r="F2232">
        <f t="shared" si="104"/>
        <v>0</v>
      </c>
    </row>
    <row r="2233" spans="1:6" x14ac:dyDescent="0.25">
      <c r="A2233">
        <v>2224</v>
      </c>
      <c r="B2233">
        <f>'Założenia i wyniki'!$E$6*Znorm.Profile!B2233</f>
        <v>1.3074528301886792</v>
      </c>
      <c r="C2233">
        <f>'Założenia i wyniki'!$E$8*Znorm.Profile!C2233</f>
        <v>0.53091045000000003</v>
      </c>
      <c r="D2233">
        <f t="shared" si="102"/>
        <v>0.53091045000000003</v>
      </c>
      <c r="E2233">
        <f t="shared" si="103"/>
        <v>0.77654238018867916</v>
      </c>
      <c r="F2233">
        <f t="shared" si="104"/>
        <v>0</v>
      </c>
    </row>
    <row r="2234" spans="1:6" x14ac:dyDescent="0.25">
      <c r="A2234">
        <v>2225</v>
      </c>
      <c r="B2234">
        <f>'Założenia i wyniki'!$E$6*Znorm.Profile!B2234</f>
        <v>0.59883018867924531</v>
      </c>
      <c r="C2234">
        <f>'Założenia i wyniki'!$E$8*Znorm.Profile!C2234</f>
        <v>0.53778899999999996</v>
      </c>
      <c r="D2234">
        <f t="shared" si="102"/>
        <v>0.53778899999999996</v>
      </c>
      <c r="E2234">
        <f t="shared" si="103"/>
        <v>6.1041188679245351E-2</v>
      </c>
      <c r="F2234">
        <f t="shared" si="104"/>
        <v>0</v>
      </c>
    </row>
    <row r="2235" spans="1:6" x14ac:dyDescent="0.25">
      <c r="A2235">
        <v>2226</v>
      </c>
      <c r="B2235">
        <f>'Założenia i wyniki'!$E$6*Znorm.Profile!B2235</f>
        <v>8.6699056603773583E-2</v>
      </c>
      <c r="C2235">
        <f>'Założenia i wyniki'!$E$8*Znorm.Profile!C2235</f>
        <v>0.58121280000000008</v>
      </c>
      <c r="D2235">
        <f t="shared" si="102"/>
        <v>8.6699056603773583E-2</v>
      </c>
      <c r="E2235">
        <f t="shared" si="103"/>
        <v>0</v>
      </c>
      <c r="F2235">
        <f t="shared" si="104"/>
        <v>0.4945137433962265</v>
      </c>
    </row>
    <row r="2236" spans="1:6" x14ac:dyDescent="0.25">
      <c r="A2236">
        <v>2227</v>
      </c>
      <c r="B2236">
        <f>'Założenia i wyniki'!$E$6*Znorm.Profile!B2236</f>
        <v>0</v>
      </c>
      <c r="C2236">
        <f>'Założenia i wyniki'!$E$8*Znorm.Profile!C2236</f>
        <v>0.62133400000000005</v>
      </c>
      <c r="D2236">
        <f t="shared" si="102"/>
        <v>0</v>
      </c>
      <c r="E2236">
        <f t="shared" si="103"/>
        <v>0</v>
      </c>
      <c r="F2236">
        <f t="shared" si="104"/>
        <v>0.62133400000000005</v>
      </c>
    </row>
    <row r="2237" spans="1:6" x14ac:dyDescent="0.25">
      <c r="A2237">
        <v>2228</v>
      </c>
      <c r="B2237">
        <f>'Założenia i wyniki'!$E$6*Znorm.Profile!B2237</f>
        <v>0</v>
      </c>
      <c r="C2237">
        <f>'Założenia i wyniki'!$E$8*Znorm.Profile!C2237</f>
        <v>0.61957034999999994</v>
      </c>
      <c r="D2237">
        <f t="shared" si="102"/>
        <v>0</v>
      </c>
      <c r="E2237">
        <f t="shared" si="103"/>
        <v>0</v>
      </c>
      <c r="F2237">
        <f t="shared" si="104"/>
        <v>0.61957034999999994</v>
      </c>
    </row>
    <row r="2238" spans="1:6" x14ac:dyDescent="0.25">
      <c r="A2238">
        <v>2229</v>
      </c>
      <c r="B2238">
        <f>'Założenia i wyniki'!$E$6*Znorm.Profile!B2238</f>
        <v>0</v>
      </c>
      <c r="C2238">
        <f>'Założenia i wyniki'!$E$8*Znorm.Profile!C2238</f>
        <v>0.56754285000000004</v>
      </c>
      <c r="D2238">
        <f t="shared" si="102"/>
        <v>0</v>
      </c>
      <c r="E2238">
        <f t="shared" si="103"/>
        <v>0</v>
      </c>
      <c r="F2238">
        <f t="shared" si="104"/>
        <v>0.56754285000000004</v>
      </c>
    </row>
    <row r="2239" spans="1:6" x14ac:dyDescent="0.25">
      <c r="A2239">
        <v>2230</v>
      </c>
      <c r="B2239">
        <f>'Założenia i wyniki'!$E$6*Znorm.Profile!B2239</f>
        <v>0</v>
      </c>
      <c r="C2239">
        <f>'Założenia i wyniki'!$E$8*Znorm.Profile!C2239</f>
        <v>0.47064989999999995</v>
      </c>
      <c r="D2239">
        <f t="shared" si="102"/>
        <v>0</v>
      </c>
      <c r="E2239">
        <f t="shared" si="103"/>
        <v>0</v>
      </c>
      <c r="F2239">
        <f t="shared" si="104"/>
        <v>0.47064989999999995</v>
      </c>
    </row>
    <row r="2240" spans="1:6" x14ac:dyDescent="0.25">
      <c r="A2240">
        <v>2231</v>
      </c>
      <c r="B2240">
        <f>'Założenia i wyniki'!$E$6*Znorm.Profile!B2240</f>
        <v>0</v>
      </c>
      <c r="C2240">
        <f>'Założenia i wyniki'!$E$8*Znorm.Profile!C2240</f>
        <v>0.3739092</v>
      </c>
      <c r="D2240">
        <f t="shared" si="102"/>
        <v>0</v>
      </c>
      <c r="E2240">
        <f t="shared" si="103"/>
        <v>0</v>
      </c>
      <c r="F2240">
        <f t="shared" si="104"/>
        <v>0.3739092</v>
      </c>
    </row>
    <row r="2241" spans="1:6" x14ac:dyDescent="0.25">
      <c r="A2241">
        <v>2232</v>
      </c>
      <c r="B2241">
        <f>'Założenia i wyniki'!$E$6*Znorm.Profile!B2241</f>
        <v>0</v>
      </c>
      <c r="C2241">
        <f>'Założenia i wyniki'!$E$8*Znorm.Profile!C2241</f>
        <v>0.28884624999999997</v>
      </c>
      <c r="D2241">
        <f t="shared" si="102"/>
        <v>0</v>
      </c>
      <c r="E2241">
        <f t="shared" si="103"/>
        <v>0</v>
      </c>
      <c r="F2241">
        <f t="shared" si="104"/>
        <v>0.28884624999999997</v>
      </c>
    </row>
    <row r="2242" spans="1:6" x14ac:dyDescent="0.25">
      <c r="A2242">
        <v>2233</v>
      </c>
      <c r="B2242">
        <f>'Założenia i wyniki'!$E$6*Znorm.Profile!B2242</f>
        <v>0</v>
      </c>
      <c r="C2242">
        <f>'Założenia i wyniki'!$E$8*Znorm.Profile!C2242</f>
        <v>0.24931655000000003</v>
      </c>
      <c r="D2242">
        <f t="shared" si="102"/>
        <v>0</v>
      </c>
      <c r="E2242">
        <f t="shared" si="103"/>
        <v>0</v>
      </c>
      <c r="F2242">
        <f t="shared" si="104"/>
        <v>0.24931655000000003</v>
      </c>
    </row>
    <row r="2243" spans="1:6" x14ac:dyDescent="0.25">
      <c r="A2243">
        <v>2234</v>
      </c>
      <c r="B2243">
        <f>'Założenia i wyniki'!$E$6*Znorm.Profile!B2243</f>
        <v>0</v>
      </c>
      <c r="C2243">
        <f>'Założenia i wyniki'!$E$8*Znorm.Profile!C2243</f>
        <v>0.23052050000000002</v>
      </c>
      <c r="D2243">
        <f t="shared" si="102"/>
        <v>0</v>
      </c>
      <c r="E2243">
        <f t="shared" si="103"/>
        <v>0</v>
      </c>
      <c r="F2243">
        <f t="shared" si="104"/>
        <v>0.23052050000000002</v>
      </c>
    </row>
    <row r="2244" spans="1:6" x14ac:dyDescent="0.25">
      <c r="A2244">
        <v>2235</v>
      </c>
      <c r="B2244">
        <f>'Założenia i wyniki'!$E$6*Znorm.Profile!B2244</f>
        <v>0</v>
      </c>
      <c r="C2244">
        <f>'Założenia i wyniki'!$E$8*Znorm.Profile!C2244</f>
        <v>0.22338610000000003</v>
      </c>
      <c r="D2244">
        <f t="shared" si="102"/>
        <v>0</v>
      </c>
      <c r="E2244">
        <f t="shared" si="103"/>
        <v>0</v>
      </c>
      <c r="F2244">
        <f t="shared" si="104"/>
        <v>0.22338610000000003</v>
      </c>
    </row>
    <row r="2245" spans="1:6" x14ac:dyDescent="0.25">
      <c r="A2245">
        <v>2236</v>
      </c>
      <c r="B2245">
        <f>'Założenia i wyniki'!$E$6*Znorm.Profile!B2245</f>
        <v>0</v>
      </c>
      <c r="C2245">
        <f>'Założenia i wyniki'!$E$8*Znorm.Profile!C2245</f>
        <v>0.22889825</v>
      </c>
      <c r="D2245">
        <f t="shared" si="102"/>
        <v>0</v>
      </c>
      <c r="E2245">
        <f t="shared" si="103"/>
        <v>0</v>
      </c>
      <c r="F2245">
        <f t="shared" si="104"/>
        <v>0.22889825</v>
      </c>
    </row>
    <row r="2246" spans="1:6" x14ac:dyDescent="0.25">
      <c r="A2246">
        <v>2237</v>
      </c>
      <c r="B2246">
        <f>'Założenia i wyniki'!$E$6*Znorm.Profile!B2246</f>
        <v>0</v>
      </c>
      <c r="C2246">
        <f>'Założenia i wyniki'!$E$8*Znorm.Profile!C2246</f>
        <v>0.25837175000000001</v>
      </c>
      <c r="D2246">
        <f t="shared" si="102"/>
        <v>0</v>
      </c>
      <c r="E2246">
        <f t="shared" si="103"/>
        <v>0</v>
      </c>
      <c r="F2246">
        <f t="shared" si="104"/>
        <v>0.25837175000000001</v>
      </c>
    </row>
    <row r="2247" spans="1:6" x14ac:dyDescent="0.25">
      <c r="A2247">
        <v>2238</v>
      </c>
      <c r="B2247">
        <f>'Założenia i wyniki'!$E$6*Znorm.Profile!B2247</f>
        <v>2.4668867924528305E-2</v>
      </c>
      <c r="C2247">
        <f>'Założenia i wyniki'!$E$8*Znorm.Profile!C2247</f>
        <v>0.32696544999999999</v>
      </c>
      <c r="D2247">
        <f t="shared" si="102"/>
        <v>2.4668867924528305E-2</v>
      </c>
      <c r="E2247">
        <f t="shared" si="103"/>
        <v>0</v>
      </c>
      <c r="F2247">
        <f t="shared" si="104"/>
        <v>0.30229658207547166</v>
      </c>
    </row>
    <row r="2248" spans="1:6" x14ac:dyDescent="0.25">
      <c r="A2248">
        <v>2239</v>
      </c>
      <c r="B2248">
        <f>'Założenia i wyniki'!$E$6*Znorm.Profile!B2248</f>
        <v>0.41439622641509433</v>
      </c>
      <c r="C2248">
        <f>'Założenia i wyniki'!$E$8*Znorm.Profile!C2248</f>
        <v>0.41240850000000001</v>
      </c>
      <c r="D2248">
        <f t="shared" si="102"/>
        <v>0.41240850000000001</v>
      </c>
      <c r="E2248">
        <f t="shared" si="103"/>
        <v>1.9877264150943152E-3</v>
      </c>
      <c r="F2248">
        <f t="shared" si="104"/>
        <v>0</v>
      </c>
    </row>
    <row r="2249" spans="1:6" x14ac:dyDescent="0.25">
      <c r="A2249">
        <v>2240</v>
      </c>
      <c r="B2249">
        <f>'Założenia i wyniki'!$E$6*Znorm.Profile!B2249</f>
        <v>1.1502830188679245</v>
      </c>
      <c r="C2249">
        <f>'Założenia i wyniki'!$E$8*Znorm.Profile!C2249</f>
        <v>0.49112139999999993</v>
      </c>
      <c r="D2249">
        <f t="shared" si="102"/>
        <v>0.49112139999999993</v>
      </c>
      <c r="E2249">
        <f t="shared" si="103"/>
        <v>0.65916161886792457</v>
      </c>
      <c r="F2249">
        <f t="shared" si="104"/>
        <v>0</v>
      </c>
    </row>
    <row r="2250" spans="1:6" x14ac:dyDescent="0.25">
      <c r="A2250">
        <v>2241</v>
      </c>
      <c r="B2250">
        <f>'Założenia i wyniki'!$E$6*Znorm.Profile!B2250</f>
        <v>1.7953773584905659</v>
      </c>
      <c r="C2250">
        <f>'Założenia i wyniki'!$E$8*Znorm.Profile!C2250</f>
        <v>0.53396874999999999</v>
      </c>
      <c r="D2250">
        <f t="shared" si="102"/>
        <v>0.53396874999999999</v>
      </c>
      <c r="E2250">
        <f t="shared" si="103"/>
        <v>1.2614086084905658</v>
      </c>
      <c r="F2250">
        <f t="shared" si="104"/>
        <v>0</v>
      </c>
    </row>
    <row r="2251" spans="1:6" x14ac:dyDescent="0.25">
      <c r="A2251">
        <v>2242</v>
      </c>
      <c r="B2251">
        <f>'Założenia i wyniki'!$E$6*Znorm.Profile!B2251</f>
        <v>2.2724528301886791</v>
      </c>
      <c r="C2251">
        <f>'Założenia i wyniki'!$E$8*Znorm.Profile!C2251</f>
        <v>0.54766669999999995</v>
      </c>
      <c r="D2251">
        <f t="shared" ref="D2251:D2314" si="105">IF(B2251&lt;=C2251,B2251,C2251)</f>
        <v>0.54766669999999995</v>
      </c>
      <c r="E2251">
        <f t="shared" ref="E2251:E2314" si="106">IF(B2251&gt;C2251,B2251-C2251,0)</f>
        <v>1.7247861301886791</v>
      </c>
      <c r="F2251">
        <f t="shared" ref="F2251:F2314" si="107">IF(B2251&lt;C2251,C2251-B2251,0)</f>
        <v>0</v>
      </c>
    </row>
    <row r="2252" spans="1:6" x14ac:dyDescent="0.25">
      <c r="A2252">
        <v>2243</v>
      </c>
      <c r="B2252">
        <f>'Założenia i wyniki'!$E$6*Znorm.Profile!B2252</f>
        <v>2.502830188679245</v>
      </c>
      <c r="C2252">
        <f>'Założenia i wyniki'!$E$8*Znorm.Profile!C2252</f>
        <v>0.55859754999999989</v>
      </c>
      <c r="D2252">
        <f t="shared" si="105"/>
        <v>0.55859754999999989</v>
      </c>
      <c r="E2252">
        <f t="shared" si="106"/>
        <v>1.944232638679245</v>
      </c>
      <c r="F2252">
        <f t="shared" si="107"/>
        <v>0</v>
      </c>
    </row>
    <row r="2253" spans="1:6" x14ac:dyDescent="0.25">
      <c r="A2253">
        <v>2244</v>
      </c>
      <c r="B2253">
        <f>'Założenia i wyniki'!$E$6*Znorm.Profile!B2253</f>
        <v>2.5756603773584903</v>
      </c>
      <c r="C2253">
        <f>'Założenia i wyniki'!$E$8*Znorm.Profile!C2253</f>
        <v>0.54795930000000004</v>
      </c>
      <c r="D2253">
        <f t="shared" si="105"/>
        <v>0.54795930000000004</v>
      </c>
      <c r="E2253">
        <f t="shared" si="106"/>
        <v>2.0277010773584903</v>
      </c>
      <c r="F2253">
        <f t="shared" si="107"/>
        <v>0</v>
      </c>
    </row>
    <row r="2254" spans="1:6" x14ac:dyDescent="0.25">
      <c r="A2254">
        <v>2245</v>
      </c>
      <c r="B2254">
        <f>'Założenia i wyniki'!$E$6*Znorm.Profile!B2254</f>
        <v>2.5066037735849056</v>
      </c>
      <c r="C2254">
        <f>'Założenia i wyniki'!$E$8*Znorm.Profile!C2254</f>
        <v>0.56512049999999991</v>
      </c>
      <c r="D2254">
        <f t="shared" si="105"/>
        <v>0.56512049999999991</v>
      </c>
      <c r="E2254">
        <f t="shared" si="106"/>
        <v>1.9414832735849057</v>
      </c>
      <c r="F2254">
        <f t="shared" si="107"/>
        <v>0</v>
      </c>
    </row>
    <row r="2255" spans="1:6" x14ac:dyDescent="0.25">
      <c r="A2255">
        <v>2246</v>
      </c>
      <c r="B2255">
        <f>'Założenia i wyniki'!$E$6*Znorm.Profile!B2255</f>
        <v>2.2797169811320757</v>
      </c>
      <c r="C2255">
        <f>'Założenia i wyniki'!$E$8*Znorm.Profile!C2255</f>
        <v>0.54684525000000006</v>
      </c>
      <c r="D2255">
        <f t="shared" si="105"/>
        <v>0.54684525000000006</v>
      </c>
      <c r="E2255">
        <f t="shared" si="106"/>
        <v>1.7328717311320756</v>
      </c>
      <c r="F2255">
        <f t="shared" si="107"/>
        <v>0</v>
      </c>
    </row>
    <row r="2256" spans="1:6" x14ac:dyDescent="0.25">
      <c r="A2256">
        <v>2247</v>
      </c>
      <c r="B2256">
        <f>'Założenia i wyniki'!$E$6*Znorm.Profile!B2256</f>
        <v>1.874433962264151</v>
      </c>
      <c r="C2256">
        <f>'Założenia i wyniki'!$E$8*Znorm.Profile!C2256</f>
        <v>0.54120219999999997</v>
      </c>
      <c r="D2256">
        <f t="shared" si="105"/>
        <v>0.54120219999999997</v>
      </c>
      <c r="E2256">
        <f t="shared" si="106"/>
        <v>1.333231762264151</v>
      </c>
      <c r="F2256">
        <f t="shared" si="107"/>
        <v>0</v>
      </c>
    </row>
    <row r="2257" spans="1:6" x14ac:dyDescent="0.25">
      <c r="A2257">
        <v>2248</v>
      </c>
      <c r="B2257">
        <f>'Założenia i wyniki'!$E$6*Znorm.Profile!B2257</f>
        <v>1.3054716981132075</v>
      </c>
      <c r="C2257">
        <f>'Założenia i wyniki'!$E$8*Znorm.Profile!C2257</f>
        <v>0.55606529999999998</v>
      </c>
      <c r="D2257">
        <f t="shared" si="105"/>
        <v>0.55606529999999998</v>
      </c>
      <c r="E2257">
        <f t="shared" si="106"/>
        <v>0.74940639811320753</v>
      </c>
      <c r="F2257">
        <f t="shared" si="107"/>
        <v>0</v>
      </c>
    </row>
    <row r="2258" spans="1:6" x14ac:dyDescent="0.25">
      <c r="A2258">
        <v>2249</v>
      </c>
      <c r="B2258">
        <f>'Założenia i wyniki'!$E$6*Znorm.Profile!B2258</f>
        <v>0.60252830188679241</v>
      </c>
      <c r="C2258">
        <f>'Założenia i wyniki'!$E$8*Znorm.Profile!C2258</f>
        <v>0.56772800000000001</v>
      </c>
      <c r="D2258">
        <f t="shared" si="105"/>
        <v>0.56772800000000001</v>
      </c>
      <c r="E2258">
        <f t="shared" si="106"/>
        <v>3.4800301886792395E-2</v>
      </c>
      <c r="F2258">
        <f t="shared" si="107"/>
        <v>0</v>
      </c>
    </row>
    <row r="2259" spans="1:6" x14ac:dyDescent="0.25">
      <c r="A2259">
        <v>2250</v>
      </c>
      <c r="B2259">
        <f>'Założenia i wyniki'!$E$6*Znorm.Profile!B2259</f>
        <v>9.0631132075471701E-2</v>
      </c>
      <c r="C2259">
        <f>'Założenia i wyniki'!$E$8*Znorm.Profile!C2259</f>
        <v>0.59744544999999993</v>
      </c>
      <c r="D2259">
        <f t="shared" si="105"/>
        <v>9.0631132075471701E-2</v>
      </c>
      <c r="E2259">
        <f t="shared" si="106"/>
        <v>0</v>
      </c>
      <c r="F2259">
        <f t="shared" si="107"/>
        <v>0.50681431792452825</v>
      </c>
    </row>
    <row r="2260" spans="1:6" x14ac:dyDescent="0.25">
      <c r="A2260">
        <v>2251</v>
      </c>
      <c r="B2260">
        <f>'Założenia i wyniki'!$E$6*Znorm.Profile!B2260</f>
        <v>0</v>
      </c>
      <c r="C2260">
        <f>'Założenia i wyniki'!$E$8*Znorm.Profile!C2260</f>
        <v>0.61093375000000005</v>
      </c>
      <c r="D2260">
        <f t="shared" si="105"/>
        <v>0</v>
      </c>
      <c r="E2260">
        <f t="shared" si="106"/>
        <v>0</v>
      </c>
      <c r="F2260">
        <f t="shared" si="107"/>
        <v>0.61093375000000005</v>
      </c>
    </row>
    <row r="2261" spans="1:6" x14ac:dyDescent="0.25">
      <c r="A2261">
        <v>2252</v>
      </c>
      <c r="B2261">
        <f>'Założenia i wyniki'!$E$6*Znorm.Profile!B2261</f>
        <v>0</v>
      </c>
      <c r="C2261">
        <f>'Założenia i wyniki'!$E$8*Znorm.Profile!C2261</f>
        <v>0.58421160000000005</v>
      </c>
      <c r="D2261">
        <f t="shared" si="105"/>
        <v>0</v>
      </c>
      <c r="E2261">
        <f t="shared" si="106"/>
        <v>0</v>
      </c>
      <c r="F2261">
        <f t="shared" si="107"/>
        <v>0.58421160000000005</v>
      </c>
    </row>
    <row r="2262" spans="1:6" x14ac:dyDescent="0.25">
      <c r="A2262">
        <v>2253</v>
      </c>
      <c r="B2262">
        <f>'Założenia i wyniki'!$E$6*Znorm.Profile!B2262</f>
        <v>0</v>
      </c>
      <c r="C2262">
        <f>'Założenia i wyniki'!$E$8*Znorm.Profile!C2262</f>
        <v>0.53245570000000009</v>
      </c>
      <c r="D2262">
        <f t="shared" si="105"/>
        <v>0</v>
      </c>
      <c r="E2262">
        <f t="shared" si="106"/>
        <v>0</v>
      </c>
      <c r="F2262">
        <f t="shared" si="107"/>
        <v>0.53245570000000009</v>
      </c>
    </row>
    <row r="2263" spans="1:6" x14ac:dyDescent="0.25">
      <c r="A2263">
        <v>2254</v>
      </c>
      <c r="B2263">
        <f>'Założenia i wyniki'!$E$6*Znorm.Profile!B2263</f>
        <v>0</v>
      </c>
      <c r="C2263">
        <f>'Założenia i wyniki'!$E$8*Znorm.Profile!C2263</f>
        <v>0.45505214999999999</v>
      </c>
      <c r="D2263">
        <f t="shared" si="105"/>
        <v>0</v>
      </c>
      <c r="E2263">
        <f t="shared" si="106"/>
        <v>0</v>
      </c>
      <c r="F2263">
        <f t="shared" si="107"/>
        <v>0.45505214999999999</v>
      </c>
    </row>
    <row r="2264" spans="1:6" x14ac:dyDescent="0.25">
      <c r="A2264">
        <v>2255</v>
      </c>
      <c r="B2264">
        <f>'Założenia i wyniki'!$E$6*Znorm.Profile!B2264</f>
        <v>0</v>
      </c>
      <c r="C2264">
        <f>'Założenia i wyniki'!$E$8*Znorm.Profile!C2264</f>
        <v>0.37741550000000001</v>
      </c>
      <c r="D2264">
        <f t="shared" si="105"/>
        <v>0</v>
      </c>
      <c r="E2264">
        <f t="shared" si="106"/>
        <v>0</v>
      </c>
      <c r="F2264">
        <f t="shared" si="107"/>
        <v>0.37741550000000001</v>
      </c>
    </row>
    <row r="2265" spans="1:6" x14ac:dyDescent="0.25">
      <c r="A2265">
        <v>2256</v>
      </c>
      <c r="B2265">
        <f>'Założenia i wyniki'!$E$6*Znorm.Profile!B2265</f>
        <v>0</v>
      </c>
      <c r="C2265">
        <f>'Założenia i wyniki'!$E$8*Znorm.Profile!C2265</f>
        <v>0.29084265000000004</v>
      </c>
      <c r="D2265">
        <f t="shared" si="105"/>
        <v>0</v>
      </c>
      <c r="E2265">
        <f t="shared" si="106"/>
        <v>0</v>
      </c>
      <c r="F2265">
        <f t="shared" si="107"/>
        <v>0.29084265000000004</v>
      </c>
    </row>
    <row r="2266" spans="1:6" x14ac:dyDescent="0.25">
      <c r="A2266">
        <v>2257</v>
      </c>
      <c r="B2266">
        <f>'Założenia i wyniki'!$E$6*Znorm.Profile!B2266</f>
        <v>0</v>
      </c>
      <c r="C2266">
        <f>'Założenia i wyniki'!$E$8*Znorm.Profile!C2266</f>
        <v>0.27185409999999999</v>
      </c>
      <c r="D2266">
        <f t="shared" si="105"/>
        <v>0</v>
      </c>
      <c r="E2266">
        <f t="shared" si="106"/>
        <v>0</v>
      </c>
      <c r="F2266">
        <f t="shared" si="107"/>
        <v>0.27185409999999999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hared" si="107"/>
        <v>0.22878590000000001</v>
      </c>
    </row>
    <row r="2268" spans="1:6" x14ac:dyDescent="0.25">
      <c r="A2268">
        <v>2259</v>
      </c>
      <c r="B2268">
        <f>'Założenia i wyniki'!$E$6*Znorm.Profile!B2268</f>
        <v>0</v>
      </c>
      <c r="C2268">
        <f>'Założenia i wyniki'!$E$8*Znorm.Profile!C2268</f>
        <v>0.22039464999999997</v>
      </c>
      <c r="D2268">
        <f t="shared" si="105"/>
        <v>0</v>
      </c>
      <c r="E2268">
        <f t="shared" si="106"/>
        <v>0</v>
      </c>
      <c r="F2268">
        <f t="shared" si="107"/>
        <v>0.22039464999999997</v>
      </c>
    </row>
    <row r="2269" spans="1:6" x14ac:dyDescent="0.25">
      <c r="A2269">
        <v>2260</v>
      </c>
      <c r="B2269">
        <f>'Założenia i wyniki'!$E$6*Znorm.Profile!B2269</f>
        <v>0</v>
      </c>
      <c r="C2269">
        <f>'Założenia i wyniki'!$E$8*Znorm.Profile!C2269</f>
        <v>0.2259362</v>
      </c>
      <c r="D2269">
        <f t="shared" si="105"/>
        <v>0</v>
      </c>
      <c r="E2269">
        <f t="shared" si="106"/>
        <v>0</v>
      </c>
      <c r="F2269">
        <f t="shared" si="107"/>
        <v>0.2259362</v>
      </c>
    </row>
    <row r="2270" spans="1:6" x14ac:dyDescent="0.25">
      <c r="A2270">
        <v>2261</v>
      </c>
      <c r="B2270">
        <f>'Założenia i wyniki'!$E$6*Znorm.Profile!B2270</f>
        <v>0</v>
      </c>
      <c r="C2270">
        <f>'Założenia i wyniki'!$E$8*Znorm.Profile!C2270</f>
        <v>0.25055625000000004</v>
      </c>
      <c r="D2270">
        <f t="shared" si="105"/>
        <v>0</v>
      </c>
      <c r="E2270">
        <f t="shared" si="106"/>
        <v>0</v>
      </c>
      <c r="F2270">
        <f t="shared" si="107"/>
        <v>0.25055625000000004</v>
      </c>
    </row>
    <row r="2271" spans="1:6" x14ac:dyDescent="0.25">
      <c r="A2271">
        <v>2262</v>
      </c>
      <c r="B2271">
        <f>'Założenia i wyniki'!$E$6*Znorm.Profile!B2271</f>
        <v>1.8500943396226419E-2</v>
      </c>
      <c r="C2271">
        <f>'Założenia i wyniki'!$E$8*Znorm.Profile!C2271</f>
        <v>0.29973230000000001</v>
      </c>
      <c r="D2271">
        <f t="shared" si="105"/>
        <v>1.8500943396226419E-2</v>
      </c>
      <c r="E2271">
        <f t="shared" si="106"/>
        <v>0</v>
      </c>
      <c r="F2271">
        <f t="shared" si="107"/>
        <v>0.28123135660377357</v>
      </c>
    </row>
    <row r="2272" spans="1:6" x14ac:dyDescent="0.25">
      <c r="A2272">
        <v>2263</v>
      </c>
      <c r="B2272">
        <f>'Założenia i wyniki'!$E$6*Znorm.Profile!B2272</f>
        <v>0.3564622641509434</v>
      </c>
      <c r="C2272">
        <f>'Założenia i wyniki'!$E$8*Znorm.Profile!C2272</f>
        <v>0.36437415000000001</v>
      </c>
      <c r="D2272">
        <f t="shared" si="105"/>
        <v>0.3564622641509434</v>
      </c>
      <c r="E2272">
        <f t="shared" si="106"/>
        <v>0</v>
      </c>
      <c r="F2272">
        <f t="shared" si="107"/>
        <v>7.9118858490566102E-3</v>
      </c>
    </row>
    <row r="2273" spans="1:6" x14ac:dyDescent="0.25">
      <c r="A2273">
        <v>2264</v>
      </c>
      <c r="B2273">
        <f>'Założenia i wyniki'!$E$6*Znorm.Profile!B2273</f>
        <v>1.0175471698113205</v>
      </c>
      <c r="C2273">
        <f>'Założenia i wyniki'!$E$8*Znorm.Profile!C2273</f>
        <v>0.43131059999999999</v>
      </c>
      <c r="D2273">
        <f t="shared" si="105"/>
        <v>0.43131059999999999</v>
      </c>
      <c r="E2273">
        <f t="shared" si="106"/>
        <v>0.58623656981132055</v>
      </c>
      <c r="F2273">
        <f t="shared" si="107"/>
        <v>0</v>
      </c>
    </row>
    <row r="2274" spans="1:6" x14ac:dyDescent="0.25">
      <c r="A2274">
        <v>2265</v>
      </c>
      <c r="B2274">
        <f>'Założenia i wyniki'!$E$6*Znorm.Profile!B2274</f>
        <v>1.6546226415094338</v>
      </c>
      <c r="C2274">
        <f>'Założenia i wyniki'!$E$8*Znorm.Profile!C2274</f>
        <v>0.4652732</v>
      </c>
      <c r="D2274">
        <f t="shared" si="105"/>
        <v>0.4652732</v>
      </c>
      <c r="E2274">
        <f t="shared" si="106"/>
        <v>1.1893494415094339</v>
      </c>
      <c r="F2274">
        <f t="shared" si="107"/>
        <v>0</v>
      </c>
    </row>
    <row r="2275" spans="1:6" x14ac:dyDescent="0.25">
      <c r="A2275">
        <v>2266</v>
      </c>
      <c r="B2275">
        <f>'Założenia i wyniki'!$E$6*Znorm.Profile!B2275</f>
        <v>2.1378301886792452</v>
      </c>
      <c r="C2275">
        <f>'Założenia i wyniki'!$E$8*Znorm.Profile!C2275</f>
        <v>0.47574939999999999</v>
      </c>
      <c r="D2275">
        <f t="shared" si="105"/>
        <v>0.47574939999999999</v>
      </c>
      <c r="E2275">
        <f t="shared" si="106"/>
        <v>1.6620807886792452</v>
      </c>
      <c r="F2275">
        <f t="shared" si="107"/>
        <v>0</v>
      </c>
    </row>
    <row r="2276" spans="1:6" x14ac:dyDescent="0.25">
      <c r="A2276">
        <v>2267</v>
      </c>
      <c r="B2276">
        <f>'Założenia i wyniki'!$E$6*Znorm.Profile!B2276</f>
        <v>2.3648113207547166</v>
      </c>
      <c r="C2276">
        <f>'Założenia i wyniki'!$E$8*Znorm.Profile!C2276</f>
        <v>0.47664365000000003</v>
      </c>
      <c r="D2276">
        <f t="shared" si="105"/>
        <v>0.47664365000000003</v>
      </c>
      <c r="E2276">
        <f t="shared" si="106"/>
        <v>1.8881676707547166</v>
      </c>
      <c r="F2276">
        <f t="shared" si="107"/>
        <v>0</v>
      </c>
    </row>
    <row r="2277" spans="1:6" x14ac:dyDescent="0.25">
      <c r="A2277">
        <v>2268</v>
      </c>
      <c r="B2277">
        <f>'Założenia i wyniki'!$E$6*Znorm.Profile!B2277</f>
        <v>2.4304716981132075</v>
      </c>
      <c r="C2277">
        <f>'Założenia i wyniki'!$E$8*Znorm.Profile!C2277</f>
        <v>0.46796644999999998</v>
      </c>
      <c r="D2277">
        <f t="shared" si="105"/>
        <v>0.46796644999999998</v>
      </c>
      <c r="E2277">
        <f t="shared" si="106"/>
        <v>1.9625052481132075</v>
      </c>
      <c r="F2277">
        <f t="shared" si="107"/>
        <v>0</v>
      </c>
    </row>
    <row r="2278" spans="1:6" x14ac:dyDescent="0.25">
      <c r="A2278">
        <v>2269</v>
      </c>
      <c r="B2278">
        <f>'Założenia i wyniki'!$E$6*Znorm.Profile!B2278</f>
        <v>2.3510377358490562</v>
      </c>
      <c r="C2278">
        <f>'Założenia i wyniki'!$E$8*Znorm.Profile!C2278</f>
        <v>0.44712150000000001</v>
      </c>
      <c r="D2278">
        <f t="shared" si="105"/>
        <v>0.44712150000000001</v>
      </c>
      <c r="E2278">
        <f t="shared" si="106"/>
        <v>1.9039162358490562</v>
      </c>
      <c r="F2278">
        <f t="shared" si="107"/>
        <v>0</v>
      </c>
    </row>
    <row r="2279" spans="1:6" x14ac:dyDescent="0.25">
      <c r="A2279">
        <v>2270</v>
      </c>
      <c r="B2279">
        <f>'Założenia i wyniki'!$E$6*Znorm.Profile!B2279</f>
        <v>2.114811320754717</v>
      </c>
      <c r="C2279">
        <f>'Założenia i wyniki'!$E$8*Znorm.Profile!C2279</f>
        <v>0.41714435</v>
      </c>
      <c r="D2279">
        <f t="shared" si="105"/>
        <v>0.41714435</v>
      </c>
      <c r="E2279">
        <f t="shared" si="106"/>
        <v>1.697666970754717</v>
      </c>
      <c r="F2279">
        <f t="shared" si="107"/>
        <v>0</v>
      </c>
    </row>
    <row r="2280" spans="1:6" x14ac:dyDescent="0.25">
      <c r="A2280">
        <v>2271</v>
      </c>
      <c r="B2280">
        <f>'Założenia i wyniki'!$E$6*Znorm.Profile!B2280</f>
        <v>1.6685849056603774</v>
      </c>
      <c r="C2280">
        <f>'Założenia i wyniki'!$E$8*Znorm.Profile!C2280</f>
        <v>0.39762730000000002</v>
      </c>
      <c r="D2280">
        <f t="shared" si="105"/>
        <v>0.39762730000000002</v>
      </c>
      <c r="E2280">
        <f t="shared" si="106"/>
        <v>1.2709576056603775</v>
      </c>
      <c r="F2280">
        <f t="shared" si="107"/>
        <v>0</v>
      </c>
    </row>
    <row r="2281" spans="1:6" x14ac:dyDescent="0.25">
      <c r="A2281">
        <v>2272</v>
      </c>
      <c r="B2281">
        <f>'Założenia i wyniki'!$E$6*Znorm.Profile!B2281</f>
        <v>1.0759433962264151</v>
      </c>
      <c r="C2281">
        <f>'Założenia i wyniki'!$E$8*Znorm.Profile!C2281</f>
        <v>0.38657710000000001</v>
      </c>
      <c r="D2281">
        <f t="shared" si="105"/>
        <v>0.38657710000000001</v>
      </c>
      <c r="E2281">
        <f t="shared" si="106"/>
        <v>0.6893662962264151</v>
      </c>
      <c r="F2281">
        <f t="shared" si="107"/>
        <v>0</v>
      </c>
    </row>
    <row r="2282" spans="1:6" x14ac:dyDescent="0.25">
      <c r="A2282">
        <v>2273</v>
      </c>
      <c r="B2282">
        <f>'Założenia i wyniki'!$E$6*Znorm.Profile!B2282</f>
        <v>0.31967924528301889</v>
      </c>
      <c r="C2282">
        <f>'Założenia i wyniki'!$E$8*Znorm.Profile!C2282</f>
        <v>0.40231765000000003</v>
      </c>
      <c r="D2282">
        <f t="shared" si="105"/>
        <v>0.31967924528301889</v>
      </c>
      <c r="E2282">
        <f t="shared" si="106"/>
        <v>0</v>
      </c>
      <c r="F2282">
        <f t="shared" si="107"/>
        <v>8.263840471698114E-2</v>
      </c>
    </row>
    <row r="2283" spans="1:6" x14ac:dyDescent="0.25">
      <c r="A2283">
        <v>2274</v>
      </c>
      <c r="B2283">
        <f>'Założenia i wyniki'!$E$6*Znorm.Profile!B2283</f>
        <v>4.3758490566037735E-2</v>
      </c>
      <c r="C2283">
        <f>'Założenia i wyniki'!$E$8*Znorm.Profile!C2283</f>
        <v>0.43058854999999996</v>
      </c>
      <c r="D2283">
        <f t="shared" si="105"/>
        <v>4.3758490566037735E-2</v>
      </c>
      <c r="E2283">
        <f t="shared" si="106"/>
        <v>0</v>
      </c>
      <c r="F2283">
        <f t="shared" si="107"/>
        <v>0.3868300594339622</v>
      </c>
    </row>
    <row r="2284" spans="1:6" x14ac:dyDescent="0.25">
      <c r="A2284">
        <v>2275</v>
      </c>
      <c r="B2284">
        <f>'Założenia i wyniki'!$E$6*Znorm.Profile!B2284</f>
        <v>0</v>
      </c>
      <c r="C2284">
        <f>'Założenia i wyniki'!$E$8*Znorm.Profile!C2284</f>
        <v>0.46853415000000004</v>
      </c>
      <c r="D2284">
        <f t="shared" si="105"/>
        <v>0</v>
      </c>
      <c r="E2284">
        <f t="shared" si="106"/>
        <v>0</v>
      </c>
      <c r="F2284">
        <f t="shared" si="107"/>
        <v>0.46853415000000004</v>
      </c>
    </row>
    <row r="2285" spans="1:6" x14ac:dyDescent="0.25">
      <c r="A2285">
        <v>2276</v>
      </c>
      <c r="B2285">
        <f>'Założenia i wyniki'!$E$6*Znorm.Profile!B2285</f>
        <v>0</v>
      </c>
      <c r="C2285">
        <f>'Założenia i wyniki'!$E$8*Znorm.Profile!C2285</f>
        <v>0.49471100000000007</v>
      </c>
      <c r="D2285">
        <f t="shared" si="105"/>
        <v>0</v>
      </c>
      <c r="E2285">
        <f t="shared" si="106"/>
        <v>0</v>
      </c>
      <c r="F2285">
        <f t="shared" si="107"/>
        <v>0.49471100000000007</v>
      </c>
    </row>
    <row r="2286" spans="1:6" x14ac:dyDescent="0.25">
      <c r="A2286">
        <v>2277</v>
      </c>
      <c r="B2286">
        <f>'Założenia i wyniki'!$E$6*Znorm.Profile!B2286</f>
        <v>0</v>
      </c>
      <c r="C2286">
        <f>'Założenia i wyniki'!$E$8*Znorm.Profile!C2286</f>
        <v>0.47784519999999997</v>
      </c>
      <c r="D2286">
        <f t="shared" si="105"/>
        <v>0</v>
      </c>
      <c r="E2286">
        <f t="shared" si="106"/>
        <v>0</v>
      </c>
      <c r="F2286">
        <f t="shared" si="107"/>
        <v>0.47784519999999997</v>
      </c>
    </row>
    <row r="2287" spans="1:6" x14ac:dyDescent="0.25">
      <c r="A2287">
        <v>2278</v>
      </c>
      <c r="B2287">
        <f>'Założenia i wyniki'!$E$6*Znorm.Profile!B2287</f>
        <v>0</v>
      </c>
      <c r="C2287">
        <f>'Założenia i wyniki'!$E$8*Znorm.Profile!C2287</f>
        <v>0.41648564999999999</v>
      </c>
      <c r="D2287">
        <f t="shared" si="105"/>
        <v>0</v>
      </c>
      <c r="E2287">
        <f t="shared" si="106"/>
        <v>0</v>
      </c>
      <c r="F2287">
        <f t="shared" si="107"/>
        <v>0.41648564999999999</v>
      </c>
    </row>
    <row r="2288" spans="1:6" x14ac:dyDescent="0.25">
      <c r="A2288">
        <v>2279</v>
      </c>
      <c r="B2288">
        <f>'Założenia i wyniki'!$E$6*Znorm.Profile!B2288</f>
        <v>0</v>
      </c>
      <c r="C2288">
        <f>'Założenia i wyniki'!$E$8*Znorm.Profile!C2288</f>
        <v>0.3483984</v>
      </c>
      <c r="D2288">
        <f t="shared" si="105"/>
        <v>0</v>
      </c>
      <c r="E2288">
        <f t="shared" si="106"/>
        <v>0</v>
      </c>
      <c r="F2288">
        <f t="shared" si="107"/>
        <v>0.3483984</v>
      </c>
    </row>
    <row r="2289" spans="1:6" x14ac:dyDescent="0.25">
      <c r="A2289">
        <v>2280</v>
      </c>
      <c r="B2289">
        <f>'Założenia i wyniki'!$E$6*Znorm.Profile!B2289</f>
        <v>0</v>
      </c>
      <c r="C2289">
        <f>'Założenia i wyniki'!$E$8*Znorm.Profile!C2289</f>
        <v>0.2825375</v>
      </c>
      <c r="D2289">
        <f t="shared" si="105"/>
        <v>0</v>
      </c>
      <c r="E2289">
        <f t="shared" si="106"/>
        <v>0</v>
      </c>
      <c r="F2289">
        <f t="shared" si="107"/>
        <v>0.2825375</v>
      </c>
    </row>
    <row r="2290" spans="1:6" x14ac:dyDescent="0.25">
      <c r="A2290">
        <v>2281</v>
      </c>
      <c r="B2290">
        <f>'Założenia i wyniki'!$E$6*Znorm.Profile!B2290</f>
        <v>0</v>
      </c>
      <c r="C2290">
        <f>'Założenia i wyniki'!$E$8*Znorm.Profile!C2290</f>
        <v>0.2395757</v>
      </c>
      <c r="D2290">
        <f t="shared" si="105"/>
        <v>0</v>
      </c>
      <c r="E2290">
        <f t="shared" si="106"/>
        <v>0</v>
      </c>
      <c r="F2290">
        <f t="shared" si="107"/>
        <v>0.2395757</v>
      </c>
    </row>
    <row r="2291" spans="1:6" x14ac:dyDescent="0.25">
      <c r="A2291">
        <v>2282</v>
      </c>
      <c r="B2291">
        <f>'Założenia i wyniki'!$E$6*Znorm.Profile!B2291</f>
        <v>0</v>
      </c>
      <c r="C2291">
        <f>'Założenia i wyniki'!$E$8*Znorm.Profile!C2291</f>
        <v>0.21936740000000002</v>
      </c>
      <c r="D2291">
        <f t="shared" si="105"/>
        <v>0</v>
      </c>
      <c r="E2291">
        <f t="shared" si="106"/>
        <v>0</v>
      </c>
      <c r="F2291">
        <f t="shared" si="107"/>
        <v>0.21936740000000002</v>
      </c>
    </row>
    <row r="2292" spans="1:6" x14ac:dyDescent="0.25">
      <c r="A2292">
        <v>2283</v>
      </c>
      <c r="B2292">
        <f>'Założenia i wyniki'!$E$6*Znorm.Profile!B2292</f>
        <v>0</v>
      </c>
      <c r="C2292">
        <f>'Założenia i wyniki'!$E$8*Znorm.Profile!C2292</f>
        <v>0.21113889999999999</v>
      </c>
      <c r="D2292">
        <f t="shared" si="105"/>
        <v>0</v>
      </c>
      <c r="E2292">
        <f t="shared" si="106"/>
        <v>0</v>
      </c>
      <c r="F2292">
        <f t="shared" si="107"/>
        <v>0.21113889999999999</v>
      </c>
    </row>
    <row r="2293" spans="1:6" x14ac:dyDescent="0.25">
      <c r="A2293">
        <v>2284</v>
      </c>
      <c r="B2293">
        <f>'Założenia i wyniki'!$E$6*Znorm.Profile!B2293</f>
        <v>0</v>
      </c>
      <c r="C2293">
        <f>'Założenia i wyniki'!$E$8*Znorm.Profile!C2293</f>
        <v>0.21652820000000003</v>
      </c>
      <c r="D2293">
        <f t="shared" si="105"/>
        <v>0</v>
      </c>
      <c r="E2293">
        <f t="shared" si="106"/>
        <v>0</v>
      </c>
      <c r="F2293">
        <f t="shared" si="107"/>
        <v>0.21652820000000003</v>
      </c>
    </row>
    <row r="2294" spans="1:6" x14ac:dyDescent="0.25">
      <c r="A2294">
        <v>2285</v>
      </c>
      <c r="B2294">
        <f>'Założenia i wyniki'!$E$6*Znorm.Profile!B2294</f>
        <v>0</v>
      </c>
      <c r="C2294">
        <f>'Założenia i wyniki'!$E$8*Znorm.Profile!C2294</f>
        <v>0.23158799999999999</v>
      </c>
      <c r="D2294">
        <f t="shared" si="105"/>
        <v>0</v>
      </c>
      <c r="E2294">
        <f t="shared" si="106"/>
        <v>0</v>
      </c>
      <c r="F2294">
        <f t="shared" si="107"/>
        <v>0.23158799999999999</v>
      </c>
    </row>
    <row r="2295" spans="1:6" x14ac:dyDescent="0.25">
      <c r="A2295">
        <v>2286</v>
      </c>
      <c r="B2295">
        <f>'Założenia i wyniki'!$E$6*Znorm.Profile!B2295</f>
        <v>0</v>
      </c>
      <c r="C2295">
        <f>'Założenia i wyniki'!$E$8*Znorm.Profile!C2295</f>
        <v>0.28062510000000002</v>
      </c>
      <c r="D2295">
        <f t="shared" si="105"/>
        <v>0</v>
      </c>
      <c r="E2295">
        <f t="shared" si="106"/>
        <v>0</v>
      </c>
      <c r="F2295">
        <f t="shared" si="107"/>
        <v>0.28062510000000002</v>
      </c>
    </row>
    <row r="2296" spans="1:6" x14ac:dyDescent="0.25">
      <c r="A2296">
        <v>2287</v>
      </c>
      <c r="B2296">
        <f>'Założenia i wyniki'!$E$6*Znorm.Profile!B2296</f>
        <v>8.7746226415094331E-2</v>
      </c>
      <c r="C2296">
        <f>'Założenia i wyniki'!$E$8*Znorm.Profile!C2296</f>
        <v>0.33023725000000004</v>
      </c>
      <c r="D2296">
        <f t="shared" si="105"/>
        <v>8.7746226415094331E-2</v>
      </c>
      <c r="E2296">
        <f t="shared" si="106"/>
        <v>0</v>
      </c>
      <c r="F2296">
        <f t="shared" si="107"/>
        <v>0.24249102358490571</v>
      </c>
    </row>
    <row r="2297" spans="1:6" x14ac:dyDescent="0.25">
      <c r="A2297">
        <v>2288</v>
      </c>
      <c r="B2297">
        <f>'Założenia i wyniki'!$E$6*Znorm.Profile!B2297</f>
        <v>0.62539622641509429</v>
      </c>
      <c r="C2297">
        <f>'Założenia i wyniki'!$E$8*Znorm.Profile!C2297</f>
        <v>0.3837295</v>
      </c>
      <c r="D2297">
        <f t="shared" si="105"/>
        <v>0.3837295</v>
      </c>
      <c r="E2297">
        <f t="shared" si="106"/>
        <v>0.24166672641509429</v>
      </c>
      <c r="F2297">
        <f t="shared" si="107"/>
        <v>0</v>
      </c>
    </row>
    <row r="2298" spans="1:6" x14ac:dyDescent="0.25">
      <c r="A2298">
        <v>2289</v>
      </c>
      <c r="B2298">
        <f>'Założenia i wyniki'!$E$6*Znorm.Profile!B2298</f>
        <v>1.7668867924528304</v>
      </c>
      <c r="C2298">
        <f>'Założenia i wyniki'!$E$8*Znorm.Profile!C2298</f>
        <v>0.43338330000000003</v>
      </c>
      <c r="D2298">
        <f t="shared" si="105"/>
        <v>0.43338330000000003</v>
      </c>
      <c r="E2298">
        <f t="shared" si="106"/>
        <v>1.3335034924528304</v>
      </c>
      <c r="F2298">
        <f t="shared" si="107"/>
        <v>0</v>
      </c>
    </row>
    <row r="2299" spans="1:6" x14ac:dyDescent="0.25">
      <c r="A2299">
        <v>2290</v>
      </c>
      <c r="B2299">
        <f>'Założenia i wyniki'!$E$6*Znorm.Profile!B2299</f>
        <v>2.0092452830188683</v>
      </c>
      <c r="C2299">
        <f>'Założenia i wyniki'!$E$8*Znorm.Profile!C2299</f>
        <v>0.45955560000000001</v>
      </c>
      <c r="D2299">
        <f t="shared" si="105"/>
        <v>0.45955560000000001</v>
      </c>
      <c r="E2299">
        <f t="shared" si="106"/>
        <v>1.5496896830188682</v>
      </c>
      <c r="F2299">
        <f t="shared" si="107"/>
        <v>0</v>
      </c>
    </row>
    <row r="2300" spans="1:6" x14ac:dyDescent="0.25">
      <c r="A2300">
        <v>2291</v>
      </c>
      <c r="B2300">
        <f>'Założenia i wyniki'!$E$6*Znorm.Profile!B2300</f>
        <v>1.9003773584905663</v>
      </c>
      <c r="C2300">
        <f>'Założenia i wyniki'!$E$8*Znorm.Profile!C2300</f>
        <v>0.46814215000000003</v>
      </c>
      <c r="D2300">
        <f t="shared" si="105"/>
        <v>0.46814215000000003</v>
      </c>
      <c r="E2300">
        <f t="shared" si="106"/>
        <v>1.4322352084905663</v>
      </c>
      <c r="F2300">
        <f t="shared" si="107"/>
        <v>0</v>
      </c>
    </row>
    <row r="2301" spans="1:6" x14ac:dyDescent="0.25">
      <c r="A2301">
        <v>2292</v>
      </c>
      <c r="B2301">
        <f>'Założenia i wyniki'!$E$6*Znorm.Profile!B2301</f>
        <v>2.2115094339622638</v>
      </c>
      <c r="C2301">
        <f>'Założenia i wyniki'!$E$8*Znorm.Profile!C2301</f>
        <v>0.4661517</v>
      </c>
      <c r="D2301">
        <f t="shared" si="105"/>
        <v>0.4661517</v>
      </c>
      <c r="E2301">
        <f t="shared" si="106"/>
        <v>1.7453577339622639</v>
      </c>
      <c r="F2301">
        <f t="shared" si="107"/>
        <v>0</v>
      </c>
    </row>
    <row r="2302" spans="1:6" x14ac:dyDescent="0.25">
      <c r="A2302">
        <v>2293</v>
      </c>
      <c r="B2302">
        <f>'Założenia i wyniki'!$E$6*Znorm.Profile!B2302</f>
        <v>2.1090566037735847</v>
      </c>
      <c r="C2302">
        <f>'Założenia i wyniki'!$E$8*Znorm.Profile!C2302</f>
        <v>0.44722019999999996</v>
      </c>
      <c r="D2302">
        <f t="shared" si="105"/>
        <v>0.44722019999999996</v>
      </c>
      <c r="E2302">
        <f t="shared" si="106"/>
        <v>1.6618364037735849</v>
      </c>
      <c r="F2302">
        <f t="shared" si="107"/>
        <v>0</v>
      </c>
    </row>
    <row r="2303" spans="1:6" x14ac:dyDescent="0.25">
      <c r="A2303">
        <v>2294</v>
      </c>
      <c r="B2303">
        <f>'Założenia i wyniki'!$E$6*Znorm.Profile!B2303</f>
        <v>1.361132075471698</v>
      </c>
      <c r="C2303">
        <f>'Założenia i wyniki'!$E$8*Znorm.Profile!C2303</f>
        <v>0.41860140000000001</v>
      </c>
      <c r="D2303">
        <f t="shared" si="105"/>
        <v>0.41860140000000001</v>
      </c>
      <c r="E2303">
        <f t="shared" si="106"/>
        <v>0.942530675471698</v>
      </c>
      <c r="F2303">
        <f t="shared" si="107"/>
        <v>0</v>
      </c>
    </row>
    <row r="2304" spans="1:6" x14ac:dyDescent="0.25">
      <c r="A2304">
        <v>2295</v>
      </c>
      <c r="B2304">
        <f>'Założenia i wyniki'!$E$6*Znorm.Profile!B2304</f>
        <v>1.6038679245283018</v>
      </c>
      <c r="C2304">
        <f>'Założenia i wyniki'!$E$8*Znorm.Profile!C2304</f>
        <v>0.39607890000000001</v>
      </c>
      <c r="D2304">
        <f t="shared" si="105"/>
        <v>0.39607890000000001</v>
      </c>
      <c r="E2304">
        <f t="shared" si="106"/>
        <v>1.2077890245283018</v>
      </c>
      <c r="F2304">
        <f t="shared" si="107"/>
        <v>0</v>
      </c>
    </row>
    <row r="2305" spans="1:6" x14ac:dyDescent="0.25">
      <c r="A2305">
        <v>2296</v>
      </c>
      <c r="B2305">
        <f>'Założenia i wyniki'!$E$6*Znorm.Profile!B2305</f>
        <v>1.3264150943396227</v>
      </c>
      <c r="C2305">
        <f>'Założenia i wyniki'!$E$8*Znorm.Profile!C2305</f>
        <v>0.39346789999999998</v>
      </c>
      <c r="D2305">
        <f t="shared" si="105"/>
        <v>0.39346789999999998</v>
      </c>
      <c r="E2305">
        <f t="shared" si="106"/>
        <v>0.9329471943396227</v>
      </c>
      <c r="F2305">
        <f t="shared" si="107"/>
        <v>0</v>
      </c>
    </row>
    <row r="2306" spans="1:6" x14ac:dyDescent="0.25">
      <c r="A2306">
        <v>2297</v>
      </c>
      <c r="B2306">
        <f>'Założenia i wyniki'!$E$6*Znorm.Profile!B2306</f>
        <v>0.62152830188679253</v>
      </c>
      <c r="C2306">
        <f>'Założenia i wyniki'!$E$8*Znorm.Profile!C2306</f>
        <v>0.40804014999999999</v>
      </c>
      <c r="D2306">
        <f t="shared" si="105"/>
        <v>0.40804014999999999</v>
      </c>
      <c r="E2306">
        <f t="shared" si="106"/>
        <v>0.21348815188679254</v>
      </c>
      <c r="F2306">
        <f t="shared" si="107"/>
        <v>0</v>
      </c>
    </row>
    <row r="2307" spans="1:6" x14ac:dyDescent="0.25">
      <c r="A2307">
        <v>2298</v>
      </c>
      <c r="B2307">
        <f>'Założenia i wyniki'!$E$6*Znorm.Profile!B2307</f>
        <v>0.1024433962264151</v>
      </c>
      <c r="C2307">
        <f>'Założenia i wyniki'!$E$8*Znorm.Profile!C2307</f>
        <v>0.43342424999999996</v>
      </c>
      <c r="D2307">
        <f t="shared" si="105"/>
        <v>0.1024433962264151</v>
      </c>
      <c r="E2307">
        <f t="shared" si="106"/>
        <v>0</v>
      </c>
      <c r="F2307">
        <f t="shared" si="107"/>
        <v>0.33098085377358488</v>
      </c>
    </row>
    <row r="2308" spans="1:6" x14ac:dyDescent="0.25">
      <c r="A2308">
        <v>2299</v>
      </c>
      <c r="B2308">
        <f>'Założenia i wyniki'!$E$6*Znorm.Profile!B2308</f>
        <v>0</v>
      </c>
      <c r="C2308">
        <f>'Założenia i wyniki'!$E$8*Znorm.Profile!C2308</f>
        <v>0.48831439999999998</v>
      </c>
      <c r="D2308">
        <f t="shared" si="105"/>
        <v>0</v>
      </c>
      <c r="E2308">
        <f t="shared" si="106"/>
        <v>0</v>
      </c>
      <c r="F2308">
        <f t="shared" si="107"/>
        <v>0.48831439999999998</v>
      </c>
    </row>
    <row r="2309" spans="1:6" x14ac:dyDescent="0.25">
      <c r="A2309">
        <v>2300</v>
      </c>
      <c r="B2309">
        <f>'Założenia i wyniki'!$E$6*Znorm.Profile!B2309</f>
        <v>0</v>
      </c>
      <c r="C2309">
        <f>'Założenia i wyniki'!$E$8*Znorm.Profile!C2309</f>
        <v>0.52472664999999996</v>
      </c>
      <c r="D2309">
        <f t="shared" si="105"/>
        <v>0</v>
      </c>
      <c r="E2309">
        <f t="shared" si="106"/>
        <v>0</v>
      </c>
      <c r="F2309">
        <f t="shared" si="107"/>
        <v>0.52472664999999996</v>
      </c>
    </row>
    <row r="2310" spans="1:6" x14ac:dyDescent="0.25">
      <c r="A2310">
        <v>2301</v>
      </c>
      <c r="B2310">
        <f>'Założenia i wyniki'!$E$6*Znorm.Profile!B2310</f>
        <v>0</v>
      </c>
      <c r="C2310">
        <f>'Założenia i wyniki'!$E$8*Znorm.Profile!C2310</f>
        <v>0.48098084999999996</v>
      </c>
      <c r="D2310">
        <f t="shared" si="105"/>
        <v>0</v>
      </c>
      <c r="E2310">
        <f t="shared" si="106"/>
        <v>0</v>
      </c>
      <c r="F2310">
        <f t="shared" si="107"/>
        <v>0.48098084999999996</v>
      </c>
    </row>
    <row r="2311" spans="1:6" x14ac:dyDescent="0.25">
      <c r="A2311">
        <v>2302</v>
      </c>
      <c r="B2311">
        <f>'Założenia i wyniki'!$E$6*Znorm.Profile!B2311</f>
        <v>0</v>
      </c>
      <c r="C2311">
        <f>'Założenia i wyniki'!$E$8*Znorm.Profile!C2311</f>
        <v>0.40497939999999999</v>
      </c>
      <c r="D2311">
        <f t="shared" si="105"/>
        <v>0</v>
      </c>
      <c r="E2311">
        <f t="shared" si="106"/>
        <v>0</v>
      </c>
      <c r="F2311">
        <f t="shared" si="107"/>
        <v>0.40497939999999999</v>
      </c>
    </row>
    <row r="2312" spans="1:6" x14ac:dyDescent="0.25">
      <c r="A2312">
        <v>2303</v>
      </c>
      <c r="B2312">
        <f>'Założenia i wyniki'!$E$6*Znorm.Profile!B2312</f>
        <v>0</v>
      </c>
      <c r="C2312">
        <f>'Założenia i wyniki'!$E$8*Znorm.Profile!C2312</f>
        <v>0.32909134999999995</v>
      </c>
      <c r="D2312">
        <f t="shared" si="105"/>
        <v>0</v>
      </c>
      <c r="E2312">
        <f t="shared" si="106"/>
        <v>0</v>
      </c>
      <c r="F2312">
        <f t="shared" si="107"/>
        <v>0.32909134999999995</v>
      </c>
    </row>
    <row r="2313" spans="1:6" x14ac:dyDescent="0.25">
      <c r="A2313">
        <v>2304</v>
      </c>
      <c r="B2313">
        <f>'Założenia i wyniki'!$E$6*Znorm.Profile!B2313</f>
        <v>0</v>
      </c>
      <c r="C2313">
        <f>'Założenia i wyniki'!$E$8*Znorm.Profile!C2313</f>
        <v>0.25834549999999995</v>
      </c>
      <c r="D2313">
        <f t="shared" si="105"/>
        <v>0</v>
      </c>
      <c r="E2313">
        <f t="shared" si="106"/>
        <v>0</v>
      </c>
      <c r="F2313">
        <f t="shared" si="107"/>
        <v>0.25834549999999995</v>
      </c>
    </row>
    <row r="2314" spans="1:6" x14ac:dyDescent="0.25">
      <c r="A2314">
        <v>2305</v>
      </c>
      <c r="B2314">
        <f>'Założenia i wyniki'!$E$6*Znorm.Profile!B2314</f>
        <v>0</v>
      </c>
      <c r="C2314">
        <f>'Założenia i wyniki'!$E$8*Znorm.Profile!C2314</f>
        <v>0.22904559999999999</v>
      </c>
      <c r="D2314">
        <f t="shared" si="105"/>
        <v>0</v>
      </c>
      <c r="E2314">
        <f t="shared" si="106"/>
        <v>0</v>
      </c>
      <c r="F2314">
        <f t="shared" si="107"/>
        <v>0.22904559999999999</v>
      </c>
    </row>
    <row r="2315" spans="1:6" x14ac:dyDescent="0.25">
      <c r="A2315">
        <v>2306</v>
      </c>
      <c r="B2315">
        <f>'Założenia i wyniki'!$E$6*Znorm.Profile!B2315</f>
        <v>0</v>
      </c>
      <c r="C2315">
        <f>'Założenia i wyniki'!$E$8*Znorm.Profile!C2315</f>
        <v>0.21354304999999998</v>
      </c>
      <c r="D2315">
        <f t="shared" ref="D2315:D2378" si="108">IF(B2315&lt;=C2315,B2315,C2315)</f>
        <v>0</v>
      </c>
      <c r="E2315">
        <f t="shared" ref="E2315:E2378" si="109">IF(B2315&gt;C2315,B2315-C2315,0)</f>
        <v>0</v>
      </c>
      <c r="F2315">
        <f t="shared" ref="F2315:F2378" si="110">IF(B2315&lt;C2315,C2315-B2315,0)</f>
        <v>0.21354304999999998</v>
      </c>
    </row>
    <row r="2316" spans="1:6" x14ac:dyDescent="0.25">
      <c r="A2316">
        <v>2307</v>
      </c>
      <c r="B2316">
        <f>'Założenia i wyniki'!$E$6*Znorm.Profile!B2316</f>
        <v>0</v>
      </c>
      <c r="C2316">
        <f>'Założenia i wyniki'!$E$8*Znorm.Profile!C2316</f>
        <v>0.21325464999999999</v>
      </c>
      <c r="D2316">
        <f t="shared" si="108"/>
        <v>0</v>
      </c>
      <c r="E2316">
        <f t="shared" si="109"/>
        <v>0</v>
      </c>
      <c r="F2316">
        <f t="shared" si="110"/>
        <v>0.21325464999999999</v>
      </c>
    </row>
    <row r="2317" spans="1:6" x14ac:dyDescent="0.25">
      <c r="A2317">
        <v>2308</v>
      </c>
      <c r="B2317">
        <f>'Założenia i wyniki'!$E$6*Znorm.Profile!B2317</f>
        <v>0</v>
      </c>
      <c r="C2317">
        <f>'Założenia i wyniki'!$E$8*Znorm.Profile!C2317</f>
        <v>0.23051489999999999</v>
      </c>
      <c r="D2317">
        <f t="shared" si="108"/>
        <v>0</v>
      </c>
      <c r="E2317">
        <f t="shared" si="109"/>
        <v>0</v>
      </c>
      <c r="F2317">
        <f t="shared" si="110"/>
        <v>0.23051489999999999</v>
      </c>
    </row>
    <row r="2318" spans="1:6" x14ac:dyDescent="0.25">
      <c r="A2318">
        <v>2309</v>
      </c>
      <c r="B2318">
        <f>'Założenia i wyniki'!$E$6*Znorm.Profile!B2318</f>
        <v>0</v>
      </c>
      <c r="C2318">
        <f>'Założenia i wyniki'!$E$8*Znorm.Profile!C2318</f>
        <v>0.27156570000000002</v>
      </c>
      <c r="D2318">
        <f t="shared" si="108"/>
        <v>0</v>
      </c>
      <c r="E2318">
        <f t="shared" si="109"/>
        <v>0</v>
      </c>
      <c r="F2318">
        <f t="shared" si="110"/>
        <v>0.27156570000000002</v>
      </c>
    </row>
    <row r="2319" spans="1:6" x14ac:dyDescent="0.25">
      <c r="A2319">
        <v>2310</v>
      </c>
      <c r="B2319">
        <f>'Założenia i wyniki'!$E$6*Znorm.Profile!B2319</f>
        <v>0</v>
      </c>
      <c r="C2319">
        <f>'Założenia i wyniki'!$E$8*Znorm.Profile!C2319</f>
        <v>0.33187140000000004</v>
      </c>
      <c r="D2319">
        <f t="shared" si="108"/>
        <v>0</v>
      </c>
      <c r="E2319">
        <f t="shared" si="109"/>
        <v>0</v>
      </c>
      <c r="F2319">
        <f t="shared" si="110"/>
        <v>0.33187140000000004</v>
      </c>
    </row>
    <row r="2320" spans="1:6" x14ac:dyDescent="0.25">
      <c r="A2320">
        <v>2311</v>
      </c>
      <c r="B2320">
        <f>'Założenia i wyniki'!$E$6*Znorm.Profile!B2320</f>
        <v>5.6725471698113206E-2</v>
      </c>
      <c r="C2320">
        <f>'Założenia i wyniki'!$E$8*Znorm.Profile!C2320</f>
        <v>0.37802589999999997</v>
      </c>
      <c r="D2320">
        <f t="shared" si="108"/>
        <v>5.6725471698113206E-2</v>
      </c>
      <c r="E2320">
        <f t="shared" si="109"/>
        <v>0</v>
      </c>
      <c r="F2320">
        <f t="shared" si="110"/>
        <v>0.32130042830188676</v>
      </c>
    </row>
    <row r="2321" spans="1:6" x14ac:dyDescent="0.25">
      <c r="A2321">
        <v>2312</v>
      </c>
      <c r="B2321">
        <f>'Założenia i wyniki'!$E$6*Znorm.Profile!B2321</f>
        <v>0.31459433962264155</v>
      </c>
      <c r="C2321">
        <f>'Założenia i wyniki'!$E$8*Znorm.Profile!C2321</f>
        <v>0.41592144999999997</v>
      </c>
      <c r="D2321">
        <f t="shared" si="108"/>
        <v>0.31459433962264155</v>
      </c>
      <c r="E2321">
        <f t="shared" si="109"/>
        <v>0</v>
      </c>
      <c r="F2321">
        <f t="shared" si="110"/>
        <v>0.10132711037735842</v>
      </c>
    </row>
    <row r="2322" spans="1:6" x14ac:dyDescent="0.25">
      <c r="A2322">
        <v>2313</v>
      </c>
      <c r="B2322">
        <f>'Założenia i wyniki'!$E$6*Znorm.Profile!B2322</f>
        <v>0.57251886792452833</v>
      </c>
      <c r="C2322">
        <f>'Założenia i wyniki'!$E$8*Znorm.Profile!C2322</f>
        <v>0.4607407</v>
      </c>
      <c r="D2322">
        <f t="shared" si="108"/>
        <v>0.4607407</v>
      </c>
      <c r="E2322">
        <f t="shared" si="109"/>
        <v>0.11177816792452833</v>
      </c>
      <c r="F2322">
        <f t="shared" si="110"/>
        <v>0</v>
      </c>
    </row>
    <row r="2323" spans="1:6" x14ac:dyDescent="0.25">
      <c r="A2323">
        <v>2314</v>
      </c>
      <c r="B2323">
        <f>'Założenia i wyniki'!$E$6*Znorm.Profile!B2323</f>
        <v>0.88566037735849057</v>
      </c>
      <c r="C2323">
        <f>'Założenia i wyniki'!$E$8*Znorm.Profile!C2323</f>
        <v>0.4519494</v>
      </c>
      <c r="D2323">
        <f t="shared" si="108"/>
        <v>0.4519494</v>
      </c>
      <c r="E2323">
        <f t="shared" si="109"/>
        <v>0.43371097735849057</v>
      </c>
      <c r="F2323">
        <f t="shared" si="110"/>
        <v>0</v>
      </c>
    </row>
    <row r="2324" spans="1:6" x14ac:dyDescent="0.25">
      <c r="A2324">
        <v>2315</v>
      </c>
      <c r="B2324">
        <f>'Założenia i wyniki'!$E$6*Znorm.Profile!B2324</f>
        <v>0.46985849056603768</v>
      </c>
      <c r="C2324">
        <f>'Założenia i wyniki'!$E$8*Znorm.Profile!C2324</f>
        <v>0.44141159999999996</v>
      </c>
      <c r="D2324">
        <f t="shared" si="108"/>
        <v>0.44141159999999996</v>
      </c>
      <c r="E2324">
        <f t="shared" si="109"/>
        <v>2.8446890566037719E-2</v>
      </c>
      <c r="F2324">
        <f t="shared" si="110"/>
        <v>0</v>
      </c>
    </row>
    <row r="2325" spans="1:6" x14ac:dyDescent="0.25">
      <c r="A2325">
        <v>2316</v>
      </c>
      <c r="B2325">
        <f>'Założenia i wyniki'!$E$6*Znorm.Profile!B2325</f>
        <v>0.6284905660377359</v>
      </c>
      <c r="C2325">
        <f>'Założenia i wyniki'!$E$8*Znorm.Profile!C2325</f>
        <v>0.43419215</v>
      </c>
      <c r="D2325">
        <f t="shared" si="108"/>
        <v>0.43419215</v>
      </c>
      <c r="E2325">
        <f t="shared" si="109"/>
        <v>0.1942984160377359</v>
      </c>
      <c r="F2325">
        <f t="shared" si="110"/>
        <v>0</v>
      </c>
    </row>
    <row r="2326" spans="1:6" x14ac:dyDescent="0.25">
      <c r="A2326">
        <v>2317</v>
      </c>
      <c r="B2326">
        <f>'Założenia i wyniki'!$E$6*Znorm.Profile!B2326</f>
        <v>0.75658490566037739</v>
      </c>
      <c r="C2326">
        <f>'Założenia i wyniki'!$E$8*Znorm.Profile!C2326</f>
        <v>0.42846475000000006</v>
      </c>
      <c r="D2326">
        <f t="shared" si="108"/>
        <v>0.42846475000000006</v>
      </c>
      <c r="E2326">
        <f t="shared" si="109"/>
        <v>0.32812015566037733</v>
      </c>
      <c r="F2326">
        <f t="shared" si="110"/>
        <v>0</v>
      </c>
    </row>
    <row r="2327" spans="1:6" x14ac:dyDescent="0.25">
      <c r="A2327">
        <v>2318</v>
      </c>
      <c r="B2327">
        <f>'Założenia i wyniki'!$E$6*Znorm.Profile!B2327</f>
        <v>1.212075471698113</v>
      </c>
      <c r="C2327">
        <f>'Założenia i wyniki'!$E$8*Znorm.Profile!C2327</f>
        <v>0.42472360000000003</v>
      </c>
      <c r="D2327">
        <f t="shared" si="108"/>
        <v>0.42472360000000003</v>
      </c>
      <c r="E2327">
        <f t="shared" si="109"/>
        <v>0.78735187169811294</v>
      </c>
      <c r="F2327">
        <f t="shared" si="110"/>
        <v>0</v>
      </c>
    </row>
    <row r="2328" spans="1:6" x14ac:dyDescent="0.25">
      <c r="A2328">
        <v>2319</v>
      </c>
      <c r="B2328">
        <f>'Założenia i wyniki'!$E$6*Znorm.Profile!B2328</f>
        <v>0.54595283018867924</v>
      </c>
      <c r="C2328">
        <f>'Założenia i wyniki'!$E$8*Znorm.Profile!C2328</f>
        <v>0.43159865000000003</v>
      </c>
      <c r="D2328">
        <f t="shared" si="108"/>
        <v>0.43159865000000003</v>
      </c>
      <c r="E2328">
        <f t="shared" si="109"/>
        <v>0.11435418018867921</v>
      </c>
      <c r="F2328">
        <f t="shared" si="110"/>
        <v>0</v>
      </c>
    </row>
    <row r="2329" spans="1:6" x14ac:dyDescent="0.25">
      <c r="A2329">
        <v>2320</v>
      </c>
      <c r="B2329">
        <f>'Założenia i wyniki'!$E$6*Znorm.Profile!B2329</f>
        <v>0.23734905660377359</v>
      </c>
      <c r="C2329">
        <f>'Założenia i wyniki'!$E$8*Znorm.Profile!C2329</f>
        <v>0.44432710000000003</v>
      </c>
      <c r="D2329">
        <f t="shared" si="108"/>
        <v>0.23734905660377359</v>
      </c>
      <c r="E2329">
        <f t="shared" si="109"/>
        <v>0</v>
      </c>
      <c r="F2329">
        <f t="shared" si="110"/>
        <v>0.20697804339622644</v>
      </c>
    </row>
    <row r="2330" spans="1:6" x14ac:dyDescent="0.25">
      <c r="A2330">
        <v>2321</v>
      </c>
      <c r="B2330">
        <f>'Założenia i wyniki'!$E$6*Znorm.Profile!B2330</f>
        <v>0.1269245283018868</v>
      </c>
      <c r="C2330">
        <f>'Założenia i wyniki'!$E$8*Znorm.Profile!C2330</f>
        <v>0.46468029999999999</v>
      </c>
      <c r="D2330">
        <f t="shared" si="108"/>
        <v>0.1269245283018868</v>
      </c>
      <c r="E2330">
        <f t="shared" si="109"/>
        <v>0</v>
      </c>
      <c r="F2330">
        <f t="shared" si="110"/>
        <v>0.33775577169811322</v>
      </c>
    </row>
    <row r="2331" spans="1:6" x14ac:dyDescent="0.25">
      <c r="A2331">
        <v>2322</v>
      </c>
      <c r="B2331">
        <f>'Założenia i wyniki'!$E$6*Znorm.Profile!B2331</f>
        <v>3.0575471698113206E-2</v>
      </c>
      <c r="C2331">
        <f>'Założenia i wyniki'!$E$8*Znorm.Profile!C2331</f>
        <v>0.50065645000000003</v>
      </c>
      <c r="D2331">
        <f t="shared" si="108"/>
        <v>3.0575471698113206E-2</v>
      </c>
      <c r="E2331">
        <f t="shared" si="109"/>
        <v>0</v>
      </c>
      <c r="F2331">
        <f t="shared" si="110"/>
        <v>0.47008097830188683</v>
      </c>
    </row>
    <row r="2332" spans="1:6" x14ac:dyDescent="0.25">
      <c r="A2332">
        <v>2323</v>
      </c>
      <c r="B2332">
        <f>'Założenia i wyniki'!$E$6*Znorm.Profile!B2332</f>
        <v>0</v>
      </c>
      <c r="C2332">
        <f>'Założenia i wyniki'!$E$8*Znorm.Profile!C2332</f>
        <v>0.55696654999999995</v>
      </c>
      <c r="D2332">
        <f t="shared" si="108"/>
        <v>0</v>
      </c>
      <c r="E2332">
        <f t="shared" si="109"/>
        <v>0</v>
      </c>
      <c r="F2332">
        <f t="shared" si="110"/>
        <v>0.55696654999999995</v>
      </c>
    </row>
    <row r="2333" spans="1:6" x14ac:dyDescent="0.25">
      <c r="A2333">
        <v>2324</v>
      </c>
      <c r="B2333">
        <f>'Założenia i wyniki'!$E$6*Znorm.Profile!B2333</f>
        <v>0</v>
      </c>
      <c r="C2333">
        <f>'Założenia i wyniki'!$E$8*Znorm.Profile!C2333</f>
        <v>0.57527644999999994</v>
      </c>
      <c r="D2333">
        <f t="shared" si="108"/>
        <v>0</v>
      </c>
      <c r="E2333">
        <f t="shared" si="109"/>
        <v>0</v>
      </c>
      <c r="F2333">
        <f t="shared" si="110"/>
        <v>0.57527644999999994</v>
      </c>
    </row>
    <row r="2334" spans="1:6" x14ac:dyDescent="0.25">
      <c r="A2334">
        <v>2325</v>
      </c>
      <c r="B2334">
        <f>'Założenia i wyniki'!$E$6*Znorm.Profile!B2334</f>
        <v>0</v>
      </c>
      <c r="C2334">
        <f>'Założenia i wyniki'!$E$8*Znorm.Profile!C2334</f>
        <v>0.51427039999999991</v>
      </c>
      <c r="D2334">
        <f t="shared" si="108"/>
        <v>0</v>
      </c>
      <c r="E2334">
        <f t="shared" si="109"/>
        <v>0</v>
      </c>
      <c r="F2334">
        <f t="shared" si="110"/>
        <v>0.51427039999999991</v>
      </c>
    </row>
    <row r="2335" spans="1:6" x14ac:dyDescent="0.25">
      <c r="A2335">
        <v>2326</v>
      </c>
      <c r="B2335">
        <f>'Założenia i wyniki'!$E$6*Znorm.Profile!B2335</f>
        <v>0</v>
      </c>
      <c r="C2335">
        <f>'Założenia i wyniki'!$E$8*Znorm.Profile!C2335</f>
        <v>0.42409324999999998</v>
      </c>
      <c r="D2335">
        <f t="shared" si="108"/>
        <v>0</v>
      </c>
      <c r="E2335">
        <f t="shared" si="109"/>
        <v>0</v>
      </c>
      <c r="F2335">
        <f t="shared" si="110"/>
        <v>0.42409324999999998</v>
      </c>
    </row>
    <row r="2336" spans="1:6" x14ac:dyDescent="0.25">
      <c r="A2336">
        <v>2327</v>
      </c>
      <c r="B2336">
        <f>'Założenia i wyniki'!$E$6*Znorm.Profile!B2336</f>
        <v>0</v>
      </c>
      <c r="C2336">
        <f>'Założenia i wyniki'!$E$8*Znorm.Profile!C2336</f>
        <v>0.33225395000000002</v>
      </c>
      <c r="D2336">
        <f t="shared" si="108"/>
        <v>0</v>
      </c>
      <c r="E2336">
        <f t="shared" si="109"/>
        <v>0</v>
      </c>
      <c r="F2336">
        <f t="shared" si="110"/>
        <v>0.33225395000000002</v>
      </c>
    </row>
    <row r="2337" spans="1:6" x14ac:dyDescent="0.25">
      <c r="A2337">
        <v>2328</v>
      </c>
      <c r="B2337">
        <f>'Założenia i wyniki'!$E$6*Znorm.Profile!B2337</f>
        <v>0</v>
      </c>
      <c r="C2337">
        <f>'Założenia i wyniki'!$E$8*Znorm.Profile!C2337</f>
        <v>0.25443425000000003</v>
      </c>
      <c r="D2337">
        <f t="shared" si="108"/>
        <v>0</v>
      </c>
      <c r="E2337">
        <f t="shared" si="109"/>
        <v>0</v>
      </c>
      <c r="F2337">
        <f t="shared" si="110"/>
        <v>0.25443425000000003</v>
      </c>
    </row>
    <row r="2338" spans="1:6" x14ac:dyDescent="0.25">
      <c r="A2338">
        <v>2329</v>
      </c>
      <c r="B2338">
        <f>'Założenia i wyniki'!$E$6*Znorm.Profile!B2338</f>
        <v>0</v>
      </c>
      <c r="C2338">
        <f>'Założenia i wyniki'!$E$8*Znorm.Profile!C2338</f>
        <v>0.22402624999999998</v>
      </c>
      <c r="D2338">
        <f t="shared" si="108"/>
        <v>0</v>
      </c>
      <c r="E2338">
        <f t="shared" si="109"/>
        <v>0</v>
      </c>
      <c r="F2338">
        <f t="shared" si="110"/>
        <v>0.22402624999999998</v>
      </c>
    </row>
    <row r="2339" spans="1:6" x14ac:dyDescent="0.25">
      <c r="A2339">
        <v>2330</v>
      </c>
      <c r="B2339">
        <f>'Założenia i wyniki'!$E$6*Znorm.Profile!B2339</f>
        <v>0</v>
      </c>
      <c r="C2339">
        <f>'Założenia i wyniki'!$E$8*Znorm.Profile!C2339</f>
        <v>0.20899515000000002</v>
      </c>
      <c r="D2339">
        <f t="shared" si="108"/>
        <v>0</v>
      </c>
      <c r="E2339">
        <f t="shared" si="109"/>
        <v>0</v>
      </c>
      <c r="F2339">
        <f t="shared" si="110"/>
        <v>0.20899515000000002</v>
      </c>
    </row>
    <row r="2340" spans="1:6" x14ac:dyDescent="0.25">
      <c r="A2340">
        <v>2331</v>
      </c>
      <c r="B2340">
        <f>'Założenia i wyniki'!$E$6*Znorm.Profile!B2340</f>
        <v>0</v>
      </c>
      <c r="C2340">
        <f>'Założenia i wyniki'!$E$8*Znorm.Profile!C2340</f>
        <v>0.21183679999999999</v>
      </c>
      <c r="D2340">
        <f t="shared" si="108"/>
        <v>0</v>
      </c>
      <c r="E2340">
        <f t="shared" si="109"/>
        <v>0</v>
      </c>
      <c r="F2340">
        <f t="shared" si="110"/>
        <v>0.21183679999999999</v>
      </c>
    </row>
    <row r="2341" spans="1:6" x14ac:dyDescent="0.25">
      <c r="A2341">
        <v>2332</v>
      </c>
      <c r="B2341">
        <f>'Założenia i wyniki'!$E$6*Znorm.Profile!B2341</f>
        <v>0</v>
      </c>
      <c r="C2341">
        <f>'Założenia i wyniki'!$E$8*Znorm.Profile!C2341</f>
        <v>0.23389554999999998</v>
      </c>
      <c r="D2341">
        <f t="shared" si="108"/>
        <v>0</v>
      </c>
      <c r="E2341">
        <f t="shared" si="109"/>
        <v>0</v>
      </c>
      <c r="F2341">
        <f t="shared" si="110"/>
        <v>0.23389554999999998</v>
      </c>
    </row>
    <row r="2342" spans="1:6" x14ac:dyDescent="0.25">
      <c r="A2342">
        <v>2333</v>
      </c>
      <c r="B2342">
        <f>'Założenia i wyniki'!$E$6*Znorm.Profile!B2342</f>
        <v>0</v>
      </c>
      <c r="C2342">
        <f>'Założenia i wyniki'!$E$8*Znorm.Profile!C2342</f>
        <v>0.28897925000000002</v>
      </c>
      <c r="D2342">
        <f t="shared" si="108"/>
        <v>0</v>
      </c>
      <c r="E2342">
        <f t="shared" si="109"/>
        <v>0</v>
      </c>
      <c r="F2342">
        <f t="shared" si="110"/>
        <v>0.28897925000000002</v>
      </c>
    </row>
    <row r="2343" spans="1:6" x14ac:dyDescent="0.25">
      <c r="A2343">
        <v>2334</v>
      </c>
      <c r="B2343">
        <f>'Założenia i wyniki'!$E$6*Znorm.Profile!B2343</f>
        <v>0</v>
      </c>
      <c r="C2343">
        <f>'Założenia i wyniki'!$E$8*Znorm.Profile!C2343</f>
        <v>0.35695379999999999</v>
      </c>
      <c r="D2343">
        <f t="shared" si="108"/>
        <v>0</v>
      </c>
      <c r="E2343">
        <f t="shared" si="109"/>
        <v>0</v>
      </c>
      <c r="F2343">
        <f t="shared" si="110"/>
        <v>0.35695379999999999</v>
      </c>
    </row>
    <row r="2344" spans="1:6" x14ac:dyDescent="0.25">
      <c r="A2344">
        <v>2335</v>
      </c>
      <c r="B2344">
        <f>'Założenia i wyniki'!$E$6*Znorm.Profile!B2344</f>
        <v>6.7036792452830188E-2</v>
      </c>
      <c r="C2344">
        <f>'Założenia i wyniki'!$E$8*Znorm.Profile!C2344</f>
        <v>0.41567470000000001</v>
      </c>
      <c r="D2344">
        <f t="shared" si="108"/>
        <v>6.7036792452830188E-2</v>
      </c>
      <c r="E2344">
        <f t="shared" si="109"/>
        <v>0</v>
      </c>
      <c r="F2344">
        <f t="shared" si="110"/>
        <v>0.34863790754716983</v>
      </c>
    </row>
    <row r="2345" spans="1:6" x14ac:dyDescent="0.25">
      <c r="A2345">
        <v>2336</v>
      </c>
      <c r="B2345">
        <f>'Założenia i wyniki'!$E$6*Znorm.Profile!B2345</f>
        <v>0.214</v>
      </c>
      <c r="C2345">
        <f>'Założenia i wyniki'!$E$8*Znorm.Profile!C2345</f>
        <v>0.42694189999999999</v>
      </c>
      <c r="D2345">
        <f t="shared" si="108"/>
        <v>0.214</v>
      </c>
      <c r="E2345">
        <f t="shared" si="109"/>
        <v>0</v>
      </c>
      <c r="F2345">
        <f t="shared" si="110"/>
        <v>0.21294189999999999</v>
      </c>
    </row>
    <row r="2346" spans="1:6" x14ac:dyDescent="0.25">
      <c r="A2346">
        <v>2337</v>
      </c>
      <c r="B2346">
        <f>'Założenia i wyniki'!$E$6*Znorm.Profile!B2346</f>
        <v>0.9370094339622641</v>
      </c>
      <c r="C2346">
        <f>'Założenia i wyniki'!$E$8*Znorm.Profile!C2346</f>
        <v>0.41961710000000002</v>
      </c>
      <c r="D2346">
        <f t="shared" si="108"/>
        <v>0.41961710000000002</v>
      </c>
      <c r="E2346">
        <f t="shared" si="109"/>
        <v>0.51739233396226414</v>
      </c>
      <c r="F2346">
        <f t="shared" si="110"/>
        <v>0</v>
      </c>
    </row>
    <row r="2347" spans="1:6" x14ac:dyDescent="0.25">
      <c r="A2347">
        <v>2338</v>
      </c>
      <c r="B2347">
        <f>'Założenia i wyniki'!$E$6*Znorm.Profile!B2347</f>
        <v>2.0695283018867925</v>
      </c>
      <c r="C2347">
        <f>'Założenia i wyniki'!$E$8*Znorm.Profile!C2347</f>
        <v>0.4157419</v>
      </c>
      <c r="D2347">
        <f t="shared" si="108"/>
        <v>0.4157419</v>
      </c>
      <c r="E2347">
        <f t="shared" si="109"/>
        <v>1.6537864018867925</v>
      </c>
      <c r="F2347">
        <f t="shared" si="110"/>
        <v>0</v>
      </c>
    </row>
    <row r="2348" spans="1:6" x14ac:dyDescent="0.25">
      <c r="A2348">
        <v>2339</v>
      </c>
      <c r="B2348">
        <f>'Założenia i wyniki'!$E$6*Znorm.Profile!B2348</f>
        <v>2.2689622641509435</v>
      </c>
      <c r="C2348">
        <f>'Założenia i wyniki'!$E$8*Znorm.Profile!C2348</f>
        <v>0.41817300000000002</v>
      </c>
      <c r="D2348">
        <f t="shared" si="108"/>
        <v>0.41817300000000002</v>
      </c>
      <c r="E2348">
        <f t="shared" si="109"/>
        <v>1.8507892641509436</v>
      </c>
      <c r="F2348">
        <f t="shared" si="110"/>
        <v>0</v>
      </c>
    </row>
    <row r="2349" spans="1:6" x14ac:dyDescent="0.25">
      <c r="A2349">
        <v>2340</v>
      </c>
      <c r="B2349">
        <f>'Założenia i wyniki'!$E$6*Znorm.Profile!B2349</f>
        <v>1.5146226415094342</v>
      </c>
      <c r="C2349">
        <f>'Założenia i wyniki'!$E$8*Znorm.Profile!C2349</f>
        <v>0.40781650000000003</v>
      </c>
      <c r="D2349">
        <f t="shared" si="108"/>
        <v>0.40781650000000003</v>
      </c>
      <c r="E2349">
        <f t="shared" si="109"/>
        <v>1.1068061415094341</v>
      </c>
      <c r="F2349">
        <f t="shared" si="110"/>
        <v>0</v>
      </c>
    </row>
    <row r="2350" spans="1:6" x14ac:dyDescent="0.25">
      <c r="A2350">
        <v>2341</v>
      </c>
      <c r="B2350">
        <f>'Założenia i wyniki'!$E$6*Znorm.Profile!B2350</f>
        <v>1.3266037735849057</v>
      </c>
      <c r="C2350">
        <f>'Założenia i wyniki'!$E$8*Znorm.Profile!C2350</f>
        <v>0.3968643</v>
      </c>
      <c r="D2350">
        <f t="shared" si="108"/>
        <v>0.3968643</v>
      </c>
      <c r="E2350">
        <f t="shared" si="109"/>
        <v>0.92973947358490561</v>
      </c>
      <c r="F2350">
        <f t="shared" si="110"/>
        <v>0</v>
      </c>
    </row>
    <row r="2351" spans="1:6" x14ac:dyDescent="0.25">
      <c r="A2351">
        <v>2342</v>
      </c>
      <c r="B2351">
        <f>'Założenia i wyniki'!$E$6*Znorm.Profile!B2351</f>
        <v>0.50435849056603776</v>
      </c>
      <c r="C2351">
        <f>'Założenia i wyniki'!$E$8*Znorm.Profile!C2351</f>
        <v>0.40183639999999998</v>
      </c>
      <c r="D2351">
        <f t="shared" si="108"/>
        <v>0.40183639999999998</v>
      </c>
      <c r="E2351">
        <f t="shared" si="109"/>
        <v>0.10252209056603778</v>
      </c>
      <c r="F2351">
        <f t="shared" si="110"/>
        <v>0</v>
      </c>
    </row>
    <row r="2352" spans="1:6" x14ac:dyDescent="0.25">
      <c r="A2352">
        <v>2343</v>
      </c>
      <c r="B2352">
        <f>'Założenia i wyniki'!$E$6*Znorm.Profile!B2352</f>
        <v>0.29670754716981129</v>
      </c>
      <c r="C2352">
        <f>'Założenia i wyniki'!$E$8*Znorm.Profile!C2352</f>
        <v>0.42293054999999996</v>
      </c>
      <c r="D2352">
        <f t="shared" si="108"/>
        <v>0.29670754716981129</v>
      </c>
      <c r="E2352">
        <f t="shared" si="109"/>
        <v>0</v>
      </c>
      <c r="F2352">
        <f t="shared" si="110"/>
        <v>0.12622300283018867</v>
      </c>
    </row>
    <row r="2353" spans="1:6" x14ac:dyDescent="0.25">
      <c r="A2353">
        <v>2344</v>
      </c>
      <c r="B2353">
        <f>'Założenia i wyniki'!$E$6*Znorm.Profile!B2353</f>
        <v>0.20829245283018868</v>
      </c>
      <c r="C2353">
        <f>'Założenia i wyniki'!$E$8*Znorm.Profile!C2353</f>
        <v>0.44129679999999999</v>
      </c>
      <c r="D2353">
        <f t="shared" si="108"/>
        <v>0.20829245283018868</v>
      </c>
      <c r="E2353">
        <f t="shared" si="109"/>
        <v>0</v>
      </c>
      <c r="F2353">
        <f t="shared" si="110"/>
        <v>0.2330043471698113</v>
      </c>
    </row>
    <row r="2354" spans="1:6" x14ac:dyDescent="0.25">
      <c r="A2354">
        <v>2345</v>
      </c>
      <c r="B2354">
        <f>'Założenia i wyniki'!$E$6*Znorm.Profile!B2354</f>
        <v>0.24237735849056605</v>
      </c>
      <c r="C2354">
        <f>'Założenia i wyniki'!$E$8*Znorm.Profile!C2354</f>
        <v>0.47079550000000003</v>
      </c>
      <c r="D2354">
        <f t="shared" si="108"/>
        <v>0.24237735849056605</v>
      </c>
      <c r="E2354">
        <f t="shared" si="109"/>
        <v>0</v>
      </c>
      <c r="F2354">
        <f t="shared" si="110"/>
        <v>0.22841814150943399</v>
      </c>
    </row>
    <row r="2355" spans="1:6" x14ac:dyDescent="0.25">
      <c r="A2355">
        <v>2346</v>
      </c>
      <c r="B2355">
        <f>'Założenia i wyniki'!$E$6*Znorm.Profile!B2355</f>
        <v>2.693301886792453E-2</v>
      </c>
      <c r="C2355">
        <f>'Założenia i wyniki'!$E$8*Znorm.Profile!C2355</f>
        <v>0.50189860000000008</v>
      </c>
      <c r="D2355">
        <f t="shared" si="108"/>
        <v>2.693301886792453E-2</v>
      </c>
      <c r="E2355">
        <f t="shared" si="109"/>
        <v>0</v>
      </c>
      <c r="F2355">
        <f t="shared" si="110"/>
        <v>0.47496558113207554</v>
      </c>
    </row>
    <row r="2356" spans="1:6" x14ac:dyDescent="0.25">
      <c r="A2356">
        <v>2347</v>
      </c>
      <c r="B2356">
        <f>'Założenia i wyniki'!$E$6*Znorm.Profile!B2356</f>
        <v>0</v>
      </c>
      <c r="C2356">
        <f>'Założenia i wyniki'!$E$8*Znorm.Profile!C2356</f>
        <v>0.56921409999999995</v>
      </c>
      <c r="D2356">
        <f t="shared" si="108"/>
        <v>0</v>
      </c>
      <c r="E2356">
        <f t="shared" si="109"/>
        <v>0</v>
      </c>
      <c r="F2356">
        <f t="shared" si="110"/>
        <v>0.56921409999999995</v>
      </c>
    </row>
    <row r="2357" spans="1:6" x14ac:dyDescent="0.25">
      <c r="A2357">
        <v>2348</v>
      </c>
      <c r="B2357">
        <f>'Założenia i wyniki'!$E$6*Znorm.Profile!B2357</f>
        <v>0</v>
      </c>
      <c r="C2357">
        <f>'Założenia i wyniki'!$E$8*Znorm.Profile!C2357</f>
        <v>0.58667699999999989</v>
      </c>
      <c r="D2357">
        <f t="shared" si="108"/>
        <v>0</v>
      </c>
      <c r="E2357">
        <f t="shared" si="109"/>
        <v>0</v>
      </c>
      <c r="F2357">
        <f t="shared" si="110"/>
        <v>0.58667699999999989</v>
      </c>
    </row>
    <row r="2358" spans="1:6" x14ac:dyDescent="0.25">
      <c r="A2358">
        <v>2349</v>
      </c>
      <c r="B2358">
        <f>'Założenia i wyniki'!$E$6*Znorm.Profile!B2358</f>
        <v>0</v>
      </c>
      <c r="C2358">
        <f>'Założenia i wyniki'!$E$8*Znorm.Profile!C2358</f>
        <v>0.52354259999999997</v>
      </c>
      <c r="D2358">
        <f t="shared" si="108"/>
        <v>0</v>
      </c>
      <c r="E2358">
        <f t="shared" si="109"/>
        <v>0</v>
      </c>
      <c r="F2358">
        <f t="shared" si="110"/>
        <v>0.52354259999999997</v>
      </c>
    </row>
    <row r="2359" spans="1:6" x14ac:dyDescent="0.25">
      <c r="A2359">
        <v>2350</v>
      </c>
      <c r="B2359">
        <f>'Założenia i wyniki'!$E$6*Znorm.Profile!B2359</f>
        <v>0</v>
      </c>
      <c r="C2359">
        <f>'Założenia i wyniki'!$E$8*Znorm.Profile!C2359</f>
        <v>0.42041159999999994</v>
      </c>
      <c r="D2359">
        <f t="shared" si="108"/>
        <v>0</v>
      </c>
      <c r="E2359">
        <f t="shared" si="109"/>
        <v>0</v>
      </c>
      <c r="F2359">
        <f t="shared" si="110"/>
        <v>0.42041159999999994</v>
      </c>
    </row>
    <row r="2360" spans="1:6" x14ac:dyDescent="0.25">
      <c r="A2360">
        <v>2351</v>
      </c>
      <c r="B2360">
        <f>'Założenia i wyniki'!$E$6*Znorm.Profile!B2360</f>
        <v>0</v>
      </c>
      <c r="C2360">
        <f>'Założenia i wyniki'!$E$8*Znorm.Profile!C2360</f>
        <v>0.32636275000000003</v>
      </c>
      <c r="D2360">
        <f t="shared" si="108"/>
        <v>0</v>
      </c>
      <c r="E2360">
        <f t="shared" si="109"/>
        <v>0</v>
      </c>
      <c r="F2360">
        <f t="shared" si="110"/>
        <v>0.32636275000000003</v>
      </c>
    </row>
    <row r="2361" spans="1:6" x14ac:dyDescent="0.25">
      <c r="A2361">
        <v>2352</v>
      </c>
      <c r="B2361">
        <f>'Założenia i wyniki'!$E$6*Znorm.Profile!B2361</f>
        <v>0</v>
      </c>
      <c r="C2361">
        <f>'Założenia i wyniki'!$E$8*Znorm.Profile!C2361</f>
        <v>0.2556274</v>
      </c>
      <c r="D2361">
        <f t="shared" si="108"/>
        <v>0</v>
      </c>
      <c r="E2361">
        <f t="shared" si="109"/>
        <v>0</v>
      </c>
      <c r="F2361">
        <f t="shared" si="110"/>
        <v>0.2556274</v>
      </c>
    </row>
    <row r="2362" spans="1:6" x14ac:dyDescent="0.25">
      <c r="A2362">
        <v>2353</v>
      </c>
      <c r="B2362">
        <f>'Założenia i wyniki'!$E$6*Znorm.Profile!B2362</f>
        <v>0</v>
      </c>
      <c r="C2362">
        <f>'Założenia i wyniki'!$E$8*Znorm.Profile!C2362</f>
        <v>0.22556870000000001</v>
      </c>
      <c r="D2362">
        <f t="shared" si="108"/>
        <v>0</v>
      </c>
      <c r="E2362">
        <f t="shared" si="109"/>
        <v>0</v>
      </c>
      <c r="F2362">
        <f t="shared" si="110"/>
        <v>0.22556870000000001</v>
      </c>
    </row>
    <row r="2363" spans="1:6" x14ac:dyDescent="0.25">
      <c r="A2363">
        <v>2354</v>
      </c>
      <c r="B2363">
        <f>'Założenia i wyniki'!$E$6*Znorm.Profile!B2363</f>
        <v>0</v>
      </c>
      <c r="C2363">
        <f>'Założenia i wyniki'!$E$8*Znorm.Profile!C2363</f>
        <v>0.20900740000000001</v>
      </c>
      <c r="D2363">
        <f t="shared" si="108"/>
        <v>0</v>
      </c>
      <c r="E2363">
        <f t="shared" si="109"/>
        <v>0</v>
      </c>
      <c r="F2363">
        <f t="shared" si="110"/>
        <v>0.20900740000000001</v>
      </c>
    </row>
    <row r="2364" spans="1:6" x14ac:dyDescent="0.25">
      <c r="A2364">
        <v>2355</v>
      </c>
      <c r="B2364">
        <f>'Założenia i wyniki'!$E$6*Znorm.Profile!B2364</f>
        <v>0</v>
      </c>
      <c r="C2364">
        <f>'Założenia i wyniki'!$E$8*Znorm.Profile!C2364</f>
        <v>0.20637575</v>
      </c>
      <c r="D2364">
        <f t="shared" si="108"/>
        <v>0</v>
      </c>
      <c r="E2364">
        <f t="shared" si="109"/>
        <v>0</v>
      </c>
      <c r="F2364">
        <f t="shared" si="110"/>
        <v>0.20637575</v>
      </c>
    </row>
    <row r="2365" spans="1:6" x14ac:dyDescent="0.25">
      <c r="A2365">
        <v>2356</v>
      </c>
      <c r="B2365">
        <f>'Założenia i wyniki'!$E$6*Znorm.Profile!B2365</f>
        <v>0</v>
      </c>
      <c r="C2365">
        <f>'Założenia i wyniki'!$E$8*Znorm.Profile!C2365</f>
        <v>0.22960139999999998</v>
      </c>
      <c r="D2365">
        <f t="shared" si="108"/>
        <v>0</v>
      </c>
      <c r="E2365">
        <f t="shared" si="109"/>
        <v>0</v>
      </c>
      <c r="F2365">
        <f t="shared" si="110"/>
        <v>0.22960139999999998</v>
      </c>
    </row>
    <row r="2366" spans="1:6" x14ac:dyDescent="0.25">
      <c r="A2366">
        <v>2357</v>
      </c>
      <c r="B2366">
        <f>'Założenia i wyniki'!$E$6*Znorm.Profile!B2366</f>
        <v>0</v>
      </c>
      <c r="C2366">
        <f>'Założenia i wyniki'!$E$8*Znorm.Profile!C2366</f>
        <v>0.28433300000000006</v>
      </c>
      <c r="D2366">
        <f t="shared" si="108"/>
        <v>0</v>
      </c>
      <c r="E2366">
        <f t="shared" si="109"/>
        <v>0</v>
      </c>
      <c r="F2366">
        <f t="shared" si="110"/>
        <v>0.28433300000000006</v>
      </c>
    </row>
    <row r="2367" spans="1:6" x14ac:dyDescent="0.25">
      <c r="A2367">
        <v>2358</v>
      </c>
      <c r="B2367">
        <f>'Założenia i wyniki'!$E$6*Znorm.Profile!B2367</f>
        <v>0</v>
      </c>
      <c r="C2367">
        <f>'Założenia i wyniki'!$E$8*Znorm.Profile!C2367</f>
        <v>0.36086820000000003</v>
      </c>
      <c r="D2367">
        <f t="shared" si="108"/>
        <v>0</v>
      </c>
      <c r="E2367">
        <f t="shared" si="109"/>
        <v>0</v>
      </c>
      <c r="F2367">
        <f t="shared" si="110"/>
        <v>0.36086820000000003</v>
      </c>
    </row>
    <row r="2368" spans="1:6" x14ac:dyDescent="0.25">
      <c r="A2368">
        <v>2359</v>
      </c>
      <c r="B2368">
        <f>'Założenia i wyniki'!$E$6*Znorm.Profile!B2368</f>
        <v>6.033679245283019E-2</v>
      </c>
      <c r="C2368">
        <f>'Założenia i wyniki'!$E$8*Znorm.Profile!C2368</f>
        <v>0.40239465000000002</v>
      </c>
      <c r="D2368">
        <f t="shared" si="108"/>
        <v>6.033679245283019E-2</v>
      </c>
      <c r="E2368">
        <f t="shared" si="109"/>
        <v>0</v>
      </c>
      <c r="F2368">
        <f t="shared" si="110"/>
        <v>0.34205785754716983</v>
      </c>
    </row>
    <row r="2369" spans="1:6" x14ac:dyDescent="0.25">
      <c r="A2369">
        <v>2360</v>
      </c>
      <c r="B2369">
        <f>'Założenia i wyniki'!$E$6*Znorm.Profile!B2369</f>
        <v>0.10858490566037736</v>
      </c>
      <c r="C2369">
        <f>'Założenia i wyniki'!$E$8*Znorm.Profile!C2369</f>
        <v>0.42437220000000003</v>
      </c>
      <c r="D2369">
        <f t="shared" si="108"/>
        <v>0.10858490566037736</v>
      </c>
      <c r="E2369">
        <f t="shared" si="109"/>
        <v>0</v>
      </c>
      <c r="F2369">
        <f t="shared" si="110"/>
        <v>0.31578729433962266</v>
      </c>
    </row>
    <row r="2370" spans="1:6" x14ac:dyDescent="0.25">
      <c r="A2370">
        <v>2361</v>
      </c>
      <c r="B2370">
        <f>'Założenia i wyniki'!$E$6*Znorm.Profile!B2370</f>
        <v>0.2245188679245283</v>
      </c>
      <c r="C2370">
        <f>'Założenia i wyniki'!$E$8*Znorm.Profile!C2370</f>
        <v>0.43183874999999994</v>
      </c>
      <c r="D2370">
        <f t="shared" si="108"/>
        <v>0.2245188679245283</v>
      </c>
      <c r="E2370">
        <f t="shared" si="109"/>
        <v>0</v>
      </c>
      <c r="F2370">
        <f t="shared" si="110"/>
        <v>0.20731988207547164</v>
      </c>
    </row>
    <row r="2371" spans="1:6" x14ac:dyDescent="0.25">
      <c r="A2371">
        <v>2362</v>
      </c>
      <c r="B2371">
        <f>'Założenia i wyniki'!$E$6*Znorm.Profile!B2371</f>
        <v>0.35869811320754719</v>
      </c>
      <c r="C2371">
        <f>'Założenia i wyniki'!$E$8*Znorm.Profile!C2371</f>
        <v>0.41143479999999999</v>
      </c>
      <c r="D2371">
        <f t="shared" si="108"/>
        <v>0.35869811320754719</v>
      </c>
      <c r="E2371">
        <f t="shared" si="109"/>
        <v>0</v>
      </c>
      <c r="F2371">
        <f t="shared" si="110"/>
        <v>5.2736686792452803E-2</v>
      </c>
    </row>
    <row r="2372" spans="1:6" x14ac:dyDescent="0.25">
      <c r="A2372">
        <v>2363</v>
      </c>
      <c r="B2372">
        <f>'Założenia i wyniki'!$E$6*Znorm.Profile!B2372</f>
        <v>0.35550943396226409</v>
      </c>
      <c r="C2372">
        <f>'Założenia i wyniki'!$E$8*Znorm.Profile!C2372</f>
        <v>0.41025039999999996</v>
      </c>
      <c r="D2372">
        <f t="shared" si="108"/>
        <v>0.35550943396226409</v>
      </c>
      <c r="E2372">
        <f t="shared" si="109"/>
        <v>0</v>
      </c>
      <c r="F2372">
        <f t="shared" si="110"/>
        <v>5.4740966037735872E-2</v>
      </c>
    </row>
    <row r="2373" spans="1:6" x14ac:dyDescent="0.25">
      <c r="A2373">
        <v>2364</v>
      </c>
      <c r="B2373">
        <f>'Założenia i wyniki'!$E$6*Znorm.Profile!B2373</f>
        <v>0.26377358490566039</v>
      </c>
      <c r="C2373">
        <f>'Założenia i wyniki'!$E$8*Znorm.Profile!C2373</f>
        <v>0.40403685</v>
      </c>
      <c r="D2373">
        <f t="shared" si="108"/>
        <v>0.26377358490566039</v>
      </c>
      <c r="E2373">
        <f t="shared" si="109"/>
        <v>0</v>
      </c>
      <c r="F2373">
        <f t="shared" si="110"/>
        <v>0.14026326509433962</v>
      </c>
    </row>
    <row r="2374" spans="1:6" x14ac:dyDescent="0.25">
      <c r="A2374">
        <v>2365</v>
      </c>
      <c r="B2374">
        <f>'Założenia i wyniki'!$E$6*Znorm.Profile!B2374</f>
        <v>0.28526415094339619</v>
      </c>
      <c r="C2374">
        <f>'Założenia i wyniki'!$E$8*Znorm.Profile!C2374</f>
        <v>0.40402494999999999</v>
      </c>
      <c r="D2374">
        <f t="shared" si="108"/>
        <v>0.28526415094339619</v>
      </c>
      <c r="E2374">
        <f t="shared" si="109"/>
        <v>0</v>
      </c>
      <c r="F2374">
        <f t="shared" si="110"/>
        <v>0.11876079905660381</v>
      </c>
    </row>
    <row r="2375" spans="1:6" x14ac:dyDescent="0.25">
      <c r="A2375">
        <v>2366</v>
      </c>
      <c r="B2375">
        <f>'Założenia i wyniki'!$E$6*Znorm.Profile!B2375</f>
        <v>0.21740566037735848</v>
      </c>
      <c r="C2375">
        <f>'Założenia i wyniki'!$E$8*Znorm.Profile!C2375</f>
        <v>0.41651050000000001</v>
      </c>
      <c r="D2375">
        <f t="shared" si="108"/>
        <v>0.21740566037735848</v>
      </c>
      <c r="E2375">
        <f t="shared" si="109"/>
        <v>0</v>
      </c>
      <c r="F2375">
        <f t="shared" si="110"/>
        <v>0.19910483962264153</v>
      </c>
    </row>
    <row r="2376" spans="1:6" x14ac:dyDescent="0.25">
      <c r="A2376">
        <v>2367</v>
      </c>
      <c r="B2376">
        <f>'Założenia i wyniki'!$E$6*Znorm.Profile!B2376</f>
        <v>0.20686792452830188</v>
      </c>
      <c r="C2376">
        <f>'Założenia i wyniki'!$E$8*Znorm.Profile!C2376</f>
        <v>0.43070825000000001</v>
      </c>
      <c r="D2376">
        <f t="shared" si="108"/>
        <v>0.20686792452830188</v>
      </c>
      <c r="E2376">
        <f t="shared" si="109"/>
        <v>0</v>
      </c>
      <c r="F2376">
        <f t="shared" si="110"/>
        <v>0.22384032547169813</v>
      </c>
    </row>
    <row r="2377" spans="1:6" x14ac:dyDescent="0.25">
      <c r="A2377">
        <v>2368</v>
      </c>
      <c r="B2377">
        <f>'Założenia i wyniki'!$E$6*Znorm.Profile!B2377</f>
        <v>0.15168867924528301</v>
      </c>
      <c r="C2377">
        <f>'Założenia i wyniki'!$E$8*Znorm.Profile!C2377</f>
        <v>0.45333610000000008</v>
      </c>
      <c r="D2377">
        <f t="shared" si="108"/>
        <v>0.15168867924528301</v>
      </c>
      <c r="E2377">
        <f t="shared" si="109"/>
        <v>0</v>
      </c>
      <c r="F2377">
        <f t="shared" si="110"/>
        <v>0.30164742075471707</v>
      </c>
    </row>
    <row r="2378" spans="1:6" x14ac:dyDescent="0.25">
      <c r="A2378">
        <v>2369</v>
      </c>
      <c r="B2378">
        <f>'Założenia i wyniki'!$E$6*Znorm.Profile!B2378</f>
        <v>0.10545283018867925</v>
      </c>
      <c r="C2378">
        <f>'Założenia i wyniki'!$E$8*Znorm.Profile!C2378</f>
        <v>0.47452789999999995</v>
      </c>
      <c r="D2378">
        <f t="shared" si="108"/>
        <v>0.10545283018867925</v>
      </c>
      <c r="E2378">
        <f t="shared" si="109"/>
        <v>0</v>
      </c>
      <c r="F2378">
        <f t="shared" si="110"/>
        <v>0.36907506981132071</v>
      </c>
    </row>
    <row r="2379" spans="1:6" x14ac:dyDescent="0.25">
      <c r="A2379">
        <v>2370</v>
      </c>
      <c r="B2379">
        <f>'Założenia i wyniki'!$E$6*Znorm.Profile!B2379</f>
        <v>1.8154716981132076E-2</v>
      </c>
      <c r="C2379">
        <f>'Założenia i wyniki'!$E$8*Znorm.Profile!C2379</f>
        <v>0.49612849999999997</v>
      </c>
      <c r="D2379">
        <f t="shared" ref="D2379:D2442" si="111">IF(B2379&lt;=C2379,B2379,C2379)</f>
        <v>1.8154716981132076E-2</v>
      </c>
      <c r="E2379">
        <f t="shared" ref="E2379:E2442" si="112">IF(B2379&gt;C2379,B2379-C2379,0)</f>
        <v>0</v>
      </c>
      <c r="F2379">
        <f t="shared" ref="F2379:F2442" si="113">IF(B2379&lt;C2379,C2379-B2379,0)</f>
        <v>0.47797378301886789</v>
      </c>
    </row>
    <row r="2380" spans="1:6" x14ac:dyDescent="0.25">
      <c r="A2380">
        <v>2371</v>
      </c>
      <c r="B2380">
        <f>'Założenia i wyniki'!$E$6*Znorm.Profile!B2380</f>
        <v>0</v>
      </c>
      <c r="C2380">
        <f>'Założenia i wyniki'!$E$8*Znorm.Profile!C2380</f>
        <v>0.55703549999999991</v>
      </c>
      <c r="D2380">
        <f t="shared" si="111"/>
        <v>0</v>
      </c>
      <c r="E2380">
        <f t="shared" si="112"/>
        <v>0</v>
      </c>
      <c r="F2380">
        <f t="shared" si="113"/>
        <v>0.55703549999999991</v>
      </c>
    </row>
    <row r="2381" spans="1:6" x14ac:dyDescent="0.25">
      <c r="A2381">
        <v>2372</v>
      </c>
      <c r="B2381">
        <f>'Założenia i wyniki'!$E$6*Znorm.Profile!B2381</f>
        <v>0</v>
      </c>
      <c r="C2381">
        <f>'Założenia i wyniki'!$E$8*Znorm.Profile!C2381</f>
        <v>0.57366399999999995</v>
      </c>
      <c r="D2381">
        <f t="shared" si="111"/>
        <v>0</v>
      </c>
      <c r="E2381">
        <f t="shared" si="112"/>
        <v>0</v>
      </c>
      <c r="F2381">
        <f t="shared" si="113"/>
        <v>0.57366399999999995</v>
      </c>
    </row>
    <row r="2382" spans="1:6" x14ac:dyDescent="0.25">
      <c r="A2382">
        <v>2373</v>
      </c>
      <c r="B2382">
        <f>'Założenia i wyniki'!$E$6*Znorm.Profile!B2382</f>
        <v>0</v>
      </c>
      <c r="C2382">
        <f>'Założenia i wyniki'!$E$8*Znorm.Profile!C2382</f>
        <v>0.53620385000000004</v>
      </c>
      <c r="D2382">
        <f t="shared" si="111"/>
        <v>0</v>
      </c>
      <c r="E2382">
        <f t="shared" si="112"/>
        <v>0</v>
      </c>
      <c r="F2382">
        <f t="shared" si="113"/>
        <v>0.53620385000000004</v>
      </c>
    </row>
    <row r="2383" spans="1:6" x14ac:dyDescent="0.25">
      <c r="A2383">
        <v>2374</v>
      </c>
      <c r="B2383">
        <f>'Założenia i wyniki'!$E$6*Znorm.Profile!B2383</f>
        <v>0</v>
      </c>
      <c r="C2383">
        <f>'Założenia i wyniki'!$E$8*Znorm.Profile!C2383</f>
        <v>0.41947150000000005</v>
      </c>
      <c r="D2383">
        <f t="shared" si="111"/>
        <v>0</v>
      </c>
      <c r="E2383">
        <f t="shared" si="112"/>
        <v>0</v>
      </c>
      <c r="F2383">
        <f t="shared" si="113"/>
        <v>0.41947150000000005</v>
      </c>
    </row>
    <row r="2384" spans="1:6" x14ac:dyDescent="0.25">
      <c r="A2384">
        <v>2375</v>
      </c>
      <c r="B2384">
        <f>'Założenia i wyniki'!$E$6*Znorm.Profile!B2384</f>
        <v>0</v>
      </c>
      <c r="C2384">
        <f>'Założenia i wyniki'!$E$8*Znorm.Profile!C2384</f>
        <v>0.32745160000000001</v>
      </c>
      <c r="D2384">
        <f t="shared" si="111"/>
        <v>0</v>
      </c>
      <c r="E2384">
        <f t="shared" si="112"/>
        <v>0</v>
      </c>
      <c r="F2384">
        <f t="shared" si="113"/>
        <v>0.32745160000000001</v>
      </c>
    </row>
    <row r="2385" spans="1:6" x14ac:dyDescent="0.25">
      <c r="A2385">
        <v>2376</v>
      </c>
      <c r="B2385">
        <f>'Założenia i wyniki'!$E$6*Znorm.Profile!B2385</f>
        <v>0</v>
      </c>
      <c r="C2385">
        <f>'Założenia i wyniki'!$E$8*Znorm.Profile!C2385</f>
        <v>0.25428305000000001</v>
      </c>
      <c r="D2385">
        <f t="shared" si="111"/>
        <v>0</v>
      </c>
      <c r="E2385">
        <f t="shared" si="112"/>
        <v>0</v>
      </c>
      <c r="F2385">
        <f t="shared" si="113"/>
        <v>0.25428305000000001</v>
      </c>
    </row>
    <row r="2386" spans="1:6" x14ac:dyDescent="0.25">
      <c r="A2386">
        <v>2377</v>
      </c>
      <c r="B2386">
        <f>'Założenia i wyniki'!$E$6*Znorm.Profile!B2386</f>
        <v>0</v>
      </c>
      <c r="C2386">
        <f>'Założenia i wyniki'!$E$8*Znorm.Profile!C2386</f>
        <v>0.22657774999999997</v>
      </c>
      <c r="D2386">
        <f t="shared" si="111"/>
        <v>0</v>
      </c>
      <c r="E2386">
        <f t="shared" si="112"/>
        <v>0</v>
      </c>
      <c r="F2386">
        <f t="shared" si="113"/>
        <v>0.22657774999999997</v>
      </c>
    </row>
    <row r="2387" spans="1:6" x14ac:dyDescent="0.25">
      <c r="A2387">
        <v>2378</v>
      </c>
      <c r="B2387">
        <f>'Założenia i wyniki'!$E$6*Znorm.Profile!B2387</f>
        <v>0</v>
      </c>
      <c r="C2387">
        <f>'Założenia i wyniki'!$E$8*Znorm.Profile!C2387</f>
        <v>0.20778065000000001</v>
      </c>
      <c r="D2387">
        <f t="shared" si="111"/>
        <v>0</v>
      </c>
      <c r="E2387">
        <f t="shared" si="112"/>
        <v>0</v>
      </c>
      <c r="F2387">
        <f t="shared" si="113"/>
        <v>0.20778065000000001</v>
      </c>
    </row>
    <row r="2388" spans="1:6" x14ac:dyDescent="0.25">
      <c r="A2388">
        <v>2379</v>
      </c>
      <c r="B2388">
        <f>'Założenia i wyniki'!$E$6*Znorm.Profile!B2388</f>
        <v>0</v>
      </c>
      <c r="C2388">
        <f>'Założenia i wyniki'!$E$8*Znorm.Profile!C2388</f>
        <v>0.20775124999999997</v>
      </c>
      <c r="D2388">
        <f t="shared" si="111"/>
        <v>0</v>
      </c>
      <c r="E2388">
        <f t="shared" si="112"/>
        <v>0</v>
      </c>
      <c r="F2388">
        <f t="shared" si="113"/>
        <v>0.20775124999999997</v>
      </c>
    </row>
    <row r="2389" spans="1:6" x14ac:dyDescent="0.25">
      <c r="A2389">
        <v>2380</v>
      </c>
      <c r="B2389">
        <f>'Założenia i wyniki'!$E$6*Znorm.Profile!B2389</f>
        <v>0</v>
      </c>
      <c r="C2389">
        <f>'Założenia i wyniki'!$E$8*Znorm.Profile!C2389</f>
        <v>0.23101259999999998</v>
      </c>
      <c r="D2389">
        <f t="shared" si="111"/>
        <v>0</v>
      </c>
      <c r="E2389">
        <f t="shared" si="112"/>
        <v>0</v>
      </c>
      <c r="F2389">
        <f t="shared" si="113"/>
        <v>0.23101259999999998</v>
      </c>
    </row>
    <row r="2390" spans="1:6" x14ac:dyDescent="0.25">
      <c r="A2390">
        <v>2381</v>
      </c>
      <c r="B2390">
        <f>'Założenia i wyniki'!$E$6*Znorm.Profile!B2390</f>
        <v>0</v>
      </c>
      <c r="C2390">
        <f>'Założenia i wyniki'!$E$8*Znorm.Profile!C2390</f>
        <v>0.28403339999999999</v>
      </c>
      <c r="D2390">
        <f t="shared" si="111"/>
        <v>0</v>
      </c>
      <c r="E2390">
        <f t="shared" si="112"/>
        <v>0</v>
      </c>
      <c r="F2390">
        <f t="shared" si="113"/>
        <v>0.28403339999999999</v>
      </c>
    </row>
    <row r="2391" spans="1:6" x14ac:dyDescent="0.25">
      <c r="A2391">
        <v>2382</v>
      </c>
      <c r="B2391">
        <f>'Założenia i wyniki'!$E$6*Znorm.Profile!B2391</f>
        <v>0</v>
      </c>
      <c r="C2391">
        <f>'Założenia i wyniki'!$E$8*Znorm.Profile!C2391</f>
        <v>0.36078769999999999</v>
      </c>
      <c r="D2391">
        <f t="shared" si="111"/>
        <v>0</v>
      </c>
      <c r="E2391">
        <f t="shared" si="112"/>
        <v>0</v>
      </c>
      <c r="F2391">
        <f t="shared" si="113"/>
        <v>0.36078769999999999</v>
      </c>
    </row>
    <row r="2392" spans="1:6" x14ac:dyDescent="0.25">
      <c r="A2392">
        <v>2383</v>
      </c>
      <c r="B2392">
        <f>'Założenia i wyniki'!$E$6*Znorm.Profile!B2392</f>
        <v>9.5952830188679228E-2</v>
      </c>
      <c r="C2392">
        <f>'Założenia i wyniki'!$E$8*Znorm.Profile!C2392</f>
        <v>0.4121495</v>
      </c>
      <c r="D2392">
        <f t="shared" si="111"/>
        <v>9.5952830188679228E-2</v>
      </c>
      <c r="E2392">
        <f t="shared" si="112"/>
        <v>0</v>
      </c>
      <c r="F2392">
        <f t="shared" si="113"/>
        <v>0.31619666981132077</v>
      </c>
    </row>
    <row r="2393" spans="1:6" x14ac:dyDescent="0.25">
      <c r="A2393">
        <v>2384</v>
      </c>
      <c r="B2393">
        <f>'Założenia i wyniki'!$E$6*Znorm.Profile!B2393</f>
        <v>0.36714150943396229</v>
      </c>
      <c r="C2393">
        <f>'Założenia i wyniki'!$E$8*Znorm.Profile!C2393</f>
        <v>0.42004970000000003</v>
      </c>
      <c r="D2393">
        <f t="shared" si="111"/>
        <v>0.36714150943396229</v>
      </c>
      <c r="E2393">
        <f t="shared" si="112"/>
        <v>0</v>
      </c>
      <c r="F2393">
        <f t="shared" si="113"/>
        <v>5.2908190566037738E-2</v>
      </c>
    </row>
    <row r="2394" spans="1:6" x14ac:dyDescent="0.25">
      <c r="A2394">
        <v>2385</v>
      </c>
      <c r="B2394">
        <f>'Założenia i wyniki'!$E$6*Znorm.Profile!B2394</f>
        <v>0.46202830188679245</v>
      </c>
      <c r="C2394">
        <f>'Założenia i wyniki'!$E$8*Znorm.Profile!C2394</f>
        <v>0.41736799999999996</v>
      </c>
      <c r="D2394">
        <f t="shared" si="111"/>
        <v>0.41736799999999996</v>
      </c>
      <c r="E2394">
        <f t="shared" si="112"/>
        <v>4.4660301886792486E-2</v>
      </c>
      <c r="F2394">
        <f t="shared" si="113"/>
        <v>0</v>
      </c>
    </row>
    <row r="2395" spans="1:6" x14ac:dyDescent="0.25">
      <c r="A2395">
        <v>2386</v>
      </c>
      <c r="B2395">
        <f>'Założenia i wyniki'!$E$6*Znorm.Profile!B2395</f>
        <v>0.36339622641509428</v>
      </c>
      <c r="C2395">
        <f>'Założenia i wyniki'!$E$8*Znorm.Profile!C2395</f>
        <v>0.41299754999999999</v>
      </c>
      <c r="D2395">
        <f t="shared" si="111"/>
        <v>0.36339622641509428</v>
      </c>
      <c r="E2395">
        <f t="shared" si="112"/>
        <v>0</v>
      </c>
      <c r="F2395">
        <f t="shared" si="113"/>
        <v>4.960132358490571E-2</v>
      </c>
    </row>
    <row r="2396" spans="1:6" x14ac:dyDescent="0.25">
      <c r="A2396">
        <v>2387</v>
      </c>
      <c r="B2396">
        <f>'Założenia i wyniki'!$E$6*Znorm.Profile!B2396</f>
        <v>0.50844339622641521</v>
      </c>
      <c r="C2396">
        <f>'Założenia i wyniki'!$E$8*Znorm.Profile!C2396</f>
        <v>0.41361530000000002</v>
      </c>
      <c r="D2396">
        <f t="shared" si="111"/>
        <v>0.41361530000000002</v>
      </c>
      <c r="E2396">
        <f t="shared" si="112"/>
        <v>9.4828096226415193E-2</v>
      </c>
      <c r="F2396">
        <f t="shared" si="113"/>
        <v>0</v>
      </c>
    </row>
    <row r="2397" spans="1:6" x14ac:dyDescent="0.25">
      <c r="A2397">
        <v>2388</v>
      </c>
      <c r="B2397">
        <f>'Założenia i wyniki'!$E$6*Znorm.Profile!B2397</f>
        <v>0.40457547169811325</v>
      </c>
      <c r="C2397">
        <f>'Założenia i wyniki'!$E$8*Znorm.Profile!C2397</f>
        <v>0.41518749999999999</v>
      </c>
      <c r="D2397">
        <f t="shared" si="111"/>
        <v>0.40457547169811325</v>
      </c>
      <c r="E2397">
        <f t="shared" si="112"/>
        <v>0</v>
      </c>
      <c r="F2397">
        <f t="shared" si="113"/>
        <v>1.0612028301886733E-2</v>
      </c>
    </row>
    <row r="2398" spans="1:6" x14ac:dyDescent="0.25">
      <c r="A2398">
        <v>2389</v>
      </c>
      <c r="B2398">
        <f>'Założenia i wyniki'!$E$6*Znorm.Profile!B2398</f>
        <v>0.72000943396226424</v>
      </c>
      <c r="C2398">
        <f>'Założenia i wyniki'!$E$8*Znorm.Profile!C2398</f>
        <v>0.40853889999999998</v>
      </c>
      <c r="D2398">
        <f t="shared" si="111"/>
        <v>0.40853889999999998</v>
      </c>
      <c r="E2398">
        <f t="shared" si="112"/>
        <v>0.31147053396226426</v>
      </c>
      <c r="F2398">
        <f t="shared" si="113"/>
        <v>0</v>
      </c>
    </row>
    <row r="2399" spans="1:6" x14ac:dyDescent="0.25">
      <c r="A2399">
        <v>2390</v>
      </c>
      <c r="B2399">
        <f>'Założenia i wyniki'!$E$6*Znorm.Profile!B2399</f>
        <v>0.64500000000000002</v>
      </c>
      <c r="C2399">
        <f>'Założenia i wyniki'!$E$8*Znorm.Profile!C2399</f>
        <v>0.40966590000000003</v>
      </c>
      <c r="D2399">
        <f t="shared" si="111"/>
        <v>0.40966590000000003</v>
      </c>
      <c r="E2399">
        <f t="shared" si="112"/>
        <v>0.23533409999999999</v>
      </c>
      <c r="F2399">
        <f t="shared" si="113"/>
        <v>0</v>
      </c>
    </row>
    <row r="2400" spans="1:6" x14ac:dyDescent="0.25">
      <c r="A2400">
        <v>2391</v>
      </c>
      <c r="B2400">
        <f>'Założenia i wyniki'!$E$6*Znorm.Profile!B2400</f>
        <v>0.52499999999999991</v>
      </c>
      <c r="C2400">
        <f>'Założenia i wyniki'!$E$8*Znorm.Profile!C2400</f>
        <v>0.42079064999999999</v>
      </c>
      <c r="D2400">
        <f t="shared" si="111"/>
        <v>0.42079064999999999</v>
      </c>
      <c r="E2400">
        <f t="shared" si="112"/>
        <v>0.10420934999999992</v>
      </c>
      <c r="F2400">
        <f t="shared" si="113"/>
        <v>0</v>
      </c>
    </row>
    <row r="2401" spans="1:6" x14ac:dyDescent="0.25">
      <c r="A2401">
        <v>2392</v>
      </c>
      <c r="B2401">
        <f>'Założenia i wyniki'!$E$6*Znorm.Profile!B2401</f>
        <v>0.20847169811320754</v>
      </c>
      <c r="C2401">
        <f>'Założenia i wyniki'!$E$8*Znorm.Profile!C2401</f>
        <v>0.43945720000000005</v>
      </c>
      <c r="D2401">
        <f t="shared" si="111"/>
        <v>0.20847169811320754</v>
      </c>
      <c r="E2401">
        <f t="shared" si="112"/>
        <v>0</v>
      </c>
      <c r="F2401">
        <f t="shared" si="113"/>
        <v>0.23098550188679251</v>
      </c>
    </row>
    <row r="2402" spans="1:6" x14ac:dyDescent="0.25">
      <c r="A2402">
        <v>2393</v>
      </c>
      <c r="B2402">
        <f>'Założenia i wyniki'!$E$6*Znorm.Profile!B2402</f>
        <v>0.13798113207547169</v>
      </c>
      <c r="C2402">
        <f>'Założenia i wyniki'!$E$8*Znorm.Profile!C2402</f>
        <v>0.45952760000000004</v>
      </c>
      <c r="D2402">
        <f t="shared" si="111"/>
        <v>0.13798113207547169</v>
      </c>
      <c r="E2402">
        <f t="shared" si="112"/>
        <v>0</v>
      </c>
      <c r="F2402">
        <f t="shared" si="113"/>
        <v>0.32154646792452835</v>
      </c>
    </row>
    <row r="2403" spans="1:6" x14ac:dyDescent="0.25">
      <c r="A2403">
        <v>2394</v>
      </c>
      <c r="B2403">
        <f>'Założenia i wyniki'!$E$6*Znorm.Profile!B2403</f>
        <v>3.4576415094339626E-2</v>
      </c>
      <c r="C2403">
        <f>'Założenia i wyniki'!$E$8*Znorm.Profile!C2403</f>
        <v>0.48708695000000002</v>
      </c>
      <c r="D2403">
        <f t="shared" si="111"/>
        <v>3.4576415094339626E-2</v>
      </c>
      <c r="E2403">
        <f t="shared" si="112"/>
        <v>0</v>
      </c>
      <c r="F2403">
        <f t="shared" si="113"/>
        <v>0.4525105349056604</v>
      </c>
    </row>
    <row r="2404" spans="1:6" x14ac:dyDescent="0.25">
      <c r="A2404">
        <v>2395</v>
      </c>
      <c r="B2404">
        <f>'Założenia i wyniki'!$E$6*Znorm.Profile!B2404</f>
        <v>0</v>
      </c>
      <c r="C2404">
        <f>'Założenia i wyniki'!$E$8*Znorm.Profile!C2404</f>
        <v>0.53312910000000002</v>
      </c>
      <c r="D2404">
        <f t="shared" si="111"/>
        <v>0</v>
      </c>
      <c r="E2404">
        <f t="shared" si="112"/>
        <v>0</v>
      </c>
      <c r="F2404">
        <f t="shared" si="113"/>
        <v>0.53312910000000002</v>
      </c>
    </row>
    <row r="2405" spans="1:6" x14ac:dyDescent="0.25">
      <c r="A2405">
        <v>2396</v>
      </c>
      <c r="B2405">
        <f>'Założenia i wyniki'!$E$6*Znorm.Profile!B2405</f>
        <v>0</v>
      </c>
      <c r="C2405">
        <f>'Założenia i wyniki'!$E$8*Znorm.Profile!C2405</f>
        <v>0.54535529999999999</v>
      </c>
      <c r="D2405">
        <f t="shared" si="111"/>
        <v>0</v>
      </c>
      <c r="E2405">
        <f t="shared" si="112"/>
        <v>0</v>
      </c>
      <c r="F2405">
        <f t="shared" si="113"/>
        <v>0.54535529999999999</v>
      </c>
    </row>
    <row r="2406" spans="1:6" x14ac:dyDescent="0.25">
      <c r="A2406">
        <v>2397</v>
      </c>
      <c r="B2406">
        <f>'Założenia i wyniki'!$E$6*Znorm.Profile!B2406</f>
        <v>0</v>
      </c>
      <c r="C2406">
        <f>'Założenia i wyniki'!$E$8*Znorm.Profile!C2406</f>
        <v>0.50366505000000006</v>
      </c>
      <c r="D2406">
        <f t="shared" si="111"/>
        <v>0</v>
      </c>
      <c r="E2406">
        <f t="shared" si="112"/>
        <v>0</v>
      </c>
      <c r="F2406">
        <f t="shared" si="113"/>
        <v>0.50366505000000006</v>
      </c>
    </row>
    <row r="2407" spans="1:6" x14ac:dyDescent="0.25">
      <c r="A2407">
        <v>2398</v>
      </c>
      <c r="B2407">
        <f>'Założenia i wyniki'!$E$6*Znorm.Profile!B2407</f>
        <v>0</v>
      </c>
      <c r="C2407">
        <f>'Założenia i wyniki'!$E$8*Znorm.Profile!C2407</f>
        <v>0.41772465000000003</v>
      </c>
      <c r="D2407">
        <f t="shared" si="111"/>
        <v>0</v>
      </c>
      <c r="E2407">
        <f t="shared" si="112"/>
        <v>0</v>
      </c>
      <c r="F2407">
        <f t="shared" si="113"/>
        <v>0.41772465000000003</v>
      </c>
    </row>
    <row r="2408" spans="1:6" x14ac:dyDescent="0.25">
      <c r="A2408">
        <v>2399</v>
      </c>
      <c r="B2408">
        <f>'Założenia i wyniki'!$E$6*Znorm.Profile!B2408</f>
        <v>0</v>
      </c>
      <c r="C2408">
        <f>'Założenia i wyniki'!$E$8*Znorm.Profile!C2408</f>
        <v>0.34025425000000004</v>
      </c>
      <c r="D2408">
        <f t="shared" si="111"/>
        <v>0</v>
      </c>
      <c r="E2408">
        <f t="shared" si="112"/>
        <v>0</v>
      </c>
      <c r="F2408">
        <f t="shared" si="113"/>
        <v>0.34025425000000004</v>
      </c>
    </row>
    <row r="2409" spans="1:6" x14ac:dyDescent="0.25">
      <c r="A2409">
        <v>2400</v>
      </c>
      <c r="B2409">
        <f>'Założenia i wyniki'!$E$6*Znorm.Profile!B2409</f>
        <v>0</v>
      </c>
      <c r="C2409">
        <f>'Założenia i wyniki'!$E$8*Znorm.Profile!C2409</f>
        <v>0.26911465000000001</v>
      </c>
      <c r="D2409">
        <f t="shared" si="111"/>
        <v>0</v>
      </c>
      <c r="E2409">
        <f t="shared" si="112"/>
        <v>0</v>
      </c>
      <c r="F2409">
        <f t="shared" si="113"/>
        <v>0.26911465000000001</v>
      </c>
    </row>
    <row r="2410" spans="1:6" x14ac:dyDescent="0.25">
      <c r="A2410">
        <v>2401</v>
      </c>
      <c r="B2410">
        <f>'Założenia i wyniki'!$E$6*Znorm.Profile!B2410</f>
        <v>0</v>
      </c>
      <c r="C2410">
        <f>'Założenia i wyniki'!$E$8*Znorm.Profile!C2410</f>
        <v>0.23352840000000002</v>
      </c>
      <c r="D2410">
        <f t="shared" si="111"/>
        <v>0</v>
      </c>
      <c r="E2410">
        <f t="shared" si="112"/>
        <v>0</v>
      </c>
      <c r="F2410">
        <f t="shared" si="113"/>
        <v>0.23352840000000002</v>
      </c>
    </row>
    <row r="2411" spans="1:6" x14ac:dyDescent="0.25">
      <c r="A2411">
        <v>2402</v>
      </c>
      <c r="B2411">
        <f>'Założenia i wyniki'!$E$6*Znorm.Profile!B2411</f>
        <v>0</v>
      </c>
      <c r="C2411">
        <f>'Założenia i wyniki'!$E$8*Znorm.Profile!C2411</f>
        <v>0.21337120000000001</v>
      </c>
      <c r="D2411">
        <f t="shared" si="111"/>
        <v>0</v>
      </c>
      <c r="E2411">
        <f t="shared" si="112"/>
        <v>0</v>
      </c>
      <c r="F2411">
        <f t="shared" si="113"/>
        <v>0.21337120000000001</v>
      </c>
    </row>
    <row r="2412" spans="1:6" x14ac:dyDescent="0.25">
      <c r="A2412">
        <v>2403</v>
      </c>
      <c r="B2412">
        <f>'Założenia i wyniki'!$E$6*Znorm.Profile!B2412</f>
        <v>0</v>
      </c>
      <c r="C2412">
        <f>'Założenia i wyniki'!$E$8*Znorm.Profile!C2412</f>
        <v>0.20699210000000001</v>
      </c>
      <c r="D2412">
        <f t="shared" si="111"/>
        <v>0</v>
      </c>
      <c r="E2412">
        <f t="shared" si="112"/>
        <v>0</v>
      </c>
      <c r="F2412">
        <f t="shared" si="113"/>
        <v>0.20699210000000001</v>
      </c>
    </row>
    <row r="2413" spans="1:6" x14ac:dyDescent="0.25">
      <c r="A2413">
        <v>2404</v>
      </c>
      <c r="B2413">
        <f>'Założenia i wyniki'!$E$6*Znorm.Profile!B2413</f>
        <v>0</v>
      </c>
      <c r="C2413">
        <f>'Założenia i wyniki'!$E$8*Znorm.Profile!C2413</f>
        <v>0.22018010000000002</v>
      </c>
      <c r="D2413">
        <f t="shared" si="111"/>
        <v>0</v>
      </c>
      <c r="E2413">
        <f t="shared" si="112"/>
        <v>0</v>
      </c>
      <c r="F2413">
        <f t="shared" si="113"/>
        <v>0.22018010000000002</v>
      </c>
    </row>
    <row r="2414" spans="1:6" x14ac:dyDescent="0.25">
      <c r="A2414">
        <v>2405</v>
      </c>
      <c r="B2414">
        <f>'Założenia i wyniki'!$E$6*Znorm.Profile!B2414</f>
        <v>0</v>
      </c>
      <c r="C2414">
        <f>'Założenia i wyniki'!$E$8*Znorm.Profile!C2414</f>
        <v>0.24890564999999998</v>
      </c>
      <c r="D2414">
        <f t="shared" si="111"/>
        <v>0</v>
      </c>
      <c r="E2414">
        <f t="shared" si="112"/>
        <v>0</v>
      </c>
      <c r="F2414">
        <f t="shared" si="113"/>
        <v>0.24890564999999998</v>
      </c>
    </row>
    <row r="2415" spans="1:6" x14ac:dyDescent="0.25">
      <c r="A2415">
        <v>2406</v>
      </c>
      <c r="B2415">
        <f>'Założenia i wyniki'!$E$6*Znorm.Profile!B2415</f>
        <v>1.3394339622641509E-2</v>
      </c>
      <c r="C2415">
        <f>'Założenia i wyniki'!$E$8*Znorm.Profile!C2415</f>
        <v>0.30740114999999996</v>
      </c>
      <c r="D2415">
        <f t="shared" si="111"/>
        <v>1.3394339622641509E-2</v>
      </c>
      <c r="E2415">
        <f t="shared" si="112"/>
        <v>0</v>
      </c>
      <c r="F2415">
        <f t="shared" si="113"/>
        <v>0.29400681037735843</v>
      </c>
    </row>
    <row r="2416" spans="1:6" x14ac:dyDescent="0.25">
      <c r="A2416">
        <v>2407</v>
      </c>
      <c r="B2416">
        <f>'Założenia i wyniki'!$E$6*Znorm.Profile!B2416</f>
        <v>0.13378301886792454</v>
      </c>
      <c r="C2416">
        <f>'Założenia i wyniki'!$E$8*Znorm.Profile!C2416</f>
        <v>0.37113265000000001</v>
      </c>
      <c r="D2416">
        <f t="shared" si="111"/>
        <v>0.13378301886792454</v>
      </c>
      <c r="E2416">
        <f t="shared" si="112"/>
        <v>0</v>
      </c>
      <c r="F2416">
        <f t="shared" si="113"/>
        <v>0.23734963113207547</v>
      </c>
    </row>
    <row r="2417" spans="1:6" x14ac:dyDescent="0.25">
      <c r="A2417">
        <v>2408</v>
      </c>
      <c r="B2417">
        <f>'Założenia i wyniki'!$E$6*Znorm.Profile!B2417</f>
        <v>0.40597169811320755</v>
      </c>
      <c r="C2417">
        <f>'Założenia i wyniki'!$E$8*Znorm.Profile!C2417</f>
        <v>0.42479220000000001</v>
      </c>
      <c r="D2417">
        <f t="shared" si="111"/>
        <v>0.40597169811320755</v>
      </c>
      <c r="E2417">
        <f t="shared" si="112"/>
        <v>0</v>
      </c>
      <c r="F2417">
        <f t="shared" si="113"/>
        <v>1.8820501886792462E-2</v>
      </c>
    </row>
    <row r="2418" spans="1:6" x14ac:dyDescent="0.25">
      <c r="A2418">
        <v>2409</v>
      </c>
      <c r="B2418">
        <f>'Założenia i wyniki'!$E$6*Znorm.Profile!B2418</f>
        <v>1.7130188679245282</v>
      </c>
      <c r="C2418">
        <f>'Założenia i wyniki'!$E$8*Znorm.Profile!C2418</f>
        <v>0.47214614999999999</v>
      </c>
      <c r="D2418">
        <f t="shared" si="111"/>
        <v>0.47214614999999999</v>
      </c>
      <c r="E2418">
        <f t="shared" si="112"/>
        <v>1.2408727179245282</v>
      </c>
      <c r="F2418">
        <f t="shared" si="113"/>
        <v>0</v>
      </c>
    </row>
    <row r="2419" spans="1:6" x14ac:dyDescent="0.25">
      <c r="A2419">
        <v>2410</v>
      </c>
      <c r="B2419">
        <f>'Założenia i wyniki'!$E$6*Znorm.Profile!B2419</f>
        <v>2.3490566037735849</v>
      </c>
      <c r="C2419">
        <f>'Założenia i wyniki'!$E$8*Znorm.Profile!C2419</f>
        <v>0.49300790000000005</v>
      </c>
      <c r="D2419">
        <f t="shared" si="111"/>
        <v>0.49300790000000005</v>
      </c>
      <c r="E2419">
        <f t="shared" si="112"/>
        <v>1.8560487037735849</v>
      </c>
      <c r="F2419">
        <f t="shared" si="113"/>
        <v>0</v>
      </c>
    </row>
    <row r="2420" spans="1:6" x14ac:dyDescent="0.25">
      <c r="A2420">
        <v>2411</v>
      </c>
      <c r="B2420">
        <f>'Założenia i wyniki'!$E$6*Znorm.Profile!B2420</f>
        <v>2.5751886792452829</v>
      </c>
      <c r="C2420">
        <f>'Założenia i wyniki'!$E$8*Znorm.Profile!C2420</f>
        <v>0.50075444999999996</v>
      </c>
      <c r="D2420">
        <f t="shared" si="111"/>
        <v>0.50075444999999996</v>
      </c>
      <c r="E2420">
        <f t="shared" si="112"/>
        <v>2.0744342292452829</v>
      </c>
      <c r="F2420">
        <f t="shared" si="113"/>
        <v>0</v>
      </c>
    </row>
    <row r="2421" spans="1:6" x14ac:dyDescent="0.25">
      <c r="A2421">
        <v>2412</v>
      </c>
      <c r="B2421">
        <f>'Założenia i wyniki'!$E$6*Znorm.Profile!B2421</f>
        <v>1.8258490566037735</v>
      </c>
      <c r="C2421">
        <f>'Założenia i wyniki'!$E$8*Znorm.Profile!C2421</f>
        <v>0.50529780000000002</v>
      </c>
      <c r="D2421">
        <f t="shared" si="111"/>
        <v>0.50529780000000002</v>
      </c>
      <c r="E2421">
        <f t="shared" si="112"/>
        <v>1.3205512566037734</v>
      </c>
      <c r="F2421">
        <f t="shared" si="113"/>
        <v>0</v>
      </c>
    </row>
    <row r="2422" spans="1:6" x14ac:dyDescent="0.25">
      <c r="A2422">
        <v>2413</v>
      </c>
      <c r="B2422">
        <f>'Założenia i wyniki'!$E$6*Znorm.Profile!B2422</f>
        <v>1.0001886792452832</v>
      </c>
      <c r="C2422">
        <f>'Założenia i wyniki'!$E$8*Znorm.Profile!C2422</f>
        <v>0.50457960000000002</v>
      </c>
      <c r="D2422">
        <f t="shared" si="111"/>
        <v>0.50457960000000002</v>
      </c>
      <c r="E2422">
        <f t="shared" si="112"/>
        <v>0.49560907924528319</v>
      </c>
      <c r="F2422">
        <f t="shared" si="113"/>
        <v>0</v>
      </c>
    </row>
    <row r="2423" spans="1:6" x14ac:dyDescent="0.25">
      <c r="A2423">
        <v>2414</v>
      </c>
      <c r="B2423">
        <f>'Założenia i wyniki'!$E$6*Znorm.Profile!B2423</f>
        <v>1.5564150943396227</v>
      </c>
      <c r="C2423">
        <f>'Założenia i wyniki'!$E$8*Znorm.Profile!C2423</f>
        <v>0.48082194999999994</v>
      </c>
      <c r="D2423">
        <f t="shared" si="111"/>
        <v>0.48082194999999994</v>
      </c>
      <c r="E2423">
        <f t="shared" si="112"/>
        <v>1.0755931443396227</v>
      </c>
      <c r="F2423">
        <f t="shared" si="113"/>
        <v>0</v>
      </c>
    </row>
    <row r="2424" spans="1:6" x14ac:dyDescent="0.25">
      <c r="A2424">
        <v>2415</v>
      </c>
      <c r="B2424">
        <f>'Założenia i wyniki'!$E$6*Znorm.Profile!B2424</f>
        <v>1.2835849056603772</v>
      </c>
      <c r="C2424">
        <f>'Założenia i wyniki'!$E$8*Znorm.Profile!C2424</f>
        <v>0.49785400000000002</v>
      </c>
      <c r="D2424">
        <f t="shared" si="111"/>
        <v>0.49785400000000002</v>
      </c>
      <c r="E2424">
        <f t="shared" si="112"/>
        <v>0.78573090566037718</v>
      </c>
      <c r="F2424">
        <f t="shared" si="113"/>
        <v>0</v>
      </c>
    </row>
    <row r="2425" spans="1:6" x14ac:dyDescent="0.25">
      <c r="A2425">
        <v>2416</v>
      </c>
      <c r="B2425">
        <f>'Założenia i wyniki'!$E$6*Znorm.Profile!B2425</f>
        <v>1.2585849056603773</v>
      </c>
      <c r="C2425">
        <f>'Założenia i wyniki'!$E$8*Znorm.Profile!C2425</f>
        <v>0.48744150000000008</v>
      </c>
      <c r="D2425">
        <f t="shared" si="111"/>
        <v>0.48744150000000008</v>
      </c>
      <c r="E2425">
        <f t="shared" si="112"/>
        <v>0.7711434056603772</v>
      </c>
      <c r="F2425">
        <f t="shared" si="113"/>
        <v>0</v>
      </c>
    </row>
    <row r="2426" spans="1:6" x14ac:dyDescent="0.25">
      <c r="A2426">
        <v>2417</v>
      </c>
      <c r="B2426">
        <f>'Założenia i wyniki'!$E$6*Znorm.Profile!B2426</f>
        <v>0.6668679245283019</v>
      </c>
      <c r="C2426">
        <f>'Założenia i wyniki'!$E$8*Znorm.Profile!C2426</f>
        <v>0.49486744999999999</v>
      </c>
      <c r="D2426">
        <f t="shared" si="111"/>
        <v>0.49486744999999999</v>
      </c>
      <c r="E2426">
        <f t="shared" si="112"/>
        <v>0.17200047452830192</v>
      </c>
      <c r="F2426">
        <f t="shared" si="113"/>
        <v>0</v>
      </c>
    </row>
    <row r="2427" spans="1:6" x14ac:dyDescent="0.25">
      <c r="A2427">
        <v>2418</v>
      </c>
      <c r="B2427">
        <f>'Założenia i wyniki'!$E$6*Znorm.Profile!B2427</f>
        <v>0.13346226415094339</v>
      </c>
      <c r="C2427">
        <f>'Założenia i wyniki'!$E$8*Znorm.Profile!C2427</f>
        <v>0.52679690000000001</v>
      </c>
      <c r="D2427">
        <f t="shared" si="111"/>
        <v>0.13346226415094339</v>
      </c>
      <c r="E2427">
        <f t="shared" si="112"/>
        <v>0</v>
      </c>
      <c r="F2427">
        <f t="shared" si="113"/>
        <v>0.39333463584905659</v>
      </c>
    </row>
    <row r="2428" spans="1:6" x14ac:dyDescent="0.25">
      <c r="A2428">
        <v>2419</v>
      </c>
      <c r="B2428">
        <f>'Założenia i wyniki'!$E$6*Znorm.Profile!B2428</f>
        <v>0</v>
      </c>
      <c r="C2428">
        <f>'Założenia i wyniki'!$E$8*Znorm.Profile!C2428</f>
        <v>0.56330364999999993</v>
      </c>
      <c r="D2428">
        <f t="shared" si="111"/>
        <v>0</v>
      </c>
      <c r="E2428">
        <f t="shared" si="112"/>
        <v>0</v>
      </c>
      <c r="F2428">
        <f t="shared" si="113"/>
        <v>0.56330364999999993</v>
      </c>
    </row>
    <row r="2429" spans="1:6" x14ac:dyDescent="0.25">
      <c r="A2429">
        <v>2420</v>
      </c>
      <c r="B2429">
        <f>'Założenia i wyniki'!$E$6*Znorm.Profile!B2429</f>
        <v>0</v>
      </c>
      <c r="C2429">
        <f>'Założenia i wyniki'!$E$8*Znorm.Profile!C2429</f>
        <v>0.56380065000000001</v>
      </c>
      <c r="D2429">
        <f t="shared" si="111"/>
        <v>0</v>
      </c>
      <c r="E2429">
        <f t="shared" si="112"/>
        <v>0</v>
      </c>
      <c r="F2429">
        <f t="shared" si="113"/>
        <v>0.56380065000000001</v>
      </c>
    </row>
    <row r="2430" spans="1:6" x14ac:dyDescent="0.25">
      <c r="A2430">
        <v>2421</v>
      </c>
      <c r="B2430">
        <f>'Założenia i wyniki'!$E$6*Znorm.Profile!B2430</f>
        <v>0</v>
      </c>
      <c r="C2430">
        <f>'Założenia i wyniki'!$E$8*Znorm.Profile!C2430</f>
        <v>0.50397514999999993</v>
      </c>
      <c r="D2430">
        <f t="shared" si="111"/>
        <v>0</v>
      </c>
      <c r="E2430">
        <f t="shared" si="112"/>
        <v>0</v>
      </c>
      <c r="F2430">
        <f t="shared" si="113"/>
        <v>0.50397514999999993</v>
      </c>
    </row>
    <row r="2431" spans="1:6" x14ac:dyDescent="0.25">
      <c r="A2431">
        <v>2422</v>
      </c>
      <c r="B2431">
        <f>'Założenia i wyniki'!$E$6*Znorm.Profile!B2431</f>
        <v>0</v>
      </c>
      <c r="C2431">
        <f>'Założenia i wyniki'!$E$8*Znorm.Profile!C2431</f>
        <v>0.43146180000000006</v>
      </c>
      <c r="D2431">
        <f t="shared" si="111"/>
        <v>0</v>
      </c>
      <c r="E2431">
        <f t="shared" si="112"/>
        <v>0</v>
      </c>
      <c r="F2431">
        <f t="shared" si="113"/>
        <v>0.43146180000000006</v>
      </c>
    </row>
    <row r="2432" spans="1:6" x14ac:dyDescent="0.25">
      <c r="A2432">
        <v>2423</v>
      </c>
      <c r="B2432">
        <f>'Założenia i wyniki'!$E$6*Znorm.Profile!B2432</f>
        <v>0</v>
      </c>
      <c r="C2432">
        <f>'Założenia i wyniki'!$E$8*Znorm.Profile!C2432</f>
        <v>0.35379294999999994</v>
      </c>
      <c r="D2432">
        <f t="shared" si="111"/>
        <v>0</v>
      </c>
      <c r="E2432">
        <f t="shared" si="112"/>
        <v>0</v>
      </c>
      <c r="F2432">
        <f t="shared" si="113"/>
        <v>0.35379294999999994</v>
      </c>
    </row>
    <row r="2433" spans="1:6" x14ac:dyDescent="0.25">
      <c r="A2433">
        <v>2424</v>
      </c>
      <c r="B2433">
        <f>'Założenia i wyniki'!$E$6*Znorm.Profile!B2433</f>
        <v>0</v>
      </c>
      <c r="C2433">
        <f>'Założenia i wyniki'!$E$8*Znorm.Profile!C2433</f>
        <v>0.27873265000000003</v>
      </c>
      <c r="D2433">
        <f t="shared" si="111"/>
        <v>0</v>
      </c>
      <c r="E2433">
        <f t="shared" si="112"/>
        <v>0</v>
      </c>
      <c r="F2433">
        <f t="shared" si="113"/>
        <v>0.27873265000000003</v>
      </c>
    </row>
    <row r="2434" spans="1:6" x14ac:dyDescent="0.25">
      <c r="A2434">
        <v>2425</v>
      </c>
      <c r="B2434">
        <f>'Założenia i wyniki'!$E$6*Znorm.Profile!B2434</f>
        <v>0</v>
      </c>
      <c r="C2434">
        <f>'Założenia i wyniki'!$E$8*Znorm.Profile!C2434</f>
        <v>0.2384753</v>
      </c>
      <c r="D2434">
        <f t="shared" si="111"/>
        <v>0</v>
      </c>
      <c r="E2434">
        <f t="shared" si="112"/>
        <v>0</v>
      </c>
      <c r="F2434">
        <f t="shared" si="113"/>
        <v>0.2384753</v>
      </c>
    </row>
    <row r="2435" spans="1:6" x14ac:dyDescent="0.25">
      <c r="A2435">
        <v>2426</v>
      </c>
      <c r="B2435">
        <f>'Założenia i wyniki'!$E$6*Znorm.Profile!B2435</f>
        <v>0</v>
      </c>
      <c r="C2435">
        <f>'Założenia i wyniki'!$E$8*Znorm.Profile!C2435</f>
        <v>0.21803355000000002</v>
      </c>
      <c r="D2435">
        <f t="shared" si="111"/>
        <v>0</v>
      </c>
      <c r="E2435">
        <f t="shared" si="112"/>
        <v>0</v>
      </c>
      <c r="F2435">
        <f t="shared" si="113"/>
        <v>0.21803355000000002</v>
      </c>
    </row>
    <row r="2436" spans="1:6" x14ac:dyDescent="0.25">
      <c r="A2436">
        <v>2427</v>
      </c>
      <c r="B2436">
        <f>'Założenia i wyniki'!$E$6*Znorm.Profile!B2436</f>
        <v>0</v>
      </c>
      <c r="C2436">
        <f>'Założenia i wyniki'!$E$8*Znorm.Profile!C2436</f>
        <v>0.20991495000000002</v>
      </c>
      <c r="D2436">
        <f t="shared" si="111"/>
        <v>0</v>
      </c>
      <c r="E2436">
        <f t="shared" si="112"/>
        <v>0</v>
      </c>
      <c r="F2436">
        <f t="shared" si="113"/>
        <v>0.20991495000000002</v>
      </c>
    </row>
    <row r="2437" spans="1:6" x14ac:dyDescent="0.25">
      <c r="A2437">
        <v>2428</v>
      </c>
      <c r="B2437">
        <f>'Założenia i wyniki'!$E$6*Znorm.Profile!B2437</f>
        <v>0</v>
      </c>
      <c r="C2437">
        <f>'Założenia i wyniki'!$E$8*Znorm.Profile!C2437</f>
        <v>0.21319689999999999</v>
      </c>
      <c r="D2437">
        <f t="shared" si="111"/>
        <v>0</v>
      </c>
      <c r="E2437">
        <f t="shared" si="112"/>
        <v>0</v>
      </c>
      <c r="F2437">
        <f t="shared" si="113"/>
        <v>0.21319689999999999</v>
      </c>
    </row>
    <row r="2438" spans="1:6" x14ac:dyDescent="0.25">
      <c r="A2438">
        <v>2429</v>
      </c>
      <c r="B2438">
        <f>'Założenia i wyniki'!$E$6*Znorm.Profile!B2438</f>
        <v>0</v>
      </c>
      <c r="C2438">
        <f>'Założenia i wyniki'!$E$8*Znorm.Profile!C2438</f>
        <v>0.23837485</v>
      </c>
      <c r="D2438">
        <f t="shared" si="111"/>
        <v>0</v>
      </c>
      <c r="E2438">
        <f t="shared" si="112"/>
        <v>0</v>
      </c>
      <c r="F2438">
        <f t="shared" si="113"/>
        <v>0.23837485</v>
      </c>
    </row>
    <row r="2439" spans="1:6" x14ac:dyDescent="0.25">
      <c r="A2439">
        <v>2430</v>
      </c>
      <c r="B2439">
        <f>'Założenia i wyniki'!$E$6*Znorm.Profile!B2439</f>
        <v>7.7194339622641515E-3</v>
      </c>
      <c r="C2439">
        <f>'Założenia i wyniki'!$E$8*Znorm.Profile!C2439</f>
        <v>0.28323224999999996</v>
      </c>
      <c r="D2439">
        <f t="shared" si="111"/>
        <v>7.7194339622641515E-3</v>
      </c>
      <c r="E2439">
        <f t="shared" si="112"/>
        <v>0</v>
      </c>
      <c r="F2439">
        <f t="shared" si="113"/>
        <v>0.27551281603773581</v>
      </c>
    </row>
    <row r="2440" spans="1:6" x14ac:dyDescent="0.25">
      <c r="A2440">
        <v>2431</v>
      </c>
      <c r="B2440">
        <f>'Założenia i wyniki'!$E$6*Znorm.Profile!B2440</f>
        <v>0.18345283018867925</v>
      </c>
      <c r="C2440">
        <f>'Założenia i wyniki'!$E$8*Znorm.Profile!C2440</f>
        <v>0.34477099999999999</v>
      </c>
      <c r="D2440">
        <f t="shared" si="111"/>
        <v>0.18345283018867925</v>
      </c>
      <c r="E2440">
        <f t="shared" si="112"/>
        <v>0</v>
      </c>
      <c r="F2440">
        <f t="shared" si="113"/>
        <v>0.16131816981132074</v>
      </c>
    </row>
    <row r="2441" spans="1:6" x14ac:dyDescent="0.25">
      <c r="A2441">
        <v>2432</v>
      </c>
      <c r="B2441">
        <f>'Założenia i wyniki'!$E$6*Znorm.Profile!B2441</f>
        <v>0.63941509433962262</v>
      </c>
      <c r="C2441">
        <f>'Założenia i wyniki'!$E$8*Znorm.Profile!C2441</f>
        <v>0.40418035000000002</v>
      </c>
      <c r="D2441">
        <f t="shared" si="111"/>
        <v>0.40418035000000002</v>
      </c>
      <c r="E2441">
        <f t="shared" si="112"/>
        <v>0.2352347443396226</v>
      </c>
      <c r="F2441">
        <f t="shared" si="113"/>
        <v>0</v>
      </c>
    </row>
    <row r="2442" spans="1:6" x14ac:dyDescent="0.25">
      <c r="A2442">
        <v>2433</v>
      </c>
      <c r="B2442">
        <f>'Założenia i wyniki'!$E$6*Znorm.Profile!B2442</f>
        <v>0.89011320754716983</v>
      </c>
      <c r="C2442">
        <f>'Założenia i wyniki'!$E$8*Znorm.Profile!C2442</f>
        <v>0.45388769999999995</v>
      </c>
      <c r="D2442">
        <f t="shared" si="111"/>
        <v>0.45388769999999995</v>
      </c>
      <c r="E2442">
        <f t="shared" si="112"/>
        <v>0.43622550754716988</v>
      </c>
      <c r="F2442">
        <f t="shared" si="113"/>
        <v>0</v>
      </c>
    </row>
    <row r="2443" spans="1:6" x14ac:dyDescent="0.25">
      <c r="A2443">
        <v>2434</v>
      </c>
      <c r="B2443">
        <f>'Założenia i wyniki'!$E$6*Znorm.Profile!B2443</f>
        <v>0.77499056603773586</v>
      </c>
      <c r="C2443">
        <f>'Założenia i wyniki'!$E$8*Znorm.Profile!C2443</f>
        <v>0.48469224999999999</v>
      </c>
      <c r="D2443">
        <f t="shared" ref="D2443:D2506" si="114">IF(B2443&lt;=C2443,B2443,C2443)</f>
        <v>0.48469224999999999</v>
      </c>
      <c r="E2443">
        <f t="shared" ref="E2443:E2506" si="115">IF(B2443&gt;C2443,B2443-C2443,0)</f>
        <v>0.29029831603773587</v>
      </c>
      <c r="F2443">
        <f t="shared" ref="F2443:F2506" si="116">IF(B2443&lt;C2443,C2443-B2443,0)</f>
        <v>0</v>
      </c>
    </row>
    <row r="2444" spans="1:6" x14ac:dyDescent="0.25">
      <c r="A2444">
        <v>2435</v>
      </c>
      <c r="B2444">
        <f>'Założenia i wyniki'!$E$6*Znorm.Profile!B2444</f>
        <v>0.88509433962264161</v>
      </c>
      <c r="C2444">
        <f>'Założenia i wyniki'!$E$8*Znorm.Profile!C2444</f>
        <v>0.49626640000000005</v>
      </c>
      <c r="D2444">
        <f t="shared" si="114"/>
        <v>0.49626640000000005</v>
      </c>
      <c r="E2444">
        <f t="shared" si="115"/>
        <v>0.38882793962264156</v>
      </c>
      <c r="F2444">
        <f t="shared" si="116"/>
        <v>0</v>
      </c>
    </row>
    <row r="2445" spans="1:6" x14ac:dyDescent="0.25">
      <c r="A2445">
        <v>2436</v>
      </c>
      <c r="B2445">
        <f>'Założenia i wyniki'!$E$6*Znorm.Profile!B2445</f>
        <v>0.74221698113207546</v>
      </c>
      <c r="C2445">
        <f>'Założenia i wyniki'!$E$8*Znorm.Profile!C2445</f>
        <v>0.49127120000000002</v>
      </c>
      <c r="D2445">
        <f t="shared" si="114"/>
        <v>0.49127120000000002</v>
      </c>
      <c r="E2445">
        <f t="shared" si="115"/>
        <v>0.25094578113207544</v>
      </c>
      <c r="F2445">
        <f t="shared" si="116"/>
        <v>0</v>
      </c>
    </row>
    <row r="2446" spans="1:6" x14ac:dyDescent="0.25">
      <c r="A2446">
        <v>2437</v>
      </c>
      <c r="B2446">
        <f>'Założenia i wyniki'!$E$6*Znorm.Profile!B2446</f>
        <v>0.72509433962264147</v>
      </c>
      <c r="C2446">
        <f>'Założenia i wyniki'!$E$8*Znorm.Profile!C2446</f>
        <v>0.46574850000000007</v>
      </c>
      <c r="D2446">
        <f t="shared" si="114"/>
        <v>0.46574850000000007</v>
      </c>
      <c r="E2446">
        <f t="shared" si="115"/>
        <v>0.25934583962264141</v>
      </c>
      <c r="F2446">
        <f t="shared" si="116"/>
        <v>0</v>
      </c>
    </row>
    <row r="2447" spans="1:6" x14ac:dyDescent="0.25">
      <c r="A2447">
        <v>2438</v>
      </c>
      <c r="B2447">
        <f>'Założenia i wyniki'!$E$6*Znorm.Profile!B2447</f>
        <v>1.2495283018867924</v>
      </c>
      <c r="C2447">
        <f>'Założenia i wyniki'!$E$8*Znorm.Profile!C2447</f>
        <v>0.43447040000000003</v>
      </c>
      <c r="D2447">
        <f t="shared" si="114"/>
        <v>0.43447040000000003</v>
      </c>
      <c r="E2447">
        <f t="shared" si="115"/>
        <v>0.81505790188679239</v>
      </c>
      <c r="F2447">
        <f t="shared" si="116"/>
        <v>0</v>
      </c>
    </row>
    <row r="2448" spans="1:6" x14ac:dyDescent="0.25">
      <c r="A2448">
        <v>2439</v>
      </c>
      <c r="B2448">
        <f>'Założenia i wyniki'!$E$6*Znorm.Profile!B2448</f>
        <v>0.60112264150943395</v>
      </c>
      <c r="C2448">
        <f>'Założenia i wyniki'!$E$8*Znorm.Profile!C2448</f>
        <v>0.41026440000000003</v>
      </c>
      <c r="D2448">
        <f t="shared" si="114"/>
        <v>0.41026440000000003</v>
      </c>
      <c r="E2448">
        <f t="shared" si="115"/>
        <v>0.19085824150943392</v>
      </c>
      <c r="F2448">
        <f t="shared" si="116"/>
        <v>0</v>
      </c>
    </row>
    <row r="2449" spans="1:6" x14ac:dyDescent="0.25">
      <c r="A2449">
        <v>2440</v>
      </c>
      <c r="B2449">
        <f>'Założenia i wyniki'!$E$6*Znorm.Profile!B2449</f>
        <v>0.49863207547169808</v>
      </c>
      <c r="C2449">
        <f>'Założenia i wyniki'!$E$8*Znorm.Profile!C2449</f>
        <v>0.41252049999999996</v>
      </c>
      <c r="D2449">
        <f t="shared" si="114"/>
        <v>0.41252049999999996</v>
      </c>
      <c r="E2449">
        <f t="shared" si="115"/>
        <v>8.6111575471698121E-2</v>
      </c>
      <c r="F2449">
        <f t="shared" si="116"/>
        <v>0</v>
      </c>
    </row>
    <row r="2450" spans="1:6" x14ac:dyDescent="0.25">
      <c r="A2450">
        <v>2441</v>
      </c>
      <c r="B2450">
        <f>'Założenia i wyniki'!$E$6*Znorm.Profile!B2450</f>
        <v>0.11976415094339624</v>
      </c>
      <c r="C2450">
        <f>'Założenia i wyniki'!$E$8*Znorm.Profile!C2450</f>
        <v>0.42210349999999996</v>
      </c>
      <c r="D2450">
        <f t="shared" si="114"/>
        <v>0.11976415094339624</v>
      </c>
      <c r="E2450">
        <f t="shared" si="115"/>
        <v>0</v>
      </c>
      <c r="F2450">
        <f t="shared" si="116"/>
        <v>0.30233934905660376</v>
      </c>
    </row>
    <row r="2451" spans="1:6" x14ac:dyDescent="0.25">
      <c r="A2451">
        <v>2442</v>
      </c>
      <c r="B2451">
        <f>'Założenia i wyniki'!$E$6*Znorm.Profile!B2451</f>
        <v>2.5387735849056604E-2</v>
      </c>
      <c r="C2451">
        <f>'Założenia i wyniki'!$E$8*Znorm.Profile!C2451</f>
        <v>0.46931814999999999</v>
      </c>
      <c r="D2451">
        <f t="shared" si="114"/>
        <v>2.5387735849056604E-2</v>
      </c>
      <c r="E2451">
        <f t="shared" si="115"/>
        <v>0</v>
      </c>
      <c r="F2451">
        <f t="shared" si="116"/>
        <v>0.44393041415094336</v>
      </c>
    </row>
    <row r="2452" spans="1:6" x14ac:dyDescent="0.25">
      <c r="A2452">
        <v>2443</v>
      </c>
      <c r="B2452">
        <f>'Założenia i wyniki'!$E$6*Znorm.Profile!B2452</f>
        <v>0</v>
      </c>
      <c r="C2452">
        <f>'Założenia i wyniki'!$E$8*Znorm.Profile!C2452</f>
        <v>0.52516590000000007</v>
      </c>
      <c r="D2452">
        <f t="shared" si="114"/>
        <v>0</v>
      </c>
      <c r="E2452">
        <f t="shared" si="115"/>
        <v>0</v>
      </c>
      <c r="F2452">
        <f t="shared" si="116"/>
        <v>0.52516590000000007</v>
      </c>
    </row>
    <row r="2453" spans="1:6" x14ac:dyDescent="0.25">
      <c r="A2453">
        <v>2444</v>
      </c>
      <c r="B2453">
        <f>'Założenia i wyniki'!$E$6*Znorm.Profile!B2453</f>
        <v>0</v>
      </c>
      <c r="C2453">
        <f>'Założenia i wyniki'!$E$8*Znorm.Profile!C2453</f>
        <v>0.5432153999999999</v>
      </c>
      <c r="D2453">
        <f t="shared" si="114"/>
        <v>0</v>
      </c>
      <c r="E2453">
        <f t="shared" si="115"/>
        <v>0</v>
      </c>
      <c r="F2453">
        <f t="shared" si="116"/>
        <v>0.5432153999999999</v>
      </c>
    </row>
    <row r="2454" spans="1:6" x14ac:dyDescent="0.25">
      <c r="A2454">
        <v>2445</v>
      </c>
      <c r="B2454">
        <f>'Założenia i wyniki'!$E$6*Znorm.Profile!B2454</f>
        <v>0</v>
      </c>
      <c r="C2454">
        <f>'Założenia i wyniki'!$E$8*Znorm.Profile!C2454</f>
        <v>0.49340725000000002</v>
      </c>
      <c r="D2454">
        <f t="shared" si="114"/>
        <v>0</v>
      </c>
      <c r="E2454">
        <f t="shared" si="115"/>
        <v>0</v>
      </c>
      <c r="F2454">
        <f t="shared" si="116"/>
        <v>0.49340725000000002</v>
      </c>
    </row>
    <row r="2455" spans="1:6" x14ac:dyDescent="0.25">
      <c r="A2455">
        <v>2446</v>
      </c>
      <c r="B2455">
        <f>'Założenia i wyniki'!$E$6*Znorm.Profile!B2455</f>
        <v>0</v>
      </c>
      <c r="C2455">
        <f>'Założenia i wyniki'!$E$8*Znorm.Profile!C2455</f>
        <v>0.39737810000000001</v>
      </c>
      <c r="D2455">
        <f t="shared" si="114"/>
        <v>0</v>
      </c>
      <c r="E2455">
        <f t="shared" si="115"/>
        <v>0</v>
      </c>
      <c r="F2455">
        <f t="shared" si="116"/>
        <v>0.39737810000000001</v>
      </c>
    </row>
    <row r="2456" spans="1:6" x14ac:dyDescent="0.25">
      <c r="A2456">
        <v>2447</v>
      </c>
      <c r="B2456">
        <f>'Założenia i wyniki'!$E$6*Znorm.Profile!B2456</f>
        <v>0</v>
      </c>
      <c r="C2456">
        <f>'Założenia i wyniki'!$E$8*Znorm.Profile!C2456</f>
        <v>0.31361329999999998</v>
      </c>
      <c r="D2456">
        <f t="shared" si="114"/>
        <v>0</v>
      </c>
      <c r="E2456">
        <f t="shared" si="115"/>
        <v>0</v>
      </c>
      <c r="F2456">
        <f t="shared" si="116"/>
        <v>0.31361329999999998</v>
      </c>
    </row>
    <row r="2457" spans="1:6" x14ac:dyDescent="0.25">
      <c r="A2457">
        <v>2448</v>
      </c>
      <c r="B2457">
        <f>'Założenia i wyniki'!$E$6*Znorm.Profile!B2457</f>
        <v>0</v>
      </c>
      <c r="C2457">
        <f>'Założenia i wyniki'!$E$8*Znorm.Profile!C2457</f>
        <v>0.23689714999999997</v>
      </c>
      <c r="D2457">
        <f t="shared" si="114"/>
        <v>0</v>
      </c>
      <c r="E2457">
        <f t="shared" si="115"/>
        <v>0</v>
      </c>
      <c r="F2457">
        <f t="shared" si="116"/>
        <v>0.23689714999999997</v>
      </c>
    </row>
    <row r="2458" spans="1:6" x14ac:dyDescent="0.25">
      <c r="A2458">
        <v>2449</v>
      </c>
      <c r="B2458">
        <f>'Założenia i wyniki'!$E$6*Znorm.Profile!B2458</f>
        <v>0</v>
      </c>
      <c r="C2458">
        <f>'Założenia i wyniki'!$E$8*Znorm.Profile!C2458</f>
        <v>0.20871339999999999</v>
      </c>
      <c r="D2458">
        <f t="shared" si="114"/>
        <v>0</v>
      </c>
      <c r="E2458">
        <f t="shared" si="115"/>
        <v>0</v>
      </c>
      <c r="F2458">
        <f t="shared" si="116"/>
        <v>0.20871339999999999</v>
      </c>
    </row>
    <row r="2459" spans="1:6" x14ac:dyDescent="0.25">
      <c r="A2459">
        <v>2450</v>
      </c>
      <c r="B2459">
        <f>'Założenia i wyniki'!$E$6*Znorm.Profile!B2459</f>
        <v>0</v>
      </c>
      <c r="C2459">
        <f>'Założenia i wyniki'!$E$8*Znorm.Profile!C2459</f>
        <v>0.1937537</v>
      </c>
      <c r="D2459">
        <f t="shared" si="114"/>
        <v>0</v>
      </c>
      <c r="E2459">
        <f t="shared" si="115"/>
        <v>0</v>
      </c>
      <c r="F2459">
        <f t="shared" si="116"/>
        <v>0.1937537</v>
      </c>
    </row>
    <row r="2460" spans="1:6" x14ac:dyDescent="0.25">
      <c r="A2460">
        <v>2451</v>
      </c>
      <c r="B2460">
        <f>'Założenia i wyniki'!$E$6*Znorm.Profile!B2460</f>
        <v>0</v>
      </c>
      <c r="C2460">
        <f>'Założenia i wyniki'!$E$8*Znorm.Profile!C2460</f>
        <v>0.19839014999999999</v>
      </c>
      <c r="D2460">
        <f t="shared" si="114"/>
        <v>0</v>
      </c>
      <c r="E2460">
        <f t="shared" si="115"/>
        <v>0</v>
      </c>
      <c r="F2460">
        <f t="shared" si="116"/>
        <v>0.19839014999999999</v>
      </c>
    </row>
    <row r="2461" spans="1:6" x14ac:dyDescent="0.25">
      <c r="A2461">
        <v>2452</v>
      </c>
      <c r="B2461">
        <f>'Założenia i wyniki'!$E$6*Znorm.Profile!B2461</f>
        <v>0</v>
      </c>
      <c r="C2461">
        <f>'Założenia i wyniki'!$E$8*Znorm.Profile!C2461</f>
        <v>0.22226609999999999</v>
      </c>
      <c r="D2461">
        <f t="shared" si="114"/>
        <v>0</v>
      </c>
      <c r="E2461">
        <f t="shared" si="115"/>
        <v>0</v>
      </c>
      <c r="F2461">
        <f t="shared" si="116"/>
        <v>0.22226609999999999</v>
      </c>
    </row>
    <row r="2462" spans="1:6" x14ac:dyDescent="0.25">
      <c r="A2462">
        <v>2453</v>
      </c>
      <c r="B2462">
        <f>'Założenia i wyniki'!$E$6*Znorm.Profile!B2462</f>
        <v>0</v>
      </c>
      <c r="C2462">
        <f>'Założenia i wyniki'!$E$8*Znorm.Profile!C2462</f>
        <v>0.27460999999999997</v>
      </c>
      <c r="D2462">
        <f t="shared" si="114"/>
        <v>0</v>
      </c>
      <c r="E2462">
        <f t="shared" si="115"/>
        <v>0</v>
      </c>
      <c r="F2462">
        <f t="shared" si="116"/>
        <v>0.27460999999999997</v>
      </c>
    </row>
    <row r="2463" spans="1:6" x14ac:dyDescent="0.25">
      <c r="A2463">
        <v>2454</v>
      </c>
      <c r="B2463">
        <f>'Założenia i wyniki'!$E$6*Znorm.Profile!B2463</f>
        <v>8.4230188679245283E-3</v>
      </c>
      <c r="C2463">
        <f>'Założenia i wyniki'!$E$8*Znorm.Profile!C2463</f>
        <v>0.3525508</v>
      </c>
      <c r="D2463">
        <f t="shared" si="114"/>
        <v>8.4230188679245283E-3</v>
      </c>
      <c r="E2463">
        <f t="shared" si="115"/>
        <v>0</v>
      </c>
      <c r="F2463">
        <f t="shared" si="116"/>
        <v>0.34412778113207548</v>
      </c>
    </row>
    <row r="2464" spans="1:6" x14ac:dyDescent="0.25">
      <c r="A2464">
        <v>2455</v>
      </c>
      <c r="B2464">
        <f>'Założenia i wyniki'!$E$6*Znorm.Profile!B2464</f>
        <v>0.1835566037735849</v>
      </c>
      <c r="C2464">
        <f>'Założenia i wyniki'!$E$8*Znorm.Profile!C2464</f>
        <v>0.41087305000000002</v>
      </c>
      <c r="D2464">
        <f t="shared" si="114"/>
        <v>0.1835566037735849</v>
      </c>
      <c r="E2464">
        <f t="shared" si="115"/>
        <v>0</v>
      </c>
      <c r="F2464">
        <f t="shared" si="116"/>
        <v>0.22731644622641511</v>
      </c>
    </row>
    <row r="2465" spans="1:6" x14ac:dyDescent="0.25">
      <c r="A2465">
        <v>2456</v>
      </c>
      <c r="B2465">
        <f>'Założenia i wyniki'!$E$6*Znorm.Profile!B2465</f>
        <v>0.82211320754716977</v>
      </c>
      <c r="C2465">
        <f>'Założenia i wyniki'!$E$8*Znorm.Profile!C2465</f>
        <v>0.42789669999999996</v>
      </c>
      <c r="D2465">
        <f t="shared" si="114"/>
        <v>0.42789669999999996</v>
      </c>
      <c r="E2465">
        <f t="shared" si="115"/>
        <v>0.3942165075471698</v>
      </c>
      <c r="F2465">
        <f t="shared" si="116"/>
        <v>0</v>
      </c>
    </row>
    <row r="2466" spans="1:6" x14ac:dyDescent="0.25">
      <c r="A2466">
        <v>2457</v>
      </c>
      <c r="B2466">
        <f>'Założenia i wyniki'!$E$6*Znorm.Profile!B2466</f>
        <v>1.7395283018867924</v>
      </c>
      <c r="C2466">
        <f>'Założenia i wyniki'!$E$8*Znorm.Profile!C2466</f>
        <v>0.43102500000000005</v>
      </c>
      <c r="D2466">
        <f t="shared" si="114"/>
        <v>0.43102500000000005</v>
      </c>
      <c r="E2466">
        <f t="shared" si="115"/>
        <v>1.3085033018867924</v>
      </c>
      <c r="F2466">
        <f t="shared" si="116"/>
        <v>0</v>
      </c>
    </row>
    <row r="2467" spans="1:6" x14ac:dyDescent="0.25">
      <c r="A2467">
        <v>2458</v>
      </c>
      <c r="B2467">
        <f>'Założenia i wyniki'!$E$6*Znorm.Profile!B2467</f>
        <v>2.1950943396226417</v>
      </c>
      <c r="C2467">
        <f>'Założenia i wyniki'!$E$8*Znorm.Profile!C2467</f>
        <v>0.41311340000000002</v>
      </c>
      <c r="D2467">
        <f t="shared" si="114"/>
        <v>0.41311340000000002</v>
      </c>
      <c r="E2467">
        <f t="shared" si="115"/>
        <v>1.7819809396226416</v>
      </c>
      <c r="F2467">
        <f t="shared" si="116"/>
        <v>0</v>
      </c>
    </row>
    <row r="2468" spans="1:6" x14ac:dyDescent="0.25">
      <c r="A2468">
        <v>2459</v>
      </c>
      <c r="B2468">
        <f>'Założenia i wyniki'!$E$6*Znorm.Profile!B2468</f>
        <v>2.4228301886792449</v>
      </c>
      <c r="C2468">
        <f>'Założenia i wyniki'!$E$8*Znorm.Profile!C2468</f>
        <v>0.40434870000000006</v>
      </c>
      <c r="D2468">
        <f t="shared" si="114"/>
        <v>0.40434870000000006</v>
      </c>
      <c r="E2468">
        <f t="shared" si="115"/>
        <v>2.018481488679245</v>
      </c>
      <c r="F2468">
        <f t="shared" si="116"/>
        <v>0</v>
      </c>
    </row>
    <row r="2469" spans="1:6" x14ac:dyDescent="0.25">
      <c r="A2469">
        <v>2460</v>
      </c>
      <c r="B2469">
        <f>'Założenia i wyniki'!$E$6*Znorm.Profile!B2469</f>
        <v>2.3696226415094341</v>
      </c>
      <c r="C2469">
        <f>'Założenia i wyniki'!$E$8*Znorm.Profile!C2469</f>
        <v>0.40471200000000002</v>
      </c>
      <c r="D2469">
        <f t="shared" si="114"/>
        <v>0.40471200000000002</v>
      </c>
      <c r="E2469">
        <f t="shared" si="115"/>
        <v>1.9649106415094342</v>
      </c>
      <c r="F2469">
        <f t="shared" si="116"/>
        <v>0</v>
      </c>
    </row>
    <row r="2470" spans="1:6" x14ac:dyDescent="0.25">
      <c r="A2470">
        <v>2461</v>
      </c>
      <c r="B2470">
        <f>'Założenia i wyniki'!$E$6*Znorm.Profile!B2470</f>
        <v>2.3803773584905659</v>
      </c>
      <c r="C2470">
        <f>'Założenia i wyniki'!$E$8*Znorm.Profile!C2470</f>
        <v>0.39556964999999999</v>
      </c>
      <c r="D2470">
        <f t="shared" si="114"/>
        <v>0.39556964999999999</v>
      </c>
      <c r="E2470">
        <f t="shared" si="115"/>
        <v>1.9848077084905658</v>
      </c>
      <c r="F2470">
        <f t="shared" si="116"/>
        <v>0</v>
      </c>
    </row>
    <row r="2471" spans="1:6" x14ac:dyDescent="0.25">
      <c r="A2471">
        <v>2462</v>
      </c>
      <c r="B2471">
        <f>'Założenia i wyniki'!$E$6*Znorm.Profile!B2471</f>
        <v>2.2090566037735848</v>
      </c>
      <c r="C2471">
        <f>'Założenia i wyniki'!$E$8*Znorm.Profile!C2471</f>
        <v>0.38901205</v>
      </c>
      <c r="D2471">
        <f t="shared" si="114"/>
        <v>0.38901205</v>
      </c>
      <c r="E2471">
        <f t="shared" si="115"/>
        <v>1.8200445537735848</v>
      </c>
      <c r="F2471">
        <f t="shared" si="116"/>
        <v>0</v>
      </c>
    </row>
    <row r="2472" spans="1:6" x14ac:dyDescent="0.25">
      <c r="A2472">
        <v>2463</v>
      </c>
      <c r="B2472">
        <f>'Założenia i wyniki'!$E$6*Znorm.Profile!B2472</f>
        <v>1.7881132075471697</v>
      </c>
      <c r="C2472">
        <f>'Założenia i wyniki'!$E$8*Znorm.Profile!C2472</f>
        <v>0.41379484999999999</v>
      </c>
      <c r="D2472">
        <f t="shared" si="114"/>
        <v>0.41379484999999999</v>
      </c>
      <c r="E2472">
        <f t="shared" si="115"/>
        <v>1.3743183575471698</v>
      </c>
      <c r="F2472">
        <f t="shared" si="116"/>
        <v>0</v>
      </c>
    </row>
    <row r="2473" spans="1:6" x14ac:dyDescent="0.25">
      <c r="A2473">
        <v>2464</v>
      </c>
      <c r="B2473">
        <f>'Założenia i wyniki'!$E$6*Znorm.Profile!B2473</f>
        <v>1.189622641509434</v>
      </c>
      <c r="C2473">
        <f>'Założenia i wyniki'!$E$8*Znorm.Profile!C2473</f>
        <v>0.42594650000000001</v>
      </c>
      <c r="D2473">
        <f t="shared" si="114"/>
        <v>0.42594650000000001</v>
      </c>
      <c r="E2473">
        <f t="shared" si="115"/>
        <v>0.76367614150943397</v>
      </c>
      <c r="F2473">
        <f t="shared" si="116"/>
        <v>0</v>
      </c>
    </row>
    <row r="2474" spans="1:6" x14ac:dyDescent="0.25">
      <c r="A2474">
        <v>2465</v>
      </c>
      <c r="B2474">
        <f>'Założenia i wyniki'!$E$6*Znorm.Profile!B2474</f>
        <v>0.56174528301886795</v>
      </c>
      <c r="C2474">
        <f>'Założenia i wyniki'!$E$8*Znorm.Profile!C2474</f>
        <v>0.45117869999999999</v>
      </c>
      <c r="D2474">
        <f t="shared" si="114"/>
        <v>0.45117869999999999</v>
      </c>
      <c r="E2474">
        <f t="shared" si="115"/>
        <v>0.11056658301886796</v>
      </c>
      <c r="F2474">
        <f t="shared" si="116"/>
        <v>0</v>
      </c>
    </row>
    <row r="2475" spans="1:6" x14ac:dyDescent="0.25">
      <c r="A2475">
        <v>2466</v>
      </c>
      <c r="B2475">
        <f>'Założenia i wyniki'!$E$6*Znorm.Profile!B2475</f>
        <v>0.12401886792452831</v>
      </c>
      <c r="C2475">
        <f>'Założenia i wyniki'!$E$8*Znorm.Profile!C2475</f>
        <v>0.48866054999999997</v>
      </c>
      <c r="D2475">
        <f t="shared" si="114"/>
        <v>0.12401886792452831</v>
      </c>
      <c r="E2475">
        <f t="shared" si="115"/>
        <v>0</v>
      </c>
      <c r="F2475">
        <f t="shared" si="116"/>
        <v>0.36464168207547165</v>
      </c>
    </row>
    <row r="2476" spans="1:6" x14ac:dyDescent="0.25">
      <c r="A2476">
        <v>2467</v>
      </c>
      <c r="B2476">
        <f>'Założenia i wyniki'!$E$6*Znorm.Profile!B2476</f>
        <v>0</v>
      </c>
      <c r="C2476">
        <f>'Założenia i wyniki'!$E$8*Znorm.Profile!C2476</f>
        <v>0.54901734999999996</v>
      </c>
      <c r="D2476">
        <f t="shared" si="114"/>
        <v>0</v>
      </c>
      <c r="E2476">
        <f t="shared" si="115"/>
        <v>0</v>
      </c>
      <c r="F2476">
        <f t="shared" si="116"/>
        <v>0.54901734999999996</v>
      </c>
    </row>
    <row r="2477" spans="1:6" x14ac:dyDescent="0.25">
      <c r="A2477">
        <v>2468</v>
      </c>
      <c r="B2477">
        <f>'Założenia i wyniki'!$E$6*Znorm.Profile!B2477</f>
        <v>0</v>
      </c>
      <c r="C2477">
        <f>'Założenia i wyniki'!$E$8*Znorm.Profile!C2477</f>
        <v>0.5756772</v>
      </c>
      <c r="D2477">
        <f t="shared" si="114"/>
        <v>0</v>
      </c>
      <c r="E2477">
        <f t="shared" si="115"/>
        <v>0</v>
      </c>
      <c r="F2477">
        <f t="shared" si="116"/>
        <v>0.5756772</v>
      </c>
    </row>
    <row r="2478" spans="1:6" x14ac:dyDescent="0.25">
      <c r="A2478">
        <v>2469</v>
      </c>
      <c r="B2478">
        <f>'Założenia i wyniki'!$E$6*Znorm.Profile!B2478</f>
        <v>0</v>
      </c>
      <c r="C2478">
        <f>'Założenia i wyniki'!$E$8*Znorm.Profile!C2478</f>
        <v>0.50860634999999998</v>
      </c>
      <c r="D2478">
        <f t="shared" si="114"/>
        <v>0</v>
      </c>
      <c r="E2478">
        <f t="shared" si="115"/>
        <v>0</v>
      </c>
      <c r="F2478">
        <f t="shared" si="116"/>
        <v>0.50860634999999998</v>
      </c>
    </row>
    <row r="2479" spans="1:6" x14ac:dyDescent="0.25">
      <c r="A2479">
        <v>2470</v>
      </c>
      <c r="B2479">
        <f>'Założenia i wyniki'!$E$6*Znorm.Profile!B2479</f>
        <v>0</v>
      </c>
      <c r="C2479">
        <f>'Założenia i wyniki'!$E$8*Znorm.Profile!C2479</f>
        <v>0.40271279999999998</v>
      </c>
      <c r="D2479">
        <f t="shared" si="114"/>
        <v>0</v>
      </c>
      <c r="E2479">
        <f t="shared" si="115"/>
        <v>0</v>
      </c>
      <c r="F2479">
        <f t="shared" si="116"/>
        <v>0.40271279999999998</v>
      </c>
    </row>
    <row r="2480" spans="1:6" x14ac:dyDescent="0.25">
      <c r="A2480">
        <v>2471</v>
      </c>
      <c r="B2480">
        <f>'Założenia i wyniki'!$E$6*Znorm.Profile!B2480</f>
        <v>0</v>
      </c>
      <c r="C2480">
        <f>'Założenia i wyniki'!$E$8*Znorm.Profile!C2480</f>
        <v>0.31458734999999999</v>
      </c>
      <c r="D2480">
        <f t="shared" si="114"/>
        <v>0</v>
      </c>
      <c r="E2480">
        <f t="shared" si="115"/>
        <v>0</v>
      </c>
      <c r="F2480">
        <f t="shared" si="116"/>
        <v>0.31458734999999999</v>
      </c>
    </row>
    <row r="2481" spans="1:6" x14ac:dyDescent="0.25">
      <c r="A2481">
        <v>2472</v>
      </c>
      <c r="B2481">
        <f>'Założenia i wyniki'!$E$6*Znorm.Profile!B2481</f>
        <v>0</v>
      </c>
      <c r="C2481">
        <f>'Założenia i wyniki'!$E$8*Znorm.Profile!C2481</f>
        <v>0.24021339999999997</v>
      </c>
      <c r="D2481">
        <f t="shared" si="114"/>
        <v>0</v>
      </c>
      <c r="E2481">
        <f t="shared" si="115"/>
        <v>0</v>
      </c>
      <c r="F2481">
        <f t="shared" si="116"/>
        <v>0.24021339999999997</v>
      </c>
    </row>
    <row r="2482" spans="1:6" x14ac:dyDescent="0.25">
      <c r="A2482">
        <v>2473</v>
      </c>
      <c r="B2482">
        <f>'Założenia i wyniki'!$E$6*Znorm.Profile!B2482</f>
        <v>0</v>
      </c>
      <c r="C2482">
        <f>'Założenia i wyniki'!$E$8*Znorm.Profile!C2482</f>
        <v>0.20964650000000001</v>
      </c>
      <c r="D2482">
        <f t="shared" si="114"/>
        <v>0</v>
      </c>
      <c r="E2482">
        <f t="shared" si="115"/>
        <v>0</v>
      </c>
      <c r="F2482">
        <f t="shared" si="116"/>
        <v>0.20964650000000001</v>
      </c>
    </row>
    <row r="2483" spans="1:6" x14ac:dyDescent="0.25">
      <c r="A2483">
        <v>2474</v>
      </c>
      <c r="B2483">
        <f>'Założenia i wyniki'!$E$6*Znorm.Profile!B2483</f>
        <v>0</v>
      </c>
      <c r="C2483">
        <f>'Założenia i wyniki'!$E$8*Znorm.Profile!C2483</f>
        <v>0.19820254999999998</v>
      </c>
      <c r="D2483">
        <f t="shared" si="114"/>
        <v>0</v>
      </c>
      <c r="E2483">
        <f t="shared" si="115"/>
        <v>0</v>
      </c>
      <c r="F2483">
        <f t="shared" si="116"/>
        <v>0.19820254999999998</v>
      </c>
    </row>
    <row r="2484" spans="1:6" x14ac:dyDescent="0.25">
      <c r="A2484">
        <v>2475</v>
      </c>
      <c r="B2484">
        <f>'Założenia i wyniki'!$E$6*Znorm.Profile!B2484</f>
        <v>0</v>
      </c>
      <c r="C2484">
        <f>'Założenia i wyniki'!$E$8*Znorm.Profile!C2484</f>
        <v>0.198793</v>
      </c>
      <c r="D2484">
        <f t="shared" si="114"/>
        <v>0</v>
      </c>
      <c r="E2484">
        <f t="shared" si="115"/>
        <v>0</v>
      </c>
      <c r="F2484">
        <f t="shared" si="116"/>
        <v>0.198793</v>
      </c>
    </row>
    <row r="2485" spans="1:6" x14ac:dyDescent="0.25">
      <c r="A2485">
        <v>2476</v>
      </c>
      <c r="B2485">
        <f>'Założenia i wyniki'!$E$6*Znorm.Profile!B2485</f>
        <v>0</v>
      </c>
      <c r="C2485">
        <f>'Założenia i wyniki'!$E$8*Znorm.Profile!C2485</f>
        <v>0.22022454999999999</v>
      </c>
      <c r="D2485">
        <f t="shared" si="114"/>
        <v>0</v>
      </c>
      <c r="E2485">
        <f t="shared" si="115"/>
        <v>0</v>
      </c>
      <c r="F2485">
        <f t="shared" si="116"/>
        <v>0.22022454999999999</v>
      </c>
    </row>
    <row r="2486" spans="1:6" x14ac:dyDescent="0.25">
      <c r="A2486">
        <v>2477</v>
      </c>
      <c r="B2486">
        <f>'Założenia i wyniki'!$E$6*Znorm.Profile!B2486</f>
        <v>0</v>
      </c>
      <c r="C2486">
        <f>'Założenia i wyniki'!$E$8*Znorm.Profile!C2486</f>
        <v>0.27875749999999994</v>
      </c>
      <c r="D2486">
        <f t="shared" si="114"/>
        <v>0</v>
      </c>
      <c r="E2486">
        <f t="shared" si="115"/>
        <v>0</v>
      </c>
      <c r="F2486">
        <f t="shared" si="116"/>
        <v>0.27875749999999994</v>
      </c>
    </row>
    <row r="2487" spans="1:6" x14ac:dyDescent="0.25">
      <c r="A2487">
        <v>2478</v>
      </c>
      <c r="B2487">
        <f>'Założenia i wyniki'!$E$6*Znorm.Profile!B2487</f>
        <v>7.2420754716981131E-2</v>
      </c>
      <c r="C2487">
        <f>'Założenia i wyniki'!$E$8*Znorm.Profile!C2487</f>
        <v>0.35843920000000001</v>
      </c>
      <c r="D2487">
        <f t="shared" si="114"/>
        <v>7.2420754716981131E-2</v>
      </c>
      <c r="E2487">
        <f t="shared" si="115"/>
        <v>0</v>
      </c>
      <c r="F2487">
        <f t="shared" si="116"/>
        <v>0.2860184452830189</v>
      </c>
    </row>
    <row r="2488" spans="1:6" x14ac:dyDescent="0.25">
      <c r="A2488">
        <v>2479</v>
      </c>
      <c r="B2488">
        <f>'Założenia i wyniki'!$E$6*Znorm.Profile!B2488</f>
        <v>0.44926415094339622</v>
      </c>
      <c r="C2488">
        <f>'Założenia i wyniki'!$E$8*Znorm.Profile!C2488</f>
        <v>0.40840204999999996</v>
      </c>
      <c r="D2488">
        <f t="shared" si="114"/>
        <v>0.40840204999999996</v>
      </c>
      <c r="E2488">
        <f t="shared" si="115"/>
        <v>4.0862100943396262E-2</v>
      </c>
      <c r="F2488">
        <f t="shared" si="116"/>
        <v>0</v>
      </c>
    </row>
    <row r="2489" spans="1:6" x14ac:dyDescent="0.25">
      <c r="A2489">
        <v>2480</v>
      </c>
      <c r="B2489">
        <f>'Założenia i wyniki'!$E$6*Znorm.Profile!B2489</f>
        <v>1.0954716981132075</v>
      </c>
      <c r="C2489">
        <f>'Założenia i wyniki'!$E$8*Znorm.Profile!C2489</f>
        <v>0.42353394999999999</v>
      </c>
      <c r="D2489">
        <f t="shared" si="114"/>
        <v>0.42353394999999999</v>
      </c>
      <c r="E2489">
        <f t="shared" si="115"/>
        <v>0.67193774811320761</v>
      </c>
      <c r="F2489">
        <f t="shared" si="116"/>
        <v>0</v>
      </c>
    </row>
    <row r="2490" spans="1:6" x14ac:dyDescent="0.25">
      <c r="A2490">
        <v>2481</v>
      </c>
      <c r="B2490">
        <f>'Założenia i wyniki'!$E$6*Znorm.Profile!B2490</f>
        <v>1.7227358490566038</v>
      </c>
      <c r="C2490">
        <f>'Założenia i wyniki'!$E$8*Znorm.Profile!C2490</f>
        <v>0.41592984999999999</v>
      </c>
      <c r="D2490">
        <f t="shared" si="114"/>
        <v>0.41592984999999999</v>
      </c>
      <c r="E2490">
        <f t="shared" si="115"/>
        <v>1.3068059990566039</v>
      </c>
      <c r="F2490">
        <f t="shared" si="116"/>
        <v>0</v>
      </c>
    </row>
    <row r="2491" spans="1:6" x14ac:dyDescent="0.25">
      <c r="A2491">
        <v>2482</v>
      </c>
      <c r="B2491">
        <f>'Założenia i wyniki'!$E$6*Znorm.Profile!B2491</f>
        <v>2.1754716981132072</v>
      </c>
      <c r="C2491">
        <f>'Założenia i wyniki'!$E$8*Znorm.Profile!C2491</f>
        <v>0.39900349999999996</v>
      </c>
      <c r="D2491">
        <f t="shared" si="114"/>
        <v>0.39900349999999996</v>
      </c>
      <c r="E2491">
        <f t="shared" si="115"/>
        <v>1.7764681981132071</v>
      </c>
      <c r="F2491">
        <f t="shared" si="116"/>
        <v>0</v>
      </c>
    </row>
    <row r="2492" spans="1:6" x14ac:dyDescent="0.25">
      <c r="A2492">
        <v>2483</v>
      </c>
      <c r="B2492">
        <f>'Założenia i wyniki'!$E$6*Znorm.Profile!B2492</f>
        <v>2.398490566037736</v>
      </c>
      <c r="C2492">
        <f>'Założenia i wyniki'!$E$8*Znorm.Profile!C2492</f>
        <v>0.3830596</v>
      </c>
      <c r="D2492">
        <f t="shared" si="114"/>
        <v>0.3830596</v>
      </c>
      <c r="E2492">
        <f t="shared" si="115"/>
        <v>2.0154309660377359</v>
      </c>
      <c r="F2492">
        <f t="shared" si="116"/>
        <v>0</v>
      </c>
    </row>
    <row r="2493" spans="1:6" x14ac:dyDescent="0.25">
      <c r="A2493">
        <v>2484</v>
      </c>
      <c r="B2493">
        <f>'Założenia i wyniki'!$E$6*Znorm.Profile!B2493</f>
        <v>2.4716981132075473</v>
      </c>
      <c r="C2493">
        <f>'Założenia i wyniki'!$E$8*Znorm.Profile!C2493</f>
        <v>0.38090954999999999</v>
      </c>
      <c r="D2493">
        <f t="shared" si="114"/>
        <v>0.38090954999999999</v>
      </c>
      <c r="E2493">
        <f t="shared" si="115"/>
        <v>2.0907885632075471</v>
      </c>
      <c r="F2493">
        <f t="shared" si="116"/>
        <v>0</v>
      </c>
    </row>
    <row r="2494" spans="1:6" x14ac:dyDescent="0.25">
      <c r="A2494">
        <v>2485</v>
      </c>
      <c r="B2494">
        <f>'Założenia i wyniki'!$E$6*Znorm.Profile!B2494</f>
        <v>2.3910377358490567</v>
      </c>
      <c r="C2494">
        <f>'Założenia i wyniki'!$E$8*Znorm.Profile!C2494</f>
        <v>0.38205929999999999</v>
      </c>
      <c r="D2494">
        <f t="shared" si="114"/>
        <v>0.38205929999999999</v>
      </c>
      <c r="E2494">
        <f t="shared" si="115"/>
        <v>2.0089784358490568</v>
      </c>
      <c r="F2494">
        <f t="shared" si="116"/>
        <v>0</v>
      </c>
    </row>
    <row r="2495" spans="1:6" x14ac:dyDescent="0.25">
      <c r="A2495">
        <v>2486</v>
      </c>
      <c r="B2495">
        <f>'Założenia i wyniki'!$E$6*Znorm.Profile!B2495</f>
        <v>2.172735849056604</v>
      </c>
      <c r="C2495">
        <f>'Założenia i wyniki'!$E$8*Znorm.Profile!C2495</f>
        <v>0.37476039999999999</v>
      </c>
      <c r="D2495">
        <f t="shared" si="114"/>
        <v>0.37476039999999999</v>
      </c>
      <c r="E2495">
        <f t="shared" si="115"/>
        <v>1.797975449056604</v>
      </c>
      <c r="F2495">
        <f t="shared" si="116"/>
        <v>0</v>
      </c>
    </row>
    <row r="2496" spans="1:6" x14ac:dyDescent="0.25">
      <c r="A2496">
        <v>2487</v>
      </c>
      <c r="B2496">
        <f>'Założenia i wyniki'!$E$6*Znorm.Profile!B2496</f>
        <v>1.7550943396226417</v>
      </c>
      <c r="C2496">
        <f>'Założenia i wyniki'!$E$8*Znorm.Profile!C2496</f>
        <v>0.39191425000000002</v>
      </c>
      <c r="D2496">
        <f t="shared" si="114"/>
        <v>0.39191425000000002</v>
      </c>
      <c r="E2496">
        <f t="shared" si="115"/>
        <v>1.3631800896226416</v>
      </c>
      <c r="F2496">
        <f t="shared" si="116"/>
        <v>0</v>
      </c>
    </row>
    <row r="2497" spans="1:6" x14ac:dyDescent="0.25">
      <c r="A2497">
        <v>2488</v>
      </c>
      <c r="B2497">
        <f>'Założenia i wyniki'!$E$6*Znorm.Profile!B2497</f>
        <v>1.1598113207547169</v>
      </c>
      <c r="C2497">
        <f>'Założenia i wyniki'!$E$8*Znorm.Profile!C2497</f>
        <v>0.41041595000000003</v>
      </c>
      <c r="D2497">
        <f t="shared" si="114"/>
        <v>0.41041595000000003</v>
      </c>
      <c r="E2497">
        <f t="shared" si="115"/>
        <v>0.74939537075471696</v>
      </c>
      <c r="F2497">
        <f t="shared" si="116"/>
        <v>0</v>
      </c>
    </row>
    <row r="2498" spans="1:6" x14ac:dyDescent="0.25">
      <c r="A2498">
        <v>2489</v>
      </c>
      <c r="B2498">
        <f>'Założenia i wyniki'!$E$6*Znorm.Profile!B2498</f>
        <v>0.51429245283018865</v>
      </c>
      <c r="C2498">
        <f>'Założenia i wyniki'!$E$8*Znorm.Profile!C2498</f>
        <v>0.4264155</v>
      </c>
      <c r="D2498">
        <f t="shared" si="114"/>
        <v>0.4264155</v>
      </c>
      <c r="E2498">
        <f t="shared" si="115"/>
        <v>8.7876952830188648E-2</v>
      </c>
      <c r="F2498">
        <f t="shared" si="116"/>
        <v>0</v>
      </c>
    </row>
    <row r="2499" spans="1:6" x14ac:dyDescent="0.25">
      <c r="A2499">
        <v>2490</v>
      </c>
      <c r="B2499">
        <f>'Założenia i wyniki'!$E$6*Znorm.Profile!B2499</f>
        <v>6.6411320754716979E-2</v>
      </c>
      <c r="C2499">
        <f>'Założenia i wyniki'!$E$8*Znorm.Profile!C2499</f>
        <v>0.46208645000000004</v>
      </c>
      <c r="D2499">
        <f t="shared" si="114"/>
        <v>6.6411320754716979E-2</v>
      </c>
      <c r="E2499">
        <f t="shared" si="115"/>
        <v>0</v>
      </c>
      <c r="F2499">
        <f t="shared" si="116"/>
        <v>0.39567512924528303</v>
      </c>
    </row>
    <row r="2500" spans="1:6" x14ac:dyDescent="0.25">
      <c r="A2500">
        <v>2491</v>
      </c>
      <c r="B2500">
        <f>'Założenia i wyniki'!$E$6*Znorm.Profile!B2500</f>
        <v>0</v>
      </c>
      <c r="C2500">
        <f>'Założenia i wyniki'!$E$8*Znorm.Profile!C2500</f>
        <v>0.52537485000000006</v>
      </c>
      <c r="D2500">
        <f t="shared" si="114"/>
        <v>0</v>
      </c>
      <c r="E2500">
        <f t="shared" si="115"/>
        <v>0</v>
      </c>
      <c r="F2500">
        <f t="shared" si="116"/>
        <v>0.52537485000000006</v>
      </c>
    </row>
    <row r="2501" spans="1:6" x14ac:dyDescent="0.25">
      <c r="A2501">
        <v>2492</v>
      </c>
      <c r="B2501">
        <f>'Założenia i wyniki'!$E$6*Znorm.Profile!B2501</f>
        <v>0</v>
      </c>
      <c r="C2501">
        <f>'Założenia i wyniki'!$E$8*Znorm.Profile!C2501</f>
        <v>0.56931490000000007</v>
      </c>
      <c r="D2501">
        <f t="shared" si="114"/>
        <v>0</v>
      </c>
      <c r="E2501">
        <f t="shared" si="115"/>
        <v>0</v>
      </c>
      <c r="F2501">
        <f t="shared" si="116"/>
        <v>0.56931490000000007</v>
      </c>
    </row>
    <row r="2502" spans="1:6" x14ac:dyDescent="0.25">
      <c r="A2502">
        <v>2493</v>
      </c>
      <c r="B2502">
        <f>'Założenia i wyniki'!$E$6*Znorm.Profile!B2502</f>
        <v>0</v>
      </c>
      <c r="C2502">
        <f>'Założenia i wyniki'!$E$8*Znorm.Profile!C2502</f>
        <v>0.51018134999999998</v>
      </c>
      <c r="D2502">
        <f t="shared" si="114"/>
        <v>0</v>
      </c>
      <c r="E2502">
        <f t="shared" si="115"/>
        <v>0</v>
      </c>
      <c r="F2502">
        <f t="shared" si="116"/>
        <v>0.51018134999999998</v>
      </c>
    </row>
    <row r="2503" spans="1:6" x14ac:dyDescent="0.25">
      <c r="A2503">
        <v>2494</v>
      </c>
      <c r="B2503">
        <f>'Założenia i wyniki'!$E$6*Znorm.Profile!B2503</f>
        <v>0</v>
      </c>
      <c r="C2503">
        <f>'Założenia i wyniki'!$E$8*Znorm.Profile!C2503</f>
        <v>0.40750359999999997</v>
      </c>
      <c r="D2503">
        <f t="shared" si="114"/>
        <v>0</v>
      </c>
      <c r="E2503">
        <f t="shared" si="115"/>
        <v>0</v>
      </c>
      <c r="F2503">
        <f t="shared" si="116"/>
        <v>0.40750359999999997</v>
      </c>
    </row>
    <row r="2504" spans="1:6" x14ac:dyDescent="0.25">
      <c r="A2504">
        <v>2495</v>
      </c>
      <c r="B2504">
        <f>'Założenia i wyniki'!$E$6*Znorm.Profile!B2504</f>
        <v>0</v>
      </c>
      <c r="C2504">
        <f>'Założenia i wyniki'!$E$8*Znorm.Profile!C2504</f>
        <v>0.3137974</v>
      </c>
      <c r="D2504">
        <f t="shared" si="114"/>
        <v>0</v>
      </c>
      <c r="E2504">
        <f t="shared" si="115"/>
        <v>0</v>
      </c>
      <c r="F2504">
        <f t="shared" si="116"/>
        <v>0.3137974</v>
      </c>
    </row>
    <row r="2505" spans="1:6" x14ac:dyDescent="0.25">
      <c r="A2505">
        <v>2496</v>
      </c>
      <c r="B2505">
        <f>'Założenia i wyniki'!$E$6*Znorm.Profile!B2505</f>
        <v>0</v>
      </c>
      <c r="C2505">
        <f>'Założenia i wyniki'!$E$8*Znorm.Profile!C2505</f>
        <v>0.23656465000000002</v>
      </c>
      <c r="D2505">
        <f t="shared" si="114"/>
        <v>0</v>
      </c>
      <c r="E2505">
        <f t="shared" si="115"/>
        <v>0</v>
      </c>
      <c r="F2505">
        <f t="shared" si="116"/>
        <v>0.23656465000000002</v>
      </c>
    </row>
    <row r="2506" spans="1:6" x14ac:dyDescent="0.25">
      <c r="A2506">
        <v>2497</v>
      </c>
      <c r="B2506">
        <f>'Założenia i wyniki'!$E$6*Znorm.Profile!B2506</f>
        <v>0</v>
      </c>
      <c r="C2506">
        <f>'Założenia i wyniki'!$E$8*Znorm.Profile!C2506</f>
        <v>0.20789299999999999</v>
      </c>
      <c r="D2506">
        <f t="shared" si="114"/>
        <v>0</v>
      </c>
      <c r="E2506">
        <f t="shared" si="115"/>
        <v>0</v>
      </c>
      <c r="F2506">
        <f t="shared" si="116"/>
        <v>0.20789299999999999</v>
      </c>
    </row>
    <row r="2507" spans="1:6" x14ac:dyDescent="0.25">
      <c r="A2507">
        <v>2498</v>
      </c>
      <c r="B2507">
        <f>'Założenia i wyniki'!$E$6*Znorm.Profile!B2507</f>
        <v>0</v>
      </c>
      <c r="C2507">
        <f>'Założenia i wyniki'!$E$8*Znorm.Profile!C2507</f>
        <v>0.19329135</v>
      </c>
      <c r="D2507">
        <f t="shared" ref="D2507:D2570" si="117">IF(B2507&lt;=C2507,B2507,C2507)</f>
        <v>0</v>
      </c>
      <c r="E2507">
        <f t="shared" ref="E2507:E2570" si="118">IF(B2507&gt;C2507,B2507-C2507,0)</f>
        <v>0</v>
      </c>
      <c r="F2507">
        <f t="shared" ref="F2507:F2570" si="119">IF(B2507&lt;C2507,C2507-B2507,0)</f>
        <v>0.19329135</v>
      </c>
    </row>
    <row r="2508" spans="1:6" x14ac:dyDescent="0.25">
      <c r="A2508">
        <v>2499</v>
      </c>
      <c r="B2508">
        <f>'Założenia i wyniki'!$E$6*Znorm.Profile!B2508</f>
        <v>0</v>
      </c>
      <c r="C2508">
        <f>'Założenia i wyniki'!$E$8*Znorm.Profile!C2508</f>
        <v>0.19921405</v>
      </c>
      <c r="D2508">
        <f t="shared" si="117"/>
        <v>0</v>
      </c>
      <c r="E2508">
        <f t="shared" si="118"/>
        <v>0</v>
      </c>
      <c r="F2508">
        <f t="shared" si="119"/>
        <v>0.19921405</v>
      </c>
    </row>
    <row r="2509" spans="1:6" x14ac:dyDescent="0.25">
      <c r="A2509">
        <v>2500</v>
      </c>
      <c r="B2509">
        <f>'Założenia i wyniki'!$E$6*Znorm.Profile!B2509</f>
        <v>0</v>
      </c>
      <c r="C2509">
        <f>'Założenia i wyniki'!$E$8*Znorm.Profile!C2509</f>
        <v>0.21997079999999997</v>
      </c>
      <c r="D2509">
        <f t="shared" si="117"/>
        <v>0</v>
      </c>
      <c r="E2509">
        <f t="shared" si="118"/>
        <v>0</v>
      </c>
      <c r="F2509">
        <f t="shared" si="119"/>
        <v>0.21997079999999997</v>
      </c>
    </row>
    <row r="2510" spans="1:6" x14ac:dyDescent="0.25">
      <c r="A2510">
        <v>2501</v>
      </c>
      <c r="B2510">
        <f>'Założenia i wyniki'!$E$6*Znorm.Profile!B2510</f>
        <v>0</v>
      </c>
      <c r="C2510">
        <f>'Założenia i wyniki'!$E$8*Znorm.Profile!C2510</f>
        <v>0.27706105000000003</v>
      </c>
      <c r="D2510">
        <f t="shared" si="117"/>
        <v>0</v>
      </c>
      <c r="E2510">
        <f t="shared" si="118"/>
        <v>0</v>
      </c>
      <c r="F2510">
        <f t="shared" si="119"/>
        <v>0.27706105000000003</v>
      </c>
    </row>
    <row r="2511" spans="1:6" x14ac:dyDescent="0.25">
      <c r="A2511">
        <v>2502</v>
      </c>
      <c r="B2511">
        <f>'Założenia i wyniki'!$E$6*Znorm.Profile!B2511</f>
        <v>3.4450000000000008E-2</v>
      </c>
      <c r="C2511">
        <f>'Założenia i wyniki'!$E$8*Znorm.Profile!C2511</f>
        <v>0.35540960000000005</v>
      </c>
      <c r="D2511">
        <f t="shared" si="117"/>
        <v>3.4450000000000008E-2</v>
      </c>
      <c r="E2511">
        <f t="shared" si="118"/>
        <v>0</v>
      </c>
      <c r="F2511">
        <f t="shared" si="119"/>
        <v>0.32095960000000001</v>
      </c>
    </row>
    <row r="2512" spans="1:6" x14ac:dyDescent="0.25">
      <c r="A2512">
        <v>2503</v>
      </c>
      <c r="B2512">
        <f>'Założenia i wyniki'!$E$6*Znorm.Profile!B2512</f>
        <v>0.12078301886792453</v>
      </c>
      <c r="C2512">
        <f>'Założenia i wyniki'!$E$8*Znorm.Profile!C2512</f>
        <v>0.41570655000000001</v>
      </c>
      <c r="D2512">
        <f t="shared" si="117"/>
        <v>0.12078301886792453</v>
      </c>
      <c r="E2512">
        <f t="shared" si="118"/>
        <v>0</v>
      </c>
      <c r="F2512">
        <f t="shared" si="119"/>
        <v>0.29492353113207548</v>
      </c>
    </row>
    <row r="2513" spans="1:6" x14ac:dyDescent="0.25">
      <c r="A2513">
        <v>2504</v>
      </c>
      <c r="B2513">
        <f>'Założenia i wyniki'!$E$6*Znorm.Profile!B2513</f>
        <v>0.31451886792452832</v>
      </c>
      <c r="C2513">
        <f>'Założenia i wyniki'!$E$8*Znorm.Profile!C2513</f>
        <v>0.41395130000000002</v>
      </c>
      <c r="D2513">
        <f t="shared" si="117"/>
        <v>0.31451886792452832</v>
      </c>
      <c r="E2513">
        <f t="shared" si="118"/>
        <v>0</v>
      </c>
      <c r="F2513">
        <f t="shared" si="119"/>
        <v>9.9432432075471699E-2</v>
      </c>
    </row>
    <row r="2514" spans="1:6" x14ac:dyDescent="0.25">
      <c r="A2514">
        <v>2505</v>
      </c>
      <c r="B2514">
        <f>'Założenia i wyniki'!$E$6*Znorm.Profile!B2514</f>
        <v>1.4799056603773586</v>
      </c>
      <c r="C2514">
        <f>'Założenia i wyniki'!$E$8*Znorm.Profile!C2514</f>
        <v>0.40890570000000004</v>
      </c>
      <c r="D2514">
        <f t="shared" si="117"/>
        <v>0.40890570000000004</v>
      </c>
      <c r="E2514">
        <f t="shared" si="118"/>
        <v>1.0709999603773586</v>
      </c>
      <c r="F2514">
        <f t="shared" si="119"/>
        <v>0</v>
      </c>
    </row>
    <row r="2515" spans="1:6" x14ac:dyDescent="0.25">
      <c r="A2515">
        <v>2506</v>
      </c>
      <c r="B2515">
        <f>'Założenia i wyniki'!$E$6*Znorm.Profile!B2515</f>
        <v>2.0834905660377361</v>
      </c>
      <c r="C2515">
        <f>'Założenia i wyniki'!$E$8*Znorm.Profile!C2515</f>
        <v>0.3978912</v>
      </c>
      <c r="D2515">
        <f t="shared" si="117"/>
        <v>0.3978912</v>
      </c>
      <c r="E2515">
        <f t="shared" si="118"/>
        <v>1.685599366037736</v>
      </c>
      <c r="F2515">
        <f t="shared" si="119"/>
        <v>0</v>
      </c>
    </row>
    <row r="2516" spans="1:6" x14ac:dyDescent="0.25">
      <c r="A2516">
        <v>2507</v>
      </c>
      <c r="B2516">
        <f>'Założenia i wyniki'!$E$6*Znorm.Profile!B2516</f>
        <v>2.3168867924528302</v>
      </c>
      <c r="C2516">
        <f>'Założenia i wyniki'!$E$8*Znorm.Profile!C2516</f>
        <v>0.38976069999999996</v>
      </c>
      <c r="D2516">
        <f t="shared" si="117"/>
        <v>0.38976069999999996</v>
      </c>
      <c r="E2516">
        <f t="shared" si="118"/>
        <v>1.9271260924528302</v>
      </c>
      <c r="F2516">
        <f t="shared" si="119"/>
        <v>0</v>
      </c>
    </row>
    <row r="2517" spans="1:6" x14ac:dyDescent="0.25">
      <c r="A2517">
        <v>2508</v>
      </c>
      <c r="B2517">
        <f>'Założenia i wyniki'!$E$6*Znorm.Profile!B2517</f>
        <v>1.6685849056603774</v>
      </c>
      <c r="C2517">
        <f>'Założenia i wyniki'!$E$8*Znorm.Profile!C2517</f>
        <v>0.38275825000000002</v>
      </c>
      <c r="D2517">
        <f t="shared" si="117"/>
        <v>0.38275825000000002</v>
      </c>
      <c r="E2517">
        <f t="shared" si="118"/>
        <v>1.2858266556603775</v>
      </c>
      <c r="F2517">
        <f t="shared" si="119"/>
        <v>0</v>
      </c>
    </row>
    <row r="2518" spans="1:6" x14ac:dyDescent="0.25">
      <c r="A2518">
        <v>2509</v>
      </c>
      <c r="B2518">
        <f>'Założenia i wyniki'!$E$6*Znorm.Profile!B2518</f>
        <v>0.55633018867924533</v>
      </c>
      <c r="C2518">
        <f>'Założenia i wyniki'!$E$8*Znorm.Profile!C2518</f>
        <v>0.37861285</v>
      </c>
      <c r="D2518">
        <f t="shared" si="117"/>
        <v>0.37861285</v>
      </c>
      <c r="E2518">
        <f t="shared" si="118"/>
        <v>0.17771733867924533</v>
      </c>
      <c r="F2518">
        <f t="shared" si="119"/>
        <v>0</v>
      </c>
    </row>
    <row r="2519" spans="1:6" x14ac:dyDescent="0.25">
      <c r="A2519">
        <v>2510</v>
      </c>
      <c r="B2519">
        <f>'Założenia i wyniki'!$E$6*Znorm.Profile!B2519</f>
        <v>0.50291509433962267</v>
      </c>
      <c r="C2519">
        <f>'Założenia i wyniki'!$E$8*Znorm.Profile!C2519</f>
        <v>0.37450349999999999</v>
      </c>
      <c r="D2519">
        <f t="shared" si="117"/>
        <v>0.37450349999999999</v>
      </c>
      <c r="E2519">
        <f t="shared" si="118"/>
        <v>0.12841159433962268</v>
      </c>
      <c r="F2519">
        <f t="shared" si="119"/>
        <v>0</v>
      </c>
    </row>
    <row r="2520" spans="1:6" x14ac:dyDescent="0.25">
      <c r="A2520">
        <v>2511</v>
      </c>
      <c r="B2520">
        <f>'Założenia i wyniki'!$E$6*Znorm.Profile!B2520</f>
        <v>0.31869811320754715</v>
      </c>
      <c r="C2520">
        <f>'Założenia i wyniki'!$E$8*Znorm.Profile!C2520</f>
        <v>0.39083835</v>
      </c>
      <c r="D2520">
        <f t="shared" si="117"/>
        <v>0.31869811320754715</v>
      </c>
      <c r="E2520">
        <f t="shared" si="118"/>
        <v>0</v>
      </c>
      <c r="F2520">
        <f t="shared" si="119"/>
        <v>7.214023679245285E-2</v>
      </c>
    </row>
    <row r="2521" spans="1:6" x14ac:dyDescent="0.25">
      <c r="A2521">
        <v>2512</v>
      </c>
      <c r="B2521">
        <f>'Założenia i wyniki'!$E$6*Znorm.Profile!B2521</f>
        <v>0.1613679245283019</v>
      </c>
      <c r="C2521">
        <f>'Założenia i wyniki'!$E$8*Znorm.Profile!C2521</f>
        <v>0.40446979999999999</v>
      </c>
      <c r="D2521">
        <f t="shared" si="117"/>
        <v>0.1613679245283019</v>
      </c>
      <c r="E2521">
        <f t="shared" si="118"/>
        <v>0</v>
      </c>
      <c r="F2521">
        <f t="shared" si="119"/>
        <v>0.24310187547169809</v>
      </c>
    </row>
    <row r="2522" spans="1:6" x14ac:dyDescent="0.25">
      <c r="A2522">
        <v>2513</v>
      </c>
      <c r="B2522">
        <f>'Założenia i wyniki'!$E$6*Znorm.Profile!B2522</f>
        <v>0.1204056603773585</v>
      </c>
      <c r="C2522">
        <f>'Założenia i wyniki'!$E$8*Znorm.Profile!C2522</f>
        <v>0.42510124999999999</v>
      </c>
      <c r="D2522">
        <f t="shared" si="117"/>
        <v>0.1204056603773585</v>
      </c>
      <c r="E2522">
        <f t="shared" si="118"/>
        <v>0</v>
      </c>
      <c r="F2522">
        <f t="shared" si="119"/>
        <v>0.30469558962264148</v>
      </c>
    </row>
    <row r="2523" spans="1:6" x14ac:dyDescent="0.25">
      <c r="A2523">
        <v>2514</v>
      </c>
      <c r="B2523">
        <f>'Założenia i wyniki'!$E$6*Znorm.Profile!B2523</f>
        <v>2.6018867924528302E-2</v>
      </c>
      <c r="C2523">
        <f>'Założenia i wyniki'!$E$8*Znorm.Profile!C2523</f>
        <v>0.46125869999999997</v>
      </c>
      <c r="D2523">
        <f t="shared" si="117"/>
        <v>2.6018867924528302E-2</v>
      </c>
      <c r="E2523">
        <f t="shared" si="118"/>
        <v>0</v>
      </c>
      <c r="F2523">
        <f t="shared" si="119"/>
        <v>0.43523983207547168</v>
      </c>
    </row>
    <row r="2524" spans="1:6" x14ac:dyDescent="0.25">
      <c r="A2524">
        <v>2515</v>
      </c>
      <c r="B2524">
        <f>'Założenia i wyniki'!$E$6*Znorm.Profile!B2524</f>
        <v>0</v>
      </c>
      <c r="C2524">
        <f>'Założenia i wyniki'!$E$8*Znorm.Profile!C2524</f>
        <v>0.52042654999999993</v>
      </c>
      <c r="D2524">
        <f t="shared" si="117"/>
        <v>0</v>
      </c>
      <c r="E2524">
        <f t="shared" si="118"/>
        <v>0</v>
      </c>
      <c r="F2524">
        <f t="shared" si="119"/>
        <v>0.52042654999999993</v>
      </c>
    </row>
    <row r="2525" spans="1:6" x14ac:dyDescent="0.25">
      <c r="A2525">
        <v>2516</v>
      </c>
      <c r="B2525">
        <f>'Założenia i wyniki'!$E$6*Znorm.Profile!B2525</f>
        <v>0</v>
      </c>
      <c r="C2525">
        <f>'Założenia i wyniki'!$E$8*Znorm.Profile!C2525</f>
        <v>0.56608334999999999</v>
      </c>
      <c r="D2525">
        <f t="shared" si="117"/>
        <v>0</v>
      </c>
      <c r="E2525">
        <f t="shared" si="118"/>
        <v>0</v>
      </c>
      <c r="F2525">
        <f t="shared" si="119"/>
        <v>0.56608334999999999</v>
      </c>
    </row>
    <row r="2526" spans="1:6" x14ac:dyDescent="0.25">
      <c r="A2526">
        <v>2517</v>
      </c>
      <c r="B2526">
        <f>'Założenia i wyniki'!$E$6*Znorm.Profile!B2526</f>
        <v>0</v>
      </c>
      <c r="C2526">
        <f>'Założenia i wyniki'!$E$8*Znorm.Profile!C2526</f>
        <v>0.51051385000000005</v>
      </c>
      <c r="D2526">
        <f t="shared" si="117"/>
        <v>0</v>
      </c>
      <c r="E2526">
        <f t="shared" si="118"/>
        <v>0</v>
      </c>
      <c r="F2526">
        <f t="shared" si="119"/>
        <v>0.51051385000000005</v>
      </c>
    </row>
    <row r="2527" spans="1:6" x14ac:dyDescent="0.25">
      <c r="A2527">
        <v>2518</v>
      </c>
      <c r="B2527">
        <f>'Założenia i wyniki'!$E$6*Znorm.Profile!B2527</f>
        <v>0</v>
      </c>
      <c r="C2527">
        <f>'Założenia i wyniki'!$E$8*Znorm.Profile!C2527</f>
        <v>0.40224484999999999</v>
      </c>
      <c r="D2527">
        <f t="shared" si="117"/>
        <v>0</v>
      </c>
      <c r="E2527">
        <f t="shared" si="118"/>
        <v>0</v>
      </c>
      <c r="F2527">
        <f t="shared" si="119"/>
        <v>0.40224484999999999</v>
      </c>
    </row>
    <row r="2528" spans="1:6" x14ac:dyDescent="0.25">
      <c r="A2528">
        <v>2519</v>
      </c>
      <c r="B2528">
        <f>'Założenia i wyniki'!$E$6*Znorm.Profile!B2528</f>
        <v>0</v>
      </c>
      <c r="C2528">
        <f>'Założenia i wyniki'!$E$8*Znorm.Profile!C2528</f>
        <v>0.31175900000000001</v>
      </c>
      <c r="D2528">
        <f t="shared" si="117"/>
        <v>0</v>
      </c>
      <c r="E2528">
        <f t="shared" si="118"/>
        <v>0</v>
      </c>
      <c r="F2528">
        <f t="shared" si="119"/>
        <v>0.31175900000000001</v>
      </c>
    </row>
    <row r="2529" spans="1:6" x14ac:dyDescent="0.25">
      <c r="A2529">
        <v>2520</v>
      </c>
      <c r="B2529">
        <f>'Założenia i wyniki'!$E$6*Znorm.Profile!B2529</f>
        <v>0</v>
      </c>
      <c r="C2529">
        <f>'Założenia i wyniki'!$E$8*Znorm.Profile!C2529</f>
        <v>0.23611315000000002</v>
      </c>
      <c r="D2529">
        <f t="shared" si="117"/>
        <v>0</v>
      </c>
      <c r="E2529">
        <f t="shared" si="118"/>
        <v>0</v>
      </c>
      <c r="F2529">
        <f t="shared" si="119"/>
        <v>0.23611315000000002</v>
      </c>
    </row>
    <row r="2530" spans="1:6" x14ac:dyDescent="0.25">
      <c r="A2530">
        <v>2521</v>
      </c>
      <c r="B2530">
        <f>'Założenia i wyniki'!$E$6*Znorm.Profile!B2530</f>
        <v>0</v>
      </c>
      <c r="C2530">
        <f>'Założenia i wyniki'!$E$8*Znorm.Profile!C2530</f>
        <v>0.2087232</v>
      </c>
      <c r="D2530">
        <f t="shared" si="117"/>
        <v>0</v>
      </c>
      <c r="E2530">
        <f t="shared" si="118"/>
        <v>0</v>
      </c>
      <c r="F2530">
        <f t="shared" si="119"/>
        <v>0.2087232</v>
      </c>
    </row>
    <row r="2531" spans="1:6" x14ac:dyDescent="0.25">
      <c r="A2531">
        <v>2522</v>
      </c>
      <c r="B2531">
        <f>'Założenia i wyniki'!$E$6*Znorm.Profile!B2531</f>
        <v>0</v>
      </c>
      <c r="C2531">
        <f>'Założenia i wyniki'!$E$8*Znorm.Profile!C2531</f>
        <v>0.1916341</v>
      </c>
      <c r="D2531">
        <f t="shared" si="117"/>
        <v>0</v>
      </c>
      <c r="E2531">
        <f t="shared" si="118"/>
        <v>0</v>
      </c>
      <c r="F2531">
        <f t="shared" si="119"/>
        <v>0.1916341</v>
      </c>
    </row>
    <row r="2532" spans="1:6" x14ac:dyDescent="0.25">
      <c r="A2532">
        <v>2523</v>
      </c>
      <c r="B2532">
        <f>'Założenia i wyniki'!$E$6*Znorm.Profile!B2532</f>
        <v>0</v>
      </c>
      <c r="C2532">
        <f>'Założenia i wyniki'!$E$8*Znorm.Profile!C2532</f>
        <v>0.19398715000000002</v>
      </c>
      <c r="D2532">
        <f t="shared" si="117"/>
        <v>0</v>
      </c>
      <c r="E2532">
        <f t="shared" si="118"/>
        <v>0</v>
      </c>
      <c r="F2532">
        <f t="shared" si="119"/>
        <v>0.19398715000000002</v>
      </c>
    </row>
    <row r="2533" spans="1:6" x14ac:dyDescent="0.25">
      <c r="A2533">
        <v>2524</v>
      </c>
      <c r="B2533">
        <f>'Założenia i wyniki'!$E$6*Znorm.Profile!B2533</f>
        <v>0</v>
      </c>
      <c r="C2533">
        <f>'Założenia i wyniki'!$E$8*Znorm.Profile!C2533</f>
        <v>0.21678720000000001</v>
      </c>
      <c r="D2533">
        <f t="shared" si="117"/>
        <v>0</v>
      </c>
      <c r="E2533">
        <f t="shared" si="118"/>
        <v>0</v>
      </c>
      <c r="F2533">
        <f t="shared" si="119"/>
        <v>0.21678720000000001</v>
      </c>
    </row>
    <row r="2534" spans="1:6" x14ac:dyDescent="0.25">
      <c r="A2534">
        <v>2525</v>
      </c>
      <c r="B2534">
        <f>'Założenia i wyniki'!$E$6*Znorm.Profile!B2534</f>
        <v>0</v>
      </c>
      <c r="C2534">
        <f>'Założenia i wyniki'!$E$8*Znorm.Profile!C2534</f>
        <v>0.27972279999999999</v>
      </c>
      <c r="D2534">
        <f t="shared" si="117"/>
        <v>0</v>
      </c>
      <c r="E2534">
        <f t="shared" si="118"/>
        <v>0</v>
      </c>
      <c r="F2534">
        <f t="shared" si="119"/>
        <v>0.27972279999999999</v>
      </c>
    </row>
    <row r="2535" spans="1:6" x14ac:dyDescent="0.25">
      <c r="A2535">
        <v>2526</v>
      </c>
      <c r="B2535">
        <f>'Założenia i wyniki'!$E$6*Znorm.Profile!B2535</f>
        <v>3.490094339622641E-2</v>
      </c>
      <c r="C2535">
        <f>'Założenia i wyniki'!$E$8*Znorm.Profile!C2535</f>
        <v>0.36195460000000002</v>
      </c>
      <c r="D2535">
        <f t="shared" si="117"/>
        <v>3.490094339622641E-2</v>
      </c>
      <c r="E2535">
        <f t="shared" si="118"/>
        <v>0</v>
      </c>
      <c r="F2535">
        <f t="shared" si="119"/>
        <v>0.32705365660377361</v>
      </c>
    </row>
    <row r="2536" spans="1:6" x14ac:dyDescent="0.25">
      <c r="A2536">
        <v>2527</v>
      </c>
      <c r="B2536">
        <f>'Założenia i wyniki'!$E$6*Znorm.Profile!B2536</f>
        <v>0.28580188679245283</v>
      </c>
      <c r="C2536">
        <f>'Założenia i wyniki'!$E$8*Znorm.Profile!C2536</f>
        <v>0.41218589999999999</v>
      </c>
      <c r="D2536">
        <f t="shared" si="117"/>
        <v>0.28580188679245283</v>
      </c>
      <c r="E2536">
        <f t="shared" si="118"/>
        <v>0</v>
      </c>
      <c r="F2536">
        <f t="shared" si="119"/>
        <v>0.12638401320754716</v>
      </c>
    </row>
    <row r="2537" spans="1:6" x14ac:dyDescent="0.25">
      <c r="A2537">
        <v>2528</v>
      </c>
      <c r="B2537">
        <f>'Założenia i wyniki'!$E$6*Znorm.Profile!B2537</f>
        <v>0.94405660377358491</v>
      </c>
      <c r="C2537">
        <f>'Założenia i wyniki'!$E$8*Znorm.Profile!C2537</f>
        <v>0.42148049999999998</v>
      </c>
      <c r="D2537">
        <f t="shared" si="117"/>
        <v>0.42148049999999998</v>
      </c>
      <c r="E2537">
        <f t="shared" si="118"/>
        <v>0.52257610377358499</v>
      </c>
      <c r="F2537">
        <f t="shared" si="119"/>
        <v>0</v>
      </c>
    </row>
    <row r="2538" spans="1:6" x14ac:dyDescent="0.25">
      <c r="A2538">
        <v>2529</v>
      </c>
      <c r="B2538">
        <f>'Założenia i wyniki'!$E$6*Znorm.Profile!B2538</f>
        <v>1.8435849056603772</v>
      </c>
      <c r="C2538">
        <f>'Założenia i wyniki'!$E$8*Znorm.Profile!C2538</f>
        <v>0.41373044999999997</v>
      </c>
      <c r="D2538">
        <f t="shared" si="117"/>
        <v>0.41373044999999997</v>
      </c>
      <c r="E2538">
        <f t="shared" si="118"/>
        <v>1.4298544556603772</v>
      </c>
      <c r="F2538">
        <f t="shared" si="119"/>
        <v>0</v>
      </c>
    </row>
    <row r="2539" spans="1:6" x14ac:dyDescent="0.25">
      <c r="A2539">
        <v>2530</v>
      </c>
      <c r="B2539">
        <f>'Założenia i wyniki'!$E$6*Znorm.Profile!B2539</f>
        <v>2.2726415094339623</v>
      </c>
      <c r="C2539">
        <f>'Założenia i wyniki'!$E$8*Znorm.Profile!C2539</f>
        <v>0.39653424999999998</v>
      </c>
      <c r="D2539">
        <f t="shared" si="117"/>
        <v>0.39653424999999998</v>
      </c>
      <c r="E2539">
        <f t="shared" si="118"/>
        <v>1.8761072594339623</v>
      </c>
      <c r="F2539">
        <f t="shared" si="119"/>
        <v>0</v>
      </c>
    </row>
    <row r="2540" spans="1:6" x14ac:dyDescent="0.25">
      <c r="A2540">
        <v>2531</v>
      </c>
      <c r="B2540">
        <f>'Założenia i wyniki'!$E$6*Znorm.Profile!B2540</f>
        <v>2.5026415094339627</v>
      </c>
      <c r="C2540">
        <f>'Założenia i wyniki'!$E$8*Znorm.Profile!C2540</f>
        <v>0.38602724999999999</v>
      </c>
      <c r="D2540">
        <f t="shared" si="117"/>
        <v>0.38602724999999999</v>
      </c>
      <c r="E2540">
        <f t="shared" si="118"/>
        <v>2.1166142594339625</v>
      </c>
      <c r="F2540">
        <f t="shared" si="119"/>
        <v>0</v>
      </c>
    </row>
    <row r="2541" spans="1:6" x14ac:dyDescent="0.25">
      <c r="A2541">
        <v>2532</v>
      </c>
      <c r="B2541">
        <f>'Założenia i wyniki'!$E$6*Znorm.Profile!B2541</f>
        <v>1.9868867924528302</v>
      </c>
      <c r="C2541">
        <f>'Założenia i wyniki'!$E$8*Znorm.Profile!C2541</f>
        <v>0.37693145</v>
      </c>
      <c r="D2541">
        <f t="shared" si="117"/>
        <v>0.37693145</v>
      </c>
      <c r="E2541">
        <f t="shared" si="118"/>
        <v>1.6099553424528301</v>
      </c>
      <c r="F2541">
        <f t="shared" si="119"/>
        <v>0</v>
      </c>
    </row>
    <row r="2542" spans="1:6" x14ac:dyDescent="0.25">
      <c r="A2542">
        <v>2533</v>
      </c>
      <c r="B2542">
        <f>'Założenia i wyniki'!$E$6*Znorm.Profile!B2542</f>
        <v>0.16191509433962264</v>
      </c>
      <c r="C2542">
        <f>'Założenia i wyniki'!$E$8*Znorm.Profile!C2542</f>
        <v>0.36729384999999998</v>
      </c>
      <c r="D2542">
        <f t="shared" si="117"/>
        <v>0.16191509433962264</v>
      </c>
      <c r="E2542">
        <f t="shared" si="118"/>
        <v>0</v>
      </c>
      <c r="F2542">
        <f t="shared" si="119"/>
        <v>0.20537875566037733</v>
      </c>
    </row>
    <row r="2543" spans="1:6" x14ac:dyDescent="0.25">
      <c r="A2543">
        <v>2534</v>
      </c>
      <c r="B2543">
        <f>'Założenia i wyniki'!$E$6*Znorm.Profile!B2543</f>
        <v>0.11638679245283019</v>
      </c>
      <c r="C2543">
        <f>'Założenia i wyniki'!$E$8*Znorm.Profile!C2543</f>
        <v>0.36899835000000003</v>
      </c>
      <c r="D2543">
        <f t="shared" si="117"/>
        <v>0.11638679245283019</v>
      </c>
      <c r="E2543">
        <f t="shared" si="118"/>
        <v>0</v>
      </c>
      <c r="F2543">
        <f t="shared" si="119"/>
        <v>0.25261155754716985</v>
      </c>
    </row>
    <row r="2544" spans="1:6" x14ac:dyDescent="0.25">
      <c r="A2544">
        <v>2535</v>
      </c>
      <c r="B2544">
        <f>'Założenia i wyniki'!$E$6*Znorm.Profile!B2544</f>
        <v>0.19733018867924526</v>
      </c>
      <c r="C2544">
        <f>'Założenia i wyniki'!$E$8*Znorm.Profile!C2544</f>
        <v>0.38666040000000002</v>
      </c>
      <c r="D2544">
        <f t="shared" si="117"/>
        <v>0.19733018867924526</v>
      </c>
      <c r="E2544">
        <f t="shared" si="118"/>
        <v>0</v>
      </c>
      <c r="F2544">
        <f t="shared" si="119"/>
        <v>0.18933021132075475</v>
      </c>
    </row>
    <row r="2545" spans="1:6" x14ac:dyDescent="0.25">
      <c r="A2545">
        <v>2536</v>
      </c>
      <c r="B2545">
        <f>'Założenia i wyniki'!$E$6*Znorm.Profile!B2545</f>
        <v>0.90006603773584914</v>
      </c>
      <c r="C2545">
        <f>'Założenia i wyniki'!$E$8*Znorm.Profile!C2545</f>
        <v>0.40347054999999998</v>
      </c>
      <c r="D2545">
        <f t="shared" si="117"/>
        <v>0.40347054999999998</v>
      </c>
      <c r="E2545">
        <f t="shared" si="118"/>
        <v>0.49659548773584916</v>
      </c>
      <c r="F2545">
        <f t="shared" si="119"/>
        <v>0</v>
      </c>
    </row>
    <row r="2546" spans="1:6" x14ac:dyDescent="0.25">
      <c r="A2546">
        <v>2537</v>
      </c>
      <c r="B2546">
        <f>'Założenia i wyniki'!$E$6*Znorm.Profile!B2546</f>
        <v>0.651122641509434</v>
      </c>
      <c r="C2546">
        <f>'Założenia i wyniki'!$E$8*Znorm.Profile!C2546</f>
        <v>0.41349104999999997</v>
      </c>
      <c r="D2546">
        <f t="shared" si="117"/>
        <v>0.41349104999999997</v>
      </c>
      <c r="E2546">
        <f t="shared" si="118"/>
        <v>0.23763159150943403</v>
      </c>
      <c r="F2546">
        <f t="shared" si="119"/>
        <v>0</v>
      </c>
    </row>
    <row r="2547" spans="1:6" x14ac:dyDescent="0.25">
      <c r="A2547">
        <v>2538</v>
      </c>
      <c r="B2547">
        <f>'Założenia i wyniki'!$E$6*Znorm.Profile!B2547</f>
        <v>0.15933962264150944</v>
      </c>
      <c r="C2547">
        <f>'Założenia i wyniki'!$E$8*Znorm.Profile!C2547</f>
        <v>0.45564505</v>
      </c>
      <c r="D2547">
        <f t="shared" si="117"/>
        <v>0.15933962264150944</v>
      </c>
      <c r="E2547">
        <f t="shared" si="118"/>
        <v>0</v>
      </c>
      <c r="F2547">
        <f t="shared" si="119"/>
        <v>0.29630542735849053</v>
      </c>
    </row>
    <row r="2548" spans="1:6" x14ac:dyDescent="0.25">
      <c r="A2548">
        <v>2539</v>
      </c>
      <c r="B2548">
        <f>'Założenia i wyniki'!$E$6*Znorm.Profile!B2548</f>
        <v>0</v>
      </c>
      <c r="C2548">
        <f>'Założenia i wyniki'!$E$8*Znorm.Profile!C2548</f>
        <v>0.5147079</v>
      </c>
      <c r="D2548">
        <f t="shared" si="117"/>
        <v>0</v>
      </c>
      <c r="E2548">
        <f t="shared" si="118"/>
        <v>0</v>
      </c>
      <c r="F2548">
        <f t="shared" si="119"/>
        <v>0.5147079</v>
      </c>
    </row>
    <row r="2549" spans="1:6" x14ac:dyDescent="0.25">
      <c r="A2549">
        <v>2540</v>
      </c>
      <c r="B2549">
        <f>'Założenia i wyniki'!$E$6*Znorm.Profile!B2549</f>
        <v>0</v>
      </c>
      <c r="C2549">
        <f>'Założenia i wyniki'!$E$8*Znorm.Profile!C2549</f>
        <v>0.55243054999999996</v>
      </c>
      <c r="D2549">
        <f t="shared" si="117"/>
        <v>0</v>
      </c>
      <c r="E2549">
        <f t="shared" si="118"/>
        <v>0</v>
      </c>
      <c r="F2549">
        <f t="shared" si="119"/>
        <v>0.55243054999999996</v>
      </c>
    </row>
    <row r="2550" spans="1:6" x14ac:dyDescent="0.25">
      <c r="A2550">
        <v>2541</v>
      </c>
      <c r="B2550">
        <f>'Założenia i wyniki'!$E$6*Znorm.Profile!B2550</f>
        <v>0</v>
      </c>
      <c r="C2550">
        <f>'Założenia i wyniki'!$E$8*Znorm.Profile!C2550</f>
        <v>0.51025695000000004</v>
      </c>
      <c r="D2550">
        <f t="shared" si="117"/>
        <v>0</v>
      </c>
      <c r="E2550">
        <f t="shared" si="118"/>
        <v>0</v>
      </c>
      <c r="F2550">
        <f t="shared" si="119"/>
        <v>0.51025695000000004</v>
      </c>
    </row>
    <row r="2551" spans="1:6" x14ac:dyDescent="0.25">
      <c r="A2551">
        <v>2542</v>
      </c>
      <c r="B2551">
        <f>'Założenia i wyniki'!$E$6*Znorm.Profile!B2551</f>
        <v>0</v>
      </c>
      <c r="C2551">
        <f>'Założenia i wyniki'!$E$8*Znorm.Profile!C2551</f>
        <v>0.3986633</v>
      </c>
      <c r="D2551">
        <f t="shared" si="117"/>
        <v>0</v>
      </c>
      <c r="E2551">
        <f t="shared" si="118"/>
        <v>0</v>
      </c>
      <c r="F2551">
        <f t="shared" si="119"/>
        <v>0.3986633</v>
      </c>
    </row>
    <row r="2552" spans="1:6" x14ac:dyDescent="0.25">
      <c r="A2552">
        <v>2543</v>
      </c>
      <c r="B2552">
        <f>'Założenia i wyniki'!$E$6*Znorm.Profile!B2552</f>
        <v>0</v>
      </c>
      <c r="C2552">
        <f>'Założenia i wyniki'!$E$8*Znorm.Profile!C2552</f>
        <v>0.31056444999999999</v>
      </c>
      <c r="D2552">
        <f t="shared" si="117"/>
        <v>0</v>
      </c>
      <c r="E2552">
        <f t="shared" si="118"/>
        <v>0</v>
      </c>
      <c r="F2552">
        <f t="shared" si="119"/>
        <v>0.31056444999999999</v>
      </c>
    </row>
    <row r="2553" spans="1:6" x14ac:dyDescent="0.25">
      <c r="A2553">
        <v>2544</v>
      </c>
      <c r="B2553">
        <f>'Założenia i wyniki'!$E$6*Znorm.Profile!B2553</f>
        <v>0</v>
      </c>
      <c r="C2553">
        <f>'Założenia i wyniki'!$E$8*Znorm.Profile!C2553</f>
        <v>0.23198454999999998</v>
      </c>
      <c r="D2553">
        <f t="shared" si="117"/>
        <v>0</v>
      </c>
      <c r="E2553">
        <f t="shared" si="118"/>
        <v>0</v>
      </c>
      <c r="F2553">
        <f t="shared" si="119"/>
        <v>0.23198454999999998</v>
      </c>
    </row>
    <row r="2554" spans="1:6" x14ac:dyDescent="0.25">
      <c r="A2554">
        <v>2545</v>
      </c>
      <c r="B2554">
        <f>'Założenia i wyniki'!$E$6*Znorm.Profile!B2554</f>
        <v>0</v>
      </c>
      <c r="C2554">
        <f>'Założenia i wyniki'!$E$8*Znorm.Profile!C2554</f>
        <v>0.2022524</v>
      </c>
      <c r="D2554">
        <f t="shared" si="117"/>
        <v>0</v>
      </c>
      <c r="E2554">
        <f t="shared" si="118"/>
        <v>0</v>
      </c>
      <c r="F2554">
        <f t="shared" si="119"/>
        <v>0.2022524</v>
      </c>
    </row>
    <row r="2555" spans="1:6" x14ac:dyDescent="0.25">
      <c r="A2555">
        <v>2546</v>
      </c>
      <c r="B2555">
        <f>'Założenia i wyniki'!$E$6*Znorm.Profile!B2555</f>
        <v>0</v>
      </c>
      <c r="C2555">
        <f>'Założenia i wyniki'!$E$8*Znorm.Profile!C2555</f>
        <v>0.18835460000000001</v>
      </c>
      <c r="D2555">
        <f t="shared" si="117"/>
        <v>0</v>
      </c>
      <c r="E2555">
        <f t="shared" si="118"/>
        <v>0</v>
      </c>
      <c r="F2555">
        <f t="shared" si="119"/>
        <v>0.18835460000000001</v>
      </c>
    </row>
    <row r="2556" spans="1:6" x14ac:dyDescent="0.25">
      <c r="A2556">
        <v>2547</v>
      </c>
      <c r="B2556">
        <f>'Założenia i wyniki'!$E$6*Znorm.Profile!B2556</f>
        <v>0</v>
      </c>
      <c r="C2556">
        <f>'Założenia i wyniki'!$E$8*Znorm.Profile!C2556</f>
        <v>0.19337850000000001</v>
      </c>
      <c r="D2556">
        <f t="shared" si="117"/>
        <v>0</v>
      </c>
      <c r="E2556">
        <f t="shared" si="118"/>
        <v>0</v>
      </c>
      <c r="F2556">
        <f t="shared" si="119"/>
        <v>0.19337850000000001</v>
      </c>
    </row>
    <row r="2557" spans="1:6" x14ac:dyDescent="0.25">
      <c r="A2557">
        <v>2548</v>
      </c>
      <c r="B2557">
        <f>'Założenia i wyniki'!$E$6*Znorm.Profile!B2557</f>
        <v>0</v>
      </c>
      <c r="C2557">
        <f>'Założenia i wyniki'!$E$8*Znorm.Profile!C2557</f>
        <v>0.21278424999999998</v>
      </c>
      <c r="D2557">
        <f t="shared" si="117"/>
        <v>0</v>
      </c>
      <c r="E2557">
        <f t="shared" si="118"/>
        <v>0</v>
      </c>
      <c r="F2557">
        <f t="shared" si="119"/>
        <v>0.21278424999999998</v>
      </c>
    </row>
    <row r="2558" spans="1:6" x14ac:dyDescent="0.25">
      <c r="A2558">
        <v>2549</v>
      </c>
      <c r="B2558">
        <f>'Założenia i wyniki'!$E$6*Znorm.Profile!B2558</f>
        <v>0</v>
      </c>
      <c r="C2558">
        <f>'Założenia i wyniki'!$E$8*Znorm.Profile!C2558</f>
        <v>0.26799429999999996</v>
      </c>
      <c r="D2558">
        <f t="shared" si="117"/>
        <v>0</v>
      </c>
      <c r="E2558">
        <f t="shared" si="118"/>
        <v>0</v>
      </c>
      <c r="F2558">
        <f t="shared" si="119"/>
        <v>0.26799429999999996</v>
      </c>
    </row>
    <row r="2559" spans="1:6" x14ac:dyDescent="0.25">
      <c r="A2559">
        <v>2550</v>
      </c>
      <c r="B2559">
        <f>'Założenia i wyniki'!$E$6*Znorm.Profile!B2559</f>
        <v>0.10619811320754716</v>
      </c>
      <c r="C2559">
        <f>'Założenia i wyniki'!$E$8*Znorm.Profile!C2559</f>
        <v>0.35690864999999999</v>
      </c>
      <c r="D2559">
        <f t="shared" si="117"/>
        <v>0.10619811320754716</v>
      </c>
      <c r="E2559">
        <f t="shared" si="118"/>
        <v>0</v>
      </c>
      <c r="F2559">
        <f t="shared" si="119"/>
        <v>0.25071053679245281</v>
      </c>
    </row>
    <row r="2560" spans="1:6" x14ac:dyDescent="0.25">
      <c r="A2560">
        <v>2551</v>
      </c>
      <c r="B2560">
        <f>'Założenia i wyniki'!$E$6*Znorm.Profile!B2560</f>
        <v>0.54670754716981129</v>
      </c>
      <c r="C2560">
        <f>'Założenia i wyniki'!$E$8*Znorm.Profile!C2560</f>
        <v>0.40209155000000002</v>
      </c>
      <c r="D2560">
        <f t="shared" si="117"/>
        <v>0.40209155000000002</v>
      </c>
      <c r="E2560">
        <f t="shared" si="118"/>
        <v>0.14461599716981127</v>
      </c>
      <c r="F2560">
        <f t="shared" si="119"/>
        <v>0</v>
      </c>
    </row>
    <row r="2561" spans="1:6" x14ac:dyDescent="0.25">
      <c r="A2561">
        <v>2552</v>
      </c>
      <c r="B2561">
        <f>'Założenia i wyniki'!$E$6*Znorm.Profile!B2561</f>
        <v>1.2250943396226415</v>
      </c>
      <c r="C2561">
        <f>'Założenia i wyniki'!$E$8*Znorm.Profile!C2561</f>
        <v>0.41315085000000001</v>
      </c>
      <c r="D2561">
        <f t="shared" si="117"/>
        <v>0.41315085000000001</v>
      </c>
      <c r="E2561">
        <f t="shared" si="118"/>
        <v>0.8119434896226414</v>
      </c>
      <c r="F2561">
        <f t="shared" si="119"/>
        <v>0</v>
      </c>
    </row>
    <row r="2562" spans="1:6" x14ac:dyDescent="0.25">
      <c r="A2562">
        <v>2553</v>
      </c>
      <c r="B2562">
        <f>'Założenia i wyniki'!$E$6*Znorm.Profile!B2562</f>
        <v>1.8435849056603772</v>
      </c>
      <c r="C2562">
        <f>'Założenia i wyniki'!$E$8*Znorm.Profile!C2562</f>
        <v>0.40902260000000001</v>
      </c>
      <c r="D2562">
        <f t="shared" si="117"/>
        <v>0.40902260000000001</v>
      </c>
      <c r="E2562">
        <f t="shared" si="118"/>
        <v>1.4345623056603771</v>
      </c>
      <c r="F2562">
        <f t="shared" si="119"/>
        <v>0</v>
      </c>
    </row>
    <row r="2563" spans="1:6" x14ac:dyDescent="0.25">
      <c r="A2563">
        <v>2554</v>
      </c>
      <c r="B2563">
        <f>'Założenia i wyniki'!$E$6*Znorm.Profile!B2563</f>
        <v>2.264056603773585</v>
      </c>
      <c r="C2563">
        <f>'Założenia i wyniki'!$E$8*Znorm.Profile!C2563</f>
        <v>0.3939068</v>
      </c>
      <c r="D2563">
        <f t="shared" si="117"/>
        <v>0.3939068</v>
      </c>
      <c r="E2563">
        <f t="shared" si="118"/>
        <v>1.8701498037735851</v>
      </c>
      <c r="F2563">
        <f t="shared" si="119"/>
        <v>0</v>
      </c>
    </row>
    <row r="2564" spans="1:6" x14ac:dyDescent="0.25">
      <c r="A2564">
        <v>2555</v>
      </c>
      <c r="B2564">
        <f>'Założenia i wyniki'!$E$6*Znorm.Profile!B2564</f>
        <v>2.4763207547169812</v>
      </c>
      <c r="C2564">
        <f>'Założenia i wyniki'!$E$8*Znorm.Profile!C2564</f>
        <v>0.39427954999999998</v>
      </c>
      <c r="D2564">
        <f t="shared" si="117"/>
        <v>0.39427954999999998</v>
      </c>
      <c r="E2564">
        <f t="shared" si="118"/>
        <v>2.0820412047169814</v>
      </c>
      <c r="F2564">
        <f t="shared" si="119"/>
        <v>0</v>
      </c>
    </row>
    <row r="2565" spans="1:6" x14ac:dyDescent="0.25">
      <c r="A2565">
        <v>2556</v>
      </c>
      <c r="B2565">
        <f>'Założenia i wyniki'!$E$6*Znorm.Profile!B2565</f>
        <v>2.5427358490566041</v>
      </c>
      <c r="C2565">
        <f>'Założenia i wyniki'!$E$8*Znorm.Profile!C2565</f>
        <v>0.38743285</v>
      </c>
      <c r="D2565">
        <f t="shared" si="117"/>
        <v>0.38743285</v>
      </c>
      <c r="E2565">
        <f t="shared" si="118"/>
        <v>2.1553029990566039</v>
      </c>
      <c r="F2565">
        <f t="shared" si="119"/>
        <v>0</v>
      </c>
    </row>
    <row r="2566" spans="1:6" x14ac:dyDescent="0.25">
      <c r="A2566">
        <v>2557</v>
      </c>
      <c r="B2566">
        <f>'Założenia i wyniki'!$E$6*Znorm.Profile!B2566</f>
        <v>1.9505660377358489</v>
      </c>
      <c r="C2566">
        <f>'Założenia i wyniki'!$E$8*Znorm.Profile!C2566</f>
        <v>0.39183689999999999</v>
      </c>
      <c r="D2566">
        <f t="shared" si="117"/>
        <v>0.39183689999999999</v>
      </c>
      <c r="E2566">
        <f t="shared" si="118"/>
        <v>1.558729137735849</v>
      </c>
      <c r="F2566">
        <f t="shared" si="119"/>
        <v>0</v>
      </c>
    </row>
    <row r="2567" spans="1:6" x14ac:dyDescent="0.25">
      <c r="A2567">
        <v>2558</v>
      </c>
      <c r="B2567">
        <f>'Założenia i wyniki'!$E$6*Znorm.Profile!B2567</f>
        <v>0.87156603773584918</v>
      </c>
      <c r="C2567">
        <f>'Założenia i wyniki'!$E$8*Znorm.Profile!C2567</f>
        <v>0.39199335000000002</v>
      </c>
      <c r="D2567">
        <f t="shared" si="117"/>
        <v>0.39199335000000002</v>
      </c>
      <c r="E2567">
        <f t="shared" si="118"/>
        <v>0.47957268773584916</v>
      </c>
      <c r="F2567">
        <f t="shared" si="119"/>
        <v>0</v>
      </c>
    </row>
    <row r="2568" spans="1:6" x14ac:dyDescent="0.25">
      <c r="A2568">
        <v>2559</v>
      </c>
      <c r="B2568">
        <f>'Założenia i wyniki'!$E$6*Znorm.Profile!B2568</f>
        <v>1.6393396226415096</v>
      </c>
      <c r="C2568">
        <f>'Założenia i wyniki'!$E$8*Znorm.Profile!C2568</f>
        <v>0.40265889999999999</v>
      </c>
      <c r="D2568">
        <f t="shared" si="117"/>
        <v>0.40265889999999999</v>
      </c>
      <c r="E2568">
        <f t="shared" si="118"/>
        <v>1.2366807226415095</v>
      </c>
      <c r="F2568">
        <f t="shared" si="119"/>
        <v>0</v>
      </c>
    </row>
    <row r="2569" spans="1:6" x14ac:dyDescent="0.25">
      <c r="A2569">
        <v>2560</v>
      </c>
      <c r="B2569">
        <f>'Założenia i wyniki'!$E$6*Znorm.Profile!B2569</f>
        <v>1.064622641509434</v>
      </c>
      <c r="C2569">
        <f>'Założenia i wyniki'!$E$8*Znorm.Profile!C2569</f>
        <v>0.41922334999999999</v>
      </c>
      <c r="D2569">
        <f t="shared" si="117"/>
        <v>0.41922334999999999</v>
      </c>
      <c r="E2569">
        <f t="shared" si="118"/>
        <v>0.64539929150943398</v>
      </c>
      <c r="F2569">
        <f t="shared" si="119"/>
        <v>0</v>
      </c>
    </row>
    <row r="2570" spans="1:6" x14ac:dyDescent="0.25">
      <c r="A2570">
        <v>2561</v>
      </c>
      <c r="B2570">
        <f>'Założenia i wyniki'!$E$6*Znorm.Profile!B2570</f>
        <v>0.65632075471698115</v>
      </c>
      <c r="C2570">
        <f>'Założenia i wyniki'!$E$8*Znorm.Profile!C2570</f>
        <v>0.44672004999999998</v>
      </c>
      <c r="D2570">
        <f t="shared" si="117"/>
        <v>0.44672004999999998</v>
      </c>
      <c r="E2570">
        <f t="shared" si="118"/>
        <v>0.20960070471698117</v>
      </c>
      <c r="F2570">
        <f t="shared" si="119"/>
        <v>0</v>
      </c>
    </row>
    <row r="2571" spans="1:6" x14ac:dyDescent="0.25">
      <c r="A2571">
        <v>2562</v>
      </c>
      <c r="B2571">
        <f>'Założenia i wyniki'!$E$6*Znorm.Profile!B2571</f>
        <v>0.15854716981132075</v>
      </c>
      <c r="C2571">
        <f>'Założenia i wyniki'!$E$8*Znorm.Profile!C2571</f>
        <v>0.47329205000000002</v>
      </c>
      <c r="D2571">
        <f t="shared" ref="D2571:D2634" si="120">IF(B2571&lt;=C2571,B2571,C2571)</f>
        <v>0.15854716981132075</v>
      </c>
      <c r="E2571">
        <f t="shared" ref="E2571:E2634" si="121">IF(B2571&gt;C2571,B2571-C2571,0)</f>
        <v>0</v>
      </c>
      <c r="F2571">
        <f t="shared" ref="F2571:F2634" si="122">IF(B2571&lt;C2571,C2571-B2571,0)</f>
        <v>0.3147448801886793</v>
      </c>
    </row>
    <row r="2572" spans="1:6" x14ac:dyDescent="0.25">
      <c r="A2572">
        <v>2563</v>
      </c>
      <c r="B2572">
        <f>'Założenia i wyniki'!$E$6*Znorm.Profile!B2572</f>
        <v>0</v>
      </c>
      <c r="C2572">
        <f>'Założenia i wyniki'!$E$8*Znorm.Profile!C2572</f>
        <v>0.52195639999999999</v>
      </c>
      <c r="D2572">
        <f t="shared" si="120"/>
        <v>0</v>
      </c>
      <c r="E2572">
        <f t="shared" si="121"/>
        <v>0</v>
      </c>
      <c r="F2572">
        <f t="shared" si="122"/>
        <v>0.52195639999999999</v>
      </c>
    </row>
    <row r="2573" spans="1:6" x14ac:dyDescent="0.25">
      <c r="A2573">
        <v>2564</v>
      </c>
      <c r="B2573">
        <f>'Założenia i wyniki'!$E$6*Znorm.Profile!B2573</f>
        <v>0</v>
      </c>
      <c r="C2573">
        <f>'Założenia i wyniki'!$E$8*Znorm.Profile!C2573</f>
        <v>0.53327190000000002</v>
      </c>
      <c r="D2573">
        <f t="shared" si="120"/>
        <v>0</v>
      </c>
      <c r="E2573">
        <f t="shared" si="121"/>
        <v>0</v>
      </c>
      <c r="F2573">
        <f t="shared" si="122"/>
        <v>0.53327190000000002</v>
      </c>
    </row>
    <row r="2574" spans="1:6" x14ac:dyDescent="0.25">
      <c r="A2574">
        <v>2565</v>
      </c>
      <c r="B2574">
        <f>'Założenia i wyniki'!$E$6*Znorm.Profile!B2574</f>
        <v>0</v>
      </c>
      <c r="C2574">
        <f>'Założenia i wyniki'!$E$8*Znorm.Profile!C2574</f>
        <v>0.4797051</v>
      </c>
      <c r="D2574">
        <f t="shared" si="120"/>
        <v>0</v>
      </c>
      <c r="E2574">
        <f t="shared" si="121"/>
        <v>0</v>
      </c>
      <c r="F2574">
        <f t="shared" si="122"/>
        <v>0.4797051</v>
      </c>
    </row>
    <row r="2575" spans="1:6" x14ac:dyDescent="0.25">
      <c r="A2575">
        <v>2566</v>
      </c>
      <c r="B2575">
        <f>'Założenia i wyniki'!$E$6*Znorm.Profile!B2575</f>
        <v>0</v>
      </c>
      <c r="C2575">
        <f>'Założenia i wyniki'!$E$8*Znorm.Profile!C2575</f>
        <v>0.39820480000000003</v>
      </c>
      <c r="D2575">
        <f t="shared" si="120"/>
        <v>0</v>
      </c>
      <c r="E2575">
        <f t="shared" si="121"/>
        <v>0</v>
      </c>
      <c r="F2575">
        <f t="shared" si="122"/>
        <v>0.39820480000000003</v>
      </c>
    </row>
    <row r="2576" spans="1:6" x14ac:dyDescent="0.25">
      <c r="A2576">
        <v>2567</v>
      </c>
      <c r="B2576">
        <f>'Założenia i wyniki'!$E$6*Znorm.Profile!B2576</f>
        <v>0</v>
      </c>
      <c r="C2576">
        <f>'Założenia i wyniki'!$E$8*Znorm.Profile!C2576</f>
        <v>0.31746015</v>
      </c>
      <c r="D2576">
        <f t="shared" si="120"/>
        <v>0</v>
      </c>
      <c r="E2576">
        <f t="shared" si="121"/>
        <v>0</v>
      </c>
      <c r="F2576">
        <f t="shared" si="122"/>
        <v>0.31746015</v>
      </c>
    </row>
    <row r="2577" spans="1:6" x14ac:dyDescent="0.25">
      <c r="A2577">
        <v>2568</v>
      </c>
      <c r="B2577">
        <f>'Założenia i wyniki'!$E$6*Znorm.Profile!B2577</f>
        <v>0</v>
      </c>
      <c r="C2577">
        <f>'Założenia i wyniki'!$E$8*Znorm.Profile!C2577</f>
        <v>0.24614274999999999</v>
      </c>
      <c r="D2577">
        <f t="shared" si="120"/>
        <v>0</v>
      </c>
      <c r="E2577">
        <f t="shared" si="121"/>
        <v>0</v>
      </c>
      <c r="F2577">
        <f t="shared" si="122"/>
        <v>0.24614274999999999</v>
      </c>
    </row>
    <row r="2578" spans="1:6" x14ac:dyDescent="0.25">
      <c r="A2578">
        <v>2569</v>
      </c>
      <c r="B2578">
        <f>'Założenia i wyniki'!$E$6*Znorm.Profile!B2578</f>
        <v>0</v>
      </c>
      <c r="C2578">
        <f>'Założenia i wyniki'!$E$8*Znorm.Profile!C2578</f>
        <v>0.21166040000000003</v>
      </c>
      <c r="D2578">
        <f t="shared" si="120"/>
        <v>0</v>
      </c>
      <c r="E2578">
        <f t="shared" si="121"/>
        <v>0</v>
      </c>
      <c r="F2578">
        <f t="shared" si="122"/>
        <v>0.21166040000000003</v>
      </c>
    </row>
    <row r="2579" spans="1:6" x14ac:dyDescent="0.25">
      <c r="A2579">
        <v>2570</v>
      </c>
      <c r="B2579">
        <f>'Założenia i wyniki'!$E$6*Znorm.Profile!B2579</f>
        <v>0</v>
      </c>
      <c r="C2579">
        <f>'Założenia i wyniki'!$E$8*Znorm.Profile!C2579</f>
        <v>0.19113640000000001</v>
      </c>
      <c r="D2579">
        <f t="shared" si="120"/>
        <v>0</v>
      </c>
      <c r="E2579">
        <f t="shared" si="121"/>
        <v>0</v>
      </c>
      <c r="F2579">
        <f t="shared" si="122"/>
        <v>0.19113640000000001</v>
      </c>
    </row>
    <row r="2580" spans="1:6" x14ac:dyDescent="0.25">
      <c r="A2580">
        <v>2571</v>
      </c>
      <c r="B2580">
        <f>'Założenia i wyniki'!$E$6*Znorm.Profile!B2580</f>
        <v>0</v>
      </c>
      <c r="C2580">
        <f>'Założenia i wyniki'!$E$8*Znorm.Profile!C2580</f>
        <v>0.19318950000000001</v>
      </c>
      <c r="D2580">
        <f t="shared" si="120"/>
        <v>0</v>
      </c>
      <c r="E2580">
        <f t="shared" si="121"/>
        <v>0</v>
      </c>
      <c r="F2580">
        <f t="shared" si="122"/>
        <v>0.19318950000000001</v>
      </c>
    </row>
    <row r="2581" spans="1:6" x14ac:dyDescent="0.25">
      <c r="A2581">
        <v>2572</v>
      </c>
      <c r="B2581">
        <f>'Założenia i wyniki'!$E$6*Znorm.Profile!B2581</f>
        <v>0</v>
      </c>
      <c r="C2581">
        <f>'Założenia i wyniki'!$E$8*Znorm.Profile!C2581</f>
        <v>0.2050951</v>
      </c>
      <c r="D2581">
        <f t="shared" si="120"/>
        <v>0</v>
      </c>
      <c r="E2581">
        <f t="shared" si="121"/>
        <v>0</v>
      </c>
      <c r="F2581">
        <f t="shared" si="122"/>
        <v>0.2050951</v>
      </c>
    </row>
    <row r="2582" spans="1:6" x14ac:dyDescent="0.25">
      <c r="A2582">
        <v>2573</v>
      </c>
      <c r="B2582">
        <f>'Założenia i wyniki'!$E$6*Znorm.Profile!B2582</f>
        <v>0</v>
      </c>
      <c r="C2582">
        <f>'Założenia i wyniki'!$E$8*Znorm.Profile!C2582</f>
        <v>0.23713025000000001</v>
      </c>
      <c r="D2582">
        <f t="shared" si="120"/>
        <v>0</v>
      </c>
      <c r="E2582">
        <f t="shared" si="121"/>
        <v>0</v>
      </c>
      <c r="F2582">
        <f t="shared" si="122"/>
        <v>0.23713025000000001</v>
      </c>
    </row>
    <row r="2583" spans="1:6" x14ac:dyDescent="0.25">
      <c r="A2583">
        <v>2574</v>
      </c>
      <c r="B2583">
        <f>'Założenia i wyniki'!$E$6*Znorm.Profile!B2583</f>
        <v>0</v>
      </c>
      <c r="C2583">
        <f>'Założenia i wyniki'!$E$8*Znorm.Profile!C2583</f>
        <v>0.29685985000000004</v>
      </c>
      <c r="D2583">
        <f t="shared" si="120"/>
        <v>0</v>
      </c>
      <c r="E2583">
        <f t="shared" si="121"/>
        <v>0</v>
      </c>
      <c r="F2583">
        <f t="shared" si="122"/>
        <v>0.29685985000000004</v>
      </c>
    </row>
    <row r="2584" spans="1:6" x14ac:dyDescent="0.25">
      <c r="A2584">
        <v>2575</v>
      </c>
      <c r="B2584">
        <f>'Założenia i wyniki'!$E$6*Znorm.Profile!B2584</f>
        <v>0</v>
      </c>
      <c r="C2584">
        <f>'Założenia i wyniki'!$E$8*Znorm.Profile!C2584</f>
        <v>0.36973755000000003</v>
      </c>
      <c r="D2584">
        <f t="shared" si="120"/>
        <v>0</v>
      </c>
      <c r="E2584">
        <f t="shared" si="121"/>
        <v>0</v>
      </c>
      <c r="F2584">
        <f t="shared" si="122"/>
        <v>0.36973755000000003</v>
      </c>
    </row>
    <row r="2585" spans="1:6" x14ac:dyDescent="0.25">
      <c r="A2585">
        <v>2576</v>
      </c>
      <c r="B2585">
        <f>'Założenia i wyniki'!$E$6*Znorm.Profile!B2585</f>
        <v>0</v>
      </c>
      <c r="C2585">
        <f>'Założenia i wyniki'!$E$8*Znorm.Profile!C2585</f>
        <v>0.41887369999999996</v>
      </c>
      <c r="D2585">
        <f t="shared" si="120"/>
        <v>0</v>
      </c>
      <c r="E2585">
        <f t="shared" si="121"/>
        <v>0</v>
      </c>
      <c r="F2585">
        <f t="shared" si="122"/>
        <v>0.41887369999999996</v>
      </c>
    </row>
    <row r="2586" spans="1:6" x14ac:dyDescent="0.25">
      <c r="A2586">
        <v>2577</v>
      </c>
      <c r="B2586">
        <f>'Założenia i wyniki'!$E$6*Znorm.Profile!B2586</f>
        <v>0</v>
      </c>
      <c r="C2586">
        <f>'Założenia i wyniki'!$E$8*Znorm.Profile!C2586</f>
        <v>0.45471860000000003</v>
      </c>
      <c r="D2586">
        <f t="shared" si="120"/>
        <v>0</v>
      </c>
      <c r="E2586">
        <f t="shared" si="121"/>
        <v>0</v>
      </c>
      <c r="F2586">
        <f t="shared" si="122"/>
        <v>0.45471860000000003</v>
      </c>
    </row>
    <row r="2587" spans="1:6" x14ac:dyDescent="0.25">
      <c r="A2587">
        <v>2578</v>
      </c>
      <c r="B2587">
        <f>'Założenia i wyniki'!$E$6*Znorm.Profile!B2587</f>
        <v>0</v>
      </c>
      <c r="C2587">
        <f>'Założenia i wyniki'!$E$8*Znorm.Profile!C2587</f>
        <v>0.46405729999999995</v>
      </c>
      <c r="D2587">
        <f t="shared" si="120"/>
        <v>0</v>
      </c>
      <c r="E2587">
        <f t="shared" si="121"/>
        <v>0</v>
      </c>
      <c r="F2587">
        <f t="shared" si="122"/>
        <v>0.46405729999999995</v>
      </c>
    </row>
    <row r="2588" spans="1:6" x14ac:dyDescent="0.25">
      <c r="A2588">
        <v>2579</v>
      </c>
      <c r="B2588">
        <f>'Założenia i wyniki'!$E$6*Znorm.Profile!B2588</f>
        <v>0</v>
      </c>
      <c r="C2588">
        <f>'Założenia i wyniki'!$E$8*Znorm.Profile!C2588</f>
        <v>0.47093235</v>
      </c>
      <c r="D2588">
        <f t="shared" si="120"/>
        <v>0</v>
      </c>
      <c r="E2588">
        <f t="shared" si="121"/>
        <v>0</v>
      </c>
      <c r="F2588">
        <f t="shared" si="122"/>
        <v>0.47093235</v>
      </c>
    </row>
    <row r="2589" spans="1:6" x14ac:dyDescent="0.25">
      <c r="A2589">
        <v>2580</v>
      </c>
      <c r="B2589">
        <f>'Założenia i wyniki'!$E$6*Znorm.Profile!B2589</f>
        <v>0</v>
      </c>
      <c r="C2589">
        <f>'Założenia i wyniki'!$E$8*Znorm.Profile!C2589</f>
        <v>0.47820604999999999</v>
      </c>
      <c r="D2589">
        <f t="shared" si="120"/>
        <v>0</v>
      </c>
      <c r="E2589">
        <f t="shared" si="121"/>
        <v>0</v>
      </c>
      <c r="F2589">
        <f t="shared" si="122"/>
        <v>0.47820604999999999</v>
      </c>
    </row>
    <row r="2590" spans="1:6" x14ac:dyDescent="0.25">
      <c r="A2590">
        <v>2581</v>
      </c>
      <c r="B2590">
        <f>'Założenia i wyniki'!$E$6*Znorm.Profile!B2590</f>
        <v>0</v>
      </c>
      <c r="C2590">
        <f>'Założenia i wyniki'!$E$8*Znorm.Profile!C2590</f>
        <v>0.48248515000000003</v>
      </c>
      <c r="D2590">
        <f t="shared" si="120"/>
        <v>0</v>
      </c>
      <c r="E2590">
        <f t="shared" si="121"/>
        <v>0</v>
      </c>
      <c r="F2590">
        <f t="shared" si="122"/>
        <v>0.48248515000000003</v>
      </c>
    </row>
    <row r="2591" spans="1:6" x14ac:dyDescent="0.25">
      <c r="A2591">
        <v>2582</v>
      </c>
      <c r="B2591">
        <f>'Założenia i wyniki'!$E$6*Znorm.Profile!B2591</f>
        <v>0</v>
      </c>
      <c r="C2591">
        <f>'Założenia i wyniki'!$E$8*Znorm.Profile!C2591</f>
        <v>0.47841254999999999</v>
      </c>
      <c r="D2591">
        <f t="shared" si="120"/>
        <v>0</v>
      </c>
      <c r="E2591">
        <f t="shared" si="121"/>
        <v>0</v>
      </c>
      <c r="F2591">
        <f t="shared" si="122"/>
        <v>0.47841254999999999</v>
      </c>
    </row>
    <row r="2592" spans="1:6" x14ac:dyDescent="0.25">
      <c r="A2592">
        <v>2583</v>
      </c>
      <c r="B2592">
        <f>'Założenia i wyniki'!$E$6*Znorm.Profile!B2592</f>
        <v>0</v>
      </c>
      <c r="C2592">
        <f>'Założenia i wyniki'!$E$8*Znorm.Profile!C2592</f>
        <v>0.47330254999999999</v>
      </c>
      <c r="D2592">
        <f t="shared" si="120"/>
        <v>0</v>
      </c>
      <c r="E2592">
        <f t="shared" si="121"/>
        <v>0</v>
      </c>
      <c r="F2592">
        <f t="shared" si="122"/>
        <v>0.47330254999999999</v>
      </c>
    </row>
    <row r="2593" spans="1:6" x14ac:dyDescent="0.25">
      <c r="A2593">
        <v>2584</v>
      </c>
      <c r="B2593">
        <f>'Założenia i wyniki'!$E$6*Znorm.Profile!B2593</f>
        <v>0</v>
      </c>
      <c r="C2593">
        <f>'Założenia i wyniki'!$E$8*Znorm.Profile!C2593</f>
        <v>0.46402229999999994</v>
      </c>
      <c r="D2593">
        <f t="shared" si="120"/>
        <v>0</v>
      </c>
      <c r="E2593">
        <f t="shared" si="121"/>
        <v>0</v>
      </c>
      <c r="F2593">
        <f t="shared" si="122"/>
        <v>0.46402229999999994</v>
      </c>
    </row>
    <row r="2594" spans="1:6" x14ac:dyDescent="0.25">
      <c r="A2594">
        <v>2585</v>
      </c>
      <c r="B2594">
        <f>'Założenia i wyniki'!$E$6*Znorm.Profile!B2594</f>
        <v>0</v>
      </c>
      <c r="C2594">
        <f>'Założenia i wyniki'!$E$8*Znorm.Profile!C2594</f>
        <v>0.45884825000000001</v>
      </c>
      <c r="D2594">
        <f t="shared" si="120"/>
        <v>0</v>
      </c>
      <c r="E2594">
        <f t="shared" si="121"/>
        <v>0</v>
      </c>
      <c r="F2594">
        <f t="shared" si="122"/>
        <v>0.45884825000000001</v>
      </c>
    </row>
    <row r="2595" spans="1:6" x14ac:dyDescent="0.25">
      <c r="A2595">
        <v>2586</v>
      </c>
      <c r="B2595">
        <f>'Założenia i wyniki'!$E$6*Znorm.Profile!B2595</f>
        <v>0</v>
      </c>
      <c r="C2595">
        <f>'Założenia i wyniki'!$E$8*Znorm.Profile!C2595</f>
        <v>0.47695969999999999</v>
      </c>
      <c r="D2595">
        <f t="shared" si="120"/>
        <v>0</v>
      </c>
      <c r="E2595">
        <f t="shared" si="121"/>
        <v>0</v>
      </c>
      <c r="F2595">
        <f t="shared" si="122"/>
        <v>0.47695969999999999</v>
      </c>
    </row>
    <row r="2596" spans="1:6" x14ac:dyDescent="0.25">
      <c r="A2596">
        <v>2587</v>
      </c>
      <c r="B2596">
        <f>'Założenia i wyniki'!$E$6*Znorm.Profile!B2596</f>
        <v>0</v>
      </c>
      <c r="C2596">
        <f>'Założenia i wyniki'!$E$8*Znorm.Profile!C2596</f>
        <v>0.51919104999999999</v>
      </c>
      <c r="D2596">
        <f t="shared" si="120"/>
        <v>0</v>
      </c>
      <c r="E2596">
        <f t="shared" si="121"/>
        <v>0</v>
      </c>
      <c r="F2596">
        <f t="shared" si="122"/>
        <v>0.51919104999999999</v>
      </c>
    </row>
    <row r="2597" spans="1:6" x14ac:dyDescent="0.25">
      <c r="A2597">
        <v>2588</v>
      </c>
      <c r="B2597">
        <f>'Założenia i wyniki'!$E$6*Znorm.Profile!B2597</f>
        <v>0</v>
      </c>
      <c r="C2597">
        <f>'Założenia i wyniki'!$E$8*Znorm.Profile!C2597</f>
        <v>0.53961284999999992</v>
      </c>
      <c r="D2597">
        <f t="shared" si="120"/>
        <v>0</v>
      </c>
      <c r="E2597">
        <f t="shared" si="121"/>
        <v>0</v>
      </c>
      <c r="F2597">
        <f t="shared" si="122"/>
        <v>0.53961284999999992</v>
      </c>
    </row>
    <row r="2598" spans="1:6" x14ac:dyDescent="0.25">
      <c r="A2598">
        <v>2589</v>
      </c>
      <c r="B2598">
        <f>'Założenia i wyniki'!$E$6*Znorm.Profile!B2598</f>
        <v>0</v>
      </c>
      <c r="C2598">
        <f>'Założenia i wyniki'!$E$8*Znorm.Profile!C2598</f>
        <v>0.49837969999999998</v>
      </c>
      <c r="D2598">
        <f t="shared" si="120"/>
        <v>0</v>
      </c>
      <c r="E2598">
        <f t="shared" si="121"/>
        <v>0</v>
      </c>
      <c r="F2598">
        <f t="shared" si="122"/>
        <v>0.49837969999999998</v>
      </c>
    </row>
    <row r="2599" spans="1:6" x14ac:dyDescent="0.25">
      <c r="A2599">
        <v>2590</v>
      </c>
      <c r="B2599">
        <f>'Założenia i wyniki'!$E$6*Znorm.Profile!B2599</f>
        <v>0</v>
      </c>
      <c r="C2599">
        <f>'Założenia i wyniki'!$E$8*Znorm.Profile!C2599</f>
        <v>0.42438165</v>
      </c>
      <c r="D2599">
        <f t="shared" si="120"/>
        <v>0</v>
      </c>
      <c r="E2599">
        <f t="shared" si="121"/>
        <v>0</v>
      </c>
      <c r="F2599">
        <f t="shared" si="122"/>
        <v>0.42438165</v>
      </c>
    </row>
    <row r="2600" spans="1:6" x14ac:dyDescent="0.25">
      <c r="A2600">
        <v>2591</v>
      </c>
      <c r="B2600">
        <f>'Założenia i wyniki'!$E$6*Znorm.Profile!B2600</f>
        <v>0</v>
      </c>
      <c r="C2600">
        <f>'Założenia i wyniki'!$E$8*Znorm.Profile!C2600</f>
        <v>0.34051184999999995</v>
      </c>
      <c r="D2600">
        <f t="shared" si="120"/>
        <v>0</v>
      </c>
      <c r="E2600">
        <f t="shared" si="121"/>
        <v>0</v>
      </c>
      <c r="F2600">
        <f t="shared" si="122"/>
        <v>0.34051184999999995</v>
      </c>
    </row>
    <row r="2601" spans="1:6" x14ac:dyDescent="0.25">
      <c r="A2601">
        <v>2592</v>
      </c>
      <c r="B2601">
        <f>'Założenia i wyniki'!$E$6*Znorm.Profile!B2601</f>
        <v>0</v>
      </c>
      <c r="C2601">
        <f>'Założenia i wyniki'!$E$8*Znorm.Profile!C2601</f>
        <v>0.26534059999999998</v>
      </c>
      <c r="D2601">
        <f t="shared" si="120"/>
        <v>0</v>
      </c>
      <c r="E2601">
        <f t="shared" si="121"/>
        <v>0</v>
      </c>
      <c r="F2601">
        <f t="shared" si="122"/>
        <v>0.26534059999999998</v>
      </c>
    </row>
    <row r="2602" spans="1:6" x14ac:dyDescent="0.25">
      <c r="A2602">
        <v>2593</v>
      </c>
      <c r="B2602">
        <f>'Założenia i wyniki'!$E$6*Znorm.Profile!B2602</f>
        <v>0</v>
      </c>
      <c r="C2602">
        <f>'Założenia i wyniki'!$E$8*Znorm.Profile!C2602</f>
        <v>0.22180865</v>
      </c>
      <c r="D2602">
        <f t="shared" si="120"/>
        <v>0</v>
      </c>
      <c r="E2602">
        <f t="shared" si="121"/>
        <v>0</v>
      </c>
      <c r="F2602">
        <f t="shared" si="122"/>
        <v>0.22180865</v>
      </c>
    </row>
    <row r="2603" spans="1:6" x14ac:dyDescent="0.25">
      <c r="A2603">
        <v>2594</v>
      </c>
      <c r="B2603">
        <f>'Założenia i wyniki'!$E$6*Znorm.Profile!B2603</f>
        <v>0</v>
      </c>
      <c r="C2603">
        <f>'Założenia i wyniki'!$E$8*Znorm.Profile!C2603</f>
        <v>0.20049575</v>
      </c>
      <c r="D2603">
        <f t="shared" si="120"/>
        <v>0</v>
      </c>
      <c r="E2603">
        <f t="shared" si="121"/>
        <v>0</v>
      </c>
      <c r="F2603">
        <f t="shared" si="122"/>
        <v>0.20049575</v>
      </c>
    </row>
    <row r="2604" spans="1:6" x14ac:dyDescent="0.25">
      <c r="A2604">
        <v>2595</v>
      </c>
      <c r="B2604">
        <f>'Założenia i wyniki'!$E$6*Znorm.Profile!B2604</f>
        <v>0</v>
      </c>
      <c r="C2604">
        <f>'Założenia i wyniki'!$E$8*Znorm.Profile!C2604</f>
        <v>0.1980895</v>
      </c>
      <c r="D2604">
        <f t="shared" si="120"/>
        <v>0</v>
      </c>
      <c r="E2604">
        <f t="shared" si="121"/>
        <v>0</v>
      </c>
      <c r="F2604">
        <f t="shared" si="122"/>
        <v>0.1980895</v>
      </c>
    </row>
    <row r="2605" spans="1:6" x14ac:dyDescent="0.25">
      <c r="A2605">
        <v>2596</v>
      </c>
      <c r="B2605">
        <f>'Założenia i wyniki'!$E$6*Znorm.Profile!B2605</f>
        <v>0</v>
      </c>
      <c r="C2605">
        <f>'Założenia i wyniki'!$E$8*Znorm.Profile!C2605</f>
        <v>0.19955880000000001</v>
      </c>
      <c r="D2605">
        <f t="shared" si="120"/>
        <v>0</v>
      </c>
      <c r="E2605">
        <f t="shared" si="121"/>
        <v>0</v>
      </c>
      <c r="F2605">
        <f t="shared" si="122"/>
        <v>0.19955880000000001</v>
      </c>
    </row>
    <row r="2606" spans="1:6" x14ac:dyDescent="0.25">
      <c r="A2606">
        <v>2597</v>
      </c>
      <c r="B2606">
        <f>'Założenia i wyniki'!$E$6*Znorm.Profile!B2606</f>
        <v>0</v>
      </c>
      <c r="C2606">
        <f>'Założenia i wyniki'!$E$8*Znorm.Profile!C2606</f>
        <v>0.22298045</v>
      </c>
      <c r="D2606">
        <f t="shared" si="120"/>
        <v>0</v>
      </c>
      <c r="E2606">
        <f t="shared" si="121"/>
        <v>0</v>
      </c>
      <c r="F2606">
        <f t="shared" si="122"/>
        <v>0.22298045</v>
      </c>
    </row>
    <row r="2607" spans="1:6" x14ac:dyDescent="0.25">
      <c r="A2607">
        <v>2598</v>
      </c>
      <c r="B2607">
        <f>'Założenia i wyniki'!$E$6*Znorm.Profile!B2607</f>
        <v>2.6954716981132075E-2</v>
      </c>
      <c r="C2607">
        <f>'Założenia i wyniki'!$E$8*Znorm.Profile!C2607</f>
        <v>0.274169</v>
      </c>
      <c r="D2607">
        <f t="shared" si="120"/>
        <v>2.6954716981132075E-2</v>
      </c>
      <c r="E2607">
        <f t="shared" si="121"/>
        <v>0</v>
      </c>
      <c r="F2607">
        <f t="shared" si="122"/>
        <v>0.24721428301886791</v>
      </c>
    </row>
    <row r="2608" spans="1:6" x14ac:dyDescent="0.25">
      <c r="A2608">
        <v>2599</v>
      </c>
      <c r="B2608">
        <f>'Założenia i wyniki'!$E$6*Znorm.Profile!B2608</f>
        <v>0.11946226415094341</v>
      </c>
      <c r="C2608">
        <f>'Założenia i wyniki'!$E$8*Znorm.Profile!C2608</f>
        <v>0.34048384999999998</v>
      </c>
      <c r="D2608">
        <f t="shared" si="120"/>
        <v>0.11946226415094341</v>
      </c>
      <c r="E2608">
        <f t="shared" si="121"/>
        <v>0</v>
      </c>
      <c r="F2608">
        <f t="shared" si="122"/>
        <v>0.22102158584905657</v>
      </c>
    </row>
    <row r="2609" spans="1:6" x14ac:dyDescent="0.25">
      <c r="A2609">
        <v>2600</v>
      </c>
      <c r="B2609">
        <f>'Założenia i wyniki'!$E$6*Znorm.Profile!B2609</f>
        <v>1.0824528301886793</v>
      </c>
      <c r="C2609">
        <f>'Założenia i wyniki'!$E$8*Znorm.Profile!C2609</f>
        <v>0.40024040000000005</v>
      </c>
      <c r="D2609">
        <f t="shared" si="120"/>
        <v>0.40024040000000005</v>
      </c>
      <c r="E2609">
        <f t="shared" si="121"/>
        <v>0.68221243018867928</v>
      </c>
      <c r="F2609">
        <f t="shared" si="122"/>
        <v>0</v>
      </c>
    </row>
    <row r="2610" spans="1:6" x14ac:dyDescent="0.25">
      <c r="A2610">
        <v>2601</v>
      </c>
      <c r="B2610">
        <f>'Założenia i wyniki'!$E$6*Znorm.Profile!B2610</f>
        <v>1.820943396226415</v>
      </c>
      <c r="C2610">
        <f>'Założenia i wyniki'!$E$8*Znorm.Profile!C2610</f>
        <v>0.45459680000000002</v>
      </c>
      <c r="D2610">
        <f t="shared" si="120"/>
        <v>0.45459680000000002</v>
      </c>
      <c r="E2610">
        <f t="shared" si="121"/>
        <v>1.366346596226415</v>
      </c>
      <c r="F2610">
        <f t="shared" si="122"/>
        <v>0</v>
      </c>
    </row>
    <row r="2611" spans="1:6" x14ac:dyDescent="0.25">
      <c r="A2611">
        <v>2602</v>
      </c>
      <c r="B2611">
        <f>'Założenia i wyniki'!$E$6*Znorm.Profile!B2611</f>
        <v>2.2704716981132074</v>
      </c>
      <c r="C2611">
        <f>'Założenia i wyniki'!$E$8*Znorm.Profile!C2611</f>
        <v>0.47851474999999993</v>
      </c>
      <c r="D2611">
        <f t="shared" si="120"/>
        <v>0.47851474999999993</v>
      </c>
      <c r="E2611">
        <f t="shared" si="121"/>
        <v>1.7919569481132074</v>
      </c>
      <c r="F2611">
        <f t="shared" si="122"/>
        <v>0</v>
      </c>
    </row>
    <row r="2612" spans="1:6" x14ac:dyDescent="0.25">
      <c r="A2612">
        <v>2603</v>
      </c>
      <c r="B2612">
        <f>'Założenia i wyniki'!$E$6*Znorm.Profile!B2612</f>
        <v>2.4835849056603774</v>
      </c>
      <c r="C2612">
        <f>'Założenia i wyniki'!$E$8*Znorm.Profile!C2612</f>
        <v>0.48502405000000004</v>
      </c>
      <c r="D2612">
        <f t="shared" si="120"/>
        <v>0.48502405000000004</v>
      </c>
      <c r="E2612">
        <f t="shared" si="121"/>
        <v>1.9985608556603773</v>
      </c>
      <c r="F2612">
        <f t="shared" si="122"/>
        <v>0</v>
      </c>
    </row>
    <row r="2613" spans="1:6" x14ac:dyDescent="0.25">
      <c r="A2613">
        <v>2604</v>
      </c>
      <c r="B2613">
        <f>'Założenia i wyniki'!$E$6*Znorm.Profile!B2613</f>
        <v>2.557924528301887</v>
      </c>
      <c r="C2613">
        <f>'Założenia i wyniki'!$E$8*Znorm.Profile!C2613</f>
        <v>0.46444019999999997</v>
      </c>
      <c r="D2613">
        <f t="shared" si="120"/>
        <v>0.46444019999999997</v>
      </c>
      <c r="E2613">
        <f t="shared" si="121"/>
        <v>2.0934843283018871</v>
      </c>
      <c r="F2613">
        <f t="shared" si="122"/>
        <v>0</v>
      </c>
    </row>
    <row r="2614" spans="1:6" x14ac:dyDescent="0.25">
      <c r="A2614">
        <v>2605</v>
      </c>
      <c r="B2614">
        <f>'Założenia i wyniki'!$E$6*Znorm.Profile!B2614</f>
        <v>2.3998113207547171</v>
      </c>
      <c r="C2614">
        <f>'Założenia i wyniki'!$E$8*Znorm.Profile!C2614</f>
        <v>0.44681839999999995</v>
      </c>
      <c r="D2614">
        <f t="shared" si="120"/>
        <v>0.44681839999999995</v>
      </c>
      <c r="E2614">
        <f t="shared" si="121"/>
        <v>1.9529929207547172</v>
      </c>
      <c r="F2614">
        <f t="shared" si="122"/>
        <v>0</v>
      </c>
    </row>
    <row r="2615" spans="1:6" x14ac:dyDescent="0.25">
      <c r="A2615">
        <v>2606</v>
      </c>
      <c r="B2615">
        <f>'Założenia i wyniki'!$E$6*Znorm.Profile!B2615</f>
        <v>1.2978301886792454</v>
      </c>
      <c r="C2615">
        <f>'Założenia i wyniki'!$E$8*Znorm.Profile!C2615</f>
        <v>0.41430865</v>
      </c>
      <c r="D2615">
        <f t="shared" si="120"/>
        <v>0.41430865</v>
      </c>
      <c r="E2615">
        <f t="shared" si="121"/>
        <v>0.88352153867924543</v>
      </c>
      <c r="F2615">
        <f t="shared" si="122"/>
        <v>0</v>
      </c>
    </row>
    <row r="2616" spans="1:6" x14ac:dyDescent="0.25">
      <c r="A2616">
        <v>2607</v>
      </c>
      <c r="B2616">
        <f>'Założenia i wyniki'!$E$6*Znorm.Profile!B2616</f>
        <v>0.68498113207547173</v>
      </c>
      <c r="C2616">
        <f>'Założenia i wyniki'!$E$8*Znorm.Profile!C2616</f>
        <v>0.39012085000000002</v>
      </c>
      <c r="D2616">
        <f t="shared" si="120"/>
        <v>0.39012085000000002</v>
      </c>
      <c r="E2616">
        <f t="shared" si="121"/>
        <v>0.29486028207547171</v>
      </c>
      <c r="F2616">
        <f t="shared" si="122"/>
        <v>0</v>
      </c>
    </row>
    <row r="2617" spans="1:6" x14ac:dyDescent="0.25">
      <c r="A2617">
        <v>2608</v>
      </c>
      <c r="B2617">
        <f>'Założenia i wyniki'!$E$6*Znorm.Profile!B2617</f>
        <v>0.87135849056603765</v>
      </c>
      <c r="C2617">
        <f>'Założenia i wyniki'!$E$8*Znorm.Profile!C2617</f>
        <v>0.37577155000000001</v>
      </c>
      <c r="D2617">
        <f t="shared" si="120"/>
        <v>0.37577155000000001</v>
      </c>
      <c r="E2617">
        <f t="shared" si="121"/>
        <v>0.49558694056603764</v>
      </c>
      <c r="F2617">
        <f t="shared" si="122"/>
        <v>0</v>
      </c>
    </row>
    <row r="2618" spans="1:6" x14ac:dyDescent="0.25">
      <c r="A2618">
        <v>2609</v>
      </c>
      <c r="B2618">
        <f>'Założenia i wyniki'!$E$6*Znorm.Profile!B2618</f>
        <v>0.15613207547169811</v>
      </c>
      <c r="C2618">
        <f>'Założenia i wyniki'!$E$8*Znorm.Profile!C2618</f>
        <v>0.38458595000000001</v>
      </c>
      <c r="D2618">
        <f t="shared" si="120"/>
        <v>0.15613207547169811</v>
      </c>
      <c r="E2618">
        <f t="shared" si="121"/>
        <v>0</v>
      </c>
      <c r="F2618">
        <f t="shared" si="122"/>
        <v>0.2284538745283019</v>
      </c>
    </row>
    <row r="2619" spans="1:6" x14ac:dyDescent="0.25">
      <c r="A2619">
        <v>2610</v>
      </c>
      <c r="B2619">
        <f>'Założenia i wyniki'!$E$6*Znorm.Profile!B2619</f>
        <v>5.8816037735849057E-2</v>
      </c>
      <c r="C2619">
        <f>'Założenia i wyniki'!$E$8*Znorm.Profile!C2619</f>
        <v>0.42422205000000002</v>
      </c>
      <c r="D2619">
        <f t="shared" si="120"/>
        <v>5.8816037735849057E-2</v>
      </c>
      <c r="E2619">
        <f t="shared" si="121"/>
        <v>0</v>
      </c>
      <c r="F2619">
        <f t="shared" si="122"/>
        <v>0.36540601226415098</v>
      </c>
    </row>
    <row r="2620" spans="1:6" x14ac:dyDescent="0.25">
      <c r="A2620">
        <v>2611</v>
      </c>
      <c r="B2620">
        <f>'Założenia i wyniki'!$E$6*Znorm.Profile!B2620</f>
        <v>0</v>
      </c>
      <c r="C2620">
        <f>'Założenia i wyniki'!$E$8*Znorm.Profile!C2620</f>
        <v>0.49437395000000001</v>
      </c>
      <c r="D2620">
        <f t="shared" si="120"/>
        <v>0</v>
      </c>
      <c r="E2620">
        <f t="shared" si="121"/>
        <v>0</v>
      </c>
      <c r="F2620">
        <f t="shared" si="122"/>
        <v>0.49437395000000001</v>
      </c>
    </row>
    <row r="2621" spans="1:6" x14ac:dyDescent="0.25">
      <c r="A2621">
        <v>2612</v>
      </c>
      <c r="B2621">
        <f>'Założenia i wyniki'!$E$6*Znorm.Profile!B2621</f>
        <v>0</v>
      </c>
      <c r="C2621">
        <f>'Założenia i wyniki'!$E$8*Znorm.Profile!C2621</f>
        <v>0.52046329999999996</v>
      </c>
      <c r="D2621">
        <f t="shared" si="120"/>
        <v>0</v>
      </c>
      <c r="E2621">
        <f t="shared" si="121"/>
        <v>0</v>
      </c>
      <c r="F2621">
        <f t="shared" si="122"/>
        <v>0.52046329999999996</v>
      </c>
    </row>
    <row r="2622" spans="1:6" x14ac:dyDescent="0.25">
      <c r="A2622">
        <v>2613</v>
      </c>
      <c r="B2622">
        <f>'Założenia i wyniki'!$E$6*Znorm.Profile!B2622</f>
        <v>0</v>
      </c>
      <c r="C2622">
        <f>'Założenia i wyniki'!$E$8*Znorm.Profile!C2622</f>
        <v>0.47876639999999998</v>
      </c>
      <c r="D2622">
        <f t="shared" si="120"/>
        <v>0</v>
      </c>
      <c r="E2622">
        <f t="shared" si="121"/>
        <v>0</v>
      </c>
      <c r="F2622">
        <f t="shared" si="122"/>
        <v>0.47876639999999998</v>
      </c>
    </row>
    <row r="2623" spans="1:6" x14ac:dyDescent="0.25">
      <c r="A2623">
        <v>2614</v>
      </c>
      <c r="B2623">
        <f>'Założenia i wyniki'!$E$6*Znorm.Profile!B2623</f>
        <v>0</v>
      </c>
      <c r="C2623">
        <f>'Założenia i wyniki'!$E$8*Znorm.Profile!C2623</f>
        <v>0.38691764999999995</v>
      </c>
      <c r="D2623">
        <f t="shared" si="120"/>
        <v>0</v>
      </c>
      <c r="E2623">
        <f t="shared" si="121"/>
        <v>0</v>
      </c>
      <c r="F2623">
        <f t="shared" si="122"/>
        <v>0.38691764999999995</v>
      </c>
    </row>
    <row r="2624" spans="1:6" x14ac:dyDescent="0.25">
      <c r="A2624">
        <v>2615</v>
      </c>
      <c r="B2624">
        <f>'Założenia i wyniki'!$E$6*Znorm.Profile!B2624</f>
        <v>0</v>
      </c>
      <c r="C2624">
        <f>'Założenia i wyniki'!$E$8*Znorm.Profile!C2624</f>
        <v>0.29581649999999998</v>
      </c>
      <c r="D2624">
        <f t="shared" si="120"/>
        <v>0</v>
      </c>
      <c r="E2624">
        <f t="shared" si="121"/>
        <v>0</v>
      </c>
      <c r="F2624">
        <f t="shared" si="122"/>
        <v>0.29581649999999998</v>
      </c>
    </row>
    <row r="2625" spans="1:6" x14ac:dyDescent="0.25">
      <c r="A2625">
        <v>2616</v>
      </c>
      <c r="B2625">
        <f>'Założenia i wyniki'!$E$6*Znorm.Profile!B2625</f>
        <v>0</v>
      </c>
      <c r="C2625">
        <f>'Założenia i wyniki'!$E$8*Znorm.Profile!C2625</f>
        <v>0.22960315000000001</v>
      </c>
      <c r="D2625">
        <f t="shared" si="120"/>
        <v>0</v>
      </c>
      <c r="E2625">
        <f t="shared" si="121"/>
        <v>0</v>
      </c>
      <c r="F2625">
        <f t="shared" si="122"/>
        <v>0.22960315000000001</v>
      </c>
    </row>
    <row r="2626" spans="1:6" x14ac:dyDescent="0.25">
      <c r="A2626">
        <v>2617</v>
      </c>
      <c r="B2626">
        <f>'Założenia i wyniki'!$E$6*Znorm.Profile!B2626</f>
        <v>0</v>
      </c>
      <c r="C2626">
        <f>'Założenia i wyniki'!$E$8*Znorm.Profile!C2626</f>
        <v>0.20016045000000002</v>
      </c>
      <c r="D2626">
        <f t="shared" si="120"/>
        <v>0</v>
      </c>
      <c r="E2626">
        <f t="shared" si="121"/>
        <v>0</v>
      </c>
      <c r="F2626">
        <f t="shared" si="122"/>
        <v>0.20016045000000002</v>
      </c>
    </row>
    <row r="2627" spans="1:6" x14ac:dyDescent="0.25">
      <c r="A2627">
        <v>2618</v>
      </c>
      <c r="B2627">
        <f>'Założenia i wyniki'!$E$6*Znorm.Profile!B2627</f>
        <v>0</v>
      </c>
      <c r="C2627">
        <f>'Założenia i wyniki'!$E$8*Znorm.Profile!C2627</f>
        <v>0.185388</v>
      </c>
      <c r="D2627">
        <f t="shared" si="120"/>
        <v>0</v>
      </c>
      <c r="E2627">
        <f t="shared" si="121"/>
        <v>0</v>
      </c>
      <c r="F2627">
        <f t="shared" si="122"/>
        <v>0.185388</v>
      </c>
    </row>
    <row r="2628" spans="1:6" x14ac:dyDescent="0.25">
      <c r="A2628">
        <v>2619</v>
      </c>
      <c r="B2628">
        <f>'Założenia i wyniki'!$E$6*Znorm.Profile!B2628</f>
        <v>0</v>
      </c>
      <c r="C2628">
        <f>'Założenia i wyniki'!$E$8*Znorm.Profile!C2628</f>
        <v>0.18870005000000001</v>
      </c>
      <c r="D2628">
        <f t="shared" si="120"/>
        <v>0</v>
      </c>
      <c r="E2628">
        <f t="shared" si="121"/>
        <v>0</v>
      </c>
      <c r="F2628">
        <f t="shared" si="122"/>
        <v>0.18870005000000001</v>
      </c>
    </row>
    <row r="2629" spans="1:6" x14ac:dyDescent="0.25">
      <c r="A2629">
        <v>2620</v>
      </c>
      <c r="B2629">
        <f>'Założenia i wyniki'!$E$6*Znorm.Profile!B2629</f>
        <v>0</v>
      </c>
      <c r="C2629">
        <f>'Założenia i wyniki'!$E$8*Znorm.Profile!C2629</f>
        <v>0.21059535000000001</v>
      </c>
      <c r="D2629">
        <f t="shared" si="120"/>
        <v>0</v>
      </c>
      <c r="E2629">
        <f t="shared" si="121"/>
        <v>0</v>
      </c>
      <c r="F2629">
        <f t="shared" si="122"/>
        <v>0.21059535000000001</v>
      </c>
    </row>
    <row r="2630" spans="1:6" x14ac:dyDescent="0.25">
      <c r="A2630">
        <v>2621</v>
      </c>
      <c r="B2630">
        <f>'Założenia i wyniki'!$E$6*Znorm.Profile!B2630</f>
        <v>0</v>
      </c>
      <c r="C2630">
        <f>'Założenia i wyniki'!$E$8*Znorm.Profile!C2630</f>
        <v>0.26705839999999997</v>
      </c>
      <c r="D2630">
        <f t="shared" si="120"/>
        <v>0</v>
      </c>
      <c r="E2630">
        <f t="shared" si="121"/>
        <v>0</v>
      </c>
      <c r="F2630">
        <f t="shared" si="122"/>
        <v>0.26705839999999997</v>
      </c>
    </row>
    <row r="2631" spans="1:6" x14ac:dyDescent="0.25">
      <c r="A2631">
        <v>2622</v>
      </c>
      <c r="B2631">
        <f>'Założenia i wyniki'!$E$6*Znorm.Profile!B2631</f>
        <v>0.13055660377358488</v>
      </c>
      <c r="C2631">
        <f>'Założenia i wyniki'!$E$8*Znorm.Profile!C2631</f>
        <v>0.35089284999999998</v>
      </c>
      <c r="D2631">
        <f t="shared" si="120"/>
        <v>0.13055660377358488</v>
      </c>
      <c r="E2631">
        <f t="shared" si="121"/>
        <v>0</v>
      </c>
      <c r="F2631">
        <f t="shared" si="122"/>
        <v>0.22033624622641509</v>
      </c>
    </row>
    <row r="2632" spans="1:6" x14ac:dyDescent="0.25">
      <c r="A2632">
        <v>2623</v>
      </c>
      <c r="B2632">
        <f>'Założenia i wyniki'!$E$6*Znorm.Profile!B2632</f>
        <v>0.60970754716981135</v>
      </c>
      <c r="C2632">
        <f>'Założenia i wyniki'!$E$8*Znorm.Profile!C2632</f>
        <v>0.40471584999999999</v>
      </c>
      <c r="D2632">
        <f t="shared" si="120"/>
        <v>0.40471584999999999</v>
      </c>
      <c r="E2632">
        <f t="shared" si="121"/>
        <v>0.20499169716981136</v>
      </c>
      <c r="F2632">
        <f t="shared" si="122"/>
        <v>0</v>
      </c>
    </row>
    <row r="2633" spans="1:6" x14ac:dyDescent="0.25">
      <c r="A2633">
        <v>2624</v>
      </c>
      <c r="B2633">
        <f>'Założenia i wyniki'!$E$6*Znorm.Profile!B2633</f>
        <v>1.3091509433962265</v>
      </c>
      <c r="C2633">
        <f>'Założenia i wyniki'!$E$8*Znorm.Profile!C2633</f>
        <v>0.41212885000000005</v>
      </c>
      <c r="D2633">
        <f t="shared" si="120"/>
        <v>0.41212885000000005</v>
      </c>
      <c r="E2633">
        <f t="shared" si="121"/>
        <v>0.89702209339622652</v>
      </c>
      <c r="F2633">
        <f t="shared" si="122"/>
        <v>0</v>
      </c>
    </row>
    <row r="2634" spans="1:6" x14ac:dyDescent="0.25">
      <c r="A2634">
        <v>2625</v>
      </c>
      <c r="B2634">
        <f>'Założenia i wyniki'!$E$6*Znorm.Profile!B2634</f>
        <v>1.9368867924528304</v>
      </c>
      <c r="C2634">
        <f>'Założenia i wyniki'!$E$8*Znorm.Profile!C2634</f>
        <v>0.41116249999999999</v>
      </c>
      <c r="D2634">
        <f t="shared" si="120"/>
        <v>0.41116249999999999</v>
      </c>
      <c r="E2634">
        <f t="shared" si="121"/>
        <v>1.5257242924528303</v>
      </c>
      <c r="F2634">
        <f t="shared" si="122"/>
        <v>0</v>
      </c>
    </row>
    <row r="2635" spans="1:6" x14ac:dyDescent="0.25">
      <c r="A2635">
        <v>2626</v>
      </c>
      <c r="B2635">
        <f>'Założenia i wyniki'!$E$6*Znorm.Profile!B2635</f>
        <v>2.1552830188679244</v>
      </c>
      <c r="C2635">
        <f>'Założenia i wyniki'!$E$8*Znorm.Profile!C2635</f>
        <v>0.4021689</v>
      </c>
      <c r="D2635">
        <f t="shared" ref="D2635:D2698" si="123">IF(B2635&lt;=C2635,B2635,C2635)</f>
        <v>0.4021689</v>
      </c>
      <c r="E2635">
        <f t="shared" ref="E2635:E2698" si="124">IF(B2635&gt;C2635,B2635-C2635,0)</f>
        <v>1.7531141188679245</v>
      </c>
      <c r="F2635">
        <f t="shared" ref="F2635:F2698" si="125">IF(B2635&lt;C2635,C2635-B2635,0)</f>
        <v>0</v>
      </c>
    </row>
    <row r="2636" spans="1:6" x14ac:dyDescent="0.25">
      <c r="A2636">
        <v>2627</v>
      </c>
      <c r="B2636">
        <f>'Założenia i wyniki'!$E$6*Znorm.Profile!B2636</f>
        <v>2.3908490566037734</v>
      </c>
      <c r="C2636">
        <f>'Założenia i wyniki'!$E$8*Znorm.Profile!C2636</f>
        <v>0.39209379999999999</v>
      </c>
      <c r="D2636">
        <f t="shared" si="123"/>
        <v>0.39209379999999999</v>
      </c>
      <c r="E2636">
        <f t="shared" si="124"/>
        <v>1.9987552566037734</v>
      </c>
      <c r="F2636">
        <f t="shared" si="125"/>
        <v>0</v>
      </c>
    </row>
    <row r="2637" spans="1:6" x14ac:dyDescent="0.25">
      <c r="A2637">
        <v>2628</v>
      </c>
      <c r="B2637">
        <f>'Założenia i wyniki'!$E$6*Znorm.Profile!B2637</f>
        <v>2.6244339622641508</v>
      </c>
      <c r="C2637">
        <f>'Założenia i wyniki'!$E$8*Znorm.Profile!C2637</f>
        <v>0.38225075000000003</v>
      </c>
      <c r="D2637">
        <f t="shared" si="123"/>
        <v>0.38225075000000003</v>
      </c>
      <c r="E2637">
        <f t="shared" si="124"/>
        <v>2.242183212264151</v>
      </c>
      <c r="F2637">
        <f t="shared" si="125"/>
        <v>0</v>
      </c>
    </row>
    <row r="2638" spans="1:6" x14ac:dyDescent="0.25">
      <c r="A2638">
        <v>2629</v>
      </c>
      <c r="B2638">
        <f>'Założenia i wyniki'!$E$6*Znorm.Profile!B2638</f>
        <v>2.5509433962264154</v>
      </c>
      <c r="C2638">
        <f>'Założenia i wyniki'!$E$8*Znorm.Profile!C2638</f>
        <v>0.37181794999999995</v>
      </c>
      <c r="D2638">
        <f t="shared" si="123"/>
        <v>0.37181794999999995</v>
      </c>
      <c r="E2638">
        <f t="shared" si="124"/>
        <v>2.1791254462264154</v>
      </c>
      <c r="F2638">
        <f t="shared" si="125"/>
        <v>0</v>
      </c>
    </row>
    <row r="2639" spans="1:6" x14ac:dyDescent="0.25">
      <c r="A2639">
        <v>2630</v>
      </c>
      <c r="B2639">
        <f>'Założenia i wyniki'!$E$6*Znorm.Profile!B2639</f>
        <v>2.3373584905660376</v>
      </c>
      <c r="C2639">
        <f>'Założenia i wyniki'!$E$8*Znorm.Profile!C2639</f>
        <v>0.37770844999999997</v>
      </c>
      <c r="D2639">
        <f t="shared" si="123"/>
        <v>0.37770844999999997</v>
      </c>
      <c r="E2639">
        <f t="shared" si="124"/>
        <v>1.9596500405660375</v>
      </c>
      <c r="F2639">
        <f t="shared" si="125"/>
        <v>0</v>
      </c>
    </row>
    <row r="2640" spans="1:6" x14ac:dyDescent="0.25">
      <c r="A2640">
        <v>2631</v>
      </c>
      <c r="B2640">
        <f>'Założenia i wyniki'!$E$6*Znorm.Profile!B2640</f>
        <v>1.9682075471698115</v>
      </c>
      <c r="C2640">
        <f>'Założenia i wyniki'!$E$8*Znorm.Profile!C2640</f>
        <v>0.38849860000000003</v>
      </c>
      <c r="D2640">
        <f t="shared" si="123"/>
        <v>0.38849860000000003</v>
      </c>
      <c r="E2640">
        <f t="shared" si="124"/>
        <v>1.5797089471698116</v>
      </c>
      <c r="F2640">
        <f t="shared" si="125"/>
        <v>0</v>
      </c>
    </row>
    <row r="2641" spans="1:6" x14ac:dyDescent="0.25">
      <c r="A2641">
        <v>2632</v>
      </c>
      <c r="B2641">
        <f>'Założenia i wyniki'!$E$6*Znorm.Profile!B2641</f>
        <v>1.4222641509433962</v>
      </c>
      <c r="C2641">
        <f>'Założenia i wyniki'!$E$8*Znorm.Profile!C2641</f>
        <v>0.40162989999999998</v>
      </c>
      <c r="D2641">
        <f t="shared" si="123"/>
        <v>0.40162989999999998</v>
      </c>
      <c r="E2641">
        <f t="shared" si="124"/>
        <v>1.0206342509433961</v>
      </c>
      <c r="F2641">
        <f t="shared" si="125"/>
        <v>0</v>
      </c>
    </row>
    <row r="2642" spans="1:6" x14ac:dyDescent="0.25">
      <c r="A2642">
        <v>2633</v>
      </c>
      <c r="B2642">
        <f>'Założenia i wyniki'!$E$6*Znorm.Profile!B2642</f>
        <v>0.75819811320754715</v>
      </c>
      <c r="C2642">
        <f>'Założenia i wyniki'!$E$8*Znorm.Profile!C2642</f>
        <v>0.41969165000000003</v>
      </c>
      <c r="D2642">
        <f t="shared" si="123"/>
        <v>0.41969165000000003</v>
      </c>
      <c r="E2642">
        <f t="shared" si="124"/>
        <v>0.33850646320754713</v>
      </c>
      <c r="F2642">
        <f t="shared" si="125"/>
        <v>0</v>
      </c>
    </row>
    <row r="2643" spans="1:6" x14ac:dyDescent="0.25">
      <c r="A2643">
        <v>2634</v>
      </c>
      <c r="B2643">
        <f>'Założenia i wyniki'!$E$6*Znorm.Profile!B2643</f>
        <v>0.17916037735849055</v>
      </c>
      <c r="C2643">
        <f>'Założenia i wyniki'!$E$8*Znorm.Profile!C2643</f>
        <v>0.45460974999999998</v>
      </c>
      <c r="D2643">
        <f t="shared" si="123"/>
        <v>0.17916037735849055</v>
      </c>
      <c r="E2643">
        <f t="shared" si="124"/>
        <v>0</v>
      </c>
      <c r="F2643">
        <f t="shared" si="125"/>
        <v>0.27544937264150943</v>
      </c>
    </row>
    <row r="2644" spans="1:6" x14ac:dyDescent="0.25">
      <c r="A2644">
        <v>2635</v>
      </c>
      <c r="B2644">
        <f>'Założenia i wyniki'!$E$6*Znorm.Profile!B2644</f>
        <v>0</v>
      </c>
      <c r="C2644">
        <f>'Założenia i wyniki'!$E$8*Znorm.Profile!C2644</f>
        <v>0.51208710000000002</v>
      </c>
      <c r="D2644">
        <f t="shared" si="123"/>
        <v>0</v>
      </c>
      <c r="E2644">
        <f t="shared" si="124"/>
        <v>0</v>
      </c>
      <c r="F2644">
        <f t="shared" si="125"/>
        <v>0.51208710000000002</v>
      </c>
    </row>
    <row r="2645" spans="1:6" x14ac:dyDescent="0.25">
      <c r="A2645">
        <v>2636</v>
      </c>
      <c r="B2645">
        <f>'Założenia i wyniki'!$E$6*Znorm.Profile!B2645</f>
        <v>0</v>
      </c>
      <c r="C2645">
        <f>'Założenia i wyniki'!$E$8*Znorm.Profile!C2645</f>
        <v>0.56019459999999999</v>
      </c>
      <c r="D2645">
        <f t="shared" si="123"/>
        <v>0</v>
      </c>
      <c r="E2645">
        <f t="shared" si="124"/>
        <v>0</v>
      </c>
      <c r="F2645">
        <f t="shared" si="125"/>
        <v>0.56019459999999999</v>
      </c>
    </row>
    <row r="2646" spans="1:6" x14ac:dyDescent="0.25">
      <c r="A2646">
        <v>2637</v>
      </c>
      <c r="B2646">
        <f>'Założenia i wyniki'!$E$6*Znorm.Profile!B2646</f>
        <v>0</v>
      </c>
      <c r="C2646">
        <f>'Założenia i wyniki'!$E$8*Znorm.Profile!C2646</f>
        <v>0.50741460000000005</v>
      </c>
      <c r="D2646">
        <f t="shared" si="123"/>
        <v>0</v>
      </c>
      <c r="E2646">
        <f t="shared" si="124"/>
        <v>0</v>
      </c>
      <c r="F2646">
        <f t="shared" si="125"/>
        <v>0.50741460000000005</v>
      </c>
    </row>
    <row r="2647" spans="1:6" x14ac:dyDescent="0.25">
      <c r="A2647">
        <v>2638</v>
      </c>
      <c r="B2647">
        <f>'Założenia i wyniki'!$E$6*Znorm.Profile!B2647</f>
        <v>0</v>
      </c>
      <c r="C2647">
        <f>'Założenia i wyniki'!$E$8*Znorm.Profile!C2647</f>
        <v>0.39850999999999998</v>
      </c>
      <c r="D2647">
        <f t="shared" si="123"/>
        <v>0</v>
      </c>
      <c r="E2647">
        <f t="shared" si="124"/>
        <v>0</v>
      </c>
      <c r="F2647">
        <f t="shared" si="125"/>
        <v>0.39850999999999998</v>
      </c>
    </row>
    <row r="2648" spans="1:6" x14ac:dyDescent="0.25">
      <c r="A2648">
        <v>2639</v>
      </c>
      <c r="B2648">
        <f>'Założenia i wyniki'!$E$6*Znorm.Profile!B2648</f>
        <v>0</v>
      </c>
      <c r="C2648">
        <f>'Założenia i wyniki'!$E$8*Znorm.Profile!C2648</f>
        <v>0.29573250000000001</v>
      </c>
      <c r="D2648">
        <f t="shared" si="123"/>
        <v>0</v>
      </c>
      <c r="E2648">
        <f t="shared" si="124"/>
        <v>0</v>
      </c>
      <c r="F2648">
        <f t="shared" si="125"/>
        <v>0.29573250000000001</v>
      </c>
    </row>
    <row r="2649" spans="1:6" x14ac:dyDescent="0.25">
      <c r="A2649">
        <v>2640</v>
      </c>
      <c r="B2649">
        <f>'Założenia i wyniki'!$E$6*Znorm.Profile!B2649</f>
        <v>0</v>
      </c>
      <c r="C2649">
        <f>'Założenia i wyniki'!$E$8*Znorm.Profile!C2649</f>
        <v>0.23085825000000001</v>
      </c>
      <c r="D2649">
        <f t="shared" si="123"/>
        <v>0</v>
      </c>
      <c r="E2649">
        <f t="shared" si="124"/>
        <v>0</v>
      </c>
      <c r="F2649">
        <f t="shared" si="125"/>
        <v>0.23085825000000001</v>
      </c>
    </row>
    <row r="2650" spans="1:6" x14ac:dyDescent="0.25">
      <c r="A2650">
        <v>2641</v>
      </c>
      <c r="B2650">
        <f>'Założenia i wyniki'!$E$6*Znorm.Profile!B2650</f>
        <v>0</v>
      </c>
      <c r="C2650">
        <f>'Założenia i wyniki'!$E$8*Znorm.Profile!C2650</f>
        <v>0.20315189999999997</v>
      </c>
      <c r="D2650">
        <f t="shared" si="123"/>
        <v>0</v>
      </c>
      <c r="E2650">
        <f t="shared" si="124"/>
        <v>0</v>
      </c>
      <c r="F2650">
        <f t="shared" si="125"/>
        <v>0.20315189999999997</v>
      </c>
    </row>
    <row r="2651" spans="1:6" x14ac:dyDescent="0.25">
      <c r="A2651">
        <v>2642</v>
      </c>
      <c r="B2651">
        <f>'Założenia i wyniki'!$E$6*Znorm.Profile!B2651</f>
        <v>0</v>
      </c>
      <c r="C2651">
        <f>'Założenia i wyniki'!$E$8*Znorm.Profile!C2651</f>
        <v>0.1893465</v>
      </c>
      <c r="D2651">
        <f t="shared" si="123"/>
        <v>0</v>
      </c>
      <c r="E2651">
        <f t="shared" si="124"/>
        <v>0</v>
      </c>
      <c r="F2651">
        <f t="shared" si="125"/>
        <v>0.1893465</v>
      </c>
    </row>
    <row r="2652" spans="1:6" x14ac:dyDescent="0.25">
      <c r="A2652">
        <v>2643</v>
      </c>
      <c r="B2652">
        <f>'Założenia i wyniki'!$E$6*Znorm.Profile!B2652</f>
        <v>0</v>
      </c>
      <c r="C2652">
        <f>'Założenia i wyniki'!$E$8*Znorm.Profile!C2652</f>
        <v>0.19464584999999998</v>
      </c>
      <c r="D2652">
        <f t="shared" si="123"/>
        <v>0</v>
      </c>
      <c r="E2652">
        <f t="shared" si="124"/>
        <v>0</v>
      </c>
      <c r="F2652">
        <f t="shared" si="125"/>
        <v>0.19464584999999998</v>
      </c>
    </row>
    <row r="2653" spans="1:6" x14ac:dyDescent="0.25">
      <c r="A2653">
        <v>2644</v>
      </c>
      <c r="B2653">
        <f>'Założenia i wyniki'!$E$6*Znorm.Profile!B2653</f>
        <v>0</v>
      </c>
      <c r="C2653">
        <f>'Założenia i wyniki'!$E$8*Znorm.Profile!C2653</f>
        <v>0.2143939</v>
      </c>
      <c r="D2653">
        <f t="shared" si="123"/>
        <v>0</v>
      </c>
      <c r="E2653">
        <f t="shared" si="124"/>
        <v>0</v>
      </c>
      <c r="F2653">
        <f t="shared" si="125"/>
        <v>0.2143939</v>
      </c>
    </row>
    <row r="2654" spans="1:6" x14ac:dyDescent="0.25">
      <c r="A2654">
        <v>2645</v>
      </c>
      <c r="B2654">
        <f>'Założenia i wyniki'!$E$6*Znorm.Profile!B2654</f>
        <v>0</v>
      </c>
      <c r="C2654">
        <f>'Założenia i wyniki'!$E$8*Znorm.Profile!C2654</f>
        <v>0.27421030000000002</v>
      </c>
      <c r="D2654">
        <f t="shared" si="123"/>
        <v>0</v>
      </c>
      <c r="E2654">
        <f t="shared" si="124"/>
        <v>0</v>
      </c>
      <c r="F2654">
        <f t="shared" si="125"/>
        <v>0.27421030000000002</v>
      </c>
    </row>
    <row r="2655" spans="1:6" x14ac:dyDescent="0.25">
      <c r="A2655">
        <v>2646</v>
      </c>
      <c r="B2655">
        <f>'Założenia i wyniki'!$E$6*Znorm.Profile!B2655</f>
        <v>0.1370188679245283</v>
      </c>
      <c r="C2655">
        <f>'Założenia i wyniki'!$E$8*Znorm.Profile!C2655</f>
        <v>0.35278145</v>
      </c>
      <c r="D2655">
        <f t="shared" si="123"/>
        <v>0.1370188679245283</v>
      </c>
      <c r="E2655">
        <f t="shared" si="124"/>
        <v>0</v>
      </c>
      <c r="F2655">
        <f t="shared" si="125"/>
        <v>0.21576258207547169</v>
      </c>
    </row>
    <row r="2656" spans="1:6" x14ac:dyDescent="0.25">
      <c r="A2656">
        <v>2647</v>
      </c>
      <c r="B2656">
        <f>'Założenia i wyniki'!$E$6*Znorm.Profile!B2656</f>
        <v>0.6667075471698114</v>
      </c>
      <c r="C2656">
        <f>'Założenia i wyniki'!$E$8*Znorm.Profile!C2656</f>
        <v>0.40313489999999996</v>
      </c>
      <c r="D2656">
        <f t="shared" si="123"/>
        <v>0.40313489999999996</v>
      </c>
      <c r="E2656">
        <f t="shared" si="124"/>
        <v>0.26357264716981144</v>
      </c>
      <c r="F2656">
        <f t="shared" si="125"/>
        <v>0</v>
      </c>
    </row>
    <row r="2657" spans="1:6" x14ac:dyDescent="0.25">
      <c r="A2657">
        <v>2648</v>
      </c>
      <c r="B2657">
        <f>'Założenia i wyniki'!$E$6*Znorm.Profile!B2657</f>
        <v>1.3728301886792453</v>
      </c>
      <c r="C2657">
        <f>'Założenia i wyniki'!$E$8*Znorm.Profile!C2657</f>
        <v>0.42260154999999999</v>
      </c>
      <c r="D2657">
        <f t="shared" si="123"/>
        <v>0.42260154999999999</v>
      </c>
      <c r="E2657">
        <f t="shared" si="124"/>
        <v>0.95022863867924534</v>
      </c>
      <c r="F2657">
        <f t="shared" si="125"/>
        <v>0</v>
      </c>
    </row>
    <row r="2658" spans="1:6" x14ac:dyDescent="0.25">
      <c r="A2658">
        <v>2649</v>
      </c>
      <c r="B2658">
        <f>'Założenia i wyniki'!$E$6*Znorm.Profile!B2658</f>
        <v>1.9700943396226416</v>
      </c>
      <c r="C2658">
        <f>'Założenia i wyniki'!$E$8*Znorm.Profile!C2658</f>
        <v>0.40573435000000002</v>
      </c>
      <c r="D2658">
        <f t="shared" si="123"/>
        <v>0.40573435000000002</v>
      </c>
      <c r="E2658">
        <f t="shared" si="124"/>
        <v>1.5643599896226417</v>
      </c>
      <c r="F2658">
        <f t="shared" si="125"/>
        <v>0</v>
      </c>
    </row>
    <row r="2659" spans="1:6" x14ac:dyDescent="0.25">
      <c r="A2659">
        <v>2650</v>
      </c>
      <c r="B2659">
        <f>'Założenia i wyniki'!$E$6*Znorm.Profile!B2659</f>
        <v>2.2007547169811321</v>
      </c>
      <c r="C2659">
        <f>'Założenia i wyniki'!$E$8*Znorm.Profile!C2659</f>
        <v>0.39179455000000002</v>
      </c>
      <c r="D2659">
        <f t="shared" si="123"/>
        <v>0.39179455000000002</v>
      </c>
      <c r="E2659">
        <f t="shared" si="124"/>
        <v>1.8089601669811322</v>
      </c>
      <c r="F2659">
        <f t="shared" si="125"/>
        <v>0</v>
      </c>
    </row>
    <row r="2660" spans="1:6" x14ac:dyDescent="0.25">
      <c r="A2660">
        <v>2651</v>
      </c>
      <c r="B2660">
        <f>'Założenia i wyniki'!$E$6*Znorm.Profile!B2660</f>
        <v>1.2700943396226414</v>
      </c>
      <c r="C2660">
        <f>'Założenia i wyniki'!$E$8*Znorm.Profile!C2660</f>
        <v>0.38513544999999999</v>
      </c>
      <c r="D2660">
        <f t="shared" si="123"/>
        <v>0.38513544999999999</v>
      </c>
      <c r="E2660">
        <f t="shared" si="124"/>
        <v>0.88495888962264146</v>
      </c>
      <c r="F2660">
        <f t="shared" si="125"/>
        <v>0</v>
      </c>
    </row>
    <row r="2661" spans="1:6" x14ac:dyDescent="0.25">
      <c r="A2661">
        <v>2652</v>
      </c>
      <c r="B2661">
        <f>'Założenia i wyniki'!$E$6*Znorm.Profile!B2661</f>
        <v>1.2923584905660377</v>
      </c>
      <c r="C2661">
        <f>'Założenia i wyniki'!$E$8*Znorm.Profile!C2661</f>
        <v>0.38016054999999999</v>
      </c>
      <c r="D2661">
        <f t="shared" si="123"/>
        <v>0.38016054999999999</v>
      </c>
      <c r="E2661">
        <f t="shared" si="124"/>
        <v>0.91219794056603765</v>
      </c>
      <c r="F2661">
        <f t="shared" si="125"/>
        <v>0</v>
      </c>
    </row>
    <row r="2662" spans="1:6" x14ac:dyDescent="0.25">
      <c r="A2662">
        <v>2653</v>
      </c>
      <c r="B2662">
        <f>'Założenia i wyniki'!$E$6*Znorm.Profile!B2662</f>
        <v>1.445754716981132</v>
      </c>
      <c r="C2662">
        <f>'Założenia i wyniki'!$E$8*Znorm.Profile!C2662</f>
        <v>0.38456389999999996</v>
      </c>
      <c r="D2662">
        <f t="shared" si="123"/>
        <v>0.38456389999999996</v>
      </c>
      <c r="E2662">
        <f t="shared" si="124"/>
        <v>1.0611908169811319</v>
      </c>
      <c r="F2662">
        <f t="shared" si="125"/>
        <v>0</v>
      </c>
    </row>
    <row r="2663" spans="1:6" x14ac:dyDescent="0.25">
      <c r="A2663">
        <v>2654</v>
      </c>
      <c r="B2663">
        <f>'Założenia i wyniki'!$E$6*Znorm.Profile!B2663</f>
        <v>1.2846226415094342</v>
      </c>
      <c r="C2663">
        <f>'Założenia i wyniki'!$E$8*Znorm.Profile!C2663</f>
        <v>0.388486</v>
      </c>
      <c r="D2663">
        <f t="shared" si="123"/>
        <v>0.388486</v>
      </c>
      <c r="E2663">
        <f t="shared" si="124"/>
        <v>0.89613664150943417</v>
      </c>
      <c r="F2663">
        <f t="shared" si="125"/>
        <v>0</v>
      </c>
    </row>
    <row r="2664" spans="1:6" x14ac:dyDescent="0.25">
      <c r="A2664">
        <v>2655</v>
      </c>
      <c r="B2664">
        <f>'Założenia i wyniki'!$E$6*Znorm.Profile!B2664</f>
        <v>0.93415094339622651</v>
      </c>
      <c r="C2664">
        <f>'Założenia i wyniki'!$E$8*Znorm.Profile!C2664</f>
        <v>0.39965555000000003</v>
      </c>
      <c r="D2664">
        <f t="shared" si="123"/>
        <v>0.39965555000000003</v>
      </c>
      <c r="E2664">
        <f t="shared" si="124"/>
        <v>0.53449539339622643</v>
      </c>
      <c r="F2664">
        <f t="shared" si="125"/>
        <v>0</v>
      </c>
    </row>
    <row r="2665" spans="1:6" x14ac:dyDescent="0.25">
      <c r="A2665">
        <v>2656</v>
      </c>
      <c r="B2665">
        <f>'Założenia i wyniki'!$E$6*Znorm.Profile!B2665</f>
        <v>0.96764150943396232</v>
      </c>
      <c r="C2665">
        <f>'Założenia i wyniki'!$E$8*Znorm.Profile!C2665</f>
        <v>0.40646794999999997</v>
      </c>
      <c r="D2665">
        <f t="shared" si="123"/>
        <v>0.40646794999999997</v>
      </c>
      <c r="E2665">
        <f t="shared" si="124"/>
        <v>0.56117355943396241</v>
      </c>
      <c r="F2665">
        <f t="shared" si="125"/>
        <v>0</v>
      </c>
    </row>
    <row r="2666" spans="1:6" x14ac:dyDescent="0.25">
      <c r="A2666">
        <v>2657</v>
      </c>
      <c r="B2666">
        <f>'Założenia i wyniki'!$E$6*Znorm.Profile!B2666</f>
        <v>0.48687735849056613</v>
      </c>
      <c r="C2666">
        <f>'Założenia i wyniki'!$E$8*Znorm.Profile!C2666</f>
        <v>0.43011534999999995</v>
      </c>
      <c r="D2666">
        <f t="shared" si="123"/>
        <v>0.43011534999999995</v>
      </c>
      <c r="E2666">
        <f t="shared" si="124"/>
        <v>5.6762008490566174E-2</v>
      </c>
      <c r="F2666">
        <f t="shared" si="125"/>
        <v>0</v>
      </c>
    </row>
    <row r="2667" spans="1:6" x14ac:dyDescent="0.25">
      <c r="A2667">
        <v>2658</v>
      </c>
      <c r="B2667">
        <f>'Założenia i wyniki'!$E$6*Znorm.Profile!B2667</f>
        <v>0.17725471698113207</v>
      </c>
      <c r="C2667">
        <f>'Założenia i wyniki'!$E$8*Znorm.Profile!C2667</f>
        <v>0.45439485000000002</v>
      </c>
      <c r="D2667">
        <f t="shared" si="123"/>
        <v>0.17725471698113207</v>
      </c>
      <c r="E2667">
        <f t="shared" si="124"/>
        <v>0</v>
      </c>
      <c r="F2667">
        <f t="shared" si="125"/>
        <v>0.27714013301886797</v>
      </c>
    </row>
    <row r="2668" spans="1:6" x14ac:dyDescent="0.25">
      <c r="A2668">
        <v>2659</v>
      </c>
      <c r="B2668">
        <f>'Założenia i wyniki'!$E$6*Znorm.Profile!B2668</f>
        <v>0</v>
      </c>
      <c r="C2668">
        <f>'Założenia i wyniki'!$E$8*Znorm.Profile!C2668</f>
        <v>0.51203915</v>
      </c>
      <c r="D2668">
        <f t="shared" si="123"/>
        <v>0</v>
      </c>
      <c r="E2668">
        <f t="shared" si="124"/>
        <v>0</v>
      </c>
      <c r="F2668">
        <f t="shared" si="125"/>
        <v>0.51203915</v>
      </c>
    </row>
    <row r="2669" spans="1:6" x14ac:dyDescent="0.25">
      <c r="A2669">
        <v>2660</v>
      </c>
      <c r="B2669">
        <f>'Założenia i wyniki'!$E$6*Znorm.Profile!B2669</f>
        <v>0</v>
      </c>
      <c r="C2669">
        <f>'Założenia i wyniki'!$E$8*Znorm.Profile!C2669</f>
        <v>0.55285544999999992</v>
      </c>
      <c r="D2669">
        <f t="shared" si="123"/>
        <v>0</v>
      </c>
      <c r="E2669">
        <f t="shared" si="124"/>
        <v>0</v>
      </c>
      <c r="F2669">
        <f t="shared" si="125"/>
        <v>0.55285544999999992</v>
      </c>
    </row>
    <row r="2670" spans="1:6" x14ac:dyDescent="0.25">
      <c r="A2670">
        <v>2661</v>
      </c>
      <c r="B2670">
        <f>'Założenia i wyniki'!$E$6*Znorm.Profile!B2670</f>
        <v>0</v>
      </c>
      <c r="C2670">
        <f>'Założenia i wyniki'!$E$8*Znorm.Profile!C2670</f>
        <v>0.49599410000000005</v>
      </c>
      <c r="D2670">
        <f t="shared" si="123"/>
        <v>0</v>
      </c>
      <c r="E2670">
        <f t="shared" si="124"/>
        <v>0</v>
      </c>
      <c r="F2670">
        <f t="shared" si="125"/>
        <v>0.49599410000000005</v>
      </c>
    </row>
    <row r="2671" spans="1:6" x14ac:dyDescent="0.25">
      <c r="A2671">
        <v>2662</v>
      </c>
      <c r="B2671">
        <f>'Założenia i wyniki'!$E$6*Znorm.Profile!B2671</f>
        <v>0</v>
      </c>
      <c r="C2671">
        <f>'Założenia i wyniki'!$E$8*Znorm.Profile!C2671</f>
        <v>0.39941125</v>
      </c>
      <c r="D2671">
        <f t="shared" si="123"/>
        <v>0</v>
      </c>
      <c r="E2671">
        <f t="shared" si="124"/>
        <v>0</v>
      </c>
      <c r="F2671">
        <f t="shared" si="125"/>
        <v>0.39941125</v>
      </c>
    </row>
    <row r="2672" spans="1:6" x14ac:dyDescent="0.25">
      <c r="A2672">
        <v>2663</v>
      </c>
      <c r="B2672">
        <f>'Założenia i wyniki'!$E$6*Znorm.Profile!B2672</f>
        <v>0</v>
      </c>
      <c r="C2672">
        <f>'Założenia i wyniki'!$E$8*Znorm.Profile!C2672</f>
        <v>0.29853390000000002</v>
      </c>
      <c r="D2672">
        <f t="shared" si="123"/>
        <v>0</v>
      </c>
      <c r="E2672">
        <f t="shared" si="124"/>
        <v>0</v>
      </c>
      <c r="F2672">
        <f t="shared" si="125"/>
        <v>0.29853390000000002</v>
      </c>
    </row>
    <row r="2673" spans="1:6" x14ac:dyDescent="0.25">
      <c r="A2673">
        <v>2664</v>
      </c>
      <c r="B2673">
        <f>'Założenia i wyniki'!$E$6*Znorm.Profile!B2673</f>
        <v>0</v>
      </c>
      <c r="C2673">
        <f>'Założenia i wyniki'!$E$8*Znorm.Profile!C2673</f>
        <v>0.22882195</v>
      </c>
      <c r="D2673">
        <f t="shared" si="123"/>
        <v>0</v>
      </c>
      <c r="E2673">
        <f t="shared" si="124"/>
        <v>0</v>
      </c>
      <c r="F2673">
        <f t="shared" si="125"/>
        <v>0.22882195</v>
      </c>
    </row>
    <row r="2674" spans="1:6" x14ac:dyDescent="0.25">
      <c r="A2674">
        <v>2665</v>
      </c>
      <c r="B2674">
        <f>'Założenia i wyniki'!$E$6*Znorm.Profile!B2674</f>
        <v>0</v>
      </c>
      <c r="C2674">
        <f>'Założenia i wyniki'!$E$8*Znorm.Profile!C2674</f>
        <v>0.19922595000000001</v>
      </c>
      <c r="D2674">
        <f t="shared" si="123"/>
        <v>0</v>
      </c>
      <c r="E2674">
        <f t="shared" si="124"/>
        <v>0</v>
      </c>
      <c r="F2674">
        <f t="shared" si="125"/>
        <v>0.19922595000000001</v>
      </c>
    </row>
    <row r="2675" spans="1:6" x14ac:dyDescent="0.25">
      <c r="A2675">
        <v>2666</v>
      </c>
      <c r="B2675">
        <f>'Założenia i wyniki'!$E$6*Znorm.Profile!B2675</f>
        <v>0</v>
      </c>
      <c r="C2675">
        <f>'Założenia i wyniki'!$E$8*Znorm.Profile!C2675</f>
        <v>0.18863039999999998</v>
      </c>
      <c r="D2675">
        <f t="shared" si="123"/>
        <v>0</v>
      </c>
      <c r="E2675">
        <f t="shared" si="124"/>
        <v>0</v>
      </c>
      <c r="F2675">
        <f t="shared" si="125"/>
        <v>0.18863039999999998</v>
      </c>
    </row>
    <row r="2676" spans="1:6" x14ac:dyDescent="0.25">
      <c r="A2676">
        <v>2667</v>
      </c>
      <c r="B2676">
        <f>'Założenia i wyniki'!$E$6*Znorm.Profile!B2676</f>
        <v>0</v>
      </c>
      <c r="C2676">
        <f>'Założenia i wyniki'!$E$8*Znorm.Profile!C2676</f>
        <v>0.19101670000000001</v>
      </c>
      <c r="D2676">
        <f t="shared" si="123"/>
        <v>0</v>
      </c>
      <c r="E2676">
        <f t="shared" si="124"/>
        <v>0</v>
      </c>
      <c r="F2676">
        <f t="shared" si="125"/>
        <v>0.19101670000000001</v>
      </c>
    </row>
    <row r="2677" spans="1:6" x14ac:dyDescent="0.25">
      <c r="A2677">
        <v>2668</v>
      </c>
      <c r="B2677">
        <f>'Założenia i wyniki'!$E$6*Znorm.Profile!B2677</f>
        <v>0</v>
      </c>
      <c r="C2677">
        <f>'Założenia i wyniki'!$E$8*Znorm.Profile!C2677</f>
        <v>0.21421995000000002</v>
      </c>
      <c r="D2677">
        <f t="shared" si="123"/>
        <v>0</v>
      </c>
      <c r="E2677">
        <f t="shared" si="124"/>
        <v>0</v>
      </c>
      <c r="F2677">
        <f t="shared" si="125"/>
        <v>0.21421995000000002</v>
      </c>
    </row>
    <row r="2678" spans="1:6" x14ac:dyDescent="0.25">
      <c r="A2678">
        <v>2669</v>
      </c>
      <c r="B2678">
        <f>'Założenia i wyniki'!$E$6*Znorm.Profile!B2678</f>
        <v>0</v>
      </c>
      <c r="C2678">
        <f>'Założenia i wyniki'!$E$8*Znorm.Profile!C2678</f>
        <v>0.26499410000000001</v>
      </c>
      <c r="D2678">
        <f t="shared" si="123"/>
        <v>0</v>
      </c>
      <c r="E2678">
        <f t="shared" si="124"/>
        <v>0</v>
      </c>
      <c r="F2678">
        <f t="shared" si="125"/>
        <v>0.26499410000000001</v>
      </c>
    </row>
    <row r="2679" spans="1:6" x14ac:dyDescent="0.25">
      <c r="A2679">
        <v>2670</v>
      </c>
      <c r="B2679">
        <f>'Założenia i wyniki'!$E$6*Znorm.Profile!B2679</f>
        <v>4.5462264150943392E-2</v>
      </c>
      <c r="C2679">
        <f>'Założenia i wyniki'!$E$8*Znorm.Profile!C2679</f>
        <v>0.35055264999999997</v>
      </c>
      <c r="D2679">
        <f t="shared" si="123"/>
        <v>4.5462264150943392E-2</v>
      </c>
      <c r="E2679">
        <f t="shared" si="124"/>
        <v>0</v>
      </c>
      <c r="F2679">
        <f t="shared" si="125"/>
        <v>0.30509038584905657</v>
      </c>
    </row>
    <row r="2680" spans="1:6" x14ac:dyDescent="0.25">
      <c r="A2680">
        <v>2671</v>
      </c>
      <c r="B2680">
        <f>'Założenia i wyniki'!$E$6*Znorm.Profile!B2680</f>
        <v>0.22511320754716985</v>
      </c>
      <c r="C2680">
        <f>'Założenia i wyniki'!$E$8*Znorm.Profile!C2680</f>
        <v>0.40665169999999995</v>
      </c>
      <c r="D2680">
        <f t="shared" si="123"/>
        <v>0.22511320754716985</v>
      </c>
      <c r="E2680">
        <f t="shared" si="124"/>
        <v>0</v>
      </c>
      <c r="F2680">
        <f t="shared" si="125"/>
        <v>0.1815384924528301</v>
      </c>
    </row>
    <row r="2681" spans="1:6" x14ac:dyDescent="0.25">
      <c r="A2681">
        <v>2672</v>
      </c>
      <c r="B2681">
        <f>'Założenia i wyniki'!$E$6*Znorm.Profile!B2681</f>
        <v>1.1840566037735849</v>
      </c>
      <c r="C2681">
        <f>'Założenia i wyniki'!$E$8*Znorm.Profile!C2681</f>
        <v>0.41709289999999999</v>
      </c>
      <c r="D2681">
        <f t="shared" si="123"/>
        <v>0.41709289999999999</v>
      </c>
      <c r="E2681">
        <f t="shared" si="124"/>
        <v>0.76696370377358491</v>
      </c>
      <c r="F2681">
        <f t="shared" si="125"/>
        <v>0</v>
      </c>
    </row>
    <row r="2682" spans="1:6" x14ac:dyDescent="0.25">
      <c r="A2682">
        <v>2673</v>
      </c>
      <c r="B2682">
        <f>'Założenia i wyniki'!$E$6*Znorm.Profile!B2682</f>
        <v>1.7310377358490567</v>
      </c>
      <c r="C2682">
        <f>'Założenia i wyniki'!$E$8*Znorm.Profile!C2682</f>
        <v>0.40135340000000003</v>
      </c>
      <c r="D2682">
        <f t="shared" si="123"/>
        <v>0.40135340000000003</v>
      </c>
      <c r="E2682">
        <f t="shared" si="124"/>
        <v>1.3296843358490567</v>
      </c>
      <c r="F2682">
        <f t="shared" si="125"/>
        <v>0</v>
      </c>
    </row>
    <row r="2683" spans="1:6" x14ac:dyDescent="0.25">
      <c r="A2683">
        <v>2674</v>
      </c>
      <c r="B2683">
        <f>'Założenia i wyniki'!$E$6*Znorm.Profile!B2683</f>
        <v>1.3016981132075471</v>
      </c>
      <c r="C2683">
        <f>'Założenia i wyniki'!$E$8*Znorm.Profile!C2683</f>
        <v>0.3829959</v>
      </c>
      <c r="D2683">
        <f t="shared" si="123"/>
        <v>0.3829959</v>
      </c>
      <c r="E2683">
        <f t="shared" si="124"/>
        <v>0.91870221320754708</v>
      </c>
      <c r="F2683">
        <f t="shared" si="125"/>
        <v>0</v>
      </c>
    </row>
    <row r="2684" spans="1:6" x14ac:dyDescent="0.25">
      <c r="A2684">
        <v>2675</v>
      </c>
      <c r="B2684">
        <f>'Założenia i wyniki'!$E$6*Znorm.Profile!B2684</f>
        <v>1.6376415094339623</v>
      </c>
      <c r="C2684">
        <f>'Założenia i wyniki'!$E$8*Znorm.Profile!C2684</f>
        <v>0.37677149999999998</v>
      </c>
      <c r="D2684">
        <f t="shared" si="123"/>
        <v>0.37677149999999998</v>
      </c>
      <c r="E2684">
        <f t="shared" si="124"/>
        <v>1.2608700094339622</v>
      </c>
      <c r="F2684">
        <f t="shared" si="125"/>
        <v>0</v>
      </c>
    </row>
    <row r="2685" spans="1:6" x14ac:dyDescent="0.25">
      <c r="A2685">
        <v>2676</v>
      </c>
      <c r="B2685">
        <f>'Założenia i wyniki'!$E$6*Znorm.Profile!B2685</f>
        <v>1.1069811320754717</v>
      </c>
      <c r="C2685">
        <f>'Założenia i wyniki'!$E$8*Znorm.Profile!C2685</f>
        <v>0.38408300000000001</v>
      </c>
      <c r="D2685">
        <f t="shared" si="123"/>
        <v>0.38408300000000001</v>
      </c>
      <c r="E2685">
        <f t="shared" si="124"/>
        <v>0.72289813207547171</v>
      </c>
      <c r="F2685">
        <f t="shared" si="125"/>
        <v>0</v>
      </c>
    </row>
    <row r="2686" spans="1:6" x14ac:dyDescent="0.25">
      <c r="A2686">
        <v>2677</v>
      </c>
      <c r="B2686">
        <f>'Założenia i wyniki'!$E$6*Znorm.Profile!B2686</f>
        <v>0.33336792452830188</v>
      </c>
      <c r="C2686">
        <f>'Założenia i wyniki'!$E$8*Znorm.Profile!C2686</f>
        <v>0.3854032</v>
      </c>
      <c r="D2686">
        <f t="shared" si="123"/>
        <v>0.33336792452830188</v>
      </c>
      <c r="E2686">
        <f t="shared" si="124"/>
        <v>0</v>
      </c>
      <c r="F2686">
        <f t="shared" si="125"/>
        <v>5.2035275471698117E-2</v>
      </c>
    </row>
    <row r="2687" spans="1:6" x14ac:dyDescent="0.25">
      <c r="A2687">
        <v>2678</v>
      </c>
      <c r="B2687">
        <f>'Założenia i wyniki'!$E$6*Znorm.Profile!B2687</f>
        <v>0.3758490566037736</v>
      </c>
      <c r="C2687">
        <f>'Założenia i wyniki'!$E$8*Znorm.Profile!C2687</f>
        <v>0.38669819999999999</v>
      </c>
      <c r="D2687">
        <f t="shared" si="123"/>
        <v>0.3758490566037736</v>
      </c>
      <c r="E2687">
        <f t="shared" si="124"/>
        <v>0</v>
      </c>
      <c r="F2687">
        <f t="shared" si="125"/>
        <v>1.0849143396226391E-2</v>
      </c>
    </row>
    <row r="2688" spans="1:6" x14ac:dyDescent="0.25">
      <c r="A2688">
        <v>2679</v>
      </c>
      <c r="B2688">
        <f>'Założenia i wyniki'!$E$6*Znorm.Profile!B2688</f>
        <v>0.3552641509433962</v>
      </c>
      <c r="C2688">
        <f>'Założenia i wyniki'!$E$8*Znorm.Profile!C2688</f>
        <v>0.39839554999999999</v>
      </c>
      <c r="D2688">
        <f t="shared" si="123"/>
        <v>0.3552641509433962</v>
      </c>
      <c r="E2688">
        <f t="shared" si="124"/>
        <v>0</v>
      </c>
      <c r="F2688">
        <f t="shared" si="125"/>
        <v>4.3131399056603792E-2</v>
      </c>
    </row>
    <row r="2689" spans="1:6" x14ac:dyDescent="0.25">
      <c r="A2689">
        <v>2680</v>
      </c>
      <c r="B2689">
        <f>'Założenia i wyniki'!$E$6*Znorm.Profile!B2689</f>
        <v>1.3937735849056605</v>
      </c>
      <c r="C2689">
        <f>'Założenia i wyniki'!$E$8*Znorm.Profile!C2689</f>
        <v>0.40963090000000002</v>
      </c>
      <c r="D2689">
        <f t="shared" si="123"/>
        <v>0.40963090000000002</v>
      </c>
      <c r="E2689">
        <f t="shared" si="124"/>
        <v>0.98414268490566048</v>
      </c>
      <c r="F2689">
        <f t="shared" si="125"/>
        <v>0</v>
      </c>
    </row>
    <row r="2690" spans="1:6" x14ac:dyDescent="0.25">
      <c r="A2690">
        <v>2681</v>
      </c>
      <c r="B2690">
        <f>'Założenia i wyniki'!$E$6*Znorm.Profile!B2690</f>
        <v>0.70383962264150945</v>
      </c>
      <c r="C2690">
        <f>'Założenia i wyniki'!$E$8*Znorm.Profile!C2690</f>
        <v>0.42353675000000002</v>
      </c>
      <c r="D2690">
        <f t="shared" si="123"/>
        <v>0.42353675000000002</v>
      </c>
      <c r="E2690">
        <f t="shared" si="124"/>
        <v>0.28030287264150944</v>
      </c>
      <c r="F2690">
        <f t="shared" si="125"/>
        <v>0</v>
      </c>
    </row>
    <row r="2691" spans="1:6" x14ac:dyDescent="0.25">
      <c r="A2691">
        <v>2682</v>
      </c>
      <c r="B2691">
        <f>'Założenia i wyniki'!$E$6*Znorm.Profile!B2691</f>
        <v>7.3360377358490575E-2</v>
      </c>
      <c r="C2691">
        <f>'Założenia i wyniki'!$E$8*Znorm.Profile!C2691</f>
        <v>0.44831115000000005</v>
      </c>
      <c r="D2691">
        <f t="shared" si="123"/>
        <v>7.3360377358490575E-2</v>
      </c>
      <c r="E2691">
        <f t="shared" si="124"/>
        <v>0</v>
      </c>
      <c r="F2691">
        <f t="shared" si="125"/>
        <v>0.37495077264150944</v>
      </c>
    </row>
    <row r="2692" spans="1:6" x14ac:dyDescent="0.25">
      <c r="A2692">
        <v>2683</v>
      </c>
      <c r="B2692">
        <f>'Założenia i wyniki'!$E$6*Znorm.Profile!B2692</f>
        <v>0</v>
      </c>
      <c r="C2692">
        <f>'Założenia i wyniki'!$E$8*Znorm.Profile!C2692</f>
        <v>0.5027085</v>
      </c>
      <c r="D2692">
        <f t="shared" si="123"/>
        <v>0</v>
      </c>
      <c r="E2692">
        <f t="shared" si="124"/>
        <v>0</v>
      </c>
      <c r="F2692">
        <f t="shared" si="125"/>
        <v>0.5027085</v>
      </c>
    </row>
    <row r="2693" spans="1:6" x14ac:dyDescent="0.25">
      <c r="A2693">
        <v>2684</v>
      </c>
      <c r="B2693">
        <f>'Założenia i wyniki'!$E$6*Znorm.Profile!B2693</f>
        <v>0</v>
      </c>
      <c r="C2693">
        <f>'Założenia i wyniki'!$E$8*Znorm.Profile!C2693</f>
        <v>0.55315540000000007</v>
      </c>
      <c r="D2693">
        <f t="shared" si="123"/>
        <v>0</v>
      </c>
      <c r="E2693">
        <f t="shared" si="124"/>
        <v>0</v>
      </c>
      <c r="F2693">
        <f t="shared" si="125"/>
        <v>0.55315540000000007</v>
      </c>
    </row>
    <row r="2694" spans="1:6" x14ac:dyDescent="0.25">
      <c r="A2694">
        <v>2685</v>
      </c>
      <c r="B2694">
        <f>'Założenia i wyniki'!$E$6*Znorm.Profile!B2694</f>
        <v>0</v>
      </c>
      <c r="C2694">
        <f>'Założenia i wyniki'!$E$8*Znorm.Profile!C2694</f>
        <v>0.51058839999999994</v>
      </c>
      <c r="D2694">
        <f t="shared" si="123"/>
        <v>0</v>
      </c>
      <c r="E2694">
        <f t="shared" si="124"/>
        <v>0</v>
      </c>
      <c r="F2694">
        <f t="shared" si="125"/>
        <v>0.51058839999999994</v>
      </c>
    </row>
    <row r="2695" spans="1:6" x14ac:dyDescent="0.25">
      <c r="A2695">
        <v>2686</v>
      </c>
      <c r="B2695">
        <f>'Założenia i wyniki'!$E$6*Znorm.Profile!B2695</f>
        <v>0</v>
      </c>
      <c r="C2695">
        <f>'Założenia i wyniki'!$E$8*Znorm.Profile!C2695</f>
        <v>0.4090163</v>
      </c>
      <c r="D2695">
        <f t="shared" si="123"/>
        <v>0</v>
      </c>
      <c r="E2695">
        <f t="shared" si="124"/>
        <v>0</v>
      </c>
      <c r="F2695">
        <f t="shared" si="125"/>
        <v>0.4090163</v>
      </c>
    </row>
    <row r="2696" spans="1:6" x14ac:dyDescent="0.25">
      <c r="A2696">
        <v>2687</v>
      </c>
      <c r="B2696">
        <f>'Założenia i wyniki'!$E$6*Znorm.Profile!B2696</f>
        <v>0</v>
      </c>
      <c r="C2696">
        <f>'Założenia i wyniki'!$E$8*Znorm.Profile!C2696</f>
        <v>0.31141215</v>
      </c>
      <c r="D2696">
        <f t="shared" si="123"/>
        <v>0</v>
      </c>
      <c r="E2696">
        <f t="shared" si="124"/>
        <v>0</v>
      </c>
      <c r="F2696">
        <f t="shared" si="125"/>
        <v>0.31141215</v>
      </c>
    </row>
    <row r="2697" spans="1:6" x14ac:dyDescent="0.25">
      <c r="A2697">
        <v>2688</v>
      </c>
      <c r="B2697">
        <f>'Założenia i wyniki'!$E$6*Znorm.Profile!B2697</f>
        <v>0</v>
      </c>
      <c r="C2697">
        <f>'Założenia i wyniki'!$E$8*Znorm.Profile!C2697</f>
        <v>0.23576909999999998</v>
      </c>
      <c r="D2697">
        <f t="shared" si="123"/>
        <v>0</v>
      </c>
      <c r="E2697">
        <f t="shared" si="124"/>
        <v>0</v>
      </c>
      <c r="F2697">
        <f t="shared" si="125"/>
        <v>0.23576909999999998</v>
      </c>
    </row>
    <row r="2698" spans="1:6" x14ac:dyDescent="0.25">
      <c r="A2698">
        <v>2689</v>
      </c>
      <c r="B2698">
        <f>'Założenia i wyniki'!$E$6*Znorm.Profile!B2698</f>
        <v>0</v>
      </c>
      <c r="C2698">
        <f>'Założenia i wyniki'!$E$8*Znorm.Profile!C2698</f>
        <v>0.2020711</v>
      </c>
      <c r="D2698">
        <f t="shared" si="123"/>
        <v>0</v>
      </c>
      <c r="E2698">
        <f t="shared" si="124"/>
        <v>0</v>
      </c>
      <c r="F2698">
        <f t="shared" si="125"/>
        <v>0.2020711</v>
      </c>
    </row>
    <row r="2699" spans="1:6" x14ac:dyDescent="0.25">
      <c r="A2699">
        <v>2690</v>
      </c>
      <c r="B2699">
        <f>'Założenia i wyniki'!$E$6*Znorm.Profile!B2699</f>
        <v>0</v>
      </c>
      <c r="C2699">
        <f>'Założenia i wyniki'!$E$8*Znorm.Profile!C2699</f>
        <v>0.18798604999999999</v>
      </c>
      <c r="D2699">
        <f t="shared" ref="D2699:D2762" si="126">IF(B2699&lt;=C2699,B2699,C2699)</f>
        <v>0</v>
      </c>
      <c r="E2699">
        <f t="shared" ref="E2699:E2762" si="127">IF(B2699&gt;C2699,B2699-C2699,0)</f>
        <v>0</v>
      </c>
      <c r="F2699">
        <f t="shared" ref="F2699:F2762" si="128">IF(B2699&lt;C2699,C2699-B2699,0)</f>
        <v>0.18798604999999999</v>
      </c>
    </row>
    <row r="2700" spans="1:6" x14ac:dyDescent="0.25">
      <c r="A2700">
        <v>2691</v>
      </c>
      <c r="B2700">
        <f>'Założenia i wyniki'!$E$6*Znorm.Profile!B2700</f>
        <v>0</v>
      </c>
      <c r="C2700">
        <f>'Założenia i wyniki'!$E$8*Znorm.Profile!C2700</f>
        <v>0.19167329999999999</v>
      </c>
      <c r="D2700">
        <f t="shared" si="126"/>
        <v>0</v>
      </c>
      <c r="E2700">
        <f t="shared" si="127"/>
        <v>0</v>
      </c>
      <c r="F2700">
        <f t="shared" si="128"/>
        <v>0.19167329999999999</v>
      </c>
    </row>
    <row r="2701" spans="1:6" x14ac:dyDescent="0.25">
      <c r="A2701">
        <v>2692</v>
      </c>
      <c r="B2701">
        <f>'Założenia i wyniki'!$E$6*Znorm.Profile!B2701</f>
        <v>0</v>
      </c>
      <c r="C2701">
        <f>'Założenia i wyniki'!$E$8*Znorm.Profile!C2701</f>
        <v>0.21344995</v>
      </c>
      <c r="D2701">
        <f t="shared" si="126"/>
        <v>0</v>
      </c>
      <c r="E2701">
        <f t="shared" si="127"/>
        <v>0</v>
      </c>
      <c r="F2701">
        <f t="shared" si="128"/>
        <v>0.21344995</v>
      </c>
    </row>
    <row r="2702" spans="1:6" x14ac:dyDescent="0.25">
      <c r="A2702">
        <v>2693</v>
      </c>
      <c r="B2702">
        <f>'Założenia i wyniki'!$E$6*Znorm.Profile!B2702</f>
        <v>0</v>
      </c>
      <c r="C2702">
        <f>'Założenia i wyniki'!$E$8*Znorm.Profile!C2702</f>
        <v>0.26234879999999999</v>
      </c>
      <c r="D2702">
        <f t="shared" si="126"/>
        <v>0</v>
      </c>
      <c r="E2702">
        <f t="shared" si="127"/>
        <v>0</v>
      </c>
      <c r="F2702">
        <f t="shared" si="128"/>
        <v>0.26234879999999999</v>
      </c>
    </row>
    <row r="2703" spans="1:6" x14ac:dyDescent="0.25">
      <c r="A2703">
        <v>2694</v>
      </c>
      <c r="B2703">
        <f>'Założenia i wyniki'!$E$6*Znorm.Profile!B2703</f>
        <v>0.13964150943396228</v>
      </c>
      <c r="C2703">
        <f>'Założenia i wyniki'!$E$8*Znorm.Profile!C2703</f>
        <v>0.3445743</v>
      </c>
      <c r="D2703">
        <f t="shared" si="126"/>
        <v>0.13964150943396228</v>
      </c>
      <c r="E2703">
        <f t="shared" si="127"/>
        <v>0</v>
      </c>
      <c r="F2703">
        <f t="shared" si="128"/>
        <v>0.20493279056603772</v>
      </c>
    </row>
    <row r="2704" spans="1:6" x14ac:dyDescent="0.25">
      <c r="A2704">
        <v>2695</v>
      </c>
      <c r="B2704">
        <f>'Założenia i wyniki'!$E$6*Znorm.Profile!B2704</f>
        <v>0.62098113207547168</v>
      </c>
      <c r="C2704">
        <f>'Założenia i wyniki'!$E$8*Znorm.Profile!C2704</f>
        <v>0.39203079999999996</v>
      </c>
      <c r="D2704">
        <f t="shared" si="126"/>
        <v>0.39203079999999996</v>
      </c>
      <c r="E2704">
        <f t="shared" si="127"/>
        <v>0.22895033207547172</v>
      </c>
      <c r="F2704">
        <f t="shared" si="128"/>
        <v>0</v>
      </c>
    </row>
    <row r="2705" spans="1:6" x14ac:dyDescent="0.25">
      <c r="A2705">
        <v>2696</v>
      </c>
      <c r="B2705">
        <f>'Założenia i wyniki'!$E$6*Znorm.Profile!B2705</f>
        <v>1.3047169811320756</v>
      </c>
      <c r="C2705">
        <f>'Założenia i wyniki'!$E$8*Znorm.Profile!C2705</f>
        <v>0.40957735000000001</v>
      </c>
      <c r="D2705">
        <f t="shared" si="126"/>
        <v>0.40957735000000001</v>
      </c>
      <c r="E2705">
        <f t="shared" si="127"/>
        <v>0.89513963113207562</v>
      </c>
      <c r="F2705">
        <f t="shared" si="128"/>
        <v>0</v>
      </c>
    </row>
    <row r="2706" spans="1:6" x14ac:dyDescent="0.25">
      <c r="A2706">
        <v>2697</v>
      </c>
      <c r="B2706">
        <f>'Założenia i wyniki'!$E$6*Znorm.Profile!B2706</f>
        <v>1.3572641509433963</v>
      </c>
      <c r="C2706">
        <f>'Założenia i wyniki'!$E$8*Znorm.Profile!C2706</f>
        <v>0.40481630000000002</v>
      </c>
      <c r="D2706">
        <f t="shared" si="126"/>
        <v>0.40481630000000002</v>
      </c>
      <c r="E2706">
        <f t="shared" si="127"/>
        <v>0.95244785094339623</v>
      </c>
      <c r="F2706">
        <f t="shared" si="128"/>
        <v>0</v>
      </c>
    </row>
    <row r="2707" spans="1:6" x14ac:dyDescent="0.25">
      <c r="A2707">
        <v>2698</v>
      </c>
      <c r="B2707">
        <f>'Założenia i wyniki'!$E$6*Znorm.Profile!B2707</f>
        <v>0.6596132075471699</v>
      </c>
      <c r="C2707">
        <f>'Założenia i wyniki'!$E$8*Znorm.Profile!C2707</f>
        <v>0.39065879999999997</v>
      </c>
      <c r="D2707">
        <f t="shared" si="126"/>
        <v>0.39065879999999997</v>
      </c>
      <c r="E2707">
        <f t="shared" si="127"/>
        <v>0.26895440754716993</v>
      </c>
      <c r="F2707">
        <f t="shared" si="128"/>
        <v>0</v>
      </c>
    </row>
    <row r="2708" spans="1:6" x14ac:dyDescent="0.25">
      <c r="A2708">
        <v>2699</v>
      </c>
      <c r="B2708">
        <f>'Założenia i wyniki'!$E$6*Znorm.Profile!B2708</f>
        <v>1.3356603773584905</v>
      </c>
      <c r="C2708">
        <f>'Założenia i wyniki'!$E$8*Znorm.Profile!C2708</f>
        <v>0.38368154999999998</v>
      </c>
      <c r="D2708">
        <f t="shared" si="126"/>
        <v>0.38368154999999998</v>
      </c>
      <c r="E2708">
        <f t="shared" si="127"/>
        <v>0.9519788273584906</v>
      </c>
      <c r="F2708">
        <f t="shared" si="128"/>
        <v>0</v>
      </c>
    </row>
    <row r="2709" spans="1:6" x14ac:dyDescent="0.25">
      <c r="A2709">
        <v>2700</v>
      </c>
      <c r="B2709">
        <f>'Założenia i wyniki'!$E$6*Znorm.Profile!B2709</f>
        <v>2.2858490566037735</v>
      </c>
      <c r="C2709">
        <f>'Założenia i wyniki'!$E$8*Znorm.Profile!C2709</f>
        <v>0.37868459999999998</v>
      </c>
      <c r="D2709">
        <f t="shared" si="126"/>
        <v>0.37868459999999998</v>
      </c>
      <c r="E2709">
        <f t="shared" si="127"/>
        <v>1.9071644566037735</v>
      </c>
      <c r="F2709">
        <f t="shared" si="128"/>
        <v>0</v>
      </c>
    </row>
    <row r="2710" spans="1:6" x14ac:dyDescent="0.25">
      <c r="A2710">
        <v>2701</v>
      </c>
      <c r="B2710">
        <f>'Założenia i wyniki'!$E$6*Znorm.Profile!B2710</f>
        <v>2.4063207547169809</v>
      </c>
      <c r="C2710">
        <f>'Założenia i wyniki'!$E$8*Znorm.Profile!C2710</f>
        <v>0.37427705</v>
      </c>
      <c r="D2710">
        <f t="shared" si="126"/>
        <v>0.37427705</v>
      </c>
      <c r="E2710">
        <f t="shared" si="127"/>
        <v>2.032043704716981</v>
      </c>
      <c r="F2710">
        <f t="shared" si="128"/>
        <v>0</v>
      </c>
    </row>
    <row r="2711" spans="1:6" x14ac:dyDescent="0.25">
      <c r="A2711">
        <v>2702</v>
      </c>
      <c r="B2711">
        <f>'Założenia i wyniki'!$E$6*Znorm.Profile!B2711</f>
        <v>1.6344339622641508</v>
      </c>
      <c r="C2711">
        <f>'Założenia i wyniki'!$E$8*Znorm.Profile!C2711</f>
        <v>0.37451820000000002</v>
      </c>
      <c r="D2711">
        <f t="shared" si="126"/>
        <v>0.37451820000000002</v>
      </c>
      <c r="E2711">
        <f t="shared" si="127"/>
        <v>1.2599157622641508</v>
      </c>
      <c r="F2711">
        <f t="shared" si="128"/>
        <v>0</v>
      </c>
    </row>
    <row r="2712" spans="1:6" x14ac:dyDescent="0.25">
      <c r="A2712">
        <v>2703</v>
      </c>
      <c r="B2712">
        <f>'Założenia i wyniki'!$E$6*Znorm.Profile!B2712</f>
        <v>0.92338679245283006</v>
      </c>
      <c r="C2712">
        <f>'Założenia i wyniki'!$E$8*Znorm.Profile!C2712</f>
        <v>0.38325245000000002</v>
      </c>
      <c r="D2712">
        <f t="shared" si="126"/>
        <v>0.38325245000000002</v>
      </c>
      <c r="E2712">
        <f t="shared" si="127"/>
        <v>0.54013434245282999</v>
      </c>
      <c r="F2712">
        <f t="shared" si="128"/>
        <v>0</v>
      </c>
    </row>
    <row r="2713" spans="1:6" x14ac:dyDescent="0.25">
      <c r="A2713">
        <v>2704</v>
      </c>
      <c r="B2713">
        <f>'Założenia i wyniki'!$E$6*Znorm.Profile!B2713</f>
        <v>0.34132075471698115</v>
      </c>
      <c r="C2713">
        <f>'Założenia i wyniki'!$E$8*Znorm.Profile!C2713</f>
        <v>0.40172405000000005</v>
      </c>
      <c r="D2713">
        <f t="shared" si="126"/>
        <v>0.34132075471698115</v>
      </c>
      <c r="E2713">
        <f t="shared" si="127"/>
        <v>0</v>
      </c>
      <c r="F2713">
        <f t="shared" si="128"/>
        <v>6.040329528301891E-2</v>
      </c>
    </row>
    <row r="2714" spans="1:6" x14ac:dyDescent="0.25">
      <c r="A2714">
        <v>2705</v>
      </c>
      <c r="B2714">
        <f>'Założenia i wyniki'!$E$6*Znorm.Profile!B2714</f>
        <v>0.34308490566037741</v>
      </c>
      <c r="C2714">
        <f>'Założenia i wyniki'!$E$8*Znorm.Profile!C2714</f>
        <v>0.41157620000000006</v>
      </c>
      <c r="D2714">
        <f t="shared" si="126"/>
        <v>0.34308490566037741</v>
      </c>
      <c r="E2714">
        <f t="shared" si="127"/>
        <v>0</v>
      </c>
      <c r="F2714">
        <f t="shared" si="128"/>
        <v>6.8491294339622644E-2</v>
      </c>
    </row>
    <row r="2715" spans="1:6" x14ac:dyDescent="0.25">
      <c r="A2715">
        <v>2706</v>
      </c>
      <c r="B2715">
        <f>'Założenia i wyniki'!$E$6*Znorm.Profile!B2715</f>
        <v>0.14727358490566039</v>
      </c>
      <c r="C2715">
        <f>'Założenia i wyniki'!$E$8*Znorm.Profile!C2715</f>
        <v>0.43646680000000004</v>
      </c>
      <c r="D2715">
        <f t="shared" si="126"/>
        <v>0.14727358490566039</v>
      </c>
      <c r="E2715">
        <f t="shared" si="127"/>
        <v>0</v>
      </c>
      <c r="F2715">
        <f t="shared" si="128"/>
        <v>0.28919321509433965</v>
      </c>
    </row>
    <row r="2716" spans="1:6" x14ac:dyDescent="0.25">
      <c r="A2716">
        <v>2707</v>
      </c>
      <c r="B2716">
        <f>'Założenia i wyniki'!$E$6*Znorm.Profile!B2716</f>
        <v>0</v>
      </c>
      <c r="C2716">
        <f>'Założenia i wyniki'!$E$8*Znorm.Profile!C2716</f>
        <v>0.49467565000000002</v>
      </c>
      <c r="D2716">
        <f t="shared" si="126"/>
        <v>0</v>
      </c>
      <c r="E2716">
        <f t="shared" si="127"/>
        <v>0</v>
      </c>
      <c r="F2716">
        <f t="shared" si="128"/>
        <v>0.49467565000000002</v>
      </c>
    </row>
    <row r="2717" spans="1:6" x14ac:dyDescent="0.25">
      <c r="A2717">
        <v>2708</v>
      </c>
      <c r="B2717">
        <f>'Założenia i wyniki'!$E$6*Znorm.Profile!B2717</f>
        <v>0</v>
      </c>
      <c r="C2717">
        <f>'Założenia i wyniki'!$E$8*Znorm.Profile!C2717</f>
        <v>0.54301484999999994</v>
      </c>
      <c r="D2717">
        <f t="shared" si="126"/>
        <v>0</v>
      </c>
      <c r="E2717">
        <f t="shared" si="127"/>
        <v>0</v>
      </c>
      <c r="F2717">
        <f t="shared" si="128"/>
        <v>0.54301484999999994</v>
      </c>
    </row>
    <row r="2718" spans="1:6" x14ac:dyDescent="0.25">
      <c r="A2718">
        <v>2709</v>
      </c>
      <c r="B2718">
        <f>'Założenia i wyniki'!$E$6*Znorm.Profile!B2718</f>
        <v>0</v>
      </c>
      <c r="C2718">
        <f>'Założenia i wyniki'!$E$8*Znorm.Profile!C2718</f>
        <v>0.51020759999999998</v>
      </c>
      <c r="D2718">
        <f t="shared" si="126"/>
        <v>0</v>
      </c>
      <c r="E2718">
        <f t="shared" si="127"/>
        <v>0</v>
      </c>
      <c r="F2718">
        <f t="shared" si="128"/>
        <v>0.51020759999999998</v>
      </c>
    </row>
    <row r="2719" spans="1:6" x14ac:dyDescent="0.25">
      <c r="A2719">
        <v>2710</v>
      </c>
      <c r="B2719">
        <f>'Założenia i wyniki'!$E$6*Znorm.Profile!B2719</f>
        <v>0</v>
      </c>
      <c r="C2719">
        <f>'Założenia i wyniki'!$E$8*Znorm.Profile!C2719</f>
        <v>0.39631759999999999</v>
      </c>
      <c r="D2719">
        <f t="shared" si="126"/>
        <v>0</v>
      </c>
      <c r="E2719">
        <f t="shared" si="127"/>
        <v>0</v>
      </c>
      <c r="F2719">
        <f t="shared" si="128"/>
        <v>0.39631759999999999</v>
      </c>
    </row>
    <row r="2720" spans="1:6" x14ac:dyDescent="0.25">
      <c r="A2720">
        <v>2711</v>
      </c>
      <c r="B2720">
        <f>'Założenia i wyniki'!$E$6*Znorm.Profile!B2720</f>
        <v>0</v>
      </c>
      <c r="C2720">
        <f>'Założenia i wyniki'!$E$8*Znorm.Profile!C2720</f>
        <v>0.29733235000000002</v>
      </c>
      <c r="D2720">
        <f t="shared" si="126"/>
        <v>0</v>
      </c>
      <c r="E2720">
        <f t="shared" si="127"/>
        <v>0</v>
      </c>
      <c r="F2720">
        <f t="shared" si="128"/>
        <v>0.29733235000000002</v>
      </c>
    </row>
    <row r="2721" spans="1:6" x14ac:dyDescent="0.25">
      <c r="A2721">
        <v>2712</v>
      </c>
      <c r="B2721">
        <f>'Założenia i wyniki'!$E$6*Znorm.Profile!B2721</f>
        <v>0</v>
      </c>
      <c r="C2721">
        <f>'Założenia i wyniki'!$E$8*Znorm.Profile!C2721</f>
        <v>0.23331805</v>
      </c>
      <c r="D2721">
        <f t="shared" si="126"/>
        <v>0</v>
      </c>
      <c r="E2721">
        <f t="shared" si="127"/>
        <v>0</v>
      </c>
      <c r="F2721">
        <f t="shared" si="128"/>
        <v>0.23331805</v>
      </c>
    </row>
    <row r="2722" spans="1:6" x14ac:dyDescent="0.25">
      <c r="A2722">
        <v>2713</v>
      </c>
      <c r="B2722">
        <f>'Założenia i wyniki'!$E$6*Znorm.Profile!B2722</f>
        <v>0</v>
      </c>
      <c r="C2722">
        <f>'Założenia i wyniki'!$E$8*Znorm.Profile!C2722</f>
        <v>0.19872089999999998</v>
      </c>
      <c r="D2722">
        <f t="shared" si="126"/>
        <v>0</v>
      </c>
      <c r="E2722">
        <f t="shared" si="127"/>
        <v>0</v>
      </c>
      <c r="F2722">
        <f t="shared" si="128"/>
        <v>0.19872089999999998</v>
      </c>
    </row>
    <row r="2723" spans="1:6" x14ac:dyDescent="0.25">
      <c r="A2723">
        <v>2714</v>
      </c>
      <c r="B2723">
        <f>'Założenia i wyniki'!$E$6*Znorm.Profile!B2723</f>
        <v>0</v>
      </c>
      <c r="C2723">
        <f>'Założenia i wyniki'!$E$8*Znorm.Profile!C2723</f>
        <v>0.1855483</v>
      </c>
      <c r="D2723">
        <f t="shared" si="126"/>
        <v>0</v>
      </c>
      <c r="E2723">
        <f t="shared" si="127"/>
        <v>0</v>
      </c>
      <c r="F2723">
        <f t="shared" si="128"/>
        <v>0.1855483</v>
      </c>
    </row>
    <row r="2724" spans="1:6" x14ac:dyDescent="0.25">
      <c r="A2724">
        <v>2715</v>
      </c>
      <c r="B2724">
        <f>'Założenia i wyniki'!$E$6*Znorm.Profile!B2724</f>
        <v>0</v>
      </c>
      <c r="C2724">
        <f>'Założenia i wyniki'!$E$8*Znorm.Profile!C2724</f>
        <v>0.19125329999999999</v>
      </c>
      <c r="D2724">
        <f t="shared" si="126"/>
        <v>0</v>
      </c>
      <c r="E2724">
        <f t="shared" si="127"/>
        <v>0</v>
      </c>
      <c r="F2724">
        <f t="shared" si="128"/>
        <v>0.19125329999999999</v>
      </c>
    </row>
    <row r="2725" spans="1:6" x14ac:dyDescent="0.25">
      <c r="A2725">
        <v>2716</v>
      </c>
      <c r="B2725">
        <f>'Założenia i wyniki'!$E$6*Znorm.Profile!B2725</f>
        <v>0</v>
      </c>
      <c r="C2725">
        <f>'Założenia i wyniki'!$E$8*Znorm.Profile!C2725</f>
        <v>0.20798539999999999</v>
      </c>
      <c r="D2725">
        <f t="shared" si="126"/>
        <v>0</v>
      </c>
      <c r="E2725">
        <f t="shared" si="127"/>
        <v>0</v>
      </c>
      <c r="F2725">
        <f t="shared" si="128"/>
        <v>0.20798539999999999</v>
      </c>
    </row>
    <row r="2726" spans="1:6" x14ac:dyDescent="0.25">
      <c r="A2726">
        <v>2717</v>
      </c>
      <c r="B2726">
        <f>'Założenia i wyniki'!$E$6*Znorm.Profile!B2726</f>
        <v>0</v>
      </c>
      <c r="C2726">
        <f>'Założenia i wyniki'!$E$8*Znorm.Profile!C2726</f>
        <v>0.26042835000000003</v>
      </c>
      <c r="D2726">
        <f t="shared" si="126"/>
        <v>0</v>
      </c>
      <c r="E2726">
        <f t="shared" si="127"/>
        <v>0</v>
      </c>
      <c r="F2726">
        <f t="shared" si="128"/>
        <v>0.26042835000000003</v>
      </c>
    </row>
    <row r="2727" spans="1:6" x14ac:dyDescent="0.25">
      <c r="A2727">
        <v>2718</v>
      </c>
      <c r="B2727">
        <f>'Założenia i wyniki'!$E$6*Znorm.Profile!B2727</f>
        <v>0.15524528301886792</v>
      </c>
      <c r="C2727">
        <f>'Założenia i wyniki'!$E$8*Znorm.Profile!C2727</f>
        <v>0.34400589999999998</v>
      </c>
      <c r="D2727">
        <f t="shared" si="126"/>
        <v>0.15524528301886792</v>
      </c>
      <c r="E2727">
        <f t="shared" si="127"/>
        <v>0</v>
      </c>
      <c r="F2727">
        <f t="shared" si="128"/>
        <v>0.18876061698113206</v>
      </c>
    </row>
    <row r="2728" spans="1:6" x14ac:dyDescent="0.25">
      <c r="A2728">
        <v>2719</v>
      </c>
      <c r="B2728">
        <f>'Założenia i wyniki'!$E$6*Znorm.Profile!B2728</f>
        <v>0.69775471698113212</v>
      </c>
      <c r="C2728">
        <f>'Założenia i wyniki'!$E$8*Znorm.Profile!C2728</f>
        <v>0.3913161</v>
      </c>
      <c r="D2728">
        <f t="shared" si="126"/>
        <v>0.3913161</v>
      </c>
      <c r="E2728">
        <f t="shared" si="127"/>
        <v>0.30643861698113212</v>
      </c>
      <c r="F2728">
        <f t="shared" si="128"/>
        <v>0</v>
      </c>
    </row>
    <row r="2729" spans="1:6" x14ac:dyDescent="0.25">
      <c r="A2729">
        <v>2720</v>
      </c>
      <c r="B2729">
        <f>'Założenia i wyniki'!$E$6*Znorm.Profile!B2729</f>
        <v>1.3918867924528304</v>
      </c>
      <c r="C2729">
        <f>'Założenia i wyniki'!$E$8*Znorm.Profile!C2729</f>
        <v>0.39729059999999999</v>
      </c>
      <c r="D2729">
        <f t="shared" si="126"/>
        <v>0.39729059999999999</v>
      </c>
      <c r="E2729">
        <f t="shared" si="127"/>
        <v>0.99459619245283037</v>
      </c>
      <c r="F2729">
        <f t="shared" si="128"/>
        <v>0</v>
      </c>
    </row>
    <row r="2730" spans="1:6" x14ac:dyDescent="0.25">
      <c r="A2730">
        <v>2721</v>
      </c>
      <c r="B2730">
        <f>'Założenia i wyniki'!$E$6*Znorm.Profile!B2730</f>
        <v>1.9828301886792454</v>
      </c>
      <c r="C2730">
        <f>'Założenia i wyniki'!$E$8*Znorm.Profile!C2730</f>
        <v>0.38565205000000002</v>
      </c>
      <c r="D2730">
        <f t="shared" si="126"/>
        <v>0.38565205000000002</v>
      </c>
      <c r="E2730">
        <f t="shared" si="127"/>
        <v>1.5971781386792454</v>
      </c>
      <c r="F2730">
        <f t="shared" si="128"/>
        <v>0</v>
      </c>
    </row>
    <row r="2731" spans="1:6" x14ac:dyDescent="0.25">
      <c r="A2731">
        <v>2722</v>
      </c>
      <c r="B2731">
        <f>'Założenia i wyniki'!$E$6*Znorm.Profile!B2731</f>
        <v>2.361603773584906</v>
      </c>
      <c r="C2731">
        <f>'Założenia i wyniki'!$E$8*Znorm.Profile!C2731</f>
        <v>0.37321094999999999</v>
      </c>
      <c r="D2731">
        <f t="shared" si="126"/>
        <v>0.37321094999999999</v>
      </c>
      <c r="E2731">
        <f t="shared" si="127"/>
        <v>1.988392823584906</v>
      </c>
      <c r="F2731">
        <f t="shared" si="128"/>
        <v>0</v>
      </c>
    </row>
    <row r="2732" spans="1:6" x14ac:dyDescent="0.25">
      <c r="A2732">
        <v>2723</v>
      </c>
      <c r="B2732">
        <f>'Założenia i wyniki'!$E$6*Znorm.Profile!B2732</f>
        <v>2.5580188679245284</v>
      </c>
      <c r="C2732">
        <f>'Założenia i wyniki'!$E$8*Znorm.Profile!C2732</f>
        <v>0.36812895000000001</v>
      </c>
      <c r="D2732">
        <f t="shared" si="126"/>
        <v>0.36812895000000001</v>
      </c>
      <c r="E2732">
        <f t="shared" si="127"/>
        <v>2.1898899179245284</v>
      </c>
      <c r="F2732">
        <f t="shared" si="128"/>
        <v>0</v>
      </c>
    </row>
    <row r="2733" spans="1:6" x14ac:dyDescent="0.25">
      <c r="A2733">
        <v>2724</v>
      </c>
      <c r="B2733">
        <f>'Założenia i wyniki'!$E$6*Znorm.Profile!B2733</f>
        <v>2.6071698113207544</v>
      </c>
      <c r="C2733">
        <f>'Założenia i wyniki'!$E$8*Znorm.Profile!C2733</f>
        <v>0.36603035000000006</v>
      </c>
      <c r="D2733">
        <f t="shared" si="126"/>
        <v>0.36603035000000006</v>
      </c>
      <c r="E2733">
        <f t="shared" si="127"/>
        <v>2.2411394613207545</v>
      </c>
      <c r="F2733">
        <f t="shared" si="128"/>
        <v>0</v>
      </c>
    </row>
    <row r="2734" spans="1:6" x14ac:dyDescent="0.25">
      <c r="A2734">
        <v>2725</v>
      </c>
      <c r="B2734">
        <f>'Założenia i wyniki'!$E$6*Znorm.Profile!B2734</f>
        <v>2.5248113207547171</v>
      </c>
      <c r="C2734">
        <f>'Założenia i wyniki'!$E$8*Znorm.Profile!C2734</f>
        <v>0.36746080000000003</v>
      </c>
      <c r="D2734">
        <f t="shared" si="126"/>
        <v>0.36746080000000003</v>
      </c>
      <c r="E2734">
        <f t="shared" si="127"/>
        <v>2.1573505207547172</v>
      </c>
      <c r="F2734">
        <f t="shared" si="128"/>
        <v>0</v>
      </c>
    </row>
    <row r="2735" spans="1:6" x14ac:dyDescent="0.25">
      <c r="A2735">
        <v>2726</v>
      </c>
      <c r="B2735">
        <f>'Założenia i wyniki'!$E$6*Znorm.Profile!B2735</f>
        <v>2.3091509433962263</v>
      </c>
      <c r="C2735">
        <f>'Założenia i wyniki'!$E$8*Znorm.Profile!C2735</f>
        <v>0.37606030000000001</v>
      </c>
      <c r="D2735">
        <f t="shared" si="126"/>
        <v>0.37606030000000001</v>
      </c>
      <c r="E2735">
        <f t="shared" si="127"/>
        <v>1.9330906433962263</v>
      </c>
      <c r="F2735">
        <f t="shared" si="128"/>
        <v>0</v>
      </c>
    </row>
    <row r="2736" spans="1:6" x14ac:dyDescent="0.25">
      <c r="A2736">
        <v>2727</v>
      </c>
      <c r="B2736">
        <f>'Założenia i wyniki'!$E$6*Znorm.Profile!B2736</f>
        <v>1.9406603773584905</v>
      </c>
      <c r="C2736">
        <f>'Założenia i wyniki'!$E$8*Znorm.Profile!C2736</f>
        <v>0.38155564999999997</v>
      </c>
      <c r="D2736">
        <f t="shared" si="126"/>
        <v>0.38155564999999997</v>
      </c>
      <c r="E2736">
        <f t="shared" si="127"/>
        <v>1.5591047273584906</v>
      </c>
      <c r="F2736">
        <f t="shared" si="128"/>
        <v>0</v>
      </c>
    </row>
    <row r="2737" spans="1:6" x14ac:dyDescent="0.25">
      <c r="A2737">
        <v>2728</v>
      </c>
      <c r="B2737">
        <f>'Założenia i wyniki'!$E$6*Znorm.Profile!B2737</f>
        <v>1.4043396226415092</v>
      </c>
      <c r="C2737">
        <f>'Założenia i wyniki'!$E$8*Znorm.Profile!C2737</f>
        <v>0.39820130000000004</v>
      </c>
      <c r="D2737">
        <f t="shared" si="126"/>
        <v>0.39820130000000004</v>
      </c>
      <c r="E2737">
        <f t="shared" si="127"/>
        <v>1.0061383226415093</v>
      </c>
      <c r="F2737">
        <f t="shared" si="128"/>
        <v>0</v>
      </c>
    </row>
    <row r="2738" spans="1:6" x14ac:dyDescent="0.25">
      <c r="A2738">
        <v>2729</v>
      </c>
      <c r="B2738">
        <f>'Założenia i wyniki'!$E$6*Znorm.Profile!B2738</f>
        <v>0.75916981132075478</v>
      </c>
      <c r="C2738">
        <f>'Założenia i wyniki'!$E$8*Znorm.Profile!C2738</f>
        <v>0.41171025</v>
      </c>
      <c r="D2738">
        <f t="shared" si="126"/>
        <v>0.41171025</v>
      </c>
      <c r="E2738">
        <f t="shared" si="127"/>
        <v>0.34745956132075478</v>
      </c>
      <c r="F2738">
        <f t="shared" si="128"/>
        <v>0</v>
      </c>
    </row>
    <row r="2739" spans="1:6" x14ac:dyDescent="0.25">
      <c r="A2739">
        <v>2730</v>
      </c>
      <c r="B2739">
        <f>'Założenia i wyniki'!$E$6*Znorm.Profile!B2739</f>
        <v>0.19620754716981131</v>
      </c>
      <c r="C2739">
        <f>'Założenia i wyniki'!$E$8*Znorm.Profile!C2739</f>
        <v>0.42371734999999999</v>
      </c>
      <c r="D2739">
        <f t="shared" si="126"/>
        <v>0.19620754716981131</v>
      </c>
      <c r="E2739">
        <f t="shared" si="127"/>
        <v>0</v>
      </c>
      <c r="F2739">
        <f t="shared" si="128"/>
        <v>0.22750980283018868</v>
      </c>
    </row>
    <row r="2740" spans="1:6" x14ac:dyDescent="0.25">
      <c r="A2740">
        <v>2731</v>
      </c>
      <c r="B2740">
        <f>'Założenia i wyniki'!$E$6*Znorm.Profile!B2740</f>
        <v>1.9662264150943397E-3</v>
      </c>
      <c r="C2740">
        <f>'Założenia i wyniki'!$E$8*Znorm.Profile!C2740</f>
        <v>0.46743059999999997</v>
      </c>
      <c r="D2740">
        <f t="shared" si="126"/>
        <v>1.9662264150943397E-3</v>
      </c>
      <c r="E2740">
        <f t="shared" si="127"/>
        <v>0</v>
      </c>
      <c r="F2740">
        <f t="shared" si="128"/>
        <v>0.46546437358490561</v>
      </c>
    </row>
    <row r="2741" spans="1:6" x14ac:dyDescent="0.25">
      <c r="A2741">
        <v>2732</v>
      </c>
      <c r="B2741">
        <f>'Założenia i wyniki'!$E$6*Znorm.Profile!B2741</f>
        <v>0</v>
      </c>
      <c r="C2741">
        <f>'Założenia i wyniki'!$E$8*Znorm.Profile!C2741</f>
        <v>0.52173939999999996</v>
      </c>
      <c r="D2741">
        <f t="shared" si="126"/>
        <v>0</v>
      </c>
      <c r="E2741">
        <f t="shared" si="127"/>
        <v>0</v>
      </c>
      <c r="F2741">
        <f t="shared" si="128"/>
        <v>0.52173939999999996</v>
      </c>
    </row>
    <row r="2742" spans="1:6" x14ac:dyDescent="0.25">
      <c r="A2742">
        <v>2733</v>
      </c>
      <c r="B2742">
        <f>'Założenia i wyniki'!$E$6*Znorm.Profile!B2742</f>
        <v>0</v>
      </c>
      <c r="C2742">
        <f>'Założenia i wyniki'!$E$8*Znorm.Profile!C2742</f>
        <v>0.49860999999999994</v>
      </c>
      <c r="D2742">
        <f t="shared" si="126"/>
        <v>0</v>
      </c>
      <c r="E2742">
        <f t="shared" si="127"/>
        <v>0</v>
      </c>
      <c r="F2742">
        <f t="shared" si="128"/>
        <v>0.49860999999999994</v>
      </c>
    </row>
    <row r="2743" spans="1:6" x14ac:dyDescent="0.25">
      <c r="A2743">
        <v>2734</v>
      </c>
      <c r="B2743">
        <f>'Założenia i wyniki'!$E$6*Znorm.Profile!B2743</f>
        <v>0</v>
      </c>
      <c r="C2743">
        <f>'Założenia i wyniki'!$E$8*Znorm.Profile!C2743</f>
        <v>0.40603849999999997</v>
      </c>
      <c r="D2743">
        <f t="shared" si="126"/>
        <v>0</v>
      </c>
      <c r="E2743">
        <f t="shared" si="127"/>
        <v>0</v>
      </c>
      <c r="F2743">
        <f t="shared" si="128"/>
        <v>0.40603849999999997</v>
      </c>
    </row>
    <row r="2744" spans="1:6" x14ac:dyDescent="0.25">
      <c r="A2744">
        <v>2735</v>
      </c>
      <c r="B2744">
        <f>'Założenia i wyniki'!$E$6*Znorm.Profile!B2744</f>
        <v>0</v>
      </c>
      <c r="C2744">
        <f>'Założenia i wyniki'!$E$8*Znorm.Profile!C2744</f>
        <v>0.31508819999999998</v>
      </c>
      <c r="D2744">
        <f t="shared" si="126"/>
        <v>0</v>
      </c>
      <c r="E2744">
        <f t="shared" si="127"/>
        <v>0</v>
      </c>
      <c r="F2744">
        <f t="shared" si="128"/>
        <v>0.31508819999999998</v>
      </c>
    </row>
    <row r="2745" spans="1:6" x14ac:dyDescent="0.25">
      <c r="A2745">
        <v>2736</v>
      </c>
      <c r="B2745">
        <f>'Założenia i wyniki'!$E$6*Znorm.Profile!B2745</f>
        <v>0</v>
      </c>
      <c r="C2745">
        <f>'Założenia i wyniki'!$E$8*Znorm.Profile!C2745</f>
        <v>0.24949855000000001</v>
      </c>
      <c r="D2745">
        <f t="shared" si="126"/>
        <v>0</v>
      </c>
      <c r="E2745">
        <f t="shared" si="127"/>
        <v>0</v>
      </c>
      <c r="F2745">
        <f t="shared" si="128"/>
        <v>0.24949855000000001</v>
      </c>
    </row>
    <row r="2746" spans="1:6" x14ac:dyDescent="0.25">
      <c r="A2746">
        <v>2737</v>
      </c>
      <c r="B2746">
        <f>'Założenia i wyniki'!$E$6*Znorm.Profile!B2746</f>
        <v>0</v>
      </c>
      <c r="C2746">
        <f>'Założenia i wyniki'!$E$8*Znorm.Profile!C2746</f>
        <v>0.20760004999999998</v>
      </c>
      <c r="D2746">
        <f t="shared" si="126"/>
        <v>0</v>
      </c>
      <c r="E2746">
        <f t="shared" si="127"/>
        <v>0</v>
      </c>
      <c r="F2746">
        <f t="shared" si="128"/>
        <v>0.20760004999999998</v>
      </c>
    </row>
    <row r="2747" spans="1:6" x14ac:dyDescent="0.25">
      <c r="A2747">
        <v>2738</v>
      </c>
      <c r="B2747">
        <f>'Założenia i wyniki'!$E$6*Znorm.Profile!B2747</f>
        <v>0</v>
      </c>
      <c r="C2747">
        <f>'Założenia i wyniki'!$E$8*Znorm.Profile!C2747</f>
        <v>0.19115599999999999</v>
      </c>
      <c r="D2747">
        <f t="shared" si="126"/>
        <v>0</v>
      </c>
      <c r="E2747">
        <f t="shared" si="127"/>
        <v>0</v>
      </c>
      <c r="F2747">
        <f t="shared" si="128"/>
        <v>0.19115599999999999</v>
      </c>
    </row>
    <row r="2748" spans="1:6" x14ac:dyDescent="0.25">
      <c r="A2748">
        <v>2739</v>
      </c>
      <c r="B2748">
        <f>'Założenia i wyniki'!$E$6*Znorm.Profile!B2748</f>
        <v>0</v>
      </c>
      <c r="C2748">
        <f>'Założenia i wyniki'!$E$8*Znorm.Profile!C2748</f>
        <v>0.19146575000000002</v>
      </c>
      <c r="D2748">
        <f t="shared" si="126"/>
        <v>0</v>
      </c>
      <c r="E2748">
        <f t="shared" si="127"/>
        <v>0</v>
      </c>
      <c r="F2748">
        <f t="shared" si="128"/>
        <v>0.19146575000000002</v>
      </c>
    </row>
    <row r="2749" spans="1:6" x14ac:dyDescent="0.25">
      <c r="A2749">
        <v>2740</v>
      </c>
      <c r="B2749">
        <f>'Założenia i wyniki'!$E$6*Znorm.Profile!B2749</f>
        <v>0</v>
      </c>
      <c r="C2749">
        <f>'Założenia i wyniki'!$E$8*Znorm.Profile!C2749</f>
        <v>0.20246414999999998</v>
      </c>
      <c r="D2749">
        <f t="shared" si="126"/>
        <v>0</v>
      </c>
      <c r="E2749">
        <f t="shared" si="127"/>
        <v>0</v>
      </c>
      <c r="F2749">
        <f t="shared" si="128"/>
        <v>0.20246414999999998</v>
      </c>
    </row>
    <row r="2750" spans="1:6" x14ac:dyDescent="0.25">
      <c r="A2750">
        <v>2741</v>
      </c>
      <c r="B2750">
        <f>'Założenia i wyniki'!$E$6*Znorm.Profile!B2750</f>
        <v>0</v>
      </c>
      <c r="C2750">
        <f>'Założenia i wyniki'!$E$8*Znorm.Profile!C2750</f>
        <v>0.22898505000000002</v>
      </c>
      <c r="D2750">
        <f t="shared" si="126"/>
        <v>0</v>
      </c>
      <c r="E2750">
        <f t="shared" si="127"/>
        <v>0</v>
      </c>
      <c r="F2750">
        <f t="shared" si="128"/>
        <v>0.22898505000000002</v>
      </c>
    </row>
    <row r="2751" spans="1:6" x14ac:dyDescent="0.25">
      <c r="A2751">
        <v>2742</v>
      </c>
      <c r="B2751">
        <f>'Założenia i wyniki'!$E$6*Znorm.Profile!B2751</f>
        <v>0.16428301886792451</v>
      </c>
      <c r="C2751">
        <f>'Założenia i wyniki'!$E$8*Znorm.Profile!C2751</f>
        <v>0.29372594999999996</v>
      </c>
      <c r="D2751">
        <f t="shared" si="126"/>
        <v>0.16428301886792451</v>
      </c>
      <c r="E2751">
        <f t="shared" si="127"/>
        <v>0</v>
      </c>
      <c r="F2751">
        <f t="shared" si="128"/>
        <v>0.12944293113207544</v>
      </c>
    </row>
    <row r="2752" spans="1:6" x14ac:dyDescent="0.25">
      <c r="A2752">
        <v>2743</v>
      </c>
      <c r="B2752">
        <f>'Założenia i wyniki'!$E$6*Znorm.Profile!B2752</f>
        <v>0.71226415094339623</v>
      </c>
      <c r="C2752">
        <f>'Założenia i wyniki'!$E$8*Znorm.Profile!C2752</f>
        <v>0.36345119999999997</v>
      </c>
      <c r="D2752">
        <f t="shared" si="126"/>
        <v>0.36345119999999997</v>
      </c>
      <c r="E2752">
        <f t="shared" si="127"/>
        <v>0.34881295094339626</v>
      </c>
      <c r="F2752">
        <f t="shared" si="128"/>
        <v>0</v>
      </c>
    </row>
    <row r="2753" spans="1:6" x14ac:dyDescent="0.25">
      <c r="A2753">
        <v>2744</v>
      </c>
      <c r="B2753">
        <f>'Założenia i wyniki'!$E$6*Znorm.Profile!B2753</f>
        <v>1.4140566037735849</v>
      </c>
      <c r="C2753">
        <f>'Założenia i wyniki'!$E$8*Znorm.Profile!C2753</f>
        <v>0.41966575</v>
      </c>
      <c r="D2753">
        <f t="shared" si="126"/>
        <v>0.41966575</v>
      </c>
      <c r="E2753">
        <f t="shared" si="127"/>
        <v>0.99439085377358483</v>
      </c>
      <c r="F2753">
        <f t="shared" si="128"/>
        <v>0</v>
      </c>
    </row>
    <row r="2754" spans="1:6" x14ac:dyDescent="0.25">
      <c r="A2754">
        <v>2745</v>
      </c>
      <c r="B2754">
        <f>'Założenia i wyniki'!$E$6*Znorm.Profile!B2754</f>
        <v>2.0066981132075474</v>
      </c>
      <c r="C2754">
        <f>'Założenia i wyniki'!$E$8*Znorm.Profile!C2754</f>
        <v>0.45941314999999999</v>
      </c>
      <c r="D2754">
        <f t="shared" si="126"/>
        <v>0.45941314999999999</v>
      </c>
      <c r="E2754">
        <f t="shared" si="127"/>
        <v>1.5472849632075474</v>
      </c>
      <c r="F2754">
        <f t="shared" si="128"/>
        <v>0</v>
      </c>
    </row>
    <row r="2755" spans="1:6" x14ac:dyDescent="0.25">
      <c r="A2755">
        <v>2746</v>
      </c>
      <c r="B2755">
        <f>'Założenia i wyniki'!$E$6*Znorm.Profile!B2755</f>
        <v>2.3941509433962267</v>
      </c>
      <c r="C2755">
        <f>'Założenia i wyniki'!$E$8*Znorm.Profile!C2755</f>
        <v>0.46567114999999992</v>
      </c>
      <c r="D2755">
        <f t="shared" si="126"/>
        <v>0.46567114999999992</v>
      </c>
      <c r="E2755">
        <f t="shared" si="127"/>
        <v>1.9284797933962268</v>
      </c>
      <c r="F2755">
        <f t="shared" si="128"/>
        <v>0</v>
      </c>
    </row>
    <row r="2756" spans="1:6" x14ac:dyDescent="0.25">
      <c r="A2756">
        <v>2747</v>
      </c>
      <c r="B2756">
        <f>'Założenia i wyniki'!$E$6*Znorm.Profile!B2756</f>
        <v>2.5846226415094335</v>
      </c>
      <c r="C2756">
        <f>'Założenia i wyniki'!$E$8*Znorm.Profile!C2756</f>
        <v>0.45576264999999999</v>
      </c>
      <c r="D2756">
        <f t="shared" si="126"/>
        <v>0.45576264999999999</v>
      </c>
      <c r="E2756">
        <f t="shared" si="127"/>
        <v>2.1288599915094335</v>
      </c>
      <c r="F2756">
        <f t="shared" si="128"/>
        <v>0</v>
      </c>
    </row>
    <row r="2757" spans="1:6" x14ac:dyDescent="0.25">
      <c r="A2757">
        <v>2748</v>
      </c>
      <c r="B2757">
        <f>'Założenia i wyniki'!$E$6*Znorm.Profile!B2757</f>
        <v>2.6331132075471695</v>
      </c>
      <c r="C2757">
        <f>'Założenia i wyniki'!$E$8*Znorm.Profile!C2757</f>
        <v>0.4627483</v>
      </c>
      <c r="D2757">
        <f t="shared" si="126"/>
        <v>0.4627483</v>
      </c>
      <c r="E2757">
        <f t="shared" si="127"/>
        <v>2.1703649075471696</v>
      </c>
      <c r="F2757">
        <f t="shared" si="128"/>
        <v>0</v>
      </c>
    </row>
    <row r="2758" spans="1:6" x14ac:dyDescent="0.25">
      <c r="A2758">
        <v>2749</v>
      </c>
      <c r="B2758">
        <f>'Założenia i wyniki'!$E$6*Znorm.Profile!B2758</f>
        <v>2.5465094339622643</v>
      </c>
      <c r="C2758">
        <f>'Założenia i wyniki'!$E$8*Znorm.Profile!C2758</f>
        <v>0.46081664999999999</v>
      </c>
      <c r="D2758">
        <f t="shared" si="126"/>
        <v>0.46081664999999999</v>
      </c>
      <c r="E2758">
        <f t="shared" si="127"/>
        <v>2.0856927839622643</v>
      </c>
      <c r="F2758">
        <f t="shared" si="128"/>
        <v>0</v>
      </c>
    </row>
    <row r="2759" spans="1:6" x14ac:dyDescent="0.25">
      <c r="A2759">
        <v>2750</v>
      </c>
      <c r="B2759">
        <f>'Założenia i wyniki'!$E$6*Znorm.Profile!B2759</f>
        <v>2.3242452830188678</v>
      </c>
      <c r="C2759">
        <f>'Założenia i wyniki'!$E$8*Znorm.Profile!C2759</f>
        <v>0.45464895</v>
      </c>
      <c r="D2759">
        <f t="shared" si="126"/>
        <v>0.45464895</v>
      </c>
      <c r="E2759">
        <f t="shared" si="127"/>
        <v>1.8695963330188679</v>
      </c>
      <c r="F2759">
        <f t="shared" si="128"/>
        <v>0</v>
      </c>
    </row>
    <row r="2760" spans="1:6" x14ac:dyDescent="0.25">
      <c r="A2760">
        <v>2751</v>
      </c>
      <c r="B2760">
        <f>'Założenia i wyniki'!$E$6*Znorm.Profile!B2760</f>
        <v>1.9458490566037734</v>
      </c>
      <c r="C2760">
        <f>'Założenia i wyniki'!$E$8*Znorm.Profile!C2760</f>
        <v>0.44643339999999998</v>
      </c>
      <c r="D2760">
        <f t="shared" si="126"/>
        <v>0.44643339999999998</v>
      </c>
      <c r="E2760">
        <f t="shared" si="127"/>
        <v>1.4994156566037735</v>
      </c>
      <c r="F2760">
        <f t="shared" si="128"/>
        <v>0</v>
      </c>
    </row>
    <row r="2761" spans="1:6" x14ac:dyDescent="0.25">
      <c r="A2761">
        <v>2752</v>
      </c>
      <c r="B2761">
        <f>'Założenia i wyniki'!$E$6*Znorm.Profile!B2761</f>
        <v>1.3975471698113209</v>
      </c>
      <c r="C2761">
        <f>'Założenia i wyniki'!$E$8*Znorm.Profile!C2761</f>
        <v>0.43549485000000004</v>
      </c>
      <c r="D2761">
        <f t="shared" si="126"/>
        <v>0.43549485000000004</v>
      </c>
      <c r="E2761">
        <f t="shared" si="127"/>
        <v>0.96205231981132089</v>
      </c>
      <c r="F2761">
        <f t="shared" si="128"/>
        <v>0</v>
      </c>
    </row>
    <row r="2762" spans="1:6" x14ac:dyDescent="0.25">
      <c r="A2762">
        <v>2753</v>
      </c>
      <c r="B2762">
        <f>'Założenia i wyniki'!$E$6*Znorm.Profile!B2762</f>
        <v>0.71262264150943389</v>
      </c>
      <c r="C2762">
        <f>'Założenia i wyniki'!$E$8*Znorm.Profile!C2762</f>
        <v>0.43197594999999994</v>
      </c>
      <c r="D2762">
        <f t="shared" si="126"/>
        <v>0.43197594999999994</v>
      </c>
      <c r="E2762">
        <f t="shared" si="127"/>
        <v>0.28064669150943394</v>
      </c>
      <c r="F2762">
        <f t="shared" si="128"/>
        <v>0</v>
      </c>
    </row>
    <row r="2763" spans="1:6" x14ac:dyDescent="0.25">
      <c r="A2763">
        <v>2754</v>
      </c>
      <c r="B2763">
        <f>'Założenia i wyniki'!$E$6*Znorm.Profile!B2763</f>
        <v>0.18807547169811323</v>
      </c>
      <c r="C2763">
        <f>'Założenia i wyniki'!$E$8*Znorm.Profile!C2763</f>
        <v>0.44833529999999999</v>
      </c>
      <c r="D2763">
        <f t="shared" ref="D2763:D2826" si="129">IF(B2763&lt;=C2763,B2763,C2763)</f>
        <v>0.18807547169811323</v>
      </c>
      <c r="E2763">
        <f t="shared" ref="E2763:E2826" si="130">IF(B2763&gt;C2763,B2763-C2763,0)</f>
        <v>0</v>
      </c>
      <c r="F2763">
        <f t="shared" ref="F2763:F2826" si="131">IF(B2763&lt;C2763,C2763-B2763,0)</f>
        <v>0.26025982830188676</v>
      </c>
    </row>
    <row r="2764" spans="1:6" x14ac:dyDescent="0.25">
      <c r="A2764">
        <v>2755</v>
      </c>
      <c r="B2764">
        <f>'Założenia i wyniki'!$E$6*Znorm.Profile!B2764</f>
        <v>0</v>
      </c>
      <c r="C2764">
        <f>'Założenia i wyniki'!$E$8*Znorm.Profile!C2764</f>
        <v>0.50256814999999999</v>
      </c>
      <c r="D2764">
        <f t="shared" si="129"/>
        <v>0</v>
      </c>
      <c r="E2764">
        <f t="shared" si="130"/>
        <v>0</v>
      </c>
      <c r="F2764">
        <f t="shared" si="131"/>
        <v>0.50256814999999999</v>
      </c>
    </row>
    <row r="2765" spans="1:6" x14ac:dyDescent="0.25">
      <c r="A2765">
        <v>2756</v>
      </c>
      <c r="B2765">
        <f>'Założenia i wyniki'!$E$6*Znorm.Profile!B2765</f>
        <v>0</v>
      </c>
      <c r="C2765">
        <f>'Założenia i wyniki'!$E$8*Znorm.Profile!C2765</f>
        <v>0.53611810000000004</v>
      </c>
      <c r="D2765">
        <f t="shared" si="129"/>
        <v>0</v>
      </c>
      <c r="E2765">
        <f t="shared" si="130"/>
        <v>0</v>
      </c>
      <c r="F2765">
        <f t="shared" si="131"/>
        <v>0.53611810000000004</v>
      </c>
    </row>
    <row r="2766" spans="1:6" x14ac:dyDescent="0.25">
      <c r="A2766">
        <v>2757</v>
      </c>
      <c r="B2766">
        <f>'Założenia i wyniki'!$E$6*Znorm.Profile!B2766</f>
        <v>0</v>
      </c>
      <c r="C2766">
        <f>'Założenia i wyniki'!$E$8*Znorm.Profile!C2766</f>
        <v>0.49389794999999997</v>
      </c>
      <c r="D2766">
        <f t="shared" si="129"/>
        <v>0</v>
      </c>
      <c r="E2766">
        <f t="shared" si="130"/>
        <v>0</v>
      </c>
      <c r="F2766">
        <f t="shared" si="131"/>
        <v>0.49389794999999997</v>
      </c>
    </row>
    <row r="2767" spans="1:6" x14ac:dyDescent="0.25">
      <c r="A2767">
        <v>2758</v>
      </c>
      <c r="B2767">
        <f>'Założenia i wyniki'!$E$6*Znorm.Profile!B2767</f>
        <v>0</v>
      </c>
      <c r="C2767">
        <f>'Założenia i wyniki'!$E$8*Znorm.Profile!C2767</f>
        <v>0.40902785000000003</v>
      </c>
      <c r="D2767">
        <f t="shared" si="129"/>
        <v>0</v>
      </c>
      <c r="E2767">
        <f t="shared" si="130"/>
        <v>0</v>
      </c>
      <c r="F2767">
        <f t="shared" si="131"/>
        <v>0.40902785000000003</v>
      </c>
    </row>
    <row r="2768" spans="1:6" x14ac:dyDescent="0.25">
      <c r="A2768">
        <v>2759</v>
      </c>
      <c r="B2768">
        <f>'Założenia i wyniki'!$E$6*Znorm.Profile!B2768</f>
        <v>0</v>
      </c>
      <c r="C2768">
        <f>'Założenia i wyniki'!$E$8*Znorm.Profile!C2768</f>
        <v>0.31925179999999997</v>
      </c>
      <c r="D2768">
        <f t="shared" si="129"/>
        <v>0</v>
      </c>
      <c r="E2768">
        <f t="shared" si="130"/>
        <v>0</v>
      </c>
      <c r="F2768">
        <f t="shared" si="131"/>
        <v>0.31925179999999997</v>
      </c>
    </row>
    <row r="2769" spans="1:6" x14ac:dyDescent="0.25">
      <c r="A2769">
        <v>2760</v>
      </c>
      <c r="B2769">
        <f>'Założenia i wyniki'!$E$6*Znorm.Profile!B2769</f>
        <v>0</v>
      </c>
      <c r="C2769">
        <f>'Założenia i wyniki'!$E$8*Znorm.Profile!C2769</f>
        <v>0.25388335000000001</v>
      </c>
      <c r="D2769">
        <f t="shared" si="129"/>
        <v>0</v>
      </c>
      <c r="E2769">
        <f t="shared" si="130"/>
        <v>0</v>
      </c>
      <c r="F2769">
        <f t="shared" si="131"/>
        <v>0.25388335000000001</v>
      </c>
    </row>
    <row r="2770" spans="1:6" x14ac:dyDescent="0.25">
      <c r="A2770">
        <v>2761</v>
      </c>
      <c r="B2770">
        <f>'Założenia i wyniki'!$E$6*Znorm.Profile!B2770</f>
        <v>0</v>
      </c>
      <c r="C2770">
        <f>'Założenia i wyniki'!$E$8*Znorm.Profile!C2770</f>
        <v>0.21434419999999998</v>
      </c>
      <c r="D2770">
        <f t="shared" si="129"/>
        <v>0</v>
      </c>
      <c r="E2770">
        <f t="shared" si="130"/>
        <v>0</v>
      </c>
      <c r="F2770">
        <f t="shared" si="131"/>
        <v>0.21434419999999998</v>
      </c>
    </row>
    <row r="2771" spans="1:6" x14ac:dyDescent="0.25">
      <c r="A2771">
        <v>2762</v>
      </c>
      <c r="B2771">
        <f>'Założenia i wyniki'!$E$6*Znorm.Profile!B2771</f>
        <v>0</v>
      </c>
      <c r="C2771">
        <f>'Założenia i wyniki'!$E$8*Znorm.Profile!C2771</f>
        <v>0.19097225000000001</v>
      </c>
      <c r="D2771">
        <f t="shared" si="129"/>
        <v>0</v>
      </c>
      <c r="E2771">
        <f t="shared" si="130"/>
        <v>0</v>
      </c>
      <c r="F2771">
        <f t="shared" si="131"/>
        <v>0.19097225000000001</v>
      </c>
    </row>
    <row r="2772" spans="1:6" x14ac:dyDescent="0.25">
      <c r="A2772">
        <v>2763</v>
      </c>
      <c r="B2772">
        <f>'Założenia i wyniki'!$E$6*Znorm.Profile!B2772</f>
        <v>0</v>
      </c>
      <c r="C2772">
        <f>'Założenia i wyniki'!$E$8*Znorm.Profile!C2772</f>
        <v>0.1879017</v>
      </c>
      <c r="D2772">
        <f t="shared" si="129"/>
        <v>0</v>
      </c>
      <c r="E2772">
        <f t="shared" si="130"/>
        <v>0</v>
      </c>
      <c r="F2772">
        <f t="shared" si="131"/>
        <v>0.1879017</v>
      </c>
    </row>
    <row r="2773" spans="1:6" x14ac:dyDescent="0.25">
      <c r="A2773">
        <v>2764</v>
      </c>
      <c r="B2773">
        <f>'Założenia i wyniki'!$E$6*Znorm.Profile!B2773</f>
        <v>0</v>
      </c>
      <c r="C2773">
        <f>'Założenia i wyniki'!$E$8*Znorm.Profile!C2773</f>
        <v>0.1963577</v>
      </c>
      <c r="D2773">
        <f t="shared" si="129"/>
        <v>0</v>
      </c>
      <c r="E2773">
        <f t="shared" si="130"/>
        <v>0</v>
      </c>
      <c r="F2773">
        <f t="shared" si="131"/>
        <v>0.1963577</v>
      </c>
    </row>
    <row r="2774" spans="1:6" x14ac:dyDescent="0.25">
      <c r="A2774">
        <v>2765</v>
      </c>
      <c r="B2774">
        <f>'Założenia i wyniki'!$E$6*Znorm.Profile!B2774</f>
        <v>0</v>
      </c>
      <c r="C2774">
        <f>'Założenia i wyniki'!$E$8*Znorm.Profile!C2774</f>
        <v>0.21635984999999999</v>
      </c>
      <c r="D2774">
        <f t="shared" si="129"/>
        <v>0</v>
      </c>
      <c r="E2774">
        <f t="shared" si="130"/>
        <v>0</v>
      </c>
      <c r="F2774">
        <f t="shared" si="131"/>
        <v>0.21635984999999999</v>
      </c>
    </row>
    <row r="2775" spans="1:6" x14ac:dyDescent="0.25">
      <c r="A2775">
        <v>2766</v>
      </c>
      <c r="B2775">
        <f>'Założenia i wyniki'!$E$6*Znorm.Profile!B2775</f>
        <v>4.9761320754716981E-2</v>
      </c>
      <c r="C2775">
        <f>'Założenia i wyniki'!$E$8*Znorm.Profile!C2775</f>
        <v>0.26928475000000002</v>
      </c>
      <c r="D2775">
        <f t="shared" si="129"/>
        <v>4.9761320754716981E-2</v>
      </c>
      <c r="E2775">
        <f t="shared" si="130"/>
        <v>0</v>
      </c>
      <c r="F2775">
        <f t="shared" si="131"/>
        <v>0.21952342924528304</v>
      </c>
    </row>
    <row r="2776" spans="1:6" x14ac:dyDescent="0.25">
      <c r="A2776">
        <v>2767</v>
      </c>
      <c r="B2776">
        <f>'Założenia i wyniki'!$E$6*Znorm.Profile!B2776</f>
        <v>0.1668867924528302</v>
      </c>
      <c r="C2776">
        <f>'Założenia i wyniki'!$E$8*Znorm.Profile!C2776</f>
        <v>0.32829894999999998</v>
      </c>
      <c r="D2776">
        <f t="shared" si="129"/>
        <v>0.1668867924528302</v>
      </c>
      <c r="E2776">
        <f t="shared" si="130"/>
        <v>0</v>
      </c>
      <c r="F2776">
        <f t="shared" si="131"/>
        <v>0.16141215754716978</v>
      </c>
    </row>
    <row r="2777" spans="1:6" x14ac:dyDescent="0.25">
      <c r="A2777">
        <v>2768</v>
      </c>
      <c r="B2777">
        <f>'Założenia i wyniki'!$E$6*Znorm.Profile!B2777</f>
        <v>0.3973301886792453</v>
      </c>
      <c r="C2777">
        <f>'Założenia i wyniki'!$E$8*Znorm.Profile!C2777</f>
        <v>0.37971569999999999</v>
      </c>
      <c r="D2777">
        <f t="shared" si="129"/>
        <v>0.37971569999999999</v>
      </c>
      <c r="E2777">
        <f t="shared" si="130"/>
        <v>1.761448867924531E-2</v>
      </c>
      <c r="F2777">
        <f t="shared" si="131"/>
        <v>0</v>
      </c>
    </row>
    <row r="2778" spans="1:6" x14ac:dyDescent="0.25">
      <c r="A2778">
        <v>2769</v>
      </c>
      <c r="B2778">
        <f>'Założenia i wyniki'!$E$6*Znorm.Profile!B2778</f>
        <v>0.37798113207547174</v>
      </c>
      <c r="C2778">
        <f>'Założenia i wyniki'!$E$8*Znorm.Profile!C2778</f>
        <v>0.44092720000000002</v>
      </c>
      <c r="D2778">
        <f t="shared" si="129"/>
        <v>0.37798113207547174</v>
      </c>
      <c r="E2778">
        <f t="shared" si="130"/>
        <v>0</v>
      </c>
      <c r="F2778">
        <f t="shared" si="131"/>
        <v>6.2946067924528282E-2</v>
      </c>
    </row>
    <row r="2779" spans="1:6" x14ac:dyDescent="0.25">
      <c r="A2779">
        <v>2770</v>
      </c>
      <c r="B2779">
        <f>'Założenia i wyniki'!$E$6*Znorm.Profile!B2779</f>
        <v>0.52595283018867933</v>
      </c>
      <c r="C2779">
        <f>'Założenia i wyniki'!$E$8*Znorm.Profile!C2779</f>
        <v>0.46284210000000003</v>
      </c>
      <c r="D2779">
        <f t="shared" si="129"/>
        <v>0.46284210000000003</v>
      </c>
      <c r="E2779">
        <f t="shared" si="130"/>
        <v>6.3110730188679298E-2</v>
      </c>
      <c r="F2779">
        <f t="shared" si="131"/>
        <v>0</v>
      </c>
    </row>
    <row r="2780" spans="1:6" x14ac:dyDescent="0.25">
      <c r="A2780">
        <v>2771</v>
      </c>
      <c r="B2780">
        <f>'Założenia i wyniki'!$E$6*Znorm.Profile!B2780</f>
        <v>0.82708490566037751</v>
      </c>
      <c r="C2780">
        <f>'Założenia i wyniki'!$E$8*Znorm.Profile!C2780</f>
        <v>0.4646747</v>
      </c>
      <c r="D2780">
        <f t="shared" si="129"/>
        <v>0.4646747</v>
      </c>
      <c r="E2780">
        <f t="shared" si="130"/>
        <v>0.36241020566037752</v>
      </c>
      <c r="F2780">
        <f t="shared" si="131"/>
        <v>0</v>
      </c>
    </row>
    <row r="2781" spans="1:6" x14ac:dyDescent="0.25">
      <c r="A2781">
        <v>2772</v>
      </c>
      <c r="B2781">
        <f>'Założenia i wyniki'!$E$6*Znorm.Profile!B2781</f>
        <v>1.4484905660377358</v>
      </c>
      <c r="C2781">
        <f>'Założenia i wyniki'!$E$8*Znorm.Profile!C2781</f>
        <v>0.45584000000000002</v>
      </c>
      <c r="D2781">
        <f t="shared" si="129"/>
        <v>0.45584000000000002</v>
      </c>
      <c r="E2781">
        <f t="shared" si="130"/>
        <v>0.99265056603773583</v>
      </c>
      <c r="F2781">
        <f t="shared" si="131"/>
        <v>0</v>
      </c>
    </row>
    <row r="2782" spans="1:6" x14ac:dyDescent="0.25">
      <c r="A2782">
        <v>2773</v>
      </c>
      <c r="B2782">
        <f>'Założenia i wyniki'!$E$6*Znorm.Profile!B2782</f>
        <v>1.4510377358490567</v>
      </c>
      <c r="C2782">
        <f>'Założenia i wyniki'!$E$8*Znorm.Profile!C2782</f>
        <v>0.43939245000000005</v>
      </c>
      <c r="D2782">
        <f t="shared" si="129"/>
        <v>0.43939245000000005</v>
      </c>
      <c r="E2782">
        <f t="shared" si="130"/>
        <v>1.0116452858490566</v>
      </c>
      <c r="F2782">
        <f t="shared" si="131"/>
        <v>0</v>
      </c>
    </row>
    <row r="2783" spans="1:6" x14ac:dyDescent="0.25">
      <c r="A2783">
        <v>2774</v>
      </c>
      <c r="B2783">
        <f>'Założenia i wyniki'!$E$6*Znorm.Profile!B2783</f>
        <v>1.4127358490566038</v>
      </c>
      <c r="C2783">
        <f>'Założenia i wyniki'!$E$8*Znorm.Profile!C2783</f>
        <v>0.41248829999999997</v>
      </c>
      <c r="D2783">
        <f t="shared" si="129"/>
        <v>0.41248829999999997</v>
      </c>
      <c r="E2783">
        <f t="shared" si="130"/>
        <v>1.0002475490566038</v>
      </c>
      <c r="F2783">
        <f t="shared" si="131"/>
        <v>0</v>
      </c>
    </row>
    <row r="2784" spans="1:6" x14ac:dyDescent="0.25">
      <c r="A2784">
        <v>2775</v>
      </c>
      <c r="B2784">
        <f>'Założenia i wyniki'!$E$6*Znorm.Profile!B2784</f>
        <v>0.79072641509433961</v>
      </c>
      <c r="C2784">
        <f>'Założenia i wyniki'!$E$8*Znorm.Profile!C2784</f>
        <v>0.39189709999999994</v>
      </c>
      <c r="D2784">
        <f t="shared" si="129"/>
        <v>0.39189709999999994</v>
      </c>
      <c r="E2784">
        <f t="shared" si="130"/>
        <v>0.39882931509433966</v>
      </c>
      <c r="F2784">
        <f t="shared" si="131"/>
        <v>0</v>
      </c>
    </row>
    <row r="2785" spans="1:6" x14ac:dyDescent="0.25">
      <c r="A2785">
        <v>2776</v>
      </c>
      <c r="B2785">
        <f>'Założenia i wyniki'!$E$6*Znorm.Profile!B2785</f>
        <v>0.667311320754717</v>
      </c>
      <c r="C2785">
        <f>'Założenia i wyniki'!$E$8*Znorm.Profile!C2785</f>
        <v>0.38155319999999998</v>
      </c>
      <c r="D2785">
        <f t="shared" si="129"/>
        <v>0.38155319999999998</v>
      </c>
      <c r="E2785">
        <f t="shared" si="130"/>
        <v>0.28575812075471702</v>
      </c>
      <c r="F2785">
        <f t="shared" si="131"/>
        <v>0</v>
      </c>
    </row>
    <row r="2786" spans="1:6" x14ac:dyDescent="0.25">
      <c r="A2786">
        <v>2777</v>
      </c>
      <c r="B2786">
        <f>'Założenia i wyniki'!$E$6*Znorm.Profile!B2786</f>
        <v>0.50116981132075478</v>
      </c>
      <c r="C2786">
        <f>'Założenia i wyniki'!$E$8*Znorm.Profile!C2786</f>
        <v>0.38838345000000002</v>
      </c>
      <c r="D2786">
        <f t="shared" si="129"/>
        <v>0.38838345000000002</v>
      </c>
      <c r="E2786">
        <f t="shared" si="130"/>
        <v>0.11278636132075476</v>
      </c>
      <c r="F2786">
        <f t="shared" si="131"/>
        <v>0</v>
      </c>
    </row>
    <row r="2787" spans="1:6" x14ac:dyDescent="0.25">
      <c r="A2787">
        <v>2778</v>
      </c>
      <c r="B2787">
        <f>'Założenia i wyniki'!$E$6*Znorm.Profile!B2787</f>
        <v>0.18696226415094341</v>
      </c>
      <c r="C2787">
        <f>'Założenia i wyniki'!$E$8*Znorm.Profile!C2787</f>
        <v>0.41026964999999999</v>
      </c>
      <c r="D2787">
        <f t="shared" si="129"/>
        <v>0.18696226415094341</v>
      </c>
      <c r="E2787">
        <f t="shared" si="130"/>
        <v>0</v>
      </c>
      <c r="F2787">
        <f t="shared" si="131"/>
        <v>0.22330738584905657</v>
      </c>
    </row>
    <row r="2788" spans="1:6" x14ac:dyDescent="0.25">
      <c r="A2788">
        <v>2779</v>
      </c>
      <c r="B2788">
        <f>'Założenia i wyniki'!$E$6*Znorm.Profile!B2788</f>
        <v>0</v>
      </c>
      <c r="C2788">
        <f>'Założenia i wyniki'!$E$8*Znorm.Profile!C2788</f>
        <v>0.46195415000000006</v>
      </c>
      <c r="D2788">
        <f t="shared" si="129"/>
        <v>0</v>
      </c>
      <c r="E2788">
        <f t="shared" si="130"/>
        <v>0</v>
      </c>
      <c r="F2788">
        <f t="shared" si="131"/>
        <v>0.46195415000000006</v>
      </c>
    </row>
    <row r="2789" spans="1:6" x14ac:dyDescent="0.25">
      <c r="A2789">
        <v>2780</v>
      </c>
      <c r="B2789">
        <f>'Założenia i wyniki'!$E$6*Znorm.Profile!B2789</f>
        <v>0</v>
      </c>
      <c r="C2789">
        <f>'Założenia i wyniki'!$E$8*Znorm.Profile!C2789</f>
        <v>0.50474550000000007</v>
      </c>
      <c r="D2789">
        <f t="shared" si="129"/>
        <v>0</v>
      </c>
      <c r="E2789">
        <f t="shared" si="130"/>
        <v>0</v>
      </c>
      <c r="F2789">
        <f t="shared" si="131"/>
        <v>0.50474550000000007</v>
      </c>
    </row>
    <row r="2790" spans="1:6" x14ac:dyDescent="0.25">
      <c r="A2790">
        <v>2781</v>
      </c>
      <c r="B2790">
        <f>'Założenia i wyniki'!$E$6*Znorm.Profile!B2790</f>
        <v>0</v>
      </c>
      <c r="C2790">
        <f>'Założenia i wyniki'!$E$8*Znorm.Profile!C2790</f>
        <v>0.45871979999999996</v>
      </c>
      <c r="D2790">
        <f t="shared" si="129"/>
        <v>0</v>
      </c>
      <c r="E2790">
        <f t="shared" si="130"/>
        <v>0</v>
      </c>
      <c r="F2790">
        <f t="shared" si="131"/>
        <v>0.45871979999999996</v>
      </c>
    </row>
    <row r="2791" spans="1:6" x14ac:dyDescent="0.25">
      <c r="A2791">
        <v>2782</v>
      </c>
      <c r="B2791">
        <f>'Założenia i wyniki'!$E$6*Znorm.Profile!B2791</f>
        <v>0</v>
      </c>
      <c r="C2791">
        <f>'Założenia i wyniki'!$E$8*Znorm.Profile!C2791</f>
        <v>0.37551395000000004</v>
      </c>
      <c r="D2791">
        <f t="shared" si="129"/>
        <v>0</v>
      </c>
      <c r="E2791">
        <f t="shared" si="130"/>
        <v>0</v>
      </c>
      <c r="F2791">
        <f t="shared" si="131"/>
        <v>0.37551395000000004</v>
      </c>
    </row>
    <row r="2792" spans="1:6" x14ac:dyDescent="0.25">
      <c r="A2792">
        <v>2783</v>
      </c>
      <c r="B2792">
        <f>'Założenia i wyniki'!$E$6*Znorm.Profile!B2792</f>
        <v>0</v>
      </c>
      <c r="C2792">
        <f>'Założenia i wyniki'!$E$8*Znorm.Profile!C2792</f>
        <v>0.28752359999999999</v>
      </c>
      <c r="D2792">
        <f t="shared" si="129"/>
        <v>0</v>
      </c>
      <c r="E2792">
        <f t="shared" si="130"/>
        <v>0</v>
      </c>
      <c r="F2792">
        <f t="shared" si="131"/>
        <v>0.28752359999999999</v>
      </c>
    </row>
    <row r="2793" spans="1:6" x14ac:dyDescent="0.25">
      <c r="A2793">
        <v>2784</v>
      </c>
      <c r="B2793">
        <f>'Założenia i wyniki'!$E$6*Znorm.Profile!B2793</f>
        <v>0</v>
      </c>
      <c r="C2793">
        <f>'Założenia i wyniki'!$E$8*Znorm.Profile!C2793</f>
        <v>0.2298471</v>
      </c>
      <c r="D2793">
        <f t="shared" si="129"/>
        <v>0</v>
      </c>
      <c r="E2793">
        <f t="shared" si="130"/>
        <v>0</v>
      </c>
      <c r="F2793">
        <f t="shared" si="131"/>
        <v>0.2298471</v>
      </c>
    </row>
    <row r="2794" spans="1:6" x14ac:dyDescent="0.25">
      <c r="A2794">
        <v>2785</v>
      </c>
      <c r="B2794">
        <f>'Założenia i wyniki'!$E$6*Znorm.Profile!B2794</f>
        <v>0</v>
      </c>
      <c r="C2794">
        <f>'Założenia i wyniki'!$E$8*Znorm.Profile!C2794</f>
        <v>0.20085729999999999</v>
      </c>
      <c r="D2794">
        <f t="shared" si="129"/>
        <v>0</v>
      </c>
      <c r="E2794">
        <f t="shared" si="130"/>
        <v>0</v>
      </c>
      <c r="F2794">
        <f t="shared" si="131"/>
        <v>0.20085729999999999</v>
      </c>
    </row>
    <row r="2795" spans="1:6" x14ac:dyDescent="0.25">
      <c r="A2795">
        <v>2786</v>
      </c>
      <c r="B2795">
        <f>'Założenia i wyniki'!$E$6*Znorm.Profile!B2795</f>
        <v>0</v>
      </c>
      <c r="C2795">
        <f>'Założenia i wyniki'!$E$8*Znorm.Profile!C2795</f>
        <v>0.1853544</v>
      </c>
      <c r="D2795">
        <f t="shared" si="129"/>
        <v>0</v>
      </c>
      <c r="E2795">
        <f t="shared" si="130"/>
        <v>0</v>
      </c>
      <c r="F2795">
        <f t="shared" si="131"/>
        <v>0.1853544</v>
      </c>
    </row>
    <row r="2796" spans="1:6" x14ac:dyDescent="0.25">
      <c r="A2796">
        <v>2787</v>
      </c>
      <c r="B2796">
        <f>'Założenia i wyniki'!$E$6*Znorm.Profile!B2796</f>
        <v>0</v>
      </c>
      <c r="C2796">
        <f>'Założenia i wyniki'!$E$8*Znorm.Profile!C2796</f>
        <v>0.18909309999999999</v>
      </c>
      <c r="D2796">
        <f t="shared" si="129"/>
        <v>0</v>
      </c>
      <c r="E2796">
        <f t="shared" si="130"/>
        <v>0</v>
      </c>
      <c r="F2796">
        <f t="shared" si="131"/>
        <v>0.18909309999999999</v>
      </c>
    </row>
    <row r="2797" spans="1:6" x14ac:dyDescent="0.25">
      <c r="A2797">
        <v>2788</v>
      </c>
      <c r="B2797">
        <f>'Założenia i wyniki'!$E$6*Znorm.Profile!B2797</f>
        <v>0</v>
      </c>
      <c r="C2797">
        <f>'Założenia i wyniki'!$E$8*Znorm.Profile!C2797</f>
        <v>0.21038009999999999</v>
      </c>
      <c r="D2797">
        <f t="shared" si="129"/>
        <v>0</v>
      </c>
      <c r="E2797">
        <f t="shared" si="130"/>
        <v>0</v>
      </c>
      <c r="F2797">
        <f t="shared" si="131"/>
        <v>0.21038009999999999</v>
      </c>
    </row>
    <row r="2798" spans="1:6" x14ac:dyDescent="0.25">
      <c r="A2798">
        <v>2789</v>
      </c>
      <c r="B2798">
        <f>'Założenia i wyniki'!$E$6*Znorm.Profile!B2798</f>
        <v>0</v>
      </c>
      <c r="C2798">
        <f>'Założenia i wyniki'!$E$8*Znorm.Profile!C2798</f>
        <v>0.26134359999999995</v>
      </c>
      <c r="D2798">
        <f t="shared" si="129"/>
        <v>0</v>
      </c>
      <c r="E2798">
        <f t="shared" si="130"/>
        <v>0</v>
      </c>
      <c r="F2798">
        <f t="shared" si="131"/>
        <v>0.26134359999999995</v>
      </c>
    </row>
    <row r="2799" spans="1:6" x14ac:dyDescent="0.25">
      <c r="A2799">
        <v>2790</v>
      </c>
      <c r="B2799">
        <f>'Założenia i wyniki'!$E$6*Znorm.Profile!B2799</f>
        <v>0.13902830188679244</v>
      </c>
      <c r="C2799">
        <f>'Założenia i wyniki'!$E$8*Znorm.Profile!C2799</f>
        <v>0.34054475000000001</v>
      </c>
      <c r="D2799">
        <f t="shared" si="129"/>
        <v>0.13902830188679244</v>
      </c>
      <c r="E2799">
        <f t="shared" si="130"/>
        <v>0</v>
      </c>
      <c r="F2799">
        <f t="shared" si="131"/>
        <v>0.20151644811320757</v>
      </c>
    </row>
    <row r="2800" spans="1:6" x14ac:dyDescent="0.25">
      <c r="A2800">
        <v>2791</v>
      </c>
      <c r="B2800">
        <f>'Założenia i wyniki'!$E$6*Znorm.Profile!B2800</f>
        <v>0.59616981132075475</v>
      </c>
      <c r="C2800">
        <f>'Założenia i wyniki'!$E$8*Znorm.Profile!C2800</f>
        <v>0.39475310000000002</v>
      </c>
      <c r="D2800">
        <f t="shared" si="129"/>
        <v>0.39475310000000002</v>
      </c>
      <c r="E2800">
        <f t="shared" si="130"/>
        <v>0.20141671132075473</v>
      </c>
      <c r="F2800">
        <f t="shared" si="131"/>
        <v>0</v>
      </c>
    </row>
    <row r="2801" spans="1:6" x14ac:dyDescent="0.25">
      <c r="A2801">
        <v>2792</v>
      </c>
      <c r="B2801">
        <f>'Założenia i wyniki'!$E$6*Znorm.Profile!B2801</f>
        <v>1.2204716981132075</v>
      </c>
      <c r="C2801">
        <f>'Założenia i wyniki'!$E$8*Znorm.Profile!C2801</f>
        <v>0.40910659999999999</v>
      </c>
      <c r="D2801">
        <f t="shared" si="129"/>
        <v>0.40910659999999999</v>
      </c>
      <c r="E2801">
        <f t="shared" si="130"/>
        <v>0.81136509811320756</v>
      </c>
      <c r="F2801">
        <f t="shared" si="131"/>
        <v>0</v>
      </c>
    </row>
    <row r="2802" spans="1:6" x14ac:dyDescent="0.25">
      <c r="A2802">
        <v>2793</v>
      </c>
      <c r="B2802">
        <f>'Założenia i wyniki'!$E$6*Znorm.Profile!B2802</f>
        <v>1.8291509433962265</v>
      </c>
      <c r="C2802">
        <f>'Założenia i wyniki'!$E$8*Znorm.Profile!C2802</f>
        <v>0.41427609999999998</v>
      </c>
      <c r="D2802">
        <f t="shared" si="129"/>
        <v>0.41427609999999998</v>
      </c>
      <c r="E2802">
        <f t="shared" si="130"/>
        <v>1.4148748433962266</v>
      </c>
      <c r="F2802">
        <f t="shared" si="131"/>
        <v>0</v>
      </c>
    </row>
    <row r="2803" spans="1:6" x14ac:dyDescent="0.25">
      <c r="A2803">
        <v>2794</v>
      </c>
      <c r="B2803">
        <f>'Założenia i wyniki'!$E$6*Znorm.Profile!B2803</f>
        <v>2.2849999999999997</v>
      </c>
      <c r="C2803">
        <f>'Założenia i wyniki'!$E$8*Znorm.Profile!C2803</f>
        <v>0.40207754999999995</v>
      </c>
      <c r="D2803">
        <f t="shared" si="129"/>
        <v>0.40207754999999995</v>
      </c>
      <c r="E2803">
        <f t="shared" si="130"/>
        <v>1.8829224499999997</v>
      </c>
      <c r="F2803">
        <f t="shared" si="131"/>
        <v>0</v>
      </c>
    </row>
    <row r="2804" spans="1:6" x14ac:dyDescent="0.25">
      <c r="A2804">
        <v>2795</v>
      </c>
      <c r="B2804">
        <f>'Założenia i wyniki'!$E$6*Znorm.Profile!B2804</f>
        <v>2.5099056603773584</v>
      </c>
      <c r="C2804">
        <f>'Założenia i wyniki'!$E$8*Znorm.Profile!C2804</f>
        <v>0.39061049999999997</v>
      </c>
      <c r="D2804">
        <f t="shared" si="129"/>
        <v>0.39061049999999997</v>
      </c>
      <c r="E2804">
        <f t="shared" si="130"/>
        <v>2.1192951603773587</v>
      </c>
      <c r="F2804">
        <f t="shared" si="131"/>
        <v>0</v>
      </c>
    </row>
    <row r="2805" spans="1:6" x14ac:dyDescent="0.25">
      <c r="A2805">
        <v>2796</v>
      </c>
      <c r="B2805">
        <f>'Założenia i wyniki'!$E$6*Znorm.Profile!B2805</f>
        <v>2.3916981132075472</v>
      </c>
      <c r="C2805">
        <f>'Założenia i wyniki'!$E$8*Znorm.Profile!C2805</f>
        <v>0.38060329999999998</v>
      </c>
      <c r="D2805">
        <f t="shared" si="129"/>
        <v>0.38060329999999998</v>
      </c>
      <c r="E2805">
        <f t="shared" si="130"/>
        <v>2.0110948132075475</v>
      </c>
      <c r="F2805">
        <f t="shared" si="131"/>
        <v>0</v>
      </c>
    </row>
    <row r="2806" spans="1:6" x14ac:dyDescent="0.25">
      <c r="A2806">
        <v>2797</v>
      </c>
      <c r="B2806">
        <f>'Założenia i wyniki'!$E$6*Znorm.Profile!B2806</f>
        <v>2.1223584905660378</v>
      </c>
      <c r="C2806">
        <f>'Założenia i wyniki'!$E$8*Znorm.Profile!C2806</f>
        <v>0.37518564999999998</v>
      </c>
      <c r="D2806">
        <f t="shared" si="129"/>
        <v>0.37518564999999998</v>
      </c>
      <c r="E2806">
        <f t="shared" si="130"/>
        <v>1.7471728405660378</v>
      </c>
      <c r="F2806">
        <f t="shared" si="131"/>
        <v>0</v>
      </c>
    </row>
    <row r="2807" spans="1:6" x14ac:dyDescent="0.25">
      <c r="A2807">
        <v>2798</v>
      </c>
      <c r="B2807">
        <f>'Założenia i wyniki'!$E$6*Znorm.Profile!B2807</f>
        <v>2.1255660377358492</v>
      </c>
      <c r="C2807">
        <f>'Założenia i wyniki'!$E$8*Znorm.Profile!C2807</f>
        <v>0.37392249999999999</v>
      </c>
      <c r="D2807">
        <f t="shared" si="129"/>
        <v>0.37392249999999999</v>
      </c>
      <c r="E2807">
        <f t="shared" si="130"/>
        <v>1.7516435377358492</v>
      </c>
      <c r="F2807">
        <f t="shared" si="131"/>
        <v>0</v>
      </c>
    </row>
    <row r="2808" spans="1:6" x14ac:dyDescent="0.25">
      <c r="A2808">
        <v>2799</v>
      </c>
      <c r="B2808">
        <f>'Założenia i wyniki'!$E$6*Znorm.Profile!B2808</f>
        <v>1.745754716981132</v>
      </c>
      <c r="C2808">
        <f>'Założenia i wyniki'!$E$8*Znorm.Profile!C2808</f>
        <v>0.38234665000000001</v>
      </c>
      <c r="D2808">
        <f t="shared" si="129"/>
        <v>0.38234665000000001</v>
      </c>
      <c r="E2808">
        <f t="shared" si="130"/>
        <v>1.3634080669811319</v>
      </c>
      <c r="F2808">
        <f t="shared" si="131"/>
        <v>0</v>
      </c>
    </row>
    <row r="2809" spans="1:6" x14ac:dyDescent="0.25">
      <c r="A2809">
        <v>2800</v>
      </c>
      <c r="B2809">
        <f>'Założenia i wyniki'!$E$6*Znorm.Profile!B2809</f>
        <v>1.3065094339622643</v>
      </c>
      <c r="C2809">
        <f>'Założenia i wyniki'!$E$8*Znorm.Profile!C2809</f>
        <v>0.39507475000000003</v>
      </c>
      <c r="D2809">
        <f t="shared" si="129"/>
        <v>0.39507475000000003</v>
      </c>
      <c r="E2809">
        <f t="shared" si="130"/>
        <v>0.91143468396226424</v>
      </c>
      <c r="F2809">
        <f t="shared" si="131"/>
        <v>0</v>
      </c>
    </row>
    <row r="2810" spans="1:6" x14ac:dyDescent="0.25">
      <c r="A2810">
        <v>2801</v>
      </c>
      <c r="B2810">
        <f>'Założenia i wyniki'!$E$6*Znorm.Profile!B2810</f>
        <v>0.68081132075471695</v>
      </c>
      <c r="C2810">
        <f>'Założenia i wyniki'!$E$8*Znorm.Profile!C2810</f>
        <v>0.41356945000000001</v>
      </c>
      <c r="D2810">
        <f t="shared" si="129"/>
        <v>0.41356945000000001</v>
      </c>
      <c r="E2810">
        <f t="shared" si="130"/>
        <v>0.26724187075471695</v>
      </c>
      <c r="F2810">
        <f t="shared" si="131"/>
        <v>0</v>
      </c>
    </row>
    <row r="2811" spans="1:6" x14ac:dyDescent="0.25">
      <c r="A2811">
        <v>2802</v>
      </c>
      <c r="B2811">
        <f>'Założenia i wyniki'!$E$6*Znorm.Profile!B2811</f>
        <v>0.20847169811320754</v>
      </c>
      <c r="C2811">
        <f>'Założenia i wyniki'!$E$8*Znorm.Profile!C2811</f>
        <v>0.44335025</v>
      </c>
      <c r="D2811">
        <f t="shared" si="129"/>
        <v>0.20847169811320754</v>
      </c>
      <c r="E2811">
        <f t="shared" si="130"/>
        <v>0</v>
      </c>
      <c r="F2811">
        <f t="shared" si="131"/>
        <v>0.23487855188679246</v>
      </c>
    </row>
    <row r="2812" spans="1:6" x14ac:dyDescent="0.25">
      <c r="A2812">
        <v>2803</v>
      </c>
      <c r="B2812">
        <f>'Założenia i wyniki'!$E$6*Znorm.Profile!B2812</f>
        <v>7.082075471698113E-3</v>
      </c>
      <c r="C2812">
        <f>'Założenia i wyniki'!$E$8*Znorm.Profile!C2812</f>
        <v>0.49408450000000004</v>
      </c>
      <c r="D2812">
        <f t="shared" si="129"/>
        <v>7.082075471698113E-3</v>
      </c>
      <c r="E2812">
        <f t="shared" si="130"/>
        <v>0</v>
      </c>
      <c r="F2812">
        <f t="shared" si="131"/>
        <v>0.48700242452830195</v>
      </c>
    </row>
    <row r="2813" spans="1:6" x14ac:dyDescent="0.25">
      <c r="A2813">
        <v>2804</v>
      </c>
      <c r="B2813">
        <f>'Założenia i wyniki'!$E$6*Znorm.Profile!B2813</f>
        <v>0</v>
      </c>
      <c r="C2813">
        <f>'Założenia i wyniki'!$E$8*Znorm.Profile!C2813</f>
        <v>0.55049540000000008</v>
      </c>
      <c r="D2813">
        <f t="shared" si="129"/>
        <v>0</v>
      </c>
      <c r="E2813">
        <f t="shared" si="130"/>
        <v>0</v>
      </c>
      <c r="F2813">
        <f t="shared" si="131"/>
        <v>0.55049540000000008</v>
      </c>
    </row>
    <row r="2814" spans="1:6" x14ac:dyDescent="0.25">
      <c r="A2814">
        <v>2805</v>
      </c>
      <c r="B2814">
        <f>'Założenia i wyniki'!$E$6*Znorm.Profile!B2814</f>
        <v>0</v>
      </c>
      <c r="C2814">
        <f>'Założenia i wyniki'!$E$8*Znorm.Profile!C2814</f>
        <v>0.50435805</v>
      </c>
      <c r="D2814">
        <f t="shared" si="129"/>
        <v>0</v>
      </c>
      <c r="E2814">
        <f t="shared" si="130"/>
        <v>0</v>
      </c>
      <c r="F2814">
        <f t="shared" si="131"/>
        <v>0.50435805</v>
      </c>
    </row>
    <row r="2815" spans="1:6" x14ac:dyDescent="0.25">
      <c r="A2815">
        <v>2806</v>
      </c>
      <c r="B2815">
        <f>'Założenia i wyniki'!$E$6*Znorm.Profile!B2815</f>
        <v>0</v>
      </c>
      <c r="C2815">
        <f>'Założenia i wyniki'!$E$8*Znorm.Profile!C2815</f>
        <v>0.39869270000000001</v>
      </c>
      <c r="D2815">
        <f t="shared" si="129"/>
        <v>0</v>
      </c>
      <c r="E2815">
        <f t="shared" si="130"/>
        <v>0</v>
      </c>
      <c r="F2815">
        <f t="shared" si="131"/>
        <v>0.39869270000000001</v>
      </c>
    </row>
    <row r="2816" spans="1:6" x14ac:dyDescent="0.25">
      <c r="A2816">
        <v>2807</v>
      </c>
      <c r="B2816">
        <f>'Założenia i wyniki'!$E$6*Znorm.Profile!B2816</f>
        <v>0</v>
      </c>
      <c r="C2816">
        <f>'Założenia i wyniki'!$E$8*Znorm.Profile!C2816</f>
        <v>0.29756055000000003</v>
      </c>
      <c r="D2816">
        <f t="shared" si="129"/>
        <v>0</v>
      </c>
      <c r="E2816">
        <f t="shared" si="130"/>
        <v>0</v>
      </c>
      <c r="F2816">
        <f t="shared" si="131"/>
        <v>0.29756055000000003</v>
      </c>
    </row>
    <row r="2817" spans="1:6" x14ac:dyDescent="0.25">
      <c r="A2817">
        <v>2808</v>
      </c>
      <c r="B2817">
        <f>'Założenia i wyniki'!$E$6*Znorm.Profile!B2817</f>
        <v>0</v>
      </c>
      <c r="C2817">
        <f>'Założenia i wyniki'!$E$8*Znorm.Profile!C2817</f>
        <v>0.23058244999999997</v>
      </c>
      <c r="D2817">
        <f t="shared" si="129"/>
        <v>0</v>
      </c>
      <c r="E2817">
        <f t="shared" si="130"/>
        <v>0</v>
      </c>
      <c r="F2817">
        <f t="shared" si="131"/>
        <v>0.23058244999999997</v>
      </c>
    </row>
    <row r="2818" spans="1:6" x14ac:dyDescent="0.25">
      <c r="A2818">
        <v>2809</v>
      </c>
      <c r="B2818">
        <f>'Założenia i wyniki'!$E$6*Znorm.Profile!B2818</f>
        <v>0</v>
      </c>
      <c r="C2818">
        <f>'Założenia i wyniki'!$E$8*Znorm.Profile!C2818</f>
        <v>0.20141345000000002</v>
      </c>
      <c r="D2818">
        <f t="shared" si="129"/>
        <v>0</v>
      </c>
      <c r="E2818">
        <f t="shared" si="130"/>
        <v>0</v>
      </c>
      <c r="F2818">
        <f t="shared" si="131"/>
        <v>0.20141345000000002</v>
      </c>
    </row>
    <row r="2819" spans="1:6" x14ac:dyDescent="0.25">
      <c r="A2819">
        <v>2810</v>
      </c>
      <c r="B2819">
        <f>'Założenia i wyniki'!$E$6*Znorm.Profile!B2819</f>
        <v>0</v>
      </c>
      <c r="C2819">
        <f>'Założenia i wyniki'!$E$8*Znorm.Profile!C2819</f>
        <v>0.1882412</v>
      </c>
      <c r="D2819">
        <f t="shared" si="129"/>
        <v>0</v>
      </c>
      <c r="E2819">
        <f t="shared" si="130"/>
        <v>0</v>
      </c>
      <c r="F2819">
        <f t="shared" si="131"/>
        <v>0.1882412</v>
      </c>
    </row>
    <row r="2820" spans="1:6" x14ac:dyDescent="0.25">
      <c r="A2820">
        <v>2811</v>
      </c>
      <c r="B2820">
        <f>'Założenia i wyniki'!$E$6*Znorm.Profile!B2820</f>
        <v>0</v>
      </c>
      <c r="C2820">
        <f>'Założenia i wyniki'!$E$8*Znorm.Profile!C2820</f>
        <v>0.19263160000000001</v>
      </c>
      <c r="D2820">
        <f t="shared" si="129"/>
        <v>0</v>
      </c>
      <c r="E2820">
        <f t="shared" si="130"/>
        <v>0</v>
      </c>
      <c r="F2820">
        <f t="shared" si="131"/>
        <v>0.19263160000000001</v>
      </c>
    </row>
    <row r="2821" spans="1:6" x14ac:dyDescent="0.25">
      <c r="A2821">
        <v>2812</v>
      </c>
      <c r="B2821">
        <f>'Założenia i wyniki'!$E$6*Znorm.Profile!B2821</f>
        <v>0</v>
      </c>
      <c r="C2821">
        <f>'Założenia i wyniki'!$E$8*Znorm.Profile!C2821</f>
        <v>0.21221235000000002</v>
      </c>
      <c r="D2821">
        <f t="shared" si="129"/>
        <v>0</v>
      </c>
      <c r="E2821">
        <f t="shared" si="130"/>
        <v>0</v>
      </c>
      <c r="F2821">
        <f t="shared" si="131"/>
        <v>0.21221235000000002</v>
      </c>
    </row>
    <row r="2822" spans="1:6" x14ac:dyDescent="0.25">
      <c r="A2822">
        <v>2813</v>
      </c>
      <c r="B2822">
        <f>'Założenia i wyniki'!$E$6*Znorm.Profile!B2822</f>
        <v>0</v>
      </c>
      <c r="C2822">
        <f>'Założenia i wyniki'!$E$8*Znorm.Profile!C2822</f>
        <v>0.2682253</v>
      </c>
      <c r="D2822">
        <f t="shared" si="129"/>
        <v>0</v>
      </c>
      <c r="E2822">
        <f t="shared" si="130"/>
        <v>0</v>
      </c>
      <c r="F2822">
        <f t="shared" si="131"/>
        <v>0.2682253</v>
      </c>
    </row>
    <row r="2823" spans="1:6" x14ac:dyDescent="0.25">
      <c r="A2823">
        <v>2814</v>
      </c>
      <c r="B2823">
        <f>'Założenia i wyniki'!$E$6*Znorm.Profile!B2823</f>
        <v>3.2974528301886796E-2</v>
      </c>
      <c r="C2823">
        <f>'Założenia i wyniki'!$E$8*Znorm.Profile!C2823</f>
        <v>0.35168769999999999</v>
      </c>
      <c r="D2823">
        <f t="shared" si="129"/>
        <v>3.2974528301886796E-2</v>
      </c>
      <c r="E2823">
        <f t="shared" si="130"/>
        <v>0</v>
      </c>
      <c r="F2823">
        <f t="shared" si="131"/>
        <v>0.3187131716981132</v>
      </c>
    </row>
    <row r="2824" spans="1:6" x14ac:dyDescent="0.25">
      <c r="A2824">
        <v>2815</v>
      </c>
      <c r="B2824">
        <f>'Założenia i wyniki'!$E$6*Znorm.Profile!B2824</f>
        <v>0.2131320754716981</v>
      </c>
      <c r="C2824">
        <f>'Założenia i wyniki'!$E$8*Znorm.Profile!C2824</f>
        <v>0.40235474999999998</v>
      </c>
      <c r="D2824">
        <f t="shared" si="129"/>
        <v>0.2131320754716981</v>
      </c>
      <c r="E2824">
        <f t="shared" si="130"/>
        <v>0</v>
      </c>
      <c r="F2824">
        <f t="shared" si="131"/>
        <v>0.18922267452830188</v>
      </c>
    </row>
    <row r="2825" spans="1:6" x14ac:dyDescent="0.25">
      <c r="A2825">
        <v>2816</v>
      </c>
      <c r="B2825">
        <f>'Założenia i wyniki'!$E$6*Znorm.Profile!B2825</f>
        <v>0.25120754716981131</v>
      </c>
      <c r="C2825">
        <f>'Założenia i wyniki'!$E$8*Znorm.Profile!C2825</f>
        <v>0.41950755000000001</v>
      </c>
      <c r="D2825">
        <f t="shared" si="129"/>
        <v>0.25120754716981131</v>
      </c>
      <c r="E2825">
        <f t="shared" si="130"/>
        <v>0</v>
      </c>
      <c r="F2825">
        <f t="shared" si="131"/>
        <v>0.1683000028301887</v>
      </c>
    </row>
    <row r="2826" spans="1:6" x14ac:dyDescent="0.25">
      <c r="A2826">
        <v>2817</v>
      </c>
      <c r="B2826">
        <f>'Założenia i wyniki'!$E$6*Znorm.Profile!B2826</f>
        <v>0.30429245283018869</v>
      </c>
      <c r="C2826">
        <f>'Założenia i wyniki'!$E$8*Znorm.Profile!C2826</f>
        <v>0.39948264999999994</v>
      </c>
      <c r="D2826">
        <f t="shared" si="129"/>
        <v>0.30429245283018869</v>
      </c>
      <c r="E2826">
        <f t="shared" si="130"/>
        <v>0</v>
      </c>
      <c r="F2826">
        <f t="shared" si="131"/>
        <v>9.5190197169811253E-2</v>
      </c>
    </row>
    <row r="2827" spans="1:6" x14ac:dyDescent="0.25">
      <c r="A2827">
        <v>2818</v>
      </c>
      <c r="B2827">
        <f>'Założenia i wyniki'!$E$6*Znorm.Profile!B2827</f>
        <v>0.53726415094339619</v>
      </c>
      <c r="C2827">
        <f>'Założenia i wyniki'!$E$8*Znorm.Profile!C2827</f>
        <v>0.38972184999999998</v>
      </c>
      <c r="D2827">
        <f t="shared" ref="D2827:D2890" si="132">IF(B2827&lt;=C2827,B2827,C2827)</f>
        <v>0.38972184999999998</v>
      </c>
      <c r="E2827">
        <f t="shared" ref="E2827:E2890" si="133">IF(B2827&gt;C2827,B2827-C2827,0)</f>
        <v>0.14754230094339621</v>
      </c>
      <c r="F2827">
        <f t="shared" ref="F2827:F2890" si="134">IF(B2827&lt;C2827,C2827-B2827,0)</f>
        <v>0</v>
      </c>
    </row>
    <row r="2828" spans="1:6" x14ac:dyDescent="0.25">
      <c r="A2828">
        <v>2819</v>
      </c>
      <c r="B2828">
        <f>'Założenia i wyniki'!$E$6*Znorm.Profile!B2828</f>
        <v>0.45109433962264156</v>
      </c>
      <c r="C2828">
        <f>'Założenia i wyniki'!$E$8*Znorm.Profile!C2828</f>
        <v>0.38007199999999997</v>
      </c>
      <c r="D2828">
        <f t="shared" si="132"/>
        <v>0.38007199999999997</v>
      </c>
      <c r="E2828">
        <f t="shared" si="133"/>
        <v>7.1022339622641595E-2</v>
      </c>
      <c r="F2828">
        <f t="shared" si="134"/>
        <v>0</v>
      </c>
    </row>
    <row r="2829" spans="1:6" x14ac:dyDescent="0.25">
      <c r="A2829">
        <v>2820</v>
      </c>
      <c r="B2829">
        <f>'Założenia i wyniki'!$E$6*Znorm.Profile!B2829</f>
        <v>0.32498113207547169</v>
      </c>
      <c r="C2829">
        <f>'Założenia i wyniki'!$E$8*Znorm.Profile!C2829</f>
        <v>0.3718841</v>
      </c>
      <c r="D2829">
        <f t="shared" si="132"/>
        <v>0.32498113207547169</v>
      </c>
      <c r="E2829">
        <f t="shared" si="133"/>
        <v>0</v>
      </c>
      <c r="F2829">
        <f t="shared" si="134"/>
        <v>4.6902967924528305E-2</v>
      </c>
    </row>
    <row r="2830" spans="1:6" x14ac:dyDescent="0.25">
      <c r="A2830">
        <v>2821</v>
      </c>
      <c r="B2830">
        <f>'Założenia i wyniki'!$E$6*Znorm.Profile!B2830</f>
        <v>0.3245943396226415</v>
      </c>
      <c r="C2830">
        <f>'Założenia i wyniki'!$E$8*Znorm.Profile!C2830</f>
        <v>0.37208324999999998</v>
      </c>
      <c r="D2830">
        <f t="shared" si="132"/>
        <v>0.3245943396226415</v>
      </c>
      <c r="E2830">
        <f t="shared" si="133"/>
        <v>0</v>
      </c>
      <c r="F2830">
        <f t="shared" si="134"/>
        <v>4.7488910377358473E-2</v>
      </c>
    </row>
    <row r="2831" spans="1:6" x14ac:dyDescent="0.25">
      <c r="A2831">
        <v>2822</v>
      </c>
      <c r="B2831">
        <f>'Założenia i wyniki'!$E$6*Znorm.Profile!B2831</f>
        <v>0.23591509433962263</v>
      </c>
      <c r="C2831">
        <f>'Założenia i wyniki'!$E$8*Znorm.Profile!C2831</f>
        <v>0.37333835000000004</v>
      </c>
      <c r="D2831">
        <f t="shared" si="132"/>
        <v>0.23591509433962263</v>
      </c>
      <c r="E2831">
        <f t="shared" si="133"/>
        <v>0</v>
      </c>
      <c r="F2831">
        <f t="shared" si="134"/>
        <v>0.13742325566037741</v>
      </c>
    </row>
    <row r="2832" spans="1:6" x14ac:dyDescent="0.25">
      <c r="A2832">
        <v>2823</v>
      </c>
      <c r="B2832">
        <f>'Założenia i wyniki'!$E$6*Znorm.Profile!B2832</f>
        <v>0.22509433962264147</v>
      </c>
      <c r="C2832">
        <f>'Założenia i wyniki'!$E$8*Znorm.Profile!C2832</f>
        <v>0.39009565000000002</v>
      </c>
      <c r="D2832">
        <f t="shared" si="132"/>
        <v>0.22509433962264147</v>
      </c>
      <c r="E2832">
        <f t="shared" si="133"/>
        <v>0</v>
      </c>
      <c r="F2832">
        <f t="shared" si="134"/>
        <v>0.16500131037735855</v>
      </c>
    </row>
    <row r="2833" spans="1:6" x14ac:dyDescent="0.25">
      <c r="A2833">
        <v>2824</v>
      </c>
      <c r="B2833">
        <f>'Założenia i wyniki'!$E$6*Znorm.Profile!B2833</f>
        <v>0.2043867924528302</v>
      </c>
      <c r="C2833">
        <f>'Założenia i wyniki'!$E$8*Znorm.Profile!C2833</f>
        <v>0.39700079999999999</v>
      </c>
      <c r="D2833">
        <f t="shared" si="132"/>
        <v>0.2043867924528302</v>
      </c>
      <c r="E2833">
        <f t="shared" si="133"/>
        <v>0</v>
      </c>
      <c r="F2833">
        <f t="shared" si="134"/>
        <v>0.19261400754716979</v>
      </c>
    </row>
    <row r="2834" spans="1:6" x14ac:dyDescent="0.25">
      <c r="A2834">
        <v>2825</v>
      </c>
      <c r="B2834">
        <f>'Założenia i wyniki'!$E$6*Znorm.Profile!B2834</f>
        <v>0.18325471698113208</v>
      </c>
      <c r="C2834">
        <f>'Założenia i wyniki'!$E$8*Znorm.Profile!C2834</f>
        <v>0.41937489999999999</v>
      </c>
      <c r="D2834">
        <f t="shared" si="132"/>
        <v>0.18325471698113208</v>
      </c>
      <c r="E2834">
        <f t="shared" si="133"/>
        <v>0</v>
      </c>
      <c r="F2834">
        <f t="shared" si="134"/>
        <v>0.23612018301886792</v>
      </c>
    </row>
    <row r="2835" spans="1:6" x14ac:dyDescent="0.25">
      <c r="A2835">
        <v>2826</v>
      </c>
      <c r="B2835">
        <f>'Założenia i wyniki'!$E$6*Znorm.Profile!B2835</f>
        <v>0.13441509433962262</v>
      </c>
      <c r="C2835">
        <f>'Założenia i wyniki'!$E$8*Znorm.Profile!C2835</f>
        <v>0.44707040000000003</v>
      </c>
      <c r="D2835">
        <f t="shared" si="132"/>
        <v>0.13441509433962262</v>
      </c>
      <c r="E2835">
        <f t="shared" si="133"/>
        <v>0</v>
      </c>
      <c r="F2835">
        <f t="shared" si="134"/>
        <v>0.31265530566037741</v>
      </c>
    </row>
    <row r="2836" spans="1:6" x14ac:dyDescent="0.25">
      <c r="A2836">
        <v>2827</v>
      </c>
      <c r="B2836">
        <f>'Założenia i wyniki'!$E$6*Znorm.Profile!B2836</f>
        <v>0</v>
      </c>
      <c r="C2836">
        <f>'Założenia i wyniki'!$E$8*Znorm.Profile!C2836</f>
        <v>0.51097864999999987</v>
      </c>
      <c r="D2836">
        <f t="shared" si="132"/>
        <v>0</v>
      </c>
      <c r="E2836">
        <f t="shared" si="133"/>
        <v>0</v>
      </c>
      <c r="F2836">
        <f t="shared" si="134"/>
        <v>0.51097864999999987</v>
      </c>
    </row>
    <row r="2837" spans="1:6" x14ac:dyDescent="0.25">
      <c r="A2837">
        <v>2828</v>
      </c>
      <c r="B2837">
        <f>'Założenia i wyniki'!$E$6*Znorm.Profile!B2837</f>
        <v>0</v>
      </c>
      <c r="C2837">
        <f>'Założenia i wyniki'!$E$8*Znorm.Profile!C2837</f>
        <v>0.55136410000000002</v>
      </c>
      <c r="D2837">
        <f t="shared" si="132"/>
        <v>0</v>
      </c>
      <c r="E2837">
        <f t="shared" si="133"/>
        <v>0</v>
      </c>
      <c r="F2837">
        <f t="shared" si="134"/>
        <v>0.55136410000000002</v>
      </c>
    </row>
    <row r="2838" spans="1:6" x14ac:dyDescent="0.25">
      <c r="A2838">
        <v>2829</v>
      </c>
      <c r="B2838">
        <f>'Założenia i wyniki'!$E$6*Znorm.Profile!B2838</f>
        <v>0</v>
      </c>
      <c r="C2838">
        <f>'Założenia i wyniki'!$E$8*Znorm.Profile!C2838</f>
        <v>0.4984518</v>
      </c>
      <c r="D2838">
        <f t="shared" si="132"/>
        <v>0</v>
      </c>
      <c r="E2838">
        <f t="shared" si="133"/>
        <v>0</v>
      </c>
      <c r="F2838">
        <f t="shared" si="134"/>
        <v>0.4984518</v>
      </c>
    </row>
    <row r="2839" spans="1:6" x14ac:dyDescent="0.25">
      <c r="A2839">
        <v>2830</v>
      </c>
      <c r="B2839">
        <f>'Założenia i wyniki'!$E$6*Znorm.Profile!B2839</f>
        <v>0</v>
      </c>
      <c r="C2839">
        <f>'Założenia i wyniki'!$E$8*Znorm.Profile!C2839</f>
        <v>0.40058689999999997</v>
      </c>
      <c r="D2839">
        <f t="shared" si="132"/>
        <v>0</v>
      </c>
      <c r="E2839">
        <f t="shared" si="133"/>
        <v>0</v>
      </c>
      <c r="F2839">
        <f t="shared" si="134"/>
        <v>0.40058689999999997</v>
      </c>
    </row>
    <row r="2840" spans="1:6" x14ac:dyDescent="0.25">
      <c r="A2840">
        <v>2831</v>
      </c>
      <c r="B2840">
        <f>'Założenia i wyniki'!$E$6*Znorm.Profile!B2840</f>
        <v>0</v>
      </c>
      <c r="C2840">
        <f>'Założenia i wyniki'!$E$8*Znorm.Profile!C2840</f>
        <v>0.29631560000000001</v>
      </c>
      <c r="D2840">
        <f t="shared" si="132"/>
        <v>0</v>
      </c>
      <c r="E2840">
        <f t="shared" si="133"/>
        <v>0</v>
      </c>
      <c r="F2840">
        <f t="shared" si="134"/>
        <v>0.29631560000000001</v>
      </c>
    </row>
    <row r="2841" spans="1:6" x14ac:dyDescent="0.25">
      <c r="A2841">
        <v>2832</v>
      </c>
      <c r="B2841">
        <f>'Założenia i wyniki'!$E$6*Znorm.Profile!B2841</f>
        <v>0</v>
      </c>
      <c r="C2841">
        <f>'Założenia i wyniki'!$E$8*Znorm.Profile!C2841</f>
        <v>0.23022685000000001</v>
      </c>
      <c r="D2841">
        <f t="shared" si="132"/>
        <v>0</v>
      </c>
      <c r="E2841">
        <f t="shared" si="133"/>
        <v>0</v>
      </c>
      <c r="F2841">
        <f t="shared" si="134"/>
        <v>0.23022685000000001</v>
      </c>
    </row>
    <row r="2842" spans="1:6" x14ac:dyDescent="0.25">
      <c r="A2842">
        <v>2833</v>
      </c>
      <c r="B2842">
        <f>'Założenia i wyniki'!$E$6*Znorm.Profile!B2842</f>
        <v>0</v>
      </c>
      <c r="C2842">
        <f>'Założenia i wyniki'!$E$8*Znorm.Profile!C2842</f>
        <v>0.20016815000000002</v>
      </c>
      <c r="D2842">
        <f t="shared" si="132"/>
        <v>0</v>
      </c>
      <c r="E2842">
        <f t="shared" si="133"/>
        <v>0</v>
      </c>
      <c r="F2842">
        <f t="shared" si="134"/>
        <v>0.20016815000000002</v>
      </c>
    </row>
    <row r="2843" spans="1:6" x14ac:dyDescent="0.25">
      <c r="A2843">
        <v>2834</v>
      </c>
      <c r="B2843">
        <f>'Założenia i wyniki'!$E$6*Znorm.Profile!B2843</f>
        <v>0</v>
      </c>
      <c r="C2843">
        <f>'Założenia i wyniki'!$E$8*Znorm.Profile!C2843</f>
        <v>0.18515559999999998</v>
      </c>
      <c r="D2843">
        <f t="shared" si="132"/>
        <v>0</v>
      </c>
      <c r="E2843">
        <f t="shared" si="133"/>
        <v>0</v>
      </c>
      <c r="F2843">
        <f t="shared" si="134"/>
        <v>0.18515559999999998</v>
      </c>
    </row>
    <row r="2844" spans="1:6" x14ac:dyDescent="0.25">
      <c r="A2844">
        <v>2835</v>
      </c>
      <c r="B2844">
        <f>'Założenia i wyniki'!$E$6*Znorm.Profile!B2844</f>
        <v>0</v>
      </c>
      <c r="C2844">
        <f>'Założenia i wyniki'!$E$8*Znorm.Profile!C2844</f>
        <v>0.18779004999999999</v>
      </c>
      <c r="D2844">
        <f t="shared" si="132"/>
        <v>0</v>
      </c>
      <c r="E2844">
        <f t="shared" si="133"/>
        <v>0</v>
      </c>
      <c r="F2844">
        <f t="shared" si="134"/>
        <v>0.18779004999999999</v>
      </c>
    </row>
    <row r="2845" spans="1:6" x14ac:dyDescent="0.25">
      <c r="A2845">
        <v>2836</v>
      </c>
      <c r="B2845">
        <f>'Założenia i wyniki'!$E$6*Znorm.Profile!B2845</f>
        <v>0</v>
      </c>
      <c r="C2845">
        <f>'Założenia i wyniki'!$E$8*Znorm.Profile!C2845</f>
        <v>0.2094666</v>
      </c>
      <c r="D2845">
        <f t="shared" si="132"/>
        <v>0</v>
      </c>
      <c r="E2845">
        <f t="shared" si="133"/>
        <v>0</v>
      </c>
      <c r="F2845">
        <f t="shared" si="134"/>
        <v>0.2094666</v>
      </c>
    </row>
    <row r="2846" spans="1:6" x14ac:dyDescent="0.25">
      <c r="A2846">
        <v>2837</v>
      </c>
      <c r="B2846">
        <f>'Założenia i wyniki'!$E$6*Znorm.Profile!B2846</f>
        <v>0</v>
      </c>
      <c r="C2846">
        <f>'Założenia i wyniki'!$E$8*Znorm.Profile!C2846</f>
        <v>0.25986170000000003</v>
      </c>
      <c r="D2846">
        <f t="shared" si="132"/>
        <v>0</v>
      </c>
      <c r="E2846">
        <f t="shared" si="133"/>
        <v>0</v>
      </c>
      <c r="F2846">
        <f t="shared" si="134"/>
        <v>0.25986170000000003</v>
      </c>
    </row>
    <row r="2847" spans="1:6" x14ac:dyDescent="0.25">
      <c r="A2847">
        <v>2838</v>
      </c>
      <c r="B2847">
        <f>'Założenia i wyniki'!$E$6*Znorm.Profile!B2847</f>
        <v>0.18525471698113208</v>
      </c>
      <c r="C2847">
        <f>'Założenia i wyniki'!$E$8*Znorm.Profile!C2847</f>
        <v>0.33825539999999998</v>
      </c>
      <c r="D2847">
        <f t="shared" si="132"/>
        <v>0.18525471698113208</v>
      </c>
      <c r="E2847">
        <f t="shared" si="133"/>
        <v>0</v>
      </c>
      <c r="F2847">
        <f t="shared" si="134"/>
        <v>0.15300068301886791</v>
      </c>
    </row>
    <row r="2848" spans="1:6" x14ac:dyDescent="0.25">
      <c r="A2848">
        <v>2839</v>
      </c>
      <c r="B2848">
        <f>'Założenia i wyniki'!$E$6*Znorm.Profile!B2848</f>
        <v>0.70614150943396226</v>
      </c>
      <c r="C2848">
        <f>'Założenia i wyniki'!$E$8*Znorm.Profile!C2848</f>
        <v>0.39124295000000003</v>
      </c>
      <c r="D2848">
        <f t="shared" si="132"/>
        <v>0.39124295000000003</v>
      </c>
      <c r="E2848">
        <f t="shared" si="133"/>
        <v>0.31489855943396222</v>
      </c>
      <c r="F2848">
        <f t="shared" si="134"/>
        <v>0</v>
      </c>
    </row>
    <row r="2849" spans="1:6" x14ac:dyDescent="0.25">
      <c r="A2849">
        <v>2840</v>
      </c>
      <c r="B2849">
        <f>'Założenia i wyniki'!$E$6*Znorm.Profile!B2849</f>
        <v>1.3881132075471698</v>
      </c>
      <c r="C2849">
        <f>'Założenia i wyniki'!$E$8*Znorm.Profile!C2849</f>
        <v>0.41074284999999999</v>
      </c>
      <c r="D2849">
        <f t="shared" si="132"/>
        <v>0.41074284999999999</v>
      </c>
      <c r="E2849">
        <f t="shared" si="133"/>
        <v>0.97737035754716983</v>
      </c>
      <c r="F2849">
        <f t="shared" si="134"/>
        <v>0</v>
      </c>
    </row>
    <row r="2850" spans="1:6" x14ac:dyDescent="0.25">
      <c r="A2850">
        <v>2841</v>
      </c>
      <c r="B2850">
        <f>'Założenia i wyniki'!$E$6*Znorm.Profile!B2850</f>
        <v>1.9707547169811321</v>
      </c>
      <c r="C2850">
        <f>'Założenia i wyniki'!$E$8*Znorm.Profile!C2850</f>
        <v>0.39094999999999996</v>
      </c>
      <c r="D2850">
        <f t="shared" si="132"/>
        <v>0.39094999999999996</v>
      </c>
      <c r="E2850">
        <f t="shared" si="133"/>
        <v>1.5798047169811322</v>
      </c>
      <c r="F2850">
        <f t="shared" si="134"/>
        <v>0</v>
      </c>
    </row>
    <row r="2851" spans="1:6" x14ac:dyDescent="0.25">
      <c r="A2851">
        <v>2842</v>
      </c>
      <c r="B2851">
        <f>'Założenia i wyniki'!$E$6*Znorm.Profile!B2851</f>
        <v>2.3665094339622641</v>
      </c>
      <c r="C2851">
        <f>'Założenia i wyniki'!$E$8*Znorm.Profile!C2851</f>
        <v>0.37271429999999994</v>
      </c>
      <c r="D2851">
        <f t="shared" si="132"/>
        <v>0.37271429999999994</v>
      </c>
      <c r="E2851">
        <f t="shared" si="133"/>
        <v>1.9937951339622642</v>
      </c>
      <c r="F2851">
        <f t="shared" si="134"/>
        <v>0</v>
      </c>
    </row>
    <row r="2852" spans="1:6" x14ac:dyDescent="0.25">
      <c r="A2852">
        <v>2843</v>
      </c>
      <c r="B2852">
        <f>'Założenia i wyniki'!$E$6*Znorm.Profile!B2852</f>
        <v>1.9008490566037737</v>
      </c>
      <c r="C2852">
        <f>'Założenia i wyniki'!$E$8*Znorm.Profile!C2852</f>
        <v>0.3631663</v>
      </c>
      <c r="D2852">
        <f t="shared" si="132"/>
        <v>0.3631663</v>
      </c>
      <c r="E2852">
        <f t="shared" si="133"/>
        <v>1.5376827566037736</v>
      </c>
      <c r="F2852">
        <f t="shared" si="134"/>
        <v>0</v>
      </c>
    </row>
    <row r="2853" spans="1:6" x14ac:dyDescent="0.25">
      <c r="A2853">
        <v>2844</v>
      </c>
      <c r="B2853">
        <f>'Założenia i wyniki'!$E$6*Znorm.Profile!B2853</f>
        <v>1.8439622641509432</v>
      </c>
      <c r="C2853">
        <f>'Założenia i wyniki'!$E$8*Znorm.Profile!C2853</f>
        <v>0.36097950000000001</v>
      </c>
      <c r="D2853">
        <f t="shared" si="132"/>
        <v>0.36097950000000001</v>
      </c>
      <c r="E2853">
        <f t="shared" si="133"/>
        <v>1.4829827641509432</v>
      </c>
      <c r="F2853">
        <f t="shared" si="134"/>
        <v>0</v>
      </c>
    </row>
    <row r="2854" spans="1:6" x14ac:dyDescent="0.25">
      <c r="A2854">
        <v>2845</v>
      </c>
      <c r="B2854">
        <f>'Założenia i wyniki'!$E$6*Znorm.Profile!B2854</f>
        <v>2.3397169811320753</v>
      </c>
      <c r="C2854">
        <f>'Założenia i wyniki'!$E$8*Znorm.Profile!C2854</f>
        <v>0.36127769999999998</v>
      </c>
      <c r="D2854">
        <f t="shared" si="132"/>
        <v>0.36127769999999998</v>
      </c>
      <c r="E2854">
        <f t="shared" si="133"/>
        <v>1.9784392811320752</v>
      </c>
      <c r="F2854">
        <f t="shared" si="134"/>
        <v>0</v>
      </c>
    </row>
    <row r="2855" spans="1:6" x14ac:dyDescent="0.25">
      <c r="A2855">
        <v>2846</v>
      </c>
      <c r="B2855">
        <f>'Założenia i wyniki'!$E$6*Znorm.Profile!B2855</f>
        <v>2.0397169811320754</v>
      </c>
      <c r="C2855">
        <f>'Założenia i wyniki'!$E$8*Znorm.Profile!C2855</f>
        <v>0.37252425</v>
      </c>
      <c r="D2855">
        <f t="shared" si="132"/>
        <v>0.37252425</v>
      </c>
      <c r="E2855">
        <f t="shared" si="133"/>
        <v>1.6671927311320753</v>
      </c>
      <c r="F2855">
        <f t="shared" si="134"/>
        <v>0</v>
      </c>
    </row>
    <row r="2856" spans="1:6" x14ac:dyDescent="0.25">
      <c r="A2856">
        <v>2847</v>
      </c>
      <c r="B2856">
        <f>'Założenia i wyniki'!$E$6*Znorm.Profile!B2856</f>
        <v>1.8477358490566036</v>
      </c>
      <c r="C2856">
        <f>'Założenia i wyniki'!$E$8*Znorm.Profile!C2856</f>
        <v>0.37742914999999999</v>
      </c>
      <c r="D2856">
        <f t="shared" si="132"/>
        <v>0.37742914999999999</v>
      </c>
      <c r="E2856">
        <f t="shared" si="133"/>
        <v>1.4703066990566036</v>
      </c>
      <c r="F2856">
        <f t="shared" si="134"/>
        <v>0</v>
      </c>
    </row>
    <row r="2857" spans="1:6" x14ac:dyDescent="0.25">
      <c r="A2857">
        <v>2848</v>
      </c>
      <c r="B2857">
        <f>'Założenia i wyniki'!$E$6*Znorm.Profile!B2857</f>
        <v>1.4302830188679243</v>
      </c>
      <c r="C2857">
        <f>'Założenia i wyniki'!$E$8*Znorm.Profile!C2857</f>
        <v>0.38642730000000003</v>
      </c>
      <c r="D2857">
        <f t="shared" si="132"/>
        <v>0.38642730000000003</v>
      </c>
      <c r="E2857">
        <f t="shared" si="133"/>
        <v>1.0438557188679243</v>
      </c>
      <c r="F2857">
        <f t="shared" si="134"/>
        <v>0</v>
      </c>
    </row>
    <row r="2858" spans="1:6" x14ac:dyDescent="0.25">
      <c r="A2858">
        <v>2849</v>
      </c>
      <c r="B2858">
        <f>'Założenia i wyniki'!$E$6*Znorm.Profile!B2858</f>
        <v>0.7797264150943396</v>
      </c>
      <c r="C2858">
        <f>'Założenia i wyniki'!$E$8*Znorm.Profile!C2858</f>
        <v>0.4026631</v>
      </c>
      <c r="D2858">
        <f t="shared" si="132"/>
        <v>0.4026631</v>
      </c>
      <c r="E2858">
        <f t="shared" si="133"/>
        <v>0.3770633150943396</v>
      </c>
      <c r="F2858">
        <f t="shared" si="134"/>
        <v>0</v>
      </c>
    </row>
    <row r="2859" spans="1:6" x14ac:dyDescent="0.25">
      <c r="A2859">
        <v>2850</v>
      </c>
      <c r="B2859">
        <f>'Założenia i wyniki'!$E$6*Znorm.Profile!B2859</f>
        <v>0.22166037735849059</v>
      </c>
      <c r="C2859">
        <f>'Założenia i wyniki'!$E$8*Znorm.Profile!C2859</f>
        <v>0.42581209999999997</v>
      </c>
      <c r="D2859">
        <f t="shared" si="132"/>
        <v>0.22166037735849059</v>
      </c>
      <c r="E2859">
        <f t="shared" si="133"/>
        <v>0</v>
      </c>
      <c r="F2859">
        <f t="shared" si="134"/>
        <v>0.20415172264150938</v>
      </c>
    </row>
    <row r="2860" spans="1:6" x14ac:dyDescent="0.25">
      <c r="A2860">
        <v>2851</v>
      </c>
      <c r="B2860">
        <f>'Założenia i wyniki'!$E$6*Znorm.Profile!B2860</f>
        <v>1.997264150943396E-2</v>
      </c>
      <c r="C2860">
        <f>'Założenia i wyniki'!$E$8*Znorm.Profile!C2860</f>
        <v>0.49291444999999995</v>
      </c>
      <c r="D2860">
        <f t="shared" si="132"/>
        <v>1.997264150943396E-2</v>
      </c>
      <c r="E2860">
        <f t="shared" si="133"/>
        <v>0</v>
      </c>
      <c r="F2860">
        <f t="shared" si="134"/>
        <v>0.472941808490566</v>
      </c>
    </row>
    <row r="2861" spans="1:6" x14ac:dyDescent="0.25">
      <c r="A2861">
        <v>2852</v>
      </c>
      <c r="B2861">
        <f>'Założenia i wyniki'!$E$6*Znorm.Profile!B2861</f>
        <v>0</v>
      </c>
      <c r="C2861">
        <f>'Założenia i wyniki'!$E$8*Znorm.Profile!C2861</f>
        <v>0.53835110000000008</v>
      </c>
      <c r="D2861">
        <f t="shared" si="132"/>
        <v>0</v>
      </c>
      <c r="E2861">
        <f t="shared" si="133"/>
        <v>0</v>
      </c>
      <c r="F2861">
        <f t="shared" si="134"/>
        <v>0.53835110000000008</v>
      </c>
    </row>
    <row r="2862" spans="1:6" x14ac:dyDescent="0.25">
      <c r="A2862">
        <v>2853</v>
      </c>
      <c r="B2862">
        <f>'Założenia i wyniki'!$E$6*Znorm.Profile!B2862</f>
        <v>0</v>
      </c>
      <c r="C2862">
        <f>'Założenia i wyniki'!$E$8*Znorm.Profile!C2862</f>
        <v>0.50894444999999999</v>
      </c>
      <c r="D2862">
        <f t="shared" si="132"/>
        <v>0</v>
      </c>
      <c r="E2862">
        <f t="shared" si="133"/>
        <v>0</v>
      </c>
      <c r="F2862">
        <f t="shared" si="134"/>
        <v>0.50894444999999999</v>
      </c>
    </row>
    <row r="2863" spans="1:6" x14ac:dyDescent="0.25">
      <c r="A2863">
        <v>2854</v>
      </c>
      <c r="B2863">
        <f>'Założenia i wyniki'!$E$6*Znorm.Profile!B2863</f>
        <v>0</v>
      </c>
      <c r="C2863">
        <f>'Założenia i wyniki'!$E$8*Znorm.Profile!C2863</f>
        <v>0.40150530000000001</v>
      </c>
      <c r="D2863">
        <f t="shared" si="132"/>
        <v>0</v>
      </c>
      <c r="E2863">
        <f t="shared" si="133"/>
        <v>0</v>
      </c>
      <c r="F2863">
        <f t="shared" si="134"/>
        <v>0.40150530000000001</v>
      </c>
    </row>
    <row r="2864" spans="1:6" x14ac:dyDescent="0.25">
      <c r="A2864">
        <v>2855</v>
      </c>
      <c r="B2864">
        <f>'Założenia i wyniki'!$E$6*Znorm.Profile!B2864</f>
        <v>0</v>
      </c>
      <c r="C2864">
        <f>'Założenia i wyniki'!$E$8*Znorm.Profile!C2864</f>
        <v>0.2998828</v>
      </c>
      <c r="D2864">
        <f t="shared" si="132"/>
        <v>0</v>
      </c>
      <c r="E2864">
        <f t="shared" si="133"/>
        <v>0</v>
      </c>
      <c r="F2864">
        <f t="shared" si="134"/>
        <v>0.2998828</v>
      </c>
    </row>
    <row r="2865" spans="1:6" x14ac:dyDescent="0.25">
      <c r="A2865">
        <v>2856</v>
      </c>
      <c r="B2865">
        <f>'Założenia i wyniki'!$E$6*Znorm.Profile!B2865</f>
        <v>0</v>
      </c>
      <c r="C2865">
        <f>'Założenia i wyniki'!$E$8*Znorm.Profile!C2865</f>
        <v>0.22702364999999999</v>
      </c>
      <c r="D2865">
        <f t="shared" si="132"/>
        <v>0</v>
      </c>
      <c r="E2865">
        <f t="shared" si="133"/>
        <v>0</v>
      </c>
      <c r="F2865">
        <f t="shared" si="134"/>
        <v>0.22702364999999999</v>
      </c>
    </row>
    <row r="2866" spans="1:6" x14ac:dyDescent="0.25">
      <c r="A2866">
        <v>2857</v>
      </c>
      <c r="B2866">
        <f>'Założenia i wyniki'!$E$6*Znorm.Profile!B2866</f>
        <v>0</v>
      </c>
      <c r="C2866">
        <f>'Założenia i wyniki'!$E$8*Znorm.Profile!C2866</f>
        <v>0.19684035000000003</v>
      </c>
      <c r="D2866">
        <f t="shared" si="132"/>
        <v>0</v>
      </c>
      <c r="E2866">
        <f t="shared" si="133"/>
        <v>0</v>
      </c>
      <c r="F2866">
        <f t="shared" si="134"/>
        <v>0.19684035000000003</v>
      </c>
    </row>
    <row r="2867" spans="1:6" x14ac:dyDescent="0.25">
      <c r="A2867">
        <v>2858</v>
      </c>
      <c r="B2867">
        <f>'Założenia i wyniki'!$E$6*Znorm.Profile!B2867</f>
        <v>0</v>
      </c>
      <c r="C2867">
        <f>'Założenia i wyniki'!$E$8*Znorm.Profile!C2867</f>
        <v>0.18516784999999999</v>
      </c>
      <c r="D2867">
        <f t="shared" si="132"/>
        <v>0</v>
      </c>
      <c r="E2867">
        <f t="shared" si="133"/>
        <v>0</v>
      </c>
      <c r="F2867">
        <f t="shared" si="134"/>
        <v>0.18516784999999999</v>
      </c>
    </row>
    <row r="2868" spans="1:6" x14ac:dyDescent="0.25">
      <c r="A2868">
        <v>2859</v>
      </c>
      <c r="B2868">
        <f>'Założenia i wyniki'!$E$6*Znorm.Profile!B2868</f>
        <v>0</v>
      </c>
      <c r="C2868">
        <f>'Założenia i wyniki'!$E$8*Znorm.Profile!C2868</f>
        <v>0.18544820000000001</v>
      </c>
      <c r="D2868">
        <f t="shared" si="132"/>
        <v>0</v>
      </c>
      <c r="E2868">
        <f t="shared" si="133"/>
        <v>0</v>
      </c>
      <c r="F2868">
        <f t="shared" si="134"/>
        <v>0.18544820000000001</v>
      </c>
    </row>
    <row r="2869" spans="1:6" x14ac:dyDescent="0.25">
      <c r="A2869">
        <v>2860</v>
      </c>
      <c r="B2869">
        <f>'Założenia i wyniki'!$E$6*Znorm.Profile!B2869</f>
        <v>0</v>
      </c>
      <c r="C2869">
        <f>'Założenia i wyniki'!$E$8*Znorm.Profile!C2869</f>
        <v>0.20499255</v>
      </c>
      <c r="D2869">
        <f t="shared" si="132"/>
        <v>0</v>
      </c>
      <c r="E2869">
        <f t="shared" si="133"/>
        <v>0</v>
      </c>
      <c r="F2869">
        <f t="shared" si="134"/>
        <v>0.20499255</v>
      </c>
    </row>
    <row r="2870" spans="1:6" x14ac:dyDescent="0.25">
      <c r="A2870">
        <v>2861</v>
      </c>
      <c r="B2870">
        <f>'Założenia i wyniki'!$E$6*Znorm.Profile!B2870</f>
        <v>5.6319811320754715E-3</v>
      </c>
      <c r="C2870">
        <f>'Założenia i wyniki'!$E$8*Znorm.Profile!C2870</f>
        <v>0.25491585</v>
      </c>
      <c r="D2870">
        <f t="shared" si="132"/>
        <v>5.6319811320754715E-3</v>
      </c>
      <c r="E2870">
        <f t="shared" si="133"/>
        <v>0</v>
      </c>
      <c r="F2870">
        <f t="shared" si="134"/>
        <v>0.24928386886792453</v>
      </c>
    </row>
    <row r="2871" spans="1:6" x14ac:dyDescent="0.25">
      <c r="A2871">
        <v>2862</v>
      </c>
      <c r="B2871">
        <f>'Założenia i wyniki'!$E$6*Znorm.Profile!B2871</f>
        <v>0.19103773584905659</v>
      </c>
      <c r="C2871">
        <f>'Założenia i wyniki'!$E$8*Znorm.Profile!C2871</f>
        <v>0.32795279999999999</v>
      </c>
      <c r="D2871">
        <f t="shared" si="132"/>
        <v>0.19103773584905659</v>
      </c>
      <c r="E2871">
        <f t="shared" si="133"/>
        <v>0</v>
      </c>
      <c r="F2871">
        <f t="shared" si="134"/>
        <v>0.1369150641509434</v>
      </c>
    </row>
    <row r="2872" spans="1:6" x14ac:dyDescent="0.25">
      <c r="A2872">
        <v>2863</v>
      </c>
      <c r="B2872">
        <f>'Założenia i wyniki'!$E$6*Znorm.Profile!B2872</f>
        <v>0.70675471698113201</v>
      </c>
      <c r="C2872">
        <f>'Założenia i wyniki'!$E$8*Znorm.Profile!C2872</f>
        <v>0.37869510000000006</v>
      </c>
      <c r="D2872">
        <f t="shared" si="132"/>
        <v>0.37869510000000006</v>
      </c>
      <c r="E2872">
        <f t="shared" si="133"/>
        <v>0.32805961698113195</v>
      </c>
      <c r="F2872">
        <f t="shared" si="134"/>
        <v>0</v>
      </c>
    </row>
    <row r="2873" spans="1:6" x14ac:dyDescent="0.25">
      <c r="A2873">
        <v>2864</v>
      </c>
      <c r="B2873">
        <f>'Założenia i wyniki'!$E$6*Znorm.Profile!B2873</f>
        <v>1.3714150943396226</v>
      </c>
      <c r="C2873">
        <f>'Założenia i wyniki'!$E$8*Znorm.Profile!C2873</f>
        <v>0.38845415</v>
      </c>
      <c r="D2873">
        <f t="shared" si="132"/>
        <v>0.38845415</v>
      </c>
      <c r="E2873">
        <f t="shared" si="133"/>
        <v>0.98296094433962256</v>
      </c>
      <c r="F2873">
        <f t="shared" si="134"/>
        <v>0</v>
      </c>
    </row>
    <row r="2874" spans="1:6" x14ac:dyDescent="0.25">
      <c r="A2874">
        <v>2865</v>
      </c>
      <c r="B2874">
        <f>'Założenia i wyniki'!$E$6*Znorm.Profile!B2874</f>
        <v>1.9226415094339622</v>
      </c>
      <c r="C2874">
        <f>'Założenia i wyniki'!$E$8*Znorm.Profile!C2874</f>
        <v>0.39010859999999997</v>
      </c>
      <c r="D2874">
        <f t="shared" si="132"/>
        <v>0.39010859999999997</v>
      </c>
      <c r="E2874">
        <f t="shared" si="133"/>
        <v>1.5325329094339621</v>
      </c>
      <c r="F2874">
        <f t="shared" si="134"/>
        <v>0</v>
      </c>
    </row>
    <row r="2875" spans="1:6" x14ac:dyDescent="0.25">
      <c r="A2875">
        <v>2866</v>
      </c>
      <c r="B2875">
        <f>'Założenia i wyniki'!$E$6*Znorm.Profile!B2875</f>
        <v>2.2916037735849057</v>
      </c>
      <c r="C2875">
        <f>'Założenia i wyniki'!$E$8*Znorm.Profile!C2875</f>
        <v>0.37892365000000006</v>
      </c>
      <c r="D2875">
        <f t="shared" si="132"/>
        <v>0.37892365000000006</v>
      </c>
      <c r="E2875">
        <f t="shared" si="133"/>
        <v>1.9126801235849058</v>
      </c>
      <c r="F2875">
        <f t="shared" si="134"/>
        <v>0</v>
      </c>
    </row>
    <row r="2876" spans="1:6" x14ac:dyDescent="0.25">
      <c r="A2876">
        <v>2867</v>
      </c>
      <c r="B2876">
        <f>'Założenia i wyniki'!$E$6*Znorm.Profile!B2876</f>
        <v>2.4754716981132079</v>
      </c>
      <c r="C2876">
        <f>'Założenia i wyniki'!$E$8*Znorm.Profile!C2876</f>
        <v>0.37241679999999999</v>
      </c>
      <c r="D2876">
        <f t="shared" si="132"/>
        <v>0.37241679999999999</v>
      </c>
      <c r="E2876">
        <f t="shared" si="133"/>
        <v>2.103054898113208</v>
      </c>
      <c r="F2876">
        <f t="shared" si="134"/>
        <v>0</v>
      </c>
    </row>
    <row r="2877" spans="1:6" x14ac:dyDescent="0.25">
      <c r="A2877">
        <v>2868</v>
      </c>
      <c r="B2877">
        <f>'Założenia i wyniki'!$E$6*Znorm.Profile!B2877</f>
        <v>2.5239622641509438</v>
      </c>
      <c r="C2877">
        <f>'Założenia i wyniki'!$E$8*Znorm.Profile!C2877</f>
        <v>0.36934240000000002</v>
      </c>
      <c r="D2877">
        <f t="shared" si="132"/>
        <v>0.36934240000000002</v>
      </c>
      <c r="E2877">
        <f t="shared" si="133"/>
        <v>2.154619864150944</v>
      </c>
      <c r="F2877">
        <f t="shared" si="134"/>
        <v>0</v>
      </c>
    </row>
    <row r="2878" spans="1:6" x14ac:dyDescent="0.25">
      <c r="A2878">
        <v>2869</v>
      </c>
      <c r="B2878">
        <f>'Założenia i wyniki'!$E$6*Znorm.Profile!B2878</f>
        <v>2.4376415094339623</v>
      </c>
      <c r="C2878">
        <f>'Założenia i wyniki'!$E$8*Znorm.Profile!C2878</f>
        <v>0.36826964999999995</v>
      </c>
      <c r="D2878">
        <f t="shared" si="132"/>
        <v>0.36826964999999995</v>
      </c>
      <c r="E2878">
        <f t="shared" si="133"/>
        <v>2.0693718594339625</v>
      </c>
      <c r="F2878">
        <f t="shared" si="134"/>
        <v>0</v>
      </c>
    </row>
    <row r="2879" spans="1:6" x14ac:dyDescent="0.25">
      <c r="A2879">
        <v>2870</v>
      </c>
      <c r="B2879">
        <f>'Założenia i wyniki'!$E$6*Znorm.Profile!B2879</f>
        <v>2.2276415094339628</v>
      </c>
      <c r="C2879">
        <f>'Założenia i wyniki'!$E$8*Znorm.Profile!C2879</f>
        <v>0.3752819</v>
      </c>
      <c r="D2879">
        <f t="shared" si="132"/>
        <v>0.3752819</v>
      </c>
      <c r="E2879">
        <f t="shared" si="133"/>
        <v>1.8523596094339627</v>
      </c>
      <c r="F2879">
        <f t="shared" si="134"/>
        <v>0</v>
      </c>
    </row>
    <row r="2880" spans="1:6" x14ac:dyDescent="0.25">
      <c r="A2880">
        <v>2871</v>
      </c>
      <c r="B2880">
        <f>'Założenia i wyniki'!$E$6*Znorm.Profile!B2880</f>
        <v>1.8702830188679243</v>
      </c>
      <c r="C2880">
        <f>'Założenia i wyniki'!$E$8*Znorm.Profile!C2880</f>
        <v>0.37959215000000002</v>
      </c>
      <c r="D2880">
        <f t="shared" si="132"/>
        <v>0.37959215000000002</v>
      </c>
      <c r="E2880">
        <f t="shared" si="133"/>
        <v>1.4906908688679241</v>
      </c>
      <c r="F2880">
        <f t="shared" si="134"/>
        <v>0</v>
      </c>
    </row>
    <row r="2881" spans="1:6" x14ac:dyDescent="0.25">
      <c r="A2881">
        <v>2872</v>
      </c>
      <c r="B2881">
        <f>'Założenia i wyniki'!$E$6*Znorm.Profile!B2881</f>
        <v>1.365377358490566</v>
      </c>
      <c r="C2881">
        <f>'Założenia i wyniki'!$E$8*Znorm.Profile!C2881</f>
        <v>0.3892756</v>
      </c>
      <c r="D2881">
        <f t="shared" si="132"/>
        <v>0.3892756</v>
      </c>
      <c r="E2881">
        <f t="shared" si="133"/>
        <v>0.97610175849056602</v>
      </c>
      <c r="F2881">
        <f t="shared" si="134"/>
        <v>0</v>
      </c>
    </row>
    <row r="2882" spans="1:6" x14ac:dyDescent="0.25">
      <c r="A2882">
        <v>2873</v>
      </c>
      <c r="B2882">
        <f>'Założenia i wyniki'!$E$6*Znorm.Profile!B2882</f>
        <v>0.75195283018867931</v>
      </c>
      <c r="C2882">
        <f>'Założenia i wyniki'!$E$8*Znorm.Profile!C2882</f>
        <v>0.41089475000000003</v>
      </c>
      <c r="D2882">
        <f t="shared" si="132"/>
        <v>0.41089475000000003</v>
      </c>
      <c r="E2882">
        <f t="shared" si="133"/>
        <v>0.34105808018867928</v>
      </c>
      <c r="F2882">
        <f t="shared" si="134"/>
        <v>0</v>
      </c>
    </row>
    <row r="2883" spans="1:6" x14ac:dyDescent="0.25">
      <c r="A2883">
        <v>2874</v>
      </c>
      <c r="B2883">
        <f>'Założenia i wyniki'!$E$6*Znorm.Profile!B2883</f>
        <v>0.21916981132075469</v>
      </c>
      <c r="C2883">
        <f>'Założenia i wyniki'!$E$8*Znorm.Profile!C2883</f>
        <v>0.41893915000000004</v>
      </c>
      <c r="D2883">
        <f t="shared" si="132"/>
        <v>0.21916981132075469</v>
      </c>
      <c r="E2883">
        <f t="shared" si="133"/>
        <v>0</v>
      </c>
      <c r="F2883">
        <f t="shared" si="134"/>
        <v>0.19976933867924535</v>
      </c>
    </row>
    <row r="2884" spans="1:6" x14ac:dyDescent="0.25">
      <c r="A2884">
        <v>2875</v>
      </c>
      <c r="B2884">
        <f>'Założenia i wyniki'!$E$6*Znorm.Profile!B2884</f>
        <v>1.922075471698113E-2</v>
      </c>
      <c r="C2884">
        <f>'Założenia i wyniki'!$E$8*Znorm.Profile!C2884</f>
        <v>0.46714954999999997</v>
      </c>
      <c r="D2884">
        <f t="shared" si="132"/>
        <v>1.922075471698113E-2</v>
      </c>
      <c r="E2884">
        <f t="shared" si="133"/>
        <v>0</v>
      </c>
      <c r="F2884">
        <f t="shared" si="134"/>
        <v>0.44792879528301882</v>
      </c>
    </row>
    <row r="2885" spans="1:6" x14ac:dyDescent="0.25">
      <c r="A2885">
        <v>2876</v>
      </c>
      <c r="B2885">
        <f>'Założenia i wyniki'!$E$6*Znorm.Profile!B2885</f>
        <v>0</v>
      </c>
      <c r="C2885">
        <f>'Założenia i wyniki'!$E$8*Znorm.Profile!C2885</f>
        <v>0.51159114999999999</v>
      </c>
      <c r="D2885">
        <f t="shared" si="132"/>
        <v>0</v>
      </c>
      <c r="E2885">
        <f t="shared" si="133"/>
        <v>0</v>
      </c>
      <c r="F2885">
        <f t="shared" si="134"/>
        <v>0.51159114999999999</v>
      </c>
    </row>
    <row r="2886" spans="1:6" x14ac:dyDescent="0.25">
      <c r="A2886">
        <v>2877</v>
      </c>
      <c r="B2886">
        <f>'Założenia i wyniki'!$E$6*Znorm.Profile!B2886</f>
        <v>0</v>
      </c>
      <c r="C2886">
        <f>'Założenia i wyniki'!$E$8*Znorm.Profile!C2886</f>
        <v>0.49096459999999997</v>
      </c>
      <c r="D2886">
        <f t="shared" si="132"/>
        <v>0</v>
      </c>
      <c r="E2886">
        <f t="shared" si="133"/>
        <v>0</v>
      </c>
      <c r="F2886">
        <f t="shared" si="134"/>
        <v>0.49096459999999997</v>
      </c>
    </row>
    <row r="2887" spans="1:6" x14ac:dyDescent="0.25">
      <c r="A2887">
        <v>2878</v>
      </c>
      <c r="B2887">
        <f>'Założenia i wyniki'!$E$6*Znorm.Profile!B2887</f>
        <v>0</v>
      </c>
      <c r="C2887">
        <f>'Założenia i wyniki'!$E$8*Znorm.Profile!C2887</f>
        <v>0.40316570000000002</v>
      </c>
      <c r="D2887">
        <f t="shared" si="132"/>
        <v>0</v>
      </c>
      <c r="E2887">
        <f t="shared" si="133"/>
        <v>0</v>
      </c>
      <c r="F2887">
        <f t="shared" si="134"/>
        <v>0.40316570000000002</v>
      </c>
    </row>
    <row r="2888" spans="1:6" x14ac:dyDescent="0.25">
      <c r="A2888">
        <v>2879</v>
      </c>
      <c r="B2888">
        <f>'Założenia i wyniki'!$E$6*Znorm.Profile!B2888</f>
        <v>0</v>
      </c>
      <c r="C2888">
        <f>'Założenia i wyniki'!$E$8*Znorm.Profile!C2888</f>
        <v>0.31578295000000001</v>
      </c>
      <c r="D2888">
        <f t="shared" si="132"/>
        <v>0</v>
      </c>
      <c r="E2888">
        <f t="shared" si="133"/>
        <v>0</v>
      </c>
      <c r="F2888">
        <f t="shared" si="134"/>
        <v>0.31578295000000001</v>
      </c>
    </row>
    <row r="2889" spans="1:6" x14ac:dyDescent="0.25">
      <c r="A2889">
        <v>2880</v>
      </c>
      <c r="B2889">
        <f>'Założenia i wyniki'!$E$6*Znorm.Profile!B2889</f>
        <v>0</v>
      </c>
      <c r="C2889">
        <f>'Założenia i wyniki'!$E$8*Znorm.Profile!C2889</f>
        <v>0.24978695000000001</v>
      </c>
      <c r="D2889">
        <f t="shared" si="132"/>
        <v>0</v>
      </c>
      <c r="E2889">
        <f t="shared" si="133"/>
        <v>0</v>
      </c>
      <c r="F2889">
        <f t="shared" si="134"/>
        <v>0.24978695000000001</v>
      </c>
    </row>
    <row r="2890" spans="1:6" x14ac:dyDescent="0.25">
      <c r="A2890">
        <v>2881</v>
      </c>
      <c r="B2890">
        <f>'Założenia i wyniki'!$E$6*Znorm.Profile!B2890</f>
        <v>0</v>
      </c>
      <c r="C2890">
        <f>'Założenia i wyniki'!$E$8*Znorm.Profile!C2890</f>
        <v>0.2110766</v>
      </c>
      <c r="D2890">
        <f t="shared" si="132"/>
        <v>0</v>
      </c>
      <c r="E2890">
        <f t="shared" si="133"/>
        <v>0</v>
      </c>
      <c r="F2890">
        <f t="shared" si="134"/>
        <v>0.2110766</v>
      </c>
    </row>
    <row r="2891" spans="1:6" x14ac:dyDescent="0.25">
      <c r="A2891">
        <v>2882</v>
      </c>
      <c r="B2891">
        <f>'Założenia i wyniki'!$E$6*Znorm.Profile!B2891</f>
        <v>0</v>
      </c>
      <c r="C2891">
        <f>'Założenia i wyniki'!$E$8*Znorm.Profile!C2891</f>
        <v>0.1896216</v>
      </c>
      <c r="D2891">
        <f t="shared" ref="D2891:D2954" si="135">IF(B2891&lt;=C2891,B2891,C2891)</f>
        <v>0</v>
      </c>
      <c r="E2891">
        <f t="shared" ref="E2891:E2954" si="136">IF(B2891&gt;C2891,B2891-C2891,0)</f>
        <v>0</v>
      </c>
      <c r="F2891">
        <f t="shared" ref="F2891:F2954" si="137">IF(B2891&lt;C2891,C2891-B2891,0)</f>
        <v>0.1896216</v>
      </c>
    </row>
    <row r="2892" spans="1:6" x14ac:dyDescent="0.25">
      <c r="A2892">
        <v>2883</v>
      </c>
      <c r="B2892">
        <f>'Założenia i wyniki'!$E$6*Znorm.Profile!B2892</f>
        <v>0</v>
      </c>
      <c r="C2892">
        <f>'Założenia i wyniki'!$E$8*Znorm.Profile!C2892</f>
        <v>0.18622450000000002</v>
      </c>
      <c r="D2892">
        <f t="shared" si="135"/>
        <v>0</v>
      </c>
      <c r="E2892">
        <f t="shared" si="136"/>
        <v>0</v>
      </c>
      <c r="F2892">
        <f t="shared" si="137"/>
        <v>0.18622450000000002</v>
      </c>
    </row>
    <row r="2893" spans="1:6" x14ac:dyDescent="0.25">
      <c r="A2893">
        <v>2884</v>
      </c>
      <c r="B2893">
        <f>'Założenia i wyniki'!$E$6*Znorm.Profile!B2893</f>
        <v>0</v>
      </c>
      <c r="C2893">
        <f>'Założenia i wyniki'!$E$8*Znorm.Profile!C2893</f>
        <v>0.19106955</v>
      </c>
      <c r="D2893">
        <f t="shared" si="135"/>
        <v>0</v>
      </c>
      <c r="E2893">
        <f t="shared" si="136"/>
        <v>0</v>
      </c>
      <c r="F2893">
        <f t="shared" si="137"/>
        <v>0.19106955</v>
      </c>
    </row>
    <row r="2894" spans="1:6" x14ac:dyDescent="0.25">
      <c r="A2894">
        <v>2885</v>
      </c>
      <c r="B2894">
        <f>'Założenia i wyniki'!$E$6*Znorm.Profile!B2894</f>
        <v>0</v>
      </c>
      <c r="C2894">
        <f>'Założenia i wyniki'!$E$8*Znorm.Profile!C2894</f>
        <v>0.2133264</v>
      </c>
      <c r="D2894">
        <f t="shared" si="135"/>
        <v>0</v>
      </c>
      <c r="E2894">
        <f t="shared" si="136"/>
        <v>0</v>
      </c>
      <c r="F2894">
        <f t="shared" si="137"/>
        <v>0.2133264</v>
      </c>
    </row>
    <row r="2895" spans="1:6" x14ac:dyDescent="0.25">
      <c r="A2895">
        <v>2886</v>
      </c>
      <c r="B2895">
        <f>'Założenia i wyniki'!$E$6*Znorm.Profile!B2895</f>
        <v>5.5353773584905661E-2</v>
      </c>
      <c r="C2895">
        <f>'Założenia i wyniki'!$E$8*Znorm.Profile!C2895</f>
        <v>0.26579384999999994</v>
      </c>
      <c r="D2895">
        <f t="shared" si="135"/>
        <v>5.5353773584905661E-2</v>
      </c>
      <c r="E2895">
        <f t="shared" si="136"/>
        <v>0</v>
      </c>
      <c r="F2895">
        <f t="shared" si="137"/>
        <v>0.21044007641509427</v>
      </c>
    </row>
    <row r="2896" spans="1:6" x14ac:dyDescent="0.25">
      <c r="A2896">
        <v>2887</v>
      </c>
      <c r="B2896">
        <f>'Założenia i wyniki'!$E$6*Znorm.Profile!B2896</f>
        <v>0.14506603773584908</v>
      </c>
      <c r="C2896">
        <f>'Założenia i wyniki'!$E$8*Znorm.Profile!C2896</f>
        <v>0.32527040000000002</v>
      </c>
      <c r="D2896">
        <f t="shared" si="135"/>
        <v>0.14506603773584908</v>
      </c>
      <c r="E2896">
        <f t="shared" si="136"/>
        <v>0</v>
      </c>
      <c r="F2896">
        <f t="shared" si="137"/>
        <v>0.18020436226415093</v>
      </c>
    </row>
    <row r="2897" spans="1:6" x14ac:dyDescent="0.25">
      <c r="A2897">
        <v>2888</v>
      </c>
      <c r="B2897">
        <f>'Założenia i wyniki'!$E$6*Znorm.Profile!B2897</f>
        <v>0.50497169811320752</v>
      </c>
      <c r="C2897">
        <f>'Założenia i wyniki'!$E$8*Znorm.Profile!C2897</f>
        <v>0.38598209999999999</v>
      </c>
      <c r="D2897">
        <f t="shared" si="135"/>
        <v>0.38598209999999999</v>
      </c>
      <c r="E2897">
        <f t="shared" si="136"/>
        <v>0.11898959811320753</v>
      </c>
      <c r="F2897">
        <f t="shared" si="137"/>
        <v>0</v>
      </c>
    </row>
    <row r="2898" spans="1:6" x14ac:dyDescent="0.25">
      <c r="A2898">
        <v>2889</v>
      </c>
      <c r="B2898">
        <f>'Założenia i wyniki'!$E$6*Znorm.Profile!B2898</f>
        <v>1.125188679245283</v>
      </c>
      <c r="C2898">
        <f>'Założenia i wyniki'!$E$8*Znorm.Profile!C2898</f>
        <v>0.43665824999999991</v>
      </c>
      <c r="D2898">
        <f t="shared" si="135"/>
        <v>0.43665824999999991</v>
      </c>
      <c r="E2898">
        <f t="shared" si="136"/>
        <v>0.68853042924528307</v>
      </c>
      <c r="F2898">
        <f t="shared" si="137"/>
        <v>0</v>
      </c>
    </row>
    <row r="2899" spans="1:6" x14ac:dyDescent="0.25">
      <c r="A2899">
        <v>2890</v>
      </c>
      <c r="B2899">
        <f>'Założenia i wyniki'!$E$6*Znorm.Profile!B2899</f>
        <v>1.4147169811320754</v>
      </c>
      <c r="C2899">
        <f>'Założenia i wyniki'!$E$8*Znorm.Profile!C2899</f>
        <v>0.45631880000000002</v>
      </c>
      <c r="D2899">
        <f t="shared" si="135"/>
        <v>0.45631880000000002</v>
      </c>
      <c r="E2899">
        <f t="shared" si="136"/>
        <v>0.95839818113207542</v>
      </c>
      <c r="F2899">
        <f t="shared" si="137"/>
        <v>0</v>
      </c>
    </row>
    <row r="2900" spans="1:6" x14ac:dyDescent="0.25">
      <c r="A2900">
        <v>2891</v>
      </c>
      <c r="B2900">
        <f>'Założenia i wyniki'!$E$6*Znorm.Profile!B2900</f>
        <v>1.4518867924528303</v>
      </c>
      <c r="C2900">
        <f>'Założenia i wyniki'!$E$8*Znorm.Profile!C2900</f>
        <v>0.47135760000000004</v>
      </c>
      <c r="D2900">
        <f t="shared" si="135"/>
        <v>0.47135760000000004</v>
      </c>
      <c r="E2900">
        <f t="shared" si="136"/>
        <v>0.98052919245283021</v>
      </c>
      <c r="F2900">
        <f t="shared" si="137"/>
        <v>0</v>
      </c>
    </row>
    <row r="2901" spans="1:6" x14ac:dyDescent="0.25">
      <c r="A2901">
        <v>2892</v>
      </c>
      <c r="B2901">
        <f>'Założenia i wyniki'!$E$6*Znorm.Profile!B2901</f>
        <v>1.4279245283018867</v>
      </c>
      <c r="C2901">
        <f>'Założenia i wyniki'!$E$8*Znorm.Profile!C2901</f>
        <v>0.46185229999999994</v>
      </c>
      <c r="D2901">
        <f t="shared" si="135"/>
        <v>0.46185229999999994</v>
      </c>
      <c r="E2901">
        <f t="shared" si="136"/>
        <v>0.96607222830188677</v>
      </c>
      <c r="F2901">
        <f t="shared" si="137"/>
        <v>0</v>
      </c>
    </row>
    <row r="2902" spans="1:6" x14ac:dyDescent="0.25">
      <c r="A2902">
        <v>2893</v>
      </c>
      <c r="B2902">
        <f>'Założenia i wyniki'!$E$6*Znorm.Profile!B2902</f>
        <v>1.5000943396226414</v>
      </c>
      <c r="C2902">
        <f>'Założenia i wyniki'!$E$8*Znorm.Profile!C2902</f>
        <v>0.44476949999999998</v>
      </c>
      <c r="D2902">
        <f t="shared" si="135"/>
        <v>0.44476949999999998</v>
      </c>
      <c r="E2902">
        <f t="shared" si="136"/>
        <v>1.0553248396226413</v>
      </c>
      <c r="F2902">
        <f t="shared" si="137"/>
        <v>0</v>
      </c>
    </row>
    <row r="2903" spans="1:6" x14ac:dyDescent="0.25">
      <c r="A2903">
        <v>2894</v>
      </c>
      <c r="B2903">
        <f>'Założenia i wyniki'!$E$6*Znorm.Profile!B2903</f>
        <v>2.0271698113207548</v>
      </c>
      <c r="C2903">
        <f>'Założenia i wyniki'!$E$8*Znorm.Profile!C2903</f>
        <v>0.41871969999999997</v>
      </c>
      <c r="D2903">
        <f t="shared" si="135"/>
        <v>0.41871969999999997</v>
      </c>
      <c r="E2903">
        <f t="shared" si="136"/>
        <v>1.6084501113207548</v>
      </c>
      <c r="F2903">
        <f t="shared" si="137"/>
        <v>0</v>
      </c>
    </row>
    <row r="2904" spans="1:6" x14ac:dyDescent="0.25">
      <c r="A2904">
        <v>2895</v>
      </c>
      <c r="B2904">
        <f>'Założenia i wyniki'!$E$6*Znorm.Profile!B2904</f>
        <v>1.7073584905660377</v>
      </c>
      <c r="C2904">
        <f>'Założenia i wyniki'!$E$8*Znorm.Profile!C2904</f>
        <v>0.40236944999999996</v>
      </c>
      <c r="D2904">
        <f t="shared" si="135"/>
        <v>0.40236944999999996</v>
      </c>
      <c r="E2904">
        <f t="shared" si="136"/>
        <v>1.3049890405660378</v>
      </c>
      <c r="F2904">
        <f t="shared" si="137"/>
        <v>0</v>
      </c>
    </row>
    <row r="2905" spans="1:6" x14ac:dyDescent="0.25">
      <c r="A2905">
        <v>2896</v>
      </c>
      <c r="B2905">
        <f>'Założenia i wyniki'!$E$6*Znorm.Profile!B2905</f>
        <v>1.2369811320754718</v>
      </c>
      <c r="C2905">
        <f>'Założenia i wyniki'!$E$8*Znorm.Profile!C2905</f>
        <v>0.39657800000000004</v>
      </c>
      <c r="D2905">
        <f t="shared" si="135"/>
        <v>0.39657800000000004</v>
      </c>
      <c r="E2905">
        <f t="shared" si="136"/>
        <v>0.84040313207547168</v>
      </c>
      <c r="F2905">
        <f t="shared" si="137"/>
        <v>0</v>
      </c>
    </row>
    <row r="2906" spans="1:6" x14ac:dyDescent="0.25">
      <c r="A2906">
        <v>2897</v>
      </c>
      <c r="B2906">
        <f>'Założenia i wyniki'!$E$6*Znorm.Profile!B2906</f>
        <v>0.57185849056603777</v>
      </c>
      <c r="C2906">
        <f>'Założenia i wyniki'!$E$8*Znorm.Profile!C2906</f>
        <v>0.40074264999999998</v>
      </c>
      <c r="D2906">
        <f t="shared" si="135"/>
        <v>0.40074264999999998</v>
      </c>
      <c r="E2906">
        <f t="shared" si="136"/>
        <v>0.17111584056603779</v>
      </c>
      <c r="F2906">
        <f t="shared" si="137"/>
        <v>0</v>
      </c>
    </row>
    <row r="2907" spans="1:6" x14ac:dyDescent="0.25">
      <c r="A2907">
        <v>2898</v>
      </c>
      <c r="B2907">
        <f>'Założenia i wyniki'!$E$6*Znorm.Profile!B2907</f>
        <v>0.21676415094339624</v>
      </c>
      <c r="C2907">
        <f>'Założenia i wyniki'!$E$8*Znorm.Profile!C2907</f>
        <v>0.419937</v>
      </c>
      <c r="D2907">
        <f t="shared" si="135"/>
        <v>0.21676415094339624</v>
      </c>
      <c r="E2907">
        <f t="shared" si="136"/>
        <v>0</v>
      </c>
      <c r="F2907">
        <f t="shared" si="137"/>
        <v>0.20317284905660377</v>
      </c>
    </row>
    <row r="2908" spans="1:6" x14ac:dyDescent="0.25">
      <c r="A2908">
        <v>2899</v>
      </c>
      <c r="B2908">
        <f>'Założenia i wyniki'!$E$6*Znorm.Profile!B2908</f>
        <v>1.2909433962264152E-2</v>
      </c>
      <c r="C2908">
        <f>'Założenia i wyniki'!$E$8*Znorm.Profile!C2908</f>
        <v>0.45479770000000003</v>
      </c>
      <c r="D2908">
        <f t="shared" si="135"/>
        <v>1.2909433962264152E-2</v>
      </c>
      <c r="E2908">
        <f t="shared" si="136"/>
        <v>0</v>
      </c>
      <c r="F2908">
        <f t="shared" si="137"/>
        <v>0.4418882660377359</v>
      </c>
    </row>
    <row r="2909" spans="1:6" x14ac:dyDescent="0.25">
      <c r="A2909">
        <v>2900</v>
      </c>
      <c r="B2909">
        <f>'Założenia i wyniki'!$E$6*Znorm.Profile!B2909</f>
        <v>0</v>
      </c>
      <c r="C2909">
        <f>'Założenia i wyniki'!$E$8*Znorm.Profile!C2909</f>
        <v>0.48629</v>
      </c>
      <c r="D2909">
        <f t="shared" si="135"/>
        <v>0</v>
      </c>
      <c r="E2909">
        <f t="shared" si="136"/>
        <v>0</v>
      </c>
      <c r="F2909">
        <f t="shared" si="137"/>
        <v>0.48629</v>
      </c>
    </row>
    <row r="2910" spans="1:6" x14ac:dyDescent="0.25">
      <c r="A2910">
        <v>2901</v>
      </c>
      <c r="B2910">
        <f>'Założenia i wyniki'!$E$6*Znorm.Profile!B2910</f>
        <v>0</v>
      </c>
      <c r="C2910">
        <f>'Założenia i wyniki'!$E$8*Znorm.Profile!C2910</f>
        <v>0.46606175000000005</v>
      </c>
      <c r="D2910">
        <f t="shared" si="135"/>
        <v>0</v>
      </c>
      <c r="E2910">
        <f t="shared" si="136"/>
        <v>0</v>
      </c>
      <c r="F2910">
        <f t="shared" si="137"/>
        <v>0.46606175000000005</v>
      </c>
    </row>
    <row r="2911" spans="1:6" x14ac:dyDescent="0.25">
      <c r="A2911">
        <v>2902</v>
      </c>
      <c r="B2911">
        <f>'Założenia i wyniki'!$E$6*Znorm.Profile!B2911</f>
        <v>0</v>
      </c>
      <c r="C2911">
        <f>'Założenia i wyniki'!$E$8*Znorm.Profile!C2911</f>
        <v>0.38648854999999999</v>
      </c>
      <c r="D2911">
        <f t="shared" si="135"/>
        <v>0</v>
      </c>
      <c r="E2911">
        <f t="shared" si="136"/>
        <v>0</v>
      </c>
      <c r="F2911">
        <f t="shared" si="137"/>
        <v>0.38648854999999999</v>
      </c>
    </row>
    <row r="2912" spans="1:6" x14ac:dyDescent="0.25">
      <c r="A2912">
        <v>2903</v>
      </c>
      <c r="B2912">
        <f>'Założenia i wyniki'!$E$6*Znorm.Profile!B2912</f>
        <v>0</v>
      </c>
      <c r="C2912">
        <f>'Założenia i wyniki'!$E$8*Znorm.Profile!C2912</f>
        <v>0.30492979999999997</v>
      </c>
      <c r="D2912">
        <f t="shared" si="135"/>
        <v>0</v>
      </c>
      <c r="E2912">
        <f t="shared" si="136"/>
        <v>0</v>
      </c>
      <c r="F2912">
        <f t="shared" si="137"/>
        <v>0.30492979999999997</v>
      </c>
    </row>
    <row r="2913" spans="1:6" x14ac:dyDescent="0.25">
      <c r="A2913">
        <v>2904</v>
      </c>
      <c r="B2913">
        <f>'Założenia i wyniki'!$E$6*Znorm.Profile!B2913</f>
        <v>0</v>
      </c>
      <c r="C2913">
        <f>'Założenia i wyniki'!$E$8*Znorm.Profile!C2913</f>
        <v>0.23050755000000001</v>
      </c>
      <c r="D2913">
        <f t="shared" si="135"/>
        <v>0</v>
      </c>
      <c r="E2913">
        <f t="shared" si="136"/>
        <v>0</v>
      </c>
      <c r="F2913">
        <f t="shared" si="137"/>
        <v>0.23050755000000001</v>
      </c>
    </row>
    <row r="2914" spans="1:6" x14ac:dyDescent="0.25">
      <c r="A2914">
        <v>2905</v>
      </c>
      <c r="B2914">
        <f>'Założenia i wyniki'!$E$6*Znorm.Profile!B2914</f>
        <v>0</v>
      </c>
      <c r="C2914">
        <f>'Założenia i wyniki'!$E$8*Znorm.Profile!C2914</f>
        <v>0.19608785000000004</v>
      </c>
      <c r="D2914">
        <f t="shared" si="135"/>
        <v>0</v>
      </c>
      <c r="E2914">
        <f t="shared" si="136"/>
        <v>0</v>
      </c>
      <c r="F2914">
        <f t="shared" si="137"/>
        <v>0.19608785000000004</v>
      </c>
    </row>
    <row r="2915" spans="1:6" x14ac:dyDescent="0.25">
      <c r="A2915">
        <v>2906</v>
      </c>
      <c r="B2915">
        <f>'Założenia i wyniki'!$E$6*Znorm.Profile!B2915</f>
        <v>0</v>
      </c>
      <c r="C2915">
        <f>'Założenia i wyniki'!$E$8*Znorm.Profile!C2915</f>
        <v>0.17866065</v>
      </c>
      <c r="D2915">
        <f t="shared" si="135"/>
        <v>0</v>
      </c>
      <c r="E2915">
        <f t="shared" si="136"/>
        <v>0</v>
      </c>
      <c r="F2915">
        <f t="shared" si="137"/>
        <v>0.17866065</v>
      </c>
    </row>
    <row r="2916" spans="1:6" x14ac:dyDescent="0.25">
      <c r="A2916">
        <v>2907</v>
      </c>
      <c r="B2916">
        <f>'Założenia i wyniki'!$E$6*Znorm.Profile!B2916</f>
        <v>0</v>
      </c>
      <c r="C2916">
        <f>'Założenia i wyniki'!$E$8*Znorm.Profile!C2916</f>
        <v>0.17706744999999999</v>
      </c>
      <c r="D2916">
        <f t="shared" si="135"/>
        <v>0</v>
      </c>
      <c r="E2916">
        <f t="shared" si="136"/>
        <v>0</v>
      </c>
      <c r="F2916">
        <f t="shared" si="137"/>
        <v>0.17706744999999999</v>
      </c>
    </row>
    <row r="2917" spans="1:6" x14ac:dyDescent="0.25">
      <c r="A2917">
        <v>2908</v>
      </c>
      <c r="B2917">
        <f>'Założenia i wyniki'!$E$6*Znorm.Profile!B2917</f>
        <v>0</v>
      </c>
      <c r="C2917">
        <f>'Założenia i wyniki'!$E$8*Znorm.Profile!C2917</f>
        <v>0.18163880000000002</v>
      </c>
      <c r="D2917">
        <f t="shared" si="135"/>
        <v>0</v>
      </c>
      <c r="E2917">
        <f t="shared" si="136"/>
        <v>0</v>
      </c>
      <c r="F2917">
        <f t="shared" si="137"/>
        <v>0.18163880000000002</v>
      </c>
    </row>
    <row r="2918" spans="1:6" x14ac:dyDescent="0.25">
      <c r="A2918">
        <v>2909</v>
      </c>
      <c r="B2918">
        <f>'Założenia i wyniki'!$E$6*Znorm.Profile!B2918</f>
        <v>0</v>
      </c>
      <c r="C2918">
        <f>'Założenia i wyniki'!$E$8*Znorm.Profile!C2918</f>
        <v>0.2080736</v>
      </c>
      <c r="D2918">
        <f t="shared" si="135"/>
        <v>0</v>
      </c>
      <c r="E2918">
        <f t="shared" si="136"/>
        <v>0</v>
      </c>
      <c r="F2918">
        <f t="shared" si="137"/>
        <v>0.2080736</v>
      </c>
    </row>
    <row r="2919" spans="1:6" x14ac:dyDescent="0.25">
      <c r="A2919">
        <v>2910</v>
      </c>
      <c r="B2919">
        <f>'Założenia i wyniki'!$E$6*Znorm.Profile!B2919</f>
        <v>9.5018867924528294E-2</v>
      </c>
      <c r="C2919">
        <f>'Założenia i wyniki'!$E$8*Znorm.Profile!C2919</f>
        <v>0.25856564999999998</v>
      </c>
      <c r="D2919">
        <f t="shared" si="135"/>
        <v>9.5018867924528294E-2</v>
      </c>
      <c r="E2919">
        <f t="shared" si="136"/>
        <v>0</v>
      </c>
      <c r="F2919">
        <f t="shared" si="137"/>
        <v>0.16354678207547169</v>
      </c>
    </row>
    <row r="2920" spans="1:6" x14ac:dyDescent="0.25">
      <c r="A2920">
        <v>2911</v>
      </c>
      <c r="B2920">
        <f>'Założenia i wyniki'!$E$6*Znorm.Profile!B2920</f>
        <v>0.67625471698113215</v>
      </c>
      <c r="C2920">
        <f>'Założenia i wyniki'!$E$8*Znorm.Profile!C2920</f>
        <v>0.30893589999999999</v>
      </c>
      <c r="D2920">
        <f t="shared" si="135"/>
        <v>0.30893589999999999</v>
      </c>
      <c r="E2920">
        <f t="shared" si="136"/>
        <v>0.36731881698113217</v>
      </c>
      <c r="F2920">
        <f t="shared" si="137"/>
        <v>0</v>
      </c>
    </row>
    <row r="2921" spans="1:6" x14ac:dyDescent="0.25">
      <c r="A2921">
        <v>2912</v>
      </c>
      <c r="B2921">
        <f>'Założenia i wyniki'!$E$6*Znorm.Profile!B2921</f>
        <v>1.3257547169811321</v>
      </c>
      <c r="C2921">
        <f>'Założenia i wyniki'!$E$8*Znorm.Profile!C2921</f>
        <v>0.37093664999999998</v>
      </c>
      <c r="D2921">
        <f t="shared" si="135"/>
        <v>0.37093664999999998</v>
      </c>
      <c r="E2921">
        <f t="shared" si="136"/>
        <v>0.95481806698113214</v>
      </c>
      <c r="F2921">
        <f t="shared" si="137"/>
        <v>0</v>
      </c>
    </row>
    <row r="2922" spans="1:6" x14ac:dyDescent="0.25">
      <c r="A2922">
        <v>2913</v>
      </c>
      <c r="B2922">
        <f>'Założenia i wyniki'!$E$6*Znorm.Profile!B2922</f>
        <v>1.895377358490566</v>
      </c>
      <c r="C2922">
        <f>'Założenia i wyniki'!$E$8*Znorm.Profile!C2922</f>
        <v>0.40557965000000001</v>
      </c>
      <c r="D2922">
        <f t="shared" si="135"/>
        <v>0.40557965000000001</v>
      </c>
      <c r="E2922">
        <f t="shared" si="136"/>
        <v>1.489797708490566</v>
      </c>
      <c r="F2922">
        <f t="shared" si="137"/>
        <v>0</v>
      </c>
    </row>
    <row r="2923" spans="1:6" x14ac:dyDescent="0.25">
      <c r="A2923">
        <v>2914</v>
      </c>
      <c r="B2923">
        <f>'Założenia i wyniki'!$E$6*Znorm.Profile!B2923</f>
        <v>2.2729245283018873</v>
      </c>
      <c r="C2923">
        <f>'Założenia i wyniki'!$E$8*Znorm.Profile!C2923</f>
        <v>0.41199479999999999</v>
      </c>
      <c r="D2923">
        <f t="shared" si="135"/>
        <v>0.41199479999999999</v>
      </c>
      <c r="E2923">
        <f t="shared" si="136"/>
        <v>1.8609297283018873</v>
      </c>
      <c r="F2923">
        <f t="shared" si="137"/>
        <v>0</v>
      </c>
    </row>
    <row r="2924" spans="1:6" x14ac:dyDescent="0.25">
      <c r="A2924">
        <v>2915</v>
      </c>
      <c r="B2924">
        <f>'Założenia i wyniki'!$E$6*Znorm.Profile!B2924</f>
        <v>2.4753773584905661</v>
      </c>
      <c r="C2924">
        <f>'Założenia i wyniki'!$E$8*Znorm.Profile!C2924</f>
        <v>0.41742400000000002</v>
      </c>
      <c r="D2924">
        <f t="shared" si="135"/>
        <v>0.41742400000000002</v>
      </c>
      <c r="E2924">
        <f t="shared" si="136"/>
        <v>2.057953358490566</v>
      </c>
      <c r="F2924">
        <f t="shared" si="137"/>
        <v>0</v>
      </c>
    </row>
    <row r="2925" spans="1:6" x14ac:dyDescent="0.25">
      <c r="A2925">
        <v>2916</v>
      </c>
      <c r="B2925">
        <f>'Założenia i wyniki'!$E$6*Znorm.Profile!B2925</f>
        <v>2.5302830188679244</v>
      </c>
      <c r="C2925">
        <f>'Założenia i wyniki'!$E$8*Znorm.Profile!C2925</f>
        <v>0.41902524999999996</v>
      </c>
      <c r="D2925">
        <f t="shared" si="135"/>
        <v>0.41902524999999996</v>
      </c>
      <c r="E2925">
        <f t="shared" si="136"/>
        <v>2.1112577688679246</v>
      </c>
      <c r="F2925">
        <f t="shared" si="137"/>
        <v>0</v>
      </c>
    </row>
    <row r="2926" spans="1:6" x14ac:dyDescent="0.25">
      <c r="A2926">
        <v>2917</v>
      </c>
      <c r="B2926">
        <f>'Założenia i wyniki'!$E$6*Znorm.Profile!B2926</f>
        <v>2.4566981132075467</v>
      </c>
      <c r="C2926">
        <f>'Założenia i wyniki'!$E$8*Znorm.Profile!C2926</f>
        <v>0.42063839999999997</v>
      </c>
      <c r="D2926">
        <f t="shared" si="135"/>
        <v>0.42063839999999997</v>
      </c>
      <c r="E2926">
        <f t="shared" si="136"/>
        <v>2.0360597132075466</v>
      </c>
      <c r="F2926">
        <f t="shared" si="137"/>
        <v>0</v>
      </c>
    </row>
    <row r="2927" spans="1:6" x14ac:dyDescent="0.25">
      <c r="A2927">
        <v>2918</v>
      </c>
      <c r="B2927">
        <f>'Założenia i wyniki'!$E$6*Znorm.Profile!B2927</f>
        <v>2.2371698113207548</v>
      </c>
      <c r="C2927">
        <f>'Założenia i wyniki'!$E$8*Znorm.Profile!C2927</f>
        <v>0.42074549999999999</v>
      </c>
      <c r="D2927">
        <f t="shared" si="135"/>
        <v>0.42074549999999999</v>
      </c>
      <c r="E2927">
        <f t="shared" si="136"/>
        <v>1.8164243113207548</v>
      </c>
      <c r="F2927">
        <f t="shared" si="137"/>
        <v>0</v>
      </c>
    </row>
    <row r="2928" spans="1:6" x14ac:dyDescent="0.25">
      <c r="A2928">
        <v>2919</v>
      </c>
      <c r="B2928">
        <f>'Założenia i wyniki'!$E$6*Znorm.Profile!B2928</f>
        <v>1.8737735849056603</v>
      </c>
      <c r="C2928">
        <f>'Założenia i wyniki'!$E$8*Znorm.Profile!C2928</f>
        <v>0.40940969999999999</v>
      </c>
      <c r="D2928">
        <f t="shared" si="135"/>
        <v>0.40940969999999999</v>
      </c>
      <c r="E2928">
        <f t="shared" si="136"/>
        <v>1.4643638849056604</v>
      </c>
      <c r="F2928">
        <f t="shared" si="137"/>
        <v>0</v>
      </c>
    </row>
    <row r="2929" spans="1:6" x14ac:dyDescent="0.25">
      <c r="A2929">
        <v>2920</v>
      </c>
      <c r="B2929">
        <f>'Założenia i wyniki'!$E$6*Znorm.Profile!B2929</f>
        <v>1.3469811320754717</v>
      </c>
      <c r="C2929">
        <f>'Założenia i wyniki'!$E$8*Znorm.Profile!C2929</f>
        <v>0.40579454999999998</v>
      </c>
      <c r="D2929">
        <f t="shared" si="135"/>
        <v>0.40579454999999998</v>
      </c>
      <c r="E2929">
        <f t="shared" si="136"/>
        <v>0.94118658207547168</v>
      </c>
      <c r="F2929">
        <f t="shared" si="137"/>
        <v>0</v>
      </c>
    </row>
    <row r="2930" spans="1:6" x14ac:dyDescent="0.25">
      <c r="A2930">
        <v>2921</v>
      </c>
      <c r="B2930">
        <f>'Założenia i wyniki'!$E$6*Znorm.Profile!B2930</f>
        <v>0.73373584905660383</v>
      </c>
      <c r="C2930">
        <f>'Założenia i wyniki'!$E$8*Znorm.Profile!C2930</f>
        <v>0.40370504999999995</v>
      </c>
      <c r="D2930">
        <f t="shared" si="135"/>
        <v>0.40370504999999995</v>
      </c>
      <c r="E2930">
        <f t="shared" si="136"/>
        <v>0.33003079905660387</v>
      </c>
      <c r="F2930">
        <f t="shared" si="137"/>
        <v>0</v>
      </c>
    </row>
    <row r="2931" spans="1:6" x14ac:dyDescent="0.25">
      <c r="A2931">
        <v>2922</v>
      </c>
      <c r="B2931">
        <f>'Założenia i wyniki'!$E$6*Znorm.Profile!B2931</f>
        <v>0.22982075471698113</v>
      </c>
      <c r="C2931">
        <f>'Założenia i wyniki'!$E$8*Znorm.Profile!C2931</f>
        <v>0.40319194999999997</v>
      </c>
      <c r="D2931">
        <f t="shared" si="135"/>
        <v>0.22982075471698113</v>
      </c>
      <c r="E2931">
        <f t="shared" si="136"/>
        <v>0</v>
      </c>
      <c r="F2931">
        <f t="shared" si="137"/>
        <v>0.17337119528301884</v>
      </c>
    </row>
    <row r="2932" spans="1:6" x14ac:dyDescent="0.25">
      <c r="A2932">
        <v>2923</v>
      </c>
      <c r="B2932">
        <f>'Założenia i wyniki'!$E$6*Znorm.Profile!B2932</f>
        <v>2.3220754716981134E-2</v>
      </c>
      <c r="C2932">
        <f>'Założenia i wyniki'!$E$8*Znorm.Profile!C2932</f>
        <v>0.44110674999999999</v>
      </c>
      <c r="D2932">
        <f t="shared" si="135"/>
        <v>2.3220754716981134E-2</v>
      </c>
      <c r="E2932">
        <f t="shared" si="136"/>
        <v>0</v>
      </c>
      <c r="F2932">
        <f t="shared" si="137"/>
        <v>0.41788599528301884</v>
      </c>
    </row>
    <row r="2933" spans="1:6" x14ac:dyDescent="0.25">
      <c r="A2933">
        <v>2924</v>
      </c>
      <c r="B2933">
        <f>'Założenia i wyniki'!$E$6*Znorm.Profile!B2933</f>
        <v>0</v>
      </c>
      <c r="C2933">
        <f>'Założenia i wyniki'!$E$8*Znorm.Profile!C2933</f>
        <v>0.48627740000000003</v>
      </c>
      <c r="D2933">
        <f t="shared" si="135"/>
        <v>0</v>
      </c>
      <c r="E2933">
        <f t="shared" si="136"/>
        <v>0</v>
      </c>
      <c r="F2933">
        <f t="shared" si="137"/>
        <v>0.48627740000000003</v>
      </c>
    </row>
    <row r="2934" spans="1:6" x14ac:dyDescent="0.25">
      <c r="A2934">
        <v>2925</v>
      </c>
      <c r="B2934">
        <f>'Założenia i wyniki'!$E$6*Znorm.Profile!B2934</f>
        <v>0</v>
      </c>
      <c r="C2934">
        <f>'Założenia i wyniki'!$E$8*Znorm.Profile!C2934</f>
        <v>0.47085359999999998</v>
      </c>
      <c r="D2934">
        <f t="shared" si="135"/>
        <v>0</v>
      </c>
      <c r="E2934">
        <f t="shared" si="136"/>
        <v>0</v>
      </c>
      <c r="F2934">
        <f t="shared" si="137"/>
        <v>0.47085359999999998</v>
      </c>
    </row>
    <row r="2935" spans="1:6" x14ac:dyDescent="0.25">
      <c r="A2935">
        <v>2926</v>
      </c>
      <c r="B2935">
        <f>'Założenia i wyniki'!$E$6*Znorm.Profile!B2935</f>
        <v>0</v>
      </c>
      <c r="C2935">
        <f>'Założenia i wyniki'!$E$8*Znorm.Profile!C2935</f>
        <v>0.40126589999999995</v>
      </c>
      <c r="D2935">
        <f t="shared" si="135"/>
        <v>0</v>
      </c>
      <c r="E2935">
        <f t="shared" si="136"/>
        <v>0</v>
      </c>
      <c r="F2935">
        <f t="shared" si="137"/>
        <v>0.40126589999999995</v>
      </c>
    </row>
    <row r="2936" spans="1:6" x14ac:dyDescent="0.25">
      <c r="A2936">
        <v>2927</v>
      </c>
      <c r="B2936">
        <f>'Założenia i wyniki'!$E$6*Znorm.Profile!B2936</f>
        <v>0</v>
      </c>
      <c r="C2936">
        <f>'Założenia i wyniki'!$E$8*Znorm.Profile!C2936</f>
        <v>0.31715110000000002</v>
      </c>
      <c r="D2936">
        <f t="shared" si="135"/>
        <v>0</v>
      </c>
      <c r="E2936">
        <f t="shared" si="136"/>
        <v>0</v>
      </c>
      <c r="F2936">
        <f t="shared" si="137"/>
        <v>0.31715110000000002</v>
      </c>
    </row>
    <row r="2937" spans="1:6" x14ac:dyDescent="0.25">
      <c r="A2937">
        <v>2928</v>
      </c>
      <c r="B2937">
        <f>'Założenia i wyniki'!$E$6*Znorm.Profile!B2937</f>
        <v>0</v>
      </c>
      <c r="C2937">
        <f>'Założenia i wyniki'!$E$8*Znorm.Profile!C2937</f>
        <v>0.25571175000000002</v>
      </c>
      <c r="D2937">
        <f t="shared" si="135"/>
        <v>0</v>
      </c>
      <c r="E2937">
        <f t="shared" si="136"/>
        <v>0</v>
      </c>
      <c r="F2937">
        <f t="shared" si="137"/>
        <v>0.25571175000000002</v>
      </c>
    </row>
    <row r="2938" spans="1:6" x14ac:dyDescent="0.25">
      <c r="A2938">
        <v>2929</v>
      </c>
      <c r="B2938">
        <f>'Założenia i wyniki'!$E$6*Znorm.Profile!B2938</f>
        <v>0</v>
      </c>
      <c r="C2938">
        <f>'Założenia i wyniki'!$E$8*Znorm.Profile!C2938</f>
        <v>0.21669724999999998</v>
      </c>
      <c r="D2938">
        <f t="shared" si="135"/>
        <v>0</v>
      </c>
      <c r="E2938">
        <f t="shared" si="136"/>
        <v>0</v>
      </c>
      <c r="F2938">
        <f t="shared" si="137"/>
        <v>0.21669724999999998</v>
      </c>
    </row>
    <row r="2939" spans="1:6" x14ac:dyDescent="0.25">
      <c r="A2939">
        <v>2930</v>
      </c>
      <c r="B2939">
        <f>'Założenia i wyniki'!$E$6*Znorm.Profile!B2939</f>
        <v>0</v>
      </c>
      <c r="C2939">
        <f>'Założenia i wyniki'!$E$8*Znorm.Profile!C2939</f>
        <v>0.19379290000000002</v>
      </c>
      <c r="D2939">
        <f t="shared" si="135"/>
        <v>0</v>
      </c>
      <c r="E2939">
        <f t="shared" si="136"/>
        <v>0</v>
      </c>
      <c r="F2939">
        <f t="shared" si="137"/>
        <v>0.19379290000000002</v>
      </c>
    </row>
    <row r="2940" spans="1:6" x14ac:dyDescent="0.25">
      <c r="A2940">
        <v>2931</v>
      </c>
      <c r="B2940">
        <f>'Założenia i wyniki'!$E$6*Znorm.Profile!B2940</f>
        <v>0</v>
      </c>
      <c r="C2940">
        <f>'Założenia i wyniki'!$E$8*Znorm.Profile!C2940</f>
        <v>0.18711770000000003</v>
      </c>
      <c r="D2940">
        <f t="shared" si="135"/>
        <v>0</v>
      </c>
      <c r="E2940">
        <f t="shared" si="136"/>
        <v>0</v>
      </c>
      <c r="F2940">
        <f t="shared" si="137"/>
        <v>0.18711770000000003</v>
      </c>
    </row>
    <row r="2941" spans="1:6" x14ac:dyDescent="0.25">
      <c r="A2941">
        <v>2932</v>
      </c>
      <c r="B2941">
        <f>'Założenia i wyniki'!$E$6*Znorm.Profile!B2941</f>
        <v>0</v>
      </c>
      <c r="C2941">
        <f>'Założenia i wyniki'!$E$8*Znorm.Profile!C2941</f>
        <v>0.19491955</v>
      </c>
      <c r="D2941">
        <f t="shared" si="135"/>
        <v>0</v>
      </c>
      <c r="E2941">
        <f t="shared" si="136"/>
        <v>0</v>
      </c>
      <c r="F2941">
        <f t="shared" si="137"/>
        <v>0.19491955</v>
      </c>
    </row>
    <row r="2942" spans="1:6" x14ac:dyDescent="0.25">
      <c r="A2942">
        <v>2933</v>
      </c>
      <c r="B2942">
        <f>'Założenia i wyniki'!$E$6*Znorm.Profile!B2942</f>
        <v>1.1318867924528301E-2</v>
      </c>
      <c r="C2942">
        <f>'Założenia i wyniki'!$E$8*Znorm.Profile!C2942</f>
        <v>0.21447755000000002</v>
      </c>
      <c r="D2942">
        <f t="shared" si="135"/>
        <v>1.1318867924528301E-2</v>
      </c>
      <c r="E2942">
        <f t="shared" si="136"/>
        <v>0</v>
      </c>
      <c r="F2942">
        <f t="shared" si="137"/>
        <v>0.20315868207547172</v>
      </c>
    </row>
    <row r="2943" spans="1:6" x14ac:dyDescent="0.25">
      <c r="A2943">
        <v>2934</v>
      </c>
      <c r="B2943">
        <f>'Założenia i wyniki'!$E$6*Znorm.Profile!B2943</f>
        <v>0.19050943396226414</v>
      </c>
      <c r="C2943">
        <f>'Założenia i wyniki'!$E$8*Znorm.Profile!C2943</f>
        <v>0.25450109999999998</v>
      </c>
      <c r="D2943">
        <f t="shared" si="135"/>
        <v>0.19050943396226414</v>
      </c>
      <c r="E2943">
        <f t="shared" si="136"/>
        <v>0</v>
      </c>
      <c r="F2943">
        <f t="shared" si="137"/>
        <v>6.3991666037735845E-2</v>
      </c>
    </row>
    <row r="2944" spans="1:6" x14ac:dyDescent="0.25">
      <c r="A2944">
        <v>2935</v>
      </c>
      <c r="B2944">
        <f>'Założenia i wyniki'!$E$6*Znorm.Profile!B2944</f>
        <v>0.25869811320754721</v>
      </c>
      <c r="C2944">
        <f>'Założenia i wyniki'!$E$8*Znorm.Profile!C2944</f>
        <v>0.31237045000000002</v>
      </c>
      <c r="D2944">
        <f t="shared" si="135"/>
        <v>0.25869811320754721</v>
      </c>
      <c r="E2944">
        <f t="shared" si="136"/>
        <v>0</v>
      </c>
      <c r="F2944">
        <f t="shared" si="137"/>
        <v>5.3672336792452813E-2</v>
      </c>
    </row>
    <row r="2945" spans="1:6" x14ac:dyDescent="0.25">
      <c r="A2945">
        <v>2936</v>
      </c>
      <c r="B2945">
        <f>'Założenia i wyniki'!$E$6*Znorm.Profile!B2945</f>
        <v>0.66063207547169811</v>
      </c>
      <c r="C2945">
        <f>'Założenia i wyniki'!$E$8*Znorm.Profile!C2945</f>
        <v>0.3777662</v>
      </c>
      <c r="D2945">
        <f t="shared" si="135"/>
        <v>0.3777662</v>
      </c>
      <c r="E2945">
        <f t="shared" si="136"/>
        <v>0.28286587547169811</v>
      </c>
      <c r="F2945">
        <f t="shared" si="137"/>
        <v>0</v>
      </c>
    </row>
    <row r="2946" spans="1:6" x14ac:dyDescent="0.25">
      <c r="A2946">
        <v>2937</v>
      </c>
      <c r="B2946">
        <f>'Założenia i wyniki'!$E$6*Znorm.Profile!B2946</f>
        <v>0.49791509433962255</v>
      </c>
      <c r="C2946">
        <f>'Założenia i wyniki'!$E$8*Znorm.Profile!C2946</f>
        <v>0.42547505000000002</v>
      </c>
      <c r="D2946">
        <f t="shared" si="135"/>
        <v>0.42547505000000002</v>
      </c>
      <c r="E2946">
        <f t="shared" si="136"/>
        <v>7.2440044339622534E-2</v>
      </c>
      <c r="F2946">
        <f t="shared" si="137"/>
        <v>0</v>
      </c>
    </row>
    <row r="2947" spans="1:6" x14ac:dyDescent="0.25">
      <c r="A2947">
        <v>2938</v>
      </c>
      <c r="B2947">
        <f>'Założenia i wyniki'!$E$6*Znorm.Profile!B2947</f>
        <v>1.4386792452830188</v>
      </c>
      <c r="C2947">
        <f>'Założenia i wyniki'!$E$8*Znorm.Profile!C2947</f>
        <v>0.45603774999999996</v>
      </c>
      <c r="D2947">
        <f t="shared" si="135"/>
        <v>0.45603774999999996</v>
      </c>
      <c r="E2947">
        <f t="shared" si="136"/>
        <v>0.98264149528301892</v>
      </c>
      <c r="F2947">
        <f t="shared" si="137"/>
        <v>0</v>
      </c>
    </row>
    <row r="2948" spans="1:6" x14ac:dyDescent="0.25">
      <c r="A2948">
        <v>2939</v>
      </c>
      <c r="B2948">
        <f>'Założenia i wyniki'!$E$6*Znorm.Profile!B2948</f>
        <v>2.2005660377358494</v>
      </c>
      <c r="C2948">
        <f>'Założenia i wyniki'!$E$8*Znorm.Profile!C2948</f>
        <v>0.48326354999999999</v>
      </c>
      <c r="D2948">
        <f t="shared" si="135"/>
        <v>0.48326354999999999</v>
      </c>
      <c r="E2948">
        <f t="shared" si="136"/>
        <v>1.7173024877358494</v>
      </c>
      <c r="F2948">
        <f t="shared" si="137"/>
        <v>0</v>
      </c>
    </row>
    <row r="2949" spans="1:6" x14ac:dyDescent="0.25">
      <c r="A2949">
        <v>2940</v>
      </c>
      <c r="B2949">
        <f>'Założenia i wyniki'!$E$6*Znorm.Profile!B2949</f>
        <v>2.4910377358490567</v>
      </c>
      <c r="C2949">
        <f>'Założenia i wyniki'!$E$8*Znorm.Profile!C2949</f>
        <v>0.47093724999999997</v>
      </c>
      <c r="D2949">
        <f t="shared" si="135"/>
        <v>0.47093724999999997</v>
      </c>
      <c r="E2949">
        <f t="shared" si="136"/>
        <v>2.0201004858490568</v>
      </c>
      <c r="F2949">
        <f t="shared" si="137"/>
        <v>0</v>
      </c>
    </row>
    <row r="2950" spans="1:6" x14ac:dyDescent="0.25">
      <c r="A2950">
        <v>2941</v>
      </c>
      <c r="B2950">
        <f>'Założenia i wyniki'!$E$6*Znorm.Profile!B2950</f>
        <v>2.4168867924528303</v>
      </c>
      <c r="C2950">
        <f>'Założenia i wyniki'!$E$8*Znorm.Profile!C2950</f>
        <v>0.45930464999999998</v>
      </c>
      <c r="D2950">
        <f t="shared" si="135"/>
        <v>0.45930464999999998</v>
      </c>
      <c r="E2950">
        <f t="shared" si="136"/>
        <v>1.9575821424528304</v>
      </c>
      <c r="F2950">
        <f t="shared" si="137"/>
        <v>0</v>
      </c>
    </row>
    <row r="2951" spans="1:6" x14ac:dyDescent="0.25">
      <c r="A2951">
        <v>2942</v>
      </c>
      <c r="B2951">
        <f>'Założenia i wyniki'!$E$6*Znorm.Profile!B2951</f>
        <v>2.1977358490566035</v>
      </c>
      <c r="C2951">
        <f>'Założenia i wyniki'!$E$8*Znorm.Profile!C2951</f>
        <v>0.43399474999999993</v>
      </c>
      <c r="D2951">
        <f t="shared" si="135"/>
        <v>0.43399474999999993</v>
      </c>
      <c r="E2951">
        <f t="shared" si="136"/>
        <v>1.7637410990566036</v>
      </c>
      <c r="F2951">
        <f t="shared" si="137"/>
        <v>0</v>
      </c>
    </row>
    <row r="2952" spans="1:6" x14ac:dyDescent="0.25">
      <c r="A2952">
        <v>2943</v>
      </c>
      <c r="B2952">
        <f>'Założenia i wyniki'!$E$6*Znorm.Profile!B2952</f>
        <v>1.7214150943396227</v>
      </c>
      <c r="C2952">
        <f>'Założenia i wyniki'!$E$8*Znorm.Profile!C2952</f>
        <v>0.41833119999999996</v>
      </c>
      <c r="D2952">
        <f t="shared" si="135"/>
        <v>0.41833119999999996</v>
      </c>
      <c r="E2952">
        <f t="shared" si="136"/>
        <v>1.3030838943396228</v>
      </c>
      <c r="F2952">
        <f t="shared" si="137"/>
        <v>0</v>
      </c>
    </row>
    <row r="2953" spans="1:6" x14ac:dyDescent="0.25">
      <c r="A2953">
        <v>2944</v>
      </c>
      <c r="B2953">
        <f>'Założenia i wyniki'!$E$6*Znorm.Profile!B2953</f>
        <v>1.2937735849056606</v>
      </c>
      <c r="C2953">
        <f>'Założenia i wyniki'!$E$8*Znorm.Profile!C2953</f>
        <v>0.41875645</v>
      </c>
      <c r="D2953">
        <f t="shared" si="135"/>
        <v>0.41875645</v>
      </c>
      <c r="E2953">
        <f t="shared" si="136"/>
        <v>0.87501713490566058</v>
      </c>
      <c r="F2953">
        <f t="shared" si="137"/>
        <v>0</v>
      </c>
    </row>
    <row r="2954" spans="1:6" x14ac:dyDescent="0.25">
      <c r="A2954">
        <v>2945</v>
      </c>
      <c r="B2954">
        <f>'Założenia i wyniki'!$E$6*Znorm.Profile!B2954</f>
        <v>0.705943396226415</v>
      </c>
      <c r="C2954">
        <f>'Założenia i wyniki'!$E$8*Znorm.Profile!C2954</f>
        <v>0.42291305000000001</v>
      </c>
      <c r="D2954">
        <f t="shared" si="135"/>
        <v>0.42291305000000001</v>
      </c>
      <c r="E2954">
        <f t="shared" si="136"/>
        <v>0.28303034622641499</v>
      </c>
      <c r="F2954">
        <f t="shared" si="137"/>
        <v>0</v>
      </c>
    </row>
    <row r="2955" spans="1:6" x14ac:dyDescent="0.25">
      <c r="A2955">
        <v>2946</v>
      </c>
      <c r="B2955">
        <f>'Założenia i wyniki'!$E$6*Znorm.Profile!B2955</f>
        <v>0.22905660377358494</v>
      </c>
      <c r="C2955">
        <f>'Założenia i wyniki'!$E$8*Znorm.Profile!C2955</f>
        <v>0.44687824999999998</v>
      </c>
      <c r="D2955">
        <f t="shared" ref="D2955:D3018" si="138">IF(B2955&lt;=C2955,B2955,C2955)</f>
        <v>0.22905660377358494</v>
      </c>
      <c r="E2955">
        <f t="shared" ref="E2955:E3018" si="139">IF(B2955&gt;C2955,B2955-C2955,0)</f>
        <v>0</v>
      </c>
      <c r="F2955">
        <f t="shared" ref="F2955:F3018" si="140">IF(B2955&lt;C2955,C2955-B2955,0)</f>
        <v>0.21782164622641503</v>
      </c>
    </row>
    <row r="2956" spans="1:6" x14ac:dyDescent="0.25">
      <c r="A2956">
        <v>2947</v>
      </c>
      <c r="B2956">
        <f>'Założenia i wyniki'!$E$6*Znorm.Profile!B2956</f>
        <v>2.127075471698113E-2</v>
      </c>
      <c r="C2956">
        <f>'Założenia i wyniki'!$E$8*Znorm.Profile!C2956</f>
        <v>0.47775069999999997</v>
      </c>
      <c r="D2956">
        <f t="shared" si="138"/>
        <v>2.127075471698113E-2</v>
      </c>
      <c r="E2956">
        <f t="shared" si="139"/>
        <v>0</v>
      </c>
      <c r="F2956">
        <f t="shared" si="140"/>
        <v>0.45647994528301883</v>
      </c>
    </row>
    <row r="2957" spans="1:6" x14ac:dyDescent="0.25">
      <c r="A2957">
        <v>2948</v>
      </c>
      <c r="B2957">
        <f>'Założenia i wyniki'!$E$6*Znorm.Profile!B2957</f>
        <v>0</v>
      </c>
      <c r="C2957">
        <f>'Założenia i wyniki'!$E$8*Znorm.Profile!C2957</f>
        <v>0.49024080000000003</v>
      </c>
      <c r="D2957">
        <f t="shared" si="138"/>
        <v>0</v>
      </c>
      <c r="E2957">
        <f t="shared" si="139"/>
        <v>0</v>
      </c>
      <c r="F2957">
        <f t="shared" si="140"/>
        <v>0.49024080000000003</v>
      </c>
    </row>
    <row r="2958" spans="1:6" x14ac:dyDescent="0.25">
      <c r="A2958">
        <v>2949</v>
      </c>
      <c r="B2958">
        <f>'Założenia i wyniki'!$E$6*Znorm.Profile!B2958</f>
        <v>0</v>
      </c>
      <c r="C2958">
        <f>'Założenia i wyniki'!$E$8*Znorm.Profile!C2958</f>
        <v>0.46241824999999998</v>
      </c>
      <c r="D2958">
        <f t="shared" si="138"/>
        <v>0</v>
      </c>
      <c r="E2958">
        <f t="shared" si="139"/>
        <v>0</v>
      </c>
      <c r="F2958">
        <f t="shared" si="140"/>
        <v>0.46241824999999998</v>
      </c>
    </row>
    <row r="2959" spans="1:6" x14ac:dyDescent="0.25">
      <c r="A2959">
        <v>2950</v>
      </c>
      <c r="B2959">
        <f>'Założenia i wyniki'!$E$6*Znorm.Profile!B2959</f>
        <v>0</v>
      </c>
      <c r="C2959">
        <f>'Założenia i wyniki'!$E$8*Znorm.Profile!C2959</f>
        <v>0.38671325000000001</v>
      </c>
      <c r="D2959">
        <f t="shared" si="138"/>
        <v>0</v>
      </c>
      <c r="E2959">
        <f t="shared" si="139"/>
        <v>0</v>
      </c>
      <c r="F2959">
        <f t="shared" si="140"/>
        <v>0.38671325000000001</v>
      </c>
    </row>
    <row r="2960" spans="1:6" x14ac:dyDescent="0.25">
      <c r="A2960">
        <v>2951</v>
      </c>
      <c r="B2960">
        <f>'Założenia i wyniki'!$E$6*Znorm.Profile!B2960</f>
        <v>0</v>
      </c>
      <c r="C2960">
        <f>'Założenia i wyniki'!$E$8*Znorm.Profile!C2960</f>
        <v>0.30563889999999999</v>
      </c>
      <c r="D2960">
        <f t="shared" si="138"/>
        <v>0</v>
      </c>
      <c r="E2960">
        <f t="shared" si="139"/>
        <v>0</v>
      </c>
      <c r="F2960">
        <f t="shared" si="140"/>
        <v>0.30563889999999999</v>
      </c>
    </row>
    <row r="2961" spans="1:6" x14ac:dyDescent="0.25">
      <c r="A2961">
        <v>2952</v>
      </c>
      <c r="B2961">
        <f>'Założenia i wyniki'!$E$6*Znorm.Profile!B2961</f>
        <v>0</v>
      </c>
      <c r="C2961">
        <f>'Założenia i wyniki'!$E$8*Znorm.Profile!C2961</f>
        <v>0.22643774999999999</v>
      </c>
      <c r="D2961">
        <f t="shared" si="138"/>
        <v>0</v>
      </c>
      <c r="E2961">
        <f t="shared" si="139"/>
        <v>0</v>
      </c>
      <c r="F2961">
        <f t="shared" si="140"/>
        <v>0.22643774999999999</v>
      </c>
    </row>
    <row r="2962" spans="1:6" x14ac:dyDescent="0.25">
      <c r="A2962">
        <v>2953</v>
      </c>
      <c r="B2962">
        <f>'Założenia i wyniki'!$E$6*Znorm.Profile!B2962</f>
        <v>0</v>
      </c>
      <c r="C2962">
        <f>'Założenia i wyniki'!$E$8*Znorm.Profile!C2962</f>
        <v>0.19451915</v>
      </c>
      <c r="D2962">
        <f t="shared" si="138"/>
        <v>0</v>
      </c>
      <c r="E2962">
        <f t="shared" si="139"/>
        <v>0</v>
      </c>
      <c r="F2962">
        <f t="shared" si="140"/>
        <v>0.19451915</v>
      </c>
    </row>
    <row r="2963" spans="1:6" x14ac:dyDescent="0.25">
      <c r="A2963">
        <v>2954</v>
      </c>
      <c r="B2963">
        <f>'Założenia i wyniki'!$E$6*Znorm.Profile!B2963</f>
        <v>0</v>
      </c>
      <c r="C2963">
        <f>'Założenia i wyniki'!$E$8*Znorm.Profile!C2963</f>
        <v>0.18015095</v>
      </c>
      <c r="D2963">
        <f t="shared" si="138"/>
        <v>0</v>
      </c>
      <c r="E2963">
        <f t="shared" si="139"/>
        <v>0</v>
      </c>
      <c r="F2963">
        <f t="shared" si="140"/>
        <v>0.18015095</v>
      </c>
    </row>
    <row r="2964" spans="1:6" x14ac:dyDescent="0.25">
      <c r="A2964">
        <v>2955</v>
      </c>
      <c r="B2964">
        <f>'Założenia i wyniki'!$E$6*Znorm.Profile!B2964</f>
        <v>0</v>
      </c>
      <c r="C2964">
        <f>'Założenia i wyniki'!$E$8*Znorm.Profile!C2964</f>
        <v>0.1825166</v>
      </c>
      <c r="D2964">
        <f t="shared" si="138"/>
        <v>0</v>
      </c>
      <c r="E2964">
        <f t="shared" si="139"/>
        <v>0</v>
      </c>
      <c r="F2964">
        <f t="shared" si="140"/>
        <v>0.1825166</v>
      </c>
    </row>
    <row r="2965" spans="1:6" x14ac:dyDescent="0.25">
      <c r="A2965">
        <v>2956</v>
      </c>
      <c r="B2965">
        <f>'Założenia i wyniki'!$E$6*Znorm.Profile!B2965</f>
        <v>0</v>
      </c>
      <c r="C2965">
        <f>'Założenia i wyniki'!$E$8*Znorm.Profile!C2965</f>
        <v>0.20776</v>
      </c>
      <c r="D2965">
        <f t="shared" si="138"/>
        <v>0</v>
      </c>
      <c r="E2965">
        <f t="shared" si="139"/>
        <v>0</v>
      </c>
      <c r="F2965">
        <f t="shared" si="140"/>
        <v>0.20776</v>
      </c>
    </row>
    <row r="2966" spans="1:6" x14ac:dyDescent="0.25">
      <c r="A2966">
        <v>2957</v>
      </c>
      <c r="B2966">
        <f>'Założenia i wyniki'!$E$6*Znorm.Profile!B2966</f>
        <v>0</v>
      </c>
      <c r="C2966">
        <f>'Założenia i wyniki'!$E$8*Znorm.Profile!C2966</f>
        <v>0.25513705000000003</v>
      </c>
      <c r="D2966">
        <f t="shared" si="138"/>
        <v>0</v>
      </c>
      <c r="E2966">
        <f t="shared" si="139"/>
        <v>0</v>
      </c>
      <c r="F2966">
        <f t="shared" si="140"/>
        <v>0.25513705000000003</v>
      </c>
    </row>
    <row r="2967" spans="1:6" x14ac:dyDescent="0.25">
      <c r="A2967">
        <v>2958</v>
      </c>
      <c r="B2967">
        <f>'Założenia i wyniki'!$E$6*Znorm.Profile!B2967</f>
        <v>2.5281132075471696E-2</v>
      </c>
      <c r="C2967">
        <f>'Założenia i wyniki'!$E$8*Znorm.Profile!C2967</f>
        <v>0.3368526</v>
      </c>
      <c r="D2967">
        <f t="shared" si="138"/>
        <v>2.5281132075471696E-2</v>
      </c>
      <c r="E2967">
        <f t="shared" si="139"/>
        <v>0</v>
      </c>
      <c r="F2967">
        <f t="shared" si="140"/>
        <v>0.31157146792452828</v>
      </c>
    </row>
    <row r="2968" spans="1:6" x14ac:dyDescent="0.25">
      <c r="A2968">
        <v>2959</v>
      </c>
      <c r="B2968">
        <f>'Założenia i wyniki'!$E$6*Znorm.Profile!B2968</f>
        <v>6.6282075471698121E-2</v>
      </c>
      <c r="C2968">
        <f>'Założenia i wyniki'!$E$8*Znorm.Profile!C2968</f>
        <v>0.37731609999999993</v>
      </c>
      <c r="D2968">
        <f t="shared" si="138"/>
        <v>6.6282075471698121E-2</v>
      </c>
      <c r="E2968">
        <f t="shared" si="139"/>
        <v>0</v>
      </c>
      <c r="F2968">
        <f t="shared" si="140"/>
        <v>0.31103402452830181</v>
      </c>
    </row>
    <row r="2969" spans="1:6" x14ac:dyDescent="0.25">
      <c r="A2969">
        <v>2960</v>
      </c>
      <c r="B2969">
        <f>'Założenia i wyniki'!$E$6*Znorm.Profile!B2969</f>
        <v>0.1344433962264151</v>
      </c>
      <c r="C2969">
        <f>'Założenia i wyniki'!$E$8*Znorm.Profile!C2969</f>
        <v>0.39396000000000003</v>
      </c>
      <c r="D2969">
        <f t="shared" si="138"/>
        <v>0.1344433962264151</v>
      </c>
      <c r="E2969">
        <f t="shared" si="139"/>
        <v>0</v>
      </c>
      <c r="F2969">
        <f t="shared" si="140"/>
        <v>0.25951660377358493</v>
      </c>
    </row>
    <row r="2970" spans="1:6" x14ac:dyDescent="0.25">
      <c r="A2970">
        <v>2961</v>
      </c>
      <c r="B2970">
        <f>'Założenia i wyniki'!$E$6*Znorm.Profile!B2970</f>
        <v>0.220377358490566</v>
      </c>
      <c r="C2970">
        <f>'Założenia i wyniki'!$E$8*Znorm.Profile!C2970</f>
        <v>0.3961153</v>
      </c>
      <c r="D2970">
        <f t="shared" si="138"/>
        <v>0.220377358490566</v>
      </c>
      <c r="E2970">
        <f t="shared" si="139"/>
        <v>0</v>
      </c>
      <c r="F2970">
        <f t="shared" si="140"/>
        <v>0.175737941509434</v>
      </c>
    </row>
    <row r="2971" spans="1:6" x14ac:dyDescent="0.25">
      <c r="A2971">
        <v>2962</v>
      </c>
      <c r="B2971">
        <f>'Założenia i wyniki'!$E$6*Znorm.Profile!B2971</f>
        <v>0.36506603773584906</v>
      </c>
      <c r="C2971">
        <f>'Założenia i wyniki'!$E$8*Znorm.Profile!C2971</f>
        <v>0.37583</v>
      </c>
      <c r="D2971">
        <f t="shared" si="138"/>
        <v>0.36506603773584906</v>
      </c>
      <c r="E2971">
        <f t="shared" si="139"/>
        <v>0</v>
      </c>
      <c r="F2971">
        <f t="shared" si="140"/>
        <v>1.0763962264150939E-2</v>
      </c>
    </row>
    <row r="2972" spans="1:6" x14ac:dyDescent="0.25">
      <c r="A2972">
        <v>2963</v>
      </c>
      <c r="B2972">
        <f>'Założenia i wyniki'!$E$6*Znorm.Profile!B2972</f>
        <v>0.34119811320754723</v>
      </c>
      <c r="C2972">
        <f>'Założenia i wyniki'!$E$8*Znorm.Profile!C2972</f>
        <v>0.37945914999999997</v>
      </c>
      <c r="D2972">
        <f t="shared" si="138"/>
        <v>0.34119811320754723</v>
      </c>
      <c r="E2972">
        <f t="shared" si="139"/>
        <v>0</v>
      </c>
      <c r="F2972">
        <f t="shared" si="140"/>
        <v>3.8261036792452741E-2</v>
      </c>
    </row>
    <row r="2973" spans="1:6" x14ac:dyDescent="0.25">
      <c r="A2973">
        <v>2964</v>
      </c>
      <c r="B2973">
        <f>'Założenia i wyniki'!$E$6*Znorm.Profile!B2973</f>
        <v>0.24696226415094336</v>
      </c>
      <c r="C2973">
        <f>'Założenia i wyniki'!$E$8*Znorm.Profile!C2973</f>
        <v>0.37837379999999998</v>
      </c>
      <c r="D2973">
        <f t="shared" si="138"/>
        <v>0.24696226415094336</v>
      </c>
      <c r="E2973">
        <f t="shared" si="139"/>
        <v>0</v>
      </c>
      <c r="F2973">
        <f t="shared" si="140"/>
        <v>0.13141153584905663</v>
      </c>
    </row>
    <row r="2974" spans="1:6" x14ac:dyDescent="0.25">
      <c r="A2974">
        <v>2965</v>
      </c>
      <c r="B2974">
        <f>'Założenia i wyniki'!$E$6*Znorm.Profile!B2974</f>
        <v>0.26740566037735847</v>
      </c>
      <c r="C2974">
        <f>'Założenia i wyniki'!$E$8*Znorm.Profile!C2974</f>
        <v>0.38206105000000001</v>
      </c>
      <c r="D2974">
        <f t="shared" si="138"/>
        <v>0.26740566037735847</v>
      </c>
      <c r="E2974">
        <f t="shared" si="139"/>
        <v>0</v>
      </c>
      <c r="F2974">
        <f t="shared" si="140"/>
        <v>0.11465538962264155</v>
      </c>
    </row>
    <row r="2975" spans="1:6" x14ac:dyDescent="0.25">
      <c r="A2975">
        <v>2966</v>
      </c>
      <c r="B2975">
        <f>'Założenia i wyniki'!$E$6*Znorm.Profile!B2975</f>
        <v>0.24016037735849055</v>
      </c>
      <c r="C2975">
        <f>'Założenia i wyniki'!$E$8*Znorm.Profile!C2975</f>
        <v>0.37330999999999998</v>
      </c>
      <c r="D2975">
        <f t="shared" si="138"/>
        <v>0.24016037735849055</v>
      </c>
      <c r="E2975">
        <f t="shared" si="139"/>
        <v>0</v>
      </c>
      <c r="F2975">
        <f t="shared" si="140"/>
        <v>0.13314962264150942</v>
      </c>
    </row>
    <row r="2976" spans="1:6" x14ac:dyDescent="0.25">
      <c r="A2976">
        <v>2967</v>
      </c>
      <c r="B2976">
        <f>'Założenia i wyniki'!$E$6*Znorm.Profile!B2976</f>
        <v>0.20579245283018865</v>
      </c>
      <c r="C2976">
        <f>'Założenia i wyniki'!$E$8*Znorm.Profile!C2976</f>
        <v>0.38253775000000001</v>
      </c>
      <c r="D2976">
        <f t="shared" si="138"/>
        <v>0.20579245283018865</v>
      </c>
      <c r="E2976">
        <f t="shared" si="139"/>
        <v>0</v>
      </c>
      <c r="F2976">
        <f t="shared" si="140"/>
        <v>0.17674529716981136</v>
      </c>
    </row>
    <row r="2977" spans="1:6" x14ac:dyDescent="0.25">
      <c r="A2977">
        <v>2968</v>
      </c>
      <c r="B2977">
        <f>'Założenia i wyniki'!$E$6*Znorm.Profile!B2977</f>
        <v>0.20030188679245281</v>
      </c>
      <c r="C2977">
        <f>'Założenia i wyniki'!$E$8*Znorm.Profile!C2977</f>
        <v>0.39737984999999998</v>
      </c>
      <c r="D2977">
        <f t="shared" si="138"/>
        <v>0.20030188679245281</v>
      </c>
      <c r="E2977">
        <f t="shared" si="139"/>
        <v>0</v>
      </c>
      <c r="F2977">
        <f t="shared" si="140"/>
        <v>0.19707796320754717</v>
      </c>
    </row>
    <row r="2978" spans="1:6" x14ac:dyDescent="0.25">
      <c r="A2978">
        <v>2969</v>
      </c>
      <c r="B2978">
        <f>'Założenia i wyniki'!$E$6*Znorm.Profile!B2978</f>
        <v>0.10219811320754717</v>
      </c>
      <c r="C2978">
        <f>'Założenia i wyniki'!$E$8*Znorm.Profile!C2978</f>
        <v>0.41174140000000004</v>
      </c>
      <c r="D2978">
        <f t="shared" si="138"/>
        <v>0.10219811320754717</v>
      </c>
      <c r="E2978">
        <f t="shared" si="139"/>
        <v>0</v>
      </c>
      <c r="F2978">
        <f t="shared" si="140"/>
        <v>0.30954328679245285</v>
      </c>
    </row>
    <row r="2979" spans="1:6" x14ac:dyDescent="0.25">
      <c r="A2979">
        <v>2970</v>
      </c>
      <c r="B2979">
        <f>'Założenia i wyniki'!$E$6*Znorm.Profile!B2979</f>
        <v>4.1168867924528299E-2</v>
      </c>
      <c r="C2979">
        <f>'Założenia i wyniki'!$E$8*Znorm.Profile!C2979</f>
        <v>0.43149785000000002</v>
      </c>
      <c r="D2979">
        <f t="shared" si="138"/>
        <v>4.1168867924528299E-2</v>
      </c>
      <c r="E2979">
        <f t="shared" si="139"/>
        <v>0</v>
      </c>
      <c r="F2979">
        <f t="shared" si="140"/>
        <v>0.39032898207547173</v>
      </c>
    </row>
    <row r="2980" spans="1:6" x14ac:dyDescent="0.25">
      <c r="A2980">
        <v>2971</v>
      </c>
      <c r="B2980">
        <f>'Założenia i wyniki'!$E$6*Znorm.Profile!B2980</f>
        <v>0</v>
      </c>
      <c r="C2980">
        <f>'Założenia i wyniki'!$E$8*Znorm.Profile!C2980</f>
        <v>0.48809915000000009</v>
      </c>
      <c r="D2980">
        <f t="shared" si="138"/>
        <v>0</v>
      </c>
      <c r="E2980">
        <f t="shared" si="139"/>
        <v>0</v>
      </c>
      <c r="F2980">
        <f t="shared" si="140"/>
        <v>0.48809915000000009</v>
      </c>
    </row>
    <row r="2981" spans="1:6" x14ac:dyDescent="0.25">
      <c r="A2981">
        <v>2972</v>
      </c>
      <c r="B2981">
        <f>'Założenia i wyniki'!$E$6*Znorm.Profile!B2981</f>
        <v>0</v>
      </c>
      <c r="C2981">
        <f>'Założenia i wyniki'!$E$8*Znorm.Profile!C2981</f>
        <v>0.54111854999999998</v>
      </c>
      <c r="D2981">
        <f t="shared" si="138"/>
        <v>0</v>
      </c>
      <c r="E2981">
        <f t="shared" si="139"/>
        <v>0</v>
      </c>
      <c r="F2981">
        <f t="shared" si="140"/>
        <v>0.54111854999999998</v>
      </c>
    </row>
    <row r="2982" spans="1:6" x14ac:dyDescent="0.25">
      <c r="A2982">
        <v>2973</v>
      </c>
      <c r="B2982">
        <f>'Założenia i wyniki'!$E$6*Znorm.Profile!B2982</f>
        <v>0</v>
      </c>
      <c r="C2982">
        <f>'Założenia i wyniki'!$E$8*Znorm.Profile!C2982</f>
        <v>0.5061966</v>
      </c>
      <c r="D2982">
        <f t="shared" si="138"/>
        <v>0</v>
      </c>
      <c r="E2982">
        <f t="shared" si="139"/>
        <v>0</v>
      </c>
      <c r="F2982">
        <f t="shared" si="140"/>
        <v>0.5061966</v>
      </c>
    </row>
    <row r="2983" spans="1:6" x14ac:dyDescent="0.25">
      <c r="A2983">
        <v>2974</v>
      </c>
      <c r="B2983">
        <f>'Założenia i wyniki'!$E$6*Znorm.Profile!B2983</f>
        <v>0</v>
      </c>
      <c r="C2983">
        <f>'Założenia i wyniki'!$E$8*Znorm.Profile!C2983</f>
        <v>0.41673450000000001</v>
      </c>
      <c r="D2983">
        <f t="shared" si="138"/>
        <v>0</v>
      </c>
      <c r="E2983">
        <f t="shared" si="139"/>
        <v>0</v>
      </c>
      <c r="F2983">
        <f t="shared" si="140"/>
        <v>0.41673450000000001</v>
      </c>
    </row>
    <row r="2984" spans="1:6" x14ac:dyDescent="0.25">
      <c r="A2984">
        <v>2975</v>
      </c>
      <c r="B2984">
        <f>'Założenia i wyniki'!$E$6*Znorm.Profile!B2984</f>
        <v>0</v>
      </c>
      <c r="C2984">
        <f>'Założenia i wyniki'!$E$8*Znorm.Profile!C2984</f>
        <v>0.30798424999999996</v>
      </c>
      <c r="D2984">
        <f t="shared" si="138"/>
        <v>0</v>
      </c>
      <c r="E2984">
        <f t="shared" si="139"/>
        <v>0</v>
      </c>
      <c r="F2984">
        <f t="shared" si="140"/>
        <v>0.30798424999999996</v>
      </c>
    </row>
    <row r="2985" spans="1:6" x14ac:dyDescent="0.25">
      <c r="A2985">
        <v>2976</v>
      </c>
      <c r="B2985">
        <f>'Założenia i wyniki'!$E$6*Znorm.Profile!B2985</f>
        <v>0</v>
      </c>
      <c r="C2985">
        <f>'Założenia i wyniki'!$E$8*Znorm.Profile!C2985</f>
        <v>0.23188059999999999</v>
      </c>
      <c r="D2985">
        <f t="shared" si="138"/>
        <v>0</v>
      </c>
      <c r="E2985">
        <f t="shared" si="139"/>
        <v>0</v>
      </c>
      <c r="F2985">
        <f t="shared" si="140"/>
        <v>0.23188059999999999</v>
      </c>
    </row>
    <row r="2986" spans="1:6" x14ac:dyDescent="0.25">
      <c r="A2986">
        <v>2977</v>
      </c>
      <c r="B2986">
        <f>'Założenia i wyniki'!$E$6*Znorm.Profile!B2986</f>
        <v>0</v>
      </c>
      <c r="C2986">
        <f>'Założenia i wyniki'!$E$8*Znorm.Profile!C2986</f>
        <v>0.19584109999999999</v>
      </c>
      <c r="D2986">
        <f t="shared" si="138"/>
        <v>0</v>
      </c>
      <c r="E2986">
        <f t="shared" si="139"/>
        <v>0</v>
      </c>
      <c r="F2986">
        <f t="shared" si="140"/>
        <v>0.19584109999999999</v>
      </c>
    </row>
    <row r="2987" spans="1:6" x14ac:dyDescent="0.25">
      <c r="A2987">
        <v>2978</v>
      </c>
      <c r="B2987">
        <f>'Założenia i wyniki'!$E$6*Znorm.Profile!B2987</f>
        <v>0</v>
      </c>
      <c r="C2987">
        <f>'Założenia i wyniki'!$E$8*Znorm.Profile!C2987</f>
        <v>0.18292644999999999</v>
      </c>
      <c r="D2987">
        <f t="shared" si="138"/>
        <v>0</v>
      </c>
      <c r="E2987">
        <f t="shared" si="139"/>
        <v>0</v>
      </c>
      <c r="F2987">
        <f t="shared" si="140"/>
        <v>0.18292644999999999</v>
      </c>
    </row>
    <row r="2988" spans="1:6" x14ac:dyDescent="0.25">
      <c r="A2988">
        <v>2979</v>
      </c>
      <c r="B2988">
        <f>'Założenia i wyniki'!$E$6*Znorm.Profile!B2988</f>
        <v>0</v>
      </c>
      <c r="C2988">
        <f>'Założenia i wyniki'!$E$8*Znorm.Profile!C2988</f>
        <v>0.18419869999999999</v>
      </c>
      <c r="D2988">
        <f t="shared" si="138"/>
        <v>0</v>
      </c>
      <c r="E2988">
        <f t="shared" si="139"/>
        <v>0</v>
      </c>
      <c r="F2988">
        <f t="shared" si="140"/>
        <v>0.18419869999999999</v>
      </c>
    </row>
    <row r="2989" spans="1:6" x14ac:dyDescent="0.25">
      <c r="A2989">
        <v>2980</v>
      </c>
      <c r="B2989">
        <f>'Założenia i wyniki'!$E$6*Znorm.Profile!B2989</f>
        <v>0</v>
      </c>
      <c r="C2989">
        <f>'Założenia i wyniki'!$E$8*Znorm.Profile!C2989</f>
        <v>0.20462749999999999</v>
      </c>
      <c r="D2989">
        <f t="shared" si="138"/>
        <v>0</v>
      </c>
      <c r="E2989">
        <f t="shared" si="139"/>
        <v>0</v>
      </c>
      <c r="F2989">
        <f t="shared" si="140"/>
        <v>0.20462749999999999</v>
      </c>
    </row>
    <row r="2990" spans="1:6" x14ac:dyDescent="0.25">
      <c r="A2990">
        <v>2981</v>
      </c>
      <c r="B2990">
        <f>'Założenia i wyniki'!$E$6*Znorm.Profile!B2990</f>
        <v>0</v>
      </c>
      <c r="C2990">
        <f>'Założenia i wyniki'!$E$8*Znorm.Profile!C2990</f>
        <v>0.25575690000000001</v>
      </c>
      <c r="D2990">
        <f t="shared" si="138"/>
        <v>0</v>
      </c>
      <c r="E2990">
        <f t="shared" si="139"/>
        <v>0</v>
      </c>
      <c r="F2990">
        <f t="shared" si="140"/>
        <v>0.25575690000000001</v>
      </c>
    </row>
    <row r="2991" spans="1:6" x14ac:dyDescent="0.25">
      <c r="A2991">
        <v>2982</v>
      </c>
      <c r="B2991">
        <f>'Założenia i wyniki'!$E$6*Znorm.Profile!B2991</f>
        <v>6.0634905660377353E-2</v>
      </c>
      <c r="C2991">
        <f>'Założenia i wyniki'!$E$8*Znorm.Profile!C2991</f>
        <v>0.33530595000000002</v>
      </c>
      <c r="D2991">
        <f t="shared" si="138"/>
        <v>6.0634905660377353E-2</v>
      </c>
      <c r="E2991">
        <f t="shared" si="139"/>
        <v>0</v>
      </c>
      <c r="F2991">
        <f t="shared" si="140"/>
        <v>0.27467104433962264</v>
      </c>
    </row>
    <row r="2992" spans="1:6" x14ac:dyDescent="0.25">
      <c r="A2992">
        <v>2983</v>
      </c>
      <c r="B2992">
        <f>'Założenia i wyniki'!$E$6*Znorm.Profile!B2992</f>
        <v>0.1200566037735849</v>
      </c>
      <c r="C2992">
        <f>'Założenia i wyniki'!$E$8*Znorm.Profile!C2992</f>
        <v>0.37917390000000001</v>
      </c>
      <c r="D2992">
        <f t="shared" si="138"/>
        <v>0.1200566037735849</v>
      </c>
      <c r="E2992">
        <f t="shared" si="139"/>
        <v>0</v>
      </c>
      <c r="F2992">
        <f t="shared" si="140"/>
        <v>0.25911729622641511</v>
      </c>
    </row>
    <row r="2993" spans="1:6" x14ac:dyDescent="0.25">
      <c r="A2993">
        <v>2984</v>
      </c>
      <c r="B2993">
        <f>'Założenia i wyniki'!$E$6*Znorm.Profile!B2993</f>
        <v>0.21462264150943394</v>
      </c>
      <c r="C2993">
        <f>'Założenia i wyniki'!$E$8*Znorm.Profile!C2993</f>
        <v>0.3886211</v>
      </c>
      <c r="D2993">
        <f t="shared" si="138"/>
        <v>0.21462264150943394</v>
      </c>
      <c r="E2993">
        <f t="shared" si="139"/>
        <v>0</v>
      </c>
      <c r="F2993">
        <f t="shared" si="140"/>
        <v>0.17399845849056605</v>
      </c>
    </row>
    <row r="2994" spans="1:6" x14ac:dyDescent="0.25">
      <c r="A2994">
        <v>2985</v>
      </c>
      <c r="B2994">
        <f>'Założenia i wyniki'!$E$6*Znorm.Profile!B2994</f>
        <v>0.28360377358490568</v>
      </c>
      <c r="C2994">
        <f>'Założenia i wyniki'!$E$8*Znorm.Profile!C2994</f>
        <v>0.39528965000000005</v>
      </c>
      <c r="D2994">
        <f t="shared" si="138"/>
        <v>0.28360377358490568</v>
      </c>
      <c r="E2994">
        <f t="shared" si="139"/>
        <v>0</v>
      </c>
      <c r="F2994">
        <f t="shared" si="140"/>
        <v>0.11168587641509437</v>
      </c>
    </row>
    <row r="2995" spans="1:6" x14ac:dyDescent="0.25">
      <c r="A2995">
        <v>2986</v>
      </c>
      <c r="B2995">
        <f>'Założenia i wyniki'!$E$6*Znorm.Profile!B2995</f>
        <v>0.37820754716981131</v>
      </c>
      <c r="C2995">
        <f>'Założenia i wyniki'!$E$8*Znorm.Profile!C2995</f>
        <v>0.38015319999999997</v>
      </c>
      <c r="D2995">
        <f t="shared" si="138"/>
        <v>0.37820754716981131</v>
      </c>
      <c r="E2995">
        <f t="shared" si="139"/>
        <v>0</v>
      </c>
      <c r="F2995">
        <f t="shared" si="140"/>
        <v>1.94565283018866E-3</v>
      </c>
    </row>
    <row r="2996" spans="1:6" x14ac:dyDescent="0.25">
      <c r="A2996">
        <v>2987</v>
      </c>
      <c r="B2996">
        <f>'Założenia i wyniki'!$E$6*Znorm.Profile!B2996</f>
        <v>0.5004905660377359</v>
      </c>
      <c r="C2996">
        <f>'Założenia i wyniki'!$E$8*Znorm.Profile!C2996</f>
        <v>0.37501554999999998</v>
      </c>
      <c r="D2996">
        <f t="shared" si="138"/>
        <v>0.37501554999999998</v>
      </c>
      <c r="E2996">
        <f t="shared" si="139"/>
        <v>0.12547501603773592</v>
      </c>
      <c r="F2996">
        <f t="shared" si="140"/>
        <v>0</v>
      </c>
    </row>
    <row r="2997" spans="1:6" x14ac:dyDescent="0.25">
      <c r="A2997">
        <v>2988</v>
      </c>
      <c r="B2997">
        <f>'Założenia i wyniki'!$E$6*Znorm.Profile!B2997</f>
        <v>0.55997169811320768</v>
      </c>
      <c r="C2997">
        <f>'Założenia i wyniki'!$E$8*Znorm.Profile!C2997</f>
        <v>0.36933120000000003</v>
      </c>
      <c r="D2997">
        <f t="shared" si="138"/>
        <v>0.36933120000000003</v>
      </c>
      <c r="E2997">
        <f t="shared" si="139"/>
        <v>0.19064049811320766</v>
      </c>
      <c r="F2997">
        <f t="shared" si="140"/>
        <v>0</v>
      </c>
    </row>
    <row r="2998" spans="1:6" x14ac:dyDescent="0.25">
      <c r="A2998">
        <v>2989</v>
      </c>
      <c r="B2998">
        <f>'Założenia i wyniki'!$E$6*Znorm.Profile!B2998</f>
        <v>0.49030188679245279</v>
      </c>
      <c r="C2998">
        <f>'Założenia i wyniki'!$E$8*Znorm.Profile!C2998</f>
        <v>0.37076409999999999</v>
      </c>
      <c r="D2998">
        <f t="shared" si="138"/>
        <v>0.37076409999999999</v>
      </c>
      <c r="E2998">
        <f t="shared" si="139"/>
        <v>0.1195377867924528</v>
      </c>
      <c r="F2998">
        <f t="shared" si="140"/>
        <v>0</v>
      </c>
    </row>
    <row r="2999" spans="1:6" x14ac:dyDescent="0.25">
      <c r="A2999">
        <v>2990</v>
      </c>
      <c r="B2999">
        <f>'Założenia i wyniki'!$E$6*Znorm.Profile!B2999</f>
        <v>0.40749056603773587</v>
      </c>
      <c r="C2999">
        <f>'Założenia i wyniki'!$E$8*Znorm.Profile!C2999</f>
        <v>0.36746990000000002</v>
      </c>
      <c r="D2999">
        <f t="shared" si="138"/>
        <v>0.36746990000000002</v>
      </c>
      <c r="E2999">
        <f t="shared" si="139"/>
        <v>4.0020666037735853E-2</v>
      </c>
      <c r="F2999">
        <f t="shared" si="140"/>
        <v>0</v>
      </c>
    </row>
    <row r="3000" spans="1:6" x14ac:dyDescent="0.25">
      <c r="A3000">
        <v>2991</v>
      </c>
      <c r="B3000">
        <f>'Założenia i wyniki'!$E$6*Znorm.Profile!B3000</f>
        <v>0.35003773584905662</v>
      </c>
      <c r="C3000">
        <f>'Założenia i wyniki'!$E$8*Znorm.Profile!C3000</f>
        <v>0.37877175000000002</v>
      </c>
      <c r="D3000">
        <f t="shared" si="138"/>
        <v>0.35003773584905662</v>
      </c>
      <c r="E3000">
        <f t="shared" si="139"/>
        <v>0</v>
      </c>
      <c r="F3000">
        <f t="shared" si="140"/>
        <v>2.8734014150943399E-2</v>
      </c>
    </row>
    <row r="3001" spans="1:6" x14ac:dyDescent="0.25">
      <c r="A3001">
        <v>2992</v>
      </c>
      <c r="B3001">
        <f>'Założenia i wyniki'!$E$6*Znorm.Profile!B3001</f>
        <v>0.33829245283018866</v>
      </c>
      <c r="C3001">
        <f>'Założenia i wyniki'!$E$8*Znorm.Profile!C3001</f>
        <v>0.39778059999999998</v>
      </c>
      <c r="D3001">
        <f t="shared" si="138"/>
        <v>0.33829245283018866</v>
      </c>
      <c r="E3001">
        <f t="shared" si="139"/>
        <v>0</v>
      </c>
      <c r="F3001">
        <f t="shared" si="140"/>
        <v>5.9488147169811323E-2</v>
      </c>
    </row>
    <row r="3002" spans="1:6" x14ac:dyDescent="0.25">
      <c r="A3002">
        <v>2993</v>
      </c>
      <c r="B3002">
        <f>'Założenia i wyniki'!$E$6*Znorm.Profile!B3002</f>
        <v>0.2617358490566038</v>
      </c>
      <c r="C3002">
        <f>'Założenia i wyniki'!$E$8*Znorm.Profile!C3002</f>
        <v>0.39769975000000002</v>
      </c>
      <c r="D3002">
        <f t="shared" si="138"/>
        <v>0.2617358490566038</v>
      </c>
      <c r="E3002">
        <f t="shared" si="139"/>
        <v>0</v>
      </c>
      <c r="F3002">
        <f t="shared" si="140"/>
        <v>0.13596390094339622</v>
      </c>
    </row>
    <row r="3003" spans="1:6" x14ac:dyDescent="0.25">
      <c r="A3003">
        <v>2994</v>
      </c>
      <c r="B3003">
        <f>'Założenia i wyniki'!$E$6*Znorm.Profile!B3003</f>
        <v>8.3937735849056602E-2</v>
      </c>
      <c r="C3003">
        <f>'Założenia i wyniki'!$E$8*Znorm.Profile!C3003</f>
        <v>0.42614040000000003</v>
      </c>
      <c r="D3003">
        <f t="shared" si="138"/>
        <v>8.3937735849056602E-2</v>
      </c>
      <c r="E3003">
        <f t="shared" si="139"/>
        <v>0</v>
      </c>
      <c r="F3003">
        <f t="shared" si="140"/>
        <v>0.34220266415094341</v>
      </c>
    </row>
    <row r="3004" spans="1:6" x14ac:dyDescent="0.25">
      <c r="A3004">
        <v>2995</v>
      </c>
      <c r="B3004">
        <f>'Założenia i wyniki'!$E$6*Znorm.Profile!B3004</f>
        <v>0</v>
      </c>
      <c r="C3004">
        <f>'Założenia i wyniki'!$E$8*Znorm.Profile!C3004</f>
        <v>0.47714660000000003</v>
      </c>
      <c r="D3004">
        <f t="shared" si="138"/>
        <v>0</v>
      </c>
      <c r="E3004">
        <f t="shared" si="139"/>
        <v>0</v>
      </c>
      <c r="F3004">
        <f t="shared" si="140"/>
        <v>0.47714660000000003</v>
      </c>
    </row>
    <row r="3005" spans="1:6" x14ac:dyDescent="0.25">
      <c r="A3005">
        <v>2996</v>
      </c>
      <c r="B3005">
        <f>'Założenia i wyniki'!$E$6*Znorm.Profile!B3005</f>
        <v>0</v>
      </c>
      <c r="C3005">
        <f>'Założenia i wyniki'!$E$8*Znorm.Profile!C3005</f>
        <v>0.5263139</v>
      </c>
      <c r="D3005">
        <f t="shared" si="138"/>
        <v>0</v>
      </c>
      <c r="E3005">
        <f t="shared" si="139"/>
        <v>0</v>
      </c>
      <c r="F3005">
        <f t="shared" si="140"/>
        <v>0.5263139</v>
      </c>
    </row>
    <row r="3006" spans="1:6" x14ac:dyDescent="0.25">
      <c r="A3006">
        <v>2997</v>
      </c>
      <c r="B3006">
        <f>'Założenia i wyniki'!$E$6*Znorm.Profile!B3006</f>
        <v>0</v>
      </c>
      <c r="C3006">
        <f>'Założenia i wyniki'!$E$8*Znorm.Profile!C3006</f>
        <v>0.50579200000000002</v>
      </c>
      <c r="D3006">
        <f t="shared" si="138"/>
        <v>0</v>
      </c>
      <c r="E3006">
        <f t="shared" si="139"/>
        <v>0</v>
      </c>
      <c r="F3006">
        <f t="shared" si="140"/>
        <v>0.50579200000000002</v>
      </c>
    </row>
    <row r="3007" spans="1:6" x14ac:dyDescent="0.25">
      <c r="A3007">
        <v>2998</v>
      </c>
      <c r="B3007">
        <f>'Założenia i wyniki'!$E$6*Znorm.Profile!B3007</f>
        <v>0</v>
      </c>
      <c r="C3007">
        <f>'Założenia i wyniki'!$E$8*Znorm.Profile!C3007</f>
        <v>0.41253345000000002</v>
      </c>
      <c r="D3007">
        <f t="shared" si="138"/>
        <v>0</v>
      </c>
      <c r="E3007">
        <f t="shared" si="139"/>
        <v>0</v>
      </c>
      <c r="F3007">
        <f t="shared" si="140"/>
        <v>0.41253345000000002</v>
      </c>
    </row>
    <row r="3008" spans="1:6" x14ac:dyDescent="0.25">
      <c r="A3008">
        <v>2999</v>
      </c>
      <c r="B3008">
        <f>'Założenia i wyniki'!$E$6*Znorm.Profile!B3008</f>
        <v>0</v>
      </c>
      <c r="C3008">
        <f>'Założenia i wyniki'!$E$8*Znorm.Profile!C3008</f>
        <v>0.30118165000000002</v>
      </c>
      <c r="D3008">
        <f t="shared" si="138"/>
        <v>0</v>
      </c>
      <c r="E3008">
        <f t="shared" si="139"/>
        <v>0</v>
      </c>
      <c r="F3008">
        <f t="shared" si="140"/>
        <v>0.30118165000000002</v>
      </c>
    </row>
    <row r="3009" spans="1:6" x14ac:dyDescent="0.25">
      <c r="A3009">
        <v>3000</v>
      </c>
      <c r="B3009">
        <f>'Założenia i wyniki'!$E$6*Znorm.Profile!B3009</f>
        <v>0</v>
      </c>
      <c r="C3009">
        <f>'Założenia i wyniki'!$E$8*Znorm.Profile!C3009</f>
        <v>0.23393195000000003</v>
      </c>
      <c r="D3009">
        <f t="shared" si="138"/>
        <v>0</v>
      </c>
      <c r="E3009">
        <f t="shared" si="139"/>
        <v>0</v>
      </c>
      <c r="F3009">
        <f t="shared" si="140"/>
        <v>0.23393195000000003</v>
      </c>
    </row>
    <row r="3010" spans="1:6" x14ac:dyDescent="0.25">
      <c r="A3010">
        <v>3001</v>
      </c>
      <c r="B3010">
        <f>'Założenia i wyniki'!$E$6*Znorm.Profile!B3010</f>
        <v>0</v>
      </c>
      <c r="C3010">
        <f>'Założenia i wyniki'!$E$8*Znorm.Profile!C3010</f>
        <v>0.20743940000000002</v>
      </c>
      <c r="D3010">
        <f t="shared" si="138"/>
        <v>0</v>
      </c>
      <c r="E3010">
        <f t="shared" si="139"/>
        <v>0</v>
      </c>
      <c r="F3010">
        <f t="shared" si="140"/>
        <v>0.20743940000000002</v>
      </c>
    </row>
    <row r="3011" spans="1:6" x14ac:dyDescent="0.25">
      <c r="A3011">
        <v>3002</v>
      </c>
      <c r="B3011">
        <f>'Założenia i wyniki'!$E$6*Znorm.Profile!B3011</f>
        <v>0</v>
      </c>
      <c r="C3011">
        <f>'Założenia i wyniki'!$E$8*Znorm.Profile!C3011</f>
        <v>0.18265800000000001</v>
      </c>
      <c r="D3011">
        <f t="shared" si="138"/>
        <v>0</v>
      </c>
      <c r="E3011">
        <f t="shared" si="139"/>
        <v>0</v>
      </c>
      <c r="F3011">
        <f t="shared" si="140"/>
        <v>0.18265800000000001</v>
      </c>
    </row>
    <row r="3012" spans="1:6" x14ac:dyDescent="0.25">
      <c r="A3012">
        <v>3003</v>
      </c>
      <c r="B3012">
        <f>'Założenia i wyniki'!$E$6*Znorm.Profile!B3012</f>
        <v>0</v>
      </c>
      <c r="C3012">
        <f>'Założenia i wyniki'!$E$8*Znorm.Profile!C3012</f>
        <v>0.18308815000000001</v>
      </c>
      <c r="D3012">
        <f t="shared" si="138"/>
        <v>0</v>
      </c>
      <c r="E3012">
        <f t="shared" si="139"/>
        <v>0</v>
      </c>
      <c r="F3012">
        <f t="shared" si="140"/>
        <v>0.18308815000000001</v>
      </c>
    </row>
    <row r="3013" spans="1:6" x14ac:dyDescent="0.25">
      <c r="A3013">
        <v>3004</v>
      </c>
      <c r="B3013">
        <f>'Założenia i wyniki'!$E$6*Znorm.Profile!B3013</f>
        <v>0</v>
      </c>
      <c r="C3013">
        <f>'Założenia i wyniki'!$E$8*Znorm.Profile!C3013</f>
        <v>0.20615245000000001</v>
      </c>
      <c r="D3013">
        <f t="shared" si="138"/>
        <v>0</v>
      </c>
      <c r="E3013">
        <f t="shared" si="139"/>
        <v>0</v>
      </c>
      <c r="F3013">
        <f t="shared" si="140"/>
        <v>0.20615245000000001</v>
      </c>
    </row>
    <row r="3014" spans="1:6" x14ac:dyDescent="0.25">
      <c r="A3014">
        <v>3005</v>
      </c>
      <c r="B3014">
        <f>'Założenia i wyniki'!$E$6*Znorm.Profile!B3014</f>
        <v>0</v>
      </c>
      <c r="C3014">
        <f>'Założenia i wyniki'!$E$8*Znorm.Profile!C3014</f>
        <v>0.25034765000000003</v>
      </c>
      <c r="D3014">
        <f t="shared" si="138"/>
        <v>0</v>
      </c>
      <c r="E3014">
        <f t="shared" si="139"/>
        <v>0</v>
      </c>
      <c r="F3014">
        <f t="shared" si="140"/>
        <v>0.25034765000000003</v>
      </c>
    </row>
    <row r="3015" spans="1:6" x14ac:dyDescent="0.25">
      <c r="A3015">
        <v>3006</v>
      </c>
      <c r="B3015">
        <f>'Założenia i wyniki'!$E$6*Znorm.Profile!B3015</f>
        <v>7.7305660377358504E-2</v>
      </c>
      <c r="C3015">
        <f>'Założenia i wyniki'!$E$8*Znorm.Profile!C3015</f>
        <v>0.33610884999999996</v>
      </c>
      <c r="D3015">
        <f t="shared" si="138"/>
        <v>7.7305660377358504E-2</v>
      </c>
      <c r="E3015">
        <f t="shared" si="139"/>
        <v>0</v>
      </c>
      <c r="F3015">
        <f t="shared" si="140"/>
        <v>0.25880318962264148</v>
      </c>
    </row>
    <row r="3016" spans="1:6" x14ac:dyDescent="0.25">
      <c r="A3016">
        <v>3007</v>
      </c>
      <c r="B3016">
        <f>'Założenia i wyniki'!$E$6*Znorm.Profile!B3016</f>
        <v>0.16302830188679246</v>
      </c>
      <c r="C3016">
        <f>'Założenia i wyniki'!$E$8*Znorm.Profile!C3016</f>
        <v>0.38183564999999997</v>
      </c>
      <c r="D3016">
        <f t="shared" si="138"/>
        <v>0.16302830188679246</v>
      </c>
      <c r="E3016">
        <f t="shared" si="139"/>
        <v>0</v>
      </c>
      <c r="F3016">
        <f t="shared" si="140"/>
        <v>0.21880734811320751</v>
      </c>
    </row>
    <row r="3017" spans="1:6" x14ac:dyDescent="0.25">
      <c r="A3017">
        <v>3008</v>
      </c>
      <c r="B3017">
        <f>'Założenia i wyniki'!$E$6*Znorm.Profile!B3017</f>
        <v>0.31838679245283019</v>
      </c>
      <c r="C3017">
        <f>'Założenia i wyniki'!$E$8*Znorm.Profile!C3017</f>
        <v>0.38058405000000001</v>
      </c>
      <c r="D3017">
        <f t="shared" si="138"/>
        <v>0.31838679245283019</v>
      </c>
      <c r="E3017">
        <f t="shared" si="139"/>
        <v>0</v>
      </c>
      <c r="F3017">
        <f t="shared" si="140"/>
        <v>6.2197257547169815E-2</v>
      </c>
    </row>
    <row r="3018" spans="1:6" x14ac:dyDescent="0.25">
      <c r="A3018">
        <v>3009</v>
      </c>
      <c r="B3018">
        <f>'Założenia i wyniki'!$E$6*Znorm.Profile!B3018</f>
        <v>0.58800943396226413</v>
      </c>
      <c r="C3018">
        <f>'Założenia i wyniki'!$E$8*Znorm.Profile!C3018</f>
        <v>0.3850826</v>
      </c>
      <c r="D3018">
        <f t="shared" si="138"/>
        <v>0.3850826</v>
      </c>
      <c r="E3018">
        <f t="shared" si="139"/>
        <v>0.20292683396226413</v>
      </c>
      <c r="F3018">
        <f t="shared" si="140"/>
        <v>0</v>
      </c>
    </row>
    <row r="3019" spans="1:6" x14ac:dyDescent="0.25">
      <c r="A3019">
        <v>3010</v>
      </c>
      <c r="B3019">
        <f>'Założenia i wyniki'!$E$6*Znorm.Profile!B3019</f>
        <v>1.2523584905660377</v>
      </c>
      <c r="C3019">
        <f>'Założenia i wyniki'!$E$8*Znorm.Profile!C3019</f>
        <v>0.37222640000000001</v>
      </c>
      <c r="D3019">
        <f t="shared" ref="D3019:D3082" si="141">IF(B3019&lt;=C3019,B3019,C3019)</f>
        <v>0.37222640000000001</v>
      </c>
      <c r="E3019">
        <f t="shared" ref="E3019:E3082" si="142">IF(B3019&gt;C3019,B3019-C3019,0)</f>
        <v>0.88013209056603769</v>
      </c>
      <c r="F3019">
        <f t="shared" ref="F3019:F3082" si="143">IF(B3019&lt;C3019,C3019-B3019,0)</f>
        <v>0</v>
      </c>
    </row>
    <row r="3020" spans="1:6" x14ac:dyDescent="0.25">
      <c r="A3020">
        <v>3011</v>
      </c>
      <c r="B3020">
        <f>'Założenia i wyniki'!$E$6*Znorm.Profile!B3020</f>
        <v>1.574811320754717</v>
      </c>
      <c r="C3020">
        <f>'Założenia i wyniki'!$E$8*Znorm.Profile!C3020</f>
        <v>0.36481830000000004</v>
      </c>
      <c r="D3020">
        <f t="shared" si="141"/>
        <v>0.36481830000000004</v>
      </c>
      <c r="E3020">
        <f t="shared" si="142"/>
        <v>1.2099930207547169</v>
      </c>
      <c r="F3020">
        <f t="shared" si="143"/>
        <v>0</v>
      </c>
    </row>
    <row r="3021" spans="1:6" x14ac:dyDescent="0.25">
      <c r="A3021">
        <v>3012</v>
      </c>
      <c r="B3021">
        <f>'Założenia i wyniki'!$E$6*Znorm.Profile!B3021</f>
        <v>0.6473301886792453</v>
      </c>
      <c r="C3021">
        <f>'Założenia i wyniki'!$E$8*Znorm.Profile!C3021</f>
        <v>0.36656234999999998</v>
      </c>
      <c r="D3021">
        <f t="shared" si="141"/>
        <v>0.36656234999999998</v>
      </c>
      <c r="E3021">
        <f t="shared" si="142"/>
        <v>0.28076783867924532</v>
      </c>
      <c r="F3021">
        <f t="shared" si="143"/>
        <v>0</v>
      </c>
    </row>
    <row r="3022" spans="1:6" x14ac:dyDescent="0.25">
      <c r="A3022">
        <v>3013</v>
      </c>
      <c r="B3022">
        <f>'Założenia i wyniki'!$E$6*Znorm.Profile!B3022</f>
        <v>0.5686415094339623</v>
      </c>
      <c r="C3022">
        <f>'Założenia i wyniki'!$E$8*Znorm.Profile!C3022</f>
        <v>0.37033604999999997</v>
      </c>
      <c r="D3022">
        <f t="shared" si="141"/>
        <v>0.37033604999999997</v>
      </c>
      <c r="E3022">
        <f t="shared" si="142"/>
        <v>0.19830545943396233</v>
      </c>
      <c r="F3022">
        <f t="shared" si="143"/>
        <v>0</v>
      </c>
    </row>
    <row r="3023" spans="1:6" x14ac:dyDescent="0.25">
      <c r="A3023">
        <v>3014</v>
      </c>
      <c r="B3023">
        <f>'Założenia i wyniki'!$E$6*Znorm.Profile!B3023</f>
        <v>0.38812264150943399</v>
      </c>
      <c r="C3023">
        <f>'Założenia i wyniki'!$E$8*Znorm.Profile!C3023</f>
        <v>0.37556819999999996</v>
      </c>
      <c r="D3023">
        <f t="shared" si="141"/>
        <v>0.37556819999999996</v>
      </c>
      <c r="E3023">
        <f t="shared" si="142"/>
        <v>1.2554441509434022E-2</v>
      </c>
      <c r="F3023">
        <f t="shared" si="143"/>
        <v>0</v>
      </c>
    </row>
    <row r="3024" spans="1:6" x14ac:dyDescent="0.25">
      <c r="A3024">
        <v>3015</v>
      </c>
      <c r="B3024">
        <f>'Założenia i wyniki'!$E$6*Znorm.Profile!B3024</f>
        <v>0.27750943396226418</v>
      </c>
      <c r="C3024">
        <f>'Założenia i wyniki'!$E$8*Znorm.Profile!C3024</f>
        <v>0.38200504999999996</v>
      </c>
      <c r="D3024">
        <f t="shared" si="141"/>
        <v>0.27750943396226418</v>
      </c>
      <c r="E3024">
        <f t="shared" si="142"/>
        <v>0</v>
      </c>
      <c r="F3024">
        <f t="shared" si="143"/>
        <v>0.10449561603773577</v>
      </c>
    </row>
    <row r="3025" spans="1:6" x14ac:dyDescent="0.25">
      <c r="A3025">
        <v>3016</v>
      </c>
      <c r="B3025">
        <f>'Założenia i wyniki'!$E$6*Znorm.Profile!B3025</f>
        <v>0.32457547169811318</v>
      </c>
      <c r="C3025">
        <f>'Założenia i wyniki'!$E$8*Znorm.Profile!C3025</f>
        <v>0.38594289999999998</v>
      </c>
      <c r="D3025">
        <f t="shared" si="141"/>
        <v>0.32457547169811318</v>
      </c>
      <c r="E3025">
        <f t="shared" si="142"/>
        <v>0</v>
      </c>
      <c r="F3025">
        <f t="shared" si="143"/>
        <v>6.1367428301886795E-2</v>
      </c>
    </row>
    <row r="3026" spans="1:6" x14ac:dyDescent="0.25">
      <c r="A3026">
        <v>3017</v>
      </c>
      <c r="B3026">
        <f>'Założenia i wyniki'!$E$6*Znorm.Profile!B3026</f>
        <v>0.24901886792452826</v>
      </c>
      <c r="C3026">
        <f>'Założenia i wyniki'!$E$8*Znorm.Profile!C3026</f>
        <v>0.39849144999999997</v>
      </c>
      <c r="D3026">
        <f t="shared" si="141"/>
        <v>0.24901886792452826</v>
      </c>
      <c r="E3026">
        <f t="shared" si="142"/>
        <v>0</v>
      </c>
      <c r="F3026">
        <f t="shared" si="143"/>
        <v>0.1494725820754717</v>
      </c>
    </row>
    <row r="3027" spans="1:6" x14ac:dyDescent="0.25">
      <c r="A3027">
        <v>3018</v>
      </c>
      <c r="B3027">
        <f>'Założenia i wyniki'!$E$6*Znorm.Profile!B3027</f>
        <v>0.12394339622641509</v>
      </c>
      <c r="C3027">
        <f>'Założenia i wyniki'!$E$8*Znorm.Profile!C3027</f>
        <v>0.4301101</v>
      </c>
      <c r="D3027">
        <f t="shared" si="141"/>
        <v>0.12394339622641509</v>
      </c>
      <c r="E3027">
        <f t="shared" si="142"/>
        <v>0</v>
      </c>
      <c r="F3027">
        <f t="shared" si="143"/>
        <v>0.3061667037735849</v>
      </c>
    </row>
    <row r="3028" spans="1:6" x14ac:dyDescent="0.25">
      <c r="A3028">
        <v>3019</v>
      </c>
      <c r="B3028">
        <f>'Założenia i wyniki'!$E$6*Znorm.Profile!B3028</f>
        <v>0</v>
      </c>
      <c r="C3028">
        <f>'Założenia i wyniki'!$E$8*Znorm.Profile!C3028</f>
        <v>0.46514159999999999</v>
      </c>
      <c r="D3028">
        <f t="shared" si="141"/>
        <v>0</v>
      </c>
      <c r="E3028">
        <f t="shared" si="142"/>
        <v>0</v>
      </c>
      <c r="F3028">
        <f t="shared" si="143"/>
        <v>0.46514159999999999</v>
      </c>
    </row>
    <row r="3029" spans="1:6" x14ac:dyDescent="0.25">
      <c r="A3029">
        <v>3020</v>
      </c>
      <c r="B3029">
        <f>'Założenia i wyniki'!$E$6*Znorm.Profile!B3029</f>
        <v>0</v>
      </c>
      <c r="C3029">
        <f>'Założenia i wyniki'!$E$8*Znorm.Profile!C3029</f>
        <v>0.51639594999999994</v>
      </c>
      <c r="D3029">
        <f t="shared" si="141"/>
        <v>0</v>
      </c>
      <c r="E3029">
        <f t="shared" si="142"/>
        <v>0</v>
      </c>
      <c r="F3029">
        <f t="shared" si="143"/>
        <v>0.51639594999999994</v>
      </c>
    </row>
    <row r="3030" spans="1:6" x14ac:dyDescent="0.25">
      <c r="A3030">
        <v>3021</v>
      </c>
      <c r="B3030">
        <f>'Założenia i wyniki'!$E$6*Znorm.Profile!B3030</f>
        <v>0</v>
      </c>
      <c r="C3030">
        <f>'Założenia i wyniki'!$E$8*Znorm.Profile!C3030</f>
        <v>0.51472119999999999</v>
      </c>
      <c r="D3030">
        <f t="shared" si="141"/>
        <v>0</v>
      </c>
      <c r="E3030">
        <f t="shared" si="142"/>
        <v>0</v>
      </c>
      <c r="F3030">
        <f t="shared" si="143"/>
        <v>0.51472119999999999</v>
      </c>
    </row>
    <row r="3031" spans="1:6" x14ac:dyDescent="0.25">
      <c r="A3031">
        <v>3022</v>
      </c>
      <c r="B3031">
        <f>'Założenia i wyniki'!$E$6*Znorm.Profile!B3031</f>
        <v>0</v>
      </c>
      <c r="C3031">
        <f>'Założenia i wyniki'!$E$8*Znorm.Profile!C3031</f>
        <v>0.4078543</v>
      </c>
      <c r="D3031">
        <f t="shared" si="141"/>
        <v>0</v>
      </c>
      <c r="E3031">
        <f t="shared" si="142"/>
        <v>0</v>
      </c>
      <c r="F3031">
        <f t="shared" si="143"/>
        <v>0.4078543</v>
      </c>
    </row>
    <row r="3032" spans="1:6" x14ac:dyDescent="0.25">
      <c r="A3032">
        <v>3023</v>
      </c>
      <c r="B3032">
        <f>'Założenia i wyniki'!$E$6*Znorm.Profile!B3032</f>
        <v>0</v>
      </c>
      <c r="C3032">
        <f>'Założenia i wyniki'!$E$8*Znorm.Profile!C3032</f>
        <v>0.29804565</v>
      </c>
      <c r="D3032">
        <f t="shared" si="141"/>
        <v>0</v>
      </c>
      <c r="E3032">
        <f t="shared" si="142"/>
        <v>0</v>
      </c>
      <c r="F3032">
        <f t="shared" si="143"/>
        <v>0.29804565</v>
      </c>
    </row>
    <row r="3033" spans="1:6" x14ac:dyDescent="0.25">
      <c r="A3033">
        <v>3024</v>
      </c>
      <c r="B3033">
        <f>'Założenia i wyniki'!$E$6*Znorm.Profile!B3033</f>
        <v>0</v>
      </c>
      <c r="C3033">
        <f>'Założenia i wyniki'!$E$8*Znorm.Profile!C3033</f>
        <v>0.22968330000000003</v>
      </c>
      <c r="D3033">
        <f t="shared" si="141"/>
        <v>0</v>
      </c>
      <c r="E3033">
        <f t="shared" si="142"/>
        <v>0</v>
      </c>
      <c r="F3033">
        <f t="shared" si="143"/>
        <v>0.22968330000000003</v>
      </c>
    </row>
    <row r="3034" spans="1:6" x14ac:dyDescent="0.25">
      <c r="A3034">
        <v>3025</v>
      </c>
      <c r="B3034">
        <f>'Założenia i wyniki'!$E$6*Znorm.Profile!B3034</f>
        <v>0</v>
      </c>
      <c r="C3034">
        <f>'Założenia i wyniki'!$E$8*Znorm.Profile!C3034</f>
        <v>0.20329120000000001</v>
      </c>
      <c r="D3034">
        <f t="shared" si="141"/>
        <v>0</v>
      </c>
      <c r="E3034">
        <f t="shared" si="142"/>
        <v>0</v>
      </c>
      <c r="F3034">
        <f t="shared" si="143"/>
        <v>0.20329120000000001</v>
      </c>
    </row>
    <row r="3035" spans="1:6" x14ac:dyDescent="0.25">
      <c r="A3035">
        <v>3026</v>
      </c>
      <c r="B3035">
        <f>'Założenia i wyniki'!$E$6*Znorm.Profile!B3035</f>
        <v>0</v>
      </c>
      <c r="C3035">
        <f>'Założenia i wyniki'!$E$8*Znorm.Profile!C3035</f>
        <v>0.18503799999999998</v>
      </c>
      <c r="D3035">
        <f t="shared" si="141"/>
        <v>0</v>
      </c>
      <c r="E3035">
        <f t="shared" si="142"/>
        <v>0</v>
      </c>
      <c r="F3035">
        <f t="shared" si="143"/>
        <v>0.18503799999999998</v>
      </c>
    </row>
    <row r="3036" spans="1:6" x14ac:dyDescent="0.25">
      <c r="A3036">
        <v>3027</v>
      </c>
      <c r="B3036">
        <f>'Założenia i wyniki'!$E$6*Znorm.Profile!B3036</f>
        <v>0</v>
      </c>
      <c r="C3036">
        <f>'Założenia i wyniki'!$E$8*Znorm.Profile!C3036</f>
        <v>0.18707989999999999</v>
      </c>
      <c r="D3036">
        <f t="shared" si="141"/>
        <v>0</v>
      </c>
      <c r="E3036">
        <f t="shared" si="142"/>
        <v>0</v>
      </c>
      <c r="F3036">
        <f t="shared" si="143"/>
        <v>0.18707989999999999</v>
      </c>
    </row>
    <row r="3037" spans="1:6" x14ac:dyDescent="0.25">
      <c r="A3037">
        <v>3028</v>
      </c>
      <c r="B3037">
        <f>'Założenia i wyniki'!$E$6*Znorm.Profile!B3037</f>
        <v>0</v>
      </c>
      <c r="C3037">
        <f>'Założenia i wyniki'!$E$8*Znorm.Profile!C3037</f>
        <v>0.20710340000000002</v>
      </c>
      <c r="D3037">
        <f t="shared" si="141"/>
        <v>0</v>
      </c>
      <c r="E3037">
        <f t="shared" si="142"/>
        <v>0</v>
      </c>
      <c r="F3037">
        <f t="shared" si="143"/>
        <v>0.20710340000000002</v>
      </c>
    </row>
    <row r="3038" spans="1:6" x14ac:dyDescent="0.25">
      <c r="A3038">
        <v>3029</v>
      </c>
      <c r="B3038">
        <f>'Założenia i wyniki'!$E$6*Znorm.Profile!B3038</f>
        <v>1.8233962264150944E-2</v>
      </c>
      <c r="C3038">
        <f>'Założenia i wyniki'!$E$8*Znorm.Profile!C3038</f>
        <v>0.25582830000000001</v>
      </c>
      <c r="D3038">
        <f t="shared" si="141"/>
        <v>1.8233962264150944E-2</v>
      </c>
      <c r="E3038">
        <f t="shared" si="142"/>
        <v>0</v>
      </c>
      <c r="F3038">
        <f t="shared" si="143"/>
        <v>0.23759433773584906</v>
      </c>
    </row>
    <row r="3039" spans="1:6" x14ac:dyDescent="0.25">
      <c r="A3039">
        <v>3030</v>
      </c>
      <c r="B3039">
        <f>'Założenia i wyniki'!$E$6*Znorm.Profile!B3039</f>
        <v>0.21658490566037736</v>
      </c>
      <c r="C3039">
        <f>'Założenia i wyniki'!$E$8*Znorm.Profile!C3039</f>
        <v>0.33746090000000001</v>
      </c>
      <c r="D3039">
        <f t="shared" si="141"/>
        <v>0.21658490566037736</v>
      </c>
      <c r="E3039">
        <f t="shared" si="142"/>
        <v>0</v>
      </c>
      <c r="F3039">
        <f t="shared" si="143"/>
        <v>0.12087599433962265</v>
      </c>
    </row>
    <row r="3040" spans="1:6" x14ac:dyDescent="0.25">
      <c r="A3040">
        <v>3031</v>
      </c>
      <c r="B3040">
        <f>'Założenia i wyniki'!$E$6*Znorm.Profile!B3040</f>
        <v>0.62224528301886795</v>
      </c>
      <c r="C3040">
        <f>'Założenia i wyniki'!$E$8*Znorm.Profile!C3040</f>
        <v>0.38377744999999996</v>
      </c>
      <c r="D3040">
        <f t="shared" si="141"/>
        <v>0.38377744999999996</v>
      </c>
      <c r="E3040">
        <f t="shared" si="142"/>
        <v>0.23846783301886798</v>
      </c>
      <c r="F3040">
        <f t="shared" si="143"/>
        <v>0</v>
      </c>
    </row>
    <row r="3041" spans="1:6" x14ac:dyDescent="0.25">
      <c r="A3041">
        <v>3032</v>
      </c>
      <c r="B3041">
        <f>'Założenia i wyniki'!$E$6*Znorm.Profile!B3041</f>
        <v>1.1678301886792455</v>
      </c>
      <c r="C3041">
        <f>'Założenia i wyniki'!$E$8*Znorm.Profile!C3041</f>
        <v>0.38895815</v>
      </c>
      <c r="D3041">
        <f t="shared" si="141"/>
        <v>0.38895815</v>
      </c>
      <c r="E3041">
        <f t="shared" si="142"/>
        <v>0.77887203867924548</v>
      </c>
      <c r="F3041">
        <f t="shared" si="143"/>
        <v>0</v>
      </c>
    </row>
    <row r="3042" spans="1:6" x14ac:dyDescent="0.25">
      <c r="A3042">
        <v>3033</v>
      </c>
      <c r="B3042">
        <f>'Założenia i wyniki'!$E$6*Znorm.Profile!B3042</f>
        <v>1.6506603773584905</v>
      </c>
      <c r="C3042">
        <f>'Założenia i wyniki'!$E$8*Znorm.Profile!C3042</f>
        <v>0.38645879999999999</v>
      </c>
      <c r="D3042">
        <f t="shared" si="141"/>
        <v>0.38645879999999999</v>
      </c>
      <c r="E3042">
        <f t="shared" si="142"/>
        <v>1.2642015773584905</v>
      </c>
      <c r="F3042">
        <f t="shared" si="143"/>
        <v>0</v>
      </c>
    </row>
    <row r="3043" spans="1:6" x14ac:dyDescent="0.25">
      <c r="A3043">
        <v>3034</v>
      </c>
      <c r="B3043">
        <f>'Założenia i wyniki'!$E$6*Znorm.Profile!B3043</f>
        <v>1.8973584905660377</v>
      </c>
      <c r="C3043">
        <f>'Założenia i wyniki'!$E$8*Znorm.Profile!C3043</f>
        <v>0.37376710000000002</v>
      </c>
      <c r="D3043">
        <f t="shared" si="141"/>
        <v>0.37376710000000002</v>
      </c>
      <c r="E3043">
        <f t="shared" si="142"/>
        <v>1.5235913905660377</v>
      </c>
      <c r="F3043">
        <f t="shared" si="143"/>
        <v>0</v>
      </c>
    </row>
    <row r="3044" spans="1:6" x14ac:dyDescent="0.25">
      <c r="A3044">
        <v>3035</v>
      </c>
      <c r="B3044">
        <f>'Założenia i wyniki'!$E$6*Znorm.Profile!B3044</f>
        <v>0.46995283018867917</v>
      </c>
      <c r="C3044">
        <f>'Założenia i wyniki'!$E$8*Znorm.Profile!C3044</f>
        <v>0.36785629999999997</v>
      </c>
      <c r="D3044">
        <f t="shared" si="141"/>
        <v>0.36785629999999997</v>
      </c>
      <c r="E3044">
        <f t="shared" si="142"/>
        <v>0.1020965301886792</v>
      </c>
      <c r="F3044">
        <f t="shared" si="143"/>
        <v>0</v>
      </c>
    </row>
    <row r="3045" spans="1:6" x14ac:dyDescent="0.25">
      <c r="A3045">
        <v>3036</v>
      </c>
      <c r="B3045">
        <f>'Założenia i wyniki'!$E$6*Znorm.Profile!B3045</f>
        <v>1.9899056603773584</v>
      </c>
      <c r="C3045">
        <f>'Założenia i wyniki'!$E$8*Znorm.Profile!C3045</f>
        <v>0.36154020000000003</v>
      </c>
      <c r="D3045">
        <f t="shared" si="141"/>
        <v>0.36154020000000003</v>
      </c>
      <c r="E3045">
        <f t="shared" si="142"/>
        <v>1.6283654603773583</v>
      </c>
      <c r="F3045">
        <f t="shared" si="143"/>
        <v>0</v>
      </c>
    </row>
    <row r="3046" spans="1:6" x14ac:dyDescent="0.25">
      <c r="A3046">
        <v>3037</v>
      </c>
      <c r="B3046">
        <f>'Założenia i wyniki'!$E$6*Znorm.Profile!B3046</f>
        <v>2.3750943396226414</v>
      </c>
      <c r="C3046">
        <f>'Założenia i wyniki'!$E$8*Znorm.Profile!C3046</f>
        <v>0.36644264999999998</v>
      </c>
      <c r="D3046">
        <f t="shared" si="141"/>
        <v>0.36644264999999998</v>
      </c>
      <c r="E3046">
        <f t="shared" si="142"/>
        <v>2.0086516896226412</v>
      </c>
      <c r="F3046">
        <f t="shared" si="143"/>
        <v>0</v>
      </c>
    </row>
    <row r="3047" spans="1:6" x14ac:dyDescent="0.25">
      <c r="A3047">
        <v>3038</v>
      </c>
      <c r="B3047">
        <f>'Założenia i wyniki'!$E$6*Znorm.Profile!B3047</f>
        <v>0.74714150943396229</v>
      </c>
      <c r="C3047">
        <f>'Założenia i wyniki'!$E$8*Znorm.Profile!C3047</f>
        <v>0.36106840000000001</v>
      </c>
      <c r="D3047">
        <f t="shared" si="141"/>
        <v>0.36106840000000001</v>
      </c>
      <c r="E3047">
        <f t="shared" si="142"/>
        <v>0.38607310943396228</v>
      </c>
      <c r="F3047">
        <f t="shared" si="143"/>
        <v>0</v>
      </c>
    </row>
    <row r="3048" spans="1:6" x14ac:dyDescent="0.25">
      <c r="A3048">
        <v>3039</v>
      </c>
      <c r="B3048">
        <f>'Założenia i wyniki'!$E$6*Znorm.Profile!B3048</f>
        <v>1.9447169811320755</v>
      </c>
      <c r="C3048">
        <f>'Założenia i wyniki'!$E$8*Znorm.Profile!C3048</f>
        <v>0.37322810000000001</v>
      </c>
      <c r="D3048">
        <f t="shared" si="141"/>
        <v>0.37322810000000001</v>
      </c>
      <c r="E3048">
        <f t="shared" si="142"/>
        <v>1.5714888811320755</v>
      </c>
      <c r="F3048">
        <f t="shared" si="143"/>
        <v>0</v>
      </c>
    </row>
    <row r="3049" spans="1:6" x14ac:dyDescent="0.25">
      <c r="A3049">
        <v>3040</v>
      </c>
      <c r="B3049">
        <f>'Założenia i wyniki'!$E$6*Znorm.Profile!B3049</f>
        <v>1.4387735849056604</v>
      </c>
      <c r="C3049">
        <f>'Założenia i wyniki'!$E$8*Znorm.Profile!C3049</f>
        <v>0.39058145</v>
      </c>
      <c r="D3049">
        <f t="shared" si="141"/>
        <v>0.39058145</v>
      </c>
      <c r="E3049">
        <f t="shared" si="142"/>
        <v>1.0481921349056604</v>
      </c>
      <c r="F3049">
        <f t="shared" si="143"/>
        <v>0</v>
      </c>
    </row>
    <row r="3050" spans="1:6" x14ac:dyDescent="0.25">
      <c r="A3050">
        <v>3041</v>
      </c>
      <c r="B3050">
        <f>'Założenia i wyniki'!$E$6*Znorm.Profile!B3050</f>
        <v>0.80750943396226416</v>
      </c>
      <c r="C3050">
        <f>'Założenia i wyniki'!$E$8*Znorm.Profile!C3050</f>
        <v>0.39703054999999998</v>
      </c>
      <c r="D3050">
        <f t="shared" si="141"/>
        <v>0.39703054999999998</v>
      </c>
      <c r="E3050">
        <f t="shared" si="142"/>
        <v>0.41047888396226417</v>
      </c>
      <c r="F3050">
        <f t="shared" si="143"/>
        <v>0</v>
      </c>
    </row>
    <row r="3051" spans="1:6" x14ac:dyDescent="0.25">
      <c r="A3051">
        <v>3042</v>
      </c>
      <c r="B3051">
        <f>'Założenia i wyniki'!$E$6*Znorm.Profile!B3051</f>
        <v>0.23216037735849054</v>
      </c>
      <c r="C3051">
        <f>'Założenia i wyniki'!$E$8*Znorm.Profile!C3051</f>
        <v>0.41063575000000002</v>
      </c>
      <c r="D3051">
        <f t="shared" si="141"/>
        <v>0.23216037735849054</v>
      </c>
      <c r="E3051">
        <f t="shared" si="142"/>
        <v>0</v>
      </c>
      <c r="F3051">
        <f t="shared" si="143"/>
        <v>0.17847537264150948</v>
      </c>
    </row>
    <row r="3052" spans="1:6" x14ac:dyDescent="0.25">
      <c r="A3052">
        <v>3043</v>
      </c>
      <c r="B3052">
        <f>'Założenia i wyniki'!$E$6*Znorm.Profile!B3052</f>
        <v>2.8587735849056602E-2</v>
      </c>
      <c r="C3052">
        <f>'Założenia i wyniki'!$E$8*Znorm.Profile!C3052</f>
        <v>0.45495485000000002</v>
      </c>
      <c r="D3052">
        <f t="shared" si="141"/>
        <v>2.8587735849056602E-2</v>
      </c>
      <c r="E3052">
        <f t="shared" si="142"/>
        <v>0</v>
      </c>
      <c r="F3052">
        <f t="shared" si="143"/>
        <v>0.42636711415094342</v>
      </c>
    </row>
    <row r="3053" spans="1:6" x14ac:dyDescent="0.25">
      <c r="A3053">
        <v>3044</v>
      </c>
      <c r="B3053">
        <f>'Założenia i wyniki'!$E$6*Znorm.Profile!B3053</f>
        <v>0</v>
      </c>
      <c r="C3053">
        <f>'Założenia i wyniki'!$E$8*Znorm.Profile!C3053</f>
        <v>0.51626610000000006</v>
      </c>
      <c r="D3053">
        <f t="shared" si="141"/>
        <v>0</v>
      </c>
      <c r="E3053">
        <f t="shared" si="142"/>
        <v>0</v>
      </c>
      <c r="F3053">
        <f t="shared" si="143"/>
        <v>0.51626610000000006</v>
      </c>
    </row>
    <row r="3054" spans="1:6" x14ac:dyDescent="0.25">
      <c r="A3054">
        <v>3045</v>
      </c>
      <c r="B3054">
        <f>'Założenia i wyniki'!$E$6*Znorm.Profile!B3054</f>
        <v>0</v>
      </c>
      <c r="C3054">
        <f>'Założenia i wyniki'!$E$8*Znorm.Profile!C3054</f>
        <v>0.50512314999999997</v>
      </c>
      <c r="D3054">
        <f t="shared" si="141"/>
        <v>0</v>
      </c>
      <c r="E3054">
        <f t="shared" si="142"/>
        <v>0</v>
      </c>
      <c r="F3054">
        <f t="shared" si="143"/>
        <v>0.50512314999999997</v>
      </c>
    </row>
    <row r="3055" spans="1:6" x14ac:dyDescent="0.25">
      <c r="A3055">
        <v>3046</v>
      </c>
      <c r="B3055">
        <f>'Założenia i wyniki'!$E$6*Znorm.Profile!B3055</f>
        <v>0</v>
      </c>
      <c r="C3055">
        <f>'Założenia i wyniki'!$E$8*Znorm.Profile!C3055</f>
        <v>0.40869044999999998</v>
      </c>
      <c r="D3055">
        <f t="shared" si="141"/>
        <v>0</v>
      </c>
      <c r="E3055">
        <f t="shared" si="142"/>
        <v>0</v>
      </c>
      <c r="F3055">
        <f t="shared" si="143"/>
        <v>0.40869044999999998</v>
      </c>
    </row>
    <row r="3056" spans="1:6" x14ac:dyDescent="0.25">
      <c r="A3056">
        <v>3047</v>
      </c>
      <c r="B3056">
        <f>'Założenia i wyniki'!$E$6*Znorm.Profile!B3056</f>
        <v>0</v>
      </c>
      <c r="C3056">
        <f>'Założenia i wyniki'!$E$8*Znorm.Profile!C3056</f>
        <v>0.30404920000000002</v>
      </c>
      <c r="D3056">
        <f t="shared" si="141"/>
        <v>0</v>
      </c>
      <c r="E3056">
        <f t="shared" si="142"/>
        <v>0</v>
      </c>
      <c r="F3056">
        <f t="shared" si="143"/>
        <v>0.30404920000000002</v>
      </c>
    </row>
    <row r="3057" spans="1:6" x14ac:dyDescent="0.25">
      <c r="A3057">
        <v>3048</v>
      </c>
      <c r="B3057">
        <f>'Założenia i wyniki'!$E$6*Znorm.Profile!B3057</f>
        <v>0</v>
      </c>
      <c r="C3057">
        <f>'Założenia i wyniki'!$E$8*Znorm.Profile!C3057</f>
        <v>0.22851290000000002</v>
      </c>
      <c r="D3057">
        <f t="shared" si="141"/>
        <v>0</v>
      </c>
      <c r="E3057">
        <f t="shared" si="142"/>
        <v>0</v>
      </c>
      <c r="F3057">
        <f t="shared" si="143"/>
        <v>0.22851290000000002</v>
      </c>
    </row>
    <row r="3058" spans="1:6" x14ac:dyDescent="0.25">
      <c r="A3058">
        <v>3049</v>
      </c>
      <c r="B3058">
        <f>'Założenia i wyniki'!$E$6*Znorm.Profile!B3058</f>
        <v>0</v>
      </c>
      <c r="C3058">
        <f>'Założenia i wyniki'!$E$8*Znorm.Profile!C3058</f>
        <v>0.195468</v>
      </c>
      <c r="D3058">
        <f t="shared" si="141"/>
        <v>0</v>
      </c>
      <c r="E3058">
        <f t="shared" si="142"/>
        <v>0</v>
      </c>
      <c r="F3058">
        <f t="shared" si="143"/>
        <v>0.195468</v>
      </c>
    </row>
    <row r="3059" spans="1:6" x14ac:dyDescent="0.25">
      <c r="A3059">
        <v>3050</v>
      </c>
      <c r="B3059">
        <f>'Założenia i wyniki'!$E$6*Znorm.Profile!B3059</f>
        <v>0</v>
      </c>
      <c r="C3059">
        <f>'Założenia i wyniki'!$E$8*Znorm.Profile!C3059</f>
        <v>0.18262720000000002</v>
      </c>
      <c r="D3059">
        <f t="shared" si="141"/>
        <v>0</v>
      </c>
      <c r="E3059">
        <f t="shared" si="142"/>
        <v>0</v>
      </c>
      <c r="F3059">
        <f t="shared" si="143"/>
        <v>0.18262720000000002</v>
      </c>
    </row>
    <row r="3060" spans="1:6" x14ac:dyDescent="0.25">
      <c r="A3060">
        <v>3051</v>
      </c>
      <c r="B3060">
        <f>'Założenia i wyniki'!$E$6*Znorm.Profile!B3060</f>
        <v>0</v>
      </c>
      <c r="C3060">
        <f>'Założenia i wyniki'!$E$8*Znorm.Profile!C3060</f>
        <v>0.18222819999999998</v>
      </c>
      <c r="D3060">
        <f t="shared" si="141"/>
        <v>0</v>
      </c>
      <c r="E3060">
        <f t="shared" si="142"/>
        <v>0</v>
      </c>
      <c r="F3060">
        <f t="shared" si="143"/>
        <v>0.18222819999999998</v>
      </c>
    </row>
    <row r="3061" spans="1:6" x14ac:dyDescent="0.25">
      <c r="A3061">
        <v>3052</v>
      </c>
      <c r="B3061">
        <f>'Założenia i wyniki'!$E$6*Znorm.Profile!B3061</f>
        <v>0</v>
      </c>
      <c r="C3061">
        <f>'Założenia i wyniki'!$E$8*Znorm.Profile!C3061</f>
        <v>0.20775754999999999</v>
      </c>
      <c r="D3061">
        <f t="shared" si="141"/>
        <v>0</v>
      </c>
      <c r="E3061">
        <f t="shared" si="142"/>
        <v>0</v>
      </c>
      <c r="F3061">
        <f t="shared" si="143"/>
        <v>0.20775754999999999</v>
      </c>
    </row>
    <row r="3062" spans="1:6" x14ac:dyDescent="0.25">
      <c r="A3062">
        <v>3053</v>
      </c>
      <c r="B3062">
        <f>'Założenia i wyniki'!$E$6*Znorm.Profile!B3062</f>
        <v>0</v>
      </c>
      <c r="C3062">
        <f>'Założenia i wyniki'!$E$8*Znorm.Profile!C3062</f>
        <v>0.2514575</v>
      </c>
      <c r="D3062">
        <f t="shared" si="141"/>
        <v>0</v>
      </c>
      <c r="E3062">
        <f t="shared" si="142"/>
        <v>0</v>
      </c>
      <c r="F3062">
        <f t="shared" si="143"/>
        <v>0.2514575</v>
      </c>
    </row>
    <row r="3063" spans="1:6" x14ac:dyDescent="0.25">
      <c r="A3063">
        <v>3054</v>
      </c>
      <c r="B3063">
        <f>'Założenia i wyniki'!$E$6*Znorm.Profile!B3063</f>
        <v>9.0032075471698114E-2</v>
      </c>
      <c r="C3063">
        <f>'Założenia i wyniki'!$E$8*Znorm.Profile!C3063</f>
        <v>0.32465685</v>
      </c>
      <c r="D3063">
        <f t="shared" si="141"/>
        <v>9.0032075471698114E-2</v>
      </c>
      <c r="E3063">
        <f t="shared" si="142"/>
        <v>0</v>
      </c>
      <c r="F3063">
        <f t="shared" si="143"/>
        <v>0.23462477452830188</v>
      </c>
    </row>
    <row r="3064" spans="1:6" x14ac:dyDescent="0.25">
      <c r="A3064">
        <v>3055</v>
      </c>
      <c r="B3064">
        <f>'Założenia i wyniki'!$E$6*Znorm.Profile!B3064</f>
        <v>0.18933962264150944</v>
      </c>
      <c r="C3064">
        <f>'Założenia i wyniki'!$E$8*Znorm.Profile!C3064</f>
        <v>0.38387684999999999</v>
      </c>
      <c r="D3064">
        <f t="shared" si="141"/>
        <v>0.18933962264150944</v>
      </c>
      <c r="E3064">
        <f t="shared" si="142"/>
        <v>0</v>
      </c>
      <c r="F3064">
        <f t="shared" si="143"/>
        <v>0.19453722735849055</v>
      </c>
    </row>
    <row r="3065" spans="1:6" x14ac:dyDescent="0.25">
      <c r="A3065">
        <v>3056</v>
      </c>
      <c r="B3065">
        <f>'Założenia i wyniki'!$E$6*Znorm.Profile!B3065</f>
        <v>0.26866037735849052</v>
      </c>
      <c r="C3065">
        <f>'Założenia i wyniki'!$E$8*Znorm.Profile!C3065</f>
        <v>0.38902745</v>
      </c>
      <c r="D3065">
        <f t="shared" si="141"/>
        <v>0.26866037735849052</v>
      </c>
      <c r="E3065">
        <f t="shared" si="142"/>
        <v>0</v>
      </c>
      <c r="F3065">
        <f t="shared" si="143"/>
        <v>0.12036707264150948</v>
      </c>
    </row>
    <row r="3066" spans="1:6" x14ac:dyDescent="0.25">
      <c r="A3066">
        <v>3057</v>
      </c>
      <c r="B3066">
        <f>'Założenia i wyniki'!$E$6*Znorm.Profile!B3066</f>
        <v>0.29833018867924532</v>
      </c>
      <c r="C3066">
        <f>'Założenia i wyniki'!$E$8*Znorm.Profile!C3066</f>
        <v>0.38820985000000002</v>
      </c>
      <c r="D3066">
        <f t="shared" si="141"/>
        <v>0.29833018867924532</v>
      </c>
      <c r="E3066">
        <f t="shared" si="142"/>
        <v>0</v>
      </c>
      <c r="F3066">
        <f t="shared" si="143"/>
        <v>8.98796613207547E-2</v>
      </c>
    </row>
    <row r="3067" spans="1:6" x14ac:dyDescent="0.25">
      <c r="A3067">
        <v>3058</v>
      </c>
      <c r="B3067">
        <f>'Założenia i wyniki'!$E$6*Znorm.Profile!B3067</f>
        <v>0.50856603773584919</v>
      </c>
      <c r="C3067">
        <f>'Założenia i wyniki'!$E$8*Znorm.Profile!C3067</f>
        <v>0.38075799999999999</v>
      </c>
      <c r="D3067">
        <f t="shared" si="141"/>
        <v>0.38075799999999999</v>
      </c>
      <c r="E3067">
        <f t="shared" si="142"/>
        <v>0.1278080377358492</v>
      </c>
      <c r="F3067">
        <f t="shared" si="143"/>
        <v>0</v>
      </c>
    </row>
    <row r="3068" spans="1:6" x14ac:dyDescent="0.25">
      <c r="A3068">
        <v>3059</v>
      </c>
      <c r="B3068">
        <f>'Założenia i wyniki'!$E$6*Znorm.Profile!B3068</f>
        <v>0.36614150943396229</v>
      </c>
      <c r="C3068">
        <f>'Założenia i wyniki'!$E$8*Znorm.Profile!C3068</f>
        <v>0.37570924999999999</v>
      </c>
      <c r="D3068">
        <f t="shared" si="141"/>
        <v>0.36614150943396229</v>
      </c>
      <c r="E3068">
        <f t="shared" si="142"/>
        <v>0</v>
      </c>
      <c r="F3068">
        <f t="shared" si="143"/>
        <v>9.5677405660377079E-3</v>
      </c>
    </row>
    <row r="3069" spans="1:6" x14ac:dyDescent="0.25">
      <c r="A3069">
        <v>3060</v>
      </c>
      <c r="B3069">
        <f>'Założenia i wyniki'!$E$6*Znorm.Profile!B3069</f>
        <v>0.55685849056603764</v>
      </c>
      <c r="C3069">
        <f>'Założenia i wyniki'!$E$8*Znorm.Profile!C3069</f>
        <v>0.36357894999999996</v>
      </c>
      <c r="D3069">
        <f t="shared" si="141"/>
        <v>0.36357894999999996</v>
      </c>
      <c r="E3069">
        <f t="shared" si="142"/>
        <v>0.19327954056603769</v>
      </c>
      <c r="F3069">
        <f t="shared" si="143"/>
        <v>0</v>
      </c>
    </row>
    <row r="3070" spans="1:6" x14ac:dyDescent="0.25">
      <c r="A3070">
        <v>3061</v>
      </c>
      <c r="B3070">
        <f>'Założenia i wyniki'!$E$6*Znorm.Profile!B3070</f>
        <v>0.44912264150943398</v>
      </c>
      <c r="C3070">
        <f>'Założenia i wyniki'!$E$8*Znorm.Profile!C3070</f>
        <v>0.37307899999999994</v>
      </c>
      <c r="D3070">
        <f t="shared" si="141"/>
        <v>0.37307899999999994</v>
      </c>
      <c r="E3070">
        <f t="shared" si="142"/>
        <v>7.6043641509434046E-2</v>
      </c>
      <c r="F3070">
        <f t="shared" si="143"/>
        <v>0</v>
      </c>
    </row>
    <row r="3071" spans="1:6" x14ac:dyDescent="0.25">
      <c r="A3071">
        <v>3062</v>
      </c>
      <c r="B3071">
        <f>'Założenia i wyniki'!$E$6*Znorm.Profile!B3071</f>
        <v>0.43426415094339621</v>
      </c>
      <c r="C3071">
        <f>'Założenia i wyniki'!$E$8*Znorm.Profile!C3071</f>
        <v>0.3694789</v>
      </c>
      <c r="D3071">
        <f t="shared" si="141"/>
        <v>0.3694789</v>
      </c>
      <c r="E3071">
        <f t="shared" si="142"/>
        <v>6.4785250943396211E-2</v>
      </c>
      <c r="F3071">
        <f t="shared" si="143"/>
        <v>0</v>
      </c>
    </row>
    <row r="3072" spans="1:6" x14ac:dyDescent="0.25">
      <c r="A3072">
        <v>3063</v>
      </c>
      <c r="B3072">
        <f>'Założenia i wyniki'!$E$6*Znorm.Profile!B3072</f>
        <v>0.28022641509433965</v>
      </c>
      <c r="C3072">
        <f>'Założenia i wyniki'!$E$8*Znorm.Profile!C3072</f>
        <v>0.38351669999999999</v>
      </c>
      <c r="D3072">
        <f t="shared" si="141"/>
        <v>0.28022641509433965</v>
      </c>
      <c r="E3072">
        <f t="shared" si="142"/>
        <v>0</v>
      </c>
      <c r="F3072">
        <f t="shared" si="143"/>
        <v>0.10329028490566033</v>
      </c>
    </row>
    <row r="3073" spans="1:6" x14ac:dyDescent="0.25">
      <c r="A3073">
        <v>3064</v>
      </c>
      <c r="B3073">
        <f>'Założenia i wyniki'!$E$6*Znorm.Profile!B3073</f>
        <v>0.44663207547169814</v>
      </c>
      <c r="C3073">
        <f>'Założenia i wyniki'!$E$8*Znorm.Profile!C3073</f>
        <v>0.39213300000000001</v>
      </c>
      <c r="D3073">
        <f t="shared" si="141"/>
        <v>0.39213300000000001</v>
      </c>
      <c r="E3073">
        <f t="shared" si="142"/>
        <v>5.4499075471698133E-2</v>
      </c>
      <c r="F3073">
        <f t="shared" si="143"/>
        <v>0</v>
      </c>
    </row>
    <row r="3074" spans="1:6" x14ac:dyDescent="0.25">
      <c r="A3074">
        <v>3065</v>
      </c>
      <c r="B3074">
        <f>'Założenia i wyniki'!$E$6*Znorm.Profile!B3074</f>
        <v>0.19808490566037737</v>
      </c>
      <c r="C3074">
        <f>'Założenia i wyniki'!$E$8*Znorm.Profile!C3074</f>
        <v>0.40417789999999998</v>
      </c>
      <c r="D3074">
        <f t="shared" si="141"/>
        <v>0.19808490566037737</v>
      </c>
      <c r="E3074">
        <f t="shared" si="142"/>
        <v>0</v>
      </c>
      <c r="F3074">
        <f t="shared" si="143"/>
        <v>0.20609299433962261</v>
      </c>
    </row>
    <row r="3075" spans="1:6" x14ac:dyDescent="0.25">
      <c r="A3075">
        <v>3066</v>
      </c>
      <c r="B3075">
        <f>'Założenia i wyniki'!$E$6*Znorm.Profile!B3075</f>
        <v>0.1054056603773585</v>
      </c>
      <c r="C3075">
        <f>'Założenia i wyniki'!$E$8*Znorm.Profile!C3075</f>
        <v>0.42722644999999998</v>
      </c>
      <c r="D3075">
        <f t="shared" si="141"/>
        <v>0.1054056603773585</v>
      </c>
      <c r="E3075">
        <f t="shared" si="142"/>
        <v>0</v>
      </c>
      <c r="F3075">
        <f t="shared" si="143"/>
        <v>0.32182078962264149</v>
      </c>
    </row>
    <row r="3076" spans="1:6" x14ac:dyDescent="0.25">
      <c r="A3076">
        <v>3067</v>
      </c>
      <c r="B3076">
        <f>'Założenia i wyniki'!$E$6*Znorm.Profile!B3076</f>
        <v>7.2194339622641511E-3</v>
      </c>
      <c r="C3076">
        <f>'Założenia i wyniki'!$E$8*Znorm.Profile!C3076</f>
        <v>0.46193630000000002</v>
      </c>
      <c r="D3076">
        <f t="shared" si="141"/>
        <v>7.2194339622641511E-3</v>
      </c>
      <c r="E3076">
        <f t="shared" si="142"/>
        <v>0</v>
      </c>
      <c r="F3076">
        <f t="shared" si="143"/>
        <v>0.45471686603773587</v>
      </c>
    </row>
    <row r="3077" spans="1:6" x14ac:dyDescent="0.25">
      <c r="A3077">
        <v>3068</v>
      </c>
      <c r="B3077">
        <f>'Założenia i wyniki'!$E$6*Znorm.Profile!B3077</f>
        <v>0</v>
      </c>
      <c r="C3077">
        <f>'Założenia i wyniki'!$E$8*Znorm.Profile!C3077</f>
        <v>0.49920429999999999</v>
      </c>
      <c r="D3077">
        <f t="shared" si="141"/>
        <v>0</v>
      </c>
      <c r="E3077">
        <f t="shared" si="142"/>
        <v>0</v>
      </c>
      <c r="F3077">
        <f t="shared" si="143"/>
        <v>0.49920429999999999</v>
      </c>
    </row>
    <row r="3078" spans="1:6" x14ac:dyDescent="0.25">
      <c r="A3078">
        <v>3069</v>
      </c>
      <c r="B3078">
        <f>'Założenia i wyniki'!$E$6*Znorm.Profile!B3078</f>
        <v>0</v>
      </c>
      <c r="C3078">
        <f>'Założenia i wyniki'!$E$8*Znorm.Profile!C3078</f>
        <v>0.48386870000000004</v>
      </c>
      <c r="D3078">
        <f t="shared" si="141"/>
        <v>0</v>
      </c>
      <c r="E3078">
        <f t="shared" si="142"/>
        <v>0</v>
      </c>
      <c r="F3078">
        <f t="shared" si="143"/>
        <v>0.48386870000000004</v>
      </c>
    </row>
    <row r="3079" spans="1:6" x14ac:dyDescent="0.25">
      <c r="A3079">
        <v>3070</v>
      </c>
      <c r="B3079">
        <f>'Założenia i wyniki'!$E$6*Znorm.Profile!B3079</f>
        <v>0</v>
      </c>
      <c r="C3079">
        <f>'Założenia i wyniki'!$E$8*Znorm.Profile!C3079</f>
        <v>0.40289304999999997</v>
      </c>
      <c r="D3079">
        <f t="shared" si="141"/>
        <v>0</v>
      </c>
      <c r="E3079">
        <f t="shared" si="142"/>
        <v>0</v>
      </c>
      <c r="F3079">
        <f t="shared" si="143"/>
        <v>0.40289304999999997</v>
      </c>
    </row>
    <row r="3080" spans="1:6" x14ac:dyDescent="0.25">
      <c r="A3080">
        <v>3071</v>
      </c>
      <c r="B3080">
        <f>'Założenia i wyniki'!$E$6*Znorm.Profile!B3080</f>
        <v>0</v>
      </c>
      <c r="C3080">
        <f>'Założenia i wyniki'!$E$8*Znorm.Profile!C3080</f>
        <v>0.31214400000000003</v>
      </c>
      <c r="D3080">
        <f t="shared" si="141"/>
        <v>0</v>
      </c>
      <c r="E3080">
        <f t="shared" si="142"/>
        <v>0</v>
      </c>
      <c r="F3080">
        <f t="shared" si="143"/>
        <v>0.31214400000000003</v>
      </c>
    </row>
    <row r="3081" spans="1:6" x14ac:dyDescent="0.25">
      <c r="A3081">
        <v>3072</v>
      </c>
      <c r="B3081">
        <f>'Założenia i wyniki'!$E$6*Znorm.Profile!B3081</f>
        <v>0</v>
      </c>
      <c r="C3081">
        <f>'Założenia i wyniki'!$E$8*Znorm.Profile!C3081</f>
        <v>0.24289824999999998</v>
      </c>
      <c r="D3081">
        <f t="shared" si="141"/>
        <v>0</v>
      </c>
      <c r="E3081">
        <f t="shared" si="142"/>
        <v>0</v>
      </c>
      <c r="F3081">
        <f t="shared" si="143"/>
        <v>0.24289824999999998</v>
      </c>
    </row>
    <row r="3082" spans="1:6" x14ac:dyDescent="0.25">
      <c r="A3082">
        <v>3073</v>
      </c>
      <c r="B3082">
        <f>'Założenia i wyniki'!$E$6*Znorm.Profile!B3082</f>
        <v>0</v>
      </c>
      <c r="C3082">
        <f>'Założenia i wyniki'!$E$8*Znorm.Profile!C3082</f>
        <v>0.21215810000000002</v>
      </c>
      <c r="D3082">
        <f t="shared" si="141"/>
        <v>0</v>
      </c>
      <c r="E3082">
        <f t="shared" si="142"/>
        <v>0</v>
      </c>
      <c r="F3082">
        <f t="shared" si="143"/>
        <v>0.21215810000000002</v>
      </c>
    </row>
    <row r="3083" spans="1:6" x14ac:dyDescent="0.25">
      <c r="A3083">
        <v>3074</v>
      </c>
      <c r="B3083">
        <f>'Założenia i wyniki'!$E$6*Znorm.Profile!B3083</f>
        <v>0</v>
      </c>
      <c r="C3083">
        <f>'Założenia i wyniki'!$E$8*Znorm.Profile!C3083</f>
        <v>0.19232955000000002</v>
      </c>
      <c r="D3083">
        <f t="shared" ref="D3083:D3146" si="144">IF(B3083&lt;=C3083,B3083,C3083)</f>
        <v>0</v>
      </c>
      <c r="E3083">
        <f t="shared" ref="E3083:E3146" si="145">IF(B3083&gt;C3083,B3083-C3083,0)</f>
        <v>0</v>
      </c>
      <c r="F3083">
        <f t="shared" ref="F3083:F3146" si="146">IF(B3083&lt;C3083,C3083-B3083,0)</f>
        <v>0.19232955000000002</v>
      </c>
    </row>
    <row r="3084" spans="1:6" x14ac:dyDescent="0.25">
      <c r="A3084">
        <v>3075</v>
      </c>
      <c r="B3084">
        <f>'Założenia i wyniki'!$E$6*Znorm.Profile!B3084</f>
        <v>0</v>
      </c>
      <c r="C3084">
        <f>'Założenia i wyniki'!$E$8*Znorm.Profile!C3084</f>
        <v>0.18725384999999997</v>
      </c>
      <c r="D3084">
        <f t="shared" si="144"/>
        <v>0</v>
      </c>
      <c r="E3084">
        <f t="shared" si="145"/>
        <v>0</v>
      </c>
      <c r="F3084">
        <f t="shared" si="146"/>
        <v>0.18725384999999997</v>
      </c>
    </row>
    <row r="3085" spans="1:6" x14ac:dyDescent="0.25">
      <c r="A3085">
        <v>3076</v>
      </c>
      <c r="B3085">
        <f>'Założenia i wyniki'!$E$6*Znorm.Profile!B3085</f>
        <v>0</v>
      </c>
      <c r="C3085">
        <f>'Założenia i wyniki'!$E$8*Znorm.Profile!C3085</f>
        <v>0.19289165</v>
      </c>
      <c r="D3085">
        <f t="shared" si="144"/>
        <v>0</v>
      </c>
      <c r="E3085">
        <f t="shared" si="145"/>
        <v>0</v>
      </c>
      <c r="F3085">
        <f t="shared" si="146"/>
        <v>0.19289165</v>
      </c>
    </row>
    <row r="3086" spans="1:6" x14ac:dyDescent="0.25">
      <c r="A3086">
        <v>3077</v>
      </c>
      <c r="B3086">
        <f>'Założenia i wyniki'!$E$6*Znorm.Profile!B3086</f>
        <v>0</v>
      </c>
      <c r="C3086">
        <f>'Założenia i wyniki'!$E$8*Znorm.Profile!C3086</f>
        <v>0.21962779999999998</v>
      </c>
      <c r="D3086">
        <f t="shared" si="144"/>
        <v>0</v>
      </c>
      <c r="E3086">
        <f t="shared" si="145"/>
        <v>0</v>
      </c>
      <c r="F3086">
        <f t="shared" si="146"/>
        <v>0.21962779999999998</v>
      </c>
    </row>
    <row r="3087" spans="1:6" x14ac:dyDescent="0.25">
      <c r="A3087">
        <v>3078</v>
      </c>
      <c r="B3087">
        <f>'Założenia i wyniki'!$E$6*Znorm.Profile!B3087</f>
        <v>8.5105660377358491E-2</v>
      </c>
      <c r="C3087">
        <f>'Założenia i wyniki'!$E$8*Znorm.Profile!C3087</f>
        <v>0.27627600000000002</v>
      </c>
      <c r="D3087">
        <f t="shared" si="144"/>
        <v>8.5105660377358491E-2</v>
      </c>
      <c r="E3087">
        <f t="shared" si="145"/>
        <v>0</v>
      </c>
      <c r="F3087">
        <f t="shared" si="146"/>
        <v>0.19117033962264152</v>
      </c>
    </row>
    <row r="3088" spans="1:6" x14ac:dyDescent="0.25">
      <c r="A3088">
        <v>3079</v>
      </c>
      <c r="B3088">
        <f>'Założenia i wyniki'!$E$6*Znorm.Profile!B3088</f>
        <v>0.14697169811320754</v>
      </c>
      <c r="C3088">
        <f>'Założenia i wyniki'!$E$8*Znorm.Profile!C3088</f>
        <v>0.33458599999999999</v>
      </c>
      <c r="D3088">
        <f t="shared" si="144"/>
        <v>0.14697169811320754</v>
      </c>
      <c r="E3088">
        <f t="shared" si="145"/>
        <v>0</v>
      </c>
      <c r="F3088">
        <f t="shared" si="146"/>
        <v>0.18761430188679246</v>
      </c>
    </row>
    <row r="3089" spans="1:6" x14ac:dyDescent="0.25">
      <c r="A3089">
        <v>3080</v>
      </c>
      <c r="B3089">
        <f>'Założenia i wyniki'!$E$6*Znorm.Profile!B3089</f>
        <v>0.30894339622641509</v>
      </c>
      <c r="C3089">
        <f>'Założenia i wyniki'!$E$8*Znorm.Profile!C3089</f>
        <v>0.39671380000000001</v>
      </c>
      <c r="D3089">
        <f t="shared" si="144"/>
        <v>0.30894339622641509</v>
      </c>
      <c r="E3089">
        <f t="shared" si="145"/>
        <v>0</v>
      </c>
      <c r="F3089">
        <f t="shared" si="146"/>
        <v>8.7770403773584915E-2</v>
      </c>
    </row>
    <row r="3090" spans="1:6" x14ac:dyDescent="0.25">
      <c r="A3090">
        <v>3081</v>
      </c>
      <c r="B3090">
        <f>'Założenia i wyniki'!$E$6*Znorm.Profile!B3090</f>
        <v>0.69633018867924523</v>
      </c>
      <c r="C3090">
        <f>'Założenia i wyniki'!$E$8*Znorm.Profile!C3090</f>
        <v>0.42545755000000002</v>
      </c>
      <c r="D3090">
        <f t="shared" si="144"/>
        <v>0.42545755000000002</v>
      </c>
      <c r="E3090">
        <f t="shared" si="145"/>
        <v>0.27087263867924521</v>
      </c>
      <c r="F3090">
        <f t="shared" si="146"/>
        <v>0</v>
      </c>
    </row>
    <row r="3091" spans="1:6" x14ac:dyDescent="0.25">
      <c r="A3091">
        <v>3082</v>
      </c>
      <c r="B3091">
        <f>'Założenia i wyniki'!$E$6*Znorm.Profile!B3091</f>
        <v>2.2239622641509431</v>
      </c>
      <c r="C3091">
        <f>'Założenia i wyniki'!$E$8*Znorm.Profile!C3091</f>
        <v>0.4368784</v>
      </c>
      <c r="D3091">
        <f t="shared" si="144"/>
        <v>0.4368784</v>
      </c>
      <c r="E3091">
        <f t="shared" si="145"/>
        <v>1.7870838641509432</v>
      </c>
      <c r="F3091">
        <f t="shared" si="146"/>
        <v>0</v>
      </c>
    </row>
    <row r="3092" spans="1:6" x14ac:dyDescent="0.25">
      <c r="A3092">
        <v>3083</v>
      </c>
      <c r="B3092">
        <f>'Założenia i wyniki'!$E$6*Znorm.Profile!B3092</f>
        <v>2.0462264150943397</v>
      </c>
      <c r="C3092">
        <f>'Założenia i wyniki'!$E$8*Znorm.Profile!C3092</f>
        <v>0.44545584999999999</v>
      </c>
      <c r="D3092">
        <f t="shared" si="144"/>
        <v>0.44545584999999999</v>
      </c>
      <c r="E3092">
        <f t="shared" si="145"/>
        <v>1.6007705650943396</v>
      </c>
      <c r="F3092">
        <f t="shared" si="146"/>
        <v>0</v>
      </c>
    </row>
    <row r="3093" spans="1:6" x14ac:dyDescent="0.25">
      <c r="A3093">
        <v>3084</v>
      </c>
      <c r="B3093">
        <f>'Założenia i wyniki'!$E$6*Znorm.Profile!B3093</f>
        <v>2.1436792452830189</v>
      </c>
      <c r="C3093">
        <f>'Założenia i wyniki'!$E$8*Znorm.Profile!C3093</f>
        <v>0.46654719999999994</v>
      </c>
      <c r="D3093">
        <f t="shared" si="144"/>
        <v>0.46654719999999994</v>
      </c>
      <c r="E3093">
        <f t="shared" si="145"/>
        <v>1.677132045283019</v>
      </c>
      <c r="F3093">
        <f t="shared" si="146"/>
        <v>0</v>
      </c>
    </row>
    <row r="3094" spans="1:6" x14ac:dyDescent="0.25">
      <c r="A3094">
        <v>3085</v>
      </c>
      <c r="B3094">
        <f>'Założenia i wyniki'!$E$6*Znorm.Profile!B3094</f>
        <v>2.1122641509433961</v>
      </c>
      <c r="C3094">
        <f>'Założenia i wyniki'!$E$8*Znorm.Profile!C3094</f>
        <v>0.46809209999999996</v>
      </c>
      <c r="D3094">
        <f t="shared" si="144"/>
        <v>0.46809209999999996</v>
      </c>
      <c r="E3094">
        <f t="shared" si="145"/>
        <v>1.6441720509433961</v>
      </c>
      <c r="F3094">
        <f t="shared" si="146"/>
        <v>0</v>
      </c>
    </row>
    <row r="3095" spans="1:6" x14ac:dyDescent="0.25">
      <c r="A3095">
        <v>3086</v>
      </c>
      <c r="B3095">
        <f>'Założenia i wyniki'!$E$6*Znorm.Profile!B3095</f>
        <v>0.44775471698113212</v>
      </c>
      <c r="C3095">
        <f>'Założenia i wyniki'!$E$8*Znorm.Profile!C3095</f>
        <v>0.46268845000000003</v>
      </c>
      <c r="D3095">
        <f t="shared" si="144"/>
        <v>0.44775471698113212</v>
      </c>
      <c r="E3095">
        <f t="shared" si="145"/>
        <v>0</v>
      </c>
      <c r="F3095">
        <f t="shared" si="146"/>
        <v>1.4933733018867912E-2</v>
      </c>
    </row>
    <row r="3096" spans="1:6" x14ac:dyDescent="0.25">
      <c r="A3096">
        <v>3087</v>
      </c>
      <c r="B3096">
        <f>'Założenia i wyniki'!$E$6*Znorm.Profile!B3096</f>
        <v>0.50599056603773584</v>
      </c>
      <c r="C3096">
        <f>'Założenia i wyniki'!$E$8*Znorm.Profile!C3096</f>
        <v>0.45219125000000004</v>
      </c>
      <c r="D3096">
        <f t="shared" si="144"/>
        <v>0.45219125000000004</v>
      </c>
      <c r="E3096">
        <f t="shared" si="145"/>
        <v>5.37993160377358E-2</v>
      </c>
      <c r="F3096">
        <f t="shared" si="146"/>
        <v>0</v>
      </c>
    </row>
    <row r="3097" spans="1:6" x14ac:dyDescent="0.25">
      <c r="A3097">
        <v>3088</v>
      </c>
      <c r="B3097">
        <f>'Założenia i wyniki'!$E$6*Znorm.Profile!B3097</f>
        <v>1.2909433962264152</v>
      </c>
      <c r="C3097">
        <f>'Założenia i wyniki'!$E$8*Znorm.Profile!C3097</f>
        <v>0.45022460000000003</v>
      </c>
      <c r="D3097">
        <f t="shared" si="144"/>
        <v>0.45022460000000003</v>
      </c>
      <c r="E3097">
        <f t="shared" si="145"/>
        <v>0.8407187962264151</v>
      </c>
      <c r="F3097">
        <f t="shared" si="146"/>
        <v>0</v>
      </c>
    </row>
    <row r="3098" spans="1:6" x14ac:dyDescent="0.25">
      <c r="A3098">
        <v>3089</v>
      </c>
      <c r="B3098">
        <f>'Założenia i wyniki'!$E$6*Znorm.Profile!B3098</f>
        <v>0.68547169811320752</v>
      </c>
      <c r="C3098">
        <f>'Założenia i wyniki'!$E$8*Znorm.Profile!C3098</f>
        <v>0.45736915000000006</v>
      </c>
      <c r="D3098">
        <f t="shared" si="144"/>
        <v>0.45736915000000006</v>
      </c>
      <c r="E3098">
        <f t="shared" si="145"/>
        <v>0.22810254811320746</v>
      </c>
      <c r="F3098">
        <f t="shared" si="146"/>
        <v>0</v>
      </c>
    </row>
    <row r="3099" spans="1:6" x14ac:dyDescent="0.25">
      <c r="A3099">
        <v>3090</v>
      </c>
      <c r="B3099">
        <f>'Założenia i wyniki'!$E$6*Znorm.Profile!B3099</f>
        <v>0.20664150943396226</v>
      </c>
      <c r="C3099">
        <f>'Założenia i wyniki'!$E$8*Znorm.Profile!C3099</f>
        <v>0.46115859999999997</v>
      </c>
      <c r="D3099">
        <f t="shared" si="144"/>
        <v>0.20664150943396226</v>
      </c>
      <c r="E3099">
        <f t="shared" si="145"/>
        <v>0</v>
      </c>
      <c r="F3099">
        <f t="shared" si="146"/>
        <v>0.25451709056603772</v>
      </c>
    </row>
    <row r="3100" spans="1:6" x14ac:dyDescent="0.25">
      <c r="A3100">
        <v>3091</v>
      </c>
      <c r="B3100">
        <f>'Założenia i wyniki'!$E$6*Znorm.Profile!B3100</f>
        <v>3.0593396226415097E-2</v>
      </c>
      <c r="C3100">
        <f>'Założenia i wyniki'!$E$8*Znorm.Profile!C3100</f>
        <v>0.48967974999999997</v>
      </c>
      <c r="D3100">
        <f t="shared" si="144"/>
        <v>3.0593396226415097E-2</v>
      </c>
      <c r="E3100">
        <f t="shared" si="145"/>
        <v>0</v>
      </c>
      <c r="F3100">
        <f t="shared" si="146"/>
        <v>0.45908635377358487</v>
      </c>
    </row>
    <row r="3101" spans="1:6" x14ac:dyDescent="0.25">
      <c r="A3101">
        <v>3092</v>
      </c>
      <c r="B3101">
        <f>'Założenia i wyniki'!$E$6*Znorm.Profile!B3101</f>
        <v>0</v>
      </c>
      <c r="C3101">
        <f>'Założenia i wyniki'!$E$8*Znorm.Profile!C3101</f>
        <v>0.52111465000000001</v>
      </c>
      <c r="D3101">
        <f t="shared" si="144"/>
        <v>0</v>
      </c>
      <c r="E3101">
        <f t="shared" si="145"/>
        <v>0</v>
      </c>
      <c r="F3101">
        <f t="shared" si="146"/>
        <v>0.52111465000000001</v>
      </c>
    </row>
    <row r="3102" spans="1:6" x14ac:dyDescent="0.25">
      <c r="A3102">
        <v>3093</v>
      </c>
      <c r="B3102">
        <f>'Założenia i wyniki'!$E$6*Znorm.Profile!B3102</f>
        <v>0</v>
      </c>
      <c r="C3102">
        <f>'Założenia i wyniki'!$E$8*Znorm.Profile!C3102</f>
        <v>0.49864885000000003</v>
      </c>
      <c r="D3102">
        <f t="shared" si="144"/>
        <v>0</v>
      </c>
      <c r="E3102">
        <f t="shared" si="145"/>
        <v>0</v>
      </c>
      <c r="F3102">
        <f t="shared" si="146"/>
        <v>0.49864885000000003</v>
      </c>
    </row>
    <row r="3103" spans="1:6" x14ac:dyDescent="0.25">
      <c r="A3103">
        <v>3094</v>
      </c>
      <c r="B3103">
        <f>'Założenia i wyniki'!$E$6*Znorm.Profile!B3103</f>
        <v>0</v>
      </c>
      <c r="C3103">
        <f>'Założenia i wyniki'!$E$8*Znorm.Profile!C3103</f>
        <v>0.41896890000000003</v>
      </c>
      <c r="D3103">
        <f t="shared" si="144"/>
        <v>0</v>
      </c>
      <c r="E3103">
        <f t="shared" si="145"/>
        <v>0</v>
      </c>
      <c r="F3103">
        <f t="shared" si="146"/>
        <v>0.41896890000000003</v>
      </c>
    </row>
    <row r="3104" spans="1:6" x14ac:dyDescent="0.25">
      <c r="A3104">
        <v>3095</v>
      </c>
      <c r="B3104">
        <f>'Założenia i wyniki'!$E$6*Znorm.Profile!B3104</f>
        <v>0</v>
      </c>
      <c r="C3104">
        <f>'Założenia i wyniki'!$E$8*Znorm.Profile!C3104</f>
        <v>0.32666795000000004</v>
      </c>
      <c r="D3104">
        <f t="shared" si="144"/>
        <v>0</v>
      </c>
      <c r="E3104">
        <f t="shared" si="145"/>
        <v>0</v>
      </c>
      <c r="F3104">
        <f t="shared" si="146"/>
        <v>0.32666795000000004</v>
      </c>
    </row>
    <row r="3105" spans="1:6" x14ac:dyDescent="0.25">
      <c r="A3105">
        <v>3096</v>
      </c>
      <c r="B3105">
        <f>'Założenia i wyniki'!$E$6*Znorm.Profile!B3105</f>
        <v>0</v>
      </c>
      <c r="C3105">
        <f>'Założenia i wyniki'!$E$8*Znorm.Profile!C3105</f>
        <v>0.25747434999999996</v>
      </c>
      <c r="D3105">
        <f t="shared" si="144"/>
        <v>0</v>
      </c>
      <c r="E3105">
        <f t="shared" si="145"/>
        <v>0</v>
      </c>
      <c r="F3105">
        <f t="shared" si="146"/>
        <v>0.25747434999999996</v>
      </c>
    </row>
    <row r="3106" spans="1:6" x14ac:dyDescent="0.25">
      <c r="A3106">
        <v>3097</v>
      </c>
      <c r="B3106">
        <f>'Założenia i wyniki'!$E$6*Znorm.Profile!B3106</f>
        <v>0</v>
      </c>
      <c r="C3106">
        <f>'Założenia i wyniki'!$E$8*Znorm.Profile!C3106</f>
        <v>0.21568785000000001</v>
      </c>
      <c r="D3106">
        <f t="shared" si="144"/>
        <v>0</v>
      </c>
      <c r="E3106">
        <f t="shared" si="145"/>
        <v>0</v>
      </c>
      <c r="F3106">
        <f t="shared" si="146"/>
        <v>0.21568785000000001</v>
      </c>
    </row>
    <row r="3107" spans="1:6" x14ac:dyDescent="0.25">
      <c r="A3107">
        <v>3098</v>
      </c>
      <c r="B3107">
        <f>'Założenia i wyniki'!$E$6*Znorm.Profile!B3107</f>
        <v>0</v>
      </c>
      <c r="C3107">
        <f>'Założenia i wyniki'!$E$8*Znorm.Profile!C3107</f>
        <v>0.19529964999999999</v>
      </c>
      <c r="D3107">
        <f t="shared" si="144"/>
        <v>0</v>
      </c>
      <c r="E3107">
        <f t="shared" si="145"/>
        <v>0</v>
      </c>
      <c r="F3107">
        <f t="shared" si="146"/>
        <v>0.19529964999999999</v>
      </c>
    </row>
    <row r="3108" spans="1:6" x14ac:dyDescent="0.25">
      <c r="A3108">
        <v>3099</v>
      </c>
      <c r="B3108">
        <f>'Założenia i wyniki'!$E$6*Znorm.Profile!B3108</f>
        <v>0</v>
      </c>
      <c r="C3108">
        <f>'Założenia i wyniki'!$E$8*Znorm.Profile!C3108</f>
        <v>0.1862567</v>
      </c>
      <c r="D3108">
        <f t="shared" si="144"/>
        <v>0</v>
      </c>
      <c r="E3108">
        <f t="shared" si="145"/>
        <v>0</v>
      </c>
      <c r="F3108">
        <f t="shared" si="146"/>
        <v>0.1862567</v>
      </c>
    </row>
    <row r="3109" spans="1:6" x14ac:dyDescent="0.25">
      <c r="A3109">
        <v>3100</v>
      </c>
      <c r="B3109">
        <f>'Założenia i wyniki'!$E$6*Znorm.Profile!B3109</f>
        <v>0</v>
      </c>
      <c r="C3109">
        <f>'Założenia i wyniki'!$E$8*Znorm.Profile!C3109</f>
        <v>0.19240129999999997</v>
      </c>
      <c r="D3109">
        <f t="shared" si="144"/>
        <v>0</v>
      </c>
      <c r="E3109">
        <f t="shared" si="145"/>
        <v>0</v>
      </c>
      <c r="F3109">
        <f t="shared" si="146"/>
        <v>0.19240129999999997</v>
      </c>
    </row>
    <row r="3110" spans="1:6" x14ac:dyDescent="0.25">
      <c r="A3110">
        <v>3101</v>
      </c>
      <c r="B3110">
        <f>'Założenia i wyniki'!$E$6*Znorm.Profile!B3110</f>
        <v>4.6015094339622649E-2</v>
      </c>
      <c r="C3110">
        <f>'Założenia i wyniki'!$E$8*Znorm.Profile!C3110</f>
        <v>0.21130515</v>
      </c>
      <c r="D3110">
        <f t="shared" si="144"/>
        <v>4.6015094339622649E-2</v>
      </c>
      <c r="E3110">
        <f t="shared" si="145"/>
        <v>0</v>
      </c>
      <c r="F3110">
        <f t="shared" si="146"/>
        <v>0.16529005566037736</v>
      </c>
    </row>
    <row r="3111" spans="1:6" x14ac:dyDescent="0.25">
      <c r="A3111">
        <v>3102</v>
      </c>
      <c r="B3111">
        <f>'Założenia i wyniki'!$E$6*Znorm.Profile!B3111</f>
        <v>0.24402830188679248</v>
      </c>
      <c r="C3111">
        <f>'Założenia i wyniki'!$E$8*Znorm.Profile!C3111</f>
        <v>0.26128410000000002</v>
      </c>
      <c r="D3111">
        <f t="shared" si="144"/>
        <v>0.24402830188679248</v>
      </c>
      <c r="E3111">
        <f t="shared" si="145"/>
        <v>0</v>
      </c>
      <c r="F3111">
        <f t="shared" si="146"/>
        <v>1.7255798113207543E-2</v>
      </c>
    </row>
    <row r="3112" spans="1:6" x14ac:dyDescent="0.25">
      <c r="A3112">
        <v>3103</v>
      </c>
      <c r="B3112">
        <f>'Założenia i wyniki'!$E$6*Znorm.Profile!B3112</f>
        <v>0.79053773584905662</v>
      </c>
      <c r="C3112">
        <f>'Założenia i wyniki'!$E$8*Znorm.Profile!C3112</f>
        <v>0.32092444999999997</v>
      </c>
      <c r="D3112">
        <f t="shared" si="144"/>
        <v>0.32092444999999997</v>
      </c>
      <c r="E3112">
        <f t="shared" si="145"/>
        <v>0.46961328584905665</v>
      </c>
      <c r="F3112">
        <f t="shared" si="146"/>
        <v>0</v>
      </c>
    </row>
    <row r="3113" spans="1:6" x14ac:dyDescent="0.25">
      <c r="A3113">
        <v>3104</v>
      </c>
      <c r="B3113">
        <f>'Założenia i wyniki'!$E$6*Znorm.Profile!B3113</f>
        <v>1.4370754716981131</v>
      </c>
      <c r="C3113">
        <f>'Założenia i wyniki'!$E$8*Znorm.Profile!C3113</f>
        <v>0.38516099999999998</v>
      </c>
      <c r="D3113">
        <f t="shared" si="144"/>
        <v>0.38516099999999998</v>
      </c>
      <c r="E3113">
        <f t="shared" si="145"/>
        <v>1.051914471698113</v>
      </c>
      <c r="F3113">
        <f t="shared" si="146"/>
        <v>0</v>
      </c>
    </row>
    <row r="3114" spans="1:6" x14ac:dyDescent="0.25">
      <c r="A3114">
        <v>3105</v>
      </c>
      <c r="B3114">
        <f>'Założenia i wyniki'!$E$6*Znorm.Profile!B3114</f>
        <v>1.9218867924528302</v>
      </c>
      <c r="C3114">
        <f>'Założenia i wyniki'!$E$8*Znorm.Profile!C3114</f>
        <v>0.42711549999999998</v>
      </c>
      <c r="D3114">
        <f t="shared" si="144"/>
        <v>0.42711549999999998</v>
      </c>
      <c r="E3114">
        <f t="shared" si="145"/>
        <v>1.4947712924528302</v>
      </c>
      <c r="F3114">
        <f t="shared" si="146"/>
        <v>0</v>
      </c>
    </row>
    <row r="3115" spans="1:6" x14ac:dyDescent="0.25">
      <c r="A3115">
        <v>3106</v>
      </c>
      <c r="B3115">
        <f>'Założenia i wyniki'!$E$6*Znorm.Profile!B3115</f>
        <v>2.1187735849056608</v>
      </c>
      <c r="C3115">
        <f>'Założenia i wyniki'!$E$8*Znorm.Profile!C3115</f>
        <v>0.45731489999999997</v>
      </c>
      <c r="D3115">
        <f t="shared" si="144"/>
        <v>0.45731489999999997</v>
      </c>
      <c r="E3115">
        <f t="shared" si="145"/>
        <v>1.6614586849056607</v>
      </c>
      <c r="F3115">
        <f t="shared" si="146"/>
        <v>0</v>
      </c>
    </row>
    <row r="3116" spans="1:6" x14ac:dyDescent="0.25">
      <c r="A3116">
        <v>3107</v>
      </c>
      <c r="B3116">
        <f>'Założenia i wyniki'!$E$6*Znorm.Profile!B3116</f>
        <v>1.3338679245283021</v>
      </c>
      <c r="C3116">
        <f>'Założenia i wyniki'!$E$8*Znorm.Profile!C3116</f>
        <v>0.46086355000000001</v>
      </c>
      <c r="D3116">
        <f t="shared" si="144"/>
        <v>0.46086355000000001</v>
      </c>
      <c r="E3116">
        <f t="shared" si="145"/>
        <v>0.87300437452830204</v>
      </c>
      <c r="F3116">
        <f t="shared" si="146"/>
        <v>0</v>
      </c>
    </row>
    <row r="3117" spans="1:6" x14ac:dyDescent="0.25">
      <c r="A3117">
        <v>3108</v>
      </c>
      <c r="B3117">
        <f>'Założenia i wyniki'!$E$6*Znorm.Profile!B3117</f>
        <v>1.17</v>
      </c>
      <c r="C3117">
        <f>'Założenia i wyniki'!$E$8*Znorm.Profile!C3117</f>
        <v>0.45671640000000002</v>
      </c>
      <c r="D3117">
        <f t="shared" si="144"/>
        <v>0.45671640000000002</v>
      </c>
      <c r="E3117">
        <f t="shared" si="145"/>
        <v>0.71328359999999991</v>
      </c>
      <c r="F3117">
        <f t="shared" si="146"/>
        <v>0</v>
      </c>
    </row>
    <row r="3118" spans="1:6" x14ac:dyDescent="0.25">
      <c r="A3118">
        <v>3109</v>
      </c>
      <c r="B3118">
        <f>'Założenia i wyniki'!$E$6*Znorm.Profile!B3118</f>
        <v>2.306509433962264</v>
      </c>
      <c r="C3118">
        <f>'Założenia i wyniki'!$E$8*Znorm.Profile!C3118</f>
        <v>0.43328110000000003</v>
      </c>
      <c r="D3118">
        <f t="shared" si="144"/>
        <v>0.43328110000000003</v>
      </c>
      <c r="E3118">
        <f t="shared" si="145"/>
        <v>1.873228333962264</v>
      </c>
      <c r="F3118">
        <f t="shared" si="146"/>
        <v>0</v>
      </c>
    </row>
    <row r="3119" spans="1:6" x14ac:dyDescent="0.25">
      <c r="A3119">
        <v>3110</v>
      </c>
      <c r="B3119">
        <f>'Założenia i wyniki'!$E$6*Znorm.Profile!B3119</f>
        <v>1.5711320754716982</v>
      </c>
      <c r="C3119">
        <f>'Założenia i wyniki'!$E$8*Znorm.Profile!C3119</f>
        <v>0.41191080000000002</v>
      </c>
      <c r="D3119">
        <f t="shared" si="144"/>
        <v>0.41191080000000002</v>
      </c>
      <c r="E3119">
        <f t="shared" si="145"/>
        <v>1.1592212754716982</v>
      </c>
      <c r="F3119">
        <f t="shared" si="146"/>
        <v>0</v>
      </c>
    </row>
    <row r="3120" spans="1:6" x14ac:dyDescent="0.25">
      <c r="A3120">
        <v>3111</v>
      </c>
      <c r="B3120">
        <f>'Założenia i wyniki'!$E$6*Znorm.Profile!B3120</f>
        <v>1.2293396226415094</v>
      </c>
      <c r="C3120">
        <f>'Założenia i wyniki'!$E$8*Znorm.Profile!C3120</f>
        <v>0.39289460000000004</v>
      </c>
      <c r="D3120">
        <f t="shared" si="144"/>
        <v>0.39289460000000004</v>
      </c>
      <c r="E3120">
        <f t="shared" si="145"/>
        <v>0.83644502264150944</v>
      </c>
      <c r="F3120">
        <f t="shared" si="146"/>
        <v>0</v>
      </c>
    </row>
    <row r="3121" spans="1:6" x14ac:dyDescent="0.25">
      <c r="A3121">
        <v>3112</v>
      </c>
      <c r="B3121">
        <f>'Założenia i wyniki'!$E$6*Znorm.Profile!B3121</f>
        <v>1.4519811320754716</v>
      </c>
      <c r="C3121">
        <f>'Założenia i wyniki'!$E$8*Znorm.Profile!C3121</f>
        <v>0.38271099999999997</v>
      </c>
      <c r="D3121">
        <f t="shared" si="144"/>
        <v>0.38271099999999997</v>
      </c>
      <c r="E3121">
        <f t="shared" si="145"/>
        <v>1.0692701320754716</v>
      </c>
      <c r="F3121">
        <f t="shared" si="146"/>
        <v>0</v>
      </c>
    </row>
    <row r="3122" spans="1:6" x14ac:dyDescent="0.25">
      <c r="A3122">
        <v>3113</v>
      </c>
      <c r="B3122">
        <f>'Założenia i wyniki'!$E$6*Znorm.Profile!B3122</f>
        <v>0.67113207547169806</v>
      </c>
      <c r="C3122">
        <f>'Założenia i wyniki'!$E$8*Znorm.Profile!C3122</f>
        <v>0.40269250000000001</v>
      </c>
      <c r="D3122">
        <f t="shared" si="144"/>
        <v>0.40269250000000001</v>
      </c>
      <c r="E3122">
        <f t="shared" si="145"/>
        <v>0.26843957547169806</v>
      </c>
      <c r="F3122">
        <f t="shared" si="146"/>
        <v>0</v>
      </c>
    </row>
    <row r="3123" spans="1:6" x14ac:dyDescent="0.25">
      <c r="A3123">
        <v>3114</v>
      </c>
      <c r="B3123">
        <f>'Założenia i wyniki'!$E$6*Znorm.Profile!B3123</f>
        <v>0.2165754716981132</v>
      </c>
      <c r="C3123">
        <f>'Założenia i wyniki'!$E$8*Znorm.Profile!C3123</f>
        <v>0.42344610000000005</v>
      </c>
      <c r="D3123">
        <f t="shared" si="144"/>
        <v>0.2165754716981132</v>
      </c>
      <c r="E3123">
        <f t="shared" si="145"/>
        <v>0</v>
      </c>
      <c r="F3123">
        <f t="shared" si="146"/>
        <v>0.20687062830188685</v>
      </c>
    </row>
    <row r="3124" spans="1:6" x14ac:dyDescent="0.25">
      <c r="A3124">
        <v>3115</v>
      </c>
      <c r="B3124">
        <f>'Założenia i wyniki'!$E$6*Znorm.Profile!B3124</f>
        <v>6.0648113207547177E-2</v>
      </c>
      <c r="C3124">
        <f>'Założenia i wyniki'!$E$8*Znorm.Profile!C3124</f>
        <v>0.46533305000000003</v>
      </c>
      <c r="D3124">
        <f t="shared" si="144"/>
        <v>6.0648113207547177E-2</v>
      </c>
      <c r="E3124">
        <f t="shared" si="145"/>
        <v>0</v>
      </c>
      <c r="F3124">
        <f t="shared" si="146"/>
        <v>0.40468493679245288</v>
      </c>
    </row>
    <row r="3125" spans="1:6" x14ac:dyDescent="0.25">
      <c r="A3125">
        <v>3116</v>
      </c>
      <c r="B3125">
        <f>'Założenia i wyniki'!$E$6*Znorm.Profile!B3125</f>
        <v>0</v>
      </c>
      <c r="C3125">
        <f>'Założenia i wyniki'!$E$8*Znorm.Profile!C3125</f>
        <v>0.49423640000000002</v>
      </c>
      <c r="D3125">
        <f t="shared" si="144"/>
        <v>0</v>
      </c>
      <c r="E3125">
        <f t="shared" si="145"/>
        <v>0</v>
      </c>
      <c r="F3125">
        <f t="shared" si="146"/>
        <v>0.49423640000000002</v>
      </c>
    </row>
    <row r="3126" spans="1:6" x14ac:dyDescent="0.25">
      <c r="A3126">
        <v>3117</v>
      </c>
      <c r="B3126">
        <f>'Założenia i wyniki'!$E$6*Znorm.Profile!B3126</f>
        <v>0</v>
      </c>
      <c r="C3126">
        <f>'Założenia i wyniki'!$E$8*Znorm.Profile!C3126</f>
        <v>0.47637835000000001</v>
      </c>
      <c r="D3126">
        <f t="shared" si="144"/>
        <v>0</v>
      </c>
      <c r="E3126">
        <f t="shared" si="145"/>
        <v>0</v>
      </c>
      <c r="F3126">
        <f t="shared" si="146"/>
        <v>0.47637835000000001</v>
      </c>
    </row>
    <row r="3127" spans="1:6" x14ac:dyDescent="0.25">
      <c r="A3127">
        <v>3118</v>
      </c>
      <c r="B3127">
        <f>'Założenia i wyniki'!$E$6*Znorm.Profile!B3127</f>
        <v>0</v>
      </c>
      <c r="C3127">
        <f>'Założenia i wyniki'!$E$8*Znorm.Profile!C3127</f>
        <v>0.39273150000000001</v>
      </c>
      <c r="D3127">
        <f t="shared" si="144"/>
        <v>0</v>
      </c>
      <c r="E3127">
        <f t="shared" si="145"/>
        <v>0</v>
      </c>
      <c r="F3127">
        <f t="shared" si="146"/>
        <v>0.39273150000000001</v>
      </c>
    </row>
    <row r="3128" spans="1:6" x14ac:dyDescent="0.25">
      <c r="A3128">
        <v>3119</v>
      </c>
      <c r="B3128">
        <f>'Założenia i wyniki'!$E$6*Znorm.Profile!B3128</f>
        <v>0</v>
      </c>
      <c r="C3128">
        <f>'Założenia i wyniki'!$E$8*Znorm.Profile!C3128</f>
        <v>0.29468564999999997</v>
      </c>
      <c r="D3128">
        <f t="shared" si="144"/>
        <v>0</v>
      </c>
      <c r="E3128">
        <f t="shared" si="145"/>
        <v>0</v>
      </c>
      <c r="F3128">
        <f t="shared" si="146"/>
        <v>0.29468564999999997</v>
      </c>
    </row>
    <row r="3129" spans="1:6" x14ac:dyDescent="0.25">
      <c r="A3129">
        <v>3120</v>
      </c>
      <c r="B3129">
        <f>'Założenia i wyniki'!$E$6*Znorm.Profile!B3129</f>
        <v>0</v>
      </c>
      <c r="C3129">
        <f>'Założenia i wyniki'!$E$8*Znorm.Profile!C3129</f>
        <v>0.22798684999999999</v>
      </c>
      <c r="D3129">
        <f t="shared" si="144"/>
        <v>0</v>
      </c>
      <c r="E3129">
        <f t="shared" si="145"/>
        <v>0</v>
      </c>
      <c r="F3129">
        <f t="shared" si="146"/>
        <v>0.22798684999999999</v>
      </c>
    </row>
    <row r="3130" spans="1:6" x14ac:dyDescent="0.25">
      <c r="A3130">
        <v>3121</v>
      </c>
      <c r="B3130">
        <f>'Założenia i wyniki'!$E$6*Znorm.Profile!B3130</f>
        <v>0</v>
      </c>
      <c r="C3130">
        <f>'Założenia i wyniki'!$E$8*Znorm.Profile!C3130</f>
        <v>0.19730724999999999</v>
      </c>
      <c r="D3130">
        <f t="shared" si="144"/>
        <v>0</v>
      </c>
      <c r="E3130">
        <f t="shared" si="145"/>
        <v>0</v>
      </c>
      <c r="F3130">
        <f t="shared" si="146"/>
        <v>0.19730724999999999</v>
      </c>
    </row>
    <row r="3131" spans="1:6" x14ac:dyDescent="0.25">
      <c r="A3131">
        <v>3122</v>
      </c>
      <c r="B3131">
        <f>'Założenia i wyniki'!$E$6*Znorm.Profile!B3131</f>
        <v>0</v>
      </c>
      <c r="C3131">
        <f>'Założenia i wyniki'!$E$8*Znorm.Profile!C3131</f>
        <v>0.18634595000000001</v>
      </c>
      <c r="D3131">
        <f t="shared" si="144"/>
        <v>0</v>
      </c>
      <c r="E3131">
        <f t="shared" si="145"/>
        <v>0</v>
      </c>
      <c r="F3131">
        <f t="shared" si="146"/>
        <v>0.18634595000000001</v>
      </c>
    </row>
    <row r="3132" spans="1:6" x14ac:dyDescent="0.25">
      <c r="A3132">
        <v>3123</v>
      </c>
      <c r="B3132">
        <f>'Założenia i wyniki'!$E$6*Znorm.Profile!B3132</f>
        <v>0</v>
      </c>
      <c r="C3132">
        <f>'Założenia i wyniki'!$E$8*Znorm.Profile!C3132</f>
        <v>0.18282635</v>
      </c>
      <c r="D3132">
        <f t="shared" si="144"/>
        <v>0</v>
      </c>
      <c r="E3132">
        <f t="shared" si="145"/>
        <v>0</v>
      </c>
      <c r="F3132">
        <f t="shared" si="146"/>
        <v>0.18282635</v>
      </c>
    </row>
    <row r="3133" spans="1:6" x14ac:dyDescent="0.25">
      <c r="A3133">
        <v>3124</v>
      </c>
      <c r="B3133">
        <f>'Założenia i wyniki'!$E$6*Znorm.Profile!B3133</f>
        <v>0</v>
      </c>
      <c r="C3133">
        <f>'Założenia i wyniki'!$E$8*Znorm.Profile!C3133</f>
        <v>0.2046625</v>
      </c>
      <c r="D3133">
        <f t="shared" si="144"/>
        <v>0</v>
      </c>
      <c r="E3133">
        <f t="shared" si="145"/>
        <v>0</v>
      </c>
      <c r="F3133">
        <f t="shared" si="146"/>
        <v>0.2046625</v>
      </c>
    </row>
    <row r="3134" spans="1:6" x14ac:dyDescent="0.25">
      <c r="A3134">
        <v>3125</v>
      </c>
      <c r="B3134">
        <f>'Założenia i wyniki'!$E$6*Znorm.Profile!B3134</f>
        <v>4.6016037735849058E-2</v>
      </c>
      <c r="C3134">
        <f>'Założenia i wyniki'!$E$8*Znorm.Profile!C3134</f>
        <v>0.25606665000000001</v>
      </c>
      <c r="D3134">
        <f t="shared" si="144"/>
        <v>4.6016037735849058E-2</v>
      </c>
      <c r="E3134">
        <f t="shared" si="145"/>
        <v>0</v>
      </c>
      <c r="F3134">
        <f t="shared" si="146"/>
        <v>0.21005061226415095</v>
      </c>
    </row>
    <row r="3135" spans="1:6" x14ac:dyDescent="0.25">
      <c r="A3135">
        <v>3126</v>
      </c>
      <c r="B3135">
        <f>'Założenia i wyniki'!$E$6*Znorm.Profile!B3135</f>
        <v>0.25072641509433963</v>
      </c>
      <c r="C3135">
        <f>'Założenia i wyniki'!$E$8*Znorm.Profile!C3135</f>
        <v>0.3300381</v>
      </c>
      <c r="D3135">
        <f t="shared" si="144"/>
        <v>0.25072641509433963</v>
      </c>
      <c r="E3135">
        <f t="shared" si="145"/>
        <v>0</v>
      </c>
      <c r="F3135">
        <f t="shared" si="146"/>
        <v>7.9311684905660373E-2</v>
      </c>
    </row>
    <row r="3136" spans="1:6" x14ac:dyDescent="0.25">
      <c r="A3136">
        <v>3127</v>
      </c>
      <c r="B3136">
        <f>'Założenia i wyniki'!$E$6*Znorm.Profile!B3136</f>
        <v>0.76616037735849063</v>
      </c>
      <c r="C3136">
        <f>'Założenia i wyniki'!$E$8*Znorm.Profile!C3136</f>
        <v>0.37948434999999997</v>
      </c>
      <c r="D3136">
        <f t="shared" si="144"/>
        <v>0.37948434999999997</v>
      </c>
      <c r="E3136">
        <f t="shared" si="145"/>
        <v>0.38667602735849066</v>
      </c>
      <c r="F3136">
        <f t="shared" si="146"/>
        <v>0</v>
      </c>
    </row>
    <row r="3137" spans="1:6" x14ac:dyDescent="0.25">
      <c r="A3137">
        <v>3128</v>
      </c>
      <c r="B3137">
        <f>'Założenia i wyniki'!$E$6*Znorm.Profile!B3137</f>
        <v>1.4132075471698113</v>
      </c>
      <c r="C3137">
        <f>'Założenia i wyniki'!$E$8*Znorm.Profile!C3137</f>
        <v>0.39922609999999997</v>
      </c>
      <c r="D3137">
        <f t="shared" si="144"/>
        <v>0.39922609999999997</v>
      </c>
      <c r="E3137">
        <f t="shared" si="145"/>
        <v>1.0139814471698114</v>
      </c>
      <c r="F3137">
        <f t="shared" si="146"/>
        <v>0</v>
      </c>
    </row>
    <row r="3138" spans="1:6" x14ac:dyDescent="0.25">
      <c r="A3138">
        <v>3129</v>
      </c>
      <c r="B3138">
        <f>'Założenia i wyniki'!$E$6*Znorm.Profile!B3138</f>
        <v>1.9608490566037737</v>
      </c>
      <c r="C3138">
        <f>'Założenia i wyniki'!$E$8*Znorm.Profile!C3138</f>
        <v>0.40014240000000001</v>
      </c>
      <c r="D3138">
        <f t="shared" si="144"/>
        <v>0.40014240000000001</v>
      </c>
      <c r="E3138">
        <f t="shared" si="145"/>
        <v>1.5607066566037737</v>
      </c>
      <c r="F3138">
        <f t="shared" si="146"/>
        <v>0</v>
      </c>
    </row>
    <row r="3139" spans="1:6" x14ac:dyDescent="0.25">
      <c r="A3139">
        <v>3130</v>
      </c>
      <c r="B3139">
        <f>'Założenia i wyniki'!$E$6*Znorm.Profile!B3139</f>
        <v>2.3313207547169812</v>
      </c>
      <c r="C3139">
        <f>'Założenia i wyniki'!$E$8*Znorm.Profile!C3139</f>
        <v>0.38357410000000003</v>
      </c>
      <c r="D3139">
        <f t="shared" si="144"/>
        <v>0.38357410000000003</v>
      </c>
      <c r="E3139">
        <f t="shared" si="145"/>
        <v>1.9477466547169811</v>
      </c>
      <c r="F3139">
        <f t="shared" si="146"/>
        <v>0</v>
      </c>
    </row>
    <row r="3140" spans="1:6" x14ac:dyDescent="0.25">
      <c r="A3140">
        <v>3131</v>
      </c>
      <c r="B3140">
        <f>'Założenia i wyniki'!$E$6*Znorm.Profile!B3140</f>
        <v>2.2259433962264152</v>
      </c>
      <c r="C3140">
        <f>'Założenia i wyniki'!$E$8*Znorm.Profile!C3140</f>
        <v>0.36923705000000001</v>
      </c>
      <c r="D3140">
        <f t="shared" si="144"/>
        <v>0.36923705000000001</v>
      </c>
      <c r="E3140">
        <f t="shared" si="145"/>
        <v>1.8567063462264153</v>
      </c>
      <c r="F3140">
        <f t="shared" si="146"/>
        <v>0</v>
      </c>
    </row>
    <row r="3141" spans="1:6" x14ac:dyDescent="0.25">
      <c r="A3141">
        <v>3132</v>
      </c>
      <c r="B3141">
        <f>'Założenia i wyniki'!$E$6*Znorm.Profile!B3141</f>
        <v>1.7995283018867925</v>
      </c>
      <c r="C3141">
        <f>'Założenia i wyniki'!$E$8*Znorm.Profile!C3141</f>
        <v>0.37341780000000002</v>
      </c>
      <c r="D3141">
        <f t="shared" si="144"/>
        <v>0.37341780000000002</v>
      </c>
      <c r="E3141">
        <f t="shared" si="145"/>
        <v>1.4261105018867926</v>
      </c>
      <c r="F3141">
        <f t="shared" si="146"/>
        <v>0</v>
      </c>
    </row>
    <row r="3142" spans="1:6" x14ac:dyDescent="0.25">
      <c r="A3142">
        <v>3133</v>
      </c>
      <c r="B3142">
        <f>'Założenia i wyniki'!$E$6*Znorm.Profile!B3142</f>
        <v>1.7385849056603775</v>
      </c>
      <c r="C3142">
        <f>'Założenia i wyniki'!$E$8*Znorm.Profile!C3142</f>
        <v>0.38082205000000002</v>
      </c>
      <c r="D3142">
        <f t="shared" si="144"/>
        <v>0.38082205000000002</v>
      </c>
      <c r="E3142">
        <f t="shared" si="145"/>
        <v>1.3577628556603774</v>
      </c>
      <c r="F3142">
        <f t="shared" si="146"/>
        <v>0</v>
      </c>
    </row>
    <row r="3143" spans="1:6" x14ac:dyDescent="0.25">
      <c r="A3143">
        <v>3134</v>
      </c>
      <c r="B3143">
        <f>'Założenia i wyniki'!$E$6*Znorm.Profile!B3143</f>
        <v>1.5206603773584906</v>
      </c>
      <c r="C3143">
        <f>'Założenia i wyniki'!$E$8*Znorm.Profile!C3143</f>
        <v>0.36866339999999997</v>
      </c>
      <c r="D3143">
        <f t="shared" si="144"/>
        <v>0.36866339999999997</v>
      </c>
      <c r="E3143">
        <f t="shared" si="145"/>
        <v>1.1519969773584906</v>
      </c>
      <c r="F3143">
        <f t="shared" si="146"/>
        <v>0</v>
      </c>
    </row>
    <row r="3144" spans="1:6" x14ac:dyDescent="0.25">
      <c r="A3144">
        <v>3135</v>
      </c>
      <c r="B3144">
        <f>'Założenia i wyniki'!$E$6*Znorm.Profile!B3144</f>
        <v>0.41544339622641507</v>
      </c>
      <c r="C3144">
        <f>'Założenia i wyniki'!$E$8*Znorm.Profile!C3144</f>
        <v>0.3794399</v>
      </c>
      <c r="D3144">
        <f t="shared" si="144"/>
        <v>0.3794399</v>
      </c>
      <c r="E3144">
        <f t="shared" si="145"/>
        <v>3.6003496226415077E-2</v>
      </c>
      <c r="F3144">
        <f t="shared" si="146"/>
        <v>0</v>
      </c>
    </row>
    <row r="3145" spans="1:6" x14ac:dyDescent="0.25">
      <c r="A3145">
        <v>3136</v>
      </c>
      <c r="B3145">
        <f>'Założenia i wyniki'!$E$6*Znorm.Profile!B3145</f>
        <v>0.77906603773584893</v>
      </c>
      <c r="C3145">
        <f>'Założenia i wyniki'!$E$8*Znorm.Profile!C3145</f>
        <v>0.39366249999999997</v>
      </c>
      <c r="D3145">
        <f t="shared" si="144"/>
        <v>0.39366249999999997</v>
      </c>
      <c r="E3145">
        <f t="shared" si="145"/>
        <v>0.38540353773584896</v>
      </c>
      <c r="F3145">
        <f t="shared" si="146"/>
        <v>0</v>
      </c>
    </row>
    <row r="3146" spans="1:6" x14ac:dyDescent="0.25">
      <c r="A3146">
        <v>3137</v>
      </c>
      <c r="B3146">
        <f>'Założenia i wyniki'!$E$6*Znorm.Profile!B3146</f>
        <v>0.49211320754716981</v>
      </c>
      <c r="C3146">
        <f>'Założenia i wyniki'!$E$8*Znorm.Profile!C3146</f>
        <v>0.40957315</v>
      </c>
      <c r="D3146">
        <f t="shared" si="144"/>
        <v>0.40957315</v>
      </c>
      <c r="E3146">
        <f t="shared" si="145"/>
        <v>8.2540057547169809E-2</v>
      </c>
      <c r="F3146">
        <f t="shared" si="146"/>
        <v>0</v>
      </c>
    </row>
    <row r="3147" spans="1:6" x14ac:dyDescent="0.25">
      <c r="A3147">
        <v>3138</v>
      </c>
      <c r="B3147">
        <f>'Założenia i wyniki'!$E$6*Znorm.Profile!B3147</f>
        <v>9.3397169811320763E-2</v>
      </c>
      <c r="C3147">
        <f>'Założenia i wyniki'!$E$8*Znorm.Profile!C3147</f>
        <v>0.42747075000000007</v>
      </c>
      <c r="D3147">
        <f t="shared" ref="D3147:D3210" si="147">IF(B3147&lt;=C3147,B3147,C3147)</f>
        <v>9.3397169811320763E-2</v>
      </c>
      <c r="E3147">
        <f t="shared" ref="E3147:E3210" si="148">IF(B3147&gt;C3147,B3147-C3147,0)</f>
        <v>0</v>
      </c>
      <c r="F3147">
        <f t="shared" ref="F3147:F3210" si="149">IF(B3147&lt;C3147,C3147-B3147,0)</f>
        <v>0.33407358018867928</v>
      </c>
    </row>
    <row r="3148" spans="1:6" x14ac:dyDescent="0.25">
      <c r="A3148">
        <v>3139</v>
      </c>
      <c r="B3148">
        <f>'Założenia i wyniki'!$E$6*Znorm.Profile!B3148</f>
        <v>4.7200000000000002E-3</v>
      </c>
      <c r="C3148">
        <f>'Założenia i wyniki'!$E$8*Znorm.Profile!C3148</f>
        <v>0.4698232</v>
      </c>
      <c r="D3148">
        <f t="shared" si="147"/>
        <v>4.7200000000000002E-3</v>
      </c>
      <c r="E3148">
        <f t="shared" si="148"/>
        <v>0</v>
      </c>
      <c r="F3148">
        <f t="shared" si="149"/>
        <v>0.46510319999999999</v>
      </c>
    </row>
    <row r="3149" spans="1:6" x14ac:dyDescent="0.25">
      <c r="A3149">
        <v>3140</v>
      </c>
      <c r="B3149">
        <f>'Założenia i wyniki'!$E$6*Znorm.Profile!B3149</f>
        <v>0</v>
      </c>
      <c r="C3149">
        <f>'Założenia i wyniki'!$E$8*Znorm.Profile!C3149</f>
        <v>0.51726675</v>
      </c>
      <c r="D3149">
        <f t="shared" si="147"/>
        <v>0</v>
      </c>
      <c r="E3149">
        <f t="shared" si="148"/>
        <v>0</v>
      </c>
      <c r="F3149">
        <f t="shared" si="149"/>
        <v>0.51726675</v>
      </c>
    </row>
    <row r="3150" spans="1:6" x14ac:dyDescent="0.25">
      <c r="A3150">
        <v>3141</v>
      </c>
      <c r="B3150">
        <f>'Założenia i wyniki'!$E$6*Znorm.Profile!B3150</f>
        <v>0</v>
      </c>
      <c r="C3150">
        <f>'Założenia i wyniki'!$E$8*Znorm.Profile!C3150</f>
        <v>0.50433810000000001</v>
      </c>
      <c r="D3150">
        <f t="shared" si="147"/>
        <v>0</v>
      </c>
      <c r="E3150">
        <f t="shared" si="148"/>
        <v>0</v>
      </c>
      <c r="F3150">
        <f t="shared" si="149"/>
        <v>0.50433810000000001</v>
      </c>
    </row>
    <row r="3151" spans="1:6" x14ac:dyDescent="0.25">
      <c r="A3151">
        <v>3142</v>
      </c>
      <c r="B3151">
        <f>'Założenia i wyniki'!$E$6*Znorm.Profile!B3151</f>
        <v>0</v>
      </c>
      <c r="C3151">
        <f>'Założenia i wyniki'!$E$8*Znorm.Profile!C3151</f>
        <v>0.41549550000000002</v>
      </c>
      <c r="D3151">
        <f t="shared" si="147"/>
        <v>0</v>
      </c>
      <c r="E3151">
        <f t="shared" si="148"/>
        <v>0</v>
      </c>
      <c r="F3151">
        <f t="shared" si="149"/>
        <v>0.41549550000000002</v>
      </c>
    </row>
    <row r="3152" spans="1:6" x14ac:dyDescent="0.25">
      <c r="A3152">
        <v>3143</v>
      </c>
      <c r="B3152">
        <f>'Założenia i wyniki'!$E$6*Znorm.Profile!B3152</f>
        <v>0</v>
      </c>
      <c r="C3152">
        <f>'Założenia i wyniki'!$E$8*Znorm.Profile!C3152</f>
        <v>0.30426690000000001</v>
      </c>
      <c r="D3152">
        <f t="shared" si="147"/>
        <v>0</v>
      </c>
      <c r="E3152">
        <f t="shared" si="148"/>
        <v>0</v>
      </c>
      <c r="F3152">
        <f t="shared" si="149"/>
        <v>0.30426690000000001</v>
      </c>
    </row>
    <row r="3153" spans="1:6" x14ac:dyDescent="0.25">
      <c r="A3153">
        <v>3144</v>
      </c>
      <c r="B3153">
        <f>'Założenia i wyniki'!$E$6*Znorm.Profile!B3153</f>
        <v>0</v>
      </c>
      <c r="C3153">
        <f>'Założenia i wyniki'!$E$8*Znorm.Profile!C3153</f>
        <v>0.22754410000000003</v>
      </c>
      <c r="D3153">
        <f t="shared" si="147"/>
        <v>0</v>
      </c>
      <c r="E3153">
        <f t="shared" si="148"/>
        <v>0</v>
      </c>
      <c r="F3153">
        <f t="shared" si="149"/>
        <v>0.22754410000000003</v>
      </c>
    </row>
    <row r="3154" spans="1:6" x14ac:dyDescent="0.25">
      <c r="A3154">
        <v>3145</v>
      </c>
      <c r="B3154">
        <f>'Założenia i wyniki'!$E$6*Znorm.Profile!B3154</f>
        <v>0</v>
      </c>
      <c r="C3154">
        <f>'Założenia i wyniki'!$E$8*Znorm.Profile!C3154</f>
        <v>0.19584109999999999</v>
      </c>
      <c r="D3154">
        <f t="shared" si="147"/>
        <v>0</v>
      </c>
      <c r="E3154">
        <f t="shared" si="148"/>
        <v>0</v>
      </c>
      <c r="F3154">
        <f t="shared" si="149"/>
        <v>0.19584109999999999</v>
      </c>
    </row>
    <row r="3155" spans="1:6" x14ac:dyDescent="0.25">
      <c r="A3155">
        <v>3146</v>
      </c>
      <c r="B3155">
        <f>'Założenia i wyniki'!$E$6*Znorm.Profile!B3155</f>
        <v>0</v>
      </c>
      <c r="C3155">
        <f>'Założenia i wyniki'!$E$8*Znorm.Profile!C3155</f>
        <v>0.18571455000000001</v>
      </c>
      <c r="D3155">
        <f t="shared" si="147"/>
        <v>0</v>
      </c>
      <c r="E3155">
        <f t="shared" si="148"/>
        <v>0</v>
      </c>
      <c r="F3155">
        <f t="shared" si="149"/>
        <v>0.18571455000000001</v>
      </c>
    </row>
    <row r="3156" spans="1:6" x14ac:dyDescent="0.25">
      <c r="A3156">
        <v>3147</v>
      </c>
      <c r="B3156">
        <f>'Założenia i wyniki'!$E$6*Znorm.Profile!B3156</f>
        <v>0</v>
      </c>
      <c r="C3156">
        <f>'Założenia i wyniki'!$E$8*Znorm.Profile!C3156</f>
        <v>0.18605720000000001</v>
      </c>
      <c r="D3156">
        <f t="shared" si="147"/>
        <v>0</v>
      </c>
      <c r="E3156">
        <f t="shared" si="148"/>
        <v>0</v>
      </c>
      <c r="F3156">
        <f t="shared" si="149"/>
        <v>0.18605720000000001</v>
      </c>
    </row>
    <row r="3157" spans="1:6" x14ac:dyDescent="0.25">
      <c r="A3157">
        <v>3148</v>
      </c>
      <c r="B3157">
        <f>'Założenia i wyniki'!$E$6*Znorm.Profile!B3157</f>
        <v>0</v>
      </c>
      <c r="C3157">
        <f>'Założenia i wyniki'!$E$8*Znorm.Profile!C3157</f>
        <v>0.20400799999999999</v>
      </c>
      <c r="D3157">
        <f t="shared" si="147"/>
        <v>0</v>
      </c>
      <c r="E3157">
        <f t="shared" si="148"/>
        <v>0</v>
      </c>
      <c r="F3157">
        <f t="shared" si="149"/>
        <v>0.20400799999999999</v>
      </c>
    </row>
    <row r="3158" spans="1:6" x14ac:dyDescent="0.25">
      <c r="A3158">
        <v>3149</v>
      </c>
      <c r="B3158">
        <f>'Założenia i wyniki'!$E$6*Znorm.Profile!B3158</f>
        <v>7.8187735849056614E-3</v>
      </c>
      <c r="C3158">
        <f>'Założenia i wyniki'!$E$8*Znorm.Profile!C3158</f>
        <v>0.25451789999999996</v>
      </c>
      <c r="D3158">
        <f t="shared" si="147"/>
        <v>7.8187735849056614E-3</v>
      </c>
      <c r="E3158">
        <f t="shared" si="148"/>
        <v>0</v>
      </c>
      <c r="F3158">
        <f t="shared" si="149"/>
        <v>0.24669912641509431</v>
      </c>
    </row>
    <row r="3159" spans="1:6" x14ac:dyDescent="0.25">
      <c r="A3159">
        <v>3150</v>
      </c>
      <c r="B3159">
        <f>'Założenia i wyniki'!$E$6*Znorm.Profile!B3159</f>
        <v>0.10164150943396226</v>
      </c>
      <c r="C3159">
        <f>'Założenia i wyniki'!$E$8*Znorm.Profile!C3159</f>
        <v>0.33282794999999998</v>
      </c>
      <c r="D3159">
        <f t="shared" si="147"/>
        <v>0.10164150943396226</v>
      </c>
      <c r="E3159">
        <f t="shared" si="148"/>
        <v>0</v>
      </c>
      <c r="F3159">
        <f t="shared" si="149"/>
        <v>0.23118644056603771</v>
      </c>
    </row>
    <row r="3160" spans="1:6" x14ac:dyDescent="0.25">
      <c r="A3160">
        <v>3151</v>
      </c>
      <c r="B3160">
        <f>'Założenia i wyniki'!$E$6*Znorm.Profile!B3160</f>
        <v>0.29169811320754713</v>
      </c>
      <c r="C3160">
        <f>'Założenia i wyniki'!$E$8*Znorm.Profile!C3160</f>
        <v>0.38908624999999997</v>
      </c>
      <c r="D3160">
        <f t="shared" si="147"/>
        <v>0.29169811320754713</v>
      </c>
      <c r="E3160">
        <f t="shared" si="148"/>
        <v>0</v>
      </c>
      <c r="F3160">
        <f t="shared" si="149"/>
        <v>9.738813679245284E-2</v>
      </c>
    </row>
    <row r="3161" spans="1:6" x14ac:dyDescent="0.25">
      <c r="A3161">
        <v>3152</v>
      </c>
      <c r="B3161">
        <f>'Założenia i wyniki'!$E$6*Znorm.Profile!B3161</f>
        <v>0.4817641509433962</v>
      </c>
      <c r="C3161">
        <f>'Założenia i wyniki'!$E$8*Znorm.Profile!C3161</f>
        <v>0.39450670000000004</v>
      </c>
      <c r="D3161">
        <f t="shared" si="147"/>
        <v>0.39450670000000004</v>
      </c>
      <c r="E3161">
        <f t="shared" si="148"/>
        <v>8.7257450943396153E-2</v>
      </c>
      <c r="F3161">
        <f t="shared" si="149"/>
        <v>0</v>
      </c>
    </row>
    <row r="3162" spans="1:6" x14ac:dyDescent="0.25">
      <c r="A3162">
        <v>3153</v>
      </c>
      <c r="B3162">
        <f>'Założenia i wyniki'!$E$6*Znorm.Profile!B3162</f>
        <v>1.0951886792452832</v>
      </c>
      <c r="C3162">
        <f>'Założenia i wyniki'!$E$8*Znorm.Profile!C3162</f>
        <v>0.38413830000000004</v>
      </c>
      <c r="D3162">
        <f t="shared" si="147"/>
        <v>0.38413830000000004</v>
      </c>
      <c r="E3162">
        <f t="shared" si="148"/>
        <v>0.71105037924528314</v>
      </c>
      <c r="F3162">
        <f t="shared" si="149"/>
        <v>0</v>
      </c>
    </row>
    <row r="3163" spans="1:6" x14ac:dyDescent="0.25">
      <c r="A3163">
        <v>3154</v>
      </c>
      <c r="B3163">
        <f>'Założenia i wyniki'!$E$6*Znorm.Profile!B3163</f>
        <v>2.2788679245283019</v>
      </c>
      <c r="C3163">
        <f>'Założenia i wyniki'!$E$8*Znorm.Profile!C3163</f>
        <v>0.38417994999999999</v>
      </c>
      <c r="D3163">
        <f t="shared" si="147"/>
        <v>0.38417994999999999</v>
      </c>
      <c r="E3163">
        <f t="shared" si="148"/>
        <v>1.8946879745283018</v>
      </c>
      <c r="F3163">
        <f t="shared" si="149"/>
        <v>0</v>
      </c>
    </row>
    <row r="3164" spans="1:6" x14ac:dyDescent="0.25">
      <c r="A3164">
        <v>3155</v>
      </c>
      <c r="B3164">
        <f>'Założenia i wyniki'!$E$6*Znorm.Profile!B3164</f>
        <v>2.5494339622641511</v>
      </c>
      <c r="C3164">
        <f>'Założenia i wyniki'!$E$8*Znorm.Profile!C3164</f>
        <v>0.37005920000000003</v>
      </c>
      <c r="D3164">
        <f t="shared" si="147"/>
        <v>0.37005920000000003</v>
      </c>
      <c r="E3164">
        <f t="shared" si="148"/>
        <v>2.1793747622641511</v>
      </c>
      <c r="F3164">
        <f t="shared" si="149"/>
        <v>0</v>
      </c>
    </row>
    <row r="3165" spans="1:6" x14ac:dyDescent="0.25">
      <c r="A3165">
        <v>3156</v>
      </c>
      <c r="B3165">
        <f>'Założenia i wyniki'!$E$6*Znorm.Profile!B3165</f>
        <v>1.4589622641509434</v>
      </c>
      <c r="C3165">
        <f>'Założenia i wyniki'!$E$8*Znorm.Profile!C3165</f>
        <v>0.36189684999999999</v>
      </c>
      <c r="D3165">
        <f t="shared" si="147"/>
        <v>0.36189684999999999</v>
      </c>
      <c r="E3165">
        <f t="shared" si="148"/>
        <v>1.0970654141509435</v>
      </c>
      <c r="F3165">
        <f t="shared" si="149"/>
        <v>0</v>
      </c>
    </row>
    <row r="3166" spans="1:6" x14ac:dyDescent="0.25">
      <c r="A3166">
        <v>3157</v>
      </c>
      <c r="B3166">
        <f>'Założenia i wyniki'!$E$6*Znorm.Profile!B3166</f>
        <v>0.36932075471698117</v>
      </c>
      <c r="C3166">
        <f>'Założenia i wyniki'!$E$8*Znorm.Profile!C3166</f>
        <v>0.36673699999999998</v>
      </c>
      <c r="D3166">
        <f t="shared" si="147"/>
        <v>0.36673699999999998</v>
      </c>
      <c r="E3166">
        <f t="shared" si="148"/>
        <v>2.5837547169811903E-3</v>
      </c>
      <c r="F3166">
        <f t="shared" si="149"/>
        <v>0</v>
      </c>
    </row>
    <row r="3167" spans="1:6" x14ac:dyDescent="0.25">
      <c r="A3167">
        <v>3158</v>
      </c>
      <c r="B3167">
        <f>'Założenia i wyniki'!$E$6*Znorm.Profile!B3167</f>
        <v>0.90504716981132083</v>
      </c>
      <c r="C3167">
        <f>'Założenia i wyniki'!$E$8*Znorm.Profile!C3167</f>
        <v>0.36561139999999998</v>
      </c>
      <c r="D3167">
        <f t="shared" si="147"/>
        <v>0.36561139999999998</v>
      </c>
      <c r="E3167">
        <f t="shared" si="148"/>
        <v>0.5394357698113208</v>
      </c>
      <c r="F3167">
        <f t="shared" si="149"/>
        <v>0</v>
      </c>
    </row>
    <row r="3168" spans="1:6" x14ac:dyDescent="0.25">
      <c r="A3168">
        <v>3159</v>
      </c>
      <c r="B3168">
        <f>'Założenia i wyniki'!$E$6*Znorm.Profile!B3168</f>
        <v>1.8936792452830189</v>
      </c>
      <c r="C3168">
        <f>'Założenia i wyniki'!$E$8*Znorm.Profile!C3168</f>
        <v>0.38310859999999997</v>
      </c>
      <c r="D3168">
        <f t="shared" si="147"/>
        <v>0.38310859999999997</v>
      </c>
      <c r="E3168">
        <f t="shared" si="148"/>
        <v>1.510570645283019</v>
      </c>
      <c r="F3168">
        <f t="shared" si="149"/>
        <v>0</v>
      </c>
    </row>
    <row r="3169" spans="1:6" x14ac:dyDescent="0.25">
      <c r="A3169">
        <v>3160</v>
      </c>
      <c r="B3169">
        <f>'Założenia i wyniki'!$E$6*Znorm.Profile!B3169</f>
        <v>1.425188679245283</v>
      </c>
      <c r="C3169">
        <f>'Założenia i wyniki'!$E$8*Znorm.Profile!C3169</f>
        <v>0.40180769999999999</v>
      </c>
      <c r="D3169">
        <f t="shared" si="147"/>
        <v>0.40180769999999999</v>
      </c>
      <c r="E3169">
        <f t="shared" si="148"/>
        <v>1.023380979245283</v>
      </c>
      <c r="F3169">
        <f t="shared" si="149"/>
        <v>0</v>
      </c>
    </row>
    <row r="3170" spans="1:6" x14ac:dyDescent="0.25">
      <c r="A3170">
        <v>3161</v>
      </c>
      <c r="B3170">
        <f>'Założenia i wyniki'!$E$6*Znorm.Profile!B3170</f>
        <v>0.65894339622641518</v>
      </c>
      <c r="C3170">
        <f>'Założenia i wyniki'!$E$8*Znorm.Profile!C3170</f>
        <v>0.40079759999999998</v>
      </c>
      <c r="D3170">
        <f t="shared" si="147"/>
        <v>0.40079759999999998</v>
      </c>
      <c r="E3170">
        <f t="shared" si="148"/>
        <v>0.2581457962264152</v>
      </c>
      <c r="F3170">
        <f t="shared" si="149"/>
        <v>0</v>
      </c>
    </row>
    <row r="3171" spans="1:6" x14ac:dyDescent="0.25">
      <c r="A3171">
        <v>3162</v>
      </c>
      <c r="B3171">
        <f>'Założenia i wyniki'!$E$6*Znorm.Profile!B3171</f>
        <v>0.27423584905660381</v>
      </c>
      <c r="C3171">
        <f>'Założenia i wyniki'!$E$8*Znorm.Profile!C3171</f>
        <v>0.42428155000000001</v>
      </c>
      <c r="D3171">
        <f t="shared" si="147"/>
        <v>0.27423584905660381</v>
      </c>
      <c r="E3171">
        <f t="shared" si="148"/>
        <v>0</v>
      </c>
      <c r="F3171">
        <f t="shared" si="149"/>
        <v>0.1500457009433962</v>
      </c>
    </row>
    <row r="3172" spans="1:6" x14ac:dyDescent="0.25">
      <c r="A3172">
        <v>3163</v>
      </c>
      <c r="B3172">
        <f>'Założenia i wyniki'!$E$6*Znorm.Profile!B3172</f>
        <v>7.0416981132075465E-2</v>
      </c>
      <c r="C3172">
        <f>'Założenia i wyniki'!$E$8*Znorm.Profile!C3172</f>
        <v>0.47064184999999997</v>
      </c>
      <c r="D3172">
        <f t="shared" si="147"/>
        <v>7.0416981132075465E-2</v>
      </c>
      <c r="E3172">
        <f t="shared" si="148"/>
        <v>0</v>
      </c>
      <c r="F3172">
        <f t="shared" si="149"/>
        <v>0.40022486886792452</v>
      </c>
    </row>
    <row r="3173" spans="1:6" x14ac:dyDescent="0.25">
      <c r="A3173">
        <v>3164</v>
      </c>
      <c r="B3173">
        <f>'Założenia i wyniki'!$E$6*Znorm.Profile!B3173</f>
        <v>0</v>
      </c>
      <c r="C3173">
        <f>'Założenia i wyniki'!$E$8*Znorm.Profile!C3173</f>
        <v>0.52321605000000004</v>
      </c>
      <c r="D3173">
        <f t="shared" si="147"/>
        <v>0</v>
      </c>
      <c r="E3173">
        <f t="shared" si="148"/>
        <v>0</v>
      </c>
      <c r="F3173">
        <f t="shared" si="149"/>
        <v>0.52321605000000004</v>
      </c>
    </row>
    <row r="3174" spans="1:6" x14ac:dyDescent="0.25">
      <c r="A3174">
        <v>3165</v>
      </c>
      <c r="B3174">
        <f>'Założenia i wyniki'!$E$6*Znorm.Profile!B3174</f>
        <v>0</v>
      </c>
      <c r="C3174">
        <f>'Założenia i wyniki'!$E$8*Znorm.Profile!C3174</f>
        <v>0.50950899999999999</v>
      </c>
      <c r="D3174">
        <f t="shared" si="147"/>
        <v>0</v>
      </c>
      <c r="E3174">
        <f t="shared" si="148"/>
        <v>0</v>
      </c>
      <c r="F3174">
        <f t="shared" si="149"/>
        <v>0.50950899999999999</v>
      </c>
    </row>
    <row r="3175" spans="1:6" x14ac:dyDescent="0.25">
      <c r="A3175">
        <v>3166</v>
      </c>
      <c r="B3175">
        <f>'Założenia i wyniki'!$E$6*Znorm.Profile!B3175</f>
        <v>0</v>
      </c>
      <c r="C3175">
        <f>'Założenia i wyniki'!$E$8*Znorm.Profile!C3175</f>
        <v>0.41377245000000001</v>
      </c>
      <c r="D3175">
        <f t="shared" si="147"/>
        <v>0</v>
      </c>
      <c r="E3175">
        <f t="shared" si="148"/>
        <v>0</v>
      </c>
      <c r="F3175">
        <f t="shared" si="149"/>
        <v>0.41377245000000001</v>
      </c>
    </row>
    <row r="3176" spans="1:6" x14ac:dyDescent="0.25">
      <c r="A3176">
        <v>3167</v>
      </c>
      <c r="B3176">
        <f>'Założenia i wyniki'!$E$6*Znorm.Profile!B3176</f>
        <v>0</v>
      </c>
      <c r="C3176">
        <f>'Założenia i wyniki'!$E$8*Znorm.Profile!C3176</f>
        <v>0.29839355000000001</v>
      </c>
      <c r="D3176">
        <f t="shared" si="147"/>
        <v>0</v>
      </c>
      <c r="E3176">
        <f t="shared" si="148"/>
        <v>0</v>
      </c>
      <c r="F3176">
        <f t="shared" si="149"/>
        <v>0.29839355000000001</v>
      </c>
    </row>
    <row r="3177" spans="1:6" x14ac:dyDescent="0.25">
      <c r="A3177">
        <v>3168</v>
      </c>
      <c r="B3177">
        <f>'Założenia i wyniki'!$E$6*Znorm.Profile!B3177</f>
        <v>0</v>
      </c>
      <c r="C3177">
        <f>'Założenia i wyniki'!$E$8*Znorm.Profile!C3177</f>
        <v>0.23238285</v>
      </c>
      <c r="D3177">
        <f t="shared" si="147"/>
        <v>0</v>
      </c>
      <c r="E3177">
        <f t="shared" si="148"/>
        <v>0</v>
      </c>
      <c r="F3177">
        <f t="shared" si="149"/>
        <v>0.23238285</v>
      </c>
    </row>
    <row r="3178" spans="1:6" x14ac:dyDescent="0.25">
      <c r="A3178">
        <v>3169</v>
      </c>
      <c r="B3178">
        <f>'Założenia i wyniki'!$E$6*Znorm.Profile!B3178</f>
        <v>0</v>
      </c>
      <c r="C3178">
        <f>'Założenia i wyniki'!$E$8*Znorm.Profile!C3178</f>
        <v>0.19814655</v>
      </c>
      <c r="D3178">
        <f t="shared" si="147"/>
        <v>0</v>
      </c>
      <c r="E3178">
        <f t="shared" si="148"/>
        <v>0</v>
      </c>
      <c r="F3178">
        <f t="shared" si="149"/>
        <v>0.19814655</v>
      </c>
    </row>
    <row r="3179" spans="1:6" x14ac:dyDescent="0.25">
      <c r="A3179">
        <v>3170</v>
      </c>
      <c r="B3179">
        <f>'Założenia i wyniki'!$E$6*Znorm.Profile!B3179</f>
        <v>0</v>
      </c>
      <c r="C3179">
        <f>'Założenia i wyniki'!$E$8*Znorm.Profile!C3179</f>
        <v>0.18172875000000002</v>
      </c>
      <c r="D3179">
        <f t="shared" si="147"/>
        <v>0</v>
      </c>
      <c r="E3179">
        <f t="shared" si="148"/>
        <v>0</v>
      </c>
      <c r="F3179">
        <f t="shared" si="149"/>
        <v>0.18172875000000002</v>
      </c>
    </row>
    <row r="3180" spans="1:6" x14ac:dyDescent="0.25">
      <c r="A3180">
        <v>3171</v>
      </c>
      <c r="B3180">
        <f>'Założenia i wyniki'!$E$6*Znorm.Profile!B3180</f>
        <v>0</v>
      </c>
      <c r="C3180">
        <f>'Założenia i wyniki'!$E$8*Znorm.Profile!C3180</f>
        <v>0.18153939999999999</v>
      </c>
      <c r="D3180">
        <f t="shared" si="147"/>
        <v>0</v>
      </c>
      <c r="E3180">
        <f t="shared" si="148"/>
        <v>0</v>
      </c>
      <c r="F3180">
        <f t="shared" si="149"/>
        <v>0.18153939999999999</v>
      </c>
    </row>
    <row r="3181" spans="1:6" x14ac:dyDescent="0.25">
      <c r="A3181">
        <v>3172</v>
      </c>
      <c r="B3181">
        <f>'Założenia i wyniki'!$E$6*Znorm.Profile!B3181</f>
        <v>0</v>
      </c>
      <c r="C3181">
        <f>'Założenia i wyniki'!$E$8*Znorm.Profile!C3181</f>
        <v>0.20553294999999999</v>
      </c>
      <c r="D3181">
        <f t="shared" si="147"/>
        <v>0</v>
      </c>
      <c r="E3181">
        <f t="shared" si="148"/>
        <v>0</v>
      </c>
      <c r="F3181">
        <f t="shared" si="149"/>
        <v>0.20553294999999999</v>
      </c>
    </row>
    <row r="3182" spans="1:6" x14ac:dyDescent="0.25">
      <c r="A3182">
        <v>3173</v>
      </c>
      <c r="B3182">
        <f>'Założenia i wyniki'!$E$6*Znorm.Profile!B3182</f>
        <v>6.6062264150943392E-2</v>
      </c>
      <c r="C3182">
        <f>'Założenia i wyniki'!$E$8*Znorm.Profile!C3182</f>
        <v>0.25220615000000002</v>
      </c>
      <c r="D3182">
        <f t="shared" si="147"/>
        <v>6.6062264150943392E-2</v>
      </c>
      <c r="E3182">
        <f t="shared" si="148"/>
        <v>0</v>
      </c>
      <c r="F3182">
        <f t="shared" si="149"/>
        <v>0.18614388584905661</v>
      </c>
    </row>
    <row r="3183" spans="1:6" x14ac:dyDescent="0.25">
      <c r="A3183">
        <v>3174</v>
      </c>
      <c r="B3183">
        <f>'Założenia i wyniki'!$E$6*Znorm.Profile!B3183</f>
        <v>0.25151886792452827</v>
      </c>
      <c r="C3183">
        <f>'Założenia i wyniki'!$E$8*Znorm.Profile!C3183</f>
        <v>0.33610884999999996</v>
      </c>
      <c r="D3183">
        <f t="shared" si="147"/>
        <v>0.25151886792452827</v>
      </c>
      <c r="E3183">
        <f t="shared" si="148"/>
        <v>0</v>
      </c>
      <c r="F3183">
        <f t="shared" si="149"/>
        <v>8.4589982075471692E-2</v>
      </c>
    </row>
    <row r="3184" spans="1:6" x14ac:dyDescent="0.25">
      <c r="A3184">
        <v>3175</v>
      </c>
      <c r="B3184">
        <f>'Założenia i wyniki'!$E$6*Znorm.Profile!B3184</f>
        <v>0.83760377358490579</v>
      </c>
      <c r="C3184">
        <f>'Założenia i wyniki'!$E$8*Znorm.Profile!C3184</f>
        <v>0.39732385000000003</v>
      </c>
      <c r="D3184">
        <f t="shared" si="147"/>
        <v>0.39732385000000003</v>
      </c>
      <c r="E3184">
        <f t="shared" si="148"/>
        <v>0.44027992358490575</v>
      </c>
      <c r="F3184">
        <f t="shared" si="149"/>
        <v>0</v>
      </c>
    </row>
    <row r="3185" spans="1:6" x14ac:dyDescent="0.25">
      <c r="A3185">
        <v>3176</v>
      </c>
      <c r="B3185">
        <f>'Założenia i wyniki'!$E$6*Znorm.Profile!B3185</f>
        <v>1.1066037735849057</v>
      </c>
      <c r="C3185">
        <f>'Założenia i wyniki'!$E$8*Znorm.Profile!C3185</f>
        <v>0.40164810000000001</v>
      </c>
      <c r="D3185">
        <f t="shared" si="147"/>
        <v>0.40164810000000001</v>
      </c>
      <c r="E3185">
        <f t="shared" si="148"/>
        <v>0.70495567358490563</v>
      </c>
      <c r="F3185">
        <f t="shared" si="149"/>
        <v>0</v>
      </c>
    </row>
    <row r="3186" spans="1:6" x14ac:dyDescent="0.25">
      <c r="A3186">
        <v>3177</v>
      </c>
      <c r="B3186">
        <f>'Założenia i wyniki'!$E$6*Znorm.Profile!B3186</f>
        <v>0.62576415094339621</v>
      </c>
      <c r="C3186">
        <f>'Założenia i wyniki'!$E$8*Znorm.Profile!C3186</f>
        <v>0.39840219999999998</v>
      </c>
      <c r="D3186">
        <f t="shared" si="147"/>
        <v>0.39840219999999998</v>
      </c>
      <c r="E3186">
        <f t="shared" si="148"/>
        <v>0.22736195094339623</v>
      </c>
      <c r="F3186">
        <f t="shared" si="149"/>
        <v>0</v>
      </c>
    </row>
    <row r="3187" spans="1:6" x14ac:dyDescent="0.25">
      <c r="A3187">
        <v>3178</v>
      </c>
      <c r="B3187">
        <f>'Założenia i wyniki'!$E$6*Znorm.Profile!B3187</f>
        <v>0.71211320754716989</v>
      </c>
      <c r="C3187">
        <f>'Założenia i wyniki'!$E$8*Znorm.Profile!C3187</f>
        <v>0.3787315</v>
      </c>
      <c r="D3187">
        <f t="shared" si="147"/>
        <v>0.3787315</v>
      </c>
      <c r="E3187">
        <f t="shared" si="148"/>
        <v>0.33338170754716989</v>
      </c>
      <c r="F3187">
        <f t="shared" si="149"/>
        <v>0</v>
      </c>
    </row>
    <row r="3188" spans="1:6" x14ac:dyDescent="0.25">
      <c r="A3188">
        <v>3179</v>
      </c>
      <c r="B3188">
        <f>'Założenia i wyniki'!$E$6*Znorm.Profile!B3188</f>
        <v>0.61175471698113215</v>
      </c>
      <c r="C3188">
        <f>'Założenia i wyniki'!$E$8*Znorm.Profile!C3188</f>
        <v>0.37349165000000001</v>
      </c>
      <c r="D3188">
        <f t="shared" si="147"/>
        <v>0.37349165000000001</v>
      </c>
      <c r="E3188">
        <f t="shared" si="148"/>
        <v>0.23826306698113214</v>
      </c>
      <c r="F3188">
        <f t="shared" si="149"/>
        <v>0</v>
      </c>
    </row>
    <row r="3189" spans="1:6" x14ac:dyDescent="0.25">
      <c r="A3189">
        <v>3180</v>
      </c>
      <c r="B3189">
        <f>'Założenia i wyniki'!$E$6*Znorm.Profile!B3189</f>
        <v>0.66148113207547166</v>
      </c>
      <c r="C3189">
        <f>'Założenia i wyniki'!$E$8*Znorm.Profile!C3189</f>
        <v>0.36811109999999997</v>
      </c>
      <c r="D3189">
        <f t="shared" si="147"/>
        <v>0.36811109999999997</v>
      </c>
      <c r="E3189">
        <f t="shared" si="148"/>
        <v>0.29337003207547169</v>
      </c>
      <c r="F3189">
        <f t="shared" si="149"/>
        <v>0</v>
      </c>
    </row>
    <row r="3190" spans="1:6" x14ac:dyDescent="0.25">
      <c r="A3190">
        <v>3181</v>
      </c>
      <c r="B3190">
        <f>'Założenia i wyniki'!$E$6*Znorm.Profile!B3190</f>
        <v>1.7850943396226415</v>
      </c>
      <c r="C3190">
        <f>'Założenia i wyniki'!$E$8*Znorm.Profile!C3190</f>
        <v>0.37188479999999996</v>
      </c>
      <c r="D3190">
        <f t="shared" si="147"/>
        <v>0.37188479999999996</v>
      </c>
      <c r="E3190">
        <f t="shared" si="148"/>
        <v>1.4132095396226416</v>
      </c>
      <c r="F3190">
        <f t="shared" si="149"/>
        <v>0</v>
      </c>
    </row>
    <row r="3191" spans="1:6" x14ac:dyDescent="0.25">
      <c r="A3191">
        <v>3182</v>
      </c>
      <c r="B3191">
        <f>'Założenia i wyniki'!$E$6*Znorm.Profile!B3191</f>
        <v>1.9317924528301886</v>
      </c>
      <c r="C3191">
        <f>'Założenia i wyniki'!$E$8*Znorm.Profile!C3191</f>
        <v>0.36751435000000005</v>
      </c>
      <c r="D3191">
        <f t="shared" si="147"/>
        <v>0.36751435000000005</v>
      </c>
      <c r="E3191">
        <f t="shared" si="148"/>
        <v>1.5642781028301886</v>
      </c>
      <c r="F3191">
        <f t="shared" si="149"/>
        <v>0</v>
      </c>
    </row>
    <row r="3192" spans="1:6" x14ac:dyDescent="0.25">
      <c r="A3192">
        <v>3183</v>
      </c>
      <c r="B3192">
        <f>'Założenia i wyniki'!$E$6*Znorm.Profile!B3192</f>
        <v>1.7759433962264151</v>
      </c>
      <c r="C3192">
        <f>'Założenia i wyniki'!$E$8*Znorm.Profile!C3192</f>
        <v>0.38107580000000002</v>
      </c>
      <c r="D3192">
        <f t="shared" si="147"/>
        <v>0.38107580000000002</v>
      </c>
      <c r="E3192">
        <f t="shared" si="148"/>
        <v>1.394867596226415</v>
      </c>
      <c r="F3192">
        <f t="shared" si="149"/>
        <v>0</v>
      </c>
    </row>
    <row r="3193" spans="1:6" x14ac:dyDescent="0.25">
      <c r="A3193">
        <v>3184</v>
      </c>
      <c r="B3193">
        <f>'Założenia i wyniki'!$E$6*Znorm.Profile!B3193</f>
        <v>1.5079245283018867</v>
      </c>
      <c r="C3193">
        <f>'Założenia i wyniki'!$E$8*Znorm.Profile!C3193</f>
        <v>0.39616534999999997</v>
      </c>
      <c r="D3193">
        <f t="shared" si="147"/>
        <v>0.39616534999999997</v>
      </c>
      <c r="E3193">
        <f t="shared" si="148"/>
        <v>1.1117591783018868</v>
      </c>
      <c r="F3193">
        <f t="shared" si="149"/>
        <v>0</v>
      </c>
    </row>
    <row r="3194" spans="1:6" x14ac:dyDescent="0.25">
      <c r="A3194">
        <v>3185</v>
      </c>
      <c r="B3194">
        <f>'Założenia i wyniki'!$E$6*Znorm.Profile!B3194</f>
        <v>0.87083962264150949</v>
      </c>
      <c r="C3194">
        <f>'Założenia i wyniki'!$E$8*Znorm.Profile!C3194</f>
        <v>0.4059258</v>
      </c>
      <c r="D3194">
        <f t="shared" si="147"/>
        <v>0.4059258</v>
      </c>
      <c r="E3194">
        <f t="shared" si="148"/>
        <v>0.46491382264150949</v>
      </c>
      <c r="F3194">
        <f t="shared" si="149"/>
        <v>0</v>
      </c>
    </row>
    <row r="3195" spans="1:6" x14ac:dyDescent="0.25">
      <c r="A3195">
        <v>3186</v>
      </c>
      <c r="B3195">
        <f>'Założenia i wyniki'!$E$6*Znorm.Profile!B3195</f>
        <v>0.27328301886792455</v>
      </c>
      <c r="C3195">
        <f>'Założenia i wyniki'!$E$8*Znorm.Profile!C3195</f>
        <v>0.43072994999999997</v>
      </c>
      <c r="D3195">
        <f t="shared" si="147"/>
        <v>0.27328301886792455</v>
      </c>
      <c r="E3195">
        <f t="shared" si="148"/>
        <v>0</v>
      </c>
      <c r="F3195">
        <f t="shared" si="149"/>
        <v>0.15744693113207542</v>
      </c>
    </row>
    <row r="3196" spans="1:6" x14ac:dyDescent="0.25">
      <c r="A3196">
        <v>3187</v>
      </c>
      <c r="B3196">
        <f>'Założenia i wyniki'!$E$6*Znorm.Profile!B3196</f>
        <v>7.7682075471698114E-2</v>
      </c>
      <c r="C3196">
        <f>'Założenia i wyniki'!$E$8*Znorm.Profile!C3196</f>
        <v>0.47412470000000001</v>
      </c>
      <c r="D3196">
        <f t="shared" si="147"/>
        <v>7.7682075471698114E-2</v>
      </c>
      <c r="E3196">
        <f t="shared" si="148"/>
        <v>0</v>
      </c>
      <c r="F3196">
        <f t="shared" si="149"/>
        <v>0.39644262452830192</v>
      </c>
    </row>
    <row r="3197" spans="1:6" x14ac:dyDescent="0.25">
      <c r="A3197">
        <v>3188</v>
      </c>
      <c r="B3197">
        <f>'Założenia i wyniki'!$E$6*Znorm.Profile!B3197</f>
        <v>0</v>
      </c>
      <c r="C3197">
        <f>'Założenia i wyniki'!$E$8*Znorm.Profile!C3197</f>
        <v>0.52352054999999997</v>
      </c>
      <c r="D3197">
        <f t="shared" si="147"/>
        <v>0</v>
      </c>
      <c r="E3197">
        <f t="shared" si="148"/>
        <v>0</v>
      </c>
      <c r="F3197">
        <f t="shared" si="149"/>
        <v>0.52352054999999997</v>
      </c>
    </row>
    <row r="3198" spans="1:6" x14ac:dyDescent="0.25">
      <c r="A3198">
        <v>3189</v>
      </c>
      <c r="B3198">
        <f>'Założenia i wyniki'!$E$6*Znorm.Profile!B3198</f>
        <v>0</v>
      </c>
      <c r="C3198">
        <f>'Założenia i wyniki'!$E$8*Znorm.Profile!C3198</f>
        <v>0.51719954999999995</v>
      </c>
      <c r="D3198">
        <f t="shared" si="147"/>
        <v>0</v>
      </c>
      <c r="E3198">
        <f t="shared" si="148"/>
        <v>0</v>
      </c>
      <c r="F3198">
        <f t="shared" si="149"/>
        <v>0.51719954999999995</v>
      </c>
    </row>
    <row r="3199" spans="1:6" x14ac:dyDescent="0.25">
      <c r="A3199">
        <v>3190</v>
      </c>
      <c r="B3199">
        <f>'Założenia i wyniki'!$E$6*Znorm.Profile!B3199</f>
        <v>0</v>
      </c>
      <c r="C3199">
        <f>'Założenia i wyniki'!$E$8*Znorm.Profile!C3199</f>
        <v>0.40816405</v>
      </c>
      <c r="D3199">
        <f t="shared" si="147"/>
        <v>0</v>
      </c>
      <c r="E3199">
        <f t="shared" si="148"/>
        <v>0</v>
      </c>
      <c r="F3199">
        <f t="shared" si="149"/>
        <v>0.40816405</v>
      </c>
    </row>
    <row r="3200" spans="1:6" x14ac:dyDescent="0.25">
      <c r="A3200">
        <v>3191</v>
      </c>
      <c r="B3200">
        <f>'Założenia i wyniki'!$E$6*Znorm.Profile!B3200</f>
        <v>0</v>
      </c>
      <c r="C3200">
        <f>'Założenia i wyniki'!$E$8*Znorm.Profile!C3200</f>
        <v>0.30114350000000001</v>
      </c>
      <c r="D3200">
        <f t="shared" si="147"/>
        <v>0</v>
      </c>
      <c r="E3200">
        <f t="shared" si="148"/>
        <v>0</v>
      </c>
      <c r="F3200">
        <f t="shared" si="149"/>
        <v>0.30114350000000001</v>
      </c>
    </row>
    <row r="3201" spans="1:6" x14ac:dyDescent="0.25">
      <c r="A3201">
        <v>3192</v>
      </c>
      <c r="B3201">
        <f>'Założenia i wyniki'!$E$6*Znorm.Profile!B3201</f>
        <v>0</v>
      </c>
      <c r="C3201">
        <f>'Założenia i wyniki'!$E$8*Znorm.Profile!C3201</f>
        <v>0.22844430000000002</v>
      </c>
      <c r="D3201">
        <f t="shared" si="147"/>
        <v>0</v>
      </c>
      <c r="E3201">
        <f t="shared" si="148"/>
        <v>0</v>
      </c>
      <c r="F3201">
        <f t="shared" si="149"/>
        <v>0.22844430000000002</v>
      </c>
    </row>
    <row r="3202" spans="1:6" x14ac:dyDescent="0.25">
      <c r="A3202">
        <v>3193</v>
      </c>
      <c r="B3202">
        <f>'Założenia i wyniki'!$E$6*Znorm.Profile!B3202</f>
        <v>0</v>
      </c>
      <c r="C3202">
        <f>'Założenia i wyniki'!$E$8*Znorm.Profile!C3202</f>
        <v>0.19492760000000001</v>
      </c>
      <c r="D3202">
        <f t="shared" si="147"/>
        <v>0</v>
      </c>
      <c r="E3202">
        <f t="shared" si="148"/>
        <v>0</v>
      </c>
      <c r="F3202">
        <f t="shared" si="149"/>
        <v>0.19492760000000001</v>
      </c>
    </row>
    <row r="3203" spans="1:6" x14ac:dyDescent="0.25">
      <c r="A3203">
        <v>3194</v>
      </c>
      <c r="B3203">
        <f>'Założenia i wyniki'!$E$6*Znorm.Profile!B3203</f>
        <v>0</v>
      </c>
      <c r="C3203">
        <f>'Założenia i wyniki'!$E$8*Znorm.Profile!C3203</f>
        <v>0.18224989999999999</v>
      </c>
      <c r="D3203">
        <f t="shared" si="147"/>
        <v>0</v>
      </c>
      <c r="E3203">
        <f t="shared" si="148"/>
        <v>0</v>
      </c>
      <c r="F3203">
        <f t="shared" si="149"/>
        <v>0.18224989999999999</v>
      </c>
    </row>
    <row r="3204" spans="1:6" x14ac:dyDescent="0.25">
      <c r="A3204">
        <v>3195</v>
      </c>
      <c r="B3204">
        <f>'Założenia i wyniki'!$E$6*Znorm.Profile!B3204</f>
        <v>0</v>
      </c>
      <c r="C3204">
        <f>'Założenia i wyniki'!$E$8*Znorm.Profile!C3204</f>
        <v>0.17964554999999999</v>
      </c>
      <c r="D3204">
        <f t="shared" si="147"/>
        <v>0</v>
      </c>
      <c r="E3204">
        <f t="shared" si="148"/>
        <v>0</v>
      </c>
      <c r="F3204">
        <f t="shared" si="149"/>
        <v>0.17964554999999999</v>
      </c>
    </row>
    <row r="3205" spans="1:6" x14ac:dyDescent="0.25">
      <c r="A3205">
        <v>3196</v>
      </c>
      <c r="B3205">
        <f>'Założenia i wyniki'!$E$6*Znorm.Profile!B3205</f>
        <v>0</v>
      </c>
      <c r="C3205">
        <f>'Założenia i wyniki'!$E$8*Znorm.Profile!C3205</f>
        <v>0.2064839</v>
      </c>
      <c r="D3205">
        <f t="shared" si="147"/>
        <v>0</v>
      </c>
      <c r="E3205">
        <f t="shared" si="148"/>
        <v>0</v>
      </c>
      <c r="F3205">
        <f t="shared" si="149"/>
        <v>0.2064839</v>
      </c>
    </row>
    <row r="3206" spans="1:6" x14ac:dyDescent="0.25">
      <c r="A3206">
        <v>3197</v>
      </c>
      <c r="B3206">
        <f>'Założenia i wyniki'!$E$6*Znorm.Profile!B3206</f>
        <v>6.9060377358490549E-2</v>
      </c>
      <c r="C3206">
        <f>'Założenia i wyniki'!$E$8*Znorm.Profile!C3206</f>
        <v>0.25830629999999999</v>
      </c>
      <c r="D3206">
        <f t="shared" si="147"/>
        <v>6.9060377358490549E-2</v>
      </c>
      <c r="E3206">
        <f t="shared" si="148"/>
        <v>0</v>
      </c>
      <c r="F3206">
        <f t="shared" si="149"/>
        <v>0.18924592264150944</v>
      </c>
    </row>
    <row r="3207" spans="1:6" x14ac:dyDescent="0.25">
      <c r="A3207">
        <v>3198</v>
      </c>
      <c r="B3207">
        <f>'Założenia i wyniki'!$E$6*Znorm.Profile!B3207</f>
        <v>0.24788679245283018</v>
      </c>
      <c r="C3207">
        <f>'Założenia i wyniki'!$E$8*Znorm.Profile!C3207</f>
        <v>0.34055875000000002</v>
      </c>
      <c r="D3207">
        <f t="shared" si="147"/>
        <v>0.24788679245283018</v>
      </c>
      <c r="E3207">
        <f t="shared" si="148"/>
        <v>0</v>
      </c>
      <c r="F3207">
        <f t="shared" si="149"/>
        <v>9.2671957547169836E-2</v>
      </c>
    </row>
    <row r="3208" spans="1:6" x14ac:dyDescent="0.25">
      <c r="A3208">
        <v>3199</v>
      </c>
      <c r="B3208">
        <f>'Założenia i wyniki'!$E$6*Znorm.Profile!B3208</f>
        <v>0.83690566037735836</v>
      </c>
      <c r="C3208">
        <f>'Założenia i wyniki'!$E$8*Znorm.Profile!C3208</f>
        <v>0.39276055000000004</v>
      </c>
      <c r="D3208">
        <f t="shared" si="147"/>
        <v>0.39276055000000004</v>
      </c>
      <c r="E3208">
        <f t="shared" si="148"/>
        <v>0.44414511037735832</v>
      </c>
      <c r="F3208">
        <f t="shared" si="149"/>
        <v>0</v>
      </c>
    </row>
    <row r="3209" spans="1:6" x14ac:dyDescent="0.25">
      <c r="A3209">
        <v>3200</v>
      </c>
      <c r="B3209">
        <f>'Założenia i wyniki'!$E$6*Znorm.Profile!B3209</f>
        <v>1.485943396226415</v>
      </c>
      <c r="C3209">
        <f>'Założenia i wyniki'!$E$8*Znorm.Profile!C3209</f>
        <v>0.40041925</v>
      </c>
      <c r="D3209">
        <f t="shared" si="147"/>
        <v>0.40041925</v>
      </c>
      <c r="E3209">
        <f t="shared" si="148"/>
        <v>1.0855241462264149</v>
      </c>
      <c r="F3209">
        <f t="shared" si="149"/>
        <v>0</v>
      </c>
    </row>
    <row r="3210" spans="1:6" x14ac:dyDescent="0.25">
      <c r="A3210">
        <v>3201</v>
      </c>
      <c r="B3210">
        <f>'Założenia i wyniki'!$E$6*Znorm.Profile!B3210</f>
        <v>2.0116981132075473</v>
      </c>
      <c r="C3210">
        <f>'Założenia i wyniki'!$E$8*Znorm.Profile!C3210</f>
        <v>0.39203429999999995</v>
      </c>
      <c r="D3210">
        <f t="shared" si="147"/>
        <v>0.39203429999999995</v>
      </c>
      <c r="E3210">
        <f t="shared" si="148"/>
        <v>1.6196638132075474</v>
      </c>
      <c r="F3210">
        <f t="shared" si="149"/>
        <v>0</v>
      </c>
    </row>
    <row r="3211" spans="1:6" x14ac:dyDescent="0.25">
      <c r="A3211">
        <v>3202</v>
      </c>
      <c r="B3211">
        <f>'Założenia i wyniki'!$E$6*Znorm.Profile!B3211</f>
        <v>2.3460377358490567</v>
      </c>
      <c r="C3211">
        <f>'Założenia i wyniki'!$E$8*Znorm.Profile!C3211</f>
        <v>0.38120145</v>
      </c>
      <c r="D3211">
        <f t="shared" ref="D3211:D3274" si="150">IF(B3211&lt;=C3211,B3211,C3211)</f>
        <v>0.38120145</v>
      </c>
      <c r="E3211">
        <f t="shared" ref="E3211:E3274" si="151">IF(B3211&gt;C3211,B3211-C3211,0)</f>
        <v>1.9648362858490567</v>
      </c>
      <c r="F3211">
        <f t="shared" ref="F3211:F3274" si="152">IF(B3211&lt;C3211,C3211-B3211,0)</f>
        <v>0</v>
      </c>
    </row>
    <row r="3212" spans="1:6" x14ac:dyDescent="0.25">
      <c r="A3212">
        <v>3203</v>
      </c>
      <c r="B3212">
        <f>'Założenia i wyniki'!$E$6*Znorm.Profile!B3212</f>
        <v>2.5164150943396226</v>
      </c>
      <c r="C3212">
        <f>'Założenia i wyniki'!$E$8*Znorm.Profile!C3212</f>
        <v>0.3715733</v>
      </c>
      <c r="D3212">
        <f t="shared" si="150"/>
        <v>0.3715733</v>
      </c>
      <c r="E3212">
        <f t="shared" si="151"/>
        <v>2.1448417943396225</v>
      </c>
      <c r="F3212">
        <f t="shared" si="152"/>
        <v>0</v>
      </c>
    </row>
    <row r="3213" spans="1:6" x14ac:dyDescent="0.25">
      <c r="A3213">
        <v>3204</v>
      </c>
      <c r="B3213">
        <f>'Założenia i wyniki'!$E$6*Znorm.Profile!B3213</f>
        <v>2.5476415094339622</v>
      </c>
      <c r="C3213">
        <f>'Założenia i wyniki'!$E$8*Znorm.Profile!C3213</f>
        <v>0.37114280000000005</v>
      </c>
      <c r="D3213">
        <f t="shared" si="150"/>
        <v>0.37114280000000005</v>
      </c>
      <c r="E3213">
        <f t="shared" si="151"/>
        <v>2.1764987094339623</v>
      </c>
      <c r="F3213">
        <f t="shared" si="152"/>
        <v>0</v>
      </c>
    </row>
    <row r="3214" spans="1:6" x14ac:dyDescent="0.25">
      <c r="A3214">
        <v>3205</v>
      </c>
      <c r="B3214">
        <f>'Założenia i wyniki'!$E$6*Znorm.Profile!B3214</f>
        <v>2.4018867924528302</v>
      </c>
      <c r="C3214">
        <f>'Założenia i wyniki'!$E$8*Znorm.Profile!C3214</f>
        <v>0.37015965000000001</v>
      </c>
      <c r="D3214">
        <f t="shared" si="150"/>
        <v>0.37015965000000001</v>
      </c>
      <c r="E3214">
        <f t="shared" si="151"/>
        <v>2.03172714245283</v>
      </c>
      <c r="F3214">
        <f t="shared" si="152"/>
        <v>0</v>
      </c>
    </row>
    <row r="3215" spans="1:6" x14ac:dyDescent="0.25">
      <c r="A3215">
        <v>3206</v>
      </c>
      <c r="B3215">
        <f>'Założenia i wyniki'!$E$6*Znorm.Profile!B3215</f>
        <v>2.242264150943396</v>
      </c>
      <c r="C3215">
        <f>'Założenia i wyniki'!$E$8*Znorm.Profile!C3215</f>
        <v>0.36044854999999998</v>
      </c>
      <c r="D3215">
        <f t="shared" si="150"/>
        <v>0.36044854999999998</v>
      </c>
      <c r="E3215">
        <f t="shared" si="151"/>
        <v>1.8818156009433959</v>
      </c>
      <c r="F3215">
        <f t="shared" si="152"/>
        <v>0</v>
      </c>
    </row>
    <row r="3216" spans="1:6" x14ac:dyDescent="0.25">
      <c r="A3216">
        <v>3207</v>
      </c>
      <c r="B3216">
        <f>'Założenia i wyniki'!$E$6*Znorm.Profile!B3216</f>
        <v>1.9229245283018868</v>
      </c>
      <c r="C3216">
        <f>'Założenia i wyniki'!$E$8*Znorm.Profile!C3216</f>
        <v>0.37322810000000001</v>
      </c>
      <c r="D3216">
        <f t="shared" si="150"/>
        <v>0.37322810000000001</v>
      </c>
      <c r="E3216">
        <f t="shared" si="151"/>
        <v>1.5496964283018868</v>
      </c>
      <c r="F3216">
        <f t="shared" si="152"/>
        <v>0</v>
      </c>
    </row>
    <row r="3217" spans="1:6" x14ac:dyDescent="0.25">
      <c r="A3217">
        <v>3208</v>
      </c>
      <c r="B3217">
        <f>'Założenia i wyniki'!$E$6*Znorm.Profile!B3217</f>
        <v>1.2996226415094339</v>
      </c>
      <c r="C3217">
        <f>'Założenia i wyniki'!$E$8*Znorm.Profile!C3217</f>
        <v>0.38717384999999999</v>
      </c>
      <c r="D3217">
        <f t="shared" si="150"/>
        <v>0.38717384999999999</v>
      </c>
      <c r="E3217">
        <f t="shared" si="151"/>
        <v>0.91244879150943392</v>
      </c>
      <c r="F3217">
        <f t="shared" si="152"/>
        <v>0</v>
      </c>
    </row>
    <row r="3218" spans="1:6" x14ac:dyDescent="0.25">
      <c r="A3218">
        <v>3209</v>
      </c>
      <c r="B3218">
        <f>'Założenia i wyniki'!$E$6*Znorm.Profile!B3218</f>
        <v>0.70650943396226407</v>
      </c>
      <c r="C3218">
        <f>'Założenia i wyniki'!$E$8*Znorm.Profile!C3218</f>
        <v>0.40942125000000001</v>
      </c>
      <c r="D3218">
        <f t="shared" si="150"/>
        <v>0.40942125000000001</v>
      </c>
      <c r="E3218">
        <f t="shared" si="151"/>
        <v>0.29708818396226405</v>
      </c>
      <c r="F3218">
        <f t="shared" si="152"/>
        <v>0</v>
      </c>
    </row>
    <row r="3219" spans="1:6" x14ac:dyDescent="0.25">
      <c r="A3219">
        <v>3210</v>
      </c>
      <c r="B3219">
        <f>'Założenia i wyniki'!$E$6*Znorm.Profile!B3219</f>
        <v>0.27027358490566039</v>
      </c>
      <c r="C3219">
        <f>'Założenia i wyniki'!$E$8*Znorm.Profile!C3219</f>
        <v>0.41961884999999999</v>
      </c>
      <c r="D3219">
        <f t="shared" si="150"/>
        <v>0.27027358490566039</v>
      </c>
      <c r="E3219">
        <f t="shared" si="151"/>
        <v>0</v>
      </c>
      <c r="F3219">
        <f t="shared" si="152"/>
        <v>0.1493452650943396</v>
      </c>
    </row>
    <row r="3220" spans="1:6" x14ac:dyDescent="0.25">
      <c r="A3220">
        <v>3211</v>
      </c>
      <c r="B3220">
        <f>'Założenia i wyniki'!$E$6*Znorm.Profile!B3220</f>
        <v>7.4869811320754709E-2</v>
      </c>
      <c r="C3220">
        <f>'Założenia i wyniki'!$E$8*Znorm.Profile!C3220</f>
        <v>0.45836209999999999</v>
      </c>
      <c r="D3220">
        <f t="shared" si="150"/>
        <v>7.4869811320754709E-2</v>
      </c>
      <c r="E3220">
        <f t="shared" si="151"/>
        <v>0</v>
      </c>
      <c r="F3220">
        <f t="shared" si="152"/>
        <v>0.38349228867924529</v>
      </c>
    </row>
    <row r="3221" spans="1:6" x14ac:dyDescent="0.25">
      <c r="A3221">
        <v>3212</v>
      </c>
      <c r="B3221">
        <f>'Założenia i wyniki'!$E$6*Znorm.Profile!B3221</f>
        <v>0</v>
      </c>
      <c r="C3221">
        <f>'Założenia i wyniki'!$E$8*Znorm.Profile!C3221</f>
        <v>0.51100000000000001</v>
      </c>
      <c r="D3221">
        <f t="shared" si="150"/>
        <v>0</v>
      </c>
      <c r="E3221">
        <f t="shared" si="151"/>
        <v>0</v>
      </c>
      <c r="F3221">
        <f t="shared" si="152"/>
        <v>0.51100000000000001</v>
      </c>
    </row>
    <row r="3222" spans="1:6" x14ac:dyDescent="0.25">
      <c r="A3222">
        <v>3213</v>
      </c>
      <c r="B3222">
        <f>'Założenia i wyniki'!$E$6*Znorm.Profile!B3222</f>
        <v>0</v>
      </c>
      <c r="C3222">
        <f>'Założenia i wyniki'!$E$8*Znorm.Profile!C3222</f>
        <v>0.50822065000000005</v>
      </c>
      <c r="D3222">
        <f t="shared" si="150"/>
        <v>0</v>
      </c>
      <c r="E3222">
        <f t="shared" si="151"/>
        <v>0</v>
      </c>
      <c r="F3222">
        <f t="shared" si="152"/>
        <v>0.50822065000000005</v>
      </c>
    </row>
    <row r="3223" spans="1:6" x14ac:dyDescent="0.25">
      <c r="A3223">
        <v>3214</v>
      </c>
      <c r="B3223">
        <f>'Założenia i wyniki'!$E$6*Znorm.Profile!B3223</f>
        <v>0</v>
      </c>
      <c r="C3223">
        <f>'Założenia i wyniki'!$E$8*Znorm.Profile!C3223</f>
        <v>0.41302729999999999</v>
      </c>
      <c r="D3223">
        <f t="shared" si="150"/>
        <v>0</v>
      </c>
      <c r="E3223">
        <f t="shared" si="151"/>
        <v>0</v>
      </c>
      <c r="F3223">
        <f t="shared" si="152"/>
        <v>0.41302729999999999</v>
      </c>
    </row>
    <row r="3224" spans="1:6" x14ac:dyDescent="0.25">
      <c r="A3224">
        <v>3215</v>
      </c>
      <c r="B3224">
        <f>'Założenia i wyniki'!$E$6*Znorm.Profile!B3224</f>
        <v>0</v>
      </c>
      <c r="C3224">
        <f>'Założenia i wyniki'!$E$8*Znorm.Profile!C3224</f>
        <v>0.30002210000000001</v>
      </c>
      <c r="D3224">
        <f t="shared" si="150"/>
        <v>0</v>
      </c>
      <c r="E3224">
        <f t="shared" si="151"/>
        <v>0</v>
      </c>
      <c r="F3224">
        <f t="shared" si="152"/>
        <v>0.30002210000000001</v>
      </c>
    </row>
    <row r="3225" spans="1:6" x14ac:dyDescent="0.25">
      <c r="A3225">
        <v>3216</v>
      </c>
      <c r="B3225">
        <f>'Założenia i wyniki'!$E$6*Znorm.Profile!B3225</f>
        <v>0</v>
      </c>
      <c r="C3225">
        <f>'Założenia i wyniki'!$E$8*Znorm.Profile!C3225</f>
        <v>0.23223025</v>
      </c>
      <c r="D3225">
        <f t="shared" si="150"/>
        <v>0</v>
      </c>
      <c r="E3225">
        <f t="shared" si="151"/>
        <v>0</v>
      </c>
      <c r="F3225">
        <f t="shared" si="152"/>
        <v>0.23223025</v>
      </c>
    </row>
    <row r="3226" spans="1:6" x14ac:dyDescent="0.25">
      <c r="A3226">
        <v>3217</v>
      </c>
      <c r="B3226">
        <f>'Założenia i wyniki'!$E$6*Znorm.Profile!B3226</f>
        <v>0</v>
      </c>
      <c r="C3226">
        <f>'Założenia i wyniki'!$E$8*Znorm.Profile!C3226</f>
        <v>0.20011459999999998</v>
      </c>
      <c r="D3226">
        <f t="shared" si="150"/>
        <v>0</v>
      </c>
      <c r="E3226">
        <f t="shared" si="151"/>
        <v>0</v>
      </c>
      <c r="F3226">
        <f t="shared" si="152"/>
        <v>0.20011459999999998</v>
      </c>
    </row>
    <row r="3227" spans="1:6" x14ac:dyDescent="0.25">
      <c r="A3227">
        <v>3218</v>
      </c>
      <c r="B3227">
        <f>'Założenia i wyniki'!$E$6*Znorm.Profile!B3227</f>
        <v>0</v>
      </c>
      <c r="C3227">
        <f>'Założenia i wyniki'!$E$8*Znorm.Profile!C3227</f>
        <v>0.18479545</v>
      </c>
      <c r="D3227">
        <f t="shared" si="150"/>
        <v>0</v>
      </c>
      <c r="E3227">
        <f t="shared" si="151"/>
        <v>0</v>
      </c>
      <c r="F3227">
        <f t="shared" si="152"/>
        <v>0.18479545</v>
      </c>
    </row>
    <row r="3228" spans="1:6" x14ac:dyDescent="0.25">
      <c r="A3228">
        <v>3219</v>
      </c>
      <c r="B3228">
        <f>'Założenia i wyniki'!$E$6*Znorm.Profile!B3228</f>
        <v>0</v>
      </c>
      <c r="C3228">
        <f>'Założenia i wyniki'!$E$8*Znorm.Profile!C3228</f>
        <v>0.18687480000000001</v>
      </c>
      <c r="D3228">
        <f t="shared" si="150"/>
        <v>0</v>
      </c>
      <c r="E3228">
        <f t="shared" si="151"/>
        <v>0</v>
      </c>
      <c r="F3228">
        <f t="shared" si="152"/>
        <v>0.18687480000000001</v>
      </c>
    </row>
    <row r="3229" spans="1:6" x14ac:dyDescent="0.25">
      <c r="A3229">
        <v>3220</v>
      </c>
      <c r="B3229">
        <f>'Założenia i wyniki'!$E$6*Znorm.Profile!B3229</f>
        <v>0</v>
      </c>
      <c r="C3229">
        <f>'Założenia i wyniki'!$E$8*Znorm.Profile!C3229</f>
        <v>0.20744779999999999</v>
      </c>
      <c r="D3229">
        <f t="shared" si="150"/>
        <v>0</v>
      </c>
      <c r="E3229">
        <f t="shared" si="151"/>
        <v>0</v>
      </c>
      <c r="F3229">
        <f t="shared" si="152"/>
        <v>0.20744779999999999</v>
      </c>
    </row>
    <row r="3230" spans="1:6" x14ac:dyDescent="0.25">
      <c r="A3230">
        <v>3221</v>
      </c>
      <c r="B3230">
        <f>'Założenia i wyniki'!$E$6*Znorm.Profile!B3230</f>
        <v>4.4695283018867929E-3</v>
      </c>
      <c r="C3230">
        <f>'Założenia i wyniki'!$E$8*Znorm.Profile!C3230</f>
        <v>0.25858210000000004</v>
      </c>
      <c r="D3230">
        <f t="shared" si="150"/>
        <v>4.4695283018867929E-3</v>
      </c>
      <c r="E3230">
        <f t="shared" si="151"/>
        <v>0</v>
      </c>
      <c r="F3230">
        <f t="shared" si="152"/>
        <v>0.25411257169811324</v>
      </c>
    </row>
    <row r="3231" spans="1:6" x14ac:dyDescent="0.25">
      <c r="A3231">
        <v>3222</v>
      </c>
      <c r="B3231">
        <f>'Założenia i wyniki'!$E$6*Znorm.Profile!B3231</f>
        <v>0.11331132075471698</v>
      </c>
      <c r="C3231">
        <f>'Założenia i wyniki'!$E$8*Znorm.Profile!C3231</f>
        <v>0.34076455</v>
      </c>
      <c r="D3231">
        <f t="shared" si="150"/>
        <v>0.11331132075471698</v>
      </c>
      <c r="E3231">
        <f t="shared" si="151"/>
        <v>0</v>
      </c>
      <c r="F3231">
        <f t="shared" si="152"/>
        <v>0.22745322924528302</v>
      </c>
    </row>
    <row r="3232" spans="1:6" x14ac:dyDescent="0.25">
      <c r="A3232">
        <v>3223</v>
      </c>
      <c r="B3232">
        <f>'Założenia i wyniki'!$E$6*Znorm.Profile!B3232</f>
        <v>0.25223584905660379</v>
      </c>
      <c r="C3232">
        <f>'Założenia i wyniki'!$E$8*Znorm.Profile!C3232</f>
        <v>0.38604509999999997</v>
      </c>
      <c r="D3232">
        <f t="shared" si="150"/>
        <v>0.25223584905660379</v>
      </c>
      <c r="E3232">
        <f t="shared" si="151"/>
        <v>0</v>
      </c>
      <c r="F3232">
        <f t="shared" si="152"/>
        <v>0.13380925094339619</v>
      </c>
    </row>
    <row r="3233" spans="1:6" x14ac:dyDescent="0.25">
      <c r="A3233">
        <v>3224</v>
      </c>
      <c r="B3233">
        <f>'Założenia i wyniki'!$E$6*Znorm.Profile!B3233</f>
        <v>1.1083962264150944</v>
      </c>
      <c r="C3233">
        <f>'Założenia i wyniki'!$E$8*Znorm.Profile!C3233</f>
        <v>0.40172754999999999</v>
      </c>
      <c r="D3233">
        <f t="shared" si="150"/>
        <v>0.40172754999999999</v>
      </c>
      <c r="E3233">
        <f t="shared" si="151"/>
        <v>0.70666867641509445</v>
      </c>
      <c r="F3233">
        <f t="shared" si="152"/>
        <v>0</v>
      </c>
    </row>
    <row r="3234" spans="1:6" x14ac:dyDescent="0.25">
      <c r="A3234">
        <v>3225</v>
      </c>
      <c r="B3234">
        <f>'Założenia i wyniki'!$E$6*Znorm.Profile!B3234</f>
        <v>1.7441509433962263</v>
      </c>
      <c r="C3234">
        <f>'Założenia i wyniki'!$E$8*Znorm.Profile!C3234</f>
        <v>0.40060020000000002</v>
      </c>
      <c r="D3234">
        <f t="shared" si="150"/>
        <v>0.40060020000000002</v>
      </c>
      <c r="E3234">
        <f t="shared" si="151"/>
        <v>1.3435507433962264</v>
      </c>
      <c r="F3234">
        <f t="shared" si="152"/>
        <v>0</v>
      </c>
    </row>
    <row r="3235" spans="1:6" x14ac:dyDescent="0.25">
      <c r="A3235">
        <v>3226</v>
      </c>
      <c r="B3235">
        <f>'Założenia i wyniki'!$E$6*Znorm.Profile!B3235</f>
        <v>2.2112264150943397</v>
      </c>
      <c r="C3235">
        <f>'Założenia i wyniki'!$E$8*Znorm.Profile!C3235</f>
        <v>0.39252884999999998</v>
      </c>
      <c r="D3235">
        <f t="shared" si="150"/>
        <v>0.39252884999999998</v>
      </c>
      <c r="E3235">
        <f t="shared" si="151"/>
        <v>1.8186975650943398</v>
      </c>
      <c r="F3235">
        <f t="shared" si="152"/>
        <v>0</v>
      </c>
    </row>
    <row r="3236" spans="1:6" x14ac:dyDescent="0.25">
      <c r="A3236">
        <v>3227</v>
      </c>
      <c r="B3236">
        <f>'Założenia i wyniki'!$E$6*Znorm.Profile!B3236</f>
        <v>2.3440566037735846</v>
      </c>
      <c r="C3236">
        <f>'Założenia i wyniki'!$E$8*Znorm.Profile!C3236</f>
        <v>0.38438295</v>
      </c>
      <c r="D3236">
        <f t="shared" si="150"/>
        <v>0.38438295</v>
      </c>
      <c r="E3236">
        <f t="shared" si="151"/>
        <v>1.9596736537735846</v>
      </c>
      <c r="F3236">
        <f t="shared" si="152"/>
        <v>0</v>
      </c>
    </row>
    <row r="3237" spans="1:6" x14ac:dyDescent="0.25">
      <c r="A3237">
        <v>3228</v>
      </c>
      <c r="B3237">
        <f>'Założenia i wyniki'!$E$6*Znorm.Profile!B3237</f>
        <v>1.7756603773584905</v>
      </c>
      <c r="C3237">
        <f>'Założenia i wyniki'!$E$8*Znorm.Profile!C3237</f>
        <v>0.3812354</v>
      </c>
      <c r="D3237">
        <f t="shared" si="150"/>
        <v>0.3812354</v>
      </c>
      <c r="E3237">
        <f t="shared" si="151"/>
        <v>1.3944249773584905</v>
      </c>
      <c r="F3237">
        <f t="shared" si="152"/>
        <v>0</v>
      </c>
    </row>
    <row r="3238" spans="1:6" x14ac:dyDescent="0.25">
      <c r="A3238">
        <v>3229</v>
      </c>
      <c r="B3238">
        <f>'Założenia i wyniki'!$E$6*Znorm.Profile!B3238</f>
        <v>0.96915094339622632</v>
      </c>
      <c r="C3238">
        <f>'Założenia i wyniki'!$E$8*Znorm.Profile!C3238</f>
        <v>0.3845401</v>
      </c>
      <c r="D3238">
        <f t="shared" si="150"/>
        <v>0.3845401</v>
      </c>
      <c r="E3238">
        <f t="shared" si="151"/>
        <v>0.58461084339622627</v>
      </c>
      <c r="F3238">
        <f t="shared" si="152"/>
        <v>0</v>
      </c>
    </row>
    <row r="3239" spans="1:6" x14ac:dyDescent="0.25">
      <c r="A3239">
        <v>3230</v>
      </c>
      <c r="B3239">
        <f>'Założenia i wyniki'!$E$6*Znorm.Profile!B3239</f>
        <v>0.59302830188679245</v>
      </c>
      <c r="C3239">
        <f>'Założenia i wyniki'!$E$8*Znorm.Profile!C3239</f>
        <v>0.37784249999999997</v>
      </c>
      <c r="D3239">
        <f t="shared" si="150"/>
        <v>0.37784249999999997</v>
      </c>
      <c r="E3239">
        <f t="shared" si="151"/>
        <v>0.21518580188679248</v>
      </c>
      <c r="F3239">
        <f t="shared" si="152"/>
        <v>0</v>
      </c>
    </row>
    <row r="3240" spans="1:6" x14ac:dyDescent="0.25">
      <c r="A3240">
        <v>3231</v>
      </c>
      <c r="B3240">
        <f>'Założenia i wyniki'!$E$6*Znorm.Profile!B3240</f>
        <v>0.32190566037735852</v>
      </c>
      <c r="C3240">
        <f>'Założenia i wyniki'!$E$8*Znorm.Profile!C3240</f>
        <v>0.38382644999999999</v>
      </c>
      <c r="D3240">
        <f t="shared" si="150"/>
        <v>0.32190566037735852</v>
      </c>
      <c r="E3240">
        <f t="shared" si="151"/>
        <v>0</v>
      </c>
      <c r="F3240">
        <f t="shared" si="152"/>
        <v>6.192078962264147E-2</v>
      </c>
    </row>
    <row r="3241" spans="1:6" x14ac:dyDescent="0.25">
      <c r="A3241">
        <v>3232</v>
      </c>
      <c r="B3241">
        <f>'Założenia i wyniki'!$E$6*Znorm.Profile!B3241</f>
        <v>0.33654716981132077</v>
      </c>
      <c r="C3241">
        <f>'Założenia i wyniki'!$E$8*Znorm.Profile!C3241</f>
        <v>0.39523049999999998</v>
      </c>
      <c r="D3241">
        <f t="shared" si="150"/>
        <v>0.33654716981132077</v>
      </c>
      <c r="E3241">
        <f t="shared" si="151"/>
        <v>0</v>
      </c>
      <c r="F3241">
        <f t="shared" si="152"/>
        <v>5.8683330188679217E-2</v>
      </c>
    </row>
    <row r="3242" spans="1:6" x14ac:dyDescent="0.25">
      <c r="A3242">
        <v>3233</v>
      </c>
      <c r="B3242">
        <f>'Założenia i wyniki'!$E$6*Znorm.Profile!B3242</f>
        <v>0.26544339622641511</v>
      </c>
      <c r="C3242">
        <f>'Założenia i wyniki'!$E$8*Znorm.Profile!C3242</f>
        <v>0.40634614999999996</v>
      </c>
      <c r="D3242">
        <f t="shared" si="150"/>
        <v>0.26544339622641511</v>
      </c>
      <c r="E3242">
        <f t="shared" si="151"/>
        <v>0</v>
      </c>
      <c r="F3242">
        <f t="shared" si="152"/>
        <v>0.14090275377358485</v>
      </c>
    </row>
    <row r="3243" spans="1:6" x14ac:dyDescent="0.25">
      <c r="A3243">
        <v>3234</v>
      </c>
      <c r="B3243">
        <f>'Założenia i wyniki'!$E$6*Znorm.Profile!B3243</f>
        <v>0.2073301886792453</v>
      </c>
      <c r="C3243">
        <f>'Założenia i wyniki'!$E$8*Znorm.Profile!C3243</f>
        <v>0.43249220000000005</v>
      </c>
      <c r="D3243">
        <f t="shared" si="150"/>
        <v>0.2073301886792453</v>
      </c>
      <c r="E3243">
        <f t="shared" si="151"/>
        <v>0</v>
      </c>
      <c r="F3243">
        <f t="shared" si="152"/>
        <v>0.22516201132075475</v>
      </c>
    </row>
    <row r="3244" spans="1:6" x14ac:dyDescent="0.25">
      <c r="A3244">
        <v>3235</v>
      </c>
      <c r="B3244">
        <f>'Założenia i wyniki'!$E$6*Znorm.Profile!B3244</f>
        <v>2.1310377358490562E-2</v>
      </c>
      <c r="C3244">
        <f>'Założenia i wyniki'!$E$8*Znorm.Profile!C3244</f>
        <v>0.45574094999999998</v>
      </c>
      <c r="D3244">
        <f t="shared" si="150"/>
        <v>2.1310377358490562E-2</v>
      </c>
      <c r="E3244">
        <f t="shared" si="151"/>
        <v>0</v>
      </c>
      <c r="F3244">
        <f t="shared" si="152"/>
        <v>0.43443057264150942</v>
      </c>
    </row>
    <row r="3245" spans="1:6" x14ac:dyDescent="0.25">
      <c r="A3245">
        <v>3236</v>
      </c>
      <c r="B3245">
        <f>'Założenia i wyniki'!$E$6*Znorm.Profile!B3245</f>
        <v>0</v>
      </c>
      <c r="C3245">
        <f>'Założenia i wyniki'!$E$8*Znorm.Profile!C3245</f>
        <v>0.49579669999999998</v>
      </c>
      <c r="D3245">
        <f t="shared" si="150"/>
        <v>0</v>
      </c>
      <c r="E3245">
        <f t="shared" si="151"/>
        <v>0</v>
      </c>
      <c r="F3245">
        <f t="shared" si="152"/>
        <v>0.49579669999999998</v>
      </c>
    </row>
    <row r="3246" spans="1:6" x14ac:dyDescent="0.25">
      <c r="A3246">
        <v>3237</v>
      </c>
      <c r="B3246">
        <f>'Założenia i wyniki'!$E$6*Znorm.Profile!B3246</f>
        <v>0</v>
      </c>
      <c r="C3246">
        <f>'Założenia i wyniki'!$E$8*Znorm.Profile!C3246</f>
        <v>0.49192219999999992</v>
      </c>
      <c r="D3246">
        <f t="shared" si="150"/>
        <v>0</v>
      </c>
      <c r="E3246">
        <f t="shared" si="151"/>
        <v>0</v>
      </c>
      <c r="F3246">
        <f t="shared" si="152"/>
        <v>0.49192219999999992</v>
      </c>
    </row>
    <row r="3247" spans="1:6" x14ac:dyDescent="0.25">
      <c r="A3247">
        <v>3238</v>
      </c>
      <c r="B3247">
        <f>'Założenia i wyniki'!$E$6*Znorm.Profile!B3247</f>
        <v>0</v>
      </c>
      <c r="C3247">
        <f>'Założenia i wyniki'!$E$8*Znorm.Profile!C3247</f>
        <v>0.41187615</v>
      </c>
      <c r="D3247">
        <f t="shared" si="150"/>
        <v>0</v>
      </c>
      <c r="E3247">
        <f t="shared" si="151"/>
        <v>0</v>
      </c>
      <c r="F3247">
        <f t="shared" si="152"/>
        <v>0.41187615</v>
      </c>
    </row>
    <row r="3248" spans="1:6" x14ac:dyDescent="0.25">
      <c r="A3248">
        <v>3239</v>
      </c>
      <c r="B3248">
        <f>'Założenia i wyniki'!$E$6*Znorm.Profile!B3248</f>
        <v>0</v>
      </c>
      <c r="C3248">
        <f>'Założenia i wyniki'!$E$8*Znorm.Profile!C3248</f>
        <v>0.32143685</v>
      </c>
      <c r="D3248">
        <f t="shared" si="150"/>
        <v>0</v>
      </c>
      <c r="E3248">
        <f t="shared" si="151"/>
        <v>0</v>
      </c>
      <c r="F3248">
        <f t="shared" si="152"/>
        <v>0.32143685</v>
      </c>
    </row>
    <row r="3249" spans="1:6" x14ac:dyDescent="0.25">
      <c r="A3249">
        <v>3240</v>
      </c>
      <c r="B3249">
        <f>'Założenia i wyniki'!$E$6*Znorm.Profile!B3249</f>
        <v>0</v>
      </c>
      <c r="C3249">
        <f>'Założenia i wyniki'!$E$8*Znorm.Profile!C3249</f>
        <v>0.24816435000000001</v>
      </c>
      <c r="D3249">
        <f t="shared" si="150"/>
        <v>0</v>
      </c>
      <c r="E3249">
        <f t="shared" si="151"/>
        <v>0</v>
      </c>
      <c r="F3249">
        <f t="shared" si="152"/>
        <v>0.24816435000000001</v>
      </c>
    </row>
    <row r="3250" spans="1:6" x14ac:dyDescent="0.25">
      <c r="A3250">
        <v>3241</v>
      </c>
      <c r="B3250">
        <f>'Założenia i wyniki'!$E$6*Znorm.Profile!B3250</f>
        <v>0</v>
      </c>
      <c r="C3250">
        <f>'Założenia i wyniki'!$E$8*Znorm.Profile!C3250</f>
        <v>0.2146361</v>
      </c>
      <c r="D3250">
        <f t="shared" si="150"/>
        <v>0</v>
      </c>
      <c r="E3250">
        <f t="shared" si="151"/>
        <v>0</v>
      </c>
      <c r="F3250">
        <f t="shared" si="152"/>
        <v>0.2146361</v>
      </c>
    </row>
    <row r="3251" spans="1:6" x14ac:dyDescent="0.25">
      <c r="A3251">
        <v>3242</v>
      </c>
      <c r="B3251">
        <f>'Założenia i wyniki'!$E$6*Znorm.Profile!B3251</f>
        <v>0</v>
      </c>
      <c r="C3251">
        <f>'Założenia i wyniki'!$E$8*Znorm.Profile!C3251</f>
        <v>0.19171004999999999</v>
      </c>
      <c r="D3251">
        <f t="shared" si="150"/>
        <v>0</v>
      </c>
      <c r="E3251">
        <f t="shared" si="151"/>
        <v>0</v>
      </c>
      <c r="F3251">
        <f t="shared" si="152"/>
        <v>0.19171004999999999</v>
      </c>
    </row>
    <row r="3252" spans="1:6" x14ac:dyDescent="0.25">
      <c r="A3252">
        <v>3243</v>
      </c>
      <c r="B3252">
        <f>'Założenia i wyniki'!$E$6*Znorm.Profile!B3252</f>
        <v>0</v>
      </c>
      <c r="C3252">
        <f>'Założenia i wyniki'!$E$8*Znorm.Profile!C3252</f>
        <v>0.18632460000000001</v>
      </c>
      <c r="D3252">
        <f t="shared" si="150"/>
        <v>0</v>
      </c>
      <c r="E3252">
        <f t="shared" si="151"/>
        <v>0</v>
      </c>
      <c r="F3252">
        <f t="shared" si="152"/>
        <v>0.18632460000000001</v>
      </c>
    </row>
    <row r="3253" spans="1:6" x14ac:dyDescent="0.25">
      <c r="A3253">
        <v>3244</v>
      </c>
      <c r="B3253">
        <f>'Założenia i wyniki'!$E$6*Znorm.Profile!B3253</f>
        <v>0</v>
      </c>
      <c r="C3253">
        <f>'Założenia i wyniki'!$E$8*Znorm.Profile!C3253</f>
        <v>0.19289165</v>
      </c>
      <c r="D3253">
        <f t="shared" si="150"/>
        <v>0</v>
      </c>
      <c r="E3253">
        <f t="shared" si="151"/>
        <v>0</v>
      </c>
      <c r="F3253">
        <f t="shared" si="152"/>
        <v>0.19289165</v>
      </c>
    </row>
    <row r="3254" spans="1:6" x14ac:dyDescent="0.25">
      <c r="A3254">
        <v>3245</v>
      </c>
      <c r="B3254">
        <f>'Założenia i wyniki'!$E$6*Znorm.Profile!B3254</f>
        <v>6.0839622641509425E-2</v>
      </c>
      <c r="C3254">
        <f>'Założenia i wyniki'!$E$8*Znorm.Profile!C3254</f>
        <v>0.22241554999999999</v>
      </c>
      <c r="D3254">
        <f t="shared" si="150"/>
        <v>6.0839622641509425E-2</v>
      </c>
      <c r="E3254">
        <f t="shared" si="151"/>
        <v>0</v>
      </c>
      <c r="F3254">
        <f t="shared" si="152"/>
        <v>0.16157592735849058</v>
      </c>
    </row>
    <row r="3255" spans="1:6" x14ac:dyDescent="0.25">
      <c r="A3255">
        <v>3246</v>
      </c>
      <c r="B3255">
        <f>'Założenia i wyniki'!$E$6*Znorm.Profile!B3255</f>
        <v>0.25797169811320753</v>
      </c>
      <c r="C3255">
        <f>'Założenia i wyniki'!$E$8*Znorm.Profile!C3255</f>
        <v>0.27689550000000007</v>
      </c>
      <c r="D3255">
        <f t="shared" si="150"/>
        <v>0.25797169811320753</v>
      </c>
      <c r="E3255">
        <f t="shared" si="151"/>
        <v>0</v>
      </c>
      <c r="F3255">
        <f t="shared" si="152"/>
        <v>1.8923801886792546E-2</v>
      </c>
    </row>
    <row r="3256" spans="1:6" x14ac:dyDescent="0.25">
      <c r="A3256">
        <v>3247</v>
      </c>
      <c r="B3256">
        <f>'Założenia i wyniki'!$E$6*Znorm.Profile!B3256</f>
        <v>0.72883962264150948</v>
      </c>
      <c r="C3256">
        <f>'Założenia i wyniki'!$E$8*Znorm.Profile!C3256</f>
        <v>0.3454276</v>
      </c>
      <c r="D3256">
        <f t="shared" si="150"/>
        <v>0.3454276</v>
      </c>
      <c r="E3256">
        <f t="shared" si="151"/>
        <v>0.38341202264150948</v>
      </c>
      <c r="F3256">
        <f t="shared" si="152"/>
        <v>0</v>
      </c>
    </row>
    <row r="3257" spans="1:6" x14ac:dyDescent="0.25">
      <c r="A3257">
        <v>3248</v>
      </c>
      <c r="B3257">
        <f>'Założenia i wyniki'!$E$6*Znorm.Profile!B3257</f>
        <v>1.2932075471698112</v>
      </c>
      <c r="C3257">
        <f>'Założenia i wyniki'!$E$8*Znorm.Profile!C3257</f>
        <v>0.40476765000000003</v>
      </c>
      <c r="D3257">
        <f t="shared" si="150"/>
        <v>0.40476765000000003</v>
      </c>
      <c r="E3257">
        <f t="shared" si="151"/>
        <v>0.8884398971698112</v>
      </c>
      <c r="F3257">
        <f t="shared" si="152"/>
        <v>0</v>
      </c>
    </row>
    <row r="3258" spans="1:6" x14ac:dyDescent="0.25">
      <c r="A3258">
        <v>3249</v>
      </c>
      <c r="B3258">
        <f>'Założenia i wyniki'!$E$6*Znorm.Profile!B3258</f>
        <v>1.570566037735849</v>
      </c>
      <c r="C3258">
        <f>'Założenia i wyniki'!$E$8*Znorm.Profile!C3258</f>
        <v>0.44094575000000003</v>
      </c>
      <c r="D3258">
        <f t="shared" si="150"/>
        <v>0.44094575000000003</v>
      </c>
      <c r="E3258">
        <f t="shared" si="151"/>
        <v>1.129620287735849</v>
      </c>
      <c r="F3258">
        <f t="shared" si="152"/>
        <v>0</v>
      </c>
    </row>
    <row r="3259" spans="1:6" x14ac:dyDescent="0.25">
      <c r="A3259">
        <v>3250</v>
      </c>
      <c r="B3259">
        <f>'Założenia i wyniki'!$E$6*Znorm.Profile!B3259</f>
        <v>1.5666037735849057</v>
      </c>
      <c r="C3259">
        <f>'Założenia i wyniki'!$E$8*Znorm.Profile!C3259</f>
        <v>0.45236659999999995</v>
      </c>
      <c r="D3259">
        <f t="shared" si="150"/>
        <v>0.45236659999999995</v>
      </c>
      <c r="E3259">
        <f t="shared" si="151"/>
        <v>1.1142371735849057</v>
      </c>
      <c r="F3259">
        <f t="shared" si="152"/>
        <v>0</v>
      </c>
    </row>
    <row r="3260" spans="1:6" x14ac:dyDescent="0.25">
      <c r="A3260">
        <v>3251</v>
      </c>
      <c r="B3260">
        <f>'Założenia i wyniki'!$E$6*Znorm.Profile!B3260</f>
        <v>1.7573584905660375</v>
      </c>
      <c r="C3260">
        <f>'Założenia i wyniki'!$E$8*Znorm.Profile!C3260</f>
        <v>0.45165120000000003</v>
      </c>
      <c r="D3260">
        <f t="shared" si="150"/>
        <v>0.45165120000000003</v>
      </c>
      <c r="E3260">
        <f t="shared" si="151"/>
        <v>1.3057072905660374</v>
      </c>
      <c r="F3260">
        <f t="shared" si="152"/>
        <v>0</v>
      </c>
    </row>
    <row r="3261" spans="1:6" x14ac:dyDescent="0.25">
      <c r="A3261">
        <v>3252</v>
      </c>
      <c r="B3261">
        <f>'Założenia i wyniki'!$E$6*Znorm.Profile!B3261</f>
        <v>2.144622641509434</v>
      </c>
      <c r="C3261">
        <f>'Założenia i wyniki'!$E$8*Znorm.Profile!C3261</f>
        <v>0.45818360000000002</v>
      </c>
      <c r="D3261">
        <f t="shared" si="150"/>
        <v>0.45818360000000002</v>
      </c>
      <c r="E3261">
        <f t="shared" si="151"/>
        <v>1.6864390415094341</v>
      </c>
      <c r="F3261">
        <f t="shared" si="152"/>
        <v>0</v>
      </c>
    </row>
    <row r="3262" spans="1:6" x14ac:dyDescent="0.25">
      <c r="A3262">
        <v>3253</v>
      </c>
      <c r="B3262">
        <f>'Założenia i wyniki'!$E$6*Znorm.Profile!B3262</f>
        <v>1.4945283018867923</v>
      </c>
      <c r="C3262">
        <f>'Założenia i wyniki'!$E$8*Znorm.Profile!C3262</f>
        <v>0.45446275000000003</v>
      </c>
      <c r="D3262">
        <f t="shared" si="150"/>
        <v>0.45446275000000003</v>
      </c>
      <c r="E3262">
        <f t="shared" si="151"/>
        <v>1.0400655518867923</v>
      </c>
      <c r="F3262">
        <f t="shared" si="152"/>
        <v>0</v>
      </c>
    </row>
    <row r="3263" spans="1:6" x14ac:dyDescent="0.25">
      <c r="A3263">
        <v>3254</v>
      </c>
      <c r="B3263">
        <f>'Założenia i wyniki'!$E$6*Znorm.Profile!B3263</f>
        <v>1.2366981132075472</v>
      </c>
      <c r="C3263">
        <f>'Założenia i wyniki'!$E$8*Znorm.Profile!C3263</f>
        <v>0.44874935000000005</v>
      </c>
      <c r="D3263">
        <f t="shared" si="150"/>
        <v>0.44874935000000005</v>
      </c>
      <c r="E3263">
        <f t="shared" si="151"/>
        <v>0.78794876320754714</v>
      </c>
      <c r="F3263">
        <f t="shared" si="152"/>
        <v>0</v>
      </c>
    </row>
    <row r="3264" spans="1:6" x14ac:dyDescent="0.25">
      <c r="A3264">
        <v>3255</v>
      </c>
      <c r="B3264">
        <f>'Założenia i wyniki'!$E$6*Znorm.Profile!B3264</f>
        <v>0.87195283018867931</v>
      </c>
      <c r="C3264">
        <f>'Założenia i wyniki'!$E$8*Znorm.Profile!C3264</f>
        <v>0.44382765000000002</v>
      </c>
      <c r="D3264">
        <f t="shared" si="150"/>
        <v>0.44382765000000002</v>
      </c>
      <c r="E3264">
        <f t="shared" si="151"/>
        <v>0.42812518018867929</v>
      </c>
      <c r="F3264">
        <f t="shared" si="152"/>
        <v>0</v>
      </c>
    </row>
    <row r="3265" spans="1:6" x14ac:dyDescent="0.25">
      <c r="A3265">
        <v>3256</v>
      </c>
      <c r="B3265">
        <f>'Założenia i wyniki'!$E$6*Znorm.Profile!B3265</f>
        <v>1.1443396226415095</v>
      </c>
      <c r="C3265">
        <f>'Założenia i wyniki'!$E$8*Znorm.Profile!C3265</f>
        <v>0.43225839999999999</v>
      </c>
      <c r="D3265">
        <f t="shared" si="150"/>
        <v>0.43225839999999999</v>
      </c>
      <c r="E3265">
        <f t="shared" si="151"/>
        <v>0.71208122264150941</v>
      </c>
      <c r="F3265">
        <f t="shared" si="152"/>
        <v>0</v>
      </c>
    </row>
    <row r="3266" spans="1:6" x14ac:dyDescent="0.25">
      <c r="A3266">
        <v>3257</v>
      </c>
      <c r="B3266">
        <f>'Założenia i wyniki'!$E$6*Znorm.Profile!B3266</f>
        <v>0.71061320754716983</v>
      </c>
      <c r="C3266">
        <f>'Założenia i wyniki'!$E$8*Znorm.Profile!C3266</f>
        <v>0.42670249999999998</v>
      </c>
      <c r="D3266">
        <f t="shared" si="150"/>
        <v>0.42670249999999998</v>
      </c>
      <c r="E3266">
        <f t="shared" si="151"/>
        <v>0.28391070754716985</v>
      </c>
      <c r="F3266">
        <f t="shared" si="152"/>
        <v>0</v>
      </c>
    </row>
    <row r="3267" spans="1:6" x14ac:dyDescent="0.25">
      <c r="A3267">
        <v>3258</v>
      </c>
      <c r="B3267">
        <f>'Założenia i wyniki'!$E$6*Znorm.Profile!B3267</f>
        <v>0.27867924528301885</v>
      </c>
      <c r="C3267">
        <f>'Założenia i wyniki'!$E$8*Znorm.Profile!C3267</f>
        <v>0.44257289999999999</v>
      </c>
      <c r="D3267">
        <f t="shared" si="150"/>
        <v>0.27867924528301885</v>
      </c>
      <c r="E3267">
        <f t="shared" si="151"/>
        <v>0</v>
      </c>
      <c r="F3267">
        <f t="shared" si="152"/>
        <v>0.16389365471698114</v>
      </c>
    </row>
    <row r="3268" spans="1:6" x14ac:dyDescent="0.25">
      <c r="A3268">
        <v>3259</v>
      </c>
      <c r="B3268">
        <f>'Założenia i wyniki'!$E$6*Znorm.Profile!B3268</f>
        <v>7.9295283018867929E-2</v>
      </c>
      <c r="C3268">
        <f>'Założenia i wyniki'!$E$8*Znorm.Profile!C3268</f>
        <v>0.47295254999999997</v>
      </c>
      <c r="D3268">
        <f t="shared" si="150"/>
        <v>7.9295283018867929E-2</v>
      </c>
      <c r="E3268">
        <f t="shared" si="151"/>
        <v>0</v>
      </c>
      <c r="F3268">
        <f t="shared" si="152"/>
        <v>0.39365726698113201</v>
      </c>
    </row>
    <row r="3269" spans="1:6" x14ac:dyDescent="0.25">
      <c r="A3269">
        <v>3260</v>
      </c>
      <c r="B3269">
        <f>'Założenia i wyniki'!$E$6*Znorm.Profile!B3269</f>
        <v>0</v>
      </c>
      <c r="C3269">
        <f>'Założenia i wyniki'!$E$8*Znorm.Profile!C3269</f>
        <v>0.50252895000000009</v>
      </c>
      <c r="D3269">
        <f t="shared" si="150"/>
        <v>0</v>
      </c>
      <c r="E3269">
        <f t="shared" si="151"/>
        <v>0</v>
      </c>
      <c r="F3269">
        <f t="shared" si="152"/>
        <v>0.50252895000000009</v>
      </c>
    </row>
    <row r="3270" spans="1:6" x14ac:dyDescent="0.25">
      <c r="A3270">
        <v>3261</v>
      </c>
      <c r="B3270">
        <f>'Założenia i wyniki'!$E$6*Znorm.Profile!B3270</f>
        <v>0</v>
      </c>
      <c r="C3270">
        <f>'Założenia i wyniki'!$E$8*Znorm.Profile!C3270</f>
        <v>0.50143694999999999</v>
      </c>
      <c r="D3270">
        <f t="shared" si="150"/>
        <v>0</v>
      </c>
      <c r="E3270">
        <f t="shared" si="151"/>
        <v>0</v>
      </c>
      <c r="F3270">
        <f t="shared" si="152"/>
        <v>0.50143694999999999</v>
      </c>
    </row>
    <row r="3271" spans="1:6" x14ac:dyDescent="0.25">
      <c r="A3271">
        <v>3262</v>
      </c>
      <c r="B3271">
        <f>'Założenia i wyniki'!$E$6*Znorm.Profile!B3271</f>
        <v>0</v>
      </c>
      <c r="C3271">
        <f>'Założenia i wyniki'!$E$8*Znorm.Profile!C3271</f>
        <v>0.42454439999999999</v>
      </c>
      <c r="D3271">
        <f t="shared" si="150"/>
        <v>0</v>
      </c>
      <c r="E3271">
        <f t="shared" si="151"/>
        <v>0</v>
      </c>
      <c r="F3271">
        <f t="shared" si="152"/>
        <v>0.42454439999999999</v>
      </c>
    </row>
    <row r="3272" spans="1:6" x14ac:dyDescent="0.25">
      <c r="A3272">
        <v>3263</v>
      </c>
      <c r="B3272">
        <f>'Założenia i wyniki'!$E$6*Znorm.Profile!B3272</f>
        <v>0</v>
      </c>
      <c r="C3272">
        <f>'Założenia i wyniki'!$E$8*Znorm.Profile!C3272</f>
        <v>0.33719979999999999</v>
      </c>
      <c r="D3272">
        <f t="shared" si="150"/>
        <v>0</v>
      </c>
      <c r="E3272">
        <f t="shared" si="151"/>
        <v>0</v>
      </c>
      <c r="F3272">
        <f t="shared" si="152"/>
        <v>0.33719979999999999</v>
      </c>
    </row>
    <row r="3273" spans="1:6" x14ac:dyDescent="0.25">
      <c r="A3273">
        <v>3264</v>
      </c>
      <c r="B3273">
        <f>'Założenia i wyniki'!$E$6*Znorm.Profile!B3273</f>
        <v>0</v>
      </c>
      <c r="C3273">
        <f>'Założenia i wyniki'!$E$8*Znorm.Profile!C3273</f>
        <v>0.26459895</v>
      </c>
      <c r="D3273">
        <f t="shared" si="150"/>
        <v>0</v>
      </c>
      <c r="E3273">
        <f t="shared" si="151"/>
        <v>0</v>
      </c>
      <c r="F3273">
        <f t="shared" si="152"/>
        <v>0.26459895</v>
      </c>
    </row>
    <row r="3274" spans="1:6" x14ac:dyDescent="0.25">
      <c r="A3274">
        <v>3265</v>
      </c>
      <c r="B3274">
        <f>'Założenia i wyniki'!$E$6*Znorm.Profile!B3274</f>
        <v>0</v>
      </c>
      <c r="C3274">
        <f>'Założenia i wyniki'!$E$8*Znorm.Profile!C3274</f>
        <v>0.2172366</v>
      </c>
      <c r="D3274">
        <f t="shared" si="150"/>
        <v>0</v>
      </c>
      <c r="E3274">
        <f t="shared" si="151"/>
        <v>0</v>
      </c>
      <c r="F3274">
        <f t="shared" si="152"/>
        <v>0.2172366</v>
      </c>
    </row>
    <row r="3275" spans="1:6" x14ac:dyDescent="0.25">
      <c r="A3275">
        <v>3266</v>
      </c>
      <c r="B3275">
        <f>'Założenia i wyniki'!$E$6*Znorm.Profile!B3275</f>
        <v>0</v>
      </c>
      <c r="C3275">
        <f>'Założenia i wyniki'!$E$8*Znorm.Profile!C3275</f>
        <v>0.19406065</v>
      </c>
      <c r="D3275">
        <f t="shared" ref="D3275:D3338" si="153">IF(B3275&lt;=C3275,B3275,C3275)</f>
        <v>0</v>
      </c>
      <c r="E3275">
        <f t="shared" ref="E3275:E3338" si="154">IF(B3275&gt;C3275,B3275-C3275,0)</f>
        <v>0</v>
      </c>
      <c r="F3275">
        <f t="shared" ref="F3275:F3338" si="155">IF(B3275&lt;C3275,C3275-B3275,0)</f>
        <v>0.19406065</v>
      </c>
    </row>
    <row r="3276" spans="1:6" x14ac:dyDescent="0.25">
      <c r="A3276">
        <v>3267</v>
      </c>
      <c r="B3276">
        <f>'Założenia i wyniki'!$E$6*Znorm.Profile!B3276</f>
        <v>0</v>
      </c>
      <c r="C3276">
        <f>'Założenia i wyniki'!$E$8*Znorm.Profile!C3276</f>
        <v>0.18687620000000002</v>
      </c>
      <c r="D3276">
        <f t="shared" si="153"/>
        <v>0</v>
      </c>
      <c r="E3276">
        <f t="shared" si="154"/>
        <v>0</v>
      </c>
      <c r="F3276">
        <f t="shared" si="155"/>
        <v>0.18687620000000002</v>
      </c>
    </row>
    <row r="3277" spans="1:6" x14ac:dyDescent="0.25">
      <c r="A3277">
        <v>3268</v>
      </c>
      <c r="B3277">
        <f>'Założenia i wyniki'!$E$6*Znorm.Profile!B3277</f>
        <v>0</v>
      </c>
      <c r="C3277">
        <f>'Założenia i wyniki'!$E$8*Znorm.Profile!C3277</f>
        <v>0.18899404999999997</v>
      </c>
      <c r="D3277">
        <f t="shared" si="153"/>
        <v>0</v>
      </c>
      <c r="E3277">
        <f t="shared" si="154"/>
        <v>0</v>
      </c>
      <c r="F3277">
        <f t="shared" si="155"/>
        <v>0.18899404999999997</v>
      </c>
    </row>
    <row r="3278" spans="1:6" x14ac:dyDescent="0.25">
      <c r="A3278">
        <v>3269</v>
      </c>
      <c r="B3278">
        <f>'Założenia i wyniki'!$E$6*Znorm.Profile!B3278</f>
        <v>1.3909433962264149E-3</v>
      </c>
      <c r="C3278">
        <f>'Założenia i wyniki'!$E$8*Znorm.Profile!C3278</f>
        <v>0.21347340000000001</v>
      </c>
      <c r="D3278">
        <f t="shared" si="153"/>
        <v>1.3909433962264149E-3</v>
      </c>
      <c r="E3278">
        <f t="shared" si="154"/>
        <v>0</v>
      </c>
      <c r="F3278">
        <f t="shared" si="155"/>
        <v>0.21208245660377359</v>
      </c>
    </row>
    <row r="3279" spans="1:6" x14ac:dyDescent="0.25">
      <c r="A3279">
        <v>3270</v>
      </c>
      <c r="B3279">
        <f>'Założenia i wyniki'!$E$6*Znorm.Profile!B3279</f>
        <v>8.0339622641509428E-2</v>
      </c>
      <c r="C3279">
        <f>'Założenia i wyniki'!$E$8*Znorm.Profile!C3279</f>
        <v>0.26252344999999994</v>
      </c>
      <c r="D3279">
        <f t="shared" si="153"/>
        <v>8.0339622641509428E-2</v>
      </c>
      <c r="E3279">
        <f t="shared" si="154"/>
        <v>0</v>
      </c>
      <c r="F3279">
        <f t="shared" si="155"/>
        <v>0.18218382735849051</v>
      </c>
    </row>
    <row r="3280" spans="1:6" x14ac:dyDescent="0.25">
      <c r="A3280">
        <v>3271</v>
      </c>
      <c r="B3280">
        <f>'Założenia i wyniki'!$E$6*Znorm.Profile!B3280</f>
        <v>0.17343396226415095</v>
      </c>
      <c r="C3280">
        <f>'Założenia i wyniki'!$E$8*Znorm.Profile!C3280</f>
        <v>0.32526129999999998</v>
      </c>
      <c r="D3280">
        <f t="shared" si="153"/>
        <v>0.17343396226415095</v>
      </c>
      <c r="E3280">
        <f t="shared" si="154"/>
        <v>0</v>
      </c>
      <c r="F3280">
        <f t="shared" si="155"/>
        <v>0.15182733773584903</v>
      </c>
    </row>
    <row r="3281" spans="1:6" x14ac:dyDescent="0.25">
      <c r="A3281">
        <v>3272</v>
      </c>
      <c r="B3281">
        <f>'Założenia i wyniki'!$E$6*Znorm.Profile!B3281</f>
        <v>0.28050943396226413</v>
      </c>
      <c r="C3281">
        <f>'Założenia i wyniki'!$E$8*Znorm.Profile!C3281</f>
        <v>0.39724160000000003</v>
      </c>
      <c r="D3281">
        <f t="shared" si="153"/>
        <v>0.28050943396226413</v>
      </c>
      <c r="E3281">
        <f t="shared" si="154"/>
        <v>0</v>
      </c>
      <c r="F3281">
        <f t="shared" si="155"/>
        <v>0.1167321660377359</v>
      </c>
    </row>
    <row r="3282" spans="1:6" x14ac:dyDescent="0.25">
      <c r="A3282">
        <v>3273</v>
      </c>
      <c r="B3282">
        <f>'Założenia i wyniki'!$E$6*Znorm.Profile!B3282</f>
        <v>0.33279245283018866</v>
      </c>
      <c r="C3282">
        <f>'Założenia i wyniki'!$E$8*Znorm.Profile!C3282</f>
        <v>0.44446219999999997</v>
      </c>
      <c r="D3282">
        <f t="shared" si="153"/>
        <v>0.33279245283018866</v>
      </c>
      <c r="E3282">
        <f t="shared" si="154"/>
        <v>0</v>
      </c>
      <c r="F3282">
        <f t="shared" si="155"/>
        <v>0.11166974716981132</v>
      </c>
    </row>
    <row r="3283" spans="1:6" x14ac:dyDescent="0.25">
      <c r="A3283">
        <v>3274</v>
      </c>
      <c r="B3283">
        <f>'Założenia i wyniki'!$E$6*Znorm.Profile!B3283</f>
        <v>0.29202830188679246</v>
      </c>
      <c r="C3283">
        <f>'Założenia i wyniki'!$E$8*Znorm.Profile!C3283</f>
        <v>0.45948314999999995</v>
      </c>
      <c r="D3283">
        <f t="shared" si="153"/>
        <v>0.29202830188679246</v>
      </c>
      <c r="E3283">
        <f t="shared" si="154"/>
        <v>0</v>
      </c>
      <c r="F3283">
        <f t="shared" si="155"/>
        <v>0.16745484811320749</v>
      </c>
    </row>
    <row r="3284" spans="1:6" x14ac:dyDescent="0.25">
      <c r="A3284">
        <v>3275</v>
      </c>
      <c r="B3284">
        <f>'Założenia i wyniki'!$E$6*Znorm.Profile!B3284</f>
        <v>0.59909433962264147</v>
      </c>
      <c r="C3284">
        <f>'Założenia i wyniki'!$E$8*Znorm.Profile!C3284</f>
        <v>0.44847319999999996</v>
      </c>
      <c r="D3284">
        <f t="shared" si="153"/>
        <v>0.44847319999999996</v>
      </c>
      <c r="E3284">
        <f t="shared" si="154"/>
        <v>0.15062113962264151</v>
      </c>
      <c r="F3284">
        <f t="shared" si="155"/>
        <v>0</v>
      </c>
    </row>
    <row r="3285" spans="1:6" x14ac:dyDescent="0.25">
      <c r="A3285">
        <v>3276</v>
      </c>
      <c r="B3285">
        <f>'Założenia i wyniki'!$E$6*Znorm.Profile!B3285</f>
        <v>1.4533962264150944</v>
      </c>
      <c r="C3285">
        <f>'Założenia i wyniki'!$E$8*Znorm.Profile!C3285</f>
        <v>0.42883749999999993</v>
      </c>
      <c r="D3285">
        <f t="shared" si="153"/>
        <v>0.42883749999999993</v>
      </c>
      <c r="E3285">
        <f t="shared" si="154"/>
        <v>1.0245587264150944</v>
      </c>
      <c r="F3285">
        <f t="shared" si="155"/>
        <v>0</v>
      </c>
    </row>
    <row r="3286" spans="1:6" x14ac:dyDescent="0.25">
      <c r="A3286">
        <v>3277</v>
      </c>
      <c r="B3286">
        <f>'Założenia i wyniki'!$E$6*Znorm.Profile!B3286</f>
        <v>0.71874528301886786</v>
      </c>
      <c r="C3286">
        <f>'Założenia i wyniki'!$E$8*Znorm.Profile!C3286</f>
        <v>0.41004879999999999</v>
      </c>
      <c r="D3286">
        <f t="shared" si="153"/>
        <v>0.41004879999999999</v>
      </c>
      <c r="E3286">
        <f t="shared" si="154"/>
        <v>0.30869648301886787</v>
      </c>
      <c r="F3286">
        <f t="shared" si="155"/>
        <v>0</v>
      </c>
    </row>
    <row r="3287" spans="1:6" x14ac:dyDescent="0.25">
      <c r="A3287">
        <v>3278</v>
      </c>
      <c r="B3287">
        <f>'Założenia i wyniki'!$E$6*Znorm.Profile!B3287</f>
        <v>0.32718867924528305</v>
      </c>
      <c r="C3287">
        <f>'Założenia i wyniki'!$E$8*Znorm.Profile!C3287</f>
        <v>0.38682</v>
      </c>
      <c r="D3287">
        <f t="shared" si="153"/>
        <v>0.32718867924528305</v>
      </c>
      <c r="E3287">
        <f t="shared" si="154"/>
        <v>0</v>
      </c>
      <c r="F3287">
        <f t="shared" si="155"/>
        <v>5.9631320754716943E-2</v>
      </c>
    </row>
    <row r="3288" spans="1:6" x14ac:dyDescent="0.25">
      <c r="A3288">
        <v>3279</v>
      </c>
      <c r="B3288">
        <f>'Założenia i wyniki'!$E$6*Znorm.Profile!B3288</f>
        <v>0.36408490566037738</v>
      </c>
      <c r="C3288">
        <f>'Założenia i wyniki'!$E$8*Znorm.Profile!C3288</f>
        <v>0.35882069999999999</v>
      </c>
      <c r="D3288">
        <f t="shared" si="153"/>
        <v>0.35882069999999999</v>
      </c>
      <c r="E3288">
        <f t="shared" si="154"/>
        <v>5.2642056603773857E-3</v>
      </c>
      <c r="F3288">
        <f t="shared" si="155"/>
        <v>0</v>
      </c>
    </row>
    <row r="3289" spans="1:6" x14ac:dyDescent="0.25">
      <c r="A3289">
        <v>3280</v>
      </c>
      <c r="B3289">
        <f>'Założenia i wyniki'!$E$6*Znorm.Profile!B3289</f>
        <v>0.51346226415094343</v>
      </c>
      <c r="C3289">
        <f>'Założenia i wyniki'!$E$8*Znorm.Profile!C3289</f>
        <v>0.34894685000000003</v>
      </c>
      <c r="D3289">
        <f t="shared" si="153"/>
        <v>0.34894685000000003</v>
      </c>
      <c r="E3289">
        <f t="shared" si="154"/>
        <v>0.1645154141509434</v>
      </c>
      <c r="F3289">
        <f t="shared" si="155"/>
        <v>0</v>
      </c>
    </row>
    <row r="3290" spans="1:6" x14ac:dyDescent="0.25">
      <c r="A3290">
        <v>3281</v>
      </c>
      <c r="B3290">
        <f>'Założenia i wyniki'!$E$6*Znorm.Profile!B3290</f>
        <v>0.1591509433962264</v>
      </c>
      <c r="C3290">
        <f>'Założenia i wyniki'!$E$8*Znorm.Profile!C3290</f>
        <v>0.36087449999999999</v>
      </c>
      <c r="D3290">
        <f t="shared" si="153"/>
        <v>0.1591509433962264</v>
      </c>
      <c r="E3290">
        <f t="shared" si="154"/>
        <v>0</v>
      </c>
      <c r="F3290">
        <f t="shared" si="155"/>
        <v>0.20172355660377358</v>
      </c>
    </row>
    <row r="3291" spans="1:6" x14ac:dyDescent="0.25">
      <c r="A3291">
        <v>3282</v>
      </c>
      <c r="B3291">
        <f>'Założenia i wyniki'!$E$6*Znorm.Profile!B3291</f>
        <v>7.6254716981132079E-2</v>
      </c>
      <c r="C3291">
        <f>'Założenia i wyniki'!$E$8*Znorm.Profile!C3291</f>
        <v>0.37915009999999999</v>
      </c>
      <c r="D3291">
        <f t="shared" si="153"/>
        <v>7.6254716981132079E-2</v>
      </c>
      <c r="E3291">
        <f t="shared" si="154"/>
        <v>0</v>
      </c>
      <c r="F3291">
        <f t="shared" si="155"/>
        <v>0.30289538301886793</v>
      </c>
    </row>
    <row r="3292" spans="1:6" x14ac:dyDescent="0.25">
      <c r="A3292">
        <v>3283</v>
      </c>
      <c r="B3292">
        <f>'Założenia i wyniki'!$E$6*Znorm.Profile!B3292</f>
        <v>6.0794339622641516E-3</v>
      </c>
      <c r="C3292">
        <f>'Założenia i wyniki'!$E$8*Znorm.Profile!C3292</f>
        <v>0.42475405000000005</v>
      </c>
      <c r="D3292">
        <f t="shared" si="153"/>
        <v>6.0794339622641516E-3</v>
      </c>
      <c r="E3292">
        <f t="shared" si="154"/>
        <v>0</v>
      </c>
      <c r="F3292">
        <f t="shared" si="155"/>
        <v>0.41867461603773592</v>
      </c>
    </row>
    <row r="3293" spans="1:6" x14ac:dyDescent="0.25">
      <c r="A3293">
        <v>3284</v>
      </c>
      <c r="B3293">
        <f>'Założenia i wyniki'!$E$6*Znorm.Profile!B3293</f>
        <v>0</v>
      </c>
      <c r="C3293">
        <f>'Założenia i wyniki'!$E$8*Znorm.Profile!C3293</f>
        <v>0.46852609999999995</v>
      </c>
      <c r="D3293">
        <f t="shared" si="153"/>
        <v>0</v>
      </c>
      <c r="E3293">
        <f t="shared" si="154"/>
        <v>0</v>
      </c>
      <c r="F3293">
        <f t="shared" si="155"/>
        <v>0.46852609999999995</v>
      </c>
    </row>
    <row r="3294" spans="1:6" x14ac:dyDescent="0.25">
      <c r="A3294">
        <v>3285</v>
      </c>
      <c r="B3294">
        <f>'Założenia i wyniki'!$E$6*Znorm.Profile!B3294</f>
        <v>0</v>
      </c>
      <c r="C3294">
        <f>'Założenia i wyniki'!$E$8*Znorm.Profile!C3294</f>
        <v>0.48288344999999999</v>
      </c>
      <c r="D3294">
        <f t="shared" si="153"/>
        <v>0</v>
      </c>
      <c r="E3294">
        <f t="shared" si="154"/>
        <v>0</v>
      </c>
      <c r="F3294">
        <f t="shared" si="155"/>
        <v>0.48288344999999999</v>
      </c>
    </row>
    <row r="3295" spans="1:6" x14ac:dyDescent="0.25">
      <c r="A3295">
        <v>3286</v>
      </c>
      <c r="B3295">
        <f>'Założenia i wyniki'!$E$6*Znorm.Profile!B3295</f>
        <v>0</v>
      </c>
      <c r="C3295">
        <f>'Założenia i wyniki'!$E$8*Znorm.Profile!C3295</f>
        <v>0.39428025</v>
      </c>
      <c r="D3295">
        <f t="shared" si="153"/>
        <v>0</v>
      </c>
      <c r="E3295">
        <f t="shared" si="154"/>
        <v>0</v>
      </c>
      <c r="F3295">
        <f t="shared" si="155"/>
        <v>0.39428025</v>
      </c>
    </row>
    <row r="3296" spans="1:6" x14ac:dyDescent="0.25">
      <c r="A3296">
        <v>3287</v>
      </c>
      <c r="B3296">
        <f>'Założenia i wyniki'!$E$6*Znorm.Profile!B3296</f>
        <v>0</v>
      </c>
      <c r="C3296">
        <f>'Założenia i wyniki'!$E$8*Znorm.Profile!C3296</f>
        <v>0.29840300000000003</v>
      </c>
      <c r="D3296">
        <f t="shared" si="153"/>
        <v>0</v>
      </c>
      <c r="E3296">
        <f t="shared" si="154"/>
        <v>0</v>
      </c>
      <c r="F3296">
        <f t="shared" si="155"/>
        <v>0.29840300000000003</v>
      </c>
    </row>
    <row r="3297" spans="1:6" x14ac:dyDescent="0.25">
      <c r="A3297">
        <v>3288</v>
      </c>
      <c r="B3297">
        <f>'Założenia i wyniki'!$E$6*Znorm.Profile!B3297</f>
        <v>0</v>
      </c>
      <c r="C3297">
        <f>'Założenia i wyniki'!$E$8*Znorm.Profile!C3297</f>
        <v>0.22878870000000001</v>
      </c>
      <c r="D3297">
        <f t="shared" si="153"/>
        <v>0</v>
      </c>
      <c r="E3297">
        <f t="shared" si="154"/>
        <v>0</v>
      </c>
      <c r="F3297">
        <f t="shared" si="155"/>
        <v>0.22878870000000001</v>
      </c>
    </row>
    <row r="3298" spans="1:6" x14ac:dyDescent="0.25">
      <c r="A3298">
        <v>3289</v>
      </c>
      <c r="B3298">
        <f>'Założenia i wyniki'!$E$6*Znorm.Profile!B3298</f>
        <v>0</v>
      </c>
      <c r="C3298">
        <f>'Założenia i wyniki'!$E$8*Znorm.Profile!C3298</f>
        <v>0.19582395</v>
      </c>
      <c r="D3298">
        <f t="shared" si="153"/>
        <v>0</v>
      </c>
      <c r="E3298">
        <f t="shared" si="154"/>
        <v>0</v>
      </c>
      <c r="F3298">
        <f t="shared" si="155"/>
        <v>0.19582395</v>
      </c>
    </row>
    <row r="3299" spans="1:6" x14ac:dyDescent="0.25">
      <c r="A3299">
        <v>3290</v>
      </c>
      <c r="B3299">
        <f>'Założenia i wyniki'!$E$6*Znorm.Profile!B3299</f>
        <v>0</v>
      </c>
      <c r="C3299">
        <f>'Założenia i wyniki'!$E$8*Znorm.Profile!C3299</f>
        <v>0.18555634999999998</v>
      </c>
      <c r="D3299">
        <f t="shared" si="153"/>
        <v>0</v>
      </c>
      <c r="E3299">
        <f t="shared" si="154"/>
        <v>0</v>
      </c>
      <c r="F3299">
        <f t="shared" si="155"/>
        <v>0.18555634999999998</v>
      </c>
    </row>
    <row r="3300" spans="1:6" x14ac:dyDescent="0.25">
      <c r="A3300">
        <v>3291</v>
      </c>
      <c r="B3300">
        <f>'Założenia i wyniki'!$E$6*Znorm.Profile!B3300</f>
        <v>0</v>
      </c>
      <c r="C3300">
        <f>'Założenia i wyniki'!$E$8*Znorm.Profile!C3300</f>
        <v>0.1839761</v>
      </c>
      <c r="D3300">
        <f t="shared" si="153"/>
        <v>0</v>
      </c>
      <c r="E3300">
        <f t="shared" si="154"/>
        <v>0</v>
      </c>
      <c r="F3300">
        <f t="shared" si="155"/>
        <v>0.1839761</v>
      </c>
    </row>
    <row r="3301" spans="1:6" x14ac:dyDescent="0.25">
      <c r="A3301">
        <v>3292</v>
      </c>
      <c r="B3301">
        <f>'Założenia i wyniki'!$E$6*Znorm.Profile!B3301</f>
        <v>0</v>
      </c>
      <c r="C3301">
        <f>'Założenia i wyniki'!$E$8*Znorm.Profile!C3301</f>
        <v>0.20449799999999999</v>
      </c>
      <c r="D3301">
        <f t="shared" si="153"/>
        <v>0</v>
      </c>
      <c r="E3301">
        <f t="shared" si="154"/>
        <v>0</v>
      </c>
      <c r="F3301">
        <f t="shared" si="155"/>
        <v>0.20449799999999999</v>
      </c>
    </row>
    <row r="3302" spans="1:6" x14ac:dyDescent="0.25">
      <c r="A3302">
        <v>3293</v>
      </c>
      <c r="B3302">
        <f>'Założenia i wyniki'!$E$6*Znorm.Profile!B3302</f>
        <v>6.7837735849056603E-3</v>
      </c>
      <c r="C3302">
        <f>'Założenia i wyniki'!$E$8*Znorm.Profile!C3302</f>
        <v>0.25176864999999998</v>
      </c>
      <c r="D3302">
        <f t="shared" si="153"/>
        <v>6.7837735849056603E-3</v>
      </c>
      <c r="E3302">
        <f t="shared" si="154"/>
        <v>0</v>
      </c>
      <c r="F3302">
        <f t="shared" si="155"/>
        <v>0.24498487641509431</v>
      </c>
    </row>
    <row r="3303" spans="1:6" x14ac:dyDescent="0.25">
      <c r="A3303">
        <v>3294</v>
      </c>
      <c r="B3303">
        <f>'Założenia i wyniki'!$E$6*Znorm.Profile!B3303</f>
        <v>8.8990566037735849E-2</v>
      </c>
      <c r="C3303">
        <f>'Założenia i wyniki'!$E$8*Znorm.Profile!C3303</f>
        <v>0.32888624999999999</v>
      </c>
      <c r="D3303">
        <f t="shared" si="153"/>
        <v>8.8990566037735849E-2</v>
      </c>
      <c r="E3303">
        <f t="shared" si="154"/>
        <v>0</v>
      </c>
      <c r="F3303">
        <f t="shared" si="155"/>
        <v>0.23989568396226413</v>
      </c>
    </row>
    <row r="3304" spans="1:6" x14ac:dyDescent="0.25">
      <c r="A3304">
        <v>3295</v>
      </c>
      <c r="B3304">
        <f>'Założenia i wyniki'!$E$6*Znorm.Profile!B3304</f>
        <v>0.22783962264150942</v>
      </c>
      <c r="C3304">
        <f>'Założenia i wyniki'!$E$8*Znorm.Profile!C3304</f>
        <v>0.38304140000000003</v>
      </c>
      <c r="D3304">
        <f t="shared" si="153"/>
        <v>0.22783962264150942</v>
      </c>
      <c r="E3304">
        <f t="shared" si="154"/>
        <v>0</v>
      </c>
      <c r="F3304">
        <f t="shared" si="155"/>
        <v>0.15520177735849061</v>
      </c>
    </row>
    <row r="3305" spans="1:6" x14ac:dyDescent="0.25">
      <c r="A3305">
        <v>3296</v>
      </c>
      <c r="B3305">
        <f>'Założenia i wyniki'!$E$6*Znorm.Profile!B3305</f>
        <v>0.6483301886792453</v>
      </c>
      <c r="C3305">
        <f>'Założenia i wyniki'!$E$8*Znorm.Profile!C3305</f>
        <v>0.39623955</v>
      </c>
      <c r="D3305">
        <f t="shared" si="153"/>
        <v>0.39623955</v>
      </c>
      <c r="E3305">
        <f t="shared" si="154"/>
        <v>0.2520906386792453</v>
      </c>
      <c r="F3305">
        <f t="shared" si="155"/>
        <v>0</v>
      </c>
    </row>
    <row r="3306" spans="1:6" x14ac:dyDescent="0.25">
      <c r="A3306">
        <v>3297</v>
      </c>
      <c r="B3306">
        <f>'Założenia i wyniki'!$E$6*Znorm.Profile!B3306</f>
        <v>0.91374528301886793</v>
      </c>
      <c r="C3306">
        <f>'Założenia i wyniki'!$E$8*Znorm.Profile!C3306</f>
        <v>0.40167364999999999</v>
      </c>
      <c r="D3306">
        <f t="shared" si="153"/>
        <v>0.40167364999999999</v>
      </c>
      <c r="E3306">
        <f t="shared" si="154"/>
        <v>0.51207163301886793</v>
      </c>
      <c r="F3306">
        <f t="shared" si="155"/>
        <v>0</v>
      </c>
    </row>
    <row r="3307" spans="1:6" x14ac:dyDescent="0.25">
      <c r="A3307">
        <v>3298</v>
      </c>
      <c r="B3307">
        <f>'Założenia i wyniki'!$E$6*Znorm.Profile!B3307</f>
        <v>0.98103773584905674</v>
      </c>
      <c r="C3307">
        <f>'Założenia i wyniki'!$E$8*Znorm.Profile!C3307</f>
        <v>0.38219580000000003</v>
      </c>
      <c r="D3307">
        <f t="shared" si="153"/>
        <v>0.38219580000000003</v>
      </c>
      <c r="E3307">
        <f t="shared" si="154"/>
        <v>0.59884193584905665</v>
      </c>
      <c r="F3307">
        <f t="shared" si="155"/>
        <v>0</v>
      </c>
    </row>
    <row r="3308" spans="1:6" x14ac:dyDescent="0.25">
      <c r="A3308">
        <v>3299</v>
      </c>
      <c r="B3308">
        <f>'Założenia i wyniki'!$E$6*Znorm.Profile!B3308</f>
        <v>0.78424528301886787</v>
      </c>
      <c r="C3308">
        <f>'Założenia i wyniki'!$E$8*Znorm.Profile!C3308</f>
        <v>0.36924685000000002</v>
      </c>
      <c r="D3308">
        <f t="shared" si="153"/>
        <v>0.36924685000000002</v>
      </c>
      <c r="E3308">
        <f t="shared" si="154"/>
        <v>0.41499843301886785</v>
      </c>
      <c r="F3308">
        <f t="shared" si="155"/>
        <v>0</v>
      </c>
    </row>
    <row r="3309" spans="1:6" x14ac:dyDescent="0.25">
      <c r="A3309">
        <v>3300</v>
      </c>
      <c r="B3309">
        <f>'Założenia i wyniki'!$E$6*Znorm.Profile!B3309</f>
        <v>0.69408490566037739</v>
      </c>
      <c r="C3309">
        <f>'Założenia i wyniki'!$E$8*Znorm.Profile!C3309</f>
        <v>0.36683605000000002</v>
      </c>
      <c r="D3309">
        <f t="shared" si="153"/>
        <v>0.36683605000000002</v>
      </c>
      <c r="E3309">
        <f t="shared" si="154"/>
        <v>0.32724885566037737</v>
      </c>
      <c r="F3309">
        <f t="shared" si="155"/>
        <v>0</v>
      </c>
    </row>
    <row r="3310" spans="1:6" x14ac:dyDescent="0.25">
      <c r="A3310">
        <v>3301</v>
      </c>
      <c r="B3310">
        <f>'Założenia i wyniki'!$E$6*Znorm.Profile!B3310</f>
        <v>0.48059433962264153</v>
      </c>
      <c r="C3310">
        <f>'Założenia i wyniki'!$E$8*Znorm.Profile!C3310</f>
        <v>0.37739414999999998</v>
      </c>
      <c r="D3310">
        <f t="shared" si="153"/>
        <v>0.37739414999999998</v>
      </c>
      <c r="E3310">
        <f t="shared" si="154"/>
        <v>0.10320018962264155</v>
      </c>
      <c r="F3310">
        <f t="shared" si="155"/>
        <v>0</v>
      </c>
    </row>
    <row r="3311" spans="1:6" x14ac:dyDescent="0.25">
      <c r="A3311">
        <v>3302</v>
      </c>
      <c r="B3311">
        <f>'Założenia i wyniki'!$E$6*Znorm.Profile!B3311</f>
        <v>0.33837735849056605</v>
      </c>
      <c r="C3311">
        <f>'Założenia i wyniki'!$E$8*Znorm.Profile!C3311</f>
        <v>0.36933225000000003</v>
      </c>
      <c r="D3311">
        <f t="shared" si="153"/>
        <v>0.33837735849056605</v>
      </c>
      <c r="E3311">
        <f t="shared" si="154"/>
        <v>0</v>
      </c>
      <c r="F3311">
        <f t="shared" si="155"/>
        <v>3.0954891509433979E-2</v>
      </c>
    </row>
    <row r="3312" spans="1:6" x14ac:dyDescent="0.25">
      <c r="A3312">
        <v>3303</v>
      </c>
      <c r="B3312">
        <f>'Założenia i wyniki'!$E$6*Znorm.Profile!B3312</f>
        <v>0.26957547169811319</v>
      </c>
      <c r="C3312">
        <f>'Założenia i wyniki'!$E$8*Znorm.Profile!C3312</f>
        <v>0.38504830000000001</v>
      </c>
      <c r="D3312">
        <f t="shared" si="153"/>
        <v>0.26957547169811319</v>
      </c>
      <c r="E3312">
        <f t="shared" si="154"/>
        <v>0</v>
      </c>
      <c r="F3312">
        <f t="shared" si="155"/>
        <v>0.11547282830188682</v>
      </c>
    </row>
    <row r="3313" spans="1:6" x14ac:dyDescent="0.25">
      <c r="A3313">
        <v>3304</v>
      </c>
      <c r="B3313">
        <f>'Założenia i wyniki'!$E$6*Znorm.Profile!B3313</f>
        <v>0.2291698113207547</v>
      </c>
      <c r="C3313">
        <f>'Założenia i wyniki'!$E$8*Znorm.Profile!C3313</f>
        <v>0.39475555000000001</v>
      </c>
      <c r="D3313">
        <f t="shared" si="153"/>
        <v>0.2291698113207547</v>
      </c>
      <c r="E3313">
        <f t="shared" si="154"/>
        <v>0</v>
      </c>
      <c r="F3313">
        <f t="shared" si="155"/>
        <v>0.16558573867924531</v>
      </c>
    </row>
    <row r="3314" spans="1:6" x14ac:dyDescent="0.25">
      <c r="A3314">
        <v>3305</v>
      </c>
      <c r="B3314">
        <f>'Założenia i wyniki'!$E$6*Znorm.Profile!B3314</f>
        <v>0.18686792452830192</v>
      </c>
      <c r="C3314">
        <f>'Założenia i wyniki'!$E$8*Znorm.Profile!C3314</f>
        <v>0.39924814999999997</v>
      </c>
      <c r="D3314">
        <f t="shared" si="153"/>
        <v>0.18686792452830192</v>
      </c>
      <c r="E3314">
        <f t="shared" si="154"/>
        <v>0</v>
      </c>
      <c r="F3314">
        <f t="shared" si="155"/>
        <v>0.21238022547169805</v>
      </c>
    </row>
    <row r="3315" spans="1:6" x14ac:dyDescent="0.25">
      <c r="A3315">
        <v>3306</v>
      </c>
      <c r="B3315">
        <f>'Założenia i wyniki'!$E$6*Znorm.Profile!B3315</f>
        <v>0.16433018867924526</v>
      </c>
      <c r="C3315">
        <f>'Założenia i wyniki'!$E$8*Znorm.Profile!C3315</f>
        <v>0.41767215000000002</v>
      </c>
      <c r="D3315">
        <f t="shared" si="153"/>
        <v>0.16433018867924526</v>
      </c>
      <c r="E3315">
        <f t="shared" si="154"/>
        <v>0</v>
      </c>
      <c r="F3315">
        <f t="shared" si="155"/>
        <v>0.25334196132075476</v>
      </c>
    </row>
    <row r="3316" spans="1:6" x14ac:dyDescent="0.25">
      <c r="A3316">
        <v>3307</v>
      </c>
      <c r="B3316">
        <f>'Założenia i wyniki'!$E$6*Znorm.Profile!B3316</f>
        <v>5.3950943396226421E-2</v>
      </c>
      <c r="C3316">
        <f>'Założenia i wyniki'!$E$8*Znorm.Profile!C3316</f>
        <v>0.46278785000000006</v>
      </c>
      <c r="D3316">
        <f t="shared" si="153"/>
        <v>5.3950943396226421E-2</v>
      </c>
      <c r="E3316">
        <f t="shared" si="154"/>
        <v>0</v>
      </c>
      <c r="F3316">
        <f t="shared" si="155"/>
        <v>0.40883690660377364</v>
      </c>
    </row>
    <row r="3317" spans="1:6" x14ac:dyDescent="0.25">
      <c r="A3317">
        <v>3308</v>
      </c>
      <c r="B3317">
        <f>'Założenia i wyniki'!$E$6*Znorm.Profile!B3317</f>
        <v>0</v>
      </c>
      <c r="C3317">
        <f>'Założenia i wyniki'!$E$8*Znorm.Profile!C3317</f>
        <v>0.50518825000000001</v>
      </c>
      <c r="D3317">
        <f t="shared" si="153"/>
        <v>0</v>
      </c>
      <c r="E3317">
        <f t="shared" si="154"/>
        <v>0</v>
      </c>
      <c r="F3317">
        <f t="shared" si="155"/>
        <v>0.50518825000000001</v>
      </c>
    </row>
    <row r="3318" spans="1:6" x14ac:dyDescent="0.25">
      <c r="A3318">
        <v>3309</v>
      </c>
      <c r="B3318">
        <f>'Założenia i wyniki'!$E$6*Znorm.Profile!B3318</f>
        <v>0</v>
      </c>
      <c r="C3318">
        <f>'Założenia i wyniki'!$E$8*Znorm.Profile!C3318</f>
        <v>0.49741825000000006</v>
      </c>
      <c r="D3318">
        <f t="shared" si="153"/>
        <v>0</v>
      </c>
      <c r="E3318">
        <f t="shared" si="154"/>
        <v>0</v>
      </c>
      <c r="F3318">
        <f t="shared" si="155"/>
        <v>0.49741825000000006</v>
      </c>
    </row>
    <row r="3319" spans="1:6" x14ac:dyDescent="0.25">
      <c r="A3319">
        <v>3310</v>
      </c>
      <c r="B3319">
        <f>'Założenia i wyniki'!$E$6*Znorm.Profile!B3319</f>
        <v>0</v>
      </c>
      <c r="C3319">
        <f>'Założenia i wyniki'!$E$8*Znorm.Profile!C3319</f>
        <v>0.41023009999999999</v>
      </c>
      <c r="D3319">
        <f t="shared" si="153"/>
        <v>0</v>
      </c>
      <c r="E3319">
        <f t="shared" si="154"/>
        <v>0</v>
      </c>
      <c r="F3319">
        <f t="shared" si="155"/>
        <v>0.41023009999999999</v>
      </c>
    </row>
    <row r="3320" spans="1:6" x14ac:dyDescent="0.25">
      <c r="A3320">
        <v>3311</v>
      </c>
      <c r="B3320">
        <f>'Założenia i wyniki'!$E$6*Znorm.Profile!B3320</f>
        <v>0</v>
      </c>
      <c r="C3320">
        <f>'Założenia i wyniki'!$E$8*Znorm.Profile!C3320</f>
        <v>0.30072840000000001</v>
      </c>
      <c r="D3320">
        <f t="shared" si="153"/>
        <v>0</v>
      </c>
      <c r="E3320">
        <f t="shared" si="154"/>
        <v>0</v>
      </c>
      <c r="F3320">
        <f t="shared" si="155"/>
        <v>0.30072840000000001</v>
      </c>
    </row>
    <row r="3321" spans="1:6" x14ac:dyDescent="0.25">
      <c r="A3321">
        <v>3312</v>
      </c>
      <c r="B3321">
        <f>'Założenia i wyniki'!$E$6*Znorm.Profile!B3321</f>
        <v>0</v>
      </c>
      <c r="C3321">
        <f>'Założenia i wyniki'!$E$8*Znorm.Profile!C3321</f>
        <v>0.22664529999999999</v>
      </c>
      <c r="D3321">
        <f t="shared" si="153"/>
        <v>0</v>
      </c>
      <c r="E3321">
        <f t="shared" si="154"/>
        <v>0</v>
      </c>
      <c r="F3321">
        <f t="shared" si="155"/>
        <v>0.22664529999999999</v>
      </c>
    </row>
    <row r="3322" spans="1:6" x14ac:dyDescent="0.25">
      <c r="A3322">
        <v>3313</v>
      </c>
      <c r="B3322">
        <f>'Założenia i wyniki'!$E$6*Znorm.Profile!B3322</f>
        <v>0</v>
      </c>
      <c r="C3322">
        <f>'Założenia i wyniki'!$E$8*Znorm.Profile!C3322</f>
        <v>0.19794634999999999</v>
      </c>
      <c r="D3322">
        <f t="shared" si="153"/>
        <v>0</v>
      </c>
      <c r="E3322">
        <f t="shared" si="154"/>
        <v>0</v>
      </c>
      <c r="F3322">
        <f t="shared" si="155"/>
        <v>0.19794634999999999</v>
      </c>
    </row>
    <row r="3323" spans="1:6" x14ac:dyDescent="0.25">
      <c r="A3323">
        <v>3314</v>
      </c>
      <c r="B3323">
        <f>'Założenia i wyniki'!$E$6*Znorm.Profile!B3323</f>
        <v>0</v>
      </c>
      <c r="C3323">
        <f>'Założenia i wyniki'!$E$8*Znorm.Profile!C3323</f>
        <v>0.18590249999999997</v>
      </c>
      <c r="D3323">
        <f t="shared" si="153"/>
        <v>0</v>
      </c>
      <c r="E3323">
        <f t="shared" si="154"/>
        <v>0</v>
      </c>
      <c r="F3323">
        <f t="shared" si="155"/>
        <v>0.18590249999999997</v>
      </c>
    </row>
    <row r="3324" spans="1:6" x14ac:dyDescent="0.25">
      <c r="A3324">
        <v>3315</v>
      </c>
      <c r="B3324">
        <f>'Założenia i wyniki'!$E$6*Znorm.Profile!B3324</f>
        <v>0</v>
      </c>
      <c r="C3324">
        <f>'Założenia i wyniki'!$E$8*Znorm.Profile!C3324</f>
        <v>0.1814981</v>
      </c>
      <c r="D3324">
        <f t="shared" si="153"/>
        <v>0</v>
      </c>
      <c r="E3324">
        <f t="shared" si="154"/>
        <v>0</v>
      </c>
      <c r="F3324">
        <f t="shared" si="155"/>
        <v>0.1814981</v>
      </c>
    </row>
    <row r="3325" spans="1:6" x14ac:dyDescent="0.25">
      <c r="A3325">
        <v>3316</v>
      </c>
      <c r="B3325">
        <f>'Założenia i wyniki'!$E$6*Znorm.Profile!B3325</f>
        <v>0</v>
      </c>
      <c r="C3325">
        <f>'Założenia i wyniki'!$E$8*Znorm.Profile!C3325</f>
        <v>0.2023133</v>
      </c>
      <c r="D3325">
        <f t="shared" si="153"/>
        <v>0</v>
      </c>
      <c r="E3325">
        <f t="shared" si="154"/>
        <v>0</v>
      </c>
      <c r="F3325">
        <f t="shared" si="155"/>
        <v>0.2023133</v>
      </c>
    </row>
    <row r="3326" spans="1:6" x14ac:dyDescent="0.25">
      <c r="A3326">
        <v>3317</v>
      </c>
      <c r="B3326">
        <f>'Założenia i wyniki'!$E$6*Znorm.Profile!B3326</f>
        <v>1.2526415094339624E-2</v>
      </c>
      <c r="C3326">
        <f>'Założenia i wyniki'!$E$8*Znorm.Profile!C3326</f>
        <v>0.25358025000000001</v>
      </c>
      <c r="D3326">
        <f t="shared" si="153"/>
        <v>1.2526415094339624E-2</v>
      </c>
      <c r="E3326">
        <f t="shared" si="154"/>
        <v>0</v>
      </c>
      <c r="F3326">
        <f t="shared" si="155"/>
        <v>0.24105383490566037</v>
      </c>
    </row>
    <row r="3327" spans="1:6" x14ac:dyDescent="0.25">
      <c r="A3327">
        <v>3318</v>
      </c>
      <c r="B3327">
        <f>'Założenia i wyniki'!$E$6*Znorm.Profile!B3327</f>
        <v>0.11426415094339623</v>
      </c>
      <c r="C3327">
        <f>'Założenia i wyniki'!$E$8*Znorm.Profile!C3327</f>
        <v>0.33531505</v>
      </c>
      <c r="D3327">
        <f t="shared" si="153"/>
        <v>0.11426415094339623</v>
      </c>
      <c r="E3327">
        <f t="shared" si="154"/>
        <v>0</v>
      </c>
      <c r="F3327">
        <f t="shared" si="155"/>
        <v>0.22105089905660377</v>
      </c>
    </row>
    <row r="3328" spans="1:6" x14ac:dyDescent="0.25">
      <c r="A3328">
        <v>3319</v>
      </c>
      <c r="B3328">
        <f>'Założenia i wyniki'!$E$6*Znorm.Profile!B3328</f>
        <v>0.45535849056603772</v>
      </c>
      <c r="C3328">
        <f>'Założenia i wyniki'!$E$8*Znorm.Profile!C3328</f>
        <v>0.38841985000000001</v>
      </c>
      <c r="D3328">
        <f t="shared" si="153"/>
        <v>0.38841985000000001</v>
      </c>
      <c r="E3328">
        <f t="shared" si="154"/>
        <v>6.693864056603771E-2</v>
      </c>
      <c r="F3328">
        <f t="shared" si="155"/>
        <v>0</v>
      </c>
    </row>
    <row r="3329" spans="1:6" x14ac:dyDescent="0.25">
      <c r="A3329">
        <v>3320</v>
      </c>
      <c r="B3329">
        <f>'Założenia i wyniki'!$E$6*Znorm.Profile!B3329</f>
        <v>0.82137735849056592</v>
      </c>
      <c r="C3329">
        <f>'Założenia i wyniki'!$E$8*Znorm.Profile!C3329</f>
        <v>0.39111940000000001</v>
      </c>
      <c r="D3329">
        <f t="shared" si="153"/>
        <v>0.39111940000000001</v>
      </c>
      <c r="E3329">
        <f t="shared" si="154"/>
        <v>0.43025795849056592</v>
      </c>
      <c r="F3329">
        <f t="shared" si="155"/>
        <v>0</v>
      </c>
    </row>
    <row r="3330" spans="1:6" x14ac:dyDescent="0.25">
      <c r="A3330">
        <v>3321</v>
      </c>
      <c r="B3330">
        <f>'Założenia i wyniki'!$E$6*Znorm.Profile!B3330</f>
        <v>1.5189622641509435</v>
      </c>
      <c r="C3330">
        <f>'Założenia i wyniki'!$E$8*Znorm.Profile!C3330</f>
        <v>0.38847129999999996</v>
      </c>
      <c r="D3330">
        <f t="shared" si="153"/>
        <v>0.38847129999999996</v>
      </c>
      <c r="E3330">
        <f t="shared" si="154"/>
        <v>1.1304909641509435</v>
      </c>
      <c r="F3330">
        <f t="shared" si="155"/>
        <v>0</v>
      </c>
    </row>
    <row r="3331" spans="1:6" x14ac:dyDescent="0.25">
      <c r="A3331">
        <v>3322</v>
      </c>
      <c r="B3331">
        <f>'Założenia i wyniki'!$E$6*Znorm.Profile!B3331</f>
        <v>2.3134905660377361</v>
      </c>
      <c r="C3331">
        <f>'Założenia i wyniki'!$E$8*Znorm.Profile!C3331</f>
        <v>0.37850400000000001</v>
      </c>
      <c r="D3331">
        <f t="shared" si="153"/>
        <v>0.37850400000000001</v>
      </c>
      <c r="E3331">
        <f t="shared" si="154"/>
        <v>1.9349865660377361</v>
      </c>
      <c r="F3331">
        <f t="shared" si="155"/>
        <v>0</v>
      </c>
    </row>
    <row r="3332" spans="1:6" x14ac:dyDescent="0.25">
      <c r="A3332">
        <v>3323</v>
      </c>
      <c r="B3332">
        <f>'Założenia i wyniki'!$E$6*Znorm.Profile!B3332</f>
        <v>2.4915094339622641</v>
      </c>
      <c r="C3332">
        <f>'Założenia i wyniki'!$E$8*Znorm.Profile!C3332</f>
        <v>0.35905765000000001</v>
      </c>
      <c r="D3332">
        <f t="shared" si="153"/>
        <v>0.35905765000000001</v>
      </c>
      <c r="E3332">
        <f t="shared" si="154"/>
        <v>2.1324517839622641</v>
      </c>
      <c r="F3332">
        <f t="shared" si="155"/>
        <v>0</v>
      </c>
    </row>
    <row r="3333" spans="1:6" x14ac:dyDescent="0.25">
      <c r="A3333">
        <v>3324</v>
      </c>
      <c r="B3333">
        <f>'Założenia i wyniki'!$E$6*Znorm.Profile!B3333</f>
        <v>2.537169811320755</v>
      </c>
      <c r="C3333">
        <f>'Założenia i wyniki'!$E$8*Znorm.Profile!C3333</f>
        <v>0.36575384999999999</v>
      </c>
      <c r="D3333">
        <f t="shared" si="153"/>
        <v>0.36575384999999999</v>
      </c>
      <c r="E3333">
        <f t="shared" si="154"/>
        <v>2.1714159613207551</v>
      </c>
      <c r="F3333">
        <f t="shared" si="155"/>
        <v>0</v>
      </c>
    </row>
    <row r="3334" spans="1:6" x14ac:dyDescent="0.25">
      <c r="A3334">
        <v>3325</v>
      </c>
      <c r="B3334">
        <f>'Założenia i wyniki'!$E$6*Znorm.Profile!B3334</f>
        <v>2.3533018867924529</v>
      </c>
      <c r="C3334">
        <f>'Założenia i wyniki'!$E$8*Znorm.Profile!C3334</f>
        <v>0.37855090000000002</v>
      </c>
      <c r="D3334">
        <f t="shared" si="153"/>
        <v>0.37855090000000002</v>
      </c>
      <c r="E3334">
        <f t="shared" si="154"/>
        <v>1.9747509867924529</v>
      </c>
      <c r="F3334">
        <f t="shared" si="155"/>
        <v>0</v>
      </c>
    </row>
    <row r="3335" spans="1:6" x14ac:dyDescent="0.25">
      <c r="A3335">
        <v>3326</v>
      </c>
      <c r="B3335">
        <f>'Założenia i wyniki'!$E$6*Znorm.Profile!B3335</f>
        <v>2.1627358490566038</v>
      </c>
      <c r="C3335">
        <f>'Założenia i wyniki'!$E$8*Znorm.Profile!C3335</f>
        <v>0.37551744999999997</v>
      </c>
      <c r="D3335">
        <f t="shared" si="153"/>
        <v>0.37551744999999997</v>
      </c>
      <c r="E3335">
        <f t="shared" si="154"/>
        <v>1.7872183990566037</v>
      </c>
      <c r="F3335">
        <f t="shared" si="155"/>
        <v>0</v>
      </c>
    </row>
    <row r="3336" spans="1:6" x14ac:dyDescent="0.25">
      <c r="A3336">
        <v>3327</v>
      </c>
      <c r="B3336">
        <f>'Założenia i wyniki'!$E$6*Znorm.Profile!B3336</f>
        <v>1.8623584905660375</v>
      </c>
      <c r="C3336">
        <f>'Założenia i wyniki'!$E$8*Znorm.Profile!C3336</f>
        <v>0.38247685000000003</v>
      </c>
      <c r="D3336">
        <f t="shared" si="153"/>
        <v>0.38247685000000003</v>
      </c>
      <c r="E3336">
        <f t="shared" si="154"/>
        <v>1.4798816405660375</v>
      </c>
      <c r="F3336">
        <f t="shared" si="155"/>
        <v>0</v>
      </c>
    </row>
    <row r="3337" spans="1:6" x14ac:dyDescent="0.25">
      <c r="A3337">
        <v>3328</v>
      </c>
      <c r="B3337">
        <f>'Założenia i wyniki'!$E$6*Znorm.Profile!B3337</f>
        <v>1.2639622641509434</v>
      </c>
      <c r="C3337">
        <f>'Założenia i wyniki'!$E$8*Znorm.Profile!C3337</f>
        <v>0.39339929999999995</v>
      </c>
      <c r="D3337">
        <f t="shared" si="153"/>
        <v>0.39339929999999995</v>
      </c>
      <c r="E3337">
        <f t="shared" si="154"/>
        <v>0.87056296415094336</v>
      </c>
      <c r="F3337">
        <f t="shared" si="155"/>
        <v>0</v>
      </c>
    </row>
    <row r="3338" spans="1:6" x14ac:dyDescent="0.25">
      <c r="A3338">
        <v>3329</v>
      </c>
      <c r="B3338">
        <f>'Założenia i wyniki'!$E$6*Znorm.Profile!B3338</f>
        <v>0.76132075471698113</v>
      </c>
      <c r="C3338">
        <f>'Założenia i wyniki'!$E$8*Znorm.Profile!C3338</f>
        <v>0.40771675000000002</v>
      </c>
      <c r="D3338">
        <f t="shared" si="153"/>
        <v>0.40771675000000002</v>
      </c>
      <c r="E3338">
        <f t="shared" si="154"/>
        <v>0.35360400471698111</v>
      </c>
      <c r="F3338">
        <f t="shared" si="155"/>
        <v>0</v>
      </c>
    </row>
    <row r="3339" spans="1:6" x14ac:dyDescent="0.25">
      <c r="A3339">
        <v>3330</v>
      </c>
      <c r="B3339">
        <f>'Założenia i wyniki'!$E$6*Znorm.Profile!B3339</f>
        <v>0.27965094339622643</v>
      </c>
      <c r="C3339">
        <f>'Założenia i wyniki'!$E$8*Znorm.Profile!C3339</f>
        <v>0.42528115000000005</v>
      </c>
      <c r="D3339">
        <f t="shared" ref="D3339:D3402" si="156">IF(B3339&lt;=C3339,B3339,C3339)</f>
        <v>0.27965094339622643</v>
      </c>
      <c r="E3339">
        <f t="shared" ref="E3339:E3402" si="157">IF(B3339&gt;C3339,B3339-C3339,0)</f>
        <v>0</v>
      </c>
      <c r="F3339">
        <f t="shared" ref="F3339:F3402" si="158">IF(B3339&lt;C3339,C3339-B3339,0)</f>
        <v>0.14563020660377363</v>
      </c>
    </row>
    <row r="3340" spans="1:6" x14ac:dyDescent="0.25">
      <c r="A3340">
        <v>3331</v>
      </c>
      <c r="B3340">
        <f>'Założenia i wyniki'!$E$6*Znorm.Profile!B3340</f>
        <v>9.5547169811320762E-2</v>
      </c>
      <c r="C3340">
        <f>'Założenia i wyniki'!$E$8*Znorm.Profile!C3340</f>
        <v>0.46538519999999994</v>
      </c>
      <c r="D3340">
        <f t="shared" si="156"/>
        <v>9.5547169811320762E-2</v>
      </c>
      <c r="E3340">
        <f t="shared" si="157"/>
        <v>0</v>
      </c>
      <c r="F3340">
        <f t="shared" si="158"/>
        <v>0.36983803018867917</v>
      </c>
    </row>
    <row r="3341" spans="1:6" x14ac:dyDescent="0.25">
      <c r="A3341">
        <v>3332</v>
      </c>
      <c r="B3341">
        <f>'Założenia i wyniki'!$E$6*Znorm.Profile!B3341</f>
        <v>0</v>
      </c>
      <c r="C3341">
        <f>'Założenia i wyniki'!$E$8*Znorm.Profile!C3341</f>
        <v>0.51008964999999995</v>
      </c>
      <c r="D3341">
        <f t="shared" si="156"/>
        <v>0</v>
      </c>
      <c r="E3341">
        <f t="shared" si="157"/>
        <v>0</v>
      </c>
      <c r="F3341">
        <f t="shared" si="158"/>
        <v>0.51008964999999995</v>
      </c>
    </row>
    <row r="3342" spans="1:6" x14ac:dyDescent="0.25">
      <c r="A3342">
        <v>3333</v>
      </c>
      <c r="B3342">
        <f>'Założenia i wyniki'!$E$6*Znorm.Profile!B3342</f>
        <v>0</v>
      </c>
      <c r="C3342">
        <f>'Założenia i wyniki'!$E$8*Znorm.Profile!C3342</f>
        <v>0.50659734999999995</v>
      </c>
      <c r="D3342">
        <f t="shared" si="156"/>
        <v>0</v>
      </c>
      <c r="E3342">
        <f t="shared" si="157"/>
        <v>0</v>
      </c>
      <c r="F3342">
        <f t="shared" si="158"/>
        <v>0.50659734999999995</v>
      </c>
    </row>
    <row r="3343" spans="1:6" x14ac:dyDescent="0.25">
      <c r="A3343">
        <v>3334</v>
      </c>
      <c r="B3343">
        <f>'Założenia i wyniki'!$E$6*Znorm.Profile!B3343</f>
        <v>0</v>
      </c>
      <c r="C3343">
        <f>'Założenia i wyniki'!$E$8*Znorm.Profile!C3343</f>
        <v>0.41610659999999999</v>
      </c>
      <c r="D3343">
        <f t="shared" si="156"/>
        <v>0</v>
      </c>
      <c r="E3343">
        <f t="shared" si="157"/>
        <v>0</v>
      </c>
      <c r="F3343">
        <f t="shared" si="158"/>
        <v>0.41610659999999999</v>
      </c>
    </row>
    <row r="3344" spans="1:6" x14ac:dyDescent="0.25">
      <c r="A3344">
        <v>3335</v>
      </c>
      <c r="B3344">
        <f>'Założenia i wyniki'!$E$6*Znorm.Profile!B3344</f>
        <v>0</v>
      </c>
      <c r="C3344">
        <f>'Założenia i wyniki'!$E$8*Znorm.Profile!C3344</f>
        <v>0.30631789999999998</v>
      </c>
      <c r="D3344">
        <f t="shared" si="156"/>
        <v>0</v>
      </c>
      <c r="E3344">
        <f t="shared" si="157"/>
        <v>0</v>
      </c>
      <c r="F3344">
        <f t="shared" si="158"/>
        <v>0.30631789999999998</v>
      </c>
    </row>
    <row r="3345" spans="1:6" x14ac:dyDescent="0.25">
      <c r="A3345">
        <v>3336</v>
      </c>
      <c r="B3345">
        <f>'Założenia i wyniki'!$E$6*Znorm.Profile!B3345</f>
        <v>0</v>
      </c>
      <c r="C3345">
        <f>'Założenia i wyniki'!$E$8*Znorm.Profile!C3345</f>
        <v>0.23266950000000003</v>
      </c>
      <c r="D3345">
        <f t="shared" si="156"/>
        <v>0</v>
      </c>
      <c r="E3345">
        <f t="shared" si="157"/>
        <v>0</v>
      </c>
      <c r="F3345">
        <f t="shared" si="158"/>
        <v>0.23266950000000003</v>
      </c>
    </row>
    <row r="3346" spans="1:6" x14ac:dyDescent="0.25">
      <c r="A3346">
        <v>3337</v>
      </c>
      <c r="B3346">
        <f>'Założenia i wyniki'!$E$6*Znorm.Profile!B3346</f>
        <v>0</v>
      </c>
      <c r="C3346">
        <f>'Założenia i wyniki'!$E$8*Znorm.Profile!C3346</f>
        <v>0.19781019999999999</v>
      </c>
      <c r="D3346">
        <f t="shared" si="156"/>
        <v>0</v>
      </c>
      <c r="E3346">
        <f t="shared" si="157"/>
        <v>0</v>
      </c>
      <c r="F3346">
        <f t="shared" si="158"/>
        <v>0.19781019999999999</v>
      </c>
    </row>
    <row r="3347" spans="1:6" x14ac:dyDescent="0.25">
      <c r="A3347">
        <v>3338</v>
      </c>
      <c r="B3347">
        <f>'Założenia i wyniki'!$E$6*Znorm.Profile!B3347</f>
        <v>0</v>
      </c>
      <c r="C3347">
        <f>'Założenia i wyniki'!$E$8*Znorm.Profile!C3347</f>
        <v>0.18513075000000001</v>
      </c>
      <c r="D3347">
        <f t="shared" si="156"/>
        <v>0</v>
      </c>
      <c r="E3347">
        <f t="shared" si="157"/>
        <v>0</v>
      </c>
      <c r="F3347">
        <f t="shared" si="158"/>
        <v>0.18513075000000001</v>
      </c>
    </row>
    <row r="3348" spans="1:6" x14ac:dyDescent="0.25">
      <c r="A3348">
        <v>3339</v>
      </c>
      <c r="B3348">
        <f>'Założenia i wyniki'!$E$6*Znorm.Profile!B3348</f>
        <v>0</v>
      </c>
      <c r="C3348">
        <f>'Założenia i wyniki'!$E$8*Znorm.Profile!C3348</f>
        <v>0.18371535</v>
      </c>
      <c r="D3348">
        <f t="shared" si="156"/>
        <v>0</v>
      </c>
      <c r="E3348">
        <f t="shared" si="157"/>
        <v>0</v>
      </c>
      <c r="F3348">
        <f t="shared" si="158"/>
        <v>0.18371535</v>
      </c>
    </row>
    <row r="3349" spans="1:6" x14ac:dyDescent="0.25">
      <c r="A3349">
        <v>3340</v>
      </c>
      <c r="B3349">
        <f>'Założenia i wyniki'!$E$6*Znorm.Profile!B3349</f>
        <v>0</v>
      </c>
      <c r="C3349">
        <f>'Założenia i wyniki'!$E$8*Znorm.Profile!C3349</f>
        <v>0.20752095000000001</v>
      </c>
      <c r="D3349">
        <f t="shared" si="156"/>
        <v>0</v>
      </c>
      <c r="E3349">
        <f t="shared" si="157"/>
        <v>0</v>
      </c>
      <c r="F3349">
        <f t="shared" si="158"/>
        <v>0.20752095000000001</v>
      </c>
    </row>
    <row r="3350" spans="1:6" x14ac:dyDescent="0.25">
      <c r="A3350">
        <v>3341</v>
      </c>
      <c r="B3350">
        <f>'Założenia i wyniki'!$E$6*Znorm.Profile!B3350</f>
        <v>8.9984905660377354E-2</v>
      </c>
      <c r="C3350">
        <f>'Założenia i wyniki'!$E$8*Znorm.Profile!C3350</f>
        <v>0.25704350000000004</v>
      </c>
      <c r="D3350">
        <f t="shared" si="156"/>
        <v>8.9984905660377354E-2</v>
      </c>
      <c r="E3350">
        <f t="shared" si="157"/>
        <v>0</v>
      </c>
      <c r="F3350">
        <f t="shared" si="158"/>
        <v>0.16705859433962267</v>
      </c>
    </row>
    <row r="3351" spans="1:6" x14ac:dyDescent="0.25">
      <c r="A3351">
        <v>3342</v>
      </c>
      <c r="B3351">
        <f>'Założenia i wyniki'!$E$6*Znorm.Profile!B3351</f>
        <v>0.25660377358490566</v>
      </c>
      <c r="C3351">
        <f>'Założenia i wyniki'!$E$8*Znorm.Profile!C3351</f>
        <v>0.33755889999999994</v>
      </c>
      <c r="D3351">
        <f t="shared" si="156"/>
        <v>0.25660377358490566</v>
      </c>
      <c r="E3351">
        <f t="shared" si="157"/>
        <v>0</v>
      </c>
      <c r="F3351">
        <f t="shared" si="158"/>
        <v>8.0955126415094281E-2</v>
      </c>
    </row>
    <row r="3352" spans="1:6" x14ac:dyDescent="0.25">
      <c r="A3352">
        <v>3343</v>
      </c>
      <c r="B3352">
        <f>'Założenia i wyniki'!$E$6*Znorm.Profile!B3352</f>
        <v>0.84450943396226408</v>
      </c>
      <c r="C3352">
        <f>'Założenia i wyniki'!$E$8*Znorm.Profile!C3352</f>
        <v>0.38637900000000003</v>
      </c>
      <c r="D3352">
        <f t="shared" si="156"/>
        <v>0.38637900000000003</v>
      </c>
      <c r="E3352">
        <f t="shared" si="157"/>
        <v>0.45813043396226405</v>
      </c>
      <c r="F3352">
        <f t="shared" si="158"/>
        <v>0</v>
      </c>
    </row>
    <row r="3353" spans="1:6" x14ac:dyDescent="0.25">
      <c r="A3353">
        <v>3344</v>
      </c>
      <c r="B3353">
        <f>'Założenia i wyniki'!$E$6*Znorm.Profile!B3353</f>
        <v>1.4813207547169811</v>
      </c>
      <c r="C3353">
        <f>'Założenia i wyniki'!$E$8*Znorm.Profile!C3353</f>
        <v>0.38163789999999997</v>
      </c>
      <c r="D3353">
        <f t="shared" si="156"/>
        <v>0.38163789999999997</v>
      </c>
      <c r="E3353">
        <f t="shared" si="157"/>
        <v>1.0996828547169812</v>
      </c>
      <c r="F3353">
        <f t="shared" si="158"/>
        <v>0</v>
      </c>
    </row>
    <row r="3354" spans="1:6" x14ac:dyDescent="0.25">
      <c r="A3354">
        <v>3345</v>
      </c>
      <c r="B3354">
        <f>'Założenia i wyniki'!$E$6*Znorm.Profile!B3354</f>
        <v>1.9866981132075474</v>
      </c>
      <c r="C3354">
        <f>'Założenia i wyniki'!$E$8*Znorm.Profile!C3354</f>
        <v>0.38249330000000004</v>
      </c>
      <c r="D3354">
        <f t="shared" si="156"/>
        <v>0.38249330000000004</v>
      </c>
      <c r="E3354">
        <f t="shared" si="157"/>
        <v>1.6042048132075473</v>
      </c>
      <c r="F3354">
        <f t="shared" si="158"/>
        <v>0</v>
      </c>
    </row>
    <row r="3355" spans="1:6" x14ac:dyDescent="0.25">
      <c r="A3355">
        <v>3346</v>
      </c>
      <c r="B3355">
        <f>'Założenia i wyniki'!$E$6*Znorm.Profile!B3355</f>
        <v>2.3078301886792456</v>
      </c>
      <c r="C3355">
        <f>'Założenia i wyniki'!$E$8*Znorm.Profile!C3355</f>
        <v>0.36904174999999995</v>
      </c>
      <c r="D3355">
        <f t="shared" si="156"/>
        <v>0.36904174999999995</v>
      </c>
      <c r="E3355">
        <f t="shared" si="157"/>
        <v>1.9387884386792456</v>
      </c>
      <c r="F3355">
        <f t="shared" si="158"/>
        <v>0</v>
      </c>
    </row>
    <row r="3356" spans="1:6" x14ac:dyDescent="0.25">
      <c r="A3356">
        <v>3347</v>
      </c>
      <c r="B3356">
        <f>'Założenia i wyniki'!$E$6*Znorm.Profile!B3356</f>
        <v>2.4579245283018869</v>
      </c>
      <c r="C3356">
        <f>'Założenia i wyniki'!$E$8*Znorm.Profile!C3356</f>
        <v>0.36166619999999999</v>
      </c>
      <c r="D3356">
        <f t="shared" si="156"/>
        <v>0.36166619999999999</v>
      </c>
      <c r="E3356">
        <f t="shared" si="157"/>
        <v>2.0962583283018867</v>
      </c>
      <c r="F3356">
        <f t="shared" si="158"/>
        <v>0</v>
      </c>
    </row>
    <row r="3357" spans="1:6" x14ac:dyDescent="0.25">
      <c r="A3357">
        <v>3348</v>
      </c>
      <c r="B3357">
        <f>'Założenia i wyniki'!$E$6*Znorm.Profile!B3357</f>
        <v>2.4999056603773586</v>
      </c>
      <c r="C3357">
        <f>'Założenia i wyniki'!$E$8*Znorm.Profile!C3357</f>
        <v>0.35574665</v>
      </c>
      <c r="D3357">
        <f t="shared" si="156"/>
        <v>0.35574665</v>
      </c>
      <c r="E3357">
        <f t="shared" si="157"/>
        <v>2.1441590103773587</v>
      </c>
      <c r="F3357">
        <f t="shared" si="158"/>
        <v>0</v>
      </c>
    </row>
    <row r="3358" spans="1:6" x14ac:dyDescent="0.25">
      <c r="A3358">
        <v>3349</v>
      </c>
      <c r="B3358">
        <f>'Założenia i wyniki'!$E$6*Znorm.Profile!B3358</f>
        <v>2.4174528301886795</v>
      </c>
      <c r="C3358">
        <f>'Założenia i wyniki'!$E$8*Znorm.Profile!C3358</f>
        <v>0.35648689999999994</v>
      </c>
      <c r="D3358">
        <f t="shared" si="156"/>
        <v>0.35648689999999994</v>
      </c>
      <c r="E3358">
        <f t="shared" si="157"/>
        <v>2.0609659301886794</v>
      </c>
      <c r="F3358">
        <f t="shared" si="158"/>
        <v>0</v>
      </c>
    </row>
    <row r="3359" spans="1:6" x14ac:dyDescent="0.25">
      <c r="A3359">
        <v>3350</v>
      </c>
      <c r="B3359">
        <f>'Założenia i wyniki'!$E$6*Znorm.Profile!B3359</f>
        <v>2.222641509433962</v>
      </c>
      <c r="C3359">
        <f>'Założenia i wyniki'!$E$8*Znorm.Profile!C3359</f>
        <v>0.36568594999999998</v>
      </c>
      <c r="D3359">
        <f t="shared" si="156"/>
        <v>0.36568594999999998</v>
      </c>
      <c r="E3359">
        <f t="shared" si="157"/>
        <v>1.856955559433962</v>
      </c>
      <c r="F3359">
        <f t="shared" si="158"/>
        <v>0</v>
      </c>
    </row>
    <row r="3360" spans="1:6" x14ac:dyDescent="0.25">
      <c r="A3360">
        <v>3351</v>
      </c>
      <c r="B3360">
        <f>'Założenia i wyniki'!$E$6*Znorm.Profile!B3360</f>
        <v>1.8946226415094338</v>
      </c>
      <c r="C3360">
        <f>'Założenia i wyniki'!$E$8*Znorm.Profile!C3360</f>
        <v>0.38251990000000002</v>
      </c>
      <c r="D3360">
        <f t="shared" si="156"/>
        <v>0.38251990000000002</v>
      </c>
      <c r="E3360">
        <f t="shared" si="157"/>
        <v>1.5121027415094339</v>
      </c>
      <c r="F3360">
        <f t="shared" si="158"/>
        <v>0</v>
      </c>
    </row>
    <row r="3361" spans="1:6" x14ac:dyDescent="0.25">
      <c r="A3361">
        <v>3352</v>
      </c>
      <c r="B3361">
        <f>'Założenia i wyniki'!$E$6*Znorm.Profile!B3361</f>
        <v>1.419622641509434</v>
      </c>
      <c r="C3361">
        <f>'Założenia i wyniki'!$E$8*Znorm.Profile!C3361</f>
        <v>0.40469625000000004</v>
      </c>
      <c r="D3361">
        <f t="shared" si="156"/>
        <v>0.40469625000000004</v>
      </c>
      <c r="E3361">
        <f t="shared" si="157"/>
        <v>1.014926391509434</v>
      </c>
      <c r="F3361">
        <f t="shared" si="158"/>
        <v>0</v>
      </c>
    </row>
    <row r="3362" spans="1:6" x14ac:dyDescent="0.25">
      <c r="A3362">
        <v>3353</v>
      </c>
      <c r="B3362">
        <f>'Założenia i wyniki'!$E$6*Znorm.Profile!B3362</f>
        <v>0.83840566037735864</v>
      </c>
      <c r="C3362">
        <f>'Założenia i wyniki'!$E$8*Znorm.Profile!C3362</f>
        <v>0.4162284</v>
      </c>
      <c r="D3362">
        <f t="shared" si="156"/>
        <v>0.4162284</v>
      </c>
      <c r="E3362">
        <f t="shared" si="157"/>
        <v>0.42217726037735864</v>
      </c>
      <c r="F3362">
        <f t="shared" si="158"/>
        <v>0</v>
      </c>
    </row>
    <row r="3363" spans="1:6" x14ac:dyDescent="0.25">
      <c r="A3363">
        <v>3354</v>
      </c>
      <c r="B3363">
        <f>'Założenia i wyniki'!$E$6*Znorm.Profile!B3363</f>
        <v>0.28692452830188675</v>
      </c>
      <c r="C3363">
        <f>'Założenia i wyniki'!$E$8*Znorm.Profile!C3363</f>
        <v>0.43455300000000002</v>
      </c>
      <c r="D3363">
        <f t="shared" si="156"/>
        <v>0.28692452830188675</v>
      </c>
      <c r="E3363">
        <f t="shared" si="157"/>
        <v>0</v>
      </c>
      <c r="F3363">
        <f t="shared" si="158"/>
        <v>0.14762847169811327</v>
      </c>
    </row>
    <row r="3364" spans="1:6" x14ac:dyDescent="0.25">
      <c r="A3364">
        <v>3355</v>
      </c>
      <c r="B3364">
        <f>'Założenia i wyniki'!$E$6*Znorm.Profile!B3364</f>
        <v>9.7839622641509416E-2</v>
      </c>
      <c r="C3364">
        <f>'Założenia i wyniki'!$E$8*Znorm.Profile!C3364</f>
        <v>0.47109125000000002</v>
      </c>
      <c r="D3364">
        <f t="shared" si="156"/>
        <v>9.7839622641509416E-2</v>
      </c>
      <c r="E3364">
        <f t="shared" si="157"/>
        <v>0</v>
      </c>
      <c r="F3364">
        <f t="shared" si="158"/>
        <v>0.3732516273584906</v>
      </c>
    </row>
    <row r="3365" spans="1:6" x14ac:dyDescent="0.25">
      <c r="A3365">
        <v>3356</v>
      </c>
      <c r="B3365">
        <f>'Założenia i wyniki'!$E$6*Znorm.Profile!B3365</f>
        <v>0</v>
      </c>
      <c r="C3365">
        <f>'Założenia i wyniki'!$E$8*Znorm.Profile!C3365</f>
        <v>0.51965270000000008</v>
      </c>
      <c r="D3365">
        <f t="shared" si="156"/>
        <v>0</v>
      </c>
      <c r="E3365">
        <f t="shared" si="157"/>
        <v>0</v>
      </c>
      <c r="F3365">
        <f t="shared" si="158"/>
        <v>0.51965270000000008</v>
      </c>
    </row>
    <row r="3366" spans="1:6" x14ac:dyDescent="0.25">
      <c r="A3366">
        <v>3357</v>
      </c>
      <c r="B3366">
        <f>'Założenia i wyniki'!$E$6*Znorm.Profile!B3366</f>
        <v>0</v>
      </c>
      <c r="C3366">
        <f>'Założenia i wyniki'!$E$8*Znorm.Profile!C3366</f>
        <v>0.50458449999999999</v>
      </c>
      <c r="D3366">
        <f t="shared" si="156"/>
        <v>0</v>
      </c>
      <c r="E3366">
        <f t="shared" si="157"/>
        <v>0</v>
      </c>
      <c r="F3366">
        <f t="shared" si="158"/>
        <v>0.50458449999999999</v>
      </c>
    </row>
    <row r="3367" spans="1:6" x14ac:dyDescent="0.25">
      <c r="A3367">
        <v>3358</v>
      </c>
      <c r="B3367">
        <f>'Założenia i wyniki'!$E$6*Znorm.Profile!B3367</f>
        <v>0</v>
      </c>
      <c r="C3367">
        <f>'Założenia i wyniki'!$E$8*Znorm.Profile!C3367</f>
        <v>0.40436549999999999</v>
      </c>
      <c r="D3367">
        <f t="shared" si="156"/>
        <v>0</v>
      </c>
      <c r="E3367">
        <f t="shared" si="157"/>
        <v>0</v>
      </c>
      <c r="F3367">
        <f t="shared" si="158"/>
        <v>0.40436549999999999</v>
      </c>
    </row>
    <row r="3368" spans="1:6" x14ac:dyDescent="0.25">
      <c r="A3368">
        <v>3359</v>
      </c>
      <c r="B3368">
        <f>'Założenia i wyniki'!$E$6*Znorm.Profile!B3368</f>
        <v>0</v>
      </c>
      <c r="C3368">
        <f>'Założenia i wyniki'!$E$8*Znorm.Profile!C3368</f>
        <v>0.29835225000000004</v>
      </c>
      <c r="D3368">
        <f t="shared" si="156"/>
        <v>0</v>
      </c>
      <c r="E3368">
        <f t="shared" si="157"/>
        <v>0</v>
      </c>
      <c r="F3368">
        <f t="shared" si="158"/>
        <v>0.29835225000000004</v>
      </c>
    </row>
    <row r="3369" spans="1:6" x14ac:dyDescent="0.25">
      <c r="A3369">
        <v>3360</v>
      </c>
      <c r="B3369">
        <f>'Założenia i wyniki'!$E$6*Znorm.Profile!B3369</f>
        <v>0</v>
      </c>
      <c r="C3369">
        <f>'Założenia i wyniki'!$E$8*Znorm.Profile!C3369</f>
        <v>0.22879779999999997</v>
      </c>
      <c r="D3369">
        <f t="shared" si="156"/>
        <v>0</v>
      </c>
      <c r="E3369">
        <f t="shared" si="157"/>
        <v>0</v>
      </c>
      <c r="F3369">
        <f t="shared" si="158"/>
        <v>0.22879779999999997</v>
      </c>
    </row>
    <row r="3370" spans="1:6" x14ac:dyDescent="0.25">
      <c r="A3370">
        <v>3361</v>
      </c>
      <c r="B3370">
        <f>'Założenia i wyniki'!$E$6*Znorm.Profile!B3370</f>
        <v>0</v>
      </c>
      <c r="C3370">
        <f>'Założenia i wyniki'!$E$8*Znorm.Profile!C3370</f>
        <v>0.19736954999999998</v>
      </c>
      <c r="D3370">
        <f t="shared" si="156"/>
        <v>0</v>
      </c>
      <c r="E3370">
        <f t="shared" si="157"/>
        <v>0</v>
      </c>
      <c r="F3370">
        <f t="shared" si="158"/>
        <v>0.19736954999999998</v>
      </c>
    </row>
    <row r="3371" spans="1:6" x14ac:dyDescent="0.25">
      <c r="A3371">
        <v>3362</v>
      </c>
      <c r="B3371">
        <f>'Założenia i wyniki'!$E$6*Znorm.Profile!B3371</f>
        <v>0</v>
      </c>
      <c r="C3371">
        <f>'Założenia i wyniki'!$E$8*Znorm.Profile!C3371</f>
        <v>0.18301499999999998</v>
      </c>
      <c r="D3371">
        <f t="shared" si="156"/>
        <v>0</v>
      </c>
      <c r="E3371">
        <f t="shared" si="157"/>
        <v>0</v>
      </c>
      <c r="F3371">
        <f t="shared" si="158"/>
        <v>0.18301499999999998</v>
      </c>
    </row>
    <row r="3372" spans="1:6" x14ac:dyDescent="0.25">
      <c r="A3372">
        <v>3363</v>
      </c>
      <c r="B3372">
        <f>'Założenia i wyniki'!$E$6*Znorm.Profile!B3372</f>
        <v>0</v>
      </c>
      <c r="C3372">
        <f>'Założenia i wyniki'!$E$8*Znorm.Profile!C3372</f>
        <v>0.18218935</v>
      </c>
      <c r="D3372">
        <f t="shared" si="156"/>
        <v>0</v>
      </c>
      <c r="E3372">
        <f t="shared" si="157"/>
        <v>0</v>
      </c>
      <c r="F3372">
        <f t="shared" si="158"/>
        <v>0.18218935</v>
      </c>
    </row>
    <row r="3373" spans="1:6" x14ac:dyDescent="0.25">
      <c r="A3373">
        <v>3364</v>
      </c>
      <c r="B3373">
        <f>'Założenia i wyniki'!$E$6*Znorm.Profile!B3373</f>
        <v>0</v>
      </c>
      <c r="C3373">
        <f>'Założenia i wyniki'!$E$8*Znorm.Profile!C3373</f>
        <v>0.20279385</v>
      </c>
      <c r="D3373">
        <f t="shared" si="156"/>
        <v>0</v>
      </c>
      <c r="E3373">
        <f t="shared" si="157"/>
        <v>0</v>
      </c>
      <c r="F3373">
        <f t="shared" si="158"/>
        <v>0.20279385</v>
      </c>
    </row>
    <row r="3374" spans="1:6" x14ac:dyDescent="0.25">
      <c r="A3374">
        <v>3365</v>
      </c>
      <c r="B3374">
        <f>'Założenia i wyniki'!$E$6*Znorm.Profile!B3374</f>
        <v>9.0545283018867925E-2</v>
      </c>
      <c r="C3374">
        <f>'Założenia i wyniki'!$E$8*Znorm.Profile!C3374</f>
        <v>0.25592209999999999</v>
      </c>
      <c r="D3374">
        <f t="shared" si="156"/>
        <v>9.0545283018867925E-2</v>
      </c>
      <c r="E3374">
        <f t="shared" si="157"/>
        <v>0</v>
      </c>
      <c r="F3374">
        <f t="shared" si="158"/>
        <v>0.16537681698113205</v>
      </c>
    </row>
    <row r="3375" spans="1:6" x14ac:dyDescent="0.25">
      <c r="A3375">
        <v>3366</v>
      </c>
      <c r="B3375">
        <f>'Założenia i wyniki'!$E$6*Znorm.Profile!B3375</f>
        <v>0.26527358490566039</v>
      </c>
      <c r="C3375">
        <f>'Założenia i wyniki'!$E$8*Znorm.Profile!C3375</f>
        <v>0.34232239999999997</v>
      </c>
      <c r="D3375">
        <f t="shared" si="156"/>
        <v>0.26527358490566039</v>
      </c>
      <c r="E3375">
        <f t="shared" si="157"/>
        <v>0</v>
      </c>
      <c r="F3375">
        <f t="shared" si="158"/>
        <v>7.7048815094339584E-2</v>
      </c>
    </row>
    <row r="3376" spans="1:6" x14ac:dyDescent="0.25">
      <c r="A3376">
        <v>3367</v>
      </c>
      <c r="B3376">
        <f>'Założenia i wyniki'!$E$6*Znorm.Profile!B3376</f>
        <v>0.82138679245283019</v>
      </c>
      <c r="C3376">
        <f>'Założenia i wyniki'!$E$8*Znorm.Profile!C3376</f>
        <v>0.38708005000000001</v>
      </c>
      <c r="D3376">
        <f t="shared" si="156"/>
        <v>0.38708005000000001</v>
      </c>
      <c r="E3376">
        <f t="shared" si="157"/>
        <v>0.43430674245283019</v>
      </c>
      <c r="F3376">
        <f t="shared" si="158"/>
        <v>0</v>
      </c>
    </row>
    <row r="3377" spans="1:6" x14ac:dyDescent="0.25">
      <c r="A3377">
        <v>3368</v>
      </c>
      <c r="B3377">
        <f>'Założenia i wyniki'!$E$6*Znorm.Profile!B3377</f>
        <v>1.4317924528301886</v>
      </c>
      <c r="C3377">
        <f>'Założenia i wyniki'!$E$8*Znorm.Profile!C3377</f>
        <v>0.39376015000000003</v>
      </c>
      <c r="D3377">
        <f t="shared" si="156"/>
        <v>0.39376015000000003</v>
      </c>
      <c r="E3377">
        <f t="shared" si="157"/>
        <v>1.0380323028301885</v>
      </c>
      <c r="F3377">
        <f t="shared" si="158"/>
        <v>0</v>
      </c>
    </row>
    <row r="3378" spans="1:6" x14ac:dyDescent="0.25">
      <c r="A3378">
        <v>3369</v>
      </c>
      <c r="B3378">
        <f>'Założenia i wyniki'!$E$6*Znorm.Profile!B3378</f>
        <v>1.9254716981132076</v>
      </c>
      <c r="C3378">
        <f>'Założenia i wyniki'!$E$8*Znorm.Profile!C3378</f>
        <v>0.38240964999999999</v>
      </c>
      <c r="D3378">
        <f t="shared" si="156"/>
        <v>0.38240964999999999</v>
      </c>
      <c r="E3378">
        <f t="shared" si="157"/>
        <v>1.5430620481132076</v>
      </c>
      <c r="F3378">
        <f t="shared" si="158"/>
        <v>0</v>
      </c>
    </row>
    <row r="3379" spans="1:6" x14ac:dyDescent="0.25">
      <c r="A3379">
        <v>3370</v>
      </c>
      <c r="B3379">
        <f>'Założenia i wyniki'!$E$6*Znorm.Profile!B3379</f>
        <v>2.2466037735849058</v>
      </c>
      <c r="C3379">
        <f>'Założenia i wyniki'!$E$8*Znorm.Profile!C3379</f>
        <v>0.37845429999999997</v>
      </c>
      <c r="D3379">
        <f t="shared" si="156"/>
        <v>0.37845429999999997</v>
      </c>
      <c r="E3379">
        <f t="shared" si="157"/>
        <v>1.8681494735849058</v>
      </c>
      <c r="F3379">
        <f t="shared" si="158"/>
        <v>0</v>
      </c>
    </row>
    <row r="3380" spans="1:6" x14ac:dyDescent="0.25">
      <c r="A3380">
        <v>3371</v>
      </c>
      <c r="B3380">
        <f>'Założenia i wyniki'!$E$6*Znorm.Profile!B3380</f>
        <v>2.4118867924528304</v>
      </c>
      <c r="C3380">
        <f>'Założenia i wyniki'!$E$8*Znorm.Profile!C3380</f>
        <v>0.36989644999999999</v>
      </c>
      <c r="D3380">
        <f t="shared" si="156"/>
        <v>0.36989644999999999</v>
      </c>
      <c r="E3380">
        <f t="shared" si="157"/>
        <v>2.0419903424528303</v>
      </c>
      <c r="F3380">
        <f t="shared" si="158"/>
        <v>0</v>
      </c>
    </row>
    <row r="3381" spans="1:6" x14ac:dyDescent="0.25">
      <c r="A3381">
        <v>3372</v>
      </c>
      <c r="B3381">
        <f>'Założenia i wyniki'!$E$6*Znorm.Profile!B3381</f>
        <v>2.4462264150943396</v>
      </c>
      <c r="C3381">
        <f>'Założenia i wyniki'!$E$8*Znorm.Profile!C3381</f>
        <v>0.36747025</v>
      </c>
      <c r="D3381">
        <f t="shared" si="156"/>
        <v>0.36747025</v>
      </c>
      <c r="E3381">
        <f t="shared" si="157"/>
        <v>2.0787561650943394</v>
      </c>
      <c r="F3381">
        <f t="shared" si="158"/>
        <v>0</v>
      </c>
    </row>
    <row r="3382" spans="1:6" x14ac:dyDescent="0.25">
      <c r="A3382">
        <v>3373</v>
      </c>
      <c r="B3382">
        <f>'Założenia i wyniki'!$E$6*Znorm.Profile!B3382</f>
        <v>2.3653773584905662</v>
      </c>
      <c r="C3382">
        <f>'Założenia i wyniki'!$E$8*Znorm.Profile!C3382</f>
        <v>0.37329670000000004</v>
      </c>
      <c r="D3382">
        <f t="shared" si="156"/>
        <v>0.37329670000000004</v>
      </c>
      <c r="E3382">
        <f t="shared" si="157"/>
        <v>1.9920806584905661</v>
      </c>
      <c r="F3382">
        <f t="shared" si="158"/>
        <v>0</v>
      </c>
    </row>
    <row r="3383" spans="1:6" x14ac:dyDescent="0.25">
      <c r="A3383">
        <v>3374</v>
      </c>
      <c r="B3383">
        <f>'Założenia i wyniki'!$E$6*Znorm.Profile!B3383</f>
        <v>2.162264150943396</v>
      </c>
      <c r="C3383">
        <f>'Założenia i wyniki'!$E$8*Znorm.Profile!C3383</f>
        <v>0.37189914999999996</v>
      </c>
      <c r="D3383">
        <f t="shared" si="156"/>
        <v>0.37189914999999996</v>
      </c>
      <c r="E3383">
        <f t="shared" si="157"/>
        <v>1.790365000943396</v>
      </c>
      <c r="F3383">
        <f t="shared" si="158"/>
        <v>0</v>
      </c>
    </row>
    <row r="3384" spans="1:6" x14ac:dyDescent="0.25">
      <c r="A3384">
        <v>3375</v>
      </c>
      <c r="B3384">
        <f>'Założenia i wyniki'!$E$6*Znorm.Profile!B3384</f>
        <v>1.8523584905660377</v>
      </c>
      <c r="C3384">
        <f>'Założenia i wyniki'!$E$8*Znorm.Profile!C3384</f>
        <v>0.37743160000000003</v>
      </c>
      <c r="D3384">
        <f t="shared" si="156"/>
        <v>0.37743160000000003</v>
      </c>
      <c r="E3384">
        <f t="shared" si="157"/>
        <v>1.4749268905660378</v>
      </c>
      <c r="F3384">
        <f t="shared" si="158"/>
        <v>0</v>
      </c>
    </row>
    <row r="3385" spans="1:6" x14ac:dyDescent="0.25">
      <c r="A3385">
        <v>3376</v>
      </c>
      <c r="B3385">
        <f>'Założenia i wyniki'!$E$6*Znorm.Profile!B3385</f>
        <v>1.3877358490566039</v>
      </c>
      <c r="C3385">
        <f>'Założenia i wyniki'!$E$8*Znorm.Profile!C3385</f>
        <v>0.39668300000000001</v>
      </c>
      <c r="D3385">
        <f t="shared" si="156"/>
        <v>0.39668300000000001</v>
      </c>
      <c r="E3385">
        <f t="shared" si="157"/>
        <v>0.99105284905660385</v>
      </c>
      <c r="F3385">
        <f t="shared" si="158"/>
        <v>0</v>
      </c>
    </row>
    <row r="3386" spans="1:6" x14ac:dyDescent="0.25">
      <c r="A3386">
        <v>3377</v>
      </c>
      <c r="B3386">
        <f>'Założenia i wyniki'!$E$6*Znorm.Profile!B3386</f>
        <v>0.82492452830188667</v>
      </c>
      <c r="C3386">
        <f>'Założenia i wyniki'!$E$8*Znorm.Profile!C3386</f>
        <v>0.41769175000000003</v>
      </c>
      <c r="D3386">
        <f t="shared" si="156"/>
        <v>0.41769175000000003</v>
      </c>
      <c r="E3386">
        <f t="shared" si="157"/>
        <v>0.40723277830188664</v>
      </c>
      <c r="F3386">
        <f t="shared" si="158"/>
        <v>0</v>
      </c>
    </row>
    <row r="3387" spans="1:6" x14ac:dyDescent="0.25">
      <c r="A3387">
        <v>3378</v>
      </c>
      <c r="B3387">
        <f>'Założenia i wyniki'!$E$6*Znorm.Profile!B3387</f>
        <v>0.29041509433962265</v>
      </c>
      <c r="C3387">
        <f>'Założenia i wyniki'!$E$8*Znorm.Profile!C3387</f>
        <v>0.4364325</v>
      </c>
      <c r="D3387">
        <f t="shared" si="156"/>
        <v>0.29041509433962265</v>
      </c>
      <c r="E3387">
        <f t="shared" si="157"/>
        <v>0</v>
      </c>
      <c r="F3387">
        <f t="shared" si="158"/>
        <v>0.14601740566037735</v>
      </c>
    </row>
    <row r="3388" spans="1:6" x14ac:dyDescent="0.25">
      <c r="A3388">
        <v>3379</v>
      </c>
      <c r="B3388">
        <f>'Założenia i wyniki'!$E$6*Znorm.Profile!B3388</f>
        <v>9.8698113207547178E-2</v>
      </c>
      <c r="C3388">
        <f>'Założenia i wyniki'!$E$8*Znorm.Profile!C3388</f>
        <v>0.46866960000000008</v>
      </c>
      <c r="D3388">
        <f t="shared" si="156"/>
        <v>9.8698113207547178E-2</v>
      </c>
      <c r="E3388">
        <f t="shared" si="157"/>
        <v>0</v>
      </c>
      <c r="F3388">
        <f t="shared" si="158"/>
        <v>0.3699714867924529</v>
      </c>
    </row>
    <row r="3389" spans="1:6" x14ac:dyDescent="0.25">
      <c r="A3389">
        <v>3380</v>
      </c>
      <c r="B3389">
        <f>'Założenia i wyniki'!$E$6*Znorm.Profile!B3389</f>
        <v>0</v>
      </c>
      <c r="C3389">
        <f>'Założenia i wyniki'!$E$8*Znorm.Profile!C3389</f>
        <v>0.51294250000000008</v>
      </c>
      <c r="D3389">
        <f t="shared" si="156"/>
        <v>0</v>
      </c>
      <c r="E3389">
        <f t="shared" si="157"/>
        <v>0</v>
      </c>
      <c r="F3389">
        <f t="shared" si="158"/>
        <v>0.51294250000000008</v>
      </c>
    </row>
    <row r="3390" spans="1:6" x14ac:dyDescent="0.25">
      <c r="A3390">
        <v>3381</v>
      </c>
      <c r="B3390">
        <f>'Założenia i wyniki'!$E$6*Znorm.Profile!B3390</f>
        <v>0</v>
      </c>
      <c r="C3390">
        <f>'Założenia i wyniki'!$E$8*Znorm.Profile!C3390</f>
        <v>0.49418914999999997</v>
      </c>
      <c r="D3390">
        <f t="shared" si="156"/>
        <v>0</v>
      </c>
      <c r="E3390">
        <f t="shared" si="157"/>
        <v>0</v>
      </c>
      <c r="F3390">
        <f t="shared" si="158"/>
        <v>0.49418914999999997</v>
      </c>
    </row>
    <row r="3391" spans="1:6" x14ac:dyDescent="0.25">
      <c r="A3391">
        <v>3382</v>
      </c>
      <c r="B3391">
        <f>'Założenia i wyniki'!$E$6*Znorm.Profile!B3391</f>
        <v>0</v>
      </c>
      <c r="C3391">
        <f>'Założenia i wyniki'!$E$8*Znorm.Profile!C3391</f>
        <v>0.40358429999999995</v>
      </c>
      <c r="D3391">
        <f t="shared" si="156"/>
        <v>0</v>
      </c>
      <c r="E3391">
        <f t="shared" si="157"/>
        <v>0</v>
      </c>
      <c r="F3391">
        <f t="shared" si="158"/>
        <v>0.40358429999999995</v>
      </c>
    </row>
    <row r="3392" spans="1:6" x14ac:dyDescent="0.25">
      <c r="A3392">
        <v>3383</v>
      </c>
      <c r="B3392">
        <f>'Założenia i wyniki'!$E$6*Znorm.Profile!B3392</f>
        <v>0</v>
      </c>
      <c r="C3392">
        <f>'Założenia i wyniki'!$E$8*Znorm.Profile!C3392</f>
        <v>0.30266880000000002</v>
      </c>
      <c r="D3392">
        <f t="shared" si="156"/>
        <v>0</v>
      </c>
      <c r="E3392">
        <f t="shared" si="157"/>
        <v>0</v>
      </c>
      <c r="F3392">
        <f t="shared" si="158"/>
        <v>0.30266880000000002</v>
      </c>
    </row>
    <row r="3393" spans="1:6" x14ac:dyDescent="0.25">
      <c r="A3393">
        <v>3384</v>
      </c>
      <c r="B3393">
        <f>'Założenia i wyniki'!$E$6*Znorm.Profile!B3393</f>
        <v>0</v>
      </c>
      <c r="C3393">
        <f>'Założenia i wyniki'!$E$8*Znorm.Profile!C3393</f>
        <v>0.22989400000000002</v>
      </c>
      <c r="D3393">
        <f t="shared" si="156"/>
        <v>0</v>
      </c>
      <c r="E3393">
        <f t="shared" si="157"/>
        <v>0</v>
      </c>
      <c r="F3393">
        <f t="shared" si="158"/>
        <v>0.22989400000000002</v>
      </c>
    </row>
    <row r="3394" spans="1:6" x14ac:dyDescent="0.25">
      <c r="A3394">
        <v>3385</v>
      </c>
      <c r="B3394">
        <f>'Założenia i wyniki'!$E$6*Znorm.Profile!B3394</f>
        <v>0</v>
      </c>
      <c r="C3394">
        <f>'Założenia i wyniki'!$E$8*Znorm.Profile!C3394</f>
        <v>0.19395949999999998</v>
      </c>
      <c r="D3394">
        <f t="shared" si="156"/>
        <v>0</v>
      </c>
      <c r="E3394">
        <f t="shared" si="157"/>
        <v>0</v>
      </c>
      <c r="F3394">
        <f t="shared" si="158"/>
        <v>0.19395949999999998</v>
      </c>
    </row>
    <row r="3395" spans="1:6" x14ac:dyDescent="0.25">
      <c r="A3395">
        <v>3386</v>
      </c>
      <c r="B3395">
        <f>'Założenia i wyniki'!$E$6*Znorm.Profile!B3395</f>
        <v>0</v>
      </c>
      <c r="C3395">
        <f>'Założenia i wyniki'!$E$8*Znorm.Profile!C3395</f>
        <v>0.1852963</v>
      </c>
      <c r="D3395">
        <f t="shared" si="156"/>
        <v>0</v>
      </c>
      <c r="E3395">
        <f t="shared" si="157"/>
        <v>0</v>
      </c>
      <c r="F3395">
        <f t="shared" si="158"/>
        <v>0.1852963</v>
      </c>
    </row>
    <row r="3396" spans="1:6" x14ac:dyDescent="0.25">
      <c r="A3396">
        <v>3387</v>
      </c>
      <c r="B3396">
        <f>'Założenia i wyniki'!$E$6*Znorm.Profile!B3396</f>
        <v>0</v>
      </c>
      <c r="C3396">
        <f>'Założenia i wyniki'!$E$8*Znorm.Profile!C3396</f>
        <v>0.1847433</v>
      </c>
      <c r="D3396">
        <f t="shared" si="156"/>
        <v>0</v>
      </c>
      <c r="E3396">
        <f t="shared" si="157"/>
        <v>0</v>
      </c>
      <c r="F3396">
        <f t="shared" si="158"/>
        <v>0.1847433</v>
      </c>
    </row>
    <row r="3397" spans="1:6" x14ac:dyDescent="0.25">
      <c r="A3397">
        <v>3388</v>
      </c>
      <c r="B3397">
        <f>'Założenia i wyniki'!$E$6*Znorm.Profile!B3397</f>
        <v>0</v>
      </c>
      <c r="C3397">
        <f>'Założenia i wyniki'!$E$8*Znorm.Profile!C3397</f>
        <v>0.20059234999999997</v>
      </c>
      <c r="D3397">
        <f t="shared" si="156"/>
        <v>0</v>
      </c>
      <c r="E3397">
        <f t="shared" si="157"/>
        <v>0</v>
      </c>
      <c r="F3397">
        <f t="shared" si="158"/>
        <v>0.20059234999999997</v>
      </c>
    </row>
    <row r="3398" spans="1:6" x14ac:dyDescent="0.25">
      <c r="A3398">
        <v>3389</v>
      </c>
      <c r="B3398">
        <f>'Założenia i wyniki'!$E$6*Znorm.Profile!B3398</f>
        <v>9.3088679245283024E-2</v>
      </c>
      <c r="C3398">
        <f>'Założenia i wyniki'!$E$8*Znorm.Profile!C3398</f>
        <v>0.25331950000000003</v>
      </c>
      <c r="D3398">
        <f t="shared" si="156"/>
        <v>9.3088679245283024E-2</v>
      </c>
      <c r="E3398">
        <f t="shared" si="157"/>
        <v>0</v>
      </c>
      <c r="F3398">
        <f t="shared" si="158"/>
        <v>0.16023082075471701</v>
      </c>
    </row>
    <row r="3399" spans="1:6" x14ac:dyDescent="0.25">
      <c r="A3399">
        <v>3390</v>
      </c>
      <c r="B3399">
        <f>'Założenia i wyniki'!$E$6*Znorm.Profile!B3399</f>
        <v>0.26263207547169809</v>
      </c>
      <c r="C3399">
        <f>'Założenia i wyniki'!$E$8*Znorm.Profile!C3399</f>
        <v>0.33999874999999996</v>
      </c>
      <c r="D3399">
        <f t="shared" si="156"/>
        <v>0.26263207547169809</v>
      </c>
      <c r="E3399">
        <f t="shared" si="157"/>
        <v>0</v>
      </c>
      <c r="F3399">
        <f t="shared" si="158"/>
        <v>7.7366674528301871E-2</v>
      </c>
    </row>
    <row r="3400" spans="1:6" x14ac:dyDescent="0.25">
      <c r="A3400">
        <v>3391</v>
      </c>
      <c r="B3400">
        <f>'Założenia i wyniki'!$E$6*Znorm.Profile!B3400</f>
        <v>0.81305660377358502</v>
      </c>
      <c r="C3400">
        <f>'Założenia i wyniki'!$E$8*Znorm.Profile!C3400</f>
        <v>0.38716510000000004</v>
      </c>
      <c r="D3400">
        <f t="shared" si="156"/>
        <v>0.38716510000000004</v>
      </c>
      <c r="E3400">
        <f t="shared" si="157"/>
        <v>0.42589150377358498</v>
      </c>
      <c r="F3400">
        <f t="shared" si="158"/>
        <v>0</v>
      </c>
    </row>
    <row r="3401" spans="1:6" x14ac:dyDescent="0.25">
      <c r="A3401">
        <v>3392</v>
      </c>
      <c r="B3401">
        <f>'Założenia i wyniki'!$E$6*Znorm.Profile!B3401</f>
        <v>1.4061320754716982</v>
      </c>
      <c r="C3401">
        <f>'Założenia i wyniki'!$E$8*Znorm.Profile!C3401</f>
        <v>0.38581690000000002</v>
      </c>
      <c r="D3401">
        <f t="shared" si="156"/>
        <v>0.38581690000000002</v>
      </c>
      <c r="E3401">
        <f t="shared" si="157"/>
        <v>1.0203151754716981</v>
      </c>
      <c r="F3401">
        <f t="shared" si="158"/>
        <v>0</v>
      </c>
    </row>
    <row r="3402" spans="1:6" x14ac:dyDescent="0.25">
      <c r="A3402">
        <v>3393</v>
      </c>
      <c r="B3402">
        <f>'Założenia i wyniki'!$E$6*Znorm.Profile!B3402</f>
        <v>1.8888679245283018</v>
      </c>
      <c r="C3402">
        <f>'Założenia i wyniki'!$E$8*Znorm.Profile!C3402</f>
        <v>0.39322569999999996</v>
      </c>
      <c r="D3402">
        <f t="shared" si="156"/>
        <v>0.39322569999999996</v>
      </c>
      <c r="E3402">
        <f t="shared" si="157"/>
        <v>1.4956422245283019</v>
      </c>
      <c r="F3402">
        <f t="shared" si="158"/>
        <v>0</v>
      </c>
    </row>
    <row r="3403" spans="1:6" x14ac:dyDescent="0.25">
      <c r="A3403">
        <v>3394</v>
      </c>
      <c r="B3403">
        <f>'Założenia i wyniki'!$E$6*Znorm.Profile!B3403</f>
        <v>2.2040566037735849</v>
      </c>
      <c r="C3403">
        <f>'Założenia i wyniki'!$E$8*Znorm.Profile!C3403</f>
        <v>0.37869229999999998</v>
      </c>
      <c r="D3403">
        <f t="shared" ref="D3403:D3466" si="159">IF(B3403&lt;=C3403,B3403,C3403)</f>
        <v>0.37869229999999998</v>
      </c>
      <c r="E3403">
        <f t="shared" ref="E3403:E3466" si="160">IF(B3403&gt;C3403,B3403-C3403,0)</f>
        <v>1.8253643037735849</v>
      </c>
      <c r="F3403">
        <f t="shared" ref="F3403:F3466" si="161">IF(B3403&lt;C3403,C3403-B3403,0)</f>
        <v>0</v>
      </c>
    </row>
    <row r="3404" spans="1:6" x14ac:dyDescent="0.25">
      <c r="A3404">
        <v>3395</v>
      </c>
      <c r="B3404">
        <f>'Założenia i wyniki'!$E$6*Znorm.Profile!B3404</f>
        <v>2.3539622641509435</v>
      </c>
      <c r="C3404">
        <f>'Założenia i wyniki'!$E$8*Znorm.Profile!C3404</f>
        <v>0.38330599999999998</v>
      </c>
      <c r="D3404">
        <f t="shared" si="159"/>
        <v>0.38330599999999998</v>
      </c>
      <c r="E3404">
        <f t="shared" si="160"/>
        <v>1.9706562641509435</v>
      </c>
      <c r="F3404">
        <f t="shared" si="161"/>
        <v>0</v>
      </c>
    </row>
    <row r="3405" spans="1:6" x14ac:dyDescent="0.25">
      <c r="A3405">
        <v>3396</v>
      </c>
      <c r="B3405">
        <f>'Założenia i wyniki'!$E$6*Znorm.Profile!B3405</f>
        <v>2.3961320754716984</v>
      </c>
      <c r="C3405">
        <f>'Założenia i wyniki'!$E$8*Znorm.Profile!C3405</f>
        <v>0.37444224999999998</v>
      </c>
      <c r="D3405">
        <f t="shared" si="159"/>
        <v>0.37444224999999998</v>
      </c>
      <c r="E3405">
        <f t="shared" si="160"/>
        <v>2.0216898254716984</v>
      </c>
      <c r="F3405">
        <f t="shared" si="161"/>
        <v>0</v>
      </c>
    </row>
    <row r="3406" spans="1:6" x14ac:dyDescent="0.25">
      <c r="A3406">
        <v>3397</v>
      </c>
      <c r="B3406">
        <f>'Założenia i wyniki'!$E$6*Znorm.Profile!B3406</f>
        <v>2.308301886792453</v>
      </c>
      <c r="C3406">
        <f>'Założenia i wyniki'!$E$8*Znorm.Profile!C3406</f>
        <v>0.37232054999999997</v>
      </c>
      <c r="D3406">
        <f t="shared" si="159"/>
        <v>0.37232054999999997</v>
      </c>
      <c r="E3406">
        <f t="shared" si="160"/>
        <v>1.935981336792453</v>
      </c>
      <c r="F3406">
        <f t="shared" si="161"/>
        <v>0</v>
      </c>
    </row>
    <row r="3407" spans="1:6" x14ac:dyDescent="0.25">
      <c r="A3407">
        <v>3398</v>
      </c>
      <c r="B3407">
        <f>'Założenia i wyniki'!$E$6*Znorm.Profile!B3407</f>
        <v>2.1263207547169811</v>
      </c>
      <c r="C3407">
        <f>'Założenia i wyniki'!$E$8*Znorm.Profile!C3407</f>
        <v>0.37745784999999998</v>
      </c>
      <c r="D3407">
        <f t="shared" si="159"/>
        <v>0.37745784999999998</v>
      </c>
      <c r="E3407">
        <f t="shared" si="160"/>
        <v>1.7488629047169812</v>
      </c>
      <c r="F3407">
        <f t="shared" si="161"/>
        <v>0</v>
      </c>
    </row>
    <row r="3408" spans="1:6" x14ac:dyDescent="0.25">
      <c r="A3408">
        <v>3399</v>
      </c>
      <c r="B3408">
        <f>'Założenia i wyniki'!$E$6*Znorm.Profile!B3408</f>
        <v>1.811132075471698</v>
      </c>
      <c r="C3408">
        <f>'Założenia i wyniki'!$E$8*Znorm.Profile!C3408</f>
        <v>0.39987114999999995</v>
      </c>
      <c r="D3408">
        <f t="shared" si="159"/>
        <v>0.39987114999999995</v>
      </c>
      <c r="E3408">
        <f t="shared" si="160"/>
        <v>1.4112609254716979</v>
      </c>
      <c r="F3408">
        <f t="shared" si="161"/>
        <v>0</v>
      </c>
    </row>
    <row r="3409" spans="1:6" x14ac:dyDescent="0.25">
      <c r="A3409">
        <v>3400</v>
      </c>
      <c r="B3409">
        <f>'Założenia i wyniki'!$E$6*Znorm.Profile!B3409</f>
        <v>1.347264150943396</v>
      </c>
      <c r="C3409">
        <f>'Założenia i wyniki'!$E$8*Znorm.Profile!C3409</f>
        <v>0.40930924999999996</v>
      </c>
      <c r="D3409">
        <f t="shared" si="159"/>
        <v>0.40930924999999996</v>
      </c>
      <c r="E3409">
        <f t="shared" si="160"/>
        <v>0.93795490094339606</v>
      </c>
      <c r="F3409">
        <f t="shared" si="161"/>
        <v>0</v>
      </c>
    </row>
    <row r="3410" spans="1:6" x14ac:dyDescent="0.25">
      <c r="A3410">
        <v>3401</v>
      </c>
      <c r="B3410">
        <f>'Założenia i wyniki'!$E$6*Znorm.Profile!B3410</f>
        <v>0.80199056603773589</v>
      </c>
      <c r="C3410">
        <f>'Założenia i wyniki'!$E$8*Znorm.Profile!C3410</f>
        <v>0.42240450000000002</v>
      </c>
      <c r="D3410">
        <f t="shared" si="159"/>
        <v>0.42240450000000002</v>
      </c>
      <c r="E3410">
        <f t="shared" si="160"/>
        <v>0.37958606603773587</v>
      </c>
      <c r="F3410">
        <f t="shared" si="161"/>
        <v>0</v>
      </c>
    </row>
    <row r="3411" spans="1:6" x14ac:dyDescent="0.25">
      <c r="A3411">
        <v>3402</v>
      </c>
      <c r="B3411">
        <f>'Założenia i wyniki'!$E$6*Znorm.Profile!B3411</f>
        <v>0.29214150943396228</v>
      </c>
      <c r="C3411">
        <f>'Założenia i wyniki'!$E$8*Znorm.Profile!C3411</f>
        <v>0.44811445</v>
      </c>
      <c r="D3411">
        <f t="shared" si="159"/>
        <v>0.29214150943396228</v>
      </c>
      <c r="E3411">
        <f t="shared" si="160"/>
        <v>0</v>
      </c>
      <c r="F3411">
        <f t="shared" si="161"/>
        <v>0.15597294056603772</v>
      </c>
    </row>
    <row r="3412" spans="1:6" x14ac:dyDescent="0.25">
      <c r="A3412">
        <v>3403</v>
      </c>
      <c r="B3412">
        <f>'Założenia i wyniki'!$E$6*Znorm.Profile!B3412</f>
        <v>9.9745283018867925E-2</v>
      </c>
      <c r="C3412">
        <f>'Założenia i wyniki'!$E$8*Znorm.Profile!C3412</f>
        <v>0.47896695</v>
      </c>
      <c r="D3412">
        <f t="shared" si="159"/>
        <v>9.9745283018867925E-2</v>
      </c>
      <c r="E3412">
        <f t="shared" si="160"/>
        <v>0</v>
      </c>
      <c r="F3412">
        <f t="shared" si="161"/>
        <v>0.37922166698113208</v>
      </c>
    </row>
    <row r="3413" spans="1:6" x14ac:dyDescent="0.25">
      <c r="A3413">
        <v>3404</v>
      </c>
      <c r="B3413">
        <f>'Założenia i wyniki'!$E$6*Znorm.Profile!B3413</f>
        <v>0</v>
      </c>
      <c r="C3413">
        <f>'Założenia i wyniki'!$E$8*Znorm.Profile!C3413</f>
        <v>0.48863464999999995</v>
      </c>
      <c r="D3413">
        <f t="shared" si="159"/>
        <v>0</v>
      </c>
      <c r="E3413">
        <f t="shared" si="160"/>
        <v>0</v>
      </c>
      <c r="F3413">
        <f t="shared" si="161"/>
        <v>0.48863464999999995</v>
      </c>
    </row>
    <row r="3414" spans="1:6" x14ac:dyDescent="0.25">
      <c r="A3414">
        <v>3405</v>
      </c>
      <c r="B3414">
        <f>'Założenia i wyniki'!$E$6*Znorm.Profile!B3414</f>
        <v>0</v>
      </c>
      <c r="C3414">
        <f>'Założenia i wyniki'!$E$8*Znorm.Profile!C3414</f>
        <v>0.49520870000000006</v>
      </c>
      <c r="D3414">
        <f t="shared" si="159"/>
        <v>0</v>
      </c>
      <c r="E3414">
        <f t="shared" si="160"/>
        <v>0</v>
      </c>
      <c r="F3414">
        <f t="shared" si="161"/>
        <v>0.49520870000000006</v>
      </c>
    </row>
    <row r="3415" spans="1:6" x14ac:dyDescent="0.25">
      <c r="A3415">
        <v>3406</v>
      </c>
      <c r="B3415">
        <f>'Założenia i wyniki'!$E$6*Znorm.Profile!B3415</f>
        <v>0</v>
      </c>
      <c r="C3415">
        <f>'Założenia i wyniki'!$E$8*Znorm.Profile!C3415</f>
        <v>0.41689234999999997</v>
      </c>
      <c r="D3415">
        <f t="shared" si="159"/>
        <v>0</v>
      </c>
      <c r="E3415">
        <f t="shared" si="160"/>
        <v>0</v>
      </c>
      <c r="F3415">
        <f t="shared" si="161"/>
        <v>0.41689234999999997</v>
      </c>
    </row>
    <row r="3416" spans="1:6" x14ac:dyDescent="0.25">
      <c r="A3416">
        <v>3407</v>
      </c>
      <c r="B3416">
        <f>'Założenia i wyniki'!$E$6*Znorm.Profile!B3416</f>
        <v>0</v>
      </c>
      <c r="C3416">
        <f>'Założenia i wyniki'!$E$8*Znorm.Profile!C3416</f>
        <v>0.31960074999999999</v>
      </c>
      <c r="D3416">
        <f t="shared" si="159"/>
        <v>0</v>
      </c>
      <c r="E3416">
        <f t="shared" si="160"/>
        <v>0</v>
      </c>
      <c r="F3416">
        <f t="shared" si="161"/>
        <v>0.31960074999999999</v>
      </c>
    </row>
    <row r="3417" spans="1:6" x14ac:dyDescent="0.25">
      <c r="A3417">
        <v>3408</v>
      </c>
      <c r="B3417">
        <f>'Założenia i wyniki'!$E$6*Znorm.Profile!B3417</f>
        <v>0</v>
      </c>
      <c r="C3417">
        <f>'Założenia i wyniki'!$E$8*Znorm.Profile!C3417</f>
        <v>0.24437175</v>
      </c>
      <c r="D3417">
        <f t="shared" si="159"/>
        <v>0</v>
      </c>
      <c r="E3417">
        <f t="shared" si="160"/>
        <v>0</v>
      </c>
      <c r="F3417">
        <f t="shared" si="161"/>
        <v>0.24437175</v>
      </c>
    </row>
    <row r="3418" spans="1:6" x14ac:dyDescent="0.25">
      <c r="A3418">
        <v>3409</v>
      </c>
      <c r="B3418">
        <f>'Założenia i wyniki'!$E$6*Znorm.Profile!B3418</f>
        <v>0</v>
      </c>
      <c r="C3418">
        <f>'Założenia i wyniki'!$E$8*Znorm.Profile!C3418</f>
        <v>0.20732319999999999</v>
      </c>
      <c r="D3418">
        <f t="shared" si="159"/>
        <v>0</v>
      </c>
      <c r="E3418">
        <f t="shared" si="160"/>
        <v>0</v>
      </c>
      <c r="F3418">
        <f t="shared" si="161"/>
        <v>0.20732319999999999</v>
      </c>
    </row>
    <row r="3419" spans="1:6" x14ac:dyDescent="0.25">
      <c r="A3419">
        <v>3410</v>
      </c>
      <c r="B3419">
        <f>'Założenia i wyniki'!$E$6*Znorm.Profile!B3419</f>
        <v>0</v>
      </c>
      <c r="C3419">
        <f>'Założenia i wyniki'!$E$8*Znorm.Profile!C3419</f>
        <v>0.18904094999999999</v>
      </c>
      <c r="D3419">
        <f t="shared" si="159"/>
        <v>0</v>
      </c>
      <c r="E3419">
        <f t="shared" si="160"/>
        <v>0</v>
      </c>
      <c r="F3419">
        <f t="shared" si="161"/>
        <v>0.18904094999999999</v>
      </c>
    </row>
    <row r="3420" spans="1:6" x14ac:dyDescent="0.25">
      <c r="A3420">
        <v>3411</v>
      </c>
      <c r="B3420">
        <f>'Założenia i wyniki'!$E$6*Znorm.Profile!B3420</f>
        <v>0</v>
      </c>
      <c r="C3420">
        <f>'Założenia i wyniki'!$E$8*Znorm.Profile!C3420</f>
        <v>0.18678729999999999</v>
      </c>
      <c r="D3420">
        <f t="shared" si="159"/>
        <v>0</v>
      </c>
      <c r="E3420">
        <f t="shared" si="160"/>
        <v>0</v>
      </c>
      <c r="F3420">
        <f t="shared" si="161"/>
        <v>0.18678729999999999</v>
      </c>
    </row>
    <row r="3421" spans="1:6" x14ac:dyDescent="0.25">
      <c r="A3421">
        <v>3412</v>
      </c>
      <c r="B3421">
        <f>'Założenia i wyniki'!$E$6*Znorm.Profile!B3421</f>
        <v>0</v>
      </c>
      <c r="C3421">
        <f>'Założenia i wyniki'!$E$8*Znorm.Profile!C3421</f>
        <v>0.1946784</v>
      </c>
      <c r="D3421">
        <f t="shared" si="159"/>
        <v>0</v>
      </c>
      <c r="E3421">
        <f t="shared" si="160"/>
        <v>0</v>
      </c>
      <c r="F3421">
        <f t="shared" si="161"/>
        <v>0.1946784</v>
      </c>
    </row>
    <row r="3422" spans="1:6" x14ac:dyDescent="0.25">
      <c r="A3422">
        <v>3413</v>
      </c>
      <c r="B3422">
        <f>'Założenia i wyniki'!$E$6*Znorm.Profile!B3422</f>
        <v>8.5433962264150953E-2</v>
      </c>
      <c r="C3422">
        <f>'Założenia i wyniki'!$E$8*Znorm.Profile!C3422</f>
        <v>0.221774</v>
      </c>
      <c r="D3422">
        <f t="shared" si="159"/>
        <v>8.5433962264150953E-2</v>
      </c>
      <c r="E3422">
        <f t="shared" si="160"/>
        <v>0</v>
      </c>
      <c r="F3422">
        <f t="shared" si="161"/>
        <v>0.13634003773584905</v>
      </c>
    </row>
    <row r="3423" spans="1:6" x14ac:dyDescent="0.25">
      <c r="A3423">
        <v>3414</v>
      </c>
      <c r="B3423">
        <f>'Założenia i wyniki'!$E$6*Znorm.Profile!B3423</f>
        <v>0.2784716981132076</v>
      </c>
      <c r="C3423">
        <f>'Założenia i wyniki'!$E$8*Znorm.Profile!C3423</f>
        <v>0.29027390000000003</v>
      </c>
      <c r="D3423">
        <f t="shared" si="159"/>
        <v>0.2784716981132076</v>
      </c>
      <c r="E3423">
        <f t="shared" si="160"/>
        <v>0</v>
      </c>
      <c r="F3423">
        <f t="shared" si="161"/>
        <v>1.1802201886792429E-2</v>
      </c>
    </row>
    <row r="3424" spans="1:6" x14ac:dyDescent="0.25">
      <c r="A3424">
        <v>3415</v>
      </c>
      <c r="B3424">
        <f>'Założenia i wyniki'!$E$6*Znorm.Profile!B3424</f>
        <v>0.81263207547169813</v>
      </c>
      <c r="C3424">
        <f>'Założenia i wyniki'!$E$8*Znorm.Profile!C3424</f>
        <v>0.34916700000000001</v>
      </c>
      <c r="D3424">
        <f t="shared" si="159"/>
        <v>0.34916700000000001</v>
      </c>
      <c r="E3424">
        <f t="shared" si="160"/>
        <v>0.46346507547169813</v>
      </c>
      <c r="F3424">
        <f t="shared" si="161"/>
        <v>0</v>
      </c>
    </row>
    <row r="3425" spans="1:6" x14ac:dyDescent="0.25">
      <c r="A3425">
        <v>3416</v>
      </c>
      <c r="B3425">
        <f>'Założenia i wyniki'!$E$6*Znorm.Profile!B3425</f>
        <v>1.4089622641509434</v>
      </c>
      <c r="C3425">
        <f>'Założenia i wyniki'!$E$8*Znorm.Profile!C3425</f>
        <v>0.40360180000000001</v>
      </c>
      <c r="D3425">
        <f t="shared" si="159"/>
        <v>0.40360180000000001</v>
      </c>
      <c r="E3425">
        <f t="shared" si="160"/>
        <v>1.0053604641509435</v>
      </c>
      <c r="F3425">
        <f t="shared" si="161"/>
        <v>0</v>
      </c>
    </row>
    <row r="3426" spans="1:6" x14ac:dyDescent="0.25">
      <c r="A3426">
        <v>3417</v>
      </c>
      <c r="B3426">
        <f>'Założenia i wyniki'!$E$6*Znorm.Profile!B3426</f>
        <v>1.905943396226415</v>
      </c>
      <c r="C3426">
        <f>'Założenia i wyniki'!$E$8*Znorm.Profile!C3426</f>
        <v>0.43586094999999997</v>
      </c>
      <c r="D3426">
        <f t="shared" si="159"/>
        <v>0.43586094999999997</v>
      </c>
      <c r="E3426">
        <f t="shared" si="160"/>
        <v>1.470082446226415</v>
      </c>
      <c r="F3426">
        <f t="shared" si="161"/>
        <v>0</v>
      </c>
    </row>
    <row r="3427" spans="1:6" x14ac:dyDescent="0.25">
      <c r="A3427">
        <v>3418</v>
      </c>
      <c r="B3427">
        <f>'Założenia i wyniki'!$E$6*Znorm.Profile!B3427</f>
        <v>2.2224528301886792</v>
      </c>
      <c r="C3427">
        <f>'Założenia i wyniki'!$E$8*Znorm.Profile!C3427</f>
        <v>0.45095645000000001</v>
      </c>
      <c r="D3427">
        <f t="shared" si="159"/>
        <v>0.45095645000000001</v>
      </c>
      <c r="E3427">
        <f t="shared" si="160"/>
        <v>1.7714963801886792</v>
      </c>
      <c r="F3427">
        <f t="shared" si="161"/>
        <v>0</v>
      </c>
    </row>
    <row r="3428" spans="1:6" x14ac:dyDescent="0.25">
      <c r="A3428">
        <v>3419</v>
      </c>
      <c r="B3428">
        <f>'Założenia i wyniki'!$E$6*Znorm.Profile!B3428</f>
        <v>2.3816037735849056</v>
      </c>
      <c r="C3428">
        <f>'Założenia i wyniki'!$E$8*Znorm.Profile!C3428</f>
        <v>0.45488099999999998</v>
      </c>
      <c r="D3428">
        <f t="shared" si="159"/>
        <v>0.45488099999999998</v>
      </c>
      <c r="E3428">
        <f t="shared" si="160"/>
        <v>1.9267227735849057</v>
      </c>
      <c r="F3428">
        <f t="shared" si="161"/>
        <v>0</v>
      </c>
    </row>
    <row r="3429" spans="1:6" x14ac:dyDescent="0.25">
      <c r="A3429">
        <v>3420</v>
      </c>
      <c r="B3429">
        <f>'Założenia i wyniki'!$E$6*Znorm.Profile!B3429</f>
        <v>2.4272641509433961</v>
      </c>
      <c r="C3429">
        <f>'Założenia i wyniki'!$E$8*Znorm.Profile!C3429</f>
        <v>0.45163615000000001</v>
      </c>
      <c r="D3429">
        <f t="shared" si="159"/>
        <v>0.45163615000000001</v>
      </c>
      <c r="E3429">
        <f t="shared" si="160"/>
        <v>1.975628000943396</v>
      </c>
      <c r="F3429">
        <f t="shared" si="161"/>
        <v>0</v>
      </c>
    </row>
    <row r="3430" spans="1:6" x14ac:dyDescent="0.25">
      <c r="A3430">
        <v>3421</v>
      </c>
      <c r="B3430">
        <f>'Założenia i wyniki'!$E$6*Znorm.Profile!B3430</f>
        <v>2.3370754716981135</v>
      </c>
      <c r="C3430">
        <f>'Założenia i wyniki'!$E$8*Znorm.Profile!C3430</f>
        <v>0.45705764999999998</v>
      </c>
      <c r="D3430">
        <f t="shared" si="159"/>
        <v>0.45705764999999998</v>
      </c>
      <c r="E3430">
        <f t="shared" si="160"/>
        <v>1.8800178216981136</v>
      </c>
      <c r="F3430">
        <f t="shared" si="161"/>
        <v>0</v>
      </c>
    </row>
    <row r="3431" spans="1:6" x14ac:dyDescent="0.25">
      <c r="A3431">
        <v>3422</v>
      </c>
      <c r="B3431">
        <f>'Założenia i wyniki'!$E$6*Znorm.Profile!B3431</f>
        <v>2.1394339622641514</v>
      </c>
      <c r="C3431">
        <f>'Założenia i wyniki'!$E$8*Znorm.Profile!C3431</f>
        <v>0.44988894999999995</v>
      </c>
      <c r="D3431">
        <f t="shared" si="159"/>
        <v>0.44988894999999995</v>
      </c>
      <c r="E3431">
        <f t="shared" si="160"/>
        <v>1.6895450122641513</v>
      </c>
      <c r="F3431">
        <f t="shared" si="161"/>
        <v>0</v>
      </c>
    </row>
    <row r="3432" spans="1:6" x14ac:dyDescent="0.25">
      <c r="A3432">
        <v>3423</v>
      </c>
      <c r="B3432">
        <f>'Założenia i wyniki'!$E$6*Znorm.Profile!B3432</f>
        <v>1.8308490566037738</v>
      </c>
      <c r="C3432">
        <f>'Założenia i wyniki'!$E$8*Znorm.Profile!C3432</f>
        <v>0.4466483</v>
      </c>
      <c r="D3432">
        <f t="shared" si="159"/>
        <v>0.4466483</v>
      </c>
      <c r="E3432">
        <f t="shared" si="160"/>
        <v>1.3842007566037737</v>
      </c>
      <c r="F3432">
        <f t="shared" si="161"/>
        <v>0</v>
      </c>
    </row>
    <row r="3433" spans="1:6" x14ac:dyDescent="0.25">
      <c r="A3433">
        <v>3424</v>
      </c>
      <c r="B3433">
        <f>'Założenia i wyniki'!$E$6*Znorm.Profile!B3433</f>
        <v>1.3750943396226414</v>
      </c>
      <c r="C3433">
        <f>'Założenia i wyniki'!$E$8*Znorm.Profile!C3433</f>
        <v>0.43959720000000008</v>
      </c>
      <c r="D3433">
        <f t="shared" si="159"/>
        <v>0.43959720000000008</v>
      </c>
      <c r="E3433">
        <f t="shared" si="160"/>
        <v>0.93549713962264125</v>
      </c>
      <c r="F3433">
        <f t="shared" si="161"/>
        <v>0</v>
      </c>
    </row>
    <row r="3434" spans="1:6" x14ac:dyDescent="0.25">
      <c r="A3434">
        <v>3425</v>
      </c>
      <c r="B3434">
        <f>'Założenia i wyniki'!$E$6*Znorm.Profile!B3434</f>
        <v>0.81827358490566038</v>
      </c>
      <c r="C3434">
        <f>'Założenia i wyniki'!$E$8*Znorm.Profile!C3434</f>
        <v>0.4493608</v>
      </c>
      <c r="D3434">
        <f t="shared" si="159"/>
        <v>0.4493608</v>
      </c>
      <c r="E3434">
        <f t="shared" si="160"/>
        <v>0.36891278490566037</v>
      </c>
      <c r="F3434">
        <f t="shared" si="161"/>
        <v>0</v>
      </c>
    </row>
    <row r="3435" spans="1:6" x14ac:dyDescent="0.25">
      <c r="A3435">
        <v>3426</v>
      </c>
      <c r="B3435">
        <f>'Założenia i wyniki'!$E$6*Znorm.Profile!B3435</f>
        <v>0.3005566037735849</v>
      </c>
      <c r="C3435">
        <f>'Założenia i wyniki'!$E$8*Znorm.Profile!C3435</f>
        <v>0.44278009999999995</v>
      </c>
      <c r="D3435">
        <f t="shared" si="159"/>
        <v>0.3005566037735849</v>
      </c>
      <c r="E3435">
        <f t="shared" si="160"/>
        <v>0</v>
      </c>
      <c r="F3435">
        <f t="shared" si="161"/>
        <v>0.14222349622641506</v>
      </c>
    </row>
    <row r="3436" spans="1:6" x14ac:dyDescent="0.25">
      <c r="A3436">
        <v>3427</v>
      </c>
      <c r="B3436">
        <f>'Założenia i wyniki'!$E$6*Znorm.Profile!B3436</f>
        <v>0.10379245283018868</v>
      </c>
      <c r="C3436">
        <f>'Założenia i wyniki'!$E$8*Znorm.Profile!C3436</f>
        <v>0.46292925000000007</v>
      </c>
      <c r="D3436">
        <f t="shared" si="159"/>
        <v>0.10379245283018868</v>
      </c>
      <c r="E3436">
        <f t="shared" si="160"/>
        <v>0</v>
      </c>
      <c r="F3436">
        <f t="shared" si="161"/>
        <v>0.35913679716981139</v>
      </c>
    </row>
    <row r="3437" spans="1:6" x14ac:dyDescent="0.25">
      <c r="A3437">
        <v>3428</v>
      </c>
      <c r="B3437">
        <f>'Założenia i wyniki'!$E$6*Znorm.Profile!B3437</f>
        <v>0</v>
      </c>
      <c r="C3437">
        <f>'Założenia i wyniki'!$E$8*Znorm.Profile!C3437</f>
        <v>0.48239415000000002</v>
      </c>
      <c r="D3437">
        <f t="shared" si="159"/>
        <v>0</v>
      </c>
      <c r="E3437">
        <f t="shared" si="160"/>
        <v>0</v>
      </c>
      <c r="F3437">
        <f t="shared" si="161"/>
        <v>0.48239415000000002</v>
      </c>
    </row>
    <row r="3438" spans="1:6" x14ac:dyDescent="0.25">
      <c r="A3438">
        <v>3429</v>
      </c>
      <c r="B3438">
        <f>'Założenia i wyniki'!$E$6*Znorm.Profile!B3438</f>
        <v>0</v>
      </c>
      <c r="C3438">
        <f>'Założenia i wyniki'!$E$8*Znorm.Profile!C3438</f>
        <v>0.49326969999999998</v>
      </c>
      <c r="D3438">
        <f t="shared" si="159"/>
        <v>0</v>
      </c>
      <c r="E3438">
        <f t="shared" si="160"/>
        <v>0</v>
      </c>
      <c r="F3438">
        <f t="shared" si="161"/>
        <v>0.49326969999999998</v>
      </c>
    </row>
    <row r="3439" spans="1:6" x14ac:dyDescent="0.25">
      <c r="A3439">
        <v>3430</v>
      </c>
      <c r="B3439">
        <f>'Założenia i wyniki'!$E$6*Znorm.Profile!B3439</f>
        <v>0</v>
      </c>
      <c r="C3439">
        <f>'Założenia i wyniki'!$E$8*Znorm.Profile!C3439</f>
        <v>0.42439565000000001</v>
      </c>
      <c r="D3439">
        <f t="shared" si="159"/>
        <v>0</v>
      </c>
      <c r="E3439">
        <f t="shared" si="160"/>
        <v>0</v>
      </c>
      <c r="F3439">
        <f t="shared" si="161"/>
        <v>0.42439565000000001</v>
      </c>
    </row>
    <row r="3440" spans="1:6" x14ac:dyDescent="0.25">
      <c r="A3440">
        <v>3431</v>
      </c>
      <c r="B3440">
        <f>'Założenia i wyniki'!$E$6*Znorm.Profile!B3440</f>
        <v>0</v>
      </c>
      <c r="C3440">
        <f>'Założenia i wyniki'!$E$8*Znorm.Profile!C3440</f>
        <v>0.33635944999999995</v>
      </c>
      <c r="D3440">
        <f t="shared" si="159"/>
        <v>0</v>
      </c>
      <c r="E3440">
        <f t="shared" si="160"/>
        <v>0</v>
      </c>
      <c r="F3440">
        <f t="shared" si="161"/>
        <v>0.33635944999999995</v>
      </c>
    </row>
    <row r="3441" spans="1:6" x14ac:dyDescent="0.25">
      <c r="A3441">
        <v>3432</v>
      </c>
      <c r="B3441">
        <f>'Założenia i wyniki'!$E$6*Znorm.Profile!B3441</f>
        <v>0</v>
      </c>
      <c r="C3441">
        <f>'Założenia i wyniki'!$E$8*Znorm.Profile!C3441</f>
        <v>0.27111245</v>
      </c>
      <c r="D3441">
        <f t="shared" si="159"/>
        <v>0</v>
      </c>
      <c r="E3441">
        <f t="shared" si="160"/>
        <v>0</v>
      </c>
      <c r="F3441">
        <f t="shared" si="161"/>
        <v>0.27111245</v>
      </c>
    </row>
    <row r="3442" spans="1:6" x14ac:dyDescent="0.25">
      <c r="A3442">
        <v>3433</v>
      </c>
      <c r="B3442">
        <f>'Założenia i wyniki'!$E$6*Znorm.Profile!B3442</f>
        <v>0</v>
      </c>
      <c r="C3442">
        <f>'Założenia i wyniki'!$E$8*Znorm.Profile!C3442</f>
        <v>0.21841575000000002</v>
      </c>
      <c r="D3442">
        <f t="shared" si="159"/>
        <v>0</v>
      </c>
      <c r="E3442">
        <f t="shared" si="160"/>
        <v>0</v>
      </c>
      <c r="F3442">
        <f t="shared" si="161"/>
        <v>0.21841575000000002</v>
      </c>
    </row>
    <row r="3443" spans="1:6" x14ac:dyDescent="0.25">
      <c r="A3443">
        <v>3434</v>
      </c>
      <c r="B3443">
        <f>'Założenia i wyniki'!$E$6*Znorm.Profile!B3443</f>
        <v>0</v>
      </c>
      <c r="C3443">
        <f>'Założenia i wyniki'!$E$8*Znorm.Profile!C3443</f>
        <v>0.19433715000000001</v>
      </c>
      <c r="D3443">
        <f t="shared" si="159"/>
        <v>0</v>
      </c>
      <c r="E3443">
        <f t="shared" si="160"/>
        <v>0</v>
      </c>
      <c r="F3443">
        <f t="shared" si="161"/>
        <v>0.19433715000000001</v>
      </c>
    </row>
    <row r="3444" spans="1:6" x14ac:dyDescent="0.25">
      <c r="A3444">
        <v>3435</v>
      </c>
      <c r="B3444">
        <f>'Założenia i wyniki'!$E$6*Znorm.Profile!B3444</f>
        <v>0</v>
      </c>
      <c r="C3444">
        <f>'Założenia i wyniki'!$E$8*Znorm.Profile!C3444</f>
        <v>0.18614505000000001</v>
      </c>
      <c r="D3444">
        <f t="shared" si="159"/>
        <v>0</v>
      </c>
      <c r="E3444">
        <f t="shared" si="160"/>
        <v>0</v>
      </c>
      <c r="F3444">
        <f t="shared" si="161"/>
        <v>0.18614505000000001</v>
      </c>
    </row>
    <row r="3445" spans="1:6" x14ac:dyDescent="0.25">
      <c r="A3445">
        <v>3436</v>
      </c>
      <c r="B3445">
        <f>'Założenia i wyniki'!$E$6*Znorm.Profile!B3445</f>
        <v>0</v>
      </c>
      <c r="C3445">
        <f>'Założenia i wyniki'!$E$8*Znorm.Profile!C3445</f>
        <v>0.19012945000000001</v>
      </c>
      <c r="D3445">
        <f t="shared" si="159"/>
        <v>0</v>
      </c>
      <c r="E3445">
        <f t="shared" si="160"/>
        <v>0</v>
      </c>
      <c r="F3445">
        <f t="shared" si="161"/>
        <v>0.19012945000000001</v>
      </c>
    </row>
    <row r="3446" spans="1:6" x14ac:dyDescent="0.25">
      <c r="A3446">
        <v>3437</v>
      </c>
      <c r="B3446">
        <f>'Założenia i wyniki'!$E$6*Znorm.Profile!B3446</f>
        <v>7.4043396226415092E-2</v>
      </c>
      <c r="C3446">
        <f>'Założenia i wyniki'!$E$8*Znorm.Profile!C3446</f>
        <v>0.20957160000000002</v>
      </c>
      <c r="D3446">
        <f t="shared" si="159"/>
        <v>7.4043396226415092E-2</v>
      </c>
      <c r="E3446">
        <f t="shared" si="160"/>
        <v>0</v>
      </c>
      <c r="F3446">
        <f t="shared" si="161"/>
        <v>0.13552820377358493</v>
      </c>
    </row>
    <row r="3447" spans="1:6" x14ac:dyDescent="0.25">
      <c r="A3447">
        <v>3438</v>
      </c>
      <c r="B3447">
        <f>'Założenia i wyniki'!$E$6*Znorm.Profile!B3447</f>
        <v>0.27558490566037736</v>
      </c>
      <c r="C3447">
        <f>'Założenia i wyniki'!$E$8*Znorm.Profile!C3447</f>
        <v>0.26837440000000001</v>
      </c>
      <c r="D3447">
        <f t="shared" si="159"/>
        <v>0.26837440000000001</v>
      </c>
      <c r="E3447">
        <f t="shared" si="160"/>
        <v>7.2105056603773421E-3</v>
      </c>
      <c r="F3447">
        <f t="shared" si="161"/>
        <v>0</v>
      </c>
    </row>
    <row r="3448" spans="1:6" x14ac:dyDescent="0.25">
      <c r="A3448">
        <v>3439</v>
      </c>
      <c r="B3448">
        <f>'Założenia i wyniki'!$E$6*Znorm.Profile!B3448</f>
        <v>0.50008490566037744</v>
      </c>
      <c r="C3448">
        <f>'Założenia i wyniki'!$E$8*Znorm.Profile!C3448</f>
        <v>0.32372689999999998</v>
      </c>
      <c r="D3448">
        <f t="shared" si="159"/>
        <v>0.32372689999999998</v>
      </c>
      <c r="E3448">
        <f t="shared" si="160"/>
        <v>0.17635800566037746</v>
      </c>
      <c r="F3448">
        <f t="shared" si="161"/>
        <v>0</v>
      </c>
    </row>
    <row r="3449" spans="1:6" x14ac:dyDescent="0.25">
      <c r="A3449">
        <v>3440</v>
      </c>
      <c r="B3449">
        <f>'Założenia i wyniki'!$E$6*Znorm.Profile!B3449</f>
        <v>0.35107547169811321</v>
      </c>
      <c r="C3449">
        <f>'Założenia i wyniki'!$E$8*Znorm.Profile!C3449</f>
        <v>0.38246005</v>
      </c>
      <c r="D3449">
        <f t="shared" si="159"/>
        <v>0.35107547169811321</v>
      </c>
      <c r="E3449">
        <f t="shared" si="160"/>
        <v>0</v>
      </c>
      <c r="F3449">
        <f t="shared" si="161"/>
        <v>3.138457830188679E-2</v>
      </c>
    </row>
    <row r="3450" spans="1:6" x14ac:dyDescent="0.25">
      <c r="A3450">
        <v>3441</v>
      </c>
      <c r="B3450">
        <f>'Założenia i wyniki'!$E$6*Znorm.Profile!B3450</f>
        <v>0.61976415094339621</v>
      </c>
      <c r="C3450">
        <f>'Założenia i wyniki'!$E$8*Znorm.Profile!C3450</f>
        <v>0.43158394999999994</v>
      </c>
      <c r="D3450">
        <f t="shared" si="159"/>
        <v>0.43158394999999994</v>
      </c>
      <c r="E3450">
        <f t="shared" si="160"/>
        <v>0.18818020094339627</v>
      </c>
      <c r="F3450">
        <f t="shared" si="161"/>
        <v>0</v>
      </c>
    </row>
    <row r="3451" spans="1:6" x14ac:dyDescent="0.25">
      <c r="A3451">
        <v>3442</v>
      </c>
      <c r="B3451">
        <f>'Założenia i wyniki'!$E$6*Znorm.Profile!B3451</f>
        <v>0.53684905660377358</v>
      </c>
      <c r="C3451">
        <f>'Założenia i wyniki'!$E$8*Znorm.Profile!C3451</f>
        <v>0.44667104999999996</v>
      </c>
      <c r="D3451">
        <f t="shared" si="159"/>
        <v>0.44667104999999996</v>
      </c>
      <c r="E3451">
        <f t="shared" si="160"/>
        <v>9.0178006603773619E-2</v>
      </c>
      <c r="F3451">
        <f t="shared" si="161"/>
        <v>0</v>
      </c>
    </row>
    <row r="3452" spans="1:6" x14ac:dyDescent="0.25">
      <c r="A3452">
        <v>3443</v>
      </c>
      <c r="B3452">
        <f>'Założenia i wyniki'!$E$6*Znorm.Profile!B3452</f>
        <v>0.44816037735849057</v>
      </c>
      <c r="C3452">
        <f>'Założenia i wyniki'!$E$8*Znorm.Profile!C3452</f>
        <v>0.44601130000000005</v>
      </c>
      <c r="D3452">
        <f t="shared" si="159"/>
        <v>0.44601130000000005</v>
      </c>
      <c r="E3452">
        <f t="shared" si="160"/>
        <v>2.1490773584905143E-3</v>
      </c>
      <c r="F3452">
        <f t="shared" si="161"/>
        <v>0</v>
      </c>
    </row>
    <row r="3453" spans="1:6" x14ac:dyDescent="0.25">
      <c r="A3453">
        <v>3444</v>
      </c>
      <c r="B3453">
        <f>'Założenia i wyniki'!$E$6*Znorm.Profile!B3453</f>
        <v>0.4118679245283019</v>
      </c>
      <c r="C3453">
        <f>'Założenia i wyniki'!$E$8*Znorm.Profile!C3453</f>
        <v>0.43548575</v>
      </c>
      <c r="D3453">
        <f t="shared" si="159"/>
        <v>0.4118679245283019</v>
      </c>
      <c r="E3453">
        <f t="shared" si="160"/>
        <v>0</v>
      </c>
      <c r="F3453">
        <f t="shared" si="161"/>
        <v>2.3617825471698106E-2</v>
      </c>
    </row>
    <row r="3454" spans="1:6" x14ac:dyDescent="0.25">
      <c r="A3454">
        <v>3445</v>
      </c>
      <c r="B3454">
        <f>'Założenia i wyniki'!$E$6*Znorm.Profile!B3454</f>
        <v>0.31033962264150938</v>
      </c>
      <c r="C3454">
        <f>'Założenia i wyniki'!$E$8*Znorm.Profile!C3454</f>
        <v>0.41556585000000001</v>
      </c>
      <c r="D3454">
        <f t="shared" si="159"/>
        <v>0.31033962264150938</v>
      </c>
      <c r="E3454">
        <f t="shared" si="160"/>
        <v>0</v>
      </c>
      <c r="F3454">
        <f t="shared" si="161"/>
        <v>0.10522622735849063</v>
      </c>
    </row>
    <row r="3455" spans="1:6" x14ac:dyDescent="0.25">
      <c r="A3455">
        <v>3446</v>
      </c>
      <c r="B3455">
        <f>'Założenia i wyniki'!$E$6*Znorm.Profile!B3455</f>
        <v>0.28437735849056606</v>
      </c>
      <c r="C3455">
        <f>'Założenia i wyniki'!$E$8*Znorm.Profile!C3455</f>
        <v>0.38358005000000001</v>
      </c>
      <c r="D3455">
        <f t="shared" si="159"/>
        <v>0.28437735849056606</v>
      </c>
      <c r="E3455">
        <f t="shared" si="160"/>
        <v>0</v>
      </c>
      <c r="F3455">
        <f t="shared" si="161"/>
        <v>9.9202691509433949E-2</v>
      </c>
    </row>
    <row r="3456" spans="1:6" x14ac:dyDescent="0.25">
      <c r="A3456">
        <v>3447</v>
      </c>
      <c r="B3456">
        <f>'Założenia i wyniki'!$E$6*Znorm.Profile!B3456</f>
        <v>0.26885849056603772</v>
      </c>
      <c r="C3456">
        <f>'Założenia i wyniki'!$E$8*Znorm.Profile!C3456</f>
        <v>0.36297554999999998</v>
      </c>
      <c r="D3456">
        <f t="shared" si="159"/>
        <v>0.26885849056603772</v>
      </c>
      <c r="E3456">
        <f t="shared" si="160"/>
        <v>0</v>
      </c>
      <c r="F3456">
        <f t="shared" si="161"/>
        <v>9.4117059433962258E-2</v>
      </c>
    </row>
    <row r="3457" spans="1:6" x14ac:dyDescent="0.25">
      <c r="A3457">
        <v>3448</v>
      </c>
      <c r="B3457">
        <f>'Założenia i wyniki'!$E$6*Znorm.Profile!B3457</f>
        <v>0.24558490566037733</v>
      </c>
      <c r="C3457">
        <f>'Założenia i wyniki'!$E$8*Znorm.Profile!C3457</f>
        <v>0.35705215000000001</v>
      </c>
      <c r="D3457">
        <f t="shared" si="159"/>
        <v>0.24558490566037733</v>
      </c>
      <c r="E3457">
        <f t="shared" si="160"/>
        <v>0</v>
      </c>
      <c r="F3457">
        <f t="shared" si="161"/>
        <v>0.11146724433962268</v>
      </c>
    </row>
    <row r="3458" spans="1:6" x14ac:dyDescent="0.25">
      <c r="A3458">
        <v>3449</v>
      </c>
      <c r="B3458">
        <f>'Założenia i wyniki'!$E$6*Znorm.Profile!B3458</f>
        <v>0.22693396226415097</v>
      </c>
      <c r="C3458">
        <f>'Założenia i wyniki'!$E$8*Znorm.Profile!C3458</f>
        <v>0.36044750000000003</v>
      </c>
      <c r="D3458">
        <f t="shared" si="159"/>
        <v>0.22693396226415097</v>
      </c>
      <c r="E3458">
        <f t="shared" si="160"/>
        <v>0</v>
      </c>
      <c r="F3458">
        <f t="shared" si="161"/>
        <v>0.13351353773584906</v>
      </c>
    </row>
    <row r="3459" spans="1:6" x14ac:dyDescent="0.25">
      <c r="A3459">
        <v>3450</v>
      </c>
      <c r="B3459">
        <f>'Założenia i wyniki'!$E$6*Znorm.Profile!B3459</f>
        <v>0.18600943396226413</v>
      </c>
      <c r="C3459">
        <f>'Założenia i wyniki'!$E$8*Znorm.Profile!C3459</f>
        <v>0.3854361</v>
      </c>
      <c r="D3459">
        <f t="shared" si="159"/>
        <v>0.18600943396226413</v>
      </c>
      <c r="E3459">
        <f t="shared" si="160"/>
        <v>0</v>
      </c>
      <c r="F3459">
        <f t="shared" si="161"/>
        <v>0.19942666603773587</v>
      </c>
    </row>
    <row r="3460" spans="1:6" x14ac:dyDescent="0.25">
      <c r="A3460">
        <v>3451</v>
      </c>
      <c r="B3460">
        <f>'Założenia i wyniki'!$E$6*Znorm.Profile!B3460</f>
        <v>5.3888679245283011E-2</v>
      </c>
      <c r="C3460">
        <f>'Założenia i wyniki'!$E$8*Znorm.Profile!C3460</f>
        <v>0.42539769999999999</v>
      </c>
      <c r="D3460">
        <f t="shared" si="159"/>
        <v>5.3888679245283011E-2</v>
      </c>
      <c r="E3460">
        <f t="shared" si="160"/>
        <v>0</v>
      </c>
      <c r="F3460">
        <f t="shared" si="161"/>
        <v>0.37150902075471698</v>
      </c>
    </row>
    <row r="3461" spans="1:6" x14ac:dyDescent="0.25">
      <c r="A3461">
        <v>3452</v>
      </c>
      <c r="B3461">
        <f>'Założenia i wyniki'!$E$6*Znorm.Profile!B3461</f>
        <v>0</v>
      </c>
      <c r="C3461">
        <f>'Założenia i wyniki'!$E$8*Znorm.Profile!C3461</f>
        <v>0.46386234999999998</v>
      </c>
      <c r="D3461">
        <f t="shared" si="159"/>
        <v>0</v>
      </c>
      <c r="E3461">
        <f t="shared" si="160"/>
        <v>0</v>
      </c>
      <c r="F3461">
        <f t="shared" si="161"/>
        <v>0.46386234999999998</v>
      </c>
    </row>
    <row r="3462" spans="1:6" x14ac:dyDescent="0.25">
      <c r="A3462">
        <v>3453</v>
      </c>
      <c r="B3462">
        <f>'Założenia i wyniki'!$E$6*Znorm.Profile!B3462</f>
        <v>0</v>
      </c>
      <c r="C3462">
        <f>'Założenia i wyniki'!$E$8*Znorm.Profile!C3462</f>
        <v>0.46577930000000001</v>
      </c>
      <c r="D3462">
        <f t="shared" si="159"/>
        <v>0</v>
      </c>
      <c r="E3462">
        <f t="shared" si="160"/>
        <v>0</v>
      </c>
      <c r="F3462">
        <f t="shared" si="161"/>
        <v>0.46577930000000001</v>
      </c>
    </row>
    <row r="3463" spans="1:6" x14ac:dyDescent="0.25">
      <c r="A3463">
        <v>3454</v>
      </c>
      <c r="B3463">
        <f>'Założenia i wyniki'!$E$6*Znorm.Profile!B3463</f>
        <v>0</v>
      </c>
      <c r="C3463">
        <f>'Założenia i wyniki'!$E$8*Znorm.Profile!C3463</f>
        <v>0.3924781</v>
      </c>
      <c r="D3463">
        <f t="shared" si="159"/>
        <v>0</v>
      </c>
      <c r="E3463">
        <f t="shared" si="160"/>
        <v>0</v>
      </c>
      <c r="F3463">
        <f t="shared" si="161"/>
        <v>0.3924781</v>
      </c>
    </row>
    <row r="3464" spans="1:6" x14ac:dyDescent="0.25">
      <c r="A3464">
        <v>3455</v>
      </c>
      <c r="B3464">
        <f>'Założenia i wyniki'!$E$6*Znorm.Profile!B3464</f>
        <v>0</v>
      </c>
      <c r="C3464">
        <f>'Założenia i wyniki'!$E$8*Znorm.Profile!C3464</f>
        <v>0.29729279999999997</v>
      </c>
      <c r="D3464">
        <f t="shared" si="159"/>
        <v>0</v>
      </c>
      <c r="E3464">
        <f t="shared" si="160"/>
        <v>0</v>
      </c>
      <c r="F3464">
        <f t="shared" si="161"/>
        <v>0.29729279999999997</v>
      </c>
    </row>
    <row r="3465" spans="1:6" x14ac:dyDescent="0.25">
      <c r="A3465">
        <v>3456</v>
      </c>
      <c r="B3465">
        <f>'Założenia i wyniki'!$E$6*Znorm.Profile!B3465</f>
        <v>0</v>
      </c>
      <c r="C3465">
        <f>'Założenia i wyniki'!$E$8*Znorm.Profile!C3465</f>
        <v>0.2290925</v>
      </c>
      <c r="D3465">
        <f t="shared" si="159"/>
        <v>0</v>
      </c>
      <c r="E3465">
        <f t="shared" si="160"/>
        <v>0</v>
      </c>
      <c r="F3465">
        <f t="shared" si="161"/>
        <v>0.2290925</v>
      </c>
    </row>
    <row r="3466" spans="1:6" x14ac:dyDescent="0.25">
      <c r="A3466">
        <v>3457</v>
      </c>
      <c r="B3466">
        <f>'Założenia i wyniki'!$E$6*Znorm.Profile!B3466</f>
        <v>0</v>
      </c>
      <c r="C3466">
        <f>'Założenia i wyniki'!$E$8*Znorm.Profile!C3466</f>
        <v>0.1929718</v>
      </c>
      <c r="D3466">
        <f t="shared" si="159"/>
        <v>0</v>
      </c>
      <c r="E3466">
        <f t="shared" si="160"/>
        <v>0</v>
      </c>
      <c r="F3466">
        <f t="shared" si="161"/>
        <v>0.1929718</v>
      </c>
    </row>
    <row r="3467" spans="1:6" x14ac:dyDescent="0.25">
      <c r="A3467">
        <v>3458</v>
      </c>
      <c r="B3467">
        <f>'Założenia i wyniki'!$E$6*Znorm.Profile!B3467</f>
        <v>0</v>
      </c>
      <c r="C3467">
        <f>'Założenia i wyniki'!$E$8*Znorm.Profile!C3467</f>
        <v>0.18160099999999998</v>
      </c>
      <c r="D3467">
        <f t="shared" ref="D3467:D3530" si="162">IF(B3467&lt;=C3467,B3467,C3467)</f>
        <v>0</v>
      </c>
      <c r="E3467">
        <f t="shared" ref="E3467:E3530" si="163">IF(B3467&gt;C3467,B3467-C3467,0)</f>
        <v>0</v>
      </c>
      <c r="F3467">
        <f t="shared" ref="F3467:F3530" si="164">IF(B3467&lt;C3467,C3467-B3467,0)</f>
        <v>0.18160099999999998</v>
      </c>
    </row>
    <row r="3468" spans="1:6" x14ac:dyDescent="0.25">
      <c r="A3468">
        <v>3459</v>
      </c>
      <c r="B3468">
        <f>'Założenia i wyniki'!$E$6*Znorm.Profile!B3468</f>
        <v>0</v>
      </c>
      <c r="C3468">
        <f>'Założenia i wyniki'!$E$8*Znorm.Profile!C3468</f>
        <v>0.18091114999999999</v>
      </c>
      <c r="D3468">
        <f t="shared" si="162"/>
        <v>0</v>
      </c>
      <c r="E3468">
        <f t="shared" si="163"/>
        <v>0</v>
      </c>
      <c r="F3468">
        <f t="shared" si="164"/>
        <v>0.18091114999999999</v>
      </c>
    </row>
    <row r="3469" spans="1:6" x14ac:dyDescent="0.25">
      <c r="A3469">
        <v>3460</v>
      </c>
      <c r="B3469">
        <f>'Założenia i wyniki'!$E$6*Znorm.Profile!B3469</f>
        <v>0</v>
      </c>
      <c r="C3469">
        <f>'Założenia i wyniki'!$E$8*Znorm.Profile!C3469</f>
        <v>0.20278055</v>
      </c>
      <c r="D3469">
        <f t="shared" si="162"/>
        <v>0</v>
      </c>
      <c r="E3469">
        <f t="shared" si="163"/>
        <v>0</v>
      </c>
      <c r="F3469">
        <f t="shared" si="164"/>
        <v>0.20278055</v>
      </c>
    </row>
    <row r="3470" spans="1:6" x14ac:dyDescent="0.25">
      <c r="A3470">
        <v>3461</v>
      </c>
      <c r="B3470">
        <f>'Założenia i wyniki'!$E$6*Znorm.Profile!B3470</f>
        <v>8.7864150943396224E-2</v>
      </c>
      <c r="C3470">
        <f>'Założenia i wyniki'!$E$8*Znorm.Profile!C3470</f>
        <v>0.25142425000000002</v>
      </c>
      <c r="D3470">
        <f t="shared" si="162"/>
        <v>8.7864150943396224E-2</v>
      </c>
      <c r="E3470">
        <f t="shared" si="163"/>
        <v>0</v>
      </c>
      <c r="F3470">
        <f t="shared" si="164"/>
        <v>0.16356009905660379</v>
      </c>
    </row>
    <row r="3471" spans="1:6" x14ac:dyDescent="0.25">
      <c r="A3471">
        <v>3462</v>
      </c>
      <c r="B3471">
        <f>'Założenia i wyniki'!$E$6*Znorm.Profile!B3471</f>
        <v>0.28080188679245283</v>
      </c>
      <c r="C3471">
        <f>'Założenia i wyniki'!$E$8*Znorm.Profile!C3471</f>
        <v>0.32946024999999995</v>
      </c>
      <c r="D3471">
        <f t="shared" si="162"/>
        <v>0.28080188679245283</v>
      </c>
      <c r="E3471">
        <f t="shared" si="163"/>
        <v>0</v>
      </c>
      <c r="F3471">
        <f t="shared" si="164"/>
        <v>4.8658363207547128E-2</v>
      </c>
    </row>
    <row r="3472" spans="1:6" x14ac:dyDescent="0.25">
      <c r="A3472">
        <v>3463</v>
      </c>
      <c r="B3472">
        <f>'Założenia i wyniki'!$E$6*Znorm.Profile!B3472</f>
        <v>0.80718867924528304</v>
      </c>
      <c r="C3472">
        <f>'Założenia i wyniki'!$E$8*Znorm.Profile!C3472</f>
        <v>0.37485559999999996</v>
      </c>
      <c r="D3472">
        <f t="shared" si="162"/>
        <v>0.37485559999999996</v>
      </c>
      <c r="E3472">
        <f t="shared" si="163"/>
        <v>0.43233307924528308</v>
      </c>
      <c r="F3472">
        <f t="shared" si="164"/>
        <v>0</v>
      </c>
    </row>
    <row r="3473" spans="1:6" x14ac:dyDescent="0.25">
      <c r="A3473">
        <v>3464</v>
      </c>
      <c r="B3473">
        <f>'Założenia i wyniki'!$E$6*Znorm.Profile!B3473</f>
        <v>1.4054716981132074</v>
      </c>
      <c r="C3473">
        <f>'Założenia i wyniki'!$E$8*Znorm.Profile!C3473</f>
        <v>0.38426464999999999</v>
      </c>
      <c r="D3473">
        <f t="shared" si="162"/>
        <v>0.38426464999999999</v>
      </c>
      <c r="E3473">
        <f t="shared" si="163"/>
        <v>1.0212070481132074</v>
      </c>
      <c r="F3473">
        <f t="shared" si="164"/>
        <v>0</v>
      </c>
    </row>
    <row r="3474" spans="1:6" x14ac:dyDescent="0.25">
      <c r="A3474">
        <v>3465</v>
      </c>
      <c r="B3474">
        <f>'Założenia i wyniki'!$E$6*Znorm.Profile!B3474</f>
        <v>1.8987735849056606</v>
      </c>
      <c r="C3474">
        <f>'Założenia i wyniki'!$E$8*Znorm.Profile!C3474</f>
        <v>0.39020344999999995</v>
      </c>
      <c r="D3474">
        <f t="shared" si="162"/>
        <v>0.39020344999999995</v>
      </c>
      <c r="E3474">
        <f t="shared" si="163"/>
        <v>1.5085701349056606</v>
      </c>
      <c r="F3474">
        <f t="shared" si="164"/>
        <v>0</v>
      </c>
    </row>
    <row r="3475" spans="1:6" x14ac:dyDescent="0.25">
      <c r="A3475">
        <v>3466</v>
      </c>
      <c r="B3475">
        <f>'Założenia i wyniki'!$E$6*Znorm.Profile!B3475</f>
        <v>2.2188679245283018</v>
      </c>
      <c r="C3475">
        <f>'Założenia i wyniki'!$E$8*Znorm.Profile!C3475</f>
        <v>0.37466239999999995</v>
      </c>
      <c r="D3475">
        <f t="shared" si="162"/>
        <v>0.37466239999999995</v>
      </c>
      <c r="E3475">
        <f t="shared" si="163"/>
        <v>1.8442055245283018</v>
      </c>
      <c r="F3475">
        <f t="shared" si="164"/>
        <v>0</v>
      </c>
    </row>
    <row r="3476" spans="1:6" x14ac:dyDescent="0.25">
      <c r="A3476">
        <v>3467</v>
      </c>
      <c r="B3476">
        <f>'Założenia i wyniki'!$E$6*Znorm.Profile!B3476</f>
        <v>2.3808490566037737</v>
      </c>
      <c r="C3476">
        <f>'Założenia i wyniki'!$E$8*Znorm.Profile!C3476</f>
        <v>0.36584660000000002</v>
      </c>
      <c r="D3476">
        <f t="shared" si="162"/>
        <v>0.36584660000000002</v>
      </c>
      <c r="E3476">
        <f t="shared" si="163"/>
        <v>2.0150024566037734</v>
      </c>
      <c r="F3476">
        <f t="shared" si="164"/>
        <v>0</v>
      </c>
    </row>
    <row r="3477" spans="1:6" x14ac:dyDescent="0.25">
      <c r="A3477">
        <v>3468</v>
      </c>
      <c r="B3477">
        <f>'Założenia i wyniki'!$E$6*Znorm.Profile!B3477</f>
        <v>2.4173584905660377</v>
      </c>
      <c r="C3477">
        <f>'Założenia i wyniki'!$E$8*Znorm.Profile!C3477</f>
        <v>0.35985495000000001</v>
      </c>
      <c r="D3477">
        <f t="shared" si="162"/>
        <v>0.35985495000000001</v>
      </c>
      <c r="E3477">
        <f t="shared" si="163"/>
        <v>2.0575035405660378</v>
      </c>
      <c r="F3477">
        <f t="shared" si="164"/>
        <v>0</v>
      </c>
    </row>
    <row r="3478" spans="1:6" x14ac:dyDescent="0.25">
      <c r="A3478">
        <v>3469</v>
      </c>
      <c r="B3478">
        <f>'Założenia i wyniki'!$E$6*Znorm.Profile!B3478</f>
        <v>2.2150000000000003</v>
      </c>
      <c r="C3478">
        <f>'Założenia i wyniki'!$E$8*Znorm.Profile!C3478</f>
        <v>0.3682126</v>
      </c>
      <c r="D3478">
        <f t="shared" si="162"/>
        <v>0.3682126</v>
      </c>
      <c r="E3478">
        <f t="shared" si="163"/>
        <v>1.8467874000000002</v>
      </c>
      <c r="F3478">
        <f t="shared" si="164"/>
        <v>0</v>
      </c>
    </row>
    <row r="3479" spans="1:6" x14ac:dyDescent="0.25">
      <c r="A3479">
        <v>3470</v>
      </c>
      <c r="B3479">
        <f>'Założenia i wyniki'!$E$6*Znorm.Profile!B3479</f>
        <v>1.5048113207547167</v>
      </c>
      <c r="C3479">
        <f>'Założenia i wyniki'!$E$8*Znorm.Profile!C3479</f>
        <v>0.36715805000000001</v>
      </c>
      <c r="D3479">
        <f t="shared" si="162"/>
        <v>0.36715805000000001</v>
      </c>
      <c r="E3479">
        <f t="shared" si="163"/>
        <v>1.1376532707547167</v>
      </c>
      <c r="F3479">
        <f t="shared" si="164"/>
        <v>0</v>
      </c>
    </row>
    <row r="3480" spans="1:6" x14ac:dyDescent="0.25">
      <c r="A3480">
        <v>3471</v>
      </c>
      <c r="B3480">
        <f>'Założenia i wyniki'!$E$6*Znorm.Profile!B3480</f>
        <v>1.4960377358490566</v>
      </c>
      <c r="C3480">
        <f>'Założenia i wyniki'!$E$8*Znorm.Profile!C3480</f>
        <v>0.38559779999999999</v>
      </c>
      <c r="D3480">
        <f t="shared" si="162"/>
        <v>0.38559779999999999</v>
      </c>
      <c r="E3480">
        <f t="shared" si="163"/>
        <v>1.1104399358490566</v>
      </c>
      <c r="F3480">
        <f t="shared" si="164"/>
        <v>0</v>
      </c>
    </row>
    <row r="3481" spans="1:6" x14ac:dyDescent="0.25">
      <c r="A3481">
        <v>3472</v>
      </c>
      <c r="B3481">
        <f>'Założenia i wyniki'!$E$6*Znorm.Profile!B3481</f>
        <v>1.1962264150943396</v>
      </c>
      <c r="C3481">
        <f>'Założenia i wyniki'!$E$8*Znorm.Profile!C3481</f>
        <v>0.39522664999999996</v>
      </c>
      <c r="D3481">
        <f t="shared" si="162"/>
        <v>0.39522664999999996</v>
      </c>
      <c r="E3481">
        <f t="shared" si="163"/>
        <v>0.80099976509433968</v>
      </c>
      <c r="F3481">
        <f t="shared" si="164"/>
        <v>0</v>
      </c>
    </row>
    <row r="3482" spans="1:6" x14ac:dyDescent="0.25">
      <c r="A3482">
        <v>3473</v>
      </c>
      <c r="B3482">
        <f>'Założenia i wyniki'!$E$6*Znorm.Profile!B3482</f>
        <v>0.78410377358490568</v>
      </c>
      <c r="C3482">
        <f>'Założenia i wyniki'!$E$8*Znorm.Profile!C3482</f>
        <v>0.40094494999999997</v>
      </c>
      <c r="D3482">
        <f t="shared" si="162"/>
        <v>0.40094494999999997</v>
      </c>
      <c r="E3482">
        <f t="shared" si="163"/>
        <v>0.38315882358490572</v>
      </c>
      <c r="F3482">
        <f t="shared" si="164"/>
        <v>0</v>
      </c>
    </row>
    <row r="3483" spans="1:6" x14ac:dyDescent="0.25">
      <c r="A3483">
        <v>3474</v>
      </c>
      <c r="B3483">
        <f>'Założenia i wyniki'!$E$6*Znorm.Profile!B3483</f>
        <v>0.30425471698113205</v>
      </c>
      <c r="C3483">
        <f>'Założenia i wyniki'!$E$8*Znorm.Profile!C3483</f>
        <v>0.41545945000000006</v>
      </c>
      <c r="D3483">
        <f t="shared" si="162"/>
        <v>0.30425471698113205</v>
      </c>
      <c r="E3483">
        <f t="shared" si="163"/>
        <v>0</v>
      </c>
      <c r="F3483">
        <f t="shared" si="164"/>
        <v>0.11120473301886802</v>
      </c>
    </row>
    <row r="3484" spans="1:6" x14ac:dyDescent="0.25">
      <c r="A3484">
        <v>3475</v>
      </c>
      <c r="B3484">
        <f>'Założenia i wyniki'!$E$6*Znorm.Profile!B3484</f>
        <v>0.11119811320754718</v>
      </c>
      <c r="C3484">
        <f>'Założenia i wyniki'!$E$8*Znorm.Profile!C3484</f>
        <v>0.45829664999999997</v>
      </c>
      <c r="D3484">
        <f t="shared" si="162"/>
        <v>0.11119811320754718</v>
      </c>
      <c r="E3484">
        <f t="shared" si="163"/>
        <v>0</v>
      </c>
      <c r="F3484">
        <f t="shared" si="164"/>
        <v>0.34709853679245278</v>
      </c>
    </row>
    <row r="3485" spans="1:6" x14ac:dyDescent="0.25">
      <c r="A3485">
        <v>3476</v>
      </c>
      <c r="B3485">
        <f>'Założenia i wyniki'!$E$6*Znorm.Profile!B3485</f>
        <v>0</v>
      </c>
      <c r="C3485">
        <f>'Założenia i wyniki'!$E$8*Znorm.Profile!C3485</f>
        <v>0.50000895000000001</v>
      </c>
      <c r="D3485">
        <f t="shared" si="162"/>
        <v>0</v>
      </c>
      <c r="E3485">
        <f t="shared" si="163"/>
        <v>0</v>
      </c>
      <c r="F3485">
        <f t="shared" si="164"/>
        <v>0.50000895000000001</v>
      </c>
    </row>
    <row r="3486" spans="1:6" x14ac:dyDescent="0.25">
      <c r="A3486">
        <v>3477</v>
      </c>
      <c r="B3486">
        <f>'Założenia i wyniki'!$E$6*Znorm.Profile!B3486</f>
        <v>0</v>
      </c>
      <c r="C3486">
        <f>'Założenia i wyniki'!$E$8*Znorm.Profile!C3486</f>
        <v>0.49071925</v>
      </c>
      <c r="D3486">
        <f t="shared" si="162"/>
        <v>0</v>
      </c>
      <c r="E3486">
        <f t="shared" si="163"/>
        <v>0</v>
      </c>
      <c r="F3486">
        <f t="shared" si="164"/>
        <v>0.49071925</v>
      </c>
    </row>
    <row r="3487" spans="1:6" x14ac:dyDescent="0.25">
      <c r="A3487">
        <v>3478</v>
      </c>
      <c r="B3487">
        <f>'Założenia i wyniki'!$E$6*Znorm.Profile!B3487</f>
        <v>0</v>
      </c>
      <c r="C3487">
        <f>'Założenia i wyniki'!$E$8*Znorm.Profile!C3487</f>
        <v>0.40255494999999997</v>
      </c>
      <c r="D3487">
        <f t="shared" si="162"/>
        <v>0</v>
      </c>
      <c r="E3487">
        <f t="shared" si="163"/>
        <v>0</v>
      </c>
      <c r="F3487">
        <f t="shared" si="164"/>
        <v>0.40255494999999997</v>
      </c>
    </row>
    <row r="3488" spans="1:6" x14ac:dyDescent="0.25">
      <c r="A3488">
        <v>3479</v>
      </c>
      <c r="B3488">
        <f>'Założenia i wyniki'!$E$6*Znorm.Profile!B3488</f>
        <v>0</v>
      </c>
      <c r="C3488">
        <f>'Założenia i wyniki'!$E$8*Znorm.Profile!C3488</f>
        <v>0.29700335</v>
      </c>
      <c r="D3488">
        <f t="shared" si="162"/>
        <v>0</v>
      </c>
      <c r="E3488">
        <f t="shared" si="163"/>
        <v>0</v>
      </c>
      <c r="F3488">
        <f t="shared" si="164"/>
        <v>0.29700335</v>
      </c>
    </row>
    <row r="3489" spans="1:6" x14ac:dyDescent="0.25">
      <c r="A3489">
        <v>3480</v>
      </c>
      <c r="B3489">
        <f>'Założenia i wyniki'!$E$6*Znorm.Profile!B3489</f>
        <v>0</v>
      </c>
      <c r="C3489">
        <f>'Założenia i wyniki'!$E$8*Znorm.Profile!C3489</f>
        <v>0.22350195</v>
      </c>
      <c r="D3489">
        <f t="shared" si="162"/>
        <v>0</v>
      </c>
      <c r="E3489">
        <f t="shared" si="163"/>
        <v>0</v>
      </c>
      <c r="F3489">
        <f t="shared" si="164"/>
        <v>0.22350195</v>
      </c>
    </row>
    <row r="3490" spans="1:6" x14ac:dyDescent="0.25">
      <c r="A3490">
        <v>3481</v>
      </c>
      <c r="B3490">
        <f>'Założenia i wyniki'!$E$6*Znorm.Profile!B3490</f>
        <v>0</v>
      </c>
      <c r="C3490">
        <f>'Założenia i wyniki'!$E$8*Znorm.Profile!C3490</f>
        <v>0.1981329</v>
      </c>
      <c r="D3490">
        <f t="shared" si="162"/>
        <v>0</v>
      </c>
      <c r="E3490">
        <f t="shared" si="163"/>
        <v>0</v>
      </c>
      <c r="F3490">
        <f t="shared" si="164"/>
        <v>0.1981329</v>
      </c>
    </row>
    <row r="3491" spans="1:6" x14ac:dyDescent="0.25">
      <c r="A3491">
        <v>3482</v>
      </c>
      <c r="B3491">
        <f>'Założenia i wyniki'!$E$6*Znorm.Profile!B3491</f>
        <v>0</v>
      </c>
      <c r="C3491">
        <f>'Założenia i wyniki'!$E$8*Znorm.Profile!C3491</f>
        <v>0.1835456</v>
      </c>
      <c r="D3491">
        <f t="shared" si="162"/>
        <v>0</v>
      </c>
      <c r="E3491">
        <f t="shared" si="163"/>
        <v>0</v>
      </c>
      <c r="F3491">
        <f t="shared" si="164"/>
        <v>0.1835456</v>
      </c>
    </row>
    <row r="3492" spans="1:6" x14ac:dyDescent="0.25">
      <c r="A3492">
        <v>3483</v>
      </c>
      <c r="B3492">
        <f>'Założenia i wyniki'!$E$6*Znorm.Profile!B3492</f>
        <v>0</v>
      </c>
      <c r="C3492">
        <f>'Założenia i wyniki'!$E$8*Znorm.Profile!C3492</f>
        <v>0.18343009999999998</v>
      </c>
      <c r="D3492">
        <f t="shared" si="162"/>
        <v>0</v>
      </c>
      <c r="E3492">
        <f t="shared" si="163"/>
        <v>0</v>
      </c>
      <c r="F3492">
        <f t="shared" si="164"/>
        <v>0.18343009999999998</v>
      </c>
    </row>
    <row r="3493" spans="1:6" x14ac:dyDescent="0.25">
      <c r="A3493">
        <v>3484</v>
      </c>
      <c r="B3493">
        <f>'Założenia i wyniki'!$E$6*Znorm.Profile!B3493</f>
        <v>0</v>
      </c>
      <c r="C3493">
        <f>'Założenia i wyniki'!$E$8*Znorm.Profile!C3493</f>
        <v>0.20045410000000002</v>
      </c>
      <c r="D3493">
        <f t="shared" si="162"/>
        <v>0</v>
      </c>
      <c r="E3493">
        <f t="shared" si="163"/>
        <v>0</v>
      </c>
      <c r="F3493">
        <f t="shared" si="164"/>
        <v>0.20045410000000002</v>
      </c>
    </row>
    <row r="3494" spans="1:6" x14ac:dyDescent="0.25">
      <c r="A3494">
        <v>3485</v>
      </c>
      <c r="B3494">
        <f>'Założenia i wyniki'!$E$6*Znorm.Profile!B3494</f>
        <v>0.10511320754716981</v>
      </c>
      <c r="C3494">
        <f>'Założenia i wyniki'!$E$8*Znorm.Profile!C3494</f>
        <v>0.2541679</v>
      </c>
      <c r="D3494">
        <f t="shared" si="162"/>
        <v>0.10511320754716981</v>
      </c>
      <c r="E3494">
        <f t="shared" si="163"/>
        <v>0</v>
      </c>
      <c r="F3494">
        <f t="shared" si="164"/>
        <v>0.14905469245283021</v>
      </c>
    </row>
    <row r="3495" spans="1:6" x14ac:dyDescent="0.25">
      <c r="A3495">
        <v>3486</v>
      </c>
      <c r="B3495">
        <f>'Założenia i wyniki'!$E$6*Znorm.Profile!B3495</f>
        <v>0.2774811320754717</v>
      </c>
      <c r="C3495">
        <f>'Założenia i wyniki'!$E$8*Znorm.Profile!C3495</f>
        <v>0.33202785000000001</v>
      </c>
      <c r="D3495">
        <f t="shared" si="162"/>
        <v>0.2774811320754717</v>
      </c>
      <c r="E3495">
        <f t="shared" si="163"/>
        <v>0</v>
      </c>
      <c r="F3495">
        <f t="shared" si="164"/>
        <v>5.454671792452831E-2</v>
      </c>
    </row>
    <row r="3496" spans="1:6" x14ac:dyDescent="0.25">
      <c r="A3496">
        <v>3487</v>
      </c>
      <c r="B3496">
        <f>'Założenia i wyniki'!$E$6*Znorm.Profile!B3496</f>
        <v>0.83475471698113224</v>
      </c>
      <c r="C3496">
        <f>'Założenia i wyniki'!$E$8*Znorm.Profile!C3496</f>
        <v>0.37365789999999999</v>
      </c>
      <c r="D3496">
        <f t="shared" si="162"/>
        <v>0.37365789999999999</v>
      </c>
      <c r="E3496">
        <f t="shared" si="163"/>
        <v>0.46109681698113225</v>
      </c>
      <c r="F3496">
        <f t="shared" si="164"/>
        <v>0</v>
      </c>
    </row>
    <row r="3497" spans="1:6" x14ac:dyDescent="0.25">
      <c r="A3497">
        <v>3488</v>
      </c>
      <c r="B3497">
        <f>'Założenia i wyniki'!$E$6*Znorm.Profile!B3497</f>
        <v>1.44311320754717</v>
      </c>
      <c r="C3497">
        <f>'Założenia i wyniki'!$E$8*Znorm.Profile!C3497</f>
        <v>0.38726835000000004</v>
      </c>
      <c r="D3497">
        <f t="shared" si="162"/>
        <v>0.38726835000000004</v>
      </c>
      <c r="E3497">
        <f t="shared" si="163"/>
        <v>1.0558448575471699</v>
      </c>
      <c r="F3497">
        <f t="shared" si="164"/>
        <v>0</v>
      </c>
    </row>
    <row r="3498" spans="1:6" x14ac:dyDescent="0.25">
      <c r="A3498">
        <v>3489</v>
      </c>
      <c r="B3498">
        <f>'Założenia i wyniki'!$E$6*Znorm.Profile!B3498</f>
        <v>1.9412264150943397</v>
      </c>
      <c r="C3498">
        <f>'Założenia i wyniki'!$E$8*Znorm.Profile!C3498</f>
        <v>0.38155040000000001</v>
      </c>
      <c r="D3498">
        <f t="shared" si="162"/>
        <v>0.38155040000000001</v>
      </c>
      <c r="E3498">
        <f t="shared" si="163"/>
        <v>1.5596760150943396</v>
      </c>
      <c r="F3498">
        <f t="shared" si="164"/>
        <v>0</v>
      </c>
    </row>
    <row r="3499" spans="1:6" x14ac:dyDescent="0.25">
      <c r="A3499">
        <v>3490</v>
      </c>
      <c r="B3499">
        <f>'Założenia i wyniki'!$E$6*Znorm.Profile!B3499</f>
        <v>2.2635849056603772</v>
      </c>
      <c r="C3499">
        <f>'Założenia i wyniki'!$E$8*Znorm.Profile!C3499</f>
        <v>0.37375519999999995</v>
      </c>
      <c r="D3499">
        <f t="shared" si="162"/>
        <v>0.37375519999999995</v>
      </c>
      <c r="E3499">
        <f t="shared" si="163"/>
        <v>1.8898297056603772</v>
      </c>
      <c r="F3499">
        <f t="shared" si="164"/>
        <v>0</v>
      </c>
    </row>
    <row r="3500" spans="1:6" x14ac:dyDescent="0.25">
      <c r="A3500">
        <v>3491</v>
      </c>
      <c r="B3500">
        <f>'Założenia i wyniki'!$E$6*Znorm.Profile!B3500</f>
        <v>2.4273584905660375</v>
      </c>
      <c r="C3500">
        <f>'Założenia i wyniki'!$E$8*Znorm.Profile!C3500</f>
        <v>0.35948010000000002</v>
      </c>
      <c r="D3500">
        <f t="shared" si="162"/>
        <v>0.35948010000000002</v>
      </c>
      <c r="E3500">
        <f t="shared" si="163"/>
        <v>2.0678783905660376</v>
      </c>
      <c r="F3500">
        <f t="shared" si="164"/>
        <v>0</v>
      </c>
    </row>
    <row r="3501" spans="1:6" x14ac:dyDescent="0.25">
      <c r="A3501">
        <v>3492</v>
      </c>
      <c r="B3501">
        <f>'Założenia i wyniki'!$E$6*Znorm.Profile!B3501</f>
        <v>2.4715094339622645</v>
      </c>
      <c r="C3501">
        <f>'Założenia i wyniki'!$E$8*Znorm.Profile!C3501</f>
        <v>0.35694610000000004</v>
      </c>
      <c r="D3501">
        <f t="shared" si="162"/>
        <v>0.35694610000000004</v>
      </c>
      <c r="E3501">
        <f t="shared" si="163"/>
        <v>2.1145633339622645</v>
      </c>
      <c r="F3501">
        <f t="shared" si="164"/>
        <v>0</v>
      </c>
    </row>
    <row r="3502" spans="1:6" x14ac:dyDescent="0.25">
      <c r="A3502">
        <v>3493</v>
      </c>
      <c r="B3502">
        <f>'Założenia i wyniki'!$E$6*Znorm.Profile!B3502</f>
        <v>2.3874528301886788</v>
      </c>
      <c r="C3502">
        <f>'Założenia i wyniki'!$E$8*Znorm.Profile!C3502</f>
        <v>0.37104445000000003</v>
      </c>
      <c r="D3502">
        <f t="shared" si="162"/>
        <v>0.37104445000000003</v>
      </c>
      <c r="E3502">
        <f t="shared" si="163"/>
        <v>2.016408380188679</v>
      </c>
      <c r="F3502">
        <f t="shared" si="164"/>
        <v>0</v>
      </c>
    </row>
    <row r="3503" spans="1:6" x14ac:dyDescent="0.25">
      <c r="A3503">
        <v>3494</v>
      </c>
      <c r="B3503">
        <f>'Założenia i wyniki'!$E$6*Znorm.Profile!B3503</f>
        <v>2.1877358490566037</v>
      </c>
      <c r="C3503">
        <f>'Założenia i wyniki'!$E$8*Znorm.Profile!C3503</f>
        <v>0.36326569999999997</v>
      </c>
      <c r="D3503">
        <f t="shared" si="162"/>
        <v>0.36326569999999997</v>
      </c>
      <c r="E3503">
        <f t="shared" si="163"/>
        <v>1.8244701490566038</v>
      </c>
      <c r="F3503">
        <f t="shared" si="164"/>
        <v>0</v>
      </c>
    </row>
    <row r="3504" spans="1:6" x14ac:dyDescent="0.25">
      <c r="A3504">
        <v>3495</v>
      </c>
      <c r="B3504">
        <f>'Założenia i wyniki'!$E$6*Znorm.Profile!B3504</f>
        <v>1.8766037735849057</v>
      </c>
      <c r="C3504">
        <f>'Założenia i wyniki'!$E$8*Znorm.Profile!C3504</f>
        <v>0.37584749999999995</v>
      </c>
      <c r="D3504">
        <f t="shared" si="162"/>
        <v>0.37584749999999995</v>
      </c>
      <c r="E3504">
        <f t="shared" si="163"/>
        <v>1.5007562735849058</v>
      </c>
      <c r="F3504">
        <f t="shared" si="164"/>
        <v>0</v>
      </c>
    </row>
    <row r="3505" spans="1:6" x14ac:dyDescent="0.25">
      <c r="A3505">
        <v>3496</v>
      </c>
      <c r="B3505">
        <f>'Założenia i wyniki'!$E$6*Znorm.Profile!B3505</f>
        <v>1.4190566037735848</v>
      </c>
      <c r="C3505">
        <f>'Założenia i wyniki'!$E$8*Znorm.Profile!C3505</f>
        <v>0.38403190000000004</v>
      </c>
      <c r="D3505">
        <f t="shared" si="162"/>
        <v>0.38403190000000004</v>
      </c>
      <c r="E3505">
        <f t="shared" si="163"/>
        <v>1.0350247037735847</v>
      </c>
      <c r="F3505">
        <f t="shared" si="164"/>
        <v>0</v>
      </c>
    </row>
    <row r="3506" spans="1:6" x14ac:dyDescent="0.25">
      <c r="A3506">
        <v>3497</v>
      </c>
      <c r="B3506">
        <f>'Założenia i wyniki'!$E$6*Znorm.Profile!B3506</f>
        <v>0.85416037735849049</v>
      </c>
      <c r="C3506">
        <f>'Założenia i wyniki'!$E$8*Znorm.Profile!C3506</f>
        <v>0.41232485000000002</v>
      </c>
      <c r="D3506">
        <f t="shared" si="162"/>
        <v>0.41232485000000002</v>
      </c>
      <c r="E3506">
        <f t="shared" si="163"/>
        <v>0.44183552735849047</v>
      </c>
      <c r="F3506">
        <f t="shared" si="164"/>
        <v>0</v>
      </c>
    </row>
    <row r="3507" spans="1:6" x14ac:dyDescent="0.25">
      <c r="A3507">
        <v>3498</v>
      </c>
      <c r="B3507">
        <f>'Założenia i wyniki'!$E$6*Znorm.Profile!B3507</f>
        <v>0.30553773584905664</v>
      </c>
      <c r="C3507">
        <f>'Założenia i wyniki'!$E$8*Znorm.Profile!C3507</f>
        <v>0.43110200000000004</v>
      </c>
      <c r="D3507">
        <f t="shared" si="162"/>
        <v>0.30553773584905664</v>
      </c>
      <c r="E3507">
        <f t="shared" si="163"/>
        <v>0</v>
      </c>
      <c r="F3507">
        <f t="shared" si="164"/>
        <v>0.12556426415094341</v>
      </c>
    </row>
    <row r="3508" spans="1:6" x14ac:dyDescent="0.25">
      <c r="A3508">
        <v>3499</v>
      </c>
      <c r="B3508">
        <f>'Założenia i wyniki'!$E$6*Znorm.Profile!B3508</f>
        <v>0.11688679245283021</v>
      </c>
      <c r="C3508">
        <f>'Założenia i wyniki'!$E$8*Znorm.Profile!C3508</f>
        <v>0.45822000000000002</v>
      </c>
      <c r="D3508">
        <f t="shared" si="162"/>
        <v>0.11688679245283021</v>
      </c>
      <c r="E3508">
        <f t="shared" si="163"/>
        <v>0</v>
      </c>
      <c r="F3508">
        <f t="shared" si="164"/>
        <v>0.34133320754716978</v>
      </c>
    </row>
    <row r="3509" spans="1:6" x14ac:dyDescent="0.25">
      <c r="A3509">
        <v>3500</v>
      </c>
      <c r="B3509">
        <f>'Założenia i wyniki'!$E$6*Znorm.Profile!B3509</f>
        <v>0</v>
      </c>
      <c r="C3509">
        <f>'Założenia i wyniki'!$E$8*Znorm.Profile!C3509</f>
        <v>0.50312115000000002</v>
      </c>
      <c r="D3509">
        <f t="shared" si="162"/>
        <v>0</v>
      </c>
      <c r="E3509">
        <f t="shared" si="163"/>
        <v>0</v>
      </c>
      <c r="F3509">
        <f t="shared" si="164"/>
        <v>0.50312115000000002</v>
      </c>
    </row>
    <row r="3510" spans="1:6" x14ac:dyDescent="0.25">
      <c r="A3510">
        <v>3501</v>
      </c>
      <c r="B3510">
        <f>'Założenia i wyniki'!$E$6*Znorm.Profile!B3510</f>
        <v>0</v>
      </c>
      <c r="C3510">
        <f>'Założenia i wyniki'!$E$8*Znorm.Profile!C3510</f>
        <v>0.50801450000000004</v>
      </c>
      <c r="D3510">
        <f t="shared" si="162"/>
        <v>0</v>
      </c>
      <c r="E3510">
        <f t="shared" si="163"/>
        <v>0</v>
      </c>
      <c r="F3510">
        <f t="shared" si="164"/>
        <v>0.50801450000000004</v>
      </c>
    </row>
    <row r="3511" spans="1:6" x14ac:dyDescent="0.25">
      <c r="A3511">
        <v>3502</v>
      </c>
      <c r="B3511">
        <f>'Założenia i wyniki'!$E$6*Znorm.Profile!B3511</f>
        <v>0</v>
      </c>
      <c r="C3511">
        <f>'Założenia i wyniki'!$E$8*Znorm.Profile!C3511</f>
        <v>0.41333319999999996</v>
      </c>
      <c r="D3511">
        <f t="shared" si="162"/>
        <v>0</v>
      </c>
      <c r="E3511">
        <f t="shared" si="163"/>
        <v>0</v>
      </c>
      <c r="F3511">
        <f t="shared" si="164"/>
        <v>0.41333319999999996</v>
      </c>
    </row>
    <row r="3512" spans="1:6" x14ac:dyDescent="0.25">
      <c r="A3512">
        <v>3503</v>
      </c>
      <c r="B3512">
        <f>'Założenia i wyniki'!$E$6*Znorm.Profile!B3512</f>
        <v>0</v>
      </c>
      <c r="C3512">
        <f>'Założenia i wyniki'!$E$8*Znorm.Profile!C3512</f>
        <v>0.30226595000000001</v>
      </c>
      <c r="D3512">
        <f t="shared" si="162"/>
        <v>0</v>
      </c>
      <c r="E3512">
        <f t="shared" si="163"/>
        <v>0</v>
      </c>
      <c r="F3512">
        <f t="shared" si="164"/>
        <v>0.30226595000000001</v>
      </c>
    </row>
    <row r="3513" spans="1:6" x14ac:dyDescent="0.25">
      <c r="A3513">
        <v>3504</v>
      </c>
      <c r="B3513">
        <f>'Założenia i wyniki'!$E$6*Znorm.Profile!B3513</f>
        <v>0</v>
      </c>
      <c r="C3513">
        <f>'Założenia i wyniki'!$E$8*Znorm.Profile!C3513</f>
        <v>0.23945634999999998</v>
      </c>
      <c r="D3513">
        <f t="shared" si="162"/>
        <v>0</v>
      </c>
      <c r="E3513">
        <f t="shared" si="163"/>
        <v>0</v>
      </c>
      <c r="F3513">
        <f t="shared" si="164"/>
        <v>0.23945634999999998</v>
      </c>
    </row>
    <row r="3514" spans="1:6" x14ac:dyDescent="0.25">
      <c r="A3514">
        <v>3505</v>
      </c>
      <c r="B3514">
        <f>'Założenia i wyniki'!$E$6*Znorm.Profile!B3514</f>
        <v>0</v>
      </c>
      <c r="C3514">
        <f>'Założenia i wyniki'!$E$8*Znorm.Profile!C3514</f>
        <v>0.19582920000000001</v>
      </c>
      <c r="D3514">
        <f t="shared" si="162"/>
        <v>0</v>
      </c>
      <c r="E3514">
        <f t="shared" si="163"/>
        <v>0</v>
      </c>
      <c r="F3514">
        <f t="shared" si="164"/>
        <v>0.19582920000000001</v>
      </c>
    </row>
    <row r="3515" spans="1:6" x14ac:dyDescent="0.25">
      <c r="A3515">
        <v>3506</v>
      </c>
      <c r="B3515">
        <f>'Założenia i wyniki'!$E$6*Znorm.Profile!B3515</f>
        <v>0</v>
      </c>
      <c r="C3515">
        <f>'Założenia i wyniki'!$E$8*Znorm.Profile!C3515</f>
        <v>0.18189989999999998</v>
      </c>
      <c r="D3515">
        <f t="shared" si="162"/>
        <v>0</v>
      </c>
      <c r="E3515">
        <f t="shared" si="163"/>
        <v>0</v>
      </c>
      <c r="F3515">
        <f t="shared" si="164"/>
        <v>0.18189989999999998</v>
      </c>
    </row>
    <row r="3516" spans="1:6" x14ac:dyDescent="0.25">
      <c r="A3516">
        <v>3507</v>
      </c>
      <c r="B3516">
        <f>'Założenia i wyniki'!$E$6*Znorm.Profile!B3516</f>
        <v>0</v>
      </c>
      <c r="C3516">
        <f>'Założenia i wyniki'!$E$8*Znorm.Profile!C3516</f>
        <v>0.17944465000000001</v>
      </c>
      <c r="D3516">
        <f t="shared" si="162"/>
        <v>0</v>
      </c>
      <c r="E3516">
        <f t="shared" si="163"/>
        <v>0</v>
      </c>
      <c r="F3516">
        <f t="shared" si="164"/>
        <v>0.17944465000000001</v>
      </c>
    </row>
    <row r="3517" spans="1:6" x14ac:dyDescent="0.25">
      <c r="A3517">
        <v>3508</v>
      </c>
      <c r="B3517">
        <f>'Założenia i wyniki'!$E$6*Znorm.Profile!B3517</f>
        <v>0</v>
      </c>
      <c r="C3517">
        <f>'Założenia i wyniki'!$E$8*Znorm.Profile!C3517</f>
        <v>0.20079675</v>
      </c>
      <c r="D3517">
        <f t="shared" si="162"/>
        <v>0</v>
      </c>
      <c r="E3517">
        <f t="shared" si="163"/>
        <v>0</v>
      </c>
      <c r="F3517">
        <f t="shared" si="164"/>
        <v>0.20079675</v>
      </c>
    </row>
    <row r="3518" spans="1:6" x14ac:dyDescent="0.25">
      <c r="A3518">
        <v>3509</v>
      </c>
      <c r="B3518">
        <f>'Założenia i wyniki'!$E$6*Znorm.Profile!B3518</f>
        <v>0.10666037735849057</v>
      </c>
      <c r="C3518">
        <f>'Założenia i wyniki'!$E$8*Znorm.Profile!C3518</f>
        <v>0.25121705</v>
      </c>
      <c r="D3518">
        <f t="shared" si="162"/>
        <v>0.10666037735849057</v>
      </c>
      <c r="E3518">
        <f t="shared" si="163"/>
        <v>0</v>
      </c>
      <c r="F3518">
        <f t="shared" si="164"/>
        <v>0.14455667264150943</v>
      </c>
    </row>
    <row r="3519" spans="1:6" x14ac:dyDescent="0.25">
      <c r="A3519">
        <v>3510</v>
      </c>
      <c r="B3519">
        <f>'Założenia i wyniki'!$E$6*Znorm.Profile!B3519</f>
        <v>0.2754339622641509</v>
      </c>
      <c r="C3519">
        <f>'Założenia i wyniki'!$E$8*Znorm.Profile!C3519</f>
        <v>0.32766754999999997</v>
      </c>
      <c r="D3519">
        <f t="shared" si="162"/>
        <v>0.2754339622641509</v>
      </c>
      <c r="E3519">
        <f t="shared" si="163"/>
        <v>0</v>
      </c>
      <c r="F3519">
        <f t="shared" si="164"/>
        <v>5.2233587735849074E-2</v>
      </c>
    </row>
    <row r="3520" spans="1:6" x14ac:dyDescent="0.25">
      <c r="A3520">
        <v>3511</v>
      </c>
      <c r="B3520">
        <f>'Założenia i wyniki'!$E$6*Znorm.Profile!B3520</f>
        <v>0.82190566037735857</v>
      </c>
      <c r="C3520">
        <f>'Założenia i wyniki'!$E$8*Znorm.Profile!C3520</f>
        <v>0.37652230000000003</v>
      </c>
      <c r="D3520">
        <f t="shared" si="162"/>
        <v>0.37652230000000003</v>
      </c>
      <c r="E3520">
        <f t="shared" si="163"/>
        <v>0.44538336037735854</v>
      </c>
      <c r="F3520">
        <f t="shared" si="164"/>
        <v>0</v>
      </c>
    </row>
    <row r="3521" spans="1:6" x14ac:dyDescent="0.25">
      <c r="A3521">
        <v>3512</v>
      </c>
      <c r="B3521">
        <f>'Założenia i wyniki'!$E$6*Znorm.Profile!B3521</f>
        <v>1.4169811320754717</v>
      </c>
      <c r="C3521">
        <f>'Założenia i wyniki'!$E$8*Znorm.Profile!C3521</f>
        <v>0.37652720000000001</v>
      </c>
      <c r="D3521">
        <f t="shared" si="162"/>
        <v>0.37652720000000001</v>
      </c>
      <c r="E3521">
        <f t="shared" si="163"/>
        <v>1.0404539320754718</v>
      </c>
      <c r="F3521">
        <f t="shared" si="164"/>
        <v>0</v>
      </c>
    </row>
    <row r="3522" spans="1:6" x14ac:dyDescent="0.25">
      <c r="A3522">
        <v>3513</v>
      </c>
      <c r="B3522">
        <f>'Założenia i wyniki'!$E$6*Znorm.Profile!B3522</f>
        <v>1.898867924528302</v>
      </c>
      <c r="C3522">
        <f>'Założenia i wyniki'!$E$8*Znorm.Profile!C3522</f>
        <v>0.3775443</v>
      </c>
      <c r="D3522">
        <f t="shared" si="162"/>
        <v>0.3775443</v>
      </c>
      <c r="E3522">
        <f t="shared" si="163"/>
        <v>1.5213236245283019</v>
      </c>
      <c r="F3522">
        <f t="shared" si="164"/>
        <v>0</v>
      </c>
    </row>
    <row r="3523" spans="1:6" x14ac:dyDescent="0.25">
      <c r="A3523">
        <v>3514</v>
      </c>
      <c r="B3523">
        <f>'Założenia i wyniki'!$E$6*Znorm.Profile!B3523</f>
        <v>2.215943396226415</v>
      </c>
      <c r="C3523">
        <f>'Założenia i wyniki'!$E$8*Znorm.Profile!C3523</f>
        <v>0.35555064999999997</v>
      </c>
      <c r="D3523">
        <f t="shared" si="162"/>
        <v>0.35555064999999997</v>
      </c>
      <c r="E3523">
        <f t="shared" si="163"/>
        <v>1.8603927462264149</v>
      </c>
      <c r="F3523">
        <f t="shared" si="164"/>
        <v>0</v>
      </c>
    </row>
    <row r="3524" spans="1:6" x14ac:dyDescent="0.25">
      <c r="A3524">
        <v>3515</v>
      </c>
      <c r="B3524">
        <f>'Założenia i wyniki'!$E$6*Znorm.Profile!B3524</f>
        <v>2.3675471698113206</v>
      </c>
      <c r="C3524">
        <f>'Założenia i wyniki'!$E$8*Znorm.Profile!C3524</f>
        <v>0.35151480000000002</v>
      </c>
      <c r="D3524">
        <f t="shared" si="162"/>
        <v>0.35151480000000002</v>
      </c>
      <c r="E3524">
        <f t="shared" si="163"/>
        <v>2.0160323698113207</v>
      </c>
      <c r="F3524">
        <f t="shared" si="164"/>
        <v>0</v>
      </c>
    </row>
    <row r="3525" spans="1:6" x14ac:dyDescent="0.25">
      <c r="A3525">
        <v>3516</v>
      </c>
      <c r="B3525">
        <f>'Założenia i wyniki'!$E$6*Znorm.Profile!B3525</f>
        <v>2.4066037735849055</v>
      </c>
      <c r="C3525">
        <f>'Założenia i wyniki'!$E$8*Znorm.Profile!C3525</f>
        <v>0.35403654999999995</v>
      </c>
      <c r="D3525">
        <f t="shared" si="162"/>
        <v>0.35403654999999995</v>
      </c>
      <c r="E3525">
        <f t="shared" si="163"/>
        <v>2.0525672235849055</v>
      </c>
      <c r="F3525">
        <f t="shared" si="164"/>
        <v>0</v>
      </c>
    </row>
    <row r="3526" spans="1:6" x14ac:dyDescent="0.25">
      <c r="A3526">
        <v>3517</v>
      </c>
      <c r="B3526">
        <f>'Założenia i wyniki'!$E$6*Znorm.Profile!B3526</f>
        <v>2.2836792452830186</v>
      </c>
      <c r="C3526">
        <f>'Założenia i wyniki'!$E$8*Znorm.Profile!C3526</f>
        <v>0.36071524999999999</v>
      </c>
      <c r="D3526">
        <f t="shared" si="162"/>
        <v>0.36071524999999999</v>
      </c>
      <c r="E3526">
        <f t="shared" si="163"/>
        <v>1.9229639952830186</v>
      </c>
      <c r="F3526">
        <f t="shared" si="164"/>
        <v>0</v>
      </c>
    </row>
    <row r="3527" spans="1:6" x14ac:dyDescent="0.25">
      <c r="A3527">
        <v>3518</v>
      </c>
      <c r="B3527">
        <f>'Założenia i wyniki'!$E$6*Znorm.Profile!B3527</f>
        <v>2.0751886792452829</v>
      </c>
      <c r="C3527">
        <f>'Założenia i wyniki'!$E$8*Znorm.Profile!C3527</f>
        <v>0.36286950000000001</v>
      </c>
      <c r="D3527">
        <f t="shared" si="162"/>
        <v>0.36286950000000001</v>
      </c>
      <c r="E3527">
        <f t="shared" si="163"/>
        <v>1.712319179245283</v>
      </c>
      <c r="F3527">
        <f t="shared" si="164"/>
        <v>0</v>
      </c>
    </row>
    <row r="3528" spans="1:6" x14ac:dyDescent="0.25">
      <c r="A3528">
        <v>3519</v>
      </c>
      <c r="B3528">
        <f>'Założenia i wyniki'!$E$6*Znorm.Profile!B3528</f>
        <v>1.7741509433962261</v>
      </c>
      <c r="C3528">
        <f>'Założenia i wyniki'!$E$8*Znorm.Profile!C3528</f>
        <v>0.37886450000000005</v>
      </c>
      <c r="D3528">
        <f t="shared" si="162"/>
        <v>0.37886450000000005</v>
      </c>
      <c r="E3528">
        <f t="shared" si="163"/>
        <v>1.395286443396226</v>
      </c>
      <c r="F3528">
        <f t="shared" si="164"/>
        <v>0</v>
      </c>
    </row>
    <row r="3529" spans="1:6" x14ac:dyDescent="0.25">
      <c r="A3529">
        <v>3520</v>
      </c>
      <c r="B3529">
        <f>'Założenia i wyniki'!$E$6*Znorm.Profile!B3529</f>
        <v>1.3339622641509434</v>
      </c>
      <c r="C3529">
        <f>'Założenia i wyniki'!$E$8*Znorm.Profile!C3529</f>
        <v>0.40026804999999999</v>
      </c>
      <c r="D3529">
        <f t="shared" si="162"/>
        <v>0.40026804999999999</v>
      </c>
      <c r="E3529">
        <f t="shared" si="163"/>
        <v>0.93369421415094345</v>
      </c>
      <c r="F3529">
        <f t="shared" si="164"/>
        <v>0</v>
      </c>
    </row>
    <row r="3530" spans="1:6" x14ac:dyDescent="0.25">
      <c r="A3530">
        <v>3521</v>
      </c>
      <c r="B3530">
        <f>'Założenia i wyniki'!$E$6*Znorm.Profile!B3530</f>
        <v>0.79517924528301887</v>
      </c>
      <c r="C3530">
        <f>'Założenia i wyniki'!$E$8*Znorm.Profile!C3530</f>
        <v>0.41607860000000002</v>
      </c>
      <c r="D3530">
        <f t="shared" si="162"/>
        <v>0.41607860000000002</v>
      </c>
      <c r="E3530">
        <f t="shared" si="163"/>
        <v>0.37910064528301884</v>
      </c>
      <c r="F3530">
        <f t="shared" si="164"/>
        <v>0</v>
      </c>
    </row>
    <row r="3531" spans="1:6" x14ac:dyDescent="0.25">
      <c r="A3531">
        <v>3522</v>
      </c>
      <c r="B3531">
        <f>'Założenia i wyniki'!$E$6*Znorm.Profile!B3531</f>
        <v>0.31254716981132075</v>
      </c>
      <c r="C3531">
        <f>'Założenia i wyniki'!$E$8*Znorm.Profile!C3531</f>
        <v>0.43588579999999999</v>
      </c>
      <c r="D3531">
        <f t="shared" ref="D3531:D3594" si="165">IF(B3531&lt;=C3531,B3531,C3531)</f>
        <v>0.31254716981132075</v>
      </c>
      <c r="E3531">
        <f t="shared" ref="E3531:E3594" si="166">IF(B3531&gt;C3531,B3531-C3531,0)</f>
        <v>0</v>
      </c>
      <c r="F3531">
        <f t="shared" ref="F3531:F3594" si="167">IF(B3531&lt;C3531,C3531-B3531,0)</f>
        <v>0.12333863018867924</v>
      </c>
    </row>
    <row r="3532" spans="1:6" x14ac:dyDescent="0.25">
      <c r="A3532">
        <v>3523</v>
      </c>
      <c r="B3532">
        <f>'Założenia i wyniki'!$E$6*Znorm.Profile!B3532</f>
        <v>0.11337735849056604</v>
      </c>
      <c r="C3532">
        <f>'Założenia i wyniki'!$E$8*Znorm.Profile!C3532</f>
        <v>0.46467504999999998</v>
      </c>
      <c r="D3532">
        <f t="shared" si="165"/>
        <v>0.11337735849056604</v>
      </c>
      <c r="E3532">
        <f t="shared" si="166"/>
        <v>0</v>
      </c>
      <c r="F3532">
        <f t="shared" si="167"/>
        <v>0.35129769150943391</v>
      </c>
    </row>
    <row r="3533" spans="1:6" x14ac:dyDescent="0.25">
      <c r="A3533">
        <v>3524</v>
      </c>
      <c r="B3533">
        <f>'Założenia i wyniki'!$E$6*Znorm.Profile!B3533</f>
        <v>0</v>
      </c>
      <c r="C3533">
        <f>'Założenia i wyniki'!$E$8*Znorm.Profile!C3533</f>
        <v>0.50870190000000004</v>
      </c>
      <c r="D3533">
        <f t="shared" si="165"/>
        <v>0</v>
      </c>
      <c r="E3533">
        <f t="shared" si="166"/>
        <v>0</v>
      </c>
      <c r="F3533">
        <f t="shared" si="167"/>
        <v>0.50870190000000004</v>
      </c>
    </row>
    <row r="3534" spans="1:6" x14ac:dyDescent="0.25">
      <c r="A3534">
        <v>3525</v>
      </c>
      <c r="B3534">
        <f>'Założenia i wyniki'!$E$6*Znorm.Profile!B3534</f>
        <v>0</v>
      </c>
      <c r="C3534">
        <f>'Założenia i wyniki'!$E$8*Znorm.Profile!C3534</f>
        <v>0.49464520000000001</v>
      </c>
      <c r="D3534">
        <f t="shared" si="165"/>
        <v>0</v>
      </c>
      <c r="E3534">
        <f t="shared" si="166"/>
        <v>0</v>
      </c>
      <c r="F3534">
        <f t="shared" si="167"/>
        <v>0.49464520000000001</v>
      </c>
    </row>
    <row r="3535" spans="1:6" x14ac:dyDescent="0.25">
      <c r="A3535">
        <v>3526</v>
      </c>
      <c r="B3535">
        <f>'Założenia i wyniki'!$E$6*Znorm.Profile!B3535</f>
        <v>0</v>
      </c>
      <c r="C3535">
        <f>'Założenia i wyniki'!$E$8*Znorm.Profile!C3535</f>
        <v>0.40704859999999998</v>
      </c>
      <c r="D3535">
        <f t="shared" si="165"/>
        <v>0</v>
      </c>
      <c r="E3535">
        <f t="shared" si="166"/>
        <v>0</v>
      </c>
      <c r="F3535">
        <f t="shared" si="167"/>
        <v>0.40704859999999998</v>
      </c>
    </row>
    <row r="3536" spans="1:6" x14ac:dyDescent="0.25">
      <c r="A3536">
        <v>3527</v>
      </c>
      <c r="B3536">
        <f>'Założenia i wyniki'!$E$6*Znorm.Profile!B3536</f>
        <v>0</v>
      </c>
      <c r="C3536">
        <f>'Założenia i wyniki'!$E$8*Znorm.Profile!C3536</f>
        <v>0.29509549999999996</v>
      </c>
      <c r="D3536">
        <f t="shared" si="165"/>
        <v>0</v>
      </c>
      <c r="E3536">
        <f t="shared" si="166"/>
        <v>0</v>
      </c>
      <c r="F3536">
        <f t="shared" si="167"/>
        <v>0.29509549999999996</v>
      </c>
    </row>
    <row r="3537" spans="1:6" x14ac:dyDescent="0.25">
      <c r="A3537">
        <v>3528</v>
      </c>
      <c r="B3537">
        <f>'Założenia i wyniki'!$E$6*Znorm.Profile!B3537</f>
        <v>0</v>
      </c>
      <c r="C3537">
        <f>'Założenia i wyniki'!$E$8*Znorm.Profile!C3537</f>
        <v>0.22506960000000001</v>
      </c>
      <c r="D3537">
        <f t="shared" si="165"/>
        <v>0</v>
      </c>
      <c r="E3537">
        <f t="shared" si="166"/>
        <v>0</v>
      </c>
      <c r="F3537">
        <f t="shared" si="167"/>
        <v>0.22506960000000001</v>
      </c>
    </row>
    <row r="3538" spans="1:6" x14ac:dyDescent="0.25">
      <c r="A3538">
        <v>3529</v>
      </c>
      <c r="B3538">
        <f>'Założenia i wyniki'!$E$6*Znorm.Profile!B3538</f>
        <v>0</v>
      </c>
      <c r="C3538">
        <f>'Założenia i wyniki'!$E$8*Znorm.Profile!C3538</f>
        <v>0.19577039999999998</v>
      </c>
      <c r="D3538">
        <f t="shared" si="165"/>
        <v>0</v>
      </c>
      <c r="E3538">
        <f t="shared" si="166"/>
        <v>0</v>
      </c>
      <c r="F3538">
        <f t="shared" si="167"/>
        <v>0.19577039999999998</v>
      </c>
    </row>
    <row r="3539" spans="1:6" x14ac:dyDescent="0.25">
      <c r="A3539">
        <v>3530</v>
      </c>
      <c r="B3539">
        <f>'Założenia i wyniki'!$E$6*Znorm.Profile!B3539</f>
        <v>0</v>
      </c>
      <c r="C3539">
        <f>'Założenia i wyniki'!$E$8*Znorm.Profile!C3539</f>
        <v>0.18090765</v>
      </c>
      <c r="D3539">
        <f t="shared" si="165"/>
        <v>0</v>
      </c>
      <c r="E3539">
        <f t="shared" si="166"/>
        <v>0</v>
      </c>
      <c r="F3539">
        <f t="shared" si="167"/>
        <v>0.18090765</v>
      </c>
    </row>
    <row r="3540" spans="1:6" x14ac:dyDescent="0.25">
      <c r="A3540">
        <v>3531</v>
      </c>
      <c r="B3540">
        <f>'Założenia i wyniki'!$E$6*Znorm.Profile!B3540</f>
        <v>0</v>
      </c>
      <c r="C3540">
        <f>'Założenia i wyniki'!$E$8*Znorm.Profile!C3540</f>
        <v>0.18117259999999999</v>
      </c>
      <c r="D3540">
        <f t="shared" si="165"/>
        <v>0</v>
      </c>
      <c r="E3540">
        <f t="shared" si="166"/>
        <v>0</v>
      </c>
      <c r="F3540">
        <f t="shared" si="167"/>
        <v>0.18117259999999999</v>
      </c>
    </row>
    <row r="3541" spans="1:6" x14ac:dyDescent="0.25">
      <c r="A3541">
        <v>3532</v>
      </c>
      <c r="B3541">
        <f>'Założenia i wyniki'!$E$6*Znorm.Profile!B3541</f>
        <v>0</v>
      </c>
      <c r="C3541">
        <f>'Założenia i wyniki'!$E$8*Znorm.Profile!C3541</f>
        <v>0.20143444999999999</v>
      </c>
      <c r="D3541">
        <f t="shared" si="165"/>
        <v>0</v>
      </c>
      <c r="E3541">
        <f t="shared" si="166"/>
        <v>0</v>
      </c>
      <c r="F3541">
        <f t="shared" si="167"/>
        <v>0.20143444999999999</v>
      </c>
    </row>
    <row r="3542" spans="1:6" x14ac:dyDescent="0.25">
      <c r="A3542">
        <v>3533</v>
      </c>
      <c r="B3542">
        <f>'Założenia i wyniki'!$E$6*Znorm.Profile!B3542</f>
        <v>9.5292452830188681E-2</v>
      </c>
      <c r="C3542">
        <f>'Założenia i wyniki'!$E$8*Znorm.Profile!C3542</f>
        <v>0.25322920000000004</v>
      </c>
      <c r="D3542">
        <f t="shared" si="165"/>
        <v>9.5292452830188681E-2</v>
      </c>
      <c r="E3542">
        <f t="shared" si="166"/>
        <v>0</v>
      </c>
      <c r="F3542">
        <f t="shared" si="167"/>
        <v>0.15793674716981138</v>
      </c>
    </row>
    <row r="3543" spans="1:6" x14ac:dyDescent="0.25">
      <c r="A3543">
        <v>3534</v>
      </c>
      <c r="B3543">
        <f>'Założenia i wyniki'!$E$6*Znorm.Profile!B3543</f>
        <v>0.28921698113207545</v>
      </c>
      <c r="C3543">
        <f>'Założenia i wyniki'!$E$8*Znorm.Profile!C3543</f>
        <v>0.33353844999999999</v>
      </c>
      <c r="D3543">
        <f t="shared" si="165"/>
        <v>0.28921698113207545</v>
      </c>
      <c r="E3543">
        <f t="shared" si="166"/>
        <v>0</v>
      </c>
      <c r="F3543">
        <f t="shared" si="167"/>
        <v>4.4321468867924541E-2</v>
      </c>
    </row>
    <row r="3544" spans="1:6" x14ac:dyDescent="0.25">
      <c r="A3544">
        <v>3535</v>
      </c>
      <c r="B3544">
        <f>'Założenia i wyniki'!$E$6*Znorm.Profile!B3544</f>
        <v>0.80358490566037744</v>
      </c>
      <c r="C3544">
        <f>'Założenia i wyniki'!$E$8*Znorm.Profile!C3544</f>
        <v>0.37781485000000004</v>
      </c>
      <c r="D3544">
        <f t="shared" si="165"/>
        <v>0.37781485000000004</v>
      </c>
      <c r="E3544">
        <f t="shared" si="166"/>
        <v>0.4257700556603774</v>
      </c>
      <c r="F3544">
        <f t="shared" si="167"/>
        <v>0</v>
      </c>
    </row>
    <row r="3545" spans="1:6" x14ac:dyDescent="0.25">
      <c r="A3545">
        <v>3536</v>
      </c>
      <c r="B3545">
        <f>'Założenia i wyniki'!$E$6*Znorm.Profile!B3545</f>
        <v>1.3820754716981132</v>
      </c>
      <c r="C3545">
        <f>'Założenia i wyniki'!$E$8*Znorm.Profile!C3545</f>
        <v>0.38393355000000001</v>
      </c>
      <c r="D3545">
        <f t="shared" si="165"/>
        <v>0.38393355000000001</v>
      </c>
      <c r="E3545">
        <f t="shared" si="166"/>
        <v>0.99814192169811311</v>
      </c>
      <c r="F3545">
        <f t="shared" si="167"/>
        <v>0</v>
      </c>
    </row>
    <row r="3546" spans="1:6" x14ac:dyDescent="0.25">
      <c r="A3546">
        <v>3537</v>
      </c>
      <c r="B3546">
        <f>'Założenia i wyniki'!$E$6*Znorm.Profile!B3546</f>
        <v>1.8580188679245282</v>
      </c>
      <c r="C3546">
        <f>'Założenia i wyniki'!$E$8*Znorm.Profile!C3546</f>
        <v>0.38525864999999998</v>
      </c>
      <c r="D3546">
        <f t="shared" si="165"/>
        <v>0.38525864999999998</v>
      </c>
      <c r="E3546">
        <f t="shared" si="166"/>
        <v>1.4727602179245283</v>
      </c>
      <c r="F3546">
        <f t="shared" si="167"/>
        <v>0</v>
      </c>
    </row>
    <row r="3547" spans="1:6" x14ac:dyDescent="0.25">
      <c r="A3547">
        <v>3538</v>
      </c>
      <c r="B3547">
        <f>'Założenia i wyniki'!$E$6*Znorm.Profile!B3547</f>
        <v>2.1783018867924531</v>
      </c>
      <c r="C3547">
        <f>'Założenia i wyniki'!$E$8*Znorm.Profile!C3547</f>
        <v>0.38167499999999999</v>
      </c>
      <c r="D3547">
        <f t="shared" si="165"/>
        <v>0.38167499999999999</v>
      </c>
      <c r="E3547">
        <f t="shared" si="166"/>
        <v>1.7966268867924531</v>
      </c>
      <c r="F3547">
        <f t="shared" si="167"/>
        <v>0</v>
      </c>
    </row>
    <row r="3548" spans="1:6" x14ac:dyDescent="0.25">
      <c r="A3548">
        <v>3539</v>
      </c>
      <c r="B3548">
        <f>'Założenia i wyniki'!$E$6*Znorm.Profile!B3548</f>
        <v>2.3370754716981135</v>
      </c>
      <c r="C3548">
        <f>'Założenia i wyniki'!$E$8*Znorm.Profile!C3548</f>
        <v>0.37749179999999999</v>
      </c>
      <c r="D3548">
        <f t="shared" si="165"/>
        <v>0.37749179999999999</v>
      </c>
      <c r="E3548">
        <f t="shared" si="166"/>
        <v>1.9595836716981134</v>
      </c>
      <c r="F3548">
        <f t="shared" si="167"/>
        <v>0</v>
      </c>
    </row>
    <row r="3549" spans="1:6" x14ac:dyDescent="0.25">
      <c r="A3549">
        <v>3540</v>
      </c>
      <c r="B3549">
        <f>'Założenia i wyniki'!$E$6*Znorm.Profile!B3549</f>
        <v>2.3815094339622642</v>
      </c>
      <c r="C3549">
        <f>'Założenia i wyniki'!$E$8*Znorm.Profile!C3549</f>
        <v>0.37508205</v>
      </c>
      <c r="D3549">
        <f t="shared" si="165"/>
        <v>0.37508205</v>
      </c>
      <c r="E3549">
        <f t="shared" si="166"/>
        <v>2.0064273839622642</v>
      </c>
      <c r="F3549">
        <f t="shared" si="167"/>
        <v>0</v>
      </c>
    </row>
    <row r="3550" spans="1:6" x14ac:dyDescent="0.25">
      <c r="A3550">
        <v>3541</v>
      </c>
      <c r="B3550">
        <f>'Założenia i wyniki'!$E$6*Znorm.Profile!B3550</f>
        <v>2.3014150943396228</v>
      </c>
      <c r="C3550">
        <f>'Założenia i wyniki'!$E$8*Znorm.Profile!C3550</f>
        <v>0.37022474999999999</v>
      </c>
      <c r="D3550">
        <f t="shared" si="165"/>
        <v>0.37022474999999999</v>
      </c>
      <c r="E3550">
        <f t="shared" si="166"/>
        <v>1.9311903443396228</v>
      </c>
      <c r="F3550">
        <f t="shared" si="167"/>
        <v>0</v>
      </c>
    </row>
    <row r="3551" spans="1:6" x14ac:dyDescent="0.25">
      <c r="A3551">
        <v>3542</v>
      </c>
      <c r="B3551">
        <f>'Założenia i wyniki'!$E$6*Znorm.Profile!B3551</f>
        <v>2.014056603773585</v>
      </c>
      <c r="C3551">
        <f>'Założenia i wyniki'!$E$8*Znorm.Profile!C3551</f>
        <v>0.36696275</v>
      </c>
      <c r="D3551">
        <f t="shared" si="165"/>
        <v>0.36696275</v>
      </c>
      <c r="E3551">
        <f t="shared" si="166"/>
        <v>1.6470938537735851</v>
      </c>
      <c r="F3551">
        <f t="shared" si="167"/>
        <v>0</v>
      </c>
    </row>
    <row r="3552" spans="1:6" x14ac:dyDescent="0.25">
      <c r="A3552">
        <v>3543</v>
      </c>
      <c r="B3552">
        <f>'Założenia i wyniki'!$E$6*Znorm.Profile!B3552</f>
        <v>1.7087735849056604</v>
      </c>
      <c r="C3552">
        <f>'Założenia i wyniki'!$E$8*Znorm.Profile!C3552</f>
        <v>0.37829050000000003</v>
      </c>
      <c r="D3552">
        <f t="shared" si="165"/>
        <v>0.37829050000000003</v>
      </c>
      <c r="E3552">
        <f t="shared" si="166"/>
        <v>1.3304830849056604</v>
      </c>
      <c r="F3552">
        <f t="shared" si="167"/>
        <v>0</v>
      </c>
    </row>
    <row r="3553" spans="1:6" x14ac:dyDescent="0.25">
      <c r="A3553">
        <v>3544</v>
      </c>
      <c r="B3553">
        <f>'Założenia i wyniki'!$E$6*Znorm.Profile!B3553</f>
        <v>1.2730188679245285</v>
      </c>
      <c r="C3553">
        <f>'Założenia i wyniki'!$E$8*Znorm.Profile!C3553</f>
        <v>0.39834234999999996</v>
      </c>
      <c r="D3553">
        <f t="shared" si="165"/>
        <v>0.39834234999999996</v>
      </c>
      <c r="E3553">
        <f t="shared" si="166"/>
        <v>0.8746765179245285</v>
      </c>
      <c r="F3553">
        <f t="shared" si="167"/>
        <v>0</v>
      </c>
    </row>
    <row r="3554" spans="1:6" x14ac:dyDescent="0.25">
      <c r="A3554">
        <v>3545</v>
      </c>
      <c r="B3554">
        <f>'Założenia i wyniki'!$E$6*Znorm.Profile!B3554</f>
        <v>0.76148113207547163</v>
      </c>
      <c r="C3554">
        <f>'Założenia i wyniki'!$E$8*Znorm.Profile!C3554</f>
        <v>0.41699069999999999</v>
      </c>
      <c r="D3554">
        <f t="shared" si="165"/>
        <v>0.41699069999999999</v>
      </c>
      <c r="E3554">
        <f t="shared" si="166"/>
        <v>0.34449043207547164</v>
      </c>
      <c r="F3554">
        <f t="shared" si="167"/>
        <v>0</v>
      </c>
    </row>
    <row r="3555" spans="1:6" x14ac:dyDescent="0.25">
      <c r="A3555">
        <v>3546</v>
      </c>
      <c r="B3555">
        <f>'Założenia i wyniki'!$E$6*Znorm.Profile!B3555</f>
        <v>0.31432075471698118</v>
      </c>
      <c r="C3555">
        <f>'Założenia i wyniki'!$E$8*Znorm.Profile!C3555</f>
        <v>0.43168265000000006</v>
      </c>
      <c r="D3555">
        <f t="shared" si="165"/>
        <v>0.31432075471698118</v>
      </c>
      <c r="E3555">
        <f t="shared" si="166"/>
        <v>0</v>
      </c>
      <c r="F3555">
        <f t="shared" si="167"/>
        <v>0.11736189528301888</v>
      </c>
    </row>
    <row r="3556" spans="1:6" x14ac:dyDescent="0.25">
      <c r="A3556">
        <v>3547</v>
      </c>
      <c r="B3556">
        <f>'Założenia i wyniki'!$E$6*Znorm.Profile!B3556</f>
        <v>0.10851886792452831</v>
      </c>
      <c r="C3556">
        <f>'Założenia i wyniki'!$E$8*Znorm.Profile!C3556</f>
        <v>0.46973324999999999</v>
      </c>
      <c r="D3556">
        <f t="shared" si="165"/>
        <v>0.10851886792452831</v>
      </c>
      <c r="E3556">
        <f t="shared" si="166"/>
        <v>0</v>
      </c>
      <c r="F3556">
        <f t="shared" si="167"/>
        <v>0.36121438207547168</v>
      </c>
    </row>
    <row r="3557" spans="1:6" x14ac:dyDescent="0.25">
      <c r="A3557">
        <v>3548</v>
      </c>
      <c r="B3557">
        <f>'Założenia i wyniki'!$E$6*Znorm.Profile!B3557</f>
        <v>0</v>
      </c>
      <c r="C3557">
        <f>'Założenia i wyniki'!$E$8*Znorm.Profile!C3557</f>
        <v>0.50498665000000009</v>
      </c>
      <c r="D3557">
        <f t="shared" si="165"/>
        <v>0</v>
      </c>
      <c r="E3557">
        <f t="shared" si="166"/>
        <v>0</v>
      </c>
      <c r="F3557">
        <f t="shared" si="167"/>
        <v>0.50498665000000009</v>
      </c>
    </row>
    <row r="3558" spans="1:6" x14ac:dyDescent="0.25">
      <c r="A3558">
        <v>3549</v>
      </c>
      <c r="B3558">
        <f>'Założenia i wyniki'!$E$6*Znorm.Profile!B3558</f>
        <v>0</v>
      </c>
      <c r="C3558">
        <f>'Założenia i wyniki'!$E$8*Znorm.Profile!C3558</f>
        <v>0.49213709999999994</v>
      </c>
      <c r="D3558">
        <f t="shared" si="165"/>
        <v>0</v>
      </c>
      <c r="E3558">
        <f t="shared" si="166"/>
        <v>0</v>
      </c>
      <c r="F3558">
        <f t="shared" si="167"/>
        <v>0.49213709999999994</v>
      </c>
    </row>
    <row r="3559" spans="1:6" x14ac:dyDescent="0.25">
      <c r="A3559">
        <v>3550</v>
      </c>
      <c r="B3559">
        <f>'Założenia i wyniki'!$E$6*Znorm.Profile!B3559</f>
        <v>0</v>
      </c>
      <c r="C3559">
        <f>'Założenia i wyniki'!$E$8*Znorm.Profile!C3559</f>
        <v>0.40633005</v>
      </c>
      <c r="D3559">
        <f t="shared" si="165"/>
        <v>0</v>
      </c>
      <c r="E3559">
        <f t="shared" si="166"/>
        <v>0</v>
      </c>
      <c r="F3559">
        <f t="shared" si="167"/>
        <v>0.40633005</v>
      </c>
    </row>
    <row r="3560" spans="1:6" x14ac:dyDescent="0.25">
      <c r="A3560">
        <v>3551</v>
      </c>
      <c r="B3560">
        <f>'Założenia i wyniki'!$E$6*Znorm.Profile!B3560</f>
        <v>0</v>
      </c>
      <c r="C3560">
        <f>'Założenia i wyniki'!$E$8*Znorm.Profile!C3560</f>
        <v>0.3023594</v>
      </c>
      <c r="D3560">
        <f t="shared" si="165"/>
        <v>0</v>
      </c>
      <c r="E3560">
        <f t="shared" si="166"/>
        <v>0</v>
      </c>
      <c r="F3560">
        <f t="shared" si="167"/>
        <v>0.3023594</v>
      </c>
    </row>
    <row r="3561" spans="1:6" x14ac:dyDescent="0.25">
      <c r="A3561">
        <v>3552</v>
      </c>
      <c r="B3561">
        <f>'Założenia i wyniki'!$E$6*Znorm.Profile!B3561</f>
        <v>0</v>
      </c>
      <c r="C3561">
        <f>'Założenia i wyniki'!$E$8*Znorm.Profile!C3561</f>
        <v>0.22958810000000002</v>
      </c>
      <c r="D3561">
        <f t="shared" si="165"/>
        <v>0</v>
      </c>
      <c r="E3561">
        <f t="shared" si="166"/>
        <v>0</v>
      </c>
      <c r="F3561">
        <f t="shared" si="167"/>
        <v>0.22958810000000002</v>
      </c>
    </row>
    <row r="3562" spans="1:6" x14ac:dyDescent="0.25">
      <c r="A3562">
        <v>3553</v>
      </c>
      <c r="B3562">
        <f>'Założenia i wyniki'!$E$6*Znorm.Profile!B3562</f>
        <v>0</v>
      </c>
      <c r="C3562">
        <f>'Założenia i wyniki'!$E$8*Znorm.Profile!C3562</f>
        <v>0.19179790000000002</v>
      </c>
      <c r="D3562">
        <f t="shared" si="165"/>
        <v>0</v>
      </c>
      <c r="E3562">
        <f t="shared" si="166"/>
        <v>0</v>
      </c>
      <c r="F3562">
        <f t="shared" si="167"/>
        <v>0.19179790000000002</v>
      </c>
    </row>
    <row r="3563" spans="1:6" x14ac:dyDescent="0.25">
      <c r="A3563">
        <v>3554</v>
      </c>
      <c r="B3563">
        <f>'Założenia i wyniki'!$E$6*Znorm.Profile!B3563</f>
        <v>0</v>
      </c>
      <c r="C3563">
        <f>'Założenia i wyniki'!$E$8*Znorm.Profile!C3563</f>
        <v>0.1823563</v>
      </c>
      <c r="D3563">
        <f t="shared" si="165"/>
        <v>0</v>
      </c>
      <c r="E3563">
        <f t="shared" si="166"/>
        <v>0</v>
      </c>
      <c r="F3563">
        <f t="shared" si="167"/>
        <v>0.1823563</v>
      </c>
    </row>
    <row r="3564" spans="1:6" x14ac:dyDescent="0.25">
      <c r="A3564">
        <v>3555</v>
      </c>
      <c r="B3564">
        <f>'Założenia i wyniki'!$E$6*Znorm.Profile!B3564</f>
        <v>0</v>
      </c>
      <c r="C3564">
        <f>'Założenia i wyniki'!$E$8*Znorm.Profile!C3564</f>
        <v>0.17975720000000001</v>
      </c>
      <c r="D3564">
        <f t="shared" si="165"/>
        <v>0</v>
      </c>
      <c r="E3564">
        <f t="shared" si="166"/>
        <v>0</v>
      </c>
      <c r="F3564">
        <f t="shared" si="167"/>
        <v>0.17975720000000001</v>
      </c>
    </row>
    <row r="3565" spans="1:6" x14ac:dyDescent="0.25">
      <c r="A3565">
        <v>3556</v>
      </c>
      <c r="B3565">
        <f>'Założenia i wyniki'!$E$6*Znorm.Profile!B3565</f>
        <v>0</v>
      </c>
      <c r="C3565">
        <f>'Założenia i wyniki'!$E$8*Znorm.Profile!C3565</f>
        <v>0.20104875000000003</v>
      </c>
      <c r="D3565">
        <f t="shared" si="165"/>
        <v>0</v>
      </c>
      <c r="E3565">
        <f t="shared" si="166"/>
        <v>0</v>
      </c>
      <c r="F3565">
        <f t="shared" si="167"/>
        <v>0.20104875000000003</v>
      </c>
    </row>
    <row r="3566" spans="1:6" x14ac:dyDescent="0.25">
      <c r="A3566">
        <v>3557</v>
      </c>
      <c r="B3566">
        <f>'Założenia i wyniki'!$E$6*Znorm.Profile!B3566</f>
        <v>6.5411320754716978E-2</v>
      </c>
      <c r="C3566">
        <f>'Założenia i wyniki'!$E$8*Znorm.Profile!C3566</f>
        <v>0.25015340000000003</v>
      </c>
      <c r="D3566">
        <f t="shared" si="165"/>
        <v>6.5411320754716978E-2</v>
      </c>
      <c r="E3566">
        <f t="shared" si="166"/>
        <v>0</v>
      </c>
      <c r="F3566">
        <f t="shared" si="167"/>
        <v>0.18474207924528305</v>
      </c>
    </row>
    <row r="3567" spans="1:6" x14ac:dyDescent="0.25">
      <c r="A3567">
        <v>3558</v>
      </c>
      <c r="B3567">
        <f>'Założenia i wyniki'!$E$6*Znorm.Profile!B3567</f>
        <v>0.28370754716981134</v>
      </c>
      <c r="C3567">
        <f>'Założenia i wyniki'!$E$8*Znorm.Profile!C3567</f>
        <v>0.33237785000000003</v>
      </c>
      <c r="D3567">
        <f t="shared" si="165"/>
        <v>0.28370754716981134</v>
      </c>
      <c r="E3567">
        <f t="shared" si="166"/>
        <v>0</v>
      </c>
      <c r="F3567">
        <f t="shared" si="167"/>
        <v>4.8670302830188694E-2</v>
      </c>
    </row>
    <row r="3568" spans="1:6" x14ac:dyDescent="0.25">
      <c r="A3568">
        <v>3559</v>
      </c>
      <c r="B3568">
        <f>'Założenia i wyniki'!$E$6*Znorm.Profile!B3568</f>
        <v>0.71365094339622648</v>
      </c>
      <c r="C3568">
        <f>'Założenia i wyniki'!$E$8*Znorm.Profile!C3568</f>
        <v>0.38548789999999999</v>
      </c>
      <c r="D3568">
        <f t="shared" si="165"/>
        <v>0.38548789999999999</v>
      </c>
      <c r="E3568">
        <f t="shared" si="166"/>
        <v>0.32816304339622648</v>
      </c>
      <c r="F3568">
        <f t="shared" si="167"/>
        <v>0</v>
      </c>
    </row>
    <row r="3569" spans="1:6" x14ac:dyDescent="0.25">
      <c r="A3569">
        <v>3560</v>
      </c>
      <c r="B3569">
        <f>'Założenia i wyniki'!$E$6*Znorm.Profile!B3569</f>
        <v>1.2464150943396226</v>
      </c>
      <c r="C3569">
        <f>'Założenia i wyniki'!$E$8*Znorm.Profile!C3569</f>
        <v>0.38533879999999998</v>
      </c>
      <c r="D3569">
        <f t="shared" si="165"/>
        <v>0.38533879999999998</v>
      </c>
      <c r="E3569">
        <f t="shared" si="166"/>
        <v>0.86107629433962263</v>
      </c>
      <c r="F3569">
        <f t="shared" si="167"/>
        <v>0</v>
      </c>
    </row>
    <row r="3570" spans="1:6" x14ac:dyDescent="0.25">
      <c r="A3570">
        <v>3561</v>
      </c>
      <c r="B3570">
        <f>'Założenia i wyniki'!$E$6*Znorm.Profile!B3570</f>
        <v>1.7343396226415098</v>
      </c>
      <c r="C3570">
        <f>'Założenia i wyniki'!$E$8*Znorm.Profile!C3570</f>
        <v>0.38811010000000001</v>
      </c>
      <c r="D3570">
        <f t="shared" si="165"/>
        <v>0.38811010000000001</v>
      </c>
      <c r="E3570">
        <f t="shared" si="166"/>
        <v>1.3462295226415097</v>
      </c>
      <c r="F3570">
        <f t="shared" si="167"/>
        <v>0</v>
      </c>
    </row>
    <row r="3571" spans="1:6" x14ac:dyDescent="0.25">
      <c r="A3571">
        <v>3562</v>
      </c>
      <c r="B3571">
        <f>'Założenia i wyniki'!$E$6*Znorm.Profile!B3571</f>
        <v>2.0763207547169813</v>
      </c>
      <c r="C3571">
        <f>'Założenia i wyniki'!$E$8*Znorm.Profile!C3571</f>
        <v>0.38657815000000001</v>
      </c>
      <c r="D3571">
        <f t="shared" si="165"/>
        <v>0.38657815000000001</v>
      </c>
      <c r="E3571">
        <f t="shared" si="166"/>
        <v>1.6897426047169812</v>
      </c>
      <c r="F3571">
        <f t="shared" si="167"/>
        <v>0</v>
      </c>
    </row>
    <row r="3572" spans="1:6" x14ac:dyDescent="0.25">
      <c r="A3572">
        <v>3563</v>
      </c>
      <c r="B3572">
        <f>'Założenia i wyniki'!$E$6*Znorm.Profile!B3572</f>
        <v>2.2546226415094344</v>
      </c>
      <c r="C3572">
        <f>'Założenia i wyniki'!$E$8*Znorm.Profile!C3572</f>
        <v>0.38995565000000004</v>
      </c>
      <c r="D3572">
        <f t="shared" si="165"/>
        <v>0.38995565000000004</v>
      </c>
      <c r="E3572">
        <f t="shared" si="166"/>
        <v>1.8646669915094343</v>
      </c>
      <c r="F3572">
        <f t="shared" si="167"/>
        <v>0</v>
      </c>
    </row>
    <row r="3573" spans="1:6" x14ac:dyDescent="0.25">
      <c r="A3573">
        <v>3564</v>
      </c>
      <c r="B3573">
        <f>'Założenia i wyniki'!$E$6*Znorm.Profile!B3573</f>
        <v>2.2955660377358491</v>
      </c>
      <c r="C3573">
        <f>'Założenia i wyniki'!$E$8*Znorm.Profile!C3573</f>
        <v>0.38048850000000001</v>
      </c>
      <c r="D3573">
        <f t="shared" si="165"/>
        <v>0.38048850000000001</v>
      </c>
      <c r="E3573">
        <f t="shared" si="166"/>
        <v>1.9150775377358491</v>
      </c>
      <c r="F3573">
        <f t="shared" si="167"/>
        <v>0</v>
      </c>
    </row>
    <row r="3574" spans="1:6" x14ac:dyDescent="0.25">
      <c r="A3574">
        <v>3565</v>
      </c>
      <c r="B3574">
        <f>'Założenia i wyniki'!$E$6*Znorm.Profile!B3574</f>
        <v>2.2154716981132077</v>
      </c>
      <c r="C3574">
        <f>'Założenia i wyniki'!$E$8*Znorm.Profile!C3574</f>
        <v>0.38183845</v>
      </c>
      <c r="D3574">
        <f t="shared" si="165"/>
        <v>0.38183845</v>
      </c>
      <c r="E3574">
        <f t="shared" si="166"/>
        <v>1.8336332481132076</v>
      </c>
      <c r="F3574">
        <f t="shared" si="167"/>
        <v>0</v>
      </c>
    </row>
    <row r="3575" spans="1:6" x14ac:dyDescent="0.25">
      <c r="A3575">
        <v>3566</v>
      </c>
      <c r="B3575">
        <f>'Założenia i wyniki'!$E$6*Znorm.Profile!B3575</f>
        <v>2.0178301886792456</v>
      </c>
      <c r="C3575">
        <f>'Założenia i wyniki'!$E$8*Znorm.Profile!C3575</f>
        <v>0.38296019999999997</v>
      </c>
      <c r="D3575">
        <f t="shared" si="165"/>
        <v>0.38296019999999997</v>
      </c>
      <c r="E3575">
        <f t="shared" si="166"/>
        <v>1.6348699886792457</v>
      </c>
      <c r="F3575">
        <f t="shared" si="167"/>
        <v>0</v>
      </c>
    </row>
    <row r="3576" spans="1:6" x14ac:dyDescent="0.25">
      <c r="A3576">
        <v>3567</v>
      </c>
      <c r="B3576">
        <f>'Założenia i wyniki'!$E$6*Znorm.Profile!B3576</f>
        <v>1.6986792452830186</v>
      </c>
      <c r="C3576">
        <f>'Założenia i wyniki'!$E$8*Znorm.Profile!C3576</f>
        <v>0.39693394999999998</v>
      </c>
      <c r="D3576">
        <f t="shared" si="165"/>
        <v>0.39693394999999998</v>
      </c>
      <c r="E3576">
        <f t="shared" si="166"/>
        <v>1.3017452952830186</v>
      </c>
      <c r="F3576">
        <f t="shared" si="167"/>
        <v>0</v>
      </c>
    </row>
    <row r="3577" spans="1:6" x14ac:dyDescent="0.25">
      <c r="A3577">
        <v>3568</v>
      </c>
      <c r="B3577">
        <f>'Założenia i wyniki'!$E$6*Znorm.Profile!B3577</f>
        <v>1.2478301886792453</v>
      </c>
      <c r="C3577">
        <f>'Założenia i wyniki'!$E$8*Znorm.Profile!C3577</f>
        <v>0.41459880000000005</v>
      </c>
      <c r="D3577">
        <f t="shared" si="165"/>
        <v>0.41459880000000005</v>
      </c>
      <c r="E3577">
        <f t="shared" si="166"/>
        <v>0.83323138867924529</v>
      </c>
      <c r="F3577">
        <f t="shared" si="167"/>
        <v>0</v>
      </c>
    </row>
    <row r="3578" spans="1:6" x14ac:dyDescent="0.25">
      <c r="A3578">
        <v>3569</v>
      </c>
      <c r="B3578">
        <f>'Założenia i wyniki'!$E$6*Znorm.Profile!B3578</f>
        <v>0.7465094339622641</v>
      </c>
      <c r="C3578">
        <f>'Założenia i wyniki'!$E$8*Znorm.Profile!C3578</f>
        <v>0.42475264999999995</v>
      </c>
      <c r="D3578">
        <f t="shared" si="165"/>
        <v>0.42475264999999995</v>
      </c>
      <c r="E3578">
        <f t="shared" si="166"/>
        <v>0.32175678396226415</v>
      </c>
      <c r="F3578">
        <f t="shared" si="167"/>
        <v>0</v>
      </c>
    </row>
    <row r="3579" spans="1:6" x14ac:dyDescent="0.25">
      <c r="A3579">
        <v>3570</v>
      </c>
      <c r="B3579">
        <f>'Założenia i wyniki'!$E$6*Znorm.Profile!B3579</f>
        <v>0.31507547169811323</v>
      </c>
      <c r="C3579">
        <f>'Założenia i wyniki'!$E$8*Znorm.Profile!C3579</f>
        <v>0.44752364999999994</v>
      </c>
      <c r="D3579">
        <f t="shared" si="165"/>
        <v>0.31507547169811323</v>
      </c>
      <c r="E3579">
        <f t="shared" si="166"/>
        <v>0</v>
      </c>
      <c r="F3579">
        <f t="shared" si="167"/>
        <v>0.13244817830188671</v>
      </c>
    </row>
    <row r="3580" spans="1:6" x14ac:dyDescent="0.25">
      <c r="A3580">
        <v>3571</v>
      </c>
      <c r="B3580">
        <f>'Założenia i wyniki'!$E$6*Znorm.Profile!B3580</f>
        <v>0.10495283018867924</v>
      </c>
      <c r="C3580">
        <f>'Założenia i wyniki'!$E$8*Znorm.Profile!C3580</f>
        <v>0.47667690000000001</v>
      </c>
      <c r="D3580">
        <f t="shared" si="165"/>
        <v>0.10495283018867924</v>
      </c>
      <c r="E3580">
        <f t="shared" si="166"/>
        <v>0</v>
      </c>
      <c r="F3580">
        <f t="shared" si="167"/>
        <v>0.37172406981132078</v>
      </c>
    </row>
    <row r="3581" spans="1:6" x14ac:dyDescent="0.25">
      <c r="A3581">
        <v>3572</v>
      </c>
      <c r="B3581">
        <f>'Założenia i wyniki'!$E$6*Znorm.Profile!B3581</f>
        <v>0</v>
      </c>
      <c r="C3581">
        <f>'Założenia i wyniki'!$E$8*Znorm.Profile!C3581</f>
        <v>0.49172445000000004</v>
      </c>
      <c r="D3581">
        <f t="shared" si="165"/>
        <v>0</v>
      </c>
      <c r="E3581">
        <f t="shared" si="166"/>
        <v>0</v>
      </c>
      <c r="F3581">
        <f t="shared" si="167"/>
        <v>0.49172445000000004</v>
      </c>
    </row>
    <row r="3582" spans="1:6" x14ac:dyDescent="0.25">
      <c r="A3582">
        <v>3573</v>
      </c>
      <c r="B3582">
        <f>'Założenia i wyniki'!$E$6*Znorm.Profile!B3582</f>
        <v>0</v>
      </c>
      <c r="C3582">
        <f>'Założenia i wyniki'!$E$8*Znorm.Profile!C3582</f>
        <v>0.48590744999999996</v>
      </c>
      <c r="D3582">
        <f t="shared" si="165"/>
        <v>0</v>
      </c>
      <c r="E3582">
        <f t="shared" si="166"/>
        <v>0</v>
      </c>
      <c r="F3582">
        <f t="shared" si="167"/>
        <v>0.48590744999999996</v>
      </c>
    </row>
    <row r="3583" spans="1:6" x14ac:dyDescent="0.25">
      <c r="A3583">
        <v>3574</v>
      </c>
      <c r="B3583">
        <f>'Założenia i wyniki'!$E$6*Znorm.Profile!B3583</f>
        <v>0</v>
      </c>
      <c r="C3583">
        <f>'Założenia i wyniki'!$E$8*Znorm.Profile!C3583</f>
        <v>0.40269844999999999</v>
      </c>
      <c r="D3583">
        <f t="shared" si="165"/>
        <v>0</v>
      </c>
      <c r="E3583">
        <f t="shared" si="166"/>
        <v>0</v>
      </c>
      <c r="F3583">
        <f t="shared" si="167"/>
        <v>0.40269844999999999</v>
      </c>
    </row>
    <row r="3584" spans="1:6" x14ac:dyDescent="0.25">
      <c r="A3584">
        <v>3575</v>
      </c>
      <c r="B3584">
        <f>'Założenia i wyniki'!$E$6*Znorm.Profile!B3584</f>
        <v>0</v>
      </c>
      <c r="C3584">
        <f>'Założenia i wyniki'!$E$8*Znorm.Profile!C3584</f>
        <v>0.31560130000000003</v>
      </c>
      <c r="D3584">
        <f t="shared" si="165"/>
        <v>0</v>
      </c>
      <c r="E3584">
        <f t="shared" si="166"/>
        <v>0</v>
      </c>
      <c r="F3584">
        <f t="shared" si="167"/>
        <v>0.31560130000000003</v>
      </c>
    </row>
    <row r="3585" spans="1:6" x14ac:dyDescent="0.25">
      <c r="A3585">
        <v>3576</v>
      </c>
      <c r="B3585">
        <f>'Założenia i wyniki'!$E$6*Znorm.Profile!B3585</f>
        <v>0</v>
      </c>
      <c r="C3585">
        <f>'Założenia i wyniki'!$E$8*Znorm.Profile!C3585</f>
        <v>0.24286185000000002</v>
      </c>
      <c r="D3585">
        <f t="shared" si="165"/>
        <v>0</v>
      </c>
      <c r="E3585">
        <f t="shared" si="166"/>
        <v>0</v>
      </c>
      <c r="F3585">
        <f t="shared" si="167"/>
        <v>0.24286185000000002</v>
      </c>
    </row>
    <row r="3586" spans="1:6" x14ac:dyDescent="0.25">
      <c r="A3586">
        <v>3577</v>
      </c>
      <c r="B3586">
        <f>'Założenia i wyniki'!$E$6*Znorm.Profile!B3586</f>
        <v>0</v>
      </c>
      <c r="C3586">
        <f>'Założenia i wyniki'!$E$8*Znorm.Profile!C3586</f>
        <v>0.20596239999999999</v>
      </c>
      <c r="D3586">
        <f t="shared" si="165"/>
        <v>0</v>
      </c>
      <c r="E3586">
        <f t="shared" si="166"/>
        <v>0</v>
      </c>
      <c r="F3586">
        <f t="shared" si="167"/>
        <v>0.20596239999999999</v>
      </c>
    </row>
    <row r="3587" spans="1:6" x14ac:dyDescent="0.25">
      <c r="A3587">
        <v>3578</v>
      </c>
      <c r="B3587">
        <f>'Założenia i wyniki'!$E$6*Znorm.Profile!B3587</f>
        <v>0</v>
      </c>
      <c r="C3587">
        <f>'Założenia i wyniki'!$E$8*Znorm.Profile!C3587</f>
        <v>0.18729024999999999</v>
      </c>
      <c r="D3587">
        <f t="shared" si="165"/>
        <v>0</v>
      </c>
      <c r="E3587">
        <f t="shared" si="166"/>
        <v>0</v>
      </c>
      <c r="F3587">
        <f t="shared" si="167"/>
        <v>0.18729024999999999</v>
      </c>
    </row>
    <row r="3588" spans="1:6" x14ac:dyDescent="0.25">
      <c r="A3588">
        <v>3579</v>
      </c>
      <c r="B3588">
        <f>'Założenia i wyniki'!$E$6*Znorm.Profile!B3588</f>
        <v>0</v>
      </c>
      <c r="C3588">
        <f>'Założenia i wyniki'!$E$8*Znorm.Profile!C3588</f>
        <v>0.18544049999999998</v>
      </c>
      <c r="D3588">
        <f t="shared" si="165"/>
        <v>0</v>
      </c>
      <c r="E3588">
        <f t="shared" si="166"/>
        <v>0</v>
      </c>
      <c r="F3588">
        <f t="shared" si="167"/>
        <v>0.18544049999999998</v>
      </c>
    </row>
    <row r="3589" spans="1:6" x14ac:dyDescent="0.25">
      <c r="A3589">
        <v>3580</v>
      </c>
      <c r="B3589">
        <f>'Założenia i wyniki'!$E$6*Znorm.Profile!B3589</f>
        <v>0</v>
      </c>
      <c r="C3589">
        <f>'Założenia i wyniki'!$E$8*Znorm.Profile!C3589</f>
        <v>0.19242300000000001</v>
      </c>
      <c r="D3589">
        <f t="shared" si="165"/>
        <v>0</v>
      </c>
      <c r="E3589">
        <f t="shared" si="166"/>
        <v>0</v>
      </c>
      <c r="F3589">
        <f t="shared" si="167"/>
        <v>0.19242300000000001</v>
      </c>
    </row>
    <row r="3590" spans="1:6" x14ac:dyDescent="0.25">
      <c r="A3590">
        <v>3581</v>
      </c>
      <c r="B3590">
        <f>'Założenia i wyniki'!$E$6*Znorm.Profile!B3590</f>
        <v>7.2560377358490566E-2</v>
      </c>
      <c r="C3590">
        <f>'Założenia i wyniki'!$E$8*Znorm.Profile!C3590</f>
        <v>0.21525350000000001</v>
      </c>
      <c r="D3590">
        <f t="shared" si="165"/>
        <v>7.2560377358490566E-2</v>
      </c>
      <c r="E3590">
        <f t="shared" si="166"/>
        <v>0</v>
      </c>
      <c r="F3590">
        <f t="shared" si="167"/>
        <v>0.14269312264150946</v>
      </c>
    </row>
    <row r="3591" spans="1:6" x14ac:dyDescent="0.25">
      <c r="A3591">
        <v>3582</v>
      </c>
      <c r="B3591">
        <f>'Założenia i wyniki'!$E$6*Znorm.Profile!B3591</f>
        <v>0.2881698113207547</v>
      </c>
      <c r="C3591">
        <f>'Założenia i wyniki'!$E$8*Znorm.Profile!C3591</f>
        <v>0.28206359999999997</v>
      </c>
      <c r="D3591">
        <f t="shared" si="165"/>
        <v>0.28206359999999997</v>
      </c>
      <c r="E3591">
        <f t="shared" si="166"/>
        <v>6.1062113207547286E-3</v>
      </c>
      <c r="F3591">
        <f t="shared" si="167"/>
        <v>0</v>
      </c>
    </row>
    <row r="3592" spans="1:6" x14ac:dyDescent="0.25">
      <c r="A3592">
        <v>3583</v>
      </c>
      <c r="B3592">
        <f>'Założenia i wyniki'!$E$6*Znorm.Profile!B3592</f>
        <v>0.72094339622641512</v>
      </c>
      <c r="C3592">
        <f>'Założenia i wyniki'!$E$8*Znorm.Profile!C3592</f>
        <v>0.34295310000000001</v>
      </c>
      <c r="D3592">
        <f t="shared" si="165"/>
        <v>0.34295310000000001</v>
      </c>
      <c r="E3592">
        <f t="shared" si="166"/>
        <v>0.37799029622641511</v>
      </c>
      <c r="F3592">
        <f t="shared" si="167"/>
        <v>0</v>
      </c>
    </row>
    <row r="3593" spans="1:6" x14ac:dyDescent="0.25">
      <c r="A3593">
        <v>3584</v>
      </c>
      <c r="B3593">
        <f>'Założenia i wyniki'!$E$6*Znorm.Profile!B3593</f>
        <v>1.255943396226415</v>
      </c>
      <c r="C3593">
        <f>'Założenia i wyniki'!$E$8*Znorm.Profile!C3593</f>
        <v>0.39927754999999998</v>
      </c>
      <c r="D3593">
        <f t="shared" si="165"/>
        <v>0.39927754999999998</v>
      </c>
      <c r="E3593">
        <f t="shared" si="166"/>
        <v>0.85666584622641506</v>
      </c>
      <c r="F3593">
        <f t="shared" si="167"/>
        <v>0</v>
      </c>
    </row>
    <row r="3594" spans="1:6" x14ac:dyDescent="0.25">
      <c r="A3594">
        <v>3585</v>
      </c>
      <c r="B3594">
        <f>'Założenia i wyniki'!$E$6*Znorm.Profile!B3594</f>
        <v>1.7408490566037735</v>
      </c>
      <c r="C3594">
        <f>'Założenia i wyniki'!$E$8*Znorm.Profile!C3594</f>
        <v>0.43509130000000001</v>
      </c>
      <c r="D3594">
        <f t="shared" si="165"/>
        <v>0.43509130000000001</v>
      </c>
      <c r="E3594">
        <f t="shared" si="166"/>
        <v>1.3057577566037735</v>
      </c>
      <c r="F3594">
        <f t="shared" si="167"/>
        <v>0</v>
      </c>
    </row>
    <row r="3595" spans="1:6" x14ac:dyDescent="0.25">
      <c r="A3595">
        <v>3586</v>
      </c>
      <c r="B3595">
        <f>'Założenia i wyniki'!$E$6*Znorm.Profile!B3595</f>
        <v>2.0733962264150945</v>
      </c>
      <c r="C3595">
        <f>'Założenia i wyniki'!$E$8*Znorm.Profile!C3595</f>
        <v>0.45088225000000004</v>
      </c>
      <c r="D3595">
        <f t="shared" ref="D3595:D3658" si="168">IF(B3595&lt;=C3595,B3595,C3595)</f>
        <v>0.45088225000000004</v>
      </c>
      <c r="E3595">
        <f t="shared" ref="E3595:E3658" si="169">IF(B3595&gt;C3595,B3595-C3595,0)</f>
        <v>1.6225139764150944</v>
      </c>
      <c r="F3595">
        <f t="shared" ref="F3595:F3658" si="170">IF(B3595&lt;C3595,C3595-B3595,0)</f>
        <v>0</v>
      </c>
    </row>
    <row r="3596" spans="1:6" x14ac:dyDescent="0.25">
      <c r="A3596">
        <v>3587</v>
      </c>
      <c r="B3596">
        <f>'Założenia i wyniki'!$E$6*Znorm.Profile!B3596</f>
        <v>2.2588679245283019</v>
      </c>
      <c r="C3596">
        <f>'Założenia i wyniki'!$E$8*Znorm.Profile!C3596</f>
        <v>0.46293380000000001</v>
      </c>
      <c r="D3596">
        <f t="shared" si="168"/>
        <v>0.46293380000000001</v>
      </c>
      <c r="E3596">
        <f t="shared" si="169"/>
        <v>1.7959341245283018</v>
      </c>
      <c r="F3596">
        <f t="shared" si="170"/>
        <v>0</v>
      </c>
    </row>
    <row r="3597" spans="1:6" x14ac:dyDescent="0.25">
      <c r="A3597">
        <v>3588</v>
      </c>
      <c r="B3597">
        <f>'Założenia i wyniki'!$E$6*Znorm.Profile!B3597</f>
        <v>2.3008490566037736</v>
      </c>
      <c r="C3597">
        <f>'Założenia i wyniki'!$E$8*Znorm.Profile!C3597</f>
        <v>0.47048049999999997</v>
      </c>
      <c r="D3597">
        <f t="shared" si="168"/>
        <v>0.47048049999999997</v>
      </c>
      <c r="E3597">
        <f t="shared" si="169"/>
        <v>1.8303685566037737</v>
      </c>
      <c r="F3597">
        <f t="shared" si="170"/>
        <v>0</v>
      </c>
    </row>
    <row r="3598" spans="1:6" x14ac:dyDescent="0.25">
      <c r="A3598">
        <v>3589</v>
      </c>
      <c r="B3598">
        <f>'Założenia i wyniki'!$E$6*Znorm.Profile!B3598</f>
        <v>2.2388679245283019</v>
      </c>
      <c r="C3598">
        <f>'Założenia i wyniki'!$E$8*Znorm.Profile!C3598</f>
        <v>0.47601295000000005</v>
      </c>
      <c r="D3598">
        <f t="shared" si="168"/>
        <v>0.47601295000000005</v>
      </c>
      <c r="E3598">
        <f t="shared" si="169"/>
        <v>1.7628549745283018</v>
      </c>
      <c r="F3598">
        <f t="shared" si="170"/>
        <v>0</v>
      </c>
    </row>
    <row r="3599" spans="1:6" x14ac:dyDescent="0.25">
      <c r="A3599">
        <v>3590</v>
      </c>
      <c r="B3599">
        <f>'Założenia i wyniki'!$E$6*Znorm.Profile!B3599</f>
        <v>1.979622641509434</v>
      </c>
      <c r="C3599">
        <f>'Założenia i wyniki'!$E$8*Znorm.Profile!C3599</f>
        <v>0.46315079999999997</v>
      </c>
      <c r="D3599">
        <f t="shared" si="168"/>
        <v>0.46315079999999997</v>
      </c>
      <c r="E3599">
        <f t="shared" si="169"/>
        <v>1.516471841509434</v>
      </c>
      <c r="F3599">
        <f t="shared" si="170"/>
        <v>0</v>
      </c>
    </row>
    <row r="3600" spans="1:6" x14ac:dyDescent="0.25">
      <c r="A3600">
        <v>3591</v>
      </c>
      <c r="B3600">
        <f>'Założenia i wyniki'!$E$6*Znorm.Profile!B3600</f>
        <v>1.2851886792452829</v>
      </c>
      <c r="C3600">
        <f>'Założenia i wyniki'!$E$8*Znorm.Profile!C3600</f>
        <v>0.46689825000000001</v>
      </c>
      <c r="D3600">
        <f t="shared" si="168"/>
        <v>0.46689825000000001</v>
      </c>
      <c r="E3600">
        <f t="shared" si="169"/>
        <v>0.81829042924528284</v>
      </c>
      <c r="F3600">
        <f t="shared" si="170"/>
        <v>0</v>
      </c>
    </row>
    <row r="3601" spans="1:6" x14ac:dyDescent="0.25">
      <c r="A3601">
        <v>3592</v>
      </c>
      <c r="B3601">
        <f>'Założenia i wyniki'!$E$6*Znorm.Profile!B3601</f>
        <v>1.2375471698113207</v>
      </c>
      <c r="C3601">
        <f>'Założenia i wyniki'!$E$8*Znorm.Profile!C3601</f>
        <v>0.45330354999999994</v>
      </c>
      <c r="D3601">
        <f t="shared" si="168"/>
        <v>0.45330354999999994</v>
      </c>
      <c r="E3601">
        <f t="shared" si="169"/>
        <v>0.78424361981132074</v>
      </c>
      <c r="F3601">
        <f t="shared" si="170"/>
        <v>0</v>
      </c>
    </row>
    <row r="3602" spans="1:6" x14ac:dyDescent="0.25">
      <c r="A3602">
        <v>3593</v>
      </c>
      <c r="B3602">
        <f>'Założenia i wyniki'!$E$6*Znorm.Profile!B3602</f>
        <v>0.76449056603773591</v>
      </c>
      <c r="C3602">
        <f>'Założenia i wyniki'!$E$8*Znorm.Profile!C3602</f>
        <v>0.46216415000000005</v>
      </c>
      <c r="D3602">
        <f t="shared" si="168"/>
        <v>0.46216415000000005</v>
      </c>
      <c r="E3602">
        <f t="shared" si="169"/>
        <v>0.30232641603773586</v>
      </c>
      <c r="F3602">
        <f t="shared" si="170"/>
        <v>0</v>
      </c>
    </row>
    <row r="3603" spans="1:6" x14ac:dyDescent="0.25">
      <c r="A3603">
        <v>3594</v>
      </c>
      <c r="B3603">
        <f>'Założenia i wyniki'!$E$6*Znorm.Profile!B3603</f>
        <v>0.3215943396226415</v>
      </c>
      <c r="C3603">
        <f>'Założenia i wyniki'!$E$8*Znorm.Profile!C3603</f>
        <v>0.46066579999999996</v>
      </c>
      <c r="D3603">
        <f t="shared" si="168"/>
        <v>0.3215943396226415</v>
      </c>
      <c r="E3603">
        <f t="shared" si="169"/>
        <v>0</v>
      </c>
      <c r="F3603">
        <f t="shared" si="170"/>
        <v>0.13907146037735846</v>
      </c>
    </row>
    <row r="3604" spans="1:6" x14ac:dyDescent="0.25">
      <c r="A3604">
        <v>3595</v>
      </c>
      <c r="B3604">
        <f>'Założenia i wyniki'!$E$6*Znorm.Profile!B3604</f>
        <v>0.11217924528301887</v>
      </c>
      <c r="C3604">
        <f>'Założenia i wyniki'!$E$8*Znorm.Profile!C3604</f>
        <v>0.48237805</v>
      </c>
      <c r="D3604">
        <f t="shared" si="168"/>
        <v>0.11217924528301887</v>
      </c>
      <c r="E3604">
        <f t="shared" si="169"/>
        <v>0</v>
      </c>
      <c r="F3604">
        <f t="shared" si="170"/>
        <v>0.37019880471698113</v>
      </c>
    </row>
    <row r="3605" spans="1:6" x14ac:dyDescent="0.25">
      <c r="A3605">
        <v>3596</v>
      </c>
      <c r="B3605">
        <f>'Założenia i wyniki'!$E$6*Znorm.Profile!B3605</f>
        <v>0</v>
      </c>
      <c r="C3605">
        <f>'Założenia i wyniki'!$E$8*Znorm.Profile!C3605</f>
        <v>0.49456155000000002</v>
      </c>
      <c r="D3605">
        <f t="shared" si="168"/>
        <v>0</v>
      </c>
      <c r="E3605">
        <f t="shared" si="169"/>
        <v>0</v>
      </c>
      <c r="F3605">
        <f t="shared" si="170"/>
        <v>0.49456155000000002</v>
      </c>
    </row>
    <row r="3606" spans="1:6" x14ac:dyDescent="0.25">
      <c r="A3606">
        <v>3597</v>
      </c>
      <c r="B3606">
        <f>'Założenia i wyniki'!$E$6*Znorm.Profile!B3606</f>
        <v>0</v>
      </c>
      <c r="C3606">
        <f>'Założenia i wyniki'!$E$8*Znorm.Profile!C3606</f>
        <v>0.48686119999999999</v>
      </c>
      <c r="D3606">
        <f t="shared" si="168"/>
        <v>0</v>
      </c>
      <c r="E3606">
        <f t="shared" si="169"/>
        <v>0</v>
      </c>
      <c r="F3606">
        <f t="shared" si="170"/>
        <v>0.48686119999999999</v>
      </c>
    </row>
    <row r="3607" spans="1:6" x14ac:dyDescent="0.25">
      <c r="A3607">
        <v>3598</v>
      </c>
      <c r="B3607">
        <f>'Założenia i wyniki'!$E$6*Znorm.Profile!B3607</f>
        <v>0</v>
      </c>
      <c r="C3607">
        <f>'Założenia i wyniki'!$E$8*Znorm.Profile!C3607</f>
        <v>0.42263234999999999</v>
      </c>
      <c r="D3607">
        <f t="shared" si="168"/>
        <v>0</v>
      </c>
      <c r="E3607">
        <f t="shared" si="169"/>
        <v>0</v>
      </c>
      <c r="F3607">
        <f t="shared" si="170"/>
        <v>0.42263234999999999</v>
      </c>
    </row>
    <row r="3608" spans="1:6" x14ac:dyDescent="0.25">
      <c r="A3608">
        <v>3599</v>
      </c>
      <c r="B3608">
        <f>'Założenia i wyniki'!$E$6*Znorm.Profile!B3608</f>
        <v>0</v>
      </c>
      <c r="C3608">
        <f>'Założenia i wyniki'!$E$8*Znorm.Profile!C3608</f>
        <v>0.33260954999999998</v>
      </c>
      <c r="D3608">
        <f t="shared" si="168"/>
        <v>0</v>
      </c>
      <c r="E3608">
        <f t="shared" si="169"/>
        <v>0</v>
      </c>
      <c r="F3608">
        <f t="shared" si="170"/>
        <v>0.33260954999999998</v>
      </c>
    </row>
    <row r="3609" spans="1:6" x14ac:dyDescent="0.25">
      <c r="A3609">
        <v>3600</v>
      </c>
      <c r="B3609">
        <f>'Założenia i wyniki'!$E$6*Znorm.Profile!B3609</f>
        <v>0</v>
      </c>
      <c r="C3609">
        <f>'Założenia i wyniki'!$E$8*Znorm.Profile!C3609</f>
        <v>0.27074250000000005</v>
      </c>
      <c r="D3609">
        <f t="shared" si="168"/>
        <v>0</v>
      </c>
      <c r="E3609">
        <f t="shared" si="169"/>
        <v>0</v>
      </c>
      <c r="F3609">
        <f t="shared" si="170"/>
        <v>0.27074250000000005</v>
      </c>
    </row>
    <row r="3610" spans="1:6" x14ac:dyDescent="0.25">
      <c r="A3610">
        <v>3601</v>
      </c>
      <c r="B3610">
        <f>'Założenia i wyniki'!$E$6*Znorm.Profile!B3610</f>
        <v>0</v>
      </c>
      <c r="C3610">
        <f>'Założenia i wyniki'!$E$8*Znorm.Profile!C3610</f>
        <v>0.21597030000000003</v>
      </c>
      <c r="D3610">
        <f t="shared" si="168"/>
        <v>0</v>
      </c>
      <c r="E3610">
        <f t="shared" si="169"/>
        <v>0</v>
      </c>
      <c r="F3610">
        <f t="shared" si="170"/>
        <v>0.21597030000000003</v>
      </c>
    </row>
    <row r="3611" spans="1:6" x14ac:dyDescent="0.25">
      <c r="A3611">
        <v>3602</v>
      </c>
      <c r="B3611">
        <f>'Założenia i wyniki'!$E$6*Znorm.Profile!B3611</f>
        <v>0</v>
      </c>
      <c r="C3611">
        <f>'Założenia i wyniki'!$E$8*Znorm.Profile!C3611</f>
        <v>0.19188155000000001</v>
      </c>
      <c r="D3611">
        <f t="shared" si="168"/>
        <v>0</v>
      </c>
      <c r="E3611">
        <f t="shared" si="169"/>
        <v>0</v>
      </c>
      <c r="F3611">
        <f t="shared" si="170"/>
        <v>0.19188155000000001</v>
      </c>
    </row>
    <row r="3612" spans="1:6" x14ac:dyDescent="0.25">
      <c r="A3612">
        <v>3603</v>
      </c>
      <c r="B3612">
        <f>'Założenia i wyniki'!$E$6*Znorm.Profile!B3612</f>
        <v>0</v>
      </c>
      <c r="C3612">
        <f>'Założenia i wyniki'!$E$8*Znorm.Profile!C3612</f>
        <v>0.18487629999999999</v>
      </c>
      <c r="D3612">
        <f t="shared" si="168"/>
        <v>0</v>
      </c>
      <c r="E3612">
        <f t="shared" si="169"/>
        <v>0</v>
      </c>
      <c r="F3612">
        <f t="shared" si="170"/>
        <v>0.18487629999999999</v>
      </c>
    </row>
    <row r="3613" spans="1:6" x14ac:dyDescent="0.25">
      <c r="A3613">
        <v>3604</v>
      </c>
      <c r="B3613">
        <f>'Założenia i wyniki'!$E$6*Znorm.Profile!B3613</f>
        <v>0</v>
      </c>
      <c r="C3613">
        <f>'Założenia i wyniki'!$E$8*Znorm.Profile!C3613</f>
        <v>0.19100305000000001</v>
      </c>
      <c r="D3613">
        <f t="shared" si="168"/>
        <v>0</v>
      </c>
      <c r="E3613">
        <f t="shared" si="169"/>
        <v>0</v>
      </c>
      <c r="F3613">
        <f t="shared" si="170"/>
        <v>0.19100305000000001</v>
      </c>
    </row>
    <row r="3614" spans="1:6" x14ac:dyDescent="0.25">
      <c r="A3614">
        <v>3605</v>
      </c>
      <c r="B3614">
        <f>'Założenia i wyniki'!$E$6*Znorm.Profile!B3614</f>
        <v>1.0641509433962265E-4</v>
      </c>
      <c r="C3614">
        <f>'Założenia i wyniki'!$E$8*Znorm.Profile!C3614</f>
        <v>0.20697635</v>
      </c>
      <c r="D3614">
        <f t="shared" si="168"/>
        <v>1.0641509433962265E-4</v>
      </c>
      <c r="E3614">
        <f t="shared" si="169"/>
        <v>0</v>
      </c>
      <c r="F3614">
        <f t="shared" si="170"/>
        <v>0.20686993490566039</v>
      </c>
    </row>
    <row r="3615" spans="1:6" x14ac:dyDescent="0.25">
      <c r="A3615">
        <v>3606</v>
      </c>
      <c r="B3615">
        <f>'Założenia i wyniki'!$E$6*Znorm.Profile!B3615</f>
        <v>5.9675471698113214E-2</v>
      </c>
      <c r="C3615">
        <f>'Założenia i wyniki'!$E$8*Znorm.Profile!C3615</f>
        <v>0.26373794999999994</v>
      </c>
      <c r="D3615">
        <f t="shared" si="168"/>
        <v>5.9675471698113214E-2</v>
      </c>
      <c r="E3615">
        <f t="shared" si="169"/>
        <v>0</v>
      </c>
      <c r="F3615">
        <f t="shared" si="170"/>
        <v>0.20406247830188673</v>
      </c>
    </row>
    <row r="3616" spans="1:6" x14ac:dyDescent="0.25">
      <c r="A3616">
        <v>3607</v>
      </c>
      <c r="B3616">
        <f>'Założenia i wyniki'!$E$6*Znorm.Profile!B3616</f>
        <v>9.788679245283019E-2</v>
      </c>
      <c r="C3616">
        <f>'Założenia i wyniki'!$E$8*Znorm.Profile!C3616</f>
        <v>0.3194401</v>
      </c>
      <c r="D3616">
        <f t="shared" si="168"/>
        <v>9.788679245283019E-2</v>
      </c>
      <c r="E3616">
        <f t="shared" si="169"/>
        <v>0</v>
      </c>
      <c r="F3616">
        <f t="shared" si="170"/>
        <v>0.22155330754716981</v>
      </c>
    </row>
    <row r="3617" spans="1:6" x14ac:dyDescent="0.25">
      <c r="A3617">
        <v>3608</v>
      </c>
      <c r="B3617">
        <f>'Założenia i wyniki'!$E$6*Znorm.Profile!B3617</f>
        <v>0.16915094339622644</v>
      </c>
      <c r="C3617">
        <f>'Założenia i wyniki'!$E$8*Znorm.Profile!C3617</f>
        <v>0.38042760000000003</v>
      </c>
      <c r="D3617">
        <f t="shared" si="168"/>
        <v>0.16915094339622644</v>
      </c>
      <c r="E3617">
        <f t="shared" si="169"/>
        <v>0</v>
      </c>
      <c r="F3617">
        <f t="shared" si="170"/>
        <v>0.21127665660377359</v>
      </c>
    </row>
    <row r="3618" spans="1:6" x14ac:dyDescent="0.25">
      <c r="A3618">
        <v>3609</v>
      </c>
      <c r="B3618">
        <f>'Założenia i wyniki'!$E$6*Znorm.Profile!B3618</f>
        <v>0.25827358490566038</v>
      </c>
      <c r="C3618">
        <f>'Założenia i wyniki'!$E$8*Znorm.Profile!C3618</f>
        <v>0.43408155000000004</v>
      </c>
      <c r="D3618">
        <f t="shared" si="168"/>
        <v>0.25827358490566038</v>
      </c>
      <c r="E3618">
        <f t="shared" si="169"/>
        <v>0</v>
      </c>
      <c r="F3618">
        <f t="shared" si="170"/>
        <v>0.17580796509433966</v>
      </c>
    </row>
    <row r="3619" spans="1:6" x14ac:dyDescent="0.25">
      <c r="A3619">
        <v>3610</v>
      </c>
      <c r="B3619">
        <f>'Założenia i wyniki'!$E$6*Znorm.Profile!B3619</f>
        <v>0.48953773584905658</v>
      </c>
      <c r="C3619">
        <f>'Założenia i wyniki'!$E$8*Znorm.Profile!C3619</f>
        <v>0.4514475</v>
      </c>
      <c r="D3619">
        <f t="shared" si="168"/>
        <v>0.4514475</v>
      </c>
      <c r="E3619">
        <f t="shared" si="169"/>
        <v>3.8090235849056575E-2</v>
      </c>
      <c r="F3619">
        <f t="shared" si="170"/>
        <v>0</v>
      </c>
    </row>
    <row r="3620" spans="1:6" x14ac:dyDescent="0.25">
      <c r="A3620">
        <v>3611</v>
      </c>
      <c r="B3620">
        <f>'Założenia i wyniki'!$E$6*Znorm.Profile!B3620</f>
        <v>0.61886792452830197</v>
      </c>
      <c r="C3620">
        <f>'Założenia i wyniki'!$E$8*Znorm.Profile!C3620</f>
        <v>0.44377024999999998</v>
      </c>
      <c r="D3620">
        <f t="shared" si="168"/>
        <v>0.44377024999999998</v>
      </c>
      <c r="E3620">
        <f t="shared" si="169"/>
        <v>0.17509767452830199</v>
      </c>
      <c r="F3620">
        <f t="shared" si="170"/>
        <v>0</v>
      </c>
    </row>
    <row r="3621" spans="1:6" x14ac:dyDescent="0.25">
      <c r="A3621">
        <v>3612</v>
      </c>
      <c r="B3621">
        <f>'Założenia i wyniki'!$E$6*Znorm.Profile!B3621</f>
        <v>0.65774528301886792</v>
      </c>
      <c r="C3621">
        <f>'Założenia i wyniki'!$E$8*Znorm.Profile!C3621</f>
        <v>0.43606989999999995</v>
      </c>
      <c r="D3621">
        <f t="shared" si="168"/>
        <v>0.43606989999999995</v>
      </c>
      <c r="E3621">
        <f t="shared" si="169"/>
        <v>0.22167538301886797</v>
      </c>
      <c r="F3621">
        <f t="shared" si="170"/>
        <v>0</v>
      </c>
    </row>
    <row r="3622" spans="1:6" x14ac:dyDescent="0.25">
      <c r="A3622">
        <v>3613</v>
      </c>
      <c r="B3622">
        <f>'Założenia i wyniki'!$E$6*Znorm.Profile!B3622</f>
        <v>0.74601886792452832</v>
      </c>
      <c r="C3622">
        <f>'Założenia i wyniki'!$E$8*Znorm.Profile!C3622</f>
        <v>0.41831825</v>
      </c>
      <c r="D3622">
        <f t="shared" si="168"/>
        <v>0.41831825</v>
      </c>
      <c r="E3622">
        <f t="shared" si="169"/>
        <v>0.32770061792452831</v>
      </c>
      <c r="F3622">
        <f t="shared" si="170"/>
        <v>0</v>
      </c>
    </row>
    <row r="3623" spans="1:6" x14ac:dyDescent="0.25">
      <c r="A3623">
        <v>3614</v>
      </c>
      <c r="B3623">
        <f>'Założenia i wyniki'!$E$6*Znorm.Profile!B3623</f>
        <v>0.55469811320754714</v>
      </c>
      <c r="C3623">
        <f>'Założenia i wyniki'!$E$8*Znorm.Profile!C3623</f>
        <v>0.38360595000000003</v>
      </c>
      <c r="D3623">
        <f t="shared" si="168"/>
        <v>0.38360595000000003</v>
      </c>
      <c r="E3623">
        <f t="shared" si="169"/>
        <v>0.17109216320754711</v>
      </c>
      <c r="F3623">
        <f t="shared" si="170"/>
        <v>0</v>
      </c>
    </row>
    <row r="3624" spans="1:6" x14ac:dyDescent="0.25">
      <c r="A3624">
        <v>3615</v>
      </c>
      <c r="B3624">
        <f>'Założenia i wyniki'!$E$6*Znorm.Profile!B3624</f>
        <v>0.95179245283018865</v>
      </c>
      <c r="C3624">
        <f>'Założenia i wyniki'!$E$8*Znorm.Profile!C3624</f>
        <v>0.37298730000000002</v>
      </c>
      <c r="D3624">
        <f t="shared" si="168"/>
        <v>0.37298730000000002</v>
      </c>
      <c r="E3624">
        <f t="shared" si="169"/>
        <v>0.57880515283018863</v>
      </c>
      <c r="F3624">
        <f t="shared" si="170"/>
        <v>0</v>
      </c>
    </row>
    <row r="3625" spans="1:6" x14ac:dyDescent="0.25">
      <c r="A3625">
        <v>3616</v>
      </c>
      <c r="B3625">
        <f>'Założenia i wyniki'!$E$6*Znorm.Profile!B3625</f>
        <v>0.65360377358490562</v>
      </c>
      <c r="C3625">
        <f>'Założenia i wyniki'!$E$8*Znorm.Profile!C3625</f>
        <v>0.36386980000000002</v>
      </c>
      <c r="D3625">
        <f t="shared" si="168"/>
        <v>0.36386980000000002</v>
      </c>
      <c r="E3625">
        <f t="shared" si="169"/>
        <v>0.2897339735849056</v>
      </c>
      <c r="F3625">
        <f t="shared" si="170"/>
        <v>0</v>
      </c>
    </row>
    <row r="3626" spans="1:6" x14ac:dyDescent="0.25">
      <c r="A3626">
        <v>3617</v>
      </c>
      <c r="B3626">
        <f>'Założenia i wyniki'!$E$6*Znorm.Profile!B3626</f>
        <v>0.79436792452830196</v>
      </c>
      <c r="C3626">
        <f>'Założenia i wyniki'!$E$8*Znorm.Profile!C3626</f>
        <v>0.36344210000000005</v>
      </c>
      <c r="D3626">
        <f t="shared" si="168"/>
        <v>0.36344210000000005</v>
      </c>
      <c r="E3626">
        <f t="shared" si="169"/>
        <v>0.43092582452830192</v>
      </c>
      <c r="F3626">
        <f t="shared" si="170"/>
        <v>0</v>
      </c>
    </row>
    <row r="3627" spans="1:6" x14ac:dyDescent="0.25">
      <c r="A3627">
        <v>3618</v>
      </c>
      <c r="B3627">
        <f>'Założenia i wyniki'!$E$6*Znorm.Profile!B3627</f>
        <v>0.33926415094339624</v>
      </c>
      <c r="C3627">
        <f>'Założenia i wyniki'!$E$8*Znorm.Profile!C3627</f>
        <v>0.39405135000000002</v>
      </c>
      <c r="D3627">
        <f t="shared" si="168"/>
        <v>0.33926415094339624</v>
      </c>
      <c r="E3627">
        <f t="shared" si="169"/>
        <v>0</v>
      </c>
      <c r="F3627">
        <f t="shared" si="170"/>
        <v>5.4787199056603786E-2</v>
      </c>
    </row>
    <row r="3628" spans="1:6" x14ac:dyDescent="0.25">
      <c r="A3628">
        <v>3619</v>
      </c>
      <c r="B3628">
        <f>'Założenia i wyniki'!$E$6*Znorm.Profile!B3628</f>
        <v>0.13404716981132075</v>
      </c>
      <c r="C3628">
        <f>'Założenia i wyniki'!$E$8*Znorm.Profile!C3628</f>
        <v>0.4263651</v>
      </c>
      <c r="D3628">
        <f t="shared" si="168"/>
        <v>0.13404716981132075</v>
      </c>
      <c r="E3628">
        <f t="shared" si="169"/>
        <v>0</v>
      </c>
      <c r="F3628">
        <f t="shared" si="170"/>
        <v>0.29231793018867924</v>
      </c>
    </row>
    <row r="3629" spans="1:6" x14ac:dyDescent="0.25">
      <c r="A3629">
        <v>3620</v>
      </c>
      <c r="B3629">
        <f>'Założenia i wyniki'!$E$6*Znorm.Profile!B3629</f>
        <v>0</v>
      </c>
      <c r="C3629">
        <f>'Założenia i wyniki'!$E$8*Znorm.Profile!C3629</f>
        <v>0.46672150000000001</v>
      </c>
      <c r="D3629">
        <f t="shared" si="168"/>
        <v>0</v>
      </c>
      <c r="E3629">
        <f t="shared" si="169"/>
        <v>0</v>
      </c>
      <c r="F3629">
        <f t="shared" si="170"/>
        <v>0.46672150000000001</v>
      </c>
    </row>
    <row r="3630" spans="1:6" x14ac:dyDescent="0.25">
      <c r="A3630">
        <v>3621</v>
      </c>
      <c r="B3630">
        <f>'Założenia i wyniki'!$E$6*Znorm.Profile!B3630</f>
        <v>0</v>
      </c>
      <c r="C3630">
        <f>'Założenia i wyniki'!$E$8*Znorm.Profile!C3630</f>
        <v>0.46045474999999997</v>
      </c>
      <c r="D3630">
        <f t="shared" si="168"/>
        <v>0</v>
      </c>
      <c r="E3630">
        <f t="shared" si="169"/>
        <v>0</v>
      </c>
      <c r="F3630">
        <f t="shared" si="170"/>
        <v>0.46045474999999997</v>
      </c>
    </row>
    <row r="3631" spans="1:6" x14ac:dyDescent="0.25">
      <c r="A3631">
        <v>3622</v>
      </c>
      <c r="B3631">
        <f>'Założenia i wyniki'!$E$6*Znorm.Profile!B3631</f>
        <v>0</v>
      </c>
      <c r="C3631">
        <f>'Założenia i wyniki'!$E$8*Znorm.Profile!C3631</f>
        <v>0.39163704999999999</v>
      </c>
      <c r="D3631">
        <f t="shared" si="168"/>
        <v>0</v>
      </c>
      <c r="E3631">
        <f t="shared" si="169"/>
        <v>0</v>
      </c>
      <c r="F3631">
        <f t="shared" si="170"/>
        <v>0.39163704999999999</v>
      </c>
    </row>
    <row r="3632" spans="1:6" x14ac:dyDescent="0.25">
      <c r="A3632">
        <v>3623</v>
      </c>
      <c r="B3632">
        <f>'Założenia i wyniki'!$E$6*Znorm.Profile!B3632</f>
        <v>0</v>
      </c>
      <c r="C3632">
        <f>'Założenia i wyniki'!$E$8*Znorm.Profile!C3632</f>
        <v>0.29412984999999997</v>
      </c>
      <c r="D3632">
        <f t="shared" si="168"/>
        <v>0</v>
      </c>
      <c r="E3632">
        <f t="shared" si="169"/>
        <v>0</v>
      </c>
      <c r="F3632">
        <f t="shared" si="170"/>
        <v>0.29412984999999997</v>
      </c>
    </row>
    <row r="3633" spans="1:6" x14ac:dyDescent="0.25">
      <c r="A3633">
        <v>3624</v>
      </c>
      <c r="B3633">
        <f>'Założenia i wyniki'!$E$6*Znorm.Profile!B3633</f>
        <v>0</v>
      </c>
      <c r="C3633">
        <f>'Założenia i wyniki'!$E$8*Znorm.Profile!C3633</f>
        <v>0.22842610000000002</v>
      </c>
      <c r="D3633">
        <f t="shared" si="168"/>
        <v>0</v>
      </c>
      <c r="E3633">
        <f t="shared" si="169"/>
        <v>0</v>
      </c>
      <c r="F3633">
        <f t="shared" si="170"/>
        <v>0.22842610000000002</v>
      </c>
    </row>
    <row r="3634" spans="1:6" x14ac:dyDescent="0.25">
      <c r="A3634">
        <v>3625</v>
      </c>
      <c r="B3634">
        <f>'Założenia i wyniki'!$E$6*Znorm.Profile!B3634</f>
        <v>0</v>
      </c>
      <c r="C3634">
        <f>'Założenia i wyniki'!$E$8*Znorm.Profile!C3634</f>
        <v>0.19784345</v>
      </c>
      <c r="D3634">
        <f t="shared" si="168"/>
        <v>0</v>
      </c>
      <c r="E3634">
        <f t="shared" si="169"/>
        <v>0</v>
      </c>
      <c r="F3634">
        <f t="shared" si="170"/>
        <v>0.19784345</v>
      </c>
    </row>
    <row r="3635" spans="1:6" x14ac:dyDescent="0.25">
      <c r="A3635">
        <v>3626</v>
      </c>
      <c r="B3635">
        <f>'Założenia i wyniki'!$E$6*Znorm.Profile!B3635</f>
        <v>0</v>
      </c>
      <c r="C3635">
        <f>'Założenia i wyniki'!$E$8*Znorm.Profile!C3635</f>
        <v>0.18394705</v>
      </c>
      <c r="D3635">
        <f t="shared" si="168"/>
        <v>0</v>
      </c>
      <c r="E3635">
        <f t="shared" si="169"/>
        <v>0</v>
      </c>
      <c r="F3635">
        <f t="shared" si="170"/>
        <v>0.18394705</v>
      </c>
    </row>
    <row r="3636" spans="1:6" x14ac:dyDescent="0.25">
      <c r="A3636">
        <v>3627</v>
      </c>
      <c r="B3636">
        <f>'Założenia i wyniki'!$E$6*Znorm.Profile!B3636</f>
        <v>0</v>
      </c>
      <c r="C3636">
        <f>'Założenia i wyniki'!$E$8*Znorm.Profile!C3636</f>
        <v>0.18262125000000001</v>
      </c>
      <c r="D3636">
        <f t="shared" si="168"/>
        <v>0</v>
      </c>
      <c r="E3636">
        <f t="shared" si="169"/>
        <v>0</v>
      </c>
      <c r="F3636">
        <f t="shared" si="170"/>
        <v>0.18262125000000001</v>
      </c>
    </row>
    <row r="3637" spans="1:6" x14ac:dyDescent="0.25">
      <c r="A3637">
        <v>3628</v>
      </c>
      <c r="B3637">
        <f>'Założenia i wyniki'!$E$6*Znorm.Profile!B3637</f>
        <v>0</v>
      </c>
      <c r="C3637">
        <f>'Założenia i wyniki'!$E$8*Znorm.Profile!C3637</f>
        <v>0.20318130000000001</v>
      </c>
      <c r="D3637">
        <f t="shared" si="168"/>
        <v>0</v>
      </c>
      <c r="E3637">
        <f t="shared" si="169"/>
        <v>0</v>
      </c>
      <c r="F3637">
        <f t="shared" si="170"/>
        <v>0.20318130000000001</v>
      </c>
    </row>
    <row r="3638" spans="1:6" x14ac:dyDescent="0.25">
      <c r="A3638">
        <v>3629</v>
      </c>
      <c r="B3638">
        <f>'Założenia i wyniki'!$E$6*Znorm.Profile!B3638</f>
        <v>8.6537735849056607E-2</v>
      </c>
      <c r="C3638">
        <f>'Założenia i wyniki'!$E$8*Znorm.Profile!C3638</f>
        <v>0.24751404999999996</v>
      </c>
      <c r="D3638">
        <f t="shared" si="168"/>
        <v>8.6537735849056607E-2</v>
      </c>
      <c r="E3638">
        <f t="shared" si="169"/>
        <v>0</v>
      </c>
      <c r="F3638">
        <f t="shared" si="170"/>
        <v>0.16097631415094335</v>
      </c>
    </row>
    <row r="3639" spans="1:6" x14ac:dyDescent="0.25">
      <c r="A3639">
        <v>3630</v>
      </c>
      <c r="B3639">
        <f>'Założenia i wyniki'!$E$6*Znorm.Profile!B3639</f>
        <v>0.2886698113207547</v>
      </c>
      <c r="C3639">
        <f>'Założenia i wyniki'!$E$8*Znorm.Profile!C3639</f>
        <v>0.33236664999999999</v>
      </c>
      <c r="D3639">
        <f t="shared" si="168"/>
        <v>0.2886698113207547</v>
      </c>
      <c r="E3639">
        <f t="shared" si="169"/>
        <v>0</v>
      </c>
      <c r="F3639">
        <f t="shared" si="170"/>
        <v>4.3696838679245287E-2</v>
      </c>
    </row>
    <row r="3640" spans="1:6" x14ac:dyDescent="0.25">
      <c r="A3640">
        <v>3631</v>
      </c>
      <c r="B3640">
        <f>'Założenia i wyniki'!$E$6*Znorm.Profile!B3640</f>
        <v>0.83723584905660386</v>
      </c>
      <c r="C3640">
        <f>'Założenia i wyniki'!$E$8*Znorm.Profile!C3640</f>
        <v>0.38016299999999997</v>
      </c>
      <c r="D3640">
        <f t="shared" si="168"/>
        <v>0.38016299999999997</v>
      </c>
      <c r="E3640">
        <f t="shared" si="169"/>
        <v>0.45707284905660389</v>
      </c>
      <c r="F3640">
        <f t="shared" si="170"/>
        <v>0</v>
      </c>
    </row>
    <row r="3641" spans="1:6" x14ac:dyDescent="0.25">
      <c r="A3641">
        <v>3632</v>
      </c>
      <c r="B3641">
        <f>'Założenia i wyniki'!$E$6*Znorm.Profile!B3641</f>
        <v>1.0848113207547172</v>
      </c>
      <c r="C3641">
        <f>'Założenia i wyniki'!$E$8*Znorm.Profile!C3641</f>
        <v>0.38631740000000003</v>
      </c>
      <c r="D3641">
        <f t="shared" si="168"/>
        <v>0.38631740000000003</v>
      </c>
      <c r="E3641">
        <f t="shared" si="169"/>
        <v>0.69849392075471717</v>
      </c>
      <c r="F3641">
        <f t="shared" si="170"/>
        <v>0</v>
      </c>
    </row>
    <row r="3642" spans="1:6" x14ac:dyDescent="0.25">
      <c r="A3642">
        <v>3633</v>
      </c>
      <c r="B3642">
        <f>'Założenia i wyniki'!$E$6*Znorm.Profile!B3642</f>
        <v>1.7616981132075473</v>
      </c>
      <c r="C3642">
        <f>'Założenia i wyniki'!$E$8*Znorm.Profile!C3642</f>
        <v>0.39446680000000001</v>
      </c>
      <c r="D3642">
        <f t="shared" si="168"/>
        <v>0.39446680000000001</v>
      </c>
      <c r="E3642">
        <f t="shared" si="169"/>
        <v>1.3672313132075473</v>
      </c>
      <c r="F3642">
        <f t="shared" si="170"/>
        <v>0</v>
      </c>
    </row>
    <row r="3643" spans="1:6" x14ac:dyDescent="0.25">
      <c r="A3643">
        <v>3634</v>
      </c>
      <c r="B3643">
        <f>'Założenia i wyniki'!$E$6*Znorm.Profile!B3643</f>
        <v>2.2914150943396225</v>
      </c>
      <c r="C3643">
        <f>'Założenia i wyniki'!$E$8*Znorm.Profile!C3643</f>
        <v>0.38206384999999998</v>
      </c>
      <c r="D3643">
        <f t="shared" si="168"/>
        <v>0.38206384999999998</v>
      </c>
      <c r="E3643">
        <f t="shared" si="169"/>
        <v>1.9093512443396226</v>
      </c>
      <c r="F3643">
        <f t="shared" si="170"/>
        <v>0</v>
      </c>
    </row>
    <row r="3644" spans="1:6" x14ac:dyDescent="0.25">
      <c r="A3644">
        <v>3635</v>
      </c>
      <c r="B3644">
        <f>'Założenia i wyniki'!$E$6*Znorm.Profile!B3644</f>
        <v>1.2012264150943397</v>
      </c>
      <c r="C3644">
        <f>'Założenia i wyniki'!$E$8*Znorm.Profile!C3644</f>
        <v>0.38421949999999999</v>
      </c>
      <c r="D3644">
        <f t="shared" si="168"/>
        <v>0.38421949999999999</v>
      </c>
      <c r="E3644">
        <f t="shared" si="169"/>
        <v>0.81700691509433976</v>
      </c>
      <c r="F3644">
        <f t="shared" si="170"/>
        <v>0</v>
      </c>
    </row>
    <row r="3645" spans="1:6" x14ac:dyDescent="0.25">
      <c r="A3645">
        <v>3636</v>
      </c>
      <c r="B3645">
        <f>'Założenia i wyniki'!$E$6*Znorm.Profile!B3645</f>
        <v>0.35331132075471694</v>
      </c>
      <c r="C3645">
        <f>'Założenia i wyniki'!$E$8*Znorm.Profile!C3645</f>
        <v>0.38260915000000001</v>
      </c>
      <c r="D3645">
        <f t="shared" si="168"/>
        <v>0.35331132075471694</v>
      </c>
      <c r="E3645">
        <f t="shared" si="169"/>
        <v>0</v>
      </c>
      <c r="F3645">
        <f t="shared" si="170"/>
        <v>2.9297829245283069E-2</v>
      </c>
    </row>
    <row r="3646" spans="1:6" x14ac:dyDescent="0.25">
      <c r="A3646">
        <v>3637</v>
      </c>
      <c r="B3646">
        <f>'Założenia i wyniki'!$E$6*Znorm.Profile!B3646</f>
        <v>0.42612264150943391</v>
      </c>
      <c r="C3646">
        <f>'Założenia i wyniki'!$E$8*Znorm.Profile!C3646</f>
        <v>0.37736405000000001</v>
      </c>
      <c r="D3646">
        <f t="shared" si="168"/>
        <v>0.37736405000000001</v>
      </c>
      <c r="E3646">
        <f t="shared" si="169"/>
        <v>4.8758591509433902E-2</v>
      </c>
      <c r="F3646">
        <f t="shared" si="170"/>
        <v>0</v>
      </c>
    </row>
    <row r="3647" spans="1:6" x14ac:dyDescent="0.25">
      <c r="A3647">
        <v>3638</v>
      </c>
      <c r="B3647">
        <f>'Założenia i wyniki'!$E$6*Znorm.Profile!B3647</f>
        <v>0.66811320754716985</v>
      </c>
      <c r="C3647">
        <f>'Założenia i wyniki'!$E$8*Znorm.Profile!C3647</f>
        <v>0.37545935000000003</v>
      </c>
      <c r="D3647">
        <f t="shared" si="168"/>
        <v>0.37545935000000003</v>
      </c>
      <c r="E3647">
        <f t="shared" si="169"/>
        <v>0.29265385754716983</v>
      </c>
      <c r="F3647">
        <f t="shared" si="170"/>
        <v>0</v>
      </c>
    </row>
    <row r="3648" spans="1:6" x14ac:dyDescent="0.25">
      <c r="A3648">
        <v>3639</v>
      </c>
      <c r="B3648">
        <f>'Założenia i wyniki'!$E$6*Znorm.Profile!B3648</f>
        <v>0.77420754716981133</v>
      </c>
      <c r="C3648">
        <f>'Założenia i wyniki'!$E$8*Znorm.Profile!C3648</f>
        <v>0.39004385000000003</v>
      </c>
      <c r="D3648">
        <f t="shared" si="168"/>
        <v>0.39004385000000003</v>
      </c>
      <c r="E3648">
        <f t="shared" si="169"/>
        <v>0.3841636971698113</v>
      </c>
      <c r="F3648">
        <f t="shared" si="170"/>
        <v>0</v>
      </c>
    </row>
    <row r="3649" spans="1:6" x14ac:dyDescent="0.25">
      <c r="A3649">
        <v>3640</v>
      </c>
      <c r="B3649">
        <f>'Założenia i wyniki'!$E$6*Znorm.Profile!B3649</f>
        <v>0.37631132075471696</v>
      </c>
      <c r="C3649">
        <f>'Założenia i wyniki'!$E$8*Znorm.Profile!C3649</f>
        <v>0.41529319999999997</v>
      </c>
      <c r="D3649">
        <f t="shared" si="168"/>
        <v>0.37631132075471696</v>
      </c>
      <c r="E3649">
        <f t="shared" si="169"/>
        <v>0</v>
      </c>
      <c r="F3649">
        <f t="shared" si="170"/>
        <v>3.8981879245283013E-2</v>
      </c>
    </row>
    <row r="3650" spans="1:6" x14ac:dyDescent="0.25">
      <c r="A3650">
        <v>3641</v>
      </c>
      <c r="B3650">
        <f>'Założenia i wyniki'!$E$6*Znorm.Profile!B3650</f>
        <v>0.24217924528301885</v>
      </c>
      <c r="C3650">
        <f>'Założenia i wyniki'!$E$8*Znorm.Profile!C3650</f>
        <v>0.43069179999999996</v>
      </c>
      <c r="D3650">
        <f t="shared" si="168"/>
        <v>0.24217924528301885</v>
      </c>
      <c r="E3650">
        <f t="shared" si="169"/>
        <v>0</v>
      </c>
      <c r="F3650">
        <f t="shared" si="170"/>
        <v>0.18851255471698111</v>
      </c>
    </row>
    <row r="3651" spans="1:6" x14ac:dyDescent="0.25">
      <c r="A3651">
        <v>3642</v>
      </c>
      <c r="B3651">
        <f>'Założenia i wyniki'!$E$6*Znorm.Profile!B3651</f>
        <v>0.25528301886792454</v>
      </c>
      <c r="C3651">
        <f>'Założenia i wyniki'!$E$8*Znorm.Profile!C3651</f>
        <v>0.45643955000000003</v>
      </c>
      <c r="D3651">
        <f t="shared" si="168"/>
        <v>0.25528301886792454</v>
      </c>
      <c r="E3651">
        <f t="shared" si="169"/>
        <v>0</v>
      </c>
      <c r="F3651">
        <f t="shared" si="170"/>
        <v>0.20115653113207549</v>
      </c>
    </row>
    <row r="3652" spans="1:6" x14ac:dyDescent="0.25">
      <c r="A3652">
        <v>3643</v>
      </c>
      <c r="B3652">
        <f>'Założenia i wyniki'!$E$6*Znorm.Profile!B3652</f>
        <v>0.10958490566037735</v>
      </c>
      <c r="C3652">
        <f>'Założenia i wyniki'!$E$8*Znorm.Profile!C3652</f>
        <v>0.47760544999999999</v>
      </c>
      <c r="D3652">
        <f t="shared" si="168"/>
        <v>0.10958490566037735</v>
      </c>
      <c r="E3652">
        <f t="shared" si="169"/>
        <v>0</v>
      </c>
      <c r="F3652">
        <f t="shared" si="170"/>
        <v>0.36802054433962261</v>
      </c>
    </row>
    <row r="3653" spans="1:6" x14ac:dyDescent="0.25">
      <c r="A3653">
        <v>3644</v>
      </c>
      <c r="B3653">
        <f>'Założenia i wyniki'!$E$6*Znorm.Profile!B3653</f>
        <v>0</v>
      </c>
      <c r="C3653">
        <f>'Założenia i wyniki'!$E$8*Znorm.Profile!C3653</f>
        <v>0.50812019999999991</v>
      </c>
      <c r="D3653">
        <f t="shared" si="168"/>
        <v>0</v>
      </c>
      <c r="E3653">
        <f t="shared" si="169"/>
        <v>0</v>
      </c>
      <c r="F3653">
        <f t="shared" si="170"/>
        <v>0.50812019999999991</v>
      </c>
    </row>
    <row r="3654" spans="1:6" x14ac:dyDescent="0.25">
      <c r="A3654">
        <v>3645</v>
      </c>
      <c r="B3654">
        <f>'Założenia i wyniki'!$E$6*Znorm.Profile!B3654</f>
        <v>0</v>
      </c>
      <c r="C3654">
        <f>'Założenia i wyniki'!$E$8*Znorm.Profile!C3654</f>
        <v>0.50169839999999999</v>
      </c>
      <c r="D3654">
        <f t="shared" si="168"/>
        <v>0</v>
      </c>
      <c r="E3654">
        <f t="shared" si="169"/>
        <v>0</v>
      </c>
      <c r="F3654">
        <f t="shared" si="170"/>
        <v>0.50169839999999999</v>
      </c>
    </row>
    <row r="3655" spans="1:6" x14ac:dyDescent="0.25">
      <c r="A3655">
        <v>3646</v>
      </c>
      <c r="B3655">
        <f>'Założenia i wyniki'!$E$6*Znorm.Profile!B3655</f>
        <v>0</v>
      </c>
      <c r="C3655">
        <f>'Założenia i wyniki'!$E$8*Znorm.Profile!C3655</f>
        <v>0.40547254999999999</v>
      </c>
      <c r="D3655">
        <f t="shared" si="168"/>
        <v>0</v>
      </c>
      <c r="E3655">
        <f t="shared" si="169"/>
        <v>0</v>
      </c>
      <c r="F3655">
        <f t="shared" si="170"/>
        <v>0.40547254999999999</v>
      </c>
    </row>
    <row r="3656" spans="1:6" x14ac:dyDescent="0.25">
      <c r="A3656">
        <v>3647</v>
      </c>
      <c r="B3656">
        <f>'Założenia i wyniki'!$E$6*Znorm.Profile!B3656</f>
        <v>0</v>
      </c>
      <c r="C3656">
        <f>'Założenia i wyniki'!$E$8*Znorm.Profile!C3656</f>
        <v>0.30593254999999997</v>
      </c>
      <c r="D3656">
        <f t="shared" si="168"/>
        <v>0</v>
      </c>
      <c r="E3656">
        <f t="shared" si="169"/>
        <v>0</v>
      </c>
      <c r="F3656">
        <f t="shared" si="170"/>
        <v>0.30593254999999997</v>
      </c>
    </row>
    <row r="3657" spans="1:6" x14ac:dyDescent="0.25">
      <c r="A3657">
        <v>3648</v>
      </c>
      <c r="B3657">
        <f>'Założenia i wyniki'!$E$6*Znorm.Profile!B3657</f>
        <v>0</v>
      </c>
      <c r="C3657">
        <f>'Założenia i wyniki'!$E$8*Znorm.Profile!C3657</f>
        <v>0.22947225000000002</v>
      </c>
      <c r="D3657">
        <f t="shared" si="168"/>
        <v>0</v>
      </c>
      <c r="E3657">
        <f t="shared" si="169"/>
        <v>0</v>
      </c>
      <c r="F3657">
        <f t="shared" si="170"/>
        <v>0.22947225000000002</v>
      </c>
    </row>
    <row r="3658" spans="1:6" x14ac:dyDescent="0.25">
      <c r="A3658">
        <v>3649</v>
      </c>
      <c r="B3658">
        <f>'Założenia i wyniki'!$E$6*Znorm.Profile!B3658</f>
        <v>0</v>
      </c>
      <c r="C3658">
        <f>'Założenia i wyniki'!$E$8*Znorm.Profile!C3658</f>
        <v>0.19861240000000002</v>
      </c>
      <c r="D3658">
        <f t="shared" si="168"/>
        <v>0</v>
      </c>
      <c r="E3658">
        <f t="shared" si="169"/>
        <v>0</v>
      </c>
      <c r="F3658">
        <f t="shared" si="170"/>
        <v>0.19861240000000002</v>
      </c>
    </row>
    <row r="3659" spans="1:6" x14ac:dyDescent="0.25">
      <c r="A3659">
        <v>3650</v>
      </c>
      <c r="B3659">
        <f>'Założenia i wyniki'!$E$6*Znorm.Profile!B3659</f>
        <v>0</v>
      </c>
      <c r="C3659">
        <f>'Założenia i wyniki'!$E$8*Znorm.Profile!C3659</f>
        <v>0.18417315000000001</v>
      </c>
      <c r="D3659">
        <f t="shared" ref="D3659:D3722" si="171">IF(B3659&lt;=C3659,B3659,C3659)</f>
        <v>0</v>
      </c>
      <c r="E3659">
        <f t="shared" ref="E3659:E3722" si="172">IF(B3659&gt;C3659,B3659-C3659,0)</f>
        <v>0</v>
      </c>
      <c r="F3659">
        <f t="shared" ref="F3659:F3722" si="173">IF(B3659&lt;C3659,C3659-B3659,0)</f>
        <v>0.18417315000000001</v>
      </c>
    </row>
    <row r="3660" spans="1:6" x14ac:dyDescent="0.25">
      <c r="A3660">
        <v>3651</v>
      </c>
      <c r="B3660">
        <f>'Założenia i wyniki'!$E$6*Znorm.Profile!B3660</f>
        <v>0</v>
      </c>
      <c r="C3660">
        <f>'Założenia i wyniki'!$E$8*Znorm.Profile!C3660</f>
        <v>0.18103120000000003</v>
      </c>
      <c r="D3660">
        <f t="shared" si="171"/>
        <v>0</v>
      </c>
      <c r="E3660">
        <f t="shared" si="172"/>
        <v>0</v>
      </c>
      <c r="F3660">
        <f t="shared" si="173"/>
        <v>0.18103120000000003</v>
      </c>
    </row>
    <row r="3661" spans="1:6" x14ac:dyDescent="0.25">
      <c r="A3661">
        <v>3652</v>
      </c>
      <c r="B3661">
        <f>'Założenia i wyniki'!$E$6*Znorm.Profile!B3661</f>
        <v>0</v>
      </c>
      <c r="C3661">
        <f>'Założenia i wyniki'!$E$8*Znorm.Profile!C3661</f>
        <v>0.20103789999999999</v>
      </c>
      <c r="D3661">
        <f t="shared" si="171"/>
        <v>0</v>
      </c>
      <c r="E3661">
        <f t="shared" si="172"/>
        <v>0</v>
      </c>
      <c r="F3661">
        <f t="shared" si="173"/>
        <v>0.20103789999999999</v>
      </c>
    </row>
    <row r="3662" spans="1:6" x14ac:dyDescent="0.25">
      <c r="A3662">
        <v>3653</v>
      </c>
      <c r="B3662">
        <f>'Założenia i wyniki'!$E$6*Znorm.Profile!B3662</f>
        <v>3.4036792452830193E-2</v>
      </c>
      <c r="C3662">
        <f>'Założenia i wyniki'!$E$8*Znorm.Profile!C3662</f>
        <v>0.25428269999999997</v>
      </c>
      <c r="D3662">
        <f t="shared" si="171"/>
        <v>3.4036792452830193E-2</v>
      </c>
      <c r="E3662">
        <f t="shared" si="172"/>
        <v>0</v>
      </c>
      <c r="F3662">
        <f t="shared" si="173"/>
        <v>0.22024590754716977</v>
      </c>
    </row>
    <row r="3663" spans="1:6" x14ac:dyDescent="0.25">
      <c r="A3663">
        <v>3654</v>
      </c>
      <c r="B3663">
        <f>'Założenia i wyniki'!$E$6*Znorm.Profile!B3663</f>
        <v>0.11124528301886792</v>
      </c>
      <c r="C3663">
        <f>'Założenia i wyniki'!$E$8*Znorm.Profile!C3663</f>
        <v>0.33773914999999993</v>
      </c>
      <c r="D3663">
        <f t="shared" si="171"/>
        <v>0.11124528301886792</v>
      </c>
      <c r="E3663">
        <f t="shared" si="172"/>
        <v>0</v>
      </c>
      <c r="F3663">
        <f t="shared" si="173"/>
        <v>0.226493866981132</v>
      </c>
    </row>
    <row r="3664" spans="1:6" x14ac:dyDescent="0.25">
      <c r="A3664">
        <v>3655</v>
      </c>
      <c r="B3664">
        <f>'Założenia i wyniki'!$E$6*Znorm.Profile!B3664</f>
        <v>0.17685849056603772</v>
      </c>
      <c r="C3664">
        <f>'Założenia i wyniki'!$E$8*Znorm.Profile!C3664</f>
        <v>0.38564960000000004</v>
      </c>
      <c r="D3664">
        <f t="shared" si="171"/>
        <v>0.17685849056603772</v>
      </c>
      <c r="E3664">
        <f t="shared" si="172"/>
        <v>0</v>
      </c>
      <c r="F3664">
        <f t="shared" si="173"/>
        <v>0.20879110943396231</v>
      </c>
    </row>
    <row r="3665" spans="1:6" x14ac:dyDescent="0.25">
      <c r="A3665">
        <v>3656</v>
      </c>
      <c r="B3665">
        <f>'Założenia i wyniki'!$E$6*Znorm.Profile!B3665</f>
        <v>0.34579245283018867</v>
      </c>
      <c r="C3665">
        <f>'Założenia i wyniki'!$E$8*Znorm.Profile!C3665</f>
        <v>0.39852365000000001</v>
      </c>
      <c r="D3665">
        <f t="shared" si="171"/>
        <v>0.34579245283018867</v>
      </c>
      <c r="E3665">
        <f t="shared" si="172"/>
        <v>0</v>
      </c>
      <c r="F3665">
        <f t="shared" si="173"/>
        <v>5.2731197169811339E-2</v>
      </c>
    </row>
    <row r="3666" spans="1:6" x14ac:dyDescent="0.25">
      <c r="A3666">
        <v>3657</v>
      </c>
      <c r="B3666">
        <f>'Założenia i wyniki'!$E$6*Znorm.Profile!B3666</f>
        <v>0.68867924528301883</v>
      </c>
      <c r="C3666">
        <f>'Założenia i wyniki'!$E$8*Znorm.Profile!C3666</f>
        <v>0.39623010000000003</v>
      </c>
      <c r="D3666">
        <f t="shared" si="171"/>
        <v>0.39623010000000003</v>
      </c>
      <c r="E3666">
        <f t="shared" si="172"/>
        <v>0.2924491452830188</v>
      </c>
      <c r="F3666">
        <f t="shared" si="173"/>
        <v>0</v>
      </c>
    </row>
    <row r="3667" spans="1:6" x14ac:dyDescent="0.25">
      <c r="A3667">
        <v>3658</v>
      </c>
      <c r="B3667">
        <f>'Założenia i wyniki'!$E$6*Znorm.Profile!B3667</f>
        <v>0.87468867924528293</v>
      </c>
      <c r="C3667">
        <f>'Założenia i wyniki'!$E$8*Znorm.Profile!C3667</f>
        <v>0.3877678</v>
      </c>
      <c r="D3667">
        <f t="shared" si="171"/>
        <v>0.3877678</v>
      </c>
      <c r="E3667">
        <f t="shared" si="172"/>
        <v>0.48692087924528293</v>
      </c>
      <c r="F3667">
        <f t="shared" si="173"/>
        <v>0</v>
      </c>
    </row>
    <row r="3668" spans="1:6" x14ac:dyDescent="0.25">
      <c r="A3668">
        <v>3659</v>
      </c>
      <c r="B3668">
        <f>'Założenia i wyniki'!$E$6*Znorm.Profile!B3668</f>
        <v>1.6600000000000001</v>
      </c>
      <c r="C3668">
        <f>'Założenia i wyniki'!$E$8*Znorm.Profile!C3668</f>
        <v>0.38920874999999999</v>
      </c>
      <c r="D3668">
        <f t="shared" si="171"/>
        <v>0.38920874999999999</v>
      </c>
      <c r="E3668">
        <f t="shared" si="172"/>
        <v>1.2707912500000003</v>
      </c>
      <c r="F3668">
        <f t="shared" si="173"/>
        <v>0</v>
      </c>
    </row>
    <row r="3669" spans="1:6" x14ac:dyDescent="0.25">
      <c r="A3669">
        <v>3660</v>
      </c>
      <c r="B3669">
        <f>'Założenia i wyniki'!$E$6*Znorm.Profile!B3669</f>
        <v>1.9272641509433963</v>
      </c>
      <c r="C3669">
        <f>'Założenia i wyniki'!$E$8*Znorm.Profile!C3669</f>
        <v>0.38810975000000003</v>
      </c>
      <c r="D3669">
        <f t="shared" si="171"/>
        <v>0.38810975000000003</v>
      </c>
      <c r="E3669">
        <f t="shared" si="172"/>
        <v>1.5391544009433962</v>
      </c>
      <c r="F3669">
        <f t="shared" si="173"/>
        <v>0</v>
      </c>
    </row>
    <row r="3670" spans="1:6" x14ac:dyDescent="0.25">
      <c r="A3670">
        <v>3661</v>
      </c>
      <c r="B3670">
        <f>'Założenia i wyniki'!$E$6*Znorm.Profile!B3670</f>
        <v>2.1871698113207549</v>
      </c>
      <c r="C3670">
        <f>'Założenia i wyniki'!$E$8*Znorm.Profile!C3670</f>
        <v>0.38830855000000003</v>
      </c>
      <c r="D3670">
        <f t="shared" si="171"/>
        <v>0.38830855000000003</v>
      </c>
      <c r="E3670">
        <f t="shared" si="172"/>
        <v>1.7988612613207549</v>
      </c>
      <c r="F3670">
        <f t="shared" si="173"/>
        <v>0</v>
      </c>
    </row>
    <row r="3671" spans="1:6" x14ac:dyDescent="0.25">
      <c r="A3671">
        <v>3662</v>
      </c>
      <c r="B3671">
        <f>'Założenia i wyniki'!$E$6*Znorm.Profile!B3671</f>
        <v>1.274245283018868</v>
      </c>
      <c r="C3671">
        <f>'Założenia i wyniki'!$E$8*Znorm.Profile!C3671</f>
        <v>0.38186049999999994</v>
      </c>
      <c r="D3671">
        <f t="shared" si="171"/>
        <v>0.38186049999999994</v>
      </c>
      <c r="E3671">
        <f t="shared" si="172"/>
        <v>0.89238478301886803</v>
      </c>
      <c r="F3671">
        <f t="shared" si="173"/>
        <v>0</v>
      </c>
    </row>
    <row r="3672" spans="1:6" x14ac:dyDescent="0.25">
      <c r="A3672">
        <v>3663</v>
      </c>
      <c r="B3672">
        <f>'Założenia i wyniki'!$E$6*Znorm.Profile!B3672</f>
        <v>0.86992452830188682</v>
      </c>
      <c r="C3672">
        <f>'Założenia i wyniki'!$E$8*Znorm.Profile!C3672</f>
        <v>0.39999820000000003</v>
      </c>
      <c r="D3672">
        <f t="shared" si="171"/>
        <v>0.39999820000000003</v>
      </c>
      <c r="E3672">
        <f t="shared" si="172"/>
        <v>0.4699263283018868</v>
      </c>
      <c r="F3672">
        <f t="shared" si="173"/>
        <v>0</v>
      </c>
    </row>
    <row r="3673" spans="1:6" x14ac:dyDescent="0.25">
      <c r="A3673">
        <v>3664</v>
      </c>
      <c r="B3673">
        <f>'Założenia i wyniki'!$E$6*Znorm.Profile!B3673</f>
        <v>1.0682075471698111</v>
      </c>
      <c r="C3673">
        <f>'Założenia i wyniki'!$E$8*Znorm.Profile!C3673</f>
        <v>0.41728994999999997</v>
      </c>
      <c r="D3673">
        <f t="shared" si="171"/>
        <v>0.41728994999999997</v>
      </c>
      <c r="E3673">
        <f t="shared" si="172"/>
        <v>0.65091759716981112</v>
      </c>
      <c r="F3673">
        <f t="shared" si="173"/>
        <v>0</v>
      </c>
    </row>
    <row r="3674" spans="1:6" x14ac:dyDescent="0.25">
      <c r="A3674">
        <v>3665</v>
      </c>
      <c r="B3674">
        <f>'Założenia i wyniki'!$E$6*Znorm.Profile!B3674</f>
        <v>0.65135849056603778</v>
      </c>
      <c r="C3674">
        <f>'Założenia i wyniki'!$E$8*Znorm.Profile!C3674</f>
        <v>0.43727145000000006</v>
      </c>
      <c r="D3674">
        <f t="shared" si="171"/>
        <v>0.43727145000000006</v>
      </c>
      <c r="E3674">
        <f t="shared" si="172"/>
        <v>0.21408704056603772</v>
      </c>
      <c r="F3674">
        <f t="shared" si="173"/>
        <v>0</v>
      </c>
    </row>
    <row r="3675" spans="1:6" x14ac:dyDescent="0.25">
      <c r="A3675">
        <v>3666</v>
      </c>
      <c r="B3675">
        <f>'Założenia i wyniki'!$E$6*Znorm.Profile!B3675</f>
        <v>0.34204716981132077</v>
      </c>
      <c r="C3675">
        <f>'Założenia i wyniki'!$E$8*Znorm.Profile!C3675</f>
        <v>0.46053034999999998</v>
      </c>
      <c r="D3675">
        <f t="shared" si="171"/>
        <v>0.34204716981132077</v>
      </c>
      <c r="E3675">
        <f t="shared" si="172"/>
        <v>0</v>
      </c>
      <c r="F3675">
        <f t="shared" si="173"/>
        <v>0.1184831801886792</v>
      </c>
    </row>
    <row r="3676" spans="1:6" x14ac:dyDescent="0.25">
      <c r="A3676">
        <v>3667</v>
      </c>
      <c r="B3676">
        <f>'Założenia i wyniki'!$E$6*Znorm.Profile!B3676</f>
        <v>0.13745283018867924</v>
      </c>
      <c r="C3676">
        <f>'Założenia i wyniki'!$E$8*Znorm.Profile!C3676</f>
        <v>0.48327439999999999</v>
      </c>
      <c r="D3676">
        <f t="shared" si="171"/>
        <v>0.13745283018867924</v>
      </c>
      <c r="E3676">
        <f t="shared" si="172"/>
        <v>0</v>
      </c>
      <c r="F3676">
        <f t="shared" si="173"/>
        <v>0.34582156981132073</v>
      </c>
    </row>
    <row r="3677" spans="1:6" x14ac:dyDescent="0.25">
      <c r="A3677">
        <v>3668</v>
      </c>
      <c r="B3677">
        <f>'Założenia i wyniki'!$E$6*Znorm.Profile!B3677</f>
        <v>0</v>
      </c>
      <c r="C3677">
        <f>'Założenia i wyniki'!$E$8*Znorm.Profile!C3677</f>
        <v>0.50437555000000001</v>
      </c>
      <c r="D3677">
        <f t="shared" si="171"/>
        <v>0</v>
      </c>
      <c r="E3677">
        <f t="shared" si="172"/>
        <v>0</v>
      </c>
      <c r="F3677">
        <f t="shared" si="173"/>
        <v>0.50437555000000001</v>
      </c>
    </row>
    <row r="3678" spans="1:6" x14ac:dyDescent="0.25">
      <c r="A3678">
        <v>3669</v>
      </c>
      <c r="B3678">
        <f>'Założenia i wyniki'!$E$6*Znorm.Profile!B3678</f>
        <v>0</v>
      </c>
      <c r="C3678">
        <f>'Założenia i wyniki'!$E$8*Znorm.Profile!C3678</f>
        <v>0.49622230000000001</v>
      </c>
      <c r="D3678">
        <f t="shared" si="171"/>
        <v>0</v>
      </c>
      <c r="E3678">
        <f t="shared" si="172"/>
        <v>0</v>
      </c>
      <c r="F3678">
        <f t="shared" si="173"/>
        <v>0.49622230000000001</v>
      </c>
    </row>
    <row r="3679" spans="1:6" x14ac:dyDescent="0.25">
      <c r="A3679">
        <v>3670</v>
      </c>
      <c r="B3679">
        <f>'Założenia i wyniki'!$E$6*Znorm.Profile!B3679</f>
        <v>0</v>
      </c>
      <c r="C3679">
        <f>'Założenia i wyniki'!$E$8*Znorm.Profile!C3679</f>
        <v>0.41457500000000003</v>
      </c>
      <c r="D3679">
        <f t="shared" si="171"/>
        <v>0</v>
      </c>
      <c r="E3679">
        <f t="shared" si="172"/>
        <v>0</v>
      </c>
      <c r="F3679">
        <f t="shared" si="173"/>
        <v>0.41457500000000003</v>
      </c>
    </row>
    <row r="3680" spans="1:6" x14ac:dyDescent="0.25">
      <c r="A3680">
        <v>3671</v>
      </c>
      <c r="B3680">
        <f>'Założenia i wyniki'!$E$6*Znorm.Profile!B3680</f>
        <v>0</v>
      </c>
      <c r="C3680">
        <f>'Założenia i wyniki'!$E$8*Znorm.Profile!C3680</f>
        <v>0.30714985</v>
      </c>
      <c r="D3680">
        <f t="shared" si="171"/>
        <v>0</v>
      </c>
      <c r="E3680">
        <f t="shared" si="172"/>
        <v>0</v>
      </c>
      <c r="F3680">
        <f t="shared" si="173"/>
        <v>0.30714985</v>
      </c>
    </row>
    <row r="3681" spans="1:6" x14ac:dyDescent="0.25">
      <c r="A3681">
        <v>3672</v>
      </c>
      <c r="B3681">
        <f>'Założenia i wyniki'!$E$6*Znorm.Profile!B3681</f>
        <v>0</v>
      </c>
      <c r="C3681">
        <f>'Założenia i wyniki'!$E$8*Znorm.Profile!C3681</f>
        <v>0.23595495</v>
      </c>
      <c r="D3681">
        <f t="shared" si="171"/>
        <v>0</v>
      </c>
      <c r="E3681">
        <f t="shared" si="172"/>
        <v>0</v>
      </c>
      <c r="F3681">
        <f t="shared" si="173"/>
        <v>0.23595495</v>
      </c>
    </row>
    <row r="3682" spans="1:6" x14ac:dyDescent="0.25">
      <c r="A3682">
        <v>3673</v>
      </c>
      <c r="B3682">
        <f>'Założenia i wyniki'!$E$6*Znorm.Profile!B3682</f>
        <v>0</v>
      </c>
      <c r="C3682">
        <f>'Założenia i wyniki'!$E$8*Znorm.Profile!C3682</f>
        <v>0.19983495000000001</v>
      </c>
      <c r="D3682">
        <f t="shared" si="171"/>
        <v>0</v>
      </c>
      <c r="E3682">
        <f t="shared" si="172"/>
        <v>0</v>
      </c>
      <c r="F3682">
        <f t="shared" si="173"/>
        <v>0.19983495000000001</v>
      </c>
    </row>
    <row r="3683" spans="1:6" x14ac:dyDescent="0.25">
      <c r="A3683">
        <v>3674</v>
      </c>
      <c r="B3683">
        <f>'Założenia i wyniki'!$E$6*Znorm.Profile!B3683</f>
        <v>0</v>
      </c>
      <c r="C3683">
        <f>'Założenia i wyniki'!$E$8*Znorm.Profile!C3683</f>
        <v>0.18463025</v>
      </c>
      <c r="D3683">
        <f t="shared" si="171"/>
        <v>0</v>
      </c>
      <c r="E3683">
        <f t="shared" si="172"/>
        <v>0</v>
      </c>
      <c r="F3683">
        <f t="shared" si="173"/>
        <v>0.18463025</v>
      </c>
    </row>
    <row r="3684" spans="1:6" x14ac:dyDescent="0.25">
      <c r="A3684">
        <v>3675</v>
      </c>
      <c r="B3684">
        <f>'Założenia i wyniki'!$E$6*Znorm.Profile!B3684</f>
        <v>0</v>
      </c>
      <c r="C3684">
        <f>'Założenia i wyniki'!$E$8*Znorm.Profile!C3684</f>
        <v>0.18140709999999999</v>
      </c>
      <c r="D3684">
        <f t="shared" si="171"/>
        <v>0</v>
      </c>
      <c r="E3684">
        <f t="shared" si="172"/>
        <v>0</v>
      </c>
      <c r="F3684">
        <f t="shared" si="173"/>
        <v>0.18140709999999999</v>
      </c>
    </row>
    <row r="3685" spans="1:6" x14ac:dyDescent="0.25">
      <c r="A3685">
        <v>3676</v>
      </c>
      <c r="B3685">
        <f>'Założenia i wyniki'!$E$6*Znorm.Profile!B3685</f>
        <v>0</v>
      </c>
      <c r="C3685">
        <f>'Założenia i wyniki'!$E$8*Znorm.Profile!C3685</f>
        <v>0.20357050000000002</v>
      </c>
      <c r="D3685">
        <f t="shared" si="171"/>
        <v>0</v>
      </c>
      <c r="E3685">
        <f t="shared" si="172"/>
        <v>0</v>
      </c>
      <c r="F3685">
        <f t="shared" si="173"/>
        <v>0.20357050000000002</v>
      </c>
    </row>
    <row r="3686" spans="1:6" x14ac:dyDescent="0.25">
      <c r="A3686">
        <v>3677</v>
      </c>
      <c r="B3686">
        <f>'Założenia i wyniki'!$E$6*Znorm.Profile!B3686</f>
        <v>2.149811320754717E-2</v>
      </c>
      <c r="C3686">
        <f>'Założenia i wyniki'!$E$8*Znorm.Profile!C3686</f>
        <v>0.25181694999999998</v>
      </c>
      <c r="D3686">
        <f t="shared" si="171"/>
        <v>2.149811320754717E-2</v>
      </c>
      <c r="E3686">
        <f t="shared" si="172"/>
        <v>0</v>
      </c>
      <c r="F3686">
        <f t="shared" si="173"/>
        <v>0.23031883679245282</v>
      </c>
    </row>
    <row r="3687" spans="1:6" x14ac:dyDescent="0.25">
      <c r="A3687">
        <v>3678</v>
      </c>
      <c r="B3687">
        <f>'Założenia i wyniki'!$E$6*Znorm.Profile!B3687</f>
        <v>9.2811320754716972E-2</v>
      </c>
      <c r="C3687">
        <f>'Założenia i wyniki'!$E$8*Znorm.Profile!C3687</f>
        <v>0.33102405000000001</v>
      </c>
      <c r="D3687">
        <f t="shared" si="171"/>
        <v>9.2811320754716972E-2</v>
      </c>
      <c r="E3687">
        <f t="shared" si="172"/>
        <v>0</v>
      </c>
      <c r="F3687">
        <f t="shared" si="173"/>
        <v>0.23821272924528303</v>
      </c>
    </row>
    <row r="3688" spans="1:6" x14ac:dyDescent="0.25">
      <c r="A3688">
        <v>3679</v>
      </c>
      <c r="B3688">
        <f>'Założenia i wyniki'!$E$6*Znorm.Profile!B3688</f>
        <v>0.13994339622641511</v>
      </c>
      <c r="C3688">
        <f>'Założenia i wyniki'!$E$8*Znorm.Profile!C3688</f>
        <v>0.3897852</v>
      </c>
      <c r="D3688">
        <f t="shared" si="171"/>
        <v>0.13994339622641511</v>
      </c>
      <c r="E3688">
        <f t="shared" si="172"/>
        <v>0</v>
      </c>
      <c r="F3688">
        <f t="shared" si="173"/>
        <v>0.24984180377358489</v>
      </c>
    </row>
    <row r="3689" spans="1:6" x14ac:dyDescent="0.25">
      <c r="A3689">
        <v>3680</v>
      </c>
      <c r="B3689">
        <f>'Założenia i wyniki'!$E$6*Znorm.Profile!B3689</f>
        <v>0.25116037735849062</v>
      </c>
      <c r="C3689">
        <f>'Założenia i wyniki'!$E$8*Znorm.Profile!C3689</f>
        <v>0.3991344</v>
      </c>
      <c r="D3689">
        <f t="shared" si="171"/>
        <v>0.25116037735849062</v>
      </c>
      <c r="E3689">
        <f t="shared" si="172"/>
        <v>0</v>
      </c>
      <c r="F3689">
        <f t="shared" si="173"/>
        <v>0.14797402264150938</v>
      </c>
    </row>
    <row r="3690" spans="1:6" x14ac:dyDescent="0.25">
      <c r="A3690">
        <v>3681</v>
      </c>
      <c r="B3690">
        <f>'Założenia i wyniki'!$E$6*Znorm.Profile!B3690</f>
        <v>0.72340566037735843</v>
      </c>
      <c r="C3690">
        <f>'Założenia i wyniki'!$E$8*Znorm.Profile!C3690</f>
        <v>0.39708725</v>
      </c>
      <c r="D3690">
        <f t="shared" si="171"/>
        <v>0.39708725</v>
      </c>
      <c r="E3690">
        <f t="shared" si="172"/>
        <v>0.32631841037735843</v>
      </c>
      <c r="F3690">
        <f t="shared" si="173"/>
        <v>0</v>
      </c>
    </row>
    <row r="3691" spans="1:6" x14ac:dyDescent="0.25">
      <c r="A3691">
        <v>3682</v>
      </c>
      <c r="B3691">
        <f>'Założenia i wyniki'!$E$6*Znorm.Profile!B3691</f>
        <v>1.0335849056603772</v>
      </c>
      <c r="C3691">
        <f>'Założenia i wyniki'!$E$8*Znorm.Profile!C3691</f>
        <v>0.38195465000000001</v>
      </c>
      <c r="D3691">
        <f t="shared" si="171"/>
        <v>0.38195465000000001</v>
      </c>
      <c r="E3691">
        <f t="shared" si="172"/>
        <v>0.65163025566037724</v>
      </c>
      <c r="F3691">
        <f t="shared" si="173"/>
        <v>0</v>
      </c>
    </row>
    <row r="3692" spans="1:6" x14ac:dyDescent="0.25">
      <c r="A3692">
        <v>3683</v>
      </c>
      <c r="B3692">
        <f>'Założenia i wyniki'!$E$6*Znorm.Profile!B3692</f>
        <v>1.2310377358490567</v>
      </c>
      <c r="C3692">
        <f>'Założenia i wyniki'!$E$8*Znorm.Profile!C3692</f>
        <v>0.37899749999999999</v>
      </c>
      <c r="D3692">
        <f t="shared" si="171"/>
        <v>0.37899749999999999</v>
      </c>
      <c r="E3692">
        <f t="shared" si="172"/>
        <v>0.85204023584905675</v>
      </c>
      <c r="F3692">
        <f t="shared" si="173"/>
        <v>0</v>
      </c>
    </row>
    <row r="3693" spans="1:6" x14ac:dyDescent="0.25">
      <c r="A3693">
        <v>3684</v>
      </c>
      <c r="B3693">
        <f>'Założenia i wyniki'!$E$6*Znorm.Profile!B3693</f>
        <v>1.0359433962264151</v>
      </c>
      <c r="C3693">
        <f>'Założenia i wyniki'!$E$8*Znorm.Profile!C3693</f>
        <v>0.36801275</v>
      </c>
      <c r="D3693">
        <f t="shared" si="171"/>
        <v>0.36801275</v>
      </c>
      <c r="E3693">
        <f t="shared" si="172"/>
        <v>0.66793064622641507</v>
      </c>
      <c r="F3693">
        <f t="shared" si="173"/>
        <v>0</v>
      </c>
    </row>
    <row r="3694" spans="1:6" x14ac:dyDescent="0.25">
      <c r="A3694">
        <v>3685</v>
      </c>
      <c r="B3694">
        <f>'Założenia i wyniki'!$E$6*Znorm.Profile!B3694</f>
        <v>0.41808490566037737</v>
      </c>
      <c r="C3694">
        <f>'Założenia i wyniki'!$E$8*Znorm.Profile!C3694</f>
        <v>0.37435089999999999</v>
      </c>
      <c r="D3694">
        <f t="shared" si="171"/>
        <v>0.37435089999999999</v>
      </c>
      <c r="E3694">
        <f t="shared" si="172"/>
        <v>4.3734005660377384E-2</v>
      </c>
      <c r="F3694">
        <f t="shared" si="173"/>
        <v>0</v>
      </c>
    </row>
    <row r="3695" spans="1:6" x14ac:dyDescent="0.25">
      <c r="A3695">
        <v>3686</v>
      </c>
      <c r="B3695">
        <f>'Założenia i wyniki'!$E$6*Znorm.Profile!B3695</f>
        <v>0.87528301886792459</v>
      </c>
      <c r="C3695">
        <f>'Założenia i wyniki'!$E$8*Znorm.Profile!C3695</f>
        <v>0.38226824999999998</v>
      </c>
      <c r="D3695">
        <f t="shared" si="171"/>
        <v>0.38226824999999998</v>
      </c>
      <c r="E3695">
        <f t="shared" si="172"/>
        <v>0.49301476886792461</v>
      </c>
      <c r="F3695">
        <f t="shared" si="173"/>
        <v>0</v>
      </c>
    </row>
    <row r="3696" spans="1:6" x14ac:dyDescent="0.25">
      <c r="A3696">
        <v>3687</v>
      </c>
      <c r="B3696">
        <f>'Założenia i wyniki'!$E$6*Znorm.Profile!B3696</f>
        <v>0.39243396226415095</v>
      </c>
      <c r="C3696">
        <f>'Założenia i wyniki'!$E$8*Znorm.Profile!C3696</f>
        <v>0.38984294999999997</v>
      </c>
      <c r="D3696">
        <f t="shared" si="171"/>
        <v>0.38984294999999997</v>
      </c>
      <c r="E3696">
        <f t="shared" si="172"/>
        <v>2.5910122641509825E-3</v>
      </c>
      <c r="F3696">
        <f t="shared" si="173"/>
        <v>0</v>
      </c>
    </row>
    <row r="3697" spans="1:6" x14ac:dyDescent="0.25">
      <c r="A3697">
        <v>3688</v>
      </c>
      <c r="B3697">
        <f>'Założenia i wyniki'!$E$6*Znorm.Profile!B3697</f>
        <v>0.77082075471698119</v>
      </c>
      <c r="C3697">
        <f>'Założenia i wyniki'!$E$8*Znorm.Profile!C3697</f>
        <v>0.40173455000000002</v>
      </c>
      <c r="D3697">
        <f t="shared" si="171"/>
        <v>0.40173455000000002</v>
      </c>
      <c r="E3697">
        <f t="shared" si="172"/>
        <v>0.36908620471698117</v>
      </c>
      <c r="F3697">
        <f t="shared" si="173"/>
        <v>0</v>
      </c>
    </row>
    <row r="3698" spans="1:6" x14ac:dyDescent="0.25">
      <c r="A3698">
        <v>3689</v>
      </c>
      <c r="B3698">
        <f>'Założenia i wyniki'!$E$6*Znorm.Profile!B3698</f>
        <v>0.79889622641509439</v>
      </c>
      <c r="C3698">
        <f>'Założenia i wyniki'!$E$8*Znorm.Profile!C3698</f>
        <v>0.4108097</v>
      </c>
      <c r="D3698">
        <f t="shared" si="171"/>
        <v>0.4108097</v>
      </c>
      <c r="E3698">
        <f t="shared" si="172"/>
        <v>0.38808652641509439</v>
      </c>
      <c r="F3698">
        <f t="shared" si="173"/>
        <v>0</v>
      </c>
    </row>
    <row r="3699" spans="1:6" x14ac:dyDescent="0.25">
      <c r="A3699">
        <v>3690</v>
      </c>
      <c r="B3699">
        <f>'Założenia i wyniki'!$E$6*Znorm.Profile!B3699</f>
        <v>0.35128301886792457</v>
      </c>
      <c r="C3699">
        <f>'Założenia i wyniki'!$E$8*Znorm.Profile!C3699</f>
        <v>0.43065399999999998</v>
      </c>
      <c r="D3699">
        <f t="shared" si="171"/>
        <v>0.35128301886792457</v>
      </c>
      <c r="E3699">
        <f t="shared" si="172"/>
        <v>0</v>
      </c>
      <c r="F3699">
        <f t="shared" si="173"/>
        <v>7.9370981132075413E-2</v>
      </c>
    </row>
    <row r="3700" spans="1:6" x14ac:dyDescent="0.25">
      <c r="A3700">
        <v>3691</v>
      </c>
      <c r="B3700">
        <f>'Założenia i wyniki'!$E$6*Znorm.Profile!B3700</f>
        <v>0.13834905660377358</v>
      </c>
      <c r="C3700">
        <f>'Założenia i wyniki'!$E$8*Znorm.Profile!C3700</f>
        <v>0.44770424999999997</v>
      </c>
      <c r="D3700">
        <f t="shared" si="171"/>
        <v>0.13834905660377358</v>
      </c>
      <c r="E3700">
        <f t="shared" si="172"/>
        <v>0</v>
      </c>
      <c r="F3700">
        <f t="shared" si="173"/>
        <v>0.30935519339622641</v>
      </c>
    </row>
    <row r="3701" spans="1:6" x14ac:dyDescent="0.25">
      <c r="A3701">
        <v>3692</v>
      </c>
      <c r="B3701">
        <f>'Założenia i wyniki'!$E$6*Znorm.Profile!B3701</f>
        <v>0</v>
      </c>
      <c r="C3701">
        <f>'Założenia i wyniki'!$E$8*Znorm.Profile!C3701</f>
        <v>0.4847514</v>
      </c>
      <c r="D3701">
        <f t="shared" si="171"/>
        <v>0</v>
      </c>
      <c r="E3701">
        <f t="shared" si="172"/>
        <v>0</v>
      </c>
      <c r="F3701">
        <f t="shared" si="173"/>
        <v>0.4847514</v>
      </c>
    </row>
    <row r="3702" spans="1:6" x14ac:dyDescent="0.25">
      <c r="A3702">
        <v>3693</v>
      </c>
      <c r="B3702">
        <f>'Założenia i wyniki'!$E$6*Znorm.Profile!B3702</f>
        <v>0</v>
      </c>
      <c r="C3702">
        <f>'Założenia i wyniki'!$E$8*Znorm.Profile!C3702</f>
        <v>0.49704409999999999</v>
      </c>
      <c r="D3702">
        <f t="shared" si="171"/>
        <v>0</v>
      </c>
      <c r="E3702">
        <f t="shared" si="172"/>
        <v>0</v>
      </c>
      <c r="F3702">
        <f t="shared" si="173"/>
        <v>0.49704409999999999</v>
      </c>
    </row>
    <row r="3703" spans="1:6" x14ac:dyDescent="0.25">
      <c r="A3703">
        <v>3694</v>
      </c>
      <c r="B3703">
        <f>'Założenia i wyniki'!$E$6*Znorm.Profile!B3703</f>
        <v>0</v>
      </c>
      <c r="C3703">
        <f>'Założenia i wyniki'!$E$8*Znorm.Profile!C3703</f>
        <v>0.43676360000000003</v>
      </c>
      <c r="D3703">
        <f t="shared" si="171"/>
        <v>0</v>
      </c>
      <c r="E3703">
        <f t="shared" si="172"/>
        <v>0</v>
      </c>
      <c r="F3703">
        <f t="shared" si="173"/>
        <v>0.43676360000000003</v>
      </c>
    </row>
    <row r="3704" spans="1:6" x14ac:dyDescent="0.25">
      <c r="A3704">
        <v>3695</v>
      </c>
      <c r="B3704">
        <f>'Założenia i wyniki'!$E$6*Znorm.Profile!B3704</f>
        <v>0</v>
      </c>
      <c r="C3704">
        <f>'Założenia i wyniki'!$E$8*Znorm.Profile!C3704</f>
        <v>0.33980450000000001</v>
      </c>
      <c r="D3704">
        <f t="shared" si="171"/>
        <v>0</v>
      </c>
      <c r="E3704">
        <f t="shared" si="172"/>
        <v>0</v>
      </c>
      <c r="F3704">
        <f t="shared" si="173"/>
        <v>0.33980450000000001</v>
      </c>
    </row>
    <row r="3705" spans="1:6" x14ac:dyDescent="0.25">
      <c r="A3705">
        <v>3696</v>
      </c>
      <c r="B3705">
        <f>'Założenia i wyniki'!$E$6*Znorm.Profile!B3705</f>
        <v>0</v>
      </c>
      <c r="C3705">
        <f>'Założenia i wyniki'!$E$8*Znorm.Profile!C3705</f>
        <v>0.25679045</v>
      </c>
      <c r="D3705">
        <f t="shared" si="171"/>
        <v>0</v>
      </c>
      <c r="E3705">
        <f t="shared" si="172"/>
        <v>0</v>
      </c>
      <c r="F3705">
        <f t="shared" si="173"/>
        <v>0.25679045</v>
      </c>
    </row>
    <row r="3706" spans="1:6" x14ac:dyDescent="0.25">
      <c r="A3706">
        <v>3697</v>
      </c>
      <c r="B3706">
        <f>'Założenia i wyniki'!$E$6*Znorm.Profile!B3706</f>
        <v>0</v>
      </c>
      <c r="C3706">
        <f>'Założenia i wyniki'!$E$8*Znorm.Profile!C3706</f>
        <v>0.21057645</v>
      </c>
      <c r="D3706">
        <f t="shared" si="171"/>
        <v>0</v>
      </c>
      <c r="E3706">
        <f t="shared" si="172"/>
        <v>0</v>
      </c>
      <c r="F3706">
        <f t="shared" si="173"/>
        <v>0.21057645</v>
      </c>
    </row>
    <row r="3707" spans="1:6" x14ac:dyDescent="0.25">
      <c r="A3707">
        <v>3698</v>
      </c>
      <c r="B3707">
        <f>'Założenia i wyniki'!$E$6*Znorm.Profile!B3707</f>
        <v>0</v>
      </c>
      <c r="C3707">
        <f>'Założenia i wyniki'!$E$8*Znorm.Profile!C3707</f>
        <v>0.19075980000000001</v>
      </c>
      <c r="D3707">
        <f t="shared" si="171"/>
        <v>0</v>
      </c>
      <c r="E3707">
        <f t="shared" si="172"/>
        <v>0</v>
      </c>
      <c r="F3707">
        <f t="shared" si="173"/>
        <v>0.19075980000000001</v>
      </c>
    </row>
    <row r="3708" spans="1:6" x14ac:dyDescent="0.25">
      <c r="A3708">
        <v>3699</v>
      </c>
      <c r="B3708">
        <f>'Założenia i wyniki'!$E$6*Znorm.Profile!B3708</f>
        <v>0</v>
      </c>
      <c r="C3708">
        <f>'Założenia i wyniki'!$E$8*Znorm.Profile!C3708</f>
        <v>0.18806830000000002</v>
      </c>
      <c r="D3708">
        <f t="shared" si="171"/>
        <v>0</v>
      </c>
      <c r="E3708">
        <f t="shared" si="172"/>
        <v>0</v>
      </c>
      <c r="F3708">
        <f t="shared" si="173"/>
        <v>0.18806830000000002</v>
      </c>
    </row>
    <row r="3709" spans="1:6" x14ac:dyDescent="0.25">
      <c r="A3709">
        <v>3700</v>
      </c>
      <c r="B3709">
        <f>'Założenia i wyniki'!$E$6*Znorm.Profile!B3709</f>
        <v>0</v>
      </c>
      <c r="C3709">
        <f>'Założenia i wyniki'!$E$8*Znorm.Profile!C3709</f>
        <v>0.18903605000000001</v>
      </c>
      <c r="D3709">
        <f t="shared" si="171"/>
        <v>0</v>
      </c>
      <c r="E3709">
        <f t="shared" si="172"/>
        <v>0</v>
      </c>
      <c r="F3709">
        <f t="shared" si="173"/>
        <v>0.18903605000000001</v>
      </c>
    </row>
    <row r="3710" spans="1:6" x14ac:dyDescent="0.25">
      <c r="A3710">
        <v>3701</v>
      </c>
      <c r="B3710">
        <f>'Założenia i wyniki'!$E$6*Znorm.Profile!B3710</f>
        <v>3.2022641509433965E-2</v>
      </c>
      <c r="C3710">
        <f>'Założenia i wyniki'!$E$8*Znorm.Profile!C3710</f>
        <v>0.21832894999999999</v>
      </c>
      <c r="D3710">
        <f t="shared" si="171"/>
        <v>3.2022641509433965E-2</v>
      </c>
      <c r="E3710">
        <f t="shared" si="172"/>
        <v>0</v>
      </c>
      <c r="F3710">
        <f t="shared" si="173"/>
        <v>0.18630630849056604</v>
      </c>
    </row>
    <row r="3711" spans="1:6" x14ac:dyDescent="0.25">
      <c r="A3711">
        <v>3702</v>
      </c>
      <c r="B3711">
        <f>'Założenia i wyniki'!$E$6*Znorm.Profile!B3711</f>
        <v>0.26816037735849052</v>
      </c>
      <c r="C3711">
        <f>'Założenia i wyniki'!$E$8*Znorm.Profile!C3711</f>
        <v>0.27013314999999999</v>
      </c>
      <c r="D3711">
        <f t="shared" si="171"/>
        <v>0.26816037735849052</v>
      </c>
      <c r="E3711">
        <f t="shared" si="172"/>
        <v>0</v>
      </c>
      <c r="F3711">
        <f t="shared" si="173"/>
        <v>1.9727726415094682E-3</v>
      </c>
    </row>
    <row r="3712" spans="1:6" x14ac:dyDescent="0.25">
      <c r="A3712">
        <v>3703</v>
      </c>
      <c r="B3712">
        <f>'Założenia i wyniki'!$E$6*Znorm.Profile!B3712</f>
        <v>0.58609433962264146</v>
      </c>
      <c r="C3712">
        <f>'Założenia i wyniki'!$E$8*Znorm.Profile!C3712</f>
        <v>0.32899790000000001</v>
      </c>
      <c r="D3712">
        <f t="shared" si="171"/>
        <v>0.32899790000000001</v>
      </c>
      <c r="E3712">
        <f t="shared" si="172"/>
        <v>0.25709643962264145</v>
      </c>
      <c r="F3712">
        <f t="shared" si="173"/>
        <v>0</v>
      </c>
    </row>
    <row r="3713" spans="1:6" x14ac:dyDescent="0.25">
      <c r="A3713">
        <v>3704</v>
      </c>
      <c r="B3713">
        <f>'Założenia i wyniki'!$E$6*Znorm.Profile!B3713</f>
        <v>1.3740566037735849</v>
      </c>
      <c r="C3713">
        <f>'Założenia i wyniki'!$E$8*Znorm.Profile!C3713</f>
        <v>0.36930845000000001</v>
      </c>
      <c r="D3713">
        <f t="shared" si="171"/>
        <v>0.36930845000000001</v>
      </c>
      <c r="E3713">
        <f t="shared" si="172"/>
        <v>1.0047481537735847</v>
      </c>
      <c r="F3713">
        <f t="shared" si="173"/>
        <v>0</v>
      </c>
    </row>
    <row r="3714" spans="1:6" x14ac:dyDescent="0.25">
      <c r="A3714">
        <v>3705</v>
      </c>
      <c r="B3714">
        <f>'Założenia i wyniki'!$E$6*Znorm.Profile!B3714</f>
        <v>1.9148113207547168</v>
      </c>
      <c r="C3714">
        <f>'Założenia i wyniki'!$E$8*Znorm.Profile!C3714</f>
        <v>0.42741335000000003</v>
      </c>
      <c r="D3714">
        <f t="shared" si="171"/>
        <v>0.42741335000000003</v>
      </c>
      <c r="E3714">
        <f t="shared" si="172"/>
        <v>1.4873979707547167</v>
      </c>
      <c r="F3714">
        <f t="shared" si="173"/>
        <v>0</v>
      </c>
    </row>
    <row r="3715" spans="1:6" x14ac:dyDescent="0.25">
      <c r="A3715">
        <v>3706</v>
      </c>
      <c r="B3715">
        <f>'Założenia i wyniki'!$E$6*Znorm.Profile!B3715</f>
        <v>1.9650943396226417</v>
      </c>
      <c r="C3715">
        <f>'Założenia i wyniki'!$E$8*Znorm.Profile!C3715</f>
        <v>0.44356689999999999</v>
      </c>
      <c r="D3715">
        <f t="shared" si="171"/>
        <v>0.44356689999999999</v>
      </c>
      <c r="E3715">
        <f t="shared" si="172"/>
        <v>1.5215274396226417</v>
      </c>
      <c r="F3715">
        <f t="shared" si="173"/>
        <v>0</v>
      </c>
    </row>
    <row r="3716" spans="1:6" x14ac:dyDescent="0.25">
      <c r="A3716">
        <v>3707</v>
      </c>
      <c r="B3716">
        <f>'Założenia i wyniki'!$E$6*Znorm.Profile!B3716</f>
        <v>2.3856603773584908</v>
      </c>
      <c r="C3716">
        <f>'Założenia i wyniki'!$E$8*Znorm.Profile!C3716</f>
        <v>0.46289564999999999</v>
      </c>
      <c r="D3716">
        <f t="shared" si="171"/>
        <v>0.46289564999999999</v>
      </c>
      <c r="E3716">
        <f t="shared" si="172"/>
        <v>1.9227647273584907</v>
      </c>
      <c r="F3716">
        <f t="shared" si="173"/>
        <v>0</v>
      </c>
    </row>
    <row r="3717" spans="1:6" x14ac:dyDescent="0.25">
      <c r="A3717">
        <v>3708</v>
      </c>
      <c r="B3717">
        <f>'Założenia i wyniki'!$E$6*Znorm.Profile!B3717</f>
        <v>2.0883018867924528</v>
      </c>
      <c r="C3717">
        <f>'Założenia i wyniki'!$E$8*Znorm.Profile!C3717</f>
        <v>0.47137475000000001</v>
      </c>
      <c r="D3717">
        <f t="shared" si="171"/>
        <v>0.47137475000000001</v>
      </c>
      <c r="E3717">
        <f t="shared" si="172"/>
        <v>1.6169271367924527</v>
      </c>
      <c r="F3717">
        <f t="shared" si="173"/>
        <v>0</v>
      </c>
    </row>
    <row r="3718" spans="1:6" x14ac:dyDescent="0.25">
      <c r="A3718">
        <v>3709</v>
      </c>
      <c r="B3718">
        <f>'Założenia i wyniki'!$E$6*Znorm.Profile!B3718</f>
        <v>1.9832075471698112</v>
      </c>
      <c r="C3718">
        <f>'Założenia i wyniki'!$E$8*Znorm.Profile!C3718</f>
        <v>0.45188604999999993</v>
      </c>
      <c r="D3718">
        <f t="shared" si="171"/>
        <v>0.45188604999999993</v>
      </c>
      <c r="E3718">
        <f t="shared" si="172"/>
        <v>1.5313214971698113</v>
      </c>
      <c r="F3718">
        <f t="shared" si="173"/>
        <v>0</v>
      </c>
    </row>
    <row r="3719" spans="1:6" x14ac:dyDescent="0.25">
      <c r="A3719">
        <v>3710</v>
      </c>
      <c r="B3719">
        <f>'Założenia i wyniki'!$E$6*Znorm.Profile!B3719</f>
        <v>0.74976415094339621</v>
      </c>
      <c r="C3719">
        <f>'Założenia i wyniki'!$E$8*Znorm.Profile!C3719</f>
        <v>0.41059760000000001</v>
      </c>
      <c r="D3719">
        <f t="shared" si="171"/>
        <v>0.41059760000000001</v>
      </c>
      <c r="E3719">
        <f t="shared" si="172"/>
        <v>0.33916655094339621</v>
      </c>
      <c r="F3719">
        <f t="shared" si="173"/>
        <v>0</v>
      </c>
    </row>
    <row r="3720" spans="1:6" x14ac:dyDescent="0.25">
      <c r="A3720">
        <v>3711</v>
      </c>
      <c r="B3720">
        <f>'Założenia i wyniki'!$E$6*Znorm.Profile!B3720</f>
        <v>0.270188679245283</v>
      </c>
      <c r="C3720">
        <f>'Założenia i wyniki'!$E$8*Znorm.Profile!C3720</f>
        <v>0.39275355000000001</v>
      </c>
      <c r="D3720">
        <f t="shared" si="171"/>
        <v>0.270188679245283</v>
      </c>
      <c r="E3720">
        <f t="shared" si="172"/>
        <v>0</v>
      </c>
      <c r="F3720">
        <f t="shared" si="173"/>
        <v>0.122564870754717</v>
      </c>
    </row>
    <row r="3721" spans="1:6" x14ac:dyDescent="0.25">
      <c r="A3721">
        <v>3712</v>
      </c>
      <c r="B3721">
        <f>'Założenia i wyniki'!$E$6*Znorm.Profile!B3721</f>
        <v>0.54315094339622649</v>
      </c>
      <c r="C3721">
        <f>'Założenia i wyniki'!$E$8*Znorm.Profile!C3721</f>
        <v>0.38411099999999998</v>
      </c>
      <c r="D3721">
        <f t="shared" si="171"/>
        <v>0.38411099999999998</v>
      </c>
      <c r="E3721">
        <f t="shared" si="172"/>
        <v>0.15903994339622651</v>
      </c>
      <c r="F3721">
        <f t="shared" si="173"/>
        <v>0</v>
      </c>
    </row>
    <row r="3722" spans="1:6" x14ac:dyDescent="0.25">
      <c r="A3722">
        <v>3713</v>
      </c>
      <c r="B3722">
        <f>'Założenia i wyniki'!$E$6*Znorm.Profile!B3722</f>
        <v>0.49092452830188682</v>
      </c>
      <c r="C3722">
        <f>'Założenia i wyniki'!$E$8*Znorm.Profile!C3722</f>
        <v>0.39494525000000003</v>
      </c>
      <c r="D3722">
        <f t="shared" si="171"/>
        <v>0.39494525000000003</v>
      </c>
      <c r="E3722">
        <f t="shared" si="172"/>
        <v>9.5979278301886795E-2</v>
      </c>
      <c r="F3722">
        <f t="shared" si="173"/>
        <v>0</v>
      </c>
    </row>
    <row r="3723" spans="1:6" x14ac:dyDescent="0.25">
      <c r="A3723">
        <v>3714</v>
      </c>
      <c r="B3723">
        <f>'Założenia i wyniki'!$E$6*Znorm.Profile!B3723</f>
        <v>0.12405660377358491</v>
      </c>
      <c r="C3723">
        <f>'Założenia i wyniki'!$E$8*Znorm.Profile!C3723</f>
        <v>0.40140694999999998</v>
      </c>
      <c r="D3723">
        <f t="shared" ref="D3723:D3786" si="174">IF(B3723&lt;=C3723,B3723,C3723)</f>
        <v>0.12405660377358491</v>
      </c>
      <c r="E3723">
        <f t="shared" ref="E3723:E3786" si="175">IF(B3723&gt;C3723,B3723-C3723,0)</f>
        <v>0</v>
      </c>
      <c r="F3723">
        <f t="shared" ref="F3723:F3786" si="176">IF(B3723&lt;C3723,C3723-B3723,0)</f>
        <v>0.27735034622641508</v>
      </c>
    </row>
    <row r="3724" spans="1:6" x14ac:dyDescent="0.25">
      <c r="A3724">
        <v>3715</v>
      </c>
      <c r="B3724">
        <f>'Założenia i wyniki'!$E$6*Znorm.Profile!B3724</f>
        <v>1.8416037735849058E-2</v>
      </c>
      <c r="C3724">
        <f>'Założenia i wyniki'!$E$8*Znorm.Profile!C3724</f>
        <v>0.41013945000000002</v>
      </c>
      <c r="D3724">
        <f t="shared" si="174"/>
        <v>1.8416037735849058E-2</v>
      </c>
      <c r="E3724">
        <f t="shared" si="175"/>
        <v>0</v>
      </c>
      <c r="F3724">
        <f t="shared" si="176"/>
        <v>0.39172341226415097</v>
      </c>
    </row>
    <row r="3725" spans="1:6" x14ac:dyDescent="0.25">
      <c r="A3725">
        <v>3716</v>
      </c>
      <c r="B3725">
        <f>'Założenia i wyniki'!$E$6*Znorm.Profile!B3725</f>
        <v>0</v>
      </c>
      <c r="C3725">
        <f>'Założenia i wyniki'!$E$8*Znorm.Profile!C3725</f>
        <v>0.44041445000000001</v>
      </c>
      <c r="D3725">
        <f t="shared" si="174"/>
        <v>0</v>
      </c>
      <c r="E3725">
        <f t="shared" si="175"/>
        <v>0</v>
      </c>
      <c r="F3725">
        <f t="shared" si="176"/>
        <v>0.44041445000000001</v>
      </c>
    </row>
    <row r="3726" spans="1:6" x14ac:dyDescent="0.25">
      <c r="A3726">
        <v>3717</v>
      </c>
      <c r="B3726">
        <f>'Założenia i wyniki'!$E$6*Znorm.Profile!B3726</f>
        <v>0</v>
      </c>
      <c r="C3726">
        <f>'Założenia i wyniki'!$E$8*Znorm.Profile!C3726</f>
        <v>0.44405479999999997</v>
      </c>
      <c r="D3726">
        <f t="shared" si="174"/>
        <v>0</v>
      </c>
      <c r="E3726">
        <f t="shared" si="175"/>
        <v>0</v>
      </c>
      <c r="F3726">
        <f t="shared" si="176"/>
        <v>0.44405479999999997</v>
      </c>
    </row>
    <row r="3727" spans="1:6" x14ac:dyDescent="0.25">
      <c r="A3727">
        <v>3718</v>
      </c>
      <c r="B3727">
        <f>'Założenia i wyniki'!$E$6*Znorm.Profile!B3727</f>
        <v>0</v>
      </c>
      <c r="C3727">
        <f>'Założenia i wyniki'!$E$8*Znorm.Profile!C3727</f>
        <v>0.38561844999999995</v>
      </c>
      <c r="D3727">
        <f t="shared" si="174"/>
        <v>0</v>
      </c>
      <c r="E3727">
        <f t="shared" si="175"/>
        <v>0</v>
      </c>
      <c r="F3727">
        <f t="shared" si="176"/>
        <v>0.38561844999999995</v>
      </c>
    </row>
    <row r="3728" spans="1:6" x14ac:dyDescent="0.25">
      <c r="A3728">
        <v>3719</v>
      </c>
      <c r="B3728">
        <f>'Założenia i wyniki'!$E$6*Znorm.Profile!B3728</f>
        <v>0</v>
      </c>
      <c r="C3728">
        <f>'Założenia i wyniki'!$E$8*Znorm.Profile!C3728</f>
        <v>0.30251269999999997</v>
      </c>
      <c r="D3728">
        <f t="shared" si="174"/>
        <v>0</v>
      </c>
      <c r="E3728">
        <f t="shared" si="175"/>
        <v>0</v>
      </c>
      <c r="F3728">
        <f t="shared" si="176"/>
        <v>0.30251269999999997</v>
      </c>
    </row>
    <row r="3729" spans="1:6" x14ac:dyDescent="0.25">
      <c r="A3729">
        <v>3720</v>
      </c>
      <c r="B3729">
        <f>'Założenia i wyniki'!$E$6*Znorm.Profile!B3729</f>
        <v>0</v>
      </c>
      <c r="C3729">
        <f>'Założenia i wyniki'!$E$8*Znorm.Profile!C3729</f>
        <v>0.2383962</v>
      </c>
      <c r="D3729">
        <f t="shared" si="174"/>
        <v>0</v>
      </c>
      <c r="E3729">
        <f t="shared" si="175"/>
        <v>0</v>
      </c>
      <c r="F3729">
        <f t="shared" si="176"/>
        <v>0.2383962</v>
      </c>
    </row>
    <row r="3730" spans="1:6" x14ac:dyDescent="0.25">
      <c r="A3730">
        <v>3721</v>
      </c>
      <c r="B3730">
        <f>'Założenia i wyniki'!$E$6*Znorm.Profile!B3730</f>
        <v>0</v>
      </c>
      <c r="C3730">
        <f>'Założenia i wyniki'!$E$8*Znorm.Profile!C3730</f>
        <v>0.20065709999999998</v>
      </c>
      <c r="D3730">
        <f t="shared" si="174"/>
        <v>0</v>
      </c>
      <c r="E3730">
        <f t="shared" si="175"/>
        <v>0</v>
      </c>
      <c r="F3730">
        <f t="shared" si="176"/>
        <v>0.20065709999999998</v>
      </c>
    </row>
    <row r="3731" spans="1:6" x14ac:dyDescent="0.25">
      <c r="A3731">
        <v>3722</v>
      </c>
      <c r="B3731">
        <f>'Założenia i wyniki'!$E$6*Znorm.Profile!B3731</f>
        <v>0</v>
      </c>
      <c r="C3731">
        <f>'Założenia i wyniki'!$E$8*Znorm.Profile!C3731</f>
        <v>0.18576425000000002</v>
      </c>
      <c r="D3731">
        <f t="shared" si="174"/>
        <v>0</v>
      </c>
      <c r="E3731">
        <f t="shared" si="175"/>
        <v>0</v>
      </c>
      <c r="F3731">
        <f t="shared" si="176"/>
        <v>0.18576425000000002</v>
      </c>
    </row>
    <row r="3732" spans="1:6" x14ac:dyDescent="0.25">
      <c r="A3732">
        <v>3723</v>
      </c>
      <c r="B3732">
        <f>'Założenia i wyniki'!$E$6*Znorm.Profile!B3732</f>
        <v>0</v>
      </c>
      <c r="C3732">
        <f>'Założenia i wyniki'!$E$8*Znorm.Profile!C3732</f>
        <v>0.18016285000000001</v>
      </c>
      <c r="D3732">
        <f t="shared" si="174"/>
        <v>0</v>
      </c>
      <c r="E3732">
        <f t="shared" si="175"/>
        <v>0</v>
      </c>
      <c r="F3732">
        <f t="shared" si="176"/>
        <v>0.18016285000000001</v>
      </c>
    </row>
    <row r="3733" spans="1:6" x14ac:dyDescent="0.25">
      <c r="A3733">
        <v>3724</v>
      </c>
      <c r="B3733">
        <f>'Założenia i wyniki'!$E$6*Znorm.Profile!B3733</f>
        <v>0</v>
      </c>
      <c r="C3733">
        <f>'Założenia i wyniki'!$E$8*Znorm.Profile!C3733</f>
        <v>0.1889797</v>
      </c>
      <c r="D3733">
        <f t="shared" si="174"/>
        <v>0</v>
      </c>
      <c r="E3733">
        <f t="shared" si="175"/>
        <v>0</v>
      </c>
      <c r="F3733">
        <f t="shared" si="176"/>
        <v>0.1889797</v>
      </c>
    </row>
    <row r="3734" spans="1:6" x14ac:dyDescent="0.25">
      <c r="A3734">
        <v>3725</v>
      </c>
      <c r="B3734">
        <f>'Założenia i wyniki'!$E$6*Znorm.Profile!B3734</f>
        <v>2.387830188679245E-2</v>
      </c>
      <c r="C3734">
        <f>'Założenia i wyniki'!$E$8*Znorm.Profile!C3734</f>
        <v>0.22536325000000001</v>
      </c>
      <c r="D3734">
        <f t="shared" si="174"/>
        <v>2.387830188679245E-2</v>
      </c>
      <c r="E3734">
        <f t="shared" si="175"/>
        <v>0</v>
      </c>
      <c r="F3734">
        <f t="shared" si="176"/>
        <v>0.20148494811320755</v>
      </c>
    </row>
    <row r="3735" spans="1:6" x14ac:dyDescent="0.25">
      <c r="A3735">
        <v>3726</v>
      </c>
      <c r="B3735">
        <f>'Założenia i wyniki'!$E$6*Znorm.Profile!B3735</f>
        <v>0.28169811320754717</v>
      </c>
      <c r="C3735">
        <f>'Założenia i wyniki'!$E$8*Znorm.Profile!C3735</f>
        <v>0.29126719999999995</v>
      </c>
      <c r="D3735">
        <f t="shared" si="174"/>
        <v>0.28169811320754717</v>
      </c>
      <c r="E3735">
        <f t="shared" si="175"/>
        <v>0</v>
      </c>
      <c r="F3735">
        <f t="shared" si="176"/>
        <v>9.5690867924527745E-3</v>
      </c>
    </row>
    <row r="3736" spans="1:6" x14ac:dyDescent="0.25">
      <c r="A3736">
        <v>3727</v>
      </c>
      <c r="B3736">
        <f>'Założenia i wyniki'!$E$6*Znorm.Profile!B3736</f>
        <v>0.79927358490566036</v>
      </c>
      <c r="C3736">
        <f>'Założenia i wyniki'!$E$8*Znorm.Profile!C3736</f>
        <v>0.33480300000000002</v>
      </c>
      <c r="D3736">
        <f t="shared" si="174"/>
        <v>0.33480300000000002</v>
      </c>
      <c r="E3736">
        <f t="shared" si="175"/>
        <v>0.46447058490566034</v>
      </c>
      <c r="F3736">
        <f t="shared" si="176"/>
        <v>0</v>
      </c>
    </row>
    <row r="3737" spans="1:6" x14ac:dyDescent="0.25">
      <c r="A3737">
        <v>3728</v>
      </c>
      <c r="B3737">
        <f>'Założenia i wyniki'!$E$6*Znorm.Profile!B3737</f>
        <v>1.405566037735849</v>
      </c>
      <c r="C3737">
        <f>'Założenia i wyniki'!$E$8*Znorm.Profile!C3737</f>
        <v>0.39524134999999999</v>
      </c>
      <c r="D3737">
        <f t="shared" si="174"/>
        <v>0.39524134999999999</v>
      </c>
      <c r="E3737">
        <f t="shared" si="175"/>
        <v>1.0103246877358489</v>
      </c>
      <c r="F3737">
        <f t="shared" si="176"/>
        <v>0</v>
      </c>
    </row>
    <row r="3738" spans="1:6" x14ac:dyDescent="0.25">
      <c r="A3738">
        <v>3729</v>
      </c>
      <c r="B3738">
        <f>'Założenia i wyniki'!$E$6*Znorm.Profile!B3738</f>
        <v>1.8900000000000001</v>
      </c>
      <c r="C3738">
        <f>'Założenia i wyniki'!$E$8*Znorm.Profile!C3738</f>
        <v>0.41351380000000004</v>
      </c>
      <c r="D3738">
        <f t="shared" si="174"/>
        <v>0.41351380000000004</v>
      </c>
      <c r="E3738">
        <f t="shared" si="175"/>
        <v>1.4764862000000001</v>
      </c>
      <c r="F3738">
        <f t="shared" si="176"/>
        <v>0</v>
      </c>
    </row>
    <row r="3739" spans="1:6" x14ac:dyDescent="0.25">
      <c r="A3739">
        <v>3730</v>
      </c>
      <c r="B3739">
        <f>'Założenia i wyniki'!$E$6*Znorm.Profile!B3739</f>
        <v>1.8557547169811321</v>
      </c>
      <c r="C3739">
        <f>'Założenia i wyniki'!$E$8*Znorm.Profile!C3739</f>
        <v>0.41418125</v>
      </c>
      <c r="D3739">
        <f t="shared" si="174"/>
        <v>0.41418125</v>
      </c>
      <c r="E3739">
        <f t="shared" si="175"/>
        <v>1.4415734669811322</v>
      </c>
      <c r="F3739">
        <f t="shared" si="176"/>
        <v>0</v>
      </c>
    </row>
    <row r="3740" spans="1:6" x14ac:dyDescent="0.25">
      <c r="A3740">
        <v>3731</v>
      </c>
      <c r="B3740">
        <f>'Założenia i wyniki'!$E$6*Znorm.Profile!B3740</f>
        <v>2.2489622641509435</v>
      </c>
      <c r="C3740">
        <f>'Założenia i wyniki'!$E$8*Znorm.Profile!C3740</f>
        <v>0.40809544999999997</v>
      </c>
      <c r="D3740">
        <f t="shared" si="174"/>
        <v>0.40809544999999997</v>
      </c>
      <c r="E3740">
        <f t="shared" si="175"/>
        <v>1.8408668141509434</v>
      </c>
      <c r="F3740">
        <f t="shared" si="176"/>
        <v>0</v>
      </c>
    </row>
    <row r="3741" spans="1:6" x14ac:dyDescent="0.25">
      <c r="A3741">
        <v>3732</v>
      </c>
      <c r="B3741">
        <f>'Założenia i wyniki'!$E$6*Znorm.Profile!B3741</f>
        <v>1.8402830188679247</v>
      </c>
      <c r="C3741">
        <f>'Założenia i wyniki'!$E$8*Znorm.Profile!C3741</f>
        <v>0.40369105000000005</v>
      </c>
      <c r="D3741">
        <f t="shared" si="174"/>
        <v>0.40369105000000005</v>
      </c>
      <c r="E3741">
        <f t="shared" si="175"/>
        <v>1.4365919688679245</v>
      </c>
      <c r="F3741">
        <f t="shared" si="176"/>
        <v>0</v>
      </c>
    </row>
    <row r="3742" spans="1:6" x14ac:dyDescent="0.25">
      <c r="A3742">
        <v>3733</v>
      </c>
      <c r="B3742">
        <f>'Założenia i wyniki'!$E$6*Znorm.Profile!B3742</f>
        <v>1.5035849056603774</v>
      </c>
      <c r="C3742">
        <f>'Założenia i wyniki'!$E$8*Znorm.Profile!C3742</f>
        <v>0.39749535000000003</v>
      </c>
      <c r="D3742">
        <f t="shared" si="174"/>
        <v>0.39749535000000003</v>
      </c>
      <c r="E3742">
        <f t="shared" si="175"/>
        <v>1.1060895556603774</v>
      </c>
      <c r="F3742">
        <f t="shared" si="176"/>
        <v>0</v>
      </c>
    </row>
    <row r="3743" spans="1:6" x14ac:dyDescent="0.25">
      <c r="A3743">
        <v>3734</v>
      </c>
      <c r="B3743">
        <f>'Założenia i wyniki'!$E$6*Znorm.Profile!B3743</f>
        <v>1.6932075471698111</v>
      </c>
      <c r="C3743">
        <f>'Założenia i wyniki'!$E$8*Znorm.Profile!C3743</f>
        <v>0.39902694999999999</v>
      </c>
      <c r="D3743">
        <f t="shared" si="174"/>
        <v>0.39902694999999999</v>
      </c>
      <c r="E3743">
        <f t="shared" si="175"/>
        <v>1.2941805971698113</v>
      </c>
      <c r="F3743">
        <f t="shared" si="176"/>
        <v>0</v>
      </c>
    </row>
    <row r="3744" spans="1:6" x14ac:dyDescent="0.25">
      <c r="A3744">
        <v>3735</v>
      </c>
      <c r="B3744">
        <f>'Założenia i wyniki'!$E$6*Znorm.Profile!B3744</f>
        <v>1.780188679245283</v>
      </c>
      <c r="C3744">
        <f>'Założenia i wyniki'!$E$8*Znorm.Profile!C3744</f>
        <v>0.40752355000000007</v>
      </c>
      <c r="D3744">
        <f t="shared" si="174"/>
        <v>0.40752355000000007</v>
      </c>
      <c r="E3744">
        <f t="shared" si="175"/>
        <v>1.3726651292452829</v>
      </c>
      <c r="F3744">
        <f t="shared" si="176"/>
        <v>0</v>
      </c>
    </row>
    <row r="3745" spans="1:6" x14ac:dyDescent="0.25">
      <c r="A3745">
        <v>3736</v>
      </c>
      <c r="B3745">
        <f>'Założenia i wyniki'!$E$6*Znorm.Profile!B3745</f>
        <v>1.290188679245283</v>
      </c>
      <c r="C3745">
        <f>'Założenia i wyniki'!$E$8*Znorm.Profile!C3745</f>
        <v>0.40265119999999999</v>
      </c>
      <c r="D3745">
        <f t="shared" si="174"/>
        <v>0.40265119999999999</v>
      </c>
      <c r="E3745">
        <f t="shared" si="175"/>
        <v>0.88753747924528303</v>
      </c>
      <c r="F3745">
        <f t="shared" si="176"/>
        <v>0</v>
      </c>
    </row>
    <row r="3746" spans="1:6" x14ac:dyDescent="0.25">
      <c r="A3746">
        <v>3737</v>
      </c>
      <c r="B3746">
        <f>'Założenia i wyniki'!$E$6*Znorm.Profile!B3746</f>
        <v>0.47912264150943396</v>
      </c>
      <c r="C3746">
        <f>'Założenia i wyniki'!$E$8*Znorm.Profile!C3746</f>
        <v>0.40954060000000003</v>
      </c>
      <c r="D3746">
        <f t="shared" si="174"/>
        <v>0.40954060000000003</v>
      </c>
      <c r="E3746">
        <f t="shared" si="175"/>
        <v>6.9582041509433923E-2</v>
      </c>
      <c r="F3746">
        <f t="shared" si="176"/>
        <v>0</v>
      </c>
    </row>
    <row r="3747" spans="1:6" x14ac:dyDescent="0.25">
      <c r="A3747">
        <v>3738</v>
      </c>
      <c r="B3747">
        <f>'Założenia i wyniki'!$E$6*Znorm.Profile!B3747</f>
        <v>0.34803773584905662</v>
      </c>
      <c r="C3747">
        <f>'Założenia i wyniki'!$E$8*Znorm.Profile!C3747</f>
        <v>0.41103195000000003</v>
      </c>
      <c r="D3747">
        <f t="shared" si="174"/>
        <v>0.34803773584905662</v>
      </c>
      <c r="E3747">
        <f t="shared" si="175"/>
        <v>0</v>
      </c>
      <c r="F3747">
        <f t="shared" si="176"/>
        <v>6.2994214150943417E-2</v>
      </c>
    </row>
    <row r="3748" spans="1:6" x14ac:dyDescent="0.25">
      <c r="A3748">
        <v>3739</v>
      </c>
      <c r="B3748">
        <f>'Założenia i wyniki'!$E$6*Znorm.Profile!B3748</f>
        <v>0.14251886792452828</v>
      </c>
      <c r="C3748">
        <f>'Założenia i wyniki'!$E$8*Znorm.Profile!C3748</f>
        <v>0.4268208</v>
      </c>
      <c r="D3748">
        <f t="shared" si="174"/>
        <v>0.14251886792452828</v>
      </c>
      <c r="E3748">
        <f t="shared" si="175"/>
        <v>0</v>
      </c>
      <c r="F3748">
        <f t="shared" si="176"/>
        <v>0.28430193207547172</v>
      </c>
    </row>
    <row r="3749" spans="1:6" x14ac:dyDescent="0.25">
      <c r="A3749">
        <v>3740</v>
      </c>
      <c r="B3749">
        <f>'Założenia i wyniki'!$E$6*Znorm.Profile!B3749</f>
        <v>0</v>
      </c>
      <c r="C3749">
        <f>'Założenia i wyniki'!$E$8*Znorm.Profile!C3749</f>
        <v>0.4577097</v>
      </c>
      <c r="D3749">
        <f t="shared" si="174"/>
        <v>0</v>
      </c>
      <c r="E3749">
        <f t="shared" si="175"/>
        <v>0</v>
      </c>
      <c r="F3749">
        <f t="shared" si="176"/>
        <v>0.4577097</v>
      </c>
    </row>
    <row r="3750" spans="1:6" x14ac:dyDescent="0.25">
      <c r="A3750">
        <v>3741</v>
      </c>
      <c r="B3750">
        <f>'Założenia i wyniki'!$E$6*Znorm.Profile!B3750</f>
        <v>0</v>
      </c>
      <c r="C3750">
        <f>'Założenia i wyniki'!$E$8*Znorm.Profile!C3750</f>
        <v>0.47591495</v>
      </c>
      <c r="D3750">
        <f t="shared" si="174"/>
        <v>0</v>
      </c>
      <c r="E3750">
        <f t="shared" si="175"/>
        <v>0</v>
      </c>
      <c r="F3750">
        <f t="shared" si="176"/>
        <v>0.47591495</v>
      </c>
    </row>
    <row r="3751" spans="1:6" x14ac:dyDescent="0.25">
      <c r="A3751">
        <v>3742</v>
      </c>
      <c r="B3751">
        <f>'Założenia i wyniki'!$E$6*Znorm.Profile!B3751</f>
        <v>0</v>
      </c>
      <c r="C3751">
        <f>'Założenia i wyniki'!$E$8*Znorm.Profile!C3751</f>
        <v>0.41402165000000002</v>
      </c>
      <c r="D3751">
        <f t="shared" si="174"/>
        <v>0</v>
      </c>
      <c r="E3751">
        <f t="shared" si="175"/>
        <v>0</v>
      </c>
      <c r="F3751">
        <f t="shared" si="176"/>
        <v>0.41402165000000002</v>
      </c>
    </row>
    <row r="3752" spans="1:6" x14ac:dyDescent="0.25">
      <c r="A3752">
        <v>3743</v>
      </c>
      <c r="B3752">
        <f>'Założenia i wyniki'!$E$6*Znorm.Profile!B3752</f>
        <v>0</v>
      </c>
      <c r="C3752">
        <f>'Założenia i wyniki'!$E$8*Znorm.Profile!C3752</f>
        <v>0.31797009999999998</v>
      </c>
      <c r="D3752">
        <f t="shared" si="174"/>
        <v>0</v>
      </c>
      <c r="E3752">
        <f t="shared" si="175"/>
        <v>0</v>
      </c>
      <c r="F3752">
        <f t="shared" si="176"/>
        <v>0.31797009999999998</v>
      </c>
    </row>
    <row r="3753" spans="1:6" x14ac:dyDescent="0.25">
      <c r="A3753">
        <v>3744</v>
      </c>
      <c r="B3753">
        <f>'Założenia i wyniki'!$E$6*Znorm.Profile!B3753</f>
        <v>0</v>
      </c>
      <c r="C3753">
        <f>'Założenia i wyniki'!$E$8*Znorm.Profile!C3753</f>
        <v>0.25317495000000001</v>
      </c>
      <c r="D3753">
        <f t="shared" si="174"/>
        <v>0</v>
      </c>
      <c r="E3753">
        <f t="shared" si="175"/>
        <v>0</v>
      </c>
      <c r="F3753">
        <f t="shared" si="176"/>
        <v>0.25317495000000001</v>
      </c>
    </row>
    <row r="3754" spans="1:6" x14ac:dyDescent="0.25">
      <c r="A3754">
        <v>3745</v>
      </c>
      <c r="B3754">
        <f>'Założenia i wyniki'!$E$6*Znorm.Profile!B3754</f>
        <v>0</v>
      </c>
      <c r="C3754">
        <f>'Założenia i wyniki'!$E$8*Znorm.Profile!C3754</f>
        <v>0.20981345000000001</v>
      </c>
      <c r="D3754">
        <f t="shared" si="174"/>
        <v>0</v>
      </c>
      <c r="E3754">
        <f t="shared" si="175"/>
        <v>0</v>
      </c>
      <c r="F3754">
        <f t="shared" si="176"/>
        <v>0.20981345000000001</v>
      </c>
    </row>
    <row r="3755" spans="1:6" x14ac:dyDescent="0.25">
      <c r="A3755">
        <v>3746</v>
      </c>
      <c r="B3755">
        <f>'Założenia i wyniki'!$E$6*Znorm.Profile!B3755</f>
        <v>0</v>
      </c>
      <c r="C3755">
        <f>'Założenia i wyniki'!$E$8*Znorm.Profile!C3755</f>
        <v>0.18927964999999999</v>
      </c>
      <c r="D3755">
        <f t="shared" si="174"/>
        <v>0</v>
      </c>
      <c r="E3755">
        <f t="shared" si="175"/>
        <v>0</v>
      </c>
      <c r="F3755">
        <f t="shared" si="176"/>
        <v>0.18927964999999999</v>
      </c>
    </row>
    <row r="3756" spans="1:6" x14ac:dyDescent="0.25">
      <c r="A3756">
        <v>3747</v>
      </c>
      <c r="B3756">
        <f>'Założenia i wyniki'!$E$6*Znorm.Profile!B3756</f>
        <v>0</v>
      </c>
      <c r="C3756">
        <f>'Założenia i wyniki'!$E$8*Znorm.Profile!C3756</f>
        <v>0.18088280000000001</v>
      </c>
      <c r="D3756">
        <f t="shared" si="174"/>
        <v>0</v>
      </c>
      <c r="E3756">
        <f t="shared" si="175"/>
        <v>0</v>
      </c>
      <c r="F3756">
        <f t="shared" si="176"/>
        <v>0.18088280000000001</v>
      </c>
    </row>
    <row r="3757" spans="1:6" x14ac:dyDescent="0.25">
      <c r="A3757">
        <v>3748</v>
      </c>
      <c r="B3757">
        <f>'Założenia i wyniki'!$E$6*Znorm.Profile!B3757</f>
        <v>0</v>
      </c>
      <c r="C3757">
        <f>'Założenia i wyniki'!$E$8*Znorm.Profile!C3757</f>
        <v>0.18906054999999999</v>
      </c>
      <c r="D3757">
        <f t="shared" si="174"/>
        <v>0</v>
      </c>
      <c r="E3757">
        <f t="shared" si="175"/>
        <v>0</v>
      </c>
      <c r="F3757">
        <f t="shared" si="176"/>
        <v>0.18906054999999999</v>
      </c>
    </row>
    <row r="3758" spans="1:6" x14ac:dyDescent="0.25">
      <c r="A3758">
        <v>3749</v>
      </c>
      <c r="B3758">
        <f>'Założenia i wyniki'!$E$6*Znorm.Profile!B3758</f>
        <v>2.9302830188679248E-2</v>
      </c>
      <c r="C3758">
        <f>'Założenia i wyniki'!$E$8*Znorm.Profile!C3758</f>
        <v>0.21468790000000001</v>
      </c>
      <c r="D3758">
        <f t="shared" si="174"/>
        <v>2.9302830188679248E-2</v>
      </c>
      <c r="E3758">
        <f t="shared" si="175"/>
        <v>0</v>
      </c>
      <c r="F3758">
        <f t="shared" si="176"/>
        <v>0.18538506981132077</v>
      </c>
    </row>
    <row r="3759" spans="1:6" x14ac:dyDescent="0.25">
      <c r="A3759">
        <v>3750</v>
      </c>
      <c r="B3759">
        <f>'Założenia i wyniki'!$E$6*Znorm.Profile!B3759</f>
        <v>9.8179245283018857E-2</v>
      </c>
      <c r="C3759">
        <f>'Założenia i wyniki'!$E$8*Znorm.Profile!C3759</f>
        <v>0.26410195000000003</v>
      </c>
      <c r="D3759">
        <f t="shared" si="174"/>
        <v>9.8179245283018857E-2</v>
      </c>
      <c r="E3759">
        <f t="shared" si="175"/>
        <v>0</v>
      </c>
      <c r="F3759">
        <f t="shared" si="176"/>
        <v>0.16592270471698117</v>
      </c>
    </row>
    <row r="3760" spans="1:6" x14ac:dyDescent="0.25">
      <c r="A3760">
        <v>3751</v>
      </c>
      <c r="B3760">
        <f>'Założenia i wyniki'!$E$6*Znorm.Profile!B3760</f>
        <v>0.16429245283018867</v>
      </c>
      <c r="C3760">
        <f>'Założenia i wyniki'!$E$8*Znorm.Profile!C3760</f>
        <v>0.31378445000000005</v>
      </c>
      <c r="D3760">
        <f t="shared" si="174"/>
        <v>0.16429245283018867</v>
      </c>
      <c r="E3760">
        <f t="shared" si="175"/>
        <v>0</v>
      </c>
      <c r="F3760">
        <f t="shared" si="176"/>
        <v>0.14949199716981137</v>
      </c>
    </row>
    <row r="3761" spans="1:6" x14ac:dyDescent="0.25">
      <c r="A3761">
        <v>3752</v>
      </c>
      <c r="B3761">
        <f>'Założenia i wyniki'!$E$6*Znorm.Profile!B3761</f>
        <v>0.44770754716981132</v>
      </c>
      <c r="C3761">
        <f>'Założenia i wyniki'!$E$8*Znorm.Profile!C3761</f>
        <v>0.38539024999999999</v>
      </c>
      <c r="D3761">
        <f t="shared" si="174"/>
        <v>0.38539024999999999</v>
      </c>
      <c r="E3761">
        <f t="shared" si="175"/>
        <v>6.2317297169811325E-2</v>
      </c>
      <c r="F3761">
        <f t="shared" si="176"/>
        <v>0</v>
      </c>
    </row>
    <row r="3762" spans="1:6" x14ac:dyDescent="0.25">
      <c r="A3762">
        <v>3753</v>
      </c>
      <c r="B3762">
        <f>'Założenia i wyniki'!$E$6*Znorm.Profile!B3762</f>
        <v>0.84775471698113214</v>
      </c>
      <c r="C3762">
        <f>'Założenia i wyniki'!$E$8*Znorm.Profile!C3762</f>
        <v>0.42822150000000003</v>
      </c>
      <c r="D3762">
        <f t="shared" si="174"/>
        <v>0.42822150000000003</v>
      </c>
      <c r="E3762">
        <f t="shared" si="175"/>
        <v>0.41953321698113211</v>
      </c>
      <c r="F3762">
        <f t="shared" si="176"/>
        <v>0</v>
      </c>
    </row>
    <row r="3763" spans="1:6" x14ac:dyDescent="0.25">
      <c r="A3763">
        <v>3754</v>
      </c>
      <c r="B3763">
        <f>'Założenia i wyniki'!$E$6*Znorm.Profile!B3763</f>
        <v>0.61216037735849049</v>
      </c>
      <c r="C3763">
        <f>'Założenia i wyniki'!$E$8*Znorm.Profile!C3763</f>
        <v>0.43331260000000005</v>
      </c>
      <c r="D3763">
        <f t="shared" si="174"/>
        <v>0.43331260000000005</v>
      </c>
      <c r="E3763">
        <f t="shared" si="175"/>
        <v>0.17884777735849045</v>
      </c>
      <c r="F3763">
        <f t="shared" si="176"/>
        <v>0</v>
      </c>
    </row>
    <row r="3764" spans="1:6" x14ac:dyDescent="0.25">
      <c r="A3764">
        <v>3755</v>
      </c>
      <c r="B3764">
        <f>'Założenia i wyniki'!$E$6*Znorm.Profile!B3764</f>
        <v>1.1667924528301885</v>
      </c>
      <c r="C3764">
        <f>'Założenia i wyniki'!$E$8*Znorm.Profile!C3764</f>
        <v>0.44230515000000004</v>
      </c>
      <c r="D3764">
        <f t="shared" si="174"/>
        <v>0.44230515000000004</v>
      </c>
      <c r="E3764">
        <f t="shared" si="175"/>
        <v>0.72448730283018847</v>
      </c>
      <c r="F3764">
        <f t="shared" si="176"/>
        <v>0</v>
      </c>
    </row>
    <row r="3765" spans="1:6" x14ac:dyDescent="0.25">
      <c r="A3765">
        <v>3756</v>
      </c>
      <c r="B3765">
        <f>'Założenia i wyniki'!$E$6*Znorm.Profile!B3765</f>
        <v>0.49682075471698112</v>
      </c>
      <c r="C3765">
        <f>'Założenia i wyniki'!$E$8*Znorm.Profile!C3765</f>
        <v>0.45258605000000007</v>
      </c>
      <c r="D3765">
        <f t="shared" si="174"/>
        <v>0.45258605000000007</v>
      </c>
      <c r="E3765">
        <f t="shared" si="175"/>
        <v>4.4234704716981044E-2</v>
      </c>
      <c r="F3765">
        <f t="shared" si="176"/>
        <v>0</v>
      </c>
    </row>
    <row r="3766" spans="1:6" x14ac:dyDescent="0.25">
      <c r="A3766">
        <v>3757</v>
      </c>
      <c r="B3766">
        <f>'Założenia i wyniki'!$E$6*Znorm.Profile!B3766</f>
        <v>2.0686792452830192</v>
      </c>
      <c r="C3766">
        <f>'Założenia i wyniki'!$E$8*Znorm.Profile!C3766</f>
        <v>0.46373950000000003</v>
      </c>
      <c r="D3766">
        <f t="shared" si="174"/>
        <v>0.46373950000000003</v>
      </c>
      <c r="E3766">
        <f t="shared" si="175"/>
        <v>1.6049397452830192</v>
      </c>
      <c r="F3766">
        <f t="shared" si="176"/>
        <v>0</v>
      </c>
    </row>
    <row r="3767" spans="1:6" x14ac:dyDescent="0.25">
      <c r="A3767">
        <v>3758</v>
      </c>
      <c r="B3767">
        <f>'Założenia i wyniki'!$E$6*Znorm.Profile!B3767</f>
        <v>1.1039622641509435</v>
      </c>
      <c r="C3767">
        <f>'Założenia i wyniki'!$E$8*Znorm.Profile!C3767</f>
        <v>0.45704855</v>
      </c>
      <c r="D3767">
        <f t="shared" si="174"/>
        <v>0.45704855</v>
      </c>
      <c r="E3767">
        <f t="shared" si="175"/>
        <v>0.64691371415094345</v>
      </c>
      <c r="F3767">
        <f t="shared" si="176"/>
        <v>0</v>
      </c>
    </row>
    <row r="3768" spans="1:6" x14ac:dyDescent="0.25">
      <c r="A3768">
        <v>3759</v>
      </c>
      <c r="B3768">
        <f>'Założenia i wyniki'!$E$6*Znorm.Profile!B3768</f>
        <v>0.49180188679245285</v>
      </c>
      <c r="C3768">
        <f>'Założenia i wyniki'!$E$8*Znorm.Profile!C3768</f>
        <v>0.45856229999999992</v>
      </c>
      <c r="D3768">
        <f t="shared" si="174"/>
        <v>0.45856229999999992</v>
      </c>
      <c r="E3768">
        <f t="shared" si="175"/>
        <v>3.3239586792452924E-2</v>
      </c>
      <c r="F3768">
        <f t="shared" si="176"/>
        <v>0</v>
      </c>
    </row>
    <row r="3769" spans="1:6" x14ac:dyDescent="0.25">
      <c r="A3769">
        <v>3760</v>
      </c>
      <c r="B3769">
        <f>'Założenia i wyniki'!$E$6*Znorm.Profile!B3769</f>
        <v>0.8802075471698112</v>
      </c>
      <c r="C3769">
        <f>'Założenia i wyniki'!$E$8*Znorm.Profile!C3769</f>
        <v>0.43878135000000001</v>
      </c>
      <c r="D3769">
        <f t="shared" si="174"/>
        <v>0.43878135000000001</v>
      </c>
      <c r="E3769">
        <f t="shared" si="175"/>
        <v>0.44142619716981119</v>
      </c>
      <c r="F3769">
        <f t="shared" si="176"/>
        <v>0</v>
      </c>
    </row>
    <row r="3770" spans="1:6" x14ac:dyDescent="0.25">
      <c r="A3770">
        <v>3761</v>
      </c>
      <c r="B3770">
        <f>'Założenia i wyniki'!$E$6*Znorm.Profile!B3770</f>
        <v>0.8932358490566038</v>
      </c>
      <c r="C3770">
        <f>'Założenia i wyniki'!$E$8*Znorm.Profile!C3770</f>
        <v>0.43204664999999998</v>
      </c>
      <c r="D3770">
        <f t="shared" si="174"/>
        <v>0.43204664999999998</v>
      </c>
      <c r="E3770">
        <f t="shared" si="175"/>
        <v>0.46118919905660383</v>
      </c>
      <c r="F3770">
        <f t="shared" si="176"/>
        <v>0</v>
      </c>
    </row>
    <row r="3771" spans="1:6" x14ac:dyDescent="0.25">
      <c r="A3771">
        <v>3762</v>
      </c>
      <c r="B3771">
        <f>'Założenia i wyniki'!$E$6*Znorm.Profile!B3771</f>
        <v>0.35606603773584905</v>
      </c>
      <c r="C3771">
        <f>'Założenia i wyniki'!$E$8*Znorm.Profile!C3771</f>
        <v>0.43651754999999998</v>
      </c>
      <c r="D3771">
        <f t="shared" si="174"/>
        <v>0.35606603773584905</v>
      </c>
      <c r="E3771">
        <f t="shared" si="175"/>
        <v>0</v>
      </c>
      <c r="F3771">
        <f t="shared" si="176"/>
        <v>8.0451512264150926E-2</v>
      </c>
    </row>
    <row r="3772" spans="1:6" x14ac:dyDescent="0.25">
      <c r="A3772">
        <v>3763</v>
      </c>
      <c r="B3772">
        <f>'Założenia i wyniki'!$E$6*Znorm.Profile!B3772</f>
        <v>5.3310377358490563E-2</v>
      </c>
      <c r="C3772">
        <f>'Założenia i wyniki'!$E$8*Znorm.Profile!C3772</f>
        <v>0.45700724999999998</v>
      </c>
      <c r="D3772">
        <f t="shared" si="174"/>
        <v>5.3310377358490563E-2</v>
      </c>
      <c r="E3772">
        <f t="shared" si="175"/>
        <v>0</v>
      </c>
      <c r="F3772">
        <f t="shared" si="176"/>
        <v>0.40369687264150944</v>
      </c>
    </row>
    <row r="3773" spans="1:6" x14ac:dyDescent="0.25">
      <c r="A3773">
        <v>3764</v>
      </c>
      <c r="B3773">
        <f>'Założenia i wyniki'!$E$6*Znorm.Profile!B3773</f>
        <v>0</v>
      </c>
      <c r="C3773">
        <f>'Założenia i wyniki'!$E$8*Znorm.Profile!C3773</f>
        <v>0.47014729999999999</v>
      </c>
      <c r="D3773">
        <f t="shared" si="174"/>
        <v>0</v>
      </c>
      <c r="E3773">
        <f t="shared" si="175"/>
        <v>0</v>
      </c>
      <c r="F3773">
        <f t="shared" si="176"/>
        <v>0.47014729999999999</v>
      </c>
    </row>
    <row r="3774" spans="1:6" x14ac:dyDescent="0.25">
      <c r="A3774">
        <v>3765</v>
      </c>
      <c r="B3774">
        <f>'Założenia i wyniki'!$E$6*Znorm.Profile!B3774</f>
        <v>0</v>
      </c>
      <c r="C3774">
        <f>'Założenia i wyniki'!$E$8*Znorm.Profile!C3774</f>
        <v>0.47063974999999991</v>
      </c>
      <c r="D3774">
        <f t="shared" si="174"/>
        <v>0</v>
      </c>
      <c r="E3774">
        <f t="shared" si="175"/>
        <v>0</v>
      </c>
      <c r="F3774">
        <f t="shared" si="176"/>
        <v>0.47063974999999991</v>
      </c>
    </row>
    <row r="3775" spans="1:6" x14ac:dyDescent="0.25">
      <c r="A3775">
        <v>3766</v>
      </c>
      <c r="B3775">
        <f>'Założenia i wyniki'!$E$6*Znorm.Profile!B3775</f>
        <v>0</v>
      </c>
      <c r="C3775">
        <f>'Założenia i wyniki'!$E$8*Znorm.Profile!C3775</f>
        <v>0.40905199999999997</v>
      </c>
      <c r="D3775">
        <f t="shared" si="174"/>
        <v>0</v>
      </c>
      <c r="E3775">
        <f t="shared" si="175"/>
        <v>0</v>
      </c>
      <c r="F3775">
        <f t="shared" si="176"/>
        <v>0.40905199999999997</v>
      </c>
    </row>
    <row r="3776" spans="1:6" x14ac:dyDescent="0.25">
      <c r="A3776">
        <v>3767</v>
      </c>
      <c r="B3776">
        <f>'Założenia i wyniki'!$E$6*Znorm.Profile!B3776</f>
        <v>0</v>
      </c>
      <c r="C3776">
        <f>'Założenia i wyniki'!$E$8*Znorm.Profile!C3776</f>
        <v>0.32845329999999995</v>
      </c>
      <c r="D3776">
        <f t="shared" si="174"/>
        <v>0</v>
      </c>
      <c r="E3776">
        <f t="shared" si="175"/>
        <v>0</v>
      </c>
      <c r="F3776">
        <f t="shared" si="176"/>
        <v>0.32845329999999995</v>
      </c>
    </row>
    <row r="3777" spans="1:6" x14ac:dyDescent="0.25">
      <c r="A3777">
        <v>3768</v>
      </c>
      <c r="B3777">
        <f>'Założenia i wyniki'!$E$6*Znorm.Profile!B3777</f>
        <v>0</v>
      </c>
      <c r="C3777">
        <f>'Założenia i wyniki'!$E$8*Znorm.Profile!C3777</f>
        <v>0.26560834999999999</v>
      </c>
      <c r="D3777">
        <f t="shared" si="174"/>
        <v>0</v>
      </c>
      <c r="E3777">
        <f t="shared" si="175"/>
        <v>0</v>
      </c>
      <c r="F3777">
        <f t="shared" si="176"/>
        <v>0.26560834999999999</v>
      </c>
    </row>
    <row r="3778" spans="1:6" x14ac:dyDescent="0.25">
      <c r="A3778">
        <v>3769</v>
      </c>
      <c r="B3778">
        <f>'Założenia i wyniki'!$E$6*Znorm.Profile!B3778</f>
        <v>0</v>
      </c>
      <c r="C3778">
        <f>'Założenia i wyniki'!$E$8*Znorm.Profile!C3778</f>
        <v>0.21330085000000001</v>
      </c>
      <c r="D3778">
        <f t="shared" si="174"/>
        <v>0</v>
      </c>
      <c r="E3778">
        <f t="shared" si="175"/>
        <v>0</v>
      </c>
      <c r="F3778">
        <f t="shared" si="176"/>
        <v>0.21330085000000001</v>
      </c>
    </row>
    <row r="3779" spans="1:6" x14ac:dyDescent="0.25">
      <c r="A3779">
        <v>3770</v>
      </c>
      <c r="B3779">
        <f>'Założenia i wyniki'!$E$6*Znorm.Profile!B3779</f>
        <v>0</v>
      </c>
      <c r="C3779">
        <f>'Założenia i wyniki'!$E$8*Znorm.Profile!C3779</f>
        <v>0.1936774</v>
      </c>
      <c r="D3779">
        <f t="shared" si="174"/>
        <v>0</v>
      </c>
      <c r="E3779">
        <f t="shared" si="175"/>
        <v>0</v>
      </c>
      <c r="F3779">
        <f t="shared" si="176"/>
        <v>0.1936774</v>
      </c>
    </row>
    <row r="3780" spans="1:6" x14ac:dyDescent="0.25">
      <c r="A3780">
        <v>3771</v>
      </c>
      <c r="B3780">
        <f>'Założenia i wyniki'!$E$6*Znorm.Profile!B3780</f>
        <v>0</v>
      </c>
      <c r="C3780">
        <f>'Założenia i wyniki'!$E$8*Znorm.Profile!C3780</f>
        <v>0.18425225000000001</v>
      </c>
      <c r="D3780">
        <f t="shared" si="174"/>
        <v>0</v>
      </c>
      <c r="E3780">
        <f t="shared" si="175"/>
        <v>0</v>
      </c>
      <c r="F3780">
        <f t="shared" si="176"/>
        <v>0.18425225000000001</v>
      </c>
    </row>
    <row r="3781" spans="1:6" x14ac:dyDescent="0.25">
      <c r="A3781">
        <v>3772</v>
      </c>
      <c r="B3781">
        <f>'Założenia i wyniki'!$E$6*Znorm.Profile!B3781</f>
        <v>0</v>
      </c>
      <c r="C3781">
        <f>'Założenia i wyniki'!$E$8*Znorm.Profile!C3781</f>
        <v>0.18661755000000002</v>
      </c>
      <c r="D3781">
        <f t="shared" si="174"/>
        <v>0</v>
      </c>
      <c r="E3781">
        <f t="shared" si="175"/>
        <v>0</v>
      </c>
      <c r="F3781">
        <f t="shared" si="176"/>
        <v>0.18661755000000002</v>
      </c>
    </row>
    <row r="3782" spans="1:6" x14ac:dyDescent="0.25">
      <c r="A3782">
        <v>3773</v>
      </c>
      <c r="B3782">
        <f>'Założenia i wyniki'!$E$6*Znorm.Profile!B3782</f>
        <v>2.9249056603773586E-2</v>
      </c>
      <c r="C3782">
        <f>'Założenia i wyniki'!$E$8*Znorm.Profile!C3782</f>
        <v>0.2030777</v>
      </c>
      <c r="D3782">
        <f t="shared" si="174"/>
        <v>2.9249056603773586E-2</v>
      </c>
      <c r="E3782">
        <f t="shared" si="175"/>
        <v>0</v>
      </c>
      <c r="F3782">
        <f t="shared" si="176"/>
        <v>0.17382864339622642</v>
      </c>
    </row>
    <row r="3783" spans="1:6" x14ac:dyDescent="0.25">
      <c r="A3783">
        <v>3774</v>
      </c>
      <c r="B3783">
        <f>'Założenia i wyniki'!$E$6*Znorm.Profile!B3783</f>
        <v>0.24445283018867925</v>
      </c>
      <c r="C3783">
        <f>'Założenia i wyniki'!$E$8*Znorm.Profile!C3783</f>
        <v>0.24580079999999999</v>
      </c>
      <c r="D3783">
        <f t="shared" si="174"/>
        <v>0.24445283018867925</v>
      </c>
      <c r="E3783">
        <f t="shared" si="175"/>
        <v>0</v>
      </c>
      <c r="F3783">
        <f t="shared" si="176"/>
        <v>1.3479698113207372E-3</v>
      </c>
    </row>
    <row r="3784" spans="1:6" x14ac:dyDescent="0.25">
      <c r="A3784">
        <v>3775</v>
      </c>
      <c r="B3784">
        <f>'Założenia i wyniki'!$E$6*Znorm.Profile!B3784</f>
        <v>0.82754716981132082</v>
      </c>
      <c r="C3784">
        <f>'Założenia i wyniki'!$E$8*Znorm.Profile!C3784</f>
        <v>0.30390079999999997</v>
      </c>
      <c r="D3784">
        <f t="shared" si="174"/>
        <v>0.30390079999999997</v>
      </c>
      <c r="E3784">
        <f t="shared" si="175"/>
        <v>0.52364636981132084</v>
      </c>
      <c r="F3784">
        <f t="shared" si="176"/>
        <v>0</v>
      </c>
    </row>
    <row r="3785" spans="1:6" x14ac:dyDescent="0.25">
      <c r="A3785">
        <v>3776</v>
      </c>
      <c r="B3785">
        <f>'Założenia i wyniki'!$E$6*Znorm.Profile!B3785</f>
        <v>1.4435849056603773</v>
      </c>
      <c r="C3785">
        <f>'Założenia i wyniki'!$E$8*Znorm.Profile!C3785</f>
        <v>0.36416310000000002</v>
      </c>
      <c r="D3785">
        <f t="shared" si="174"/>
        <v>0.36416310000000002</v>
      </c>
      <c r="E3785">
        <f t="shared" si="175"/>
        <v>1.0794218056603773</v>
      </c>
      <c r="F3785">
        <f t="shared" si="176"/>
        <v>0</v>
      </c>
    </row>
    <row r="3786" spans="1:6" x14ac:dyDescent="0.25">
      <c r="A3786">
        <v>3777</v>
      </c>
      <c r="B3786">
        <f>'Założenia i wyniki'!$E$6*Znorm.Profile!B3786</f>
        <v>1.8955660377358492</v>
      </c>
      <c r="C3786">
        <f>'Założenia i wyniki'!$E$8*Znorm.Profile!C3786</f>
        <v>0.41288344999999999</v>
      </c>
      <c r="D3786">
        <f t="shared" si="174"/>
        <v>0.41288344999999999</v>
      </c>
      <c r="E3786">
        <f t="shared" si="175"/>
        <v>1.4826825877358492</v>
      </c>
      <c r="F3786">
        <f t="shared" si="176"/>
        <v>0</v>
      </c>
    </row>
    <row r="3787" spans="1:6" x14ac:dyDescent="0.25">
      <c r="A3787">
        <v>3778</v>
      </c>
      <c r="B3787">
        <f>'Założenia i wyniki'!$E$6*Znorm.Profile!B3787</f>
        <v>1.2289622641509435</v>
      </c>
      <c r="C3787">
        <f>'Założenia i wyniki'!$E$8*Znorm.Profile!C3787</f>
        <v>0.44219069999999999</v>
      </c>
      <c r="D3787">
        <f t="shared" ref="D3787:D3850" si="177">IF(B3787&lt;=C3787,B3787,C3787)</f>
        <v>0.44219069999999999</v>
      </c>
      <c r="E3787">
        <f t="shared" ref="E3787:E3850" si="178">IF(B3787&gt;C3787,B3787-C3787,0)</f>
        <v>0.7867715641509434</v>
      </c>
      <c r="F3787">
        <f t="shared" ref="F3787:F3850" si="179">IF(B3787&lt;C3787,C3787-B3787,0)</f>
        <v>0</v>
      </c>
    </row>
    <row r="3788" spans="1:6" x14ac:dyDescent="0.25">
      <c r="A3788">
        <v>3779</v>
      </c>
      <c r="B3788">
        <f>'Założenia i wyniki'!$E$6*Znorm.Profile!B3788</f>
        <v>0.82061320754716982</v>
      </c>
      <c r="C3788">
        <f>'Założenia i wyniki'!$E$8*Znorm.Profile!C3788</f>
        <v>0.45542489999999997</v>
      </c>
      <c r="D3788">
        <f t="shared" si="177"/>
        <v>0.45542489999999997</v>
      </c>
      <c r="E3788">
        <f t="shared" si="178"/>
        <v>0.36518830754716985</v>
      </c>
      <c r="F3788">
        <f t="shared" si="179"/>
        <v>0</v>
      </c>
    </row>
    <row r="3789" spans="1:6" x14ac:dyDescent="0.25">
      <c r="A3789">
        <v>3780</v>
      </c>
      <c r="B3789">
        <f>'Założenia i wyniki'!$E$6*Znorm.Profile!B3789</f>
        <v>0.36506603773584906</v>
      </c>
      <c r="C3789">
        <f>'Założenia i wyniki'!$E$8*Znorm.Profile!C3789</f>
        <v>0.44308949999999997</v>
      </c>
      <c r="D3789">
        <f t="shared" si="177"/>
        <v>0.36506603773584906</v>
      </c>
      <c r="E3789">
        <f t="shared" si="178"/>
        <v>0</v>
      </c>
      <c r="F3789">
        <f t="shared" si="179"/>
        <v>7.8023462264150911E-2</v>
      </c>
    </row>
    <row r="3790" spans="1:6" x14ac:dyDescent="0.25">
      <c r="A3790">
        <v>3781</v>
      </c>
      <c r="B3790">
        <f>'Założenia i wyniki'!$E$6*Znorm.Profile!B3790</f>
        <v>0.80793396226415093</v>
      </c>
      <c r="C3790">
        <f>'Założenia i wyniki'!$E$8*Znorm.Profile!C3790</f>
        <v>0.42139020000000005</v>
      </c>
      <c r="D3790">
        <f t="shared" si="177"/>
        <v>0.42139020000000005</v>
      </c>
      <c r="E3790">
        <f t="shared" si="178"/>
        <v>0.38654376226415088</v>
      </c>
      <c r="F3790">
        <f t="shared" si="179"/>
        <v>0</v>
      </c>
    </row>
    <row r="3791" spans="1:6" x14ac:dyDescent="0.25">
      <c r="A3791">
        <v>3782</v>
      </c>
      <c r="B3791">
        <f>'Założenia i wyniki'!$E$6*Znorm.Profile!B3791</f>
        <v>0.71783962264150947</v>
      </c>
      <c r="C3791">
        <f>'Założenia i wyniki'!$E$8*Znorm.Profile!C3791</f>
        <v>0.38548650000000001</v>
      </c>
      <c r="D3791">
        <f t="shared" si="177"/>
        <v>0.38548650000000001</v>
      </c>
      <c r="E3791">
        <f t="shared" si="178"/>
        <v>0.33235312264150946</v>
      </c>
      <c r="F3791">
        <f t="shared" si="179"/>
        <v>0</v>
      </c>
    </row>
    <row r="3792" spans="1:6" x14ac:dyDescent="0.25">
      <c r="A3792">
        <v>3783</v>
      </c>
      <c r="B3792">
        <f>'Założenia i wyniki'!$E$6*Znorm.Profile!B3792</f>
        <v>0.37907547169811318</v>
      </c>
      <c r="C3792">
        <f>'Założenia i wyniki'!$E$8*Znorm.Profile!C3792</f>
        <v>0.37724610000000003</v>
      </c>
      <c r="D3792">
        <f t="shared" si="177"/>
        <v>0.37724610000000003</v>
      </c>
      <c r="E3792">
        <f t="shared" si="178"/>
        <v>1.8293716981131469E-3</v>
      </c>
      <c r="F3792">
        <f t="shared" si="179"/>
        <v>0</v>
      </c>
    </row>
    <row r="3793" spans="1:6" x14ac:dyDescent="0.25">
      <c r="A3793">
        <v>3784</v>
      </c>
      <c r="B3793">
        <f>'Założenia i wyniki'!$E$6*Znorm.Profile!B3793</f>
        <v>1.0774528301886792</v>
      </c>
      <c r="C3793">
        <f>'Założenia i wyniki'!$E$8*Znorm.Profile!C3793</f>
        <v>0.37053660000000005</v>
      </c>
      <c r="D3793">
        <f t="shared" si="177"/>
        <v>0.37053660000000005</v>
      </c>
      <c r="E3793">
        <f t="shared" si="178"/>
        <v>0.70691623018867911</v>
      </c>
      <c r="F3793">
        <f t="shared" si="179"/>
        <v>0</v>
      </c>
    </row>
    <row r="3794" spans="1:6" x14ac:dyDescent="0.25">
      <c r="A3794">
        <v>3785</v>
      </c>
      <c r="B3794">
        <f>'Założenia i wyniki'!$E$6*Znorm.Profile!B3794</f>
        <v>0.66314150943396222</v>
      </c>
      <c r="C3794">
        <f>'Założenia i wyniki'!$E$8*Znorm.Profile!C3794</f>
        <v>0.36926750000000003</v>
      </c>
      <c r="D3794">
        <f t="shared" si="177"/>
        <v>0.36926750000000003</v>
      </c>
      <c r="E3794">
        <f t="shared" si="178"/>
        <v>0.29387400943396219</v>
      </c>
      <c r="F3794">
        <f t="shared" si="179"/>
        <v>0</v>
      </c>
    </row>
    <row r="3795" spans="1:6" x14ac:dyDescent="0.25">
      <c r="A3795">
        <v>3786</v>
      </c>
      <c r="B3795">
        <f>'Założenia i wyniki'!$E$6*Znorm.Profile!B3795</f>
        <v>0.34836792452830184</v>
      </c>
      <c r="C3795">
        <f>'Założenia i wyniki'!$E$8*Znorm.Profile!C3795</f>
        <v>0.40326089999999998</v>
      </c>
      <c r="D3795">
        <f t="shared" si="177"/>
        <v>0.34836792452830184</v>
      </c>
      <c r="E3795">
        <f t="shared" si="178"/>
        <v>0</v>
      </c>
      <c r="F3795">
        <f t="shared" si="179"/>
        <v>5.4892975471698136E-2</v>
      </c>
    </row>
    <row r="3796" spans="1:6" x14ac:dyDescent="0.25">
      <c r="A3796">
        <v>3787</v>
      </c>
      <c r="B3796">
        <f>'Założenia i wyniki'!$E$6*Znorm.Profile!B3796</f>
        <v>5.3864150943396222E-2</v>
      </c>
      <c r="C3796">
        <f>'Założenia i wyniki'!$E$8*Znorm.Profile!C3796</f>
        <v>0.44059785000000007</v>
      </c>
      <c r="D3796">
        <f t="shared" si="177"/>
        <v>5.3864150943396222E-2</v>
      </c>
      <c r="E3796">
        <f t="shared" si="178"/>
        <v>0</v>
      </c>
      <c r="F3796">
        <f t="shared" si="179"/>
        <v>0.38673369905660382</v>
      </c>
    </row>
    <row r="3797" spans="1:6" x14ac:dyDescent="0.25">
      <c r="A3797">
        <v>3788</v>
      </c>
      <c r="B3797">
        <f>'Założenia i wyniki'!$E$6*Znorm.Profile!B3797</f>
        <v>0</v>
      </c>
      <c r="C3797">
        <f>'Założenia i wyniki'!$E$8*Znorm.Profile!C3797</f>
        <v>0.47336975000000003</v>
      </c>
      <c r="D3797">
        <f t="shared" si="177"/>
        <v>0</v>
      </c>
      <c r="E3797">
        <f t="shared" si="178"/>
        <v>0</v>
      </c>
      <c r="F3797">
        <f t="shared" si="179"/>
        <v>0.47336975000000003</v>
      </c>
    </row>
    <row r="3798" spans="1:6" x14ac:dyDescent="0.25">
      <c r="A3798">
        <v>3789</v>
      </c>
      <c r="B3798">
        <f>'Założenia i wyniki'!$E$6*Znorm.Profile!B3798</f>
        <v>0</v>
      </c>
      <c r="C3798">
        <f>'Założenia i wyniki'!$E$8*Znorm.Profile!C3798</f>
        <v>0.47326684999999996</v>
      </c>
      <c r="D3798">
        <f t="shared" si="177"/>
        <v>0</v>
      </c>
      <c r="E3798">
        <f t="shared" si="178"/>
        <v>0</v>
      </c>
      <c r="F3798">
        <f t="shared" si="179"/>
        <v>0.47326684999999996</v>
      </c>
    </row>
    <row r="3799" spans="1:6" x14ac:dyDescent="0.25">
      <c r="A3799">
        <v>3790</v>
      </c>
      <c r="B3799">
        <f>'Założenia i wyniki'!$E$6*Znorm.Profile!B3799</f>
        <v>0</v>
      </c>
      <c r="C3799">
        <f>'Założenia i wyniki'!$E$8*Znorm.Profile!C3799</f>
        <v>0.39347979999999999</v>
      </c>
      <c r="D3799">
        <f t="shared" si="177"/>
        <v>0</v>
      </c>
      <c r="E3799">
        <f t="shared" si="178"/>
        <v>0</v>
      </c>
      <c r="F3799">
        <f t="shared" si="179"/>
        <v>0.39347979999999999</v>
      </c>
    </row>
    <row r="3800" spans="1:6" x14ac:dyDescent="0.25">
      <c r="A3800">
        <v>3791</v>
      </c>
      <c r="B3800">
        <f>'Założenia i wyniki'!$E$6*Znorm.Profile!B3800</f>
        <v>0</v>
      </c>
      <c r="C3800">
        <f>'Założenia i wyniki'!$E$8*Znorm.Profile!C3800</f>
        <v>0.29451379999999999</v>
      </c>
      <c r="D3800">
        <f t="shared" si="177"/>
        <v>0</v>
      </c>
      <c r="E3800">
        <f t="shared" si="178"/>
        <v>0</v>
      </c>
      <c r="F3800">
        <f t="shared" si="179"/>
        <v>0.29451379999999999</v>
      </c>
    </row>
    <row r="3801" spans="1:6" x14ac:dyDescent="0.25">
      <c r="A3801">
        <v>3792</v>
      </c>
      <c r="B3801">
        <f>'Założenia i wyniki'!$E$6*Znorm.Profile!B3801</f>
        <v>0</v>
      </c>
      <c r="C3801">
        <f>'Założenia i wyniki'!$E$8*Znorm.Profile!C3801</f>
        <v>0.23002630000000002</v>
      </c>
      <c r="D3801">
        <f t="shared" si="177"/>
        <v>0</v>
      </c>
      <c r="E3801">
        <f t="shared" si="178"/>
        <v>0</v>
      </c>
      <c r="F3801">
        <f t="shared" si="179"/>
        <v>0.23002630000000002</v>
      </c>
    </row>
    <row r="3802" spans="1:6" x14ac:dyDescent="0.25">
      <c r="A3802">
        <v>3793</v>
      </c>
      <c r="B3802">
        <f>'Założenia i wyniki'!$E$6*Znorm.Profile!B3802</f>
        <v>0</v>
      </c>
      <c r="C3802">
        <f>'Założenia i wyniki'!$E$8*Znorm.Profile!C3802</f>
        <v>0.19679345000000001</v>
      </c>
      <c r="D3802">
        <f t="shared" si="177"/>
        <v>0</v>
      </c>
      <c r="E3802">
        <f t="shared" si="178"/>
        <v>0</v>
      </c>
      <c r="F3802">
        <f t="shared" si="179"/>
        <v>0.19679345000000001</v>
      </c>
    </row>
    <row r="3803" spans="1:6" x14ac:dyDescent="0.25">
      <c r="A3803">
        <v>3794</v>
      </c>
      <c r="B3803">
        <f>'Założenia i wyniki'!$E$6*Znorm.Profile!B3803</f>
        <v>0</v>
      </c>
      <c r="C3803">
        <f>'Założenia i wyniki'!$E$8*Znorm.Profile!C3803</f>
        <v>0.18456340000000002</v>
      </c>
      <c r="D3803">
        <f t="shared" si="177"/>
        <v>0</v>
      </c>
      <c r="E3803">
        <f t="shared" si="178"/>
        <v>0</v>
      </c>
      <c r="F3803">
        <f t="shared" si="179"/>
        <v>0.18456340000000002</v>
      </c>
    </row>
    <row r="3804" spans="1:6" x14ac:dyDescent="0.25">
      <c r="A3804">
        <v>3795</v>
      </c>
      <c r="B3804">
        <f>'Założenia i wyniki'!$E$6*Znorm.Profile!B3804</f>
        <v>0</v>
      </c>
      <c r="C3804">
        <f>'Założenia i wyniki'!$E$8*Znorm.Profile!C3804</f>
        <v>0.18134585</v>
      </c>
      <c r="D3804">
        <f t="shared" si="177"/>
        <v>0</v>
      </c>
      <c r="E3804">
        <f t="shared" si="178"/>
        <v>0</v>
      </c>
      <c r="F3804">
        <f t="shared" si="179"/>
        <v>0.18134585</v>
      </c>
    </row>
    <row r="3805" spans="1:6" x14ac:dyDescent="0.25">
      <c r="A3805">
        <v>3796</v>
      </c>
      <c r="B3805">
        <f>'Założenia i wyniki'!$E$6*Znorm.Profile!B3805</f>
        <v>0</v>
      </c>
      <c r="C3805">
        <f>'Założenia i wyniki'!$E$8*Znorm.Profile!C3805</f>
        <v>0.20202175</v>
      </c>
      <c r="D3805">
        <f t="shared" si="177"/>
        <v>0</v>
      </c>
      <c r="E3805">
        <f t="shared" si="178"/>
        <v>0</v>
      </c>
      <c r="F3805">
        <f t="shared" si="179"/>
        <v>0.20202175</v>
      </c>
    </row>
    <row r="3806" spans="1:6" x14ac:dyDescent="0.25">
      <c r="A3806">
        <v>3797</v>
      </c>
      <c r="B3806">
        <f>'Założenia i wyniki'!$E$6*Znorm.Profile!B3806</f>
        <v>3.1701886792452831E-2</v>
      </c>
      <c r="C3806">
        <f>'Założenia i wyniki'!$E$8*Znorm.Profile!C3806</f>
        <v>0.24299029999999999</v>
      </c>
      <c r="D3806">
        <f t="shared" si="177"/>
        <v>3.1701886792452831E-2</v>
      </c>
      <c r="E3806">
        <f t="shared" si="178"/>
        <v>0</v>
      </c>
      <c r="F3806">
        <f t="shared" si="179"/>
        <v>0.21128841320754715</v>
      </c>
    </row>
    <row r="3807" spans="1:6" x14ac:dyDescent="0.25">
      <c r="A3807">
        <v>3798</v>
      </c>
      <c r="B3807">
        <f>'Założenia i wyniki'!$E$6*Znorm.Profile!B3807</f>
        <v>0.10058490566037737</v>
      </c>
      <c r="C3807">
        <f>'Założenia i wyniki'!$E$8*Znorm.Profile!C3807</f>
        <v>0.32509925000000001</v>
      </c>
      <c r="D3807">
        <f t="shared" si="177"/>
        <v>0.10058490566037737</v>
      </c>
      <c r="E3807">
        <f t="shared" si="178"/>
        <v>0</v>
      </c>
      <c r="F3807">
        <f t="shared" si="179"/>
        <v>0.22451434433962264</v>
      </c>
    </row>
    <row r="3808" spans="1:6" x14ac:dyDescent="0.25">
      <c r="A3808">
        <v>3799</v>
      </c>
      <c r="B3808">
        <f>'Założenia i wyniki'!$E$6*Znorm.Profile!B3808</f>
        <v>0.1570754716981132</v>
      </c>
      <c r="C3808">
        <f>'Założenia i wyniki'!$E$8*Znorm.Profile!C3808</f>
        <v>0.38182515</v>
      </c>
      <c r="D3808">
        <f t="shared" si="177"/>
        <v>0.1570754716981132</v>
      </c>
      <c r="E3808">
        <f t="shared" si="178"/>
        <v>0</v>
      </c>
      <c r="F3808">
        <f t="shared" si="179"/>
        <v>0.2247496783018868</v>
      </c>
    </row>
    <row r="3809" spans="1:6" x14ac:dyDescent="0.25">
      <c r="A3809">
        <v>3800</v>
      </c>
      <c r="B3809">
        <f>'Założenia i wyniki'!$E$6*Znorm.Profile!B3809</f>
        <v>0.24336792452830192</v>
      </c>
      <c r="C3809">
        <f>'Założenia i wyniki'!$E$8*Znorm.Profile!C3809</f>
        <v>0.39999435</v>
      </c>
      <c r="D3809">
        <f t="shared" si="177"/>
        <v>0.24336792452830192</v>
      </c>
      <c r="E3809">
        <f t="shared" si="178"/>
        <v>0</v>
      </c>
      <c r="F3809">
        <f t="shared" si="179"/>
        <v>0.15662642547169808</v>
      </c>
    </row>
    <row r="3810" spans="1:6" x14ac:dyDescent="0.25">
      <c r="A3810">
        <v>3801</v>
      </c>
      <c r="B3810">
        <f>'Założenia i wyniki'!$E$6*Znorm.Profile!B3810</f>
        <v>0.42106603773584905</v>
      </c>
      <c r="C3810">
        <f>'Założenia i wyniki'!$E$8*Znorm.Profile!C3810</f>
        <v>0.40019315</v>
      </c>
      <c r="D3810">
        <f t="shared" si="177"/>
        <v>0.40019315</v>
      </c>
      <c r="E3810">
        <f t="shared" si="178"/>
        <v>2.0872887735849055E-2</v>
      </c>
      <c r="F3810">
        <f t="shared" si="179"/>
        <v>0</v>
      </c>
    </row>
    <row r="3811" spans="1:6" x14ac:dyDescent="0.25">
      <c r="A3811">
        <v>3802</v>
      </c>
      <c r="B3811">
        <f>'Założenia i wyniki'!$E$6*Znorm.Profile!B3811</f>
        <v>0.54696226415094329</v>
      </c>
      <c r="C3811">
        <f>'Założenia i wyniki'!$E$8*Znorm.Profile!C3811</f>
        <v>0.39542649999999996</v>
      </c>
      <c r="D3811">
        <f t="shared" si="177"/>
        <v>0.39542649999999996</v>
      </c>
      <c r="E3811">
        <f t="shared" si="178"/>
        <v>0.15153576415094333</v>
      </c>
      <c r="F3811">
        <f t="shared" si="179"/>
        <v>0</v>
      </c>
    </row>
    <row r="3812" spans="1:6" x14ac:dyDescent="0.25">
      <c r="A3812">
        <v>3803</v>
      </c>
      <c r="B3812">
        <f>'Założenia i wyniki'!$E$6*Znorm.Profile!B3812</f>
        <v>1.334811320754717</v>
      </c>
      <c r="C3812">
        <f>'Założenia i wyniki'!$E$8*Znorm.Profile!C3812</f>
        <v>0.3781834</v>
      </c>
      <c r="D3812">
        <f t="shared" si="177"/>
        <v>0.3781834</v>
      </c>
      <c r="E3812">
        <f t="shared" si="178"/>
        <v>0.95662792075471703</v>
      </c>
      <c r="F3812">
        <f t="shared" si="179"/>
        <v>0</v>
      </c>
    </row>
    <row r="3813" spans="1:6" x14ac:dyDescent="0.25">
      <c r="A3813">
        <v>3804</v>
      </c>
      <c r="B3813">
        <f>'Założenia i wyniki'!$E$6*Znorm.Profile!B3813</f>
        <v>0.41913207547169806</v>
      </c>
      <c r="C3813">
        <f>'Założenia i wyniki'!$E$8*Znorm.Profile!C3813</f>
        <v>0.37142139999999996</v>
      </c>
      <c r="D3813">
        <f t="shared" si="177"/>
        <v>0.37142139999999996</v>
      </c>
      <c r="E3813">
        <f t="shared" si="178"/>
        <v>4.7710675471698105E-2</v>
      </c>
      <c r="F3813">
        <f t="shared" si="179"/>
        <v>0</v>
      </c>
    </row>
    <row r="3814" spans="1:6" x14ac:dyDescent="0.25">
      <c r="A3814">
        <v>3805</v>
      </c>
      <c r="B3814">
        <f>'Założenia i wyniki'!$E$6*Znorm.Profile!B3814</f>
        <v>1.1706603773584907</v>
      </c>
      <c r="C3814">
        <f>'Założenia i wyniki'!$E$8*Znorm.Profile!C3814</f>
        <v>0.37178574999999997</v>
      </c>
      <c r="D3814">
        <f t="shared" si="177"/>
        <v>0.37178574999999997</v>
      </c>
      <c r="E3814">
        <f t="shared" si="178"/>
        <v>0.7988746273584908</v>
      </c>
      <c r="F3814">
        <f t="shared" si="179"/>
        <v>0</v>
      </c>
    </row>
    <row r="3815" spans="1:6" x14ac:dyDescent="0.25">
      <c r="A3815">
        <v>3806</v>
      </c>
      <c r="B3815">
        <f>'Założenia i wyniki'!$E$6*Znorm.Profile!B3815</f>
        <v>1.7889622641509433</v>
      </c>
      <c r="C3815">
        <f>'Założenia i wyniki'!$E$8*Znorm.Profile!C3815</f>
        <v>0.36903544999999999</v>
      </c>
      <c r="D3815">
        <f t="shared" si="177"/>
        <v>0.36903544999999999</v>
      </c>
      <c r="E3815">
        <f t="shared" si="178"/>
        <v>1.4199268141509434</v>
      </c>
      <c r="F3815">
        <f t="shared" si="179"/>
        <v>0</v>
      </c>
    </row>
    <row r="3816" spans="1:6" x14ac:dyDescent="0.25">
      <c r="A3816">
        <v>3807</v>
      </c>
      <c r="B3816">
        <f>'Założenia i wyniki'!$E$6*Znorm.Profile!B3816</f>
        <v>0.35869811320754719</v>
      </c>
      <c r="C3816">
        <f>'Założenia i wyniki'!$E$8*Znorm.Profile!C3816</f>
        <v>0.38289020000000001</v>
      </c>
      <c r="D3816">
        <f t="shared" si="177"/>
        <v>0.35869811320754719</v>
      </c>
      <c r="E3816">
        <f t="shared" si="178"/>
        <v>0</v>
      </c>
      <c r="F3816">
        <f t="shared" si="179"/>
        <v>2.4192086792452827E-2</v>
      </c>
    </row>
    <row r="3817" spans="1:6" x14ac:dyDescent="0.25">
      <c r="A3817">
        <v>3808</v>
      </c>
      <c r="B3817">
        <f>'Założenia i wyniki'!$E$6*Znorm.Profile!B3817</f>
        <v>0.27525471698113207</v>
      </c>
      <c r="C3817">
        <f>'Założenia i wyniki'!$E$8*Znorm.Profile!C3817</f>
        <v>0.40375824999999999</v>
      </c>
      <c r="D3817">
        <f t="shared" si="177"/>
        <v>0.27525471698113207</v>
      </c>
      <c r="E3817">
        <f t="shared" si="178"/>
        <v>0</v>
      </c>
      <c r="F3817">
        <f t="shared" si="179"/>
        <v>0.12850353301886791</v>
      </c>
    </row>
    <row r="3818" spans="1:6" x14ac:dyDescent="0.25">
      <c r="A3818">
        <v>3809</v>
      </c>
      <c r="B3818">
        <f>'Założenia i wyniki'!$E$6*Znorm.Profile!B3818</f>
        <v>0.612811320754717</v>
      </c>
      <c r="C3818">
        <f>'Założenia i wyniki'!$E$8*Znorm.Profile!C3818</f>
        <v>0.42337225000000001</v>
      </c>
      <c r="D3818">
        <f t="shared" si="177"/>
        <v>0.42337225000000001</v>
      </c>
      <c r="E3818">
        <f t="shared" si="178"/>
        <v>0.189439070754717</v>
      </c>
      <c r="F3818">
        <f t="shared" si="179"/>
        <v>0</v>
      </c>
    </row>
    <row r="3819" spans="1:6" x14ac:dyDescent="0.25">
      <c r="A3819">
        <v>3810</v>
      </c>
      <c r="B3819">
        <f>'Założenia i wyniki'!$E$6*Znorm.Profile!B3819</f>
        <v>0.36242452830188682</v>
      </c>
      <c r="C3819">
        <f>'Założenia i wyniki'!$E$8*Znorm.Profile!C3819</f>
        <v>0.4358494</v>
      </c>
      <c r="D3819">
        <f t="shared" si="177"/>
        <v>0.36242452830188682</v>
      </c>
      <c r="E3819">
        <f t="shared" si="178"/>
        <v>0</v>
      </c>
      <c r="F3819">
        <f t="shared" si="179"/>
        <v>7.3424871698113181E-2</v>
      </c>
    </row>
    <row r="3820" spans="1:6" x14ac:dyDescent="0.25">
      <c r="A3820">
        <v>3811</v>
      </c>
      <c r="B3820">
        <f>'Założenia i wyniki'!$E$6*Znorm.Profile!B3820</f>
        <v>0.14733962264150946</v>
      </c>
      <c r="C3820">
        <f>'Założenia i wyniki'!$E$8*Znorm.Profile!C3820</f>
        <v>0.45890599999999998</v>
      </c>
      <c r="D3820">
        <f t="shared" si="177"/>
        <v>0.14733962264150946</v>
      </c>
      <c r="E3820">
        <f t="shared" si="178"/>
        <v>0</v>
      </c>
      <c r="F3820">
        <f t="shared" si="179"/>
        <v>0.31156637735849052</v>
      </c>
    </row>
    <row r="3821" spans="1:6" x14ac:dyDescent="0.25">
      <c r="A3821">
        <v>3812</v>
      </c>
      <c r="B3821">
        <f>'Założenia i wyniki'!$E$6*Znorm.Profile!B3821</f>
        <v>0</v>
      </c>
      <c r="C3821">
        <f>'Założenia i wyniki'!$E$8*Znorm.Profile!C3821</f>
        <v>0.49251859999999997</v>
      </c>
      <c r="D3821">
        <f t="shared" si="177"/>
        <v>0</v>
      </c>
      <c r="E3821">
        <f t="shared" si="178"/>
        <v>0</v>
      </c>
      <c r="F3821">
        <f t="shared" si="179"/>
        <v>0.49251859999999997</v>
      </c>
    </row>
    <row r="3822" spans="1:6" x14ac:dyDescent="0.25">
      <c r="A3822">
        <v>3813</v>
      </c>
      <c r="B3822">
        <f>'Założenia i wyniki'!$E$6*Znorm.Profile!B3822</f>
        <v>0</v>
      </c>
      <c r="C3822">
        <f>'Założenia i wyniki'!$E$8*Znorm.Profile!C3822</f>
        <v>0.4868041500000001</v>
      </c>
      <c r="D3822">
        <f t="shared" si="177"/>
        <v>0</v>
      </c>
      <c r="E3822">
        <f t="shared" si="178"/>
        <v>0</v>
      </c>
      <c r="F3822">
        <f t="shared" si="179"/>
        <v>0.4868041500000001</v>
      </c>
    </row>
    <row r="3823" spans="1:6" x14ac:dyDescent="0.25">
      <c r="A3823">
        <v>3814</v>
      </c>
      <c r="B3823">
        <f>'Założenia i wyniki'!$E$6*Znorm.Profile!B3823</f>
        <v>0</v>
      </c>
      <c r="C3823">
        <f>'Założenia i wyniki'!$E$8*Znorm.Profile!C3823</f>
        <v>0.41254185000000004</v>
      </c>
      <c r="D3823">
        <f t="shared" si="177"/>
        <v>0</v>
      </c>
      <c r="E3823">
        <f t="shared" si="178"/>
        <v>0</v>
      </c>
      <c r="F3823">
        <f t="shared" si="179"/>
        <v>0.41254185000000004</v>
      </c>
    </row>
    <row r="3824" spans="1:6" x14ac:dyDescent="0.25">
      <c r="A3824">
        <v>3815</v>
      </c>
      <c r="B3824">
        <f>'Założenia i wyniki'!$E$6*Znorm.Profile!B3824</f>
        <v>0</v>
      </c>
      <c r="C3824">
        <f>'Założenia i wyniki'!$E$8*Znorm.Profile!C3824</f>
        <v>0.30748094999999998</v>
      </c>
      <c r="D3824">
        <f t="shared" si="177"/>
        <v>0</v>
      </c>
      <c r="E3824">
        <f t="shared" si="178"/>
        <v>0</v>
      </c>
      <c r="F3824">
        <f t="shared" si="179"/>
        <v>0.30748094999999998</v>
      </c>
    </row>
    <row r="3825" spans="1:6" x14ac:dyDescent="0.25">
      <c r="A3825">
        <v>3816</v>
      </c>
      <c r="B3825">
        <f>'Założenia i wyniki'!$E$6*Znorm.Profile!B3825</f>
        <v>0</v>
      </c>
      <c r="C3825">
        <f>'Założenia i wyniki'!$E$8*Znorm.Profile!C3825</f>
        <v>0.22933645</v>
      </c>
      <c r="D3825">
        <f t="shared" si="177"/>
        <v>0</v>
      </c>
      <c r="E3825">
        <f t="shared" si="178"/>
        <v>0</v>
      </c>
      <c r="F3825">
        <f t="shared" si="179"/>
        <v>0.22933645</v>
      </c>
    </row>
    <row r="3826" spans="1:6" x14ac:dyDescent="0.25">
      <c r="A3826">
        <v>3817</v>
      </c>
      <c r="B3826">
        <f>'Założenia i wyniki'!$E$6*Znorm.Profile!B3826</f>
        <v>0</v>
      </c>
      <c r="C3826">
        <f>'Założenia i wyniki'!$E$8*Znorm.Profile!C3826</f>
        <v>0.1994734</v>
      </c>
      <c r="D3826">
        <f t="shared" si="177"/>
        <v>0</v>
      </c>
      <c r="E3826">
        <f t="shared" si="178"/>
        <v>0</v>
      </c>
      <c r="F3826">
        <f t="shared" si="179"/>
        <v>0.1994734</v>
      </c>
    </row>
    <row r="3827" spans="1:6" x14ac:dyDescent="0.25">
      <c r="A3827">
        <v>3818</v>
      </c>
      <c r="B3827">
        <f>'Założenia i wyniki'!$E$6*Znorm.Profile!B3827</f>
        <v>0</v>
      </c>
      <c r="C3827">
        <f>'Założenia i wyniki'!$E$8*Znorm.Profile!C3827</f>
        <v>0.1831585</v>
      </c>
      <c r="D3827">
        <f t="shared" si="177"/>
        <v>0</v>
      </c>
      <c r="E3827">
        <f t="shared" si="178"/>
        <v>0</v>
      </c>
      <c r="F3827">
        <f t="shared" si="179"/>
        <v>0.1831585</v>
      </c>
    </row>
    <row r="3828" spans="1:6" x14ac:dyDescent="0.25">
      <c r="A3828">
        <v>3819</v>
      </c>
      <c r="B3828">
        <f>'Założenia i wyniki'!$E$6*Znorm.Profile!B3828</f>
        <v>0</v>
      </c>
      <c r="C3828">
        <f>'Założenia i wyniki'!$E$8*Znorm.Profile!C3828</f>
        <v>0.1815177</v>
      </c>
      <c r="D3828">
        <f t="shared" si="177"/>
        <v>0</v>
      </c>
      <c r="E3828">
        <f t="shared" si="178"/>
        <v>0</v>
      </c>
      <c r="F3828">
        <f t="shared" si="179"/>
        <v>0.1815177</v>
      </c>
    </row>
    <row r="3829" spans="1:6" x14ac:dyDescent="0.25">
      <c r="A3829">
        <v>3820</v>
      </c>
      <c r="B3829">
        <f>'Założenia i wyniki'!$E$6*Znorm.Profile!B3829</f>
        <v>0</v>
      </c>
      <c r="C3829">
        <f>'Założenia i wyniki'!$E$8*Znorm.Profile!C3829</f>
        <v>0.20026194999999999</v>
      </c>
      <c r="D3829">
        <f t="shared" si="177"/>
        <v>0</v>
      </c>
      <c r="E3829">
        <f t="shared" si="178"/>
        <v>0</v>
      </c>
      <c r="F3829">
        <f t="shared" si="179"/>
        <v>0.20026194999999999</v>
      </c>
    </row>
    <row r="3830" spans="1:6" x14ac:dyDescent="0.25">
      <c r="A3830">
        <v>3821</v>
      </c>
      <c r="B3830">
        <f>'Założenia i wyniki'!$E$6*Znorm.Profile!B3830</f>
        <v>4.1376415094339626E-2</v>
      </c>
      <c r="C3830">
        <f>'Założenia i wyniki'!$E$8*Znorm.Profile!C3830</f>
        <v>0.24816190000000005</v>
      </c>
      <c r="D3830">
        <f t="shared" si="177"/>
        <v>4.1376415094339626E-2</v>
      </c>
      <c r="E3830">
        <f t="shared" si="178"/>
        <v>0</v>
      </c>
      <c r="F3830">
        <f t="shared" si="179"/>
        <v>0.20678548490566043</v>
      </c>
    </row>
    <row r="3831" spans="1:6" x14ac:dyDescent="0.25">
      <c r="A3831">
        <v>3822</v>
      </c>
      <c r="B3831">
        <f>'Założenia i wyniki'!$E$6*Znorm.Profile!B3831</f>
        <v>0.28091509433962264</v>
      </c>
      <c r="C3831">
        <f>'Założenia i wyniki'!$E$8*Znorm.Profile!C3831</f>
        <v>0.32702704999999999</v>
      </c>
      <c r="D3831">
        <f t="shared" si="177"/>
        <v>0.28091509433962264</v>
      </c>
      <c r="E3831">
        <f t="shared" si="178"/>
        <v>0</v>
      </c>
      <c r="F3831">
        <f t="shared" si="179"/>
        <v>4.6111955660377346E-2</v>
      </c>
    </row>
    <row r="3832" spans="1:6" x14ac:dyDescent="0.25">
      <c r="A3832">
        <v>3823</v>
      </c>
      <c r="B3832">
        <f>'Założenia i wyniki'!$E$6*Znorm.Profile!B3832</f>
        <v>0.8178018867924528</v>
      </c>
      <c r="C3832">
        <f>'Założenia i wyniki'!$E$8*Znorm.Profile!C3832</f>
        <v>0.37305274999999999</v>
      </c>
      <c r="D3832">
        <f t="shared" si="177"/>
        <v>0.37305274999999999</v>
      </c>
      <c r="E3832">
        <f t="shared" si="178"/>
        <v>0.44474913679245281</v>
      </c>
      <c r="F3832">
        <f t="shared" si="179"/>
        <v>0</v>
      </c>
    </row>
    <row r="3833" spans="1:6" x14ac:dyDescent="0.25">
      <c r="A3833">
        <v>3824</v>
      </c>
      <c r="B3833">
        <f>'Założenia i wyniki'!$E$6*Znorm.Profile!B3833</f>
        <v>0.7636037735849055</v>
      </c>
      <c r="C3833">
        <f>'Założenia i wyniki'!$E$8*Znorm.Profile!C3833</f>
        <v>0.37875005000000006</v>
      </c>
      <c r="D3833">
        <f t="shared" si="177"/>
        <v>0.37875005000000006</v>
      </c>
      <c r="E3833">
        <f t="shared" si="178"/>
        <v>0.38485372358490544</v>
      </c>
      <c r="F3833">
        <f t="shared" si="179"/>
        <v>0</v>
      </c>
    </row>
    <row r="3834" spans="1:6" x14ac:dyDescent="0.25">
      <c r="A3834">
        <v>3825</v>
      </c>
      <c r="B3834">
        <f>'Założenia i wyniki'!$E$6*Znorm.Profile!B3834</f>
        <v>0.53564150943396216</v>
      </c>
      <c r="C3834">
        <f>'Założenia i wyniki'!$E$8*Znorm.Profile!C3834</f>
        <v>0.38238725000000001</v>
      </c>
      <c r="D3834">
        <f t="shared" si="177"/>
        <v>0.38238725000000001</v>
      </c>
      <c r="E3834">
        <f t="shared" si="178"/>
        <v>0.15325425943396215</v>
      </c>
      <c r="F3834">
        <f t="shared" si="179"/>
        <v>0</v>
      </c>
    </row>
    <row r="3835" spans="1:6" x14ac:dyDescent="0.25">
      <c r="A3835">
        <v>3826</v>
      </c>
      <c r="B3835">
        <f>'Założenia i wyniki'!$E$6*Znorm.Profile!B3835</f>
        <v>1.3311320754716982</v>
      </c>
      <c r="C3835">
        <f>'Założenia i wyniki'!$E$8*Znorm.Profile!C3835</f>
        <v>0.37666195000000002</v>
      </c>
      <c r="D3835">
        <f t="shared" si="177"/>
        <v>0.37666195000000002</v>
      </c>
      <c r="E3835">
        <f t="shared" si="178"/>
        <v>0.95447012547169818</v>
      </c>
      <c r="F3835">
        <f t="shared" si="179"/>
        <v>0</v>
      </c>
    </row>
    <row r="3836" spans="1:6" x14ac:dyDescent="0.25">
      <c r="A3836">
        <v>3827</v>
      </c>
      <c r="B3836">
        <f>'Założenia i wyniki'!$E$6*Znorm.Profile!B3836</f>
        <v>1.7788679245283019</v>
      </c>
      <c r="C3836">
        <f>'Założenia i wyniki'!$E$8*Znorm.Profile!C3836</f>
        <v>0.37214799999999998</v>
      </c>
      <c r="D3836">
        <f t="shared" si="177"/>
        <v>0.37214799999999998</v>
      </c>
      <c r="E3836">
        <f t="shared" si="178"/>
        <v>1.406719924528302</v>
      </c>
      <c r="F3836">
        <f t="shared" si="179"/>
        <v>0</v>
      </c>
    </row>
    <row r="3837" spans="1:6" x14ac:dyDescent="0.25">
      <c r="A3837">
        <v>3828</v>
      </c>
      <c r="B3837">
        <f>'Założenia i wyniki'!$E$6*Znorm.Profile!B3837</f>
        <v>0.63092452830188683</v>
      </c>
      <c r="C3837">
        <f>'Założenia i wyniki'!$E$8*Znorm.Profile!C3837</f>
        <v>0.37779489999999999</v>
      </c>
      <c r="D3837">
        <f t="shared" si="177"/>
        <v>0.37779489999999999</v>
      </c>
      <c r="E3837">
        <f t="shared" si="178"/>
        <v>0.25312962830188684</v>
      </c>
      <c r="F3837">
        <f t="shared" si="179"/>
        <v>0</v>
      </c>
    </row>
    <row r="3838" spans="1:6" x14ac:dyDescent="0.25">
      <c r="A3838">
        <v>3829</v>
      </c>
      <c r="B3838">
        <f>'Założenia i wyniki'!$E$6*Znorm.Profile!B3838</f>
        <v>0.32255660377358492</v>
      </c>
      <c r="C3838">
        <f>'Założenia i wyniki'!$E$8*Znorm.Profile!C3838</f>
        <v>0.37171854999999998</v>
      </c>
      <c r="D3838">
        <f t="shared" si="177"/>
        <v>0.32255660377358492</v>
      </c>
      <c r="E3838">
        <f t="shared" si="178"/>
        <v>0</v>
      </c>
      <c r="F3838">
        <f t="shared" si="179"/>
        <v>4.9161946226415065E-2</v>
      </c>
    </row>
    <row r="3839" spans="1:6" x14ac:dyDescent="0.25">
      <c r="A3839">
        <v>3830</v>
      </c>
      <c r="B3839">
        <f>'Założenia i wyniki'!$E$6*Znorm.Profile!B3839</f>
        <v>0.50118867924528299</v>
      </c>
      <c r="C3839">
        <f>'Założenia i wyniki'!$E$8*Znorm.Profile!C3839</f>
        <v>0.37603019999999998</v>
      </c>
      <c r="D3839">
        <f t="shared" si="177"/>
        <v>0.37603019999999998</v>
      </c>
      <c r="E3839">
        <f t="shared" si="178"/>
        <v>0.12515847924528301</v>
      </c>
      <c r="F3839">
        <f t="shared" si="179"/>
        <v>0</v>
      </c>
    </row>
    <row r="3840" spans="1:6" x14ac:dyDescent="0.25">
      <c r="A3840">
        <v>3831</v>
      </c>
      <c r="B3840">
        <f>'Założenia i wyniki'!$E$6*Znorm.Profile!B3840</f>
        <v>0.87295283018867931</v>
      </c>
      <c r="C3840">
        <f>'Założenia i wyniki'!$E$8*Znorm.Profile!C3840</f>
        <v>0.39211794999999999</v>
      </c>
      <c r="D3840">
        <f t="shared" si="177"/>
        <v>0.39211794999999999</v>
      </c>
      <c r="E3840">
        <f t="shared" si="178"/>
        <v>0.48083488018867931</v>
      </c>
      <c r="F3840">
        <f t="shared" si="179"/>
        <v>0</v>
      </c>
    </row>
    <row r="3841" spans="1:6" x14ac:dyDescent="0.25">
      <c r="A3841">
        <v>3832</v>
      </c>
      <c r="B3841">
        <f>'Założenia i wyniki'!$E$6*Znorm.Profile!B3841</f>
        <v>0.91784905660377358</v>
      </c>
      <c r="C3841">
        <f>'Założenia i wyniki'!$E$8*Znorm.Profile!C3841</f>
        <v>0.4028815</v>
      </c>
      <c r="D3841">
        <f t="shared" si="177"/>
        <v>0.4028815</v>
      </c>
      <c r="E3841">
        <f t="shared" si="178"/>
        <v>0.51496755660377358</v>
      </c>
      <c r="F3841">
        <f t="shared" si="179"/>
        <v>0</v>
      </c>
    </row>
    <row r="3842" spans="1:6" x14ac:dyDescent="0.25">
      <c r="A3842">
        <v>3833</v>
      </c>
      <c r="B3842">
        <f>'Założenia i wyniki'!$E$6*Znorm.Profile!B3842</f>
        <v>0.38051886792452833</v>
      </c>
      <c r="C3842">
        <f>'Założenia i wyniki'!$E$8*Znorm.Profile!C3842</f>
        <v>0.41559945000000004</v>
      </c>
      <c r="D3842">
        <f t="shared" si="177"/>
        <v>0.38051886792452833</v>
      </c>
      <c r="E3842">
        <f t="shared" si="178"/>
        <v>0</v>
      </c>
      <c r="F3842">
        <f t="shared" si="179"/>
        <v>3.5080582075471711E-2</v>
      </c>
    </row>
    <row r="3843" spans="1:6" x14ac:dyDescent="0.25">
      <c r="A3843">
        <v>3834</v>
      </c>
      <c r="B3843">
        <f>'Założenia i wyniki'!$E$6*Znorm.Profile!B3843</f>
        <v>0.35763207547169806</v>
      </c>
      <c r="C3843">
        <f>'Założenia i wyniki'!$E$8*Znorm.Profile!C3843</f>
        <v>0.43764980000000003</v>
      </c>
      <c r="D3843">
        <f t="shared" si="177"/>
        <v>0.35763207547169806</v>
      </c>
      <c r="E3843">
        <f t="shared" si="178"/>
        <v>0</v>
      </c>
      <c r="F3843">
        <f t="shared" si="179"/>
        <v>8.001772452830197E-2</v>
      </c>
    </row>
    <row r="3844" spans="1:6" x14ac:dyDescent="0.25">
      <c r="A3844">
        <v>3835</v>
      </c>
      <c r="B3844">
        <f>'Założenia i wyniki'!$E$6*Znorm.Profile!B3844</f>
        <v>0.14913207547169813</v>
      </c>
      <c r="C3844">
        <f>'Założenia i wyniki'!$E$8*Znorm.Profile!C3844</f>
        <v>0.46277560000000001</v>
      </c>
      <c r="D3844">
        <f t="shared" si="177"/>
        <v>0.14913207547169813</v>
      </c>
      <c r="E3844">
        <f t="shared" si="178"/>
        <v>0</v>
      </c>
      <c r="F3844">
        <f t="shared" si="179"/>
        <v>0.31364352452830191</v>
      </c>
    </row>
    <row r="3845" spans="1:6" x14ac:dyDescent="0.25">
      <c r="A3845">
        <v>3836</v>
      </c>
      <c r="B3845">
        <f>'Założenia i wyniki'!$E$6*Znorm.Profile!B3845</f>
        <v>0</v>
      </c>
      <c r="C3845">
        <f>'Założenia i wyniki'!$E$8*Znorm.Profile!C3845</f>
        <v>0.48524944999999997</v>
      </c>
      <c r="D3845">
        <f t="shared" si="177"/>
        <v>0</v>
      </c>
      <c r="E3845">
        <f t="shared" si="178"/>
        <v>0</v>
      </c>
      <c r="F3845">
        <f t="shared" si="179"/>
        <v>0.48524944999999997</v>
      </c>
    </row>
    <row r="3846" spans="1:6" x14ac:dyDescent="0.25">
      <c r="A3846">
        <v>3837</v>
      </c>
      <c r="B3846">
        <f>'Założenia i wyniki'!$E$6*Znorm.Profile!B3846</f>
        <v>0</v>
      </c>
      <c r="C3846">
        <f>'Założenia i wyniki'!$E$8*Znorm.Profile!C3846</f>
        <v>0.48534045000000003</v>
      </c>
      <c r="D3846">
        <f t="shared" si="177"/>
        <v>0</v>
      </c>
      <c r="E3846">
        <f t="shared" si="178"/>
        <v>0</v>
      </c>
      <c r="F3846">
        <f t="shared" si="179"/>
        <v>0.48534045000000003</v>
      </c>
    </row>
    <row r="3847" spans="1:6" x14ac:dyDescent="0.25">
      <c r="A3847">
        <v>3838</v>
      </c>
      <c r="B3847">
        <f>'Założenia i wyniki'!$E$6*Znorm.Profile!B3847</f>
        <v>0</v>
      </c>
      <c r="C3847">
        <f>'Założenia i wyniki'!$E$8*Znorm.Profile!C3847</f>
        <v>0.41588819999999999</v>
      </c>
      <c r="D3847">
        <f t="shared" si="177"/>
        <v>0</v>
      </c>
      <c r="E3847">
        <f t="shared" si="178"/>
        <v>0</v>
      </c>
      <c r="F3847">
        <f t="shared" si="179"/>
        <v>0.41588819999999999</v>
      </c>
    </row>
    <row r="3848" spans="1:6" x14ac:dyDescent="0.25">
      <c r="A3848">
        <v>3839</v>
      </c>
      <c r="B3848">
        <f>'Założenia i wyniki'!$E$6*Znorm.Profile!B3848</f>
        <v>0</v>
      </c>
      <c r="C3848">
        <f>'Założenia i wyniki'!$E$8*Znorm.Profile!C3848</f>
        <v>0.3121699</v>
      </c>
      <c r="D3848">
        <f t="shared" si="177"/>
        <v>0</v>
      </c>
      <c r="E3848">
        <f t="shared" si="178"/>
        <v>0</v>
      </c>
      <c r="F3848">
        <f t="shared" si="179"/>
        <v>0.3121699</v>
      </c>
    </row>
    <row r="3849" spans="1:6" x14ac:dyDescent="0.25">
      <c r="A3849">
        <v>3840</v>
      </c>
      <c r="B3849">
        <f>'Założenia i wyniki'!$E$6*Znorm.Profile!B3849</f>
        <v>0</v>
      </c>
      <c r="C3849">
        <f>'Założenia i wyniki'!$E$8*Znorm.Profile!C3849</f>
        <v>0.23687125000000001</v>
      </c>
      <c r="D3849">
        <f t="shared" si="177"/>
        <v>0</v>
      </c>
      <c r="E3849">
        <f t="shared" si="178"/>
        <v>0</v>
      </c>
      <c r="F3849">
        <f t="shared" si="179"/>
        <v>0.23687125000000001</v>
      </c>
    </row>
    <row r="3850" spans="1:6" x14ac:dyDescent="0.25">
      <c r="A3850">
        <v>3841</v>
      </c>
      <c r="B3850">
        <f>'Założenia i wyniki'!$E$6*Znorm.Profile!B3850</f>
        <v>0</v>
      </c>
      <c r="C3850">
        <f>'Założenia i wyniki'!$E$8*Znorm.Profile!C3850</f>
        <v>0.19650294999999998</v>
      </c>
      <c r="D3850">
        <f t="shared" si="177"/>
        <v>0</v>
      </c>
      <c r="E3850">
        <f t="shared" si="178"/>
        <v>0</v>
      </c>
      <c r="F3850">
        <f t="shared" si="179"/>
        <v>0.19650294999999998</v>
      </c>
    </row>
    <row r="3851" spans="1:6" x14ac:dyDescent="0.25">
      <c r="A3851">
        <v>3842</v>
      </c>
      <c r="B3851">
        <f>'Założenia i wyniki'!$E$6*Znorm.Profile!B3851</f>
        <v>0</v>
      </c>
      <c r="C3851">
        <f>'Założenia i wyniki'!$E$8*Znorm.Profile!C3851</f>
        <v>0.18588464999999998</v>
      </c>
      <c r="D3851">
        <f t="shared" ref="D3851:D3914" si="180">IF(B3851&lt;=C3851,B3851,C3851)</f>
        <v>0</v>
      </c>
      <c r="E3851">
        <f t="shared" ref="E3851:E3914" si="181">IF(B3851&gt;C3851,B3851-C3851,0)</f>
        <v>0</v>
      </c>
      <c r="F3851">
        <f t="shared" ref="F3851:F3914" si="182">IF(B3851&lt;C3851,C3851-B3851,0)</f>
        <v>0.18588464999999998</v>
      </c>
    </row>
    <row r="3852" spans="1:6" x14ac:dyDescent="0.25">
      <c r="A3852">
        <v>3843</v>
      </c>
      <c r="B3852">
        <f>'Założenia i wyniki'!$E$6*Znorm.Profile!B3852</f>
        <v>0</v>
      </c>
      <c r="C3852">
        <f>'Założenia i wyniki'!$E$8*Znorm.Profile!C3852</f>
        <v>0.1792147</v>
      </c>
      <c r="D3852">
        <f t="shared" si="180"/>
        <v>0</v>
      </c>
      <c r="E3852">
        <f t="shared" si="181"/>
        <v>0</v>
      </c>
      <c r="F3852">
        <f t="shared" si="182"/>
        <v>0.1792147</v>
      </c>
    </row>
    <row r="3853" spans="1:6" x14ac:dyDescent="0.25">
      <c r="A3853">
        <v>3844</v>
      </c>
      <c r="B3853">
        <f>'Założenia i wyniki'!$E$6*Znorm.Profile!B3853</f>
        <v>0</v>
      </c>
      <c r="C3853">
        <f>'Założenia i wyniki'!$E$8*Znorm.Profile!C3853</f>
        <v>0.19968619999999998</v>
      </c>
      <c r="D3853">
        <f t="shared" si="180"/>
        <v>0</v>
      </c>
      <c r="E3853">
        <f t="shared" si="181"/>
        <v>0</v>
      </c>
      <c r="F3853">
        <f t="shared" si="182"/>
        <v>0.19968619999999998</v>
      </c>
    </row>
    <row r="3854" spans="1:6" x14ac:dyDescent="0.25">
      <c r="A3854">
        <v>3845</v>
      </c>
      <c r="B3854">
        <f>'Założenia i wyniki'!$E$6*Znorm.Profile!B3854</f>
        <v>3.0904716981132077E-2</v>
      </c>
      <c r="C3854">
        <f>'Założenia i wyniki'!$E$8*Znorm.Profile!C3854</f>
        <v>0.24523869999999998</v>
      </c>
      <c r="D3854">
        <f t="shared" si="180"/>
        <v>3.0904716981132077E-2</v>
      </c>
      <c r="E3854">
        <f t="shared" si="181"/>
        <v>0</v>
      </c>
      <c r="F3854">
        <f t="shared" si="182"/>
        <v>0.21433398301886791</v>
      </c>
    </row>
    <row r="3855" spans="1:6" x14ac:dyDescent="0.25">
      <c r="A3855">
        <v>3846</v>
      </c>
      <c r="B3855">
        <f>'Założenia i wyniki'!$E$6*Znorm.Profile!B3855</f>
        <v>9.8660377358490564E-2</v>
      </c>
      <c r="C3855">
        <f>'Założenia i wyniki'!$E$8*Znorm.Profile!C3855</f>
        <v>0.31969175</v>
      </c>
      <c r="D3855">
        <f t="shared" si="180"/>
        <v>9.8660377358490564E-2</v>
      </c>
      <c r="E3855">
        <f t="shared" si="181"/>
        <v>0</v>
      </c>
      <c r="F3855">
        <f t="shared" si="182"/>
        <v>0.22103137264150943</v>
      </c>
    </row>
    <row r="3856" spans="1:6" x14ac:dyDescent="0.25">
      <c r="A3856">
        <v>3847</v>
      </c>
      <c r="B3856">
        <f>'Założenia i wyniki'!$E$6*Znorm.Profile!B3856</f>
        <v>0.22649056603773587</v>
      </c>
      <c r="C3856">
        <f>'Założenia i wyniki'!$E$8*Znorm.Profile!C3856</f>
        <v>0.37268140000000005</v>
      </c>
      <c r="D3856">
        <f t="shared" si="180"/>
        <v>0.22649056603773587</v>
      </c>
      <c r="E3856">
        <f t="shared" si="181"/>
        <v>0</v>
      </c>
      <c r="F3856">
        <f t="shared" si="182"/>
        <v>0.14619083396226418</v>
      </c>
    </row>
    <row r="3857" spans="1:6" x14ac:dyDescent="0.25">
      <c r="A3857">
        <v>3848</v>
      </c>
      <c r="B3857">
        <f>'Założenia i wyniki'!$E$6*Znorm.Profile!B3857</f>
        <v>0.83492452830188668</v>
      </c>
      <c r="C3857">
        <f>'Założenia i wyniki'!$E$8*Znorm.Profile!C3857</f>
        <v>0.38628275000000001</v>
      </c>
      <c r="D3857">
        <f t="shared" si="180"/>
        <v>0.38628275000000001</v>
      </c>
      <c r="E3857">
        <f t="shared" si="181"/>
        <v>0.44864177830188667</v>
      </c>
      <c r="F3857">
        <f t="shared" si="182"/>
        <v>0</v>
      </c>
    </row>
    <row r="3858" spans="1:6" x14ac:dyDescent="0.25">
      <c r="A3858">
        <v>3849</v>
      </c>
      <c r="B3858">
        <f>'Założenia i wyniki'!$E$6*Znorm.Profile!B3858</f>
        <v>1.3833962264150945</v>
      </c>
      <c r="C3858">
        <f>'Założenia i wyniki'!$E$8*Znorm.Profile!C3858</f>
        <v>0.38405079999999997</v>
      </c>
      <c r="D3858">
        <f t="shared" si="180"/>
        <v>0.38405079999999997</v>
      </c>
      <c r="E3858">
        <f t="shared" si="181"/>
        <v>0.9993454264150945</v>
      </c>
      <c r="F3858">
        <f t="shared" si="182"/>
        <v>0</v>
      </c>
    </row>
    <row r="3859" spans="1:6" x14ac:dyDescent="0.25">
      <c r="A3859">
        <v>3850</v>
      </c>
      <c r="B3859">
        <f>'Założenia i wyniki'!$E$6*Znorm.Profile!B3859</f>
        <v>1.4832075471698114</v>
      </c>
      <c r="C3859">
        <f>'Założenia i wyniki'!$E$8*Znorm.Profile!C3859</f>
        <v>0.36884155000000002</v>
      </c>
      <c r="D3859">
        <f t="shared" si="180"/>
        <v>0.36884155000000002</v>
      </c>
      <c r="E3859">
        <f t="shared" si="181"/>
        <v>1.1143659971698114</v>
      </c>
      <c r="F3859">
        <f t="shared" si="182"/>
        <v>0</v>
      </c>
    </row>
    <row r="3860" spans="1:6" x14ac:dyDescent="0.25">
      <c r="A3860">
        <v>3851</v>
      </c>
      <c r="B3860">
        <f>'Założenia i wyniki'!$E$6*Znorm.Profile!B3860</f>
        <v>0.7495566037735848</v>
      </c>
      <c r="C3860">
        <f>'Założenia i wyniki'!$E$8*Znorm.Profile!C3860</f>
        <v>0.36701034999999999</v>
      </c>
      <c r="D3860">
        <f t="shared" si="180"/>
        <v>0.36701034999999999</v>
      </c>
      <c r="E3860">
        <f t="shared" si="181"/>
        <v>0.38254625377358481</v>
      </c>
      <c r="F3860">
        <f t="shared" si="182"/>
        <v>0</v>
      </c>
    </row>
    <row r="3861" spans="1:6" x14ac:dyDescent="0.25">
      <c r="A3861">
        <v>3852</v>
      </c>
      <c r="B3861">
        <f>'Założenia i wyniki'!$E$6*Znorm.Profile!B3861</f>
        <v>0.52350943396226413</v>
      </c>
      <c r="C3861">
        <f>'Założenia i wyniki'!$E$8*Znorm.Profile!C3861</f>
        <v>0.36417149999999998</v>
      </c>
      <c r="D3861">
        <f t="shared" si="180"/>
        <v>0.36417149999999998</v>
      </c>
      <c r="E3861">
        <f t="shared" si="181"/>
        <v>0.15933793396226414</v>
      </c>
      <c r="F3861">
        <f t="shared" si="182"/>
        <v>0</v>
      </c>
    </row>
    <row r="3862" spans="1:6" x14ac:dyDescent="0.25">
      <c r="A3862">
        <v>3853</v>
      </c>
      <c r="B3862">
        <f>'Założenia i wyniki'!$E$6*Znorm.Profile!B3862</f>
        <v>0.43420754716981136</v>
      </c>
      <c r="C3862">
        <f>'Założenia i wyniki'!$E$8*Znorm.Profile!C3862</f>
        <v>0.35865969999999997</v>
      </c>
      <c r="D3862">
        <f t="shared" si="180"/>
        <v>0.35865969999999997</v>
      </c>
      <c r="E3862">
        <f t="shared" si="181"/>
        <v>7.5547847169811388E-2</v>
      </c>
      <c r="F3862">
        <f t="shared" si="182"/>
        <v>0</v>
      </c>
    </row>
    <row r="3863" spans="1:6" x14ac:dyDescent="0.25">
      <c r="A3863">
        <v>3854</v>
      </c>
      <c r="B3863">
        <f>'Założenia i wyniki'!$E$6*Znorm.Profile!B3863</f>
        <v>0.76748113207547164</v>
      </c>
      <c r="C3863">
        <f>'Założenia i wyniki'!$E$8*Znorm.Profile!C3863</f>
        <v>0.36774430000000002</v>
      </c>
      <c r="D3863">
        <f t="shared" si="180"/>
        <v>0.36774430000000002</v>
      </c>
      <c r="E3863">
        <f t="shared" si="181"/>
        <v>0.39973683207547162</v>
      </c>
      <c r="F3863">
        <f t="shared" si="182"/>
        <v>0</v>
      </c>
    </row>
    <row r="3864" spans="1:6" x14ac:dyDescent="0.25">
      <c r="A3864">
        <v>3855</v>
      </c>
      <c r="B3864">
        <f>'Założenia i wyniki'!$E$6*Znorm.Profile!B3864</f>
        <v>0.36540566037735844</v>
      </c>
      <c r="C3864">
        <f>'Założenia i wyniki'!$E$8*Znorm.Profile!C3864</f>
        <v>0.37528680000000003</v>
      </c>
      <c r="D3864">
        <f t="shared" si="180"/>
        <v>0.36540566037735844</v>
      </c>
      <c r="E3864">
        <f t="shared" si="181"/>
        <v>0</v>
      </c>
      <c r="F3864">
        <f t="shared" si="182"/>
        <v>9.8811396226415882E-3</v>
      </c>
    </row>
    <row r="3865" spans="1:6" x14ac:dyDescent="0.25">
      <c r="A3865">
        <v>3856</v>
      </c>
      <c r="B3865">
        <f>'Założenia i wyniki'!$E$6*Znorm.Profile!B3865</f>
        <v>0.2769811320754717</v>
      </c>
      <c r="C3865">
        <f>'Założenia i wyniki'!$E$8*Znorm.Profile!C3865</f>
        <v>0.39338914999999997</v>
      </c>
      <c r="D3865">
        <f t="shared" si="180"/>
        <v>0.2769811320754717</v>
      </c>
      <c r="E3865">
        <f t="shared" si="181"/>
        <v>0</v>
      </c>
      <c r="F3865">
        <f t="shared" si="182"/>
        <v>0.11640801792452826</v>
      </c>
    </row>
    <row r="3866" spans="1:6" x14ac:dyDescent="0.25">
      <c r="A3866">
        <v>3857</v>
      </c>
      <c r="B3866">
        <f>'Założenia i wyniki'!$E$6*Znorm.Profile!B3866</f>
        <v>0.18311320754716981</v>
      </c>
      <c r="C3866">
        <f>'Założenia i wyniki'!$E$8*Znorm.Profile!C3866</f>
        <v>0.40440434999999997</v>
      </c>
      <c r="D3866">
        <f t="shared" si="180"/>
        <v>0.18311320754716981</v>
      </c>
      <c r="E3866">
        <f t="shared" si="181"/>
        <v>0</v>
      </c>
      <c r="F3866">
        <f t="shared" si="182"/>
        <v>0.22129114245283016</v>
      </c>
    </row>
    <row r="3867" spans="1:6" x14ac:dyDescent="0.25">
      <c r="A3867">
        <v>3858</v>
      </c>
      <c r="B3867">
        <f>'Założenia i wyniki'!$E$6*Znorm.Profile!B3867</f>
        <v>0.10811320754716981</v>
      </c>
      <c r="C3867">
        <f>'Założenia i wyniki'!$E$8*Znorm.Profile!C3867</f>
        <v>0.42893900000000001</v>
      </c>
      <c r="D3867">
        <f t="shared" si="180"/>
        <v>0.10811320754716981</v>
      </c>
      <c r="E3867">
        <f t="shared" si="181"/>
        <v>0</v>
      </c>
      <c r="F3867">
        <f t="shared" si="182"/>
        <v>0.32082579245283022</v>
      </c>
    </row>
    <row r="3868" spans="1:6" x14ac:dyDescent="0.25">
      <c r="A3868">
        <v>3859</v>
      </c>
      <c r="B3868">
        <f>'Założenia i wyniki'!$E$6*Znorm.Profile!B3868</f>
        <v>4.596603773584905E-2</v>
      </c>
      <c r="C3868">
        <f>'Założenia i wyniki'!$E$8*Znorm.Profile!C3868</f>
        <v>0.45166659999999997</v>
      </c>
      <c r="D3868">
        <f t="shared" si="180"/>
        <v>4.596603773584905E-2</v>
      </c>
      <c r="E3868">
        <f t="shared" si="181"/>
        <v>0</v>
      </c>
      <c r="F3868">
        <f t="shared" si="182"/>
        <v>0.40570056226415091</v>
      </c>
    </row>
    <row r="3869" spans="1:6" x14ac:dyDescent="0.25">
      <c r="A3869">
        <v>3860</v>
      </c>
      <c r="B3869">
        <f>'Założenia i wyniki'!$E$6*Znorm.Profile!B3869</f>
        <v>0</v>
      </c>
      <c r="C3869">
        <f>'Założenia i wyniki'!$E$8*Znorm.Profile!C3869</f>
        <v>0.4835642</v>
      </c>
      <c r="D3869">
        <f t="shared" si="180"/>
        <v>0</v>
      </c>
      <c r="E3869">
        <f t="shared" si="181"/>
        <v>0</v>
      </c>
      <c r="F3869">
        <f t="shared" si="182"/>
        <v>0.4835642</v>
      </c>
    </row>
    <row r="3870" spans="1:6" x14ac:dyDescent="0.25">
      <c r="A3870">
        <v>3861</v>
      </c>
      <c r="B3870">
        <f>'Założenia i wyniki'!$E$6*Znorm.Profile!B3870</f>
        <v>0</v>
      </c>
      <c r="C3870">
        <f>'Założenia i wyniki'!$E$8*Znorm.Profile!C3870</f>
        <v>0.49639834999999999</v>
      </c>
      <c r="D3870">
        <f t="shared" si="180"/>
        <v>0</v>
      </c>
      <c r="E3870">
        <f t="shared" si="181"/>
        <v>0</v>
      </c>
      <c r="F3870">
        <f t="shared" si="182"/>
        <v>0.49639834999999999</v>
      </c>
    </row>
    <row r="3871" spans="1:6" x14ac:dyDescent="0.25">
      <c r="A3871">
        <v>3862</v>
      </c>
      <c r="B3871">
        <f>'Założenia i wyniki'!$E$6*Znorm.Profile!B3871</f>
        <v>0</v>
      </c>
      <c r="C3871">
        <f>'Założenia i wyniki'!$E$8*Znorm.Profile!C3871</f>
        <v>0.41476295000000002</v>
      </c>
      <c r="D3871">
        <f t="shared" si="180"/>
        <v>0</v>
      </c>
      <c r="E3871">
        <f t="shared" si="181"/>
        <v>0</v>
      </c>
      <c r="F3871">
        <f t="shared" si="182"/>
        <v>0.41476295000000002</v>
      </c>
    </row>
    <row r="3872" spans="1:6" x14ac:dyDescent="0.25">
      <c r="A3872">
        <v>3863</v>
      </c>
      <c r="B3872">
        <f>'Założenia i wyniki'!$E$6*Znorm.Profile!B3872</f>
        <v>0</v>
      </c>
      <c r="C3872">
        <f>'Założenia i wyniki'!$E$8*Znorm.Profile!C3872</f>
        <v>0.31128649999999997</v>
      </c>
      <c r="D3872">
        <f t="shared" si="180"/>
        <v>0</v>
      </c>
      <c r="E3872">
        <f t="shared" si="181"/>
        <v>0</v>
      </c>
      <c r="F3872">
        <f t="shared" si="182"/>
        <v>0.31128649999999997</v>
      </c>
    </row>
    <row r="3873" spans="1:6" x14ac:dyDescent="0.25">
      <c r="A3873">
        <v>3864</v>
      </c>
      <c r="B3873">
        <f>'Założenia i wyniki'!$E$6*Znorm.Profile!B3873</f>
        <v>0</v>
      </c>
      <c r="C3873">
        <f>'Założenia i wyniki'!$E$8*Znorm.Profile!C3873</f>
        <v>0.23483319999999999</v>
      </c>
      <c r="D3873">
        <f t="shared" si="180"/>
        <v>0</v>
      </c>
      <c r="E3873">
        <f t="shared" si="181"/>
        <v>0</v>
      </c>
      <c r="F3873">
        <f t="shared" si="182"/>
        <v>0.23483319999999999</v>
      </c>
    </row>
    <row r="3874" spans="1:6" x14ac:dyDescent="0.25">
      <c r="A3874">
        <v>3865</v>
      </c>
      <c r="B3874">
        <f>'Założenia i wyniki'!$E$6*Znorm.Profile!B3874</f>
        <v>0</v>
      </c>
      <c r="C3874">
        <f>'Założenia i wyniki'!$E$8*Znorm.Profile!C3874</f>
        <v>0.19673815</v>
      </c>
      <c r="D3874">
        <f t="shared" si="180"/>
        <v>0</v>
      </c>
      <c r="E3874">
        <f t="shared" si="181"/>
        <v>0</v>
      </c>
      <c r="F3874">
        <f t="shared" si="182"/>
        <v>0.19673815</v>
      </c>
    </row>
    <row r="3875" spans="1:6" x14ac:dyDescent="0.25">
      <c r="A3875">
        <v>3866</v>
      </c>
      <c r="B3875">
        <f>'Założenia i wyniki'!$E$6*Znorm.Profile!B3875</f>
        <v>0</v>
      </c>
      <c r="C3875">
        <f>'Założenia i wyniki'!$E$8*Znorm.Profile!C3875</f>
        <v>0.18500159999999999</v>
      </c>
      <c r="D3875">
        <f t="shared" si="180"/>
        <v>0</v>
      </c>
      <c r="E3875">
        <f t="shared" si="181"/>
        <v>0</v>
      </c>
      <c r="F3875">
        <f t="shared" si="182"/>
        <v>0.18500159999999999</v>
      </c>
    </row>
    <row r="3876" spans="1:6" x14ac:dyDescent="0.25">
      <c r="A3876">
        <v>3867</v>
      </c>
      <c r="B3876">
        <f>'Założenia i wyniki'!$E$6*Znorm.Profile!B3876</f>
        <v>0</v>
      </c>
      <c r="C3876">
        <f>'Założenia i wyniki'!$E$8*Znorm.Profile!C3876</f>
        <v>0.17905370000000001</v>
      </c>
      <c r="D3876">
        <f t="shared" si="180"/>
        <v>0</v>
      </c>
      <c r="E3876">
        <f t="shared" si="181"/>
        <v>0</v>
      </c>
      <c r="F3876">
        <f t="shared" si="182"/>
        <v>0.17905370000000001</v>
      </c>
    </row>
    <row r="3877" spans="1:6" x14ac:dyDescent="0.25">
      <c r="A3877">
        <v>3868</v>
      </c>
      <c r="B3877">
        <f>'Założenia i wyniki'!$E$6*Znorm.Profile!B3877</f>
        <v>0</v>
      </c>
      <c r="C3877">
        <f>'Założenia i wyniki'!$E$8*Znorm.Profile!C3877</f>
        <v>0.20462015</v>
      </c>
      <c r="D3877">
        <f t="shared" si="180"/>
        <v>0</v>
      </c>
      <c r="E3877">
        <f t="shared" si="181"/>
        <v>0</v>
      </c>
      <c r="F3877">
        <f t="shared" si="182"/>
        <v>0.20462015</v>
      </c>
    </row>
    <row r="3878" spans="1:6" x14ac:dyDescent="0.25">
      <c r="A3878">
        <v>3869</v>
      </c>
      <c r="B3878">
        <f>'Założenia i wyniki'!$E$6*Znorm.Profile!B3878</f>
        <v>2.3235849056603773E-2</v>
      </c>
      <c r="C3878">
        <f>'Założenia i wyniki'!$E$8*Znorm.Profile!C3878</f>
        <v>0.24769150000000001</v>
      </c>
      <c r="D3878">
        <f t="shared" si="180"/>
        <v>2.3235849056603773E-2</v>
      </c>
      <c r="E3878">
        <f t="shared" si="181"/>
        <v>0</v>
      </c>
      <c r="F3878">
        <f t="shared" si="182"/>
        <v>0.22445565094339623</v>
      </c>
    </row>
    <row r="3879" spans="1:6" x14ac:dyDescent="0.25">
      <c r="A3879">
        <v>3870</v>
      </c>
      <c r="B3879">
        <f>'Założenia i wyniki'!$E$6*Znorm.Profile!B3879</f>
        <v>8.5294339622641518E-2</v>
      </c>
      <c r="C3879">
        <f>'Założenia i wyniki'!$E$8*Znorm.Profile!C3879</f>
        <v>0.31676925</v>
      </c>
      <c r="D3879">
        <f t="shared" si="180"/>
        <v>8.5294339622641518E-2</v>
      </c>
      <c r="E3879">
        <f t="shared" si="181"/>
        <v>0</v>
      </c>
      <c r="F3879">
        <f t="shared" si="182"/>
        <v>0.23147491037735848</v>
      </c>
    </row>
    <row r="3880" spans="1:6" x14ac:dyDescent="0.25">
      <c r="A3880">
        <v>3871</v>
      </c>
      <c r="B3880">
        <f>'Założenia i wyniki'!$E$6*Znorm.Profile!B3880</f>
        <v>0.32033962264150939</v>
      </c>
      <c r="C3880">
        <f>'Założenia i wyniki'!$E$8*Znorm.Profile!C3880</f>
        <v>0.36789094999999999</v>
      </c>
      <c r="D3880">
        <f t="shared" si="180"/>
        <v>0.32033962264150939</v>
      </c>
      <c r="E3880">
        <f t="shared" si="181"/>
        <v>0</v>
      </c>
      <c r="F3880">
        <f t="shared" si="182"/>
        <v>4.7551327358490603E-2</v>
      </c>
    </row>
    <row r="3881" spans="1:6" x14ac:dyDescent="0.25">
      <c r="A3881">
        <v>3872</v>
      </c>
      <c r="B3881">
        <f>'Założenia i wyniki'!$E$6*Znorm.Profile!B3881</f>
        <v>0.70322641509433959</v>
      </c>
      <c r="C3881">
        <f>'Założenia i wyniki'!$E$8*Znorm.Profile!C3881</f>
        <v>0.37821770000000005</v>
      </c>
      <c r="D3881">
        <f t="shared" si="180"/>
        <v>0.37821770000000005</v>
      </c>
      <c r="E3881">
        <f t="shared" si="181"/>
        <v>0.32500871509433954</v>
      </c>
      <c r="F3881">
        <f t="shared" si="182"/>
        <v>0</v>
      </c>
    </row>
    <row r="3882" spans="1:6" x14ac:dyDescent="0.25">
      <c r="A3882">
        <v>3873</v>
      </c>
      <c r="B3882">
        <f>'Założenia i wyniki'!$E$6*Znorm.Profile!B3882</f>
        <v>0.39691509433962263</v>
      </c>
      <c r="C3882">
        <f>'Założenia i wyniki'!$E$8*Znorm.Profile!C3882</f>
        <v>0.36930600000000002</v>
      </c>
      <c r="D3882">
        <f t="shared" si="180"/>
        <v>0.36930600000000002</v>
      </c>
      <c r="E3882">
        <f t="shared" si="181"/>
        <v>2.7609094339622609E-2</v>
      </c>
      <c r="F3882">
        <f t="shared" si="182"/>
        <v>0</v>
      </c>
    </row>
    <row r="3883" spans="1:6" x14ac:dyDescent="0.25">
      <c r="A3883">
        <v>3874</v>
      </c>
      <c r="B3883">
        <f>'Założenia i wyniki'!$E$6*Znorm.Profile!B3883</f>
        <v>0.3225943396226415</v>
      </c>
      <c r="C3883">
        <f>'Założenia i wyniki'!$E$8*Znorm.Profile!C3883</f>
        <v>0.35969325000000002</v>
      </c>
      <c r="D3883">
        <f t="shared" si="180"/>
        <v>0.3225943396226415</v>
      </c>
      <c r="E3883">
        <f t="shared" si="181"/>
        <v>0</v>
      </c>
      <c r="F3883">
        <f t="shared" si="182"/>
        <v>3.7098910377358518E-2</v>
      </c>
    </row>
    <row r="3884" spans="1:6" x14ac:dyDescent="0.25">
      <c r="A3884">
        <v>3875</v>
      </c>
      <c r="B3884">
        <f>'Założenia i wyniki'!$E$6*Znorm.Profile!B3884</f>
        <v>1.0299056603773584</v>
      </c>
      <c r="C3884">
        <f>'Założenia i wyniki'!$E$8*Znorm.Profile!C3884</f>
        <v>0.36550604999999997</v>
      </c>
      <c r="D3884">
        <f t="shared" si="180"/>
        <v>0.36550604999999997</v>
      </c>
      <c r="E3884">
        <f t="shared" si="181"/>
        <v>0.6643996103773584</v>
      </c>
      <c r="F3884">
        <f t="shared" si="182"/>
        <v>0</v>
      </c>
    </row>
    <row r="3885" spans="1:6" x14ac:dyDescent="0.25">
      <c r="A3885">
        <v>3876</v>
      </c>
      <c r="B3885">
        <f>'Założenia i wyniki'!$E$6*Znorm.Profile!B3885</f>
        <v>1.1550943396226416</v>
      </c>
      <c r="C3885">
        <f>'Założenia i wyniki'!$E$8*Znorm.Profile!C3885</f>
        <v>0.3603229</v>
      </c>
      <c r="D3885">
        <f t="shared" si="180"/>
        <v>0.3603229</v>
      </c>
      <c r="E3885">
        <f t="shared" si="181"/>
        <v>0.79477143962264163</v>
      </c>
      <c r="F3885">
        <f t="shared" si="182"/>
        <v>0</v>
      </c>
    </row>
    <row r="3886" spans="1:6" x14ac:dyDescent="0.25">
      <c r="A3886">
        <v>3877</v>
      </c>
      <c r="B3886">
        <f>'Założenia i wyniki'!$E$6*Znorm.Profile!B3886</f>
        <v>0.97716981132075476</v>
      </c>
      <c r="C3886">
        <f>'Założenia i wyniki'!$E$8*Znorm.Profile!C3886</f>
        <v>0.36976555</v>
      </c>
      <c r="D3886">
        <f t="shared" si="180"/>
        <v>0.36976555</v>
      </c>
      <c r="E3886">
        <f t="shared" si="181"/>
        <v>0.60740426132075476</v>
      </c>
      <c r="F3886">
        <f t="shared" si="182"/>
        <v>0</v>
      </c>
    </row>
    <row r="3887" spans="1:6" x14ac:dyDescent="0.25">
      <c r="A3887">
        <v>3878</v>
      </c>
      <c r="B3887">
        <f>'Założenia i wyniki'!$E$6*Znorm.Profile!B3887</f>
        <v>0.53841509433962265</v>
      </c>
      <c r="C3887">
        <f>'Założenia i wyniki'!$E$8*Znorm.Profile!C3887</f>
        <v>0.36898714999999999</v>
      </c>
      <c r="D3887">
        <f t="shared" si="180"/>
        <v>0.36898714999999999</v>
      </c>
      <c r="E3887">
        <f t="shared" si="181"/>
        <v>0.16942794433962266</v>
      </c>
      <c r="F3887">
        <f t="shared" si="182"/>
        <v>0</v>
      </c>
    </row>
    <row r="3888" spans="1:6" x14ac:dyDescent="0.25">
      <c r="A3888">
        <v>3879</v>
      </c>
      <c r="B3888">
        <f>'Założenia i wyniki'!$E$6*Znorm.Profile!B3888</f>
        <v>0.71286792452830183</v>
      </c>
      <c r="C3888">
        <f>'Założenia i wyniki'!$E$8*Znorm.Profile!C3888</f>
        <v>0.37725239999999999</v>
      </c>
      <c r="D3888">
        <f t="shared" si="180"/>
        <v>0.37725239999999999</v>
      </c>
      <c r="E3888">
        <f t="shared" si="181"/>
        <v>0.33561552452830185</v>
      </c>
      <c r="F3888">
        <f t="shared" si="182"/>
        <v>0</v>
      </c>
    </row>
    <row r="3889" spans="1:6" x14ac:dyDescent="0.25">
      <c r="A3889">
        <v>3880</v>
      </c>
      <c r="B3889">
        <f>'Założenia i wyniki'!$E$6*Znorm.Profile!B3889</f>
        <v>1.0606603773584904</v>
      </c>
      <c r="C3889">
        <f>'Założenia i wyniki'!$E$8*Znorm.Profile!C3889</f>
        <v>0.39373775</v>
      </c>
      <c r="D3889">
        <f t="shared" si="180"/>
        <v>0.39373775</v>
      </c>
      <c r="E3889">
        <f t="shared" si="181"/>
        <v>0.66692262735849039</v>
      </c>
      <c r="F3889">
        <f t="shared" si="182"/>
        <v>0</v>
      </c>
    </row>
    <row r="3890" spans="1:6" x14ac:dyDescent="0.25">
      <c r="A3890">
        <v>3881</v>
      </c>
      <c r="B3890">
        <f>'Założenia i wyniki'!$E$6*Znorm.Profile!B3890</f>
        <v>0.73336792452830191</v>
      </c>
      <c r="C3890">
        <f>'Założenia i wyniki'!$E$8*Znorm.Profile!C3890</f>
        <v>0.406833</v>
      </c>
      <c r="D3890">
        <f t="shared" si="180"/>
        <v>0.406833</v>
      </c>
      <c r="E3890">
        <f t="shared" si="181"/>
        <v>0.32653492452830191</v>
      </c>
      <c r="F3890">
        <f t="shared" si="182"/>
        <v>0</v>
      </c>
    </row>
    <row r="3891" spans="1:6" x14ac:dyDescent="0.25">
      <c r="A3891">
        <v>3882</v>
      </c>
      <c r="B3891">
        <f>'Założenia i wyniki'!$E$6*Znorm.Profile!B3891</f>
        <v>0.35687735849056607</v>
      </c>
      <c r="C3891">
        <f>'Założenia i wyniki'!$E$8*Znorm.Profile!C3891</f>
        <v>0.42521884999999998</v>
      </c>
      <c r="D3891">
        <f t="shared" si="180"/>
        <v>0.35687735849056607</v>
      </c>
      <c r="E3891">
        <f t="shared" si="181"/>
        <v>0</v>
      </c>
      <c r="F3891">
        <f t="shared" si="182"/>
        <v>6.8341491509433916E-2</v>
      </c>
    </row>
    <row r="3892" spans="1:6" x14ac:dyDescent="0.25">
      <c r="A3892">
        <v>3883</v>
      </c>
      <c r="B3892">
        <f>'Założenia i wyniki'!$E$6*Znorm.Profile!B3892</f>
        <v>0.15122641509433965</v>
      </c>
      <c r="C3892">
        <f>'Założenia i wyniki'!$E$8*Znorm.Profile!C3892</f>
        <v>0.44697589999999998</v>
      </c>
      <c r="D3892">
        <f t="shared" si="180"/>
        <v>0.15122641509433965</v>
      </c>
      <c r="E3892">
        <f t="shared" si="181"/>
        <v>0</v>
      </c>
      <c r="F3892">
        <f t="shared" si="182"/>
        <v>0.29574948490566033</v>
      </c>
    </row>
    <row r="3893" spans="1:6" x14ac:dyDescent="0.25">
      <c r="A3893">
        <v>3884</v>
      </c>
      <c r="B3893">
        <f>'Założenia i wyniki'!$E$6*Znorm.Profile!B3893</f>
        <v>0</v>
      </c>
      <c r="C3893">
        <f>'Założenia i wyniki'!$E$8*Znorm.Profile!C3893</f>
        <v>0.49070664999999997</v>
      </c>
      <c r="D3893">
        <f t="shared" si="180"/>
        <v>0</v>
      </c>
      <c r="E3893">
        <f t="shared" si="181"/>
        <v>0</v>
      </c>
      <c r="F3893">
        <f t="shared" si="182"/>
        <v>0.49070664999999997</v>
      </c>
    </row>
    <row r="3894" spans="1:6" x14ac:dyDescent="0.25">
      <c r="A3894">
        <v>3885</v>
      </c>
      <c r="B3894">
        <f>'Założenia i wyniki'!$E$6*Znorm.Profile!B3894</f>
        <v>0</v>
      </c>
      <c r="C3894">
        <f>'Założenia i wyniki'!$E$8*Znorm.Profile!C3894</f>
        <v>0.49507255</v>
      </c>
      <c r="D3894">
        <f t="shared" si="180"/>
        <v>0</v>
      </c>
      <c r="E3894">
        <f t="shared" si="181"/>
        <v>0</v>
      </c>
      <c r="F3894">
        <f t="shared" si="182"/>
        <v>0.49507255</v>
      </c>
    </row>
    <row r="3895" spans="1:6" x14ac:dyDescent="0.25">
      <c r="A3895">
        <v>3886</v>
      </c>
      <c r="B3895">
        <f>'Założenia i wyniki'!$E$6*Znorm.Profile!B3895</f>
        <v>0</v>
      </c>
      <c r="C3895">
        <f>'Założenia i wyniki'!$E$8*Znorm.Profile!C3895</f>
        <v>0.42479465</v>
      </c>
      <c r="D3895">
        <f t="shared" si="180"/>
        <v>0</v>
      </c>
      <c r="E3895">
        <f t="shared" si="181"/>
        <v>0</v>
      </c>
      <c r="F3895">
        <f t="shared" si="182"/>
        <v>0.42479465</v>
      </c>
    </row>
    <row r="3896" spans="1:6" x14ac:dyDescent="0.25">
      <c r="A3896">
        <v>3887</v>
      </c>
      <c r="B3896">
        <f>'Założenia i wyniki'!$E$6*Znorm.Profile!B3896</f>
        <v>0</v>
      </c>
      <c r="C3896">
        <f>'Założenia i wyniki'!$E$8*Znorm.Profile!C3896</f>
        <v>0.31416244999999998</v>
      </c>
      <c r="D3896">
        <f t="shared" si="180"/>
        <v>0</v>
      </c>
      <c r="E3896">
        <f t="shared" si="181"/>
        <v>0</v>
      </c>
      <c r="F3896">
        <f t="shared" si="182"/>
        <v>0.31416244999999998</v>
      </c>
    </row>
    <row r="3897" spans="1:6" x14ac:dyDescent="0.25">
      <c r="A3897">
        <v>3888</v>
      </c>
      <c r="B3897">
        <f>'Założenia i wyniki'!$E$6*Znorm.Profile!B3897</f>
        <v>0</v>
      </c>
      <c r="C3897">
        <f>'Założenia i wyniki'!$E$8*Znorm.Profile!C3897</f>
        <v>0.23503445000000001</v>
      </c>
      <c r="D3897">
        <f t="shared" si="180"/>
        <v>0</v>
      </c>
      <c r="E3897">
        <f t="shared" si="181"/>
        <v>0</v>
      </c>
      <c r="F3897">
        <f t="shared" si="182"/>
        <v>0.23503445000000001</v>
      </c>
    </row>
    <row r="3898" spans="1:6" x14ac:dyDescent="0.25">
      <c r="A3898">
        <v>3889</v>
      </c>
      <c r="B3898">
        <f>'Założenia i wyniki'!$E$6*Znorm.Profile!B3898</f>
        <v>0</v>
      </c>
      <c r="C3898">
        <f>'Założenia i wyniki'!$E$8*Znorm.Profile!C3898</f>
        <v>0.19811434999999999</v>
      </c>
      <c r="D3898">
        <f t="shared" si="180"/>
        <v>0</v>
      </c>
      <c r="E3898">
        <f t="shared" si="181"/>
        <v>0</v>
      </c>
      <c r="F3898">
        <f t="shared" si="182"/>
        <v>0.19811434999999999</v>
      </c>
    </row>
    <row r="3899" spans="1:6" x14ac:dyDescent="0.25">
      <c r="A3899">
        <v>3890</v>
      </c>
      <c r="B3899">
        <f>'Założenia i wyniki'!$E$6*Znorm.Profile!B3899</f>
        <v>0</v>
      </c>
      <c r="C3899">
        <f>'Założenia i wyniki'!$E$8*Znorm.Profile!C3899</f>
        <v>0.18411749999999999</v>
      </c>
      <c r="D3899">
        <f t="shared" si="180"/>
        <v>0</v>
      </c>
      <c r="E3899">
        <f t="shared" si="181"/>
        <v>0</v>
      </c>
      <c r="F3899">
        <f t="shared" si="182"/>
        <v>0.18411749999999999</v>
      </c>
    </row>
    <row r="3900" spans="1:6" x14ac:dyDescent="0.25">
      <c r="A3900">
        <v>3891</v>
      </c>
      <c r="B3900">
        <f>'Założenia i wyniki'!$E$6*Znorm.Profile!B3900</f>
        <v>0</v>
      </c>
      <c r="C3900">
        <f>'Założenia i wyniki'!$E$8*Znorm.Profile!C3900</f>
        <v>0.17962700000000001</v>
      </c>
      <c r="D3900">
        <f t="shared" si="180"/>
        <v>0</v>
      </c>
      <c r="E3900">
        <f t="shared" si="181"/>
        <v>0</v>
      </c>
      <c r="F3900">
        <f t="shared" si="182"/>
        <v>0.17962700000000001</v>
      </c>
    </row>
    <row r="3901" spans="1:6" x14ac:dyDescent="0.25">
      <c r="A3901">
        <v>3892</v>
      </c>
      <c r="B3901">
        <f>'Założenia i wyniki'!$E$6*Znorm.Profile!B3901</f>
        <v>0</v>
      </c>
      <c r="C3901">
        <f>'Założenia i wyniki'!$E$8*Znorm.Profile!C3901</f>
        <v>0.1996232</v>
      </c>
      <c r="D3901">
        <f t="shared" si="180"/>
        <v>0</v>
      </c>
      <c r="E3901">
        <f t="shared" si="181"/>
        <v>0</v>
      </c>
      <c r="F3901">
        <f t="shared" si="182"/>
        <v>0.1996232</v>
      </c>
    </row>
    <row r="3902" spans="1:6" x14ac:dyDescent="0.25">
      <c r="A3902">
        <v>3893</v>
      </c>
      <c r="B3902">
        <f>'Założenia i wyniki'!$E$6*Znorm.Profile!B3902</f>
        <v>3.6499056603773582E-2</v>
      </c>
      <c r="C3902">
        <f>'Założenia i wyniki'!$E$8*Znorm.Profile!C3902</f>
        <v>0.24748640000000002</v>
      </c>
      <c r="D3902">
        <f t="shared" si="180"/>
        <v>3.6499056603773582E-2</v>
      </c>
      <c r="E3902">
        <f t="shared" si="181"/>
        <v>0</v>
      </c>
      <c r="F3902">
        <f t="shared" si="182"/>
        <v>0.21098734339622643</v>
      </c>
    </row>
    <row r="3903" spans="1:6" x14ac:dyDescent="0.25">
      <c r="A3903">
        <v>3894</v>
      </c>
      <c r="B3903">
        <f>'Założenia i wyniki'!$E$6*Znorm.Profile!B3903</f>
        <v>0.11573584905660378</v>
      </c>
      <c r="C3903">
        <f>'Założenia i wyniki'!$E$8*Znorm.Profile!C3903</f>
        <v>0.32184180000000001</v>
      </c>
      <c r="D3903">
        <f t="shared" si="180"/>
        <v>0.11573584905660378</v>
      </c>
      <c r="E3903">
        <f t="shared" si="181"/>
        <v>0</v>
      </c>
      <c r="F3903">
        <f t="shared" si="182"/>
        <v>0.20610595094339623</v>
      </c>
    </row>
    <row r="3904" spans="1:6" x14ac:dyDescent="0.25">
      <c r="A3904">
        <v>3895</v>
      </c>
      <c r="B3904">
        <f>'Założenia i wyniki'!$E$6*Znorm.Profile!B3904</f>
        <v>0.17032075471698113</v>
      </c>
      <c r="C3904">
        <f>'Założenia i wyniki'!$E$8*Znorm.Profile!C3904</f>
        <v>0.37221975000000002</v>
      </c>
      <c r="D3904">
        <f t="shared" si="180"/>
        <v>0.17032075471698113</v>
      </c>
      <c r="E3904">
        <f t="shared" si="181"/>
        <v>0</v>
      </c>
      <c r="F3904">
        <f t="shared" si="182"/>
        <v>0.20189899528301888</v>
      </c>
    </row>
    <row r="3905" spans="1:6" x14ac:dyDescent="0.25">
      <c r="A3905">
        <v>3896</v>
      </c>
      <c r="B3905">
        <f>'Założenia i wyniki'!$E$6*Znorm.Profile!B3905</f>
        <v>0.65294339622641506</v>
      </c>
      <c r="C3905">
        <f>'Założenia i wyniki'!$E$8*Znorm.Profile!C3905</f>
        <v>0.37948084999999998</v>
      </c>
      <c r="D3905">
        <f t="shared" si="180"/>
        <v>0.37948084999999998</v>
      </c>
      <c r="E3905">
        <f t="shared" si="181"/>
        <v>0.27346254622641508</v>
      </c>
      <c r="F3905">
        <f t="shared" si="182"/>
        <v>0</v>
      </c>
    </row>
    <row r="3906" spans="1:6" x14ac:dyDescent="0.25">
      <c r="A3906">
        <v>3897</v>
      </c>
      <c r="B3906">
        <f>'Założenia i wyniki'!$E$6*Znorm.Profile!B3906</f>
        <v>1.6780188679245285</v>
      </c>
      <c r="C3906">
        <f>'Założenia i wyniki'!$E$8*Znorm.Profile!C3906</f>
        <v>0.38057809999999997</v>
      </c>
      <c r="D3906">
        <f t="shared" si="180"/>
        <v>0.38057809999999997</v>
      </c>
      <c r="E3906">
        <f t="shared" si="181"/>
        <v>1.2974407679245286</v>
      </c>
      <c r="F3906">
        <f t="shared" si="182"/>
        <v>0</v>
      </c>
    </row>
    <row r="3907" spans="1:6" x14ac:dyDescent="0.25">
      <c r="A3907">
        <v>3898</v>
      </c>
      <c r="B3907">
        <f>'Założenia i wyniki'!$E$6*Znorm.Profile!B3907</f>
        <v>1.6463207547169809</v>
      </c>
      <c r="C3907">
        <f>'Założenia i wyniki'!$E$8*Znorm.Profile!C3907</f>
        <v>0.37292919999999996</v>
      </c>
      <c r="D3907">
        <f t="shared" si="180"/>
        <v>0.37292919999999996</v>
      </c>
      <c r="E3907">
        <f t="shared" si="181"/>
        <v>1.273391554716981</v>
      </c>
      <c r="F3907">
        <f t="shared" si="182"/>
        <v>0</v>
      </c>
    </row>
    <row r="3908" spans="1:6" x14ac:dyDescent="0.25">
      <c r="A3908">
        <v>3899</v>
      </c>
      <c r="B3908">
        <f>'Założenia i wyniki'!$E$6*Znorm.Profile!B3908</f>
        <v>1.0082075471698113</v>
      </c>
      <c r="C3908">
        <f>'Założenia i wyniki'!$E$8*Znorm.Profile!C3908</f>
        <v>0.37066610000000005</v>
      </c>
      <c r="D3908">
        <f t="shared" si="180"/>
        <v>0.37066610000000005</v>
      </c>
      <c r="E3908">
        <f t="shared" si="181"/>
        <v>0.63754144716981132</v>
      </c>
      <c r="F3908">
        <f t="shared" si="182"/>
        <v>0</v>
      </c>
    </row>
    <row r="3909" spans="1:6" x14ac:dyDescent="0.25">
      <c r="A3909">
        <v>3900</v>
      </c>
      <c r="B3909">
        <f>'Założenia i wyniki'!$E$6*Znorm.Profile!B3909</f>
        <v>0.66840566037735849</v>
      </c>
      <c r="C3909">
        <f>'Założenia i wyniki'!$E$8*Znorm.Profile!C3909</f>
        <v>0.36542520000000001</v>
      </c>
      <c r="D3909">
        <f t="shared" si="180"/>
        <v>0.36542520000000001</v>
      </c>
      <c r="E3909">
        <f t="shared" si="181"/>
        <v>0.30298046037735848</v>
      </c>
      <c r="F3909">
        <f t="shared" si="182"/>
        <v>0</v>
      </c>
    </row>
    <row r="3910" spans="1:6" x14ac:dyDescent="0.25">
      <c r="A3910">
        <v>3901</v>
      </c>
      <c r="B3910">
        <f>'Założenia i wyniki'!$E$6*Znorm.Profile!B3910</f>
        <v>0.31475471698113211</v>
      </c>
      <c r="C3910">
        <f>'Założenia i wyniki'!$E$8*Znorm.Profile!C3910</f>
        <v>0.37440445</v>
      </c>
      <c r="D3910">
        <f t="shared" si="180"/>
        <v>0.31475471698113211</v>
      </c>
      <c r="E3910">
        <f t="shared" si="181"/>
        <v>0</v>
      </c>
      <c r="F3910">
        <f t="shared" si="182"/>
        <v>5.964973301886789E-2</v>
      </c>
    </row>
    <row r="3911" spans="1:6" x14ac:dyDescent="0.25">
      <c r="A3911">
        <v>3902</v>
      </c>
      <c r="B3911">
        <f>'Założenia i wyniki'!$E$6*Znorm.Profile!B3911</f>
        <v>0.35922641509433961</v>
      </c>
      <c r="C3911">
        <f>'Założenia i wyniki'!$E$8*Znorm.Profile!C3911</f>
        <v>0.37698009999999998</v>
      </c>
      <c r="D3911">
        <f t="shared" si="180"/>
        <v>0.35922641509433961</v>
      </c>
      <c r="E3911">
        <f t="shared" si="181"/>
        <v>0</v>
      </c>
      <c r="F3911">
        <f t="shared" si="182"/>
        <v>1.7753684905660372E-2</v>
      </c>
    </row>
    <row r="3912" spans="1:6" x14ac:dyDescent="0.25">
      <c r="A3912">
        <v>3903</v>
      </c>
      <c r="B3912">
        <f>'Założenia i wyniki'!$E$6*Znorm.Profile!B3912</f>
        <v>0.70833018867924535</v>
      </c>
      <c r="C3912">
        <f>'Założenia i wyniki'!$E$8*Znorm.Profile!C3912</f>
        <v>0.37676834999999997</v>
      </c>
      <c r="D3912">
        <f t="shared" si="180"/>
        <v>0.37676834999999997</v>
      </c>
      <c r="E3912">
        <f t="shared" si="181"/>
        <v>0.33156183867924538</v>
      </c>
      <c r="F3912">
        <f t="shared" si="182"/>
        <v>0</v>
      </c>
    </row>
    <row r="3913" spans="1:6" x14ac:dyDescent="0.25">
      <c r="A3913">
        <v>3904</v>
      </c>
      <c r="B3913">
        <f>'Założenia i wyniki'!$E$6*Znorm.Profile!B3913</f>
        <v>0.38335849056603777</v>
      </c>
      <c r="C3913">
        <f>'Założenia i wyniki'!$E$8*Znorm.Profile!C3913</f>
        <v>0.39759895000000001</v>
      </c>
      <c r="D3913">
        <f t="shared" si="180"/>
        <v>0.38335849056603777</v>
      </c>
      <c r="E3913">
        <f t="shared" si="181"/>
        <v>0</v>
      </c>
      <c r="F3913">
        <f t="shared" si="182"/>
        <v>1.4240459433962238E-2</v>
      </c>
    </row>
    <row r="3914" spans="1:6" x14ac:dyDescent="0.25">
      <c r="A3914">
        <v>3905</v>
      </c>
      <c r="B3914">
        <f>'Założenia i wyniki'!$E$6*Znorm.Profile!B3914</f>
        <v>0.49483018867924533</v>
      </c>
      <c r="C3914">
        <f>'Założenia i wyniki'!$E$8*Znorm.Profile!C3914</f>
        <v>0.40525309999999998</v>
      </c>
      <c r="D3914">
        <f t="shared" si="180"/>
        <v>0.40525309999999998</v>
      </c>
      <c r="E3914">
        <f t="shared" si="181"/>
        <v>8.9577088679245354E-2</v>
      </c>
      <c r="F3914">
        <f t="shared" si="182"/>
        <v>0</v>
      </c>
    </row>
    <row r="3915" spans="1:6" x14ac:dyDescent="0.25">
      <c r="A3915">
        <v>3906</v>
      </c>
      <c r="B3915">
        <f>'Założenia i wyniki'!$E$6*Znorm.Profile!B3915</f>
        <v>0.31225471698113205</v>
      </c>
      <c r="C3915">
        <f>'Założenia i wyniki'!$E$8*Znorm.Profile!C3915</f>
        <v>0.42158164999999997</v>
      </c>
      <c r="D3915">
        <f t="shared" ref="D3915:D3978" si="183">IF(B3915&lt;=C3915,B3915,C3915)</f>
        <v>0.31225471698113205</v>
      </c>
      <c r="E3915">
        <f t="shared" ref="E3915:E3978" si="184">IF(B3915&gt;C3915,B3915-C3915,0)</f>
        <v>0</v>
      </c>
      <c r="F3915">
        <f t="shared" ref="F3915:F3978" si="185">IF(B3915&lt;C3915,C3915-B3915,0)</f>
        <v>0.10932693301886792</v>
      </c>
    </row>
    <row r="3916" spans="1:6" x14ac:dyDescent="0.25">
      <c r="A3916">
        <v>3907</v>
      </c>
      <c r="B3916">
        <f>'Założenia i wyniki'!$E$6*Znorm.Profile!B3916</f>
        <v>0.15112264150943394</v>
      </c>
      <c r="C3916">
        <f>'Założenia i wyniki'!$E$8*Znorm.Profile!C3916</f>
        <v>0.43324154999999998</v>
      </c>
      <c r="D3916">
        <f t="shared" si="183"/>
        <v>0.15112264150943394</v>
      </c>
      <c r="E3916">
        <f t="shared" si="184"/>
        <v>0</v>
      </c>
      <c r="F3916">
        <f t="shared" si="185"/>
        <v>0.28211890849056603</v>
      </c>
    </row>
    <row r="3917" spans="1:6" x14ac:dyDescent="0.25">
      <c r="A3917">
        <v>3908</v>
      </c>
      <c r="B3917">
        <f>'Założenia i wyniki'!$E$6*Znorm.Profile!B3917</f>
        <v>0</v>
      </c>
      <c r="C3917">
        <f>'Założenia i wyniki'!$E$8*Znorm.Profile!C3917</f>
        <v>0.46138260000000003</v>
      </c>
      <c r="D3917">
        <f t="shared" si="183"/>
        <v>0</v>
      </c>
      <c r="E3917">
        <f t="shared" si="184"/>
        <v>0</v>
      </c>
      <c r="F3917">
        <f t="shared" si="185"/>
        <v>0.46138260000000003</v>
      </c>
    </row>
    <row r="3918" spans="1:6" x14ac:dyDescent="0.25">
      <c r="A3918">
        <v>3909</v>
      </c>
      <c r="B3918">
        <f>'Założenia i wyniki'!$E$6*Znorm.Profile!B3918</f>
        <v>0</v>
      </c>
      <c r="C3918">
        <f>'Założenia i wyniki'!$E$8*Znorm.Profile!C3918</f>
        <v>0.47531959999999995</v>
      </c>
      <c r="D3918">
        <f t="shared" si="183"/>
        <v>0</v>
      </c>
      <c r="E3918">
        <f t="shared" si="184"/>
        <v>0</v>
      </c>
      <c r="F3918">
        <f t="shared" si="185"/>
        <v>0.47531959999999995</v>
      </c>
    </row>
    <row r="3919" spans="1:6" x14ac:dyDescent="0.25">
      <c r="A3919">
        <v>3910</v>
      </c>
      <c r="B3919">
        <f>'Założenia i wyniki'!$E$6*Znorm.Profile!B3919</f>
        <v>0</v>
      </c>
      <c r="C3919">
        <f>'Założenia i wyniki'!$E$8*Znorm.Profile!C3919</f>
        <v>0.41283095000000003</v>
      </c>
      <c r="D3919">
        <f t="shared" si="183"/>
        <v>0</v>
      </c>
      <c r="E3919">
        <f t="shared" si="184"/>
        <v>0</v>
      </c>
      <c r="F3919">
        <f t="shared" si="185"/>
        <v>0.41283095000000003</v>
      </c>
    </row>
    <row r="3920" spans="1:6" x14ac:dyDescent="0.25">
      <c r="A3920">
        <v>3911</v>
      </c>
      <c r="B3920">
        <f>'Założenia i wyniki'!$E$6*Znorm.Profile!B3920</f>
        <v>0</v>
      </c>
      <c r="C3920">
        <f>'Założenia i wyniki'!$E$8*Znorm.Profile!C3920</f>
        <v>0.31950485000000001</v>
      </c>
      <c r="D3920">
        <f t="shared" si="183"/>
        <v>0</v>
      </c>
      <c r="E3920">
        <f t="shared" si="184"/>
        <v>0</v>
      </c>
      <c r="F3920">
        <f t="shared" si="185"/>
        <v>0.31950485000000001</v>
      </c>
    </row>
    <row r="3921" spans="1:6" x14ac:dyDescent="0.25">
      <c r="A3921">
        <v>3912</v>
      </c>
      <c r="B3921">
        <f>'Założenia i wyniki'!$E$6*Znorm.Profile!B3921</f>
        <v>0</v>
      </c>
      <c r="C3921">
        <f>'Założenia i wyniki'!$E$8*Znorm.Profile!C3921</f>
        <v>0.24534054999999999</v>
      </c>
      <c r="D3921">
        <f t="shared" si="183"/>
        <v>0</v>
      </c>
      <c r="E3921">
        <f t="shared" si="184"/>
        <v>0</v>
      </c>
      <c r="F3921">
        <f t="shared" si="185"/>
        <v>0.24534054999999999</v>
      </c>
    </row>
    <row r="3922" spans="1:6" x14ac:dyDescent="0.25">
      <c r="A3922">
        <v>3913</v>
      </c>
      <c r="B3922">
        <f>'Założenia i wyniki'!$E$6*Znorm.Profile!B3922</f>
        <v>0</v>
      </c>
      <c r="C3922">
        <f>'Założenia i wyniki'!$E$8*Znorm.Profile!C3922</f>
        <v>0.20492325</v>
      </c>
      <c r="D3922">
        <f t="shared" si="183"/>
        <v>0</v>
      </c>
      <c r="E3922">
        <f t="shared" si="184"/>
        <v>0</v>
      </c>
      <c r="F3922">
        <f t="shared" si="185"/>
        <v>0.20492325</v>
      </c>
    </row>
    <row r="3923" spans="1:6" x14ac:dyDescent="0.25">
      <c r="A3923">
        <v>3914</v>
      </c>
      <c r="B3923">
        <f>'Założenia i wyniki'!$E$6*Znorm.Profile!B3923</f>
        <v>0</v>
      </c>
      <c r="C3923">
        <f>'Założenia i wyniki'!$E$8*Znorm.Profile!C3923</f>
        <v>0.18725420000000001</v>
      </c>
      <c r="D3923">
        <f t="shared" si="183"/>
        <v>0</v>
      </c>
      <c r="E3923">
        <f t="shared" si="184"/>
        <v>0</v>
      </c>
      <c r="F3923">
        <f t="shared" si="185"/>
        <v>0.18725420000000001</v>
      </c>
    </row>
    <row r="3924" spans="1:6" x14ac:dyDescent="0.25">
      <c r="A3924">
        <v>3915</v>
      </c>
      <c r="B3924">
        <f>'Założenia i wyniki'!$E$6*Znorm.Profile!B3924</f>
        <v>0</v>
      </c>
      <c r="C3924">
        <f>'Założenia i wyniki'!$E$8*Znorm.Profile!C3924</f>
        <v>0.1804404</v>
      </c>
      <c r="D3924">
        <f t="shared" si="183"/>
        <v>0</v>
      </c>
      <c r="E3924">
        <f t="shared" si="184"/>
        <v>0</v>
      </c>
      <c r="F3924">
        <f t="shared" si="185"/>
        <v>0.1804404</v>
      </c>
    </row>
    <row r="3925" spans="1:6" x14ac:dyDescent="0.25">
      <c r="A3925">
        <v>3916</v>
      </c>
      <c r="B3925">
        <f>'Założenia i wyniki'!$E$6*Znorm.Profile!B3925</f>
        <v>0</v>
      </c>
      <c r="C3925">
        <f>'Założenia i wyniki'!$E$8*Znorm.Profile!C3925</f>
        <v>0.1915655</v>
      </c>
      <c r="D3925">
        <f t="shared" si="183"/>
        <v>0</v>
      </c>
      <c r="E3925">
        <f t="shared" si="184"/>
        <v>0</v>
      </c>
      <c r="F3925">
        <f t="shared" si="185"/>
        <v>0.1915655</v>
      </c>
    </row>
    <row r="3926" spans="1:6" x14ac:dyDescent="0.25">
      <c r="A3926">
        <v>3917</v>
      </c>
      <c r="B3926">
        <f>'Założenia i wyniki'!$E$6*Znorm.Profile!B3926</f>
        <v>0.1283490566037736</v>
      </c>
      <c r="C3926">
        <f>'Założenia i wyniki'!$E$8*Znorm.Profile!C3926</f>
        <v>0.21699964999999999</v>
      </c>
      <c r="D3926">
        <f t="shared" si="183"/>
        <v>0.1283490566037736</v>
      </c>
      <c r="E3926">
        <f t="shared" si="184"/>
        <v>0</v>
      </c>
      <c r="F3926">
        <f t="shared" si="185"/>
        <v>8.8650593396226385E-2</v>
      </c>
    </row>
    <row r="3927" spans="1:6" x14ac:dyDescent="0.25">
      <c r="A3927">
        <v>3918</v>
      </c>
      <c r="B3927">
        <f>'Założenia i wyniki'!$E$6*Znorm.Profile!B3927</f>
        <v>0.29371698113207545</v>
      </c>
      <c r="C3927">
        <f>'Założenia i wyniki'!$E$8*Znorm.Profile!C3927</f>
        <v>0.27266679999999999</v>
      </c>
      <c r="D3927">
        <f t="shared" si="183"/>
        <v>0.27266679999999999</v>
      </c>
      <c r="E3927">
        <f t="shared" si="184"/>
        <v>2.1050181132075463E-2</v>
      </c>
      <c r="F3927">
        <f t="shared" si="185"/>
        <v>0</v>
      </c>
    </row>
    <row r="3928" spans="1:6" x14ac:dyDescent="0.25">
      <c r="A3928">
        <v>3919</v>
      </c>
      <c r="B3928">
        <f>'Założenia i wyniki'!$E$6*Znorm.Profile!B3928</f>
        <v>0.80703773584905658</v>
      </c>
      <c r="C3928">
        <f>'Założenia i wyniki'!$E$8*Znorm.Profile!C3928</f>
        <v>0.32865945000000002</v>
      </c>
      <c r="D3928">
        <f t="shared" si="183"/>
        <v>0.32865945000000002</v>
      </c>
      <c r="E3928">
        <f t="shared" si="184"/>
        <v>0.47837828584905656</v>
      </c>
      <c r="F3928">
        <f t="shared" si="185"/>
        <v>0</v>
      </c>
    </row>
    <row r="3929" spans="1:6" x14ac:dyDescent="0.25">
      <c r="A3929">
        <v>3920</v>
      </c>
      <c r="B3929">
        <f>'Założenia i wyniki'!$E$6*Znorm.Profile!B3929</f>
        <v>1.388679245283019</v>
      </c>
      <c r="C3929">
        <f>'Założenia i wyniki'!$E$8*Znorm.Profile!C3929</f>
        <v>0.39332544999999997</v>
      </c>
      <c r="D3929">
        <f t="shared" si="183"/>
        <v>0.39332544999999997</v>
      </c>
      <c r="E3929">
        <f t="shared" si="184"/>
        <v>0.99535379528301904</v>
      </c>
      <c r="F3929">
        <f t="shared" si="185"/>
        <v>0</v>
      </c>
    </row>
    <row r="3930" spans="1:6" x14ac:dyDescent="0.25">
      <c r="A3930">
        <v>3921</v>
      </c>
      <c r="B3930">
        <f>'Założenia i wyniki'!$E$6*Znorm.Profile!B3930</f>
        <v>1.8663207547169809</v>
      </c>
      <c r="C3930">
        <f>'Założenia i wyniki'!$E$8*Znorm.Profile!C3930</f>
        <v>0.42383355</v>
      </c>
      <c r="D3930">
        <f t="shared" si="183"/>
        <v>0.42383355</v>
      </c>
      <c r="E3930">
        <f t="shared" si="184"/>
        <v>1.442487204716981</v>
      </c>
      <c r="F3930">
        <f t="shared" si="185"/>
        <v>0</v>
      </c>
    </row>
    <row r="3931" spans="1:6" x14ac:dyDescent="0.25">
      <c r="A3931">
        <v>3922</v>
      </c>
      <c r="B3931">
        <f>'Założenia i wyniki'!$E$6*Znorm.Profile!B3931</f>
        <v>2.1983962264150945</v>
      </c>
      <c r="C3931">
        <f>'Założenia i wyniki'!$E$8*Znorm.Profile!C3931</f>
        <v>0.44427844999999994</v>
      </c>
      <c r="D3931">
        <f t="shared" si="183"/>
        <v>0.44427844999999994</v>
      </c>
      <c r="E3931">
        <f t="shared" si="184"/>
        <v>1.7541177764150946</v>
      </c>
      <c r="F3931">
        <f t="shared" si="185"/>
        <v>0</v>
      </c>
    </row>
    <row r="3932" spans="1:6" x14ac:dyDescent="0.25">
      <c r="A3932">
        <v>3923</v>
      </c>
      <c r="B3932">
        <f>'Założenia i wyniki'!$E$6*Znorm.Profile!B3932</f>
        <v>2.3943396226415095</v>
      </c>
      <c r="C3932">
        <f>'Założenia i wyniki'!$E$8*Znorm.Profile!C3932</f>
        <v>0.44739659999999998</v>
      </c>
      <c r="D3932">
        <f t="shared" si="183"/>
        <v>0.44739659999999998</v>
      </c>
      <c r="E3932">
        <f t="shared" si="184"/>
        <v>1.9469430226415094</v>
      </c>
      <c r="F3932">
        <f t="shared" si="185"/>
        <v>0</v>
      </c>
    </row>
    <row r="3933" spans="1:6" x14ac:dyDescent="0.25">
      <c r="A3933">
        <v>3924</v>
      </c>
      <c r="B3933">
        <f>'Założenia i wyniki'!$E$6*Znorm.Profile!B3933</f>
        <v>2.4025471698113203</v>
      </c>
      <c r="C3933">
        <f>'Założenia i wyniki'!$E$8*Znorm.Profile!C3933</f>
        <v>0.45639370000000001</v>
      </c>
      <c r="D3933">
        <f t="shared" si="183"/>
        <v>0.45639370000000001</v>
      </c>
      <c r="E3933">
        <f t="shared" si="184"/>
        <v>1.9461534698113203</v>
      </c>
      <c r="F3933">
        <f t="shared" si="185"/>
        <v>0</v>
      </c>
    </row>
    <row r="3934" spans="1:6" x14ac:dyDescent="0.25">
      <c r="A3934">
        <v>3925</v>
      </c>
      <c r="B3934">
        <f>'Założenia i wyniki'!$E$6*Znorm.Profile!B3934</f>
        <v>1.8396226415094339</v>
      </c>
      <c r="C3934">
        <f>'Założenia i wyniki'!$E$8*Znorm.Profile!C3934</f>
        <v>0.46250085000000007</v>
      </c>
      <c r="D3934">
        <f t="shared" si="183"/>
        <v>0.46250085000000007</v>
      </c>
      <c r="E3934">
        <f t="shared" si="184"/>
        <v>1.3771217915094338</v>
      </c>
      <c r="F3934">
        <f t="shared" si="185"/>
        <v>0</v>
      </c>
    </row>
    <row r="3935" spans="1:6" x14ac:dyDescent="0.25">
      <c r="A3935">
        <v>3926</v>
      </c>
      <c r="B3935">
        <f>'Założenia i wyniki'!$E$6*Znorm.Profile!B3935</f>
        <v>1.7810377358490566</v>
      </c>
      <c r="C3935">
        <f>'Założenia i wyniki'!$E$8*Znorm.Profile!C3935</f>
        <v>0.45165049999999995</v>
      </c>
      <c r="D3935">
        <f t="shared" si="183"/>
        <v>0.45165049999999995</v>
      </c>
      <c r="E3935">
        <f t="shared" si="184"/>
        <v>1.3293872358490566</v>
      </c>
      <c r="F3935">
        <f t="shared" si="185"/>
        <v>0</v>
      </c>
    </row>
    <row r="3936" spans="1:6" x14ac:dyDescent="0.25">
      <c r="A3936">
        <v>3927</v>
      </c>
      <c r="B3936">
        <f>'Założenia i wyniki'!$E$6*Znorm.Profile!B3936</f>
        <v>1.7704716981132078</v>
      </c>
      <c r="C3936">
        <f>'Założenia i wyniki'!$E$8*Znorm.Profile!C3936</f>
        <v>0.44574040000000004</v>
      </c>
      <c r="D3936">
        <f t="shared" si="183"/>
        <v>0.44574040000000004</v>
      </c>
      <c r="E3936">
        <f t="shared" si="184"/>
        <v>1.3247312981132078</v>
      </c>
      <c r="F3936">
        <f t="shared" si="185"/>
        <v>0</v>
      </c>
    </row>
    <row r="3937" spans="1:6" x14ac:dyDescent="0.25">
      <c r="A3937">
        <v>3928</v>
      </c>
      <c r="B3937">
        <f>'Założenia i wyniki'!$E$6*Znorm.Profile!B3937</f>
        <v>1.2751886792452831</v>
      </c>
      <c r="C3937">
        <f>'Założenia i wyniki'!$E$8*Znorm.Profile!C3937</f>
        <v>0.42859949999999997</v>
      </c>
      <c r="D3937">
        <f t="shared" si="183"/>
        <v>0.42859949999999997</v>
      </c>
      <c r="E3937">
        <f t="shared" si="184"/>
        <v>0.8465891792452831</v>
      </c>
      <c r="F3937">
        <f t="shared" si="185"/>
        <v>0</v>
      </c>
    </row>
    <row r="3938" spans="1:6" x14ac:dyDescent="0.25">
      <c r="A3938">
        <v>3929</v>
      </c>
      <c r="B3938">
        <f>'Założenia i wyniki'!$E$6*Znorm.Profile!B3938</f>
        <v>0.84474528301886787</v>
      </c>
      <c r="C3938">
        <f>'Założenia i wyniki'!$E$8*Znorm.Profile!C3938</f>
        <v>0.42069440000000002</v>
      </c>
      <c r="D3938">
        <f t="shared" si="183"/>
        <v>0.42069440000000002</v>
      </c>
      <c r="E3938">
        <f t="shared" si="184"/>
        <v>0.42405088301886784</v>
      </c>
      <c r="F3938">
        <f t="shared" si="185"/>
        <v>0</v>
      </c>
    </row>
    <row r="3939" spans="1:6" x14ac:dyDescent="0.25">
      <c r="A3939">
        <v>3930</v>
      </c>
      <c r="B3939">
        <f>'Założenia i wyniki'!$E$6*Znorm.Profile!B3939</f>
        <v>0.36454716981132079</v>
      </c>
      <c r="C3939">
        <f>'Założenia i wyniki'!$E$8*Znorm.Profile!C3939</f>
        <v>0.42153790000000002</v>
      </c>
      <c r="D3939">
        <f t="shared" si="183"/>
        <v>0.36454716981132079</v>
      </c>
      <c r="E3939">
        <f t="shared" si="184"/>
        <v>0</v>
      </c>
      <c r="F3939">
        <f t="shared" si="185"/>
        <v>5.6990730188679228E-2</v>
      </c>
    </row>
    <row r="3940" spans="1:6" x14ac:dyDescent="0.25">
      <c r="A3940">
        <v>3931</v>
      </c>
      <c r="B3940">
        <f>'Założenia i wyniki'!$E$6*Znorm.Profile!B3940</f>
        <v>0.14354716981132074</v>
      </c>
      <c r="C3940">
        <f>'Założenia i wyniki'!$E$8*Znorm.Profile!C3940</f>
        <v>0.42926939999999997</v>
      </c>
      <c r="D3940">
        <f t="shared" si="183"/>
        <v>0.14354716981132074</v>
      </c>
      <c r="E3940">
        <f t="shared" si="184"/>
        <v>0</v>
      </c>
      <c r="F3940">
        <f t="shared" si="185"/>
        <v>0.28572223018867926</v>
      </c>
    </row>
    <row r="3941" spans="1:6" x14ac:dyDescent="0.25">
      <c r="A3941">
        <v>3932</v>
      </c>
      <c r="B3941">
        <f>'Założenia i wyniki'!$E$6*Znorm.Profile!B3941</f>
        <v>0</v>
      </c>
      <c r="C3941">
        <f>'Założenia i wyniki'!$E$8*Znorm.Profile!C3941</f>
        <v>0.44148369999999998</v>
      </c>
      <c r="D3941">
        <f t="shared" si="183"/>
        <v>0</v>
      </c>
      <c r="E3941">
        <f t="shared" si="184"/>
        <v>0</v>
      </c>
      <c r="F3941">
        <f t="shared" si="185"/>
        <v>0.44148369999999998</v>
      </c>
    </row>
    <row r="3942" spans="1:6" x14ac:dyDescent="0.25">
      <c r="A3942">
        <v>3933</v>
      </c>
      <c r="B3942">
        <f>'Założenia i wyniki'!$E$6*Znorm.Profile!B3942</f>
        <v>0</v>
      </c>
      <c r="C3942">
        <f>'Założenia i wyniki'!$E$8*Znorm.Profile!C3942</f>
        <v>0.45615044999999999</v>
      </c>
      <c r="D3942">
        <f t="shared" si="183"/>
        <v>0</v>
      </c>
      <c r="E3942">
        <f t="shared" si="184"/>
        <v>0</v>
      </c>
      <c r="F3942">
        <f t="shared" si="185"/>
        <v>0.45615044999999999</v>
      </c>
    </row>
    <row r="3943" spans="1:6" x14ac:dyDescent="0.25">
      <c r="A3943">
        <v>3934</v>
      </c>
      <c r="B3943">
        <f>'Założenia i wyniki'!$E$6*Znorm.Profile!B3943</f>
        <v>0</v>
      </c>
      <c r="C3943">
        <f>'Założenia i wyniki'!$E$8*Znorm.Profile!C3943</f>
        <v>0.41682130000000001</v>
      </c>
      <c r="D3943">
        <f t="shared" si="183"/>
        <v>0</v>
      </c>
      <c r="E3943">
        <f t="shared" si="184"/>
        <v>0</v>
      </c>
      <c r="F3943">
        <f t="shared" si="185"/>
        <v>0.41682130000000001</v>
      </c>
    </row>
    <row r="3944" spans="1:6" x14ac:dyDescent="0.25">
      <c r="A3944">
        <v>3935</v>
      </c>
      <c r="B3944">
        <f>'Założenia i wyniki'!$E$6*Znorm.Profile!B3944</f>
        <v>0</v>
      </c>
      <c r="C3944">
        <f>'Założenia i wyniki'!$E$8*Znorm.Profile!C3944</f>
        <v>0.34038759999999996</v>
      </c>
      <c r="D3944">
        <f t="shared" si="183"/>
        <v>0</v>
      </c>
      <c r="E3944">
        <f t="shared" si="184"/>
        <v>0</v>
      </c>
      <c r="F3944">
        <f t="shared" si="185"/>
        <v>0.34038759999999996</v>
      </c>
    </row>
    <row r="3945" spans="1:6" x14ac:dyDescent="0.25">
      <c r="A3945">
        <v>3936</v>
      </c>
      <c r="B3945">
        <f>'Założenia i wyniki'!$E$6*Znorm.Profile!B3945</f>
        <v>0</v>
      </c>
      <c r="C3945">
        <f>'Założenia i wyniki'!$E$8*Znorm.Profile!C3945</f>
        <v>0.26789419999999997</v>
      </c>
      <c r="D3945">
        <f t="shared" si="183"/>
        <v>0</v>
      </c>
      <c r="E3945">
        <f t="shared" si="184"/>
        <v>0</v>
      </c>
      <c r="F3945">
        <f t="shared" si="185"/>
        <v>0.26789419999999997</v>
      </c>
    </row>
    <row r="3946" spans="1:6" x14ac:dyDescent="0.25">
      <c r="A3946">
        <v>3937</v>
      </c>
      <c r="B3946">
        <f>'Założenia i wyniki'!$E$6*Znorm.Profile!B3946</f>
        <v>0</v>
      </c>
      <c r="C3946">
        <f>'Założenia i wyniki'!$E$8*Znorm.Profile!C3946</f>
        <v>0.22034215000000001</v>
      </c>
      <c r="D3946">
        <f t="shared" si="183"/>
        <v>0</v>
      </c>
      <c r="E3946">
        <f t="shared" si="184"/>
        <v>0</v>
      </c>
      <c r="F3946">
        <f t="shared" si="185"/>
        <v>0.22034215000000001</v>
      </c>
    </row>
    <row r="3947" spans="1:6" x14ac:dyDescent="0.25">
      <c r="A3947">
        <v>3938</v>
      </c>
      <c r="B3947">
        <f>'Założenia i wyniki'!$E$6*Znorm.Profile!B3947</f>
        <v>0</v>
      </c>
      <c r="C3947">
        <f>'Założenia i wyniki'!$E$8*Znorm.Profile!C3947</f>
        <v>0.19866804999999998</v>
      </c>
      <c r="D3947">
        <f t="shared" si="183"/>
        <v>0</v>
      </c>
      <c r="E3947">
        <f t="shared" si="184"/>
        <v>0</v>
      </c>
      <c r="F3947">
        <f t="shared" si="185"/>
        <v>0.19866804999999998</v>
      </c>
    </row>
    <row r="3948" spans="1:6" x14ac:dyDescent="0.25">
      <c r="A3948">
        <v>3939</v>
      </c>
      <c r="B3948">
        <f>'Założenia i wyniki'!$E$6*Znorm.Profile!B3948</f>
        <v>0</v>
      </c>
      <c r="C3948">
        <f>'Założenia i wyniki'!$E$8*Znorm.Profile!C3948</f>
        <v>0.18439015</v>
      </c>
      <c r="D3948">
        <f t="shared" si="183"/>
        <v>0</v>
      </c>
      <c r="E3948">
        <f t="shared" si="184"/>
        <v>0</v>
      </c>
      <c r="F3948">
        <f t="shared" si="185"/>
        <v>0.18439015</v>
      </c>
    </row>
    <row r="3949" spans="1:6" x14ac:dyDescent="0.25">
      <c r="A3949">
        <v>3940</v>
      </c>
      <c r="B3949">
        <f>'Założenia i wyniki'!$E$6*Znorm.Profile!B3949</f>
        <v>0</v>
      </c>
      <c r="C3949">
        <f>'Założenia i wyniki'!$E$8*Znorm.Profile!C3949</f>
        <v>0.18572259999999999</v>
      </c>
      <c r="D3949">
        <f t="shared" si="183"/>
        <v>0</v>
      </c>
      <c r="E3949">
        <f t="shared" si="184"/>
        <v>0</v>
      </c>
      <c r="F3949">
        <f t="shared" si="185"/>
        <v>0.18572259999999999</v>
      </c>
    </row>
    <row r="3950" spans="1:6" x14ac:dyDescent="0.25">
      <c r="A3950">
        <v>3941</v>
      </c>
      <c r="B3950">
        <f>'Założenia i wyniki'!$E$6*Znorm.Profile!B3950</f>
        <v>6.3731132075471708E-2</v>
      </c>
      <c r="C3950">
        <f>'Założenia i wyniki'!$E$8*Znorm.Profile!C3950</f>
        <v>0.2047283</v>
      </c>
      <c r="D3950">
        <f t="shared" si="183"/>
        <v>6.3731132075471708E-2</v>
      </c>
      <c r="E3950">
        <f t="shared" si="184"/>
        <v>0</v>
      </c>
      <c r="F3950">
        <f t="shared" si="185"/>
        <v>0.14099716792452829</v>
      </c>
    </row>
    <row r="3951" spans="1:6" x14ac:dyDescent="0.25">
      <c r="A3951">
        <v>3942</v>
      </c>
      <c r="B3951">
        <f>'Założenia i wyniki'!$E$6*Znorm.Profile!B3951</f>
        <v>0.108311320754717</v>
      </c>
      <c r="C3951">
        <f>'Założenia i wyniki'!$E$8*Znorm.Profile!C3951</f>
        <v>0.25037215000000002</v>
      </c>
      <c r="D3951">
        <f t="shared" si="183"/>
        <v>0.108311320754717</v>
      </c>
      <c r="E3951">
        <f t="shared" si="184"/>
        <v>0</v>
      </c>
      <c r="F3951">
        <f t="shared" si="185"/>
        <v>0.14206082924528302</v>
      </c>
    </row>
    <row r="3952" spans="1:6" x14ac:dyDescent="0.25">
      <c r="A3952">
        <v>3943</v>
      </c>
      <c r="B3952">
        <f>'Założenia i wyniki'!$E$6*Znorm.Profile!B3952</f>
        <v>0.24647169811320757</v>
      </c>
      <c r="C3952">
        <f>'Założenia i wyniki'!$E$8*Znorm.Profile!C3952</f>
        <v>0.30528609999999995</v>
      </c>
      <c r="D3952">
        <f t="shared" si="183"/>
        <v>0.24647169811320757</v>
      </c>
      <c r="E3952">
        <f t="shared" si="184"/>
        <v>0</v>
      </c>
      <c r="F3952">
        <f t="shared" si="185"/>
        <v>5.8814401886792378E-2</v>
      </c>
    </row>
    <row r="3953" spans="1:6" x14ac:dyDescent="0.25">
      <c r="A3953">
        <v>3944</v>
      </c>
      <c r="B3953">
        <f>'Założenia i wyniki'!$E$6*Znorm.Profile!B3953</f>
        <v>1.2397169811320754</v>
      </c>
      <c r="C3953">
        <f>'Założenia i wyniki'!$E$8*Znorm.Profile!C3953</f>
        <v>0.36914744999999999</v>
      </c>
      <c r="D3953">
        <f t="shared" si="183"/>
        <v>0.36914744999999999</v>
      </c>
      <c r="E3953">
        <f t="shared" si="184"/>
        <v>0.87056953113207536</v>
      </c>
      <c r="F3953">
        <f t="shared" si="185"/>
        <v>0</v>
      </c>
    </row>
    <row r="3954" spans="1:6" x14ac:dyDescent="0.25">
      <c r="A3954">
        <v>3945</v>
      </c>
      <c r="B3954">
        <f>'Założenia i wyniki'!$E$6*Znorm.Profile!B3954</f>
        <v>1.7275471698113209</v>
      </c>
      <c r="C3954">
        <f>'Założenia i wyniki'!$E$8*Znorm.Profile!C3954</f>
        <v>0.41596555000000002</v>
      </c>
      <c r="D3954">
        <f t="shared" si="183"/>
        <v>0.41596555000000002</v>
      </c>
      <c r="E3954">
        <f t="shared" si="184"/>
        <v>1.3115816198113208</v>
      </c>
      <c r="F3954">
        <f t="shared" si="185"/>
        <v>0</v>
      </c>
    </row>
    <row r="3955" spans="1:6" x14ac:dyDescent="0.25">
      <c r="A3955">
        <v>3946</v>
      </c>
      <c r="B3955">
        <f>'Założenia i wyniki'!$E$6*Znorm.Profile!B3955</f>
        <v>2.067452830188679</v>
      </c>
      <c r="C3955">
        <f>'Założenia i wyniki'!$E$8*Znorm.Profile!C3955</f>
        <v>0.44369885000000003</v>
      </c>
      <c r="D3955">
        <f t="shared" si="183"/>
        <v>0.44369885000000003</v>
      </c>
      <c r="E3955">
        <f t="shared" si="184"/>
        <v>1.6237539801886789</v>
      </c>
      <c r="F3955">
        <f t="shared" si="185"/>
        <v>0</v>
      </c>
    </row>
    <row r="3956" spans="1:6" x14ac:dyDescent="0.25">
      <c r="A3956">
        <v>3947</v>
      </c>
      <c r="B3956">
        <f>'Założenia i wyniki'!$E$6*Znorm.Profile!B3956</f>
        <v>2.2678301886792456</v>
      </c>
      <c r="C3956">
        <f>'Założenia i wyniki'!$E$8*Znorm.Profile!C3956</f>
        <v>0.44545690000000004</v>
      </c>
      <c r="D3956">
        <f t="shared" si="183"/>
        <v>0.44545690000000004</v>
      </c>
      <c r="E3956">
        <f t="shared" si="184"/>
        <v>1.8223732886792456</v>
      </c>
      <c r="F3956">
        <f t="shared" si="185"/>
        <v>0</v>
      </c>
    </row>
    <row r="3957" spans="1:6" x14ac:dyDescent="0.25">
      <c r="A3957">
        <v>3948</v>
      </c>
      <c r="B3957">
        <f>'Założenia i wyniki'!$E$6*Znorm.Profile!B3957</f>
        <v>2.3362264150943397</v>
      </c>
      <c r="C3957">
        <f>'Założenia i wyniki'!$E$8*Znorm.Profile!C3957</f>
        <v>0.44336179999999997</v>
      </c>
      <c r="D3957">
        <f t="shared" si="183"/>
        <v>0.44336179999999997</v>
      </c>
      <c r="E3957">
        <f t="shared" si="184"/>
        <v>1.8928646150943398</v>
      </c>
      <c r="F3957">
        <f t="shared" si="185"/>
        <v>0</v>
      </c>
    </row>
    <row r="3958" spans="1:6" x14ac:dyDescent="0.25">
      <c r="A3958">
        <v>3949</v>
      </c>
      <c r="B3958">
        <f>'Założenia i wyniki'!$E$6*Znorm.Profile!B3958</f>
        <v>2.2466037735849058</v>
      </c>
      <c r="C3958">
        <f>'Założenia i wyniki'!$E$8*Znorm.Profile!C3958</f>
        <v>0.42002729999999999</v>
      </c>
      <c r="D3958">
        <f t="shared" si="183"/>
        <v>0.42002729999999999</v>
      </c>
      <c r="E3958">
        <f t="shared" si="184"/>
        <v>1.8265764735849057</v>
      </c>
      <c r="F3958">
        <f t="shared" si="185"/>
        <v>0</v>
      </c>
    </row>
    <row r="3959" spans="1:6" x14ac:dyDescent="0.25">
      <c r="A3959">
        <v>3950</v>
      </c>
      <c r="B3959">
        <f>'Założenia i wyniki'!$E$6*Znorm.Profile!B3959</f>
        <v>2.0287735849056605</v>
      </c>
      <c r="C3959">
        <f>'Założenia i wyniki'!$E$8*Znorm.Profile!C3959</f>
        <v>0.38864140000000003</v>
      </c>
      <c r="D3959">
        <f t="shared" si="183"/>
        <v>0.38864140000000003</v>
      </c>
      <c r="E3959">
        <f t="shared" si="184"/>
        <v>1.6401321849056605</v>
      </c>
      <c r="F3959">
        <f t="shared" si="185"/>
        <v>0</v>
      </c>
    </row>
    <row r="3960" spans="1:6" x14ac:dyDescent="0.25">
      <c r="A3960">
        <v>3951</v>
      </c>
      <c r="B3960">
        <f>'Założenia i wyniki'!$E$6*Znorm.Profile!B3960</f>
        <v>0.88866037735849057</v>
      </c>
      <c r="C3960">
        <f>'Założenia i wyniki'!$E$8*Znorm.Profile!C3960</f>
        <v>0.36022175000000001</v>
      </c>
      <c r="D3960">
        <f t="shared" si="183"/>
        <v>0.36022175000000001</v>
      </c>
      <c r="E3960">
        <f t="shared" si="184"/>
        <v>0.52843862735849056</v>
      </c>
      <c r="F3960">
        <f t="shared" si="185"/>
        <v>0</v>
      </c>
    </row>
    <row r="3961" spans="1:6" x14ac:dyDescent="0.25">
      <c r="A3961">
        <v>3952</v>
      </c>
      <c r="B3961">
        <f>'Założenia i wyniki'!$E$6*Znorm.Profile!B3961</f>
        <v>0.52523584905660381</v>
      </c>
      <c r="C3961">
        <f>'Założenia i wyniki'!$E$8*Znorm.Profile!C3961</f>
        <v>0.34944104999999998</v>
      </c>
      <c r="D3961">
        <f t="shared" si="183"/>
        <v>0.34944104999999998</v>
      </c>
      <c r="E3961">
        <f t="shared" si="184"/>
        <v>0.17579479905660383</v>
      </c>
      <c r="F3961">
        <f t="shared" si="185"/>
        <v>0</v>
      </c>
    </row>
    <row r="3962" spans="1:6" x14ac:dyDescent="0.25">
      <c r="A3962">
        <v>3953</v>
      </c>
      <c r="B3962">
        <f>'Założenia i wyniki'!$E$6*Znorm.Profile!B3962</f>
        <v>0.13593396226415094</v>
      </c>
      <c r="C3962">
        <f>'Założenia i wyniki'!$E$8*Znorm.Profile!C3962</f>
        <v>0.35775355000000003</v>
      </c>
      <c r="D3962">
        <f t="shared" si="183"/>
        <v>0.13593396226415094</v>
      </c>
      <c r="E3962">
        <f t="shared" si="184"/>
        <v>0</v>
      </c>
      <c r="F3962">
        <f t="shared" si="185"/>
        <v>0.22181958773584909</v>
      </c>
    </row>
    <row r="3963" spans="1:6" x14ac:dyDescent="0.25">
      <c r="A3963">
        <v>3954</v>
      </c>
      <c r="B3963">
        <f>'Założenia i wyniki'!$E$6*Znorm.Profile!B3963</f>
        <v>0.10664150943396228</v>
      </c>
      <c r="C3963">
        <f>'Założenia i wyniki'!$E$8*Znorm.Profile!C3963</f>
        <v>0.37227959999999999</v>
      </c>
      <c r="D3963">
        <f t="shared" si="183"/>
        <v>0.10664150943396228</v>
      </c>
      <c r="E3963">
        <f t="shared" si="184"/>
        <v>0</v>
      </c>
      <c r="F3963">
        <f t="shared" si="185"/>
        <v>0.26563809056603771</v>
      </c>
    </row>
    <row r="3964" spans="1:6" x14ac:dyDescent="0.25">
      <c r="A3964">
        <v>3955</v>
      </c>
      <c r="B3964">
        <f>'Założenia i wyniki'!$E$6*Znorm.Profile!B3964</f>
        <v>3.8233018867924531E-2</v>
      </c>
      <c r="C3964">
        <f>'Założenia i wyniki'!$E$8*Znorm.Profile!C3964</f>
        <v>0.39967585</v>
      </c>
      <c r="D3964">
        <f t="shared" si="183"/>
        <v>3.8233018867924531E-2</v>
      </c>
      <c r="E3964">
        <f t="shared" si="184"/>
        <v>0</v>
      </c>
      <c r="F3964">
        <f t="shared" si="185"/>
        <v>0.36144283113207548</v>
      </c>
    </row>
    <row r="3965" spans="1:6" x14ac:dyDescent="0.25">
      <c r="A3965">
        <v>3956</v>
      </c>
      <c r="B3965">
        <f>'Założenia i wyniki'!$E$6*Znorm.Profile!B3965</f>
        <v>0</v>
      </c>
      <c r="C3965">
        <f>'Założenia i wyniki'!$E$8*Znorm.Profile!C3965</f>
        <v>0.43343335000000005</v>
      </c>
      <c r="D3965">
        <f t="shared" si="183"/>
        <v>0</v>
      </c>
      <c r="E3965">
        <f t="shared" si="184"/>
        <v>0</v>
      </c>
      <c r="F3965">
        <f t="shared" si="185"/>
        <v>0.43343335000000005</v>
      </c>
    </row>
    <row r="3966" spans="1:6" x14ac:dyDescent="0.25">
      <c r="A3966">
        <v>3957</v>
      </c>
      <c r="B3966">
        <f>'Założenia i wyniki'!$E$6*Znorm.Profile!B3966</f>
        <v>0</v>
      </c>
      <c r="C3966">
        <f>'Założenia i wyniki'!$E$8*Znorm.Profile!C3966</f>
        <v>0.45614169999999993</v>
      </c>
      <c r="D3966">
        <f t="shared" si="183"/>
        <v>0</v>
      </c>
      <c r="E3966">
        <f t="shared" si="184"/>
        <v>0</v>
      </c>
      <c r="F3966">
        <f t="shared" si="185"/>
        <v>0.45614169999999993</v>
      </c>
    </row>
    <row r="3967" spans="1:6" x14ac:dyDescent="0.25">
      <c r="A3967">
        <v>3958</v>
      </c>
      <c r="B3967">
        <f>'Założenia i wyniki'!$E$6*Znorm.Profile!B3967</f>
        <v>0</v>
      </c>
      <c r="C3967">
        <f>'Założenia i wyniki'!$E$8*Znorm.Profile!C3967</f>
        <v>0.39473419999999998</v>
      </c>
      <c r="D3967">
        <f t="shared" si="183"/>
        <v>0</v>
      </c>
      <c r="E3967">
        <f t="shared" si="184"/>
        <v>0</v>
      </c>
      <c r="F3967">
        <f t="shared" si="185"/>
        <v>0.39473419999999998</v>
      </c>
    </row>
    <row r="3968" spans="1:6" x14ac:dyDescent="0.25">
      <c r="A3968">
        <v>3959</v>
      </c>
      <c r="B3968">
        <f>'Założenia i wyniki'!$E$6*Znorm.Profile!B3968</f>
        <v>0</v>
      </c>
      <c r="C3968">
        <f>'Założenia i wyniki'!$E$8*Znorm.Profile!C3968</f>
        <v>0.30818445</v>
      </c>
      <c r="D3968">
        <f t="shared" si="183"/>
        <v>0</v>
      </c>
      <c r="E3968">
        <f t="shared" si="184"/>
        <v>0</v>
      </c>
      <c r="F3968">
        <f t="shared" si="185"/>
        <v>0.30818445</v>
      </c>
    </row>
    <row r="3969" spans="1:6" x14ac:dyDescent="0.25">
      <c r="A3969">
        <v>3960</v>
      </c>
      <c r="B3969">
        <f>'Założenia i wyniki'!$E$6*Znorm.Profile!B3969</f>
        <v>0</v>
      </c>
      <c r="C3969">
        <f>'Założenia i wyniki'!$E$8*Znorm.Profile!C3969</f>
        <v>0.23819565000000004</v>
      </c>
      <c r="D3969">
        <f t="shared" si="183"/>
        <v>0</v>
      </c>
      <c r="E3969">
        <f t="shared" si="184"/>
        <v>0</v>
      </c>
      <c r="F3969">
        <f t="shared" si="185"/>
        <v>0.23819565000000004</v>
      </c>
    </row>
    <row r="3970" spans="1:6" x14ac:dyDescent="0.25">
      <c r="A3970">
        <v>3961</v>
      </c>
      <c r="B3970">
        <f>'Założenia i wyniki'!$E$6*Znorm.Profile!B3970</f>
        <v>0</v>
      </c>
      <c r="C3970">
        <f>'Założenia i wyniki'!$E$8*Znorm.Profile!C3970</f>
        <v>0.1997786</v>
      </c>
      <c r="D3970">
        <f t="shared" si="183"/>
        <v>0</v>
      </c>
      <c r="E3970">
        <f t="shared" si="184"/>
        <v>0</v>
      </c>
      <c r="F3970">
        <f t="shared" si="185"/>
        <v>0.1997786</v>
      </c>
    </row>
    <row r="3971" spans="1:6" x14ac:dyDescent="0.25">
      <c r="A3971">
        <v>3962</v>
      </c>
      <c r="B3971">
        <f>'Założenia i wyniki'!$E$6*Znorm.Profile!B3971</f>
        <v>0</v>
      </c>
      <c r="C3971">
        <f>'Założenia i wyniki'!$E$8*Znorm.Profile!C3971</f>
        <v>0.18223485</v>
      </c>
      <c r="D3971">
        <f t="shared" si="183"/>
        <v>0</v>
      </c>
      <c r="E3971">
        <f t="shared" si="184"/>
        <v>0</v>
      </c>
      <c r="F3971">
        <f t="shared" si="185"/>
        <v>0.18223485</v>
      </c>
    </row>
    <row r="3972" spans="1:6" x14ac:dyDescent="0.25">
      <c r="A3972">
        <v>3963</v>
      </c>
      <c r="B3972">
        <f>'Założenia i wyniki'!$E$6*Znorm.Profile!B3972</f>
        <v>0</v>
      </c>
      <c r="C3972">
        <f>'Założenia i wyniki'!$E$8*Znorm.Profile!C3972</f>
        <v>0.1794569</v>
      </c>
      <c r="D3972">
        <f t="shared" si="183"/>
        <v>0</v>
      </c>
      <c r="E3972">
        <f t="shared" si="184"/>
        <v>0</v>
      </c>
      <c r="F3972">
        <f t="shared" si="185"/>
        <v>0.1794569</v>
      </c>
    </row>
    <row r="3973" spans="1:6" x14ac:dyDescent="0.25">
      <c r="A3973">
        <v>3964</v>
      </c>
      <c r="B3973">
        <f>'Założenia i wyniki'!$E$6*Znorm.Profile!B3973</f>
        <v>0</v>
      </c>
      <c r="C3973">
        <f>'Założenia i wyniki'!$E$8*Znorm.Profile!C3973</f>
        <v>0.19703285000000001</v>
      </c>
      <c r="D3973">
        <f t="shared" si="183"/>
        <v>0</v>
      </c>
      <c r="E3973">
        <f t="shared" si="184"/>
        <v>0</v>
      </c>
      <c r="F3973">
        <f t="shared" si="185"/>
        <v>0.19703285000000001</v>
      </c>
    </row>
    <row r="3974" spans="1:6" x14ac:dyDescent="0.25">
      <c r="A3974">
        <v>3965</v>
      </c>
      <c r="B3974">
        <f>'Założenia i wyniki'!$E$6*Znorm.Profile!B3974</f>
        <v>1.6239622641509431E-2</v>
      </c>
      <c r="C3974">
        <f>'Założenia i wyniki'!$E$8*Znorm.Profile!C3974</f>
        <v>0.24433744999999998</v>
      </c>
      <c r="D3974">
        <f t="shared" si="183"/>
        <v>1.6239622641509431E-2</v>
      </c>
      <c r="E3974">
        <f t="shared" si="184"/>
        <v>0</v>
      </c>
      <c r="F3974">
        <f t="shared" si="185"/>
        <v>0.22809782735849055</v>
      </c>
    </row>
    <row r="3975" spans="1:6" x14ac:dyDescent="0.25">
      <c r="A3975">
        <v>3966</v>
      </c>
      <c r="B3975">
        <f>'Założenia i wyniki'!$E$6*Znorm.Profile!B3975</f>
        <v>0.2686320754716981</v>
      </c>
      <c r="C3975">
        <f>'Założenia i wyniki'!$E$8*Znorm.Profile!C3975</f>
        <v>0.31148809999999999</v>
      </c>
      <c r="D3975">
        <f t="shared" si="183"/>
        <v>0.2686320754716981</v>
      </c>
      <c r="E3975">
        <f t="shared" si="184"/>
        <v>0</v>
      </c>
      <c r="F3975">
        <f t="shared" si="185"/>
        <v>4.2856024528301895E-2</v>
      </c>
    </row>
    <row r="3976" spans="1:6" x14ac:dyDescent="0.25">
      <c r="A3976">
        <v>3967</v>
      </c>
      <c r="B3976">
        <f>'Założenia i wyniki'!$E$6*Znorm.Profile!B3976</f>
        <v>0.69979245283018865</v>
      </c>
      <c r="C3976">
        <f>'Założenia i wyniki'!$E$8*Znorm.Profile!C3976</f>
        <v>0.35847944999999998</v>
      </c>
      <c r="D3976">
        <f t="shared" si="183"/>
        <v>0.35847944999999998</v>
      </c>
      <c r="E3976">
        <f t="shared" si="184"/>
        <v>0.34131300283018867</v>
      </c>
      <c r="F3976">
        <f t="shared" si="185"/>
        <v>0</v>
      </c>
    </row>
    <row r="3977" spans="1:6" x14ac:dyDescent="0.25">
      <c r="A3977">
        <v>3968</v>
      </c>
      <c r="B3977">
        <f>'Założenia i wyniki'!$E$6*Znorm.Profile!B3977</f>
        <v>1.2142452830188679</v>
      </c>
      <c r="C3977">
        <f>'Założenia i wyniki'!$E$8*Znorm.Profile!C3977</f>
        <v>0.38141949999999997</v>
      </c>
      <c r="D3977">
        <f t="shared" si="183"/>
        <v>0.38141949999999997</v>
      </c>
      <c r="E3977">
        <f t="shared" si="184"/>
        <v>0.83282578301886789</v>
      </c>
      <c r="F3977">
        <f t="shared" si="185"/>
        <v>0</v>
      </c>
    </row>
    <row r="3978" spans="1:6" x14ac:dyDescent="0.25">
      <c r="A3978">
        <v>3969</v>
      </c>
      <c r="B3978">
        <f>'Założenia i wyniki'!$E$6*Znorm.Profile!B3978</f>
        <v>1.6845283018867925</v>
      </c>
      <c r="C3978">
        <f>'Założenia i wyniki'!$E$8*Znorm.Profile!C3978</f>
        <v>0.38064110000000001</v>
      </c>
      <c r="D3978">
        <f t="shared" si="183"/>
        <v>0.38064110000000001</v>
      </c>
      <c r="E3978">
        <f t="shared" si="184"/>
        <v>1.3038872018867924</v>
      </c>
      <c r="F3978">
        <f t="shared" si="185"/>
        <v>0</v>
      </c>
    </row>
    <row r="3979" spans="1:6" x14ac:dyDescent="0.25">
      <c r="A3979">
        <v>3970</v>
      </c>
      <c r="B3979">
        <f>'Założenia i wyniki'!$E$6*Znorm.Profile!B3979</f>
        <v>2.0277358490566035</v>
      </c>
      <c r="C3979">
        <f>'Założenia i wyniki'!$E$8*Znorm.Profile!C3979</f>
        <v>0.36415505000000004</v>
      </c>
      <c r="D3979">
        <f t="shared" ref="D3979:D4042" si="186">IF(B3979&lt;=C3979,B3979,C3979)</f>
        <v>0.36415505000000004</v>
      </c>
      <c r="E3979">
        <f t="shared" ref="E3979:E4042" si="187">IF(B3979&gt;C3979,B3979-C3979,0)</f>
        <v>1.6635807990566036</v>
      </c>
      <c r="F3979">
        <f t="shared" ref="F3979:F4042" si="188">IF(B3979&lt;C3979,C3979-B3979,0)</f>
        <v>0</v>
      </c>
    </row>
    <row r="3980" spans="1:6" x14ac:dyDescent="0.25">
      <c r="A3980">
        <v>3971</v>
      </c>
      <c r="B3980">
        <f>'Założenia i wyniki'!$E$6*Znorm.Profile!B3980</f>
        <v>2.228962264150943</v>
      </c>
      <c r="C3980">
        <f>'Założenia i wyniki'!$E$8*Znorm.Profile!C3980</f>
        <v>0.35971355000000005</v>
      </c>
      <c r="D3980">
        <f t="shared" si="186"/>
        <v>0.35971355000000005</v>
      </c>
      <c r="E3980">
        <f t="shared" si="187"/>
        <v>1.8692487141509431</v>
      </c>
      <c r="F3980">
        <f t="shared" si="188"/>
        <v>0</v>
      </c>
    </row>
    <row r="3981" spans="1:6" x14ac:dyDescent="0.25">
      <c r="A3981">
        <v>3972</v>
      </c>
      <c r="B3981">
        <f>'Założenia i wyniki'!$E$6*Znorm.Profile!B3981</f>
        <v>2.2688679245283021</v>
      </c>
      <c r="C3981">
        <f>'Założenia i wyniki'!$E$8*Znorm.Profile!C3981</f>
        <v>0.35329175000000002</v>
      </c>
      <c r="D3981">
        <f t="shared" si="186"/>
        <v>0.35329175000000002</v>
      </c>
      <c r="E3981">
        <f t="shared" si="187"/>
        <v>1.9155761745283022</v>
      </c>
      <c r="F3981">
        <f t="shared" si="188"/>
        <v>0</v>
      </c>
    </row>
    <row r="3982" spans="1:6" x14ac:dyDescent="0.25">
      <c r="A3982">
        <v>3973</v>
      </c>
      <c r="B3982">
        <f>'Założenia i wyniki'!$E$6*Znorm.Profile!B3982</f>
        <v>1.7094339622641508</v>
      </c>
      <c r="C3982">
        <f>'Założenia i wyniki'!$E$8*Znorm.Profile!C3982</f>
        <v>0.35802165000000002</v>
      </c>
      <c r="D3982">
        <f t="shared" si="186"/>
        <v>0.35802165000000002</v>
      </c>
      <c r="E3982">
        <f t="shared" si="187"/>
        <v>1.3514123122641508</v>
      </c>
      <c r="F3982">
        <f t="shared" si="188"/>
        <v>0</v>
      </c>
    </row>
    <row r="3983" spans="1:6" x14ac:dyDescent="0.25">
      <c r="A3983">
        <v>3974</v>
      </c>
      <c r="B3983">
        <f>'Założenia i wyniki'!$E$6*Znorm.Profile!B3983</f>
        <v>0.51399056603773585</v>
      </c>
      <c r="C3983">
        <f>'Założenia i wyniki'!$E$8*Znorm.Profile!C3983</f>
        <v>0.35854140000000001</v>
      </c>
      <c r="D3983">
        <f t="shared" si="186"/>
        <v>0.35854140000000001</v>
      </c>
      <c r="E3983">
        <f t="shared" si="187"/>
        <v>0.15544916603773584</v>
      </c>
      <c r="F3983">
        <f t="shared" si="188"/>
        <v>0</v>
      </c>
    </row>
    <row r="3984" spans="1:6" x14ac:dyDescent="0.25">
      <c r="A3984">
        <v>3975</v>
      </c>
      <c r="B3984">
        <f>'Założenia i wyniki'!$E$6*Znorm.Profile!B3984</f>
        <v>0.10700943396226414</v>
      </c>
      <c r="C3984">
        <f>'Założenia i wyniki'!$E$8*Znorm.Profile!C3984</f>
        <v>0.3772972</v>
      </c>
      <c r="D3984">
        <f t="shared" si="186"/>
        <v>0.10700943396226414</v>
      </c>
      <c r="E3984">
        <f t="shared" si="187"/>
        <v>0</v>
      </c>
      <c r="F3984">
        <f t="shared" si="188"/>
        <v>0.27028776603773585</v>
      </c>
    </row>
    <row r="3985" spans="1:6" x14ac:dyDescent="0.25">
      <c r="A3985">
        <v>3976</v>
      </c>
      <c r="B3985">
        <f>'Założenia i wyniki'!$E$6*Znorm.Profile!B3985</f>
        <v>9.3850943396226419E-2</v>
      </c>
      <c r="C3985">
        <f>'Założenia i wyniki'!$E$8*Znorm.Profile!C3985</f>
        <v>0.38478860000000004</v>
      </c>
      <c r="D3985">
        <f t="shared" si="186"/>
        <v>9.3850943396226419E-2</v>
      </c>
      <c r="E3985">
        <f t="shared" si="187"/>
        <v>0</v>
      </c>
      <c r="F3985">
        <f t="shared" si="188"/>
        <v>0.29093765660377363</v>
      </c>
    </row>
    <row r="3986" spans="1:6" x14ac:dyDescent="0.25">
      <c r="A3986">
        <v>3977</v>
      </c>
      <c r="B3986">
        <f>'Założenia i wyniki'!$E$6*Znorm.Profile!B3986</f>
        <v>8.6651886792452837E-2</v>
      </c>
      <c r="C3986">
        <f>'Założenia i wyniki'!$E$8*Znorm.Profile!C3986</f>
        <v>0.39218865000000003</v>
      </c>
      <c r="D3986">
        <f t="shared" si="186"/>
        <v>8.6651886792452837E-2</v>
      </c>
      <c r="E3986">
        <f t="shared" si="187"/>
        <v>0</v>
      </c>
      <c r="F3986">
        <f t="shared" si="188"/>
        <v>0.30553676320754719</v>
      </c>
    </row>
    <row r="3987" spans="1:6" x14ac:dyDescent="0.25">
      <c r="A3987">
        <v>3978</v>
      </c>
      <c r="B3987">
        <f>'Założenia i wyniki'!$E$6*Znorm.Profile!B3987</f>
        <v>0.22185849056603771</v>
      </c>
      <c r="C3987">
        <f>'Założenia i wyniki'!$E$8*Znorm.Profile!C3987</f>
        <v>0.40809265</v>
      </c>
      <c r="D3987">
        <f t="shared" si="186"/>
        <v>0.22185849056603771</v>
      </c>
      <c r="E3987">
        <f t="shared" si="187"/>
        <v>0</v>
      </c>
      <c r="F3987">
        <f t="shared" si="188"/>
        <v>0.18623415943396229</v>
      </c>
    </row>
    <row r="3988" spans="1:6" x14ac:dyDescent="0.25">
      <c r="A3988">
        <v>3979</v>
      </c>
      <c r="B3988">
        <f>'Założenia i wyniki'!$E$6*Znorm.Profile!B3988</f>
        <v>0.14313207547169812</v>
      </c>
      <c r="C3988">
        <f>'Założenia i wyniki'!$E$8*Znorm.Profile!C3988</f>
        <v>0.43104564999999995</v>
      </c>
      <c r="D3988">
        <f t="shared" si="186"/>
        <v>0.14313207547169812</v>
      </c>
      <c r="E3988">
        <f t="shared" si="187"/>
        <v>0</v>
      </c>
      <c r="F3988">
        <f t="shared" si="188"/>
        <v>0.2879135745283018</v>
      </c>
    </row>
    <row r="3989" spans="1:6" x14ac:dyDescent="0.25">
      <c r="A3989">
        <v>3980</v>
      </c>
      <c r="B3989">
        <f>'Założenia i wyniki'!$E$6*Znorm.Profile!B3989</f>
        <v>0</v>
      </c>
      <c r="C3989">
        <f>'Założenia i wyniki'!$E$8*Znorm.Profile!C3989</f>
        <v>0.46770220000000001</v>
      </c>
      <c r="D3989">
        <f t="shared" si="186"/>
        <v>0</v>
      </c>
      <c r="E3989">
        <f t="shared" si="187"/>
        <v>0</v>
      </c>
      <c r="F3989">
        <f t="shared" si="188"/>
        <v>0.46770220000000001</v>
      </c>
    </row>
    <row r="3990" spans="1:6" x14ac:dyDescent="0.25">
      <c r="A3990">
        <v>3981</v>
      </c>
      <c r="B3990">
        <f>'Założenia i wyniki'!$E$6*Znorm.Profile!B3990</f>
        <v>0</v>
      </c>
      <c r="C3990">
        <f>'Założenia i wyniki'!$E$8*Znorm.Profile!C3990</f>
        <v>0.49581209999999992</v>
      </c>
      <c r="D3990">
        <f t="shared" si="186"/>
        <v>0</v>
      </c>
      <c r="E3990">
        <f t="shared" si="187"/>
        <v>0</v>
      </c>
      <c r="F3990">
        <f t="shared" si="188"/>
        <v>0.49581209999999992</v>
      </c>
    </row>
    <row r="3991" spans="1:6" x14ac:dyDescent="0.25">
      <c r="A3991">
        <v>3982</v>
      </c>
      <c r="B3991">
        <f>'Założenia i wyniki'!$E$6*Znorm.Profile!B3991</f>
        <v>0</v>
      </c>
      <c r="C3991">
        <f>'Założenia i wyniki'!$E$8*Znorm.Profile!C3991</f>
        <v>0.43328915000000001</v>
      </c>
      <c r="D3991">
        <f t="shared" si="186"/>
        <v>0</v>
      </c>
      <c r="E3991">
        <f t="shared" si="187"/>
        <v>0</v>
      </c>
      <c r="F3991">
        <f t="shared" si="188"/>
        <v>0.43328915000000001</v>
      </c>
    </row>
    <row r="3992" spans="1:6" x14ac:dyDescent="0.25">
      <c r="A3992">
        <v>3983</v>
      </c>
      <c r="B3992">
        <f>'Założenia i wyniki'!$E$6*Znorm.Profile!B3992</f>
        <v>0</v>
      </c>
      <c r="C3992">
        <f>'Założenia i wyniki'!$E$8*Znorm.Profile!C3992</f>
        <v>0.31767434999999999</v>
      </c>
      <c r="D3992">
        <f t="shared" si="186"/>
        <v>0</v>
      </c>
      <c r="E3992">
        <f t="shared" si="187"/>
        <v>0</v>
      </c>
      <c r="F3992">
        <f t="shared" si="188"/>
        <v>0.31767434999999999</v>
      </c>
    </row>
    <row r="3993" spans="1:6" x14ac:dyDescent="0.25">
      <c r="A3993">
        <v>3984</v>
      </c>
      <c r="B3993">
        <f>'Założenia i wyniki'!$E$6*Znorm.Profile!B3993</f>
        <v>0</v>
      </c>
      <c r="C3993">
        <f>'Założenia i wyniki'!$E$8*Znorm.Profile!C3993</f>
        <v>0.23887044999999998</v>
      </c>
      <c r="D3993">
        <f t="shared" si="186"/>
        <v>0</v>
      </c>
      <c r="E3993">
        <f t="shared" si="187"/>
        <v>0</v>
      </c>
      <c r="F3993">
        <f t="shared" si="188"/>
        <v>0.23887044999999998</v>
      </c>
    </row>
    <row r="3994" spans="1:6" x14ac:dyDescent="0.25">
      <c r="A3994">
        <v>3985</v>
      </c>
      <c r="B3994">
        <f>'Założenia i wyniki'!$E$6*Znorm.Profile!B3994</f>
        <v>0</v>
      </c>
      <c r="C3994">
        <f>'Założenia i wyniki'!$E$8*Znorm.Profile!C3994</f>
        <v>0.19953499999999999</v>
      </c>
      <c r="D3994">
        <f t="shared" si="186"/>
        <v>0</v>
      </c>
      <c r="E3994">
        <f t="shared" si="187"/>
        <v>0</v>
      </c>
      <c r="F3994">
        <f t="shared" si="188"/>
        <v>0.19953499999999999</v>
      </c>
    </row>
    <row r="3995" spans="1:6" x14ac:dyDescent="0.25">
      <c r="A3995">
        <v>3986</v>
      </c>
      <c r="B3995">
        <f>'Założenia i wyniki'!$E$6*Znorm.Profile!B3995</f>
        <v>0</v>
      </c>
      <c r="C3995">
        <f>'Założenia i wyniki'!$E$8*Znorm.Profile!C3995</f>
        <v>0.1819895</v>
      </c>
      <c r="D3995">
        <f t="shared" si="186"/>
        <v>0</v>
      </c>
      <c r="E3995">
        <f t="shared" si="187"/>
        <v>0</v>
      </c>
      <c r="F3995">
        <f t="shared" si="188"/>
        <v>0.1819895</v>
      </c>
    </row>
    <row r="3996" spans="1:6" x14ac:dyDescent="0.25">
      <c r="A3996">
        <v>3987</v>
      </c>
      <c r="B3996">
        <f>'Założenia i wyniki'!$E$6*Znorm.Profile!B3996</f>
        <v>0</v>
      </c>
      <c r="C3996">
        <f>'Założenia i wyniki'!$E$8*Znorm.Profile!C3996</f>
        <v>0.18117714999999998</v>
      </c>
      <c r="D3996">
        <f t="shared" si="186"/>
        <v>0</v>
      </c>
      <c r="E3996">
        <f t="shared" si="187"/>
        <v>0</v>
      </c>
      <c r="F3996">
        <f t="shared" si="188"/>
        <v>0.18117714999999998</v>
      </c>
    </row>
    <row r="3997" spans="1:6" x14ac:dyDescent="0.25">
      <c r="A3997">
        <v>3988</v>
      </c>
      <c r="B3997">
        <f>'Założenia i wyniki'!$E$6*Znorm.Profile!B3997</f>
        <v>0</v>
      </c>
      <c r="C3997">
        <f>'Założenia i wyniki'!$E$8*Znorm.Profile!C3997</f>
        <v>0.20376089999999999</v>
      </c>
      <c r="D3997">
        <f t="shared" si="186"/>
        <v>0</v>
      </c>
      <c r="E3997">
        <f t="shared" si="187"/>
        <v>0</v>
      </c>
      <c r="F3997">
        <f t="shared" si="188"/>
        <v>0.20376089999999999</v>
      </c>
    </row>
    <row r="3998" spans="1:6" x14ac:dyDescent="0.25">
      <c r="A3998">
        <v>3989</v>
      </c>
      <c r="B3998">
        <f>'Założenia i wyniki'!$E$6*Znorm.Profile!B3998</f>
        <v>1.3650000000000001E-2</v>
      </c>
      <c r="C3998">
        <f>'Założenia i wyniki'!$E$8*Znorm.Profile!C3998</f>
        <v>0.25327155000000001</v>
      </c>
      <c r="D3998">
        <f t="shared" si="186"/>
        <v>1.3650000000000001E-2</v>
      </c>
      <c r="E3998">
        <f t="shared" si="187"/>
        <v>0</v>
      </c>
      <c r="F3998">
        <f t="shared" si="188"/>
        <v>0.23962155000000002</v>
      </c>
    </row>
    <row r="3999" spans="1:6" x14ac:dyDescent="0.25">
      <c r="A3999">
        <v>3990</v>
      </c>
      <c r="B3999">
        <f>'Założenia i wyniki'!$E$6*Znorm.Profile!B3999</f>
        <v>6.287264150943396E-2</v>
      </c>
      <c r="C3999">
        <f>'Założenia i wyniki'!$E$8*Znorm.Profile!C3999</f>
        <v>0.31680249999999999</v>
      </c>
      <c r="D3999">
        <f t="shared" si="186"/>
        <v>6.287264150943396E-2</v>
      </c>
      <c r="E3999">
        <f t="shared" si="187"/>
        <v>0</v>
      </c>
      <c r="F3999">
        <f t="shared" si="188"/>
        <v>0.25392985849056604</v>
      </c>
    </row>
    <row r="4000" spans="1:6" x14ac:dyDescent="0.25">
      <c r="A4000">
        <v>3991</v>
      </c>
      <c r="B4000">
        <f>'Założenia i wyniki'!$E$6*Znorm.Profile!B4000</f>
        <v>0.10662264150943396</v>
      </c>
      <c r="C4000">
        <f>'Założenia i wyniki'!$E$8*Znorm.Profile!C4000</f>
        <v>0.35879759999999999</v>
      </c>
      <c r="D4000">
        <f t="shared" si="186"/>
        <v>0.10662264150943396</v>
      </c>
      <c r="E4000">
        <f t="shared" si="187"/>
        <v>0</v>
      </c>
      <c r="F4000">
        <f t="shared" si="188"/>
        <v>0.25217495849056604</v>
      </c>
    </row>
    <row r="4001" spans="1:6" x14ac:dyDescent="0.25">
      <c r="A4001">
        <v>3992</v>
      </c>
      <c r="B4001">
        <f>'Założenia i wyniki'!$E$6*Znorm.Profile!B4001</f>
        <v>0.45126415094339617</v>
      </c>
      <c r="C4001">
        <f>'Założenia i wyniki'!$E$8*Znorm.Profile!C4001</f>
        <v>0.36430204999999999</v>
      </c>
      <c r="D4001">
        <f t="shared" si="186"/>
        <v>0.36430204999999999</v>
      </c>
      <c r="E4001">
        <f t="shared" si="187"/>
        <v>8.6962100943396181E-2</v>
      </c>
      <c r="F4001">
        <f t="shared" si="188"/>
        <v>0</v>
      </c>
    </row>
    <row r="4002" spans="1:6" x14ac:dyDescent="0.25">
      <c r="A4002">
        <v>3993</v>
      </c>
      <c r="B4002">
        <f>'Założenia i wyniki'!$E$6*Znorm.Profile!B4002</f>
        <v>0.55087735849056596</v>
      </c>
      <c r="C4002">
        <f>'Założenia i wyniki'!$E$8*Znorm.Profile!C4002</f>
        <v>0.36600864999999999</v>
      </c>
      <c r="D4002">
        <f t="shared" si="186"/>
        <v>0.36600864999999999</v>
      </c>
      <c r="E4002">
        <f t="shared" si="187"/>
        <v>0.18486870849056597</v>
      </c>
      <c r="F4002">
        <f t="shared" si="188"/>
        <v>0</v>
      </c>
    </row>
    <row r="4003" spans="1:6" x14ac:dyDescent="0.25">
      <c r="A4003">
        <v>3994</v>
      </c>
      <c r="B4003">
        <f>'Założenia i wyniki'!$E$6*Znorm.Profile!B4003</f>
        <v>1.729811320754717</v>
      </c>
      <c r="C4003">
        <f>'Założenia i wyniki'!$E$8*Znorm.Profile!C4003</f>
        <v>0.36687210000000003</v>
      </c>
      <c r="D4003">
        <f t="shared" si="186"/>
        <v>0.36687210000000003</v>
      </c>
      <c r="E4003">
        <f t="shared" si="187"/>
        <v>1.3629392207547171</v>
      </c>
      <c r="F4003">
        <f t="shared" si="188"/>
        <v>0</v>
      </c>
    </row>
    <row r="4004" spans="1:6" x14ac:dyDescent="0.25">
      <c r="A4004">
        <v>3995</v>
      </c>
      <c r="B4004">
        <f>'Założenia i wyniki'!$E$6*Znorm.Profile!B4004</f>
        <v>1.7651886792452829</v>
      </c>
      <c r="C4004">
        <f>'Założenia i wyniki'!$E$8*Znorm.Profile!C4004</f>
        <v>0.36500625000000003</v>
      </c>
      <c r="D4004">
        <f t="shared" si="186"/>
        <v>0.36500625000000003</v>
      </c>
      <c r="E4004">
        <f t="shared" si="187"/>
        <v>1.4001824292452829</v>
      </c>
      <c r="F4004">
        <f t="shared" si="188"/>
        <v>0</v>
      </c>
    </row>
    <row r="4005" spans="1:6" x14ac:dyDescent="0.25">
      <c r="A4005">
        <v>3996</v>
      </c>
      <c r="B4005">
        <f>'Założenia i wyniki'!$E$6*Znorm.Profile!B4005</f>
        <v>0.84631132075471704</v>
      </c>
      <c r="C4005">
        <f>'Założenia i wyniki'!$E$8*Znorm.Profile!C4005</f>
        <v>0.36510039999999999</v>
      </c>
      <c r="D4005">
        <f t="shared" si="186"/>
        <v>0.36510039999999999</v>
      </c>
      <c r="E4005">
        <f t="shared" si="187"/>
        <v>0.48121092075471705</v>
      </c>
      <c r="F4005">
        <f t="shared" si="188"/>
        <v>0</v>
      </c>
    </row>
    <row r="4006" spans="1:6" x14ac:dyDescent="0.25">
      <c r="A4006">
        <v>3997</v>
      </c>
      <c r="B4006">
        <f>'Założenia i wyniki'!$E$6*Znorm.Profile!B4006</f>
        <v>0.84777358490566035</v>
      </c>
      <c r="C4006">
        <f>'Założenia i wyniki'!$E$8*Znorm.Profile!C4006</f>
        <v>0.37009034999999996</v>
      </c>
      <c r="D4006">
        <f t="shared" si="186"/>
        <v>0.37009034999999996</v>
      </c>
      <c r="E4006">
        <f t="shared" si="187"/>
        <v>0.47768323490566039</v>
      </c>
      <c r="F4006">
        <f t="shared" si="188"/>
        <v>0</v>
      </c>
    </row>
    <row r="4007" spans="1:6" x14ac:dyDescent="0.25">
      <c r="A4007">
        <v>3998</v>
      </c>
      <c r="B4007">
        <f>'Założenia i wyniki'!$E$6*Znorm.Profile!B4007</f>
        <v>1.8934905660377359</v>
      </c>
      <c r="C4007">
        <f>'Założenia i wyniki'!$E$8*Znorm.Profile!C4007</f>
        <v>0.36675134999999998</v>
      </c>
      <c r="D4007">
        <f t="shared" si="186"/>
        <v>0.36675134999999998</v>
      </c>
      <c r="E4007">
        <f t="shared" si="187"/>
        <v>1.526739216037736</v>
      </c>
      <c r="F4007">
        <f t="shared" si="188"/>
        <v>0</v>
      </c>
    </row>
    <row r="4008" spans="1:6" x14ac:dyDescent="0.25">
      <c r="A4008">
        <v>3999</v>
      </c>
      <c r="B4008">
        <f>'Założenia i wyniki'!$E$6*Znorm.Profile!B4008</f>
        <v>1.6062264150943395</v>
      </c>
      <c r="C4008">
        <f>'Założenia i wyniki'!$E$8*Znorm.Profile!C4008</f>
        <v>0.37898244999999997</v>
      </c>
      <c r="D4008">
        <f t="shared" si="186"/>
        <v>0.37898244999999997</v>
      </c>
      <c r="E4008">
        <f t="shared" si="187"/>
        <v>1.2272439650943396</v>
      </c>
      <c r="F4008">
        <f t="shared" si="188"/>
        <v>0</v>
      </c>
    </row>
    <row r="4009" spans="1:6" x14ac:dyDescent="0.25">
      <c r="A4009">
        <v>4000</v>
      </c>
      <c r="B4009">
        <f>'Założenia i wyniki'!$E$6*Znorm.Profile!B4009</f>
        <v>0.22287735849056603</v>
      </c>
      <c r="C4009">
        <f>'Założenia i wyniki'!$E$8*Znorm.Profile!C4009</f>
        <v>0.39442584999999997</v>
      </c>
      <c r="D4009">
        <f t="shared" si="186"/>
        <v>0.22287735849056603</v>
      </c>
      <c r="E4009">
        <f t="shared" si="187"/>
        <v>0</v>
      </c>
      <c r="F4009">
        <f t="shared" si="188"/>
        <v>0.17154849150943394</v>
      </c>
    </row>
    <row r="4010" spans="1:6" x14ac:dyDescent="0.25">
      <c r="A4010">
        <v>4001</v>
      </c>
      <c r="B4010">
        <f>'Założenia i wyniki'!$E$6*Znorm.Profile!B4010</f>
        <v>8.6276415094339629E-2</v>
      </c>
      <c r="C4010">
        <f>'Założenia i wyniki'!$E$8*Znorm.Profile!C4010</f>
        <v>0.40498465</v>
      </c>
      <c r="D4010">
        <f t="shared" si="186"/>
        <v>8.6276415094339629E-2</v>
      </c>
      <c r="E4010">
        <f t="shared" si="187"/>
        <v>0</v>
      </c>
      <c r="F4010">
        <f t="shared" si="188"/>
        <v>0.31870823490566036</v>
      </c>
    </row>
    <row r="4011" spans="1:6" x14ac:dyDescent="0.25">
      <c r="A4011">
        <v>4002</v>
      </c>
      <c r="B4011">
        <f>'Założenia i wyniki'!$E$6*Znorm.Profile!B4011</f>
        <v>7.1018867924528301E-2</v>
      </c>
      <c r="C4011">
        <f>'Założenia i wyniki'!$E$8*Znorm.Profile!C4011</f>
        <v>0.42724849999999998</v>
      </c>
      <c r="D4011">
        <f t="shared" si="186"/>
        <v>7.1018867924528301E-2</v>
      </c>
      <c r="E4011">
        <f t="shared" si="187"/>
        <v>0</v>
      </c>
      <c r="F4011">
        <f t="shared" si="188"/>
        <v>0.35622963207547165</v>
      </c>
    </row>
    <row r="4012" spans="1:6" x14ac:dyDescent="0.25">
      <c r="A4012">
        <v>4003</v>
      </c>
      <c r="B4012">
        <f>'Założenia i wyniki'!$E$6*Znorm.Profile!B4012</f>
        <v>2.8835849056603774E-2</v>
      </c>
      <c r="C4012">
        <f>'Założenia i wyniki'!$E$8*Znorm.Profile!C4012</f>
        <v>0.45755885000000007</v>
      </c>
      <c r="D4012">
        <f t="shared" si="186"/>
        <v>2.8835849056603774E-2</v>
      </c>
      <c r="E4012">
        <f t="shared" si="187"/>
        <v>0</v>
      </c>
      <c r="F4012">
        <f t="shared" si="188"/>
        <v>0.42872300094339633</v>
      </c>
    </row>
    <row r="4013" spans="1:6" x14ac:dyDescent="0.25">
      <c r="A4013">
        <v>4004</v>
      </c>
      <c r="B4013">
        <f>'Założenia i wyniki'!$E$6*Znorm.Profile!B4013</f>
        <v>0</v>
      </c>
      <c r="C4013">
        <f>'Założenia i wyniki'!$E$8*Znorm.Profile!C4013</f>
        <v>0.47905550000000002</v>
      </c>
      <c r="D4013">
        <f t="shared" si="186"/>
        <v>0</v>
      </c>
      <c r="E4013">
        <f t="shared" si="187"/>
        <v>0</v>
      </c>
      <c r="F4013">
        <f t="shared" si="188"/>
        <v>0.47905550000000002</v>
      </c>
    </row>
    <row r="4014" spans="1:6" x14ac:dyDescent="0.25">
      <c r="A4014">
        <v>4005</v>
      </c>
      <c r="B4014">
        <f>'Założenia i wyniki'!$E$6*Znorm.Profile!B4014</f>
        <v>0</v>
      </c>
      <c r="C4014">
        <f>'Założenia i wyniki'!$E$8*Znorm.Profile!C4014</f>
        <v>0.48415990000000003</v>
      </c>
      <c r="D4014">
        <f t="shared" si="186"/>
        <v>0</v>
      </c>
      <c r="E4014">
        <f t="shared" si="187"/>
        <v>0</v>
      </c>
      <c r="F4014">
        <f t="shared" si="188"/>
        <v>0.48415990000000003</v>
      </c>
    </row>
    <row r="4015" spans="1:6" x14ac:dyDescent="0.25">
      <c r="A4015">
        <v>4006</v>
      </c>
      <c r="B4015">
        <f>'Założenia i wyniki'!$E$6*Znorm.Profile!B4015</f>
        <v>0</v>
      </c>
      <c r="C4015">
        <f>'Założenia i wyniki'!$E$8*Znorm.Profile!C4015</f>
        <v>0.41534359999999998</v>
      </c>
      <c r="D4015">
        <f t="shared" si="186"/>
        <v>0</v>
      </c>
      <c r="E4015">
        <f t="shared" si="187"/>
        <v>0</v>
      </c>
      <c r="F4015">
        <f t="shared" si="188"/>
        <v>0.41534359999999998</v>
      </c>
    </row>
    <row r="4016" spans="1:6" x14ac:dyDescent="0.25">
      <c r="A4016">
        <v>4007</v>
      </c>
      <c r="B4016">
        <f>'Założenia i wyniki'!$E$6*Znorm.Profile!B4016</f>
        <v>0</v>
      </c>
      <c r="C4016">
        <f>'Założenia i wyniki'!$E$8*Znorm.Profile!C4016</f>
        <v>0.30626084999999997</v>
      </c>
      <c r="D4016">
        <f t="shared" si="186"/>
        <v>0</v>
      </c>
      <c r="E4016">
        <f t="shared" si="187"/>
        <v>0</v>
      </c>
      <c r="F4016">
        <f t="shared" si="188"/>
        <v>0.30626084999999997</v>
      </c>
    </row>
    <row r="4017" spans="1:6" x14ac:dyDescent="0.25">
      <c r="A4017">
        <v>4008</v>
      </c>
      <c r="B4017">
        <f>'Założenia i wyniki'!$E$6*Znorm.Profile!B4017</f>
        <v>0</v>
      </c>
      <c r="C4017">
        <f>'Założenia i wyniki'!$E$8*Znorm.Profile!C4017</f>
        <v>0.23543659999999997</v>
      </c>
      <c r="D4017">
        <f t="shared" si="186"/>
        <v>0</v>
      </c>
      <c r="E4017">
        <f t="shared" si="187"/>
        <v>0</v>
      </c>
      <c r="F4017">
        <f t="shared" si="188"/>
        <v>0.23543659999999997</v>
      </c>
    </row>
    <row r="4018" spans="1:6" x14ac:dyDescent="0.25">
      <c r="A4018">
        <v>4009</v>
      </c>
      <c r="B4018">
        <f>'Założenia i wyniki'!$E$6*Znorm.Profile!B4018</f>
        <v>0</v>
      </c>
      <c r="C4018">
        <f>'Założenia i wyniki'!$E$8*Znorm.Profile!C4018</f>
        <v>0.19935614999999998</v>
      </c>
      <c r="D4018">
        <f t="shared" si="186"/>
        <v>0</v>
      </c>
      <c r="E4018">
        <f t="shared" si="187"/>
        <v>0</v>
      </c>
      <c r="F4018">
        <f t="shared" si="188"/>
        <v>0.19935614999999998</v>
      </c>
    </row>
    <row r="4019" spans="1:6" x14ac:dyDescent="0.25">
      <c r="A4019">
        <v>4010</v>
      </c>
      <c r="B4019">
        <f>'Założenia i wyniki'!$E$6*Znorm.Profile!B4019</f>
        <v>0</v>
      </c>
      <c r="C4019">
        <f>'Założenia i wyniki'!$E$8*Znorm.Profile!C4019</f>
        <v>0.18639774999999997</v>
      </c>
      <c r="D4019">
        <f t="shared" si="186"/>
        <v>0</v>
      </c>
      <c r="E4019">
        <f t="shared" si="187"/>
        <v>0</v>
      </c>
      <c r="F4019">
        <f t="shared" si="188"/>
        <v>0.18639774999999997</v>
      </c>
    </row>
    <row r="4020" spans="1:6" x14ac:dyDescent="0.25">
      <c r="A4020">
        <v>4011</v>
      </c>
      <c r="B4020">
        <f>'Założenia i wyniki'!$E$6*Znorm.Profile!B4020</f>
        <v>0</v>
      </c>
      <c r="C4020">
        <f>'Założenia i wyniki'!$E$8*Znorm.Profile!C4020</f>
        <v>0.18209485</v>
      </c>
      <c r="D4020">
        <f t="shared" si="186"/>
        <v>0</v>
      </c>
      <c r="E4020">
        <f t="shared" si="187"/>
        <v>0</v>
      </c>
      <c r="F4020">
        <f t="shared" si="188"/>
        <v>0.18209485</v>
      </c>
    </row>
    <row r="4021" spans="1:6" x14ac:dyDescent="0.25">
      <c r="A4021">
        <v>4012</v>
      </c>
      <c r="B4021">
        <f>'Założenia i wyniki'!$E$6*Znorm.Profile!B4021</f>
        <v>0</v>
      </c>
      <c r="C4021">
        <f>'Założenia i wyniki'!$E$8*Znorm.Profile!C4021</f>
        <v>0.20517804999999997</v>
      </c>
      <c r="D4021">
        <f t="shared" si="186"/>
        <v>0</v>
      </c>
      <c r="E4021">
        <f t="shared" si="187"/>
        <v>0</v>
      </c>
      <c r="F4021">
        <f t="shared" si="188"/>
        <v>0.20517804999999997</v>
      </c>
    </row>
    <row r="4022" spans="1:6" x14ac:dyDescent="0.25">
      <c r="A4022">
        <v>4013</v>
      </c>
      <c r="B4022">
        <f>'Założenia i wyniki'!$E$6*Znorm.Profile!B4022</f>
        <v>2.37311320754717E-2</v>
      </c>
      <c r="C4022">
        <f>'Założenia i wyniki'!$E$8*Znorm.Profile!C4022</f>
        <v>0.2482753</v>
      </c>
      <c r="D4022">
        <f t="shared" si="186"/>
        <v>2.37311320754717E-2</v>
      </c>
      <c r="E4022">
        <f t="shared" si="187"/>
        <v>0</v>
      </c>
      <c r="F4022">
        <f t="shared" si="188"/>
        <v>0.2245441679245283</v>
      </c>
    </row>
    <row r="4023" spans="1:6" x14ac:dyDescent="0.25">
      <c r="A4023">
        <v>4014</v>
      </c>
      <c r="B4023">
        <f>'Założenia i wyniki'!$E$6*Znorm.Profile!B4023</f>
        <v>0.10206603773584906</v>
      </c>
      <c r="C4023">
        <f>'Założenia i wyniki'!$E$8*Znorm.Profile!C4023</f>
        <v>0.31498529999999997</v>
      </c>
      <c r="D4023">
        <f t="shared" si="186"/>
        <v>0.10206603773584906</v>
      </c>
      <c r="E4023">
        <f t="shared" si="187"/>
        <v>0</v>
      </c>
      <c r="F4023">
        <f t="shared" si="188"/>
        <v>0.21291926226415092</v>
      </c>
    </row>
    <row r="4024" spans="1:6" x14ac:dyDescent="0.25">
      <c r="A4024">
        <v>4015</v>
      </c>
      <c r="B4024">
        <f>'Założenia i wyniki'!$E$6*Znorm.Profile!B4024</f>
        <v>0.33400943396226412</v>
      </c>
      <c r="C4024">
        <f>'Założenia i wyniki'!$E$8*Znorm.Profile!C4024</f>
        <v>0.3695118</v>
      </c>
      <c r="D4024">
        <f t="shared" si="186"/>
        <v>0.33400943396226412</v>
      </c>
      <c r="E4024">
        <f t="shared" si="187"/>
        <v>0</v>
      </c>
      <c r="F4024">
        <f t="shared" si="188"/>
        <v>3.5502366037735877E-2</v>
      </c>
    </row>
    <row r="4025" spans="1:6" x14ac:dyDescent="0.25">
      <c r="A4025">
        <v>4016</v>
      </c>
      <c r="B4025">
        <f>'Założenia i wyniki'!$E$6*Znorm.Profile!B4025</f>
        <v>1.0284905660377359</v>
      </c>
      <c r="C4025">
        <f>'Założenia i wyniki'!$E$8*Znorm.Profile!C4025</f>
        <v>0.36905365000000001</v>
      </c>
      <c r="D4025">
        <f t="shared" si="186"/>
        <v>0.36905365000000001</v>
      </c>
      <c r="E4025">
        <f t="shared" si="187"/>
        <v>0.65943691603773591</v>
      </c>
      <c r="F4025">
        <f t="shared" si="188"/>
        <v>0</v>
      </c>
    </row>
    <row r="4026" spans="1:6" x14ac:dyDescent="0.25">
      <c r="A4026">
        <v>4017</v>
      </c>
      <c r="B4026">
        <f>'Założenia i wyniki'!$E$6*Znorm.Profile!B4026</f>
        <v>1.7300943396226414</v>
      </c>
      <c r="C4026">
        <f>'Założenia i wyniki'!$E$8*Znorm.Profile!C4026</f>
        <v>0.36508045</v>
      </c>
      <c r="D4026">
        <f t="shared" si="186"/>
        <v>0.36508045</v>
      </c>
      <c r="E4026">
        <f t="shared" si="187"/>
        <v>1.3650138896226414</v>
      </c>
      <c r="F4026">
        <f t="shared" si="188"/>
        <v>0</v>
      </c>
    </row>
    <row r="4027" spans="1:6" x14ac:dyDescent="0.25">
      <c r="A4027">
        <v>4018</v>
      </c>
      <c r="B4027">
        <f>'Założenia i wyniki'!$E$6*Znorm.Profile!B4027</f>
        <v>1.9665094339622642</v>
      </c>
      <c r="C4027">
        <f>'Założenia i wyniki'!$E$8*Znorm.Profile!C4027</f>
        <v>0.36757945000000003</v>
      </c>
      <c r="D4027">
        <f t="shared" si="186"/>
        <v>0.36757945000000003</v>
      </c>
      <c r="E4027">
        <f t="shared" si="187"/>
        <v>1.5989299839622642</v>
      </c>
      <c r="F4027">
        <f t="shared" si="188"/>
        <v>0</v>
      </c>
    </row>
    <row r="4028" spans="1:6" x14ac:dyDescent="0.25">
      <c r="A4028">
        <v>4019</v>
      </c>
      <c r="B4028">
        <f>'Założenia i wyniki'!$E$6*Znorm.Profile!B4028</f>
        <v>2.2693396226415095</v>
      </c>
      <c r="C4028">
        <f>'Założenia i wyniki'!$E$8*Znorm.Profile!C4028</f>
        <v>0.35619955000000003</v>
      </c>
      <c r="D4028">
        <f t="shared" si="186"/>
        <v>0.35619955000000003</v>
      </c>
      <c r="E4028">
        <f t="shared" si="187"/>
        <v>1.9131400726415095</v>
      </c>
      <c r="F4028">
        <f t="shared" si="188"/>
        <v>0</v>
      </c>
    </row>
    <row r="4029" spans="1:6" x14ac:dyDescent="0.25">
      <c r="A4029">
        <v>4020</v>
      </c>
      <c r="B4029">
        <f>'Założenia i wyniki'!$E$6*Znorm.Profile!B4029</f>
        <v>2.1989622641509436</v>
      </c>
      <c r="C4029">
        <f>'Założenia i wyniki'!$E$8*Znorm.Profile!C4029</f>
        <v>0.35782914999999998</v>
      </c>
      <c r="D4029">
        <f t="shared" si="186"/>
        <v>0.35782914999999998</v>
      </c>
      <c r="E4029">
        <f t="shared" si="187"/>
        <v>1.8411331141509437</v>
      </c>
      <c r="F4029">
        <f t="shared" si="188"/>
        <v>0</v>
      </c>
    </row>
    <row r="4030" spans="1:6" x14ac:dyDescent="0.25">
      <c r="A4030">
        <v>4021</v>
      </c>
      <c r="B4030">
        <f>'Założenia i wyniki'!$E$6*Znorm.Profile!B4030</f>
        <v>2.2258490566037734</v>
      </c>
      <c r="C4030">
        <f>'Założenia i wyniki'!$E$8*Znorm.Profile!C4030</f>
        <v>0.35867510000000002</v>
      </c>
      <c r="D4030">
        <f t="shared" si="186"/>
        <v>0.35867510000000002</v>
      </c>
      <c r="E4030">
        <f t="shared" si="187"/>
        <v>1.8671739566037733</v>
      </c>
      <c r="F4030">
        <f t="shared" si="188"/>
        <v>0</v>
      </c>
    </row>
    <row r="4031" spans="1:6" x14ac:dyDescent="0.25">
      <c r="A4031">
        <v>4022</v>
      </c>
      <c r="B4031">
        <f>'Założenia i wyniki'!$E$6*Znorm.Profile!B4031</f>
        <v>2.0028301886792454</v>
      </c>
      <c r="C4031">
        <f>'Założenia i wyniki'!$E$8*Znorm.Profile!C4031</f>
        <v>0.36420335000000004</v>
      </c>
      <c r="D4031">
        <f t="shared" si="186"/>
        <v>0.36420335000000004</v>
      </c>
      <c r="E4031">
        <f t="shared" si="187"/>
        <v>1.6386268386792455</v>
      </c>
      <c r="F4031">
        <f t="shared" si="188"/>
        <v>0</v>
      </c>
    </row>
    <row r="4032" spans="1:6" x14ac:dyDescent="0.25">
      <c r="A4032">
        <v>4023</v>
      </c>
      <c r="B4032">
        <f>'Założenia i wyniki'!$E$6*Znorm.Profile!B4032</f>
        <v>1.3066037735849056</v>
      </c>
      <c r="C4032">
        <f>'Założenia i wyniki'!$E$8*Znorm.Profile!C4032</f>
        <v>0.38249540000000004</v>
      </c>
      <c r="D4032">
        <f t="shared" si="186"/>
        <v>0.38249540000000004</v>
      </c>
      <c r="E4032">
        <f t="shared" si="187"/>
        <v>0.92410837358490561</v>
      </c>
      <c r="F4032">
        <f t="shared" si="188"/>
        <v>0</v>
      </c>
    </row>
    <row r="4033" spans="1:6" x14ac:dyDescent="0.25">
      <c r="A4033">
        <v>4024</v>
      </c>
      <c r="B4033">
        <f>'Założenia i wyniki'!$E$6*Znorm.Profile!B4033</f>
        <v>0.62059433962264154</v>
      </c>
      <c r="C4033">
        <f>'Założenia i wyniki'!$E$8*Znorm.Profile!C4033</f>
        <v>0.39032559999999999</v>
      </c>
      <c r="D4033">
        <f t="shared" si="186"/>
        <v>0.39032559999999999</v>
      </c>
      <c r="E4033">
        <f t="shared" si="187"/>
        <v>0.23026873962264155</v>
      </c>
      <c r="F4033">
        <f t="shared" si="188"/>
        <v>0</v>
      </c>
    </row>
    <row r="4034" spans="1:6" x14ac:dyDescent="0.25">
      <c r="A4034">
        <v>4025</v>
      </c>
      <c r="B4034">
        <f>'Założenia i wyniki'!$E$6*Znorm.Profile!B4034</f>
        <v>0.17692452830188679</v>
      </c>
      <c r="C4034">
        <f>'Założenia i wyniki'!$E$8*Znorm.Profile!C4034</f>
        <v>0.40650995000000001</v>
      </c>
      <c r="D4034">
        <f t="shared" si="186"/>
        <v>0.17692452830188679</v>
      </c>
      <c r="E4034">
        <f t="shared" si="187"/>
        <v>0</v>
      </c>
      <c r="F4034">
        <f t="shared" si="188"/>
        <v>0.22958542169811322</v>
      </c>
    </row>
    <row r="4035" spans="1:6" x14ac:dyDescent="0.25">
      <c r="A4035">
        <v>4026</v>
      </c>
      <c r="B4035">
        <f>'Założenia i wyniki'!$E$6*Znorm.Profile!B4035</f>
        <v>0.13131132075471696</v>
      </c>
      <c r="C4035">
        <f>'Założenia i wyniki'!$E$8*Znorm.Profile!C4035</f>
        <v>0.42484749999999999</v>
      </c>
      <c r="D4035">
        <f t="shared" si="186"/>
        <v>0.13131132075471696</v>
      </c>
      <c r="E4035">
        <f t="shared" si="187"/>
        <v>0</v>
      </c>
      <c r="F4035">
        <f t="shared" si="188"/>
        <v>0.29353617924528302</v>
      </c>
    </row>
    <row r="4036" spans="1:6" x14ac:dyDescent="0.25">
      <c r="A4036">
        <v>4027</v>
      </c>
      <c r="B4036">
        <f>'Założenia i wyniki'!$E$6*Znorm.Profile!B4036</f>
        <v>4.275377358490566E-2</v>
      </c>
      <c r="C4036">
        <f>'Założenia i wyniki'!$E$8*Znorm.Profile!C4036</f>
        <v>0.44961420000000002</v>
      </c>
      <c r="D4036">
        <f t="shared" si="186"/>
        <v>4.275377358490566E-2</v>
      </c>
      <c r="E4036">
        <f t="shared" si="187"/>
        <v>0</v>
      </c>
      <c r="F4036">
        <f t="shared" si="188"/>
        <v>0.40686042641509435</v>
      </c>
    </row>
    <row r="4037" spans="1:6" x14ac:dyDescent="0.25">
      <c r="A4037">
        <v>4028</v>
      </c>
      <c r="B4037">
        <f>'Założenia i wyniki'!$E$6*Znorm.Profile!B4037</f>
        <v>0</v>
      </c>
      <c r="C4037">
        <f>'Założenia i wyniki'!$E$8*Znorm.Profile!C4037</f>
        <v>0.47394234999999996</v>
      </c>
      <c r="D4037">
        <f t="shared" si="186"/>
        <v>0</v>
      </c>
      <c r="E4037">
        <f t="shared" si="187"/>
        <v>0</v>
      </c>
      <c r="F4037">
        <f t="shared" si="188"/>
        <v>0.47394234999999996</v>
      </c>
    </row>
    <row r="4038" spans="1:6" x14ac:dyDescent="0.25">
      <c r="A4038">
        <v>4029</v>
      </c>
      <c r="B4038">
        <f>'Założenia i wyniki'!$E$6*Znorm.Profile!B4038</f>
        <v>0</v>
      </c>
      <c r="C4038">
        <f>'Założenia i wyniki'!$E$8*Znorm.Profile!C4038</f>
        <v>0.49299040000000005</v>
      </c>
      <c r="D4038">
        <f t="shared" si="186"/>
        <v>0</v>
      </c>
      <c r="E4038">
        <f t="shared" si="187"/>
        <v>0</v>
      </c>
      <c r="F4038">
        <f t="shared" si="188"/>
        <v>0.49299040000000005</v>
      </c>
    </row>
    <row r="4039" spans="1:6" x14ac:dyDescent="0.25">
      <c r="A4039">
        <v>4030</v>
      </c>
      <c r="B4039">
        <f>'Założenia i wyniki'!$E$6*Znorm.Profile!B4039</f>
        <v>0</v>
      </c>
      <c r="C4039">
        <f>'Założenia i wyniki'!$E$8*Znorm.Profile!C4039</f>
        <v>0.42640465</v>
      </c>
      <c r="D4039">
        <f t="shared" si="186"/>
        <v>0</v>
      </c>
      <c r="E4039">
        <f t="shared" si="187"/>
        <v>0</v>
      </c>
      <c r="F4039">
        <f t="shared" si="188"/>
        <v>0.42640465</v>
      </c>
    </row>
    <row r="4040" spans="1:6" x14ac:dyDescent="0.25">
      <c r="A4040">
        <v>4031</v>
      </c>
      <c r="B4040">
        <f>'Założenia i wyniki'!$E$6*Znorm.Profile!B4040</f>
        <v>0</v>
      </c>
      <c r="C4040">
        <f>'Założenia i wyniki'!$E$8*Znorm.Profile!C4040</f>
        <v>0.31960284999999999</v>
      </c>
      <c r="D4040">
        <f t="shared" si="186"/>
        <v>0</v>
      </c>
      <c r="E4040">
        <f t="shared" si="187"/>
        <v>0</v>
      </c>
      <c r="F4040">
        <f t="shared" si="188"/>
        <v>0.31960284999999999</v>
      </c>
    </row>
    <row r="4041" spans="1:6" x14ac:dyDescent="0.25">
      <c r="A4041">
        <v>4032</v>
      </c>
      <c r="B4041">
        <f>'Założenia i wyniki'!$E$6*Znorm.Profile!B4041</f>
        <v>0</v>
      </c>
      <c r="C4041">
        <f>'Założenia i wyniki'!$E$8*Znorm.Profile!C4041</f>
        <v>0.24444455000000001</v>
      </c>
      <c r="D4041">
        <f t="shared" si="186"/>
        <v>0</v>
      </c>
      <c r="E4041">
        <f t="shared" si="187"/>
        <v>0</v>
      </c>
      <c r="F4041">
        <f t="shared" si="188"/>
        <v>0.24444455000000001</v>
      </c>
    </row>
    <row r="4042" spans="1:6" x14ac:dyDescent="0.25">
      <c r="A4042">
        <v>4033</v>
      </c>
      <c r="B4042">
        <f>'Założenia i wyniki'!$E$6*Znorm.Profile!B4042</f>
        <v>0</v>
      </c>
      <c r="C4042">
        <f>'Założenia i wyniki'!$E$8*Znorm.Profile!C4042</f>
        <v>0.20333775000000001</v>
      </c>
      <c r="D4042">
        <f t="shared" si="186"/>
        <v>0</v>
      </c>
      <c r="E4042">
        <f t="shared" si="187"/>
        <v>0</v>
      </c>
      <c r="F4042">
        <f t="shared" si="188"/>
        <v>0.20333775000000001</v>
      </c>
    </row>
    <row r="4043" spans="1:6" x14ac:dyDescent="0.25">
      <c r="A4043">
        <v>4034</v>
      </c>
      <c r="B4043">
        <f>'Założenia i wyniki'!$E$6*Znorm.Profile!B4043</f>
        <v>0</v>
      </c>
      <c r="C4043">
        <f>'Założenia i wyniki'!$E$8*Znorm.Profile!C4043</f>
        <v>0.18952079999999999</v>
      </c>
      <c r="D4043">
        <f t="shared" ref="D4043:D4106" si="189">IF(B4043&lt;=C4043,B4043,C4043)</f>
        <v>0</v>
      </c>
      <c r="E4043">
        <f t="shared" ref="E4043:E4106" si="190">IF(B4043&gt;C4043,B4043-C4043,0)</f>
        <v>0</v>
      </c>
      <c r="F4043">
        <f t="shared" ref="F4043:F4106" si="191">IF(B4043&lt;C4043,C4043-B4043,0)</f>
        <v>0.18952079999999999</v>
      </c>
    </row>
    <row r="4044" spans="1:6" x14ac:dyDescent="0.25">
      <c r="A4044">
        <v>4035</v>
      </c>
      <c r="B4044">
        <f>'Założenia i wyniki'!$E$6*Znorm.Profile!B4044</f>
        <v>0</v>
      </c>
      <c r="C4044">
        <f>'Założenia i wyniki'!$E$8*Znorm.Profile!C4044</f>
        <v>0.18606490000000001</v>
      </c>
      <c r="D4044">
        <f t="shared" si="189"/>
        <v>0</v>
      </c>
      <c r="E4044">
        <f t="shared" si="190"/>
        <v>0</v>
      </c>
      <c r="F4044">
        <f t="shared" si="191"/>
        <v>0.18606490000000001</v>
      </c>
    </row>
    <row r="4045" spans="1:6" x14ac:dyDescent="0.25">
      <c r="A4045">
        <v>4036</v>
      </c>
      <c r="B4045">
        <f>'Założenia i wyniki'!$E$6*Znorm.Profile!B4045</f>
        <v>0</v>
      </c>
      <c r="C4045">
        <f>'Założenia i wyniki'!$E$8*Znorm.Profile!C4045</f>
        <v>0.20550109999999999</v>
      </c>
      <c r="D4045">
        <f t="shared" si="189"/>
        <v>0</v>
      </c>
      <c r="E4045">
        <f t="shared" si="190"/>
        <v>0</v>
      </c>
      <c r="F4045">
        <f t="shared" si="191"/>
        <v>0.20550109999999999</v>
      </c>
    </row>
    <row r="4046" spans="1:6" x14ac:dyDescent="0.25">
      <c r="A4046">
        <v>4037</v>
      </c>
      <c r="B4046">
        <f>'Założenia i wyniki'!$E$6*Znorm.Profile!B4046</f>
        <v>4.145566037735849E-2</v>
      </c>
      <c r="C4046">
        <f>'Założenia i wyniki'!$E$8*Znorm.Profile!C4046</f>
        <v>0.25058354999999999</v>
      </c>
      <c r="D4046">
        <f t="shared" si="189"/>
        <v>4.145566037735849E-2</v>
      </c>
      <c r="E4046">
        <f t="shared" si="190"/>
        <v>0</v>
      </c>
      <c r="F4046">
        <f t="shared" si="191"/>
        <v>0.20912788962264151</v>
      </c>
    </row>
    <row r="4047" spans="1:6" x14ac:dyDescent="0.25">
      <c r="A4047">
        <v>4038</v>
      </c>
      <c r="B4047">
        <f>'Założenia i wyniki'!$E$6*Znorm.Profile!B4047</f>
        <v>0.13557547169811321</v>
      </c>
      <c r="C4047">
        <f>'Założenia i wyniki'!$E$8*Znorm.Profile!C4047</f>
        <v>0.32560639999999996</v>
      </c>
      <c r="D4047">
        <f t="shared" si="189"/>
        <v>0.13557547169811321</v>
      </c>
      <c r="E4047">
        <f t="shared" si="190"/>
        <v>0</v>
      </c>
      <c r="F4047">
        <f t="shared" si="191"/>
        <v>0.19003092830188675</v>
      </c>
    </row>
    <row r="4048" spans="1:6" x14ac:dyDescent="0.25">
      <c r="A4048">
        <v>4039</v>
      </c>
      <c r="B4048">
        <f>'Założenia i wyniki'!$E$6*Znorm.Profile!B4048</f>
        <v>0.44755660377358486</v>
      </c>
      <c r="C4048">
        <f>'Założenia i wyniki'!$E$8*Znorm.Profile!C4048</f>
        <v>0.36545179999999999</v>
      </c>
      <c r="D4048">
        <f t="shared" si="189"/>
        <v>0.36545179999999999</v>
      </c>
      <c r="E4048">
        <f t="shared" si="190"/>
        <v>8.2104803773584867E-2</v>
      </c>
      <c r="F4048">
        <f t="shared" si="191"/>
        <v>0</v>
      </c>
    </row>
    <row r="4049" spans="1:6" x14ac:dyDescent="0.25">
      <c r="A4049">
        <v>4040</v>
      </c>
      <c r="B4049">
        <f>'Założenia i wyniki'!$E$6*Znorm.Profile!B4049</f>
        <v>0.72914150943396216</v>
      </c>
      <c r="C4049">
        <f>'Założenia i wyniki'!$E$8*Znorm.Profile!C4049</f>
        <v>0.37232229999999994</v>
      </c>
      <c r="D4049">
        <f t="shared" si="189"/>
        <v>0.37232229999999994</v>
      </c>
      <c r="E4049">
        <f t="shared" si="190"/>
        <v>0.35681920943396223</v>
      </c>
      <c r="F4049">
        <f t="shared" si="191"/>
        <v>0</v>
      </c>
    </row>
    <row r="4050" spans="1:6" x14ac:dyDescent="0.25">
      <c r="A4050">
        <v>4041</v>
      </c>
      <c r="B4050">
        <f>'Założenia i wyniki'!$E$6*Znorm.Profile!B4050</f>
        <v>0.72615094339622643</v>
      </c>
      <c r="C4050">
        <f>'Założenia i wyniki'!$E$8*Znorm.Profile!C4050</f>
        <v>0.37470930000000002</v>
      </c>
      <c r="D4050">
        <f t="shared" si="189"/>
        <v>0.37470930000000002</v>
      </c>
      <c r="E4050">
        <f t="shared" si="190"/>
        <v>0.35144164339622641</v>
      </c>
      <c r="F4050">
        <f t="shared" si="191"/>
        <v>0</v>
      </c>
    </row>
    <row r="4051" spans="1:6" x14ac:dyDescent="0.25">
      <c r="A4051">
        <v>4042</v>
      </c>
      <c r="B4051">
        <f>'Założenia i wyniki'!$E$6*Znorm.Profile!B4051</f>
        <v>0.66763207547169823</v>
      </c>
      <c r="C4051">
        <f>'Założenia i wyniki'!$E$8*Znorm.Profile!C4051</f>
        <v>0.37185120000000005</v>
      </c>
      <c r="D4051">
        <f t="shared" si="189"/>
        <v>0.37185120000000005</v>
      </c>
      <c r="E4051">
        <f t="shared" si="190"/>
        <v>0.29578087547169818</v>
      </c>
      <c r="F4051">
        <f t="shared" si="191"/>
        <v>0</v>
      </c>
    </row>
    <row r="4052" spans="1:6" x14ac:dyDescent="0.25">
      <c r="A4052">
        <v>4043</v>
      </c>
      <c r="B4052">
        <f>'Założenia i wyniki'!$E$6*Znorm.Profile!B4052</f>
        <v>0.83399999999999985</v>
      </c>
      <c r="C4052">
        <f>'Założenia i wyniki'!$E$8*Znorm.Profile!C4052</f>
        <v>0.36474445</v>
      </c>
      <c r="D4052">
        <f t="shared" si="189"/>
        <v>0.36474445</v>
      </c>
      <c r="E4052">
        <f t="shared" si="190"/>
        <v>0.46925554999999985</v>
      </c>
      <c r="F4052">
        <f t="shared" si="191"/>
        <v>0</v>
      </c>
    </row>
    <row r="4053" spans="1:6" x14ac:dyDescent="0.25">
      <c r="A4053">
        <v>4044</v>
      </c>
      <c r="B4053">
        <f>'Założenia i wyniki'!$E$6*Znorm.Profile!B4053</f>
        <v>0.26176415094339628</v>
      </c>
      <c r="C4053">
        <f>'Założenia i wyniki'!$E$8*Znorm.Profile!C4053</f>
        <v>0.3664906</v>
      </c>
      <c r="D4053">
        <f t="shared" si="189"/>
        <v>0.26176415094339628</v>
      </c>
      <c r="E4053">
        <f t="shared" si="190"/>
        <v>0</v>
      </c>
      <c r="F4053">
        <f t="shared" si="191"/>
        <v>0.10472644905660372</v>
      </c>
    </row>
    <row r="4054" spans="1:6" x14ac:dyDescent="0.25">
      <c r="A4054">
        <v>4045</v>
      </c>
      <c r="B4054">
        <f>'Założenia i wyniki'!$E$6*Znorm.Profile!B4054</f>
        <v>0.31564150943396224</v>
      </c>
      <c r="C4054">
        <f>'Założenia i wyniki'!$E$8*Znorm.Profile!C4054</f>
        <v>0.3775366</v>
      </c>
      <c r="D4054">
        <f t="shared" si="189"/>
        <v>0.31564150943396224</v>
      </c>
      <c r="E4054">
        <f t="shared" si="190"/>
        <v>0</v>
      </c>
      <c r="F4054">
        <f t="shared" si="191"/>
        <v>6.1895090566037758E-2</v>
      </c>
    </row>
    <row r="4055" spans="1:6" x14ac:dyDescent="0.25">
      <c r="A4055">
        <v>4046</v>
      </c>
      <c r="B4055">
        <f>'Założenia i wyniki'!$E$6*Znorm.Profile!B4055</f>
        <v>0.30903773584905658</v>
      </c>
      <c r="C4055">
        <f>'Założenia i wyniki'!$E$8*Znorm.Profile!C4055</f>
        <v>0.3793146</v>
      </c>
      <c r="D4055">
        <f t="shared" si="189"/>
        <v>0.30903773584905658</v>
      </c>
      <c r="E4055">
        <f t="shared" si="190"/>
        <v>0</v>
      </c>
      <c r="F4055">
        <f t="shared" si="191"/>
        <v>7.0276864150943419E-2</v>
      </c>
    </row>
    <row r="4056" spans="1:6" x14ac:dyDescent="0.25">
      <c r="A4056">
        <v>4047</v>
      </c>
      <c r="B4056">
        <f>'Założenia i wyniki'!$E$6*Znorm.Profile!B4056</f>
        <v>0.24667924528301888</v>
      </c>
      <c r="C4056">
        <f>'Założenia i wyniki'!$E$8*Znorm.Profile!C4056</f>
        <v>0.38889969999999996</v>
      </c>
      <c r="D4056">
        <f t="shared" si="189"/>
        <v>0.24667924528301888</v>
      </c>
      <c r="E4056">
        <f t="shared" si="190"/>
        <v>0</v>
      </c>
      <c r="F4056">
        <f t="shared" si="191"/>
        <v>0.14222045471698108</v>
      </c>
    </row>
    <row r="4057" spans="1:6" x14ac:dyDescent="0.25">
      <c r="A4057">
        <v>4048</v>
      </c>
      <c r="B4057">
        <f>'Założenia i wyniki'!$E$6*Znorm.Profile!B4057</f>
        <v>0.53179245283018872</v>
      </c>
      <c r="C4057">
        <f>'Założenia i wyniki'!$E$8*Znorm.Profile!C4057</f>
        <v>0.40529124999999999</v>
      </c>
      <c r="D4057">
        <f t="shared" si="189"/>
        <v>0.40529124999999999</v>
      </c>
      <c r="E4057">
        <f t="shared" si="190"/>
        <v>0.12650120283018873</v>
      </c>
      <c r="F4057">
        <f t="shared" si="191"/>
        <v>0</v>
      </c>
    </row>
    <row r="4058" spans="1:6" x14ac:dyDescent="0.25">
      <c r="A4058">
        <v>4049</v>
      </c>
      <c r="B4058">
        <f>'Założenia i wyniki'!$E$6*Znorm.Profile!B4058</f>
        <v>0.82201886792452838</v>
      </c>
      <c r="C4058">
        <f>'Założenia i wyniki'!$E$8*Znorm.Profile!C4058</f>
        <v>0.41373604999999997</v>
      </c>
      <c r="D4058">
        <f t="shared" si="189"/>
        <v>0.41373604999999997</v>
      </c>
      <c r="E4058">
        <f t="shared" si="190"/>
        <v>0.40828281792452842</v>
      </c>
      <c r="F4058">
        <f t="shared" si="191"/>
        <v>0</v>
      </c>
    </row>
    <row r="4059" spans="1:6" x14ac:dyDescent="0.25">
      <c r="A4059">
        <v>4050</v>
      </c>
      <c r="B4059">
        <f>'Założenia i wyniki'!$E$6*Znorm.Profile!B4059</f>
        <v>0.37338679245283019</v>
      </c>
      <c r="C4059">
        <f>'Założenia i wyniki'!$E$8*Znorm.Profile!C4059</f>
        <v>0.42757539999999999</v>
      </c>
      <c r="D4059">
        <f t="shared" si="189"/>
        <v>0.37338679245283019</v>
      </c>
      <c r="E4059">
        <f t="shared" si="190"/>
        <v>0</v>
      </c>
      <c r="F4059">
        <f t="shared" si="191"/>
        <v>5.4188607547169809E-2</v>
      </c>
    </row>
    <row r="4060" spans="1:6" x14ac:dyDescent="0.25">
      <c r="A4060">
        <v>4051</v>
      </c>
      <c r="B4060">
        <f>'Założenia i wyniki'!$E$6*Znorm.Profile!B4060</f>
        <v>0.1428301886792453</v>
      </c>
      <c r="C4060">
        <f>'Założenia i wyniki'!$E$8*Znorm.Profile!C4060</f>
        <v>0.44418045</v>
      </c>
      <c r="D4060">
        <f t="shared" si="189"/>
        <v>0.1428301886792453</v>
      </c>
      <c r="E4060">
        <f t="shared" si="190"/>
        <v>0</v>
      </c>
      <c r="F4060">
        <f t="shared" si="191"/>
        <v>0.30135026132075471</v>
      </c>
    </row>
    <row r="4061" spans="1:6" x14ac:dyDescent="0.25">
      <c r="A4061">
        <v>4052</v>
      </c>
      <c r="B4061">
        <f>'Założenia i wyniki'!$E$6*Znorm.Profile!B4061</f>
        <v>0</v>
      </c>
      <c r="C4061">
        <f>'Założenia i wyniki'!$E$8*Znorm.Profile!C4061</f>
        <v>0.46784185</v>
      </c>
      <c r="D4061">
        <f t="shared" si="189"/>
        <v>0</v>
      </c>
      <c r="E4061">
        <f t="shared" si="190"/>
        <v>0</v>
      </c>
      <c r="F4061">
        <f t="shared" si="191"/>
        <v>0.46784185</v>
      </c>
    </row>
    <row r="4062" spans="1:6" x14ac:dyDescent="0.25">
      <c r="A4062">
        <v>4053</v>
      </c>
      <c r="B4062">
        <f>'Założenia i wyniki'!$E$6*Znorm.Profile!B4062</f>
        <v>0</v>
      </c>
      <c r="C4062">
        <f>'Założenia i wyniki'!$E$8*Znorm.Profile!C4062</f>
        <v>0.48591235000000005</v>
      </c>
      <c r="D4062">
        <f t="shared" si="189"/>
        <v>0</v>
      </c>
      <c r="E4062">
        <f t="shared" si="190"/>
        <v>0</v>
      </c>
      <c r="F4062">
        <f t="shared" si="191"/>
        <v>0.48591235000000005</v>
      </c>
    </row>
    <row r="4063" spans="1:6" x14ac:dyDescent="0.25">
      <c r="A4063">
        <v>4054</v>
      </c>
      <c r="B4063">
        <f>'Założenia i wyniki'!$E$6*Znorm.Profile!B4063</f>
        <v>0</v>
      </c>
      <c r="C4063">
        <f>'Założenia i wyniki'!$E$8*Znorm.Profile!C4063</f>
        <v>0.43272004999999997</v>
      </c>
      <c r="D4063">
        <f t="shared" si="189"/>
        <v>0</v>
      </c>
      <c r="E4063">
        <f t="shared" si="190"/>
        <v>0</v>
      </c>
      <c r="F4063">
        <f t="shared" si="191"/>
        <v>0.43272004999999997</v>
      </c>
    </row>
    <row r="4064" spans="1:6" x14ac:dyDescent="0.25">
      <c r="A4064">
        <v>4055</v>
      </c>
      <c r="B4064">
        <f>'Założenia i wyniki'!$E$6*Znorm.Profile!B4064</f>
        <v>0</v>
      </c>
      <c r="C4064">
        <f>'Założenia i wyniki'!$E$8*Znorm.Profile!C4064</f>
        <v>0.32744145000000002</v>
      </c>
      <c r="D4064">
        <f t="shared" si="189"/>
        <v>0</v>
      </c>
      <c r="E4064">
        <f t="shared" si="190"/>
        <v>0</v>
      </c>
      <c r="F4064">
        <f t="shared" si="191"/>
        <v>0.32744145000000002</v>
      </c>
    </row>
    <row r="4065" spans="1:6" x14ac:dyDescent="0.25">
      <c r="A4065">
        <v>4056</v>
      </c>
      <c r="B4065">
        <f>'Założenia i wyniki'!$E$6*Znorm.Profile!B4065</f>
        <v>0</v>
      </c>
      <c r="C4065">
        <f>'Założenia i wyniki'!$E$8*Znorm.Profile!C4065</f>
        <v>0.24390135000000002</v>
      </c>
      <c r="D4065">
        <f t="shared" si="189"/>
        <v>0</v>
      </c>
      <c r="E4065">
        <f t="shared" si="190"/>
        <v>0</v>
      </c>
      <c r="F4065">
        <f t="shared" si="191"/>
        <v>0.24390135000000002</v>
      </c>
    </row>
    <row r="4066" spans="1:6" x14ac:dyDescent="0.25">
      <c r="A4066">
        <v>4057</v>
      </c>
      <c r="B4066">
        <f>'Założenia i wyniki'!$E$6*Znorm.Profile!B4066</f>
        <v>0</v>
      </c>
      <c r="C4066">
        <f>'Założenia i wyniki'!$E$8*Znorm.Profile!C4066</f>
        <v>0.208313</v>
      </c>
      <c r="D4066">
        <f t="shared" si="189"/>
        <v>0</v>
      </c>
      <c r="E4066">
        <f t="shared" si="190"/>
        <v>0</v>
      </c>
      <c r="F4066">
        <f t="shared" si="191"/>
        <v>0.208313</v>
      </c>
    </row>
    <row r="4067" spans="1:6" x14ac:dyDescent="0.25">
      <c r="A4067">
        <v>4058</v>
      </c>
      <c r="B4067">
        <f>'Założenia i wyniki'!$E$6*Znorm.Profile!B4067</f>
        <v>0</v>
      </c>
      <c r="C4067">
        <f>'Założenia i wyniki'!$E$8*Znorm.Profile!C4067</f>
        <v>0.19351325</v>
      </c>
      <c r="D4067">
        <f t="shared" si="189"/>
        <v>0</v>
      </c>
      <c r="E4067">
        <f t="shared" si="190"/>
        <v>0</v>
      </c>
      <c r="F4067">
        <f t="shared" si="191"/>
        <v>0.19351325</v>
      </c>
    </row>
    <row r="4068" spans="1:6" x14ac:dyDescent="0.25">
      <c r="A4068">
        <v>4059</v>
      </c>
      <c r="B4068">
        <f>'Założenia i wyniki'!$E$6*Znorm.Profile!B4068</f>
        <v>0</v>
      </c>
      <c r="C4068">
        <f>'Założenia i wyniki'!$E$8*Znorm.Profile!C4068</f>
        <v>0.18868674999999999</v>
      </c>
      <c r="D4068">
        <f t="shared" si="189"/>
        <v>0</v>
      </c>
      <c r="E4068">
        <f t="shared" si="190"/>
        <v>0</v>
      </c>
      <c r="F4068">
        <f t="shared" si="191"/>
        <v>0.18868674999999999</v>
      </c>
    </row>
    <row r="4069" spans="1:6" x14ac:dyDescent="0.25">
      <c r="A4069">
        <v>4060</v>
      </c>
      <c r="B4069">
        <f>'Założenia i wyniki'!$E$6*Znorm.Profile!B4069</f>
        <v>0</v>
      </c>
      <c r="C4069">
        <f>'Założenia i wyniki'!$E$8*Znorm.Profile!C4069</f>
        <v>0.2077138</v>
      </c>
      <c r="D4069">
        <f t="shared" si="189"/>
        <v>0</v>
      </c>
      <c r="E4069">
        <f t="shared" si="190"/>
        <v>0</v>
      </c>
      <c r="F4069">
        <f t="shared" si="191"/>
        <v>0.2077138</v>
      </c>
    </row>
    <row r="4070" spans="1:6" x14ac:dyDescent="0.25">
      <c r="A4070">
        <v>4061</v>
      </c>
      <c r="B4070">
        <f>'Założenia i wyniki'!$E$6*Znorm.Profile!B4070</f>
        <v>0.12308490566037736</v>
      </c>
      <c r="C4070">
        <f>'Założenia i wyniki'!$E$8*Znorm.Profile!C4070</f>
        <v>0.24735445</v>
      </c>
      <c r="D4070">
        <f t="shared" si="189"/>
        <v>0.12308490566037736</v>
      </c>
      <c r="E4070">
        <f t="shared" si="190"/>
        <v>0</v>
      </c>
      <c r="F4070">
        <f t="shared" si="191"/>
        <v>0.12426954433962265</v>
      </c>
    </row>
    <row r="4071" spans="1:6" x14ac:dyDescent="0.25">
      <c r="A4071">
        <v>4062</v>
      </c>
      <c r="B4071">
        <f>'Założenia i wyniki'!$E$6*Znorm.Profile!B4071</f>
        <v>0.29133962264150942</v>
      </c>
      <c r="C4071">
        <f>'Założenia i wyniki'!$E$8*Znorm.Profile!C4071</f>
        <v>0.32348680000000002</v>
      </c>
      <c r="D4071">
        <f t="shared" si="189"/>
        <v>0.29133962264150942</v>
      </c>
      <c r="E4071">
        <f t="shared" si="190"/>
        <v>0</v>
      </c>
      <c r="F4071">
        <f t="shared" si="191"/>
        <v>3.2147177358490597E-2</v>
      </c>
    </row>
    <row r="4072" spans="1:6" x14ac:dyDescent="0.25">
      <c r="A4072">
        <v>4063</v>
      </c>
      <c r="B4072">
        <f>'Założenia i wyniki'!$E$6*Znorm.Profile!B4072</f>
        <v>0.80133018867924521</v>
      </c>
      <c r="C4072">
        <f>'Założenia i wyniki'!$E$8*Znorm.Profile!C4072</f>
        <v>0.36287369999999997</v>
      </c>
      <c r="D4072">
        <f t="shared" si="189"/>
        <v>0.36287369999999997</v>
      </c>
      <c r="E4072">
        <f t="shared" si="190"/>
        <v>0.43845648867924525</v>
      </c>
      <c r="F4072">
        <f t="shared" si="191"/>
        <v>0</v>
      </c>
    </row>
    <row r="4073" spans="1:6" x14ac:dyDescent="0.25">
      <c r="A4073">
        <v>4064</v>
      </c>
      <c r="B4073">
        <f>'Założenia i wyniki'!$E$6*Znorm.Profile!B4073</f>
        <v>1.3916037735849054</v>
      </c>
      <c r="C4073">
        <f>'Założenia i wyniki'!$E$8*Znorm.Profile!C4073</f>
        <v>0.38649240000000001</v>
      </c>
      <c r="D4073">
        <f t="shared" si="189"/>
        <v>0.38649240000000001</v>
      </c>
      <c r="E4073">
        <f t="shared" si="190"/>
        <v>1.0051113735849053</v>
      </c>
      <c r="F4073">
        <f t="shared" si="191"/>
        <v>0</v>
      </c>
    </row>
    <row r="4074" spans="1:6" x14ac:dyDescent="0.25">
      <c r="A4074">
        <v>4065</v>
      </c>
      <c r="B4074">
        <f>'Założenia i wyniki'!$E$6*Znorm.Profile!B4074</f>
        <v>1.8819811320754718</v>
      </c>
      <c r="C4074">
        <f>'Założenia i wyniki'!$E$8*Znorm.Profile!C4074</f>
        <v>0.38298084999999998</v>
      </c>
      <c r="D4074">
        <f t="shared" si="189"/>
        <v>0.38298084999999998</v>
      </c>
      <c r="E4074">
        <f t="shared" si="190"/>
        <v>1.4990002820754718</v>
      </c>
      <c r="F4074">
        <f t="shared" si="191"/>
        <v>0</v>
      </c>
    </row>
    <row r="4075" spans="1:6" x14ac:dyDescent="0.25">
      <c r="A4075">
        <v>4066</v>
      </c>
      <c r="B4075">
        <f>'Założenia i wyniki'!$E$6*Znorm.Profile!B4075</f>
        <v>2.2183018867924527</v>
      </c>
      <c r="C4075">
        <f>'Założenia i wyniki'!$E$8*Znorm.Profile!C4075</f>
        <v>0.37706060000000002</v>
      </c>
      <c r="D4075">
        <f t="shared" si="189"/>
        <v>0.37706060000000002</v>
      </c>
      <c r="E4075">
        <f t="shared" si="190"/>
        <v>1.8412412867924526</v>
      </c>
      <c r="F4075">
        <f t="shared" si="191"/>
        <v>0</v>
      </c>
    </row>
    <row r="4076" spans="1:6" x14ac:dyDescent="0.25">
      <c r="A4076">
        <v>4067</v>
      </c>
      <c r="B4076">
        <f>'Założenia i wyniki'!$E$6*Znorm.Profile!B4076</f>
        <v>2.3863207547169809</v>
      </c>
      <c r="C4076">
        <f>'Założenia i wyniki'!$E$8*Znorm.Profile!C4076</f>
        <v>0.37346400000000002</v>
      </c>
      <c r="D4076">
        <f t="shared" si="189"/>
        <v>0.37346400000000002</v>
      </c>
      <c r="E4076">
        <f t="shared" si="190"/>
        <v>2.0128567547169807</v>
      </c>
      <c r="F4076">
        <f t="shared" si="191"/>
        <v>0</v>
      </c>
    </row>
    <row r="4077" spans="1:6" x14ac:dyDescent="0.25">
      <c r="A4077">
        <v>4068</v>
      </c>
      <c r="B4077">
        <f>'Założenia i wyniki'!$E$6*Znorm.Profile!B4077</f>
        <v>0.63778301886792443</v>
      </c>
      <c r="C4077">
        <f>'Założenia i wyniki'!$E$8*Znorm.Profile!C4077</f>
        <v>0.37873115000000002</v>
      </c>
      <c r="D4077">
        <f t="shared" si="189"/>
        <v>0.37873115000000002</v>
      </c>
      <c r="E4077">
        <f t="shared" si="190"/>
        <v>0.25905186886792442</v>
      </c>
      <c r="F4077">
        <f t="shared" si="191"/>
        <v>0</v>
      </c>
    </row>
    <row r="4078" spans="1:6" x14ac:dyDescent="0.25">
      <c r="A4078">
        <v>4069</v>
      </c>
      <c r="B4078">
        <f>'Założenia i wyniki'!$E$6*Znorm.Profile!B4078</f>
        <v>0.62397169811320752</v>
      </c>
      <c r="C4078">
        <f>'Założenia i wyniki'!$E$8*Znorm.Profile!C4078</f>
        <v>0.38127354999999996</v>
      </c>
      <c r="D4078">
        <f t="shared" si="189"/>
        <v>0.38127354999999996</v>
      </c>
      <c r="E4078">
        <f t="shared" si="190"/>
        <v>0.24269814811320756</v>
      </c>
      <c r="F4078">
        <f t="shared" si="191"/>
        <v>0</v>
      </c>
    </row>
    <row r="4079" spans="1:6" x14ac:dyDescent="0.25">
      <c r="A4079">
        <v>4070</v>
      </c>
      <c r="B4079">
        <f>'Założenia i wyniki'!$E$6*Znorm.Profile!B4079</f>
        <v>1.7460377358490564</v>
      </c>
      <c r="C4079">
        <f>'Założenia i wyniki'!$E$8*Znorm.Profile!C4079</f>
        <v>0.38491739999999997</v>
      </c>
      <c r="D4079">
        <f t="shared" si="189"/>
        <v>0.38491739999999997</v>
      </c>
      <c r="E4079">
        <f t="shared" si="190"/>
        <v>1.3611203358490565</v>
      </c>
      <c r="F4079">
        <f t="shared" si="191"/>
        <v>0</v>
      </c>
    </row>
    <row r="4080" spans="1:6" x14ac:dyDescent="0.25">
      <c r="A4080">
        <v>4071</v>
      </c>
      <c r="B4080">
        <f>'Założenia i wyniki'!$E$6*Znorm.Profile!B4080</f>
        <v>0.70647169811320754</v>
      </c>
      <c r="C4080">
        <f>'Założenia i wyniki'!$E$8*Znorm.Profile!C4080</f>
        <v>0.39837315000000001</v>
      </c>
      <c r="D4080">
        <f t="shared" si="189"/>
        <v>0.39837315000000001</v>
      </c>
      <c r="E4080">
        <f t="shared" si="190"/>
        <v>0.30809854811320753</v>
      </c>
      <c r="F4080">
        <f t="shared" si="191"/>
        <v>0</v>
      </c>
    </row>
    <row r="4081" spans="1:6" x14ac:dyDescent="0.25">
      <c r="A4081">
        <v>4072</v>
      </c>
      <c r="B4081">
        <f>'Założenia i wyniki'!$E$6*Znorm.Profile!B4081</f>
        <v>0.78733962264150947</v>
      </c>
      <c r="C4081">
        <f>'Założenia i wyniki'!$E$8*Znorm.Profile!C4081</f>
        <v>0.40142479999999997</v>
      </c>
      <c r="D4081">
        <f t="shared" si="189"/>
        <v>0.40142479999999997</v>
      </c>
      <c r="E4081">
        <f t="shared" si="190"/>
        <v>0.3859148226415095</v>
      </c>
      <c r="F4081">
        <f t="shared" si="191"/>
        <v>0</v>
      </c>
    </row>
    <row r="4082" spans="1:6" x14ac:dyDescent="0.25">
      <c r="A4082">
        <v>4073</v>
      </c>
      <c r="B4082">
        <f>'Założenia i wyniki'!$E$6*Znorm.Profile!B4082</f>
        <v>0.7260660377358491</v>
      </c>
      <c r="C4082">
        <f>'Założenia i wyniki'!$E$8*Znorm.Profile!C4082</f>
        <v>0.41327230000000004</v>
      </c>
      <c r="D4082">
        <f t="shared" si="189"/>
        <v>0.41327230000000004</v>
      </c>
      <c r="E4082">
        <f t="shared" si="190"/>
        <v>0.31279373773584906</v>
      </c>
      <c r="F4082">
        <f t="shared" si="191"/>
        <v>0</v>
      </c>
    </row>
    <row r="4083" spans="1:6" x14ac:dyDescent="0.25">
      <c r="A4083">
        <v>4074</v>
      </c>
      <c r="B4083">
        <f>'Założenia i wyniki'!$E$6*Znorm.Profile!B4083</f>
        <v>0.37838679245283019</v>
      </c>
      <c r="C4083">
        <f>'Założenia i wyniki'!$E$8*Znorm.Profile!C4083</f>
        <v>0.42333165</v>
      </c>
      <c r="D4083">
        <f t="shared" si="189"/>
        <v>0.37838679245283019</v>
      </c>
      <c r="E4083">
        <f t="shared" si="190"/>
        <v>0</v>
      </c>
      <c r="F4083">
        <f t="shared" si="191"/>
        <v>4.4944857547169814E-2</v>
      </c>
    </row>
    <row r="4084" spans="1:6" x14ac:dyDescent="0.25">
      <c r="A4084">
        <v>4075</v>
      </c>
      <c r="B4084">
        <f>'Założenia i wyniki'!$E$6*Znorm.Profile!B4084</f>
        <v>0.16022641509433963</v>
      </c>
      <c r="C4084">
        <f>'Założenia i wyniki'!$E$8*Znorm.Profile!C4084</f>
        <v>0.43470525000000004</v>
      </c>
      <c r="D4084">
        <f t="shared" si="189"/>
        <v>0.16022641509433963</v>
      </c>
      <c r="E4084">
        <f t="shared" si="190"/>
        <v>0</v>
      </c>
      <c r="F4084">
        <f t="shared" si="191"/>
        <v>0.27447883490566038</v>
      </c>
    </row>
    <row r="4085" spans="1:6" x14ac:dyDescent="0.25">
      <c r="A4085">
        <v>4076</v>
      </c>
      <c r="B4085">
        <f>'Założenia i wyniki'!$E$6*Znorm.Profile!B4085</f>
        <v>6.4915094339622649E-3</v>
      </c>
      <c r="C4085">
        <f>'Założenia i wyniki'!$E$8*Znorm.Profile!C4085</f>
        <v>0.45107475000000002</v>
      </c>
      <c r="D4085">
        <f t="shared" si="189"/>
        <v>6.4915094339622649E-3</v>
      </c>
      <c r="E4085">
        <f t="shared" si="190"/>
        <v>0</v>
      </c>
      <c r="F4085">
        <f t="shared" si="191"/>
        <v>0.44458324056603776</v>
      </c>
    </row>
    <row r="4086" spans="1:6" x14ac:dyDescent="0.25">
      <c r="A4086">
        <v>4077</v>
      </c>
      <c r="B4086">
        <f>'Założenia i wyniki'!$E$6*Znorm.Profile!B4086</f>
        <v>0</v>
      </c>
      <c r="C4086">
        <f>'Założenia i wyniki'!$E$8*Znorm.Profile!C4086</f>
        <v>0.47004580000000001</v>
      </c>
      <c r="D4086">
        <f t="shared" si="189"/>
        <v>0</v>
      </c>
      <c r="E4086">
        <f t="shared" si="190"/>
        <v>0</v>
      </c>
      <c r="F4086">
        <f t="shared" si="191"/>
        <v>0.47004580000000001</v>
      </c>
    </row>
    <row r="4087" spans="1:6" x14ac:dyDescent="0.25">
      <c r="A4087">
        <v>4078</v>
      </c>
      <c r="B4087">
        <f>'Założenia i wyniki'!$E$6*Znorm.Profile!B4087</f>
        <v>0</v>
      </c>
      <c r="C4087">
        <f>'Założenia i wyniki'!$E$8*Znorm.Profile!C4087</f>
        <v>0.42781934999999999</v>
      </c>
      <c r="D4087">
        <f t="shared" si="189"/>
        <v>0</v>
      </c>
      <c r="E4087">
        <f t="shared" si="190"/>
        <v>0</v>
      </c>
      <c r="F4087">
        <f t="shared" si="191"/>
        <v>0.42781934999999999</v>
      </c>
    </row>
    <row r="4088" spans="1:6" x14ac:dyDescent="0.25">
      <c r="A4088">
        <v>4079</v>
      </c>
      <c r="B4088">
        <f>'Założenia i wyniki'!$E$6*Znorm.Profile!B4088</f>
        <v>0</v>
      </c>
      <c r="C4088">
        <f>'Założenia i wyniki'!$E$8*Znorm.Profile!C4088</f>
        <v>0.33710495000000001</v>
      </c>
      <c r="D4088">
        <f t="shared" si="189"/>
        <v>0</v>
      </c>
      <c r="E4088">
        <f t="shared" si="190"/>
        <v>0</v>
      </c>
      <c r="F4088">
        <f t="shared" si="191"/>
        <v>0.33710495000000001</v>
      </c>
    </row>
    <row r="4089" spans="1:6" x14ac:dyDescent="0.25">
      <c r="A4089">
        <v>4080</v>
      </c>
      <c r="B4089">
        <f>'Założenia i wyniki'!$E$6*Znorm.Profile!B4089</f>
        <v>0</v>
      </c>
      <c r="C4089">
        <f>'Założenia i wyniki'!$E$8*Znorm.Profile!C4089</f>
        <v>0.25721850000000002</v>
      </c>
      <c r="D4089">
        <f t="shared" si="189"/>
        <v>0</v>
      </c>
      <c r="E4089">
        <f t="shared" si="190"/>
        <v>0</v>
      </c>
      <c r="F4089">
        <f t="shared" si="191"/>
        <v>0.25721850000000002</v>
      </c>
    </row>
    <row r="4090" spans="1:6" x14ac:dyDescent="0.25">
      <c r="A4090">
        <v>4081</v>
      </c>
      <c r="B4090">
        <f>'Założenia i wyniki'!$E$6*Znorm.Profile!B4090</f>
        <v>0</v>
      </c>
      <c r="C4090">
        <f>'Założenia i wyniki'!$E$8*Znorm.Profile!C4090</f>
        <v>0.21980245000000001</v>
      </c>
      <c r="D4090">
        <f t="shared" si="189"/>
        <v>0</v>
      </c>
      <c r="E4090">
        <f t="shared" si="190"/>
        <v>0</v>
      </c>
      <c r="F4090">
        <f t="shared" si="191"/>
        <v>0.21980245000000001</v>
      </c>
    </row>
    <row r="4091" spans="1:6" x14ac:dyDescent="0.25">
      <c r="A4091">
        <v>4082</v>
      </c>
      <c r="B4091">
        <f>'Założenia i wyniki'!$E$6*Znorm.Profile!B4091</f>
        <v>0</v>
      </c>
      <c r="C4091">
        <f>'Założenia i wyniki'!$E$8*Znorm.Profile!C4091</f>
        <v>0.19531784999999999</v>
      </c>
      <c r="D4091">
        <f t="shared" si="189"/>
        <v>0</v>
      </c>
      <c r="E4091">
        <f t="shared" si="190"/>
        <v>0</v>
      </c>
      <c r="F4091">
        <f t="shared" si="191"/>
        <v>0.19531784999999999</v>
      </c>
    </row>
    <row r="4092" spans="1:6" x14ac:dyDescent="0.25">
      <c r="A4092">
        <v>4083</v>
      </c>
      <c r="B4092">
        <f>'Założenia i wyniki'!$E$6*Znorm.Profile!B4092</f>
        <v>0</v>
      </c>
      <c r="C4092">
        <f>'Założenia i wyniki'!$E$8*Znorm.Profile!C4092</f>
        <v>0.18885580000000002</v>
      </c>
      <c r="D4092">
        <f t="shared" si="189"/>
        <v>0</v>
      </c>
      <c r="E4092">
        <f t="shared" si="190"/>
        <v>0</v>
      </c>
      <c r="F4092">
        <f t="shared" si="191"/>
        <v>0.18885580000000002</v>
      </c>
    </row>
    <row r="4093" spans="1:6" x14ac:dyDescent="0.25">
      <c r="A4093">
        <v>4084</v>
      </c>
      <c r="B4093">
        <f>'Założenia i wyniki'!$E$6*Znorm.Profile!B4093</f>
        <v>0</v>
      </c>
      <c r="C4093">
        <f>'Założenia i wyniki'!$E$8*Znorm.Profile!C4093</f>
        <v>0.19927880000000001</v>
      </c>
      <c r="D4093">
        <f t="shared" si="189"/>
        <v>0</v>
      </c>
      <c r="E4093">
        <f t="shared" si="190"/>
        <v>0</v>
      </c>
      <c r="F4093">
        <f t="shared" si="191"/>
        <v>0.19927880000000001</v>
      </c>
    </row>
    <row r="4094" spans="1:6" x14ac:dyDescent="0.25">
      <c r="A4094">
        <v>4085</v>
      </c>
      <c r="B4094">
        <f>'Założenia i wyniki'!$E$6*Znorm.Profile!B4094</f>
        <v>0.11761320754716981</v>
      </c>
      <c r="C4094">
        <f>'Założenia i wyniki'!$E$8*Znorm.Profile!C4094</f>
        <v>0.22519105</v>
      </c>
      <c r="D4094">
        <f t="shared" si="189"/>
        <v>0.11761320754716981</v>
      </c>
      <c r="E4094">
        <f t="shared" si="190"/>
        <v>0</v>
      </c>
      <c r="F4094">
        <f t="shared" si="191"/>
        <v>0.1075778424528302</v>
      </c>
    </row>
    <row r="4095" spans="1:6" x14ac:dyDescent="0.25">
      <c r="A4095">
        <v>4086</v>
      </c>
      <c r="B4095">
        <f>'Założenia i wyniki'!$E$6*Znorm.Profile!B4095</f>
        <v>0.20969811320754717</v>
      </c>
      <c r="C4095">
        <f>'Założenia i wyniki'!$E$8*Znorm.Profile!C4095</f>
        <v>0.27921250000000003</v>
      </c>
      <c r="D4095">
        <f t="shared" si="189"/>
        <v>0.20969811320754717</v>
      </c>
      <c r="E4095">
        <f t="shared" si="190"/>
        <v>0</v>
      </c>
      <c r="F4095">
        <f t="shared" si="191"/>
        <v>6.9514386792452865E-2</v>
      </c>
    </row>
    <row r="4096" spans="1:6" x14ac:dyDescent="0.25">
      <c r="A4096">
        <v>4087</v>
      </c>
      <c r="B4096">
        <f>'Założenia i wyniki'!$E$6*Znorm.Profile!B4096</f>
        <v>0.15736792452830189</v>
      </c>
      <c r="C4096">
        <f>'Założenia i wyniki'!$E$8*Znorm.Profile!C4096</f>
        <v>0.34268639999999995</v>
      </c>
      <c r="D4096">
        <f t="shared" si="189"/>
        <v>0.15736792452830189</v>
      </c>
      <c r="E4096">
        <f t="shared" si="190"/>
        <v>0</v>
      </c>
      <c r="F4096">
        <f t="shared" si="191"/>
        <v>0.18531847547169805</v>
      </c>
    </row>
    <row r="4097" spans="1:6" x14ac:dyDescent="0.25">
      <c r="A4097">
        <v>4088</v>
      </c>
      <c r="B4097">
        <f>'Założenia i wyniki'!$E$6*Znorm.Profile!B4097</f>
        <v>0.25882075471698113</v>
      </c>
      <c r="C4097">
        <f>'Założenia i wyniki'!$E$8*Znorm.Profile!C4097</f>
        <v>0.39254074999999999</v>
      </c>
      <c r="D4097">
        <f t="shared" si="189"/>
        <v>0.25882075471698113</v>
      </c>
      <c r="E4097">
        <f t="shared" si="190"/>
        <v>0</v>
      </c>
      <c r="F4097">
        <f t="shared" si="191"/>
        <v>0.13371999528301887</v>
      </c>
    </row>
    <row r="4098" spans="1:6" x14ac:dyDescent="0.25">
      <c r="A4098">
        <v>4089</v>
      </c>
      <c r="B4098">
        <f>'Założenia i wyniki'!$E$6*Znorm.Profile!B4098</f>
        <v>0.34826415094339624</v>
      </c>
      <c r="C4098">
        <f>'Założenia i wyniki'!$E$8*Znorm.Profile!C4098</f>
        <v>0.4200952</v>
      </c>
      <c r="D4098">
        <f t="shared" si="189"/>
        <v>0.34826415094339624</v>
      </c>
      <c r="E4098">
        <f t="shared" si="190"/>
        <v>0</v>
      </c>
      <c r="F4098">
        <f t="shared" si="191"/>
        <v>7.1831049056603757E-2</v>
      </c>
    </row>
    <row r="4099" spans="1:6" x14ac:dyDescent="0.25">
      <c r="A4099">
        <v>4090</v>
      </c>
      <c r="B4099">
        <f>'Założenia i wyniki'!$E$6*Znorm.Profile!B4099</f>
        <v>0.41566981132075476</v>
      </c>
      <c r="C4099">
        <f>'Założenia i wyniki'!$E$8*Znorm.Profile!C4099</f>
        <v>0.43417849999999997</v>
      </c>
      <c r="D4099">
        <f t="shared" si="189"/>
        <v>0.41566981132075476</v>
      </c>
      <c r="E4099">
        <f t="shared" si="190"/>
        <v>0</v>
      </c>
      <c r="F4099">
        <f t="shared" si="191"/>
        <v>1.8508688679245211E-2</v>
      </c>
    </row>
    <row r="4100" spans="1:6" x14ac:dyDescent="0.25">
      <c r="A4100">
        <v>4091</v>
      </c>
      <c r="B4100">
        <f>'Założenia i wyniki'!$E$6*Znorm.Profile!B4100</f>
        <v>0.3843962264150943</v>
      </c>
      <c r="C4100">
        <f>'Założenia i wyniki'!$E$8*Znorm.Profile!C4100</f>
        <v>0.44188865000000005</v>
      </c>
      <c r="D4100">
        <f t="shared" si="189"/>
        <v>0.3843962264150943</v>
      </c>
      <c r="E4100">
        <f t="shared" si="190"/>
        <v>0</v>
      </c>
      <c r="F4100">
        <f t="shared" si="191"/>
        <v>5.749242358490575E-2</v>
      </c>
    </row>
    <row r="4101" spans="1:6" x14ac:dyDescent="0.25">
      <c r="A4101">
        <v>4092</v>
      </c>
      <c r="B4101">
        <f>'Założenia i wyniki'!$E$6*Znorm.Profile!B4101</f>
        <v>0.39050943396226417</v>
      </c>
      <c r="C4101">
        <f>'Założenia i wyniki'!$E$8*Znorm.Profile!C4101</f>
        <v>0.44559900000000002</v>
      </c>
      <c r="D4101">
        <f t="shared" si="189"/>
        <v>0.39050943396226417</v>
      </c>
      <c r="E4101">
        <f t="shared" si="190"/>
        <v>0</v>
      </c>
      <c r="F4101">
        <f t="shared" si="191"/>
        <v>5.5089566037735849E-2</v>
      </c>
    </row>
    <row r="4102" spans="1:6" x14ac:dyDescent="0.25">
      <c r="A4102">
        <v>4093</v>
      </c>
      <c r="B4102">
        <f>'Założenia i wyniki'!$E$6*Znorm.Profile!B4102</f>
        <v>1.5128301886792452</v>
      </c>
      <c r="C4102">
        <f>'Założenia i wyniki'!$E$8*Znorm.Profile!C4102</f>
        <v>0.45255000000000001</v>
      </c>
      <c r="D4102">
        <f t="shared" si="189"/>
        <v>0.45255000000000001</v>
      </c>
      <c r="E4102">
        <f t="shared" si="190"/>
        <v>1.0602801886792452</v>
      </c>
      <c r="F4102">
        <f t="shared" si="191"/>
        <v>0</v>
      </c>
    </row>
    <row r="4103" spans="1:6" x14ac:dyDescent="0.25">
      <c r="A4103">
        <v>4094</v>
      </c>
      <c r="B4103">
        <f>'Założenia i wyniki'!$E$6*Znorm.Profile!B4103</f>
        <v>2.1121698113207548</v>
      </c>
      <c r="C4103">
        <f>'Założenia i wyniki'!$E$8*Znorm.Profile!C4103</f>
        <v>0.44322145000000002</v>
      </c>
      <c r="D4103">
        <f t="shared" si="189"/>
        <v>0.44322145000000002</v>
      </c>
      <c r="E4103">
        <f t="shared" si="190"/>
        <v>1.6689483613207547</v>
      </c>
      <c r="F4103">
        <f t="shared" si="191"/>
        <v>0</v>
      </c>
    </row>
    <row r="4104" spans="1:6" x14ac:dyDescent="0.25">
      <c r="A4104">
        <v>4095</v>
      </c>
      <c r="B4104">
        <f>'Założenia i wyniki'!$E$6*Znorm.Profile!B4104</f>
        <v>1.9751886792452829</v>
      </c>
      <c r="C4104">
        <f>'Założenia i wyniki'!$E$8*Znorm.Profile!C4104</f>
        <v>0.43737820000000005</v>
      </c>
      <c r="D4104">
        <f t="shared" si="189"/>
        <v>0.43737820000000005</v>
      </c>
      <c r="E4104">
        <f t="shared" si="190"/>
        <v>1.5378104792452829</v>
      </c>
      <c r="F4104">
        <f t="shared" si="191"/>
        <v>0</v>
      </c>
    </row>
    <row r="4105" spans="1:6" x14ac:dyDescent="0.25">
      <c r="A4105">
        <v>4096</v>
      </c>
      <c r="B4105">
        <f>'Założenia i wyniki'!$E$6*Znorm.Profile!B4105</f>
        <v>1.5261320754716983</v>
      </c>
      <c r="C4105">
        <f>'Założenia i wyniki'!$E$8*Znorm.Profile!C4105</f>
        <v>0.42762264999999994</v>
      </c>
      <c r="D4105">
        <f t="shared" si="189"/>
        <v>0.42762264999999994</v>
      </c>
      <c r="E4105">
        <f t="shared" si="190"/>
        <v>1.0985094254716983</v>
      </c>
      <c r="F4105">
        <f t="shared" si="191"/>
        <v>0</v>
      </c>
    </row>
    <row r="4106" spans="1:6" x14ac:dyDescent="0.25">
      <c r="A4106">
        <v>4097</v>
      </c>
      <c r="B4106">
        <f>'Założenia i wyniki'!$E$6*Znorm.Profile!B4106</f>
        <v>0.91926415094339631</v>
      </c>
      <c r="C4106">
        <f>'Założenia i wyniki'!$E$8*Znorm.Profile!C4106</f>
        <v>0.42667100000000002</v>
      </c>
      <c r="D4106">
        <f t="shared" si="189"/>
        <v>0.42667100000000002</v>
      </c>
      <c r="E4106">
        <f t="shared" si="190"/>
        <v>0.49259315094339629</v>
      </c>
      <c r="F4106">
        <f t="shared" si="191"/>
        <v>0</v>
      </c>
    </row>
    <row r="4107" spans="1:6" x14ac:dyDescent="0.25">
      <c r="A4107">
        <v>4098</v>
      </c>
      <c r="B4107">
        <f>'Założenia i wyniki'!$E$6*Znorm.Profile!B4107</f>
        <v>0.38301886792452833</v>
      </c>
      <c r="C4107">
        <f>'Założenia i wyniki'!$E$8*Znorm.Profile!C4107</f>
        <v>0.42419090000000004</v>
      </c>
      <c r="D4107">
        <f t="shared" ref="D4107:D4170" si="192">IF(B4107&lt;=C4107,B4107,C4107)</f>
        <v>0.38301886792452833</v>
      </c>
      <c r="E4107">
        <f t="shared" ref="E4107:E4170" si="193">IF(B4107&gt;C4107,B4107-C4107,0)</f>
        <v>0</v>
      </c>
      <c r="F4107">
        <f t="shared" ref="F4107:F4170" si="194">IF(B4107&lt;C4107,C4107-B4107,0)</f>
        <v>4.117203207547171E-2</v>
      </c>
    </row>
    <row r="4108" spans="1:6" x14ac:dyDescent="0.25">
      <c r="A4108">
        <v>4099</v>
      </c>
      <c r="B4108">
        <f>'Założenia i wyniki'!$E$6*Znorm.Profile!B4108</f>
        <v>0.15983962264150944</v>
      </c>
      <c r="C4108">
        <f>'Założenia i wyniki'!$E$8*Znorm.Profile!C4108</f>
        <v>0.4251142</v>
      </c>
      <c r="D4108">
        <f t="shared" si="192"/>
        <v>0.15983962264150944</v>
      </c>
      <c r="E4108">
        <f t="shared" si="193"/>
        <v>0</v>
      </c>
      <c r="F4108">
        <f t="shared" si="194"/>
        <v>0.26527457735849058</v>
      </c>
    </row>
    <row r="4109" spans="1:6" x14ac:dyDescent="0.25">
      <c r="A4109">
        <v>4100</v>
      </c>
      <c r="B4109">
        <f>'Założenia i wyniki'!$E$6*Znorm.Profile!B4109</f>
        <v>8.2240566037735836E-3</v>
      </c>
      <c r="C4109">
        <f>'Założenia i wyniki'!$E$8*Znorm.Profile!C4109</f>
        <v>0.44012815</v>
      </c>
      <c r="D4109">
        <f t="shared" si="192"/>
        <v>8.2240566037735836E-3</v>
      </c>
      <c r="E4109">
        <f t="shared" si="193"/>
        <v>0</v>
      </c>
      <c r="F4109">
        <f t="shared" si="194"/>
        <v>0.43190409339622643</v>
      </c>
    </row>
    <row r="4110" spans="1:6" x14ac:dyDescent="0.25">
      <c r="A4110">
        <v>4101</v>
      </c>
      <c r="B4110">
        <f>'Założenia i wyniki'!$E$6*Znorm.Profile!B4110</f>
        <v>0</v>
      </c>
      <c r="C4110">
        <f>'Założenia i wyniki'!$E$8*Znorm.Profile!C4110</f>
        <v>0.46405729999999995</v>
      </c>
      <c r="D4110">
        <f t="shared" si="192"/>
        <v>0</v>
      </c>
      <c r="E4110">
        <f t="shared" si="193"/>
        <v>0</v>
      </c>
      <c r="F4110">
        <f t="shared" si="194"/>
        <v>0.46405729999999995</v>
      </c>
    </row>
    <row r="4111" spans="1:6" x14ac:dyDescent="0.25">
      <c r="A4111">
        <v>4102</v>
      </c>
      <c r="B4111">
        <f>'Założenia i wyniki'!$E$6*Znorm.Profile!B4111</f>
        <v>0</v>
      </c>
      <c r="C4111">
        <f>'Założenia i wyniki'!$E$8*Znorm.Profile!C4111</f>
        <v>0.42815815000000002</v>
      </c>
      <c r="D4111">
        <f t="shared" si="192"/>
        <v>0</v>
      </c>
      <c r="E4111">
        <f t="shared" si="193"/>
        <v>0</v>
      </c>
      <c r="F4111">
        <f t="shared" si="194"/>
        <v>0.42815815000000002</v>
      </c>
    </row>
    <row r="4112" spans="1:6" x14ac:dyDescent="0.25">
      <c r="A4112">
        <v>4103</v>
      </c>
      <c r="B4112">
        <f>'Założenia i wyniki'!$E$6*Znorm.Profile!B4112</f>
        <v>0</v>
      </c>
      <c r="C4112">
        <f>'Założenia i wyniki'!$E$8*Znorm.Profile!C4112</f>
        <v>0.34225975000000003</v>
      </c>
      <c r="D4112">
        <f t="shared" si="192"/>
        <v>0</v>
      </c>
      <c r="E4112">
        <f t="shared" si="193"/>
        <v>0</v>
      </c>
      <c r="F4112">
        <f t="shared" si="194"/>
        <v>0.34225975000000003</v>
      </c>
    </row>
    <row r="4113" spans="1:6" x14ac:dyDescent="0.25">
      <c r="A4113">
        <v>4104</v>
      </c>
      <c r="B4113">
        <f>'Założenia i wyniki'!$E$6*Znorm.Profile!B4113</f>
        <v>0</v>
      </c>
      <c r="C4113">
        <f>'Założenia i wyniki'!$E$8*Znorm.Profile!C4113</f>
        <v>0.27091644999999998</v>
      </c>
      <c r="D4113">
        <f t="shared" si="192"/>
        <v>0</v>
      </c>
      <c r="E4113">
        <f t="shared" si="193"/>
        <v>0</v>
      </c>
      <c r="F4113">
        <f t="shared" si="194"/>
        <v>0.27091644999999998</v>
      </c>
    </row>
    <row r="4114" spans="1:6" x14ac:dyDescent="0.25">
      <c r="A4114">
        <v>4105</v>
      </c>
      <c r="B4114">
        <f>'Założenia i wyniki'!$E$6*Znorm.Profile!B4114</f>
        <v>0</v>
      </c>
      <c r="C4114">
        <f>'Założenia i wyniki'!$E$8*Znorm.Profile!C4114</f>
        <v>0.22531004999999998</v>
      </c>
      <c r="D4114">
        <f t="shared" si="192"/>
        <v>0</v>
      </c>
      <c r="E4114">
        <f t="shared" si="193"/>
        <v>0</v>
      </c>
      <c r="F4114">
        <f t="shared" si="194"/>
        <v>0.22531004999999998</v>
      </c>
    </row>
    <row r="4115" spans="1:6" x14ac:dyDescent="0.25">
      <c r="A4115">
        <v>4106</v>
      </c>
      <c r="B4115">
        <f>'Założenia i wyniki'!$E$6*Znorm.Profile!B4115</f>
        <v>0</v>
      </c>
      <c r="C4115">
        <f>'Założenia i wyniki'!$E$8*Znorm.Profile!C4115</f>
        <v>0.20344695000000002</v>
      </c>
      <c r="D4115">
        <f t="shared" si="192"/>
        <v>0</v>
      </c>
      <c r="E4115">
        <f t="shared" si="193"/>
        <v>0</v>
      </c>
      <c r="F4115">
        <f t="shared" si="194"/>
        <v>0.20344695000000002</v>
      </c>
    </row>
    <row r="4116" spans="1:6" x14ac:dyDescent="0.25">
      <c r="A4116">
        <v>4107</v>
      </c>
      <c r="B4116">
        <f>'Założenia i wyniki'!$E$6*Znorm.Profile!B4116</f>
        <v>0</v>
      </c>
      <c r="C4116">
        <f>'Założenia i wyniki'!$E$8*Znorm.Profile!C4116</f>
        <v>0.19487650000000001</v>
      </c>
      <c r="D4116">
        <f t="shared" si="192"/>
        <v>0</v>
      </c>
      <c r="E4116">
        <f t="shared" si="193"/>
        <v>0</v>
      </c>
      <c r="F4116">
        <f t="shared" si="194"/>
        <v>0.19487650000000001</v>
      </c>
    </row>
    <row r="4117" spans="1:6" x14ac:dyDescent="0.25">
      <c r="A4117">
        <v>4108</v>
      </c>
      <c r="B4117">
        <f>'Założenia i wyniki'!$E$6*Znorm.Profile!B4117</f>
        <v>0</v>
      </c>
      <c r="C4117">
        <f>'Założenia i wyniki'!$E$8*Znorm.Profile!C4117</f>
        <v>0.19297075</v>
      </c>
      <c r="D4117">
        <f t="shared" si="192"/>
        <v>0</v>
      </c>
      <c r="E4117">
        <f t="shared" si="193"/>
        <v>0</v>
      </c>
      <c r="F4117">
        <f t="shared" si="194"/>
        <v>0.19297075</v>
      </c>
    </row>
    <row r="4118" spans="1:6" x14ac:dyDescent="0.25">
      <c r="A4118">
        <v>4109</v>
      </c>
      <c r="B4118">
        <f>'Założenia i wyniki'!$E$6*Znorm.Profile!B4118</f>
        <v>0.1271415094339623</v>
      </c>
      <c r="C4118">
        <f>'Założenia i wyniki'!$E$8*Znorm.Profile!C4118</f>
        <v>0.19947619999999999</v>
      </c>
      <c r="D4118">
        <f t="shared" si="192"/>
        <v>0.1271415094339623</v>
      </c>
      <c r="E4118">
        <f t="shared" si="193"/>
        <v>0</v>
      </c>
      <c r="F4118">
        <f t="shared" si="194"/>
        <v>7.2334690566037696E-2</v>
      </c>
    </row>
    <row r="4119" spans="1:6" x14ac:dyDescent="0.25">
      <c r="A4119">
        <v>4110</v>
      </c>
      <c r="B4119">
        <f>'Założenia i wyniki'!$E$6*Znorm.Profile!B4119</f>
        <v>0.27133962264150946</v>
      </c>
      <c r="C4119">
        <f>'Założenia i wyniki'!$E$8*Znorm.Profile!C4119</f>
        <v>0.25161814999999998</v>
      </c>
      <c r="D4119">
        <f t="shared" si="192"/>
        <v>0.25161814999999998</v>
      </c>
      <c r="E4119">
        <f t="shared" si="193"/>
        <v>1.9721472641509474E-2</v>
      </c>
      <c r="F4119">
        <f t="shared" si="194"/>
        <v>0</v>
      </c>
    </row>
    <row r="4120" spans="1:6" x14ac:dyDescent="0.25">
      <c r="A4120">
        <v>4111</v>
      </c>
      <c r="B4120">
        <f>'Założenia i wyniki'!$E$6*Znorm.Profile!B4120</f>
        <v>0.80821698113207563</v>
      </c>
      <c r="C4120">
        <f>'Założenia i wyniki'!$E$8*Znorm.Profile!C4120</f>
        <v>0.30739240000000001</v>
      </c>
      <c r="D4120">
        <f t="shared" si="192"/>
        <v>0.30739240000000001</v>
      </c>
      <c r="E4120">
        <f t="shared" si="193"/>
        <v>0.50082458113207562</v>
      </c>
      <c r="F4120">
        <f t="shared" si="194"/>
        <v>0</v>
      </c>
    </row>
    <row r="4121" spans="1:6" x14ac:dyDescent="0.25">
      <c r="A4121">
        <v>4112</v>
      </c>
      <c r="B4121">
        <f>'Założenia i wyniki'!$E$6*Znorm.Profile!B4121</f>
        <v>1.4031132075471697</v>
      </c>
      <c r="C4121">
        <f>'Założenia i wyniki'!$E$8*Znorm.Profile!C4121</f>
        <v>0.36477140000000002</v>
      </c>
      <c r="D4121">
        <f t="shared" si="192"/>
        <v>0.36477140000000002</v>
      </c>
      <c r="E4121">
        <f t="shared" si="193"/>
        <v>1.0383418075471698</v>
      </c>
      <c r="F4121">
        <f t="shared" si="194"/>
        <v>0</v>
      </c>
    </row>
    <row r="4122" spans="1:6" x14ac:dyDescent="0.25">
      <c r="A4122">
        <v>4113</v>
      </c>
      <c r="B4122">
        <f>'Założenia i wyniki'!$E$6*Znorm.Profile!B4122</f>
        <v>1.8740566037735849</v>
      </c>
      <c r="C4122">
        <f>'Założenia i wyniki'!$E$8*Znorm.Profile!C4122</f>
        <v>0.40762540000000003</v>
      </c>
      <c r="D4122">
        <f t="shared" si="192"/>
        <v>0.40762540000000003</v>
      </c>
      <c r="E4122">
        <f t="shared" si="193"/>
        <v>1.4664312037735847</v>
      </c>
      <c r="F4122">
        <f t="shared" si="194"/>
        <v>0</v>
      </c>
    </row>
    <row r="4123" spans="1:6" x14ac:dyDescent="0.25">
      <c r="A4123">
        <v>4114</v>
      </c>
      <c r="B4123">
        <f>'Założenia i wyniki'!$E$6*Znorm.Profile!B4123</f>
        <v>2.1935849056603773</v>
      </c>
      <c r="C4123">
        <f>'Założenia i wyniki'!$E$8*Znorm.Profile!C4123</f>
        <v>0.44128804999999993</v>
      </c>
      <c r="D4123">
        <f t="shared" si="192"/>
        <v>0.44128804999999993</v>
      </c>
      <c r="E4123">
        <f t="shared" si="193"/>
        <v>1.7522968556603775</v>
      </c>
      <c r="F4123">
        <f t="shared" si="194"/>
        <v>0</v>
      </c>
    </row>
    <row r="4124" spans="1:6" x14ac:dyDescent="0.25">
      <c r="A4124">
        <v>4115</v>
      </c>
      <c r="B4124">
        <f>'Założenia i wyniki'!$E$6*Znorm.Profile!B4124</f>
        <v>2.3783962264150942</v>
      </c>
      <c r="C4124">
        <f>'Założenia i wyniki'!$E$8*Znorm.Profile!C4124</f>
        <v>0.43459395000000001</v>
      </c>
      <c r="D4124">
        <f t="shared" si="192"/>
        <v>0.43459395000000001</v>
      </c>
      <c r="E4124">
        <f t="shared" si="193"/>
        <v>1.9438022764150942</v>
      </c>
      <c r="F4124">
        <f t="shared" si="194"/>
        <v>0</v>
      </c>
    </row>
    <row r="4125" spans="1:6" x14ac:dyDescent="0.25">
      <c r="A4125">
        <v>4116</v>
      </c>
      <c r="B4125">
        <f>'Założenia i wyniki'!$E$6*Znorm.Profile!B4125</f>
        <v>2.4238679245283024</v>
      </c>
      <c r="C4125">
        <f>'Założenia i wyniki'!$E$8*Znorm.Profile!C4125</f>
        <v>0.43139179999999999</v>
      </c>
      <c r="D4125">
        <f t="shared" si="192"/>
        <v>0.43139179999999999</v>
      </c>
      <c r="E4125">
        <f t="shared" si="193"/>
        <v>1.9924761245283023</v>
      </c>
      <c r="F4125">
        <f t="shared" si="194"/>
        <v>0</v>
      </c>
    </row>
    <row r="4126" spans="1:6" x14ac:dyDescent="0.25">
      <c r="A4126">
        <v>4117</v>
      </c>
      <c r="B4126">
        <f>'Założenia i wyniki'!$E$6*Znorm.Profile!B4126</f>
        <v>2.3408490566037736</v>
      </c>
      <c r="C4126">
        <f>'Założenia i wyniki'!$E$8*Znorm.Profile!C4126</f>
        <v>0.41314875000000006</v>
      </c>
      <c r="D4126">
        <f t="shared" si="192"/>
        <v>0.41314875000000006</v>
      </c>
      <c r="E4126">
        <f t="shared" si="193"/>
        <v>1.9277003066037737</v>
      </c>
      <c r="F4126">
        <f t="shared" si="194"/>
        <v>0</v>
      </c>
    </row>
    <row r="4127" spans="1:6" x14ac:dyDescent="0.25">
      <c r="A4127">
        <v>4118</v>
      </c>
      <c r="B4127">
        <f>'Założenia i wyniki'!$E$6*Znorm.Profile!B4127</f>
        <v>2.1461320754716979</v>
      </c>
      <c r="C4127">
        <f>'Założenia i wyniki'!$E$8*Znorm.Profile!C4127</f>
        <v>0.38197775</v>
      </c>
      <c r="D4127">
        <f t="shared" si="192"/>
        <v>0.38197775</v>
      </c>
      <c r="E4127">
        <f t="shared" si="193"/>
        <v>1.764154325471698</v>
      </c>
      <c r="F4127">
        <f t="shared" si="194"/>
        <v>0</v>
      </c>
    </row>
    <row r="4128" spans="1:6" x14ac:dyDescent="0.25">
      <c r="A4128">
        <v>4119</v>
      </c>
      <c r="B4128">
        <f>'Założenia i wyniki'!$E$6*Znorm.Profile!B4128</f>
        <v>1.8348113207547172</v>
      </c>
      <c r="C4128">
        <f>'Założenia i wyniki'!$E$8*Znorm.Profile!C4128</f>
        <v>0.36561910000000003</v>
      </c>
      <c r="D4128">
        <f t="shared" si="192"/>
        <v>0.36561910000000003</v>
      </c>
      <c r="E4128">
        <f t="shared" si="193"/>
        <v>1.4691922207547172</v>
      </c>
      <c r="F4128">
        <f t="shared" si="194"/>
        <v>0</v>
      </c>
    </row>
    <row r="4129" spans="1:6" x14ac:dyDescent="0.25">
      <c r="A4129">
        <v>4120</v>
      </c>
      <c r="B4129">
        <f>'Założenia i wyniki'!$E$6*Znorm.Profile!B4129</f>
        <v>1.4021698113207548</v>
      </c>
      <c r="C4129">
        <f>'Założenia i wyniki'!$E$8*Znorm.Profile!C4129</f>
        <v>0.36015524999999998</v>
      </c>
      <c r="D4129">
        <f t="shared" si="192"/>
        <v>0.36015524999999998</v>
      </c>
      <c r="E4129">
        <f t="shared" si="193"/>
        <v>1.0420145613207548</v>
      </c>
      <c r="F4129">
        <f t="shared" si="194"/>
        <v>0</v>
      </c>
    </row>
    <row r="4130" spans="1:6" x14ac:dyDescent="0.25">
      <c r="A4130">
        <v>4121</v>
      </c>
      <c r="B4130">
        <f>'Założenia i wyniki'!$E$6*Znorm.Profile!B4130</f>
        <v>0.8569056603773586</v>
      </c>
      <c r="C4130">
        <f>'Założenia i wyniki'!$E$8*Znorm.Profile!C4130</f>
        <v>0.36306269999999996</v>
      </c>
      <c r="D4130">
        <f t="shared" si="192"/>
        <v>0.36306269999999996</v>
      </c>
      <c r="E4130">
        <f t="shared" si="193"/>
        <v>0.49384296037735864</v>
      </c>
      <c r="F4130">
        <f t="shared" si="194"/>
        <v>0</v>
      </c>
    </row>
    <row r="4131" spans="1:6" x14ac:dyDescent="0.25">
      <c r="A4131">
        <v>4122</v>
      </c>
      <c r="B4131">
        <f>'Założenia i wyniki'!$E$6*Znorm.Profile!B4131</f>
        <v>0.37171698113207541</v>
      </c>
      <c r="C4131">
        <f>'Założenia i wyniki'!$E$8*Znorm.Profile!C4131</f>
        <v>0.37669694999999997</v>
      </c>
      <c r="D4131">
        <f t="shared" si="192"/>
        <v>0.37171698113207541</v>
      </c>
      <c r="E4131">
        <f t="shared" si="193"/>
        <v>0</v>
      </c>
      <c r="F4131">
        <f t="shared" si="194"/>
        <v>4.9799688679245668E-3</v>
      </c>
    </row>
    <row r="4132" spans="1:6" x14ac:dyDescent="0.25">
      <c r="A4132">
        <v>4123</v>
      </c>
      <c r="B4132">
        <f>'Założenia i wyniki'!$E$6*Znorm.Profile!B4132</f>
        <v>0.15301886792452829</v>
      </c>
      <c r="C4132">
        <f>'Założenia i wyniki'!$E$8*Znorm.Profile!C4132</f>
        <v>0.40752424999999998</v>
      </c>
      <c r="D4132">
        <f t="shared" si="192"/>
        <v>0.15301886792452829</v>
      </c>
      <c r="E4132">
        <f t="shared" si="193"/>
        <v>0</v>
      </c>
      <c r="F4132">
        <f t="shared" si="194"/>
        <v>0.25450538207547169</v>
      </c>
    </row>
    <row r="4133" spans="1:6" x14ac:dyDescent="0.25">
      <c r="A4133">
        <v>4124</v>
      </c>
      <c r="B4133">
        <f>'Założenia i wyniki'!$E$6*Znorm.Profile!B4133</f>
        <v>0</v>
      </c>
      <c r="C4133">
        <f>'Założenia i wyniki'!$E$8*Znorm.Profile!C4133</f>
        <v>0.42974925000000008</v>
      </c>
      <c r="D4133">
        <f t="shared" si="192"/>
        <v>0</v>
      </c>
      <c r="E4133">
        <f t="shared" si="193"/>
        <v>0</v>
      </c>
      <c r="F4133">
        <f t="shared" si="194"/>
        <v>0.42974925000000008</v>
      </c>
    </row>
    <row r="4134" spans="1:6" x14ac:dyDescent="0.25">
      <c r="A4134">
        <v>4125</v>
      </c>
      <c r="B4134">
        <f>'Założenia i wyniki'!$E$6*Znorm.Profile!B4134</f>
        <v>0</v>
      </c>
      <c r="C4134">
        <f>'Założenia i wyniki'!$E$8*Znorm.Profile!C4134</f>
        <v>0.45476829999999996</v>
      </c>
      <c r="D4134">
        <f t="shared" si="192"/>
        <v>0</v>
      </c>
      <c r="E4134">
        <f t="shared" si="193"/>
        <v>0</v>
      </c>
      <c r="F4134">
        <f t="shared" si="194"/>
        <v>0.45476829999999996</v>
      </c>
    </row>
    <row r="4135" spans="1:6" x14ac:dyDescent="0.25">
      <c r="A4135">
        <v>4126</v>
      </c>
      <c r="B4135">
        <f>'Założenia i wyniki'!$E$6*Znorm.Profile!B4135</f>
        <v>0</v>
      </c>
      <c r="C4135">
        <f>'Założenia i wyniki'!$E$8*Znorm.Profile!C4135</f>
        <v>0.40199879999999999</v>
      </c>
      <c r="D4135">
        <f t="shared" si="192"/>
        <v>0</v>
      </c>
      <c r="E4135">
        <f t="shared" si="193"/>
        <v>0</v>
      </c>
      <c r="F4135">
        <f t="shared" si="194"/>
        <v>0.40199879999999999</v>
      </c>
    </row>
    <row r="4136" spans="1:6" x14ac:dyDescent="0.25">
      <c r="A4136">
        <v>4127</v>
      </c>
      <c r="B4136">
        <f>'Założenia i wyniki'!$E$6*Znorm.Profile!B4136</f>
        <v>0</v>
      </c>
      <c r="C4136">
        <f>'Założenia i wyniki'!$E$8*Znorm.Profile!C4136</f>
        <v>0.30513070000000003</v>
      </c>
      <c r="D4136">
        <f t="shared" si="192"/>
        <v>0</v>
      </c>
      <c r="E4136">
        <f t="shared" si="193"/>
        <v>0</v>
      </c>
      <c r="F4136">
        <f t="shared" si="194"/>
        <v>0.30513070000000003</v>
      </c>
    </row>
    <row r="4137" spans="1:6" x14ac:dyDescent="0.25">
      <c r="A4137">
        <v>4128</v>
      </c>
      <c r="B4137">
        <f>'Założenia i wyniki'!$E$6*Znorm.Profile!B4137</f>
        <v>0</v>
      </c>
      <c r="C4137">
        <f>'Założenia i wyniki'!$E$8*Znorm.Profile!C4137</f>
        <v>0.23874375</v>
      </c>
      <c r="D4137">
        <f t="shared" si="192"/>
        <v>0</v>
      </c>
      <c r="E4137">
        <f t="shared" si="193"/>
        <v>0</v>
      </c>
      <c r="F4137">
        <f t="shared" si="194"/>
        <v>0.23874375</v>
      </c>
    </row>
    <row r="4138" spans="1:6" x14ac:dyDescent="0.25">
      <c r="A4138">
        <v>4129</v>
      </c>
      <c r="B4138">
        <f>'Założenia i wyniki'!$E$6*Znorm.Profile!B4138</f>
        <v>0</v>
      </c>
      <c r="C4138">
        <f>'Założenia i wyniki'!$E$8*Znorm.Profile!C4138</f>
        <v>0.2004898</v>
      </c>
      <c r="D4138">
        <f t="shared" si="192"/>
        <v>0</v>
      </c>
      <c r="E4138">
        <f t="shared" si="193"/>
        <v>0</v>
      </c>
      <c r="F4138">
        <f t="shared" si="194"/>
        <v>0.2004898</v>
      </c>
    </row>
    <row r="4139" spans="1:6" x14ac:dyDescent="0.25">
      <c r="A4139">
        <v>4130</v>
      </c>
      <c r="B4139">
        <f>'Założenia i wyniki'!$E$6*Znorm.Profile!B4139</f>
        <v>0</v>
      </c>
      <c r="C4139">
        <f>'Założenia i wyniki'!$E$8*Znorm.Profile!C4139</f>
        <v>0.18537015000000001</v>
      </c>
      <c r="D4139">
        <f t="shared" si="192"/>
        <v>0</v>
      </c>
      <c r="E4139">
        <f t="shared" si="193"/>
        <v>0</v>
      </c>
      <c r="F4139">
        <f t="shared" si="194"/>
        <v>0.18537015000000001</v>
      </c>
    </row>
    <row r="4140" spans="1:6" x14ac:dyDescent="0.25">
      <c r="A4140">
        <v>4131</v>
      </c>
      <c r="B4140">
        <f>'Założenia i wyniki'!$E$6*Znorm.Profile!B4140</f>
        <v>0</v>
      </c>
      <c r="C4140">
        <f>'Założenia i wyniki'!$E$8*Znorm.Profile!C4140</f>
        <v>0.18333454999999999</v>
      </c>
      <c r="D4140">
        <f t="shared" si="192"/>
        <v>0</v>
      </c>
      <c r="E4140">
        <f t="shared" si="193"/>
        <v>0</v>
      </c>
      <c r="F4140">
        <f t="shared" si="194"/>
        <v>0.18333454999999999</v>
      </c>
    </row>
    <row r="4141" spans="1:6" x14ac:dyDescent="0.25">
      <c r="A4141">
        <v>4132</v>
      </c>
      <c r="B4141">
        <f>'Założenia i wyniki'!$E$6*Znorm.Profile!B4141</f>
        <v>0</v>
      </c>
      <c r="C4141">
        <f>'Założenia i wyniki'!$E$8*Znorm.Profile!C4141</f>
        <v>0.20046775</v>
      </c>
      <c r="D4141">
        <f t="shared" si="192"/>
        <v>0</v>
      </c>
      <c r="E4141">
        <f t="shared" si="193"/>
        <v>0</v>
      </c>
      <c r="F4141">
        <f t="shared" si="194"/>
        <v>0.20046775</v>
      </c>
    </row>
    <row r="4142" spans="1:6" x14ac:dyDescent="0.25">
      <c r="A4142">
        <v>4133</v>
      </c>
      <c r="B4142">
        <f>'Założenia i wyniki'!$E$6*Znorm.Profile!B4142</f>
        <v>2.5293396226415091E-2</v>
      </c>
      <c r="C4142">
        <f>'Założenia i wyniki'!$E$8*Znorm.Profile!C4142</f>
        <v>0.23886589999999999</v>
      </c>
      <c r="D4142">
        <f t="shared" si="192"/>
        <v>2.5293396226415091E-2</v>
      </c>
      <c r="E4142">
        <f t="shared" si="193"/>
        <v>0</v>
      </c>
      <c r="F4142">
        <f t="shared" si="194"/>
        <v>0.21357250377358489</v>
      </c>
    </row>
    <row r="4143" spans="1:6" x14ac:dyDescent="0.25">
      <c r="A4143">
        <v>4134</v>
      </c>
      <c r="B4143">
        <f>'Założenia i wyniki'!$E$6*Znorm.Profile!B4143</f>
        <v>9.4811320754716988E-2</v>
      </c>
      <c r="C4143">
        <f>'Założenia i wyniki'!$E$8*Znorm.Profile!C4143</f>
        <v>0.29550325</v>
      </c>
      <c r="D4143">
        <f t="shared" si="192"/>
        <v>9.4811320754716988E-2</v>
      </c>
      <c r="E4143">
        <f t="shared" si="193"/>
        <v>0</v>
      </c>
      <c r="F4143">
        <f t="shared" si="194"/>
        <v>0.20069192924528301</v>
      </c>
    </row>
    <row r="4144" spans="1:6" x14ac:dyDescent="0.25">
      <c r="A4144">
        <v>4135</v>
      </c>
      <c r="B4144">
        <f>'Założenia i wyniki'!$E$6*Znorm.Profile!B4144</f>
        <v>0.1528490566037736</v>
      </c>
      <c r="C4144">
        <f>'Założenia i wyniki'!$E$8*Znorm.Profile!C4144</f>
        <v>0.34017199999999997</v>
      </c>
      <c r="D4144">
        <f t="shared" si="192"/>
        <v>0.1528490566037736</v>
      </c>
      <c r="E4144">
        <f t="shared" si="193"/>
        <v>0</v>
      </c>
      <c r="F4144">
        <f t="shared" si="194"/>
        <v>0.18732294339622638</v>
      </c>
    </row>
    <row r="4145" spans="1:6" x14ac:dyDescent="0.25">
      <c r="A4145">
        <v>4136</v>
      </c>
      <c r="B4145">
        <f>'Założenia i wyniki'!$E$6*Znorm.Profile!B4145</f>
        <v>0.18785849056603776</v>
      </c>
      <c r="C4145">
        <f>'Założenia i wyniki'!$E$8*Znorm.Profile!C4145</f>
        <v>0.36149714999999999</v>
      </c>
      <c r="D4145">
        <f t="shared" si="192"/>
        <v>0.18785849056603776</v>
      </c>
      <c r="E4145">
        <f t="shared" si="193"/>
        <v>0</v>
      </c>
      <c r="F4145">
        <f t="shared" si="194"/>
        <v>0.17363865943396223</v>
      </c>
    </row>
    <row r="4146" spans="1:6" x14ac:dyDescent="0.25">
      <c r="A4146">
        <v>4137</v>
      </c>
      <c r="B4146">
        <f>'Założenia i wyniki'!$E$6*Znorm.Profile!B4146</f>
        <v>0.22048113207547171</v>
      </c>
      <c r="C4146">
        <f>'Założenia i wyniki'!$E$8*Znorm.Profile!C4146</f>
        <v>0.36607270000000003</v>
      </c>
      <c r="D4146">
        <f t="shared" si="192"/>
        <v>0.22048113207547171</v>
      </c>
      <c r="E4146">
        <f t="shared" si="193"/>
        <v>0</v>
      </c>
      <c r="F4146">
        <f t="shared" si="194"/>
        <v>0.14559156792452832</v>
      </c>
    </row>
    <row r="4147" spans="1:6" x14ac:dyDescent="0.25">
      <c r="A4147">
        <v>4138</v>
      </c>
      <c r="B4147">
        <f>'Założenia i wyniki'!$E$6*Znorm.Profile!B4147</f>
        <v>0.44033018867924534</v>
      </c>
      <c r="C4147">
        <f>'Założenia i wyniki'!$E$8*Znorm.Profile!C4147</f>
        <v>0.36669745000000004</v>
      </c>
      <c r="D4147">
        <f t="shared" si="192"/>
        <v>0.36669745000000004</v>
      </c>
      <c r="E4147">
        <f t="shared" si="193"/>
        <v>7.3632738679245302E-2</v>
      </c>
      <c r="F4147">
        <f t="shared" si="194"/>
        <v>0</v>
      </c>
    </row>
    <row r="4148" spans="1:6" x14ac:dyDescent="0.25">
      <c r="A4148">
        <v>4139</v>
      </c>
      <c r="B4148">
        <f>'Założenia i wyniki'!$E$6*Znorm.Profile!B4148</f>
        <v>0.37413207547169808</v>
      </c>
      <c r="C4148">
        <f>'Założenia i wyniki'!$E$8*Znorm.Profile!C4148</f>
        <v>0.36325974999999999</v>
      </c>
      <c r="D4148">
        <f t="shared" si="192"/>
        <v>0.36325974999999999</v>
      </c>
      <c r="E4148">
        <f t="shared" si="193"/>
        <v>1.0872325471698085E-2</v>
      </c>
      <c r="F4148">
        <f t="shared" si="194"/>
        <v>0</v>
      </c>
    </row>
    <row r="4149" spans="1:6" x14ac:dyDescent="0.25">
      <c r="A4149">
        <v>4140</v>
      </c>
      <c r="B4149">
        <f>'Założenia i wyniki'!$E$6*Znorm.Profile!B4149</f>
        <v>0.33291509433962263</v>
      </c>
      <c r="C4149">
        <f>'Założenia i wyniki'!$E$8*Znorm.Profile!C4149</f>
        <v>0.35846824999999999</v>
      </c>
      <c r="D4149">
        <f t="shared" si="192"/>
        <v>0.33291509433962263</v>
      </c>
      <c r="E4149">
        <f t="shared" si="193"/>
        <v>0</v>
      </c>
      <c r="F4149">
        <f t="shared" si="194"/>
        <v>2.5553155660377358E-2</v>
      </c>
    </row>
    <row r="4150" spans="1:6" x14ac:dyDescent="0.25">
      <c r="A4150">
        <v>4141</v>
      </c>
      <c r="B4150">
        <f>'Założenia i wyniki'!$E$6*Znorm.Profile!B4150</f>
        <v>0.42417924528301887</v>
      </c>
      <c r="C4150">
        <f>'Założenia i wyniki'!$E$8*Znorm.Profile!C4150</f>
        <v>0.36276274999999997</v>
      </c>
      <c r="D4150">
        <f t="shared" si="192"/>
        <v>0.36276274999999997</v>
      </c>
      <c r="E4150">
        <f t="shared" si="193"/>
        <v>6.1416495283018901E-2</v>
      </c>
      <c r="F4150">
        <f t="shared" si="194"/>
        <v>0</v>
      </c>
    </row>
    <row r="4151" spans="1:6" x14ac:dyDescent="0.25">
      <c r="A4151">
        <v>4142</v>
      </c>
      <c r="B4151">
        <f>'Założenia i wyniki'!$E$6*Znorm.Profile!B4151</f>
        <v>0.54302830188679252</v>
      </c>
      <c r="C4151">
        <f>'Założenia i wyniki'!$E$8*Znorm.Profile!C4151</f>
        <v>0.36138690000000001</v>
      </c>
      <c r="D4151">
        <f t="shared" si="192"/>
        <v>0.36138690000000001</v>
      </c>
      <c r="E4151">
        <f t="shared" si="193"/>
        <v>0.18164140188679251</v>
      </c>
      <c r="F4151">
        <f t="shared" si="194"/>
        <v>0</v>
      </c>
    </row>
    <row r="4152" spans="1:6" x14ac:dyDescent="0.25">
      <c r="A4152">
        <v>4143</v>
      </c>
      <c r="B4152">
        <f>'Założenia i wyniki'!$E$6*Znorm.Profile!B4152</f>
        <v>0.62816037735849062</v>
      </c>
      <c r="C4152">
        <f>'Założenia i wyniki'!$E$8*Znorm.Profile!C4152</f>
        <v>0.37536939999999996</v>
      </c>
      <c r="D4152">
        <f t="shared" si="192"/>
        <v>0.37536939999999996</v>
      </c>
      <c r="E4152">
        <f t="shared" si="193"/>
        <v>0.25279097735849065</v>
      </c>
      <c r="F4152">
        <f t="shared" si="194"/>
        <v>0</v>
      </c>
    </row>
    <row r="4153" spans="1:6" x14ac:dyDescent="0.25">
      <c r="A4153">
        <v>4144</v>
      </c>
      <c r="B4153">
        <f>'Założenia i wyniki'!$E$6*Znorm.Profile!B4153</f>
        <v>0.59288679245283027</v>
      </c>
      <c r="C4153">
        <f>'Założenia i wyniki'!$E$8*Znorm.Profile!C4153</f>
        <v>0.39082539999999999</v>
      </c>
      <c r="D4153">
        <f t="shared" si="192"/>
        <v>0.39082539999999999</v>
      </c>
      <c r="E4153">
        <f t="shared" si="193"/>
        <v>0.20206139245283028</v>
      </c>
      <c r="F4153">
        <f t="shared" si="194"/>
        <v>0</v>
      </c>
    </row>
    <row r="4154" spans="1:6" x14ac:dyDescent="0.25">
      <c r="A4154">
        <v>4145</v>
      </c>
      <c r="B4154">
        <f>'Założenia i wyniki'!$E$6*Znorm.Profile!B4154</f>
        <v>0.29462264150943396</v>
      </c>
      <c r="C4154">
        <f>'Założenia i wyniki'!$E$8*Znorm.Profile!C4154</f>
        <v>0.39756990000000003</v>
      </c>
      <c r="D4154">
        <f t="shared" si="192"/>
        <v>0.29462264150943396</v>
      </c>
      <c r="E4154">
        <f t="shared" si="193"/>
        <v>0</v>
      </c>
      <c r="F4154">
        <f t="shared" si="194"/>
        <v>0.10294725849056607</v>
      </c>
    </row>
    <row r="4155" spans="1:6" x14ac:dyDescent="0.25">
      <c r="A4155">
        <v>4146</v>
      </c>
      <c r="B4155">
        <f>'Założenia i wyniki'!$E$6*Znorm.Profile!B4155</f>
        <v>0.11991509433962264</v>
      </c>
      <c r="C4155">
        <f>'Założenia i wyniki'!$E$8*Znorm.Profile!C4155</f>
        <v>0.4176627</v>
      </c>
      <c r="D4155">
        <f t="shared" si="192"/>
        <v>0.11991509433962264</v>
      </c>
      <c r="E4155">
        <f t="shared" si="193"/>
        <v>0</v>
      </c>
      <c r="F4155">
        <f t="shared" si="194"/>
        <v>0.29774760566037739</v>
      </c>
    </row>
    <row r="4156" spans="1:6" x14ac:dyDescent="0.25">
      <c r="A4156">
        <v>4147</v>
      </c>
      <c r="B4156">
        <f>'Założenia i wyniki'!$E$6*Znorm.Profile!B4156</f>
        <v>8.6075471698113207E-2</v>
      </c>
      <c r="C4156">
        <f>'Założenia i wyniki'!$E$8*Znorm.Profile!C4156</f>
        <v>0.445081</v>
      </c>
      <c r="D4156">
        <f t="shared" si="192"/>
        <v>8.6075471698113207E-2</v>
      </c>
      <c r="E4156">
        <f t="shared" si="193"/>
        <v>0</v>
      </c>
      <c r="F4156">
        <f t="shared" si="194"/>
        <v>0.35900552830188681</v>
      </c>
    </row>
    <row r="4157" spans="1:6" x14ac:dyDescent="0.25">
      <c r="A4157">
        <v>4148</v>
      </c>
      <c r="B4157">
        <f>'Założenia i wyniki'!$E$6*Znorm.Profile!B4157</f>
        <v>0</v>
      </c>
      <c r="C4157">
        <f>'Założenia i wyniki'!$E$8*Znorm.Profile!C4157</f>
        <v>0.47053019999999995</v>
      </c>
      <c r="D4157">
        <f t="shared" si="192"/>
        <v>0</v>
      </c>
      <c r="E4157">
        <f t="shared" si="193"/>
        <v>0</v>
      </c>
      <c r="F4157">
        <f t="shared" si="194"/>
        <v>0.47053019999999995</v>
      </c>
    </row>
    <row r="4158" spans="1:6" x14ac:dyDescent="0.25">
      <c r="A4158">
        <v>4149</v>
      </c>
      <c r="B4158">
        <f>'Założenia i wyniki'!$E$6*Znorm.Profile!B4158</f>
        <v>0</v>
      </c>
      <c r="C4158">
        <f>'Założenia i wyniki'!$E$8*Znorm.Profile!C4158</f>
        <v>0.46919984999999997</v>
      </c>
      <c r="D4158">
        <f t="shared" si="192"/>
        <v>0</v>
      </c>
      <c r="E4158">
        <f t="shared" si="193"/>
        <v>0</v>
      </c>
      <c r="F4158">
        <f t="shared" si="194"/>
        <v>0.46919984999999997</v>
      </c>
    </row>
    <row r="4159" spans="1:6" x14ac:dyDescent="0.25">
      <c r="A4159">
        <v>4150</v>
      </c>
      <c r="B4159">
        <f>'Założenia i wyniki'!$E$6*Znorm.Profile!B4159</f>
        <v>0</v>
      </c>
      <c r="C4159">
        <f>'Założenia i wyniki'!$E$8*Znorm.Profile!C4159</f>
        <v>0.39897479999999996</v>
      </c>
      <c r="D4159">
        <f t="shared" si="192"/>
        <v>0</v>
      </c>
      <c r="E4159">
        <f t="shared" si="193"/>
        <v>0</v>
      </c>
      <c r="F4159">
        <f t="shared" si="194"/>
        <v>0.39897479999999996</v>
      </c>
    </row>
    <row r="4160" spans="1:6" x14ac:dyDescent="0.25">
      <c r="A4160">
        <v>4151</v>
      </c>
      <c r="B4160">
        <f>'Założenia i wyniki'!$E$6*Znorm.Profile!B4160</f>
        <v>0</v>
      </c>
      <c r="C4160">
        <f>'Założenia i wyniki'!$E$8*Znorm.Profile!C4160</f>
        <v>0.29825075000000001</v>
      </c>
      <c r="D4160">
        <f t="shared" si="192"/>
        <v>0</v>
      </c>
      <c r="E4160">
        <f t="shared" si="193"/>
        <v>0</v>
      </c>
      <c r="F4160">
        <f t="shared" si="194"/>
        <v>0.29825075000000001</v>
      </c>
    </row>
    <row r="4161" spans="1:6" x14ac:dyDescent="0.25">
      <c r="A4161">
        <v>4152</v>
      </c>
      <c r="B4161">
        <f>'Założenia i wyniki'!$E$6*Znorm.Profile!B4161</f>
        <v>0</v>
      </c>
      <c r="C4161">
        <f>'Założenia i wyniki'!$E$8*Znorm.Profile!C4161</f>
        <v>0.22060674999999996</v>
      </c>
      <c r="D4161">
        <f t="shared" si="192"/>
        <v>0</v>
      </c>
      <c r="E4161">
        <f t="shared" si="193"/>
        <v>0</v>
      </c>
      <c r="F4161">
        <f t="shared" si="194"/>
        <v>0.22060674999999996</v>
      </c>
    </row>
    <row r="4162" spans="1:6" x14ac:dyDescent="0.25">
      <c r="A4162">
        <v>4153</v>
      </c>
      <c r="B4162">
        <f>'Założenia i wyniki'!$E$6*Znorm.Profile!B4162</f>
        <v>0</v>
      </c>
      <c r="C4162">
        <f>'Założenia i wyniki'!$E$8*Znorm.Profile!C4162</f>
        <v>0.19535425000000001</v>
      </c>
      <c r="D4162">
        <f t="shared" si="192"/>
        <v>0</v>
      </c>
      <c r="E4162">
        <f t="shared" si="193"/>
        <v>0</v>
      </c>
      <c r="F4162">
        <f t="shared" si="194"/>
        <v>0.19535425000000001</v>
      </c>
    </row>
    <row r="4163" spans="1:6" x14ac:dyDescent="0.25">
      <c r="A4163">
        <v>4154</v>
      </c>
      <c r="B4163">
        <f>'Założenia i wyniki'!$E$6*Znorm.Profile!B4163</f>
        <v>0</v>
      </c>
      <c r="C4163">
        <f>'Założenia i wyniki'!$E$8*Znorm.Profile!C4163</f>
        <v>0.1819384</v>
      </c>
      <c r="D4163">
        <f t="shared" si="192"/>
        <v>0</v>
      </c>
      <c r="E4163">
        <f t="shared" si="193"/>
        <v>0</v>
      </c>
      <c r="F4163">
        <f t="shared" si="194"/>
        <v>0.1819384</v>
      </c>
    </row>
    <row r="4164" spans="1:6" x14ac:dyDescent="0.25">
      <c r="A4164">
        <v>4155</v>
      </c>
      <c r="B4164">
        <f>'Założenia i wyniki'!$E$6*Znorm.Profile!B4164</f>
        <v>0</v>
      </c>
      <c r="C4164">
        <f>'Założenia i wyniki'!$E$8*Znorm.Profile!C4164</f>
        <v>0.18127759999999998</v>
      </c>
      <c r="D4164">
        <f t="shared" si="192"/>
        <v>0</v>
      </c>
      <c r="E4164">
        <f t="shared" si="193"/>
        <v>0</v>
      </c>
      <c r="F4164">
        <f t="shared" si="194"/>
        <v>0.18127759999999998</v>
      </c>
    </row>
    <row r="4165" spans="1:6" x14ac:dyDescent="0.25">
      <c r="A4165">
        <v>4156</v>
      </c>
      <c r="B4165">
        <f>'Założenia i wyniki'!$E$6*Znorm.Profile!B4165</f>
        <v>0</v>
      </c>
      <c r="C4165">
        <f>'Założenia i wyniki'!$E$8*Znorm.Profile!C4165</f>
        <v>0.19923435000000003</v>
      </c>
      <c r="D4165">
        <f t="shared" si="192"/>
        <v>0</v>
      </c>
      <c r="E4165">
        <f t="shared" si="193"/>
        <v>0</v>
      </c>
      <c r="F4165">
        <f t="shared" si="194"/>
        <v>0.19923435000000003</v>
      </c>
    </row>
    <row r="4166" spans="1:6" x14ac:dyDescent="0.25">
      <c r="A4166">
        <v>4157</v>
      </c>
      <c r="B4166">
        <f>'Założenia i wyniki'!$E$6*Znorm.Profile!B4166</f>
        <v>3.3142452830188678E-2</v>
      </c>
      <c r="C4166">
        <f>'Założenia i wyniki'!$E$8*Znorm.Profile!C4166</f>
        <v>0.24050075000000001</v>
      </c>
      <c r="D4166">
        <f t="shared" si="192"/>
        <v>3.3142452830188678E-2</v>
      </c>
      <c r="E4166">
        <f t="shared" si="193"/>
        <v>0</v>
      </c>
      <c r="F4166">
        <f t="shared" si="194"/>
        <v>0.20735829716981133</v>
      </c>
    </row>
    <row r="4167" spans="1:6" x14ac:dyDescent="0.25">
      <c r="A4167">
        <v>4158</v>
      </c>
      <c r="B4167">
        <f>'Założenia i wyniki'!$E$6*Znorm.Profile!B4167</f>
        <v>0.24073584905660378</v>
      </c>
      <c r="C4167">
        <f>'Założenia i wyniki'!$E$8*Znorm.Profile!C4167</f>
        <v>0.29994825000000003</v>
      </c>
      <c r="D4167">
        <f t="shared" si="192"/>
        <v>0.24073584905660378</v>
      </c>
      <c r="E4167">
        <f t="shared" si="193"/>
        <v>0</v>
      </c>
      <c r="F4167">
        <f t="shared" si="194"/>
        <v>5.9212400943396248E-2</v>
      </c>
    </row>
    <row r="4168" spans="1:6" x14ac:dyDescent="0.25">
      <c r="A4168">
        <v>4159</v>
      </c>
      <c r="B4168">
        <f>'Założenia i wyniki'!$E$6*Znorm.Profile!B4168</f>
        <v>0.5257452830188678</v>
      </c>
      <c r="C4168">
        <f>'Założenia i wyniki'!$E$8*Znorm.Profile!C4168</f>
        <v>0.33527374999999998</v>
      </c>
      <c r="D4168">
        <f t="shared" si="192"/>
        <v>0.33527374999999998</v>
      </c>
      <c r="E4168">
        <f t="shared" si="193"/>
        <v>0.19047153301886782</v>
      </c>
      <c r="F4168">
        <f t="shared" si="194"/>
        <v>0</v>
      </c>
    </row>
    <row r="4169" spans="1:6" x14ac:dyDescent="0.25">
      <c r="A4169">
        <v>4160</v>
      </c>
      <c r="B4169">
        <f>'Założenia i wyniki'!$E$6*Znorm.Profile!B4169</f>
        <v>1.3870754716981133</v>
      </c>
      <c r="C4169">
        <f>'Założenia i wyniki'!$E$8*Znorm.Profile!C4169</f>
        <v>0.36079644999999999</v>
      </c>
      <c r="D4169">
        <f t="shared" si="192"/>
        <v>0.36079644999999999</v>
      </c>
      <c r="E4169">
        <f t="shared" si="193"/>
        <v>1.0262790216981132</v>
      </c>
      <c r="F4169">
        <f t="shared" si="194"/>
        <v>0</v>
      </c>
    </row>
    <row r="4170" spans="1:6" x14ac:dyDescent="0.25">
      <c r="A4170">
        <v>4161</v>
      </c>
      <c r="B4170">
        <f>'Założenia i wyniki'!$E$6*Znorm.Profile!B4170</f>
        <v>1.8695283018867923</v>
      </c>
      <c r="C4170">
        <f>'Założenia i wyniki'!$E$8*Znorm.Profile!C4170</f>
        <v>0.36972740000000004</v>
      </c>
      <c r="D4170">
        <f t="shared" si="192"/>
        <v>0.36972740000000004</v>
      </c>
      <c r="E4170">
        <f t="shared" si="193"/>
        <v>1.4998009018867924</v>
      </c>
      <c r="F4170">
        <f t="shared" si="194"/>
        <v>0</v>
      </c>
    </row>
    <row r="4171" spans="1:6" x14ac:dyDescent="0.25">
      <c r="A4171">
        <v>4162</v>
      </c>
      <c r="B4171">
        <f>'Założenia i wyniki'!$E$6*Znorm.Profile!B4171</f>
        <v>2.2015094339622641</v>
      </c>
      <c r="C4171">
        <f>'Założenia i wyniki'!$E$8*Znorm.Profile!C4171</f>
        <v>0.36303505000000003</v>
      </c>
      <c r="D4171">
        <f t="shared" ref="D4171:D4234" si="195">IF(B4171&lt;=C4171,B4171,C4171)</f>
        <v>0.36303505000000003</v>
      </c>
      <c r="E4171">
        <f t="shared" ref="E4171:E4234" si="196">IF(B4171&gt;C4171,B4171-C4171,0)</f>
        <v>1.8384743839622639</v>
      </c>
      <c r="F4171">
        <f t="shared" ref="F4171:F4234" si="197">IF(B4171&lt;C4171,C4171-B4171,0)</f>
        <v>0</v>
      </c>
    </row>
    <row r="4172" spans="1:6" x14ac:dyDescent="0.25">
      <c r="A4172">
        <v>4163</v>
      </c>
      <c r="B4172">
        <f>'Założenia i wyniki'!$E$6*Znorm.Profile!B4172</f>
        <v>2.3912264150943394</v>
      </c>
      <c r="C4172">
        <f>'Założenia i wyniki'!$E$8*Znorm.Profile!C4172</f>
        <v>0.36140160000000005</v>
      </c>
      <c r="D4172">
        <f t="shared" si="195"/>
        <v>0.36140160000000005</v>
      </c>
      <c r="E4172">
        <f t="shared" si="196"/>
        <v>2.0298248150943392</v>
      </c>
      <c r="F4172">
        <f t="shared" si="197"/>
        <v>0</v>
      </c>
    </row>
    <row r="4173" spans="1:6" x14ac:dyDescent="0.25">
      <c r="A4173">
        <v>4164</v>
      </c>
      <c r="B4173">
        <f>'Założenia i wyniki'!$E$6*Znorm.Profile!B4173</f>
        <v>2.2113207547169811</v>
      </c>
      <c r="C4173">
        <f>'Założenia i wyniki'!$E$8*Znorm.Profile!C4173</f>
        <v>0.36967244999999999</v>
      </c>
      <c r="D4173">
        <f t="shared" si="195"/>
        <v>0.36967244999999999</v>
      </c>
      <c r="E4173">
        <f t="shared" si="196"/>
        <v>1.8416483047169812</v>
      </c>
      <c r="F4173">
        <f t="shared" si="197"/>
        <v>0</v>
      </c>
    </row>
    <row r="4174" spans="1:6" x14ac:dyDescent="0.25">
      <c r="A4174">
        <v>4165</v>
      </c>
      <c r="B4174">
        <f>'Założenia i wyniki'!$E$6*Znorm.Profile!B4174</f>
        <v>1.0182075471698111</v>
      </c>
      <c r="C4174">
        <f>'Założenia i wyniki'!$E$8*Znorm.Profile!C4174</f>
        <v>0.37249379999999999</v>
      </c>
      <c r="D4174">
        <f t="shared" si="195"/>
        <v>0.37249379999999999</v>
      </c>
      <c r="E4174">
        <f t="shared" si="196"/>
        <v>0.64571374716981111</v>
      </c>
      <c r="F4174">
        <f t="shared" si="197"/>
        <v>0</v>
      </c>
    </row>
    <row r="4175" spans="1:6" x14ac:dyDescent="0.25">
      <c r="A4175">
        <v>4166</v>
      </c>
      <c r="B4175">
        <f>'Założenia i wyniki'!$E$6*Znorm.Profile!B4175</f>
        <v>0.79321698113207539</v>
      </c>
      <c r="C4175">
        <f>'Założenia i wyniki'!$E$8*Znorm.Profile!C4175</f>
        <v>0.36884434999999999</v>
      </c>
      <c r="D4175">
        <f t="shared" si="195"/>
        <v>0.36884434999999999</v>
      </c>
      <c r="E4175">
        <f t="shared" si="196"/>
        <v>0.42437263113207541</v>
      </c>
      <c r="F4175">
        <f t="shared" si="197"/>
        <v>0</v>
      </c>
    </row>
    <row r="4176" spans="1:6" x14ac:dyDescent="0.25">
      <c r="A4176">
        <v>4167</v>
      </c>
      <c r="B4176">
        <f>'Założenia i wyniki'!$E$6*Znorm.Profile!B4176</f>
        <v>1.7635849056603774</v>
      </c>
      <c r="C4176">
        <f>'Założenia i wyniki'!$E$8*Znorm.Profile!C4176</f>
        <v>0.38285484999999997</v>
      </c>
      <c r="D4176">
        <f t="shared" si="195"/>
        <v>0.38285484999999997</v>
      </c>
      <c r="E4176">
        <f t="shared" si="196"/>
        <v>1.3807300556603774</v>
      </c>
      <c r="F4176">
        <f t="shared" si="197"/>
        <v>0</v>
      </c>
    </row>
    <row r="4177" spans="1:6" x14ac:dyDescent="0.25">
      <c r="A4177">
        <v>4168</v>
      </c>
      <c r="B4177">
        <f>'Założenia i wyniki'!$E$6*Znorm.Profile!B4177</f>
        <v>1.0974528301886792</v>
      </c>
      <c r="C4177">
        <f>'Założenia i wyniki'!$E$8*Znorm.Profile!C4177</f>
        <v>0.38894309999999999</v>
      </c>
      <c r="D4177">
        <f t="shared" si="195"/>
        <v>0.38894309999999999</v>
      </c>
      <c r="E4177">
        <f t="shared" si="196"/>
        <v>0.70850973018867924</v>
      </c>
      <c r="F4177">
        <f t="shared" si="197"/>
        <v>0</v>
      </c>
    </row>
    <row r="4178" spans="1:6" x14ac:dyDescent="0.25">
      <c r="A4178">
        <v>4169</v>
      </c>
      <c r="B4178">
        <f>'Założenia i wyniki'!$E$6*Znorm.Profile!B4178</f>
        <v>0.80308490566037727</v>
      </c>
      <c r="C4178">
        <f>'Założenia i wyniki'!$E$8*Znorm.Profile!C4178</f>
        <v>0.41034979999999999</v>
      </c>
      <c r="D4178">
        <f t="shared" si="195"/>
        <v>0.41034979999999999</v>
      </c>
      <c r="E4178">
        <f t="shared" si="196"/>
        <v>0.39273510566037728</v>
      </c>
      <c r="F4178">
        <f t="shared" si="197"/>
        <v>0</v>
      </c>
    </row>
    <row r="4179" spans="1:6" x14ac:dyDescent="0.25">
      <c r="A4179">
        <v>4170</v>
      </c>
      <c r="B4179">
        <f>'Założenia i wyniki'!$E$6*Znorm.Profile!B4179</f>
        <v>0.37188679245283018</v>
      </c>
      <c r="C4179">
        <f>'Założenia i wyniki'!$E$8*Znorm.Profile!C4179</f>
        <v>0.42422345</v>
      </c>
      <c r="D4179">
        <f t="shared" si="195"/>
        <v>0.37188679245283018</v>
      </c>
      <c r="E4179">
        <f t="shared" si="196"/>
        <v>0</v>
      </c>
      <c r="F4179">
        <f t="shared" si="197"/>
        <v>5.2336657547169818E-2</v>
      </c>
    </row>
    <row r="4180" spans="1:6" x14ac:dyDescent="0.25">
      <c r="A4180">
        <v>4171</v>
      </c>
      <c r="B4180">
        <f>'Założenia i wyniki'!$E$6*Znorm.Profile!B4180</f>
        <v>0.15523584905660379</v>
      </c>
      <c r="C4180">
        <f>'Założenia i wyniki'!$E$8*Znorm.Profile!C4180</f>
        <v>0.44593920000000004</v>
      </c>
      <c r="D4180">
        <f t="shared" si="195"/>
        <v>0.15523584905660379</v>
      </c>
      <c r="E4180">
        <f t="shared" si="196"/>
        <v>0</v>
      </c>
      <c r="F4180">
        <f t="shared" si="197"/>
        <v>0.29070335094339628</v>
      </c>
    </row>
    <row r="4181" spans="1:6" x14ac:dyDescent="0.25">
      <c r="A4181">
        <v>4172</v>
      </c>
      <c r="B4181">
        <f>'Założenia i wyniki'!$E$6*Znorm.Profile!B4181</f>
        <v>9.5141509433962282E-3</v>
      </c>
      <c r="C4181">
        <f>'Założenia i wyniki'!$E$8*Znorm.Profile!C4181</f>
        <v>0.47230749999999999</v>
      </c>
      <c r="D4181">
        <f t="shared" si="195"/>
        <v>9.5141509433962282E-3</v>
      </c>
      <c r="E4181">
        <f t="shared" si="196"/>
        <v>0</v>
      </c>
      <c r="F4181">
        <f t="shared" si="197"/>
        <v>0.46279334905660374</v>
      </c>
    </row>
    <row r="4182" spans="1:6" x14ac:dyDescent="0.25">
      <c r="A4182">
        <v>4173</v>
      </c>
      <c r="B4182">
        <f>'Założenia i wyniki'!$E$6*Znorm.Profile!B4182</f>
        <v>0</v>
      </c>
      <c r="C4182">
        <f>'Założenia i wyniki'!$E$8*Znorm.Profile!C4182</f>
        <v>0.46232935000000003</v>
      </c>
      <c r="D4182">
        <f t="shared" si="195"/>
        <v>0</v>
      </c>
      <c r="E4182">
        <f t="shared" si="196"/>
        <v>0</v>
      </c>
      <c r="F4182">
        <f t="shared" si="197"/>
        <v>0.46232935000000003</v>
      </c>
    </row>
    <row r="4183" spans="1:6" x14ac:dyDescent="0.25">
      <c r="A4183">
        <v>4174</v>
      </c>
      <c r="B4183">
        <f>'Założenia i wyniki'!$E$6*Znorm.Profile!B4183</f>
        <v>0</v>
      </c>
      <c r="C4183">
        <f>'Założenia i wyniki'!$E$8*Znorm.Profile!C4183</f>
        <v>0.38540914999999998</v>
      </c>
      <c r="D4183">
        <f t="shared" si="195"/>
        <v>0</v>
      </c>
      <c r="E4183">
        <f t="shared" si="196"/>
        <v>0</v>
      </c>
      <c r="F4183">
        <f t="shared" si="197"/>
        <v>0.38540914999999998</v>
      </c>
    </row>
    <row r="4184" spans="1:6" x14ac:dyDescent="0.25">
      <c r="A4184">
        <v>4175</v>
      </c>
      <c r="B4184">
        <f>'Założenia i wyniki'!$E$6*Znorm.Profile!B4184</f>
        <v>0</v>
      </c>
      <c r="C4184">
        <f>'Założenia i wyniki'!$E$8*Znorm.Profile!C4184</f>
        <v>0.2969176</v>
      </c>
      <c r="D4184">
        <f t="shared" si="195"/>
        <v>0</v>
      </c>
      <c r="E4184">
        <f t="shared" si="196"/>
        <v>0</v>
      </c>
      <c r="F4184">
        <f t="shared" si="197"/>
        <v>0.2969176</v>
      </c>
    </row>
    <row r="4185" spans="1:6" x14ac:dyDescent="0.25">
      <c r="A4185">
        <v>4176</v>
      </c>
      <c r="B4185">
        <f>'Założenia i wyniki'!$E$6*Znorm.Profile!B4185</f>
        <v>0</v>
      </c>
      <c r="C4185">
        <f>'Założenia i wyniki'!$E$8*Znorm.Profile!C4185</f>
        <v>0.22770125000000002</v>
      </c>
      <c r="D4185">
        <f t="shared" si="195"/>
        <v>0</v>
      </c>
      <c r="E4185">
        <f t="shared" si="196"/>
        <v>0</v>
      </c>
      <c r="F4185">
        <f t="shared" si="197"/>
        <v>0.22770125000000002</v>
      </c>
    </row>
    <row r="4186" spans="1:6" x14ac:dyDescent="0.25">
      <c r="A4186">
        <v>4177</v>
      </c>
      <c r="B4186">
        <f>'Założenia i wyniki'!$E$6*Znorm.Profile!B4186</f>
        <v>0</v>
      </c>
      <c r="C4186">
        <f>'Założenia i wyniki'!$E$8*Znorm.Profile!C4186</f>
        <v>0.19711194999999998</v>
      </c>
      <c r="D4186">
        <f t="shared" si="195"/>
        <v>0</v>
      </c>
      <c r="E4186">
        <f t="shared" si="196"/>
        <v>0</v>
      </c>
      <c r="F4186">
        <f t="shared" si="197"/>
        <v>0.19711194999999998</v>
      </c>
    </row>
    <row r="4187" spans="1:6" x14ac:dyDescent="0.25">
      <c r="A4187">
        <v>4178</v>
      </c>
      <c r="B4187">
        <f>'Założenia i wyniki'!$E$6*Znorm.Profile!B4187</f>
        <v>0</v>
      </c>
      <c r="C4187">
        <f>'Założenia i wyniki'!$E$8*Znorm.Profile!C4187</f>
        <v>0.17909605000000001</v>
      </c>
      <c r="D4187">
        <f t="shared" si="195"/>
        <v>0</v>
      </c>
      <c r="E4187">
        <f t="shared" si="196"/>
        <v>0</v>
      </c>
      <c r="F4187">
        <f t="shared" si="197"/>
        <v>0.17909605000000001</v>
      </c>
    </row>
    <row r="4188" spans="1:6" x14ac:dyDescent="0.25">
      <c r="A4188">
        <v>4179</v>
      </c>
      <c r="B4188">
        <f>'Założenia i wyniki'!$E$6*Znorm.Profile!B4188</f>
        <v>0</v>
      </c>
      <c r="C4188">
        <f>'Założenia i wyniki'!$E$8*Znorm.Profile!C4188</f>
        <v>0.17825289999999999</v>
      </c>
      <c r="D4188">
        <f t="shared" si="195"/>
        <v>0</v>
      </c>
      <c r="E4188">
        <f t="shared" si="196"/>
        <v>0</v>
      </c>
      <c r="F4188">
        <f t="shared" si="197"/>
        <v>0.17825289999999999</v>
      </c>
    </row>
    <row r="4189" spans="1:6" x14ac:dyDescent="0.25">
      <c r="A4189">
        <v>4180</v>
      </c>
      <c r="B4189">
        <f>'Założenia i wyniki'!$E$6*Znorm.Profile!B4189</f>
        <v>0</v>
      </c>
      <c r="C4189">
        <f>'Założenia i wyniki'!$E$8*Znorm.Profile!C4189</f>
        <v>0.19455555000000002</v>
      </c>
      <c r="D4189">
        <f t="shared" si="195"/>
        <v>0</v>
      </c>
      <c r="E4189">
        <f t="shared" si="196"/>
        <v>0</v>
      </c>
      <c r="F4189">
        <f t="shared" si="197"/>
        <v>0.19455555000000002</v>
      </c>
    </row>
    <row r="4190" spans="1:6" x14ac:dyDescent="0.25">
      <c r="A4190">
        <v>4181</v>
      </c>
      <c r="B4190">
        <f>'Założenia i wyniki'!$E$6*Znorm.Profile!B4190</f>
        <v>0.12203773584905662</v>
      </c>
      <c r="C4190">
        <f>'Założenia i wyniki'!$E$8*Znorm.Profile!C4190</f>
        <v>0.23752434999999997</v>
      </c>
      <c r="D4190">
        <f t="shared" si="195"/>
        <v>0.12203773584905662</v>
      </c>
      <c r="E4190">
        <f t="shared" si="196"/>
        <v>0</v>
      </c>
      <c r="F4190">
        <f t="shared" si="197"/>
        <v>0.11548661415094334</v>
      </c>
    </row>
    <row r="4191" spans="1:6" x14ac:dyDescent="0.25">
      <c r="A4191">
        <v>4182</v>
      </c>
      <c r="B4191">
        <f>'Założenia i wyniki'!$E$6*Znorm.Profile!B4191</f>
        <v>0.25762264150943398</v>
      </c>
      <c r="C4191">
        <f>'Założenia i wyniki'!$E$8*Znorm.Profile!C4191</f>
        <v>0.30489619999999995</v>
      </c>
      <c r="D4191">
        <f t="shared" si="195"/>
        <v>0.25762264150943398</v>
      </c>
      <c r="E4191">
        <f t="shared" si="196"/>
        <v>0</v>
      </c>
      <c r="F4191">
        <f t="shared" si="197"/>
        <v>4.727355849056597E-2</v>
      </c>
    </row>
    <row r="4192" spans="1:6" x14ac:dyDescent="0.25">
      <c r="A4192">
        <v>4183</v>
      </c>
      <c r="B4192">
        <f>'Założenia i wyniki'!$E$6*Znorm.Profile!B4192</f>
        <v>0.78708490566037737</v>
      </c>
      <c r="C4192">
        <f>'Założenia i wyniki'!$E$8*Znorm.Profile!C4192</f>
        <v>0.34192830000000002</v>
      </c>
      <c r="D4192">
        <f t="shared" si="195"/>
        <v>0.34192830000000002</v>
      </c>
      <c r="E4192">
        <f t="shared" si="196"/>
        <v>0.44515660566037735</v>
      </c>
      <c r="F4192">
        <f t="shared" si="197"/>
        <v>0</v>
      </c>
    </row>
    <row r="4193" spans="1:6" x14ac:dyDescent="0.25">
      <c r="A4193">
        <v>4184</v>
      </c>
      <c r="B4193">
        <f>'Założenia i wyniki'!$E$6*Znorm.Profile!B4193</f>
        <v>1.3710377358490566</v>
      </c>
      <c r="C4193">
        <f>'Założenia i wyniki'!$E$8*Znorm.Profile!C4193</f>
        <v>0.35702555000000002</v>
      </c>
      <c r="D4193">
        <f t="shared" si="195"/>
        <v>0.35702555000000002</v>
      </c>
      <c r="E4193">
        <f t="shared" si="196"/>
        <v>1.0140121858490567</v>
      </c>
      <c r="F4193">
        <f t="shared" si="197"/>
        <v>0</v>
      </c>
    </row>
    <row r="4194" spans="1:6" x14ac:dyDescent="0.25">
      <c r="A4194">
        <v>4185</v>
      </c>
      <c r="B4194">
        <f>'Założenia i wyniki'!$E$6*Znorm.Profile!B4194</f>
        <v>1.838679245283019</v>
      </c>
      <c r="C4194">
        <f>'Założenia i wyniki'!$E$8*Znorm.Profile!C4194</f>
        <v>0.36491980000000002</v>
      </c>
      <c r="D4194">
        <f t="shared" si="195"/>
        <v>0.36491980000000002</v>
      </c>
      <c r="E4194">
        <f t="shared" si="196"/>
        <v>1.4737594452830189</v>
      </c>
      <c r="F4194">
        <f t="shared" si="197"/>
        <v>0</v>
      </c>
    </row>
    <row r="4195" spans="1:6" x14ac:dyDescent="0.25">
      <c r="A4195">
        <v>4186</v>
      </c>
      <c r="B4195">
        <f>'Założenia i wyniki'!$E$6*Znorm.Profile!B4195</f>
        <v>2.1558490566037736</v>
      </c>
      <c r="C4195">
        <f>'Założenia i wyniki'!$E$8*Znorm.Profile!C4195</f>
        <v>0.36699145</v>
      </c>
      <c r="D4195">
        <f t="shared" si="195"/>
        <v>0.36699145</v>
      </c>
      <c r="E4195">
        <f t="shared" si="196"/>
        <v>1.7888576066037736</v>
      </c>
      <c r="F4195">
        <f t="shared" si="197"/>
        <v>0</v>
      </c>
    </row>
    <row r="4196" spans="1:6" x14ac:dyDescent="0.25">
      <c r="A4196">
        <v>4187</v>
      </c>
      <c r="B4196">
        <f>'Założenia i wyniki'!$E$6*Znorm.Profile!B4196</f>
        <v>2.3361320754716983</v>
      </c>
      <c r="C4196">
        <f>'Założenia i wyniki'!$E$8*Znorm.Profile!C4196</f>
        <v>0.37150365000000002</v>
      </c>
      <c r="D4196">
        <f t="shared" si="195"/>
        <v>0.37150365000000002</v>
      </c>
      <c r="E4196">
        <f t="shared" si="196"/>
        <v>1.9646284254716984</v>
      </c>
      <c r="F4196">
        <f t="shared" si="197"/>
        <v>0</v>
      </c>
    </row>
    <row r="4197" spans="1:6" x14ac:dyDescent="0.25">
      <c r="A4197">
        <v>4188</v>
      </c>
      <c r="B4197">
        <f>'Założenia i wyniki'!$E$6*Znorm.Profile!B4197</f>
        <v>2.3775471698113204</v>
      </c>
      <c r="C4197">
        <f>'Założenia i wyniki'!$E$8*Znorm.Profile!C4197</f>
        <v>0.37046099999999998</v>
      </c>
      <c r="D4197">
        <f t="shared" si="195"/>
        <v>0.37046099999999998</v>
      </c>
      <c r="E4197">
        <f t="shared" si="196"/>
        <v>2.0070861698113203</v>
      </c>
      <c r="F4197">
        <f t="shared" si="197"/>
        <v>0</v>
      </c>
    </row>
    <row r="4198" spans="1:6" x14ac:dyDescent="0.25">
      <c r="A4198">
        <v>4189</v>
      </c>
      <c r="B4198">
        <f>'Założenia i wyniki'!$E$6*Znorm.Profile!B4198</f>
        <v>2.307641509433962</v>
      </c>
      <c r="C4198">
        <f>'Założenia i wyniki'!$E$8*Znorm.Profile!C4198</f>
        <v>0.37356270000000003</v>
      </c>
      <c r="D4198">
        <f t="shared" si="195"/>
        <v>0.37356270000000003</v>
      </c>
      <c r="E4198">
        <f t="shared" si="196"/>
        <v>1.934078809433962</v>
      </c>
      <c r="F4198">
        <f t="shared" si="197"/>
        <v>0</v>
      </c>
    </row>
    <row r="4199" spans="1:6" x14ac:dyDescent="0.25">
      <c r="A4199">
        <v>4190</v>
      </c>
      <c r="B4199">
        <f>'Założenia i wyniki'!$E$6*Znorm.Profile!B4199</f>
        <v>2.0942452830188683</v>
      </c>
      <c r="C4199">
        <f>'Założenia i wyniki'!$E$8*Znorm.Profile!C4199</f>
        <v>0.3655505</v>
      </c>
      <c r="D4199">
        <f t="shared" si="195"/>
        <v>0.3655505</v>
      </c>
      <c r="E4199">
        <f t="shared" si="196"/>
        <v>1.7286947830188684</v>
      </c>
      <c r="F4199">
        <f t="shared" si="197"/>
        <v>0</v>
      </c>
    </row>
    <row r="4200" spans="1:6" x14ac:dyDescent="0.25">
      <c r="A4200">
        <v>4191</v>
      </c>
      <c r="B4200">
        <f>'Założenia i wyniki'!$E$6*Znorm.Profile!B4200</f>
        <v>1.8422641509433961</v>
      </c>
      <c r="C4200">
        <f>'Założenia i wyniki'!$E$8*Znorm.Profile!C4200</f>
        <v>0.37804795000000002</v>
      </c>
      <c r="D4200">
        <f t="shared" si="195"/>
        <v>0.37804795000000002</v>
      </c>
      <c r="E4200">
        <f t="shared" si="196"/>
        <v>1.4642162009433961</v>
      </c>
      <c r="F4200">
        <f t="shared" si="197"/>
        <v>0</v>
      </c>
    </row>
    <row r="4201" spans="1:6" x14ac:dyDescent="0.25">
      <c r="A4201">
        <v>4192</v>
      </c>
      <c r="B4201">
        <f>'Założenia i wyniki'!$E$6*Znorm.Profile!B4201</f>
        <v>1.4099056603773583</v>
      </c>
      <c r="C4201">
        <f>'Założenia i wyniki'!$E$8*Znorm.Profile!C4201</f>
        <v>0.39119464999999998</v>
      </c>
      <c r="D4201">
        <f t="shared" si="195"/>
        <v>0.39119464999999998</v>
      </c>
      <c r="E4201">
        <f t="shared" si="196"/>
        <v>1.0187110103773582</v>
      </c>
      <c r="F4201">
        <f t="shared" si="197"/>
        <v>0</v>
      </c>
    </row>
    <row r="4202" spans="1:6" x14ac:dyDescent="0.25">
      <c r="A4202">
        <v>4193</v>
      </c>
      <c r="B4202">
        <f>'Założenia i wyniki'!$E$6*Znorm.Profile!B4202</f>
        <v>0.86507547169811327</v>
      </c>
      <c r="C4202">
        <f>'Założenia i wyniki'!$E$8*Znorm.Profile!C4202</f>
        <v>0.41434294999999999</v>
      </c>
      <c r="D4202">
        <f t="shared" si="195"/>
        <v>0.41434294999999999</v>
      </c>
      <c r="E4202">
        <f t="shared" si="196"/>
        <v>0.45073252169811329</v>
      </c>
      <c r="F4202">
        <f t="shared" si="197"/>
        <v>0</v>
      </c>
    </row>
    <row r="4203" spans="1:6" x14ac:dyDescent="0.25">
      <c r="A4203">
        <v>4194</v>
      </c>
      <c r="B4203">
        <f>'Założenia i wyniki'!$E$6*Znorm.Profile!B4203</f>
        <v>0.36649056603773583</v>
      </c>
      <c r="C4203">
        <f>'Założenia i wyniki'!$E$8*Znorm.Profile!C4203</f>
        <v>0.42642529999999995</v>
      </c>
      <c r="D4203">
        <f t="shared" si="195"/>
        <v>0.36649056603773583</v>
      </c>
      <c r="E4203">
        <f t="shared" si="196"/>
        <v>0</v>
      </c>
      <c r="F4203">
        <f t="shared" si="197"/>
        <v>5.993473396226412E-2</v>
      </c>
    </row>
    <row r="4204" spans="1:6" x14ac:dyDescent="0.25">
      <c r="A4204">
        <v>4195</v>
      </c>
      <c r="B4204">
        <f>'Założenia i wyniki'!$E$6*Znorm.Profile!B4204</f>
        <v>0.14328301886792452</v>
      </c>
      <c r="C4204">
        <f>'Założenia i wyniki'!$E$8*Znorm.Profile!C4204</f>
        <v>0.45103764999999996</v>
      </c>
      <c r="D4204">
        <f t="shared" si="195"/>
        <v>0.14328301886792452</v>
      </c>
      <c r="E4204">
        <f t="shared" si="196"/>
        <v>0</v>
      </c>
      <c r="F4204">
        <f t="shared" si="197"/>
        <v>0.30775463113207546</v>
      </c>
    </row>
    <row r="4205" spans="1:6" x14ac:dyDescent="0.25">
      <c r="A4205">
        <v>4196</v>
      </c>
      <c r="B4205">
        <f>'Założenia i wyniki'!$E$6*Znorm.Profile!B4205</f>
        <v>0</v>
      </c>
      <c r="C4205">
        <f>'Założenia i wyniki'!$E$8*Znorm.Profile!C4205</f>
        <v>0.46989495000000003</v>
      </c>
      <c r="D4205">
        <f t="shared" si="195"/>
        <v>0</v>
      </c>
      <c r="E4205">
        <f t="shared" si="196"/>
        <v>0</v>
      </c>
      <c r="F4205">
        <f t="shared" si="197"/>
        <v>0.46989495000000003</v>
      </c>
    </row>
    <row r="4206" spans="1:6" x14ac:dyDescent="0.25">
      <c r="A4206">
        <v>4197</v>
      </c>
      <c r="B4206">
        <f>'Założenia i wyniki'!$E$6*Znorm.Profile!B4206</f>
        <v>0</v>
      </c>
      <c r="C4206">
        <f>'Założenia i wyniki'!$E$8*Znorm.Profile!C4206</f>
        <v>0.47366129999999995</v>
      </c>
      <c r="D4206">
        <f t="shared" si="195"/>
        <v>0</v>
      </c>
      <c r="E4206">
        <f t="shared" si="196"/>
        <v>0</v>
      </c>
      <c r="F4206">
        <f t="shared" si="197"/>
        <v>0.47366129999999995</v>
      </c>
    </row>
    <row r="4207" spans="1:6" x14ac:dyDescent="0.25">
      <c r="A4207">
        <v>4198</v>
      </c>
      <c r="B4207">
        <f>'Założenia i wyniki'!$E$6*Znorm.Profile!B4207</f>
        <v>0</v>
      </c>
      <c r="C4207">
        <f>'Założenia i wyniki'!$E$8*Znorm.Profile!C4207</f>
        <v>0.40430529999999998</v>
      </c>
      <c r="D4207">
        <f t="shared" si="195"/>
        <v>0</v>
      </c>
      <c r="E4207">
        <f t="shared" si="196"/>
        <v>0</v>
      </c>
      <c r="F4207">
        <f t="shared" si="197"/>
        <v>0.40430529999999998</v>
      </c>
    </row>
    <row r="4208" spans="1:6" x14ac:dyDescent="0.25">
      <c r="A4208">
        <v>4199</v>
      </c>
      <c r="B4208">
        <f>'Założenia i wyniki'!$E$6*Znorm.Profile!B4208</f>
        <v>0</v>
      </c>
      <c r="C4208">
        <f>'Założenia i wyniki'!$E$8*Znorm.Profile!C4208</f>
        <v>0.31048989999999999</v>
      </c>
      <c r="D4208">
        <f t="shared" si="195"/>
        <v>0</v>
      </c>
      <c r="E4208">
        <f t="shared" si="196"/>
        <v>0</v>
      </c>
      <c r="F4208">
        <f t="shared" si="197"/>
        <v>0.31048989999999999</v>
      </c>
    </row>
    <row r="4209" spans="1:6" x14ac:dyDescent="0.25">
      <c r="A4209">
        <v>4200</v>
      </c>
      <c r="B4209">
        <f>'Założenia i wyniki'!$E$6*Znorm.Profile!B4209</f>
        <v>0</v>
      </c>
      <c r="C4209">
        <f>'Założenia i wyniki'!$E$8*Znorm.Profile!C4209</f>
        <v>0.23196810000000001</v>
      </c>
      <c r="D4209">
        <f t="shared" si="195"/>
        <v>0</v>
      </c>
      <c r="E4209">
        <f t="shared" si="196"/>
        <v>0</v>
      </c>
      <c r="F4209">
        <f t="shared" si="197"/>
        <v>0.23196810000000001</v>
      </c>
    </row>
    <row r="4210" spans="1:6" x14ac:dyDescent="0.25">
      <c r="A4210">
        <v>4201</v>
      </c>
      <c r="B4210">
        <f>'Założenia i wyniki'!$E$6*Znorm.Profile!B4210</f>
        <v>0</v>
      </c>
      <c r="C4210">
        <f>'Założenia i wyniki'!$E$8*Znorm.Profile!C4210</f>
        <v>0.19644695000000001</v>
      </c>
      <c r="D4210">
        <f t="shared" si="195"/>
        <v>0</v>
      </c>
      <c r="E4210">
        <f t="shared" si="196"/>
        <v>0</v>
      </c>
      <c r="F4210">
        <f t="shared" si="197"/>
        <v>0.19644695000000001</v>
      </c>
    </row>
    <row r="4211" spans="1:6" x14ac:dyDescent="0.25">
      <c r="A4211">
        <v>4202</v>
      </c>
      <c r="B4211">
        <f>'Założenia i wyniki'!$E$6*Znorm.Profile!B4211</f>
        <v>0</v>
      </c>
      <c r="C4211">
        <f>'Założenia i wyniki'!$E$8*Znorm.Profile!C4211</f>
        <v>0.17995845000000002</v>
      </c>
      <c r="D4211">
        <f t="shared" si="195"/>
        <v>0</v>
      </c>
      <c r="E4211">
        <f t="shared" si="196"/>
        <v>0</v>
      </c>
      <c r="F4211">
        <f t="shared" si="197"/>
        <v>0.17995845000000002</v>
      </c>
    </row>
    <row r="4212" spans="1:6" x14ac:dyDescent="0.25">
      <c r="A4212">
        <v>4203</v>
      </c>
      <c r="B4212">
        <f>'Założenia i wyniki'!$E$6*Znorm.Profile!B4212</f>
        <v>0</v>
      </c>
      <c r="C4212">
        <f>'Założenia i wyniki'!$E$8*Znorm.Profile!C4212</f>
        <v>0.17916009999999999</v>
      </c>
      <c r="D4212">
        <f t="shared" si="195"/>
        <v>0</v>
      </c>
      <c r="E4212">
        <f t="shared" si="196"/>
        <v>0</v>
      </c>
      <c r="F4212">
        <f t="shared" si="197"/>
        <v>0.17916009999999999</v>
      </c>
    </row>
    <row r="4213" spans="1:6" x14ac:dyDescent="0.25">
      <c r="A4213">
        <v>4204</v>
      </c>
      <c r="B4213">
        <f>'Założenia i wyniki'!$E$6*Znorm.Profile!B4213</f>
        <v>0</v>
      </c>
      <c r="C4213">
        <f>'Założenia i wyniki'!$E$8*Znorm.Profile!C4213</f>
        <v>0.20004915000000001</v>
      </c>
      <c r="D4213">
        <f t="shared" si="195"/>
        <v>0</v>
      </c>
      <c r="E4213">
        <f t="shared" si="196"/>
        <v>0</v>
      </c>
      <c r="F4213">
        <f t="shared" si="197"/>
        <v>0.20004915000000001</v>
      </c>
    </row>
    <row r="4214" spans="1:6" x14ac:dyDescent="0.25">
      <c r="A4214">
        <v>4205</v>
      </c>
      <c r="B4214">
        <f>'Założenia i wyniki'!$E$6*Znorm.Profile!B4214</f>
        <v>0.11163207547169811</v>
      </c>
      <c r="C4214">
        <f>'Założenia i wyniki'!$E$8*Znorm.Profile!C4214</f>
        <v>0.23835244999999999</v>
      </c>
      <c r="D4214">
        <f t="shared" si="195"/>
        <v>0.11163207547169811</v>
      </c>
      <c r="E4214">
        <f t="shared" si="196"/>
        <v>0</v>
      </c>
      <c r="F4214">
        <f t="shared" si="197"/>
        <v>0.12672037452830187</v>
      </c>
    </row>
    <row r="4215" spans="1:6" x14ac:dyDescent="0.25">
      <c r="A4215">
        <v>4206</v>
      </c>
      <c r="B4215">
        <f>'Założenia i wyniki'!$E$6*Znorm.Profile!B4215</f>
        <v>0.2754339622641509</v>
      </c>
      <c r="C4215">
        <f>'Założenia i wyniki'!$E$8*Znorm.Profile!C4215</f>
        <v>0.30174340000000005</v>
      </c>
      <c r="D4215">
        <f t="shared" si="195"/>
        <v>0.2754339622641509</v>
      </c>
      <c r="E4215">
        <f t="shared" si="196"/>
        <v>0</v>
      </c>
      <c r="F4215">
        <f t="shared" si="197"/>
        <v>2.630943773584915E-2</v>
      </c>
    </row>
    <row r="4216" spans="1:6" x14ac:dyDescent="0.25">
      <c r="A4216">
        <v>4207</v>
      </c>
      <c r="B4216">
        <f>'Założenia i wyniki'!$E$6*Znorm.Profile!B4216</f>
        <v>0.72120754716981139</v>
      </c>
      <c r="C4216">
        <f>'Założenia i wyniki'!$E$8*Znorm.Profile!C4216</f>
        <v>0.35225295000000001</v>
      </c>
      <c r="D4216">
        <f t="shared" si="195"/>
        <v>0.35225295000000001</v>
      </c>
      <c r="E4216">
        <f t="shared" si="196"/>
        <v>0.36895459716981138</v>
      </c>
      <c r="F4216">
        <f t="shared" si="197"/>
        <v>0</v>
      </c>
    </row>
    <row r="4217" spans="1:6" x14ac:dyDescent="0.25">
      <c r="A4217">
        <v>4208</v>
      </c>
      <c r="B4217">
        <f>'Założenia i wyniki'!$E$6*Znorm.Profile!B4217</f>
        <v>1.2608490566037736</v>
      </c>
      <c r="C4217">
        <f>'Założenia i wyniki'!$E$8*Znorm.Profile!C4217</f>
        <v>0.37449965000000002</v>
      </c>
      <c r="D4217">
        <f t="shared" si="195"/>
        <v>0.37449965000000002</v>
      </c>
      <c r="E4217">
        <f t="shared" si="196"/>
        <v>0.88634940660377359</v>
      </c>
      <c r="F4217">
        <f t="shared" si="197"/>
        <v>0</v>
      </c>
    </row>
    <row r="4218" spans="1:6" x14ac:dyDescent="0.25">
      <c r="A4218">
        <v>4209</v>
      </c>
      <c r="B4218">
        <f>'Założenia i wyniki'!$E$6*Znorm.Profile!B4218</f>
        <v>1.71</v>
      </c>
      <c r="C4218">
        <f>'Założenia i wyniki'!$E$8*Znorm.Profile!C4218</f>
        <v>0.38309389999999999</v>
      </c>
      <c r="D4218">
        <f t="shared" si="195"/>
        <v>0.38309389999999999</v>
      </c>
      <c r="E4218">
        <f t="shared" si="196"/>
        <v>1.3269061</v>
      </c>
      <c r="F4218">
        <f t="shared" si="197"/>
        <v>0</v>
      </c>
    </row>
    <row r="4219" spans="1:6" x14ac:dyDescent="0.25">
      <c r="A4219">
        <v>4210</v>
      </c>
      <c r="B4219">
        <f>'Założenia i wyniki'!$E$6*Znorm.Profile!B4219</f>
        <v>2.0137735849056604</v>
      </c>
      <c r="C4219">
        <f>'Założenia i wyniki'!$E$8*Znorm.Profile!C4219</f>
        <v>0.37373839999999997</v>
      </c>
      <c r="D4219">
        <f t="shared" si="195"/>
        <v>0.37373839999999997</v>
      </c>
      <c r="E4219">
        <f t="shared" si="196"/>
        <v>1.6400351849056605</v>
      </c>
      <c r="F4219">
        <f t="shared" si="197"/>
        <v>0</v>
      </c>
    </row>
    <row r="4220" spans="1:6" x14ac:dyDescent="0.25">
      <c r="A4220">
        <v>4211</v>
      </c>
      <c r="B4220">
        <f>'Założenia i wyniki'!$E$6*Znorm.Profile!B4220</f>
        <v>2.19</v>
      </c>
      <c r="C4220">
        <f>'Założenia i wyniki'!$E$8*Znorm.Profile!C4220</f>
        <v>0.37013584999999999</v>
      </c>
      <c r="D4220">
        <f t="shared" si="195"/>
        <v>0.37013584999999999</v>
      </c>
      <c r="E4220">
        <f t="shared" si="196"/>
        <v>1.8198641499999999</v>
      </c>
      <c r="F4220">
        <f t="shared" si="197"/>
        <v>0</v>
      </c>
    </row>
    <row r="4221" spans="1:6" x14ac:dyDescent="0.25">
      <c r="A4221">
        <v>4212</v>
      </c>
      <c r="B4221">
        <f>'Założenia i wyniki'!$E$6*Znorm.Profile!B4221</f>
        <v>2.2365094339622638</v>
      </c>
      <c r="C4221">
        <f>'Założenia i wyniki'!$E$8*Znorm.Profile!C4221</f>
        <v>0.37184839999999997</v>
      </c>
      <c r="D4221">
        <f t="shared" si="195"/>
        <v>0.37184839999999997</v>
      </c>
      <c r="E4221">
        <f t="shared" si="196"/>
        <v>1.8646610339622638</v>
      </c>
      <c r="F4221">
        <f t="shared" si="197"/>
        <v>0</v>
      </c>
    </row>
    <row r="4222" spans="1:6" x14ac:dyDescent="0.25">
      <c r="A4222">
        <v>4213</v>
      </c>
      <c r="B4222">
        <f>'Założenia i wyniki'!$E$6*Znorm.Profile!B4222</f>
        <v>2.165</v>
      </c>
      <c r="C4222">
        <f>'Założenia i wyniki'!$E$8*Znorm.Profile!C4222</f>
        <v>0.37202970000000002</v>
      </c>
      <c r="D4222">
        <f t="shared" si="195"/>
        <v>0.37202970000000002</v>
      </c>
      <c r="E4222">
        <f t="shared" si="196"/>
        <v>1.7929702999999999</v>
      </c>
      <c r="F4222">
        <f t="shared" si="197"/>
        <v>0</v>
      </c>
    </row>
    <row r="4223" spans="1:6" x14ac:dyDescent="0.25">
      <c r="A4223">
        <v>4214</v>
      </c>
      <c r="B4223">
        <f>'Założenia i wyniki'!$E$6*Znorm.Profile!B4223</f>
        <v>1.9949056603773583</v>
      </c>
      <c r="C4223">
        <f>'Założenia i wyniki'!$E$8*Znorm.Profile!C4223</f>
        <v>0.36167424999999997</v>
      </c>
      <c r="D4223">
        <f t="shared" si="195"/>
        <v>0.36167424999999997</v>
      </c>
      <c r="E4223">
        <f t="shared" si="196"/>
        <v>1.6332314103773582</v>
      </c>
      <c r="F4223">
        <f t="shared" si="197"/>
        <v>0</v>
      </c>
    </row>
    <row r="4224" spans="1:6" x14ac:dyDescent="0.25">
      <c r="A4224">
        <v>4215</v>
      </c>
      <c r="B4224">
        <f>'Założenia i wyniki'!$E$6*Znorm.Profile!B4224</f>
        <v>1.7062264150943394</v>
      </c>
      <c r="C4224">
        <f>'Założenia i wyniki'!$E$8*Znorm.Profile!C4224</f>
        <v>0.36845970000000006</v>
      </c>
      <c r="D4224">
        <f t="shared" si="195"/>
        <v>0.36845970000000006</v>
      </c>
      <c r="E4224">
        <f t="shared" si="196"/>
        <v>1.3377667150943393</v>
      </c>
      <c r="F4224">
        <f t="shared" si="197"/>
        <v>0</v>
      </c>
    </row>
    <row r="4225" spans="1:6" x14ac:dyDescent="0.25">
      <c r="A4225">
        <v>4216</v>
      </c>
      <c r="B4225">
        <f>'Założenia i wyniki'!$E$6*Znorm.Profile!B4225</f>
        <v>1.2894339622641509</v>
      </c>
      <c r="C4225">
        <f>'Założenia i wyniki'!$E$8*Znorm.Profile!C4225</f>
        <v>0.3832738</v>
      </c>
      <c r="D4225">
        <f t="shared" si="195"/>
        <v>0.3832738</v>
      </c>
      <c r="E4225">
        <f t="shared" si="196"/>
        <v>0.90616016226415086</v>
      </c>
      <c r="F4225">
        <f t="shared" si="197"/>
        <v>0</v>
      </c>
    </row>
    <row r="4226" spans="1:6" x14ac:dyDescent="0.25">
      <c r="A4226">
        <v>4217</v>
      </c>
      <c r="B4226">
        <f>'Założenia i wyniki'!$E$6*Znorm.Profile!B4226</f>
        <v>0.76269811320754721</v>
      </c>
      <c r="C4226">
        <f>'Założenia i wyniki'!$E$8*Znorm.Profile!C4226</f>
        <v>0.40272470000000005</v>
      </c>
      <c r="D4226">
        <f t="shared" si="195"/>
        <v>0.40272470000000005</v>
      </c>
      <c r="E4226">
        <f t="shared" si="196"/>
        <v>0.35997341320754717</v>
      </c>
      <c r="F4226">
        <f t="shared" si="197"/>
        <v>0</v>
      </c>
    </row>
    <row r="4227" spans="1:6" x14ac:dyDescent="0.25">
      <c r="A4227">
        <v>4218</v>
      </c>
      <c r="B4227">
        <f>'Założenia i wyniki'!$E$6*Znorm.Profile!B4227</f>
        <v>0.26445283018867921</v>
      </c>
      <c r="C4227">
        <f>'Założenia i wyniki'!$E$8*Znorm.Profile!C4227</f>
        <v>0.40985070000000001</v>
      </c>
      <c r="D4227">
        <f t="shared" si="195"/>
        <v>0.26445283018867921</v>
      </c>
      <c r="E4227">
        <f t="shared" si="196"/>
        <v>0</v>
      </c>
      <c r="F4227">
        <f t="shared" si="197"/>
        <v>0.1453978698113208</v>
      </c>
    </row>
    <row r="4228" spans="1:6" x14ac:dyDescent="0.25">
      <c r="A4228">
        <v>4219</v>
      </c>
      <c r="B4228">
        <f>'Założenia i wyniki'!$E$6*Znorm.Profile!B4228</f>
        <v>0.14066981132075473</v>
      </c>
      <c r="C4228">
        <f>'Założenia i wyniki'!$E$8*Znorm.Profile!C4228</f>
        <v>0.43712445</v>
      </c>
      <c r="D4228">
        <f t="shared" si="195"/>
        <v>0.14066981132075473</v>
      </c>
      <c r="E4228">
        <f t="shared" si="196"/>
        <v>0</v>
      </c>
      <c r="F4228">
        <f t="shared" si="197"/>
        <v>0.29645463867924526</v>
      </c>
    </row>
    <row r="4229" spans="1:6" x14ac:dyDescent="0.25">
      <c r="A4229">
        <v>4220</v>
      </c>
      <c r="B4229">
        <f>'Założenia i wyniki'!$E$6*Znorm.Profile!B4229</f>
        <v>0</v>
      </c>
      <c r="C4229">
        <f>'Założenia i wyniki'!$E$8*Znorm.Profile!C4229</f>
        <v>0.46331739999999999</v>
      </c>
      <c r="D4229">
        <f t="shared" si="195"/>
        <v>0</v>
      </c>
      <c r="E4229">
        <f t="shared" si="196"/>
        <v>0</v>
      </c>
      <c r="F4229">
        <f t="shared" si="197"/>
        <v>0.46331739999999999</v>
      </c>
    </row>
    <row r="4230" spans="1:6" x14ac:dyDescent="0.25">
      <c r="A4230">
        <v>4221</v>
      </c>
      <c r="B4230">
        <f>'Założenia i wyniki'!$E$6*Znorm.Profile!B4230</f>
        <v>0</v>
      </c>
      <c r="C4230">
        <f>'Założenia i wyniki'!$E$8*Znorm.Profile!C4230</f>
        <v>0.4863659500000001</v>
      </c>
      <c r="D4230">
        <f t="shared" si="195"/>
        <v>0</v>
      </c>
      <c r="E4230">
        <f t="shared" si="196"/>
        <v>0</v>
      </c>
      <c r="F4230">
        <f t="shared" si="197"/>
        <v>0.4863659500000001</v>
      </c>
    </row>
    <row r="4231" spans="1:6" x14ac:dyDescent="0.25">
      <c r="A4231">
        <v>4222</v>
      </c>
      <c r="B4231">
        <f>'Założenia i wyniki'!$E$6*Znorm.Profile!B4231</f>
        <v>0</v>
      </c>
      <c r="C4231">
        <f>'Założenia i wyniki'!$E$8*Znorm.Profile!C4231</f>
        <v>0.42336455000000001</v>
      </c>
      <c r="D4231">
        <f t="shared" si="195"/>
        <v>0</v>
      </c>
      <c r="E4231">
        <f t="shared" si="196"/>
        <v>0</v>
      </c>
      <c r="F4231">
        <f t="shared" si="197"/>
        <v>0.42336455000000001</v>
      </c>
    </row>
    <row r="4232" spans="1:6" x14ac:dyDescent="0.25">
      <c r="A4232">
        <v>4223</v>
      </c>
      <c r="B4232">
        <f>'Założenia i wyniki'!$E$6*Znorm.Profile!B4232</f>
        <v>0</v>
      </c>
      <c r="C4232">
        <f>'Założenia i wyniki'!$E$8*Znorm.Profile!C4232</f>
        <v>0.32476640000000007</v>
      </c>
      <c r="D4232">
        <f t="shared" si="195"/>
        <v>0</v>
      </c>
      <c r="E4232">
        <f t="shared" si="196"/>
        <v>0</v>
      </c>
      <c r="F4232">
        <f t="shared" si="197"/>
        <v>0.32476640000000007</v>
      </c>
    </row>
    <row r="4233" spans="1:6" x14ac:dyDescent="0.25">
      <c r="A4233">
        <v>4224</v>
      </c>
      <c r="B4233">
        <f>'Założenia i wyniki'!$E$6*Znorm.Profile!B4233</f>
        <v>0</v>
      </c>
      <c r="C4233">
        <f>'Założenia i wyniki'!$E$8*Znorm.Profile!C4233</f>
        <v>0.24012274999999997</v>
      </c>
      <c r="D4233">
        <f t="shared" si="195"/>
        <v>0</v>
      </c>
      <c r="E4233">
        <f t="shared" si="196"/>
        <v>0</v>
      </c>
      <c r="F4233">
        <f t="shared" si="197"/>
        <v>0.24012274999999997</v>
      </c>
    </row>
    <row r="4234" spans="1:6" x14ac:dyDescent="0.25">
      <c r="A4234">
        <v>4225</v>
      </c>
      <c r="B4234">
        <f>'Założenia i wyniki'!$E$6*Znorm.Profile!B4234</f>
        <v>0</v>
      </c>
      <c r="C4234">
        <f>'Założenia i wyniki'!$E$8*Znorm.Profile!C4234</f>
        <v>0.19967080000000001</v>
      </c>
      <c r="D4234">
        <f t="shared" si="195"/>
        <v>0</v>
      </c>
      <c r="E4234">
        <f t="shared" si="196"/>
        <v>0</v>
      </c>
      <c r="F4234">
        <f t="shared" si="197"/>
        <v>0.19967080000000001</v>
      </c>
    </row>
    <row r="4235" spans="1:6" x14ac:dyDescent="0.25">
      <c r="A4235">
        <v>4226</v>
      </c>
      <c r="B4235">
        <f>'Założenia i wyniki'!$E$6*Znorm.Profile!B4235</f>
        <v>0</v>
      </c>
      <c r="C4235">
        <f>'Założenia i wyniki'!$E$8*Znorm.Profile!C4235</f>
        <v>0.1849316</v>
      </c>
      <c r="D4235">
        <f t="shared" ref="D4235:D4298" si="198">IF(B4235&lt;=C4235,B4235,C4235)</f>
        <v>0</v>
      </c>
      <c r="E4235">
        <f t="shared" ref="E4235:E4298" si="199">IF(B4235&gt;C4235,B4235-C4235,0)</f>
        <v>0</v>
      </c>
      <c r="F4235">
        <f t="shared" ref="F4235:F4298" si="200">IF(B4235&lt;C4235,C4235-B4235,0)</f>
        <v>0.1849316</v>
      </c>
    </row>
    <row r="4236" spans="1:6" x14ac:dyDescent="0.25">
      <c r="A4236">
        <v>4227</v>
      </c>
      <c r="B4236">
        <f>'Założenia i wyniki'!$E$6*Znorm.Profile!B4236</f>
        <v>0</v>
      </c>
      <c r="C4236">
        <f>'Założenia i wyniki'!$E$8*Znorm.Profile!C4236</f>
        <v>0.18125065000000001</v>
      </c>
      <c r="D4236">
        <f t="shared" si="198"/>
        <v>0</v>
      </c>
      <c r="E4236">
        <f t="shared" si="199"/>
        <v>0</v>
      </c>
      <c r="F4236">
        <f t="shared" si="200"/>
        <v>0.18125065000000001</v>
      </c>
    </row>
    <row r="4237" spans="1:6" x14ac:dyDescent="0.25">
      <c r="A4237">
        <v>4228</v>
      </c>
      <c r="B4237">
        <f>'Założenia i wyniki'!$E$6*Znorm.Profile!B4237</f>
        <v>0</v>
      </c>
      <c r="C4237">
        <f>'Założenia i wyniki'!$E$8*Znorm.Profile!C4237</f>
        <v>0.2010673</v>
      </c>
      <c r="D4237">
        <f t="shared" si="198"/>
        <v>0</v>
      </c>
      <c r="E4237">
        <f t="shared" si="199"/>
        <v>0</v>
      </c>
      <c r="F4237">
        <f t="shared" si="200"/>
        <v>0.2010673</v>
      </c>
    </row>
    <row r="4238" spans="1:6" x14ac:dyDescent="0.25">
      <c r="A4238">
        <v>4229</v>
      </c>
      <c r="B4238">
        <f>'Założenia i wyniki'!$E$6*Znorm.Profile!B4238</f>
        <v>9.0958490566037734E-3</v>
      </c>
      <c r="C4238">
        <f>'Założenia i wyniki'!$E$8*Znorm.Profile!C4238</f>
        <v>0.24189340000000001</v>
      </c>
      <c r="D4238">
        <f t="shared" si="198"/>
        <v>9.0958490566037734E-3</v>
      </c>
      <c r="E4238">
        <f t="shared" si="199"/>
        <v>0</v>
      </c>
      <c r="F4238">
        <f t="shared" si="200"/>
        <v>0.23279755094339624</v>
      </c>
    </row>
    <row r="4239" spans="1:6" x14ac:dyDescent="0.25">
      <c r="A4239">
        <v>4230</v>
      </c>
      <c r="B4239">
        <f>'Założenia i wyniki'!$E$6*Znorm.Profile!B4239</f>
        <v>6.6410377358490563E-2</v>
      </c>
      <c r="C4239">
        <f>'Założenia i wyniki'!$E$8*Znorm.Profile!C4239</f>
        <v>0.31459365</v>
      </c>
      <c r="D4239">
        <f t="shared" si="198"/>
        <v>6.6410377358490563E-2</v>
      </c>
      <c r="E4239">
        <f t="shared" si="199"/>
        <v>0</v>
      </c>
      <c r="F4239">
        <f t="shared" si="200"/>
        <v>0.24818327264150944</v>
      </c>
    </row>
    <row r="4240" spans="1:6" x14ac:dyDescent="0.25">
      <c r="A4240">
        <v>4231</v>
      </c>
      <c r="B4240">
        <f>'Założenia i wyniki'!$E$6*Znorm.Profile!B4240</f>
        <v>0.15120754716981133</v>
      </c>
      <c r="C4240">
        <f>'Założenia i wyniki'!$E$8*Znorm.Profile!C4240</f>
        <v>0.36903229999999998</v>
      </c>
      <c r="D4240">
        <f t="shared" si="198"/>
        <v>0.15120754716981133</v>
      </c>
      <c r="E4240">
        <f t="shared" si="199"/>
        <v>0</v>
      </c>
      <c r="F4240">
        <f t="shared" si="200"/>
        <v>0.21782475283018865</v>
      </c>
    </row>
    <row r="4241" spans="1:6" x14ac:dyDescent="0.25">
      <c r="A4241">
        <v>4232</v>
      </c>
      <c r="B4241">
        <f>'Założenia i wyniki'!$E$6*Znorm.Profile!B4241</f>
        <v>0.85605660377358495</v>
      </c>
      <c r="C4241">
        <f>'Założenia i wyniki'!$E$8*Znorm.Profile!C4241</f>
        <v>0.3829091</v>
      </c>
      <c r="D4241">
        <f t="shared" si="198"/>
        <v>0.3829091</v>
      </c>
      <c r="E4241">
        <f t="shared" si="199"/>
        <v>0.47314750377358494</v>
      </c>
      <c r="F4241">
        <f t="shared" si="200"/>
        <v>0</v>
      </c>
    </row>
    <row r="4242" spans="1:6" x14ac:dyDescent="0.25">
      <c r="A4242">
        <v>4233</v>
      </c>
      <c r="B4242">
        <f>'Założenia i wyniki'!$E$6*Znorm.Profile!B4242</f>
        <v>1.2147169811320755</v>
      </c>
      <c r="C4242">
        <f>'Założenia i wyniki'!$E$8*Znorm.Profile!C4242</f>
        <v>0.38139324999999996</v>
      </c>
      <c r="D4242">
        <f t="shared" si="198"/>
        <v>0.38139324999999996</v>
      </c>
      <c r="E4242">
        <f t="shared" si="199"/>
        <v>0.83332373113207558</v>
      </c>
      <c r="F4242">
        <f t="shared" si="200"/>
        <v>0</v>
      </c>
    </row>
    <row r="4243" spans="1:6" x14ac:dyDescent="0.25">
      <c r="A4243">
        <v>4234</v>
      </c>
      <c r="B4243">
        <f>'Założenia i wyniki'!$E$6*Znorm.Profile!B4243</f>
        <v>1.78688679245283</v>
      </c>
      <c r="C4243">
        <f>'Założenia i wyniki'!$E$8*Znorm.Profile!C4243</f>
        <v>0.3766196</v>
      </c>
      <c r="D4243">
        <f t="shared" si="198"/>
        <v>0.3766196</v>
      </c>
      <c r="E4243">
        <f t="shared" si="199"/>
        <v>1.4102671924528301</v>
      </c>
      <c r="F4243">
        <f t="shared" si="200"/>
        <v>0</v>
      </c>
    </row>
    <row r="4244" spans="1:6" x14ac:dyDescent="0.25">
      <c r="A4244">
        <v>4235</v>
      </c>
      <c r="B4244">
        <f>'Założenia i wyniki'!$E$6*Znorm.Profile!B4244</f>
        <v>2.2794339622641506</v>
      </c>
      <c r="C4244">
        <f>'Założenia i wyniki'!$E$8*Znorm.Profile!C4244</f>
        <v>0.38528525000000002</v>
      </c>
      <c r="D4244">
        <f t="shared" si="198"/>
        <v>0.38528525000000002</v>
      </c>
      <c r="E4244">
        <f t="shared" si="199"/>
        <v>1.8941487122641507</v>
      </c>
      <c r="F4244">
        <f t="shared" si="200"/>
        <v>0</v>
      </c>
    </row>
    <row r="4245" spans="1:6" x14ac:dyDescent="0.25">
      <c r="A4245">
        <v>4236</v>
      </c>
      <c r="B4245">
        <f>'Założenia i wyniki'!$E$6*Znorm.Profile!B4245</f>
        <v>2.3656603773584903</v>
      </c>
      <c r="C4245">
        <f>'Założenia i wyniki'!$E$8*Znorm.Profile!C4245</f>
        <v>0.38245340000000005</v>
      </c>
      <c r="D4245">
        <f t="shared" si="198"/>
        <v>0.38245340000000005</v>
      </c>
      <c r="E4245">
        <f t="shared" si="199"/>
        <v>1.9832069773584902</v>
      </c>
      <c r="F4245">
        <f t="shared" si="200"/>
        <v>0</v>
      </c>
    </row>
    <row r="4246" spans="1:6" x14ac:dyDescent="0.25">
      <c r="A4246">
        <v>4237</v>
      </c>
      <c r="B4246">
        <f>'Założenia i wyniki'!$E$6*Znorm.Profile!B4246</f>
        <v>2.1612264150943394</v>
      </c>
      <c r="C4246">
        <f>'Założenia i wyniki'!$E$8*Znorm.Profile!C4246</f>
        <v>0.38167394999999998</v>
      </c>
      <c r="D4246">
        <f t="shared" si="198"/>
        <v>0.38167394999999998</v>
      </c>
      <c r="E4246">
        <f t="shared" si="199"/>
        <v>1.7795524650943395</v>
      </c>
      <c r="F4246">
        <f t="shared" si="200"/>
        <v>0</v>
      </c>
    </row>
    <row r="4247" spans="1:6" x14ac:dyDescent="0.25">
      <c r="A4247">
        <v>4238</v>
      </c>
      <c r="B4247">
        <f>'Założenia i wyniki'!$E$6*Znorm.Profile!B4247</f>
        <v>1.9966981132075472</v>
      </c>
      <c r="C4247">
        <f>'Założenia i wyniki'!$E$8*Znorm.Profile!C4247</f>
        <v>0.37850575000000003</v>
      </c>
      <c r="D4247">
        <f t="shared" si="198"/>
        <v>0.37850575000000003</v>
      </c>
      <c r="E4247">
        <f t="shared" si="199"/>
        <v>1.6181923632075472</v>
      </c>
      <c r="F4247">
        <f t="shared" si="200"/>
        <v>0</v>
      </c>
    </row>
    <row r="4248" spans="1:6" x14ac:dyDescent="0.25">
      <c r="A4248">
        <v>4239</v>
      </c>
      <c r="B4248">
        <f>'Założenia i wyniki'!$E$6*Znorm.Profile!B4248</f>
        <v>1.7462264150943398</v>
      </c>
      <c r="C4248">
        <f>'Założenia i wyniki'!$E$8*Znorm.Profile!C4248</f>
        <v>0.39053979999999999</v>
      </c>
      <c r="D4248">
        <f t="shared" si="198"/>
        <v>0.39053979999999999</v>
      </c>
      <c r="E4248">
        <f t="shared" si="199"/>
        <v>1.3556866150943399</v>
      </c>
      <c r="F4248">
        <f t="shared" si="200"/>
        <v>0</v>
      </c>
    </row>
    <row r="4249" spans="1:6" x14ac:dyDescent="0.25">
      <c r="A4249">
        <v>4240</v>
      </c>
      <c r="B4249">
        <f>'Założenia i wyniki'!$E$6*Znorm.Profile!B4249</f>
        <v>1.3836792452830189</v>
      </c>
      <c r="C4249">
        <f>'Założenia i wyniki'!$E$8*Znorm.Profile!C4249</f>
        <v>0.40847309999999998</v>
      </c>
      <c r="D4249">
        <f t="shared" si="198"/>
        <v>0.40847309999999998</v>
      </c>
      <c r="E4249">
        <f t="shared" si="199"/>
        <v>0.97520614528301897</v>
      </c>
      <c r="F4249">
        <f t="shared" si="200"/>
        <v>0</v>
      </c>
    </row>
    <row r="4250" spans="1:6" x14ac:dyDescent="0.25">
      <c r="A4250">
        <v>4241</v>
      </c>
      <c r="B4250">
        <f>'Założenia i wyniki'!$E$6*Znorm.Profile!B4250</f>
        <v>0.9000283018867925</v>
      </c>
      <c r="C4250">
        <f>'Założenia i wyniki'!$E$8*Znorm.Profile!C4250</f>
        <v>0.4257281</v>
      </c>
      <c r="D4250">
        <f t="shared" si="198"/>
        <v>0.4257281</v>
      </c>
      <c r="E4250">
        <f t="shared" si="199"/>
        <v>0.47430020188679251</v>
      </c>
      <c r="F4250">
        <f t="shared" si="200"/>
        <v>0</v>
      </c>
    </row>
    <row r="4251" spans="1:6" x14ac:dyDescent="0.25">
      <c r="A4251">
        <v>4242</v>
      </c>
      <c r="B4251">
        <f>'Założenia i wyniki'!$E$6*Znorm.Profile!B4251</f>
        <v>0.36472641509433962</v>
      </c>
      <c r="C4251">
        <f>'Założenia i wyniki'!$E$8*Znorm.Profile!C4251</f>
        <v>0.43995315000000002</v>
      </c>
      <c r="D4251">
        <f t="shared" si="198"/>
        <v>0.36472641509433962</v>
      </c>
      <c r="E4251">
        <f t="shared" si="199"/>
        <v>0</v>
      </c>
      <c r="F4251">
        <f t="shared" si="200"/>
        <v>7.5226734905660397E-2</v>
      </c>
    </row>
    <row r="4252" spans="1:6" x14ac:dyDescent="0.25">
      <c r="A4252">
        <v>4243</v>
      </c>
      <c r="B4252">
        <f>'Założenia i wyniki'!$E$6*Znorm.Profile!B4252</f>
        <v>0.14776415094339623</v>
      </c>
      <c r="C4252">
        <f>'Założenia i wyniki'!$E$8*Znorm.Profile!C4252</f>
        <v>0.445627</v>
      </c>
      <c r="D4252">
        <f t="shared" si="198"/>
        <v>0.14776415094339623</v>
      </c>
      <c r="E4252">
        <f t="shared" si="199"/>
        <v>0</v>
      </c>
      <c r="F4252">
        <f t="shared" si="200"/>
        <v>0.29786284905660376</v>
      </c>
    </row>
    <row r="4253" spans="1:6" x14ac:dyDescent="0.25">
      <c r="A4253">
        <v>4244</v>
      </c>
      <c r="B4253">
        <f>'Założenia i wyniki'!$E$6*Znorm.Profile!B4253</f>
        <v>9.5811320754716992E-3</v>
      </c>
      <c r="C4253">
        <f>'Założenia i wyniki'!$E$8*Znorm.Profile!C4253</f>
        <v>0.45612034999999995</v>
      </c>
      <c r="D4253">
        <f t="shared" si="198"/>
        <v>9.5811320754716992E-3</v>
      </c>
      <c r="E4253">
        <f t="shared" si="199"/>
        <v>0</v>
      </c>
      <c r="F4253">
        <f t="shared" si="200"/>
        <v>0.44653921792452828</v>
      </c>
    </row>
    <row r="4254" spans="1:6" x14ac:dyDescent="0.25">
      <c r="A4254">
        <v>4245</v>
      </c>
      <c r="B4254">
        <f>'Założenia i wyniki'!$E$6*Znorm.Profile!B4254</f>
        <v>0</v>
      </c>
      <c r="C4254">
        <f>'Założenia i wyniki'!$E$8*Znorm.Profile!C4254</f>
        <v>0.46414584999999997</v>
      </c>
      <c r="D4254">
        <f t="shared" si="198"/>
        <v>0</v>
      </c>
      <c r="E4254">
        <f t="shared" si="199"/>
        <v>0</v>
      </c>
      <c r="F4254">
        <f t="shared" si="200"/>
        <v>0.46414584999999997</v>
      </c>
    </row>
    <row r="4255" spans="1:6" x14ac:dyDescent="0.25">
      <c r="A4255">
        <v>4246</v>
      </c>
      <c r="B4255">
        <f>'Założenia i wyniki'!$E$6*Znorm.Profile!B4255</f>
        <v>0</v>
      </c>
      <c r="C4255">
        <f>'Założenia i wyniki'!$E$8*Znorm.Profile!C4255</f>
        <v>0.40625060000000002</v>
      </c>
      <c r="D4255">
        <f t="shared" si="198"/>
        <v>0</v>
      </c>
      <c r="E4255">
        <f t="shared" si="199"/>
        <v>0</v>
      </c>
      <c r="F4255">
        <f t="shared" si="200"/>
        <v>0.40625060000000002</v>
      </c>
    </row>
    <row r="4256" spans="1:6" x14ac:dyDescent="0.25">
      <c r="A4256">
        <v>4247</v>
      </c>
      <c r="B4256">
        <f>'Założenia i wyniki'!$E$6*Znorm.Profile!B4256</f>
        <v>0</v>
      </c>
      <c r="C4256">
        <f>'Założenia i wyniki'!$E$8*Znorm.Profile!C4256</f>
        <v>0.32592945000000001</v>
      </c>
      <c r="D4256">
        <f t="shared" si="198"/>
        <v>0</v>
      </c>
      <c r="E4256">
        <f t="shared" si="199"/>
        <v>0</v>
      </c>
      <c r="F4256">
        <f t="shared" si="200"/>
        <v>0.32592945000000001</v>
      </c>
    </row>
    <row r="4257" spans="1:6" x14ac:dyDescent="0.25">
      <c r="A4257">
        <v>4248</v>
      </c>
      <c r="B4257">
        <f>'Założenia i wyniki'!$E$6*Znorm.Profile!B4257</f>
        <v>0</v>
      </c>
      <c r="C4257">
        <f>'Założenia i wyniki'!$E$8*Znorm.Profile!C4257</f>
        <v>0.25304195000000002</v>
      </c>
      <c r="D4257">
        <f t="shared" si="198"/>
        <v>0</v>
      </c>
      <c r="E4257">
        <f t="shared" si="199"/>
        <v>0</v>
      </c>
      <c r="F4257">
        <f t="shared" si="200"/>
        <v>0.25304195000000002</v>
      </c>
    </row>
    <row r="4258" spans="1:6" x14ac:dyDescent="0.25">
      <c r="A4258">
        <v>4249</v>
      </c>
      <c r="B4258">
        <f>'Założenia i wyniki'!$E$6*Znorm.Profile!B4258</f>
        <v>0</v>
      </c>
      <c r="C4258">
        <f>'Założenia i wyniki'!$E$8*Znorm.Profile!C4258</f>
        <v>0.20745305</v>
      </c>
      <c r="D4258">
        <f t="shared" si="198"/>
        <v>0</v>
      </c>
      <c r="E4258">
        <f t="shared" si="199"/>
        <v>0</v>
      </c>
      <c r="F4258">
        <f t="shared" si="200"/>
        <v>0.20745305</v>
      </c>
    </row>
    <row r="4259" spans="1:6" x14ac:dyDescent="0.25">
      <c r="A4259">
        <v>4250</v>
      </c>
      <c r="B4259">
        <f>'Założenia i wyniki'!$E$6*Znorm.Profile!B4259</f>
        <v>0</v>
      </c>
      <c r="C4259">
        <f>'Założenia i wyniki'!$E$8*Znorm.Profile!C4259</f>
        <v>0.18694515</v>
      </c>
      <c r="D4259">
        <f t="shared" si="198"/>
        <v>0</v>
      </c>
      <c r="E4259">
        <f t="shared" si="199"/>
        <v>0</v>
      </c>
      <c r="F4259">
        <f t="shared" si="200"/>
        <v>0.18694515</v>
      </c>
    </row>
    <row r="4260" spans="1:6" x14ac:dyDescent="0.25">
      <c r="A4260">
        <v>4251</v>
      </c>
      <c r="B4260">
        <f>'Założenia i wyniki'!$E$6*Znorm.Profile!B4260</f>
        <v>0</v>
      </c>
      <c r="C4260">
        <f>'Założenia i wyniki'!$E$8*Znorm.Profile!C4260</f>
        <v>0.18286240000000001</v>
      </c>
      <c r="D4260">
        <f t="shared" si="198"/>
        <v>0</v>
      </c>
      <c r="E4260">
        <f t="shared" si="199"/>
        <v>0</v>
      </c>
      <c r="F4260">
        <f t="shared" si="200"/>
        <v>0.18286240000000001</v>
      </c>
    </row>
    <row r="4261" spans="1:6" x14ac:dyDescent="0.25">
      <c r="A4261">
        <v>4252</v>
      </c>
      <c r="B4261">
        <f>'Założenia i wyniki'!$E$6*Znorm.Profile!B4261</f>
        <v>0</v>
      </c>
      <c r="C4261">
        <f>'Założenia i wyniki'!$E$8*Znorm.Profile!C4261</f>
        <v>0.1923985</v>
      </c>
      <c r="D4261">
        <f t="shared" si="198"/>
        <v>0</v>
      </c>
      <c r="E4261">
        <f t="shared" si="199"/>
        <v>0</v>
      </c>
      <c r="F4261">
        <f t="shared" si="200"/>
        <v>0.1923985</v>
      </c>
    </row>
    <row r="4262" spans="1:6" x14ac:dyDescent="0.25">
      <c r="A4262">
        <v>4253</v>
      </c>
      <c r="B4262">
        <f>'Założenia i wyniki'!$E$6*Znorm.Profile!B4262</f>
        <v>0.11816037735849055</v>
      </c>
      <c r="C4262">
        <f>'Założenia i wyniki'!$E$8*Znorm.Profile!C4262</f>
        <v>0.22182510000000003</v>
      </c>
      <c r="D4262">
        <f t="shared" si="198"/>
        <v>0.11816037735849055</v>
      </c>
      <c r="E4262">
        <f t="shared" si="199"/>
        <v>0</v>
      </c>
      <c r="F4262">
        <f t="shared" si="200"/>
        <v>0.10366472264150947</v>
      </c>
    </row>
    <row r="4263" spans="1:6" x14ac:dyDescent="0.25">
      <c r="A4263">
        <v>4254</v>
      </c>
      <c r="B4263">
        <f>'Założenia i wyniki'!$E$6*Znorm.Profile!B4263</f>
        <v>0.24621698113207546</v>
      </c>
      <c r="C4263">
        <f>'Założenia i wyniki'!$E$8*Znorm.Profile!C4263</f>
        <v>0.27943650000000003</v>
      </c>
      <c r="D4263">
        <f t="shared" si="198"/>
        <v>0.24621698113207546</v>
      </c>
      <c r="E4263">
        <f t="shared" si="199"/>
        <v>0</v>
      </c>
      <c r="F4263">
        <f t="shared" si="200"/>
        <v>3.3219518867924569E-2</v>
      </c>
    </row>
    <row r="4264" spans="1:6" x14ac:dyDescent="0.25">
      <c r="A4264">
        <v>4255</v>
      </c>
      <c r="B4264">
        <f>'Założenia i wyniki'!$E$6*Znorm.Profile!B4264</f>
        <v>0.7805849056603773</v>
      </c>
      <c r="C4264">
        <f>'Założenia i wyniki'!$E$8*Znorm.Profile!C4264</f>
        <v>0.33118959999999997</v>
      </c>
      <c r="D4264">
        <f t="shared" si="198"/>
        <v>0.33118959999999997</v>
      </c>
      <c r="E4264">
        <f t="shared" si="199"/>
        <v>0.44939530566037733</v>
      </c>
      <c r="F4264">
        <f t="shared" si="200"/>
        <v>0</v>
      </c>
    </row>
    <row r="4265" spans="1:6" x14ac:dyDescent="0.25">
      <c r="A4265">
        <v>4256</v>
      </c>
      <c r="B4265">
        <f>'Założenia i wyniki'!$E$6*Znorm.Profile!B4265</f>
        <v>1.3577358490566038</v>
      </c>
      <c r="C4265">
        <f>'Założenia i wyniki'!$E$8*Znorm.Profile!C4265</f>
        <v>0.38133340000000004</v>
      </c>
      <c r="D4265">
        <f t="shared" si="198"/>
        <v>0.38133340000000004</v>
      </c>
      <c r="E4265">
        <f t="shared" si="199"/>
        <v>0.97640244905660378</v>
      </c>
      <c r="F4265">
        <f t="shared" si="200"/>
        <v>0</v>
      </c>
    </row>
    <row r="4266" spans="1:6" x14ac:dyDescent="0.25">
      <c r="A4266">
        <v>4257</v>
      </c>
      <c r="B4266">
        <f>'Założenia i wyniki'!$E$6*Znorm.Profile!B4266</f>
        <v>1.8047169811320756</v>
      </c>
      <c r="C4266">
        <f>'Założenia i wyniki'!$E$8*Znorm.Profile!C4266</f>
        <v>0.42627655000000003</v>
      </c>
      <c r="D4266">
        <f t="shared" si="198"/>
        <v>0.42627655000000003</v>
      </c>
      <c r="E4266">
        <f t="shared" si="199"/>
        <v>1.3784404311320755</v>
      </c>
      <c r="F4266">
        <f t="shared" si="200"/>
        <v>0</v>
      </c>
    </row>
    <row r="4267" spans="1:6" x14ac:dyDescent="0.25">
      <c r="A4267">
        <v>4258</v>
      </c>
      <c r="B4267">
        <f>'Założenia i wyniki'!$E$6*Znorm.Profile!B4267</f>
        <v>2.1163207547169813</v>
      </c>
      <c r="C4267">
        <f>'Założenia i wyniki'!$E$8*Znorm.Profile!C4267</f>
        <v>0.43685984999999999</v>
      </c>
      <c r="D4267">
        <f t="shared" si="198"/>
        <v>0.43685984999999999</v>
      </c>
      <c r="E4267">
        <f t="shared" si="199"/>
        <v>1.6794609047169813</v>
      </c>
      <c r="F4267">
        <f t="shared" si="200"/>
        <v>0</v>
      </c>
    </row>
    <row r="4268" spans="1:6" x14ac:dyDescent="0.25">
      <c r="A4268">
        <v>4259</v>
      </c>
      <c r="B4268">
        <f>'Założenia i wyniki'!$E$6*Znorm.Profile!B4268</f>
        <v>2.2556603773584905</v>
      </c>
      <c r="C4268">
        <f>'Założenia i wyniki'!$E$8*Znorm.Profile!C4268</f>
        <v>0.44116624999999998</v>
      </c>
      <c r="D4268">
        <f t="shared" si="198"/>
        <v>0.44116624999999998</v>
      </c>
      <c r="E4268">
        <f t="shared" si="199"/>
        <v>1.8144941273584905</v>
      </c>
      <c r="F4268">
        <f t="shared" si="200"/>
        <v>0</v>
      </c>
    </row>
    <row r="4269" spans="1:6" x14ac:dyDescent="0.25">
      <c r="A4269">
        <v>4260</v>
      </c>
      <c r="B4269">
        <f>'Założenia i wyniki'!$E$6*Znorm.Profile!B4269</f>
        <v>2.2620754716981133</v>
      </c>
      <c r="C4269">
        <f>'Założenia i wyniki'!$E$8*Znorm.Profile!C4269</f>
        <v>0.44637880000000002</v>
      </c>
      <c r="D4269">
        <f t="shared" si="198"/>
        <v>0.44637880000000002</v>
      </c>
      <c r="E4269">
        <f t="shared" si="199"/>
        <v>1.8156966716981133</v>
      </c>
      <c r="F4269">
        <f t="shared" si="200"/>
        <v>0</v>
      </c>
    </row>
    <row r="4270" spans="1:6" x14ac:dyDescent="0.25">
      <c r="A4270">
        <v>4261</v>
      </c>
      <c r="B4270">
        <f>'Założenia i wyniki'!$E$6*Znorm.Profile!B4270</f>
        <v>1.8965094339622639</v>
      </c>
      <c r="C4270">
        <f>'Założenia i wyniki'!$E$8*Znorm.Profile!C4270</f>
        <v>0.44983960000000001</v>
      </c>
      <c r="D4270">
        <f t="shared" si="198"/>
        <v>0.44983960000000001</v>
      </c>
      <c r="E4270">
        <f t="shared" si="199"/>
        <v>1.4466698339622639</v>
      </c>
      <c r="F4270">
        <f t="shared" si="200"/>
        <v>0</v>
      </c>
    </row>
    <row r="4271" spans="1:6" x14ac:dyDescent="0.25">
      <c r="A4271">
        <v>4262</v>
      </c>
      <c r="B4271">
        <f>'Założenia i wyniki'!$E$6*Znorm.Profile!B4271</f>
        <v>1.0757547169811319</v>
      </c>
      <c r="C4271">
        <f>'Założenia i wyniki'!$E$8*Znorm.Profile!C4271</f>
        <v>0.4441717</v>
      </c>
      <c r="D4271">
        <f t="shared" si="198"/>
        <v>0.4441717</v>
      </c>
      <c r="E4271">
        <f t="shared" si="199"/>
        <v>0.63158301698113184</v>
      </c>
      <c r="F4271">
        <f t="shared" si="200"/>
        <v>0</v>
      </c>
    </row>
    <row r="4272" spans="1:6" x14ac:dyDescent="0.25">
      <c r="A4272">
        <v>4263</v>
      </c>
      <c r="B4272">
        <f>'Założenia i wyniki'!$E$6*Znorm.Profile!B4272</f>
        <v>1.3345283018867924</v>
      </c>
      <c r="C4272">
        <f>'Założenia i wyniki'!$E$8*Znorm.Profile!C4272</f>
        <v>0.44043895000000005</v>
      </c>
      <c r="D4272">
        <f t="shared" si="198"/>
        <v>0.44043895000000005</v>
      </c>
      <c r="E4272">
        <f t="shared" si="199"/>
        <v>0.89408935188679228</v>
      </c>
      <c r="F4272">
        <f t="shared" si="200"/>
        <v>0</v>
      </c>
    </row>
    <row r="4273" spans="1:6" x14ac:dyDescent="0.25">
      <c r="A4273">
        <v>4264</v>
      </c>
      <c r="B4273">
        <f>'Założenia i wyniki'!$E$6*Znorm.Profile!B4273</f>
        <v>1.1366037735849055</v>
      </c>
      <c r="C4273">
        <f>'Założenia i wyniki'!$E$8*Znorm.Profile!C4273</f>
        <v>0.43017730000000004</v>
      </c>
      <c r="D4273">
        <f t="shared" si="198"/>
        <v>0.43017730000000004</v>
      </c>
      <c r="E4273">
        <f t="shared" si="199"/>
        <v>0.70642647358490551</v>
      </c>
      <c r="F4273">
        <f t="shared" si="200"/>
        <v>0</v>
      </c>
    </row>
    <row r="4274" spans="1:6" x14ac:dyDescent="0.25">
      <c r="A4274">
        <v>4265</v>
      </c>
      <c r="B4274">
        <f>'Założenia i wyniki'!$E$6*Znorm.Profile!B4274</f>
        <v>0.83507547169811325</v>
      </c>
      <c r="C4274">
        <f>'Założenia i wyniki'!$E$8*Znorm.Profile!C4274</f>
        <v>0.4249098</v>
      </c>
      <c r="D4274">
        <f t="shared" si="198"/>
        <v>0.4249098</v>
      </c>
      <c r="E4274">
        <f t="shared" si="199"/>
        <v>0.41016567169811324</v>
      </c>
      <c r="F4274">
        <f t="shared" si="200"/>
        <v>0</v>
      </c>
    </row>
    <row r="4275" spans="1:6" x14ac:dyDescent="0.25">
      <c r="A4275">
        <v>4266</v>
      </c>
      <c r="B4275">
        <f>'Założenia i wyniki'!$E$6*Znorm.Profile!B4275</f>
        <v>0.36933962264150944</v>
      </c>
      <c r="C4275">
        <f>'Założenia i wyniki'!$E$8*Znorm.Profile!C4275</f>
        <v>0.41703584999999999</v>
      </c>
      <c r="D4275">
        <f t="shared" si="198"/>
        <v>0.36933962264150944</v>
      </c>
      <c r="E4275">
        <f t="shared" si="199"/>
        <v>0</v>
      </c>
      <c r="F4275">
        <f t="shared" si="200"/>
        <v>4.7696227358490551E-2</v>
      </c>
    </row>
    <row r="4276" spans="1:6" x14ac:dyDescent="0.25">
      <c r="A4276">
        <v>4267</v>
      </c>
      <c r="B4276">
        <f>'Założenia i wyniki'!$E$6*Znorm.Profile!B4276</f>
        <v>0.15262264150943394</v>
      </c>
      <c r="C4276">
        <f>'Założenia i wyniki'!$E$8*Znorm.Profile!C4276</f>
        <v>0.43002855000000006</v>
      </c>
      <c r="D4276">
        <f t="shared" si="198"/>
        <v>0.15262264150943394</v>
      </c>
      <c r="E4276">
        <f t="shared" si="199"/>
        <v>0</v>
      </c>
      <c r="F4276">
        <f t="shared" si="200"/>
        <v>0.27740590849056612</v>
      </c>
    </row>
    <row r="4277" spans="1:6" x14ac:dyDescent="0.25">
      <c r="A4277">
        <v>4268</v>
      </c>
      <c r="B4277">
        <f>'Założenia i wyniki'!$E$6*Znorm.Profile!B4277</f>
        <v>2.5522641509433965E-3</v>
      </c>
      <c r="C4277">
        <f>'Założenia i wyniki'!$E$8*Znorm.Profile!C4277</f>
        <v>0.445627</v>
      </c>
      <c r="D4277">
        <f t="shared" si="198"/>
        <v>2.5522641509433965E-3</v>
      </c>
      <c r="E4277">
        <f t="shared" si="199"/>
        <v>0</v>
      </c>
      <c r="F4277">
        <f t="shared" si="200"/>
        <v>0.4430747358490566</v>
      </c>
    </row>
    <row r="4278" spans="1:6" x14ac:dyDescent="0.25">
      <c r="A4278">
        <v>4269</v>
      </c>
      <c r="B4278">
        <f>'Założenia i wyniki'!$E$6*Znorm.Profile!B4278</f>
        <v>0</v>
      </c>
      <c r="C4278">
        <f>'Założenia i wyniki'!$E$8*Znorm.Profile!C4278</f>
        <v>0.45840515000000004</v>
      </c>
      <c r="D4278">
        <f t="shared" si="198"/>
        <v>0</v>
      </c>
      <c r="E4278">
        <f t="shared" si="199"/>
        <v>0</v>
      </c>
      <c r="F4278">
        <f t="shared" si="200"/>
        <v>0.45840515000000004</v>
      </c>
    </row>
    <row r="4279" spans="1:6" x14ac:dyDescent="0.25">
      <c r="A4279">
        <v>4270</v>
      </c>
      <c r="B4279">
        <f>'Założenia i wyniki'!$E$6*Znorm.Profile!B4279</f>
        <v>0</v>
      </c>
      <c r="C4279">
        <f>'Założenia i wyniki'!$E$8*Znorm.Profile!C4279</f>
        <v>0.4201358</v>
      </c>
      <c r="D4279">
        <f t="shared" si="198"/>
        <v>0</v>
      </c>
      <c r="E4279">
        <f t="shared" si="199"/>
        <v>0</v>
      </c>
      <c r="F4279">
        <f t="shared" si="200"/>
        <v>0.4201358</v>
      </c>
    </row>
    <row r="4280" spans="1:6" x14ac:dyDescent="0.25">
      <c r="A4280">
        <v>4271</v>
      </c>
      <c r="B4280">
        <f>'Założenia i wyniki'!$E$6*Znorm.Profile!B4280</f>
        <v>0</v>
      </c>
      <c r="C4280">
        <f>'Założenia i wyniki'!$E$8*Znorm.Profile!C4280</f>
        <v>0.33581975000000003</v>
      </c>
      <c r="D4280">
        <f t="shared" si="198"/>
        <v>0</v>
      </c>
      <c r="E4280">
        <f t="shared" si="199"/>
        <v>0</v>
      </c>
      <c r="F4280">
        <f t="shared" si="200"/>
        <v>0.33581975000000003</v>
      </c>
    </row>
    <row r="4281" spans="1:6" x14ac:dyDescent="0.25">
      <c r="A4281">
        <v>4272</v>
      </c>
      <c r="B4281">
        <f>'Założenia i wyniki'!$E$6*Znorm.Profile!B4281</f>
        <v>0</v>
      </c>
      <c r="C4281">
        <f>'Założenia i wyniki'!$E$8*Znorm.Profile!C4281</f>
        <v>0.267148</v>
      </c>
      <c r="D4281">
        <f t="shared" si="198"/>
        <v>0</v>
      </c>
      <c r="E4281">
        <f t="shared" si="199"/>
        <v>0</v>
      </c>
      <c r="F4281">
        <f t="shared" si="200"/>
        <v>0.267148</v>
      </c>
    </row>
    <row r="4282" spans="1:6" x14ac:dyDescent="0.25">
      <c r="A4282">
        <v>4273</v>
      </c>
      <c r="B4282">
        <f>'Założenia i wyniki'!$E$6*Znorm.Profile!B4282</f>
        <v>0</v>
      </c>
      <c r="C4282">
        <f>'Założenia i wyniki'!$E$8*Znorm.Profile!C4282</f>
        <v>0.22340535</v>
      </c>
      <c r="D4282">
        <f t="shared" si="198"/>
        <v>0</v>
      </c>
      <c r="E4282">
        <f t="shared" si="199"/>
        <v>0</v>
      </c>
      <c r="F4282">
        <f t="shared" si="200"/>
        <v>0.22340535</v>
      </c>
    </row>
    <row r="4283" spans="1:6" x14ac:dyDescent="0.25">
      <c r="A4283">
        <v>4274</v>
      </c>
      <c r="B4283">
        <f>'Założenia i wyniki'!$E$6*Znorm.Profile!B4283</f>
        <v>0</v>
      </c>
      <c r="C4283">
        <f>'Założenia i wyniki'!$E$8*Znorm.Profile!C4283</f>
        <v>0.20302694999999998</v>
      </c>
      <c r="D4283">
        <f t="shared" si="198"/>
        <v>0</v>
      </c>
      <c r="E4283">
        <f t="shared" si="199"/>
        <v>0</v>
      </c>
      <c r="F4283">
        <f t="shared" si="200"/>
        <v>0.20302694999999998</v>
      </c>
    </row>
    <row r="4284" spans="1:6" x14ac:dyDescent="0.25">
      <c r="A4284">
        <v>4275</v>
      </c>
      <c r="B4284">
        <f>'Założenia i wyniki'!$E$6*Znorm.Profile!B4284</f>
        <v>0</v>
      </c>
      <c r="C4284">
        <f>'Założenia i wyniki'!$E$8*Znorm.Profile!C4284</f>
        <v>0.18991560000000002</v>
      </c>
      <c r="D4284">
        <f t="shared" si="198"/>
        <v>0</v>
      </c>
      <c r="E4284">
        <f t="shared" si="199"/>
        <v>0</v>
      </c>
      <c r="F4284">
        <f t="shared" si="200"/>
        <v>0.18991560000000002</v>
      </c>
    </row>
    <row r="4285" spans="1:6" x14ac:dyDescent="0.25">
      <c r="A4285">
        <v>4276</v>
      </c>
      <c r="B4285">
        <f>'Założenia i wyniki'!$E$6*Znorm.Profile!B4285</f>
        <v>0</v>
      </c>
      <c r="C4285">
        <f>'Założenia i wyniki'!$E$8*Znorm.Profile!C4285</f>
        <v>0.19269320000000001</v>
      </c>
      <c r="D4285">
        <f t="shared" si="198"/>
        <v>0</v>
      </c>
      <c r="E4285">
        <f t="shared" si="199"/>
        <v>0</v>
      </c>
      <c r="F4285">
        <f t="shared" si="200"/>
        <v>0.19269320000000001</v>
      </c>
    </row>
    <row r="4286" spans="1:6" x14ac:dyDescent="0.25">
      <c r="A4286">
        <v>4277</v>
      </c>
      <c r="B4286">
        <f>'Założenia i wyniki'!$E$6*Znorm.Profile!B4286</f>
        <v>6.3186792452830182E-2</v>
      </c>
      <c r="C4286">
        <f>'Założenia i wyniki'!$E$8*Znorm.Profile!C4286</f>
        <v>0.20944069999999998</v>
      </c>
      <c r="D4286">
        <f t="shared" si="198"/>
        <v>6.3186792452830182E-2</v>
      </c>
      <c r="E4286">
        <f t="shared" si="199"/>
        <v>0</v>
      </c>
      <c r="F4286">
        <f t="shared" si="200"/>
        <v>0.1462539075471698</v>
      </c>
    </row>
    <row r="4287" spans="1:6" x14ac:dyDescent="0.25">
      <c r="A4287">
        <v>4278</v>
      </c>
      <c r="B4287">
        <f>'Założenia i wyniki'!$E$6*Znorm.Profile!B4287</f>
        <v>0.28035849056603779</v>
      </c>
      <c r="C4287">
        <f>'Założenia i wyniki'!$E$8*Znorm.Profile!C4287</f>
        <v>0.25897829999999999</v>
      </c>
      <c r="D4287">
        <f t="shared" si="198"/>
        <v>0.25897829999999999</v>
      </c>
      <c r="E4287">
        <f t="shared" si="199"/>
        <v>2.1380190566037793E-2</v>
      </c>
      <c r="F4287">
        <f t="shared" si="200"/>
        <v>0</v>
      </c>
    </row>
    <row r="4288" spans="1:6" x14ac:dyDescent="0.25">
      <c r="A4288">
        <v>4279</v>
      </c>
      <c r="B4288">
        <f>'Założenia i wyniki'!$E$6*Znorm.Profile!B4288</f>
        <v>0.72970754716981134</v>
      </c>
      <c r="C4288">
        <f>'Założenia i wyniki'!$E$8*Znorm.Profile!C4288</f>
        <v>0.31384570000000001</v>
      </c>
      <c r="D4288">
        <f t="shared" si="198"/>
        <v>0.31384570000000001</v>
      </c>
      <c r="E4288">
        <f t="shared" si="199"/>
        <v>0.41586184716981134</v>
      </c>
      <c r="F4288">
        <f t="shared" si="200"/>
        <v>0</v>
      </c>
    </row>
    <row r="4289" spans="1:6" x14ac:dyDescent="0.25">
      <c r="A4289">
        <v>4280</v>
      </c>
      <c r="B4289">
        <f>'Założenia i wyniki'!$E$6*Znorm.Profile!B4289</f>
        <v>0.89619811320754728</v>
      </c>
      <c r="C4289">
        <f>'Założenia i wyniki'!$E$8*Znorm.Profile!C4289</f>
        <v>0.36426039999999998</v>
      </c>
      <c r="D4289">
        <f t="shared" si="198"/>
        <v>0.36426039999999998</v>
      </c>
      <c r="E4289">
        <f t="shared" si="199"/>
        <v>0.53193771320754735</v>
      </c>
      <c r="F4289">
        <f t="shared" si="200"/>
        <v>0</v>
      </c>
    </row>
    <row r="4290" spans="1:6" x14ac:dyDescent="0.25">
      <c r="A4290">
        <v>4281</v>
      </c>
      <c r="B4290">
        <f>'Założenia i wyniki'!$E$6*Znorm.Profile!B4290</f>
        <v>1.2570754716981132</v>
      </c>
      <c r="C4290">
        <f>'Założenia i wyniki'!$E$8*Znorm.Profile!C4290</f>
        <v>0.42203734999999998</v>
      </c>
      <c r="D4290">
        <f t="shared" si="198"/>
        <v>0.42203734999999998</v>
      </c>
      <c r="E4290">
        <f t="shared" si="199"/>
        <v>0.8350381216981132</v>
      </c>
      <c r="F4290">
        <f t="shared" si="200"/>
        <v>0</v>
      </c>
    </row>
    <row r="4291" spans="1:6" x14ac:dyDescent="0.25">
      <c r="A4291">
        <v>4282</v>
      </c>
      <c r="B4291">
        <f>'Założenia i wyniki'!$E$6*Znorm.Profile!B4291</f>
        <v>2.0560377358490567</v>
      </c>
      <c r="C4291">
        <f>'Założenia i wyniki'!$E$8*Znorm.Profile!C4291</f>
        <v>0.44780434999999996</v>
      </c>
      <c r="D4291">
        <f t="shared" si="198"/>
        <v>0.44780434999999996</v>
      </c>
      <c r="E4291">
        <f t="shared" si="199"/>
        <v>1.6082333858490567</v>
      </c>
      <c r="F4291">
        <f t="shared" si="200"/>
        <v>0</v>
      </c>
    </row>
    <row r="4292" spans="1:6" x14ac:dyDescent="0.25">
      <c r="A4292">
        <v>4283</v>
      </c>
      <c r="B4292">
        <f>'Założenia i wyniki'!$E$6*Znorm.Profile!B4292</f>
        <v>2.2895283018867927</v>
      </c>
      <c r="C4292">
        <f>'Założenia i wyniki'!$E$8*Znorm.Profile!C4292</f>
        <v>0.46183480000000005</v>
      </c>
      <c r="D4292">
        <f t="shared" si="198"/>
        <v>0.46183480000000005</v>
      </c>
      <c r="E4292">
        <f t="shared" si="199"/>
        <v>1.8276935018867926</v>
      </c>
      <c r="F4292">
        <f t="shared" si="200"/>
        <v>0</v>
      </c>
    </row>
    <row r="4293" spans="1:6" x14ac:dyDescent="0.25">
      <c r="A4293">
        <v>4284</v>
      </c>
      <c r="B4293">
        <f>'Założenia i wyniki'!$E$6*Znorm.Profile!B4293</f>
        <v>2.3360377358490565</v>
      </c>
      <c r="C4293">
        <f>'Założenia i wyniki'!$E$8*Znorm.Profile!C4293</f>
        <v>0.44392005000000001</v>
      </c>
      <c r="D4293">
        <f t="shared" si="198"/>
        <v>0.44392005000000001</v>
      </c>
      <c r="E4293">
        <f t="shared" si="199"/>
        <v>1.8921176858490565</v>
      </c>
      <c r="F4293">
        <f t="shared" si="200"/>
        <v>0</v>
      </c>
    </row>
    <row r="4294" spans="1:6" x14ac:dyDescent="0.25">
      <c r="A4294">
        <v>4285</v>
      </c>
      <c r="B4294">
        <f>'Założenia i wyniki'!$E$6*Znorm.Profile!B4294</f>
        <v>1.7429245283018868</v>
      </c>
      <c r="C4294">
        <f>'Założenia i wyniki'!$E$8*Znorm.Profile!C4294</f>
        <v>0.43065959999999998</v>
      </c>
      <c r="D4294">
        <f t="shared" si="198"/>
        <v>0.43065959999999998</v>
      </c>
      <c r="E4294">
        <f t="shared" si="199"/>
        <v>1.3122649283018868</v>
      </c>
      <c r="F4294">
        <f t="shared" si="200"/>
        <v>0</v>
      </c>
    </row>
    <row r="4295" spans="1:6" x14ac:dyDescent="0.25">
      <c r="A4295">
        <v>4286</v>
      </c>
      <c r="B4295">
        <f>'Założenia i wyniki'!$E$6*Znorm.Profile!B4295</f>
        <v>1.2733962264150942</v>
      </c>
      <c r="C4295">
        <f>'Założenia i wyniki'!$E$8*Znorm.Profile!C4295</f>
        <v>0.40114515000000001</v>
      </c>
      <c r="D4295">
        <f t="shared" si="198"/>
        <v>0.40114515000000001</v>
      </c>
      <c r="E4295">
        <f t="shared" si="199"/>
        <v>0.87225107641509414</v>
      </c>
      <c r="F4295">
        <f t="shared" si="200"/>
        <v>0</v>
      </c>
    </row>
    <row r="4296" spans="1:6" x14ac:dyDescent="0.25">
      <c r="A4296">
        <v>4287</v>
      </c>
      <c r="B4296">
        <f>'Założenia i wyniki'!$E$6*Znorm.Profile!B4296</f>
        <v>1.6616037735849059</v>
      </c>
      <c r="C4296">
        <f>'Założenia i wyniki'!$E$8*Znorm.Profile!C4296</f>
        <v>0.38437839999999995</v>
      </c>
      <c r="D4296">
        <f t="shared" si="198"/>
        <v>0.38437839999999995</v>
      </c>
      <c r="E4296">
        <f t="shared" si="199"/>
        <v>1.277225373584906</v>
      </c>
      <c r="F4296">
        <f t="shared" si="200"/>
        <v>0</v>
      </c>
    </row>
    <row r="4297" spans="1:6" x14ac:dyDescent="0.25">
      <c r="A4297">
        <v>4288</v>
      </c>
      <c r="B4297">
        <f>'Założenia i wyniki'!$E$6*Znorm.Profile!B4297</f>
        <v>1.1831132075471698</v>
      </c>
      <c r="C4297">
        <f>'Założenia i wyniki'!$E$8*Znorm.Profile!C4297</f>
        <v>0.38743319999999998</v>
      </c>
      <c r="D4297">
        <f t="shared" si="198"/>
        <v>0.38743319999999998</v>
      </c>
      <c r="E4297">
        <f t="shared" si="199"/>
        <v>0.79568000754716972</v>
      </c>
      <c r="F4297">
        <f t="shared" si="200"/>
        <v>0</v>
      </c>
    </row>
    <row r="4298" spans="1:6" x14ac:dyDescent="0.25">
      <c r="A4298">
        <v>4289</v>
      </c>
      <c r="B4298">
        <f>'Założenia i wyniki'!$E$6*Znorm.Profile!B4298</f>
        <v>0.86866981132075471</v>
      </c>
      <c r="C4298">
        <f>'Założenia i wyniki'!$E$8*Znorm.Profile!C4298</f>
        <v>0.38968265000000002</v>
      </c>
      <c r="D4298">
        <f t="shared" si="198"/>
        <v>0.38968265000000002</v>
      </c>
      <c r="E4298">
        <f t="shared" si="199"/>
        <v>0.4789871613207547</v>
      </c>
      <c r="F4298">
        <f t="shared" si="200"/>
        <v>0</v>
      </c>
    </row>
    <row r="4299" spans="1:6" x14ac:dyDescent="0.25">
      <c r="A4299">
        <v>4290</v>
      </c>
      <c r="B4299">
        <f>'Założenia i wyniki'!$E$6*Znorm.Profile!B4299</f>
        <v>0.37531132075471696</v>
      </c>
      <c r="C4299">
        <f>'Założenia i wyniki'!$E$8*Znorm.Profile!C4299</f>
        <v>0.39907910000000002</v>
      </c>
      <c r="D4299">
        <f t="shared" ref="D4299:D4362" si="201">IF(B4299&lt;=C4299,B4299,C4299)</f>
        <v>0.37531132075471696</v>
      </c>
      <c r="E4299">
        <f t="shared" ref="E4299:E4362" si="202">IF(B4299&gt;C4299,B4299-C4299,0)</f>
        <v>0</v>
      </c>
      <c r="F4299">
        <f t="shared" ref="F4299:F4362" si="203">IF(B4299&lt;C4299,C4299-B4299,0)</f>
        <v>2.3767779245283061E-2</v>
      </c>
    </row>
    <row r="4300" spans="1:6" x14ac:dyDescent="0.25">
      <c r="A4300">
        <v>4291</v>
      </c>
      <c r="B4300">
        <f>'Założenia i wyniki'!$E$6*Znorm.Profile!B4300</f>
        <v>0.15579245283018867</v>
      </c>
      <c r="C4300">
        <f>'Założenia i wyniki'!$E$8*Znorm.Profile!C4300</f>
        <v>0.41985474999999994</v>
      </c>
      <c r="D4300">
        <f t="shared" si="201"/>
        <v>0.15579245283018867</v>
      </c>
      <c r="E4300">
        <f t="shared" si="202"/>
        <v>0</v>
      </c>
      <c r="F4300">
        <f t="shared" si="203"/>
        <v>0.26406229716981128</v>
      </c>
    </row>
    <row r="4301" spans="1:6" x14ac:dyDescent="0.25">
      <c r="A4301">
        <v>4292</v>
      </c>
      <c r="B4301">
        <f>'Założenia i wyniki'!$E$6*Znorm.Profile!B4301</f>
        <v>5.0299056603773581E-3</v>
      </c>
      <c r="C4301">
        <f>'Założenia i wyniki'!$E$8*Znorm.Profile!C4301</f>
        <v>0.44538830000000001</v>
      </c>
      <c r="D4301">
        <f t="shared" si="201"/>
        <v>5.0299056603773581E-3</v>
      </c>
      <c r="E4301">
        <f t="shared" si="202"/>
        <v>0</v>
      </c>
      <c r="F4301">
        <f t="shared" si="203"/>
        <v>0.44035839433962265</v>
      </c>
    </row>
    <row r="4302" spans="1:6" x14ac:dyDescent="0.25">
      <c r="A4302">
        <v>4293</v>
      </c>
      <c r="B4302">
        <f>'Założenia i wyniki'!$E$6*Znorm.Profile!B4302</f>
        <v>0</v>
      </c>
      <c r="C4302">
        <f>'Założenia i wyniki'!$E$8*Znorm.Profile!C4302</f>
        <v>0.44455424999999998</v>
      </c>
      <c r="D4302">
        <f t="shared" si="201"/>
        <v>0</v>
      </c>
      <c r="E4302">
        <f t="shared" si="202"/>
        <v>0</v>
      </c>
      <c r="F4302">
        <f t="shared" si="203"/>
        <v>0.44455424999999998</v>
      </c>
    </row>
    <row r="4303" spans="1:6" x14ac:dyDescent="0.25">
      <c r="A4303">
        <v>4294</v>
      </c>
      <c r="B4303">
        <f>'Założenia i wyniki'!$E$6*Znorm.Profile!B4303</f>
        <v>0</v>
      </c>
      <c r="C4303">
        <f>'Założenia i wyniki'!$E$8*Znorm.Profile!C4303</f>
        <v>0.38917059999999998</v>
      </c>
      <c r="D4303">
        <f t="shared" si="201"/>
        <v>0</v>
      </c>
      <c r="E4303">
        <f t="shared" si="202"/>
        <v>0</v>
      </c>
      <c r="F4303">
        <f t="shared" si="203"/>
        <v>0.38917059999999998</v>
      </c>
    </row>
    <row r="4304" spans="1:6" x14ac:dyDescent="0.25">
      <c r="A4304">
        <v>4295</v>
      </c>
      <c r="B4304">
        <f>'Założenia i wyniki'!$E$6*Znorm.Profile!B4304</f>
        <v>0</v>
      </c>
      <c r="C4304">
        <f>'Założenia i wyniki'!$E$8*Znorm.Profile!C4304</f>
        <v>0.30292780000000002</v>
      </c>
      <c r="D4304">
        <f t="shared" si="201"/>
        <v>0</v>
      </c>
      <c r="E4304">
        <f t="shared" si="202"/>
        <v>0</v>
      </c>
      <c r="F4304">
        <f t="shared" si="203"/>
        <v>0.30292780000000002</v>
      </c>
    </row>
    <row r="4305" spans="1:6" x14ac:dyDescent="0.25">
      <c r="A4305">
        <v>4296</v>
      </c>
      <c r="B4305">
        <f>'Założenia i wyniki'!$E$6*Znorm.Profile!B4305</f>
        <v>0</v>
      </c>
      <c r="C4305">
        <f>'Założenia i wyniki'!$E$8*Znorm.Profile!C4305</f>
        <v>0.23254874999999997</v>
      </c>
      <c r="D4305">
        <f t="shared" si="201"/>
        <v>0</v>
      </c>
      <c r="E4305">
        <f t="shared" si="202"/>
        <v>0</v>
      </c>
      <c r="F4305">
        <f t="shared" si="203"/>
        <v>0.23254874999999997</v>
      </c>
    </row>
    <row r="4306" spans="1:6" x14ac:dyDescent="0.25">
      <c r="A4306">
        <v>4297</v>
      </c>
      <c r="B4306">
        <f>'Założenia i wyniki'!$E$6*Znorm.Profile!B4306</f>
        <v>0</v>
      </c>
      <c r="C4306">
        <f>'Założenia i wyniki'!$E$8*Znorm.Profile!C4306</f>
        <v>0.19739194999999998</v>
      </c>
      <c r="D4306">
        <f t="shared" si="201"/>
        <v>0</v>
      </c>
      <c r="E4306">
        <f t="shared" si="202"/>
        <v>0</v>
      </c>
      <c r="F4306">
        <f t="shared" si="203"/>
        <v>0.19739194999999998</v>
      </c>
    </row>
    <row r="4307" spans="1:6" x14ac:dyDescent="0.25">
      <c r="A4307">
        <v>4298</v>
      </c>
      <c r="B4307">
        <f>'Założenia i wyniki'!$E$6*Znorm.Profile!B4307</f>
        <v>0</v>
      </c>
      <c r="C4307">
        <f>'Założenia i wyniki'!$E$8*Znorm.Profile!C4307</f>
        <v>0.18320190000000003</v>
      </c>
      <c r="D4307">
        <f t="shared" si="201"/>
        <v>0</v>
      </c>
      <c r="E4307">
        <f t="shared" si="202"/>
        <v>0</v>
      </c>
      <c r="F4307">
        <f t="shared" si="203"/>
        <v>0.18320190000000003</v>
      </c>
    </row>
    <row r="4308" spans="1:6" x14ac:dyDescent="0.25">
      <c r="A4308">
        <v>4299</v>
      </c>
      <c r="B4308">
        <f>'Założenia i wyniki'!$E$6*Znorm.Profile!B4308</f>
        <v>0</v>
      </c>
      <c r="C4308">
        <f>'Założenia i wyniki'!$E$8*Znorm.Profile!C4308</f>
        <v>0.17682945</v>
      </c>
      <c r="D4308">
        <f t="shared" si="201"/>
        <v>0</v>
      </c>
      <c r="E4308">
        <f t="shared" si="202"/>
        <v>0</v>
      </c>
      <c r="F4308">
        <f t="shared" si="203"/>
        <v>0.17682945</v>
      </c>
    </row>
    <row r="4309" spans="1:6" x14ac:dyDescent="0.25">
      <c r="A4309">
        <v>4300</v>
      </c>
      <c r="B4309">
        <f>'Założenia i wyniki'!$E$6*Znorm.Profile!B4309</f>
        <v>0</v>
      </c>
      <c r="C4309">
        <f>'Założenia i wyniki'!$E$8*Znorm.Profile!C4309</f>
        <v>0.19117490000000001</v>
      </c>
      <c r="D4309">
        <f t="shared" si="201"/>
        <v>0</v>
      </c>
      <c r="E4309">
        <f t="shared" si="202"/>
        <v>0</v>
      </c>
      <c r="F4309">
        <f t="shared" si="203"/>
        <v>0.19117490000000001</v>
      </c>
    </row>
    <row r="4310" spans="1:6" x14ac:dyDescent="0.25">
      <c r="A4310">
        <v>4301</v>
      </c>
      <c r="B4310">
        <f>'Założenia i wyniki'!$E$6*Znorm.Profile!B4310</f>
        <v>5.4173584905660377E-2</v>
      </c>
      <c r="C4310">
        <f>'Założenia i wyniki'!$E$8*Znorm.Profile!C4310</f>
        <v>0.22864345</v>
      </c>
      <c r="D4310">
        <f t="shared" si="201"/>
        <v>5.4173584905660377E-2</v>
      </c>
      <c r="E4310">
        <f t="shared" si="202"/>
        <v>0</v>
      </c>
      <c r="F4310">
        <f t="shared" si="203"/>
        <v>0.17446986509433962</v>
      </c>
    </row>
    <row r="4311" spans="1:6" x14ac:dyDescent="0.25">
      <c r="A4311">
        <v>4302</v>
      </c>
      <c r="B4311">
        <f>'Założenia i wyniki'!$E$6*Znorm.Profile!B4311</f>
        <v>0.2807264150943396</v>
      </c>
      <c r="C4311">
        <f>'Założenia i wyniki'!$E$8*Znorm.Profile!C4311</f>
        <v>0.28621040000000003</v>
      </c>
      <c r="D4311">
        <f t="shared" si="201"/>
        <v>0.2807264150943396</v>
      </c>
      <c r="E4311">
        <f t="shared" si="202"/>
        <v>0</v>
      </c>
      <c r="F4311">
        <f t="shared" si="203"/>
        <v>5.4839849056604328E-3</v>
      </c>
    </row>
    <row r="4312" spans="1:6" x14ac:dyDescent="0.25">
      <c r="A4312">
        <v>4303</v>
      </c>
      <c r="B4312">
        <f>'Założenia i wyniki'!$E$6*Znorm.Profile!B4312</f>
        <v>0.77527358490566034</v>
      </c>
      <c r="C4312">
        <f>'Założenia i wyniki'!$E$8*Znorm.Profile!C4312</f>
        <v>0.33273765</v>
      </c>
      <c r="D4312">
        <f t="shared" si="201"/>
        <v>0.33273765</v>
      </c>
      <c r="E4312">
        <f t="shared" si="202"/>
        <v>0.44253593490566034</v>
      </c>
      <c r="F4312">
        <f t="shared" si="203"/>
        <v>0</v>
      </c>
    </row>
    <row r="4313" spans="1:6" x14ac:dyDescent="0.25">
      <c r="A4313">
        <v>4304</v>
      </c>
      <c r="B4313">
        <f>'Założenia i wyniki'!$E$6*Znorm.Profile!B4313</f>
        <v>1.3697169811320755</v>
      </c>
      <c r="C4313">
        <f>'Założenia i wyniki'!$E$8*Znorm.Profile!C4313</f>
        <v>0.3605679</v>
      </c>
      <c r="D4313">
        <f t="shared" si="201"/>
        <v>0.3605679</v>
      </c>
      <c r="E4313">
        <f t="shared" si="202"/>
        <v>1.0091490811320756</v>
      </c>
      <c r="F4313">
        <f t="shared" si="203"/>
        <v>0</v>
      </c>
    </row>
    <row r="4314" spans="1:6" x14ac:dyDescent="0.25">
      <c r="A4314">
        <v>4305</v>
      </c>
      <c r="B4314">
        <f>'Założenia i wyniki'!$E$6*Znorm.Profile!B4314</f>
        <v>1.8516037735849058</v>
      </c>
      <c r="C4314">
        <f>'Założenia i wyniki'!$E$8*Znorm.Profile!C4314</f>
        <v>0.38682699999999998</v>
      </c>
      <c r="D4314">
        <f t="shared" si="201"/>
        <v>0.38682699999999998</v>
      </c>
      <c r="E4314">
        <f t="shared" si="202"/>
        <v>1.4647767735849058</v>
      </c>
      <c r="F4314">
        <f t="shared" si="203"/>
        <v>0</v>
      </c>
    </row>
    <row r="4315" spans="1:6" x14ac:dyDescent="0.25">
      <c r="A4315">
        <v>4306</v>
      </c>
      <c r="B4315">
        <f>'Założenia i wyniki'!$E$6*Znorm.Profile!B4315</f>
        <v>2.1793396226415092</v>
      </c>
      <c r="C4315">
        <f>'Założenia i wyniki'!$E$8*Znorm.Profile!C4315</f>
        <v>0.38683224999999999</v>
      </c>
      <c r="D4315">
        <f t="shared" si="201"/>
        <v>0.38683224999999999</v>
      </c>
      <c r="E4315">
        <f t="shared" si="202"/>
        <v>1.7925073726415093</v>
      </c>
      <c r="F4315">
        <f t="shared" si="203"/>
        <v>0</v>
      </c>
    </row>
    <row r="4316" spans="1:6" x14ac:dyDescent="0.25">
      <c r="A4316">
        <v>4307</v>
      </c>
      <c r="B4316">
        <f>'Założenia i wyniki'!$E$6*Znorm.Profile!B4316</f>
        <v>1.8928301886792456</v>
      </c>
      <c r="C4316">
        <f>'Założenia i wyniki'!$E$8*Znorm.Profile!C4316</f>
        <v>0.38122630000000002</v>
      </c>
      <c r="D4316">
        <f t="shared" si="201"/>
        <v>0.38122630000000002</v>
      </c>
      <c r="E4316">
        <f t="shared" si="202"/>
        <v>1.5116038886792456</v>
      </c>
      <c r="F4316">
        <f t="shared" si="203"/>
        <v>0</v>
      </c>
    </row>
    <row r="4317" spans="1:6" x14ac:dyDescent="0.25">
      <c r="A4317">
        <v>4308</v>
      </c>
      <c r="B4317">
        <f>'Założenia i wyniki'!$E$6*Znorm.Profile!B4317</f>
        <v>0.98716981132075476</v>
      </c>
      <c r="C4317">
        <f>'Założenia i wyniki'!$E$8*Znorm.Profile!C4317</f>
        <v>0.38386880000000001</v>
      </c>
      <c r="D4317">
        <f t="shared" si="201"/>
        <v>0.38386880000000001</v>
      </c>
      <c r="E4317">
        <f t="shared" si="202"/>
        <v>0.60330101132075475</v>
      </c>
      <c r="F4317">
        <f t="shared" si="203"/>
        <v>0</v>
      </c>
    </row>
    <row r="4318" spans="1:6" x14ac:dyDescent="0.25">
      <c r="A4318">
        <v>4309</v>
      </c>
      <c r="B4318">
        <f>'Założenia i wyniki'!$E$6*Znorm.Profile!B4318</f>
        <v>0.8636509433962265</v>
      </c>
      <c r="C4318">
        <f>'Założenia i wyniki'!$E$8*Znorm.Profile!C4318</f>
        <v>0.3801098</v>
      </c>
      <c r="D4318">
        <f t="shared" si="201"/>
        <v>0.3801098</v>
      </c>
      <c r="E4318">
        <f t="shared" si="202"/>
        <v>0.4835411433962265</v>
      </c>
      <c r="F4318">
        <f t="shared" si="203"/>
        <v>0</v>
      </c>
    </row>
    <row r="4319" spans="1:6" x14ac:dyDescent="0.25">
      <c r="A4319">
        <v>4310</v>
      </c>
      <c r="B4319">
        <f>'Założenia i wyniki'!$E$6*Znorm.Profile!B4319</f>
        <v>0.77521698113207549</v>
      </c>
      <c r="C4319">
        <f>'Założenia i wyniki'!$E$8*Znorm.Profile!C4319</f>
        <v>0.37129925000000003</v>
      </c>
      <c r="D4319">
        <f t="shared" si="201"/>
        <v>0.37129925000000003</v>
      </c>
      <c r="E4319">
        <f t="shared" si="202"/>
        <v>0.40391773113207546</v>
      </c>
      <c r="F4319">
        <f t="shared" si="203"/>
        <v>0</v>
      </c>
    </row>
    <row r="4320" spans="1:6" x14ac:dyDescent="0.25">
      <c r="A4320">
        <v>4311</v>
      </c>
      <c r="B4320">
        <f>'Założenia i wyniki'!$E$6*Znorm.Profile!B4320</f>
        <v>0.29587735849056601</v>
      </c>
      <c r="C4320">
        <f>'Założenia i wyniki'!$E$8*Znorm.Profile!C4320</f>
        <v>0.37567915000000002</v>
      </c>
      <c r="D4320">
        <f t="shared" si="201"/>
        <v>0.29587735849056601</v>
      </c>
      <c r="E4320">
        <f t="shared" si="202"/>
        <v>0</v>
      </c>
      <c r="F4320">
        <f t="shared" si="203"/>
        <v>7.9801791509434006E-2</v>
      </c>
    </row>
    <row r="4321" spans="1:6" x14ac:dyDescent="0.25">
      <c r="A4321">
        <v>4312</v>
      </c>
      <c r="B4321">
        <f>'Założenia i wyniki'!$E$6*Znorm.Profile!B4321</f>
        <v>0.89809433962264151</v>
      </c>
      <c r="C4321">
        <f>'Założenia i wyniki'!$E$8*Znorm.Profile!C4321</f>
        <v>0.38463039999999998</v>
      </c>
      <c r="D4321">
        <f t="shared" si="201"/>
        <v>0.38463039999999998</v>
      </c>
      <c r="E4321">
        <f t="shared" si="202"/>
        <v>0.51346393962264147</v>
      </c>
      <c r="F4321">
        <f t="shared" si="203"/>
        <v>0</v>
      </c>
    </row>
    <row r="4322" spans="1:6" x14ac:dyDescent="0.25">
      <c r="A4322">
        <v>4313</v>
      </c>
      <c r="B4322">
        <f>'Założenia i wyniki'!$E$6*Znorm.Profile!B4322</f>
        <v>0.91166037735849059</v>
      </c>
      <c r="C4322">
        <f>'Założenia i wyniki'!$E$8*Znorm.Profile!C4322</f>
        <v>0.39354315000000001</v>
      </c>
      <c r="D4322">
        <f t="shared" si="201"/>
        <v>0.39354315000000001</v>
      </c>
      <c r="E4322">
        <f t="shared" si="202"/>
        <v>0.51811722735849064</v>
      </c>
      <c r="F4322">
        <f t="shared" si="203"/>
        <v>0</v>
      </c>
    </row>
    <row r="4323" spans="1:6" x14ac:dyDescent="0.25">
      <c r="A4323">
        <v>4314</v>
      </c>
      <c r="B4323">
        <f>'Założenia i wyniki'!$E$6*Znorm.Profile!B4323</f>
        <v>0.31653773584905653</v>
      </c>
      <c r="C4323">
        <f>'Założenia i wyniki'!$E$8*Znorm.Profile!C4323</f>
        <v>0.39845749999999996</v>
      </c>
      <c r="D4323">
        <f t="shared" si="201"/>
        <v>0.31653773584905653</v>
      </c>
      <c r="E4323">
        <f t="shared" si="202"/>
        <v>0</v>
      </c>
      <c r="F4323">
        <f t="shared" si="203"/>
        <v>8.191976415094343E-2</v>
      </c>
    </row>
    <row r="4324" spans="1:6" x14ac:dyDescent="0.25">
      <c r="A4324">
        <v>4315</v>
      </c>
      <c r="B4324">
        <f>'Założenia i wyniki'!$E$6*Znorm.Profile!B4324</f>
        <v>0.13498113207547172</v>
      </c>
      <c r="C4324">
        <f>'Założenia i wyniki'!$E$8*Znorm.Profile!C4324</f>
        <v>0.41968045000000004</v>
      </c>
      <c r="D4324">
        <f t="shared" si="201"/>
        <v>0.13498113207547172</v>
      </c>
      <c r="E4324">
        <f t="shared" si="202"/>
        <v>0</v>
      </c>
      <c r="F4324">
        <f t="shared" si="203"/>
        <v>0.28469931792452829</v>
      </c>
    </row>
    <row r="4325" spans="1:6" x14ac:dyDescent="0.25">
      <c r="A4325">
        <v>4316</v>
      </c>
      <c r="B4325">
        <f>'Założenia i wyniki'!$E$6*Znorm.Profile!B4325</f>
        <v>0</v>
      </c>
      <c r="C4325">
        <f>'Założenia i wyniki'!$E$8*Znorm.Profile!C4325</f>
        <v>0.44543939999999999</v>
      </c>
      <c r="D4325">
        <f t="shared" si="201"/>
        <v>0</v>
      </c>
      <c r="E4325">
        <f t="shared" si="202"/>
        <v>0</v>
      </c>
      <c r="F4325">
        <f t="shared" si="203"/>
        <v>0.44543939999999999</v>
      </c>
    </row>
    <row r="4326" spans="1:6" x14ac:dyDescent="0.25">
      <c r="A4326">
        <v>4317</v>
      </c>
      <c r="B4326">
        <f>'Założenia i wyniki'!$E$6*Znorm.Profile!B4326</f>
        <v>0</v>
      </c>
      <c r="C4326">
        <f>'Założenia i wyniki'!$E$8*Znorm.Profile!C4326</f>
        <v>0.47012909999999997</v>
      </c>
      <c r="D4326">
        <f t="shared" si="201"/>
        <v>0</v>
      </c>
      <c r="E4326">
        <f t="shared" si="202"/>
        <v>0</v>
      </c>
      <c r="F4326">
        <f t="shared" si="203"/>
        <v>0.47012909999999997</v>
      </c>
    </row>
    <row r="4327" spans="1:6" x14ac:dyDescent="0.25">
      <c r="A4327">
        <v>4318</v>
      </c>
      <c r="B4327">
        <f>'Założenia i wyniki'!$E$6*Znorm.Profile!B4327</f>
        <v>0</v>
      </c>
      <c r="C4327">
        <f>'Założenia i wyniki'!$E$8*Znorm.Profile!C4327</f>
        <v>0.41477275000000002</v>
      </c>
      <c r="D4327">
        <f t="shared" si="201"/>
        <v>0</v>
      </c>
      <c r="E4327">
        <f t="shared" si="202"/>
        <v>0</v>
      </c>
      <c r="F4327">
        <f t="shared" si="203"/>
        <v>0.41477275000000002</v>
      </c>
    </row>
    <row r="4328" spans="1:6" x14ac:dyDescent="0.25">
      <c r="A4328">
        <v>4319</v>
      </c>
      <c r="B4328">
        <f>'Założenia i wyniki'!$E$6*Znorm.Profile!B4328</f>
        <v>0</v>
      </c>
      <c r="C4328">
        <f>'Założenia i wyniki'!$E$8*Znorm.Profile!C4328</f>
        <v>0.30754359999999997</v>
      </c>
      <c r="D4328">
        <f t="shared" si="201"/>
        <v>0</v>
      </c>
      <c r="E4328">
        <f t="shared" si="202"/>
        <v>0</v>
      </c>
      <c r="F4328">
        <f t="shared" si="203"/>
        <v>0.30754359999999997</v>
      </c>
    </row>
    <row r="4329" spans="1:6" x14ac:dyDescent="0.25">
      <c r="A4329">
        <v>4320</v>
      </c>
      <c r="B4329">
        <f>'Założenia i wyniki'!$E$6*Znorm.Profile!B4329</f>
        <v>0</v>
      </c>
      <c r="C4329">
        <f>'Założenia i wyniki'!$E$8*Znorm.Profile!C4329</f>
        <v>0.23299745000000002</v>
      </c>
      <c r="D4329">
        <f t="shared" si="201"/>
        <v>0</v>
      </c>
      <c r="E4329">
        <f t="shared" si="202"/>
        <v>0</v>
      </c>
      <c r="F4329">
        <f t="shared" si="203"/>
        <v>0.23299745000000002</v>
      </c>
    </row>
    <row r="4330" spans="1:6" x14ac:dyDescent="0.25">
      <c r="A4330">
        <v>4321</v>
      </c>
      <c r="B4330">
        <f>'Założenia i wyniki'!$E$6*Znorm.Profile!B4330</f>
        <v>0</v>
      </c>
      <c r="C4330">
        <f>'Założenia i wyniki'!$E$8*Znorm.Profile!C4330</f>
        <v>0.19845174999999998</v>
      </c>
      <c r="D4330">
        <f t="shared" si="201"/>
        <v>0</v>
      </c>
      <c r="E4330">
        <f t="shared" si="202"/>
        <v>0</v>
      </c>
      <c r="F4330">
        <f t="shared" si="203"/>
        <v>0.19845174999999998</v>
      </c>
    </row>
    <row r="4331" spans="1:6" x14ac:dyDescent="0.25">
      <c r="A4331">
        <v>4322</v>
      </c>
      <c r="B4331">
        <f>'Założenia i wyniki'!$E$6*Znorm.Profile!B4331</f>
        <v>0</v>
      </c>
      <c r="C4331">
        <f>'Założenia i wyniki'!$E$8*Znorm.Profile!C4331</f>
        <v>0.18131889999999998</v>
      </c>
      <c r="D4331">
        <f t="shared" si="201"/>
        <v>0</v>
      </c>
      <c r="E4331">
        <f t="shared" si="202"/>
        <v>0</v>
      </c>
      <c r="F4331">
        <f t="shared" si="203"/>
        <v>0.18131889999999998</v>
      </c>
    </row>
    <row r="4332" spans="1:6" x14ac:dyDescent="0.25">
      <c r="A4332">
        <v>4323</v>
      </c>
      <c r="B4332">
        <f>'Założenia i wyniki'!$E$6*Znorm.Profile!B4332</f>
        <v>0</v>
      </c>
      <c r="C4332">
        <f>'Założenia i wyniki'!$E$8*Znorm.Profile!C4332</f>
        <v>0.17972885</v>
      </c>
      <c r="D4332">
        <f t="shared" si="201"/>
        <v>0</v>
      </c>
      <c r="E4332">
        <f t="shared" si="202"/>
        <v>0</v>
      </c>
      <c r="F4332">
        <f t="shared" si="203"/>
        <v>0.17972885</v>
      </c>
    </row>
    <row r="4333" spans="1:6" x14ac:dyDescent="0.25">
      <c r="A4333">
        <v>4324</v>
      </c>
      <c r="B4333">
        <f>'Założenia i wyniki'!$E$6*Znorm.Profile!B4333</f>
        <v>0</v>
      </c>
      <c r="C4333">
        <f>'Założenia i wyniki'!$E$8*Znorm.Profile!C4333</f>
        <v>0.19334874999999999</v>
      </c>
      <c r="D4333">
        <f t="shared" si="201"/>
        <v>0</v>
      </c>
      <c r="E4333">
        <f t="shared" si="202"/>
        <v>0</v>
      </c>
      <c r="F4333">
        <f t="shared" si="203"/>
        <v>0.19334874999999999</v>
      </c>
    </row>
    <row r="4334" spans="1:6" x14ac:dyDescent="0.25">
      <c r="A4334">
        <v>4325</v>
      </c>
      <c r="B4334">
        <f>'Założenia i wyniki'!$E$6*Znorm.Profile!B4334</f>
        <v>0.11837735849056605</v>
      </c>
      <c r="C4334">
        <f>'Założenia i wyniki'!$E$8*Znorm.Profile!C4334</f>
        <v>0.23306640000000001</v>
      </c>
      <c r="D4334">
        <f t="shared" si="201"/>
        <v>0.11837735849056605</v>
      </c>
      <c r="E4334">
        <f t="shared" si="202"/>
        <v>0</v>
      </c>
      <c r="F4334">
        <f t="shared" si="203"/>
        <v>0.11468904150943396</v>
      </c>
    </row>
    <row r="4335" spans="1:6" x14ac:dyDescent="0.25">
      <c r="A4335">
        <v>4326</v>
      </c>
      <c r="B4335">
        <f>'Założenia i wyniki'!$E$6*Znorm.Profile!B4335</f>
        <v>0.24732075471698117</v>
      </c>
      <c r="C4335">
        <f>'Założenia i wyniki'!$E$8*Znorm.Profile!C4335</f>
        <v>0.29003554999999998</v>
      </c>
      <c r="D4335">
        <f t="shared" si="201"/>
        <v>0.24732075471698117</v>
      </c>
      <c r="E4335">
        <f t="shared" si="202"/>
        <v>0</v>
      </c>
      <c r="F4335">
        <f t="shared" si="203"/>
        <v>4.2714795283018803E-2</v>
      </c>
    </row>
    <row r="4336" spans="1:6" x14ac:dyDescent="0.25">
      <c r="A4336">
        <v>4327</v>
      </c>
      <c r="B4336">
        <f>'Założenia i wyniki'!$E$6*Znorm.Profile!B4336</f>
        <v>0.79099999999999993</v>
      </c>
      <c r="C4336">
        <f>'Założenia i wyniki'!$E$8*Znorm.Profile!C4336</f>
        <v>0.33992</v>
      </c>
      <c r="D4336">
        <f t="shared" si="201"/>
        <v>0.33992</v>
      </c>
      <c r="E4336">
        <f t="shared" si="202"/>
        <v>0.45107999999999993</v>
      </c>
      <c r="F4336">
        <f t="shared" si="203"/>
        <v>0</v>
      </c>
    </row>
    <row r="4337" spans="1:6" x14ac:dyDescent="0.25">
      <c r="A4337">
        <v>4328</v>
      </c>
      <c r="B4337">
        <f>'Założenia i wyniki'!$E$6*Znorm.Profile!B4337</f>
        <v>1.3983962264150942</v>
      </c>
      <c r="C4337">
        <f>'Założenia i wyniki'!$E$8*Znorm.Profile!C4337</f>
        <v>0.37535540000000001</v>
      </c>
      <c r="D4337">
        <f t="shared" si="201"/>
        <v>0.37535540000000001</v>
      </c>
      <c r="E4337">
        <f t="shared" si="202"/>
        <v>1.0230408264150941</v>
      </c>
      <c r="F4337">
        <f t="shared" si="203"/>
        <v>0</v>
      </c>
    </row>
    <row r="4338" spans="1:6" x14ac:dyDescent="0.25">
      <c r="A4338">
        <v>4329</v>
      </c>
      <c r="B4338">
        <f>'Założenia i wyniki'!$E$6*Znorm.Profile!B4338</f>
        <v>1.8701886792452833</v>
      </c>
      <c r="C4338">
        <f>'Założenia i wyniki'!$E$8*Znorm.Profile!C4338</f>
        <v>0.3845961</v>
      </c>
      <c r="D4338">
        <f t="shared" si="201"/>
        <v>0.3845961</v>
      </c>
      <c r="E4338">
        <f t="shared" si="202"/>
        <v>1.4855925792452833</v>
      </c>
      <c r="F4338">
        <f t="shared" si="203"/>
        <v>0</v>
      </c>
    </row>
    <row r="4339" spans="1:6" x14ac:dyDescent="0.25">
      <c r="A4339">
        <v>4330</v>
      </c>
      <c r="B4339">
        <f>'Założenia i wyniki'!$E$6*Znorm.Profile!B4339</f>
        <v>2.0966037735849059</v>
      </c>
      <c r="C4339">
        <f>'Założenia i wyniki'!$E$8*Znorm.Profile!C4339</f>
        <v>0.376355</v>
      </c>
      <c r="D4339">
        <f t="shared" si="201"/>
        <v>0.376355</v>
      </c>
      <c r="E4339">
        <f t="shared" si="202"/>
        <v>1.7202487735849059</v>
      </c>
      <c r="F4339">
        <f t="shared" si="203"/>
        <v>0</v>
      </c>
    </row>
    <row r="4340" spans="1:6" x14ac:dyDescent="0.25">
      <c r="A4340">
        <v>4331</v>
      </c>
      <c r="B4340">
        <f>'Założenia i wyniki'!$E$6*Znorm.Profile!B4340</f>
        <v>2.1741509433962261</v>
      </c>
      <c r="C4340">
        <f>'Założenia i wyniki'!$E$8*Znorm.Profile!C4340</f>
        <v>0.3762703</v>
      </c>
      <c r="D4340">
        <f t="shared" si="201"/>
        <v>0.3762703</v>
      </c>
      <c r="E4340">
        <f t="shared" si="202"/>
        <v>1.797880643396226</v>
      </c>
      <c r="F4340">
        <f t="shared" si="203"/>
        <v>0</v>
      </c>
    </row>
    <row r="4341" spans="1:6" x14ac:dyDescent="0.25">
      <c r="A4341">
        <v>4332</v>
      </c>
      <c r="B4341">
        <f>'Założenia i wyniki'!$E$6*Znorm.Profile!B4341</f>
        <v>2.1346226415094338</v>
      </c>
      <c r="C4341">
        <f>'Założenia i wyniki'!$E$8*Znorm.Profile!C4341</f>
        <v>0.37617720000000004</v>
      </c>
      <c r="D4341">
        <f t="shared" si="201"/>
        <v>0.37617720000000004</v>
      </c>
      <c r="E4341">
        <f t="shared" si="202"/>
        <v>1.7584454415094337</v>
      </c>
      <c r="F4341">
        <f t="shared" si="203"/>
        <v>0</v>
      </c>
    </row>
    <row r="4342" spans="1:6" x14ac:dyDescent="0.25">
      <c r="A4342">
        <v>4333</v>
      </c>
      <c r="B4342">
        <f>'Założenia i wyniki'!$E$6*Znorm.Profile!B4342</f>
        <v>1.3997169811320755</v>
      </c>
      <c r="C4342">
        <f>'Założenia i wyniki'!$E$8*Znorm.Profile!C4342</f>
        <v>0.37342305000000003</v>
      </c>
      <c r="D4342">
        <f t="shared" si="201"/>
        <v>0.37342305000000003</v>
      </c>
      <c r="E4342">
        <f t="shared" si="202"/>
        <v>1.0262939311320756</v>
      </c>
      <c r="F4342">
        <f t="shared" si="203"/>
        <v>0</v>
      </c>
    </row>
    <row r="4343" spans="1:6" x14ac:dyDescent="0.25">
      <c r="A4343">
        <v>4334</v>
      </c>
      <c r="B4343">
        <f>'Założenia i wyniki'!$E$6*Znorm.Profile!B4343</f>
        <v>1.7339622641509433</v>
      </c>
      <c r="C4343">
        <f>'Założenia i wyniki'!$E$8*Znorm.Profile!C4343</f>
        <v>0.36853459999999999</v>
      </c>
      <c r="D4343">
        <f t="shared" si="201"/>
        <v>0.36853459999999999</v>
      </c>
      <c r="E4343">
        <f t="shared" si="202"/>
        <v>1.3654276641509433</v>
      </c>
      <c r="F4343">
        <f t="shared" si="203"/>
        <v>0</v>
      </c>
    </row>
    <row r="4344" spans="1:6" x14ac:dyDescent="0.25">
      <c r="A4344">
        <v>4335</v>
      </c>
      <c r="B4344">
        <f>'Założenia i wyniki'!$E$6*Znorm.Profile!B4344</f>
        <v>0.53627358490566046</v>
      </c>
      <c r="C4344">
        <f>'Założenia i wyniki'!$E$8*Znorm.Profile!C4344</f>
        <v>0.38130575</v>
      </c>
      <c r="D4344">
        <f t="shared" si="201"/>
        <v>0.38130575</v>
      </c>
      <c r="E4344">
        <f t="shared" si="202"/>
        <v>0.15496783490566046</v>
      </c>
      <c r="F4344">
        <f t="shared" si="203"/>
        <v>0</v>
      </c>
    </row>
    <row r="4345" spans="1:6" x14ac:dyDescent="0.25">
      <c r="A4345">
        <v>4336</v>
      </c>
      <c r="B4345">
        <f>'Założenia i wyniki'!$E$6*Znorm.Profile!B4345</f>
        <v>0.5828773584905661</v>
      </c>
      <c r="C4345">
        <f>'Założenia i wyniki'!$E$8*Znorm.Profile!C4345</f>
        <v>0.38057950000000002</v>
      </c>
      <c r="D4345">
        <f t="shared" si="201"/>
        <v>0.38057950000000002</v>
      </c>
      <c r="E4345">
        <f t="shared" si="202"/>
        <v>0.20229785849056608</v>
      </c>
      <c r="F4345">
        <f t="shared" si="203"/>
        <v>0</v>
      </c>
    </row>
    <row r="4346" spans="1:6" x14ac:dyDescent="0.25">
      <c r="A4346">
        <v>4337</v>
      </c>
      <c r="B4346">
        <f>'Założenia i wyniki'!$E$6*Znorm.Profile!B4346</f>
        <v>0.61328301886792458</v>
      </c>
      <c r="C4346">
        <f>'Założenia i wyniki'!$E$8*Znorm.Profile!C4346</f>
        <v>0.40043745000000003</v>
      </c>
      <c r="D4346">
        <f t="shared" si="201"/>
        <v>0.40043745000000003</v>
      </c>
      <c r="E4346">
        <f t="shared" si="202"/>
        <v>0.21284556886792455</v>
      </c>
      <c r="F4346">
        <f t="shared" si="203"/>
        <v>0</v>
      </c>
    </row>
    <row r="4347" spans="1:6" x14ac:dyDescent="0.25">
      <c r="A4347">
        <v>4338</v>
      </c>
      <c r="B4347">
        <f>'Założenia i wyniki'!$E$6*Znorm.Profile!B4347</f>
        <v>0.38394339622641516</v>
      </c>
      <c r="C4347">
        <f>'Założenia i wyniki'!$E$8*Znorm.Profile!C4347</f>
        <v>0.40006190000000003</v>
      </c>
      <c r="D4347">
        <f t="shared" si="201"/>
        <v>0.38394339622641516</v>
      </c>
      <c r="E4347">
        <f t="shared" si="202"/>
        <v>0</v>
      </c>
      <c r="F4347">
        <f t="shared" si="203"/>
        <v>1.6118503773584869E-2</v>
      </c>
    </row>
    <row r="4348" spans="1:6" x14ac:dyDescent="0.25">
      <c r="A4348">
        <v>4339</v>
      </c>
      <c r="B4348">
        <f>'Założenia i wyniki'!$E$6*Znorm.Profile!B4348</f>
        <v>0.15721698113207547</v>
      </c>
      <c r="C4348">
        <f>'Założenia i wyniki'!$E$8*Znorm.Profile!C4348</f>
        <v>0.42487514999999998</v>
      </c>
      <c r="D4348">
        <f t="shared" si="201"/>
        <v>0.15721698113207547</v>
      </c>
      <c r="E4348">
        <f t="shared" si="202"/>
        <v>0</v>
      </c>
      <c r="F4348">
        <f t="shared" si="203"/>
        <v>0.26765816886792448</v>
      </c>
    </row>
    <row r="4349" spans="1:6" x14ac:dyDescent="0.25">
      <c r="A4349">
        <v>4340</v>
      </c>
      <c r="B4349">
        <f>'Założenia i wyniki'!$E$6*Znorm.Profile!B4349</f>
        <v>7.5212264150943398E-3</v>
      </c>
      <c r="C4349">
        <f>'Założenia i wyniki'!$E$8*Znorm.Profile!C4349</f>
        <v>0.45310194999999998</v>
      </c>
      <c r="D4349">
        <f t="shared" si="201"/>
        <v>7.5212264150943398E-3</v>
      </c>
      <c r="E4349">
        <f t="shared" si="202"/>
        <v>0</v>
      </c>
      <c r="F4349">
        <f t="shared" si="203"/>
        <v>0.44558072358490564</v>
      </c>
    </row>
    <row r="4350" spans="1:6" x14ac:dyDescent="0.25">
      <c r="A4350">
        <v>4341</v>
      </c>
      <c r="B4350">
        <f>'Założenia i wyniki'!$E$6*Znorm.Profile!B4350</f>
        <v>0</v>
      </c>
      <c r="C4350">
        <f>'Założenia i wyniki'!$E$8*Znorm.Profile!C4350</f>
        <v>0.46201959999999997</v>
      </c>
      <c r="D4350">
        <f t="shared" si="201"/>
        <v>0</v>
      </c>
      <c r="E4350">
        <f t="shared" si="202"/>
        <v>0</v>
      </c>
      <c r="F4350">
        <f t="shared" si="203"/>
        <v>0.46201959999999997</v>
      </c>
    </row>
    <row r="4351" spans="1:6" x14ac:dyDescent="0.25">
      <c r="A4351">
        <v>4342</v>
      </c>
      <c r="B4351">
        <f>'Założenia i wyniki'!$E$6*Znorm.Profile!B4351</f>
        <v>0</v>
      </c>
      <c r="C4351">
        <f>'Założenia i wyniki'!$E$8*Znorm.Profile!C4351</f>
        <v>0.39687060000000002</v>
      </c>
      <c r="D4351">
        <f t="shared" si="201"/>
        <v>0</v>
      </c>
      <c r="E4351">
        <f t="shared" si="202"/>
        <v>0</v>
      </c>
      <c r="F4351">
        <f t="shared" si="203"/>
        <v>0.39687060000000002</v>
      </c>
    </row>
    <row r="4352" spans="1:6" x14ac:dyDescent="0.25">
      <c r="A4352">
        <v>4343</v>
      </c>
      <c r="B4352">
        <f>'Założenia i wyniki'!$E$6*Znorm.Profile!B4352</f>
        <v>0</v>
      </c>
      <c r="C4352">
        <f>'Założenia i wyniki'!$E$8*Znorm.Profile!C4352</f>
        <v>0.30280285000000001</v>
      </c>
      <c r="D4352">
        <f t="shared" si="201"/>
        <v>0</v>
      </c>
      <c r="E4352">
        <f t="shared" si="202"/>
        <v>0</v>
      </c>
      <c r="F4352">
        <f t="shared" si="203"/>
        <v>0.30280285000000001</v>
      </c>
    </row>
    <row r="4353" spans="1:6" x14ac:dyDescent="0.25">
      <c r="A4353">
        <v>4344</v>
      </c>
      <c r="B4353">
        <f>'Założenia i wyniki'!$E$6*Znorm.Profile!B4353</f>
        <v>0</v>
      </c>
      <c r="C4353">
        <f>'Założenia i wyniki'!$E$8*Znorm.Profile!C4353</f>
        <v>0.23637459999999999</v>
      </c>
      <c r="D4353">
        <f t="shared" si="201"/>
        <v>0</v>
      </c>
      <c r="E4353">
        <f t="shared" si="202"/>
        <v>0</v>
      </c>
      <c r="F4353">
        <f t="shared" si="203"/>
        <v>0.23637459999999999</v>
      </c>
    </row>
    <row r="4354" spans="1:6" x14ac:dyDescent="0.25">
      <c r="A4354">
        <v>4345</v>
      </c>
      <c r="B4354">
        <f>'Założenia i wyniki'!$E$6*Znorm.Profile!B4354</f>
        <v>0</v>
      </c>
      <c r="C4354">
        <f>'Założenia i wyniki'!$E$8*Znorm.Profile!C4354</f>
        <v>0.1986607</v>
      </c>
      <c r="D4354">
        <f t="shared" si="201"/>
        <v>0</v>
      </c>
      <c r="E4354">
        <f t="shared" si="202"/>
        <v>0</v>
      </c>
      <c r="F4354">
        <f t="shared" si="203"/>
        <v>0.1986607</v>
      </c>
    </row>
    <row r="4355" spans="1:6" x14ac:dyDescent="0.25">
      <c r="A4355">
        <v>4346</v>
      </c>
      <c r="B4355">
        <f>'Założenia i wyniki'!$E$6*Znorm.Profile!B4355</f>
        <v>0</v>
      </c>
      <c r="C4355">
        <f>'Założenia i wyniki'!$E$8*Znorm.Profile!C4355</f>
        <v>0.18250330000000001</v>
      </c>
      <c r="D4355">
        <f t="shared" si="201"/>
        <v>0</v>
      </c>
      <c r="E4355">
        <f t="shared" si="202"/>
        <v>0</v>
      </c>
      <c r="F4355">
        <f t="shared" si="203"/>
        <v>0.18250330000000001</v>
      </c>
    </row>
    <row r="4356" spans="1:6" x14ac:dyDescent="0.25">
      <c r="A4356">
        <v>4347</v>
      </c>
      <c r="B4356">
        <f>'Założenia i wyniki'!$E$6*Znorm.Profile!B4356</f>
        <v>0</v>
      </c>
      <c r="C4356">
        <f>'Założenia i wyniki'!$E$8*Znorm.Profile!C4356</f>
        <v>0.17639440000000001</v>
      </c>
      <c r="D4356">
        <f t="shared" si="201"/>
        <v>0</v>
      </c>
      <c r="E4356">
        <f t="shared" si="202"/>
        <v>0</v>
      </c>
      <c r="F4356">
        <f t="shared" si="203"/>
        <v>0.17639440000000001</v>
      </c>
    </row>
    <row r="4357" spans="1:6" x14ac:dyDescent="0.25">
      <c r="A4357">
        <v>4348</v>
      </c>
      <c r="B4357">
        <f>'Założenia i wyniki'!$E$6*Znorm.Profile!B4357</f>
        <v>0</v>
      </c>
      <c r="C4357">
        <f>'Założenia i wyniki'!$E$8*Znorm.Profile!C4357</f>
        <v>0.19145804999999999</v>
      </c>
      <c r="D4357">
        <f t="shared" si="201"/>
        <v>0</v>
      </c>
      <c r="E4357">
        <f t="shared" si="202"/>
        <v>0</v>
      </c>
      <c r="F4357">
        <f t="shared" si="203"/>
        <v>0.19145804999999999</v>
      </c>
    </row>
    <row r="4358" spans="1:6" x14ac:dyDescent="0.25">
      <c r="A4358">
        <v>4349</v>
      </c>
      <c r="B4358">
        <f>'Założenia i wyniki'!$E$6*Znorm.Profile!B4358</f>
        <v>3.1003773584905657E-2</v>
      </c>
      <c r="C4358">
        <f>'Założenia i wyniki'!$E$8*Znorm.Profile!C4358</f>
        <v>0.23814385000000002</v>
      </c>
      <c r="D4358">
        <f t="shared" si="201"/>
        <v>3.1003773584905657E-2</v>
      </c>
      <c r="E4358">
        <f t="shared" si="202"/>
        <v>0</v>
      </c>
      <c r="F4358">
        <f t="shared" si="203"/>
        <v>0.20714007641509435</v>
      </c>
    </row>
    <row r="4359" spans="1:6" x14ac:dyDescent="0.25">
      <c r="A4359">
        <v>4350</v>
      </c>
      <c r="B4359">
        <f>'Założenia i wyniki'!$E$6*Znorm.Profile!B4359</f>
        <v>0.1435566037735849</v>
      </c>
      <c r="C4359">
        <f>'Założenia i wyniki'!$E$8*Znorm.Profile!C4359</f>
        <v>0.29808169999999995</v>
      </c>
      <c r="D4359">
        <f t="shared" si="201"/>
        <v>0.1435566037735849</v>
      </c>
      <c r="E4359">
        <f t="shared" si="202"/>
        <v>0</v>
      </c>
      <c r="F4359">
        <f t="shared" si="203"/>
        <v>0.15452509622641505</v>
      </c>
    </row>
    <row r="4360" spans="1:6" x14ac:dyDescent="0.25">
      <c r="A4360">
        <v>4351</v>
      </c>
      <c r="B4360">
        <f>'Założenia i wyniki'!$E$6*Znorm.Profile!B4360</f>
        <v>0.68580188679245291</v>
      </c>
      <c r="C4360">
        <f>'Założenia i wyniki'!$E$8*Znorm.Profile!C4360</f>
        <v>0.34161855000000002</v>
      </c>
      <c r="D4360">
        <f t="shared" si="201"/>
        <v>0.34161855000000002</v>
      </c>
      <c r="E4360">
        <f t="shared" si="202"/>
        <v>0.34418333679245289</v>
      </c>
      <c r="F4360">
        <f t="shared" si="203"/>
        <v>0</v>
      </c>
    </row>
    <row r="4361" spans="1:6" x14ac:dyDescent="0.25">
      <c r="A4361">
        <v>4352</v>
      </c>
      <c r="B4361">
        <f>'Założenia i wyniki'!$E$6*Znorm.Profile!B4361</f>
        <v>1.3865094339622641</v>
      </c>
      <c r="C4361">
        <f>'Założenia i wyniki'!$E$8*Znorm.Profile!C4361</f>
        <v>0.36755774999999996</v>
      </c>
      <c r="D4361">
        <f t="shared" si="201"/>
        <v>0.36755774999999996</v>
      </c>
      <c r="E4361">
        <f t="shared" si="202"/>
        <v>1.0189516839622641</v>
      </c>
      <c r="F4361">
        <f t="shared" si="203"/>
        <v>0</v>
      </c>
    </row>
    <row r="4362" spans="1:6" x14ac:dyDescent="0.25">
      <c r="A4362">
        <v>4353</v>
      </c>
      <c r="B4362">
        <f>'Założenia i wyniki'!$E$6*Znorm.Profile!B4362</f>
        <v>1.8835849056603773</v>
      </c>
      <c r="C4362">
        <f>'Założenia i wyniki'!$E$8*Znorm.Profile!C4362</f>
        <v>0.37916900000000003</v>
      </c>
      <c r="D4362">
        <f t="shared" si="201"/>
        <v>0.37916900000000003</v>
      </c>
      <c r="E4362">
        <f t="shared" si="202"/>
        <v>1.5044159056603772</v>
      </c>
      <c r="F4362">
        <f t="shared" si="203"/>
        <v>0</v>
      </c>
    </row>
    <row r="4363" spans="1:6" x14ac:dyDescent="0.25">
      <c r="A4363">
        <v>4354</v>
      </c>
      <c r="B4363">
        <f>'Założenia i wyniki'!$E$6*Znorm.Profile!B4363</f>
        <v>1.989622641509434</v>
      </c>
      <c r="C4363">
        <f>'Założenia i wyniki'!$E$8*Znorm.Profile!C4363</f>
        <v>0.37225719999999995</v>
      </c>
      <c r="D4363">
        <f t="shared" ref="D4363:D4426" si="204">IF(B4363&lt;=C4363,B4363,C4363)</f>
        <v>0.37225719999999995</v>
      </c>
      <c r="E4363">
        <f t="shared" ref="E4363:E4426" si="205">IF(B4363&gt;C4363,B4363-C4363,0)</f>
        <v>1.6173654415094341</v>
      </c>
      <c r="F4363">
        <f t="shared" ref="F4363:F4426" si="206">IF(B4363&lt;C4363,C4363-B4363,0)</f>
        <v>0</v>
      </c>
    </row>
    <row r="4364" spans="1:6" x14ac:dyDescent="0.25">
      <c r="A4364">
        <v>4355</v>
      </c>
      <c r="B4364">
        <f>'Założenia i wyniki'!$E$6*Znorm.Profile!B4364</f>
        <v>1.7744339622641512</v>
      </c>
      <c r="C4364">
        <f>'Założenia i wyniki'!$E$8*Znorm.Profile!C4364</f>
        <v>0.38017699999999999</v>
      </c>
      <c r="D4364">
        <f t="shared" si="204"/>
        <v>0.38017699999999999</v>
      </c>
      <c r="E4364">
        <f t="shared" si="205"/>
        <v>1.3942569622641512</v>
      </c>
      <c r="F4364">
        <f t="shared" si="206"/>
        <v>0</v>
      </c>
    </row>
    <row r="4365" spans="1:6" x14ac:dyDescent="0.25">
      <c r="A4365">
        <v>4356</v>
      </c>
      <c r="B4365">
        <f>'Założenia i wyniki'!$E$6*Znorm.Profile!B4365</f>
        <v>1.4360377358490566</v>
      </c>
      <c r="C4365">
        <f>'Założenia i wyniki'!$E$8*Znorm.Profile!C4365</f>
        <v>0.38006359999999995</v>
      </c>
      <c r="D4365">
        <f t="shared" si="204"/>
        <v>0.38006359999999995</v>
      </c>
      <c r="E4365">
        <f t="shared" si="205"/>
        <v>1.0559741358490566</v>
      </c>
      <c r="F4365">
        <f t="shared" si="206"/>
        <v>0</v>
      </c>
    </row>
    <row r="4366" spans="1:6" x14ac:dyDescent="0.25">
      <c r="A4366">
        <v>4357</v>
      </c>
      <c r="B4366">
        <f>'Założenia i wyniki'!$E$6*Znorm.Profile!B4366</f>
        <v>1.6385849056603776</v>
      </c>
      <c r="C4366">
        <f>'Założenia i wyniki'!$E$8*Znorm.Profile!C4366</f>
        <v>0.37139444999999999</v>
      </c>
      <c r="D4366">
        <f t="shared" si="204"/>
        <v>0.37139444999999999</v>
      </c>
      <c r="E4366">
        <f t="shared" si="205"/>
        <v>1.2671904556603777</v>
      </c>
      <c r="F4366">
        <f t="shared" si="206"/>
        <v>0</v>
      </c>
    </row>
    <row r="4367" spans="1:6" x14ac:dyDescent="0.25">
      <c r="A4367">
        <v>4358</v>
      </c>
      <c r="B4367">
        <f>'Założenia i wyniki'!$E$6*Znorm.Profile!B4367</f>
        <v>1.7203773584905662</v>
      </c>
      <c r="C4367">
        <f>'Założenia i wyniki'!$E$8*Znorm.Profile!C4367</f>
        <v>0.36926750000000003</v>
      </c>
      <c r="D4367">
        <f t="shared" si="204"/>
        <v>0.36926750000000003</v>
      </c>
      <c r="E4367">
        <f t="shared" si="205"/>
        <v>1.3511098584905661</v>
      </c>
      <c r="F4367">
        <f t="shared" si="206"/>
        <v>0</v>
      </c>
    </row>
    <row r="4368" spans="1:6" x14ac:dyDescent="0.25">
      <c r="A4368">
        <v>4359</v>
      </c>
      <c r="B4368">
        <f>'Założenia i wyniki'!$E$6*Znorm.Profile!B4368</f>
        <v>1.6832075471698111</v>
      </c>
      <c r="C4368">
        <f>'Założenia i wyniki'!$E$8*Znorm.Profile!C4368</f>
        <v>0.37928695000000001</v>
      </c>
      <c r="D4368">
        <f t="shared" si="204"/>
        <v>0.37928695000000001</v>
      </c>
      <c r="E4368">
        <f t="shared" si="205"/>
        <v>1.3039205971698111</v>
      </c>
      <c r="F4368">
        <f t="shared" si="206"/>
        <v>0</v>
      </c>
    </row>
    <row r="4369" spans="1:6" x14ac:dyDescent="0.25">
      <c r="A4369">
        <v>4360</v>
      </c>
      <c r="B4369">
        <f>'Założenia i wyniki'!$E$6*Znorm.Profile!B4369</f>
        <v>1.3183962264150944</v>
      </c>
      <c r="C4369">
        <f>'Założenia i wyniki'!$E$8*Znorm.Profile!C4369</f>
        <v>0.38809715</v>
      </c>
      <c r="D4369">
        <f t="shared" si="204"/>
        <v>0.38809715</v>
      </c>
      <c r="E4369">
        <f t="shared" si="205"/>
        <v>0.93029907641509435</v>
      </c>
      <c r="F4369">
        <f t="shared" si="206"/>
        <v>0</v>
      </c>
    </row>
    <row r="4370" spans="1:6" x14ac:dyDescent="0.25">
      <c r="A4370">
        <v>4361</v>
      </c>
      <c r="B4370">
        <f>'Założenia i wyniki'!$E$6*Znorm.Profile!B4370</f>
        <v>0.87337735849056608</v>
      </c>
      <c r="C4370">
        <f>'Założenia i wyniki'!$E$8*Znorm.Profile!C4370</f>
        <v>0.40783819999999998</v>
      </c>
      <c r="D4370">
        <f t="shared" si="204"/>
        <v>0.40783819999999998</v>
      </c>
      <c r="E4370">
        <f t="shared" si="205"/>
        <v>0.4655391584905661</v>
      </c>
      <c r="F4370">
        <f t="shared" si="206"/>
        <v>0</v>
      </c>
    </row>
    <row r="4371" spans="1:6" x14ac:dyDescent="0.25">
      <c r="A4371">
        <v>4362</v>
      </c>
      <c r="B4371">
        <f>'Założenia i wyniki'!$E$6*Znorm.Profile!B4371</f>
        <v>0.36769811320754714</v>
      </c>
      <c r="C4371">
        <f>'Założenia i wyniki'!$E$8*Znorm.Profile!C4371</f>
        <v>0.40536125000000001</v>
      </c>
      <c r="D4371">
        <f t="shared" si="204"/>
        <v>0.36769811320754714</v>
      </c>
      <c r="E4371">
        <f t="shared" si="205"/>
        <v>0</v>
      </c>
      <c r="F4371">
        <f t="shared" si="206"/>
        <v>3.7663136792452867E-2</v>
      </c>
    </row>
    <row r="4372" spans="1:6" x14ac:dyDescent="0.25">
      <c r="A4372">
        <v>4363</v>
      </c>
      <c r="B4372">
        <f>'Założenia i wyniki'!$E$6*Znorm.Profile!B4372</f>
        <v>0.15386792452830189</v>
      </c>
      <c r="C4372">
        <f>'Założenia i wyniki'!$E$8*Znorm.Profile!C4372</f>
        <v>0.42470784999999994</v>
      </c>
      <c r="D4372">
        <f t="shared" si="204"/>
        <v>0.15386792452830189</v>
      </c>
      <c r="E4372">
        <f t="shared" si="205"/>
        <v>0</v>
      </c>
      <c r="F4372">
        <f t="shared" si="206"/>
        <v>0.27083992547169805</v>
      </c>
    </row>
    <row r="4373" spans="1:6" x14ac:dyDescent="0.25">
      <c r="A4373">
        <v>4364</v>
      </c>
      <c r="B4373">
        <f>'Założenia i wyniki'!$E$6*Znorm.Profile!B4373</f>
        <v>0</v>
      </c>
      <c r="C4373">
        <f>'Założenia i wyniki'!$E$8*Znorm.Profile!C4373</f>
        <v>0.44697239999999999</v>
      </c>
      <c r="D4373">
        <f t="shared" si="204"/>
        <v>0</v>
      </c>
      <c r="E4373">
        <f t="shared" si="205"/>
        <v>0</v>
      </c>
      <c r="F4373">
        <f t="shared" si="206"/>
        <v>0.44697239999999999</v>
      </c>
    </row>
    <row r="4374" spans="1:6" x14ac:dyDescent="0.25">
      <c r="A4374">
        <v>4365</v>
      </c>
      <c r="B4374">
        <f>'Założenia i wyniki'!$E$6*Znorm.Profile!B4374</f>
        <v>0</v>
      </c>
      <c r="C4374">
        <f>'Założenia i wyniki'!$E$8*Znorm.Profile!C4374</f>
        <v>0.47459054999999994</v>
      </c>
      <c r="D4374">
        <f t="shared" si="204"/>
        <v>0</v>
      </c>
      <c r="E4374">
        <f t="shared" si="205"/>
        <v>0</v>
      </c>
      <c r="F4374">
        <f t="shared" si="206"/>
        <v>0.47459054999999994</v>
      </c>
    </row>
    <row r="4375" spans="1:6" x14ac:dyDescent="0.25">
      <c r="A4375">
        <v>4366</v>
      </c>
      <c r="B4375">
        <f>'Założenia i wyniki'!$E$6*Znorm.Profile!B4375</f>
        <v>0</v>
      </c>
      <c r="C4375">
        <f>'Założenia i wyniki'!$E$8*Znorm.Profile!C4375</f>
        <v>0.41266890000000001</v>
      </c>
      <c r="D4375">
        <f t="shared" si="204"/>
        <v>0</v>
      </c>
      <c r="E4375">
        <f t="shared" si="205"/>
        <v>0</v>
      </c>
      <c r="F4375">
        <f t="shared" si="206"/>
        <v>0.41266890000000001</v>
      </c>
    </row>
    <row r="4376" spans="1:6" x14ac:dyDescent="0.25">
      <c r="A4376">
        <v>4367</v>
      </c>
      <c r="B4376">
        <f>'Założenia i wyniki'!$E$6*Znorm.Profile!B4376</f>
        <v>0</v>
      </c>
      <c r="C4376">
        <f>'Założenia i wyniki'!$E$8*Znorm.Profile!C4376</f>
        <v>0.31079964999999998</v>
      </c>
      <c r="D4376">
        <f t="shared" si="204"/>
        <v>0</v>
      </c>
      <c r="E4376">
        <f t="shared" si="205"/>
        <v>0</v>
      </c>
      <c r="F4376">
        <f t="shared" si="206"/>
        <v>0.31079964999999998</v>
      </c>
    </row>
    <row r="4377" spans="1:6" x14ac:dyDescent="0.25">
      <c r="A4377">
        <v>4368</v>
      </c>
      <c r="B4377">
        <f>'Założenia i wyniki'!$E$6*Znorm.Profile!B4377</f>
        <v>0</v>
      </c>
      <c r="C4377">
        <f>'Założenia i wyniki'!$E$8*Znorm.Profile!C4377</f>
        <v>0.24064144999999998</v>
      </c>
      <c r="D4377">
        <f t="shared" si="204"/>
        <v>0</v>
      </c>
      <c r="E4377">
        <f t="shared" si="205"/>
        <v>0</v>
      </c>
      <c r="F4377">
        <f t="shared" si="206"/>
        <v>0.24064144999999998</v>
      </c>
    </row>
    <row r="4378" spans="1:6" x14ac:dyDescent="0.25">
      <c r="A4378">
        <v>4369</v>
      </c>
      <c r="B4378">
        <f>'Założenia i wyniki'!$E$6*Znorm.Profile!B4378</f>
        <v>0</v>
      </c>
      <c r="C4378">
        <f>'Założenia i wyniki'!$E$8*Znorm.Profile!C4378</f>
        <v>0.20697879999999999</v>
      </c>
      <c r="D4378">
        <f t="shared" si="204"/>
        <v>0</v>
      </c>
      <c r="E4378">
        <f t="shared" si="205"/>
        <v>0</v>
      </c>
      <c r="F4378">
        <f t="shared" si="206"/>
        <v>0.20697879999999999</v>
      </c>
    </row>
    <row r="4379" spans="1:6" x14ac:dyDescent="0.25">
      <c r="A4379">
        <v>4370</v>
      </c>
      <c r="B4379">
        <f>'Założenia i wyniki'!$E$6*Znorm.Profile!B4379</f>
        <v>0</v>
      </c>
      <c r="C4379">
        <f>'Założenia i wyniki'!$E$8*Znorm.Profile!C4379</f>
        <v>0.1858437</v>
      </c>
      <c r="D4379">
        <f t="shared" si="204"/>
        <v>0</v>
      </c>
      <c r="E4379">
        <f t="shared" si="205"/>
        <v>0</v>
      </c>
      <c r="F4379">
        <f t="shared" si="206"/>
        <v>0.1858437</v>
      </c>
    </row>
    <row r="4380" spans="1:6" x14ac:dyDescent="0.25">
      <c r="A4380">
        <v>4371</v>
      </c>
      <c r="B4380">
        <f>'Założenia i wyniki'!$E$6*Znorm.Profile!B4380</f>
        <v>0</v>
      </c>
      <c r="C4380">
        <f>'Założenia i wyniki'!$E$8*Znorm.Profile!C4380</f>
        <v>0.18380634999999998</v>
      </c>
      <c r="D4380">
        <f t="shared" si="204"/>
        <v>0</v>
      </c>
      <c r="E4380">
        <f t="shared" si="205"/>
        <v>0</v>
      </c>
      <c r="F4380">
        <f t="shared" si="206"/>
        <v>0.18380634999999998</v>
      </c>
    </row>
    <row r="4381" spans="1:6" x14ac:dyDescent="0.25">
      <c r="A4381">
        <v>4372</v>
      </c>
      <c r="B4381">
        <f>'Założenia i wyniki'!$E$6*Znorm.Profile!B4381</f>
        <v>0</v>
      </c>
      <c r="C4381">
        <f>'Założenia i wyniki'!$E$8*Znorm.Profile!C4381</f>
        <v>0.19942964999999999</v>
      </c>
      <c r="D4381">
        <f t="shared" si="204"/>
        <v>0</v>
      </c>
      <c r="E4381">
        <f t="shared" si="205"/>
        <v>0</v>
      </c>
      <c r="F4381">
        <f t="shared" si="206"/>
        <v>0.19942964999999999</v>
      </c>
    </row>
    <row r="4382" spans="1:6" x14ac:dyDescent="0.25">
      <c r="A4382">
        <v>4373</v>
      </c>
      <c r="B4382">
        <f>'Założenia i wyniki'!$E$6*Znorm.Profile!B4382</f>
        <v>1.7656603773584908E-2</v>
      </c>
      <c r="C4382">
        <f>'Założenia i wyniki'!$E$8*Znorm.Profile!C4382</f>
        <v>0.23711345000000003</v>
      </c>
      <c r="D4382">
        <f t="shared" si="204"/>
        <v>1.7656603773584908E-2</v>
      </c>
      <c r="E4382">
        <f t="shared" si="205"/>
        <v>0</v>
      </c>
      <c r="F4382">
        <f t="shared" si="206"/>
        <v>0.21945684622641512</v>
      </c>
    </row>
    <row r="4383" spans="1:6" x14ac:dyDescent="0.25">
      <c r="A4383">
        <v>4374</v>
      </c>
      <c r="B4383">
        <f>'Założenia i wyniki'!$E$6*Znorm.Profile!B4383</f>
        <v>0.21101886792452829</v>
      </c>
      <c r="C4383">
        <f>'Założenia i wyniki'!$E$8*Znorm.Profile!C4383</f>
        <v>0.29926540000000001</v>
      </c>
      <c r="D4383">
        <f t="shared" si="204"/>
        <v>0.21101886792452829</v>
      </c>
      <c r="E4383">
        <f t="shared" si="205"/>
        <v>0</v>
      </c>
      <c r="F4383">
        <f t="shared" si="206"/>
        <v>8.8246532075471729E-2</v>
      </c>
    </row>
    <row r="4384" spans="1:6" x14ac:dyDescent="0.25">
      <c r="A4384">
        <v>4375</v>
      </c>
      <c r="B4384">
        <f>'Założenia i wyniki'!$E$6*Znorm.Profile!B4384</f>
        <v>0.6918490566037736</v>
      </c>
      <c r="C4384">
        <f>'Założenia i wyniki'!$E$8*Znorm.Profile!C4384</f>
        <v>0.34729659999999996</v>
      </c>
      <c r="D4384">
        <f t="shared" si="204"/>
        <v>0.34729659999999996</v>
      </c>
      <c r="E4384">
        <f t="shared" si="205"/>
        <v>0.34455245660377365</v>
      </c>
      <c r="F4384">
        <f t="shared" si="206"/>
        <v>0</v>
      </c>
    </row>
    <row r="4385" spans="1:6" x14ac:dyDescent="0.25">
      <c r="A4385">
        <v>4376</v>
      </c>
      <c r="B4385">
        <f>'Założenia i wyniki'!$E$6*Znorm.Profile!B4385</f>
        <v>1.2526415094339622</v>
      </c>
      <c r="C4385">
        <f>'Założenia i wyniki'!$E$8*Znorm.Profile!C4385</f>
        <v>0.37140214999999999</v>
      </c>
      <c r="D4385">
        <f t="shared" si="204"/>
        <v>0.37140214999999999</v>
      </c>
      <c r="E4385">
        <f t="shared" si="205"/>
        <v>0.88123935943396225</v>
      </c>
      <c r="F4385">
        <f t="shared" si="206"/>
        <v>0</v>
      </c>
    </row>
    <row r="4386" spans="1:6" x14ac:dyDescent="0.25">
      <c r="A4386">
        <v>4377</v>
      </c>
      <c r="B4386">
        <f>'Założenia i wyniki'!$E$6*Znorm.Profile!B4386</f>
        <v>1.744056603773585</v>
      </c>
      <c r="C4386">
        <f>'Założenia i wyniki'!$E$8*Znorm.Profile!C4386</f>
        <v>0.39362575000000005</v>
      </c>
      <c r="D4386">
        <f t="shared" si="204"/>
        <v>0.39362575000000005</v>
      </c>
      <c r="E4386">
        <f t="shared" si="205"/>
        <v>1.350430853773585</v>
      </c>
      <c r="F4386">
        <f t="shared" si="206"/>
        <v>0</v>
      </c>
    </row>
    <row r="4387" spans="1:6" x14ac:dyDescent="0.25">
      <c r="A4387">
        <v>4378</v>
      </c>
      <c r="B4387">
        <f>'Założenia i wyniki'!$E$6*Znorm.Profile!B4387</f>
        <v>2.0778301886792452</v>
      </c>
      <c r="C4387">
        <f>'Założenia i wyniki'!$E$8*Znorm.Profile!C4387</f>
        <v>0.38457999999999998</v>
      </c>
      <c r="D4387">
        <f t="shared" si="204"/>
        <v>0.38457999999999998</v>
      </c>
      <c r="E4387">
        <f t="shared" si="205"/>
        <v>1.6932501886792453</v>
      </c>
      <c r="F4387">
        <f t="shared" si="206"/>
        <v>0</v>
      </c>
    </row>
    <row r="4388" spans="1:6" x14ac:dyDescent="0.25">
      <c r="A4388">
        <v>4379</v>
      </c>
      <c r="B4388">
        <f>'Założenia i wyniki'!$E$6*Znorm.Profile!B4388</f>
        <v>1.8606603773584904</v>
      </c>
      <c r="C4388">
        <f>'Założenia i wyniki'!$E$8*Znorm.Profile!C4388</f>
        <v>0.39150965000000004</v>
      </c>
      <c r="D4388">
        <f t="shared" si="204"/>
        <v>0.39150965000000004</v>
      </c>
      <c r="E4388">
        <f t="shared" si="205"/>
        <v>1.4691507273584903</v>
      </c>
      <c r="F4388">
        <f t="shared" si="206"/>
        <v>0</v>
      </c>
    </row>
    <row r="4389" spans="1:6" x14ac:dyDescent="0.25">
      <c r="A4389">
        <v>4380</v>
      </c>
      <c r="B4389">
        <f>'Założenia i wyniki'!$E$6*Znorm.Profile!B4389</f>
        <v>2.08</v>
      </c>
      <c r="C4389">
        <f>'Założenia i wyniki'!$E$8*Znorm.Profile!C4389</f>
        <v>0.38919510000000002</v>
      </c>
      <c r="D4389">
        <f t="shared" si="204"/>
        <v>0.38919510000000002</v>
      </c>
      <c r="E4389">
        <f t="shared" si="205"/>
        <v>1.6908049000000001</v>
      </c>
      <c r="F4389">
        <f t="shared" si="206"/>
        <v>0</v>
      </c>
    </row>
    <row r="4390" spans="1:6" x14ac:dyDescent="0.25">
      <c r="A4390">
        <v>4381</v>
      </c>
      <c r="B4390">
        <f>'Założenia i wyniki'!$E$6*Znorm.Profile!B4390</f>
        <v>2.1754716981132072</v>
      </c>
      <c r="C4390">
        <f>'Założenia i wyniki'!$E$8*Znorm.Profile!C4390</f>
        <v>0.38473014999999999</v>
      </c>
      <c r="D4390">
        <f t="shared" si="204"/>
        <v>0.38473014999999999</v>
      </c>
      <c r="E4390">
        <f t="shared" si="205"/>
        <v>1.7907415481132072</v>
      </c>
      <c r="F4390">
        <f t="shared" si="206"/>
        <v>0</v>
      </c>
    </row>
    <row r="4391" spans="1:6" x14ac:dyDescent="0.25">
      <c r="A4391">
        <v>4382</v>
      </c>
      <c r="B4391">
        <f>'Założenia i wyniki'!$E$6*Znorm.Profile!B4391</f>
        <v>1.9407547169811319</v>
      </c>
      <c r="C4391">
        <f>'Założenia i wyniki'!$E$8*Znorm.Profile!C4391</f>
        <v>0.37871120000000003</v>
      </c>
      <c r="D4391">
        <f t="shared" si="204"/>
        <v>0.37871120000000003</v>
      </c>
      <c r="E4391">
        <f t="shared" si="205"/>
        <v>1.5620435169811318</v>
      </c>
      <c r="F4391">
        <f t="shared" si="206"/>
        <v>0</v>
      </c>
    </row>
    <row r="4392" spans="1:6" x14ac:dyDescent="0.25">
      <c r="A4392">
        <v>4383</v>
      </c>
      <c r="B4392">
        <f>'Założenia i wyniki'!$E$6*Znorm.Profile!B4392</f>
        <v>1.6519811320754716</v>
      </c>
      <c r="C4392">
        <f>'Założenia i wyniki'!$E$8*Znorm.Profile!C4392</f>
        <v>0.3898335</v>
      </c>
      <c r="D4392">
        <f t="shared" si="204"/>
        <v>0.3898335</v>
      </c>
      <c r="E4392">
        <f t="shared" si="205"/>
        <v>1.2621476320754716</v>
      </c>
      <c r="F4392">
        <f t="shared" si="206"/>
        <v>0</v>
      </c>
    </row>
    <row r="4393" spans="1:6" x14ac:dyDescent="0.25">
      <c r="A4393">
        <v>4384</v>
      </c>
      <c r="B4393">
        <f>'Założenia i wyniki'!$E$6*Znorm.Profile!B4393</f>
        <v>1.3998113207547169</v>
      </c>
      <c r="C4393">
        <f>'Założenia i wyniki'!$E$8*Znorm.Profile!C4393</f>
        <v>0.39380565000000001</v>
      </c>
      <c r="D4393">
        <f t="shared" si="204"/>
        <v>0.39380565000000001</v>
      </c>
      <c r="E4393">
        <f t="shared" si="205"/>
        <v>1.0060056707547169</v>
      </c>
      <c r="F4393">
        <f t="shared" si="206"/>
        <v>0</v>
      </c>
    </row>
    <row r="4394" spans="1:6" x14ac:dyDescent="0.25">
      <c r="A4394">
        <v>4385</v>
      </c>
      <c r="B4394">
        <f>'Założenia i wyniki'!$E$6*Znorm.Profile!B4394</f>
        <v>0.86677358490566037</v>
      </c>
      <c r="C4394">
        <f>'Założenia i wyniki'!$E$8*Znorm.Profile!C4394</f>
        <v>0.4135663</v>
      </c>
      <c r="D4394">
        <f t="shared" si="204"/>
        <v>0.4135663</v>
      </c>
      <c r="E4394">
        <f t="shared" si="205"/>
        <v>0.45320728490566037</v>
      </c>
      <c r="F4394">
        <f t="shared" si="206"/>
        <v>0</v>
      </c>
    </row>
    <row r="4395" spans="1:6" x14ac:dyDescent="0.25">
      <c r="A4395">
        <v>4386</v>
      </c>
      <c r="B4395">
        <f>'Założenia i wyniki'!$E$6*Znorm.Profile!B4395</f>
        <v>0.38004716981132081</v>
      </c>
      <c r="C4395">
        <f>'Założenia i wyniki'!$E$8*Znorm.Profile!C4395</f>
        <v>0.41294819999999999</v>
      </c>
      <c r="D4395">
        <f t="shared" si="204"/>
        <v>0.38004716981132081</v>
      </c>
      <c r="E4395">
        <f t="shared" si="205"/>
        <v>0</v>
      </c>
      <c r="F4395">
        <f t="shared" si="206"/>
        <v>3.2901030188679181E-2</v>
      </c>
    </row>
    <row r="4396" spans="1:6" x14ac:dyDescent="0.25">
      <c r="A4396">
        <v>4387</v>
      </c>
      <c r="B4396">
        <f>'Założenia i wyniki'!$E$6*Znorm.Profile!B4396</f>
        <v>0.15435849056603773</v>
      </c>
      <c r="C4396">
        <f>'Założenia i wyniki'!$E$8*Znorm.Profile!C4396</f>
        <v>0.43495584999999998</v>
      </c>
      <c r="D4396">
        <f t="shared" si="204"/>
        <v>0.15435849056603773</v>
      </c>
      <c r="E4396">
        <f t="shared" si="205"/>
        <v>0</v>
      </c>
      <c r="F4396">
        <f t="shared" si="206"/>
        <v>0.28059735943396225</v>
      </c>
    </row>
    <row r="4397" spans="1:6" x14ac:dyDescent="0.25">
      <c r="A4397">
        <v>4388</v>
      </c>
      <c r="B4397">
        <f>'Założenia i wyniki'!$E$6*Znorm.Profile!B4397</f>
        <v>2.991132075471698E-3</v>
      </c>
      <c r="C4397">
        <f>'Założenia i wyniki'!$E$8*Znorm.Profile!C4397</f>
        <v>0.46176829999999996</v>
      </c>
      <c r="D4397">
        <f t="shared" si="204"/>
        <v>2.991132075471698E-3</v>
      </c>
      <c r="E4397">
        <f t="shared" si="205"/>
        <v>0</v>
      </c>
      <c r="F4397">
        <f t="shared" si="206"/>
        <v>0.45877716792452827</v>
      </c>
    </row>
    <row r="4398" spans="1:6" x14ac:dyDescent="0.25">
      <c r="A4398">
        <v>4389</v>
      </c>
      <c r="B4398">
        <f>'Założenia i wyniki'!$E$6*Znorm.Profile!B4398</f>
        <v>0</v>
      </c>
      <c r="C4398">
        <f>'Założenia i wyniki'!$E$8*Znorm.Profile!C4398</f>
        <v>0.48419734999999997</v>
      </c>
      <c r="D4398">
        <f t="shared" si="204"/>
        <v>0</v>
      </c>
      <c r="E4398">
        <f t="shared" si="205"/>
        <v>0</v>
      </c>
      <c r="F4398">
        <f t="shared" si="206"/>
        <v>0.48419734999999997</v>
      </c>
    </row>
    <row r="4399" spans="1:6" x14ac:dyDescent="0.25">
      <c r="A4399">
        <v>4390</v>
      </c>
      <c r="B4399">
        <f>'Założenia i wyniki'!$E$6*Znorm.Profile!B4399</f>
        <v>0</v>
      </c>
      <c r="C4399">
        <f>'Założenia i wyniki'!$E$8*Znorm.Profile!C4399</f>
        <v>0.42057680000000003</v>
      </c>
      <c r="D4399">
        <f t="shared" si="204"/>
        <v>0</v>
      </c>
      <c r="E4399">
        <f t="shared" si="205"/>
        <v>0</v>
      </c>
      <c r="F4399">
        <f t="shared" si="206"/>
        <v>0.42057680000000003</v>
      </c>
    </row>
    <row r="4400" spans="1:6" x14ac:dyDescent="0.25">
      <c r="A4400">
        <v>4391</v>
      </c>
      <c r="B4400">
        <f>'Założenia i wyniki'!$E$6*Znorm.Profile!B4400</f>
        <v>0</v>
      </c>
      <c r="C4400">
        <f>'Założenia i wyniki'!$E$8*Znorm.Profile!C4400</f>
        <v>0.32228840000000003</v>
      </c>
      <c r="D4400">
        <f t="shared" si="204"/>
        <v>0</v>
      </c>
      <c r="E4400">
        <f t="shared" si="205"/>
        <v>0</v>
      </c>
      <c r="F4400">
        <f t="shared" si="206"/>
        <v>0.32228840000000003</v>
      </c>
    </row>
    <row r="4401" spans="1:6" x14ac:dyDescent="0.25">
      <c r="A4401">
        <v>4392</v>
      </c>
      <c r="B4401">
        <f>'Założenia i wyniki'!$E$6*Znorm.Profile!B4401</f>
        <v>0</v>
      </c>
      <c r="C4401">
        <f>'Założenia i wyniki'!$E$8*Znorm.Profile!C4401</f>
        <v>0.2726479</v>
      </c>
      <c r="D4401">
        <f t="shared" si="204"/>
        <v>0</v>
      </c>
      <c r="E4401">
        <f t="shared" si="205"/>
        <v>0</v>
      </c>
      <c r="F4401">
        <f t="shared" si="206"/>
        <v>0.2726479</v>
      </c>
    </row>
    <row r="4402" spans="1:6" x14ac:dyDescent="0.25">
      <c r="A4402">
        <v>4393</v>
      </c>
      <c r="B4402">
        <f>'Założenia i wyniki'!$E$6*Znorm.Profile!B4402</f>
        <v>0</v>
      </c>
      <c r="C4402">
        <f>'Założenia i wyniki'!$E$8*Znorm.Profile!C4402</f>
        <v>0.21051240000000002</v>
      </c>
      <c r="D4402">
        <f t="shared" si="204"/>
        <v>0</v>
      </c>
      <c r="E4402">
        <f t="shared" si="205"/>
        <v>0</v>
      </c>
      <c r="F4402">
        <f t="shared" si="206"/>
        <v>0.21051240000000002</v>
      </c>
    </row>
    <row r="4403" spans="1:6" x14ac:dyDescent="0.25">
      <c r="A4403">
        <v>4394</v>
      </c>
      <c r="B4403">
        <f>'Założenia i wyniki'!$E$6*Znorm.Profile!B4403</f>
        <v>0</v>
      </c>
      <c r="C4403">
        <f>'Założenia i wyniki'!$E$8*Znorm.Profile!C4403</f>
        <v>0.19329520000000003</v>
      </c>
      <c r="D4403">
        <f t="shared" si="204"/>
        <v>0</v>
      </c>
      <c r="E4403">
        <f t="shared" si="205"/>
        <v>0</v>
      </c>
      <c r="F4403">
        <f t="shared" si="206"/>
        <v>0.19329520000000003</v>
      </c>
    </row>
    <row r="4404" spans="1:6" x14ac:dyDescent="0.25">
      <c r="A4404">
        <v>4395</v>
      </c>
      <c r="B4404">
        <f>'Założenia i wyniki'!$E$6*Znorm.Profile!B4404</f>
        <v>0</v>
      </c>
      <c r="C4404">
        <f>'Założenia i wyniki'!$E$8*Znorm.Profile!C4404</f>
        <v>0.18868499999999999</v>
      </c>
      <c r="D4404">
        <f t="shared" si="204"/>
        <v>0</v>
      </c>
      <c r="E4404">
        <f t="shared" si="205"/>
        <v>0</v>
      </c>
      <c r="F4404">
        <f t="shared" si="206"/>
        <v>0.18868499999999999</v>
      </c>
    </row>
    <row r="4405" spans="1:6" x14ac:dyDescent="0.25">
      <c r="A4405">
        <v>4396</v>
      </c>
      <c r="B4405">
        <f>'Założenia i wyniki'!$E$6*Znorm.Profile!B4405</f>
        <v>0</v>
      </c>
      <c r="C4405">
        <f>'Założenia i wyniki'!$E$8*Znorm.Profile!C4405</f>
        <v>0.20788180000000001</v>
      </c>
      <c r="D4405">
        <f t="shared" si="204"/>
        <v>0</v>
      </c>
      <c r="E4405">
        <f t="shared" si="205"/>
        <v>0</v>
      </c>
      <c r="F4405">
        <f t="shared" si="206"/>
        <v>0.20788180000000001</v>
      </c>
    </row>
    <row r="4406" spans="1:6" x14ac:dyDescent="0.25">
      <c r="A4406">
        <v>4397</v>
      </c>
      <c r="B4406">
        <f>'Założenia i wyniki'!$E$6*Znorm.Profile!B4406</f>
        <v>3.3004716981132075E-2</v>
      </c>
      <c r="C4406">
        <f>'Założenia i wyniki'!$E$8*Znorm.Profile!C4406</f>
        <v>0.24932775000000001</v>
      </c>
      <c r="D4406">
        <f t="shared" si="204"/>
        <v>3.3004716981132075E-2</v>
      </c>
      <c r="E4406">
        <f t="shared" si="205"/>
        <v>0</v>
      </c>
      <c r="F4406">
        <f t="shared" si="206"/>
        <v>0.21632303301886793</v>
      </c>
    </row>
    <row r="4407" spans="1:6" x14ac:dyDescent="0.25">
      <c r="A4407">
        <v>4398</v>
      </c>
      <c r="B4407">
        <f>'Założenia i wyniki'!$E$6*Znorm.Profile!B4407</f>
        <v>0.26674528301886791</v>
      </c>
      <c r="C4407">
        <f>'Założenia i wyniki'!$E$8*Znorm.Profile!C4407</f>
        <v>0.30808854999999996</v>
      </c>
      <c r="D4407">
        <f t="shared" si="204"/>
        <v>0.26674528301886791</v>
      </c>
      <c r="E4407">
        <f t="shared" si="205"/>
        <v>0</v>
      </c>
      <c r="F4407">
        <f t="shared" si="206"/>
        <v>4.1343266981132054E-2</v>
      </c>
    </row>
    <row r="4408" spans="1:6" x14ac:dyDescent="0.25">
      <c r="A4408">
        <v>4399</v>
      </c>
      <c r="B4408">
        <f>'Założenia i wyniki'!$E$6*Znorm.Profile!B4408</f>
        <v>0.73187735849056601</v>
      </c>
      <c r="C4408">
        <f>'Założenia i wyniki'!$E$8*Znorm.Profile!C4408</f>
        <v>0.35571269999999999</v>
      </c>
      <c r="D4408">
        <f t="shared" si="204"/>
        <v>0.35571269999999999</v>
      </c>
      <c r="E4408">
        <f t="shared" si="205"/>
        <v>0.37616465849056602</v>
      </c>
      <c r="F4408">
        <f t="shared" si="206"/>
        <v>0</v>
      </c>
    </row>
    <row r="4409" spans="1:6" x14ac:dyDescent="0.25">
      <c r="A4409">
        <v>4400</v>
      </c>
      <c r="B4409">
        <f>'Założenia i wyniki'!$E$6*Znorm.Profile!B4409</f>
        <v>1.3141509433962264</v>
      </c>
      <c r="C4409">
        <f>'Założenia i wyniki'!$E$8*Znorm.Profile!C4409</f>
        <v>0.38043074999999998</v>
      </c>
      <c r="D4409">
        <f t="shared" si="204"/>
        <v>0.38043074999999998</v>
      </c>
      <c r="E4409">
        <f t="shared" si="205"/>
        <v>0.93372019339622647</v>
      </c>
      <c r="F4409">
        <f t="shared" si="206"/>
        <v>0</v>
      </c>
    </row>
    <row r="4410" spans="1:6" x14ac:dyDescent="0.25">
      <c r="A4410">
        <v>4401</v>
      </c>
      <c r="B4410">
        <f>'Założenia i wyniki'!$E$6*Znorm.Profile!B4410</f>
        <v>1.7999999999999998</v>
      </c>
      <c r="C4410">
        <f>'Założenia i wyniki'!$E$8*Znorm.Profile!C4410</f>
        <v>0.40028904999999998</v>
      </c>
      <c r="D4410">
        <f t="shared" si="204"/>
        <v>0.40028904999999998</v>
      </c>
      <c r="E4410">
        <f t="shared" si="205"/>
        <v>1.3997109499999998</v>
      </c>
      <c r="F4410">
        <f t="shared" si="206"/>
        <v>0</v>
      </c>
    </row>
    <row r="4411" spans="1:6" x14ac:dyDescent="0.25">
      <c r="A4411">
        <v>4402</v>
      </c>
      <c r="B4411">
        <f>'Założenia i wyniki'!$E$6*Znorm.Profile!B4411</f>
        <v>2.1382075471698112</v>
      </c>
      <c r="C4411">
        <f>'Założenia i wyniki'!$E$8*Znorm.Profile!C4411</f>
        <v>0.40140065000000003</v>
      </c>
      <c r="D4411">
        <f t="shared" si="204"/>
        <v>0.40140065000000003</v>
      </c>
      <c r="E4411">
        <f t="shared" si="205"/>
        <v>1.7368068971698112</v>
      </c>
      <c r="F4411">
        <f t="shared" si="206"/>
        <v>0</v>
      </c>
    </row>
    <row r="4412" spans="1:6" x14ac:dyDescent="0.25">
      <c r="A4412">
        <v>4403</v>
      </c>
      <c r="B4412">
        <f>'Założenia i wyniki'!$E$6*Znorm.Profile!B4412</f>
        <v>2.2813207547169809</v>
      </c>
      <c r="C4412">
        <f>'Założenia i wyniki'!$E$8*Znorm.Profile!C4412</f>
        <v>0.4001536</v>
      </c>
      <c r="D4412">
        <f t="shared" si="204"/>
        <v>0.4001536</v>
      </c>
      <c r="E4412">
        <f t="shared" si="205"/>
        <v>1.881167154716981</v>
      </c>
      <c r="F4412">
        <f t="shared" si="206"/>
        <v>0</v>
      </c>
    </row>
    <row r="4413" spans="1:6" x14ac:dyDescent="0.25">
      <c r="A4413">
        <v>4404</v>
      </c>
      <c r="B4413">
        <f>'Założenia i wyniki'!$E$6*Znorm.Profile!B4413</f>
        <v>2.3889622641509436</v>
      </c>
      <c r="C4413">
        <f>'Założenia i wyniki'!$E$8*Znorm.Profile!C4413</f>
        <v>0.40227845000000001</v>
      </c>
      <c r="D4413">
        <f t="shared" si="204"/>
        <v>0.40227845000000001</v>
      </c>
      <c r="E4413">
        <f t="shared" si="205"/>
        <v>1.9866838141509435</v>
      </c>
      <c r="F4413">
        <f t="shared" si="206"/>
        <v>0</v>
      </c>
    </row>
    <row r="4414" spans="1:6" x14ac:dyDescent="0.25">
      <c r="A4414">
        <v>4405</v>
      </c>
      <c r="B4414">
        <f>'Założenia i wyniki'!$E$6*Znorm.Profile!B4414</f>
        <v>2.0068867924528306</v>
      </c>
      <c r="C4414">
        <f>'Założenia i wyniki'!$E$8*Znorm.Profile!C4414</f>
        <v>0.40397699999999997</v>
      </c>
      <c r="D4414">
        <f t="shared" si="204"/>
        <v>0.40397699999999997</v>
      </c>
      <c r="E4414">
        <f t="shared" si="205"/>
        <v>1.6029097924528306</v>
      </c>
      <c r="F4414">
        <f t="shared" si="206"/>
        <v>0</v>
      </c>
    </row>
    <row r="4415" spans="1:6" x14ac:dyDescent="0.25">
      <c r="A4415">
        <v>4406</v>
      </c>
      <c r="B4415">
        <f>'Założenia i wyniki'!$E$6*Znorm.Profile!B4415</f>
        <v>1.9242452830188679</v>
      </c>
      <c r="C4415">
        <f>'Założenia i wyniki'!$E$8*Znorm.Profile!C4415</f>
        <v>0.39492319999999997</v>
      </c>
      <c r="D4415">
        <f t="shared" si="204"/>
        <v>0.39492319999999997</v>
      </c>
      <c r="E4415">
        <f t="shared" si="205"/>
        <v>1.5293220830188679</v>
      </c>
      <c r="F4415">
        <f t="shared" si="206"/>
        <v>0</v>
      </c>
    </row>
    <row r="4416" spans="1:6" x14ac:dyDescent="0.25">
      <c r="A4416">
        <v>4407</v>
      </c>
      <c r="B4416">
        <f>'Założenia i wyniki'!$E$6*Znorm.Profile!B4416</f>
        <v>1.7701886792452832</v>
      </c>
      <c r="C4416">
        <f>'Założenia i wyniki'!$E$8*Znorm.Profile!C4416</f>
        <v>0.40571825</v>
      </c>
      <c r="D4416">
        <f t="shared" si="204"/>
        <v>0.40571825</v>
      </c>
      <c r="E4416">
        <f t="shared" si="205"/>
        <v>1.3644704292452832</v>
      </c>
      <c r="F4416">
        <f t="shared" si="206"/>
        <v>0</v>
      </c>
    </row>
    <row r="4417" spans="1:6" x14ac:dyDescent="0.25">
      <c r="A4417">
        <v>4408</v>
      </c>
      <c r="B4417">
        <f>'Założenia i wyniki'!$E$6*Znorm.Profile!B4417</f>
        <v>1.4123584905660376</v>
      </c>
      <c r="C4417">
        <f>'Założenia i wyniki'!$E$8*Znorm.Profile!C4417</f>
        <v>0.41962480000000002</v>
      </c>
      <c r="D4417">
        <f t="shared" si="204"/>
        <v>0.41962480000000002</v>
      </c>
      <c r="E4417">
        <f t="shared" si="205"/>
        <v>0.99273369056603755</v>
      </c>
      <c r="F4417">
        <f t="shared" si="206"/>
        <v>0</v>
      </c>
    </row>
    <row r="4418" spans="1:6" x14ac:dyDescent="0.25">
      <c r="A4418">
        <v>4409</v>
      </c>
      <c r="B4418">
        <f>'Założenia i wyniki'!$E$6*Znorm.Profile!B4418</f>
        <v>0.74167924528301876</v>
      </c>
      <c r="C4418">
        <f>'Założenia i wyniki'!$E$8*Znorm.Profile!C4418</f>
        <v>0.43564045000000001</v>
      </c>
      <c r="D4418">
        <f t="shared" si="204"/>
        <v>0.43564045000000001</v>
      </c>
      <c r="E4418">
        <f t="shared" si="205"/>
        <v>0.30603879528301875</v>
      </c>
      <c r="F4418">
        <f t="shared" si="206"/>
        <v>0</v>
      </c>
    </row>
    <row r="4419" spans="1:6" x14ac:dyDescent="0.25">
      <c r="A4419">
        <v>4410</v>
      </c>
      <c r="B4419">
        <f>'Założenia i wyniki'!$E$6*Znorm.Profile!B4419</f>
        <v>0.36412264150943396</v>
      </c>
      <c r="C4419">
        <f>'Założenia i wyniki'!$E$8*Znorm.Profile!C4419</f>
        <v>0.43809464999999997</v>
      </c>
      <c r="D4419">
        <f t="shared" si="204"/>
        <v>0.36412264150943396</v>
      </c>
      <c r="E4419">
        <f t="shared" si="205"/>
        <v>0</v>
      </c>
      <c r="F4419">
        <f t="shared" si="206"/>
        <v>7.397200849056601E-2</v>
      </c>
    </row>
    <row r="4420" spans="1:6" x14ac:dyDescent="0.25">
      <c r="A4420">
        <v>4411</v>
      </c>
      <c r="B4420">
        <f>'Założenia i wyniki'!$E$6*Znorm.Profile!B4420</f>
        <v>0.15562264150943397</v>
      </c>
      <c r="C4420">
        <f>'Założenia i wyniki'!$E$8*Znorm.Profile!C4420</f>
        <v>0.44717574999999998</v>
      </c>
      <c r="D4420">
        <f t="shared" si="204"/>
        <v>0.15562264150943397</v>
      </c>
      <c r="E4420">
        <f t="shared" si="205"/>
        <v>0</v>
      </c>
      <c r="F4420">
        <f t="shared" si="206"/>
        <v>0.29155310849056604</v>
      </c>
    </row>
    <row r="4421" spans="1:6" x14ac:dyDescent="0.25">
      <c r="A4421">
        <v>4412</v>
      </c>
      <c r="B4421">
        <f>'Założenia i wyniki'!$E$6*Znorm.Profile!B4421</f>
        <v>1.3623584905660376E-3</v>
      </c>
      <c r="C4421">
        <f>'Założenia i wyniki'!$E$8*Znorm.Profile!C4421</f>
        <v>0.46200595</v>
      </c>
      <c r="D4421">
        <f t="shared" si="204"/>
        <v>1.3623584905660376E-3</v>
      </c>
      <c r="E4421">
        <f t="shared" si="205"/>
        <v>0</v>
      </c>
      <c r="F4421">
        <f t="shared" si="206"/>
        <v>0.46064359150943396</v>
      </c>
    </row>
    <row r="4422" spans="1:6" x14ac:dyDescent="0.25">
      <c r="A4422">
        <v>4413</v>
      </c>
      <c r="B4422">
        <f>'Założenia i wyniki'!$E$6*Znorm.Profile!B4422</f>
        <v>0</v>
      </c>
      <c r="C4422">
        <f>'Założenia i wyniki'!$E$8*Znorm.Profile!C4422</f>
        <v>0.47188995</v>
      </c>
      <c r="D4422">
        <f t="shared" si="204"/>
        <v>0</v>
      </c>
      <c r="E4422">
        <f t="shared" si="205"/>
        <v>0</v>
      </c>
      <c r="F4422">
        <f t="shared" si="206"/>
        <v>0.47188995</v>
      </c>
    </row>
    <row r="4423" spans="1:6" x14ac:dyDescent="0.25">
      <c r="A4423">
        <v>4414</v>
      </c>
      <c r="B4423">
        <f>'Założenia i wyniki'!$E$6*Znorm.Profile!B4423</f>
        <v>0</v>
      </c>
      <c r="C4423">
        <f>'Założenia i wyniki'!$E$8*Znorm.Profile!C4423</f>
        <v>0.42917315</v>
      </c>
      <c r="D4423">
        <f t="shared" si="204"/>
        <v>0</v>
      </c>
      <c r="E4423">
        <f t="shared" si="205"/>
        <v>0</v>
      </c>
      <c r="F4423">
        <f t="shared" si="206"/>
        <v>0.42917315</v>
      </c>
    </row>
    <row r="4424" spans="1:6" x14ac:dyDescent="0.25">
      <c r="A4424">
        <v>4415</v>
      </c>
      <c r="B4424">
        <f>'Założenia i wyniki'!$E$6*Znorm.Profile!B4424</f>
        <v>0</v>
      </c>
      <c r="C4424">
        <f>'Założenia i wyniki'!$E$8*Znorm.Profile!C4424</f>
        <v>0.34296639999999995</v>
      </c>
      <c r="D4424">
        <f t="shared" si="204"/>
        <v>0</v>
      </c>
      <c r="E4424">
        <f t="shared" si="205"/>
        <v>0</v>
      </c>
      <c r="F4424">
        <f t="shared" si="206"/>
        <v>0.34296639999999995</v>
      </c>
    </row>
    <row r="4425" spans="1:6" x14ac:dyDescent="0.25">
      <c r="A4425">
        <v>4416</v>
      </c>
      <c r="B4425">
        <f>'Założenia i wyniki'!$E$6*Znorm.Profile!B4425</f>
        <v>0</v>
      </c>
      <c r="C4425">
        <f>'Założenia i wyniki'!$E$8*Znorm.Profile!C4425</f>
        <v>0.26202504999999998</v>
      </c>
      <c r="D4425">
        <f t="shared" si="204"/>
        <v>0</v>
      </c>
      <c r="E4425">
        <f t="shared" si="205"/>
        <v>0</v>
      </c>
      <c r="F4425">
        <f t="shared" si="206"/>
        <v>0.26202504999999998</v>
      </c>
    </row>
    <row r="4426" spans="1:6" x14ac:dyDescent="0.25">
      <c r="A4426">
        <v>4417</v>
      </c>
      <c r="B4426">
        <f>'Założenia i wyniki'!$E$6*Znorm.Profile!B4426</f>
        <v>0</v>
      </c>
      <c r="C4426">
        <f>'Założenia i wyniki'!$E$8*Znorm.Profile!C4426</f>
        <v>0.21767514999999998</v>
      </c>
      <c r="D4426">
        <f t="shared" si="204"/>
        <v>0</v>
      </c>
      <c r="E4426">
        <f t="shared" si="205"/>
        <v>0</v>
      </c>
      <c r="F4426">
        <f t="shared" si="206"/>
        <v>0.21767514999999998</v>
      </c>
    </row>
    <row r="4427" spans="1:6" x14ac:dyDescent="0.25">
      <c r="A4427">
        <v>4418</v>
      </c>
      <c r="B4427">
        <f>'Założenia i wyniki'!$E$6*Znorm.Profile!B4427</f>
        <v>0</v>
      </c>
      <c r="C4427">
        <f>'Założenia i wyniki'!$E$8*Znorm.Profile!C4427</f>
        <v>0.19747700000000001</v>
      </c>
      <c r="D4427">
        <f t="shared" ref="D4427:D4490" si="207">IF(B4427&lt;=C4427,B4427,C4427)</f>
        <v>0</v>
      </c>
      <c r="E4427">
        <f t="shared" ref="E4427:E4490" si="208">IF(B4427&gt;C4427,B4427-C4427,0)</f>
        <v>0</v>
      </c>
      <c r="F4427">
        <f t="shared" ref="F4427:F4490" si="209">IF(B4427&lt;C4427,C4427-B4427,0)</f>
        <v>0.19747700000000001</v>
      </c>
    </row>
    <row r="4428" spans="1:6" x14ac:dyDescent="0.25">
      <c r="A4428">
        <v>4419</v>
      </c>
      <c r="B4428">
        <f>'Założenia i wyniki'!$E$6*Znorm.Profile!B4428</f>
        <v>0</v>
      </c>
      <c r="C4428">
        <f>'Założenia i wyniki'!$E$8*Znorm.Profile!C4428</f>
        <v>0.19463324999999998</v>
      </c>
      <c r="D4428">
        <f t="shared" si="207"/>
        <v>0</v>
      </c>
      <c r="E4428">
        <f t="shared" si="208"/>
        <v>0</v>
      </c>
      <c r="F4428">
        <f t="shared" si="209"/>
        <v>0.19463324999999998</v>
      </c>
    </row>
    <row r="4429" spans="1:6" x14ac:dyDescent="0.25">
      <c r="A4429">
        <v>4420</v>
      </c>
      <c r="B4429">
        <f>'Założenia i wyniki'!$E$6*Znorm.Profile!B4429</f>
        <v>0</v>
      </c>
      <c r="C4429">
        <f>'Założenia i wyniki'!$E$8*Znorm.Profile!C4429</f>
        <v>0.20231085000000001</v>
      </c>
      <c r="D4429">
        <f t="shared" si="207"/>
        <v>0</v>
      </c>
      <c r="E4429">
        <f t="shared" si="208"/>
        <v>0</v>
      </c>
      <c r="F4429">
        <f t="shared" si="209"/>
        <v>0.20231085000000001</v>
      </c>
    </row>
    <row r="4430" spans="1:6" x14ac:dyDescent="0.25">
      <c r="A4430">
        <v>4421</v>
      </c>
      <c r="B4430">
        <f>'Założenia i wyniki'!$E$6*Znorm.Profile!B4430</f>
        <v>9.7584905660377363E-2</v>
      </c>
      <c r="C4430">
        <f>'Założenia i wyniki'!$E$8*Znorm.Profile!C4430</f>
        <v>0.22740094999999996</v>
      </c>
      <c r="D4430">
        <f t="shared" si="207"/>
        <v>9.7584905660377363E-2</v>
      </c>
      <c r="E4430">
        <f t="shared" si="208"/>
        <v>0</v>
      </c>
      <c r="F4430">
        <f t="shared" si="209"/>
        <v>0.1298160443396226</v>
      </c>
    </row>
    <row r="4431" spans="1:6" x14ac:dyDescent="0.25">
      <c r="A4431">
        <v>4422</v>
      </c>
      <c r="B4431">
        <f>'Założenia i wyniki'!$E$6*Znorm.Profile!B4431</f>
        <v>0.27245283018867927</v>
      </c>
      <c r="C4431">
        <f>'Założenia i wyniki'!$E$8*Znorm.Profile!C4431</f>
        <v>0.27602890000000002</v>
      </c>
      <c r="D4431">
        <f t="shared" si="207"/>
        <v>0.27245283018867927</v>
      </c>
      <c r="E4431">
        <f t="shared" si="208"/>
        <v>0</v>
      </c>
      <c r="F4431">
        <f t="shared" si="209"/>
        <v>3.5760698113207479E-3</v>
      </c>
    </row>
    <row r="4432" spans="1:6" x14ac:dyDescent="0.25">
      <c r="A4432">
        <v>4423</v>
      </c>
      <c r="B4432">
        <f>'Założenia i wyniki'!$E$6*Znorm.Profile!B4432</f>
        <v>0.71878301886792451</v>
      </c>
      <c r="C4432">
        <f>'Założenia i wyniki'!$E$8*Znorm.Profile!C4432</f>
        <v>0.33211884999999997</v>
      </c>
      <c r="D4432">
        <f t="shared" si="207"/>
        <v>0.33211884999999997</v>
      </c>
      <c r="E4432">
        <f t="shared" si="208"/>
        <v>0.38666416886792454</v>
      </c>
      <c r="F4432">
        <f t="shared" si="209"/>
        <v>0</v>
      </c>
    </row>
    <row r="4433" spans="1:6" x14ac:dyDescent="0.25">
      <c r="A4433">
        <v>4424</v>
      </c>
      <c r="B4433">
        <f>'Założenia i wyniki'!$E$6*Znorm.Profile!B4433</f>
        <v>1.2893396226415095</v>
      </c>
      <c r="C4433">
        <f>'Założenia i wyniki'!$E$8*Znorm.Profile!C4433</f>
        <v>0.38040415</v>
      </c>
      <c r="D4433">
        <f t="shared" si="207"/>
        <v>0.38040415</v>
      </c>
      <c r="E4433">
        <f t="shared" si="208"/>
        <v>0.90893547264150953</v>
      </c>
      <c r="F4433">
        <f t="shared" si="209"/>
        <v>0</v>
      </c>
    </row>
    <row r="4434" spans="1:6" x14ac:dyDescent="0.25">
      <c r="A4434">
        <v>4425</v>
      </c>
      <c r="B4434">
        <f>'Założenia i wyniki'!$E$6*Znorm.Profile!B4434</f>
        <v>1.7815094339622644</v>
      </c>
      <c r="C4434">
        <f>'Założenia i wyniki'!$E$8*Znorm.Profile!C4434</f>
        <v>0.42101045000000004</v>
      </c>
      <c r="D4434">
        <f t="shared" si="207"/>
        <v>0.42101045000000004</v>
      </c>
      <c r="E4434">
        <f t="shared" si="208"/>
        <v>1.3604989839622643</v>
      </c>
      <c r="F4434">
        <f t="shared" si="209"/>
        <v>0</v>
      </c>
    </row>
    <row r="4435" spans="1:6" x14ac:dyDescent="0.25">
      <c r="A4435">
        <v>4426</v>
      </c>
      <c r="B4435">
        <f>'Założenia i wyniki'!$E$6*Znorm.Profile!B4435</f>
        <v>2.1249056603773586</v>
      </c>
      <c r="C4435">
        <f>'Założenia i wyniki'!$E$8*Znorm.Profile!C4435</f>
        <v>0.43685984999999999</v>
      </c>
      <c r="D4435">
        <f t="shared" si="207"/>
        <v>0.43685984999999999</v>
      </c>
      <c r="E4435">
        <f t="shared" si="208"/>
        <v>1.6880458103773586</v>
      </c>
      <c r="F4435">
        <f t="shared" si="209"/>
        <v>0</v>
      </c>
    </row>
    <row r="4436" spans="1:6" x14ac:dyDescent="0.25">
      <c r="A4436">
        <v>4427</v>
      </c>
      <c r="B4436">
        <f>'Założenia i wyniki'!$E$6*Znorm.Profile!B4436</f>
        <v>2.2998113207547171</v>
      </c>
      <c r="C4436">
        <f>'Założenia i wyniki'!$E$8*Znorm.Profile!C4436</f>
        <v>0.45417645000000001</v>
      </c>
      <c r="D4436">
        <f t="shared" si="207"/>
        <v>0.45417645000000001</v>
      </c>
      <c r="E4436">
        <f t="shared" si="208"/>
        <v>1.845634870754717</v>
      </c>
      <c r="F4436">
        <f t="shared" si="209"/>
        <v>0</v>
      </c>
    </row>
    <row r="4437" spans="1:6" x14ac:dyDescent="0.25">
      <c r="A4437">
        <v>4428</v>
      </c>
      <c r="B4437">
        <f>'Założenia i wyniki'!$E$6*Znorm.Profile!B4437</f>
        <v>2.3824528301886794</v>
      </c>
      <c r="C4437">
        <f>'Założenia i wyniki'!$E$8*Znorm.Profile!C4437</f>
        <v>0.45876915000000001</v>
      </c>
      <c r="D4437">
        <f t="shared" si="207"/>
        <v>0.45876915000000001</v>
      </c>
      <c r="E4437">
        <f t="shared" si="208"/>
        <v>1.9236836801886794</v>
      </c>
      <c r="F4437">
        <f t="shared" si="209"/>
        <v>0</v>
      </c>
    </row>
    <row r="4438" spans="1:6" x14ac:dyDescent="0.25">
      <c r="A4438">
        <v>4429</v>
      </c>
      <c r="B4438">
        <f>'Założenia i wyniki'!$E$6*Znorm.Profile!B4438</f>
        <v>2.3167924528301889</v>
      </c>
      <c r="C4438">
        <f>'Założenia i wyniki'!$E$8*Znorm.Profile!C4438</f>
        <v>0.45603494999999999</v>
      </c>
      <c r="D4438">
        <f t="shared" si="207"/>
        <v>0.45603494999999999</v>
      </c>
      <c r="E4438">
        <f t="shared" si="208"/>
        <v>1.8607575028301888</v>
      </c>
      <c r="F4438">
        <f t="shared" si="209"/>
        <v>0</v>
      </c>
    </row>
    <row r="4439" spans="1:6" x14ac:dyDescent="0.25">
      <c r="A4439">
        <v>4430</v>
      </c>
      <c r="B4439">
        <f>'Założenia i wyniki'!$E$6*Znorm.Profile!B4439</f>
        <v>2.1444339622641508</v>
      </c>
      <c r="C4439">
        <f>'Założenia i wyniki'!$E$8*Znorm.Profile!C4439</f>
        <v>0.45191580000000003</v>
      </c>
      <c r="D4439">
        <f t="shared" si="207"/>
        <v>0.45191580000000003</v>
      </c>
      <c r="E4439">
        <f t="shared" si="208"/>
        <v>1.6925181622641507</v>
      </c>
      <c r="F4439">
        <f t="shared" si="209"/>
        <v>0</v>
      </c>
    </row>
    <row r="4440" spans="1:6" x14ac:dyDescent="0.25">
      <c r="A4440">
        <v>4431</v>
      </c>
      <c r="B4440">
        <f>'Założenia i wyniki'!$E$6*Znorm.Profile!B4440</f>
        <v>1.6608490566037735</v>
      </c>
      <c r="C4440">
        <f>'Założenia i wyniki'!$E$8*Znorm.Profile!C4440</f>
        <v>0.44694405000000004</v>
      </c>
      <c r="D4440">
        <f t="shared" si="207"/>
        <v>0.44694405000000004</v>
      </c>
      <c r="E4440">
        <f t="shared" si="208"/>
        <v>1.2139050066037735</v>
      </c>
      <c r="F4440">
        <f t="shared" si="209"/>
        <v>0</v>
      </c>
    </row>
    <row r="4441" spans="1:6" x14ac:dyDescent="0.25">
      <c r="A4441">
        <v>4432</v>
      </c>
      <c r="B4441">
        <f>'Założenia i wyniki'!$E$6*Znorm.Profile!B4441</f>
        <v>1.225754716981132</v>
      </c>
      <c r="C4441">
        <f>'Założenia i wyniki'!$E$8*Znorm.Profile!C4441</f>
        <v>0.44721425000000004</v>
      </c>
      <c r="D4441">
        <f t="shared" si="207"/>
        <v>0.44721425000000004</v>
      </c>
      <c r="E4441">
        <f t="shared" si="208"/>
        <v>0.778540466981132</v>
      </c>
      <c r="F4441">
        <f t="shared" si="209"/>
        <v>0</v>
      </c>
    </row>
    <row r="4442" spans="1:6" x14ac:dyDescent="0.25">
      <c r="A4442">
        <v>4433</v>
      </c>
      <c r="B4442">
        <f>'Założenia i wyniki'!$E$6*Znorm.Profile!B4442</f>
        <v>0.81775471698113211</v>
      </c>
      <c r="C4442">
        <f>'Założenia i wyniki'!$E$8*Znorm.Profile!C4442</f>
        <v>0.44442474999999992</v>
      </c>
      <c r="D4442">
        <f t="shared" si="207"/>
        <v>0.44442474999999992</v>
      </c>
      <c r="E4442">
        <f t="shared" si="208"/>
        <v>0.37332996698113219</v>
      </c>
      <c r="F4442">
        <f t="shared" si="209"/>
        <v>0</v>
      </c>
    </row>
    <row r="4443" spans="1:6" x14ac:dyDescent="0.25">
      <c r="A4443">
        <v>4434</v>
      </c>
      <c r="B4443">
        <f>'Założenia i wyniki'!$E$6*Znorm.Profile!B4443</f>
        <v>0.38157547169811323</v>
      </c>
      <c r="C4443">
        <f>'Założenia i wyniki'!$E$8*Znorm.Profile!C4443</f>
        <v>0.43562154999999997</v>
      </c>
      <c r="D4443">
        <f t="shared" si="207"/>
        <v>0.38157547169811323</v>
      </c>
      <c r="E4443">
        <f t="shared" si="208"/>
        <v>0</v>
      </c>
      <c r="F4443">
        <f t="shared" si="209"/>
        <v>5.4046078301886735E-2</v>
      </c>
    </row>
    <row r="4444" spans="1:6" x14ac:dyDescent="0.25">
      <c r="A4444">
        <v>4435</v>
      </c>
      <c r="B4444">
        <f>'Założenia i wyniki'!$E$6*Znorm.Profile!B4444</f>
        <v>0.15341509433962264</v>
      </c>
      <c r="C4444">
        <f>'Założenia i wyniki'!$E$8*Znorm.Profile!C4444</f>
        <v>0.44551640000000003</v>
      </c>
      <c r="D4444">
        <f t="shared" si="207"/>
        <v>0.15341509433962264</v>
      </c>
      <c r="E4444">
        <f t="shared" si="208"/>
        <v>0</v>
      </c>
      <c r="F4444">
        <f t="shared" si="209"/>
        <v>0.2921013056603774</v>
      </c>
    </row>
    <row r="4445" spans="1:6" x14ac:dyDescent="0.25">
      <c r="A4445">
        <v>4436</v>
      </c>
      <c r="B4445">
        <f>'Założenia i wyniki'!$E$6*Znorm.Profile!B4445</f>
        <v>0</v>
      </c>
      <c r="C4445">
        <f>'Założenia i wyniki'!$E$8*Znorm.Profile!C4445</f>
        <v>0.45275159999999998</v>
      </c>
      <c r="D4445">
        <f t="shared" si="207"/>
        <v>0</v>
      </c>
      <c r="E4445">
        <f t="shared" si="208"/>
        <v>0</v>
      </c>
      <c r="F4445">
        <f t="shared" si="209"/>
        <v>0.45275159999999998</v>
      </c>
    </row>
    <row r="4446" spans="1:6" x14ac:dyDescent="0.25">
      <c r="A4446">
        <v>4437</v>
      </c>
      <c r="B4446">
        <f>'Założenia i wyniki'!$E$6*Znorm.Profile!B4446</f>
        <v>0</v>
      </c>
      <c r="C4446">
        <f>'Założenia i wyniki'!$E$8*Znorm.Profile!C4446</f>
        <v>0.4683175</v>
      </c>
      <c r="D4446">
        <f t="shared" si="207"/>
        <v>0</v>
      </c>
      <c r="E4446">
        <f t="shared" si="208"/>
        <v>0</v>
      </c>
      <c r="F4446">
        <f t="shared" si="209"/>
        <v>0.4683175</v>
      </c>
    </row>
    <row r="4447" spans="1:6" x14ac:dyDescent="0.25">
      <c r="A4447">
        <v>4438</v>
      </c>
      <c r="B4447">
        <f>'Założenia i wyniki'!$E$6*Znorm.Profile!B4447</f>
        <v>0</v>
      </c>
      <c r="C4447">
        <f>'Założenia i wyniki'!$E$8*Znorm.Profile!C4447</f>
        <v>0.42137479999999999</v>
      </c>
      <c r="D4447">
        <f t="shared" si="207"/>
        <v>0</v>
      </c>
      <c r="E4447">
        <f t="shared" si="208"/>
        <v>0</v>
      </c>
      <c r="F4447">
        <f t="shared" si="209"/>
        <v>0.42137479999999999</v>
      </c>
    </row>
    <row r="4448" spans="1:6" x14ac:dyDescent="0.25">
      <c r="A4448">
        <v>4439</v>
      </c>
      <c r="B4448">
        <f>'Założenia i wyniki'!$E$6*Znorm.Profile!B4448</f>
        <v>0</v>
      </c>
      <c r="C4448">
        <f>'Założenia i wyniki'!$E$8*Znorm.Profile!C4448</f>
        <v>0.3398465</v>
      </c>
      <c r="D4448">
        <f t="shared" si="207"/>
        <v>0</v>
      </c>
      <c r="E4448">
        <f t="shared" si="208"/>
        <v>0</v>
      </c>
      <c r="F4448">
        <f t="shared" si="209"/>
        <v>0.3398465</v>
      </c>
    </row>
    <row r="4449" spans="1:6" x14ac:dyDescent="0.25">
      <c r="A4449">
        <v>4440</v>
      </c>
      <c r="B4449">
        <f>'Założenia i wyniki'!$E$6*Znorm.Profile!B4449</f>
        <v>0</v>
      </c>
      <c r="C4449">
        <f>'Założenia i wyniki'!$E$8*Znorm.Profile!C4449</f>
        <v>0.27829970000000004</v>
      </c>
      <c r="D4449">
        <f t="shared" si="207"/>
        <v>0</v>
      </c>
      <c r="E4449">
        <f t="shared" si="208"/>
        <v>0</v>
      </c>
      <c r="F4449">
        <f t="shared" si="209"/>
        <v>0.27829970000000004</v>
      </c>
    </row>
    <row r="4450" spans="1:6" x14ac:dyDescent="0.25">
      <c r="A4450">
        <v>4441</v>
      </c>
      <c r="B4450">
        <f>'Założenia i wyniki'!$E$6*Znorm.Profile!B4450</f>
        <v>0</v>
      </c>
      <c r="C4450">
        <f>'Założenia i wyniki'!$E$8*Znorm.Profile!C4450</f>
        <v>0.23455705000000002</v>
      </c>
      <c r="D4450">
        <f t="shared" si="207"/>
        <v>0</v>
      </c>
      <c r="E4450">
        <f t="shared" si="208"/>
        <v>0</v>
      </c>
      <c r="F4450">
        <f t="shared" si="209"/>
        <v>0.23455705000000002</v>
      </c>
    </row>
    <row r="4451" spans="1:6" x14ac:dyDescent="0.25">
      <c r="A4451">
        <v>4442</v>
      </c>
      <c r="B4451">
        <f>'Założenia i wyniki'!$E$6*Znorm.Profile!B4451</f>
        <v>0</v>
      </c>
      <c r="C4451">
        <f>'Założenia i wyniki'!$E$8*Znorm.Profile!C4451</f>
        <v>0.20891255</v>
      </c>
      <c r="D4451">
        <f t="shared" si="207"/>
        <v>0</v>
      </c>
      <c r="E4451">
        <f t="shared" si="208"/>
        <v>0</v>
      </c>
      <c r="F4451">
        <f t="shared" si="209"/>
        <v>0.20891255</v>
      </c>
    </row>
    <row r="4452" spans="1:6" x14ac:dyDescent="0.25">
      <c r="A4452">
        <v>4443</v>
      </c>
      <c r="B4452">
        <f>'Założenia i wyniki'!$E$6*Znorm.Profile!B4452</f>
        <v>0</v>
      </c>
      <c r="C4452">
        <f>'Założenia i wyniki'!$E$8*Znorm.Profile!C4452</f>
        <v>0.19580119999999998</v>
      </c>
      <c r="D4452">
        <f t="shared" si="207"/>
        <v>0</v>
      </c>
      <c r="E4452">
        <f t="shared" si="208"/>
        <v>0</v>
      </c>
      <c r="F4452">
        <f t="shared" si="209"/>
        <v>0.19580119999999998</v>
      </c>
    </row>
    <row r="4453" spans="1:6" x14ac:dyDescent="0.25">
      <c r="A4453">
        <v>4444</v>
      </c>
      <c r="B4453">
        <f>'Założenia i wyniki'!$E$6*Znorm.Profile!B4453</f>
        <v>0</v>
      </c>
      <c r="C4453">
        <f>'Założenia i wyniki'!$E$8*Znorm.Profile!C4453</f>
        <v>0.19610044999999998</v>
      </c>
      <c r="D4453">
        <f t="shared" si="207"/>
        <v>0</v>
      </c>
      <c r="E4453">
        <f t="shared" si="208"/>
        <v>0</v>
      </c>
      <c r="F4453">
        <f t="shared" si="209"/>
        <v>0.19610044999999998</v>
      </c>
    </row>
    <row r="4454" spans="1:6" x14ac:dyDescent="0.25">
      <c r="A4454">
        <v>4445</v>
      </c>
      <c r="B4454">
        <f>'Założenia i wyniki'!$E$6*Znorm.Profile!B4454</f>
        <v>0.10046226415094339</v>
      </c>
      <c r="C4454">
        <f>'Założenia i wyniki'!$E$8*Znorm.Profile!C4454</f>
        <v>0.2221408</v>
      </c>
      <c r="D4454">
        <f t="shared" si="207"/>
        <v>0.10046226415094339</v>
      </c>
      <c r="E4454">
        <f t="shared" si="208"/>
        <v>0</v>
      </c>
      <c r="F4454">
        <f t="shared" si="209"/>
        <v>0.12167853584905661</v>
      </c>
    </row>
    <row r="4455" spans="1:6" x14ac:dyDescent="0.25">
      <c r="A4455">
        <v>4446</v>
      </c>
      <c r="B4455">
        <f>'Założenia i wyniki'!$E$6*Znorm.Profile!B4455</f>
        <v>0.26673584905660375</v>
      </c>
      <c r="C4455">
        <f>'Założenia i wyniki'!$E$8*Znorm.Profile!C4455</f>
        <v>0.26734189999999997</v>
      </c>
      <c r="D4455">
        <f t="shared" si="207"/>
        <v>0.26673584905660375</v>
      </c>
      <c r="E4455">
        <f t="shared" si="208"/>
        <v>0</v>
      </c>
      <c r="F4455">
        <f t="shared" si="209"/>
        <v>6.0605094339621912E-4</v>
      </c>
    </row>
    <row r="4456" spans="1:6" x14ac:dyDescent="0.25">
      <c r="A4456">
        <v>4447</v>
      </c>
      <c r="B4456">
        <f>'Założenia i wyniki'!$E$6*Znorm.Profile!B4456</f>
        <v>0.7269716981132075</v>
      </c>
      <c r="C4456">
        <f>'Założenia i wyniki'!$E$8*Znorm.Profile!C4456</f>
        <v>0.32004069999999996</v>
      </c>
      <c r="D4456">
        <f t="shared" si="207"/>
        <v>0.32004069999999996</v>
      </c>
      <c r="E4456">
        <f t="shared" si="208"/>
        <v>0.40693099811320754</v>
      </c>
      <c r="F4456">
        <f t="shared" si="209"/>
        <v>0</v>
      </c>
    </row>
    <row r="4457" spans="1:6" x14ac:dyDescent="0.25">
      <c r="A4457">
        <v>4448</v>
      </c>
      <c r="B4457">
        <f>'Założenia i wyniki'!$E$6*Znorm.Profile!B4457</f>
        <v>1.3135849056603774</v>
      </c>
      <c r="C4457">
        <f>'Założenia i wyniki'!$E$8*Znorm.Profile!C4457</f>
        <v>0.37076550000000003</v>
      </c>
      <c r="D4457">
        <f t="shared" si="207"/>
        <v>0.37076550000000003</v>
      </c>
      <c r="E4457">
        <f t="shared" si="208"/>
        <v>0.94281940566037736</v>
      </c>
      <c r="F4457">
        <f t="shared" si="209"/>
        <v>0</v>
      </c>
    </row>
    <row r="4458" spans="1:6" x14ac:dyDescent="0.25">
      <c r="A4458">
        <v>4449</v>
      </c>
      <c r="B4458">
        <f>'Założenia i wyniki'!$E$6*Znorm.Profile!B4458</f>
        <v>1.8048113207547167</v>
      </c>
      <c r="C4458">
        <f>'Założenia i wyniki'!$E$8*Znorm.Profile!C4458</f>
        <v>0.42978145000000006</v>
      </c>
      <c r="D4458">
        <f t="shared" si="207"/>
        <v>0.42978145000000006</v>
      </c>
      <c r="E4458">
        <f t="shared" si="208"/>
        <v>1.3750298707547166</v>
      </c>
      <c r="F4458">
        <f t="shared" si="209"/>
        <v>0</v>
      </c>
    </row>
    <row r="4459" spans="1:6" x14ac:dyDescent="0.25">
      <c r="A4459">
        <v>4450</v>
      </c>
      <c r="B4459">
        <f>'Założenia i wyniki'!$E$6*Znorm.Profile!B4459</f>
        <v>2.1468867924528299</v>
      </c>
      <c r="C4459">
        <f>'Założenia i wyniki'!$E$8*Znorm.Profile!C4459</f>
        <v>0.44811410000000002</v>
      </c>
      <c r="D4459">
        <f t="shared" si="207"/>
        <v>0.44811410000000002</v>
      </c>
      <c r="E4459">
        <f t="shared" si="208"/>
        <v>1.6987726924528299</v>
      </c>
      <c r="F4459">
        <f t="shared" si="209"/>
        <v>0</v>
      </c>
    </row>
    <row r="4460" spans="1:6" x14ac:dyDescent="0.25">
      <c r="A4460">
        <v>4451</v>
      </c>
      <c r="B4460">
        <f>'Założenia i wyniki'!$E$6*Znorm.Profile!B4460</f>
        <v>2.3458490566037735</v>
      </c>
      <c r="C4460">
        <f>'Założenia i wyniki'!$E$8*Znorm.Profile!C4460</f>
        <v>0.45718819999999999</v>
      </c>
      <c r="D4460">
        <f t="shared" si="207"/>
        <v>0.45718819999999999</v>
      </c>
      <c r="E4460">
        <f t="shared" si="208"/>
        <v>1.8886608566037735</v>
      </c>
      <c r="F4460">
        <f t="shared" si="209"/>
        <v>0</v>
      </c>
    </row>
    <row r="4461" spans="1:6" x14ac:dyDescent="0.25">
      <c r="A4461">
        <v>4452</v>
      </c>
      <c r="B4461">
        <f>'Założenia i wyniki'!$E$6*Znorm.Profile!B4461</f>
        <v>2.4065094339622641</v>
      </c>
      <c r="C4461">
        <f>'Założenia i wyniki'!$E$8*Znorm.Profile!C4461</f>
        <v>0.43958320000000001</v>
      </c>
      <c r="D4461">
        <f t="shared" si="207"/>
        <v>0.43958320000000001</v>
      </c>
      <c r="E4461">
        <f t="shared" si="208"/>
        <v>1.9669262339622642</v>
      </c>
      <c r="F4461">
        <f t="shared" si="209"/>
        <v>0</v>
      </c>
    </row>
    <row r="4462" spans="1:6" x14ac:dyDescent="0.25">
      <c r="A4462">
        <v>4453</v>
      </c>
      <c r="B4462">
        <f>'Założenia i wyniki'!$E$6*Znorm.Profile!B4462</f>
        <v>2.3492452830188677</v>
      </c>
      <c r="C4462">
        <f>'Założenia i wyniki'!$E$8*Znorm.Profile!C4462</f>
        <v>0.41579089999999996</v>
      </c>
      <c r="D4462">
        <f t="shared" si="207"/>
        <v>0.41579089999999996</v>
      </c>
      <c r="E4462">
        <f t="shared" si="208"/>
        <v>1.9334543830188677</v>
      </c>
      <c r="F4462">
        <f t="shared" si="209"/>
        <v>0</v>
      </c>
    </row>
    <row r="4463" spans="1:6" x14ac:dyDescent="0.25">
      <c r="A4463">
        <v>4454</v>
      </c>
      <c r="B4463">
        <f>'Założenia i wyniki'!$E$6*Znorm.Profile!B4463</f>
        <v>2.1784905660377358</v>
      </c>
      <c r="C4463">
        <f>'Założenia i wyniki'!$E$8*Znorm.Profile!C4463</f>
        <v>0.39185229999999993</v>
      </c>
      <c r="D4463">
        <f t="shared" si="207"/>
        <v>0.39185229999999993</v>
      </c>
      <c r="E4463">
        <f t="shared" si="208"/>
        <v>1.7866382660377358</v>
      </c>
      <c r="F4463">
        <f t="shared" si="209"/>
        <v>0</v>
      </c>
    </row>
    <row r="4464" spans="1:6" x14ac:dyDescent="0.25">
      <c r="A4464">
        <v>4455</v>
      </c>
      <c r="B4464">
        <f>'Założenia i wyniki'!$E$6*Znorm.Profile!B4464</f>
        <v>1.8569811320754719</v>
      </c>
      <c r="C4464">
        <f>'Założenia i wyniki'!$E$8*Znorm.Profile!C4464</f>
        <v>0.38282964999999997</v>
      </c>
      <c r="D4464">
        <f t="shared" si="207"/>
        <v>0.38282964999999997</v>
      </c>
      <c r="E4464">
        <f t="shared" si="208"/>
        <v>1.474151482075472</v>
      </c>
      <c r="F4464">
        <f t="shared" si="209"/>
        <v>0</v>
      </c>
    </row>
    <row r="4465" spans="1:6" x14ac:dyDescent="0.25">
      <c r="A4465">
        <v>4456</v>
      </c>
      <c r="B4465">
        <f>'Założenia i wyniki'!$E$6*Znorm.Profile!B4465</f>
        <v>1.4419811320754716</v>
      </c>
      <c r="C4465">
        <f>'Założenia i wyniki'!$E$8*Znorm.Profile!C4465</f>
        <v>0.38216710000000004</v>
      </c>
      <c r="D4465">
        <f t="shared" si="207"/>
        <v>0.38216710000000004</v>
      </c>
      <c r="E4465">
        <f t="shared" si="208"/>
        <v>1.0598140320754716</v>
      </c>
      <c r="F4465">
        <f t="shared" si="209"/>
        <v>0</v>
      </c>
    </row>
    <row r="4466" spans="1:6" x14ac:dyDescent="0.25">
      <c r="A4466">
        <v>4457</v>
      </c>
      <c r="B4466">
        <f>'Założenia i wyniki'!$E$6*Znorm.Profile!B4466</f>
        <v>0.90168867924528295</v>
      </c>
      <c r="C4466">
        <f>'Założenia i wyniki'!$E$8*Znorm.Profile!C4466</f>
        <v>0.37822119999999998</v>
      </c>
      <c r="D4466">
        <f t="shared" si="207"/>
        <v>0.37822119999999998</v>
      </c>
      <c r="E4466">
        <f t="shared" si="208"/>
        <v>0.52346747924528292</v>
      </c>
      <c r="F4466">
        <f t="shared" si="209"/>
        <v>0</v>
      </c>
    </row>
    <row r="4467" spans="1:6" x14ac:dyDescent="0.25">
      <c r="A4467">
        <v>4458</v>
      </c>
      <c r="B4467">
        <f>'Założenia i wyniki'!$E$6*Znorm.Profile!B4467</f>
        <v>0.37988679245283019</v>
      </c>
      <c r="C4467">
        <f>'Założenia i wyniki'!$E$8*Znorm.Profile!C4467</f>
        <v>0.3894765</v>
      </c>
      <c r="D4467">
        <f t="shared" si="207"/>
        <v>0.37988679245283019</v>
      </c>
      <c r="E4467">
        <f t="shared" si="208"/>
        <v>0</v>
      </c>
      <c r="F4467">
        <f t="shared" si="209"/>
        <v>9.5897075471698123E-3</v>
      </c>
    </row>
    <row r="4468" spans="1:6" x14ac:dyDescent="0.25">
      <c r="A4468">
        <v>4459</v>
      </c>
      <c r="B4468">
        <f>'Założenia i wyniki'!$E$6*Znorm.Profile!B4468</f>
        <v>0.15372641509433962</v>
      </c>
      <c r="C4468">
        <f>'Założenia i wyniki'!$E$8*Znorm.Profile!C4468</f>
        <v>0.40932255000000001</v>
      </c>
      <c r="D4468">
        <f t="shared" si="207"/>
        <v>0.15372641509433962</v>
      </c>
      <c r="E4468">
        <f t="shared" si="208"/>
        <v>0</v>
      </c>
      <c r="F4468">
        <f t="shared" si="209"/>
        <v>0.25559613490566035</v>
      </c>
    </row>
    <row r="4469" spans="1:6" x14ac:dyDescent="0.25">
      <c r="A4469">
        <v>4460</v>
      </c>
      <c r="B4469">
        <f>'Założenia i wyniki'!$E$6*Znorm.Profile!B4469</f>
        <v>3.0119811320754716E-3</v>
      </c>
      <c r="C4469">
        <f>'Założenia i wyniki'!$E$8*Znorm.Profile!C4469</f>
        <v>0.43764419999999993</v>
      </c>
      <c r="D4469">
        <f t="shared" si="207"/>
        <v>3.0119811320754716E-3</v>
      </c>
      <c r="E4469">
        <f t="shared" si="208"/>
        <v>0</v>
      </c>
      <c r="F4469">
        <f t="shared" si="209"/>
        <v>0.43463221886792447</v>
      </c>
    </row>
    <row r="4470" spans="1:6" x14ac:dyDescent="0.25">
      <c r="A4470">
        <v>4461</v>
      </c>
      <c r="B4470">
        <f>'Założenia i wyniki'!$E$6*Znorm.Profile!B4470</f>
        <v>0</v>
      </c>
      <c r="C4470">
        <f>'Założenia i wyniki'!$E$8*Znorm.Profile!C4470</f>
        <v>0.45477634999999994</v>
      </c>
      <c r="D4470">
        <f t="shared" si="207"/>
        <v>0</v>
      </c>
      <c r="E4470">
        <f t="shared" si="208"/>
        <v>0</v>
      </c>
      <c r="F4470">
        <f t="shared" si="209"/>
        <v>0.45477634999999994</v>
      </c>
    </row>
    <row r="4471" spans="1:6" x14ac:dyDescent="0.25">
      <c r="A4471">
        <v>4462</v>
      </c>
      <c r="B4471">
        <f>'Założenia i wyniki'!$E$6*Znorm.Profile!B4471</f>
        <v>0</v>
      </c>
      <c r="C4471">
        <f>'Założenia i wyniki'!$E$8*Znorm.Profile!C4471</f>
        <v>0.40496819999999994</v>
      </c>
      <c r="D4471">
        <f t="shared" si="207"/>
        <v>0</v>
      </c>
      <c r="E4471">
        <f t="shared" si="208"/>
        <v>0</v>
      </c>
      <c r="F4471">
        <f t="shared" si="209"/>
        <v>0.40496819999999994</v>
      </c>
    </row>
    <row r="4472" spans="1:6" x14ac:dyDescent="0.25">
      <c r="A4472">
        <v>4463</v>
      </c>
      <c r="B4472">
        <f>'Założenia i wyniki'!$E$6*Znorm.Profile!B4472</f>
        <v>0</v>
      </c>
      <c r="C4472">
        <f>'Założenia i wyniki'!$E$8*Znorm.Profile!C4472</f>
        <v>0.30695454999999999</v>
      </c>
      <c r="D4472">
        <f t="shared" si="207"/>
        <v>0</v>
      </c>
      <c r="E4472">
        <f t="shared" si="208"/>
        <v>0</v>
      </c>
      <c r="F4472">
        <f t="shared" si="209"/>
        <v>0.30695454999999999</v>
      </c>
    </row>
    <row r="4473" spans="1:6" x14ac:dyDescent="0.25">
      <c r="A4473">
        <v>4464</v>
      </c>
      <c r="B4473">
        <f>'Założenia i wyniki'!$E$6*Znorm.Profile!B4473</f>
        <v>0</v>
      </c>
      <c r="C4473">
        <f>'Założenia i wyniki'!$E$8*Znorm.Profile!C4473</f>
        <v>0.24227665000000001</v>
      </c>
      <c r="D4473">
        <f t="shared" si="207"/>
        <v>0</v>
      </c>
      <c r="E4473">
        <f t="shared" si="208"/>
        <v>0</v>
      </c>
      <c r="F4473">
        <f t="shared" si="209"/>
        <v>0.24227665000000001</v>
      </c>
    </row>
    <row r="4474" spans="1:6" x14ac:dyDescent="0.25">
      <c r="A4474">
        <v>4465</v>
      </c>
      <c r="B4474">
        <f>'Założenia i wyniki'!$E$6*Znorm.Profile!B4474</f>
        <v>0</v>
      </c>
      <c r="C4474">
        <f>'Założenia i wyniki'!$E$8*Znorm.Profile!C4474</f>
        <v>0.20545140000000001</v>
      </c>
      <c r="D4474">
        <f t="shared" si="207"/>
        <v>0</v>
      </c>
      <c r="E4474">
        <f t="shared" si="208"/>
        <v>0</v>
      </c>
      <c r="F4474">
        <f t="shared" si="209"/>
        <v>0.20545140000000001</v>
      </c>
    </row>
    <row r="4475" spans="1:6" x14ac:dyDescent="0.25">
      <c r="A4475">
        <v>4466</v>
      </c>
      <c r="B4475">
        <f>'Założenia i wyniki'!$E$6*Znorm.Profile!B4475</f>
        <v>0</v>
      </c>
      <c r="C4475">
        <f>'Założenia i wyniki'!$E$8*Znorm.Profile!C4475</f>
        <v>0.1907451</v>
      </c>
      <c r="D4475">
        <f t="shared" si="207"/>
        <v>0</v>
      </c>
      <c r="E4475">
        <f t="shared" si="208"/>
        <v>0</v>
      </c>
      <c r="F4475">
        <f t="shared" si="209"/>
        <v>0.1907451</v>
      </c>
    </row>
    <row r="4476" spans="1:6" x14ac:dyDescent="0.25">
      <c r="A4476">
        <v>4467</v>
      </c>
      <c r="B4476">
        <f>'Założenia i wyniki'!$E$6*Znorm.Profile!B4476</f>
        <v>0</v>
      </c>
      <c r="C4476">
        <f>'Założenia i wyniki'!$E$8*Znorm.Profile!C4476</f>
        <v>0.18537574999999998</v>
      </c>
      <c r="D4476">
        <f t="shared" si="207"/>
        <v>0</v>
      </c>
      <c r="E4476">
        <f t="shared" si="208"/>
        <v>0</v>
      </c>
      <c r="F4476">
        <f t="shared" si="209"/>
        <v>0.18537574999999998</v>
      </c>
    </row>
    <row r="4477" spans="1:6" x14ac:dyDescent="0.25">
      <c r="A4477">
        <v>4468</v>
      </c>
      <c r="B4477">
        <f>'Założenia i wyniki'!$E$6*Znorm.Profile!B4477</f>
        <v>0</v>
      </c>
      <c r="C4477">
        <f>'Założenia i wyniki'!$E$8*Znorm.Profile!C4477</f>
        <v>0.2070313</v>
      </c>
      <c r="D4477">
        <f t="shared" si="207"/>
        <v>0</v>
      </c>
      <c r="E4477">
        <f t="shared" si="208"/>
        <v>0</v>
      </c>
      <c r="F4477">
        <f t="shared" si="209"/>
        <v>0.2070313</v>
      </c>
    </row>
    <row r="4478" spans="1:6" x14ac:dyDescent="0.25">
      <c r="A4478">
        <v>4469</v>
      </c>
      <c r="B4478">
        <f>'Założenia i wyniki'!$E$6*Znorm.Profile!B4478</f>
        <v>0.10237735849056603</v>
      </c>
      <c r="C4478">
        <f>'Założenia i wyniki'!$E$8*Znorm.Profile!C4478</f>
        <v>0.24690750000000003</v>
      </c>
      <c r="D4478">
        <f t="shared" si="207"/>
        <v>0.10237735849056603</v>
      </c>
      <c r="E4478">
        <f t="shared" si="208"/>
        <v>0</v>
      </c>
      <c r="F4478">
        <f t="shared" si="209"/>
        <v>0.144530141509434</v>
      </c>
    </row>
    <row r="4479" spans="1:6" x14ac:dyDescent="0.25">
      <c r="A4479">
        <v>4470</v>
      </c>
      <c r="B4479">
        <f>'Założenia i wyniki'!$E$6*Znorm.Profile!B4479</f>
        <v>0.25702830188679243</v>
      </c>
      <c r="C4479">
        <f>'Założenia i wyniki'!$E$8*Znorm.Profile!C4479</f>
        <v>0.31406795000000004</v>
      </c>
      <c r="D4479">
        <f t="shared" si="207"/>
        <v>0.25702830188679243</v>
      </c>
      <c r="E4479">
        <f t="shared" si="208"/>
        <v>0</v>
      </c>
      <c r="F4479">
        <f t="shared" si="209"/>
        <v>5.7039648113207608E-2</v>
      </c>
    </row>
    <row r="4480" spans="1:6" x14ac:dyDescent="0.25">
      <c r="A4480">
        <v>4471</v>
      </c>
      <c r="B4480">
        <f>'Założenia i wyniki'!$E$6*Znorm.Profile!B4480</f>
        <v>0.73015094339622644</v>
      </c>
      <c r="C4480">
        <f>'Założenia i wyniki'!$E$8*Znorm.Profile!C4480</f>
        <v>0.36201340000000004</v>
      </c>
      <c r="D4480">
        <f t="shared" si="207"/>
        <v>0.36201340000000004</v>
      </c>
      <c r="E4480">
        <f t="shared" si="208"/>
        <v>0.3681375433962264</v>
      </c>
      <c r="F4480">
        <f t="shared" si="209"/>
        <v>0</v>
      </c>
    </row>
    <row r="4481" spans="1:6" x14ac:dyDescent="0.25">
      <c r="A4481">
        <v>4472</v>
      </c>
      <c r="B4481">
        <f>'Założenia i wyniki'!$E$6*Znorm.Profile!B4481</f>
        <v>1.3189622641509433</v>
      </c>
      <c r="C4481">
        <f>'Założenia i wyniki'!$E$8*Znorm.Profile!C4481</f>
        <v>0.38094735000000002</v>
      </c>
      <c r="D4481">
        <f t="shared" si="207"/>
        <v>0.38094735000000002</v>
      </c>
      <c r="E4481">
        <f t="shared" si="208"/>
        <v>0.93801491415094329</v>
      </c>
      <c r="F4481">
        <f t="shared" si="209"/>
        <v>0</v>
      </c>
    </row>
    <row r="4482" spans="1:6" x14ac:dyDescent="0.25">
      <c r="A4482">
        <v>4473</v>
      </c>
      <c r="B4482">
        <f>'Założenia i wyniki'!$E$6*Znorm.Profile!B4482</f>
        <v>1.7814150943396225</v>
      </c>
      <c r="C4482">
        <f>'Założenia i wyniki'!$E$8*Znorm.Profile!C4482</f>
        <v>0.40691489999999997</v>
      </c>
      <c r="D4482">
        <f t="shared" si="207"/>
        <v>0.40691489999999997</v>
      </c>
      <c r="E4482">
        <f t="shared" si="208"/>
        <v>1.3745001943396224</v>
      </c>
      <c r="F4482">
        <f t="shared" si="209"/>
        <v>0</v>
      </c>
    </row>
    <row r="4483" spans="1:6" x14ac:dyDescent="0.25">
      <c r="A4483">
        <v>4474</v>
      </c>
      <c r="B4483">
        <f>'Założenia i wyniki'!$E$6*Znorm.Profile!B4483</f>
        <v>2.1139622641509437</v>
      </c>
      <c r="C4483">
        <f>'Założenia i wyniki'!$E$8*Znorm.Profile!C4483</f>
        <v>0.40721135000000003</v>
      </c>
      <c r="D4483">
        <f t="shared" si="207"/>
        <v>0.40721135000000003</v>
      </c>
      <c r="E4483">
        <f t="shared" si="208"/>
        <v>1.7067509141509436</v>
      </c>
      <c r="F4483">
        <f t="shared" si="209"/>
        <v>0</v>
      </c>
    </row>
    <row r="4484" spans="1:6" x14ac:dyDescent="0.25">
      <c r="A4484">
        <v>4475</v>
      </c>
      <c r="B4484">
        <f>'Założenia i wyniki'!$E$6*Znorm.Profile!B4484</f>
        <v>2.2980188679245286</v>
      </c>
      <c r="C4484">
        <f>'Założenia i wyniki'!$E$8*Znorm.Profile!C4484</f>
        <v>0.40620614999999999</v>
      </c>
      <c r="D4484">
        <f t="shared" si="207"/>
        <v>0.40620614999999999</v>
      </c>
      <c r="E4484">
        <f t="shared" si="208"/>
        <v>1.8918127179245285</v>
      </c>
      <c r="F4484">
        <f t="shared" si="209"/>
        <v>0</v>
      </c>
    </row>
    <row r="4485" spans="1:6" x14ac:dyDescent="0.25">
      <c r="A4485">
        <v>4476</v>
      </c>
      <c r="B4485">
        <f>'Założenia i wyniki'!$E$6*Znorm.Profile!B4485</f>
        <v>2.2543396226415093</v>
      </c>
      <c r="C4485">
        <f>'Założenia i wyniki'!$E$8*Znorm.Profile!C4485</f>
        <v>0.39497395000000002</v>
      </c>
      <c r="D4485">
        <f t="shared" si="207"/>
        <v>0.39497395000000002</v>
      </c>
      <c r="E4485">
        <f t="shared" si="208"/>
        <v>1.8593656726415093</v>
      </c>
      <c r="F4485">
        <f t="shared" si="209"/>
        <v>0</v>
      </c>
    </row>
    <row r="4486" spans="1:6" x14ac:dyDescent="0.25">
      <c r="A4486">
        <v>4477</v>
      </c>
      <c r="B4486">
        <f>'Założenia i wyniki'!$E$6*Znorm.Profile!B4486</f>
        <v>1.9370754716981131</v>
      </c>
      <c r="C4486">
        <f>'Założenia i wyniki'!$E$8*Znorm.Profile!C4486</f>
        <v>0.39342484999999994</v>
      </c>
      <c r="D4486">
        <f t="shared" si="207"/>
        <v>0.39342484999999994</v>
      </c>
      <c r="E4486">
        <f t="shared" si="208"/>
        <v>1.5436506216981132</v>
      </c>
      <c r="F4486">
        <f t="shared" si="209"/>
        <v>0</v>
      </c>
    </row>
    <row r="4487" spans="1:6" x14ac:dyDescent="0.25">
      <c r="A4487">
        <v>4478</v>
      </c>
      <c r="B4487">
        <f>'Założenia i wyniki'!$E$6*Znorm.Profile!B4487</f>
        <v>1.3799056603773585</v>
      </c>
      <c r="C4487">
        <f>'Założenia i wyniki'!$E$8*Znorm.Profile!C4487</f>
        <v>0.37975629999999999</v>
      </c>
      <c r="D4487">
        <f t="shared" si="207"/>
        <v>0.37975629999999999</v>
      </c>
      <c r="E4487">
        <f t="shared" si="208"/>
        <v>1.0001493603773586</v>
      </c>
      <c r="F4487">
        <f t="shared" si="209"/>
        <v>0</v>
      </c>
    </row>
    <row r="4488" spans="1:6" x14ac:dyDescent="0.25">
      <c r="A4488">
        <v>4479</v>
      </c>
      <c r="B4488">
        <f>'Założenia i wyniki'!$E$6*Znorm.Profile!B4488</f>
        <v>1.6673584905660377</v>
      </c>
      <c r="C4488">
        <f>'Założenia i wyniki'!$E$8*Znorm.Profile!C4488</f>
        <v>0.39625004999999996</v>
      </c>
      <c r="D4488">
        <f t="shared" si="207"/>
        <v>0.39625004999999996</v>
      </c>
      <c r="E4488">
        <f t="shared" si="208"/>
        <v>1.2711084405660378</v>
      </c>
      <c r="F4488">
        <f t="shared" si="209"/>
        <v>0</v>
      </c>
    </row>
    <row r="4489" spans="1:6" x14ac:dyDescent="0.25">
      <c r="A4489">
        <v>4480</v>
      </c>
      <c r="B4489">
        <f>'Założenia i wyniki'!$E$6*Znorm.Profile!B4489</f>
        <v>1.0818867924528301</v>
      </c>
      <c r="C4489">
        <f>'Założenia i wyniki'!$E$8*Znorm.Profile!C4489</f>
        <v>0.40390595000000001</v>
      </c>
      <c r="D4489">
        <f t="shared" si="207"/>
        <v>0.40390595000000001</v>
      </c>
      <c r="E4489">
        <f t="shared" si="208"/>
        <v>0.67798084245283019</v>
      </c>
      <c r="F4489">
        <f t="shared" si="209"/>
        <v>0</v>
      </c>
    </row>
    <row r="4490" spans="1:6" x14ac:dyDescent="0.25">
      <c r="A4490">
        <v>4481</v>
      </c>
      <c r="B4490">
        <f>'Założenia i wyniki'!$E$6*Znorm.Profile!B4490</f>
        <v>0.72277358490566035</v>
      </c>
      <c r="C4490">
        <f>'Założenia i wyniki'!$E$8*Znorm.Profile!C4490</f>
        <v>0.40724879999999997</v>
      </c>
      <c r="D4490">
        <f t="shared" si="207"/>
        <v>0.40724879999999997</v>
      </c>
      <c r="E4490">
        <f t="shared" si="208"/>
        <v>0.31552478490566038</v>
      </c>
      <c r="F4490">
        <f t="shared" si="209"/>
        <v>0</v>
      </c>
    </row>
    <row r="4491" spans="1:6" x14ac:dyDescent="0.25">
      <c r="A4491">
        <v>4482</v>
      </c>
      <c r="B4491">
        <f>'Założenia i wyniki'!$E$6*Znorm.Profile!B4491</f>
        <v>0.37196226415094336</v>
      </c>
      <c r="C4491">
        <f>'Założenia i wyniki'!$E$8*Znorm.Profile!C4491</f>
        <v>0.42184975000000002</v>
      </c>
      <c r="D4491">
        <f t="shared" ref="D4491:D4554" si="210">IF(B4491&lt;=C4491,B4491,C4491)</f>
        <v>0.37196226415094336</v>
      </c>
      <c r="E4491">
        <f t="shared" ref="E4491:E4554" si="211">IF(B4491&gt;C4491,B4491-C4491,0)</f>
        <v>0</v>
      </c>
      <c r="F4491">
        <f t="shared" ref="F4491:F4554" si="212">IF(B4491&lt;C4491,C4491-B4491,0)</f>
        <v>4.9887485849056667E-2</v>
      </c>
    </row>
    <row r="4492" spans="1:6" x14ac:dyDescent="0.25">
      <c r="A4492">
        <v>4483</v>
      </c>
      <c r="B4492">
        <f>'Założenia i wyniki'!$E$6*Znorm.Profile!B4492</f>
        <v>0.1536320754716981</v>
      </c>
      <c r="C4492">
        <f>'Założenia i wyniki'!$E$8*Znorm.Profile!C4492</f>
        <v>0.43845480000000003</v>
      </c>
      <c r="D4492">
        <f t="shared" si="210"/>
        <v>0.1536320754716981</v>
      </c>
      <c r="E4492">
        <f t="shared" si="211"/>
        <v>0</v>
      </c>
      <c r="F4492">
        <f t="shared" si="212"/>
        <v>0.28482272452830193</v>
      </c>
    </row>
    <row r="4493" spans="1:6" x14ac:dyDescent="0.25">
      <c r="A4493">
        <v>4484</v>
      </c>
      <c r="B4493">
        <f>'Założenia i wyniki'!$E$6*Znorm.Profile!B4493</f>
        <v>9.155660377358491E-4</v>
      </c>
      <c r="C4493">
        <f>'Założenia i wyniki'!$E$8*Znorm.Profile!C4493</f>
        <v>0.46613840000000001</v>
      </c>
      <c r="D4493">
        <f t="shared" si="210"/>
        <v>9.155660377358491E-4</v>
      </c>
      <c r="E4493">
        <f t="shared" si="211"/>
        <v>0</v>
      </c>
      <c r="F4493">
        <f t="shared" si="212"/>
        <v>0.46522283396226416</v>
      </c>
    </row>
    <row r="4494" spans="1:6" x14ac:dyDescent="0.25">
      <c r="A4494">
        <v>4485</v>
      </c>
      <c r="B4494">
        <f>'Założenia i wyniki'!$E$6*Znorm.Profile!B4494</f>
        <v>0</v>
      </c>
      <c r="C4494">
        <f>'Założenia i wyniki'!$E$8*Znorm.Profile!C4494</f>
        <v>0.49368864999999995</v>
      </c>
      <c r="D4494">
        <f t="shared" si="210"/>
        <v>0</v>
      </c>
      <c r="E4494">
        <f t="shared" si="211"/>
        <v>0</v>
      </c>
      <c r="F4494">
        <f t="shared" si="212"/>
        <v>0.49368864999999995</v>
      </c>
    </row>
    <row r="4495" spans="1:6" x14ac:dyDescent="0.25">
      <c r="A4495">
        <v>4486</v>
      </c>
      <c r="B4495">
        <f>'Założenia i wyniki'!$E$6*Znorm.Profile!B4495</f>
        <v>0</v>
      </c>
      <c r="C4495">
        <f>'Założenia i wyniki'!$E$8*Znorm.Profile!C4495</f>
        <v>0.42879935000000002</v>
      </c>
      <c r="D4495">
        <f t="shared" si="210"/>
        <v>0</v>
      </c>
      <c r="E4495">
        <f t="shared" si="211"/>
        <v>0</v>
      </c>
      <c r="F4495">
        <f t="shared" si="212"/>
        <v>0.42879935000000002</v>
      </c>
    </row>
    <row r="4496" spans="1:6" x14ac:dyDescent="0.25">
      <c r="A4496">
        <v>4487</v>
      </c>
      <c r="B4496">
        <f>'Założenia i wyniki'!$E$6*Znorm.Profile!B4496</f>
        <v>0</v>
      </c>
      <c r="C4496">
        <f>'Założenia i wyniki'!$E$8*Znorm.Profile!C4496</f>
        <v>0.32505025000000004</v>
      </c>
      <c r="D4496">
        <f t="shared" si="210"/>
        <v>0</v>
      </c>
      <c r="E4496">
        <f t="shared" si="211"/>
        <v>0</v>
      </c>
      <c r="F4496">
        <f t="shared" si="212"/>
        <v>0.32505025000000004</v>
      </c>
    </row>
    <row r="4497" spans="1:6" x14ac:dyDescent="0.25">
      <c r="A4497">
        <v>4488</v>
      </c>
      <c r="B4497">
        <f>'Założenia i wyniki'!$E$6*Znorm.Profile!B4497</f>
        <v>0</v>
      </c>
      <c r="C4497">
        <f>'Założenia i wyniki'!$E$8*Znorm.Profile!C4497</f>
        <v>0.25515665000000004</v>
      </c>
      <c r="D4497">
        <f t="shared" si="210"/>
        <v>0</v>
      </c>
      <c r="E4497">
        <f t="shared" si="211"/>
        <v>0</v>
      </c>
      <c r="F4497">
        <f t="shared" si="212"/>
        <v>0.25515665000000004</v>
      </c>
    </row>
    <row r="4498" spans="1:6" x14ac:dyDescent="0.25">
      <c r="A4498">
        <v>4489</v>
      </c>
      <c r="B4498">
        <f>'Założenia i wyniki'!$E$6*Znorm.Profile!B4498</f>
        <v>0</v>
      </c>
      <c r="C4498">
        <f>'Założenia i wyniki'!$E$8*Znorm.Profile!C4498</f>
        <v>0.20937839999999999</v>
      </c>
      <c r="D4498">
        <f t="shared" si="210"/>
        <v>0</v>
      </c>
      <c r="E4498">
        <f t="shared" si="211"/>
        <v>0</v>
      </c>
      <c r="F4498">
        <f t="shared" si="212"/>
        <v>0.20937839999999999</v>
      </c>
    </row>
    <row r="4499" spans="1:6" x14ac:dyDescent="0.25">
      <c r="A4499">
        <v>4490</v>
      </c>
      <c r="B4499">
        <f>'Założenia i wyniki'!$E$6*Znorm.Profile!B4499</f>
        <v>0</v>
      </c>
      <c r="C4499">
        <f>'Założenia i wyniki'!$E$8*Znorm.Profile!C4499</f>
        <v>0.19334454999999998</v>
      </c>
      <c r="D4499">
        <f t="shared" si="210"/>
        <v>0</v>
      </c>
      <c r="E4499">
        <f t="shared" si="211"/>
        <v>0</v>
      </c>
      <c r="F4499">
        <f t="shared" si="212"/>
        <v>0.19334454999999998</v>
      </c>
    </row>
    <row r="4500" spans="1:6" x14ac:dyDescent="0.25">
      <c r="A4500">
        <v>4491</v>
      </c>
      <c r="B4500">
        <f>'Założenia i wyniki'!$E$6*Znorm.Profile!B4500</f>
        <v>0</v>
      </c>
      <c r="C4500">
        <f>'Założenia i wyniki'!$E$8*Znorm.Profile!C4500</f>
        <v>0.19118574999999999</v>
      </c>
      <c r="D4500">
        <f t="shared" si="210"/>
        <v>0</v>
      </c>
      <c r="E4500">
        <f t="shared" si="211"/>
        <v>0</v>
      </c>
      <c r="F4500">
        <f t="shared" si="212"/>
        <v>0.19118574999999999</v>
      </c>
    </row>
    <row r="4501" spans="1:6" x14ac:dyDescent="0.25">
      <c r="A4501">
        <v>4492</v>
      </c>
      <c r="B4501">
        <f>'Założenia i wyniki'!$E$6*Znorm.Profile!B4501</f>
        <v>0</v>
      </c>
      <c r="C4501">
        <f>'Założenia i wyniki'!$E$8*Znorm.Profile!C4501</f>
        <v>0.20503769999999999</v>
      </c>
      <c r="D4501">
        <f t="shared" si="210"/>
        <v>0</v>
      </c>
      <c r="E4501">
        <f t="shared" si="211"/>
        <v>0</v>
      </c>
      <c r="F4501">
        <f t="shared" si="212"/>
        <v>0.20503769999999999</v>
      </c>
    </row>
    <row r="4502" spans="1:6" x14ac:dyDescent="0.25">
      <c r="A4502">
        <v>4493</v>
      </c>
      <c r="B4502">
        <f>'Założenia i wyniki'!$E$6*Znorm.Profile!B4502</f>
        <v>9.4783018867924521E-2</v>
      </c>
      <c r="C4502">
        <f>'Założenia i wyniki'!$E$8*Znorm.Profile!C4502</f>
        <v>0.24917935000000002</v>
      </c>
      <c r="D4502">
        <f t="shared" si="210"/>
        <v>9.4783018867924521E-2</v>
      </c>
      <c r="E4502">
        <f t="shared" si="211"/>
        <v>0</v>
      </c>
      <c r="F4502">
        <f t="shared" si="212"/>
        <v>0.15439633113207551</v>
      </c>
    </row>
    <row r="4503" spans="1:6" x14ac:dyDescent="0.25">
      <c r="A4503">
        <v>4494</v>
      </c>
      <c r="B4503">
        <f>'Założenia i wyniki'!$E$6*Znorm.Profile!B4503</f>
        <v>0.26295283018867927</v>
      </c>
      <c r="C4503">
        <f>'Założenia i wyniki'!$E$8*Znorm.Profile!C4503</f>
        <v>0.30812530000000005</v>
      </c>
      <c r="D4503">
        <f t="shared" si="210"/>
        <v>0.26295283018867927</v>
      </c>
      <c r="E4503">
        <f t="shared" si="211"/>
        <v>0</v>
      </c>
      <c r="F4503">
        <f t="shared" si="212"/>
        <v>4.5172469811320781E-2</v>
      </c>
    </row>
    <row r="4504" spans="1:6" x14ac:dyDescent="0.25">
      <c r="A4504">
        <v>4495</v>
      </c>
      <c r="B4504">
        <f>'Założenia i wyniki'!$E$6*Znorm.Profile!B4504</f>
        <v>0.70522641509433959</v>
      </c>
      <c r="C4504">
        <f>'Założenia i wyniki'!$E$8*Znorm.Profile!C4504</f>
        <v>0.36732500000000001</v>
      </c>
      <c r="D4504">
        <f t="shared" si="210"/>
        <v>0.36732500000000001</v>
      </c>
      <c r="E4504">
        <f t="shared" si="211"/>
        <v>0.33790141509433957</v>
      </c>
      <c r="F4504">
        <f t="shared" si="212"/>
        <v>0</v>
      </c>
    </row>
    <row r="4505" spans="1:6" x14ac:dyDescent="0.25">
      <c r="A4505">
        <v>4496</v>
      </c>
      <c r="B4505">
        <f>'Założenia i wyniki'!$E$6*Znorm.Profile!B4505</f>
        <v>1.2687735849056605</v>
      </c>
      <c r="C4505">
        <f>'Założenia i wyniki'!$E$8*Znorm.Profile!C4505</f>
        <v>0.39581674999999999</v>
      </c>
      <c r="D4505">
        <f t="shared" si="210"/>
        <v>0.39581674999999999</v>
      </c>
      <c r="E4505">
        <f t="shared" si="211"/>
        <v>0.87295683490566045</v>
      </c>
      <c r="F4505">
        <f t="shared" si="212"/>
        <v>0</v>
      </c>
    </row>
    <row r="4506" spans="1:6" x14ac:dyDescent="0.25">
      <c r="A4506">
        <v>4497</v>
      </c>
      <c r="B4506">
        <f>'Założenia i wyniki'!$E$6*Znorm.Profile!B4506</f>
        <v>1.7344339622641507</v>
      </c>
      <c r="C4506">
        <f>'Założenia i wyniki'!$E$8*Znorm.Profile!C4506</f>
        <v>0.40013645000000003</v>
      </c>
      <c r="D4506">
        <f t="shared" si="210"/>
        <v>0.40013645000000003</v>
      </c>
      <c r="E4506">
        <f t="shared" si="211"/>
        <v>1.3342975122641507</v>
      </c>
      <c r="F4506">
        <f t="shared" si="212"/>
        <v>0</v>
      </c>
    </row>
    <row r="4507" spans="1:6" x14ac:dyDescent="0.25">
      <c r="A4507">
        <v>4498</v>
      </c>
      <c r="B4507">
        <f>'Założenia i wyniki'!$E$6*Znorm.Profile!B4507</f>
        <v>2.0904716981132077</v>
      </c>
      <c r="C4507">
        <f>'Założenia i wyniki'!$E$8*Znorm.Profile!C4507</f>
        <v>0.39851419999999999</v>
      </c>
      <c r="D4507">
        <f t="shared" si="210"/>
        <v>0.39851419999999999</v>
      </c>
      <c r="E4507">
        <f t="shared" si="211"/>
        <v>1.6919574981132077</v>
      </c>
      <c r="F4507">
        <f t="shared" si="212"/>
        <v>0</v>
      </c>
    </row>
    <row r="4508" spans="1:6" x14ac:dyDescent="0.25">
      <c r="A4508">
        <v>4499</v>
      </c>
      <c r="B4508">
        <f>'Założenia i wyniki'!$E$6*Znorm.Profile!B4508</f>
        <v>2.2014150943396227</v>
      </c>
      <c r="C4508">
        <f>'Założenia i wyniki'!$E$8*Znorm.Profile!C4508</f>
        <v>0.40194245000000001</v>
      </c>
      <c r="D4508">
        <f t="shared" si="210"/>
        <v>0.40194245000000001</v>
      </c>
      <c r="E4508">
        <f t="shared" si="211"/>
        <v>1.7994726443396227</v>
      </c>
      <c r="F4508">
        <f t="shared" si="212"/>
        <v>0</v>
      </c>
    </row>
    <row r="4509" spans="1:6" x14ac:dyDescent="0.25">
      <c r="A4509">
        <v>4500</v>
      </c>
      <c r="B4509">
        <f>'Założenia i wyniki'!$E$6*Znorm.Profile!B4509</f>
        <v>2.0099056603773588</v>
      </c>
      <c r="C4509">
        <f>'Założenia i wyniki'!$E$8*Znorm.Profile!C4509</f>
        <v>0.40383734999999998</v>
      </c>
      <c r="D4509">
        <f t="shared" si="210"/>
        <v>0.40383734999999998</v>
      </c>
      <c r="E4509">
        <f t="shared" si="211"/>
        <v>1.606068310377359</v>
      </c>
      <c r="F4509">
        <f t="shared" si="212"/>
        <v>0</v>
      </c>
    </row>
    <row r="4510" spans="1:6" x14ac:dyDescent="0.25">
      <c r="A4510">
        <v>4501</v>
      </c>
      <c r="B4510">
        <f>'Założenia i wyniki'!$E$6*Znorm.Profile!B4510</f>
        <v>1.0660377358490565</v>
      </c>
      <c r="C4510">
        <f>'Założenia i wyniki'!$E$8*Znorm.Profile!C4510</f>
        <v>0.39625320000000003</v>
      </c>
      <c r="D4510">
        <f t="shared" si="210"/>
        <v>0.39625320000000003</v>
      </c>
      <c r="E4510">
        <f t="shared" si="211"/>
        <v>0.66978453584905639</v>
      </c>
      <c r="F4510">
        <f t="shared" si="212"/>
        <v>0</v>
      </c>
    </row>
    <row r="4511" spans="1:6" x14ac:dyDescent="0.25">
      <c r="A4511">
        <v>4502</v>
      </c>
      <c r="B4511">
        <f>'Założenia i wyniki'!$E$6*Znorm.Profile!B4511</f>
        <v>0.33450000000000002</v>
      </c>
      <c r="C4511">
        <f>'Założenia i wyniki'!$E$8*Znorm.Profile!C4511</f>
        <v>0.3883509</v>
      </c>
      <c r="D4511">
        <f t="shared" si="210"/>
        <v>0.33450000000000002</v>
      </c>
      <c r="E4511">
        <f t="shared" si="211"/>
        <v>0</v>
      </c>
      <c r="F4511">
        <f t="shared" si="212"/>
        <v>5.3850899999999979E-2</v>
      </c>
    </row>
    <row r="4512" spans="1:6" x14ac:dyDescent="0.25">
      <c r="A4512">
        <v>4503</v>
      </c>
      <c r="B4512">
        <f>'Założenia i wyniki'!$E$6*Znorm.Profile!B4512</f>
        <v>0.28695283018867923</v>
      </c>
      <c r="C4512">
        <f>'Założenia i wyniki'!$E$8*Znorm.Profile!C4512</f>
        <v>0.39910290000000004</v>
      </c>
      <c r="D4512">
        <f t="shared" si="210"/>
        <v>0.28695283018867923</v>
      </c>
      <c r="E4512">
        <f t="shared" si="211"/>
        <v>0</v>
      </c>
      <c r="F4512">
        <f t="shared" si="212"/>
        <v>0.11215006981132081</v>
      </c>
    </row>
    <row r="4513" spans="1:6" x14ac:dyDescent="0.25">
      <c r="A4513">
        <v>4504</v>
      </c>
      <c r="B4513">
        <f>'Założenia i wyniki'!$E$6*Znorm.Profile!B4513</f>
        <v>0.14400943396226415</v>
      </c>
      <c r="C4513">
        <f>'Założenia i wyniki'!$E$8*Znorm.Profile!C4513</f>
        <v>0.4006401</v>
      </c>
      <c r="D4513">
        <f t="shared" si="210"/>
        <v>0.14400943396226415</v>
      </c>
      <c r="E4513">
        <f t="shared" si="211"/>
        <v>0</v>
      </c>
      <c r="F4513">
        <f t="shared" si="212"/>
        <v>0.25663066603773588</v>
      </c>
    </row>
    <row r="4514" spans="1:6" x14ac:dyDescent="0.25">
      <c r="A4514">
        <v>4505</v>
      </c>
      <c r="B4514">
        <f>'Założenia i wyniki'!$E$6*Znorm.Profile!B4514</f>
        <v>0.24200943396226413</v>
      </c>
      <c r="C4514">
        <f>'Założenia i wyniki'!$E$8*Znorm.Profile!C4514</f>
        <v>0.40243770000000001</v>
      </c>
      <c r="D4514">
        <f t="shared" si="210"/>
        <v>0.24200943396226413</v>
      </c>
      <c r="E4514">
        <f t="shared" si="211"/>
        <v>0</v>
      </c>
      <c r="F4514">
        <f t="shared" si="212"/>
        <v>0.16042826603773588</v>
      </c>
    </row>
    <row r="4515" spans="1:6" x14ac:dyDescent="0.25">
      <c r="A4515">
        <v>4506</v>
      </c>
      <c r="B4515">
        <f>'Założenia i wyniki'!$E$6*Znorm.Profile!B4515</f>
        <v>0.22668867924528302</v>
      </c>
      <c r="C4515">
        <f>'Założenia i wyniki'!$E$8*Znorm.Profile!C4515</f>
        <v>0.41589064999999997</v>
      </c>
      <c r="D4515">
        <f t="shared" si="210"/>
        <v>0.22668867924528302</v>
      </c>
      <c r="E4515">
        <f t="shared" si="211"/>
        <v>0</v>
      </c>
      <c r="F4515">
        <f t="shared" si="212"/>
        <v>0.18920197075471695</v>
      </c>
    </row>
    <row r="4516" spans="1:6" x14ac:dyDescent="0.25">
      <c r="A4516">
        <v>4507</v>
      </c>
      <c r="B4516">
        <f>'Założenia i wyniki'!$E$6*Znorm.Profile!B4516</f>
        <v>7.4156603773584906E-2</v>
      </c>
      <c r="C4516">
        <f>'Założenia i wyniki'!$E$8*Znorm.Profile!C4516</f>
        <v>0.42678929999999998</v>
      </c>
      <c r="D4516">
        <f t="shared" si="210"/>
        <v>7.4156603773584906E-2</v>
      </c>
      <c r="E4516">
        <f t="shared" si="211"/>
        <v>0</v>
      </c>
      <c r="F4516">
        <f t="shared" si="212"/>
        <v>0.35263269622641508</v>
      </c>
    </row>
    <row r="4517" spans="1:6" x14ac:dyDescent="0.25">
      <c r="A4517">
        <v>4508</v>
      </c>
      <c r="B4517">
        <f>'Założenia i wyniki'!$E$6*Znorm.Profile!B4517</f>
        <v>0</v>
      </c>
      <c r="C4517">
        <f>'Założenia i wyniki'!$E$8*Znorm.Profile!C4517</f>
        <v>0.46143055000000005</v>
      </c>
      <c r="D4517">
        <f t="shared" si="210"/>
        <v>0</v>
      </c>
      <c r="E4517">
        <f t="shared" si="211"/>
        <v>0</v>
      </c>
      <c r="F4517">
        <f t="shared" si="212"/>
        <v>0.46143055000000005</v>
      </c>
    </row>
    <row r="4518" spans="1:6" x14ac:dyDescent="0.25">
      <c r="A4518">
        <v>4509</v>
      </c>
      <c r="B4518">
        <f>'Założenia i wyniki'!$E$6*Znorm.Profile!B4518</f>
        <v>0</v>
      </c>
      <c r="C4518">
        <f>'Założenia i wyniki'!$E$8*Znorm.Profile!C4518</f>
        <v>0.48107604999999998</v>
      </c>
      <c r="D4518">
        <f t="shared" si="210"/>
        <v>0</v>
      </c>
      <c r="E4518">
        <f t="shared" si="211"/>
        <v>0</v>
      </c>
      <c r="F4518">
        <f t="shared" si="212"/>
        <v>0.48107604999999998</v>
      </c>
    </row>
    <row r="4519" spans="1:6" x14ac:dyDescent="0.25">
      <c r="A4519">
        <v>4510</v>
      </c>
      <c r="B4519">
        <f>'Założenia i wyniki'!$E$6*Znorm.Profile!B4519</f>
        <v>0</v>
      </c>
      <c r="C4519">
        <f>'Założenia i wyniki'!$E$8*Znorm.Profile!C4519</f>
        <v>0.42881124999999998</v>
      </c>
      <c r="D4519">
        <f t="shared" si="210"/>
        <v>0</v>
      </c>
      <c r="E4519">
        <f t="shared" si="211"/>
        <v>0</v>
      </c>
      <c r="F4519">
        <f t="shared" si="212"/>
        <v>0.42881124999999998</v>
      </c>
    </row>
    <row r="4520" spans="1:6" x14ac:dyDescent="0.25">
      <c r="A4520">
        <v>4511</v>
      </c>
      <c r="B4520">
        <f>'Założenia i wyniki'!$E$6*Znorm.Profile!B4520</f>
        <v>0</v>
      </c>
      <c r="C4520">
        <f>'Założenia i wyniki'!$E$8*Znorm.Profile!C4520</f>
        <v>0.32451999999999998</v>
      </c>
      <c r="D4520">
        <f t="shared" si="210"/>
        <v>0</v>
      </c>
      <c r="E4520">
        <f t="shared" si="211"/>
        <v>0</v>
      </c>
      <c r="F4520">
        <f t="shared" si="212"/>
        <v>0.32451999999999998</v>
      </c>
    </row>
    <row r="4521" spans="1:6" x14ac:dyDescent="0.25">
      <c r="A4521">
        <v>4512</v>
      </c>
      <c r="B4521">
        <f>'Założenia i wyniki'!$E$6*Znorm.Profile!B4521</f>
        <v>0</v>
      </c>
      <c r="C4521">
        <f>'Założenia i wyniki'!$E$8*Znorm.Profile!C4521</f>
        <v>0.25124435000000001</v>
      </c>
      <c r="D4521">
        <f t="shared" si="210"/>
        <v>0</v>
      </c>
      <c r="E4521">
        <f t="shared" si="211"/>
        <v>0</v>
      </c>
      <c r="F4521">
        <f t="shared" si="212"/>
        <v>0.25124435000000001</v>
      </c>
    </row>
    <row r="4522" spans="1:6" x14ac:dyDescent="0.25">
      <c r="A4522">
        <v>4513</v>
      </c>
      <c r="B4522">
        <f>'Założenia i wyniki'!$E$6*Znorm.Profile!B4522</f>
        <v>0</v>
      </c>
      <c r="C4522">
        <f>'Założenia i wyniki'!$E$8*Znorm.Profile!C4522</f>
        <v>0.21343210000000001</v>
      </c>
      <c r="D4522">
        <f t="shared" si="210"/>
        <v>0</v>
      </c>
      <c r="E4522">
        <f t="shared" si="211"/>
        <v>0</v>
      </c>
      <c r="F4522">
        <f t="shared" si="212"/>
        <v>0.21343210000000001</v>
      </c>
    </row>
    <row r="4523" spans="1:6" x14ac:dyDescent="0.25">
      <c r="A4523">
        <v>4514</v>
      </c>
      <c r="B4523">
        <f>'Założenia i wyniki'!$E$6*Znorm.Profile!B4523</f>
        <v>0</v>
      </c>
      <c r="C4523">
        <f>'Założenia i wyniki'!$E$8*Znorm.Profile!C4523</f>
        <v>0.19743429999999998</v>
      </c>
      <c r="D4523">
        <f t="shared" si="210"/>
        <v>0</v>
      </c>
      <c r="E4523">
        <f t="shared" si="211"/>
        <v>0</v>
      </c>
      <c r="F4523">
        <f t="shared" si="212"/>
        <v>0.19743429999999998</v>
      </c>
    </row>
    <row r="4524" spans="1:6" x14ac:dyDescent="0.25">
      <c r="A4524">
        <v>4515</v>
      </c>
      <c r="B4524">
        <f>'Założenia i wyniki'!$E$6*Znorm.Profile!B4524</f>
        <v>0</v>
      </c>
      <c r="C4524">
        <f>'Założenia i wyniki'!$E$8*Znorm.Profile!C4524</f>
        <v>0.19023865000000001</v>
      </c>
      <c r="D4524">
        <f t="shared" si="210"/>
        <v>0</v>
      </c>
      <c r="E4524">
        <f t="shared" si="211"/>
        <v>0</v>
      </c>
      <c r="F4524">
        <f t="shared" si="212"/>
        <v>0.19023865000000001</v>
      </c>
    </row>
    <row r="4525" spans="1:6" x14ac:dyDescent="0.25">
      <c r="A4525">
        <v>4516</v>
      </c>
      <c r="B4525">
        <f>'Założenia i wyniki'!$E$6*Znorm.Profile!B4525</f>
        <v>0</v>
      </c>
      <c r="C4525">
        <f>'Założenia i wyniki'!$E$8*Znorm.Profile!C4525</f>
        <v>0.20534359999999999</v>
      </c>
      <c r="D4525">
        <f t="shared" si="210"/>
        <v>0</v>
      </c>
      <c r="E4525">
        <f t="shared" si="211"/>
        <v>0</v>
      </c>
      <c r="F4525">
        <f t="shared" si="212"/>
        <v>0.20534359999999999</v>
      </c>
    </row>
    <row r="4526" spans="1:6" x14ac:dyDescent="0.25">
      <c r="A4526">
        <v>4517</v>
      </c>
      <c r="B4526">
        <f>'Założenia i wyniki'!$E$6*Znorm.Profile!B4526</f>
        <v>7.3049056603773588E-2</v>
      </c>
      <c r="C4526">
        <f>'Założenia i wyniki'!$E$8*Znorm.Profile!C4526</f>
        <v>0.24501959999999998</v>
      </c>
      <c r="D4526">
        <f t="shared" si="210"/>
        <v>7.3049056603773588E-2</v>
      </c>
      <c r="E4526">
        <f t="shared" si="211"/>
        <v>0</v>
      </c>
      <c r="F4526">
        <f t="shared" si="212"/>
        <v>0.17197054339622639</v>
      </c>
    </row>
    <row r="4527" spans="1:6" x14ac:dyDescent="0.25">
      <c r="A4527">
        <v>4518</v>
      </c>
      <c r="B4527">
        <f>'Założenia i wyniki'!$E$6*Znorm.Profile!B4527</f>
        <v>0.25917924528301889</v>
      </c>
      <c r="C4527">
        <f>'Założenia i wyniki'!$E$8*Znorm.Profile!C4527</f>
        <v>0.30513210000000002</v>
      </c>
      <c r="D4527">
        <f t="shared" si="210"/>
        <v>0.25917924528301889</v>
      </c>
      <c r="E4527">
        <f t="shared" si="211"/>
        <v>0</v>
      </c>
      <c r="F4527">
        <f t="shared" si="212"/>
        <v>4.5952854716981129E-2</v>
      </c>
    </row>
    <row r="4528" spans="1:6" x14ac:dyDescent="0.25">
      <c r="A4528">
        <v>4519</v>
      </c>
      <c r="B4528">
        <f>'Założenia i wyniki'!$E$6*Znorm.Profile!B4528</f>
        <v>0.68781132075471696</v>
      </c>
      <c r="C4528">
        <f>'Założenia i wyniki'!$E$8*Znorm.Profile!C4528</f>
        <v>0.35889700000000002</v>
      </c>
      <c r="D4528">
        <f t="shared" si="210"/>
        <v>0.35889700000000002</v>
      </c>
      <c r="E4528">
        <f t="shared" si="211"/>
        <v>0.32891432075471694</v>
      </c>
      <c r="F4528">
        <f t="shared" si="212"/>
        <v>0</v>
      </c>
    </row>
    <row r="4529" spans="1:6" x14ac:dyDescent="0.25">
      <c r="A4529">
        <v>4520</v>
      </c>
      <c r="B4529">
        <f>'Założenia i wyniki'!$E$6*Znorm.Profile!B4529</f>
        <v>1.2389622641509435</v>
      </c>
      <c r="C4529">
        <f>'Założenia i wyniki'!$E$8*Znorm.Profile!C4529</f>
        <v>0.37683415000000003</v>
      </c>
      <c r="D4529">
        <f t="shared" si="210"/>
        <v>0.37683415000000003</v>
      </c>
      <c r="E4529">
        <f t="shared" si="211"/>
        <v>0.86212811415094337</v>
      </c>
      <c r="F4529">
        <f t="shared" si="212"/>
        <v>0</v>
      </c>
    </row>
    <row r="4530" spans="1:6" x14ac:dyDescent="0.25">
      <c r="A4530">
        <v>4521</v>
      </c>
      <c r="B4530">
        <f>'Założenia i wyniki'!$E$6*Znorm.Profile!B4530</f>
        <v>1.7171698113207547</v>
      </c>
      <c r="C4530">
        <f>'Założenia i wyniki'!$E$8*Znorm.Profile!C4530</f>
        <v>0.38731034999999997</v>
      </c>
      <c r="D4530">
        <f t="shared" si="210"/>
        <v>0.38731034999999997</v>
      </c>
      <c r="E4530">
        <f t="shared" si="211"/>
        <v>1.3298594613207548</v>
      </c>
      <c r="F4530">
        <f t="shared" si="212"/>
        <v>0</v>
      </c>
    </row>
    <row r="4531" spans="1:6" x14ac:dyDescent="0.25">
      <c r="A4531">
        <v>4522</v>
      </c>
      <c r="B4531">
        <f>'Założenia i wyniki'!$E$6*Znorm.Profile!B4531</f>
        <v>2.0423584905660377</v>
      </c>
      <c r="C4531">
        <f>'Założenia i wyniki'!$E$8*Znorm.Profile!C4531</f>
        <v>0.39066335000000002</v>
      </c>
      <c r="D4531">
        <f t="shared" si="210"/>
        <v>0.39066335000000002</v>
      </c>
      <c r="E4531">
        <f t="shared" si="211"/>
        <v>1.6516951405660376</v>
      </c>
      <c r="F4531">
        <f t="shared" si="212"/>
        <v>0</v>
      </c>
    </row>
    <row r="4532" spans="1:6" x14ac:dyDescent="0.25">
      <c r="A4532">
        <v>4523</v>
      </c>
      <c r="B4532">
        <f>'Założenia i wyniki'!$E$6*Znorm.Profile!B4532</f>
        <v>2.2334905660377355</v>
      </c>
      <c r="C4532">
        <f>'Założenia i wyniki'!$E$8*Znorm.Profile!C4532</f>
        <v>0.39101334999999998</v>
      </c>
      <c r="D4532">
        <f t="shared" si="210"/>
        <v>0.39101334999999998</v>
      </c>
      <c r="E4532">
        <f t="shared" si="211"/>
        <v>1.8424772160377356</v>
      </c>
      <c r="F4532">
        <f t="shared" si="212"/>
        <v>0</v>
      </c>
    </row>
    <row r="4533" spans="1:6" x14ac:dyDescent="0.25">
      <c r="A4533">
        <v>4524</v>
      </c>
      <c r="B4533">
        <f>'Założenia i wyniki'!$E$6*Znorm.Profile!B4533</f>
        <v>2.2874528301886787</v>
      </c>
      <c r="C4533">
        <f>'Założenia i wyniki'!$E$8*Znorm.Profile!C4533</f>
        <v>0.38978764999999999</v>
      </c>
      <c r="D4533">
        <f t="shared" si="210"/>
        <v>0.38978764999999999</v>
      </c>
      <c r="E4533">
        <f t="shared" si="211"/>
        <v>1.8976651801886788</v>
      </c>
      <c r="F4533">
        <f t="shared" si="212"/>
        <v>0</v>
      </c>
    </row>
    <row r="4534" spans="1:6" x14ac:dyDescent="0.25">
      <c r="A4534">
        <v>4525</v>
      </c>
      <c r="B4534">
        <f>'Założenia i wyniki'!$E$6*Znorm.Profile!B4534</f>
        <v>2.2298113207547168</v>
      </c>
      <c r="C4534">
        <f>'Założenia i wyniki'!$E$8*Znorm.Profile!C4534</f>
        <v>0.38814334999999994</v>
      </c>
      <c r="D4534">
        <f t="shared" si="210"/>
        <v>0.38814334999999994</v>
      </c>
      <c r="E4534">
        <f t="shared" si="211"/>
        <v>1.8416679707547168</v>
      </c>
      <c r="F4534">
        <f t="shared" si="212"/>
        <v>0</v>
      </c>
    </row>
    <row r="4535" spans="1:6" x14ac:dyDescent="0.25">
      <c r="A4535">
        <v>4526</v>
      </c>
      <c r="B4535">
        <f>'Założenia i wyniki'!$E$6*Znorm.Profile!B4535</f>
        <v>2.0615094339622639</v>
      </c>
      <c r="C4535">
        <f>'Założenia i wyniki'!$E$8*Znorm.Profile!C4535</f>
        <v>0.38393634999999998</v>
      </c>
      <c r="D4535">
        <f t="shared" si="210"/>
        <v>0.38393634999999998</v>
      </c>
      <c r="E4535">
        <f t="shared" si="211"/>
        <v>1.677573083962264</v>
      </c>
      <c r="F4535">
        <f t="shared" si="212"/>
        <v>0</v>
      </c>
    </row>
    <row r="4536" spans="1:6" x14ac:dyDescent="0.25">
      <c r="A4536">
        <v>4527</v>
      </c>
      <c r="B4536">
        <f>'Założenia i wyniki'!$E$6*Znorm.Profile!B4536</f>
        <v>1.7698113207547168</v>
      </c>
      <c r="C4536">
        <f>'Założenia i wyniki'!$E$8*Znorm.Profile!C4536</f>
        <v>0.38391605000000001</v>
      </c>
      <c r="D4536">
        <f t="shared" si="210"/>
        <v>0.38391605000000001</v>
      </c>
      <c r="E4536">
        <f t="shared" si="211"/>
        <v>1.3858952707547167</v>
      </c>
      <c r="F4536">
        <f t="shared" si="212"/>
        <v>0</v>
      </c>
    </row>
    <row r="4537" spans="1:6" x14ac:dyDescent="0.25">
      <c r="A4537">
        <v>4528</v>
      </c>
      <c r="B4537">
        <f>'Założenia i wyniki'!$E$6*Znorm.Profile!B4537</f>
        <v>1.3649056603773584</v>
      </c>
      <c r="C4537">
        <f>'Założenia i wyniki'!$E$8*Znorm.Profile!C4537</f>
        <v>0.39782364999999997</v>
      </c>
      <c r="D4537">
        <f t="shared" si="210"/>
        <v>0.39782364999999997</v>
      </c>
      <c r="E4537">
        <f t="shared" si="211"/>
        <v>0.96708201037735841</v>
      </c>
      <c r="F4537">
        <f t="shared" si="212"/>
        <v>0</v>
      </c>
    </row>
    <row r="4538" spans="1:6" x14ac:dyDescent="0.25">
      <c r="A4538">
        <v>4529</v>
      </c>
      <c r="B4538">
        <f>'Założenia i wyniki'!$E$6*Znorm.Profile!B4538</f>
        <v>0.8444150943396227</v>
      </c>
      <c r="C4538">
        <f>'Założenia i wyniki'!$E$8*Znorm.Profile!C4538</f>
        <v>0.40432245000000006</v>
      </c>
      <c r="D4538">
        <f t="shared" si="210"/>
        <v>0.40432245000000006</v>
      </c>
      <c r="E4538">
        <f t="shared" si="211"/>
        <v>0.44009264433962264</v>
      </c>
      <c r="F4538">
        <f t="shared" si="212"/>
        <v>0</v>
      </c>
    </row>
    <row r="4539" spans="1:6" x14ac:dyDescent="0.25">
      <c r="A4539">
        <v>4530</v>
      </c>
      <c r="B4539">
        <f>'Założenia i wyniki'!$E$6*Znorm.Profile!B4539</f>
        <v>0.36727358490566042</v>
      </c>
      <c r="C4539">
        <f>'Założenia i wyniki'!$E$8*Znorm.Profile!C4539</f>
        <v>0.41315505000000002</v>
      </c>
      <c r="D4539">
        <f t="shared" si="210"/>
        <v>0.36727358490566042</v>
      </c>
      <c r="E4539">
        <f t="shared" si="211"/>
        <v>0</v>
      </c>
      <c r="F4539">
        <f t="shared" si="212"/>
        <v>4.5881465094339602E-2</v>
      </c>
    </row>
    <row r="4540" spans="1:6" x14ac:dyDescent="0.25">
      <c r="A4540">
        <v>4531</v>
      </c>
      <c r="B4540">
        <f>'Założenia i wyniki'!$E$6*Znorm.Profile!B4540</f>
        <v>0.14497169811320754</v>
      </c>
      <c r="C4540">
        <f>'Założenia i wyniki'!$E$8*Znorm.Profile!C4540</f>
        <v>0.44025239999999999</v>
      </c>
      <c r="D4540">
        <f t="shared" si="210"/>
        <v>0.14497169811320754</v>
      </c>
      <c r="E4540">
        <f t="shared" si="211"/>
        <v>0</v>
      </c>
      <c r="F4540">
        <f t="shared" si="212"/>
        <v>0.29528070188679245</v>
      </c>
    </row>
    <row r="4541" spans="1:6" x14ac:dyDescent="0.25">
      <c r="A4541">
        <v>4532</v>
      </c>
      <c r="B4541">
        <f>'Założenia i wyniki'!$E$6*Znorm.Profile!B4541</f>
        <v>0</v>
      </c>
      <c r="C4541">
        <f>'Założenia i wyniki'!$E$8*Znorm.Profile!C4541</f>
        <v>0.46558224999999998</v>
      </c>
      <c r="D4541">
        <f t="shared" si="210"/>
        <v>0</v>
      </c>
      <c r="E4541">
        <f t="shared" si="211"/>
        <v>0</v>
      </c>
      <c r="F4541">
        <f t="shared" si="212"/>
        <v>0.46558224999999998</v>
      </c>
    </row>
    <row r="4542" spans="1:6" x14ac:dyDescent="0.25">
      <c r="A4542">
        <v>4533</v>
      </c>
      <c r="B4542">
        <f>'Założenia i wyniki'!$E$6*Znorm.Profile!B4542</f>
        <v>0</v>
      </c>
      <c r="C4542">
        <f>'Założenia i wyniki'!$E$8*Znorm.Profile!C4542</f>
        <v>0.4891411</v>
      </c>
      <c r="D4542">
        <f t="shared" si="210"/>
        <v>0</v>
      </c>
      <c r="E4542">
        <f t="shared" si="211"/>
        <v>0</v>
      </c>
      <c r="F4542">
        <f t="shared" si="212"/>
        <v>0.4891411</v>
      </c>
    </row>
    <row r="4543" spans="1:6" x14ac:dyDescent="0.25">
      <c r="A4543">
        <v>4534</v>
      </c>
      <c r="B4543">
        <f>'Założenia i wyniki'!$E$6*Znorm.Profile!B4543</f>
        <v>0</v>
      </c>
      <c r="C4543">
        <f>'Założenia i wyniki'!$E$8*Znorm.Profile!C4543</f>
        <v>0.43133965000000002</v>
      </c>
      <c r="D4543">
        <f t="shared" si="210"/>
        <v>0</v>
      </c>
      <c r="E4543">
        <f t="shared" si="211"/>
        <v>0</v>
      </c>
      <c r="F4543">
        <f t="shared" si="212"/>
        <v>0.43133965000000002</v>
      </c>
    </row>
    <row r="4544" spans="1:6" x14ac:dyDescent="0.25">
      <c r="A4544">
        <v>4535</v>
      </c>
      <c r="B4544">
        <f>'Założenia i wyniki'!$E$6*Znorm.Profile!B4544</f>
        <v>0</v>
      </c>
      <c r="C4544">
        <f>'Założenia i wyniki'!$E$8*Znorm.Profile!C4544</f>
        <v>0.32606070000000004</v>
      </c>
      <c r="D4544">
        <f t="shared" si="210"/>
        <v>0</v>
      </c>
      <c r="E4544">
        <f t="shared" si="211"/>
        <v>0</v>
      </c>
      <c r="F4544">
        <f t="shared" si="212"/>
        <v>0.32606070000000004</v>
      </c>
    </row>
    <row r="4545" spans="1:6" x14ac:dyDescent="0.25">
      <c r="A4545">
        <v>4536</v>
      </c>
      <c r="B4545">
        <f>'Założenia i wyniki'!$E$6*Znorm.Profile!B4545</f>
        <v>0</v>
      </c>
      <c r="C4545">
        <f>'Założenia i wyniki'!$E$8*Znorm.Profile!C4545</f>
        <v>0.24972744999999999</v>
      </c>
      <c r="D4545">
        <f t="shared" si="210"/>
        <v>0</v>
      </c>
      <c r="E4545">
        <f t="shared" si="211"/>
        <v>0</v>
      </c>
      <c r="F4545">
        <f t="shared" si="212"/>
        <v>0.24972744999999999</v>
      </c>
    </row>
    <row r="4546" spans="1:6" x14ac:dyDescent="0.25">
      <c r="A4546">
        <v>4537</v>
      </c>
      <c r="B4546">
        <f>'Założenia i wyniki'!$E$6*Znorm.Profile!B4546</f>
        <v>0</v>
      </c>
      <c r="C4546">
        <f>'Założenia i wyniki'!$E$8*Znorm.Profile!C4546</f>
        <v>0.21124285000000001</v>
      </c>
      <c r="D4546">
        <f t="shared" si="210"/>
        <v>0</v>
      </c>
      <c r="E4546">
        <f t="shared" si="211"/>
        <v>0</v>
      </c>
      <c r="F4546">
        <f t="shared" si="212"/>
        <v>0.21124285000000001</v>
      </c>
    </row>
    <row r="4547" spans="1:6" x14ac:dyDescent="0.25">
      <c r="A4547">
        <v>4538</v>
      </c>
      <c r="B4547">
        <f>'Założenia i wyniki'!$E$6*Znorm.Profile!B4547</f>
        <v>0</v>
      </c>
      <c r="C4547">
        <f>'Założenia i wyniki'!$E$8*Znorm.Profile!C4547</f>
        <v>0.19199564999999999</v>
      </c>
      <c r="D4547">
        <f t="shared" si="210"/>
        <v>0</v>
      </c>
      <c r="E4547">
        <f t="shared" si="211"/>
        <v>0</v>
      </c>
      <c r="F4547">
        <f t="shared" si="212"/>
        <v>0.19199564999999999</v>
      </c>
    </row>
    <row r="4548" spans="1:6" x14ac:dyDescent="0.25">
      <c r="A4548">
        <v>4539</v>
      </c>
      <c r="B4548">
        <f>'Założenia i wyniki'!$E$6*Znorm.Profile!B4548</f>
        <v>0</v>
      </c>
      <c r="C4548">
        <f>'Założenia i wyniki'!$E$8*Znorm.Profile!C4548</f>
        <v>0.18925865000000003</v>
      </c>
      <c r="D4548">
        <f t="shared" si="210"/>
        <v>0</v>
      </c>
      <c r="E4548">
        <f t="shared" si="211"/>
        <v>0</v>
      </c>
      <c r="F4548">
        <f t="shared" si="212"/>
        <v>0.18925865000000003</v>
      </c>
    </row>
    <row r="4549" spans="1:6" x14ac:dyDescent="0.25">
      <c r="A4549">
        <v>4540</v>
      </c>
      <c r="B4549">
        <f>'Założenia i wyniki'!$E$6*Znorm.Profile!B4549</f>
        <v>0</v>
      </c>
      <c r="C4549">
        <f>'Założenia i wyniki'!$E$8*Znorm.Profile!C4549</f>
        <v>0.2039716</v>
      </c>
      <c r="D4549">
        <f t="shared" si="210"/>
        <v>0</v>
      </c>
      <c r="E4549">
        <f t="shared" si="211"/>
        <v>0</v>
      </c>
      <c r="F4549">
        <f t="shared" si="212"/>
        <v>0.2039716</v>
      </c>
    </row>
    <row r="4550" spans="1:6" x14ac:dyDescent="0.25">
      <c r="A4550">
        <v>4541</v>
      </c>
      <c r="B4550">
        <f>'Założenia i wyniki'!$E$6*Znorm.Profile!B4550</f>
        <v>4.3444339622641513E-2</v>
      </c>
      <c r="C4550">
        <f>'Założenia i wyniki'!$E$8*Znorm.Profile!C4550</f>
        <v>0.24893224999999999</v>
      </c>
      <c r="D4550">
        <f t="shared" si="210"/>
        <v>4.3444339622641513E-2</v>
      </c>
      <c r="E4550">
        <f t="shared" si="211"/>
        <v>0</v>
      </c>
      <c r="F4550">
        <f t="shared" si="212"/>
        <v>0.20548791037735847</v>
      </c>
    </row>
    <row r="4551" spans="1:6" x14ac:dyDescent="0.25">
      <c r="A4551">
        <v>4542</v>
      </c>
      <c r="B4551">
        <f>'Założenia i wyniki'!$E$6*Znorm.Profile!B4551</f>
        <v>0.18486792452830189</v>
      </c>
      <c r="C4551">
        <f>'Założenia i wyniki'!$E$8*Znorm.Profile!C4551</f>
        <v>0.29984150000000004</v>
      </c>
      <c r="D4551">
        <f t="shared" si="210"/>
        <v>0.18486792452830189</v>
      </c>
      <c r="E4551">
        <f t="shared" si="211"/>
        <v>0</v>
      </c>
      <c r="F4551">
        <f t="shared" si="212"/>
        <v>0.11497357547169815</v>
      </c>
    </row>
    <row r="4552" spans="1:6" x14ac:dyDescent="0.25">
      <c r="A4552">
        <v>4543</v>
      </c>
      <c r="B4552">
        <f>'Założenia i wyniki'!$E$6*Znorm.Profile!B4552</f>
        <v>0.65219811320754717</v>
      </c>
      <c r="C4552">
        <f>'Założenia i wyniki'!$E$8*Znorm.Profile!C4552</f>
        <v>0.34731164999999997</v>
      </c>
      <c r="D4552">
        <f t="shared" si="210"/>
        <v>0.34731164999999997</v>
      </c>
      <c r="E4552">
        <f t="shared" si="211"/>
        <v>0.3048864632075472</v>
      </c>
      <c r="F4552">
        <f t="shared" si="212"/>
        <v>0</v>
      </c>
    </row>
    <row r="4553" spans="1:6" x14ac:dyDescent="0.25">
      <c r="A4553">
        <v>4544</v>
      </c>
      <c r="B4553">
        <f>'Założenia i wyniki'!$E$6*Znorm.Profile!B4553</f>
        <v>1.2108490566037735</v>
      </c>
      <c r="C4553">
        <f>'Założenia i wyniki'!$E$8*Znorm.Profile!C4553</f>
        <v>0.37307095000000001</v>
      </c>
      <c r="D4553">
        <f t="shared" si="210"/>
        <v>0.37307095000000001</v>
      </c>
      <c r="E4553">
        <f t="shared" si="211"/>
        <v>0.8377781066037735</v>
      </c>
      <c r="F4553">
        <f t="shared" si="212"/>
        <v>0</v>
      </c>
    </row>
    <row r="4554" spans="1:6" x14ac:dyDescent="0.25">
      <c r="A4554">
        <v>4545</v>
      </c>
      <c r="B4554">
        <f>'Założenia i wyniki'!$E$6*Znorm.Profile!B4554</f>
        <v>1.6917924528301889</v>
      </c>
      <c r="C4554">
        <f>'Założenia i wyniki'!$E$8*Znorm.Profile!C4554</f>
        <v>0.38418275000000002</v>
      </c>
      <c r="D4554">
        <f t="shared" si="210"/>
        <v>0.38418275000000002</v>
      </c>
      <c r="E4554">
        <f t="shared" si="211"/>
        <v>1.307609702830189</v>
      </c>
      <c r="F4554">
        <f t="shared" si="212"/>
        <v>0</v>
      </c>
    </row>
    <row r="4555" spans="1:6" x14ac:dyDescent="0.25">
      <c r="A4555">
        <v>4546</v>
      </c>
      <c r="B4555">
        <f>'Założenia i wyniki'!$E$6*Znorm.Profile!B4555</f>
        <v>2.0369811320754714</v>
      </c>
      <c r="C4555">
        <f>'Założenia i wyniki'!$E$8*Znorm.Profile!C4555</f>
        <v>0.38907890000000001</v>
      </c>
      <c r="D4555">
        <f t="shared" ref="D4555:D4618" si="213">IF(B4555&lt;=C4555,B4555,C4555)</f>
        <v>0.38907890000000001</v>
      </c>
      <c r="E4555">
        <f t="shared" ref="E4555:E4618" si="214">IF(B4555&gt;C4555,B4555-C4555,0)</f>
        <v>1.6479022320754715</v>
      </c>
      <c r="F4555">
        <f t="shared" ref="F4555:F4618" si="215">IF(B4555&lt;C4555,C4555-B4555,0)</f>
        <v>0</v>
      </c>
    </row>
    <row r="4556" spans="1:6" x14ac:dyDescent="0.25">
      <c r="A4556">
        <v>4547</v>
      </c>
      <c r="B4556">
        <f>'Założenia i wyniki'!$E$6*Znorm.Profile!B4556</f>
        <v>1.9867924528301886</v>
      </c>
      <c r="C4556">
        <f>'Założenia i wyniki'!$E$8*Znorm.Profile!C4556</f>
        <v>0.38590964999999999</v>
      </c>
      <c r="D4556">
        <f t="shared" si="213"/>
        <v>0.38590964999999999</v>
      </c>
      <c r="E4556">
        <f t="shared" si="214"/>
        <v>1.6008828028301885</v>
      </c>
      <c r="F4556">
        <f t="shared" si="215"/>
        <v>0</v>
      </c>
    </row>
    <row r="4557" spans="1:6" x14ac:dyDescent="0.25">
      <c r="A4557">
        <v>4548</v>
      </c>
      <c r="B4557">
        <f>'Założenia i wyniki'!$E$6*Znorm.Profile!B4557</f>
        <v>0.98216981132075465</v>
      </c>
      <c r="C4557">
        <f>'Założenia i wyniki'!$E$8*Znorm.Profile!C4557</f>
        <v>0.3803359</v>
      </c>
      <c r="D4557">
        <f t="shared" si="213"/>
        <v>0.3803359</v>
      </c>
      <c r="E4557">
        <f t="shared" si="214"/>
        <v>0.6018339113207547</v>
      </c>
      <c r="F4557">
        <f t="shared" si="215"/>
        <v>0</v>
      </c>
    </row>
    <row r="4558" spans="1:6" x14ac:dyDescent="0.25">
      <c r="A4558">
        <v>4549</v>
      </c>
      <c r="B4558">
        <f>'Założenia i wyniki'!$E$6*Znorm.Profile!B4558</f>
        <v>1.122547169811321</v>
      </c>
      <c r="C4558">
        <f>'Założenia i wyniki'!$E$8*Znorm.Profile!C4558</f>
        <v>0.37683450000000002</v>
      </c>
      <c r="D4558">
        <f t="shared" si="213"/>
        <v>0.37683450000000002</v>
      </c>
      <c r="E4558">
        <f t="shared" si="214"/>
        <v>0.74571266981132101</v>
      </c>
      <c r="F4558">
        <f t="shared" si="215"/>
        <v>0</v>
      </c>
    </row>
    <row r="4559" spans="1:6" x14ac:dyDescent="0.25">
      <c r="A4559">
        <v>4550</v>
      </c>
      <c r="B4559">
        <f>'Założenia i wyniki'!$E$6*Znorm.Profile!B4559</f>
        <v>0.15450000000000003</v>
      </c>
      <c r="C4559">
        <f>'Założenia i wyniki'!$E$8*Znorm.Profile!C4559</f>
        <v>0.37244375000000002</v>
      </c>
      <c r="D4559">
        <f t="shared" si="213"/>
        <v>0.15450000000000003</v>
      </c>
      <c r="E4559">
        <f t="shared" si="214"/>
        <v>0</v>
      </c>
      <c r="F4559">
        <f t="shared" si="215"/>
        <v>0.21794374999999999</v>
      </c>
    </row>
    <row r="4560" spans="1:6" x14ac:dyDescent="0.25">
      <c r="A4560">
        <v>4551</v>
      </c>
      <c r="B4560">
        <f>'Założenia i wyniki'!$E$6*Znorm.Profile!B4560</f>
        <v>0.35182075471698115</v>
      </c>
      <c r="C4560">
        <f>'Założenia i wyniki'!$E$8*Znorm.Profile!C4560</f>
        <v>0.38142264999999997</v>
      </c>
      <c r="D4560">
        <f t="shared" si="213"/>
        <v>0.35182075471698115</v>
      </c>
      <c r="E4560">
        <f t="shared" si="214"/>
        <v>0</v>
      </c>
      <c r="F4560">
        <f t="shared" si="215"/>
        <v>2.960189528301882E-2</v>
      </c>
    </row>
    <row r="4561" spans="1:6" x14ac:dyDescent="0.25">
      <c r="A4561">
        <v>4552</v>
      </c>
      <c r="B4561">
        <f>'Założenia i wyniki'!$E$6*Znorm.Profile!B4561</f>
        <v>0.41009433962264147</v>
      </c>
      <c r="C4561">
        <f>'Założenia i wyniki'!$E$8*Znorm.Profile!C4561</f>
        <v>0.39701199999999998</v>
      </c>
      <c r="D4561">
        <f t="shared" si="213"/>
        <v>0.39701199999999998</v>
      </c>
      <c r="E4561">
        <f t="shared" si="214"/>
        <v>1.3082339622641492E-2</v>
      </c>
      <c r="F4561">
        <f t="shared" si="215"/>
        <v>0</v>
      </c>
    </row>
    <row r="4562" spans="1:6" x14ac:dyDescent="0.25">
      <c r="A4562">
        <v>4553</v>
      </c>
      <c r="B4562">
        <f>'Założenia i wyniki'!$E$6*Znorm.Profile!B4562</f>
        <v>0.15509433962264152</v>
      </c>
      <c r="C4562">
        <f>'Założenia i wyniki'!$E$8*Znorm.Profile!C4562</f>
        <v>0.4079488</v>
      </c>
      <c r="D4562">
        <f t="shared" si="213"/>
        <v>0.15509433962264152</v>
      </c>
      <c r="E4562">
        <f t="shared" si="214"/>
        <v>0</v>
      </c>
      <c r="F4562">
        <f t="shared" si="215"/>
        <v>0.25285446037735848</v>
      </c>
    </row>
    <row r="4563" spans="1:6" x14ac:dyDescent="0.25">
      <c r="A4563">
        <v>4554</v>
      </c>
      <c r="B4563">
        <f>'Założenia i wyniki'!$E$6*Znorm.Profile!B4563</f>
        <v>0.12579245283018867</v>
      </c>
      <c r="C4563">
        <f>'Założenia i wyniki'!$E$8*Znorm.Profile!C4563</f>
        <v>0.41431005000000004</v>
      </c>
      <c r="D4563">
        <f t="shared" si="213"/>
        <v>0.12579245283018867</v>
      </c>
      <c r="E4563">
        <f t="shared" si="214"/>
        <v>0</v>
      </c>
      <c r="F4563">
        <f t="shared" si="215"/>
        <v>0.2885175971698114</v>
      </c>
    </row>
    <row r="4564" spans="1:6" x14ac:dyDescent="0.25">
      <c r="A4564">
        <v>4555</v>
      </c>
      <c r="B4564">
        <f>'Założenia i wyniki'!$E$6*Znorm.Profile!B4564</f>
        <v>4.488490566037736E-2</v>
      </c>
      <c r="C4564">
        <f>'Założenia i wyniki'!$E$8*Znorm.Profile!C4564</f>
        <v>0.43795325000000002</v>
      </c>
      <c r="D4564">
        <f t="shared" si="213"/>
        <v>4.488490566037736E-2</v>
      </c>
      <c r="E4564">
        <f t="shared" si="214"/>
        <v>0</v>
      </c>
      <c r="F4564">
        <f t="shared" si="215"/>
        <v>0.39306834433962268</v>
      </c>
    </row>
    <row r="4565" spans="1:6" x14ac:dyDescent="0.25">
      <c r="A4565">
        <v>4556</v>
      </c>
      <c r="B4565">
        <f>'Założenia i wyniki'!$E$6*Znorm.Profile!B4565</f>
        <v>0</v>
      </c>
      <c r="C4565">
        <f>'Założenia i wyniki'!$E$8*Znorm.Profile!C4565</f>
        <v>0.45480084999999998</v>
      </c>
      <c r="D4565">
        <f t="shared" si="213"/>
        <v>0</v>
      </c>
      <c r="E4565">
        <f t="shared" si="214"/>
        <v>0</v>
      </c>
      <c r="F4565">
        <f t="shared" si="215"/>
        <v>0.45480084999999998</v>
      </c>
    </row>
    <row r="4566" spans="1:6" x14ac:dyDescent="0.25">
      <c r="A4566">
        <v>4557</v>
      </c>
      <c r="B4566">
        <f>'Założenia i wyniki'!$E$6*Znorm.Profile!B4566</f>
        <v>0</v>
      </c>
      <c r="C4566">
        <f>'Założenia i wyniki'!$E$8*Znorm.Profile!C4566</f>
        <v>0.47249615</v>
      </c>
      <c r="D4566">
        <f t="shared" si="213"/>
        <v>0</v>
      </c>
      <c r="E4566">
        <f t="shared" si="214"/>
        <v>0</v>
      </c>
      <c r="F4566">
        <f t="shared" si="215"/>
        <v>0.47249615</v>
      </c>
    </row>
    <row r="4567" spans="1:6" x14ac:dyDescent="0.25">
      <c r="A4567">
        <v>4558</v>
      </c>
      <c r="B4567">
        <f>'Założenia i wyniki'!$E$6*Znorm.Profile!B4567</f>
        <v>0</v>
      </c>
      <c r="C4567">
        <f>'Założenia i wyniki'!$E$8*Znorm.Profile!C4567</f>
        <v>0.40841325000000001</v>
      </c>
      <c r="D4567">
        <f t="shared" si="213"/>
        <v>0</v>
      </c>
      <c r="E4567">
        <f t="shared" si="214"/>
        <v>0</v>
      </c>
      <c r="F4567">
        <f t="shared" si="215"/>
        <v>0.40841325000000001</v>
      </c>
    </row>
    <row r="4568" spans="1:6" x14ac:dyDescent="0.25">
      <c r="A4568">
        <v>4559</v>
      </c>
      <c r="B4568">
        <f>'Założenia i wyniki'!$E$6*Znorm.Profile!B4568</f>
        <v>0</v>
      </c>
      <c r="C4568">
        <f>'Założenia i wyniki'!$E$8*Znorm.Profile!C4568</f>
        <v>0.31018645</v>
      </c>
      <c r="D4568">
        <f t="shared" si="213"/>
        <v>0</v>
      </c>
      <c r="E4568">
        <f t="shared" si="214"/>
        <v>0</v>
      </c>
      <c r="F4568">
        <f t="shared" si="215"/>
        <v>0.31018645</v>
      </c>
    </row>
    <row r="4569" spans="1:6" x14ac:dyDescent="0.25">
      <c r="A4569">
        <v>4560</v>
      </c>
      <c r="B4569">
        <f>'Założenia i wyniki'!$E$6*Znorm.Profile!B4569</f>
        <v>0</v>
      </c>
      <c r="C4569">
        <f>'Założenia i wyniki'!$E$8*Znorm.Profile!C4569</f>
        <v>0.2449482</v>
      </c>
      <c r="D4569">
        <f t="shared" si="213"/>
        <v>0</v>
      </c>
      <c r="E4569">
        <f t="shared" si="214"/>
        <v>0</v>
      </c>
      <c r="F4569">
        <f t="shared" si="215"/>
        <v>0.2449482</v>
      </c>
    </row>
    <row r="4570" spans="1:6" x14ac:dyDescent="0.25">
      <c r="A4570">
        <v>4561</v>
      </c>
      <c r="B4570">
        <f>'Założenia i wyniki'!$E$6*Znorm.Profile!B4570</f>
        <v>0</v>
      </c>
      <c r="C4570">
        <f>'Założenia i wyniki'!$E$8*Znorm.Profile!C4570</f>
        <v>0.20733264999999998</v>
      </c>
      <c r="D4570">
        <f t="shared" si="213"/>
        <v>0</v>
      </c>
      <c r="E4570">
        <f t="shared" si="214"/>
        <v>0</v>
      </c>
      <c r="F4570">
        <f t="shared" si="215"/>
        <v>0.20733264999999998</v>
      </c>
    </row>
    <row r="4571" spans="1:6" x14ac:dyDescent="0.25">
      <c r="A4571">
        <v>4562</v>
      </c>
      <c r="B4571">
        <f>'Założenia i wyniki'!$E$6*Znorm.Profile!B4571</f>
        <v>0</v>
      </c>
      <c r="C4571">
        <f>'Założenia i wyniki'!$E$8*Znorm.Profile!C4571</f>
        <v>0.18653285000000003</v>
      </c>
      <c r="D4571">
        <f t="shared" si="213"/>
        <v>0</v>
      </c>
      <c r="E4571">
        <f t="shared" si="214"/>
        <v>0</v>
      </c>
      <c r="F4571">
        <f t="shared" si="215"/>
        <v>0.18653285000000003</v>
      </c>
    </row>
    <row r="4572" spans="1:6" x14ac:dyDescent="0.25">
      <c r="A4572">
        <v>4563</v>
      </c>
      <c r="B4572">
        <f>'Założenia i wyniki'!$E$6*Znorm.Profile!B4572</f>
        <v>0</v>
      </c>
      <c r="C4572">
        <f>'Założenia i wyniki'!$E$8*Znorm.Profile!C4572</f>
        <v>0.1859529</v>
      </c>
      <c r="D4572">
        <f t="shared" si="213"/>
        <v>0</v>
      </c>
      <c r="E4572">
        <f t="shared" si="214"/>
        <v>0</v>
      </c>
      <c r="F4572">
        <f t="shared" si="215"/>
        <v>0.1859529</v>
      </c>
    </row>
    <row r="4573" spans="1:6" x14ac:dyDescent="0.25">
      <c r="A4573">
        <v>4564</v>
      </c>
      <c r="B4573">
        <f>'Założenia i wyniki'!$E$6*Znorm.Profile!B4573</f>
        <v>0</v>
      </c>
      <c r="C4573">
        <f>'Założenia i wyniki'!$E$8*Znorm.Profile!C4573</f>
        <v>0.20053390000000001</v>
      </c>
      <c r="D4573">
        <f t="shared" si="213"/>
        <v>0</v>
      </c>
      <c r="E4573">
        <f t="shared" si="214"/>
        <v>0</v>
      </c>
      <c r="F4573">
        <f t="shared" si="215"/>
        <v>0.20053390000000001</v>
      </c>
    </row>
    <row r="4574" spans="1:6" x14ac:dyDescent="0.25">
      <c r="A4574">
        <v>4565</v>
      </c>
      <c r="B4574">
        <f>'Założenia i wyniki'!$E$6*Znorm.Profile!B4574</f>
        <v>8.8113207547169822E-2</v>
      </c>
      <c r="C4574">
        <f>'Założenia i wyniki'!$E$8*Znorm.Profile!C4574</f>
        <v>0.23939649999999998</v>
      </c>
      <c r="D4574">
        <f t="shared" si="213"/>
        <v>8.8113207547169822E-2</v>
      </c>
      <c r="E4574">
        <f t="shared" si="214"/>
        <v>0</v>
      </c>
      <c r="F4574">
        <f t="shared" si="215"/>
        <v>0.15128329245283018</v>
      </c>
    </row>
    <row r="4575" spans="1:6" x14ac:dyDescent="0.25">
      <c r="A4575">
        <v>4566</v>
      </c>
      <c r="B4575">
        <f>'Założenia i wyniki'!$E$6*Znorm.Profile!B4575</f>
        <v>0.25366037735849056</v>
      </c>
      <c r="C4575">
        <f>'Założenia i wyniki'!$E$8*Znorm.Profile!C4575</f>
        <v>0.29289959999999998</v>
      </c>
      <c r="D4575">
        <f t="shared" si="213"/>
        <v>0.25366037735849056</v>
      </c>
      <c r="E4575">
        <f t="shared" si="214"/>
        <v>0</v>
      </c>
      <c r="F4575">
        <f t="shared" si="215"/>
        <v>3.9239222641509419E-2</v>
      </c>
    </row>
    <row r="4576" spans="1:6" x14ac:dyDescent="0.25">
      <c r="A4576">
        <v>4567</v>
      </c>
      <c r="B4576">
        <f>'Założenia i wyniki'!$E$6*Znorm.Profile!B4576</f>
        <v>0.70317924528301889</v>
      </c>
      <c r="C4576">
        <f>'Założenia i wyniki'!$E$8*Znorm.Profile!C4576</f>
        <v>0.33772619999999998</v>
      </c>
      <c r="D4576">
        <f t="shared" si="213"/>
        <v>0.33772619999999998</v>
      </c>
      <c r="E4576">
        <f t="shared" si="214"/>
        <v>0.36545304528301892</v>
      </c>
      <c r="F4576">
        <f t="shared" si="215"/>
        <v>0</v>
      </c>
    </row>
    <row r="4577" spans="1:6" x14ac:dyDescent="0.25">
      <c r="A4577">
        <v>4568</v>
      </c>
      <c r="B4577">
        <f>'Założenia i wyniki'!$E$6*Znorm.Profile!B4577</f>
        <v>1.2749999999999999</v>
      </c>
      <c r="C4577">
        <f>'Założenia i wyniki'!$E$8*Znorm.Profile!C4577</f>
        <v>0.36401855</v>
      </c>
      <c r="D4577">
        <f t="shared" si="213"/>
        <v>0.36401855</v>
      </c>
      <c r="E4577">
        <f t="shared" si="214"/>
        <v>0.91098144999999997</v>
      </c>
      <c r="F4577">
        <f t="shared" si="215"/>
        <v>0</v>
      </c>
    </row>
    <row r="4578" spans="1:6" x14ac:dyDescent="0.25">
      <c r="A4578">
        <v>4569</v>
      </c>
      <c r="B4578">
        <f>'Założenia i wyniki'!$E$6*Znorm.Profile!B4578</f>
        <v>1.7476415094339621</v>
      </c>
      <c r="C4578">
        <f>'Założenia i wyniki'!$E$8*Znorm.Profile!C4578</f>
        <v>0.38402839999999999</v>
      </c>
      <c r="D4578">
        <f t="shared" si="213"/>
        <v>0.38402839999999999</v>
      </c>
      <c r="E4578">
        <f t="shared" si="214"/>
        <v>1.3636131094339621</v>
      </c>
      <c r="F4578">
        <f t="shared" si="215"/>
        <v>0</v>
      </c>
    </row>
    <row r="4579" spans="1:6" x14ac:dyDescent="0.25">
      <c r="A4579">
        <v>4570</v>
      </c>
      <c r="B4579">
        <f>'Założenia i wyniki'!$E$6*Znorm.Profile!B4579</f>
        <v>2.0707547169811322</v>
      </c>
      <c r="C4579">
        <f>'Założenia i wyniki'!$E$8*Znorm.Profile!C4579</f>
        <v>0.38265009999999999</v>
      </c>
      <c r="D4579">
        <f t="shared" si="213"/>
        <v>0.38265009999999999</v>
      </c>
      <c r="E4579">
        <f t="shared" si="214"/>
        <v>1.6881046169811322</v>
      </c>
      <c r="F4579">
        <f t="shared" si="215"/>
        <v>0</v>
      </c>
    </row>
    <row r="4580" spans="1:6" x14ac:dyDescent="0.25">
      <c r="A4580">
        <v>4571</v>
      </c>
      <c r="B4580">
        <f>'Założenia i wyniki'!$E$6*Znorm.Profile!B4580</f>
        <v>2.2678301886792456</v>
      </c>
      <c r="C4580">
        <f>'Założenia i wyniki'!$E$8*Znorm.Profile!C4580</f>
        <v>0.38387404999999997</v>
      </c>
      <c r="D4580">
        <f t="shared" si="213"/>
        <v>0.38387404999999997</v>
      </c>
      <c r="E4580">
        <f t="shared" si="214"/>
        <v>1.8839561386792456</v>
      </c>
      <c r="F4580">
        <f t="shared" si="215"/>
        <v>0</v>
      </c>
    </row>
    <row r="4581" spans="1:6" x14ac:dyDescent="0.25">
      <c r="A4581">
        <v>4572</v>
      </c>
      <c r="B4581">
        <f>'Założenia i wyniki'!$E$6*Znorm.Profile!B4581</f>
        <v>2.3176415094339617</v>
      </c>
      <c r="C4581">
        <f>'Założenia i wyniki'!$E$8*Znorm.Profile!C4581</f>
        <v>0.38130365000000005</v>
      </c>
      <c r="D4581">
        <f t="shared" si="213"/>
        <v>0.38130365000000005</v>
      </c>
      <c r="E4581">
        <f t="shared" si="214"/>
        <v>1.9363378594339617</v>
      </c>
      <c r="F4581">
        <f t="shared" si="215"/>
        <v>0</v>
      </c>
    </row>
    <row r="4582" spans="1:6" x14ac:dyDescent="0.25">
      <c r="A4582">
        <v>4573</v>
      </c>
      <c r="B4582">
        <f>'Założenia i wyniki'!$E$6*Znorm.Profile!B4582</f>
        <v>2.2429245283018866</v>
      </c>
      <c r="C4582">
        <f>'Założenia i wyniki'!$E$8*Znorm.Profile!C4582</f>
        <v>0.38213525000000004</v>
      </c>
      <c r="D4582">
        <f t="shared" si="213"/>
        <v>0.38213525000000004</v>
      </c>
      <c r="E4582">
        <f t="shared" si="214"/>
        <v>1.8607892783018865</v>
      </c>
      <c r="F4582">
        <f t="shared" si="215"/>
        <v>0</v>
      </c>
    </row>
    <row r="4583" spans="1:6" x14ac:dyDescent="0.25">
      <c r="A4583">
        <v>4574</v>
      </c>
      <c r="B4583">
        <f>'Założenia i wyniki'!$E$6*Znorm.Profile!B4583</f>
        <v>2.0684905660377355</v>
      </c>
      <c r="C4583">
        <f>'Założenia i wyniki'!$E$8*Znorm.Profile!C4583</f>
        <v>0.38230080000000005</v>
      </c>
      <c r="D4583">
        <f t="shared" si="213"/>
        <v>0.38230080000000005</v>
      </c>
      <c r="E4583">
        <f t="shared" si="214"/>
        <v>1.6861897660377354</v>
      </c>
      <c r="F4583">
        <f t="shared" si="215"/>
        <v>0</v>
      </c>
    </row>
    <row r="4584" spans="1:6" x14ac:dyDescent="0.25">
      <c r="A4584">
        <v>4575</v>
      </c>
      <c r="B4584">
        <f>'Założenia i wyniki'!$E$6*Znorm.Profile!B4584</f>
        <v>1.5180188679245281</v>
      </c>
      <c r="C4584">
        <f>'Założenia i wyniki'!$E$8*Znorm.Profile!C4584</f>
        <v>0.39123455000000001</v>
      </c>
      <c r="D4584">
        <f t="shared" si="213"/>
        <v>0.39123455000000001</v>
      </c>
      <c r="E4584">
        <f t="shared" si="214"/>
        <v>1.126784317924528</v>
      </c>
      <c r="F4584">
        <f t="shared" si="215"/>
        <v>0</v>
      </c>
    </row>
    <row r="4585" spans="1:6" x14ac:dyDescent="0.25">
      <c r="A4585">
        <v>4576</v>
      </c>
      <c r="B4585">
        <f>'Założenia i wyniki'!$E$6*Znorm.Profile!B4585</f>
        <v>1.3764150943396227</v>
      </c>
      <c r="C4585">
        <f>'Założenia i wyniki'!$E$8*Znorm.Profile!C4585</f>
        <v>0.39337095000000005</v>
      </c>
      <c r="D4585">
        <f t="shared" si="213"/>
        <v>0.39337095000000005</v>
      </c>
      <c r="E4585">
        <f t="shared" si="214"/>
        <v>0.98304414433962273</v>
      </c>
      <c r="F4585">
        <f t="shared" si="215"/>
        <v>0</v>
      </c>
    </row>
    <row r="4586" spans="1:6" x14ac:dyDescent="0.25">
      <c r="A4586">
        <v>4577</v>
      </c>
      <c r="B4586">
        <f>'Założenia i wyniki'!$E$6*Znorm.Profile!B4586</f>
        <v>0.8617641509433962</v>
      </c>
      <c r="C4586">
        <f>'Założenia i wyniki'!$E$8*Znorm.Profile!C4586</f>
        <v>0.40938730000000001</v>
      </c>
      <c r="D4586">
        <f t="shared" si="213"/>
        <v>0.40938730000000001</v>
      </c>
      <c r="E4586">
        <f t="shared" si="214"/>
        <v>0.45237685094339619</v>
      </c>
      <c r="F4586">
        <f t="shared" si="215"/>
        <v>0</v>
      </c>
    </row>
    <row r="4587" spans="1:6" x14ac:dyDescent="0.25">
      <c r="A4587">
        <v>4578</v>
      </c>
      <c r="B4587">
        <f>'Założenia i wyniki'!$E$6*Znorm.Profile!B4587</f>
        <v>0.3763490566037736</v>
      </c>
      <c r="C4587">
        <f>'Założenia i wyniki'!$E$8*Znorm.Profile!C4587</f>
        <v>0.42182875000000003</v>
      </c>
      <c r="D4587">
        <f t="shared" si="213"/>
        <v>0.3763490566037736</v>
      </c>
      <c r="E4587">
        <f t="shared" si="214"/>
        <v>0</v>
      </c>
      <c r="F4587">
        <f t="shared" si="215"/>
        <v>4.5479693396226428E-2</v>
      </c>
    </row>
    <row r="4588" spans="1:6" x14ac:dyDescent="0.25">
      <c r="A4588">
        <v>4579</v>
      </c>
      <c r="B4588">
        <f>'Założenia i wyniki'!$E$6*Znorm.Profile!B4588</f>
        <v>0.14742452830188679</v>
      </c>
      <c r="C4588">
        <f>'Założenia i wyniki'!$E$8*Znorm.Profile!C4588</f>
        <v>0.43608040000000003</v>
      </c>
      <c r="D4588">
        <f t="shared" si="213"/>
        <v>0.14742452830188679</v>
      </c>
      <c r="E4588">
        <f t="shared" si="214"/>
        <v>0</v>
      </c>
      <c r="F4588">
        <f t="shared" si="215"/>
        <v>0.28865587169811324</v>
      </c>
    </row>
    <row r="4589" spans="1:6" x14ac:dyDescent="0.25">
      <c r="A4589">
        <v>4580</v>
      </c>
      <c r="B4589">
        <f>'Założenia i wyniki'!$E$6*Znorm.Profile!B4589</f>
        <v>0</v>
      </c>
      <c r="C4589">
        <f>'Założenia i wyniki'!$E$8*Znorm.Profile!C4589</f>
        <v>0.45817065000000007</v>
      </c>
      <c r="D4589">
        <f t="shared" si="213"/>
        <v>0</v>
      </c>
      <c r="E4589">
        <f t="shared" si="214"/>
        <v>0</v>
      </c>
      <c r="F4589">
        <f t="shared" si="215"/>
        <v>0.45817065000000007</v>
      </c>
    </row>
    <row r="4590" spans="1:6" x14ac:dyDescent="0.25">
      <c r="A4590">
        <v>4581</v>
      </c>
      <c r="B4590">
        <f>'Założenia i wyniki'!$E$6*Znorm.Profile!B4590</f>
        <v>0</v>
      </c>
      <c r="C4590">
        <f>'Założenia i wyniki'!$E$8*Znorm.Profile!C4590</f>
        <v>0.46654614999999999</v>
      </c>
      <c r="D4590">
        <f t="shared" si="213"/>
        <v>0</v>
      </c>
      <c r="E4590">
        <f t="shared" si="214"/>
        <v>0</v>
      </c>
      <c r="F4590">
        <f t="shared" si="215"/>
        <v>0.46654614999999999</v>
      </c>
    </row>
    <row r="4591" spans="1:6" x14ac:dyDescent="0.25">
      <c r="A4591">
        <v>4582</v>
      </c>
      <c r="B4591">
        <f>'Założenia i wyniki'!$E$6*Znorm.Profile!B4591</f>
        <v>0</v>
      </c>
      <c r="C4591">
        <f>'Założenia i wyniki'!$E$8*Znorm.Profile!C4591</f>
        <v>0.40326125000000002</v>
      </c>
      <c r="D4591">
        <f t="shared" si="213"/>
        <v>0</v>
      </c>
      <c r="E4591">
        <f t="shared" si="214"/>
        <v>0</v>
      </c>
      <c r="F4591">
        <f t="shared" si="215"/>
        <v>0.40326125000000002</v>
      </c>
    </row>
    <row r="4592" spans="1:6" x14ac:dyDescent="0.25">
      <c r="A4592">
        <v>4583</v>
      </c>
      <c r="B4592">
        <f>'Założenia i wyniki'!$E$6*Znorm.Profile!B4592</f>
        <v>0</v>
      </c>
      <c r="C4592">
        <f>'Założenia i wyniki'!$E$8*Znorm.Profile!C4592</f>
        <v>0.32846939999999997</v>
      </c>
      <c r="D4592">
        <f t="shared" si="213"/>
        <v>0</v>
      </c>
      <c r="E4592">
        <f t="shared" si="214"/>
        <v>0</v>
      </c>
      <c r="F4592">
        <f t="shared" si="215"/>
        <v>0.32846939999999997</v>
      </c>
    </row>
    <row r="4593" spans="1:6" x14ac:dyDescent="0.25">
      <c r="A4593">
        <v>4584</v>
      </c>
      <c r="B4593">
        <f>'Założenia i wyniki'!$E$6*Znorm.Profile!B4593</f>
        <v>0</v>
      </c>
      <c r="C4593">
        <f>'Założenia i wyniki'!$E$8*Znorm.Profile!C4593</f>
        <v>0.26627335000000002</v>
      </c>
      <c r="D4593">
        <f t="shared" si="213"/>
        <v>0</v>
      </c>
      <c r="E4593">
        <f t="shared" si="214"/>
        <v>0</v>
      </c>
      <c r="F4593">
        <f t="shared" si="215"/>
        <v>0.26627335000000002</v>
      </c>
    </row>
    <row r="4594" spans="1:6" x14ac:dyDescent="0.25">
      <c r="A4594">
        <v>4585</v>
      </c>
      <c r="B4594">
        <f>'Założenia i wyniki'!$E$6*Znorm.Profile!B4594</f>
        <v>0</v>
      </c>
      <c r="C4594">
        <f>'Założenia i wyniki'!$E$8*Znorm.Profile!C4594</f>
        <v>0.21296169999999998</v>
      </c>
      <c r="D4594">
        <f t="shared" si="213"/>
        <v>0</v>
      </c>
      <c r="E4594">
        <f t="shared" si="214"/>
        <v>0</v>
      </c>
      <c r="F4594">
        <f t="shared" si="215"/>
        <v>0.21296169999999998</v>
      </c>
    </row>
    <row r="4595" spans="1:6" x14ac:dyDescent="0.25">
      <c r="A4595">
        <v>4586</v>
      </c>
      <c r="B4595">
        <f>'Założenia i wyniki'!$E$6*Znorm.Profile!B4595</f>
        <v>0</v>
      </c>
      <c r="C4595">
        <f>'Założenia i wyniki'!$E$8*Znorm.Profile!C4595</f>
        <v>0.19320210000000002</v>
      </c>
      <c r="D4595">
        <f t="shared" si="213"/>
        <v>0</v>
      </c>
      <c r="E4595">
        <f t="shared" si="214"/>
        <v>0</v>
      </c>
      <c r="F4595">
        <f t="shared" si="215"/>
        <v>0.19320210000000002</v>
      </c>
    </row>
    <row r="4596" spans="1:6" x14ac:dyDescent="0.25">
      <c r="A4596">
        <v>4587</v>
      </c>
      <c r="B4596">
        <f>'Założenia i wyniki'!$E$6*Znorm.Profile!B4596</f>
        <v>0</v>
      </c>
      <c r="C4596">
        <f>'Założenia i wyniki'!$E$8*Znorm.Profile!C4596</f>
        <v>0.18772775</v>
      </c>
      <c r="D4596">
        <f t="shared" si="213"/>
        <v>0</v>
      </c>
      <c r="E4596">
        <f t="shared" si="214"/>
        <v>0</v>
      </c>
      <c r="F4596">
        <f t="shared" si="215"/>
        <v>0.18772775</v>
      </c>
    </row>
    <row r="4597" spans="1:6" x14ac:dyDescent="0.25">
      <c r="A4597">
        <v>4588</v>
      </c>
      <c r="B4597">
        <f>'Założenia i wyniki'!$E$6*Znorm.Profile!B4597</f>
        <v>0</v>
      </c>
      <c r="C4597">
        <f>'Założenia i wyniki'!$E$8*Znorm.Profile!C4597</f>
        <v>0.1958404</v>
      </c>
      <c r="D4597">
        <f t="shared" si="213"/>
        <v>0</v>
      </c>
      <c r="E4597">
        <f t="shared" si="214"/>
        <v>0</v>
      </c>
      <c r="F4597">
        <f t="shared" si="215"/>
        <v>0.1958404</v>
      </c>
    </row>
    <row r="4598" spans="1:6" x14ac:dyDescent="0.25">
      <c r="A4598">
        <v>4589</v>
      </c>
      <c r="B4598">
        <f>'Założenia i wyniki'!$E$6*Znorm.Profile!B4598</f>
        <v>7.6649999999999996E-2</v>
      </c>
      <c r="C4598">
        <f>'Założenia i wyniki'!$E$8*Znorm.Profile!C4598</f>
        <v>0.22391704999999998</v>
      </c>
      <c r="D4598">
        <f t="shared" si="213"/>
        <v>7.6649999999999996E-2</v>
      </c>
      <c r="E4598">
        <f t="shared" si="214"/>
        <v>0</v>
      </c>
      <c r="F4598">
        <f t="shared" si="215"/>
        <v>0.14726704999999998</v>
      </c>
    </row>
    <row r="4599" spans="1:6" x14ac:dyDescent="0.25">
      <c r="A4599">
        <v>4590</v>
      </c>
      <c r="B4599">
        <f>'Założenia i wyniki'!$E$6*Znorm.Profile!B4599</f>
        <v>0.25514150943396224</v>
      </c>
      <c r="C4599">
        <f>'Założenia i wyniki'!$E$8*Znorm.Profile!C4599</f>
        <v>0.26728029999999997</v>
      </c>
      <c r="D4599">
        <f t="shared" si="213"/>
        <v>0.25514150943396224</v>
      </c>
      <c r="E4599">
        <f t="shared" si="214"/>
        <v>0</v>
      </c>
      <c r="F4599">
        <f t="shared" si="215"/>
        <v>1.2138790566037727E-2</v>
      </c>
    </row>
    <row r="4600" spans="1:6" x14ac:dyDescent="0.25">
      <c r="A4600">
        <v>4591</v>
      </c>
      <c r="B4600">
        <f>'Założenia i wyniki'!$E$6*Znorm.Profile!B4600</f>
        <v>0.67395283018867924</v>
      </c>
      <c r="C4600">
        <f>'Założenia i wyniki'!$E$8*Znorm.Profile!C4600</f>
        <v>0.32772004999999998</v>
      </c>
      <c r="D4600">
        <f t="shared" si="213"/>
        <v>0.32772004999999998</v>
      </c>
      <c r="E4600">
        <f t="shared" si="214"/>
        <v>0.34623278018867926</v>
      </c>
      <c r="F4600">
        <f t="shared" si="215"/>
        <v>0</v>
      </c>
    </row>
    <row r="4601" spans="1:6" x14ac:dyDescent="0.25">
      <c r="A4601">
        <v>4592</v>
      </c>
      <c r="B4601">
        <f>'Założenia i wyniki'!$E$6*Znorm.Profile!B4601</f>
        <v>1.2275471698113207</v>
      </c>
      <c r="C4601">
        <f>'Założenia i wyniki'!$E$8*Znorm.Profile!C4601</f>
        <v>0.37716910000000003</v>
      </c>
      <c r="D4601">
        <f t="shared" si="213"/>
        <v>0.37716910000000003</v>
      </c>
      <c r="E4601">
        <f t="shared" si="214"/>
        <v>0.85037806981132069</v>
      </c>
      <c r="F4601">
        <f t="shared" si="215"/>
        <v>0</v>
      </c>
    </row>
    <row r="4602" spans="1:6" x14ac:dyDescent="0.25">
      <c r="A4602">
        <v>4593</v>
      </c>
      <c r="B4602">
        <f>'Założenia i wyniki'!$E$6*Znorm.Profile!B4602</f>
        <v>1.7237735849056603</v>
      </c>
      <c r="C4602">
        <f>'Założenia i wyniki'!$E$8*Znorm.Profile!C4602</f>
        <v>0.41588190000000003</v>
      </c>
      <c r="D4602">
        <f t="shared" si="213"/>
        <v>0.41588190000000003</v>
      </c>
      <c r="E4602">
        <f t="shared" si="214"/>
        <v>1.3078916849056603</v>
      </c>
      <c r="F4602">
        <f t="shared" si="215"/>
        <v>0</v>
      </c>
    </row>
    <row r="4603" spans="1:6" x14ac:dyDescent="0.25">
      <c r="A4603">
        <v>4594</v>
      </c>
      <c r="B4603">
        <f>'Założenia i wyniki'!$E$6*Znorm.Profile!B4603</f>
        <v>2.0656603773584905</v>
      </c>
      <c r="C4603">
        <f>'Założenia i wyniki'!$E$8*Znorm.Profile!C4603</f>
        <v>0.4430209</v>
      </c>
      <c r="D4603">
        <f t="shared" si="213"/>
        <v>0.4430209</v>
      </c>
      <c r="E4603">
        <f t="shared" si="214"/>
        <v>1.6226394773584905</v>
      </c>
      <c r="F4603">
        <f t="shared" si="215"/>
        <v>0</v>
      </c>
    </row>
    <row r="4604" spans="1:6" x14ac:dyDescent="0.25">
      <c r="A4604">
        <v>4595</v>
      </c>
      <c r="B4604">
        <f>'Założenia i wyniki'!$E$6*Znorm.Profile!B4604</f>
        <v>2.2780188679245281</v>
      </c>
      <c r="C4604">
        <f>'Założenia i wyniki'!$E$8*Znorm.Profile!C4604</f>
        <v>0.44872519999999994</v>
      </c>
      <c r="D4604">
        <f t="shared" si="213"/>
        <v>0.44872519999999994</v>
      </c>
      <c r="E4604">
        <f t="shared" si="214"/>
        <v>1.8292936679245282</v>
      </c>
      <c r="F4604">
        <f t="shared" si="215"/>
        <v>0</v>
      </c>
    </row>
    <row r="4605" spans="1:6" x14ac:dyDescent="0.25">
      <c r="A4605">
        <v>4596</v>
      </c>
      <c r="B4605">
        <f>'Założenia i wyniki'!$E$6*Znorm.Profile!B4605</f>
        <v>2.3354716981132073</v>
      </c>
      <c r="C4605">
        <f>'Założenia i wyniki'!$E$8*Znorm.Profile!C4605</f>
        <v>0.45212720000000001</v>
      </c>
      <c r="D4605">
        <f t="shared" si="213"/>
        <v>0.45212720000000001</v>
      </c>
      <c r="E4605">
        <f t="shared" si="214"/>
        <v>1.8833444981132073</v>
      </c>
      <c r="F4605">
        <f t="shared" si="215"/>
        <v>0</v>
      </c>
    </row>
    <row r="4606" spans="1:6" x14ac:dyDescent="0.25">
      <c r="A4606">
        <v>4597</v>
      </c>
      <c r="B4606">
        <f>'Założenia i wyniki'!$E$6*Znorm.Profile!B4606</f>
        <v>2.2752830188679249</v>
      </c>
      <c r="C4606">
        <f>'Założenia i wyniki'!$E$8*Znorm.Profile!C4606</f>
        <v>0.45499509999999999</v>
      </c>
      <c r="D4606">
        <f t="shared" si="213"/>
        <v>0.45499509999999999</v>
      </c>
      <c r="E4606">
        <f t="shared" si="214"/>
        <v>1.8202879188679248</v>
      </c>
      <c r="F4606">
        <f t="shared" si="215"/>
        <v>0</v>
      </c>
    </row>
    <row r="4607" spans="1:6" x14ac:dyDescent="0.25">
      <c r="A4607">
        <v>4598</v>
      </c>
      <c r="B4607">
        <f>'Założenia i wyniki'!$E$6*Znorm.Profile!B4607</f>
        <v>2.101132075471698</v>
      </c>
      <c r="C4607">
        <f>'Założenia i wyniki'!$E$8*Znorm.Profile!C4607</f>
        <v>0.44408665000000003</v>
      </c>
      <c r="D4607">
        <f t="shared" si="213"/>
        <v>0.44408665000000003</v>
      </c>
      <c r="E4607">
        <f t="shared" si="214"/>
        <v>1.657045425471698</v>
      </c>
      <c r="F4607">
        <f t="shared" si="215"/>
        <v>0</v>
      </c>
    </row>
    <row r="4608" spans="1:6" x14ac:dyDescent="0.25">
      <c r="A4608">
        <v>4599</v>
      </c>
      <c r="B4608">
        <f>'Założenia i wyniki'!$E$6*Znorm.Profile!B4608</f>
        <v>1.794622641509434</v>
      </c>
      <c r="C4608">
        <f>'Założenia i wyniki'!$E$8*Znorm.Profile!C4608</f>
        <v>0.44198595000000002</v>
      </c>
      <c r="D4608">
        <f t="shared" si="213"/>
        <v>0.44198595000000002</v>
      </c>
      <c r="E4608">
        <f t="shared" si="214"/>
        <v>1.3526366915094339</v>
      </c>
      <c r="F4608">
        <f t="shared" si="215"/>
        <v>0</v>
      </c>
    </row>
    <row r="4609" spans="1:6" x14ac:dyDescent="0.25">
      <c r="A4609">
        <v>4600</v>
      </c>
      <c r="B4609">
        <f>'Założenia i wyniki'!$E$6*Znorm.Profile!B4609</f>
        <v>1.4020754716981132</v>
      </c>
      <c r="C4609">
        <f>'Założenia i wyniki'!$E$8*Znorm.Profile!C4609</f>
        <v>0.43912329999999999</v>
      </c>
      <c r="D4609">
        <f t="shared" si="213"/>
        <v>0.43912329999999999</v>
      </c>
      <c r="E4609">
        <f t="shared" si="214"/>
        <v>0.9629521716981132</v>
      </c>
      <c r="F4609">
        <f t="shared" si="215"/>
        <v>0</v>
      </c>
    </row>
    <row r="4610" spans="1:6" x14ac:dyDescent="0.25">
      <c r="A4610">
        <v>4601</v>
      </c>
      <c r="B4610">
        <f>'Założenia i wyniki'!$E$6*Znorm.Profile!B4610</f>
        <v>0.87392452830188683</v>
      </c>
      <c r="C4610">
        <f>'Założenia i wyniki'!$E$8*Znorm.Profile!C4610</f>
        <v>0.44083444999999999</v>
      </c>
      <c r="D4610">
        <f t="shared" si="213"/>
        <v>0.44083444999999999</v>
      </c>
      <c r="E4610">
        <f t="shared" si="214"/>
        <v>0.43309007830188684</v>
      </c>
      <c r="F4610">
        <f t="shared" si="215"/>
        <v>0</v>
      </c>
    </row>
    <row r="4611" spans="1:6" x14ac:dyDescent="0.25">
      <c r="A4611">
        <v>4602</v>
      </c>
      <c r="B4611">
        <f>'Założenia i wyniki'!$E$6*Znorm.Profile!B4611</f>
        <v>0.37487735849056603</v>
      </c>
      <c r="C4611">
        <f>'Założenia i wyniki'!$E$8*Znorm.Profile!C4611</f>
        <v>0.44528469999999998</v>
      </c>
      <c r="D4611">
        <f t="shared" si="213"/>
        <v>0.37487735849056603</v>
      </c>
      <c r="E4611">
        <f t="shared" si="214"/>
        <v>0</v>
      </c>
      <c r="F4611">
        <f t="shared" si="215"/>
        <v>7.0407341509433952E-2</v>
      </c>
    </row>
    <row r="4612" spans="1:6" x14ac:dyDescent="0.25">
      <c r="A4612">
        <v>4603</v>
      </c>
      <c r="B4612">
        <f>'Założenia i wyniki'!$E$6*Znorm.Profile!B4612</f>
        <v>0.14649999999999999</v>
      </c>
      <c r="C4612">
        <f>'Założenia i wyniki'!$E$8*Znorm.Profile!C4612</f>
        <v>0.46864405000000009</v>
      </c>
      <c r="D4612">
        <f t="shared" si="213"/>
        <v>0.14649999999999999</v>
      </c>
      <c r="E4612">
        <f t="shared" si="214"/>
        <v>0</v>
      </c>
      <c r="F4612">
        <f t="shared" si="215"/>
        <v>0.32214405000000013</v>
      </c>
    </row>
    <row r="4613" spans="1:6" x14ac:dyDescent="0.25">
      <c r="A4613">
        <v>4604</v>
      </c>
      <c r="B4613">
        <f>'Założenia i wyniki'!$E$6*Znorm.Profile!B4613</f>
        <v>0</v>
      </c>
      <c r="C4613">
        <f>'Założenia i wyniki'!$E$8*Znorm.Profile!C4613</f>
        <v>0.47284264999999998</v>
      </c>
      <c r="D4613">
        <f t="shared" si="213"/>
        <v>0</v>
      </c>
      <c r="E4613">
        <f t="shared" si="214"/>
        <v>0</v>
      </c>
      <c r="F4613">
        <f t="shared" si="215"/>
        <v>0.47284264999999998</v>
      </c>
    </row>
    <row r="4614" spans="1:6" x14ac:dyDescent="0.25">
      <c r="A4614">
        <v>4605</v>
      </c>
      <c r="B4614">
        <f>'Założenia i wyniki'!$E$6*Znorm.Profile!B4614</f>
        <v>0</v>
      </c>
      <c r="C4614">
        <f>'Założenia i wyniki'!$E$8*Znorm.Profile!C4614</f>
        <v>0.4661286</v>
      </c>
      <c r="D4614">
        <f t="shared" si="213"/>
        <v>0</v>
      </c>
      <c r="E4614">
        <f t="shared" si="214"/>
        <v>0</v>
      </c>
      <c r="F4614">
        <f t="shared" si="215"/>
        <v>0.4661286</v>
      </c>
    </row>
    <row r="4615" spans="1:6" x14ac:dyDescent="0.25">
      <c r="A4615">
        <v>4606</v>
      </c>
      <c r="B4615">
        <f>'Założenia i wyniki'!$E$6*Znorm.Profile!B4615</f>
        <v>0</v>
      </c>
      <c r="C4615">
        <f>'Założenia i wyniki'!$E$8*Znorm.Profile!C4615</f>
        <v>0.4148886</v>
      </c>
      <c r="D4615">
        <f t="shared" si="213"/>
        <v>0</v>
      </c>
      <c r="E4615">
        <f t="shared" si="214"/>
        <v>0</v>
      </c>
      <c r="F4615">
        <f t="shared" si="215"/>
        <v>0.4148886</v>
      </c>
    </row>
    <row r="4616" spans="1:6" x14ac:dyDescent="0.25">
      <c r="A4616">
        <v>4607</v>
      </c>
      <c r="B4616">
        <f>'Założenia i wyniki'!$E$6*Znorm.Profile!B4616</f>
        <v>0</v>
      </c>
      <c r="C4616">
        <f>'Założenia i wyniki'!$E$8*Znorm.Profile!C4616</f>
        <v>0.32722095000000001</v>
      </c>
      <c r="D4616">
        <f t="shared" si="213"/>
        <v>0</v>
      </c>
      <c r="E4616">
        <f t="shared" si="214"/>
        <v>0</v>
      </c>
      <c r="F4616">
        <f t="shared" si="215"/>
        <v>0.32722095000000001</v>
      </c>
    </row>
    <row r="4617" spans="1:6" x14ac:dyDescent="0.25">
      <c r="A4617">
        <v>4608</v>
      </c>
      <c r="B4617">
        <f>'Założenia i wyniki'!$E$6*Znorm.Profile!B4617</f>
        <v>0</v>
      </c>
      <c r="C4617">
        <f>'Założenia i wyniki'!$E$8*Znorm.Profile!C4617</f>
        <v>0.26626775000000003</v>
      </c>
      <c r="D4617">
        <f t="shared" si="213"/>
        <v>0</v>
      </c>
      <c r="E4617">
        <f t="shared" si="214"/>
        <v>0</v>
      </c>
      <c r="F4617">
        <f t="shared" si="215"/>
        <v>0.26626775000000003</v>
      </c>
    </row>
    <row r="4618" spans="1:6" x14ac:dyDescent="0.25">
      <c r="A4618">
        <v>4609</v>
      </c>
      <c r="B4618">
        <f>'Założenia i wyniki'!$E$6*Znorm.Profile!B4618</f>
        <v>0</v>
      </c>
      <c r="C4618">
        <f>'Założenia i wyniki'!$E$8*Znorm.Profile!C4618</f>
        <v>0.22361920000000002</v>
      </c>
      <c r="D4618">
        <f t="shared" si="213"/>
        <v>0</v>
      </c>
      <c r="E4618">
        <f t="shared" si="214"/>
        <v>0</v>
      </c>
      <c r="F4618">
        <f t="shared" si="215"/>
        <v>0.22361920000000002</v>
      </c>
    </row>
    <row r="4619" spans="1:6" x14ac:dyDescent="0.25">
      <c r="A4619">
        <v>4610</v>
      </c>
      <c r="B4619">
        <f>'Założenia i wyniki'!$E$6*Znorm.Profile!B4619</f>
        <v>0</v>
      </c>
      <c r="C4619">
        <f>'Założenia i wyniki'!$E$8*Znorm.Profile!C4619</f>
        <v>0.19859315</v>
      </c>
      <c r="D4619">
        <f t="shared" ref="D4619:D4682" si="216">IF(B4619&lt;=C4619,B4619,C4619)</f>
        <v>0</v>
      </c>
      <c r="E4619">
        <f t="shared" ref="E4619:E4682" si="217">IF(B4619&gt;C4619,B4619-C4619,0)</f>
        <v>0</v>
      </c>
      <c r="F4619">
        <f t="shared" ref="F4619:F4682" si="218">IF(B4619&lt;C4619,C4619-B4619,0)</f>
        <v>0.19859315</v>
      </c>
    </row>
    <row r="4620" spans="1:6" x14ac:dyDescent="0.25">
      <c r="A4620">
        <v>4611</v>
      </c>
      <c r="B4620">
        <f>'Założenia i wyniki'!$E$6*Znorm.Profile!B4620</f>
        <v>0</v>
      </c>
      <c r="C4620">
        <f>'Założenia i wyniki'!$E$8*Znorm.Profile!C4620</f>
        <v>0.1906996</v>
      </c>
      <c r="D4620">
        <f t="shared" si="216"/>
        <v>0</v>
      </c>
      <c r="E4620">
        <f t="shared" si="217"/>
        <v>0</v>
      </c>
      <c r="F4620">
        <f t="shared" si="218"/>
        <v>0.1906996</v>
      </c>
    </row>
    <row r="4621" spans="1:6" x14ac:dyDescent="0.25">
      <c r="A4621">
        <v>4612</v>
      </c>
      <c r="B4621">
        <f>'Założenia i wyniki'!$E$6*Znorm.Profile!B4621</f>
        <v>0</v>
      </c>
      <c r="C4621">
        <f>'Założenia i wyniki'!$E$8*Znorm.Profile!C4621</f>
        <v>0.19336449999999999</v>
      </c>
      <c r="D4621">
        <f t="shared" si="216"/>
        <v>0</v>
      </c>
      <c r="E4621">
        <f t="shared" si="217"/>
        <v>0</v>
      </c>
      <c r="F4621">
        <f t="shared" si="218"/>
        <v>0.19336449999999999</v>
      </c>
    </row>
    <row r="4622" spans="1:6" x14ac:dyDescent="0.25">
      <c r="A4622">
        <v>4613</v>
      </c>
      <c r="B4622">
        <f>'Założenia i wyniki'!$E$6*Znorm.Profile!B4622</f>
        <v>8.9038679245283012E-2</v>
      </c>
      <c r="C4622">
        <f>'Założenia i wyniki'!$E$8*Znorm.Profile!C4622</f>
        <v>0.21757855000000001</v>
      </c>
      <c r="D4622">
        <f t="shared" si="216"/>
        <v>8.9038679245283012E-2</v>
      </c>
      <c r="E4622">
        <f t="shared" si="217"/>
        <v>0</v>
      </c>
      <c r="F4622">
        <f t="shared" si="218"/>
        <v>0.12853987075471701</v>
      </c>
    </row>
    <row r="4623" spans="1:6" x14ac:dyDescent="0.25">
      <c r="A4623">
        <v>4614</v>
      </c>
      <c r="B4623">
        <f>'Założenia i wyniki'!$E$6*Znorm.Profile!B4623</f>
        <v>0.23225471698113209</v>
      </c>
      <c r="C4623">
        <f>'Założenia i wyniki'!$E$8*Znorm.Profile!C4623</f>
        <v>0.26091170000000002</v>
      </c>
      <c r="D4623">
        <f t="shared" si="216"/>
        <v>0.23225471698113209</v>
      </c>
      <c r="E4623">
        <f t="shared" si="217"/>
        <v>0</v>
      </c>
      <c r="F4623">
        <f t="shared" si="218"/>
        <v>2.8656983018867932E-2</v>
      </c>
    </row>
    <row r="4624" spans="1:6" x14ac:dyDescent="0.25">
      <c r="A4624">
        <v>4615</v>
      </c>
      <c r="B4624">
        <f>'Założenia i wyniki'!$E$6*Znorm.Profile!B4624</f>
        <v>0.72248113207547182</v>
      </c>
      <c r="C4624">
        <f>'Założenia i wyniki'!$E$8*Znorm.Profile!C4624</f>
        <v>0.31324579999999996</v>
      </c>
      <c r="D4624">
        <f t="shared" si="216"/>
        <v>0.31324579999999996</v>
      </c>
      <c r="E4624">
        <f t="shared" si="217"/>
        <v>0.40923533207547186</v>
      </c>
      <c r="F4624">
        <f t="shared" si="218"/>
        <v>0</v>
      </c>
    </row>
    <row r="4625" spans="1:6" x14ac:dyDescent="0.25">
      <c r="A4625">
        <v>4616</v>
      </c>
      <c r="B4625">
        <f>'Założenia i wyniki'!$E$6*Znorm.Profile!B4625</f>
        <v>1.304811320754717</v>
      </c>
      <c r="C4625">
        <f>'Założenia i wyniki'!$E$8*Znorm.Profile!C4625</f>
        <v>0.37222289999999997</v>
      </c>
      <c r="D4625">
        <f t="shared" si="216"/>
        <v>0.37222289999999997</v>
      </c>
      <c r="E4625">
        <f t="shared" si="217"/>
        <v>0.93258842075471704</v>
      </c>
      <c r="F4625">
        <f t="shared" si="218"/>
        <v>0</v>
      </c>
    </row>
    <row r="4626" spans="1:6" x14ac:dyDescent="0.25">
      <c r="A4626">
        <v>4617</v>
      </c>
      <c r="B4626">
        <f>'Założenia i wyniki'!$E$6*Znorm.Profile!B4626</f>
        <v>1.7652830188679247</v>
      </c>
      <c r="C4626">
        <f>'Założenia i wyniki'!$E$8*Znorm.Profile!C4626</f>
        <v>0.42109724999999998</v>
      </c>
      <c r="D4626">
        <f t="shared" si="216"/>
        <v>0.42109724999999998</v>
      </c>
      <c r="E4626">
        <f t="shared" si="217"/>
        <v>1.3441857688679248</v>
      </c>
      <c r="F4626">
        <f t="shared" si="218"/>
        <v>0</v>
      </c>
    </row>
    <row r="4627" spans="1:6" x14ac:dyDescent="0.25">
      <c r="A4627">
        <v>4618</v>
      </c>
      <c r="B4627">
        <f>'Założenia i wyniki'!$E$6*Znorm.Profile!B4627</f>
        <v>2.083207547169811</v>
      </c>
      <c r="C4627">
        <f>'Założenia i wyniki'!$E$8*Znorm.Profile!C4627</f>
        <v>0.44046624999999995</v>
      </c>
      <c r="D4627">
        <f t="shared" si="216"/>
        <v>0.44046624999999995</v>
      </c>
      <c r="E4627">
        <f t="shared" si="217"/>
        <v>1.642741297169811</v>
      </c>
      <c r="F4627">
        <f t="shared" si="218"/>
        <v>0</v>
      </c>
    </row>
    <row r="4628" spans="1:6" x14ac:dyDescent="0.25">
      <c r="A4628">
        <v>4619</v>
      </c>
      <c r="B4628">
        <f>'Założenia i wyniki'!$E$6*Znorm.Profile!B4628</f>
        <v>2.2604716981132071</v>
      </c>
      <c r="C4628">
        <f>'Założenia i wyniki'!$E$8*Znorm.Profile!C4628</f>
        <v>0.45027674999999995</v>
      </c>
      <c r="D4628">
        <f t="shared" si="216"/>
        <v>0.45027674999999995</v>
      </c>
      <c r="E4628">
        <f t="shared" si="217"/>
        <v>1.8101949481132071</v>
      </c>
      <c r="F4628">
        <f t="shared" si="218"/>
        <v>0</v>
      </c>
    </row>
    <row r="4629" spans="1:6" x14ac:dyDescent="0.25">
      <c r="A4629">
        <v>4620</v>
      </c>
      <c r="B4629">
        <f>'Założenia i wyniki'!$E$6*Znorm.Profile!B4629</f>
        <v>2.3091509433962263</v>
      </c>
      <c r="C4629">
        <f>'Założenia i wyniki'!$E$8*Znorm.Profile!C4629</f>
        <v>0.43731484999999998</v>
      </c>
      <c r="D4629">
        <f t="shared" si="216"/>
        <v>0.43731484999999998</v>
      </c>
      <c r="E4629">
        <f t="shared" si="217"/>
        <v>1.8718360933962264</v>
      </c>
      <c r="F4629">
        <f t="shared" si="218"/>
        <v>0</v>
      </c>
    </row>
    <row r="4630" spans="1:6" x14ac:dyDescent="0.25">
      <c r="A4630">
        <v>4621</v>
      </c>
      <c r="B4630">
        <f>'Założenia i wyniki'!$E$6*Znorm.Profile!B4630</f>
        <v>2.2518867924528303</v>
      </c>
      <c r="C4630">
        <f>'Założenia i wyniki'!$E$8*Znorm.Profile!C4630</f>
        <v>0.41681429999999997</v>
      </c>
      <c r="D4630">
        <f t="shared" si="216"/>
        <v>0.41681429999999997</v>
      </c>
      <c r="E4630">
        <f t="shared" si="217"/>
        <v>1.8350724924528303</v>
      </c>
      <c r="F4630">
        <f t="shared" si="218"/>
        <v>0</v>
      </c>
    </row>
    <row r="4631" spans="1:6" x14ac:dyDescent="0.25">
      <c r="A4631">
        <v>4622</v>
      </c>
      <c r="B4631">
        <f>'Założenia i wyniki'!$E$6*Znorm.Profile!B4631</f>
        <v>2.0836792452830188</v>
      </c>
      <c r="C4631">
        <f>'Założenia i wyniki'!$E$8*Znorm.Profile!C4631</f>
        <v>0.38835649999999999</v>
      </c>
      <c r="D4631">
        <f t="shared" si="216"/>
        <v>0.38835649999999999</v>
      </c>
      <c r="E4631">
        <f t="shared" si="217"/>
        <v>1.6953227452830189</v>
      </c>
      <c r="F4631">
        <f t="shared" si="218"/>
        <v>0</v>
      </c>
    </row>
    <row r="4632" spans="1:6" x14ac:dyDescent="0.25">
      <c r="A4632">
        <v>4623</v>
      </c>
      <c r="B4632">
        <f>'Założenia i wyniki'!$E$6*Znorm.Profile!B4632</f>
        <v>1.7939622641509434</v>
      </c>
      <c r="C4632">
        <f>'Założenia i wyniki'!$E$8*Znorm.Profile!C4632</f>
        <v>0.36819230000000003</v>
      </c>
      <c r="D4632">
        <f t="shared" si="216"/>
        <v>0.36819230000000003</v>
      </c>
      <c r="E4632">
        <f t="shared" si="217"/>
        <v>1.4257699641509434</v>
      </c>
      <c r="F4632">
        <f t="shared" si="218"/>
        <v>0</v>
      </c>
    </row>
    <row r="4633" spans="1:6" x14ac:dyDescent="0.25">
      <c r="A4633">
        <v>4624</v>
      </c>
      <c r="B4633">
        <f>'Założenia i wyniki'!$E$6*Znorm.Profile!B4633</f>
        <v>1.3888679245283018</v>
      </c>
      <c r="C4633">
        <f>'Założenia i wyniki'!$E$8*Znorm.Profile!C4633</f>
        <v>0.35899009999999998</v>
      </c>
      <c r="D4633">
        <f t="shared" si="216"/>
        <v>0.35899009999999998</v>
      </c>
      <c r="E4633">
        <f t="shared" si="217"/>
        <v>1.0298778245283018</v>
      </c>
      <c r="F4633">
        <f t="shared" si="218"/>
        <v>0</v>
      </c>
    </row>
    <row r="4634" spans="1:6" x14ac:dyDescent="0.25">
      <c r="A4634">
        <v>4625</v>
      </c>
      <c r="B4634">
        <f>'Założenia i wyniki'!$E$6*Znorm.Profile!B4634</f>
        <v>0.86614150943396229</v>
      </c>
      <c r="C4634">
        <f>'Założenia i wyniki'!$E$8*Znorm.Profile!C4634</f>
        <v>0.36895985000000003</v>
      </c>
      <c r="D4634">
        <f t="shared" si="216"/>
        <v>0.36895985000000003</v>
      </c>
      <c r="E4634">
        <f t="shared" si="217"/>
        <v>0.49718165943396225</v>
      </c>
      <c r="F4634">
        <f t="shared" si="218"/>
        <v>0</v>
      </c>
    </row>
    <row r="4635" spans="1:6" x14ac:dyDescent="0.25">
      <c r="A4635">
        <v>4626</v>
      </c>
      <c r="B4635">
        <f>'Założenia i wyniki'!$E$6*Znorm.Profile!B4635</f>
        <v>0.36669811320754714</v>
      </c>
      <c r="C4635">
        <f>'Założenia i wyniki'!$E$8*Znorm.Profile!C4635</f>
        <v>0.37095064999999999</v>
      </c>
      <c r="D4635">
        <f t="shared" si="216"/>
        <v>0.36669811320754714</v>
      </c>
      <c r="E4635">
        <f t="shared" si="217"/>
        <v>0</v>
      </c>
      <c r="F4635">
        <f t="shared" si="218"/>
        <v>4.2525367924528545E-3</v>
      </c>
    </row>
    <row r="4636" spans="1:6" x14ac:dyDescent="0.25">
      <c r="A4636">
        <v>4627</v>
      </c>
      <c r="B4636">
        <f>'Założenia i wyniki'!$E$6*Znorm.Profile!B4636</f>
        <v>0.14199056603773585</v>
      </c>
      <c r="C4636">
        <f>'Założenia i wyniki'!$E$8*Znorm.Profile!C4636</f>
        <v>0.40267395</v>
      </c>
      <c r="D4636">
        <f t="shared" si="216"/>
        <v>0.14199056603773585</v>
      </c>
      <c r="E4636">
        <f t="shared" si="217"/>
        <v>0</v>
      </c>
      <c r="F4636">
        <f t="shared" si="218"/>
        <v>0.26068338396226415</v>
      </c>
    </row>
    <row r="4637" spans="1:6" x14ac:dyDescent="0.25">
      <c r="A4637">
        <v>4628</v>
      </c>
      <c r="B4637">
        <f>'Założenia i wyniki'!$E$6*Znorm.Profile!B4637</f>
        <v>0</v>
      </c>
      <c r="C4637">
        <f>'Założenia i wyniki'!$E$8*Znorm.Profile!C4637</f>
        <v>0.43650075000000005</v>
      </c>
      <c r="D4637">
        <f t="shared" si="216"/>
        <v>0</v>
      </c>
      <c r="E4637">
        <f t="shared" si="217"/>
        <v>0</v>
      </c>
      <c r="F4637">
        <f t="shared" si="218"/>
        <v>0.43650075000000005</v>
      </c>
    </row>
    <row r="4638" spans="1:6" x14ac:dyDescent="0.25">
      <c r="A4638">
        <v>4629</v>
      </c>
      <c r="B4638">
        <f>'Założenia i wyniki'!$E$6*Znorm.Profile!B4638</f>
        <v>0</v>
      </c>
      <c r="C4638">
        <f>'Założenia i wyniki'!$E$8*Znorm.Profile!C4638</f>
        <v>0.43942185</v>
      </c>
      <c r="D4638">
        <f t="shared" si="216"/>
        <v>0</v>
      </c>
      <c r="E4638">
        <f t="shared" si="217"/>
        <v>0</v>
      </c>
      <c r="F4638">
        <f t="shared" si="218"/>
        <v>0.43942185</v>
      </c>
    </row>
    <row r="4639" spans="1:6" x14ac:dyDescent="0.25">
      <c r="A4639">
        <v>4630</v>
      </c>
      <c r="B4639">
        <f>'Założenia i wyniki'!$E$6*Znorm.Profile!B4639</f>
        <v>0</v>
      </c>
      <c r="C4639">
        <f>'Założenia i wyniki'!$E$8*Znorm.Profile!C4639</f>
        <v>0.37875040000000004</v>
      </c>
      <c r="D4639">
        <f t="shared" si="216"/>
        <v>0</v>
      </c>
      <c r="E4639">
        <f t="shared" si="217"/>
        <v>0</v>
      </c>
      <c r="F4639">
        <f t="shared" si="218"/>
        <v>0.37875040000000004</v>
      </c>
    </row>
    <row r="4640" spans="1:6" x14ac:dyDescent="0.25">
      <c r="A4640">
        <v>4631</v>
      </c>
      <c r="B4640">
        <f>'Założenia i wyniki'!$E$6*Znorm.Profile!B4640</f>
        <v>0</v>
      </c>
      <c r="C4640">
        <f>'Założenia i wyniki'!$E$8*Znorm.Profile!C4640</f>
        <v>0.29428280000000001</v>
      </c>
      <c r="D4640">
        <f t="shared" si="216"/>
        <v>0</v>
      </c>
      <c r="E4640">
        <f t="shared" si="217"/>
        <v>0</v>
      </c>
      <c r="F4640">
        <f t="shared" si="218"/>
        <v>0.29428280000000001</v>
      </c>
    </row>
    <row r="4641" spans="1:6" x14ac:dyDescent="0.25">
      <c r="A4641">
        <v>4632</v>
      </c>
      <c r="B4641">
        <f>'Założenia i wyniki'!$E$6*Znorm.Profile!B4641</f>
        <v>0</v>
      </c>
      <c r="C4641">
        <f>'Założenia i wyniki'!$E$8*Znorm.Profile!C4641</f>
        <v>0.23040604999999997</v>
      </c>
      <c r="D4641">
        <f t="shared" si="216"/>
        <v>0</v>
      </c>
      <c r="E4641">
        <f t="shared" si="217"/>
        <v>0</v>
      </c>
      <c r="F4641">
        <f t="shared" si="218"/>
        <v>0.23040604999999997</v>
      </c>
    </row>
    <row r="4642" spans="1:6" x14ac:dyDescent="0.25">
      <c r="A4642">
        <v>4633</v>
      </c>
      <c r="B4642">
        <f>'Założenia i wyniki'!$E$6*Znorm.Profile!B4642</f>
        <v>0</v>
      </c>
      <c r="C4642">
        <f>'Założenia i wyniki'!$E$8*Znorm.Profile!C4642</f>
        <v>0.19744970000000003</v>
      </c>
      <c r="D4642">
        <f t="shared" si="216"/>
        <v>0</v>
      </c>
      <c r="E4642">
        <f t="shared" si="217"/>
        <v>0</v>
      </c>
      <c r="F4642">
        <f t="shared" si="218"/>
        <v>0.19744970000000003</v>
      </c>
    </row>
    <row r="4643" spans="1:6" x14ac:dyDescent="0.25">
      <c r="A4643">
        <v>4634</v>
      </c>
      <c r="B4643">
        <f>'Założenia i wyniki'!$E$6*Znorm.Profile!B4643</f>
        <v>0</v>
      </c>
      <c r="C4643">
        <f>'Założenia i wyniki'!$E$8*Znorm.Profile!C4643</f>
        <v>0.18246479999999998</v>
      </c>
      <c r="D4643">
        <f t="shared" si="216"/>
        <v>0</v>
      </c>
      <c r="E4643">
        <f t="shared" si="217"/>
        <v>0</v>
      </c>
      <c r="F4643">
        <f t="shared" si="218"/>
        <v>0.18246479999999998</v>
      </c>
    </row>
    <row r="4644" spans="1:6" x14ac:dyDescent="0.25">
      <c r="A4644">
        <v>4635</v>
      </c>
      <c r="B4644">
        <f>'Założenia i wyniki'!$E$6*Znorm.Profile!B4644</f>
        <v>0</v>
      </c>
      <c r="C4644">
        <f>'Założenia i wyniki'!$E$8*Znorm.Profile!C4644</f>
        <v>0.18015305000000001</v>
      </c>
      <c r="D4644">
        <f t="shared" si="216"/>
        <v>0</v>
      </c>
      <c r="E4644">
        <f t="shared" si="217"/>
        <v>0</v>
      </c>
      <c r="F4644">
        <f t="shared" si="218"/>
        <v>0.18015305000000001</v>
      </c>
    </row>
    <row r="4645" spans="1:6" x14ac:dyDescent="0.25">
      <c r="A4645">
        <v>4636</v>
      </c>
      <c r="B4645">
        <f>'Założenia i wyniki'!$E$6*Znorm.Profile!B4645</f>
        <v>0</v>
      </c>
      <c r="C4645">
        <f>'Założenia i wyniki'!$E$8*Znorm.Profile!C4645</f>
        <v>0.19736429999999999</v>
      </c>
      <c r="D4645">
        <f t="shared" si="216"/>
        <v>0</v>
      </c>
      <c r="E4645">
        <f t="shared" si="217"/>
        <v>0</v>
      </c>
      <c r="F4645">
        <f t="shared" si="218"/>
        <v>0.19736429999999999</v>
      </c>
    </row>
    <row r="4646" spans="1:6" x14ac:dyDescent="0.25">
      <c r="A4646">
        <v>4637</v>
      </c>
      <c r="B4646">
        <f>'Założenia i wyniki'!$E$6*Znorm.Profile!B4646</f>
        <v>7.9927358490566036E-2</v>
      </c>
      <c r="C4646">
        <f>'Założenia i wyniki'!$E$8*Znorm.Profile!C4646</f>
        <v>0.23202269999999997</v>
      </c>
      <c r="D4646">
        <f t="shared" si="216"/>
        <v>7.9927358490566036E-2</v>
      </c>
      <c r="E4646">
        <f t="shared" si="217"/>
        <v>0</v>
      </c>
      <c r="F4646">
        <f t="shared" si="218"/>
        <v>0.15209534150943393</v>
      </c>
    </row>
    <row r="4647" spans="1:6" x14ac:dyDescent="0.25">
      <c r="A4647">
        <v>4638</v>
      </c>
      <c r="B4647">
        <f>'Założenia i wyniki'!$E$6*Znorm.Profile!B4647</f>
        <v>0.24213207547169813</v>
      </c>
      <c r="C4647">
        <f>'Założenia i wyniki'!$E$8*Znorm.Profile!C4647</f>
        <v>0.28134645000000003</v>
      </c>
      <c r="D4647">
        <f t="shared" si="216"/>
        <v>0.24213207547169813</v>
      </c>
      <c r="E4647">
        <f t="shared" si="217"/>
        <v>0</v>
      </c>
      <c r="F4647">
        <f t="shared" si="218"/>
        <v>3.9214374528301899E-2</v>
      </c>
    </row>
    <row r="4648" spans="1:6" x14ac:dyDescent="0.25">
      <c r="A4648">
        <v>4639</v>
      </c>
      <c r="B4648">
        <f>'Założenia i wyniki'!$E$6*Znorm.Profile!B4648</f>
        <v>0.68429245283018869</v>
      </c>
      <c r="C4648">
        <f>'Założenia i wyniki'!$E$8*Znorm.Profile!C4648</f>
        <v>0.34155345000000004</v>
      </c>
      <c r="D4648">
        <f t="shared" si="216"/>
        <v>0.34155345000000004</v>
      </c>
      <c r="E4648">
        <f t="shared" si="217"/>
        <v>0.34273900283018865</v>
      </c>
      <c r="F4648">
        <f t="shared" si="218"/>
        <v>0</v>
      </c>
    </row>
    <row r="4649" spans="1:6" x14ac:dyDescent="0.25">
      <c r="A4649">
        <v>4640</v>
      </c>
      <c r="B4649">
        <f>'Założenia i wyniki'!$E$6*Znorm.Profile!B4649</f>
        <v>1.2480188679245283</v>
      </c>
      <c r="C4649">
        <f>'Założenia i wyniki'!$E$8*Znorm.Profile!C4649</f>
        <v>0.36387154999999999</v>
      </c>
      <c r="D4649">
        <f t="shared" si="216"/>
        <v>0.36387154999999999</v>
      </c>
      <c r="E4649">
        <f t="shared" si="217"/>
        <v>0.88414731792452828</v>
      </c>
      <c r="F4649">
        <f t="shared" si="218"/>
        <v>0</v>
      </c>
    </row>
    <row r="4650" spans="1:6" x14ac:dyDescent="0.25">
      <c r="A4650">
        <v>4641</v>
      </c>
      <c r="B4650">
        <f>'Założenia i wyniki'!$E$6*Znorm.Profile!B4650</f>
        <v>1.7266037735849056</v>
      </c>
      <c r="C4650">
        <f>'Założenia i wyniki'!$E$8*Znorm.Profile!C4650</f>
        <v>0.39436110000000008</v>
      </c>
      <c r="D4650">
        <f t="shared" si="216"/>
        <v>0.39436110000000008</v>
      </c>
      <c r="E4650">
        <f t="shared" si="217"/>
        <v>1.3322426735849056</v>
      </c>
      <c r="F4650">
        <f t="shared" si="218"/>
        <v>0</v>
      </c>
    </row>
    <row r="4651" spans="1:6" x14ac:dyDescent="0.25">
      <c r="A4651">
        <v>4642</v>
      </c>
      <c r="B4651">
        <f>'Założenia i wyniki'!$E$6*Znorm.Profile!B4651</f>
        <v>2.0589622641509435</v>
      </c>
      <c r="C4651">
        <f>'Założenia i wyniki'!$E$8*Znorm.Profile!C4651</f>
        <v>0.39759720000000004</v>
      </c>
      <c r="D4651">
        <f t="shared" si="216"/>
        <v>0.39759720000000004</v>
      </c>
      <c r="E4651">
        <f t="shared" si="217"/>
        <v>1.6613650641509434</v>
      </c>
      <c r="F4651">
        <f t="shared" si="218"/>
        <v>0</v>
      </c>
    </row>
    <row r="4652" spans="1:6" x14ac:dyDescent="0.25">
      <c r="A4652">
        <v>4643</v>
      </c>
      <c r="B4652">
        <f>'Założenia i wyniki'!$E$6*Znorm.Profile!B4652</f>
        <v>2.2150000000000003</v>
      </c>
      <c r="C4652">
        <f>'Założenia i wyniki'!$E$8*Znorm.Profile!C4652</f>
        <v>0.38157489999999999</v>
      </c>
      <c r="D4652">
        <f t="shared" si="216"/>
        <v>0.38157489999999999</v>
      </c>
      <c r="E4652">
        <f t="shared" si="217"/>
        <v>1.8334251000000004</v>
      </c>
      <c r="F4652">
        <f t="shared" si="218"/>
        <v>0</v>
      </c>
    </row>
    <row r="4653" spans="1:6" x14ac:dyDescent="0.25">
      <c r="A4653">
        <v>4644</v>
      </c>
      <c r="B4653">
        <f>'Założenia i wyniki'!$E$6*Znorm.Profile!B4653</f>
        <v>2.1023584905660377</v>
      </c>
      <c r="C4653">
        <f>'Założenia i wyniki'!$E$8*Znorm.Profile!C4653</f>
        <v>0.38479804999999995</v>
      </c>
      <c r="D4653">
        <f t="shared" si="216"/>
        <v>0.38479804999999995</v>
      </c>
      <c r="E4653">
        <f t="shared" si="217"/>
        <v>1.7175604405660378</v>
      </c>
      <c r="F4653">
        <f t="shared" si="218"/>
        <v>0</v>
      </c>
    </row>
    <row r="4654" spans="1:6" x14ac:dyDescent="0.25">
      <c r="A4654">
        <v>4645</v>
      </c>
      <c r="B4654">
        <f>'Założenia i wyniki'!$E$6*Znorm.Profile!B4654</f>
        <v>0.44042452830188683</v>
      </c>
      <c r="C4654">
        <f>'Założenia i wyniki'!$E$8*Znorm.Profile!C4654</f>
        <v>0.38033729999999999</v>
      </c>
      <c r="D4654">
        <f t="shared" si="216"/>
        <v>0.38033729999999999</v>
      </c>
      <c r="E4654">
        <f t="shared" si="217"/>
        <v>6.0087228301886841E-2</v>
      </c>
      <c r="F4654">
        <f t="shared" si="218"/>
        <v>0</v>
      </c>
    </row>
    <row r="4655" spans="1:6" x14ac:dyDescent="0.25">
      <c r="A4655">
        <v>4646</v>
      </c>
      <c r="B4655">
        <f>'Założenia i wyniki'!$E$6*Znorm.Profile!B4655</f>
        <v>0.9308679245283018</v>
      </c>
      <c r="C4655">
        <f>'Założenia i wyniki'!$E$8*Znorm.Profile!C4655</f>
        <v>0.3727451</v>
      </c>
      <c r="D4655">
        <f t="shared" si="216"/>
        <v>0.3727451</v>
      </c>
      <c r="E4655">
        <f t="shared" si="217"/>
        <v>0.55812282452830186</v>
      </c>
      <c r="F4655">
        <f t="shared" si="218"/>
        <v>0</v>
      </c>
    </row>
    <row r="4656" spans="1:6" x14ac:dyDescent="0.25">
      <c r="A4656">
        <v>4647</v>
      </c>
      <c r="B4656">
        <f>'Założenia i wyniki'!$E$6*Znorm.Profile!B4656</f>
        <v>1.7692452830188681</v>
      </c>
      <c r="C4656">
        <f>'Założenia i wyniki'!$E$8*Znorm.Profile!C4656</f>
        <v>0.38148915</v>
      </c>
      <c r="D4656">
        <f t="shared" si="216"/>
        <v>0.38148915</v>
      </c>
      <c r="E4656">
        <f t="shared" si="217"/>
        <v>1.3877561330188681</v>
      </c>
      <c r="F4656">
        <f t="shared" si="218"/>
        <v>0</v>
      </c>
    </row>
    <row r="4657" spans="1:6" x14ac:dyDescent="0.25">
      <c r="A4657">
        <v>4648</v>
      </c>
      <c r="B4657">
        <f>'Założenia i wyniki'!$E$6*Znorm.Profile!B4657</f>
        <v>1.3571698113207546</v>
      </c>
      <c r="C4657">
        <f>'Założenia i wyniki'!$E$8*Znorm.Profile!C4657</f>
        <v>0.39535194999999995</v>
      </c>
      <c r="D4657">
        <f t="shared" si="216"/>
        <v>0.39535194999999995</v>
      </c>
      <c r="E4657">
        <f t="shared" si="217"/>
        <v>0.96181786132075464</v>
      </c>
      <c r="F4657">
        <f t="shared" si="218"/>
        <v>0</v>
      </c>
    </row>
    <row r="4658" spans="1:6" x14ac:dyDescent="0.25">
      <c r="A4658">
        <v>4649</v>
      </c>
      <c r="B4658">
        <f>'Założenia i wyniki'!$E$6*Znorm.Profile!B4658</f>
        <v>0.74109433962264148</v>
      </c>
      <c r="C4658">
        <f>'Założenia i wyniki'!$E$8*Znorm.Profile!C4658</f>
        <v>0.39779599999999998</v>
      </c>
      <c r="D4658">
        <f t="shared" si="216"/>
        <v>0.39779599999999998</v>
      </c>
      <c r="E4658">
        <f t="shared" si="217"/>
        <v>0.3432983396226415</v>
      </c>
      <c r="F4658">
        <f t="shared" si="218"/>
        <v>0</v>
      </c>
    </row>
    <row r="4659" spans="1:6" x14ac:dyDescent="0.25">
      <c r="A4659">
        <v>4650</v>
      </c>
      <c r="B4659">
        <f>'Założenia i wyniki'!$E$6*Znorm.Profile!B4659</f>
        <v>0.18431132075471698</v>
      </c>
      <c r="C4659">
        <f>'Założenia i wyniki'!$E$8*Znorm.Profile!C4659</f>
        <v>0.41359289999999999</v>
      </c>
      <c r="D4659">
        <f t="shared" si="216"/>
        <v>0.18431132075471698</v>
      </c>
      <c r="E4659">
        <f t="shared" si="217"/>
        <v>0</v>
      </c>
      <c r="F4659">
        <f t="shared" si="218"/>
        <v>0.229281579245283</v>
      </c>
    </row>
    <row r="4660" spans="1:6" x14ac:dyDescent="0.25">
      <c r="A4660">
        <v>4651</v>
      </c>
      <c r="B4660">
        <f>'Założenia i wyniki'!$E$6*Znorm.Profile!B4660</f>
        <v>3.8137735849056609E-2</v>
      </c>
      <c r="C4660">
        <f>'Założenia i wyniki'!$E$8*Znorm.Profile!C4660</f>
        <v>0.43922935000000002</v>
      </c>
      <c r="D4660">
        <f t="shared" si="216"/>
        <v>3.8137735849056609E-2</v>
      </c>
      <c r="E4660">
        <f t="shared" si="217"/>
        <v>0</v>
      </c>
      <c r="F4660">
        <f t="shared" si="218"/>
        <v>0.40109161415094341</v>
      </c>
    </row>
    <row r="4661" spans="1:6" x14ac:dyDescent="0.25">
      <c r="A4661">
        <v>4652</v>
      </c>
      <c r="B4661">
        <f>'Założenia i wyniki'!$E$6*Znorm.Profile!B4661</f>
        <v>0</v>
      </c>
      <c r="C4661">
        <f>'Założenia i wyniki'!$E$8*Znorm.Profile!C4661</f>
        <v>0.45540810000000004</v>
      </c>
      <c r="D4661">
        <f t="shared" si="216"/>
        <v>0</v>
      </c>
      <c r="E4661">
        <f t="shared" si="217"/>
        <v>0</v>
      </c>
      <c r="F4661">
        <f t="shared" si="218"/>
        <v>0.45540810000000004</v>
      </c>
    </row>
    <row r="4662" spans="1:6" x14ac:dyDescent="0.25">
      <c r="A4662">
        <v>4653</v>
      </c>
      <c r="B4662">
        <f>'Założenia i wyniki'!$E$6*Znorm.Profile!B4662</f>
        <v>0</v>
      </c>
      <c r="C4662">
        <f>'Założenia i wyniki'!$E$8*Znorm.Profile!C4662</f>
        <v>0.46574989999999994</v>
      </c>
      <c r="D4662">
        <f t="shared" si="216"/>
        <v>0</v>
      </c>
      <c r="E4662">
        <f t="shared" si="217"/>
        <v>0</v>
      </c>
      <c r="F4662">
        <f t="shared" si="218"/>
        <v>0.46574989999999994</v>
      </c>
    </row>
    <row r="4663" spans="1:6" x14ac:dyDescent="0.25">
      <c r="A4663">
        <v>4654</v>
      </c>
      <c r="B4663">
        <f>'Założenia i wyniki'!$E$6*Znorm.Profile!B4663</f>
        <v>0</v>
      </c>
      <c r="C4663">
        <f>'Założenia i wyniki'!$E$8*Znorm.Profile!C4663</f>
        <v>0.39868290000000006</v>
      </c>
      <c r="D4663">
        <f t="shared" si="216"/>
        <v>0</v>
      </c>
      <c r="E4663">
        <f t="shared" si="217"/>
        <v>0</v>
      </c>
      <c r="F4663">
        <f t="shared" si="218"/>
        <v>0.39868290000000006</v>
      </c>
    </row>
    <row r="4664" spans="1:6" x14ac:dyDescent="0.25">
      <c r="A4664">
        <v>4655</v>
      </c>
      <c r="B4664">
        <f>'Założenia i wyniki'!$E$6*Znorm.Profile!B4664</f>
        <v>0</v>
      </c>
      <c r="C4664">
        <f>'Założenia i wyniki'!$E$8*Znorm.Profile!C4664</f>
        <v>0.30015825000000002</v>
      </c>
      <c r="D4664">
        <f t="shared" si="216"/>
        <v>0</v>
      </c>
      <c r="E4664">
        <f t="shared" si="217"/>
        <v>0</v>
      </c>
      <c r="F4664">
        <f t="shared" si="218"/>
        <v>0.30015825000000002</v>
      </c>
    </row>
    <row r="4665" spans="1:6" x14ac:dyDescent="0.25">
      <c r="A4665">
        <v>4656</v>
      </c>
      <c r="B4665">
        <f>'Założenia i wyniki'!$E$6*Znorm.Profile!B4665</f>
        <v>0</v>
      </c>
      <c r="C4665">
        <f>'Założenia i wyniki'!$E$8*Znorm.Profile!C4665</f>
        <v>0.23220924999999998</v>
      </c>
      <c r="D4665">
        <f t="shared" si="216"/>
        <v>0</v>
      </c>
      <c r="E4665">
        <f t="shared" si="217"/>
        <v>0</v>
      </c>
      <c r="F4665">
        <f t="shared" si="218"/>
        <v>0.23220924999999998</v>
      </c>
    </row>
    <row r="4666" spans="1:6" x14ac:dyDescent="0.25">
      <c r="A4666">
        <v>4657</v>
      </c>
      <c r="B4666">
        <f>'Założenia i wyniki'!$E$6*Znorm.Profile!B4666</f>
        <v>0</v>
      </c>
      <c r="C4666">
        <f>'Założenia i wyniki'!$E$8*Znorm.Profile!C4666</f>
        <v>0.19689565000000001</v>
      </c>
      <c r="D4666">
        <f t="shared" si="216"/>
        <v>0</v>
      </c>
      <c r="E4666">
        <f t="shared" si="217"/>
        <v>0</v>
      </c>
      <c r="F4666">
        <f t="shared" si="218"/>
        <v>0.19689565000000001</v>
      </c>
    </row>
    <row r="4667" spans="1:6" x14ac:dyDescent="0.25">
      <c r="A4667">
        <v>4658</v>
      </c>
      <c r="B4667">
        <f>'Założenia i wyniki'!$E$6*Znorm.Profile!B4667</f>
        <v>0</v>
      </c>
      <c r="C4667">
        <f>'Założenia i wyniki'!$E$8*Znorm.Profile!C4667</f>
        <v>0.18212775</v>
      </c>
      <c r="D4667">
        <f t="shared" si="216"/>
        <v>0</v>
      </c>
      <c r="E4667">
        <f t="shared" si="217"/>
        <v>0</v>
      </c>
      <c r="F4667">
        <f t="shared" si="218"/>
        <v>0.18212775</v>
      </c>
    </row>
    <row r="4668" spans="1:6" x14ac:dyDescent="0.25">
      <c r="A4668">
        <v>4659</v>
      </c>
      <c r="B4668">
        <f>'Założenia i wyniki'!$E$6*Znorm.Profile!B4668</f>
        <v>0</v>
      </c>
      <c r="C4668">
        <f>'Założenia i wyniki'!$E$8*Znorm.Profile!C4668</f>
        <v>0.17954999999999999</v>
      </c>
      <c r="D4668">
        <f t="shared" si="216"/>
        <v>0</v>
      </c>
      <c r="E4668">
        <f t="shared" si="217"/>
        <v>0</v>
      </c>
      <c r="F4668">
        <f t="shared" si="218"/>
        <v>0.17954999999999999</v>
      </c>
    </row>
    <row r="4669" spans="1:6" x14ac:dyDescent="0.25">
      <c r="A4669">
        <v>4660</v>
      </c>
      <c r="B4669">
        <f>'Założenia i wyniki'!$E$6*Znorm.Profile!B4669</f>
        <v>0</v>
      </c>
      <c r="C4669">
        <f>'Założenia i wyniki'!$E$8*Znorm.Profile!C4669</f>
        <v>0.19816965</v>
      </c>
      <c r="D4669">
        <f t="shared" si="216"/>
        <v>0</v>
      </c>
      <c r="E4669">
        <f t="shared" si="217"/>
        <v>0</v>
      </c>
      <c r="F4669">
        <f t="shared" si="218"/>
        <v>0.19816965</v>
      </c>
    </row>
    <row r="4670" spans="1:6" x14ac:dyDescent="0.25">
      <c r="A4670">
        <v>4661</v>
      </c>
      <c r="B4670">
        <f>'Założenia i wyniki'!$E$6*Znorm.Profile!B4670</f>
        <v>2.0737735849056603E-2</v>
      </c>
      <c r="C4670">
        <f>'Założenia i wyniki'!$E$8*Znorm.Profile!C4670</f>
        <v>0.23894255</v>
      </c>
      <c r="D4670">
        <f t="shared" si="216"/>
        <v>2.0737735849056603E-2</v>
      </c>
      <c r="E4670">
        <f t="shared" si="217"/>
        <v>0</v>
      </c>
      <c r="F4670">
        <f t="shared" si="218"/>
        <v>0.21820481415094339</v>
      </c>
    </row>
    <row r="4671" spans="1:6" x14ac:dyDescent="0.25">
      <c r="A4671">
        <v>4662</v>
      </c>
      <c r="B4671">
        <f>'Założenia i wyniki'!$E$6*Znorm.Profile!B4671</f>
        <v>0.2360377358490566</v>
      </c>
      <c r="C4671">
        <f>'Założenia i wyniki'!$E$8*Znorm.Profile!C4671</f>
        <v>0.28836499999999998</v>
      </c>
      <c r="D4671">
        <f t="shared" si="216"/>
        <v>0.2360377358490566</v>
      </c>
      <c r="E4671">
        <f t="shared" si="217"/>
        <v>0</v>
      </c>
      <c r="F4671">
        <f t="shared" si="218"/>
        <v>5.2327264150943381E-2</v>
      </c>
    </row>
    <row r="4672" spans="1:6" x14ac:dyDescent="0.25">
      <c r="A4672">
        <v>4663</v>
      </c>
      <c r="B4672">
        <f>'Założenia i wyniki'!$E$6*Znorm.Profile!B4672</f>
        <v>0.66154716981132078</v>
      </c>
      <c r="C4672">
        <f>'Założenia i wyniki'!$E$8*Znorm.Profile!C4672</f>
        <v>0.34147820000000001</v>
      </c>
      <c r="D4672">
        <f t="shared" si="216"/>
        <v>0.34147820000000001</v>
      </c>
      <c r="E4672">
        <f t="shared" si="217"/>
        <v>0.32006896981132077</v>
      </c>
      <c r="F4672">
        <f t="shared" si="218"/>
        <v>0</v>
      </c>
    </row>
    <row r="4673" spans="1:6" x14ac:dyDescent="0.25">
      <c r="A4673">
        <v>4664</v>
      </c>
      <c r="B4673">
        <f>'Założenia i wyniki'!$E$6*Znorm.Profile!B4673</f>
        <v>1.2100943396226416</v>
      </c>
      <c r="C4673">
        <f>'Założenia i wyniki'!$E$8*Znorm.Profile!C4673</f>
        <v>0.37568194999999999</v>
      </c>
      <c r="D4673">
        <f t="shared" si="216"/>
        <v>0.37568194999999999</v>
      </c>
      <c r="E4673">
        <f t="shared" si="217"/>
        <v>0.83441238962264164</v>
      </c>
      <c r="F4673">
        <f t="shared" si="218"/>
        <v>0</v>
      </c>
    </row>
    <row r="4674" spans="1:6" x14ac:dyDescent="0.25">
      <c r="A4674">
        <v>4665</v>
      </c>
      <c r="B4674">
        <f>'Założenia i wyniki'!$E$6*Znorm.Profile!B4674</f>
        <v>1.6921698113207548</v>
      </c>
      <c r="C4674">
        <f>'Założenia i wyniki'!$E$8*Znorm.Profile!C4674</f>
        <v>0.39669840000000001</v>
      </c>
      <c r="D4674">
        <f t="shared" si="216"/>
        <v>0.39669840000000001</v>
      </c>
      <c r="E4674">
        <f t="shared" si="217"/>
        <v>1.2954714113207548</v>
      </c>
      <c r="F4674">
        <f t="shared" si="218"/>
        <v>0</v>
      </c>
    </row>
    <row r="4675" spans="1:6" x14ac:dyDescent="0.25">
      <c r="A4675">
        <v>4666</v>
      </c>
      <c r="B4675">
        <f>'Założenia i wyniki'!$E$6*Znorm.Profile!B4675</f>
        <v>2.0245283018867921</v>
      </c>
      <c r="C4675">
        <f>'Założenia i wyniki'!$E$8*Znorm.Profile!C4675</f>
        <v>0.38906350000000001</v>
      </c>
      <c r="D4675">
        <f t="shared" si="216"/>
        <v>0.38906350000000001</v>
      </c>
      <c r="E4675">
        <f t="shared" si="217"/>
        <v>1.6354648018867921</v>
      </c>
      <c r="F4675">
        <f t="shared" si="218"/>
        <v>0</v>
      </c>
    </row>
    <row r="4676" spans="1:6" x14ac:dyDescent="0.25">
      <c r="A4676">
        <v>4667</v>
      </c>
      <c r="B4676">
        <f>'Założenia i wyniki'!$E$6*Znorm.Profile!B4676</f>
        <v>2.2182075471698117</v>
      </c>
      <c r="C4676">
        <f>'Założenia i wyniki'!$E$8*Znorm.Profile!C4676</f>
        <v>0.38788610000000001</v>
      </c>
      <c r="D4676">
        <f t="shared" si="216"/>
        <v>0.38788610000000001</v>
      </c>
      <c r="E4676">
        <f t="shared" si="217"/>
        <v>1.8303214471698117</v>
      </c>
      <c r="F4676">
        <f t="shared" si="218"/>
        <v>0</v>
      </c>
    </row>
    <row r="4677" spans="1:6" x14ac:dyDescent="0.25">
      <c r="A4677">
        <v>4668</v>
      </c>
      <c r="B4677">
        <f>'Założenia i wyniki'!$E$6*Znorm.Profile!B4677</f>
        <v>2.2772641509433962</v>
      </c>
      <c r="C4677">
        <f>'Założenia i wyniki'!$E$8*Znorm.Profile!C4677</f>
        <v>0.38326085000000004</v>
      </c>
      <c r="D4677">
        <f t="shared" si="216"/>
        <v>0.38326085000000004</v>
      </c>
      <c r="E4677">
        <f t="shared" si="217"/>
        <v>1.8940033009433961</v>
      </c>
      <c r="F4677">
        <f t="shared" si="218"/>
        <v>0</v>
      </c>
    </row>
    <row r="4678" spans="1:6" x14ac:dyDescent="0.25">
      <c r="A4678">
        <v>4669</v>
      </c>
      <c r="B4678">
        <f>'Założenia i wyniki'!$E$6*Znorm.Profile!B4678</f>
        <v>2.0987735849056603</v>
      </c>
      <c r="C4678">
        <f>'Założenia i wyniki'!$E$8*Znorm.Profile!C4678</f>
        <v>0.37703750000000003</v>
      </c>
      <c r="D4678">
        <f t="shared" si="216"/>
        <v>0.37703750000000003</v>
      </c>
      <c r="E4678">
        <f t="shared" si="217"/>
        <v>1.7217360849056602</v>
      </c>
      <c r="F4678">
        <f t="shared" si="218"/>
        <v>0</v>
      </c>
    </row>
    <row r="4679" spans="1:6" x14ac:dyDescent="0.25">
      <c r="A4679">
        <v>4670</v>
      </c>
      <c r="B4679">
        <f>'Założenia i wyniki'!$E$6*Znorm.Profile!B4679</f>
        <v>1.9123584905660378</v>
      </c>
      <c r="C4679">
        <f>'Założenia i wyniki'!$E$8*Znorm.Profile!C4679</f>
        <v>0.37391024999999994</v>
      </c>
      <c r="D4679">
        <f t="shared" si="216"/>
        <v>0.37391024999999994</v>
      </c>
      <c r="E4679">
        <f t="shared" si="217"/>
        <v>1.5384482405660378</v>
      </c>
      <c r="F4679">
        <f t="shared" si="218"/>
        <v>0</v>
      </c>
    </row>
    <row r="4680" spans="1:6" x14ac:dyDescent="0.25">
      <c r="A4680">
        <v>4671</v>
      </c>
      <c r="B4680">
        <f>'Założenia i wyniki'!$E$6*Znorm.Profile!B4680</f>
        <v>1.614433962264151</v>
      </c>
      <c r="C4680">
        <f>'Założenia i wyniki'!$E$8*Znorm.Profile!C4680</f>
        <v>0.37191769999999996</v>
      </c>
      <c r="D4680">
        <f t="shared" si="216"/>
        <v>0.37191769999999996</v>
      </c>
      <c r="E4680">
        <f t="shared" si="217"/>
        <v>1.242516262264151</v>
      </c>
      <c r="F4680">
        <f t="shared" si="218"/>
        <v>0</v>
      </c>
    </row>
    <row r="4681" spans="1:6" x14ac:dyDescent="0.25">
      <c r="A4681">
        <v>4672</v>
      </c>
      <c r="B4681">
        <f>'Założenia i wyniki'!$E$6*Znorm.Profile!B4681</f>
        <v>1.3606603773584904</v>
      </c>
      <c r="C4681">
        <f>'Założenia i wyniki'!$E$8*Znorm.Profile!C4681</f>
        <v>0.38065300000000002</v>
      </c>
      <c r="D4681">
        <f t="shared" si="216"/>
        <v>0.38065300000000002</v>
      </c>
      <c r="E4681">
        <f t="shared" si="217"/>
        <v>0.98000737735849042</v>
      </c>
      <c r="F4681">
        <f t="shared" si="218"/>
        <v>0</v>
      </c>
    </row>
    <row r="4682" spans="1:6" x14ac:dyDescent="0.25">
      <c r="A4682">
        <v>4673</v>
      </c>
      <c r="B4682">
        <f>'Założenia i wyniki'!$E$6*Znorm.Profile!B4682</f>
        <v>0.83691509433962263</v>
      </c>
      <c r="C4682">
        <f>'Założenia i wyniki'!$E$8*Znorm.Profile!C4682</f>
        <v>0.39297860000000001</v>
      </c>
      <c r="D4682">
        <f t="shared" si="216"/>
        <v>0.39297860000000001</v>
      </c>
      <c r="E4682">
        <f t="shared" si="217"/>
        <v>0.44393649433962262</v>
      </c>
      <c r="F4682">
        <f t="shared" si="218"/>
        <v>0</v>
      </c>
    </row>
    <row r="4683" spans="1:6" x14ac:dyDescent="0.25">
      <c r="A4683">
        <v>4674</v>
      </c>
      <c r="B4683">
        <f>'Założenia i wyniki'!$E$6*Znorm.Profile!B4683</f>
        <v>0.36158490566037738</v>
      </c>
      <c r="C4683">
        <f>'Założenia i wyniki'!$E$8*Znorm.Profile!C4683</f>
        <v>0.40866839999999999</v>
      </c>
      <c r="D4683">
        <f t="shared" ref="D4683:D4746" si="219">IF(B4683&lt;=C4683,B4683,C4683)</f>
        <v>0.36158490566037738</v>
      </c>
      <c r="E4683">
        <f t="shared" ref="E4683:E4746" si="220">IF(B4683&gt;C4683,B4683-C4683,0)</f>
        <v>0</v>
      </c>
      <c r="F4683">
        <f t="shared" ref="F4683:F4746" si="221">IF(B4683&lt;C4683,C4683-B4683,0)</f>
        <v>4.7083494339622611E-2</v>
      </c>
    </row>
    <row r="4684" spans="1:6" x14ac:dyDescent="0.25">
      <c r="A4684">
        <v>4675</v>
      </c>
      <c r="B4684">
        <f>'Założenia i wyniki'!$E$6*Znorm.Profile!B4684</f>
        <v>0.13698113207547169</v>
      </c>
      <c r="C4684">
        <f>'Założenia i wyniki'!$E$8*Znorm.Profile!C4684</f>
        <v>0.42401695</v>
      </c>
      <c r="D4684">
        <f t="shared" si="219"/>
        <v>0.13698113207547169</v>
      </c>
      <c r="E4684">
        <f t="shared" si="220"/>
        <v>0</v>
      </c>
      <c r="F4684">
        <f t="shared" si="221"/>
        <v>0.28703581792452831</v>
      </c>
    </row>
    <row r="4685" spans="1:6" x14ac:dyDescent="0.25">
      <c r="A4685">
        <v>4676</v>
      </c>
      <c r="B4685">
        <f>'Założenia i wyniki'!$E$6*Znorm.Profile!B4685</f>
        <v>0</v>
      </c>
      <c r="C4685">
        <f>'Założenia i wyniki'!$E$8*Znorm.Profile!C4685</f>
        <v>0.4571945</v>
      </c>
      <c r="D4685">
        <f t="shared" si="219"/>
        <v>0</v>
      </c>
      <c r="E4685">
        <f t="shared" si="220"/>
        <v>0</v>
      </c>
      <c r="F4685">
        <f t="shared" si="221"/>
        <v>0.4571945</v>
      </c>
    </row>
    <row r="4686" spans="1:6" x14ac:dyDescent="0.25">
      <c r="A4686">
        <v>4677</v>
      </c>
      <c r="B4686">
        <f>'Założenia i wyniki'!$E$6*Znorm.Profile!B4686</f>
        <v>0</v>
      </c>
      <c r="C4686">
        <f>'Założenia i wyniki'!$E$8*Znorm.Profile!C4686</f>
        <v>0.4774581</v>
      </c>
      <c r="D4686">
        <f t="shared" si="219"/>
        <v>0</v>
      </c>
      <c r="E4686">
        <f t="shared" si="220"/>
        <v>0</v>
      </c>
      <c r="F4686">
        <f t="shared" si="221"/>
        <v>0.4774581</v>
      </c>
    </row>
    <row r="4687" spans="1:6" x14ac:dyDescent="0.25">
      <c r="A4687">
        <v>4678</v>
      </c>
      <c r="B4687">
        <f>'Założenia i wyniki'!$E$6*Znorm.Profile!B4687</f>
        <v>0</v>
      </c>
      <c r="C4687">
        <f>'Założenia i wyniki'!$E$8*Znorm.Profile!C4687</f>
        <v>0.40356785000000001</v>
      </c>
      <c r="D4687">
        <f t="shared" si="219"/>
        <v>0</v>
      </c>
      <c r="E4687">
        <f t="shared" si="220"/>
        <v>0</v>
      </c>
      <c r="F4687">
        <f t="shared" si="221"/>
        <v>0.40356785000000001</v>
      </c>
    </row>
    <row r="4688" spans="1:6" x14ac:dyDescent="0.25">
      <c r="A4688">
        <v>4679</v>
      </c>
      <c r="B4688">
        <f>'Założenia i wyniki'!$E$6*Znorm.Profile!B4688</f>
        <v>0</v>
      </c>
      <c r="C4688">
        <f>'Założenia i wyniki'!$E$8*Znorm.Profile!C4688</f>
        <v>0.30787995000000001</v>
      </c>
      <c r="D4688">
        <f t="shared" si="219"/>
        <v>0</v>
      </c>
      <c r="E4688">
        <f t="shared" si="220"/>
        <v>0</v>
      </c>
      <c r="F4688">
        <f t="shared" si="221"/>
        <v>0.30787995000000001</v>
      </c>
    </row>
    <row r="4689" spans="1:6" x14ac:dyDescent="0.25">
      <c r="A4689">
        <v>4680</v>
      </c>
      <c r="B4689">
        <f>'Założenia i wyniki'!$E$6*Znorm.Profile!B4689</f>
        <v>0</v>
      </c>
      <c r="C4689">
        <f>'Założenia i wyniki'!$E$8*Znorm.Profile!C4689</f>
        <v>0.23652894999999999</v>
      </c>
      <c r="D4689">
        <f t="shared" si="219"/>
        <v>0</v>
      </c>
      <c r="E4689">
        <f t="shared" si="220"/>
        <v>0</v>
      </c>
      <c r="F4689">
        <f t="shared" si="221"/>
        <v>0.23652894999999999</v>
      </c>
    </row>
    <row r="4690" spans="1:6" x14ac:dyDescent="0.25">
      <c r="A4690">
        <v>4681</v>
      </c>
      <c r="B4690">
        <f>'Założenia i wyniki'!$E$6*Znorm.Profile!B4690</f>
        <v>0</v>
      </c>
      <c r="C4690">
        <f>'Założenia i wyniki'!$E$8*Znorm.Profile!C4690</f>
        <v>0.19354230000000003</v>
      </c>
      <c r="D4690">
        <f t="shared" si="219"/>
        <v>0</v>
      </c>
      <c r="E4690">
        <f t="shared" si="220"/>
        <v>0</v>
      </c>
      <c r="F4690">
        <f t="shared" si="221"/>
        <v>0.19354230000000003</v>
      </c>
    </row>
    <row r="4691" spans="1:6" x14ac:dyDescent="0.25">
      <c r="A4691">
        <v>4682</v>
      </c>
      <c r="B4691">
        <f>'Założenia i wyniki'!$E$6*Znorm.Profile!B4691</f>
        <v>0</v>
      </c>
      <c r="C4691">
        <f>'Założenia i wyniki'!$E$8*Znorm.Profile!C4691</f>
        <v>0.1830437</v>
      </c>
      <c r="D4691">
        <f t="shared" si="219"/>
        <v>0</v>
      </c>
      <c r="E4691">
        <f t="shared" si="220"/>
        <v>0</v>
      </c>
      <c r="F4691">
        <f t="shared" si="221"/>
        <v>0.1830437</v>
      </c>
    </row>
    <row r="4692" spans="1:6" x14ac:dyDescent="0.25">
      <c r="A4692">
        <v>4683</v>
      </c>
      <c r="B4692">
        <f>'Założenia i wyniki'!$E$6*Znorm.Profile!B4692</f>
        <v>0</v>
      </c>
      <c r="C4692">
        <f>'Założenia i wyniki'!$E$8*Znorm.Profile!C4692</f>
        <v>0.18138505000000002</v>
      </c>
      <c r="D4692">
        <f t="shared" si="219"/>
        <v>0</v>
      </c>
      <c r="E4692">
        <f t="shared" si="220"/>
        <v>0</v>
      </c>
      <c r="F4692">
        <f t="shared" si="221"/>
        <v>0.18138505000000002</v>
      </c>
    </row>
    <row r="4693" spans="1:6" x14ac:dyDescent="0.25">
      <c r="A4693">
        <v>4684</v>
      </c>
      <c r="B4693">
        <f>'Założenia i wyniki'!$E$6*Znorm.Profile!B4693</f>
        <v>0</v>
      </c>
      <c r="C4693">
        <f>'Założenia i wyniki'!$E$8*Znorm.Profile!C4693</f>
        <v>0.19397665</v>
      </c>
      <c r="D4693">
        <f t="shared" si="219"/>
        <v>0</v>
      </c>
      <c r="E4693">
        <f t="shared" si="220"/>
        <v>0</v>
      </c>
      <c r="F4693">
        <f t="shared" si="221"/>
        <v>0.19397665</v>
      </c>
    </row>
    <row r="4694" spans="1:6" x14ac:dyDescent="0.25">
      <c r="A4694">
        <v>4685</v>
      </c>
      <c r="B4694">
        <f>'Założenia i wyniki'!$E$6*Znorm.Profile!B4694</f>
        <v>6.6391509433962256E-2</v>
      </c>
      <c r="C4694">
        <f>'Założenia i wyniki'!$E$8*Znorm.Profile!C4694</f>
        <v>0.23407300000000003</v>
      </c>
      <c r="D4694">
        <f t="shared" si="219"/>
        <v>6.6391509433962256E-2</v>
      </c>
      <c r="E4694">
        <f t="shared" si="220"/>
        <v>0</v>
      </c>
      <c r="F4694">
        <f t="shared" si="221"/>
        <v>0.16768149056603776</v>
      </c>
    </row>
    <row r="4695" spans="1:6" x14ac:dyDescent="0.25">
      <c r="A4695">
        <v>4686</v>
      </c>
      <c r="B4695">
        <f>'Założenia i wyniki'!$E$6*Znorm.Profile!B4695</f>
        <v>0.2368867924528302</v>
      </c>
      <c r="C4695">
        <f>'Założenia i wyniki'!$E$8*Znorm.Profile!C4695</f>
        <v>0.2862188</v>
      </c>
      <c r="D4695">
        <f t="shared" si="219"/>
        <v>0.2368867924528302</v>
      </c>
      <c r="E4695">
        <f t="shared" si="220"/>
        <v>0</v>
      </c>
      <c r="F4695">
        <f t="shared" si="221"/>
        <v>4.9332007547169793E-2</v>
      </c>
    </row>
    <row r="4696" spans="1:6" x14ac:dyDescent="0.25">
      <c r="A4696">
        <v>4687</v>
      </c>
      <c r="B4696">
        <f>'Założenia i wyniki'!$E$6*Znorm.Profile!B4696</f>
        <v>0.65324528301886797</v>
      </c>
      <c r="C4696">
        <f>'Założenia i wyniki'!$E$8*Znorm.Profile!C4696</f>
        <v>0.3481128</v>
      </c>
      <c r="D4696">
        <f t="shared" si="219"/>
        <v>0.3481128</v>
      </c>
      <c r="E4696">
        <f t="shared" si="220"/>
        <v>0.30513248301886797</v>
      </c>
      <c r="F4696">
        <f t="shared" si="221"/>
        <v>0</v>
      </c>
    </row>
    <row r="4697" spans="1:6" x14ac:dyDescent="0.25">
      <c r="A4697">
        <v>4688</v>
      </c>
      <c r="B4697">
        <f>'Założenia i wyniki'!$E$6*Znorm.Profile!B4697</f>
        <v>1.199433962264151</v>
      </c>
      <c r="C4697">
        <f>'Założenia i wyniki'!$E$8*Znorm.Profile!C4697</f>
        <v>0.37713164999999993</v>
      </c>
      <c r="D4697">
        <f t="shared" si="219"/>
        <v>0.37713164999999993</v>
      </c>
      <c r="E4697">
        <f t="shared" si="220"/>
        <v>0.82230231226415107</v>
      </c>
      <c r="F4697">
        <f t="shared" si="221"/>
        <v>0</v>
      </c>
    </row>
    <row r="4698" spans="1:6" x14ac:dyDescent="0.25">
      <c r="A4698">
        <v>4689</v>
      </c>
      <c r="B4698">
        <f>'Założenia i wyniki'!$E$6*Znorm.Profile!B4698</f>
        <v>1.6728301886792454</v>
      </c>
      <c r="C4698">
        <f>'Założenia i wyniki'!$E$8*Znorm.Profile!C4698</f>
        <v>0.39779739999999997</v>
      </c>
      <c r="D4698">
        <f t="shared" si="219"/>
        <v>0.39779739999999997</v>
      </c>
      <c r="E4698">
        <f t="shared" si="220"/>
        <v>1.2750327886792454</v>
      </c>
      <c r="F4698">
        <f t="shared" si="221"/>
        <v>0</v>
      </c>
    </row>
    <row r="4699" spans="1:6" x14ac:dyDescent="0.25">
      <c r="A4699">
        <v>4690</v>
      </c>
      <c r="B4699">
        <f>'Założenia i wyniki'!$E$6*Znorm.Profile!B4699</f>
        <v>1.9915094339622641</v>
      </c>
      <c r="C4699">
        <f>'Założenia i wyniki'!$E$8*Znorm.Profile!C4699</f>
        <v>0.38956960000000002</v>
      </c>
      <c r="D4699">
        <f t="shared" si="219"/>
        <v>0.38956960000000002</v>
      </c>
      <c r="E4699">
        <f t="shared" si="220"/>
        <v>1.6019398339622641</v>
      </c>
      <c r="F4699">
        <f t="shared" si="221"/>
        <v>0</v>
      </c>
    </row>
    <row r="4700" spans="1:6" x14ac:dyDescent="0.25">
      <c r="A4700">
        <v>4691</v>
      </c>
      <c r="B4700">
        <f>'Założenia i wyniki'!$E$6*Znorm.Profile!B4700</f>
        <v>2.1733018867924527</v>
      </c>
      <c r="C4700">
        <f>'Założenia i wyniki'!$E$8*Znorm.Profile!C4700</f>
        <v>0.38407145000000004</v>
      </c>
      <c r="D4700">
        <f t="shared" si="219"/>
        <v>0.38407145000000004</v>
      </c>
      <c r="E4700">
        <f t="shared" si="220"/>
        <v>1.7892304367924527</v>
      </c>
      <c r="F4700">
        <f t="shared" si="221"/>
        <v>0</v>
      </c>
    </row>
    <row r="4701" spans="1:6" x14ac:dyDescent="0.25">
      <c r="A4701">
        <v>4692</v>
      </c>
      <c r="B4701">
        <f>'Założenia i wyniki'!$E$6*Znorm.Profile!B4701</f>
        <v>2.2250000000000001</v>
      </c>
      <c r="C4701">
        <f>'Założenia i wyniki'!$E$8*Znorm.Profile!C4701</f>
        <v>0.38267634999999994</v>
      </c>
      <c r="D4701">
        <f t="shared" si="219"/>
        <v>0.38267634999999994</v>
      </c>
      <c r="E4701">
        <f t="shared" si="220"/>
        <v>1.8423236500000002</v>
      </c>
      <c r="F4701">
        <f t="shared" si="221"/>
        <v>0</v>
      </c>
    </row>
    <row r="4702" spans="1:6" x14ac:dyDescent="0.25">
      <c r="A4702">
        <v>4693</v>
      </c>
      <c r="B4702">
        <f>'Założenia i wyniki'!$E$6*Znorm.Profile!B4702</f>
        <v>2.1251886792452828</v>
      </c>
      <c r="C4702">
        <f>'Założenia i wyniki'!$E$8*Znorm.Profile!C4702</f>
        <v>0.38175199999999998</v>
      </c>
      <c r="D4702">
        <f t="shared" si="219"/>
        <v>0.38175199999999998</v>
      </c>
      <c r="E4702">
        <f t="shared" si="220"/>
        <v>1.7434366792452827</v>
      </c>
      <c r="F4702">
        <f t="shared" si="221"/>
        <v>0</v>
      </c>
    </row>
    <row r="4703" spans="1:6" x14ac:dyDescent="0.25">
      <c r="A4703">
        <v>4694</v>
      </c>
      <c r="B4703">
        <f>'Założenia i wyniki'!$E$6*Znorm.Profile!B4703</f>
        <v>1.9544339622641509</v>
      </c>
      <c r="C4703">
        <f>'Założenia i wyniki'!$E$8*Znorm.Profile!C4703</f>
        <v>0.37942660000000006</v>
      </c>
      <c r="D4703">
        <f t="shared" si="219"/>
        <v>0.37942660000000006</v>
      </c>
      <c r="E4703">
        <f t="shared" si="220"/>
        <v>1.5750073622641509</v>
      </c>
      <c r="F4703">
        <f t="shared" si="221"/>
        <v>0</v>
      </c>
    </row>
    <row r="4704" spans="1:6" x14ac:dyDescent="0.25">
      <c r="A4704">
        <v>4695</v>
      </c>
      <c r="B4704">
        <f>'Założenia i wyniki'!$E$6*Znorm.Profile!B4704</f>
        <v>1.4614150943396227</v>
      </c>
      <c r="C4704">
        <f>'Założenia i wyniki'!$E$8*Znorm.Profile!C4704</f>
        <v>0.39022829999999997</v>
      </c>
      <c r="D4704">
        <f t="shared" si="219"/>
        <v>0.39022829999999997</v>
      </c>
      <c r="E4704">
        <f t="shared" si="220"/>
        <v>1.0711867943396227</v>
      </c>
      <c r="F4704">
        <f t="shared" si="221"/>
        <v>0</v>
      </c>
    </row>
    <row r="4705" spans="1:6" x14ac:dyDescent="0.25">
      <c r="A4705">
        <v>4696</v>
      </c>
      <c r="B4705">
        <f>'Założenia i wyniki'!$E$6*Znorm.Profile!B4705</f>
        <v>0.88664150943396236</v>
      </c>
      <c r="C4705">
        <f>'Założenia i wyniki'!$E$8*Znorm.Profile!C4705</f>
        <v>0.39939025</v>
      </c>
      <c r="D4705">
        <f t="shared" si="219"/>
        <v>0.39939025</v>
      </c>
      <c r="E4705">
        <f t="shared" si="220"/>
        <v>0.48725125943396236</v>
      </c>
      <c r="F4705">
        <f t="shared" si="221"/>
        <v>0</v>
      </c>
    </row>
    <row r="4706" spans="1:6" x14ac:dyDescent="0.25">
      <c r="A4706">
        <v>4697</v>
      </c>
      <c r="B4706">
        <f>'Założenia i wyniki'!$E$6*Znorm.Profile!B4706</f>
        <v>0.58731132075471693</v>
      </c>
      <c r="C4706">
        <f>'Założenia i wyniki'!$E$8*Znorm.Profile!C4706</f>
        <v>0.39353195000000002</v>
      </c>
      <c r="D4706">
        <f t="shared" si="219"/>
        <v>0.39353195000000002</v>
      </c>
      <c r="E4706">
        <f t="shared" si="220"/>
        <v>0.19377937075471691</v>
      </c>
      <c r="F4706">
        <f t="shared" si="221"/>
        <v>0</v>
      </c>
    </row>
    <row r="4707" spans="1:6" x14ac:dyDescent="0.25">
      <c r="A4707">
        <v>4698</v>
      </c>
      <c r="B4707">
        <f>'Założenia i wyniki'!$E$6*Znorm.Profile!B4707</f>
        <v>0.1307264150943396</v>
      </c>
      <c r="C4707">
        <f>'Założenia i wyniki'!$E$8*Znorm.Profile!C4707</f>
        <v>0.4058194</v>
      </c>
      <c r="D4707">
        <f t="shared" si="219"/>
        <v>0.1307264150943396</v>
      </c>
      <c r="E4707">
        <f t="shared" si="220"/>
        <v>0</v>
      </c>
      <c r="F4707">
        <f t="shared" si="221"/>
        <v>0.27509298490566036</v>
      </c>
    </row>
    <row r="4708" spans="1:6" x14ac:dyDescent="0.25">
      <c r="A4708">
        <v>4699</v>
      </c>
      <c r="B4708">
        <f>'Założenia i wyniki'!$E$6*Znorm.Profile!B4708</f>
        <v>0.11673584905660377</v>
      </c>
      <c r="C4708">
        <f>'Założenia i wyniki'!$E$8*Znorm.Profile!C4708</f>
        <v>0.42540749999999999</v>
      </c>
      <c r="D4708">
        <f t="shared" si="219"/>
        <v>0.11673584905660377</v>
      </c>
      <c r="E4708">
        <f t="shared" si="220"/>
        <v>0</v>
      </c>
      <c r="F4708">
        <f t="shared" si="221"/>
        <v>0.30867165094339621</v>
      </c>
    </row>
    <row r="4709" spans="1:6" x14ac:dyDescent="0.25">
      <c r="A4709">
        <v>4700</v>
      </c>
      <c r="B4709">
        <f>'Założenia i wyniki'!$E$6*Znorm.Profile!B4709</f>
        <v>0</v>
      </c>
      <c r="C4709">
        <f>'Założenia i wyniki'!$E$8*Znorm.Profile!C4709</f>
        <v>0.47001114999999999</v>
      </c>
      <c r="D4709">
        <f t="shared" si="219"/>
        <v>0</v>
      </c>
      <c r="E4709">
        <f t="shared" si="220"/>
        <v>0</v>
      </c>
      <c r="F4709">
        <f t="shared" si="221"/>
        <v>0.47001114999999999</v>
      </c>
    </row>
    <row r="4710" spans="1:6" x14ac:dyDescent="0.25">
      <c r="A4710">
        <v>4701</v>
      </c>
      <c r="B4710">
        <f>'Założenia i wyniki'!$E$6*Znorm.Profile!B4710</f>
        <v>0</v>
      </c>
      <c r="C4710">
        <f>'Założenia i wyniki'!$E$8*Znorm.Profile!C4710</f>
        <v>0.47475715000000007</v>
      </c>
      <c r="D4710">
        <f t="shared" si="219"/>
        <v>0</v>
      </c>
      <c r="E4710">
        <f t="shared" si="220"/>
        <v>0</v>
      </c>
      <c r="F4710">
        <f t="shared" si="221"/>
        <v>0.47475715000000007</v>
      </c>
    </row>
    <row r="4711" spans="1:6" x14ac:dyDescent="0.25">
      <c r="A4711">
        <v>4702</v>
      </c>
      <c r="B4711">
        <f>'Założenia i wyniki'!$E$6*Znorm.Profile!B4711</f>
        <v>0</v>
      </c>
      <c r="C4711">
        <f>'Założenia i wyniki'!$E$8*Znorm.Profile!C4711</f>
        <v>0.41462119999999997</v>
      </c>
      <c r="D4711">
        <f t="shared" si="219"/>
        <v>0</v>
      </c>
      <c r="E4711">
        <f t="shared" si="220"/>
        <v>0</v>
      </c>
      <c r="F4711">
        <f t="shared" si="221"/>
        <v>0.41462119999999997</v>
      </c>
    </row>
    <row r="4712" spans="1:6" x14ac:dyDescent="0.25">
      <c r="A4712">
        <v>4703</v>
      </c>
      <c r="B4712">
        <f>'Założenia i wyniki'!$E$6*Znorm.Profile!B4712</f>
        <v>0</v>
      </c>
      <c r="C4712">
        <f>'Założenia i wyniki'!$E$8*Znorm.Profile!C4712</f>
        <v>0.3134866</v>
      </c>
      <c r="D4712">
        <f t="shared" si="219"/>
        <v>0</v>
      </c>
      <c r="E4712">
        <f t="shared" si="220"/>
        <v>0</v>
      </c>
      <c r="F4712">
        <f t="shared" si="221"/>
        <v>0.3134866</v>
      </c>
    </row>
    <row r="4713" spans="1:6" x14ac:dyDescent="0.25">
      <c r="A4713">
        <v>4704</v>
      </c>
      <c r="B4713">
        <f>'Założenia i wyniki'!$E$6*Znorm.Profile!B4713</f>
        <v>0</v>
      </c>
      <c r="C4713">
        <f>'Założenia i wyniki'!$E$8*Znorm.Profile!C4713</f>
        <v>0.24064460000000001</v>
      </c>
      <c r="D4713">
        <f t="shared" si="219"/>
        <v>0</v>
      </c>
      <c r="E4713">
        <f t="shared" si="220"/>
        <v>0</v>
      </c>
      <c r="F4713">
        <f t="shared" si="221"/>
        <v>0.24064460000000001</v>
      </c>
    </row>
    <row r="4714" spans="1:6" x14ac:dyDescent="0.25">
      <c r="A4714">
        <v>4705</v>
      </c>
      <c r="B4714">
        <f>'Założenia i wyniki'!$E$6*Znorm.Profile!B4714</f>
        <v>0</v>
      </c>
      <c r="C4714">
        <f>'Założenia i wyniki'!$E$8*Znorm.Profile!C4714</f>
        <v>0.20442905</v>
      </c>
      <c r="D4714">
        <f t="shared" si="219"/>
        <v>0</v>
      </c>
      <c r="E4714">
        <f t="shared" si="220"/>
        <v>0</v>
      </c>
      <c r="F4714">
        <f t="shared" si="221"/>
        <v>0.20442905</v>
      </c>
    </row>
    <row r="4715" spans="1:6" x14ac:dyDescent="0.25">
      <c r="A4715">
        <v>4706</v>
      </c>
      <c r="B4715">
        <f>'Założenia i wyniki'!$E$6*Znorm.Profile!B4715</f>
        <v>0</v>
      </c>
      <c r="C4715">
        <f>'Założenia i wyniki'!$E$8*Znorm.Profile!C4715</f>
        <v>0.18753105</v>
      </c>
      <c r="D4715">
        <f t="shared" si="219"/>
        <v>0</v>
      </c>
      <c r="E4715">
        <f t="shared" si="220"/>
        <v>0</v>
      </c>
      <c r="F4715">
        <f t="shared" si="221"/>
        <v>0.18753105</v>
      </c>
    </row>
    <row r="4716" spans="1:6" x14ac:dyDescent="0.25">
      <c r="A4716">
        <v>4707</v>
      </c>
      <c r="B4716">
        <f>'Założenia i wyniki'!$E$6*Znorm.Profile!B4716</f>
        <v>0</v>
      </c>
      <c r="C4716">
        <f>'Założenia i wyniki'!$E$8*Znorm.Profile!C4716</f>
        <v>0.1857723</v>
      </c>
      <c r="D4716">
        <f t="shared" si="219"/>
        <v>0</v>
      </c>
      <c r="E4716">
        <f t="shared" si="220"/>
        <v>0</v>
      </c>
      <c r="F4716">
        <f t="shared" si="221"/>
        <v>0.1857723</v>
      </c>
    </row>
    <row r="4717" spans="1:6" x14ac:dyDescent="0.25">
      <c r="A4717">
        <v>4708</v>
      </c>
      <c r="B4717">
        <f>'Założenia i wyniki'!$E$6*Znorm.Profile!B4717</f>
        <v>0</v>
      </c>
      <c r="C4717">
        <f>'Założenia i wyniki'!$E$8*Znorm.Profile!C4717</f>
        <v>0.19897465</v>
      </c>
      <c r="D4717">
        <f t="shared" si="219"/>
        <v>0</v>
      </c>
      <c r="E4717">
        <f t="shared" si="220"/>
        <v>0</v>
      </c>
      <c r="F4717">
        <f t="shared" si="221"/>
        <v>0.19897465</v>
      </c>
    </row>
    <row r="4718" spans="1:6" x14ac:dyDescent="0.25">
      <c r="A4718">
        <v>4709</v>
      </c>
      <c r="B4718">
        <f>'Założenia i wyniki'!$E$6*Znorm.Profile!B4718</f>
        <v>1.8868867924528302E-2</v>
      </c>
      <c r="C4718">
        <f>'Założenia i wyniki'!$E$8*Znorm.Profile!C4718</f>
        <v>0.23997505</v>
      </c>
      <c r="D4718">
        <f t="shared" si="219"/>
        <v>1.8868867924528302E-2</v>
      </c>
      <c r="E4718">
        <f t="shared" si="220"/>
        <v>0</v>
      </c>
      <c r="F4718">
        <f t="shared" si="221"/>
        <v>0.2211061820754717</v>
      </c>
    </row>
    <row r="4719" spans="1:6" x14ac:dyDescent="0.25">
      <c r="A4719">
        <v>4710</v>
      </c>
      <c r="B4719">
        <f>'Założenia i wyniki'!$E$6*Znorm.Profile!B4719</f>
        <v>0.11313207547169811</v>
      </c>
      <c r="C4719">
        <f>'Założenia i wyniki'!$E$8*Znorm.Profile!C4719</f>
        <v>0.29644020000000004</v>
      </c>
      <c r="D4719">
        <f t="shared" si="219"/>
        <v>0.11313207547169811</v>
      </c>
      <c r="E4719">
        <f t="shared" si="220"/>
        <v>0</v>
      </c>
      <c r="F4719">
        <f t="shared" si="221"/>
        <v>0.18330812452830192</v>
      </c>
    </row>
    <row r="4720" spans="1:6" x14ac:dyDescent="0.25">
      <c r="A4720">
        <v>4711</v>
      </c>
      <c r="B4720">
        <f>'Założenia i wyniki'!$E$6*Znorm.Profile!B4720</f>
        <v>0.10283962264150943</v>
      </c>
      <c r="C4720">
        <f>'Założenia i wyniki'!$E$8*Znorm.Profile!C4720</f>
        <v>0.34459635</v>
      </c>
      <c r="D4720">
        <f t="shared" si="219"/>
        <v>0.10283962264150943</v>
      </c>
      <c r="E4720">
        <f t="shared" si="220"/>
        <v>0</v>
      </c>
      <c r="F4720">
        <f t="shared" si="221"/>
        <v>0.24175672735849058</v>
      </c>
    </row>
    <row r="4721" spans="1:6" x14ac:dyDescent="0.25">
      <c r="A4721">
        <v>4712</v>
      </c>
      <c r="B4721">
        <f>'Założenia i wyniki'!$E$6*Znorm.Profile!B4721</f>
        <v>9.1226415094339625E-2</v>
      </c>
      <c r="C4721">
        <f>'Założenia i wyniki'!$E$8*Znorm.Profile!C4721</f>
        <v>0.38025294999999998</v>
      </c>
      <c r="D4721">
        <f t="shared" si="219"/>
        <v>9.1226415094339625E-2</v>
      </c>
      <c r="E4721">
        <f t="shared" si="220"/>
        <v>0</v>
      </c>
      <c r="F4721">
        <f t="shared" si="221"/>
        <v>0.28902653490566033</v>
      </c>
    </row>
    <row r="4722" spans="1:6" x14ac:dyDescent="0.25">
      <c r="A4722">
        <v>4713</v>
      </c>
      <c r="B4722">
        <f>'Założenia i wyniki'!$E$6*Znorm.Profile!B4722</f>
        <v>0.18866981132075472</v>
      </c>
      <c r="C4722">
        <f>'Założenia i wyniki'!$E$8*Znorm.Profile!C4722</f>
        <v>0.39827794999999999</v>
      </c>
      <c r="D4722">
        <f t="shared" si="219"/>
        <v>0.18866981132075472</v>
      </c>
      <c r="E4722">
        <f t="shared" si="220"/>
        <v>0</v>
      </c>
      <c r="F4722">
        <f t="shared" si="221"/>
        <v>0.20960813867924527</v>
      </c>
    </row>
    <row r="4723" spans="1:6" x14ac:dyDescent="0.25">
      <c r="A4723">
        <v>4714</v>
      </c>
      <c r="B4723">
        <f>'Założenia i wyniki'!$E$6*Znorm.Profile!B4723</f>
        <v>0.90630188679245272</v>
      </c>
      <c r="C4723">
        <f>'Założenia i wyniki'!$E$8*Znorm.Profile!C4723</f>
        <v>0.39501630000000004</v>
      </c>
      <c r="D4723">
        <f t="shared" si="219"/>
        <v>0.39501630000000004</v>
      </c>
      <c r="E4723">
        <f t="shared" si="220"/>
        <v>0.51128558679245262</v>
      </c>
      <c r="F4723">
        <f t="shared" si="221"/>
        <v>0</v>
      </c>
    </row>
    <row r="4724" spans="1:6" x14ac:dyDescent="0.25">
      <c r="A4724">
        <v>4715</v>
      </c>
      <c r="B4724">
        <f>'Założenia i wyniki'!$E$6*Znorm.Profile!B4724</f>
        <v>2.0934905660377359</v>
      </c>
      <c r="C4724">
        <f>'Założenia i wyniki'!$E$8*Znorm.Profile!C4724</f>
        <v>0.3891867</v>
      </c>
      <c r="D4724">
        <f t="shared" si="219"/>
        <v>0.3891867</v>
      </c>
      <c r="E4724">
        <f t="shared" si="220"/>
        <v>1.7043038660377359</v>
      </c>
      <c r="F4724">
        <f t="shared" si="221"/>
        <v>0</v>
      </c>
    </row>
    <row r="4725" spans="1:6" x14ac:dyDescent="0.25">
      <c r="A4725">
        <v>4716</v>
      </c>
      <c r="B4725">
        <f>'Założenia i wyniki'!$E$6*Znorm.Profile!B4725</f>
        <v>2.0662264150943397</v>
      </c>
      <c r="C4725">
        <f>'Założenia i wyniki'!$E$8*Znorm.Profile!C4725</f>
        <v>0.38496534999999998</v>
      </c>
      <c r="D4725">
        <f t="shared" si="219"/>
        <v>0.38496534999999998</v>
      </c>
      <c r="E4725">
        <f t="shared" si="220"/>
        <v>1.6812610650943398</v>
      </c>
      <c r="F4725">
        <f t="shared" si="221"/>
        <v>0</v>
      </c>
    </row>
    <row r="4726" spans="1:6" x14ac:dyDescent="0.25">
      <c r="A4726">
        <v>4717</v>
      </c>
      <c r="B4726">
        <f>'Założenia i wyniki'!$E$6*Znorm.Profile!B4726</f>
        <v>0.75654716981132086</v>
      </c>
      <c r="C4726">
        <f>'Założenia i wyniki'!$E$8*Znorm.Profile!C4726</f>
        <v>0.37888654999999999</v>
      </c>
      <c r="D4726">
        <f t="shared" si="219"/>
        <v>0.37888654999999999</v>
      </c>
      <c r="E4726">
        <f t="shared" si="220"/>
        <v>0.37766061981132087</v>
      </c>
      <c r="F4726">
        <f t="shared" si="221"/>
        <v>0</v>
      </c>
    </row>
    <row r="4727" spans="1:6" x14ac:dyDescent="0.25">
      <c r="A4727">
        <v>4718</v>
      </c>
      <c r="B4727">
        <f>'Założenia i wyniki'!$E$6*Znorm.Profile!B4727</f>
        <v>1.2466037735849058</v>
      </c>
      <c r="C4727">
        <f>'Założenia i wyniki'!$E$8*Znorm.Profile!C4727</f>
        <v>0.37310209999999999</v>
      </c>
      <c r="D4727">
        <f t="shared" si="219"/>
        <v>0.37310209999999999</v>
      </c>
      <c r="E4727">
        <f t="shared" si="220"/>
        <v>0.87350167358490582</v>
      </c>
      <c r="F4727">
        <f t="shared" si="221"/>
        <v>0</v>
      </c>
    </row>
    <row r="4728" spans="1:6" x14ac:dyDescent="0.25">
      <c r="A4728">
        <v>4719</v>
      </c>
      <c r="B4728">
        <f>'Założenia i wyniki'!$E$6*Znorm.Profile!B4728</f>
        <v>1.6897169811320754</v>
      </c>
      <c r="C4728">
        <f>'Założenia i wyniki'!$E$8*Znorm.Profile!C4728</f>
        <v>0.37882985000000002</v>
      </c>
      <c r="D4728">
        <f t="shared" si="219"/>
        <v>0.37882985000000002</v>
      </c>
      <c r="E4728">
        <f t="shared" si="220"/>
        <v>1.3108871311320753</v>
      </c>
      <c r="F4728">
        <f t="shared" si="221"/>
        <v>0</v>
      </c>
    </row>
    <row r="4729" spans="1:6" x14ac:dyDescent="0.25">
      <c r="A4729">
        <v>4720</v>
      </c>
      <c r="B4729">
        <f>'Założenia i wyniki'!$E$6*Znorm.Profile!B4729</f>
        <v>0.61250943396226409</v>
      </c>
      <c r="C4729">
        <f>'Założenia i wyniki'!$E$8*Znorm.Profile!C4729</f>
        <v>0.39422495000000002</v>
      </c>
      <c r="D4729">
        <f t="shared" si="219"/>
        <v>0.39422495000000002</v>
      </c>
      <c r="E4729">
        <f t="shared" si="220"/>
        <v>0.21828448396226408</v>
      </c>
      <c r="F4729">
        <f t="shared" si="221"/>
        <v>0</v>
      </c>
    </row>
    <row r="4730" spans="1:6" x14ac:dyDescent="0.25">
      <c r="A4730">
        <v>4721</v>
      </c>
      <c r="B4730">
        <f>'Założenia i wyniki'!$E$6*Znorm.Profile!B4730</f>
        <v>0.59733018867924526</v>
      </c>
      <c r="C4730">
        <f>'Założenia i wyniki'!$E$8*Znorm.Profile!C4730</f>
        <v>0.40147379999999999</v>
      </c>
      <c r="D4730">
        <f t="shared" si="219"/>
        <v>0.40147379999999999</v>
      </c>
      <c r="E4730">
        <f t="shared" si="220"/>
        <v>0.19585638867924526</v>
      </c>
      <c r="F4730">
        <f t="shared" si="221"/>
        <v>0</v>
      </c>
    </row>
    <row r="4731" spans="1:6" x14ac:dyDescent="0.25">
      <c r="A4731">
        <v>4722</v>
      </c>
      <c r="B4731">
        <f>'Założenia i wyniki'!$E$6*Znorm.Profile!B4731</f>
        <v>0.23288679245283017</v>
      </c>
      <c r="C4731">
        <f>'Założenia i wyniki'!$E$8*Znorm.Profile!C4731</f>
        <v>0.3992695</v>
      </c>
      <c r="D4731">
        <f t="shared" si="219"/>
        <v>0.23288679245283017</v>
      </c>
      <c r="E4731">
        <f t="shared" si="220"/>
        <v>0</v>
      </c>
      <c r="F4731">
        <f t="shared" si="221"/>
        <v>0.16638270754716983</v>
      </c>
    </row>
    <row r="4732" spans="1:6" x14ac:dyDescent="0.25">
      <c r="A4732">
        <v>4723</v>
      </c>
      <c r="B4732">
        <f>'Założenia i wyniki'!$E$6*Znorm.Profile!B4732</f>
        <v>0.13107547169811321</v>
      </c>
      <c r="C4732">
        <f>'Założenia i wyniki'!$E$8*Znorm.Profile!C4732</f>
        <v>0.42007874999999995</v>
      </c>
      <c r="D4732">
        <f t="shared" si="219"/>
        <v>0.13107547169811321</v>
      </c>
      <c r="E4732">
        <f t="shared" si="220"/>
        <v>0</v>
      </c>
      <c r="F4732">
        <f t="shared" si="221"/>
        <v>0.28900327830188677</v>
      </c>
    </row>
    <row r="4733" spans="1:6" x14ac:dyDescent="0.25">
      <c r="A4733">
        <v>4724</v>
      </c>
      <c r="B4733">
        <f>'Założenia i wyniki'!$E$6*Znorm.Profile!B4733</f>
        <v>0</v>
      </c>
      <c r="C4733">
        <f>'Założenia i wyniki'!$E$8*Znorm.Profile!C4733</f>
        <v>0.44729125000000003</v>
      </c>
      <c r="D4733">
        <f t="shared" si="219"/>
        <v>0</v>
      </c>
      <c r="E4733">
        <f t="shared" si="220"/>
        <v>0</v>
      </c>
      <c r="F4733">
        <f t="shared" si="221"/>
        <v>0.44729125000000003</v>
      </c>
    </row>
    <row r="4734" spans="1:6" x14ac:dyDescent="0.25">
      <c r="A4734">
        <v>4725</v>
      </c>
      <c r="B4734">
        <f>'Założenia i wyniki'!$E$6*Znorm.Profile!B4734</f>
        <v>0</v>
      </c>
      <c r="C4734">
        <f>'Założenia i wyniki'!$E$8*Znorm.Profile!C4734</f>
        <v>0.46943854999999995</v>
      </c>
      <c r="D4734">
        <f t="shared" si="219"/>
        <v>0</v>
      </c>
      <c r="E4734">
        <f t="shared" si="220"/>
        <v>0</v>
      </c>
      <c r="F4734">
        <f t="shared" si="221"/>
        <v>0.46943854999999995</v>
      </c>
    </row>
    <row r="4735" spans="1:6" x14ac:dyDescent="0.25">
      <c r="A4735">
        <v>4726</v>
      </c>
      <c r="B4735">
        <f>'Założenia i wyniki'!$E$6*Znorm.Profile!B4735</f>
        <v>0</v>
      </c>
      <c r="C4735">
        <f>'Założenia i wyniki'!$E$8*Znorm.Profile!C4735</f>
        <v>0.40485235000000003</v>
      </c>
      <c r="D4735">
        <f t="shared" si="219"/>
        <v>0</v>
      </c>
      <c r="E4735">
        <f t="shared" si="220"/>
        <v>0</v>
      </c>
      <c r="F4735">
        <f t="shared" si="221"/>
        <v>0.40485235000000003</v>
      </c>
    </row>
    <row r="4736" spans="1:6" x14ac:dyDescent="0.25">
      <c r="A4736">
        <v>4727</v>
      </c>
      <c r="B4736">
        <f>'Założenia i wyniki'!$E$6*Znorm.Profile!B4736</f>
        <v>0</v>
      </c>
      <c r="C4736">
        <f>'Założenia i wyniki'!$E$8*Znorm.Profile!C4736</f>
        <v>0.31174325000000003</v>
      </c>
      <c r="D4736">
        <f t="shared" si="219"/>
        <v>0</v>
      </c>
      <c r="E4736">
        <f t="shared" si="220"/>
        <v>0</v>
      </c>
      <c r="F4736">
        <f t="shared" si="221"/>
        <v>0.31174325000000003</v>
      </c>
    </row>
    <row r="4737" spans="1:6" x14ac:dyDescent="0.25">
      <c r="A4737">
        <v>4728</v>
      </c>
      <c r="B4737">
        <f>'Założenia i wyniki'!$E$6*Znorm.Profile!B4737</f>
        <v>0</v>
      </c>
      <c r="C4737">
        <f>'Założenia i wyniki'!$E$8*Znorm.Profile!C4737</f>
        <v>0.23995195</v>
      </c>
      <c r="D4737">
        <f t="shared" si="219"/>
        <v>0</v>
      </c>
      <c r="E4737">
        <f t="shared" si="220"/>
        <v>0</v>
      </c>
      <c r="F4737">
        <f t="shared" si="221"/>
        <v>0.23995195</v>
      </c>
    </row>
    <row r="4738" spans="1:6" x14ac:dyDescent="0.25">
      <c r="A4738">
        <v>4729</v>
      </c>
      <c r="B4738">
        <f>'Założenia i wyniki'!$E$6*Znorm.Profile!B4738</f>
        <v>0</v>
      </c>
      <c r="C4738">
        <f>'Założenia i wyniki'!$E$8*Znorm.Profile!C4738</f>
        <v>0.20151705</v>
      </c>
      <c r="D4738">
        <f t="shared" si="219"/>
        <v>0</v>
      </c>
      <c r="E4738">
        <f t="shared" si="220"/>
        <v>0</v>
      </c>
      <c r="F4738">
        <f t="shared" si="221"/>
        <v>0.20151705</v>
      </c>
    </row>
    <row r="4739" spans="1:6" x14ac:dyDescent="0.25">
      <c r="A4739">
        <v>4730</v>
      </c>
      <c r="B4739">
        <f>'Założenia i wyniki'!$E$6*Znorm.Profile!B4739</f>
        <v>0</v>
      </c>
      <c r="C4739">
        <f>'Założenia i wyniki'!$E$8*Znorm.Profile!C4739</f>
        <v>0.18555775000000002</v>
      </c>
      <c r="D4739">
        <f t="shared" si="219"/>
        <v>0</v>
      </c>
      <c r="E4739">
        <f t="shared" si="220"/>
        <v>0</v>
      </c>
      <c r="F4739">
        <f t="shared" si="221"/>
        <v>0.18555775000000002</v>
      </c>
    </row>
    <row r="4740" spans="1:6" x14ac:dyDescent="0.25">
      <c r="A4740">
        <v>4731</v>
      </c>
      <c r="B4740">
        <f>'Założenia i wyniki'!$E$6*Znorm.Profile!B4740</f>
        <v>0</v>
      </c>
      <c r="C4740">
        <f>'Założenia i wyniki'!$E$8*Znorm.Profile!C4740</f>
        <v>0.18277175000000001</v>
      </c>
      <c r="D4740">
        <f t="shared" si="219"/>
        <v>0</v>
      </c>
      <c r="E4740">
        <f t="shared" si="220"/>
        <v>0</v>
      </c>
      <c r="F4740">
        <f t="shared" si="221"/>
        <v>0.18277175000000001</v>
      </c>
    </row>
    <row r="4741" spans="1:6" x14ac:dyDescent="0.25">
      <c r="A4741">
        <v>4732</v>
      </c>
      <c r="B4741">
        <f>'Założenia i wyniki'!$E$6*Znorm.Profile!B4741</f>
        <v>0</v>
      </c>
      <c r="C4741">
        <f>'Założenia i wyniki'!$E$8*Znorm.Profile!C4741</f>
        <v>0.19734189999999999</v>
      </c>
      <c r="D4741">
        <f t="shared" si="219"/>
        <v>0</v>
      </c>
      <c r="E4741">
        <f t="shared" si="220"/>
        <v>0</v>
      </c>
      <c r="F4741">
        <f t="shared" si="221"/>
        <v>0.19734189999999999</v>
      </c>
    </row>
    <row r="4742" spans="1:6" x14ac:dyDescent="0.25">
      <c r="A4742">
        <v>4733</v>
      </c>
      <c r="B4742">
        <f>'Założenia i wyniki'!$E$6*Znorm.Profile!B4742</f>
        <v>0</v>
      </c>
      <c r="C4742">
        <f>'Założenia i wyniki'!$E$8*Znorm.Profile!C4742</f>
        <v>0.23962294999999997</v>
      </c>
      <c r="D4742">
        <f t="shared" si="219"/>
        <v>0</v>
      </c>
      <c r="E4742">
        <f t="shared" si="220"/>
        <v>0</v>
      </c>
      <c r="F4742">
        <f t="shared" si="221"/>
        <v>0.23962294999999997</v>
      </c>
    </row>
    <row r="4743" spans="1:6" x14ac:dyDescent="0.25">
      <c r="A4743">
        <v>4734</v>
      </c>
      <c r="B4743">
        <f>'Założenia i wyniki'!$E$6*Znorm.Profile!B4743</f>
        <v>6.0253773584905662E-2</v>
      </c>
      <c r="C4743">
        <f>'Założenia i wyniki'!$E$8*Znorm.Profile!C4743</f>
        <v>0.29409555000000004</v>
      </c>
      <c r="D4743">
        <f t="shared" si="219"/>
        <v>6.0253773584905662E-2</v>
      </c>
      <c r="E4743">
        <f t="shared" si="220"/>
        <v>0</v>
      </c>
      <c r="F4743">
        <f t="shared" si="221"/>
        <v>0.23384177641509438</v>
      </c>
    </row>
    <row r="4744" spans="1:6" x14ac:dyDescent="0.25">
      <c r="A4744">
        <v>4735</v>
      </c>
      <c r="B4744">
        <f>'Założenia i wyniki'!$E$6*Znorm.Profile!B4744</f>
        <v>0.25448113207547168</v>
      </c>
      <c r="C4744">
        <f>'Założenia i wyniki'!$E$8*Znorm.Profile!C4744</f>
        <v>0.34454245</v>
      </c>
      <c r="D4744">
        <f t="shared" si="219"/>
        <v>0.25448113207547168</v>
      </c>
      <c r="E4744">
        <f t="shared" si="220"/>
        <v>0</v>
      </c>
      <c r="F4744">
        <f t="shared" si="221"/>
        <v>9.0061317924528317E-2</v>
      </c>
    </row>
    <row r="4745" spans="1:6" x14ac:dyDescent="0.25">
      <c r="A4745">
        <v>4736</v>
      </c>
      <c r="B4745">
        <f>'Założenia i wyniki'!$E$6*Znorm.Profile!B4745</f>
        <v>0.93044339622641514</v>
      </c>
      <c r="C4745">
        <f>'Założenia i wyniki'!$E$8*Znorm.Profile!C4745</f>
        <v>0.37537710000000002</v>
      </c>
      <c r="D4745">
        <f t="shared" si="219"/>
        <v>0.37537710000000002</v>
      </c>
      <c r="E4745">
        <f t="shared" si="220"/>
        <v>0.55506629622641512</v>
      </c>
      <c r="F4745">
        <f t="shared" si="221"/>
        <v>0</v>
      </c>
    </row>
    <row r="4746" spans="1:6" x14ac:dyDescent="0.25">
      <c r="A4746">
        <v>4737</v>
      </c>
      <c r="B4746">
        <f>'Założenia i wyniki'!$E$6*Znorm.Profile!B4746</f>
        <v>1.5993396226415095</v>
      </c>
      <c r="C4746">
        <f>'Założenia i wyniki'!$E$8*Znorm.Profile!C4746</f>
        <v>0.39560849999999997</v>
      </c>
      <c r="D4746">
        <f t="shared" si="219"/>
        <v>0.39560849999999997</v>
      </c>
      <c r="E4746">
        <f t="shared" si="220"/>
        <v>1.2037311226415095</v>
      </c>
      <c r="F4746">
        <f t="shared" si="221"/>
        <v>0</v>
      </c>
    </row>
    <row r="4747" spans="1:6" x14ac:dyDescent="0.25">
      <c r="A4747">
        <v>4738</v>
      </c>
      <c r="B4747">
        <f>'Założenia i wyniki'!$E$6*Znorm.Profile!B4747</f>
        <v>1.6527358490566038</v>
      </c>
      <c r="C4747">
        <f>'Założenia i wyniki'!$E$8*Znorm.Profile!C4747</f>
        <v>0.39629029999999998</v>
      </c>
      <c r="D4747">
        <f t="shared" ref="D4747:D4810" si="222">IF(B4747&lt;=C4747,B4747,C4747)</f>
        <v>0.39629029999999998</v>
      </c>
      <c r="E4747">
        <f t="shared" ref="E4747:E4810" si="223">IF(B4747&gt;C4747,B4747-C4747,0)</f>
        <v>1.2564455490566038</v>
      </c>
      <c r="F4747">
        <f t="shared" ref="F4747:F4810" si="224">IF(B4747&lt;C4747,C4747-B4747,0)</f>
        <v>0</v>
      </c>
    </row>
    <row r="4748" spans="1:6" x14ac:dyDescent="0.25">
      <c r="A4748">
        <v>4739</v>
      </c>
      <c r="B4748">
        <f>'Założenia i wyniki'!$E$6*Znorm.Profile!B4748</f>
        <v>2.0182075471698115</v>
      </c>
      <c r="C4748">
        <f>'Założenia i wyniki'!$E$8*Znorm.Profile!C4748</f>
        <v>0.39431699999999997</v>
      </c>
      <c r="D4748">
        <f t="shared" si="222"/>
        <v>0.39431699999999997</v>
      </c>
      <c r="E4748">
        <f t="shared" si="223"/>
        <v>1.6238905471698115</v>
      </c>
      <c r="F4748">
        <f t="shared" si="224"/>
        <v>0</v>
      </c>
    </row>
    <row r="4749" spans="1:6" x14ac:dyDescent="0.25">
      <c r="A4749">
        <v>4740</v>
      </c>
      <c r="B4749">
        <f>'Założenia i wyniki'!$E$6*Znorm.Profile!B4749</f>
        <v>1.3133962264150942</v>
      </c>
      <c r="C4749">
        <f>'Założenia i wyniki'!$E$8*Znorm.Profile!C4749</f>
        <v>0.39371849999999997</v>
      </c>
      <c r="D4749">
        <f t="shared" si="222"/>
        <v>0.39371849999999997</v>
      </c>
      <c r="E4749">
        <f t="shared" si="223"/>
        <v>0.91967772641509427</v>
      </c>
      <c r="F4749">
        <f t="shared" si="224"/>
        <v>0</v>
      </c>
    </row>
    <row r="4750" spans="1:6" x14ac:dyDescent="0.25">
      <c r="A4750">
        <v>4741</v>
      </c>
      <c r="B4750">
        <f>'Założenia i wyniki'!$E$6*Znorm.Profile!B4750</f>
        <v>1.8721698113207546</v>
      </c>
      <c r="C4750">
        <f>'Założenia i wyniki'!$E$8*Znorm.Profile!C4750</f>
        <v>0.39620385000000002</v>
      </c>
      <c r="D4750">
        <f t="shared" si="222"/>
        <v>0.39620385000000002</v>
      </c>
      <c r="E4750">
        <f t="shared" si="223"/>
        <v>1.4759659613207545</v>
      </c>
      <c r="F4750">
        <f t="shared" si="224"/>
        <v>0</v>
      </c>
    </row>
    <row r="4751" spans="1:6" x14ac:dyDescent="0.25">
      <c r="A4751">
        <v>4742</v>
      </c>
      <c r="B4751">
        <f>'Założenia i wyniki'!$E$6*Znorm.Profile!B4751</f>
        <v>1.8380188679245282</v>
      </c>
      <c r="C4751">
        <f>'Założenia i wyniki'!$E$8*Znorm.Profile!C4751</f>
        <v>0.38659389999999999</v>
      </c>
      <c r="D4751">
        <f t="shared" si="222"/>
        <v>0.38659389999999999</v>
      </c>
      <c r="E4751">
        <f t="shared" si="223"/>
        <v>1.4514249679245281</v>
      </c>
      <c r="F4751">
        <f t="shared" si="224"/>
        <v>0</v>
      </c>
    </row>
    <row r="4752" spans="1:6" x14ac:dyDescent="0.25">
      <c r="A4752">
        <v>4743</v>
      </c>
      <c r="B4752">
        <f>'Założenia i wyniki'!$E$6*Znorm.Profile!B4752</f>
        <v>1.6895283018867926</v>
      </c>
      <c r="C4752">
        <f>'Założenia i wyniki'!$E$8*Znorm.Profile!C4752</f>
        <v>0.39894820000000003</v>
      </c>
      <c r="D4752">
        <f t="shared" si="222"/>
        <v>0.39894820000000003</v>
      </c>
      <c r="E4752">
        <f t="shared" si="223"/>
        <v>1.2905801018867926</v>
      </c>
      <c r="F4752">
        <f t="shared" si="224"/>
        <v>0</v>
      </c>
    </row>
    <row r="4753" spans="1:6" x14ac:dyDescent="0.25">
      <c r="A4753">
        <v>4744</v>
      </c>
      <c r="B4753">
        <f>'Założenia i wyniki'!$E$6*Znorm.Profile!B4753</f>
        <v>1.114622641509434</v>
      </c>
      <c r="C4753">
        <f>'Założenia i wyniki'!$E$8*Znorm.Profile!C4753</f>
        <v>0.40583304999999997</v>
      </c>
      <c r="D4753">
        <f t="shared" si="222"/>
        <v>0.40583304999999997</v>
      </c>
      <c r="E4753">
        <f t="shared" si="223"/>
        <v>0.70878959150943399</v>
      </c>
      <c r="F4753">
        <f t="shared" si="224"/>
        <v>0</v>
      </c>
    </row>
    <row r="4754" spans="1:6" x14ac:dyDescent="0.25">
      <c r="A4754">
        <v>4745</v>
      </c>
      <c r="B4754">
        <f>'Założenia i wyniki'!$E$6*Znorm.Profile!B4754</f>
        <v>0.71016037735849058</v>
      </c>
      <c r="C4754">
        <f>'Założenia i wyniki'!$E$8*Znorm.Profile!C4754</f>
        <v>0.41384735</v>
      </c>
      <c r="D4754">
        <f t="shared" si="222"/>
        <v>0.41384735</v>
      </c>
      <c r="E4754">
        <f t="shared" si="223"/>
        <v>0.29631302735849058</v>
      </c>
      <c r="F4754">
        <f t="shared" si="224"/>
        <v>0</v>
      </c>
    </row>
    <row r="4755" spans="1:6" x14ac:dyDescent="0.25">
      <c r="A4755">
        <v>4746</v>
      </c>
      <c r="B4755">
        <f>'Założenia i wyniki'!$E$6*Znorm.Profile!B4755</f>
        <v>0.36648113207547173</v>
      </c>
      <c r="C4755">
        <f>'Założenia i wyniki'!$E$8*Znorm.Profile!C4755</f>
        <v>0.41537475000000001</v>
      </c>
      <c r="D4755">
        <f t="shared" si="222"/>
        <v>0.36648113207547173</v>
      </c>
      <c r="E4755">
        <f t="shared" si="223"/>
        <v>0</v>
      </c>
      <c r="F4755">
        <f t="shared" si="224"/>
        <v>4.8893617924528288E-2</v>
      </c>
    </row>
    <row r="4756" spans="1:6" x14ac:dyDescent="0.25">
      <c r="A4756">
        <v>4747</v>
      </c>
      <c r="B4756">
        <f>'Założenia i wyniki'!$E$6*Znorm.Profile!B4756</f>
        <v>0.13390566037735849</v>
      </c>
      <c r="C4756">
        <f>'Założenia i wyniki'!$E$8*Znorm.Profile!C4756</f>
        <v>0.43186815000000001</v>
      </c>
      <c r="D4756">
        <f t="shared" si="222"/>
        <v>0.13390566037735849</v>
      </c>
      <c r="E4756">
        <f t="shared" si="223"/>
        <v>0</v>
      </c>
      <c r="F4756">
        <f t="shared" si="224"/>
        <v>0.29796248962264149</v>
      </c>
    </row>
    <row r="4757" spans="1:6" x14ac:dyDescent="0.25">
      <c r="A4757">
        <v>4748</v>
      </c>
      <c r="B4757">
        <f>'Założenia i wyniki'!$E$6*Znorm.Profile!B4757</f>
        <v>0</v>
      </c>
      <c r="C4757">
        <f>'Założenia i wyniki'!$E$8*Znorm.Profile!C4757</f>
        <v>0.45181640000000001</v>
      </c>
      <c r="D4757">
        <f t="shared" si="222"/>
        <v>0</v>
      </c>
      <c r="E4757">
        <f t="shared" si="223"/>
        <v>0</v>
      </c>
      <c r="F4757">
        <f t="shared" si="224"/>
        <v>0.45181640000000001</v>
      </c>
    </row>
    <row r="4758" spans="1:6" x14ac:dyDescent="0.25">
      <c r="A4758">
        <v>4749</v>
      </c>
      <c r="B4758">
        <f>'Założenia i wyniki'!$E$6*Znorm.Profile!B4758</f>
        <v>0</v>
      </c>
      <c r="C4758">
        <f>'Założenia i wyniki'!$E$8*Znorm.Profile!C4758</f>
        <v>0.48006700000000002</v>
      </c>
      <c r="D4758">
        <f t="shared" si="222"/>
        <v>0</v>
      </c>
      <c r="E4758">
        <f t="shared" si="223"/>
        <v>0</v>
      </c>
      <c r="F4758">
        <f t="shared" si="224"/>
        <v>0.48006700000000002</v>
      </c>
    </row>
    <row r="4759" spans="1:6" x14ac:dyDescent="0.25">
      <c r="A4759">
        <v>4750</v>
      </c>
      <c r="B4759">
        <f>'Założenia i wyniki'!$E$6*Znorm.Profile!B4759</f>
        <v>0</v>
      </c>
      <c r="C4759">
        <f>'Założenia i wyniki'!$E$8*Znorm.Profile!C4759</f>
        <v>0.41394955</v>
      </c>
      <c r="D4759">
        <f t="shared" si="222"/>
        <v>0</v>
      </c>
      <c r="E4759">
        <f t="shared" si="223"/>
        <v>0</v>
      </c>
      <c r="F4759">
        <f t="shared" si="224"/>
        <v>0.41394955</v>
      </c>
    </row>
    <row r="4760" spans="1:6" x14ac:dyDescent="0.25">
      <c r="A4760">
        <v>4751</v>
      </c>
      <c r="B4760">
        <f>'Założenia i wyniki'!$E$6*Znorm.Profile!B4760</f>
        <v>0</v>
      </c>
      <c r="C4760">
        <f>'Założenia i wyniki'!$E$8*Znorm.Profile!C4760</f>
        <v>0.32397995000000002</v>
      </c>
      <c r="D4760">
        <f t="shared" si="222"/>
        <v>0</v>
      </c>
      <c r="E4760">
        <f t="shared" si="223"/>
        <v>0</v>
      </c>
      <c r="F4760">
        <f t="shared" si="224"/>
        <v>0.32397995000000002</v>
      </c>
    </row>
    <row r="4761" spans="1:6" x14ac:dyDescent="0.25">
      <c r="A4761">
        <v>4752</v>
      </c>
      <c r="B4761">
        <f>'Założenia i wyniki'!$E$6*Znorm.Profile!B4761</f>
        <v>0</v>
      </c>
      <c r="C4761">
        <f>'Założenia i wyniki'!$E$8*Znorm.Profile!C4761</f>
        <v>0.25599489999999997</v>
      </c>
      <c r="D4761">
        <f t="shared" si="222"/>
        <v>0</v>
      </c>
      <c r="E4761">
        <f t="shared" si="223"/>
        <v>0</v>
      </c>
      <c r="F4761">
        <f t="shared" si="224"/>
        <v>0.25599489999999997</v>
      </c>
    </row>
    <row r="4762" spans="1:6" x14ac:dyDescent="0.25">
      <c r="A4762">
        <v>4753</v>
      </c>
      <c r="B4762">
        <f>'Założenia i wyniki'!$E$6*Znorm.Profile!B4762</f>
        <v>0</v>
      </c>
      <c r="C4762">
        <f>'Założenia i wyniki'!$E$8*Znorm.Profile!C4762</f>
        <v>0.21584185</v>
      </c>
      <c r="D4762">
        <f t="shared" si="222"/>
        <v>0</v>
      </c>
      <c r="E4762">
        <f t="shared" si="223"/>
        <v>0</v>
      </c>
      <c r="F4762">
        <f t="shared" si="224"/>
        <v>0.21584185</v>
      </c>
    </row>
    <row r="4763" spans="1:6" x14ac:dyDescent="0.25">
      <c r="A4763">
        <v>4754</v>
      </c>
      <c r="B4763">
        <f>'Założenia i wyniki'!$E$6*Znorm.Profile!B4763</f>
        <v>0</v>
      </c>
      <c r="C4763">
        <f>'Założenia i wyniki'!$E$8*Znorm.Profile!C4763</f>
        <v>0.1961666</v>
      </c>
      <c r="D4763">
        <f t="shared" si="222"/>
        <v>0</v>
      </c>
      <c r="E4763">
        <f t="shared" si="223"/>
        <v>0</v>
      </c>
      <c r="F4763">
        <f t="shared" si="224"/>
        <v>0.1961666</v>
      </c>
    </row>
    <row r="4764" spans="1:6" x14ac:dyDescent="0.25">
      <c r="A4764">
        <v>4755</v>
      </c>
      <c r="B4764">
        <f>'Założenia i wyniki'!$E$6*Znorm.Profile!B4764</f>
        <v>0</v>
      </c>
      <c r="C4764">
        <f>'Założenia i wyniki'!$E$8*Znorm.Profile!C4764</f>
        <v>0.18964400000000001</v>
      </c>
      <c r="D4764">
        <f t="shared" si="222"/>
        <v>0</v>
      </c>
      <c r="E4764">
        <f t="shared" si="223"/>
        <v>0</v>
      </c>
      <c r="F4764">
        <f t="shared" si="224"/>
        <v>0.18964400000000001</v>
      </c>
    </row>
    <row r="4765" spans="1:6" x14ac:dyDescent="0.25">
      <c r="A4765">
        <v>4756</v>
      </c>
      <c r="B4765">
        <f>'Założenia i wyniki'!$E$6*Znorm.Profile!B4765</f>
        <v>0</v>
      </c>
      <c r="C4765">
        <f>'Założenia i wyniki'!$E$8*Znorm.Profile!C4765</f>
        <v>0.19561464999999997</v>
      </c>
      <c r="D4765">
        <f t="shared" si="222"/>
        <v>0</v>
      </c>
      <c r="E4765">
        <f t="shared" si="223"/>
        <v>0</v>
      </c>
      <c r="F4765">
        <f t="shared" si="224"/>
        <v>0.19561464999999997</v>
      </c>
    </row>
    <row r="4766" spans="1:6" x14ac:dyDescent="0.25">
      <c r="A4766">
        <v>4757</v>
      </c>
      <c r="B4766">
        <f>'Założenia i wyniki'!$E$6*Znorm.Profile!B4766</f>
        <v>1.6054716981132075E-3</v>
      </c>
      <c r="C4766">
        <f>'Założenia i wyniki'!$E$8*Znorm.Profile!C4766</f>
        <v>0.22527119999999998</v>
      </c>
      <c r="D4766">
        <f t="shared" si="222"/>
        <v>1.6054716981132075E-3</v>
      </c>
      <c r="E4766">
        <f t="shared" si="223"/>
        <v>0</v>
      </c>
      <c r="F4766">
        <f t="shared" si="224"/>
        <v>0.22366572830188677</v>
      </c>
    </row>
    <row r="4767" spans="1:6" x14ac:dyDescent="0.25">
      <c r="A4767">
        <v>4758</v>
      </c>
      <c r="B4767">
        <f>'Założenia i wyniki'!$E$6*Znorm.Profile!B4767</f>
        <v>8.1058490566037741E-2</v>
      </c>
      <c r="C4767">
        <f>'Założenia i wyniki'!$E$8*Znorm.Profile!C4767</f>
        <v>0.27143515000000001</v>
      </c>
      <c r="D4767">
        <f t="shared" si="222"/>
        <v>8.1058490566037741E-2</v>
      </c>
      <c r="E4767">
        <f t="shared" si="223"/>
        <v>0</v>
      </c>
      <c r="F4767">
        <f t="shared" si="224"/>
        <v>0.19037665943396226</v>
      </c>
    </row>
    <row r="4768" spans="1:6" x14ac:dyDescent="0.25">
      <c r="A4768">
        <v>4759</v>
      </c>
      <c r="B4768">
        <f>'Założenia i wyniki'!$E$6*Znorm.Profile!B4768</f>
        <v>0.29744339622641514</v>
      </c>
      <c r="C4768">
        <f>'Założenia i wyniki'!$E$8*Znorm.Profile!C4768</f>
        <v>0.32605650000000003</v>
      </c>
      <c r="D4768">
        <f t="shared" si="222"/>
        <v>0.29744339622641514</v>
      </c>
      <c r="E4768">
        <f t="shared" si="223"/>
        <v>0</v>
      </c>
      <c r="F4768">
        <f t="shared" si="224"/>
        <v>2.8613103773584891E-2</v>
      </c>
    </row>
    <row r="4769" spans="1:6" x14ac:dyDescent="0.25">
      <c r="A4769">
        <v>4760</v>
      </c>
      <c r="B4769">
        <f>'Założenia i wyniki'!$E$6*Znorm.Profile!B4769</f>
        <v>0.86551886792452837</v>
      </c>
      <c r="C4769">
        <f>'Założenia i wyniki'!$E$8*Znorm.Profile!C4769</f>
        <v>0.37648904999999999</v>
      </c>
      <c r="D4769">
        <f t="shared" si="222"/>
        <v>0.37648904999999999</v>
      </c>
      <c r="E4769">
        <f t="shared" si="223"/>
        <v>0.48902981792452838</v>
      </c>
      <c r="F4769">
        <f t="shared" si="224"/>
        <v>0</v>
      </c>
    </row>
    <row r="4770" spans="1:6" x14ac:dyDescent="0.25">
      <c r="A4770">
        <v>4761</v>
      </c>
      <c r="B4770">
        <f>'Założenia i wyniki'!$E$6*Znorm.Profile!B4770</f>
        <v>0.57170754716981131</v>
      </c>
      <c r="C4770">
        <f>'Założenia i wyniki'!$E$8*Znorm.Profile!C4770</f>
        <v>0.42379855</v>
      </c>
      <c r="D4770">
        <f t="shared" si="222"/>
        <v>0.42379855</v>
      </c>
      <c r="E4770">
        <f t="shared" si="223"/>
        <v>0.14790899716981132</v>
      </c>
      <c r="F4770">
        <f t="shared" si="224"/>
        <v>0</v>
      </c>
    </row>
    <row r="4771" spans="1:6" x14ac:dyDescent="0.25">
      <c r="A4771">
        <v>4762</v>
      </c>
      <c r="B4771">
        <f>'Założenia i wyniki'!$E$6*Znorm.Profile!B4771</f>
        <v>1.0320754716981131</v>
      </c>
      <c r="C4771">
        <f>'Założenia i wyniki'!$E$8*Znorm.Profile!C4771</f>
        <v>0.44016910000000004</v>
      </c>
      <c r="D4771">
        <f t="shared" si="222"/>
        <v>0.44016910000000004</v>
      </c>
      <c r="E4771">
        <f t="shared" si="223"/>
        <v>0.591906371698113</v>
      </c>
      <c r="F4771">
        <f t="shared" si="224"/>
        <v>0</v>
      </c>
    </row>
    <row r="4772" spans="1:6" x14ac:dyDescent="0.25">
      <c r="A4772">
        <v>4763</v>
      </c>
      <c r="B4772">
        <f>'Założenia i wyniki'!$E$6*Znorm.Profile!B4772</f>
        <v>1.3795283018867925</v>
      </c>
      <c r="C4772">
        <f>'Założenia i wyniki'!$E$8*Znorm.Profile!C4772</f>
        <v>0.44766575000000003</v>
      </c>
      <c r="D4772">
        <f t="shared" si="222"/>
        <v>0.44766575000000003</v>
      </c>
      <c r="E4772">
        <f t="shared" si="223"/>
        <v>0.93186255188679246</v>
      </c>
      <c r="F4772">
        <f t="shared" si="224"/>
        <v>0</v>
      </c>
    </row>
    <row r="4773" spans="1:6" x14ac:dyDescent="0.25">
      <c r="A4773">
        <v>4764</v>
      </c>
      <c r="B4773">
        <f>'Założenia i wyniki'!$E$6*Znorm.Profile!B4773</f>
        <v>1.6654716981132076</v>
      </c>
      <c r="C4773">
        <f>'Założenia i wyniki'!$E$8*Znorm.Profile!C4773</f>
        <v>0.44033325000000001</v>
      </c>
      <c r="D4773">
        <f t="shared" si="222"/>
        <v>0.44033325000000001</v>
      </c>
      <c r="E4773">
        <f t="shared" si="223"/>
        <v>1.2251384481132077</v>
      </c>
      <c r="F4773">
        <f t="shared" si="224"/>
        <v>0</v>
      </c>
    </row>
    <row r="4774" spans="1:6" x14ac:dyDescent="0.25">
      <c r="A4774">
        <v>4765</v>
      </c>
      <c r="B4774">
        <f>'Założenia i wyniki'!$E$6*Znorm.Profile!B4774</f>
        <v>1.3116037735849058</v>
      </c>
      <c r="C4774">
        <f>'Założenia i wyniki'!$E$8*Znorm.Profile!C4774</f>
        <v>0.44578485000000001</v>
      </c>
      <c r="D4774">
        <f t="shared" si="222"/>
        <v>0.44578485000000001</v>
      </c>
      <c r="E4774">
        <f t="shared" si="223"/>
        <v>0.86581892358490575</v>
      </c>
      <c r="F4774">
        <f t="shared" si="224"/>
        <v>0</v>
      </c>
    </row>
    <row r="4775" spans="1:6" x14ac:dyDescent="0.25">
      <c r="A4775">
        <v>4766</v>
      </c>
      <c r="B4775">
        <f>'Założenia i wyniki'!$E$6*Znorm.Profile!B4775</f>
        <v>1.2569811320754718</v>
      </c>
      <c r="C4775">
        <f>'Założenia i wyniki'!$E$8*Znorm.Profile!C4775</f>
        <v>0.43131935000000005</v>
      </c>
      <c r="D4775">
        <f t="shared" si="222"/>
        <v>0.43131935000000005</v>
      </c>
      <c r="E4775">
        <f t="shared" si="223"/>
        <v>0.8256617820754717</v>
      </c>
      <c r="F4775">
        <f t="shared" si="224"/>
        <v>0</v>
      </c>
    </row>
    <row r="4776" spans="1:6" x14ac:dyDescent="0.25">
      <c r="A4776">
        <v>4767</v>
      </c>
      <c r="B4776">
        <f>'Założenia i wyniki'!$E$6*Znorm.Profile!B4776</f>
        <v>0.5030471698113208</v>
      </c>
      <c r="C4776">
        <f>'Założenia i wyniki'!$E$8*Znorm.Profile!C4776</f>
        <v>0.4309984</v>
      </c>
      <c r="D4776">
        <f t="shared" si="222"/>
        <v>0.4309984</v>
      </c>
      <c r="E4776">
        <f t="shared" si="223"/>
        <v>7.2048769811320801E-2</v>
      </c>
      <c r="F4776">
        <f t="shared" si="224"/>
        <v>0</v>
      </c>
    </row>
    <row r="4777" spans="1:6" x14ac:dyDescent="0.25">
      <c r="A4777">
        <v>4768</v>
      </c>
      <c r="B4777">
        <f>'Założenia i wyniki'!$E$6*Znorm.Profile!B4777</f>
        <v>0.28443396226415096</v>
      </c>
      <c r="C4777">
        <f>'Założenia i wyniki'!$E$8*Znorm.Profile!C4777</f>
        <v>0.42587684999999997</v>
      </c>
      <c r="D4777">
        <f t="shared" si="222"/>
        <v>0.28443396226415096</v>
      </c>
      <c r="E4777">
        <f t="shared" si="223"/>
        <v>0</v>
      </c>
      <c r="F4777">
        <f t="shared" si="224"/>
        <v>0.14144288773584901</v>
      </c>
    </row>
    <row r="4778" spans="1:6" x14ac:dyDescent="0.25">
      <c r="A4778">
        <v>4769</v>
      </c>
      <c r="B4778">
        <f>'Założenia i wyniki'!$E$6*Znorm.Profile!B4778</f>
        <v>0.24595283018867922</v>
      </c>
      <c r="C4778">
        <f>'Założenia i wyniki'!$E$8*Znorm.Profile!C4778</f>
        <v>0.41701379999999999</v>
      </c>
      <c r="D4778">
        <f t="shared" si="222"/>
        <v>0.24595283018867922</v>
      </c>
      <c r="E4778">
        <f t="shared" si="223"/>
        <v>0</v>
      </c>
      <c r="F4778">
        <f t="shared" si="224"/>
        <v>0.17106096981132077</v>
      </c>
    </row>
    <row r="4779" spans="1:6" x14ac:dyDescent="0.25">
      <c r="A4779">
        <v>4770</v>
      </c>
      <c r="B4779">
        <f>'Założenia i wyniki'!$E$6*Znorm.Profile!B4779</f>
        <v>0.14685849056603772</v>
      </c>
      <c r="C4779">
        <f>'Założenia i wyniki'!$E$8*Znorm.Profile!C4779</f>
        <v>0.41701064999999998</v>
      </c>
      <c r="D4779">
        <f t="shared" si="222"/>
        <v>0.14685849056603772</v>
      </c>
      <c r="E4779">
        <f t="shared" si="223"/>
        <v>0</v>
      </c>
      <c r="F4779">
        <f t="shared" si="224"/>
        <v>0.27015215943396226</v>
      </c>
    </row>
    <row r="4780" spans="1:6" x14ac:dyDescent="0.25">
      <c r="A4780">
        <v>4771</v>
      </c>
      <c r="B4780">
        <f>'Założenia i wyniki'!$E$6*Znorm.Profile!B4780</f>
        <v>4.4204716981132076E-2</v>
      </c>
      <c r="C4780">
        <f>'Założenia i wyniki'!$E$8*Znorm.Profile!C4780</f>
        <v>0.43343019999999999</v>
      </c>
      <c r="D4780">
        <f t="shared" si="222"/>
        <v>4.4204716981132076E-2</v>
      </c>
      <c r="E4780">
        <f t="shared" si="223"/>
        <v>0</v>
      </c>
      <c r="F4780">
        <f t="shared" si="224"/>
        <v>0.38922548301886789</v>
      </c>
    </row>
    <row r="4781" spans="1:6" x14ac:dyDescent="0.25">
      <c r="A4781">
        <v>4772</v>
      </c>
      <c r="B4781">
        <f>'Założenia i wyniki'!$E$6*Znorm.Profile!B4781</f>
        <v>0</v>
      </c>
      <c r="C4781">
        <f>'Założenia i wyniki'!$E$8*Znorm.Profile!C4781</f>
        <v>0.4501889</v>
      </c>
      <c r="D4781">
        <f t="shared" si="222"/>
        <v>0</v>
      </c>
      <c r="E4781">
        <f t="shared" si="223"/>
        <v>0</v>
      </c>
      <c r="F4781">
        <f t="shared" si="224"/>
        <v>0.4501889</v>
      </c>
    </row>
    <row r="4782" spans="1:6" x14ac:dyDescent="0.25">
      <c r="A4782">
        <v>4773</v>
      </c>
      <c r="B4782">
        <f>'Założenia i wyniki'!$E$6*Znorm.Profile!B4782</f>
        <v>0</v>
      </c>
      <c r="C4782">
        <f>'Założenia i wyniki'!$E$8*Znorm.Profile!C4782</f>
        <v>0.46532955000000004</v>
      </c>
      <c r="D4782">
        <f t="shared" si="222"/>
        <v>0</v>
      </c>
      <c r="E4782">
        <f t="shared" si="223"/>
        <v>0</v>
      </c>
      <c r="F4782">
        <f t="shared" si="224"/>
        <v>0.46532955000000004</v>
      </c>
    </row>
    <row r="4783" spans="1:6" x14ac:dyDescent="0.25">
      <c r="A4783">
        <v>4774</v>
      </c>
      <c r="B4783">
        <f>'Założenia i wyniki'!$E$6*Znorm.Profile!B4783</f>
        <v>0</v>
      </c>
      <c r="C4783">
        <f>'Założenia i wyniki'!$E$8*Znorm.Profile!C4783</f>
        <v>0.41422639999999999</v>
      </c>
      <c r="D4783">
        <f t="shared" si="222"/>
        <v>0</v>
      </c>
      <c r="E4783">
        <f t="shared" si="223"/>
        <v>0</v>
      </c>
      <c r="F4783">
        <f t="shared" si="224"/>
        <v>0.41422639999999999</v>
      </c>
    </row>
    <row r="4784" spans="1:6" x14ac:dyDescent="0.25">
      <c r="A4784">
        <v>4775</v>
      </c>
      <c r="B4784">
        <f>'Założenia i wyniki'!$E$6*Znorm.Profile!B4784</f>
        <v>0</v>
      </c>
      <c r="C4784">
        <f>'Założenia i wyniki'!$E$8*Znorm.Profile!C4784</f>
        <v>0.33089525000000003</v>
      </c>
      <c r="D4784">
        <f t="shared" si="222"/>
        <v>0</v>
      </c>
      <c r="E4784">
        <f t="shared" si="223"/>
        <v>0</v>
      </c>
      <c r="F4784">
        <f t="shared" si="224"/>
        <v>0.33089525000000003</v>
      </c>
    </row>
    <row r="4785" spans="1:6" x14ac:dyDescent="0.25">
      <c r="A4785">
        <v>4776</v>
      </c>
      <c r="B4785">
        <f>'Założenia i wyniki'!$E$6*Znorm.Profile!B4785</f>
        <v>0</v>
      </c>
      <c r="C4785">
        <f>'Założenia i wyniki'!$E$8*Znorm.Profile!C4785</f>
        <v>0.26501895000000003</v>
      </c>
      <c r="D4785">
        <f t="shared" si="222"/>
        <v>0</v>
      </c>
      <c r="E4785">
        <f t="shared" si="223"/>
        <v>0</v>
      </c>
      <c r="F4785">
        <f t="shared" si="224"/>
        <v>0.26501895000000003</v>
      </c>
    </row>
    <row r="4786" spans="1:6" x14ac:dyDescent="0.25">
      <c r="A4786">
        <v>4777</v>
      </c>
      <c r="B4786">
        <f>'Założenia i wyniki'!$E$6*Znorm.Profile!B4786</f>
        <v>0</v>
      </c>
      <c r="C4786">
        <f>'Założenia i wyniki'!$E$8*Znorm.Profile!C4786</f>
        <v>0.2195011</v>
      </c>
      <c r="D4786">
        <f t="shared" si="222"/>
        <v>0</v>
      </c>
      <c r="E4786">
        <f t="shared" si="223"/>
        <v>0</v>
      </c>
      <c r="F4786">
        <f t="shared" si="224"/>
        <v>0.2195011</v>
      </c>
    </row>
    <row r="4787" spans="1:6" x14ac:dyDescent="0.25">
      <c r="A4787">
        <v>4778</v>
      </c>
      <c r="B4787">
        <f>'Założenia i wyniki'!$E$6*Znorm.Profile!B4787</f>
        <v>0</v>
      </c>
      <c r="C4787">
        <f>'Założenia i wyniki'!$E$8*Znorm.Profile!C4787</f>
        <v>0.19780775000000003</v>
      </c>
      <c r="D4787">
        <f t="shared" si="222"/>
        <v>0</v>
      </c>
      <c r="E4787">
        <f t="shared" si="223"/>
        <v>0</v>
      </c>
      <c r="F4787">
        <f t="shared" si="224"/>
        <v>0.19780775000000003</v>
      </c>
    </row>
    <row r="4788" spans="1:6" x14ac:dyDescent="0.25">
      <c r="A4788">
        <v>4779</v>
      </c>
      <c r="B4788">
        <f>'Założenia i wyniki'!$E$6*Znorm.Profile!B4788</f>
        <v>0</v>
      </c>
      <c r="C4788">
        <f>'Założenia i wyniki'!$E$8*Znorm.Profile!C4788</f>
        <v>0.19007659999999998</v>
      </c>
      <c r="D4788">
        <f t="shared" si="222"/>
        <v>0</v>
      </c>
      <c r="E4788">
        <f t="shared" si="223"/>
        <v>0</v>
      </c>
      <c r="F4788">
        <f t="shared" si="224"/>
        <v>0.19007659999999998</v>
      </c>
    </row>
    <row r="4789" spans="1:6" x14ac:dyDescent="0.25">
      <c r="A4789">
        <v>4780</v>
      </c>
      <c r="B4789">
        <f>'Założenia i wyniki'!$E$6*Znorm.Profile!B4789</f>
        <v>0</v>
      </c>
      <c r="C4789">
        <f>'Założenia i wyniki'!$E$8*Znorm.Profile!C4789</f>
        <v>0.19003389999999998</v>
      </c>
      <c r="D4789">
        <f t="shared" si="222"/>
        <v>0</v>
      </c>
      <c r="E4789">
        <f t="shared" si="223"/>
        <v>0</v>
      </c>
      <c r="F4789">
        <f t="shared" si="224"/>
        <v>0.19003389999999998</v>
      </c>
    </row>
    <row r="4790" spans="1:6" x14ac:dyDescent="0.25">
      <c r="A4790">
        <v>4781</v>
      </c>
      <c r="B4790">
        <f>'Założenia i wyniki'!$E$6*Znorm.Profile!B4790</f>
        <v>2.0421698113207544E-3</v>
      </c>
      <c r="C4790">
        <f>'Założenia i wyniki'!$E$8*Znorm.Profile!C4790</f>
        <v>0.21541940000000001</v>
      </c>
      <c r="D4790">
        <f t="shared" si="222"/>
        <v>2.0421698113207544E-3</v>
      </c>
      <c r="E4790">
        <f t="shared" si="223"/>
        <v>0</v>
      </c>
      <c r="F4790">
        <f t="shared" si="224"/>
        <v>0.21337723018867927</v>
      </c>
    </row>
    <row r="4791" spans="1:6" x14ac:dyDescent="0.25">
      <c r="A4791">
        <v>4782</v>
      </c>
      <c r="B4791">
        <f>'Założenia i wyniki'!$E$6*Znorm.Profile!B4791</f>
        <v>8.5229245283018867E-2</v>
      </c>
      <c r="C4791">
        <f>'Założenia i wyniki'!$E$8*Znorm.Profile!C4791</f>
        <v>0.25286449999999999</v>
      </c>
      <c r="D4791">
        <f t="shared" si="222"/>
        <v>8.5229245283018867E-2</v>
      </c>
      <c r="E4791">
        <f t="shared" si="223"/>
        <v>0</v>
      </c>
      <c r="F4791">
        <f t="shared" si="224"/>
        <v>0.16763525471698112</v>
      </c>
    </row>
    <row r="4792" spans="1:6" x14ac:dyDescent="0.25">
      <c r="A4792">
        <v>4783</v>
      </c>
      <c r="B4792">
        <f>'Założenia i wyniki'!$E$6*Znorm.Profile!B4792</f>
        <v>0.20566981132075468</v>
      </c>
      <c r="C4792">
        <f>'Założenia i wyniki'!$E$8*Znorm.Profile!C4792</f>
        <v>0.31207014999999999</v>
      </c>
      <c r="D4792">
        <f t="shared" si="222"/>
        <v>0.20566981132075468</v>
      </c>
      <c r="E4792">
        <f t="shared" si="223"/>
        <v>0</v>
      </c>
      <c r="F4792">
        <f t="shared" si="224"/>
        <v>0.10640033867924531</v>
      </c>
    </row>
    <row r="4793" spans="1:6" x14ac:dyDescent="0.25">
      <c r="A4793">
        <v>4784</v>
      </c>
      <c r="B4793">
        <f>'Założenia i wyniki'!$E$6*Znorm.Profile!B4793</f>
        <v>1.0439622641509432</v>
      </c>
      <c r="C4793">
        <f>'Założenia i wyniki'!$E$8*Znorm.Profile!C4793</f>
        <v>0.37112355000000002</v>
      </c>
      <c r="D4793">
        <f t="shared" si="222"/>
        <v>0.37112355000000002</v>
      </c>
      <c r="E4793">
        <f t="shared" si="223"/>
        <v>0.6728387141509431</v>
      </c>
      <c r="F4793">
        <f t="shared" si="224"/>
        <v>0</v>
      </c>
    </row>
    <row r="4794" spans="1:6" x14ac:dyDescent="0.25">
      <c r="A4794">
        <v>4785</v>
      </c>
      <c r="B4794">
        <f>'Założenia i wyniki'!$E$6*Znorm.Profile!B4794</f>
        <v>1.024056603773585</v>
      </c>
      <c r="C4794">
        <f>'Założenia i wyniki'!$E$8*Znorm.Profile!C4794</f>
        <v>0.42048019999999997</v>
      </c>
      <c r="D4794">
        <f t="shared" si="222"/>
        <v>0.42048019999999997</v>
      </c>
      <c r="E4794">
        <f t="shared" si="223"/>
        <v>0.60357640377358501</v>
      </c>
      <c r="F4794">
        <f t="shared" si="224"/>
        <v>0</v>
      </c>
    </row>
    <row r="4795" spans="1:6" x14ac:dyDescent="0.25">
      <c r="A4795">
        <v>4786</v>
      </c>
      <c r="B4795">
        <f>'Założenia i wyniki'!$E$6*Znorm.Profile!B4795</f>
        <v>1.7720754716981135</v>
      </c>
      <c r="C4795">
        <f>'Założenia i wyniki'!$E$8*Znorm.Profile!C4795</f>
        <v>0.43639295</v>
      </c>
      <c r="D4795">
        <f t="shared" si="222"/>
        <v>0.43639295</v>
      </c>
      <c r="E4795">
        <f t="shared" si="223"/>
        <v>1.3356825216981134</v>
      </c>
      <c r="F4795">
        <f t="shared" si="224"/>
        <v>0</v>
      </c>
    </row>
    <row r="4796" spans="1:6" x14ac:dyDescent="0.25">
      <c r="A4796">
        <v>4787</v>
      </c>
      <c r="B4796">
        <f>'Założenia i wyniki'!$E$6*Znorm.Profile!B4796</f>
        <v>0.8532547169811322</v>
      </c>
      <c r="C4796">
        <f>'Założenia i wyniki'!$E$8*Znorm.Profile!C4796</f>
        <v>0.43943725000000006</v>
      </c>
      <c r="D4796">
        <f t="shared" si="222"/>
        <v>0.43943725000000006</v>
      </c>
      <c r="E4796">
        <f t="shared" si="223"/>
        <v>0.41381746698113214</v>
      </c>
      <c r="F4796">
        <f t="shared" si="224"/>
        <v>0</v>
      </c>
    </row>
    <row r="4797" spans="1:6" x14ac:dyDescent="0.25">
      <c r="A4797">
        <v>4788</v>
      </c>
      <c r="B4797">
        <f>'Założenia i wyniki'!$E$6*Znorm.Profile!B4797</f>
        <v>0.53664150943396227</v>
      </c>
      <c r="C4797">
        <f>'Założenia i wyniki'!$E$8*Znorm.Profile!C4797</f>
        <v>0.42521815000000002</v>
      </c>
      <c r="D4797">
        <f t="shared" si="222"/>
        <v>0.42521815000000002</v>
      </c>
      <c r="E4797">
        <f t="shared" si="223"/>
        <v>0.11142335943396225</v>
      </c>
      <c r="F4797">
        <f t="shared" si="224"/>
        <v>0</v>
      </c>
    </row>
    <row r="4798" spans="1:6" x14ac:dyDescent="0.25">
      <c r="A4798">
        <v>4789</v>
      </c>
      <c r="B4798">
        <f>'Założenia i wyniki'!$E$6*Znorm.Profile!B4798</f>
        <v>0.25133018867924528</v>
      </c>
      <c r="C4798">
        <f>'Założenia i wyniki'!$E$8*Znorm.Profile!C4798</f>
        <v>0.40632550000000001</v>
      </c>
      <c r="D4798">
        <f t="shared" si="222"/>
        <v>0.25133018867924528</v>
      </c>
      <c r="E4798">
        <f t="shared" si="223"/>
        <v>0</v>
      </c>
      <c r="F4798">
        <f t="shared" si="224"/>
        <v>0.15499531132075473</v>
      </c>
    </row>
    <row r="4799" spans="1:6" x14ac:dyDescent="0.25">
      <c r="A4799">
        <v>4790</v>
      </c>
      <c r="B4799">
        <f>'Założenia i wyniki'!$E$6*Znorm.Profile!B4799</f>
        <v>0.23819811320754719</v>
      </c>
      <c r="C4799">
        <f>'Założenia i wyniki'!$E$8*Znorm.Profile!C4799</f>
        <v>0.38300780000000001</v>
      </c>
      <c r="D4799">
        <f t="shared" si="222"/>
        <v>0.23819811320754719</v>
      </c>
      <c r="E4799">
        <f t="shared" si="223"/>
        <v>0</v>
      </c>
      <c r="F4799">
        <f t="shared" si="224"/>
        <v>0.14480968679245282</v>
      </c>
    </row>
    <row r="4800" spans="1:6" x14ac:dyDescent="0.25">
      <c r="A4800">
        <v>4791</v>
      </c>
      <c r="B4800">
        <f>'Założenia i wyniki'!$E$6*Znorm.Profile!B4800</f>
        <v>0.15766981132075472</v>
      </c>
      <c r="C4800">
        <f>'Założenia i wyniki'!$E$8*Znorm.Profile!C4800</f>
        <v>0.37070425000000001</v>
      </c>
      <c r="D4800">
        <f t="shared" si="222"/>
        <v>0.15766981132075472</v>
      </c>
      <c r="E4800">
        <f t="shared" si="223"/>
        <v>0</v>
      </c>
      <c r="F4800">
        <f t="shared" si="224"/>
        <v>0.21303443867924529</v>
      </c>
    </row>
    <row r="4801" spans="1:6" x14ac:dyDescent="0.25">
      <c r="A4801">
        <v>4792</v>
      </c>
      <c r="B4801">
        <f>'Założenia i wyniki'!$E$6*Znorm.Profile!B4801</f>
        <v>0.20033962264150945</v>
      </c>
      <c r="C4801">
        <f>'Założenia i wyniki'!$E$8*Znorm.Profile!C4801</f>
        <v>0.35170974999999999</v>
      </c>
      <c r="D4801">
        <f t="shared" si="222"/>
        <v>0.20033962264150945</v>
      </c>
      <c r="E4801">
        <f t="shared" si="223"/>
        <v>0</v>
      </c>
      <c r="F4801">
        <f t="shared" si="224"/>
        <v>0.15137012735849054</v>
      </c>
    </row>
    <row r="4802" spans="1:6" x14ac:dyDescent="0.25">
      <c r="A4802">
        <v>4793</v>
      </c>
      <c r="B4802">
        <f>'Założenia i wyniki'!$E$6*Znorm.Profile!B4802</f>
        <v>0.33508490566037735</v>
      </c>
      <c r="C4802">
        <f>'Założenia i wyniki'!$E$8*Znorm.Profile!C4802</f>
        <v>0.35024394999999997</v>
      </c>
      <c r="D4802">
        <f t="shared" si="222"/>
        <v>0.33508490566037735</v>
      </c>
      <c r="E4802">
        <f t="shared" si="223"/>
        <v>0</v>
      </c>
      <c r="F4802">
        <f t="shared" si="224"/>
        <v>1.5159044339622618E-2</v>
      </c>
    </row>
    <row r="4803" spans="1:6" x14ac:dyDescent="0.25">
      <c r="A4803">
        <v>4794</v>
      </c>
      <c r="B4803">
        <f>'Założenia i wyniki'!$E$6*Znorm.Profile!B4803</f>
        <v>0.11976415094339624</v>
      </c>
      <c r="C4803">
        <f>'Założenia i wyniki'!$E$8*Znorm.Profile!C4803</f>
        <v>0.36615354999999999</v>
      </c>
      <c r="D4803">
        <f t="shared" si="222"/>
        <v>0.11976415094339624</v>
      </c>
      <c r="E4803">
        <f t="shared" si="223"/>
        <v>0</v>
      </c>
      <c r="F4803">
        <f t="shared" si="224"/>
        <v>0.24638939905660376</v>
      </c>
    </row>
    <row r="4804" spans="1:6" x14ac:dyDescent="0.25">
      <c r="A4804">
        <v>4795</v>
      </c>
      <c r="B4804">
        <f>'Założenia i wyniki'!$E$6*Znorm.Profile!B4804</f>
        <v>2.0895283018867925E-2</v>
      </c>
      <c r="C4804">
        <f>'Założenia i wyniki'!$E$8*Znorm.Profile!C4804</f>
        <v>0.38578574999999998</v>
      </c>
      <c r="D4804">
        <f t="shared" si="222"/>
        <v>2.0895283018867925E-2</v>
      </c>
      <c r="E4804">
        <f t="shared" si="223"/>
        <v>0</v>
      </c>
      <c r="F4804">
        <f t="shared" si="224"/>
        <v>0.36489046698113203</v>
      </c>
    </row>
    <row r="4805" spans="1:6" x14ac:dyDescent="0.25">
      <c r="A4805">
        <v>4796</v>
      </c>
      <c r="B4805">
        <f>'Założenia i wyniki'!$E$6*Znorm.Profile!B4805</f>
        <v>0</v>
      </c>
      <c r="C4805">
        <f>'Założenia i wyniki'!$E$8*Znorm.Profile!C4805</f>
        <v>0.41747719999999999</v>
      </c>
      <c r="D4805">
        <f t="shared" si="222"/>
        <v>0</v>
      </c>
      <c r="E4805">
        <f t="shared" si="223"/>
        <v>0</v>
      </c>
      <c r="F4805">
        <f t="shared" si="224"/>
        <v>0.41747719999999999</v>
      </c>
    </row>
    <row r="4806" spans="1:6" x14ac:dyDescent="0.25">
      <c r="A4806">
        <v>4797</v>
      </c>
      <c r="B4806">
        <f>'Założenia i wyniki'!$E$6*Znorm.Profile!B4806</f>
        <v>0</v>
      </c>
      <c r="C4806">
        <f>'Założenia i wyniki'!$E$8*Znorm.Profile!C4806</f>
        <v>0.44083480000000003</v>
      </c>
      <c r="D4806">
        <f t="shared" si="222"/>
        <v>0</v>
      </c>
      <c r="E4806">
        <f t="shared" si="223"/>
        <v>0</v>
      </c>
      <c r="F4806">
        <f t="shared" si="224"/>
        <v>0.44083480000000003</v>
      </c>
    </row>
    <row r="4807" spans="1:6" x14ac:dyDescent="0.25">
      <c r="A4807">
        <v>4798</v>
      </c>
      <c r="B4807">
        <f>'Założenia i wyniki'!$E$6*Znorm.Profile!B4807</f>
        <v>0</v>
      </c>
      <c r="C4807">
        <f>'Założenia i wyniki'!$E$8*Znorm.Profile!C4807</f>
        <v>0.38492509999999996</v>
      </c>
      <c r="D4807">
        <f t="shared" si="222"/>
        <v>0</v>
      </c>
      <c r="E4807">
        <f t="shared" si="223"/>
        <v>0</v>
      </c>
      <c r="F4807">
        <f t="shared" si="224"/>
        <v>0.38492509999999996</v>
      </c>
    </row>
    <row r="4808" spans="1:6" x14ac:dyDescent="0.25">
      <c r="A4808">
        <v>4799</v>
      </c>
      <c r="B4808">
        <f>'Założenia i wyniki'!$E$6*Znorm.Profile!B4808</f>
        <v>0</v>
      </c>
      <c r="C4808">
        <f>'Założenia i wyniki'!$E$8*Znorm.Profile!C4808</f>
        <v>0.30109239999999998</v>
      </c>
      <c r="D4808">
        <f t="shared" si="222"/>
        <v>0</v>
      </c>
      <c r="E4808">
        <f t="shared" si="223"/>
        <v>0</v>
      </c>
      <c r="F4808">
        <f t="shared" si="224"/>
        <v>0.30109239999999998</v>
      </c>
    </row>
    <row r="4809" spans="1:6" x14ac:dyDescent="0.25">
      <c r="A4809">
        <v>4800</v>
      </c>
      <c r="B4809">
        <f>'Założenia i wyniki'!$E$6*Znorm.Profile!B4809</f>
        <v>0</v>
      </c>
      <c r="C4809">
        <f>'Założenia i wyniki'!$E$8*Znorm.Profile!C4809</f>
        <v>0.23031014999999999</v>
      </c>
      <c r="D4809">
        <f t="shared" si="222"/>
        <v>0</v>
      </c>
      <c r="E4809">
        <f t="shared" si="223"/>
        <v>0</v>
      </c>
      <c r="F4809">
        <f t="shared" si="224"/>
        <v>0.23031014999999999</v>
      </c>
    </row>
    <row r="4810" spans="1:6" x14ac:dyDescent="0.25">
      <c r="A4810">
        <v>4801</v>
      </c>
      <c r="B4810">
        <f>'Założenia i wyniki'!$E$6*Znorm.Profile!B4810</f>
        <v>0</v>
      </c>
      <c r="C4810">
        <f>'Założenia i wyniki'!$E$8*Znorm.Profile!C4810</f>
        <v>0.20026895</v>
      </c>
      <c r="D4810">
        <f t="shared" si="222"/>
        <v>0</v>
      </c>
      <c r="E4810">
        <f t="shared" si="223"/>
        <v>0</v>
      </c>
      <c r="F4810">
        <f t="shared" si="224"/>
        <v>0.20026895</v>
      </c>
    </row>
    <row r="4811" spans="1:6" x14ac:dyDescent="0.25">
      <c r="A4811">
        <v>4802</v>
      </c>
      <c r="B4811">
        <f>'Założenia i wyniki'!$E$6*Znorm.Profile!B4811</f>
        <v>0</v>
      </c>
      <c r="C4811">
        <f>'Założenia i wyniki'!$E$8*Znorm.Profile!C4811</f>
        <v>0.18381264999999999</v>
      </c>
      <c r="D4811">
        <f t="shared" ref="D4811:D4874" si="225">IF(B4811&lt;=C4811,B4811,C4811)</f>
        <v>0</v>
      </c>
      <c r="E4811">
        <f t="shared" ref="E4811:E4874" si="226">IF(B4811&gt;C4811,B4811-C4811,0)</f>
        <v>0</v>
      </c>
      <c r="F4811">
        <f t="shared" ref="F4811:F4874" si="227">IF(B4811&lt;C4811,C4811-B4811,0)</f>
        <v>0.18381264999999999</v>
      </c>
    </row>
    <row r="4812" spans="1:6" x14ac:dyDescent="0.25">
      <c r="A4812">
        <v>4803</v>
      </c>
      <c r="B4812">
        <f>'Założenia i wyniki'!$E$6*Znorm.Profile!B4812</f>
        <v>0</v>
      </c>
      <c r="C4812">
        <f>'Założenia i wyniki'!$E$8*Znorm.Profile!C4812</f>
        <v>0.18180575000000002</v>
      </c>
      <c r="D4812">
        <f t="shared" si="225"/>
        <v>0</v>
      </c>
      <c r="E4812">
        <f t="shared" si="226"/>
        <v>0</v>
      </c>
      <c r="F4812">
        <f t="shared" si="227"/>
        <v>0.18180575000000002</v>
      </c>
    </row>
    <row r="4813" spans="1:6" x14ac:dyDescent="0.25">
      <c r="A4813">
        <v>4804</v>
      </c>
      <c r="B4813">
        <f>'Założenia i wyniki'!$E$6*Znorm.Profile!B4813</f>
        <v>0</v>
      </c>
      <c r="C4813">
        <f>'Założenia i wyniki'!$E$8*Znorm.Profile!C4813</f>
        <v>0.19730375</v>
      </c>
      <c r="D4813">
        <f t="shared" si="225"/>
        <v>0</v>
      </c>
      <c r="E4813">
        <f t="shared" si="226"/>
        <v>0</v>
      </c>
      <c r="F4813">
        <f t="shared" si="227"/>
        <v>0.19730375</v>
      </c>
    </row>
    <row r="4814" spans="1:6" x14ac:dyDescent="0.25">
      <c r="A4814">
        <v>4805</v>
      </c>
      <c r="B4814">
        <f>'Założenia i wyniki'!$E$6*Znorm.Profile!B4814</f>
        <v>5.6169811320754715E-2</v>
      </c>
      <c r="C4814">
        <f>'Założenia i wyniki'!$E$8*Znorm.Profile!C4814</f>
        <v>0.23740254999999999</v>
      </c>
      <c r="D4814">
        <f t="shared" si="225"/>
        <v>5.6169811320754715E-2</v>
      </c>
      <c r="E4814">
        <f t="shared" si="226"/>
        <v>0</v>
      </c>
      <c r="F4814">
        <f t="shared" si="227"/>
        <v>0.18123273867924528</v>
      </c>
    </row>
    <row r="4815" spans="1:6" x14ac:dyDescent="0.25">
      <c r="A4815">
        <v>4806</v>
      </c>
      <c r="B4815">
        <f>'Założenia i wyniki'!$E$6*Znorm.Profile!B4815</f>
        <v>0.22744339622641507</v>
      </c>
      <c r="C4815">
        <f>'Założenia i wyniki'!$E$8*Znorm.Profile!C4815</f>
        <v>0.29857729999999999</v>
      </c>
      <c r="D4815">
        <f t="shared" si="225"/>
        <v>0.22744339622641507</v>
      </c>
      <c r="E4815">
        <f t="shared" si="226"/>
        <v>0</v>
      </c>
      <c r="F4815">
        <f t="shared" si="227"/>
        <v>7.1133903773584917E-2</v>
      </c>
    </row>
    <row r="4816" spans="1:6" x14ac:dyDescent="0.25">
      <c r="A4816">
        <v>4807</v>
      </c>
      <c r="B4816">
        <f>'Założenia i wyniki'!$E$6*Znorm.Profile!B4816</f>
        <v>0.69187735849056597</v>
      </c>
      <c r="C4816">
        <f>'Założenia i wyniki'!$E$8*Znorm.Profile!C4816</f>
        <v>0.34799695000000003</v>
      </c>
      <c r="D4816">
        <f t="shared" si="225"/>
        <v>0.34799695000000003</v>
      </c>
      <c r="E4816">
        <f t="shared" si="226"/>
        <v>0.34388040849056595</v>
      </c>
      <c r="F4816">
        <f t="shared" si="227"/>
        <v>0</v>
      </c>
    </row>
    <row r="4817" spans="1:6" x14ac:dyDescent="0.25">
      <c r="A4817">
        <v>4808</v>
      </c>
      <c r="B4817">
        <f>'Założenia i wyniki'!$E$6*Znorm.Profile!B4817</f>
        <v>0.80371698113207557</v>
      </c>
      <c r="C4817">
        <f>'Założenia i wyniki'!$E$8*Znorm.Profile!C4817</f>
        <v>0.38528034999999999</v>
      </c>
      <c r="D4817">
        <f t="shared" si="225"/>
        <v>0.38528034999999999</v>
      </c>
      <c r="E4817">
        <f t="shared" si="226"/>
        <v>0.41843663113207558</v>
      </c>
      <c r="F4817">
        <f t="shared" si="227"/>
        <v>0</v>
      </c>
    </row>
    <row r="4818" spans="1:6" x14ac:dyDescent="0.25">
      <c r="A4818">
        <v>4809</v>
      </c>
      <c r="B4818">
        <f>'Założenia i wyniki'!$E$6*Znorm.Profile!B4818</f>
        <v>1.7917924528301887</v>
      </c>
      <c r="C4818">
        <f>'Założenia i wyniki'!$E$8*Znorm.Profile!C4818</f>
        <v>0.40637239999999997</v>
      </c>
      <c r="D4818">
        <f t="shared" si="225"/>
        <v>0.40637239999999997</v>
      </c>
      <c r="E4818">
        <f t="shared" si="226"/>
        <v>1.3854200528301888</v>
      </c>
      <c r="F4818">
        <f t="shared" si="227"/>
        <v>0</v>
      </c>
    </row>
    <row r="4819" spans="1:6" x14ac:dyDescent="0.25">
      <c r="A4819">
        <v>4810</v>
      </c>
      <c r="B4819">
        <f>'Założenia i wyniki'!$E$6*Znorm.Profile!B4819</f>
        <v>2.1960377358490568</v>
      </c>
      <c r="C4819">
        <f>'Założenia i wyniki'!$E$8*Znorm.Profile!C4819</f>
        <v>0.40074614999999997</v>
      </c>
      <c r="D4819">
        <f t="shared" si="225"/>
        <v>0.40074614999999997</v>
      </c>
      <c r="E4819">
        <f t="shared" si="226"/>
        <v>1.7952915858490568</v>
      </c>
      <c r="F4819">
        <f t="shared" si="227"/>
        <v>0</v>
      </c>
    </row>
    <row r="4820" spans="1:6" x14ac:dyDescent="0.25">
      <c r="A4820">
        <v>4811</v>
      </c>
      <c r="B4820">
        <f>'Założenia i wyniki'!$E$6*Znorm.Profile!B4820</f>
        <v>1.3970754716981133</v>
      </c>
      <c r="C4820">
        <f>'Założenia i wyniki'!$E$8*Znorm.Profile!C4820</f>
        <v>0.39540164999999999</v>
      </c>
      <c r="D4820">
        <f t="shared" si="225"/>
        <v>0.39540164999999999</v>
      </c>
      <c r="E4820">
        <f t="shared" si="226"/>
        <v>1.0016738216981134</v>
      </c>
      <c r="F4820">
        <f t="shared" si="227"/>
        <v>0</v>
      </c>
    </row>
    <row r="4821" spans="1:6" x14ac:dyDescent="0.25">
      <c r="A4821">
        <v>4812</v>
      </c>
      <c r="B4821">
        <f>'Założenia i wyniki'!$E$6*Znorm.Profile!B4821</f>
        <v>0.94896226415094342</v>
      </c>
      <c r="C4821">
        <f>'Założenia i wyniki'!$E$8*Znorm.Profile!C4821</f>
        <v>0.38723124999999997</v>
      </c>
      <c r="D4821">
        <f t="shared" si="225"/>
        <v>0.38723124999999997</v>
      </c>
      <c r="E4821">
        <f t="shared" si="226"/>
        <v>0.56173101415094351</v>
      </c>
      <c r="F4821">
        <f t="shared" si="227"/>
        <v>0</v>
      </c>
    </row>
    <row r="4822" spans="1:6" x14ac:dyDescent="0.25">
      <c r="A4822">
        <v>4813</v>
      </c>
      <c r="B4822">
        <f>'Założenia i wyniki'!$E$6*Znorm.Profile!B4822</f>
        <v>1.0749056603773586</v>
      </c>
      <c r="C4822">
        <f>'Założenia i wyniki'!$E$8*Znorm.Profile!C4822</f>
        <v>0.38630969999999998</v>
      </c>
      <c r="D4822">
        <f t="shared" si="225"/>
        <v>0.38630969999999998</v>
      </c>
      <c r="E4822">
        <f t="shared" si="226"/>
        <v>0.6885959603773586</v>
      </c>
      <c r="F4822">
        <f t="shared" si="227"/>
        <v>0</v>
      </c>
    </row>
    <row r="4823" spans="1:6" x14ac:dyDescent="0.25">
      <c r="A4823">
        <v>4814</v>
      </c>
      <c r="B4823">
        <f>'Założenia i wyniki'!$E$6*Znorm.Profile!B4823</f>
        <v>0.6716603773584906</v>
      </c>
      <c r="C4823">
        <f>'Założenia i wyniki'!$E$8*Znorm.Profile!C4823</f>
        <v>0.37896425000000006</v>
      </c>
      <c r="D4823">
        <f t="shared" si="225"/>
        <v>0.37896425000000006</v>
      </c>
      <c r="E4823">
        <f t="shared" si="226"/>
        <v>0.29269612735849054</v>
      </c>
      <c r="F4823">
        <f t="shared" si="227"/>
        <v>0</v>
      </c>
    </row>
    <row r="4824" spans="1:6" x14ac:dyDescent="0.25">
      <c r="A4824">
        <v>4815</v>
      </c>
      <c r="B4824">
        <f>'Założenia i wyniki'!$E$6*Znorm.Profile!B4824</f>
        <v>0.98056603773584916</v>
      </c>
      <c r="C4824">
        <f>'Założenia i wyniki'!$E$8*Znorm.Profile!C4824</f>
        <v>0.38044159999999999</v>
      </c>
      <c r="D4824">
        <f t="shared" si="225"/>
        <v>0.38044159999999999</v>
      </c>
      <c r="E4824">
        <f t="shared" si="226"/>
        <v>0.60012443773584923</v>
      </c>
      <c r="F4824">
        <f t="shared" si="227"/>
        <v>0</v>
      </c>
    </row>
    <row r="4825" spans="1:6" x14ac:dyDescent="0.25">
      <c r="A4825">
        <v>4816</v>
      </c>
      <c r="B4825">
        <f>'Założenia i wyniki'!$E$6*Znorm.Profile!B4825</f>
        <v>0.9916981132075473</v>
      </c>
      <c r="C4825">
        <f>'Założenia i wyniki'!$E$8*Znorm.Profile!C4825</f>
        <v>0.38332734999999996</v>
      </c>
      <c r="D4825">
        <f t="shared" si="225"/>
        <v>0.38332734999999996</v>
      </c>
      <c r="E4825">
        <f t="shared" si="226"/>
        <v>0.60837076320754735</v>
      </c>
      <c r="F4825">
        <f t="shared" si="227"/>
        <v>0</v>
      </c>
    </row>
    <row r="4826" spans="1:6" x14ac:dyDescent="0.25">
      <c r="A4826">
        <v>4817</v>
      </c>
      <c r="B4826">
        <f>'Założenia i wyniki'!$E$6*Znorm.Profile!B4826</f>
        <v>0.36583018867924527</v>
      </c>
      <c r="C4826">
        <f>'Założenia i wyniki'!$E$8*Znorm.Profile!C4826</f>
        <v>0.39637359999999999</v>
      </c>
      <c r="D4826">
        <f t="shared" si="225"/>
        <v>0.36583018867924527</v>
      </c>
      <c r="E4826">
        <f t="shared" si="226"/>
        <v>0</v>
      </c>
      <c r="F4826">
        <f t="shared" si="227"/>
        <v>3.0543411320754721E-2</v>
      </c>
    </row>
    <row r="4827" spans="1:6" x14ac:dyDescent="0.25">
      <c r="A4827">
        <v>4818</v>
      </c>
      <c r="B4827">
        <f>'Założenia i wyniki'!$E$6*Znorm.Profile!B4827</f>
        <v>0.1972924528301887</v>
      </c>
      <c r="C4827">
        <f>'Założenia i wyniki'!$E$8*Znorm.Profile!C4827</f>
        <v>0.40322589999999997</v>
      </c>
      <c r="D4827">
        <f t="shared" si="225"/>
        <v>0.1972924528301887</v>
      </c>
      <c r="E4827">
        <f t="shared" si="226"/>
        <v>0</v>
      </c>
      <c r="F4827">
        <f t="shared" si="227"/>
        <v>0.20593344716981127</v>
      </c>
    </row>
    <row r="4828" spans="1:6" x14ac:dyDescent="0.25">
      <c r="A4828">
        <v>4819</v>
      </c>
      <c r="B4828">
        <f>'Założenia i wyniki'!$E$6*Znorm.Profile!B4828</f>
        <v>6.609433962264151E-2</v>
      </c>
      <c r="C4828">
        <f>'Założenia i wyniki'!$E$8*Znorm.Profile!C4828</f>
        <v>0.42239504999999999</v>
      </c>
      <c r="D4828">
        <f t="shared" si="225"/>
        <v>6.609433962264151E-2</v>
      </c>
      <c r="E4828">
        <f t="shared" si="226"/>
        <v>0</v>
      </c>
      <c r="F4828">
        <f t="shared" si="227"/>
        <v>0.3563007103773585</v>
      </c>
    </row>
    <row r="4829" spans="1:6" x14ac:dyDescent="0.25">
      <c r="A4829">
        <v>4820</v>
      </c>
      <c r="B4829">
        <f>'Założenia i wyniki'!$E$6*Znorm.Profile!B4829</f>
        <v>0</v>
      </c>
      <c r="C4829">
        <f>'Założenia i wyniki'!$E$8*Znorm.Profile!C4829</f>
        <v>0.45468045000000001</v>
      </c>
      <c r="D4829">
        <f t="shared" si="225"/>
        <v>0</v>
      </c>
      <c r="E4829">
        <f t="shared" si="226"/>
        <v>0</v>
      </c>
      <c r="F4829">
        <f t="shared" si="227"/>
        <v>0.45468045000000001</v>
      </c>
    </row>
    <row r="4830" spans="1:6" x14ac:dyDescent="0.25">
      <c r="A4830">
        <v>4821</v>
      </c>
      <c r="B4830">
        <f>'Założenia i wyniki'!$E$6*Znorm.Profile!B4830</f>
        <v>0</v>
      </c>
      <c r="C4830">
        <f>'Założenia i wyniki'!$E$8*Znorm.Profile!C4830</f>
        <v>0.48697879999999999</v>
      </c>
      <c r="D4830">
        <f t="shared" si="225"/>
        <v>0</v>
      </c>
      <c r="E4830">
        <f t="shared" si="226"/>
        <v>0</v>
      </c>
      <c r="F4830">
        <f t="shared" si="227"/>
        <v>0.48697879999999999</v>
      </c>
    </row>
    <row r="4831" spans="1:6" x14ac:dyDescent="0.25">
      <c r="A4831">
        <v>4822</v>
      </c>
      <c r="B4831">
        <f>'Założenia i wyniki'!$E$6*Znorm.Profile!B4831</f>
        <v>0</v>
      </c>
      <c r="C4831">
        <f>'Założenia i wyniki'!$E$8*Znorm.Profile!C4831</f>
        <v>0.41350295000000004</v>
      </c>
      <c r="D4831">
        <f t="shared" si="225"/>
        <v>0</v>
      </c>
      <c r="E4831">
        <f t="shared" si="226"/>
        <v>0</v>
      </c>
      <c r="F4831">
        <f t="shared" si="227"/>
        <v>0.41350295000000004</v>
      </c>
    </row>
    <row r="4832" spans="1:6" x14ac:dyDescent="0.25">
      <c r="A4832">
        <v>4823</v>
      </c>
      <c r="B4832">
        <f>'Założenia i wyniki'!$E$6*Znorm.Profile!B4832</f>
        <v>0</v>
      </c>
      <c r="C4832">
        <f>'Założenia i wyniki'!$E$8*Znorm.Profile!C4832</f>
        <v>0.31265394999999996</v>
      </c>
      <c r="D4832">
        <f t="shared" si="225"/>
        <v>0</v>
      </c>
      <c r="E4832">
        <f t="shared" si="226"/>
        <v>0</v>
      </c>
      <c r="F4832">
        <f t="shared" si="227"/>
        <v>0.31265394999999996</v>
      </c>
    </row>
    <row r="4833" spans="1:6" x14ac:dyDescent="0.25">
      <c r="A4833">
        <v>4824</v>
      </c>
      <c r="B4833">
        <f>'Założenia i wyniki'!$E$6*Znorm.Profile!B4833</f>
        <v>0</v>
      </c>
      <c r="C4833">
        <f>'Założenia i wyniki'!$E$8*Znorm.Profile!C4833</f>
        <v>0.24610250000000003</v>
      </c>
      <c r="D4833">
        <f t="shared" si="225"/>
        <v>0</v>
      </c>
      <c r="E4833">
        <f t="shared" si="226"/>
        <v>0</v>
      </c>
      <c r="F4833">
        <f t="shared" si="227"/>
        <v>0.24610250000000003</v>
      </c>
    </row>
    <row r="4834" spans="1:6" x14ac:dyDescent="0.25">
      <c r="A4834">
        <v>4825</v>
      </c>
      <c r="B4834">
        <f>'Założenia i wyniki'!$E$6*Znorm.Profile!B4834</f>
        <v>0</v>
      </c>
      <c r="C4834">
        <f>'Założenia i wyniki'!$E$8*Znorm.Profile!C4834</f>
        <v>0.20296779999999998</v>
      </c>
      <c r="D4834">
        <f t="shared" si="225"/>
        <v>0</v>
      </c>
      <c r="E4834">
        <f t="shared" si="226"/>
        <v>0</v>
      </c>
      <c r="F4834">
        <f t="shared" si="227"/>
        <v>0.20296779999999998</v>
      </c>
    </row>
    <row r="4835" spans="1:6" x14ac:dyDescent="0.25">
      <c r="A4835">
        <v>4826</v>
      </c>
      <c r="B4835">
        <f>'Założenia i wyniki'!$E$6*Znorm.Profile!B4835</f>
        <v>0</v>
      </c>
      <c r="C4835">
        <f>'Założenia i wyniki'!$E$8*Znorm.Profile!C4835</f>
        <v>0.19040664999999998</v>
      </c>
      <c r="D4835">
        <f t="shared" si="225"/>
        <v>0</v>
      </c>
      <c r="E4835">
        <f t="shared" si="226"/>
        <v>0</v>
      </c>
      <c r="F4835">
        <f t="shared" si="227"/>
        <v>0.19040664999999998</v>
      </c>
    </row>
    <row r="4836" spans="1:6" x14ac:dyDescent="0.25">
      <c r="A4836">
        <v>4827</v>
      </c>
      <c r="B4836">
        <f>'Założenia i wyniki'!$E$6*Znorm.Profile!B4836</f>
        <v>0</v>
      </c>
      <c r="C4836">
        <f>'Założenia i wyniki'!$E$8*Znorm.Profile!C4836</f>
        <v>0.18456165000000002</v>
      </c>
      <c r="D4836">
        <f t="shared" si="225"/>
        <v>0</v>
      </c>
      <c r="E4836">
        <f t="shared" si="226"/>
        <v>0</v>
      </c>
      <c r="F4836">
        <f t="shared" si="227"/>
        <v>0.18456165000000002</v>
      </c>
    </row>
    <row r="4837" spans="1:6" x14ac:dyDescent="0.25">
      <c r="A4837">
        <v>4828</v>
      </c>
      <c r="B4837">
        <f>'Założenia i wyniki'!$E$6*Znorm.Profile!B4837</f>
        <v>0</v>
      </c>
      <c r="C4837">
        <f>'Założenia i wyniki'!$E$8*Znorm.Profile!C4837</f>
        <v>0.20364295000000002</v>
      </c>
      <c r="D4837">
        <f t="shared" si="225"/>
        <v>0</v>
      </c>
      <c r="E4837">
        <f t="shared" si="226"/>
        <v>0</v>
      </c>
      <c r="F4837">
        <f t="shared" si="227"/>
        <v>0.20364295000000002</v>
      </c>
    </row>
    <row r="4838" spans="1:6" x14ac:dyDescent="0.25">
      <c r="A4838">
        <v>4829</v>
      </c>
      <c r="B4838">
        <f>'Założenia i wyniki'!$E$6*Znorm.Profile!B4838</f>
        <v>0</v>
      </c>
      <c r="C4838">
        <f>'Założenia i wyniki'!$E$8*Znorm.Profile!C4838</f>
        <v>0.24692569999999997</v>
      </c>
      <c r="D4838">
        <f t="shared" si="225"/>
        <v>0</v>
      </c>
      <c r="E4838">
        <f t="shared" si="226"/>
        <v>0</v>
      </c>
      <c r="F4838">
        <f t="shared" si="227"/>
        <v>0.24692569999999997</v>
      </c>
    </row>
    <row r="4839" spans="1:6" x14ac:dyDescent="0.25">
      <c r="A4839">
        <v>4830</v>
      </c>
      <c r="B4839">
        <f>'Założenia i wyniki'!$E$6*Znorm.Profile!B4839</f>
        <v>7.5292452830188678E-2</v>
      </c>
      <c r="C4839">
        <f>'Założenia i wyniki'!$E$8*Znorm.Profile!C4839</f>
        <v>0.29904945000000005</v>
      </c>
      <c r="D4839">
        <f t="shared" si="225"/>
        <v>7.5292452830188678E-2</v>
      </c>
      <c r="E4839">
        <f t="shared" si="226"/>
        <v>0</v>
      </c>
      <c r="F4839">
        <f t="shared" si="227"/>
        <v>0.22375699716981137</v>
      </c>
    </row>
    <row r="4840" spans="1:6" x14ac:dyDescent="0.25">
      <c r="A4840">
        <v>4831</v>
      </c>
      <c r="B4840">
        <f>'Założenia i wyniki'!$E$6*Znorm.Profile!B4840</f>
        <v>0.13601886792452833</v>
      </c>
      <c r="C4840">
        <f>'Założenia i wyniki'!$E$8*Znorm.Profile!C4840</f>
        <v>0.34973504999999999</v>
      </c>
      <c r="D4840">
        <f t="shared" si="225"/>
        <v>0.13601886792452833</v>
      </c>
      <c r="E4840">
        <f t="shared" si="226"/>
        <v>0</v>
      </c>
      <c r="F4840">
        <f t="shared" si="227"/>
        <v>0.21371618207547166</v>
      </c>
    </row>
    <row r="4841" spans="1:6" x14ac:dyDescent="0.25">
      <c r="A4841">
        <v>4832</v>
      </c>
      <c r="B4841">
        <f>'Założenia i wyniki'!$E$6*Znorm.Profile!B4841</f>
        <v>0.50620754716981142</v>
      </c>
      <c r="C4841">
        <f>'Założenia i wyniki'!$E$8*Znorm.Profile!C4841</f>
        <v>0.3770095</v>
      </c>
      <c r="D4841">
        <f t="shared" si="225"/>
        <v>0.3770095</v>
      </c>
      <c r="E4841">
        <f t="shared" si="226"/>
        <v>0.12919804716981143</v>
      </c>
      <c r="F4841">
        <f t="shared" si="227"/>
        <v>0</v>
      </c>
    </row>
    <row r="4842" spans="1:6" x14ac:dyDescent="0.25">
      <c r="A4842">
        <v>4833</v>
      </c>
      <c r="B4842">
        <f>'Założenia i wyniki'!$E$6*Znorm.Profile!B4842</f>
        <v>0.76206603773584902</v>
      </c>
      <c r="C4842">
        <f>'Założenia i wyniki'!$E$8*Znorm.Profile!C4842</f>
        <v>0.39747154999999995</v>
      </c>
      <c r="D4842">
        <f t="shared" si="225"/>
        <v>0.39747154999999995</v>
      </c>
      <c r="E4842">
        <f t="shared" si="226"/>
        <v>0.36459448773584907</v>
      </c>
      <c r="F4842">
        <f t="shared" si="227"/>
        <v>0</v>
      </c>
    </row>
    <row r="4843" spans="1:6" x14ac:dyDescent="0.25">
      <c r="A4843">
        <v>4834</v>
      </c>
      <c r="B4843">
        <f>'Założenia i wyniki'!$E$6*Znorm.Profile!B4843</f>
        <v>1.2551886792452831</v>
      </c>
      <c r="C4843">
        <f>'Założenia i wyniki'!$E$8*Znorm.Profile!C4843</f>
        <v>0.39200805</v>
      </c>
      <c r="D4843">
        <f t="shared" si="225"/>
        <v>0.39200805</v>
      </c>
      <c r="E4843">
        <f t="shared" si="226"/>
        <v>0.86318062924528305</v>
      </c>
      <c r="F4843">
        <f t="shared" si="227"/>
        <v>0</v>
      </c>
    </row>
    <row r="4844" spans="1:6" x14ac:dyDescent="0.25">
      <c r="A4844">
        <v>4835</v>
      </c>
      <c r="B4844">
        <f>'Założenia i wyniki'!$E$6*Znorm.Profile!B4844</f>
        <v>1.3491509433962263</v>
      </c>
      <c r="C4844">
        <f>'Założenia i wyniki'!$E$8*Znorm.Profile!C4844</f>
        <v>0.39140220000000003</v>
      </c>
      <c r="D4844">
        <f t="shared" si="225"/>
        <v>0.39140220000000003</v>
      </c>
      <c r="E4844">
        <f t="shared" si="226"/>
        <v>0.95774874339622629</v>
      </c>
      <c r="F4844">
        <f t="shared" si="227"/>
        <v>0</v>
      </c>
    </row>
    <row r="4845" spans="1:6" x14ac:dyDescent="0.25">
      <c r="A4845">
        <v>4836</v>
      </c>
      <c r="B4845">
        <f>'Założenia i wyniki'!$E$6*Znorm.Profile!B4845</f>
        <v>1.0918867924528302</v>
      </c>
      <c r="C4845">
        <f>'Założenia i wyniki'!$E$8*Znorm.Profile!C4845</f>
        <v>0.38898475000000005</v>
      </c>
      <c r="D4845">
        <f t="shared" si="225"/>
        <v>0.38898475000000005</v>
      </c>
      <c r="E4845">
        <f t="shared" si="226"/>
        <v>0.70290204245283006</v>
      </c>
      <c r="F4845">
        <f t="shared" si="227"/>
        <v>0</v>
      </c>
    </row>
    <row r="4846" spans="1:6" x14ac:dyDescent="0.25">
      <c r="A4846">
        <v>4837</v>
      </c>
      <c r="B4846">
        <f>'Założenia i wyniki'!$E$6*Znorm.Profile!B4846</f>
        <v>1.0280188679245283</v>
      </c>
      <c r="C4846">
        <f>'Założenia i wyniki'!$E$8*Znorm.Profile!C4846</f>
        <v>0.38665375000000002</v>
      </c>
      <c r="D4846">
        <f t="shared" si="225"/>
        <v>0.38665375000000002</v>
      </c>
      <c r="E4846">
        <f t="shared" si="226"/>
        <v>0.64136511792452833</v>
      </c>
      <c r="F4846">
        <f t="shared" si="227"/>
        <v>0</v>
      </c>
    </row>
    <row r="4847" spans="1:6" x14ac:dyDescent="0.25">
      <c r="A4847">
        <v>4838</v>
      </c>
      <c r="B4847">
        <f>'Założenia i wyniki'!$E$6*Znorm.Profile!B4847</f>
        <v>0.6848490566037736</v>
      </c>
      <c r="C4847">
        <f>'Założenia i wyniki'!$E$8*Znorm.Profile!C4847</f>
        <v>0.3803086</v>
      </c>
      <c r="D4847">
        <f t="shared" si="225"/>
        <v>0.3803086</v>
      </c>
      <c r="E4847">
        <f t="shared" si="226"/>
        <v>0.3045404566037736</v>
      </c>
      <c r="F4847">
        <f t="shared" si="227"/>
        <v>0</v>
      </c>
    </row>
    <row r="4848" spans="1:6" x14ac:dyDescent="0.25">
      <c r="A4848">
        <v>4839</v>
      </c>
      <c r="B4848">
        <f>'Założenia i wyniki'!$E$6*Znorm.Profile!B4848</f>
        <v>0.6931981132075471</v>
      </c>
      <c r="C4848">
        <f>'Założenia i wyniki'!$E$8*Znorm.Profile!C4848</f>
        <v>0.38287690000000002</v>
      </c>
      <c r="D4848">
        <f t="shared" si="225"/>
        <v>0.38287690000000002</v>
      </c>
      <c r="E4848">
        <f t="shared" si="226"/>
        <v>0.31032121320754708</v>
      </c>
      <c r="F4848">
        <f t="shared" si="227"/>
        <v>0</v>
      </c>
    </row>
    <row r="4849" spans="1:6" x14ac:dyDescent="0.25">
      <c r="A4849">
        <v>4840</v>
      </c>
      <c r="B4849">
        <f>'Założenia i wyniki'!$E$6*Znorm.Profile!B4849</f>
        <v>0.31885849056603771</v>
      </c>
      <c r="C4849">
        <f>'Założenia i wyniki'!$E$8*Znorm.Profile!C4849</f>
        <v>0.39168744999999999</v>
      </c>
      <c r="D4849">
        <f t="shared" si="225"/>
        <v>0.31885849056603771</v>
      </c>
      <c r="E4849">
        <f t="shared" si="226"/>
        <v>0</v>
      </c>
      <c r="F4849">
        <f t="shared" si="227"/>
        <v>7.2828959433962281E-2</v>
      </c>
    </row>
    <row r="4850" spans="1:6" x14ac:dyDescent="0.25">
      <c r="A4850">
        <v>4841</v>
      </c>
      <c r="B4850">
        <f>'Założenia i wyniki'!$E$6*Znorm.Profile!B4850</f>
        <v>0.88599056603773585</v>
      </c>
      <c r="C4850">
        <f>'Założenia i wyniki'!$E$8*Znorm.Profile!C4850</f>
        <v>0.40521985000000005</v>
      </c>
      <c r="D4850">
        <f t="shared" si="225"/>
        <v>0.40521985000000005</v>
      </c>
      <c r="E4850">
        <f t="shared" si="226"/>
        <v>0.4807707160377358</v>
      </c>
      <c r="F4850">
        <f t="shared" si="227"/>
        <v>0</v>
      </c>
    </row>
    <row r="4851" spans="1:6" x14ac:dyDescent="0.25">
      <c r="A4851">
        <v>4842</v>
      </c>
      <c r="B4851">
        <f>'Założenia i wyniki'!$E$6*Znorm.Profile!B4851</f>
        <v>0.27101886792452828</v>
      </c>
      <c r="C4851">
        <f>'Założenia i wyniki'!$E$8*Znorm.Profile!C4851</f>
        <v>0.41077330000000001</v>
      </c>
      <c r="D4851">
        <f t="shared" si="225"/>
        <v>0.27101886792452828</v>
      </c>
      <c r="E4851">
        <f t="shared" si="226"/>
        <v>0</v>
      </c>
      <c r="F4851">
        <f t="shared" si="227"/>
        <v>0.13975443207547172</v>
      </c>
    </row>
    <row r="4852" spans="1:6" x14ac:dyDescent="0.25">
      <c r="A4852">
        <v>4843</v>
      </c>
      <c r="B4852">
        <f>'Założenia i wyniki'!$E$6*Znorm.Profile!B4852</f>
        <v>3.8205660377358487E-2</v>
      </c>
      <c r="C4852">
        <f>'Założenia i wyniki'!$E$8*Znorm.Profile!C4852</f>
        <v>0.43583959999999999</v>
      </c>
      <c r="D4852">
        <f t="shared" si="225"/>
        <v>3.8205660377358487E-2</v>
      </c>
      <c r="E4852">
        <f t="shared" si="226"/>
        <v>0</v>
      </c>
      <c r="F4852">
        <f t="shared" si="227"/>
        <v>0.39763393962264149</v>
      </c>
    </row>
    <row r="4853" spans="1:6" x14ac:dyDescent="0.25">
      <c r="A4853">
        <v>4844</v>
      </c>
      <c r="B4853">
        <f>'Założenia i wyniki'!$E$6*Znorm.Profile!B4853</f>
        <v>0</v>
      </c>
      <c r="C4853">
        <f>'Założenia i wyniki'!$E$8*Znorm.Profile!C4853</f>
        <v>0.46542054999999999</v>
      </c>
      <c r="D4853">
        <f t="shared" si="225"/>
        <v>0</v>
      </c>
      <c r="E4853">
        <f t="shared" si="226"/>
        <v>0</v>
      </c>
      <c r="F4853">
        <f t="shared" si="227"/>
        <v>0.46542054999999999</v>
      </c>
    </row>
    <row r="4854" spans="1:6" x14ac:dyDescent="0.25">
      <c r="A4854">
        <v>4845</v>
      </c>
      <c r="B4854">
        <f>'Założenia i wyniki'!$E$6*Znorm.Profile!B4854</f>
        <v>0</v>
      </c>
      <c r="C4854">
        <f>'Założenia i wyniki'!$E$8*Znorm.Profile!C4854</f>
        <v>0.48243264999999996</v>
      </c>
      <c r="D4854">
        <f t="shared" si="225"/>
        <v>0</v>
      </c>
      <c r="E4854">
        <f t="shared" si="226"/>
        <v>0</v>
      </c>
      <c r="F4854">
        <f t="shared" si="227"/>
        <v>0.48243264999999996</v>
      </c>
    </row>
    <row r="4855" spans="1:6" x14ac:dyDescent="0.25">
      <c r="A4855">
        <v>4846</v>
      </c>
      <c r="B4855">
        <f>'Założenia i wyniki'!$E$6*Znorm.Profile!B4855</f>
        <v>0</v>
      </c>
      <c r="C4855">
        <f>'Założenia i wyniki'!$E$8*Znorm.Profile!C4855</f>
        <v>0.41575204999999998</v>
      </c>
      <c r="D4855">
        <f t="shared" si="225"/>
        <v>0</v>
      </c>
      <c r="E4855">
        <f t="shared" si="226"/>
        <v>0</v>
      </c>
      <c r="F4855">
        <f t="shared" si="227"/>
        <v>0.41575204999999998</v>
      </c>
    </row>
    <row r="4856" spans="1:6" x14ac:dyDescent="0.25">
      <c r="A4856">
        <v>4847</v>
      </c>
      <c r="B4856">
        <f>'Założenia i wyniki'!$E$6*Znorm.Profile!B4856</f>
        <v>0</v>
      </c>
      <c r="C4856">
        <f>'Założenia i wyniki'!$E$8*Znorm.Profile!C4856</f>
        <v>0.31360384999999996</v>
      </c>
      <c r="D4856">
        <f t="shared" si="225"/>
        <v>0</v>
      </c>
      <c r="E4856">
        <f t="shared" si="226"/>
        <v>0</v>
      </c>
      <c r="F4856">
        <f t="shared" si="227"/>
        <v>0.31360384999999996</v>
      </c>
    </row>
    <row r="4857" spans="1:6" x14ac:dyDescent="0.25">
      <c r="A4857">
        <v>4848</v>
      </c>
      <c r="B4857">
        <f>'Założenia i wyniki'!$E$6*Znorm.Profile!B4857</f>
        <v>0</v>
      </c>
      <c r="C4857">
        <f>'Założenia i wyniki'!$E$8*Znorm.Profile!C4857</f>
        <v>0.24353419999999998</v>
      </c>
      <c r="D4857">
        <f t="shared" si="225"/>
        <v>0</v>
      </c>
      <c r="E4857">
        <f t="shared" si="226"/>
        <v>0</v>
      </c>
      <c r="F4857">
        <f t="shared" si="227"/>
        <v>0.24353419999999998</v>
      </c>
    </row>
    <row r="4858" spans="1:6" x14ac:dyDescent="0.25">
      <c r="A4858">
        <v>4849</v>
      </c>
      <c r="B4858">
        <f>'Założenia i wyniki'!$E$6*Znorm.Profile!B4858</f>
        <v>0</v>
      </c>
      <c r="C4858">
        <f>'Założenia i wyniki'!$E$8*Znorm.Profile!C4858</f>
        <v>0.20611675000000002</v>
      </c>
      <c r="D4858">
        <f t="shared" si="225"/>
        <v>0</v>
      </c>
      <c r="E4858">
        <f t="shared" si="226"/>
        <v>0</v>
      </c>
      <c r="F4858">
        <f t="shared" si="227"/>
        <v>0.20611675000000002</v>
      </c>
    </row>
    <row r="4859" spans="1:6" x14ac:dyDescent="0.25">
      <c r="A4859">
        <v>4850</v>
      </c>
      <c r="B4859">
        <f>'Założenia i wyniki'!$E$6*Znorm.Profile!B4859</f>
        <v>0</v>
      </c>
      <c r="C4859">
        <f>'Założenia i wyniki'!$E$8*Znorm.Profile!C4859</f>
        <v>0.18740224999999999</v>
      </c>
      <c r="D4859">
        <f t="shared" si="225"/>
        <v>0</v>
      </c>
      <c r="E4859">
        <f t="shared" si="226"/>
        <v>0</v>
      </c>
      <c r="F4859">
        <f t="shared" si="227"/>
        <v>0.18740224999999999</v>
      </c>
    </row>
    <row r="4860" spans="1:6" x14ac:dyDescent="0.25">
      <c r="A4860">
        <v>4851</v>
      </c>
      <c r="B4860">
        <f>'Założenia i wyniki'!$E$6*Znorm.Profile!B4860</f>
        <v>0</v>
      </c>
      <c r="C4860">
        <f>'Założenia i wyniki'!$E$8*Znorm.Profile!C4860</f>
        <v>0.1865367</v>
      </c>
      <c r="D4860">
        <f t="shared" si="225"/>
        <v>0</v>
      </c>
      <c r="E4860">
        <f t="shared" si="226"/>
        <v>0</v>
      </c>
      <c r="F4860">
        <f t="shared" si="227"/>
        <v>0.1865367</v>
      </c>
    </row>
    <row r="4861" spans="1:6" x14ac:dyDescent="0.25">
      <c r="A4861">
        <v>4852</v>
      </c>
      <c r="B4861">
        <f>'Założenia i wyniki'!$E$6*Znorm.Profile!B4861</f>
        <v>0</v>
      </c>
      <c r="C4861">
        <f>'Założenia i wyniki'!$E$8*Znorm.Profile!C4861</f>
        <v>0.20008519999999999</v>
      </c>
      <c r="D4861">
        <f t="shared" si="225"/>
        <v>0</v>
      </c>
      <c r="E4861">
        <f t="shared" si="226"/>
        <v>0</v>
      </c>
      <c r="F4861">
        <f t="shared" si="227"/>
        <v>0.20008519999999999</v>
      </c>
    </row>
    <row r="4862" spans="1:6" x14ac:dyDescent="0.25">
      <c r="A4862">
        <v>4853</v>
      </c>
      <c r="B4862">
        <f>'Założenia i wyniki'!$E$6*Znorm.Profile!B4862</f>
        <v>0</v>
      </c>
      <c r="C4862">
        <f>'Założenia i wyniki'!$E$8*Znorm.Profile!C4862</f>
        <v>0.24859414999999996</v>
      </c>
      <c r="D4862">
        <f t="shared" si="225"/>
        <v>0</v>
      </c>
      <c r="E4862">
        <f t="shared" si="226"/>
        <v>0</v>
      </c>
      <c r="F4862">
        <f t="shared" si="227"/>
        <v>0.24859414999999996</v>
      </c>
    </row>
    <row r="4863" spans="1:6" x14ac:dyDescent="0.25">
      <c r="A4863">
        <v>4854</v>
      </c>
      <c r="B4863">
        <f>'Założenia i wyniki'!$E$6*Znorm.Profile!B4863</f>
        <v>9.2304716981132073E-2</v>
      </c>
      <c r="C4863">
        <f>'Założenia i wyniki'!$E$8*Znorm.Profile!C4863</f>
        <v>0.30716140000000003</v>
      </c>
      <c r="D4863">
        <f t="shared" si="225"/>
        <v>9.2304716981132073E-2</v>
      </c>
      <c r="E4863">
        <f t="shared" si="226"/>
        <v>0</v>
      </c>
      <c r="F4863">
        <f t="shared" si="227"/>
        <v>0.21485668301886796</v>
      </c>
    </row>
    <row r="4864" spans="1:6" x14ac:dyDescent="0.25">
      <c r="A4864">
        <v>4855</v>
      </c>
      <c r="B4864">
        <f>'Założenia i wyniki'!$E$6*Znorm.Profile!B4864</f>
        <v>0.28700943396226419</v>
      </c>
      <c r="C4864">
        <f>'Założenia i wyniki'!$E$8*Znorm.Profile!C4864</f>
        <v>0.35854385000000005</v>
      </c>
      <c r="D4864">
        <f t="shared" si="225"/>
        <v>0.28700943396226419</v>
      </c>
      <c r="E4864">
        <f t="shared" si="226"/>
        <v>0</v>
      </c>
      <c r="F4864">
        <f t="shared" si="227"/>
        <v>7.153441603773586E-2</v>
      </c>
    </row>
    <row r="4865" spans="1:6" x14ac:dyDescent="0.25">
      <c r="A4865">
        <v>4856</v>
      </c>
      <c r="B4865">
        <f>'Założenia i wyniki'!$E$6*Znorm.Profile!B4865</f>
        <v>0.73535849056603775</v>
      </c>
      <c r="C4865">
        <f>'Założenia i wyniki'!$E$8*Znorm.Profile!C4865</f>
        <v>0.38548684999999999</v>
      </c>
      <c r="D4865">
        <f t="shared" si="225"/>
        <v>0.38548684999999999</v>
      </c>
      <c r="E4865">
        <f t="shared" si="226"/>
        <v>0.34987164056603776</v>
      </c>
      <c r="F4865">
        <f t="shared" si="227"/>
        <v>0</v>
      </c>
    </row>
    <row r="4866" spans="1:6" x14ac:dyDescent="0.25">
      <c r="A4866">
        <v>4857</v>
      </c>
      <c r="B4866">
        <f>'Założenia i wyniki'!$E$6*Znorm.Profile!B4866</f>
        <v>1.1404716981132077</v>
      </c>
      <c r="C4866">
        <f>'Założenia i wyniki'!$E$8*Znorm.Profile!C4866</f>
        <v>0.39355155000000003</v>
      </c>
      <c r="D4866">
        <f t="shared" si="225"/>
        <v>0.39355155000000003</v>
      </c>
      <c r="E4866">
        <f t="shared" si="226"/>
        <v>0.74692014811320773</v>
      </c>
      <c r="F4866">
        <f t="shared" si="227"/>
        <v>0</v>
      </c>
    </row>
    <row r="4867" spans="1:6" x14ac:dyDescent="0.25">
      <c r="A4867">
        <v>4858</v>
      </c>
      <c r="B4867">
        <f>'Założenia i wyniki'!$E$6*Znorm.Profile!B4867</f>
        <v>1.360943396226415</v>
      </c>
      <c r="C4867">
        <f>'Założenia i wyniki'!$E$8*Znorm.Profile!C4867</f>
        <v>0.40833275000000002</v>
      </c>
      <c r="D4867">
        <f t="shared" si="225"/>
        <v>0.40833275000000002</v>
      </c>
      <c r="E4867">
        <f t="shared" si="226"/>
        <v>0.952610646226415</v>
      </c>
      <c r="F4867">
        <f t="shared" si="227"/>
        <v>0</v>
      </c>
    </row>
    <row r="4868" spans="1:6" x14ac:dyDescent="0.25">
      <c r="A4868">
        <v>4859</v>
      </c>
      <c r="B4868">
        <f>'Założenia i wyniki'!$E$6*Znorm.Profile!B4868</f>
        <v>1.4622641509433962</v>
      </c>
      <c r="C4868">
        <f>'Założenia i wyniki'!$E$8*Znorm.Profile!C4868</f>
        <v>0.39838889999999999</v>
      </c>
      <c r="D4868">
        <f t="shared" si="225"/>
        <v>0.39838889999999999</v>
      </c>
      <c r="E4868">
        <f t="shared" si="226"/>
        <v>1.0638752509433962</v>
      </c>
      <c r="F4868">
        <f t="shared" si="227"/>
        <v>0</v>
      </c>
    </row>
    <row r="4869" spans="1:6" x14ac:dyDescent="0.25">
      <c r="A4869">
        <v>4860</v>
      </c>
      <c r="B4869">
        <f>'Założenia i wyniki'!$E$6*Znorm.Profile!B4869</f>
        <v>1.6384905660377358</v>
      </c>
      <c r="C4869">
        <f>'Założenia i wyniki'!$E$8*Znorm.Profile!C4869</f>
        <v>0.39175674999999999</v>
      </c>
      <c r="D4869">
        <f t="shared" si="225"/>
        <v>0.39175674999999999</v>
      </c>
      <c r="E4869">
        <f t="shared" si="226"/>
        <v>1.2467338160377359</v>
      </c>
      <c r="F4869">
        <f t="shared" si="227"/>
        <v>0</v>
      </c>
    </row>
    <row r="4870" spans="1:6" x14ac:dyDescent="0.25">
      <c r="A4870">
        <v>4861</v>
      </c>
      <c r="B4870">
        <f>'Założenia i wyniki'!$E$6*Znorm.Profile!B4870</f>
        <v>1.9635849056603774</v>
      </c>
      <c r="C4870">
        <f>'Założenia i wyniki'!$E$8*Znorm.Profile!C4870</f>
        <v>0.38388735000000002</v>
      </c>
      <c r="D4870">
        <f t="shared" si="225"/>
        <v>0.38388735000000002</v>
      </c>
      <c r="E4870">
        <f t="shared" si="226"/>
        <v>1.5796975556603774</v>
      </c>
      <c r="F4870">
        <f t="shared" si="227"/>
        <v>0</v>
      </c>
    </row>
    <row r="4871" spans="1:6" x14ac:dyDescent="0.25">
      <c r="A4871">
        <v>4862</v>
      </c>
      <c r="B4871">
        <f>'Założenia i wyniki'!$E$6*Znorm.Profile!B4871</f>
        <v>1.3139622641509434</v>
      </c>
      <c r="C4871">
        <f>'Założenia i wyniki'!$E$8*Znorm.Profile!C4871</f>
        <v>0.38530239999999999</v>
      </c>
      <c r="D4871">
        <f t="shared" si="225"/>
        <v>0.38530239999999999</v>
      </c>
      <c r="E4871">
        <f t="shared" si="226"/>
        <v>0.92865986415094337</v>
      </c>
      <c r="F4871">
        <f t="shared" si="227"/>
        <v>0</v>
      </c>
    </row>
    <row r="4872" spans="1:6" x14ac:dyDescent="0.25">
      <c r="A4872">
        <v>4863</v>
      </c>
      <c r="B4872">
        <f>'Założenia i wyniki'!$E$6*Znorm.Profile!B4872</f>
        <v>1.3009433962264152</v>
      </c>
      <c r="C4872">
        <f>'Założenia i wyniki'!$E$8*Znorm.Profile!C4872</f>
        <v>0.38727080000000003</v>
      </c>
      <c r="D4872">
        <f t="shared" si="225"/>
        <v>0.38727080000000003</v>
      </c>
      <c r="E4872">
        <f t="shared" si="226"/>
        <v>0.91367259622641517</v>
      </c>
      <c r="F4872">
        <f t="shared" si="227"/>
        <v>0</v>
      </c>
    </row>
    <row r="4873" spans="1:6" x14ac:dyDescent="0.25">
      <c r="A4873">
        <v>4864</v>
      </c>
      <c r="B4873">
        <f>'Założenia i wyniki'!$E$6*Znorm.Profile!B4873</f>
        <v>0.49602830188679237</v>
      </c>
      <c r="C4873">
        <f>'Założenia i wyniki'!$E$8*Znorm.Profile!C4873</f>
        <v>0.40880385000000002</v>
      </c>
      <c r="D4873">
        <f t="shared" si="225"/>
        <v>0.40880385000000002</v>
      </c>
      <c r="E4873">
        <f t="shared" si="226"/>
        <v>8.7224451886792342E-2</v>
      </c>
      <c r="F4873">
        <f t="shared" si="227"/>
        <v>0</v>
      </c>
    </row>
    <row r="4874" spans="1:6" x14ac:dyDescent="0.25">
      <c r="A4874">
        <v>4865</v>
      </c>
      <c r="B4874">
        <f>'Założenia i wyniki'!$E$6*Znorm.Profile!B4874</f>
        <v>0.35104716981132078</v>
      </c>
      <c r="C4874">
        <f>'Założenia i wyniki'!$E$8*Znorm.Profile!C4874</f>
        <v>0.41706945000000001</v>
      </c>
      <c r="D4874">
        <f t="shared" si="225"/>
        <v>0.35104716981132078</v>
      </c>
      <c r="E4874">
        <f t="shared" si="226"/>
        <v>0</v>
      </c>
      <c r="F4874">
        <f t="shared" si="227"/>
        <v>6.6022280188679228E-2</v>
      </c>
    </row>
    <row r="4875" spans="1:6" x14ac:dyDescent="0.25">
      <c r="A4875">
        <v>4866</v>
      </c>
      <c r="B4875">
        <f>'Założenia i wyniki'!$E$6*Znorm.Profile!B4875</f>
        <v>0.16548113207547172</v>
      </c>
      <c r="C4875">
        <f>'Założenia i wyniki'!$E$8*Znorm.Profile!C4875</f>
        <v>0.41896015000000003</v>
      </c>
      <c r="D4875">
        <f t="shared" ref="D4875:D4938" si="228">IF(B4875&lt;=C4875,B4875,C4875)</f>
        <v>0.16548113207547172</v>
      </c>
      <c r="E4875">
        <f t="shared" ref="E4875:E4938" si="229">IF(B4875&gt;C4875,B4875-C4875,0)</f>
        <v>0</v>
      </c>
      <c r="F4875">
        <f t="shared" ref="F4875:F4938" si="230">IF(B4875&lt;C4875,C4875-B4875,0)</f>
        <v>0.25347901792452832</v>
      </c>
    </row>
    <row r="4876" spans="1:6" x14ac:dyDescent="0.25">
      <c r="A4876">
        <v>4867</v>
      </c>
      <c r="B4876">
        <f>'Założenia i wyniki'!$E$6*Znorm.Profile!B4876</f>
        <v>4.4187735849056602E-2</v>
      </c>
      <c r="C4876">
        <f>'Założenia i wyniki'!$E$8*Znorm.Profile!C4876</f>
        <v>0.4435172</v>
      </c>
      <c r="D4876">
        <f t="shared" si="228"/>
        <v>4.4187735849056602E-2</v>
      </c>
      <c r="E4876">
        <f t="shared" si="229"/>
        <v>0</v>
      </c>
      <c r="F4876">
        <f t="shared" si="230"/>
        <v>0.39932946415094339</v>
      </c>
    </row>
    <row r="4877" spans="1:6" x14ac:dyDescent="0.25">
      <c r="A4877">
        <v>4868</v>
      </c>
      <c r="B4877">
        <f>'Założenia i wyniki'!$E$6*Znorm.Profile!B4877</f>
        <v>0</v>
      </c>
      <c r="C4877">
        <f>'Założenia i wyniki'!$E$8*Znorm.Profile!C4877</f>
        <v>0.46991489999999997</v>
      </c>
      <c r="D4877">
        <f t="shared" si="228"/>
        <v>0</v>
      </c>
      <c r="E4877">
        <f t="shared" si="229"/>
        <v>0</v>
      </c>
      <c r="F4877">
        <f t="shared" si="230"/>
        <v>0.46991489999999997</v>
      </c>
    </row>
    <row r="4878" spans="1:6" x14ac:dyDescent="0.25">
      <c r="A4878">
        <v>4869</v>
      </c>
      <c r="B4878">
        <f>'Założenia i wyniki'!$E$6*Znorm.Profile!B4878</f>
        <v>0</v>
      </c>
      <c r="C4878">
        <f>'Założenia i wyniki'!$E$8*Znorm.Profile!C4878</f>
        <v>0.48865809999999998</v>
      </c>
      <c r="D4878">
        <f t="shared" si="228"/>
        <v>0</v>
      </c>
      <c r="E4878">
        <f t="shared" si="229"/>
        <v>0</v>
      </c>
      <c r="F4878">
        <f t="shared" si="230"/>
        <v>0.48865809999999998</v>
      </c>
    </row>
    <row r="4879" spans="1:6" x14ac:dyDescent="0.25">
      <c r="A4879">
        <v>4870</v>
      </c>
      <c r="B4879">
        <f>'Założenia i wyniki'!$E$6*Znorm.Profile!B4879</f>
        <v>0</v>
      </c>
      <c r="C4879">
        <f>'Założenia i wyniki'!$E$8*Znorm.Profile!C4879</f>
        <v>0.41040650000000006</v>
      </c>
      <c r="D4879">
        <f t="shared" si="228"/>
        <v>0</v>
      </c>
      <c r="E4879">
        <f t="shared" si="229"/>
        <v>0</v>
      </c>
      <c r="F4879">
        <f t="shared" si="230"/>
        <v>0.41040650000000006</v>
      </c>
    </row>
    <row r="4880" spans="1:6" x14ac:dyDescent="0.25">
      <c r="A4880">
        <v>4871</v>
      </c>
      <c r="B4880">
        <f>'Założenia i wyniki'!$E$6*Znorm.Profile!B4880</f>
        <v>0</v>
      </c>
      <c r="C4880">
        <f>'Założenia i wyniki'!$E$8*Znorm.Profile!C4880</f>
        <v>0.31051895000000002</v>
      </c>
      <c r="D4880">
        <f t="shared" si="228"/>
        <v>0</v>
      </c>
      <c r="E4880">
        <f t="shared" si="229"/>
        <v>0</v>
      </c>
      <c r="F4880">
        <f t="shared" si="230"/>
        <v>0.31051895000000002</v>
      </c>
    </row>
    <row r="4881" spans="1:6" x14ac:dyDescent="0.25">
      <c r="A4881">
        <v>4872</v>
      </c>
      <c r="B4881">
        <f>'Założenia i wyniki'!$E$6*Znorm.Profile!B4881</f>
        <v>0</v>
      </c>
      <c r="C4881">
        <f>'Założenia i wyniki'!$E$8*Znorm.Profile!C4881</f>
        <v>0.2400986</v>
      </c>
      <c r="D4881">
        <f t="shared" si="228"/>
        <v>0</v>
      </c>
      <c r="E4881">
        <f t="shared" si="229"/>
        <v>0</v>
      </c>
      <c r="F4881">
        <f t="shared" si="230"/>
        <v>0.2400986</v>
      </c>
    </row>
    <row r="4882" spans="1:6" x14ac:dyDescent="0.25">
      <c r="A4882">
        <v>4873</v>
      </c>
      <c r="B4882">
        <f>'Założenia i wyniki'!$E$6*Znorm.Profile!B4882</f>
        <v>0</v>
      </c>
      <c r="C4882">
        <f>'Założenia i wyniki'!$E$8*Znorm.Profile!C4882</f>
        <v>0.20648704999999998</v>
      </c>
      <c r="D4882">
        <f t="shared" si="228"/>
        <v>0</v>
      </c>
      <c r="E4882">
        <f t="shared" si="229"/>
        <v>0</v>
      </c>
      <c r="F4882">
        <f t="shared" si="230"/>
        <v>0.20648704999999998</v>
      </c>
    </row>
    <row r="4883" spans="1:6" x14ac:dyDescent="0.25">
      <c r="A4883">
        <v>4874</v>
      </c>
      <c r="B4883">
        <f>'Założenia i wyniki'!$E$6*Znorm.Profile!B4883</f>
        <v>0</v>
      </c>
      <c r="C4883">
        <f>'Założenia i wyniki'!$E$8*Znorm.Profile!C4883</f>
        <v>0.1911455</v>
      </c>
      <c r="D4883">
        <f t="shared" si="228"/>
        <v>0</v>
      </c>
      <c r="E4883">
        <f t="shared" si="229"/>
        <v>0</v>
      </c>
      <c r="F4883">
        <f t="shared" si="230"/>
        <v>0.1911455</v>
      </c>
    </row>
    <row r="4884" spans="1:6" x14ac:dyDescent="0.25">
      <c r="A4884">
        <v>4875</v>
      </c>
      <c r="B4884">
        <f>'Założenia i wyniki'!$E$6*Znorm.Profile!B4884</f>
        <v>0</v>
      </c>
      <c r="C4884">
        <f>'Założenia i wyniki'!$E$8*Znorm.Profile!C4884</f>
        <v>0.18852785</v>
      </c>
      <c r="D4884">
        <f t="shared" si="228"/>
        <v>0</v>
      </c>
      <c r="E4884">
        <f t="shared" si="229"/>
        <v>0</v>
      </c>
      <c r="F4884">
        <f t="shared" si="230"/>
        <v>0.18852785</v>
      </c>
    </row>
    <row r="4885" spans="1:6" x14ac:dyDescent="0.25">
      <c r="A4885">
        <v>4876</v>
      </c>
      <c r="B4885">
        <f>'Założenia i wyniki'!$E$6*Znorm.Profile!B4885</f>
        <v>0</v>
      </c>
      <c r="C4885">
        <f>'Założenia i wyniki'!$E$8*Znorm.Profile!C4885</f>
        <v>0.20343295</v>
      </c>
      <c r="D4885">
        <f t="shared" si="228"/>
        <v>0</v>
      </c>
      <c r="E4885">
        <f t="shared" si="229"/>
        <v>0</v>
      </c>
      <c r="F4885">
        <f t="shared" si="230"/>
        <v>0.20343295</v>
      </c>
    </row>
    <row r="4886" spans="1:6" x14ac:dyDescent="0.25">
      <c r="A4886">
        <v>4877</v>
      </c>
      <c r="B4886">
        <f>'Założenia i wyniki'!$E$6*Znorm.Profile!B4886</f>
        <v>3.5586792452830189E-2</v>
      </c>
      <c r="C4886">
        <f>'Założenia i wyniki'!$E$8*Znorm.Profile!C4886</f>
        <v>0.25107600000000002</v>
      </c>
      <c r="D4886">
        <f t="shared" si="228"/>
        <v>3.5586792452830189E-2</v>
      </c>
      <c r="E4886">
        <f t="shared" si="229"/>
        <v>0</v>
      </c>
      <c r="F4886">
        <f t="shared" si="230"/>
        <v>0.21548920754716983</v>
      </c>
    </row>
    <row r="4887" spans="1:6" x14ac:dyDescent="0.25">
      <c r="A4887">
        <v>4878</v>
      </c>
      <c r="B4887">
        <f>'Założenia i wyniki'!$E$6*Znorm.Profile!B4887</f>
        <v>0.15482075471698115</v>
      </c>
      <c r="C4887">
        <f>'Założenia i wyniki'!$E$8*Znorm.Profile!C4887</f>
        <v>0.30744349999999998</v>
      </c>
      <c r="D4887">
        <f t="shared" si="228"/>
        <v>0.15482075471698115</v>
      </c>
      <c r="E4887">
        <f t="shared" si="229"/>
        <v>0</v>
      </c>
      <c r="F4887">
        <f t="shared" si="230"/>
        <v>0.15262274528301883</v>
      </c>
    </row>
    <row r="4888" spans="1:6" x14ac:dyDescent="0.25">
      <c r="A4888">
        <v>4879</v>
      </c>
      <c r="B4888">
        <f>'Założenia i wyniki'!$E$6*Znorm.Profile!B4888</f>
        <v>0.14375471698113207</v>
      </c>
      <c r="C4888">
        <f>'Założenia i wyniki'!$E$8*Znorm.Profile!C4888</f>
        <v>0.35618555000000002</v>
      </c>
      <c r="D4888">
        <f t="shared" si="228"/>
        <v>0.14375471698113207</v>
      </c>
      <c r="E4888">
        <f t="shared" si="229"/>
        <v>0</v>
      </c>
      <c r="F4888">
        <f t="shared" si="230"/>
        <v>0.21243083301886795</v>
      </c>
    </row>
    <row r="4889" spans="1:6" x14ac:dyDescent="0.25">
      <c r="A4889">
        <v>4880</v>
      </c>
      <c r="B4889">
        <f>'Założenia i wyniki'!$E$6*Znorm.Profile!B4889</f>
        <v>0.24499056603773586</v>
      </c>
      <c r="C4889">
        <f>'Założenia i wyniki'!$E$8*Znorm.Profile!C4889</f>
        <v>0.39017754999999998</v>
      </c>
      <c r="D4889">
        <f t="shared" si="228"/>
        <v>0.24499056603773586</v>
      </c>
      <c r="E4889">
        <f t="shared" si="229"/>
        <v>0</v>
      </c>
      <c r="F4889">
        <f t="shared" si="230"/>
        <v>0.14518698396226412</v>
      </c>
    </row>
    <row r="4890" spans="1:6" x14ac:dyDescent="0.25">
      <c r="A4890">
        <v>4881</v>
      </c>
      <c r="B4890">
        <f>'Założenia i wyniki'!$E$6*Znorm.Profile!B4890</f>
        <v>0.37432075471698112</v>
      </c>
      <c r="C4890">
        <f>'Założenia i wyniki'!$E$8*Znorm.Profile!C4890</f>
        <v>0.40934845000000003</v>
      </c>
      <c r="D4890">
        <f t="shared" si="228"/>
        <v>0.37432075471698112</v>
      </c>
      <c r="E4890">
        <f t="shared" si="229"/>
        <v>0</v>
      </c>
      <c r="F4890">
        <f t="shared" si="230"/>
        <v>3.5027695283018911E-2</v>
      </c>
    </row>
    <row r="4891" spans="1:6" x14ac:dyDescent="0.25">
      <c r="A4891">
        <v>4882</v>
      </c>
      <c r="B4891">
        <f>'Założenia i wyniki'!$E$6*Znorm.Profile!B4891</f>
        <v>0.98198113207547189</v>
      </c>
      <c r="C4891">
        <f>'Założenia i wyniki'!$E$8*Znorm.Profile!C4891</f>
        <v>0.40877094999999997</v>
      </c>
      <c r="D4891">
        <f t="shared" si="228"/>
        <v>0.40877094999999997</v>
      </c>
      <c r="E4891">
        <f t="shared" si="229"/>
        <v>0.57321018207547192</v>
      </c>
      <c r="F4891">
        <f t="shared" si="230"/>
        <v>0</v>
      </c>
    </row>
    <row r="4892" spans="1:6" x14ac:dyDescent="0.25">
      <c r="A4892">
        <v>4883</v>
      </c>
      <c r="B4892">
        <f>'Założenia i wyniki'!$E$6*Znorm.Profile!B4892</f>
        <v>1.3517924528301888</v>
      </c>
      <c r="C4892">
        <f>'Założenia i wyniki'!$E$8*Znorm.Profile!C4892</f>
        <v>0.40486530000000004</v>
      </c>
      <c r="D4892">
        <f t="shared" si="228"/>
        <v>0.40486530000000004</v>
      </c>
      <c r="E4892">
        <f t="shared" si="229"/>
        <v>0.9469271528301888</v>
      </c>
      <c r="F4892">
        <f t="shared" si="230"/>
        <v>0</v>
      </c>
    </row>
    <row r="4893" spans="1:6" x14ac:dyDescent="0.25">
      <c r="A4893">
        <v>4884</v>
      </c>
      <c r="B4893">
        <f>'Założenia i wyniki'!$E$6*Znorm.Profile!B4893</f>
        <v>1.999622641509434</v>
      </c>
      <c r="C4893">
        <f>'Założenia i wyniki'!$E$8*Znorm.Profile!C4893</f>
        <v>0.40292734999999996</v>
      </c>
      <c r="D4893">
        <f t="shared" si="228"/>
        <v>0.40292734999999996</v>
      </c>
      <c r="E4893">
        <f t="shared" si="229"/>
        <v>1.5966952915094341</v>
      </c>
      <c r="F4893">
        <f t="shared" si="230"/>
        <v>0</v>
      </c>
    </row>
    <row r="4894" spans="1:6" x14ac:dyDescent="0.25">
      <c r="A4894">
        <v>4885</v>
      </c>
      <c r="B4894">
        <f>'Założenia i wyniki'!$E$6*Znorm.Profile!B4894</f>
        <v>1.8831132075471697</v>
      </c>
      <c r="C4894">
        <f>'Założenia i wyniki'!$E$8*Znorm.Profile!C4894</f>
        <v>0.39314240000000006</v>
      </c>
      <c r="D4894">
        <f t="shared" si="228"/>
        <v>0.39314240000000006</v>
      </c>
      <c r="E4894">
        <f t="shared" si="229"/>
        <v>1.4899708075471696</v>
      </c>
      <c r="F4894">
        <f t="shared" si="230"/>
        <v>0</v>
      </c>
    </row>
    <row r="4895" spans="1:6" x14ac:dyDescent="0.25">
      <c r="A4895">
        <v>4886</v>
      </c>
      <c r="B4895">
        <f>'Założenia i wyniki'!$E$6*Znorm.Profile!B4895</f>
        <v>0.79820754716981135</v>
      </c>
      <c r="C4895">
        <f>'Założenia i wyniki'!$E$8*Znorm.Profile!C4895</f>
        <v>0.39430264999999998</v>
      </c>
      <c r="D4895">
        <f t="shared" si="228"/>
        <v>0.39430264999999998</v>
      </c>
      <c r="E4895">
        <f t="shared" si="229"/>
        <v>0.40390489716981137</v>
      </c>
      <c r="F4895">
        <f t="shared" si="230"/>
        <v>0</v>
      </c>
    </row>
    <row r="4896" spans="1:6" x14ac:dyDescent="0.25">
      <c r="A4896">
        <v>4887</v>
      </c>
      <c r="B4896">
        <f>'Założenia i wyniki'!$E$6*Znorm.Profile!B4896</f>
        <v>0.23271698113207545</v>
      </c>
      <c r="C4896">
        <f>'Założenia i wyniki'!$E$8*Znorm.Profile!C4896</f>
        <v>0.39738335000000002</v>
      </c>
      <c r="D4896">
        <f t="shared" si="228"/>
        <v>0.23271698113207545</v>
      </c>
      <c r="E4896">
        <f t="shared" si="229"/>
        <v>0</v>
      </c>
      <c r="F4896">
        <f t="shared" si="230"/>
        <v>0.16466636886792457</v>
      </c>
    </row>
    <row r="4897" spans="1:6" x14ac:dyDescent="0.25">
      <c r="A4897">
        <v>4888</v>
      </c>
      <c r="B4897">
        <f>'Założenia i wyniki'!$E$6*Znorm.Profile!B4897</f>
        <v>0.2457830188679245</v>
      </c>
      <c r="C4897">
        <f>'Założenia i wyniki'!$E$8*Znorm.Profile!C4897</f>
        <v>0.40989619999999999</v>
      </c>
      <c r="D4897">
        <f t="shared" si="228"/>
        <v>0.2457830188679245</v>
      </c>
      <c r="E4897">
        <f t="shared" si="229"/>
        <v>0</v>
      </c>
      <c r="F4897">
        <f t="shared" si="230"/>
        <v>0.16411318113207549</v>
      </c>
    </row>
    <row r="4898" spans="1:6" x14ac:dyDescent="0.25">
      <c r="A4898">
        <v>4889</v>
      </c>
      <c r="B4898">
        <f>'Założenia i wyniki'!$E$6*Znorm.Profile!B4898</f>
        <v>0.82153773584905665</v>
      </c>
      <c r="C4898">
        <f>'Założenia i wyniki'!$E$8*Znorm.Profile!C4898</f>
        <v>0.42041895000000001</v>
      </c>
      <c r="D4898">
        <f t="shared" si="228"/>
        <v>0.42041895000000001</v>
      </c>
      <c r="E4898">
        <f t="shared" si="229"/>
        <v>0.40111878584905664</v>
      </c>
      <c r="F4898">
        <f t="shared" si="230"/>
        <v>0</v>
      </c>
    </row>
    <row r="4899" spans="1:6" x14ac:dyDescent="0.25">
      <c r="A4899">
        <v>4890</v>
      </c>
      <c r="B4899">
        <f>'Założenia i wyniki'!$E$6*Znorm.Profile!B4899</f>
        <v>0.31283962264150944</v>
      </c>
      <c r="C4899">
        <f>'Założenia i wyniki'!$E$8*Znorm.Profile!C4899</f>
        <v>0.43421175000000001</v>
      </c>
      <c r="D4899">
        <f t="shared" si="228"/>
        <v>0.31283962264150944</v>
      </c>
      <c r="E4899">
        <f t="shared" si="229"/>
        <v>0</v>
      </c>
      <c r="F4899">
        <f t="shared" si="230"/>
        <v>0.12137212735849057</v>
      </c>
    </row>
    <row r="4900" spans="1:6" x14ac:dyDescent="0.25">
      <c r="A4900">
        <v>4891</v>
      </c>
      <c r="B4900">
        <f>'Założenia i wyniki'!$E$6*Znorm.Profile!B4900</f>
        <v>0.12228301886792453</v>
      </c>
      <c r="C4900">
        <f>'Założenia i wyniki'!$E$8*Znorm.Profile!C4900</f>
        <v>0.46221700000000004</v>
      </c>
      <c r="D4900">
        <f t="shared" si="228"/>
        <v>0.12228301886792453</v>
      </c>
      <c r="E4900">
        <f t="shared" si="229"/>
        <v>0</v>
      </c>
      <c r="F4900">
        <f t="shared" si="230"/>
        <v>0.33993398113207551</v>
      </c>
    </row>
    <row r="4901" spans="1:6" x14ac:dyDescent="0.25">
      <c r="A4901">
        <v>4892</v>
      </c>
      <c r="B4901">
        <f>'Założenia i wyniki'!$E$6*Znorm.Profile!B4901</f>
        <v>0</v>
      </c>
      <c r="C4901">
        <f>'Założenia i wyniki'!$E$8*Znorm.Profile!C4901</f>
        <v>0.48717549999999998</v>
      </c>
      <c r="D4901">
        <f t="shared" si="228"/>
        <v>0</v>
      </c>
      <c r="E4901">
        <f t="shared" si="229"/>
        <v>0</v>
      </c>
      <c r="F4901">
        <f t="shared" si="230"/>
        <v>0.48717549999999998</v>
      </c>
    </row>
    <row r="4902" spans="1:6" x14ac:dyDescent="0.25">
      <c r="A4902">
        <v>4893</v>
      </c>
      <c r="B4902">
        <f>'Założenia i wyniki'!$E$6*Znorm.Profile!B4902</f>
        <v>0</v>
      </c>
      <c r="C4902">
        <f>'Założenia i wyniki'!$E$8*Znorm.Profile!C4902</f>
        <v>0.48668515000000001</v>
      </c>
      <c r="D4902">
        <f t="shared" si="228"/>
        <v>0</v>
      </c>
      <c r="E4902">
        <f t="shared" si="229"/>
        <v>0</v>
      </c>
      <c r="F4902">
        <f t="shared" si="230"/>
        <v>0.48668515000000001</v>
      </c>
    </row>
    <row r="4903" spans="1:6" x14ac:dyDescent="0.25">
      <c r="A4903">
        <v>4894</v>
      </c>
      <c r="B4903">
        <f>'Założenia i wyniki'!$E$6*Znorm.Profile!B4903</f>
        <v>0</v>
      </c>
      <c r="C4903">
        <f>'Założenia i wyniki'!$E$8*Znorm.Profile!C4903</f>
        <v>0.40622819999999998</v>
      </c>
      <c r="D4903">
        <f t="shared" si="228"/>
        <v>0</v>
      </c>
      <c r="E4903">
        <f t="shared" si="229"/>
        <v>0</v>
      </c>
      <c r="F4903">
        <f t="shared" si="230"/>
        <v>0.40622819999999998</v>
      </c>
    </row>
    <row r="4904" spans="1:6" x14ac:dyDescent="0.25">
      <c r="A4904">
        <v>4895</v>
      </c>
      <c r="B4904">
        <f>'Założenia i wyniki'!$E$6*Znorm.Profile!B4904</f>
        <v>0</v>
      </c>
      <c r="C4904">
        <f>'Założenia i wyniki'!$E$8*Znorm.Profile!C4904</f>
        <v>0.31559989999999999</v>
      </c>
      <c r="D4904">
        <f t="shared" si="228"/>
        <v>0</v>
      </c>
      <c r="E4904">
        <f t="shared" si="229"/>
        <v>0</v>
      </c>
      <c r="F4904">
        <f t="shared" si="230"/>
        <v>0.31559989999999999</v>
      </c>
    </row>
    <row r="4905" spans="1:6" x14ac:dyDescent="0.25">
      <c r="A4905">
        <v>4896</v>
      </c>
      <c r="B4905">
        <f>'Założenia i wyniki'!$E$6*Znorm.Profile!B4905</f>
        <v>0</v>
      </c>
      <c r="C4905">
        <f>'Założenia i wyniki'!$E$8*Znorm.Profile!C4905</f>
        <v>0.24455654999999998</v>
      </c>
      <c r="D4905">
        <f t="shared" si="228"/>
        <v>0</v>
      </c>
      <c r="E4905">
        <f t="shared" si="229"/>
        <v>0</v>
      </c>
      <c r="F4905">
        <f t="shared" si="230"/>
        <v>0.24455654999999998</v>
      </c>
    </row>
    <row r="4906" spans="1:6" x14ac:dyDescent="0.25">
      <c r="A4906">
        <v>4897</v>
      </c>
      <c r="B4906">
        <f>'Założenia i wyniki'!$E$6*Znorm.Profile!B4906</f>
        <v>0</v>
      </c>
      <c r="C4906">
        <f>'Założenia i wyniki'!$E$8*Znorm.Profile!C4906</f>
        <v>0.20961569999999999</v>
      </c>
      <c r="D4906">
        <f t="shared" si="228"/>
        <v>0</v>
      </c>
      <c r="E4906">
        <f t="shared" si="229"/>
        <v>0</v>
      </c>
      <c r="F4906">
        <f t="shared" si="230"/>
        <v>0.20961569999999999</v>
      </c>
    </row>
    <row r="4907" spans="1:6" x14ac:dyDescent="0.25">
      <c r="A4907">
        <v>4898</v>
      </c>
      <c r="B4907">
        <f>'Założenia i wyniki'!$E$6*Znorm.Profile!B4907</f>
        <v>0</v>
      </c>
      <c r="C4907">
        <f>'Założenia i wyniki'!$E$8*Znorm.Profile!C4907</f>
        <v>0.19287975000000002</v>
      </c>
      <c r="D4907">
        <f t="shared" si="228"/>
        <v>0</v>
      </c>
      <c r="E4907">
        <f t="shared" si="229"/>
        <v>0</v>
      </c>
      <c r="F4907">
        <f t="shared" si="230"/>
        <v>0.19287975000000002</v>
      </c>
    </row>
    <row r="4908" spans="1:6" x14ac:dyDescent="0.25">
      <c r="A4908">
        <v>4899</v>
      </c>
      <c r="B4908">
        <f>'Założenia i wyniki'!$E$6*Znorm.Profile!B4908</f>
        <v>0</v>
      </c>
      <c r="C4908">
        <f>'Założenia i wyniki'!$E$8*Znorm.Profile!C4908</f>
        <v>0.18913579999999999</v>
      </c>
      <c r="D4908">
        <f t="shared" si="228"/>
        <v>0</v>
      </c>
      <c r="E4908">
        <f t="shared" si="229"/>
        <v>0</v>
      </c>
      <c r="F4908">
        <f t="shared" si="230"/>
        <v>0.18913579999999999</v>
      </c>
    </row>
    <row r="4909" spans="1:6" x14ac:dyDescent="0.25">
      <c r="A4909">
        <v>4900</v>
      </c>
      <c r="B4909">
        <f>'Założenia i wyniki'!$E$6*Znorm.Profile!B4909</f>
        <v>0</v>
      </c>
      <c r="C4909">
        <f>'Założenia i wyniki'!$E$8*Znorm.Profile!C4909</f>
        <v>0.20805050000000003</v>
      </c>
      <c r="D4909">
        <f t="shared" si="228"/>
        <v>0</v>
      </c>
      <c r="E4909">
        <f t="shared" si="229"/>
        <v>0</v>
      </c>
      <c r="F4909">
        <f t="shared" si="230"/>
        <v>0.20805050000000003</v>
      </c>
    </row>
    <row r="4910" spans="1:6" x14ac:dyDescent="0.25">
      <c r="A4910">
        <v>4901</v>
      </c>
      <c r="B4910">
        <f>'Założenia i wyniki'!$E$6*Znorm.Profile!B4910</f>
        <v>0</v>
      </c>
      <c r="C4910">
        <f>'Założenia i wyniki'!$E$8*Znorm.Profile!C4910</f>
        <v>0.2531928</v>
      </c>
      <c r="D4910">
        <f t="shared" si="228"/>
        <v>0</v>
      </c>
      <c r="E4910">
        <f t="shared" si="229"/>
        <v>0</v>
      </c>
      <c r="F4910">
        <f t="shared" si="230"/>
        <v>0.2531928</v>
      </c>
    </row>
    <row r="4911" spans="1:6" x14ac:dyDescent="0.25">
      <c r="A4911">
        <v>4902</v>
      </c>
      <c r="B4911">
        <f>'Założenia i wyniki'!$E$6*Znorm.Profile!B4911</f>
        <v>8.4523584905660365E-2</v>
      </c>
      <c r="C4911">
        <f>'Założenia i wyniki'!$E$8*Znorm.Profile!C4911</f>
        <v>0.30669240000000003</v>
      </c>
      <c r="D4911">
        <f t="shared" si="228"/>
        <v>8.4523584905660365E-2</v>
      </c>
      <c r="E4911">
        <f t="shared" si="229"/>
        <v>0</v>
      </c>
      <c r="F4911">
        <f t="shared" si="230"/>
        <v>0.22216881509433967</v>
      </c>
    </row>
    <row r="4912" spans="1:6" x14ac:dyDescent="0.25">
      <c r="A4912">
        <v>4903</v>
      </c>
      <c r="B4912">
        <f>'Założenia i wyniki'!$E$6*Znorm.Profile!B4912</f>
        <v>0.31792452830188678</v>
      </c>
      <c r="C4912">
        <f>'Założenia i wyniki'!$E$8*Znorm.Profile!C4912</f>
        <v>0.35767340000000003</v>
      </c>
      <c r="D4912">
        <f t="shared" si="228"/>
        <v>0.31792452830188678</v>
      </c>
      <c r="E4912">
        <f t="shared" si="229"/>
        <v>0</v>
      </c>
      <c r="F4912">
        <f t="shared" si="230"/>
        <v>3.9748871698113253E-2</v>
      </c>
    </row>
    <row r="4913" spans="1:6" x14ac:dyDescent="0.25">
      <c r="A4913">
        <v>4904</v>
      </c>
      <c r="B4913">
        <f>'Założenia i wyniki'!$E$6*Znorm.Profile!B4913</f>
        <v>1.2471698113207548</v>
      </c>
      <c r="C4913">
        <f>'Założenia i wyniki'!$E$8*Znorm.Profile!C4913</f>
        <v>0.38069780000000003</v>
      </c>
      <c r="D4913">
        <f t="shared" si="228"/>
        <v>0.38069780000000003</v>
      </c>
      <c r="E4913">
        <f t="shared" si="229"/>
        <v>0.86647201132075469</v>
      </c>
      <c r="F4913">
        <f t="shared" si="230"/>
        <v>0</v>
      </c>
    </row>
    <row r="4914" spans="1:6" x14ac:dyDescent="0.25">
      <c r="A4914">
        <v>4905</v>
      </c>
      <c r="B4914">
        <f>'Założenia i wyniki'!$E$6*Znorm.Profile!B4914</f>
        <v>1.4590566037735848</v>
      </c>
      <c r="C4914">
        <f>'Założenia i wyniki'!$E$8*Znorm.Profile!C4914</f>
        <v>0.40466334999999998</v>
      </c>
      <c r="D4914">
        <f t="shared" si="228"/>
        <v>0.40466334999999998</v>
      </c>
      <c r="E4914">
        <f t="shared" si="229"/>
        <v>1.0543932537735849</v>
      </c>
      <c r="F4914">
        <f t="shared" si="230"/>
        <v>0</v>
      </c>
    </row>
    <row r="4915" spans="1:6" x14ac:dyDescent="0.25">
      <c r="A4915">
        <v>4906</v>
      </c>
      <c r="B4915">
        <f>'Założenia i wyniki'!$E$6*Znorm.Profile!B4915</f>
        <v>1.5647169811320754</v>
      </c>
      <c r="C4915">
        <f>'Założenia i wyniki'!$E$8*Znorm.Profile!C4915</f>
        <v>0.39922225</v>
      </c>
      <c r="D4915">
        <f t="shared" si="228"/>
        <v>0.39922225</v>
      </c>
      <c r="E4915">
        <f t="shared" si="229"/>
        <v>1.1654947311320754</v>
      </c>
      <c r="F4915">
        <f t="shared" si="230"/>
        <v>0</v>
      </c>
    </row>
    <row r="4916" spans="1:6" x14ac:dyDescent="0.25">
      <c r="A4916">
        <v>4907</v>
      </c>
      <c r="B4916">
        <f>'Założenia i wyniki'!$E$6*Znorm.Profile!B4916</f>
        <v>1.7221698113207546</v>
      </c>
      <c r="C4916">
        <f>'Założenia i wyniki'!$E$8*Znorm.Profile!C4916</f>
        <v>0.40316639999999998</v>
      </c>
      <c r="D4916">
        <f t="shared" si="228"/>
        <v>0.40316639999999998</v>
      </c>
      <c r="E4916">
        <f t="shared" si="229"/>
        <v>1.3190034113207547</v>
      </c>
      <c r="F4916">
        <f t="shared" si="230"/>
        <v>0</v>
      </c>
    </row>
    <row r="4917" spans="1:6" x14ac:dyDescent="0.25">
      <c r="A4917">
        <v>4908</v>
      </c>
      <c r="B4917">
        <f>'Założenia i wyniki'!$E$6*Znorm.Profile!B4917</f>
        <v>2.041415094339623</v>
      </c>
      <c r="C4917">
        <f>'Założenia i wyniki'!$E$8*Znorm.Profile!C4917</f>
        <v>0.40268199999999998</v>
      </c>
      <c r="D4917">
        <f t="shared" si="228"/>
        <v>0.40268199999999998</v>
      </c>
      <c r="E4917">
        <f t="shared" si="229"/>
        <v>1.638733094339623</v>
      </c>
      <c r="F4917">
        <f t="shared" si="230"/>
        <v>0</v>
      </c>
    </row>
    <row r="4918" spans="1:6" x14ac:dyDescent="0.25">
      <c r="A4918">
        <v>4909</v>
      </c>
      <c r="B4918">
        <f>'Założenia i wyniki'!$E$6*Znorm.Profile!B4918</f>
        <v>0.44888679245283014</v>
      </c>
      <c r="C4918">
        <f>'Założenia i wyniki'!$E$8*Znorm.Profile!C4918</f>
        <v>0.40179860000000006</v>
      </c>
      <c r="D4918">
        <f t="shared" si="228"/>
        <v>0.40179860000000006</v>
      </c>
      <c r="E4918">
        <f t="shared" si="229"/>
        <v>4.708819245283008E-2</v>
      </c>
      <c r="F4918">
        <f t="shared" si="230"/>
        <v>0</v>
      </c>
    </row>
    <row r="4919" spans="1:6" x14ac:dyDescent="0.25">
      <c r="A4919">
        <v>4910</v>
      </c>
      <c r="B4919">
        <f>'Założenia i wyniki'!$E$6*Znorm.Profile!B4919</f>
        <v>0.29883962264150943</v>
      </c>
      <c r="C4919">
        <f>'Założenia i wyniki'!$E$8*Znorm.Profile!C4919</f>
        <v>0.40777975</v>
      </c>
      <c r="D4919">
        <f t="shared" si="228"/>
        <v>0.29883962264150943</v>
      </c>
      <c r="E4919">
        <f t="shared" si="229"/>
        <v>0</v>
      </c>
      <c r="F4919">
        <f t="shared" si="230"/>
        <v>0.10894012735849057</v>
      </c>
    </row>
    <row r="4920" spans="1:6" x14ac:dyDescent="0.25">
      <c r="A4920">
        <v>4911</v>
      </c>
      <c r="B4920">
        <f>'Założenia i wyniki'!$E$6*Znorm.Profile!B4920</f>
        <v>0.25731132075471697</v>
      </c>
      <c r="C4920">
        <f>'Założenia i wyniki'!$E$8*Znorm.Profile!C4920</f>
        <v>0.40740139999999997</v>
      </c>
      <c r="D4920">
        <f t="shared" si="228"/>
        <v>0.25731132075471697</v>
      </c>
      <c r="E4920">
        <f t="shared" si="229"/>
        <v>0</v>
      </c>
      <c r="F4920">
        <f t="shared" si="230"/>
        <v>0.150090079245283</v>
      </c>
    </row>
    <row r="4921" spans="1:6" x14ac:dyDescent="0.25">
      <c r="A4921">
        <v>4912</v>
      </c>
      <c r="B4921">
        <f>'Założenia i wyniki'!$E$6*Znorm.Profile!B4921</f>
        <v>0.43839622641509429</v>
      </c>
      <c r="C4921">
        <f>'Założenia i wyniki'!$E$8*Znorm.Profile!C4921</f>
        <v>0.42325745000000004</v>
      </c>
      <c r="D4921">
        <f t="shared" si="228"/>
        <v>0.42325745000000004</v>
      </c>
      <c r="E4921">
        <f t="shared" si="229"/>
        <v>1.5138776415094257E-2</v>
      </c>
      <c r="F4921">
        <f t="shared" si="230"/>
        <v>0</v>
      </c>
    </row>
    <row r="4922" spans="1:6" x14ac:dyDescent="0.25">
      <c r="A4922">
        <v>4913</v>
      </c>
      <c r="B4922">
        <f>'Założenia i wyniki'!$E$6*Znorm.Profile!B4922</f>
        <v>0.61290566037735839</v>
      </c>
      <c r="C4922">
        <f>'Założenia i wyniki'!$E$8*Znorm.Profile!C4922</f>
        <v>0.42859600000000003</v>
      </c>
      <c r="D4922">
        <f t="shared" si="228"/>
        <v>0.42859600000000003</v>
      </c>
      <c r="E4922">
        <f t="shared" si="229"/>
        <v>0.18430966037735835</v>
      </c>
      <c r="F4922">
        <f t="shared" si="230"/>
        <v>0</v>
      </c>
    </row>
    <row r="4923" spans="1:6" x14ac:dyDescent="0.25">
      <c r="A4923">
        <v>4914</v>
      </c>
      <c r="B4923">
        <f>'Założenia i wyniki'!$E$6*Znorm.Profile!B4923</f>
        <v>0.34381132075471699</v>
      </c>
      <c r="C4923">
        <f>'Założenia i wyniki'!$E$8*Znorm.Profile!C4923</f>
        <v>0.4402972</v>
      </c>
      <c r="D4923">
        <f t="shared" si="228"/>
        <v>0.34381132075471699</v>
      </c>
      <c r="E4923">
        <f t="shared" si="229"/>
        <v>0</v>
      </c>
      <c r="F4923">
        <f t="shared" si="230"/>
        <v>9.6485879245283013E-2</v>
      </c>
    </row>
    <row r="4924" spans="1:6" x14ac:dyDescent="0.25">
      <c r="A4924">
        <v>4915</v>
      </c>
      <c r="B4924">
        <f>'Założenia i wyniki'!$E$6*Znorm.Profile!B4924</f>
        <v>0.11456603773584906</v>
      </c>
      <c r="C4924">
        <f>'Założenia i wyniki'!$E$8*Znorm.Profile!C4924</f>
        <v>0.44626575000000002</v>
      </c>
      <c r="D4924">
        <f t="shared" si="228"/>
        <v>0.11456603773584906</v>
      </c>
      <c r="E4924">
        <f t="shared" si="229"/>
        <v>0</v>
      </c>
      <c r="F4924">
        <f t="shared" si="230"/>
        <v>0.33169971226415096</v>
      </c>
    </row>
    <row r="4925" spans="1:6" x14ac:dyDescent="0.25">
      <c r="A4925">
        <v>4916</v>
      </c>
      <c r="B4925">
        <f>'Założenia i wyniki'!$E$6*Znorm.Profile!B4925</f>
        <v>0</v>
      </c>
      <c r="C4925">
        <f>'Założenia i wyniki'!$E$8*Znorm.Profile!C4925</f>
        <v>0.47278770000000003</v>
      </c>
      <c r="D4925">
        <f t="shared" si="228"/>
        <v>0</v>
      </c>
      <c r="E4925">
        <f t="shared" si="229"/>
        <v>0</v>
      </c>
      <c r="F4925">
        <f t="shared" si="230"/>
        <v>0.47278770000000003</v>
      </c>
    </row>
    <row r="4926" spans="1:6" x14ac:dyDescent="0.25">
      <c r="A4926">
        <v>4917</v>
      </c>
      <c r="B4926">
        <f>'Założenia i wyniki'!$E$6*Znorm.Profile!B4926</f>
        <v>0</v>
      </c>
      <c r="C4926">
        <f>'Założenia i wyniki'!$E$8*Znorm.Profile!C4926</f>
        <v>0.49142449999999988</v>
      </c>
      <c r="D4926">
        <f t="shared" si="228"/>
        <v>0</v>
      </c>
      <c r="E4926">
        <f t="shared" si="229"/>
        <v>0</v>
      </c>
      <c r="F4926">
        <f t="shared" si="230"/>
        <v>0.49142449999999988</v>
      </c>
    </row>
    <row r="4927" spans="1:6" x14ac:dyDescent="0.25">
      <c r="A4927">
        <v>4918</v>
      </c>
      <c r="B4927">
        <f>'Założenia i wyniki'!$E$6*Znorm.Profile!B4927</f>
        <v>0</v>
      </c>
      <c r="C4927">
        <f>'Założenia i wyniki'!$E$8*Znorm.Profile!C4927</f>
        <v>0.42331625000000001</v>
      </c>
      <c r="D4927">
        <f t="shared" si="228"/>
        <v>0</v>
      </c>
      <c r="E4927">
        <f t="shared" si="229"/>
        <v>0</v>
      </c>
      <c r="F4927">
        <f t="shared" si="230"/>
        <v>0.42331625000000001</v>
      </c>
    </row>
    <row r="4928" spans="1:6" x14ac:dyDescent="0.25">
      <c r="A4928">
        <v>4919</v>
      </c>
      <c r="B4928">
        <f>'Założenia i wyniki'!$E$6*Znorm.Profile!B4928</f>
        <v>0</v>
      </c>
      <c r="C4928">
        <f>'Założenia i wyniki'!$E$8*Znorm.Profile!C4928</f>
        <v>0.33677035</v>
      </c>
      <c r="D4928">
        <f t="shared" si="228"/>
        <v>0</v>
      </c>
      <c r="E4928">
        <f t="shared" si="229"/>
        <v>0</v>
      </c>
      <c r="F4928">
        <f t="shared" si="230"/>
        <v>0.33677035</v>
      </c>
    </row>
    <row r="4929" spans="1:6" x14ac:dyDescent="0.25">
      <c r="A4929">
        <v>4920</v>
      </c>
      <c r="B4929">
        <f>'Założenia i wyniki'!$E$6*Znorm.Profile!B4929</f>
        <v>0</v>
      </c>
      <c r="C4929">
        <f>'Założenia i wyniki'!$E$8*Znorm.Profile!C4929</f>
        <v>0.29213659999999997</v>
      </c>
      <c r="D4929">
        <f t="shared" si="228"/>
        <v>0</v>
      </c>
      <c r="E4929">
        <f t="shared" si="229"/>
        <v>0</v>
      </c>
      <c r="F4929">
        <f t="shared" si="230"/>
        <v>0.29213659999999997</v>
      </c>
    </row>
    <row r="4930" spans="1:6" x14ac:dyDescent="0.25">
      <c r="A4930">
        <v>4921</v>
      </c>
      <c r="B4930">
        <f>'Założenia i wyniki'!$E$6*Znorm.Profile!B4930</f>
        <v>0</v>
      </c>
      <c r="C4930">
        <f>'Założenia i wyniki'!$E$8*Znorm.Profile!C4930</f>
        <v>0.22622809999999999</v>
      </c>
      <c r="D4930">
        <f t="shared" si="228"/>
        <v>0</v>
      </c>
      <c r="E4930">
        <f t="shared" si="229"/>
        <v>0</v>
      </c>
      <c r="F4930">
        <f t="shared" si="230"/>
        <v>0.22622809999999999</v>
      </c>
    </row>
    <row r="4931" spans="1:6" x14ac:dyDescent="0.25">
      <c r="A4931">
        <v>4922</v>
      </c>
      <c r="B4931">
        <f>'Założenia i wyniki'!$E$6*Znorm.Profile!B4931</f>
        <v>0</v>
      </c>
      <c r="C4931">
        <f>'Założenia i wyniki'!$E$8*Znorm.Profile!C4931</f>
        <v>0.20220375000000002</v>
      </c>
      <c r="D4931">
        <f t="shared" si="228"/>
        <v>0</v>
      </c>
      <c r="E4931">
        <f t="shared" si="229"/>
        <v>0</v>
      </c>
      <c r="F4931">
        <f t="shared" si="230"/>
        <v>0.20220375000000002</v>
      </c>
    </row>
    <row r="4932" spans="1:6" x14ac:dyDescent="0.25">
      <c r="A4932">
        <v>4923</v>
      </c>
      <c r="B4932">
        <f>'Założenia i wyniki'!$E$6*Znorm.Profile!B4932</f>
        <v>0</v>
      </c>
      <c r="C4932">
        <f>'Założenia i wyniki'!$E$8*Znorm.Profile!C4932</f>
        <v>0.19637379999999999</v>
      </c>
      <c r="D4932">
        <f t="shared" si="228"/>
        <v>0</v>
      </c>
      <c r="E4932">
        <f t="shared" si="229"/>
        <v>0</v>
      </c>
      <c r="F4932">
        <f t="shared" si="230"/>
        <v>0.19637379999999999</v>
      </c>
    </row>
    <row r="4933" spans="1:6" x14ac:dyDescent="0.25">
      <c r="A4933">
        <v>4924</v>
      </c>
      <c r="B4933">
        <f>'Założenia i wyniki'!$E$6*Znorm.Profile!B4933</f>
        <v>0</v>
      </c>
      <c r="C4933">
        <f>'Założenia i wyniki'!$E$8*Znorm.Profile!C4933</f>
        <v>0.20510140000000002</v>
      </c>
      <c r="D4933">
        <f t="shared" si="228"/>
        <v>0</v>
      </c>
      <c r="E4933">
        <f t="shared" si="229"/>
        <v>0</v>
      </c>
      <c r="F4933">
        <f t="shared" si="230"/>
        <v>0.20510140000000002</v>
      </c>
    </row>
    <row r="4934" spans="1:6" x14ac:dyDescent="0.25">
      <c r="A4934">
        <v>4925</v>
      </c>
      <c r="B4934">
        <f>'Założenia i wyniki'!$E$6*Znorm.Profile!B4934</f>
        <v>3.7504716981132079E-2</v>
      </c>
      <c r="C4934">
        <f>'Założenia i wyniki'!$E$8*Znorm.Profile!C4934</f>
        <v>0.23313219999999998</v>
      </c>
      <c r="D4934">
        <f t="shared" si="228"/>
        <v>3.7504716981132079E-2</v>
      </c>
      <c r="E4934">
        <f t="shared" si="229"/>
        <v>0</v>
      </c>
      <c r="F4934">
        <f t="shared" si="230"/>
        <v>0.1956274830188679</v>
      </c>
    </row>
    <row r="4935" spans="1:6" x14ac:dyDescent="0.25">
      <c r="A4935">
        <v>4926</v>
      </c>
      <c r="B4935">
        <f>'Założenia i wyniki'!$E$6*Znorm.Profile!B4935</f>
        <v>0.21308490566037738</v>
      </c>
      <c r="C4935">
        <f>'Założenia i wyniki'!$E$8*Znorm.Profile!C4935</f>
        <v>0.28970829999999997</v>
      </c>
      <c r="D4935">
        <f t="shared" si="228"/>
        <v>0.21308490566037738</v>
      </c>
      <c r="E4935">
        <f t="shared" si="229"/>
        <v>0</v>
      </c>
      <c r="F4935">
        <f t="shared" si="230"/>
        <v>7.6623394339622591E-2</v>
      </c>
    </row>
    <row r="4936" spans="1:6" x14ac:dyDescent="0.25">
      <c r="A4936">
        <v>4927</v>
      </c>
      <c r="B4936">
        <f>'Założenia i wyniki'!$E$6*Znorm.Profile!B4936</f>
        <v>0.61887735849056602</v>
      </c>
      <c r="C4936">
        <f>'Założenia i wyniki'!$E$8*Znorm.Profile!C4936</f>
        <v>0.34632114999999997</v>
      </c>
      <c r="D4936">
        <f t="shared" si="228"/>
        <v>0.34632114999999997</v>
      </c>
      <c r="E4936">
        <f t="shared" si="229"/>
        <v>0.27255620849056605</v>
      </c>
      <c r="F4936">
        <f t="shared" si="230"/>
        <v>0</v>
      </c>
    </row>
    <row r="4937" spans="1:6" x14ac:dyDescent="0.25">
      <c r="A4937">
        <v>4928</v>
      </c>
      <c r="B4937">
        <f>'Założenia i wyniki'!$E$6*Znorm.Profile!B4937</f>
        <v>1.1665094339622641</v>
      </c>
      <c r="C4937">
        <f>'Założenia i wyniki'!$E$8*Znorm.Profile!C4937</f>
        <v>0.40334595000000001</v>
      </c>
      <c r="D4937">
        <f t="shared" si="228"/>
        <v>0.40334595000000001</v>
      </c>
      <c r="E4937">
        <f t="shared" si="229"/>
        <v>0.76316348396226408</v>
      </c>
      <c r="F4937">
        <f t="shared" si="230"/>
        <v>0</v>
      </c>
    </row>
    <row r="4938" spans="1:6" x14ac:dyDescent="0.25">
      <c r="A4938">
        <v>4929</v>
      </c>
      <c r="B4938">
        <f>'Założenia i wyniki'!$E$6*Znorm.Profile!B4938</f>
        <v>1.6838679245283021</v>
      </c>
      <c r="C4938">
        <f>'Założenia i wyniki'!$E$8*Znorm.Profile!C4938</f>
        <v>0.43544025000000003</v>
      </c>
      <c r="D4938">
        <f t="shared" si="228"/>
        <v>0.43544025000000003</v>
      </c>
      <c r="E4938">
        <f t="shared" si="229"/>
        <v>1.2484276745283021</v>
      </c>
      <c r="F4938">
        <f t="shared" si="230"/>
        <v>0</v>
      </c>
    </row>
    <row r="4939" spans="1:6" x14ac:dyDescent="0.25">
      <c r="A4939">
        <v>4930</v>
      </c>
      <c r="B4939">
        <f>'Założenia i wyniki'!$E$6*Znorm.Profile!B4939</f>
        <v>2.0304716981132076</v>
      </c>
      <c r="C4939">
        <f>'Założenia i wyniki'!$E$8*Znorm.Profile!C4939</f>
        <v>0.45263329999999996</v>
      </c>
      <c r="D4939">
        <f t="shared" ref="D4939:D5002" si="231">IF(B4939&lt;=C4939,B4939,C4939)</f>
        <v>0.45263329999999996</v>
      </c>
      <c r="E4939">
        <f t="shared" ref="E4939:E5002" si="232">IF(B4939&gt;C4939,B4939-C4939,0)</f>
        <v>1.5778383981132076</v>
      </c>
      <c r="F4939">
        <f t="shared" ref="F4939:F5002" si="233">IF(B4939&lt;C4939,C4939-B4939,0)</f>
        <v>0</v>
      </c>
    </row>
    <row r="4940" spans="1:6" x14ac:dyDescent="0.25">
      <c r="A4940">
        <v>4931</v>
      </c>
      <c r="B4940">
        <f>'Założenia i wyniki'!$E$6*Znorm.Profile!B4940</f>
        <v>2.144622641509434</v>
      </c>
      <c r="C4940">
        <f>'Założenia i wyniki'!$E$8*Znorm.Profile!C4940</f>
        <v>0.45379425000000007</v>
      </c>
      <c r="D4940">
        <f t="shared" si="231"/>
        <v>0.45379425000000007</v>
      </c>
      <c r="E4940">
        <f t="shared" si="232"/>
        <v>1.690828391509434</v>
      </c>
      <c r="F4940">
        <f t="shared" si="233"/>
        <v>0</v>
      </c>
    </row>
    <row r="4941" spans="1:6" x14ac:dyDescent="0.25">
      <c r="A4941">
        <v>4932</v>
      </c>
      <c r="B4941">
        <f>'Założenia i wyniki'!$E$6*Znorm.Profile!B4941</f>
        <v>1.735754716981132</v>
      </c>
      <c r="C4941">
        <f>'Założenia i wyniki'!$E$8*Znorm.Profile!C4941</f>
        <v>0.46096329999999996</v>
      </c>
      <c r="D4941">
        <f t="shared" si="231"/>
        <v>0.46096329999999996</v>
      </c>
      <c r="E4941">
        <f t="shared" si="232"/>
        <v>1.2747914169811321</v>
      </c>
      <c r="F4941">
        <f t="shared" si="233"/>
        <v>0</v>
      </c>
    </row>
    <row r="4942" spans="1:6" x14ac:dyDescent="0.25">
      <c r="A4942">
        <v>4933</v>
      </c>
      <c r="B4942">
        <f>'Założenia i wyniki'!$E$6*Znorm.Profile!B4942</f>
        <v>0.55968867924528298</v>
      </c>
      <c r="C4942">
        <f>'Założenia i wyniki'!$E$8*Znorm.Profile!C4942</f>
        <v>0.45903410000000006</v>
      </c>
      <c r="D4942">
        <f t="shared" si="231"/>
        <v>0.45903410000000006</v>
      </c>
      <c r="E4942">
        <f t="shared" si="232"/>
        <v>0.10065457924528293</v>
      </c>
      <c r="F4942">
        <f t="shared" si="233"/>
        <v>0</v>
      </c>
    </row>
    <row r="4943" spans="1:6" x14ac:dyDescent="0.25">
      <c r="A4943">
        <v>4934</v>
      </c>
      <c r="B4943">
        <f>'Założenia i wyniki'!$E$6*Znorm.Profile!B4943</f>
        <v>0.25071698113207547</v>
      </c>
      <c r="C4943">
        <f>'Założenia i wyniki'!$E$8*Znorm.Profile!C4943</f>
        <v>0.45798549999999999</v>
      </c>
      <c r="D4943">
        <f t="shared" si="231"/>
        <v>0.25071698113207547</v>
      </c>
      <c r="E4943">
        <f t="shared" si="232"/>
        <v>0</v>
      </c>
      <c r="F4943">
        <f t="shared" si="233"/>
        <v>0.20726851886792452</v>
      </c>
    </row>
    <row r="4944" spans="1:6" x14ac:dyDescent="0.25">
      <c r="A4944">
        <v>4935</v>
      </c>
      <c r="B4944">
        <f>'Założenia i wyniki'!$E$6*Znorm.Profile!B4944</f>
        <v>0.18225471698113208</v>
      </c>
      <c r="C4944">
        <f>'Założenia i wyniki'!$E$8*Znorm.Profile!C4944</f>
        <v>0.45362695000000003</v>
      </c>
      <c r="D4944">
        <f t="shared" si="231"/>
        <v>0.18225471698113208</v>
      </c>
      <c r="E4944">
        <f t="shared" si="232"/>
        <v>0</v>
      </c>
      <c r="F4944">
        <f t="shared" si="233"/>
        <v>0.27137223301886793</v>
      </c>
    </row>
    <row r="4945" spans="1:6" x14ac:dyDescent="0.25">
      <c r="A4945">
        <v>4936</v>
      </c>
      <c r="B4945">
        <f>'Założenia i wyniki'!$E$6*Znorm.Profile!B4945</f>
        <v>0.11032075471698113</v>
      </c>
      <c r="C4945">
        <f>'Założenia i wyniki'!$E$8*Znorm.Profile!C4945</f>
        <v>0.45535035000000001</v>
      </c>
      <c r="D4945">
        <f t="shared" si="231"/>
        <v>0.11032075471698113</v>
      </c>
      <c r="E4945">
        <f t="shared" si="232"/>
        <v>0</v>
      </c>
      <c r="F4945">
        <f t="shared" si="233"/>
        <v>0.34502959528301891</v>
      </c>
    </row>
    <row r="4946" spans="1:6" x14ac:dyDescent="0.25">
      <c r="A4946">
        <v>4937</v>
      </c>
      <c r="B4946">
        <f>'Założenia i wyniki'!$E$6*Znorm.Profile!B4946</f>
        <v>0.11637735849056605</v>
      </c>
      <c r="C4946">
        <f>'Założenia i wyniki'!$E$8*Znorm.Profile!C4946</f>
        <v>0.44568825000000001</v>
      </c>
      <c r="D4946">
        <f t="shared" si="231"/>
        <v>0.11637735849056605</v>
      </c>
      <c r="E4946">
        <f t="shared" si="232"/>
        <v>0</v>
      </c>
      <c r="F4946">
        <f t="shared" si="233"/>
        <v>0.32931089150943393</v>
      </c>
    </row>
    <row r="4947" spans="1:6" x14ac:dyDescent="0.25">
      <c r="A4947">
        <v>4938</v>
      </c>
      <c r="B4947">
        <f>'Założenia i wyniki'!$E$6*Znorm.Profile!B4947</f>
        <v>7.9675471698113218E-2</v>
      </c>
      <c r="C4947">
        <f>'Założenia i wyniki'!$E$8*Znorm.Profile!C4947</f>
        <v>0.43814960000000003</v>
      </c>
      <c r="D4947">
        <f t="shared" si="231"/>
        <v>7.9675471698113218E-2</v>
      </c>
      <c r="E4947">
        <f t="shared" si="232"/>
        <v>0</v>
      </c>
      <c r="F4947">
        <f t="shared" si="233"/>
        <v>0.3584741283018868</v>
      </c>
    </row>
    <row r="4948" spans="1:6" x14ac:dyDescent="0.25">
      <c r="A4948">
        <v>4939</v>
      </c>
      <c r="B4948">
        <f>'Założenia i wyniki'!$E$6*Znorm.Profile!B4948</f>
        <v>1.4600943396226414E-2</v>
      </c>
      <c r="C4948">
        <f>'Założenia i wyniki'!$E$8*Znorm.Profile!C4948</f>
        <v>0.44234960000000001</v>
      </c>
      <c r="D4948">
        <f t="shared" si="231"/>
        <v>1.4600943396226414E-2</v>
      </c>
      <c r="E4948">
        <f t="shared" si="232"/>
        <v>0</v>
      </c>
      <c r="F4948">
        <f t="shared" si="233"/>
        <v>0.42774865660377359</v>
      </c>
    </row>
    <row r="4949" spans="1:6" x14ac:dyDescent="0.25">
      <c r="A4949">
        <v>4940</v>
      </c>
      <c r="B4949">
        <f>'Założenia i wyniki'!$E$6*Znorm.Profile!B4949</f>
        <v>0</v>
      </c>
      <c r="C4949">
        <f>'Założenia i wyniki'!$E$8*Znorm.Profile!C4949</f>
        <v>0.47126800000000008</v>
      </c>
      <c r="D4949">
        <f t="shared" si="231"/>
        <v>0</v>
      </c>
      <c r="E4949">
        <f t="shared" si="232"/>
        <v>0</v>
      </c>
      <c r="F4949">
        <f t="shared" si="233"/>
        <v>0.47126800000000008</v>
      </c>
    </row>
    <row r="4950" spans="1:6" x14ac:dyDescent="0.25">
      <c r="A4950">
        <v>4941</v>
      </c>
      <c r="B4950">
        <f>'Założenia i wyniki'!$E$6*Znorm.Profile!B4950</f>
        <v>0</v>
      </c>
      <c r="C4950">
        <f>'Założenia i wyniki'!$E$8*Znorm.Profile!C4950</f>
        <v>0.49599129999999997</v>
      </c>
      <c r="D4950">
        <f t="shared" si="231"/>
        <v>0</v>
      </c>
      <c r="E4950">
        <f t="shared" si="232"/>
        <v>0</v>
      </c>
      <c r="F4950">
        <f t="shared" si="233"/>
        <v>0.49599129999999997</v>
      </c>
    </row>
    <row r="4951" spans="1:6" x14ac:dyDescent="0.25">
      <c r="A4951">
        <v>4942</v>
      </c>
      <c r="B4951">
        <f>'Założenia i wyniki'!$E$6*Znorm.Profile!B4951</f>
        <v>0</v>
      </c>
      <c r="C4951">
        <f>'Założenia i wyniki'!$E$8*Znorm.Profile!C4951</f>
        <v>0.43460585000000002</v>
      </c>
      <c r="D4951">
        <f t="shared" si="231"/>
        <v>0</v>
      </c>
      <c r="E4951">
        <f t="shared" si="232"/>
        <v>0</v>
      </c>
      <c r="F4951">
        <f t="shared" si="233"/>
        <v>0.43460585000000002</v>
      </c>
    </row>
    <row r="4952" spans="1:6" x14ac:dyDescent="0.25">
      <c r="A4952">
        <v>4943</v>
      </c>
      <c r="B4952">
        <f>'Założenia i wyniki'!$E$6*Znorm.Profile!B4952</f>
        <v>0</v>
      </c>
      <c r="C4952">
        <f>'Założenia i wyniki'!$E$8*Znorm.Profile!C4952</f>
        <v>0.3497844</v>
      </c>
      <c r="D4952">
        <f t="shared" si="231"/>
        <v>0</v>
      </c>
      <c r="E4952">
        <f t="shared" si="232"/>
        <v>0</v>
      </c>
      <c r="F4952">
        <f t="shared" si="233"/>
        <v>0.3497844</v>
      </c>
    </row>
    <row r="4953" spans="1:6" x14ac:dyDescent="0.25">
      <c r="A4953">
        <v>4944</v>
      </c>
      <c r="B4953">
        <f>'Założenia i wyniki'!$E$6*Znorm.Profile!B4953</f>
        <v>0</v>
      </c>
      <c r="C4953">
        <f>'Założenia i wyniki'!$E$8*Znorm.Profile!C4953</f>
        <v>0.28439215000000001</v>
      </c>
      <c r="D4953">
        <f t="shared" si="231"/>
        <v>0</v>
      </c>
      <c r="E4953">
        <f t="shared" si="232"/>
        <v>0</v>
      </c>
      <c r="F4953">
        <f t="shared" si="233"/>
        <v>0.28439215000000001</v>
      </c>
    </row>
    <row r="4954" spans="1:6" x14ac:dyDescent="0.25">
      <c r="A4954">
        <v>4945</v>
      </c>
      <c r="B4954">
        <f>'Założenia i wyniki'!$E$6*Znorm.Profile!B4954</f>
        <v>0</v>
      </c>
      <c r="C4954">
        <f>'Założenia i wyniki'!$E$8*Znorm.Profile!C4954</f>
        <v>0.23834055000000001</v>
      </c>
      <c r="D4954">
        <f t="shared" si="231"/>
        <v>0</v>
      </c>
      <c r="E4954">
        <f t="shared" si="232"/>
        <v>0</v>
      </c>
      <c r="F4954">
        <f t="shared" si="233"/>
        <v>0.23834055000000001</v>
      </c>
    </row>
    <row r="4955" spans="1:6" x14ac:dyDescent="0.25">
      <c r="A4955">
        <v>4946</v>
      </c>
      <c r="B4955">
        <f>'Założenia i wyniki'!$E$6*Znorm.Profile!B4955</f>
        <v>0</v>
      </c>
      <c r="C4955">
        <f>'Założenia i wyniki'!$E$8*Znorm.Profile!C4955</f>
        <v>0.21433369999999999</v>
      </c>
      <c r="D4955">
        <f t="shared" si="231"/>
        <v>0</v>
      </c>
      <c r="E4955">
        <f t="shared" si="232"/>
        <v>0</v>
      </c>
      <c r="F4955">
        <f t="shared" si="233"/>
        <v>0.21433369999999999</v>
      </c>
    </row>
    <row r="4956" spans="1:6" x14ac:dyDescent="0.25">
      <c r="A4956">
        <v>4947</v>
      </c>
      <c r="B4956">
        <f>'Założenia i wyniki'!$E$6*Znorm.Profile!B4956</f>
        <v>0</v>
      </c>
      <c r="C4956">
        <f>'Założenia i wyniki'!$E$8*Znorm.Profile!C4956</f>
        <v>0.20481755000000001</v>
      </c>
      <c r="D4956">
        <f t="shared" si="231"/>
        <v>0</v>
      </c>
      <c r="E4956">
        <f t="shared" si="232"/>
        <v>0</v>
      </c>
      <c r="F4956">
        <f t="shared" si="233"/>
        <v>0.20481755000000001</v>
      </c>
    </row>
    <row r="4957" spans="1:6" x14ac:dyDescent="0.25">
      <c r="A4957">
        <v>4948</v>
      </c>
      <c r="B4957">
        <f>'Założenia i wyniki'!$E$6*Znorm.Profile!B4957</f>
        <v>0</v>
      </c>
      <c r="C4957">
        <f>'Założenia i wyniki'!$E$8*Znorm.Profile!C4957</f>
        <v>0.2081604</v>
      </c>
      <c r="D4957">
        <f t="shared" si="231"/>
        <v>0</v>
      </c>
      <c r="E4957">
        <f t="shared" si="232"/>
        <v>0</v>
      </c>
      <c r="F4957">
        <f t="shared" si="233"/>
        <v>0.2081604</v>
      </c>
    </row>
    <row r="4958" spans="1:6" x14ac:dyDescent="0.25">
      <c r="A4958">
        <v>4949</v>
      </c>
      <c r="B4958">
        <f>'Założenia i wyniki'!$E$6*Znorm.Profile!B4958</f>
        <v>1.3247169811320755E-2</v>
      </c>
      <c r="C4958">
        <f>'Założenia i wyniki'!$E$8*Znorm.Profile!C4958</f>
        <v>0.24090149999999999</v>
      </c>
      <c r="D4958">
        <f t="shared" si="231"/>
        <v>1.3247169811320755E-2</v>
      </c>
      <c r="E4958">
        <f t="shared" si="232"/>
        <v>0</v>
      </c>
      <c r="F4958">
        <f t="shared" si="233"/>
        <v>0.22765433018867923</v>
      </c>
    </row>
    <row r="4959" spans="1:6" x14ac:dyDescent="0.25">
      <c r="A4959">
        <v>4950</v>
      </c>
      <c r="B4959">
        <f>'Założenia i wyniki'!$E$6*Znorm.Profile!B4959</f>
        <v>0.10809433962264151</v>
      </c>
      <c r="C4959">
        <f>'Założenia i wyniki'!$E$8*Znorm.Profile!C4959</f>
        <v>0.27430164999999995</v>
      </c>
      <c r="D4959">
        <f t="shared" si="231"/>
        <v>0.10809433962264151</v>
      </c>
      <c r="E4959">
        <f t="shared" si="232"/>
        <v>0</v>
      </c>
      <c r="F4959">
        <f t="shared" si="233"/>
        <v>0.16620731037735845</v>
      </c>
    </row>
    <row r="4960" spans="1:6" x14ac:dyDescent="0.25">
      <c r="A4960">
        <v>4951</v>
      </c>
      <c r="B4960">
        <f>'Założenia i wyniki'!$E$6*Znorm.Profile!B4960</f>
        <v>0.46972641509433966</v>
      </c>
      <c r="C4960">
        <f>'Założenia i wyniki'!$E$8*Znorm.Profile!C4960</f>
        <v>0.32632635000000004</v>
      </c>
      <c r="D4960">
        <f t="shared" si="231"/>
        <v>0.32632635000000004</v>
      </c>
      <c r="E4960">
        <f t="shared" si="232"/>
        <v>0.14340006509433961</v>
      </c>
      <c r="F4960">
        <f t="shared" si="233"/>
        <v>0</v>
      </c>
    </row>
    <row r="4961" spans="1:6" x14ac:dyDescent="0.25">
      <c r="A4961">
        <v>4952</v>
      </c>
      <c r="B4961">
        <f>'Założenia i wyniki'!$E$6*Znorm.Profile!B4961</f>
        <v>0.81751886792452833</v>
      </c>
      <c r="C4961">
        <f>'Założenia i wyniki'!$E$8*Znorm.Profile!C4961</f>
        <v>0.38947264999999998</v>
      </c>
      <c r="D4961">
        <f t="shared" si="231"/>
        <v>0.38947264999999998</v>
      </c>
      <c r="E4961">
        <f t="shared" si="232"/>
        <v>0.42804621792452835</v>
      </c>
      <c r="F4961">
        <f t="shared" si="233"/>
        <v>0</v>
      </c>
    </row>
    <row r="4962" spans="1:6" x14ac:dyDescent="0.25">
      <c r="A4962">
        <v>4953</v>
      </c>
      <c r="B4962">
        <f>'Założenia i wyniki'!$E$6*Znorm.Profile!B4962</f>
        <v>1.6192452830188682</v>
      </c>
      <c r="C4962">
        <f>'Założenia i wyniki'!$E$8*Znorm.Profile!C4962</f>
        <v>0.43591625000000001</v>
      </c>
      <c r="D4962">
        <f t="shared" si="231"/>
        <v>0.43591625000000001</v>
      </c>
      <c r="E4962">
        <f t="shared" si="232"/>
        <v>1.1833290330188682</v>
      </c>
      <c r="F4962">
        <f t="shared" si="233"/>
        <v>0</v>
      </c>
    </row>
    <row r="4963" spans="1:6" x14ac:dyDescent="0.25">
      <c r="A4963">
        <v>4954</v>
      </c>
      <c r="B4963">
        <f>'Założenia i wyniki'!$E$6*Znorm.Profile!B4963</f>
        <v>1.9103773584905661</v>
      </c>
      <c r="C4963">
        <f>'Założenia i wyniki'!$E$8*Znorm.Profile!C4963</f>
        <v>0.46369399999999994</v>
      </c>
      <c r="D4963">
        <f t="shared" si="231"/>
        <v>0.46369399999999994</v>
      </c>
      <c r="E4963">
        <f t="shared" si="232"/>
        <v>1.4466833584905663</v>
      </c>
      <c r="F4963">
        <f t="shared" si="233"/>
        <v>0</v>
      </c>
    </row>
    <row r="4964" spans="1:6" x14ac:dyDescent="0.25">
      <c r="A4964">
        <v>4955</v>
      </c>
      <c r="B4964">
        <f>'Założenia i wyniki'!$E$6*Znorm.Profile!B4964</f>
        <v>2.1283962264150942</v>
      </c>
      <c r="C4964">
        <f>'Założenia i wyniki'!$E$8*Znorm.Profile!C4964</f>
        <v>0.46494805</v>
      </c>
      <c r="D4964">
        <f t="shared" si="231"/>
        <v>0.46494805</v>
      </c>
      <c r="E4964">
        <f t="shared" si="232"/>
        <v>1.6634481764150941</v>
      </c>
      <c r="F4964">
        <f t="shared" si="233"/>
        <v>0</v>
      </c>
    </row>
    <row r="4965" spans="1:6" x14ac:dyDescent="0.25">
      <c r="A4965">
        <v>4956</v>
      </c>
      <c r="B4965">
        <f>'Założenia i wyniki'!$E$6*Znorm.Profile!B4965</f>
        <v>1.6614150943396224</v>
      </c>
      <c r="C4965">
        <f>'Założenia i wyniki'!$E$8*Znorm.Profile!C4965</f>
        <v>0.44987110000000002</v>
      </c>
      <c r="D4965">
        <f t="shared" si="231"/>
        <v>0.44987110000000002</v>
      </c>
      <c r="E4965">
        <f t="shared" si="232"/>
        <v>1.2115439943396225</v>
      </c>
      <c r="F4965">
        <f t="shared" si="233"/>
        <v>0</v>
      </c>
    </row>
    <row r="4966" spans="1:6" x14ac:dyDescent="0.25">
      <c r="A4966">
        <v>4957</v>
      </c>
      <c r="B4966">
        <f>'Założenia i wyniki'!$E$6*Znorm.Profile!B4966</f>
        <v>1.4818867924528303</v>
      </c>
      <c r="C4966">
        <f>'Założenia i wyniki'!$E$8*Znorm.Profile!C4966</f>
        <v>0.43397305000000003</v>
      </c>
      <c r="D4966">
        <f t="shared" si="231"/>
        <v>0.43397305000000003</v>
      </c>
      <c r="E4966">
        <f t="shared" si="232"/>
        <v>1.0479137424528302</v>
      </c>
      <c r="F4966">
        <f t="shared" si="233"/>
        <v>0</v>
      </c>
    </row>
    <row r="4967" spans="1:6" x14ac:dyDescent="0.25">
      <c r="A4967">
        <v>4958</v>
      </c>
      <c r="B4967">
        <f>'Założenia i wyniki'!$E$6*Znorm.Profile!B4967</f>
        <v>0.8983962264150942</v>
      </c>
      <c r="C4967">
        <f>'Założenia i wyniki'!$E$8*Znorm.Profile!C4967</f>
        <v>0.40987660000000004</v>
      </c>
      <c r="D4967">
        <f t="shared" si="231"/>
        <v>0.40987660000000004</v>
      </c>
      <c r="E4967">
        <f t="shared" si="232"/>
        <v>0.48851962641509417</v>
      </c>
      <c r="F4967">
        <f t="shared" si="233"/>
        <v>0</v>
      </c>
    </row>
    <row r="4968" spans="1:6" x14ac:dyDescent="0.25">
      <c r="A4968">
        <v>4959</v>
      </c>
      <c r="B4968">
        <f>'Założenia i wyniki'!$E$6*Znorm.Profile!B4968</f>
        <v>1.6162264150943397</v>
      </c>
      <c r="C4968">
        <f>'Założenia i wyniki'!$E$8*Znorm.Profile!C4968</f>
        <v>0.40496680000000002</v>
      </c>
      <c r="D4968">
        <f t="shared" si="231"/>
        <v>0.40496680000000002</v>
      </c>
      <c r="E4968">
        <f t="shared" si="232"/>
        <v>1.2112596150943398</v>
      </c>
      <c r="F4968">
        <f t="shared" si="233"/>
        <v>0</v>
      </c>
    </row>
    <row r="4969" spans="1:6" x14ac:dyDescent="0.25">
      <c r="A4969">
        <v>4960</v>
      </c>
      <c r="B4969">
        <f>'Założenia i wyniki'!$E$6*Znorm.Profile!B4969</f>
        <v>0.29259433962264147</v>
      </c>
      <c r="C4969">
        <f>'Założenia i wyniki'!$E$8*Znorm.Profile!C4969</f>
        <v>0.3973585</v>
      </c>
      <c r="D4969">
        <f t="shared" si="231"/>
        <v>0.29259433962264147</v>
      </c>
      <c r="E4969">
        <f t="shared" si="232"/>
        <v>0</v>
      </c>
      <c r="F4969">
        <f t="shared" si="233"/>
        <v>0.10476416037735853</v>
      </c>
    </row>
    <row r="4970" spans="1:6" x14ac:dyDescent="0.25">
      <c r="A4970">
        <v>4961</v>
      </c>
      <c r="B4970">
        <f>'Założenia i wyniki'!$E$6*Znorm.Profile!B4970</f>
        <v>0.15968867924528302</v>
      </c>
      <c r="C4970">
        <f>'Założenia i wyniki'!$E$8*Znorm.Profile!C4970</f>
        <v>0.40588940000000001</v>
      </c>
      <c r="D4970">
        <f t="shared" si="231"/>
        <v>0.15968867924528302</v>
      </c>
      <c r="E4970">
        <f t="shared" si="232"/>
        <v>0</v>
      </c>
      <c r="F4970">
        <f t="shared" si="233"/>
        <v>0.246200720754717</v>
      </c>
    </row>
    <row r="4971" spans="1:6" x14ac:dyDescent="0.25">
      <c r="A4971">
        <v>4962</v>
      </c>
      <c r="B4971">
        <f>'Założenia i wyniki'!$E$6*Znorm.Profile!B4971</f>
        <v>0.28403773584905662</v>
      </c>
      <c r="C4971">
        <f>'Założenia i wyniki'!$E$8*Znorm.Profile!C4971</f>
        <v>0.40582639999999998</v>
      </c>
      <c r="D4971">
        <f t="shared" si="231"/>
        <v>0.28403773584905662</v>
      </c>
      <c r="E4971">
        <f t="shared" si="232"/>
        <v>0</v>
      </c>
      <c r="F4971">
        <f t="shared" si="233"/>
        <v>0.12178866415094336</v>
      </c>
    </row>
    <row r="4972" spans="1:6" x14ac:dyDescent="0.25">
      <c r="A4972">
        <v>4963</v>
      </c>
      <c r="B4972">
        <f>'Założenia i wyniki'!$E$6*Znorm.Profile!B4972</f>
        <v>3.8522641509433964E-2</v>
      </c>
      <c r="C4972">
        <f>'Założenia i wyniki'!$E$8*Znorm.Profile!C4972</f>
        <v>0.4241202</v>
      </c>
      <c r="D4972">
        <f t="shared" si="231"/>
        <v>3.8522641509433964E-2</v>
      </c>
      <c r="E4972">
        <f t="shared" si="232"/>
        <v>0</v>
      </c>
      <c r="F4972">
        <f t="shared" si="233"/>
        <v>0.38559755849056604</v>
      </c>
    </row>
    <row r="4973" spans="1:6" x14ac:dyDescent="0.25">
      <c r="A4973">
        <v>4964</v>
      </c>
      <c r="B4973">
        <f>'Założenia i wyniki'!$E$6*Znorm.Profile!B4973</f>
        <v>0</v>
      </c>
      <c r="C4973">
        <f>'Założenia i wyniki'!$E$8*Znorm.Profile!C4973</f>
        <v>0.45621065000000005</v>
      </c>
      <c r="D4973">
        <f t="shared" si="231"/>
        <v>0</v>
      </c>
      <c r="E4973">
        <f t="shared" si="232"/>
        <v>0</v>
      </c>
      <c r="F4973">
        <f t="shared" si="233"/>
        <v>0.45621065000000005</v>
      </c>
    </row>
    <row r="4974" spans="1:6" x14ac:dyDescent="0.25">
      <c r="A4974">
        <v>4965</v>
      </c>
      <c r="B4974">
        <f>'Założenia i wyniki'!$E$6*Znorm.Profile!B4974</f>
        <v>0</v>
      </c>
      <c r="C4974">
        <f>'Założenia i wyniki'!$E$8*Znorm.Profile!C4974</f>
        <v>0.46962824999999997</v>
      </c>
      <c r="D4974">
        <f t="shared" si="231"/>
        <v>0</v>
      </c>
      <c r="E4974">
        <f t="shared" si="232"/>
        <v>0</v>
      </c>
      <c r="F4974">
        <f t="shared" si="233"/>
        <v>0.46962824999999997</v>
      </c>
    </row>
    <row r="4975" spans="1:6" x14ac:dyDescent="0.25">
      <c r="A4975">
        <v>4966</v>
      </c>
      <c r="B4975">
        <f>'Założenia i wyniki'!$E$6*Znorm.Profile!B4975</f>
        <v>0</v>
      </c>
      <c r="C4975">
        <f>'Założenia i wyniki'!$E$8*Znorm.Profile!C4975</f>
        <v>0.40665765000000004</v>
      </c>
      <c r="D4975">
        <f t="shared" si="231"/>
        <v>0</v>
      </c>
      <c r="E4975">
        <f t="shared" si="232"/>
        <v>0</v>
      </c>
      <c r="F4975">
        <f t="shared" si="233"/>
        <v>0.40665765000000004</v>
      </c>
    </row>
    <row r="4976" spans="1:6" x14ac:dyDescent="0.25">
      <c r="A4976">
        <v>4967</v>
      </c>
      <c r="B4976">
        <f>'Założenia i wyniki'!$E$6*Znorm.Profile!B4976</f>
        <v>0</v>
      </c>
      <c r="C4976">
        <f>'Założenia i wyniki'!$E$8*Znorm.Profile!C4976</f>
        <v>0.31753119999999996</v>
      </c>
      <c r="D4976">
        <f t="shared" si="231"/>
        <v>0</v>
      </c>
      <c r="E4976">
        <f t="shared" si="232"/>
        <v>0</v>
      </c>
      <c r="F4976">
        <f t="shared" si="233"/>
        <v>0.31753119999999996</v>
      </c>
    </row>
    <row r="4977" spans="1:6" x14ac:dyDescent="0.25">
      <c r="A4977">
        <v>4968</v>
      </c>
      <c r="B4977">
        <f>'Założenia i wyniki'!$E$6*Znorm.Profile!B4977</f>
        <v>0</v>
      </c>
      <c r="C4977">
        <f>'Założenia i wyniki'!$E$8*Znorm.Profile!C4977</f>
        <v>0.25689125000000002</v>
      </c>
      <c r="D4977">
        <f t="shared" si="231"/>
        <v>0</v>
      </c>
      <c r="E4977">
        <f t="shared" si="232"/>
        <v>0</v>
      </c>
      <c r="F4977">
        <f t="shared" si="233"/>
        <v>0.25689125000000002</v>
      </c>
    </row>
    <row r="4978" spans="1:6" x14ac:dyDescent="0.25">
      <c r="A4978">
        <v>4969</v>
      </c>
      <c r="B4978">
        <f>'Założenia i wyniki'!$E$6*Znorm.Profile!B4978</f>
        <v>0</v>
      </c>
      <c r="C4978">
        <f>'Założenia i wyniki'!$E$8*Znorm.Profile!C4978</f>
        <v>0.22198749999999998</v>
      </c>
      <c r="D4978">
        <f t="shared" si="231"/>
        <v>0</v>
      </c>
      <c r="E4978">
        <f t="shared" si="232"/>
        <v>0</v>
      </c>
      <c r="F4978">
        <f t="shared" si="233"/>
        <v>0.22198749999999998</v>
      </c>
    </row>
    <row r="4979" spans="1:6" x14ac:dyDescent="0.25">
      <c r="A4979">
        <v>4970</v>
      </c>
      <c r="B4979">
        <f>'Założenia i wyniki'!$E$6*Znorm.Profile!B4979</f>
        <v>0</v>
      </c>
      <c r="C4979">
        <f>'Założenia i wyniki'!$E$8*Znorm.Profile!C4979</f>
        <v>0.20403145</v>
      </c>
      <c r="D4979">
        <f t="shared" si="231"/>
        <v>0</v>
      </c>
      <c r="E4979">
        <f t="shared" si="232"/>
        <v>0</v>
      </c>
      <c r="F4979">
        <f t="shared" si="233"/>
        <v>0.20403145</v>
      </c>
    </row>
    <row r="4980" spans="1:6" x14ac:dyDescent="0.25">
      <c r="A4980">
        <v>4971</v>
      </c>
      <c r="B4980">
        <f>'Założenia i wyniki'!$E$6*Znorm.Profile!B4980</f>
        <v>0</v>
      </c>
      <c r="C4980">
        <f>'Założenia i wyniki'!$E$8*Znorm.Profile!C4980</f>
        <v>0.20134415</v>
      </c>
      <c r="D4980">
        <f t="shared" si="231"/>
        <v>0</v>
      </c>
      <c r="E4980">
        <f t="shared" si="232"/>
        <v>0</v>
      </c>
      <c r="F4980">
        <f t="shared" si="233"/>
        <v>0.20134415</v>
      </c>
    </row>
    <row r="4981" spans="1:6" x14ac:dyDescent="0.25">
      <c r="A4981">
        <v>4972</v>
      </c>
      <c r="B4981">
        <f>'Założenia i wyniki'!$E$6*Znorm.Profile!B4981</f>
        <v>0</v>
      </c>
      <c r="C4981">
        <f>'Założenia i wyniki'!$E$8*Znorm.Profile!C4981</f>
        <v>0.21669094999999997</v>
      </c>
      <c r="D4981">
        <f t="shared" si="231"/>
        <v>0</v>
      </c>
      <c r="E4981">
        <f t="shared" si="232"/>
        <v>0</v>
      </c>
      <c r="F4981">
        <f t="shared" si="233"/>
        <v>0.21669094999999997</v>
      </c>
    </row>
    <row r="4982" spans="1:6" x14ac:dyDescent="0.25">
      <c r="A4982">
        <v>4973</v>
      </c>
      <c r="B4982">
        <f>'Założenia i wyniki'!$E$6*Znorm.Profile!B4982</f>
        <v>8.14188679245283E-3</v>
      </c>
      <c r="C4982">
        <f>'Założenia i wyniki'!$E$8*Znorm.Profile!C4982</f>
        <v>0.26006855000000001</v>
      </c>
      <c r="D4982">
        <f t="shared" si="231"/>
        <v>8.14188679245283E-3</v>
      </c>
      <c r="E4982">
        <f t="shared" si="232"/>
        <v>0</v>
      </c>
      <c r="F4982">
        <f t="shared" si="233"/>
        <v>0.2519266632075472</v>
      </c>
    </row>
    <row r="4983" spans="1:6" x14ac:dyDescent="0.25">
      <c r="A4983">
        <v>4974</v>
      </c>
      <c r="B4983">
        <f>'Założenia i wyniki'!$E$6*Znorm.Profile!B4983</f>
        <v>0.19366981132075473</v>
      </c>
      <c r="C4983">
        <f>'Założenia i wyniki'!$E$8*Znorm.Profile!C4983</f>
        <v>0.30736964999999999</v>
      </c>
      <c r="D4983">
        <f t="shared" si="231"/>
        <v>0.19366981132075473</v>
      </c>
      <c r="E4983">
        <f t="shared" si="232"/>
        <v>0</v>
      </c>
      <c r="F4983">
        <f t="shared" si="233"/>
        <v>0.11369983867924527</v>
      </c>
    </row>
    <row r="4984" spans="1:6" x14ac:dyDescent="0.25">
      <c r="A4984">
        <v>4975</v>
      </c>
      <c r="B4984">
        <f>'Założenia i wyniki'!$E$6*Znorm.Profile!B4984</f>
        <v>0.64809433962264151</v>
      </c>
      <c r="C4984">
        <f>'Założenia i wyniki'!$E$8*Znorm.Profile!C4984</f>
        <v>0.36427860000000001</v>
      </c>
      <c r="D4984">
        <f t="shared" si="231"/>
        <v>0.36427860000000001</v>
      </c>
      <c r="E4984">
        <f t="shared" si="232"/>
        <v>0.28381573962264151</v>
      </c>
      <c r="F4984">
        <f t="shared" si="233"/>
        <v>0</v>
      </c>
    </row>
    <row r="4985" spans="1:6" x14ac:dyDescent="0.25">
      <c r="A4985">
        <v>4976</v>
      </c>
      <c r="B4985">
        <f>'Założenia i wyniki'!$E$6*Znorm.Profile!B4985</f>
        <v>0.8711132075471697</v>
      </c>
      <c r="C4985">
        <f>'Założenia i wyniki'!$E$8*Znorm.Profile!C4985</f>
        <v>0.40284930000000002</v>
      </c>
      <c r="D4985">
        <f t="shared" si="231"/>
        <v>0.40284930000000002</v>
      </c>
      <c r="E4985">
        <f t="shared" si="232"/>
        <v>0.46826390754716968</v>
      </c>
      <c r="F4985">
        <f t="shared" si="233"/>
        <v>0</v>
      </c>
    </row>
    <row r="4986" spans="1:6" x14ac:dyDescent="0.25">
      <c r="A4986">
        <v>4977</v>
      </c>
      <c r="B4986">
        <f>'Założenia i wyniki'!$E$6*Znorm.Profile!B4986</f>
        <v>1.7523584905660377</v>
      </c>
      <c r="C4986">
        <f>'Założenia i wyniki'!$E$8*Znorm.Profile!C4986</f>
        <v>0.42701749999999999</v>
      </c>
      <c r="D4986">
        <f t="shared" si="231"/>
        <v>0.42701749999999999</v>
      </c>
      <c r="E4986">
        <f t="shared" si="232"/>
        <v>1.3253409905660376</v>
      </c>
      <c r="F4986">
        <f t="shared" si="233"/>
        <v>0</v>
      </c>
    </row>
    <row r="4987" spans="1:6" x14ac:dyDescent="0.25">
      <c r="A4987">
        <v>4978</v>
      </c>
      <c r="B4987">
        <f>'Założenia i wyniki'!$E$6*Znorm.Profile!B4987</f>
        <v>2.1055660377358492</v>
      </c>
      <c r="C4987">
        <f>'Założenia i wyniki'!$E$8*Znorm.Profile!C4987</f>
        <v>0.42699020000000004</v>
      </c>
      <c r="D4987">
        <f t="shared" si="231"/>
        <v>0.42699020000000004</v>
      </c>
      <c r="E4987">
        <f t="shared" si="232"/>
        <v>1.6785758377358491</v>
      </c>
      <c r="F4987">
        <f t="shared" si="233"/>
        <v>0</v>
      </c>
    </row>
    <row r="4988" spans="1:6" x14ac:dyDescent="0.25">
      <c r="A4988">
        <v>4979</v>
      </c>
      <c r="B4988">
        <f>'Założenia i wyniki'!$E$6*Znorm.Profile!B4988</f>
        <v>2.1712264150943397</v>
      </c>
      <c r="C4988">
        <f>'Założenia i wyniki'!$E$8*Znorm.Profile!C4988</f>
        <v>0.42523844999999999</v>
      </c>
      <c r="D4988">
        <f t="shared" si="231"/>
        <v>0.42523844999999999</v>
      </c>
      <c r="E4988">
        <f t="shared" si="232"/>
        <v>1.7459879650943397</v>
      </c>
      <c r="F4988">
        <f t="shared" si="233"/>
        <v>0</v>
      </c>
    </row>
    <row r="4989" spans="1:6" x14ac:dyDescent="0.25">
      <c r="A4989">
        <v>4980</v>
      </c>
      <c r="B4989">
        <f>'Założenia i wyniki'!$E$6*Znorm.Profile!B4989</f>
        <v>2.2164150943396228</v>
      </c>
      <c r="C4989">
        <f>'Założenia i wyniki'!$E$8*Znorm.Profile!C4989</f>
        <v>0.41821149999999996</v>
      </c>
      <c r="D4989">
        <f t="shared" si="231"/>
        <v>0.41821149999999996</v>
      </c>
      <c r="E4989">
        <f t="shared" si="232"/>
        <v>1.7982035943396228</v>
      </c>
      <c r="F4989">
        <f t="shared" si="233"/>
        <v>0</v>
      </c>
    </row>
    <row r="4990" spans="1:6" x14ac:dyDescent="0.25">
      <c r="A4990">
        <v>4981</v>
      </c>
      <c r="B4990">
        <f>'Założenia i wyniki'!$E$6*Znorm.Profile!B4990</f>
        <v>2.0847169811320758</v>
      </c>
      <c r="C4990">
        <f>'Założenia i wyniki'!$E$8*Znorm.Profile!C4990</f>
        <v>0.41946064999999999</v>
      </c>
      <c r="D4990">
        <f t="shared" si="231"/>
        <v>0.41946064999999999</v>
      </c>
      <c r="E4990">
        <f t="shared" si="232"/>
        <v>1.6652563311320758</v>
      </c>
      <c r="F4990">
        <f t="shared" si="233"/>
        <v>0</v>
      </c>
    </row>
    <row r="4991" spans="1:6" x14ac:dyDescent="0.25">
      <c r="A4991">
        <v>4982</v>
      </c>
      <c r="B4991">
        <f>'Założenia i wyniki'!$E$6*Znorm.Profile!B4991</f>
        <v>1.868679245283019</v>
      </c>
      <c r="C4991">
        <f>'Założenia i wyniki'!$E$8*Znorm.Profile!C4991</f>
        <v>0.41196645000000004</v>
      </c>
      <c r="D4991">
        <f t="shared" si="231"/>
        <v>0.41196645000000004</v>
      </c>
      <c r="E4991">
        <f t="shared" si="232"/>
        <v>1.456712795283019</v>
      </c>
      <c r="F4991">
        <f t="shared" si="233"/>
        <v>0</v>
      </c>
    </row>
    <row r="4992" spans="1:6" x14ac:dyDescent="0.25">
      <c r="A4992">
        <v>4983</v>
      </c>
      <c r="B4992">
        <f>'Założenia i wyniki'!$E$6*Znorm.Profile!B4992</f>
        <v>0.9527358490566038</v>
      </c>
      <c r="C4992">
        <f>'Założenia i wyniki'!$E$8*Znorm.Profile!C4992</f>
        <v>0.41360025</v>
      </c>
      <c r="D4992">
        <f t="shared" si="231"/>
        <v>0.41360025</v>
      </c>
      <c r="E4992">
        <f t="shared" si="232"/>
        <v>0.5391355990566038</v>
      </c>
      <c r="F4992">
        <f t="shared" si="233"/>
        <v>0</v>
      </c>
    </row>
    <row r="4993" spans="1:6" x14ac:dyDescent="0.25">
      <c r="A4993">
        <v>4984</v>
      </c>
      <c r="B4993">
        <f>'Założenia i wyniki'!$E$6*Znorm.Profile!B4993</f>
        <v>0.60810377358490575</v>
      </c>
      <c r="C4993">
        <f>'Założenia i wyniki'!$E$8*Znorm.Profile!C4993</f>
        <v>0.42273595000000003</v>
      </c>
      <c r="D4993">
        <f t="shared" si="231"/>
        <v>0.42273595000000003</v>
      </c>
      <c r="E4993">
        <f t="shared" si="232"/>
        <v>0.18536782358490572</v>
      </c>
      <c r="F4993">
        <f t="shared" si="233"/>
        <v>0</v>
      </c>
    </row>
    <row r="4994" spans="1:6" x14ac:dyDescent="0.25">
      <c r="A4994">
        <v>4985</v>
      </c>
      <c r="B4994">
        <f>'Założenia i wyniki'!$E$6*Znorm.Profile!B4994</f>
        <v>0.77610377358490568</v>
      </c>
      <c r="C4994">
        <f>'Założenia i wyniki'!$E$8*Znorm.Profile!C4994</f>
        <v>0.42857639999999997</v>
      </c>
      <c r="D4994">
        <f t="shared" si="231"/>
        <v>0.42857639999999997</v>
      </c>
      <c r="E4994">
        <f t="shared" si="232"/>
        <v>0.34752737358490571</v>
      </c>
      <c r="F4994">
        <f t="shared" si="233"/>
        <v>0</v>
      </c>
    </row>
    <row r="4995" spans="1:6" x14ac:dyDescent="0.25">
      <c r="A4995">
        <v>4986</v>
      </c>
      <c r="B4995">
        <f>'Założenia i wyniki'!$E$6*Znorm.Profile!B4995</f>
        <v>0.33982075471698114</v>
      </c>
      <c r="C4995">
        <f>'Założenia i wyniki'!$E$8*Znorm.Profile!C4995</f>
        <v>0.43651965000000004</v>
      </c>
      <c r="D4995">
        <f t="shared" si="231"/>
        <v>0.33982075471698114</v>
      </c>
      <c r="E4995">
        <f t="shared" si="232"/>
        <v>0</v>
      </c>
      <c r="F4995">
        <f t="shared" si="233"/>
        <v>9.6698895283018893E-2</v>
      </c>
    </row>
    <row r="4996" spans="1:6" x14ac:dyDescent="0.25">
      <c r="A4996">
        <v>4987</v>
      </c>
      <c r="B4996">
        <f>'Założenia i wyniki'!$E$6*Znorm.Profile!B4996</f>
        <v>9.7330188679245283E-2</v>
      </c>
      <c r="C4996">
        <f>'Założenia i wyniki'!$E$8*Znorm.Profile!C4996</f>
        <v>0.45558940000000003</v>
      </c>
      <c r="D4996">
        <f t="shared" si="231"/>
        <v>9.7330188679245283E-2</v>
      </c>
      <c r="E4996">
        <f t="shared" si="232"/>
        <v>0</v>
      </c>
      <c r="F4996">
        <f t="shared" si="233"/>
        <v>0.35825921132075478</v>
      </c>
    </row>
    <row r="4997" spans="1:6" x14ac:dyDescent="0.25">
      <c r="A4997">
        <v>4988</v>
      </c>
      <c r="B4997">
        <f>'Założenia i wyniki'!$E$6*Znorm.Profile!B4997</f>
        <v>0</v>
      </c>
      <c r="C4997">
        <f>'Założenia i wyniki'!$E$8*Znorm.Profile!C4997</f>
        <v>0.49536410000000003</v>
      </c>
      <c r="D4997">
        <f t="shared" si="231"/>
        <v>0</v>
      </c>
      <c r="E4997">
        <f t="shared" si="232"/>
        <v>0</v>
      </c>
      <c r="F4997">
        <f t="shared" si="233"/>
        <v>0.49536410000000003</v>
      </c>
    </row>
    <row r="4998" spans="1:6" x14ac:dyDescent="0.25">
      <c r="A4998">
        <v>4989</v>
      </c>
      <c r="B4998">
        <f>'Założenia i wyniki'!$E$6*Znorm.Profile!B4998</f>
        <v>0</v>
      </c>
      <c r="C4998">
        <f>'Założenia i wyniki'!$E$8*Znorm.Profile!C4998</f>
        <v>0.50038870000000002</v>
      </c>
      <c r="D4998">
        <f t="shared" si="231"/>
        <v>0</v>
      </c>
      <c r="E4998">
        <f t="shared" si="232"/>
        <v>0</v>
      </c>
      <c r="F4998">
        <f t="shared" si="233"/>
        <v>0.50038870000000002</v>
      </c>
    </row>
    <row r="4999" spans="1:6" x14ac:dyDescent="0.25">
      <c r="A4999">
        <v>4990</v>
      </c>
      <c r="B4999">
        <f>'Założenia i wyniki'!$E$6*Znorm.Profile!B4999</f>
        <v>0</v>
      </c>
      <c r="C4999">
        <f>'Założenia i wyniki'!$E$8*Znorm.Profile!C4999</f>
        <v>0.41957614999999998</v>
      </c>
      <c r="D4999">
        <f t="shared" si="231"/>
        <v>0</v>
      </c>
      <c r="E4999">
        <f t="shared" si="232"/>
        <v>0</v>
      </c>
      <c r="F4999">
        <f t="shared" si="233"/>
        <v>0.41957614999999998</v>
      </c>
    </row>
    <row r="5000" spans="1:6" x14ac:dyDescent="0.25">
      <c r="A5000">
        <v>4991</v>
      </c>
      <c r="B5000">
        <f>'Założenia i wyniki'!$E$6*Znorm.Profile!B5000</f>
        <v>0</v>
      </c>
      <c r="C5000">
        <f>'Założenia i wyniki'!$E$8*Znorm.Profile!C5000</f>
        <v>0.32274235000000001</v>
      </c>
      <c r="D5000">
        <f t="shared" si="231"/>
        <v>0</v>
      </c>
      <c r="E5000">
        <f t="shared" si="232"/>
        <v>0</v>
      </c>
      <c r="F5000">
        <f t="shared" si="233"/>
        <v>0.32274235000000001</v>
      </c>
    </row>
    <row r="5001" spans="1:6" x14ac:dyDescent="0.25">
      <c r="A5001">
        <v>4992</v>
      </c>
      <c r="B5001">
        <f>'Założenia i wyniki'!$E$6*Znorm.Profile!B5001</f>
        <v>0</v>
      </c>
      <c r="C5001">
        <f>'Założenia i wyniki'!$E$8*Znorm.Profile!C5001</f>
        <v>0.26704125000000001</v>
      </c>
      <c r="D5001">
        <f t="shared" si="231"/>
        <v>0</v>
      </c>
      <c r="E5001">
        <f t="shared" si="232"/>
        <v>0</v>
      </c>
      <c r="F5001">
        <f t="shared" si="233"/>
        <v>0.26704125000000001</v>
      </c>
    </row>
    <row r="5002" spans="1:6" x14ac:dyDescent="0.25">
      <c r="A5002">
        <v>4993</v>
      </c>
      <c r="B5002">
        <f>'Założenia i wyniki'!$E$6*Znorm.Profile!B5002</f>
        <v>0</v>
      </c>
      <c r="C5002">
        <f>'Założenia i wyniki'!$E$8*Znorm.Profile!C5002</f>
        <v>0.21670144999999999</v>
      </c>
      <c r="D5002">
        <f t="shared" si="231"/>
        <v>0</v>
      </c>
      <c r="E5002">
        <f t="shared" si="232"/>
        <v>0</v>
      </c>
      <c r="F5002">
        <f t="shared" si="233"/>
        <v>0.21670144999999999</v>
      </c>
    </row>
    <row r="5003" spans="1:6" x14ac:dyDescent="0.25">
      <c r="A5003">
        <v>4994</v>
      </c>
      <c r="B5003">
        <f>'Założenia i wyniki'!$E$6*Znorm.Profile!B5003</f>
        <v>0</v>
      </c>
      <c r="C5003">
        <f>'Założenia i wyniki'!$E$8*Znorm.Profile!C5003</f>
        <v>0.1978732</v>
      </c>
      <c r="D5003">
        <f t="shared" ref="D5003:D5066" si="234">IF(B5003&lt;=C5003,B5003,C5003)</f>
        <v>0</v>
      </c>
      <c r="E5003">
        <f t="shared" ref="E5003:E5066" si="235">IF(B5003&gt;C5003,B5003-C5003,0)</f>
        <v>0</v>
      </c>
      <c r="F5003">
        <f t="shared" ref="F5003:F5066" si="236">IF(B5003&lt;C5003,C5003-B5003,0)</f>
        <v>0.1978732</v>
      </c>
    </row>
    <row r="5004" spans="1:6" x14ac:dyDescent="0.25">
      <c r="A5004">
        <v>4995</v>
      </c>
      <c r="B5004">
        <f>'Założenia i wyniki'!$E$6*Znorm.Profile!B5004</f>
        <v>0</v>
      </c>
      <c r="C5004">
        <f>'Założenia i wyniki'!$E$8*Znorm.Profile!C5004</f>
        <v>0.19596079999999999</v>
      </c>
      <c r="D5004">
        <f t="shared" si="234"/>
        <v>0</v>
      </c>
      <c r="E5004">
        <f t="shared" si="235"/>
        <v>0</v>
      </c>
      <c r="F5004">
        <f t="shared" si="236"/>
        <v>0.19596079999999999</v>
      </c>
    </row>
    <row r="5005" spans="1:6" x14ac:dyDescent="0.25">
      <c r="A5005">
        <v>4996</v>
      </c>
      <c r="B5005">
        <f>'Założenia i wyniki'!$E$6*Znorm.Profile!B5005</f>
        <v>0</v>
      </c>
      <c r="C5005">
        <f>'Założenia i wyniki'!$E$8*Znorm.Profile!C5005</f>
        <v>0.21334634999999999</v>
      </c>
      <c r="D5005">
        <f t="shared" si="234"/>
        <v>0</v>
      </c>
      <c r="E5005">
        <f t="shared" si="235"/>
        <v>0</v>
      </c>
      <c r="F5005">
        <f t="shared" si="236"/>
        <v>0.21334634999999999</v>
      </c>
    </row>
    <row r="5006" spans="1:6" x14ac:dyDescent="0.25">
      <c r="A5006">
        <v>4997</v>
      </c>
      <c r="B5006">
        <f>'Założenia i wyniki'!$E$6*Znorm.Profile!B5006</f>
        <v>2.7597169811320758E-2</v>
      </c>
      <c r="C5006">
        <f>'Założenia i wyniki'!$E$8*Znorm.Profile!C5006</f>
        <v>0.24986464999999999</v>
      </c>
      <c r="D5006">
        <f t="shared" si="234"/>
        <v>2.7597169811320758E-2</v>
      </c>
      <c r="E5006">
        <f t="shared" si="235"/>
        <v>0</v>
      </c>
      <c r="F5006">
        <f t="shared" si="236"/>
        <v>0.22226748018867923</v>
      </c>
    </row>
    <row r="5007" spans="1:6" x14ac:dyDescent="0.25">
      <c r="A5007">
        <v>4998</v>
      </c>
      <c r="B5007">
        <f>'Założenia i wyniki'!$E$6*Znorm.Profile!B5007</f>
        <v>0.20170754716981132</v>
      </c>
      <c r="C5007">
        <f>'Założenia i wyniki'!$E$8*Znorm.Profile!C5007</f>
        <v>0.30647225000000006</v>
      </c>
      <c r="D5007">
        <f t="shared" si="234"/>
        <v>0.20170754716981132</v>
      </c>
      <c r="E5007">
        <f t="shared" si="235"/>
        <v>0</v>
      </c>
      <c r="F5007">
        <f t="shared" si="236"/>
        <v>0.10476470283018874</v>
      </c>
    </row>
    <row r="5008" spans="1:6" x14ac:dyDescent="0.25">
      <c r="A5008">
        <v>4999</v>
      </c>
      <c r="B5008">
        <f>'Założenia i wyniki'!$E$6*Znorm.Profile!B5008</f>
        <v>0.62468867924528304</v>
      </c>
      <c r="C5008">
        <f>'Założenia i wyniki'!$E$8*Znorm.Profile!C5008</f>
        <v>0.35305410000000004</v>
      </c>
      <c r="D5008">
        <f t="shared" si="234"/>
        <v>0.35305410000000004</v>
      </c>
      <c r="E5008">
        <f t="shared" si="235"/>
        <v>0.271634579245283</v>
      </c>
      <c r="F5008">
        <f t="shared" si="236"/>
        <v>0</v>
      </c>
    </row>
    <row r="5009" spans="1:6" x14ac:dyDescent="0.25">
      <c r="A5009">
        <v>5000</v>
      </c>
      <c r="B5009">
        <f>'Założenia i wyniki'!$E$6*Znorm.Profile!B5009</f>
        <v>1.0969811320754717</v>
      </c>
      <c r="C5009">
        <f>'Założenia i wyniki'!$E$8*Znorm.Profile!C5009</f>
        <v>0.38182899999999997</v>
      </c>
      <c r="D5009">
        <f t="shared" si="234"/>
        <v>0.38182899999999997</v>
      </c>
      <c r="E5009">
        <f t="shared" si="235"/>
        <v>0.71515213207547168</v>
      </c>
      <c r="F5009">
        <f t="shared" si="236"/>
        <v>0</v>
      </c>
    </row>
    <row r="5010" spans="1:6" x14ac:dyDescent="0.25">
      <c r="A5010">
        <v>5001</v>
      </c>
      <c r="B5010">
        <f>'Założenia i wyniki'!$E$6*Znorm.Profile!B5010</f>
        <v>1.6110377358490566</v>
      </c>
      <c r="C5010">
        <f>'Założenia i wyniki'!$E$8*Znorm.Profile!C5010</f>
        <v>0.39646179999999998</v>
      </c>
      <c r="D5010">
        <f t="shared" si="234"/>
        <v>0.39646179999999998</v>
      </c>
      <c r="E5010">
        <f t="shared" si="235"/>
        <v>1.2145759358490567</v>
      </c>
      <c r="F5010">
        <f t="shared" si="236"/>
        <v>0</v>
      </c>
    </row>
    <row r="5011" spans="1:6" x14ac:dyDescent="0.25">
      <c r="A5011">
        <v>5002</v>
      </c>
      <c r="B5011">
        <f>'Założenia i wyniki'!$E$6*Znorm.Profile!B5011</f>
        <v>1.9650000000000001</v>
      </c>
      <c r="C5011">
        <f>'Założenia i wyniki'!$E$8*Znorm.Profile!C5011</f>
        <v>0.39800354999999998</v>
      </c>
      <c r="D5011">
        <f t="shared" si="234"/>
        <v>0.39800354999999998</v>
      </c>
      <c r="E5011">
        <f t="shared" si="235"/>
        <v>1.56699645</v>
      </c>
      <c r="F5011">
        <f t="shared" si="236"/>
        <v>0</v>
      </c>
    </row>
    <row r="5012" spans="1:6" x14ac:dyDescent="0.25">
      <c r="A5012">
        <v>5003</v>
      </c>
      <c r="B5012">
        <f>'Założenia i wyniki'!$E$6*Znorm.Profile!B5012</f>
        <v>2.178018867924528</v>
      </c>
      <c r="C5012">
        <f>'Założenia i wyniki'!$E$8*Znorm.Profile!C5012</f>
        <v>0.39559660000000002</v>
      </c>
      <c r="D5012">
        <f t="shared" si="234"/>
        <v>0.39559660000000002</v>
      </c>
      <c r="E5012">
        <f t="shared" si="235"/>
        <v>1.7824222679245281</v>
      </c>
      <c r="F5012">
        <f t="shared" si="236"/>
        <v>0</v>
      </c>
    </row>
    <row r="5013" spans="1:6" x14ac:dyDescent="0.25">
      <c r="A5013">
        <v>5004</v>
      </c>
      <c r="B5013">
        <f>'Założenia i wyniki'!$E$6*Znorm.Profile!B5013</f>
        <v>2.2398113207547166</v>
      </c>
      <c r="C5013">
        <f>'Założenia i wyniki'!$E$8*Znorm.Profile!C5013</f>
        <v>0.39815789999999995</v>
      </c>
      <c r="D5013">
        <f t="shared" si="234"/>
        <v>0.39815789999999995</v>
      </c>
      <c r="E5013">
        <f t="shared" si="235"/>
        <v>1.8416534207547166</v>
      </c>
      <c r="F5013">
        <f t="shared" si="236"/>
        <v>0</v>
      </c>
    </row>
    <row r="5014" spans="1:6" x14ac:dyDescent="0.25">
      <c r="A5014">
        <v>5005</v>
      </c>
      <c r="B5014">
        <f>'Założenia i wyniki'!$E$6*Znorm.Profile!B5014</f>
        <v>2.1719811320754721</v>
      </c>
      <c r="C5014">
        <f>'Założenia i wyniki'!$E$8*Znorm.Profile!C5014</f>
        <v>0.40159630000000002</v>
      </c>
      <c r="D5014">
        <f t="shared" si="234"/>
        <v>0.40159630000000002</v>
      </c>
      <c r="E5014">
        <f t="shared" si="235"/>
        <v>1.770384832075472</v>
      </c>
      <c r="F5014">
        <f t="shared" si="236"/>
        <v>0</v>
      </c>
    </row>
    <row r="5015" spans="1:6" x14ac:dyDescent="0.25">
      <c r="A5015">
        <v>5006</v>
      </c>
      <c r="B5015">
        <f>'Założenia i wyniki'!$E$6*Znorm.Profile!B5015</f>
        <v>1.8208490566037736</v>
      </c>
      <c r="C5015">
        <f>'Założenia i wyniki'!$E$8*Znorm.Profile!C5015</f>
        <v>0.39872245000000001</v>
      </c>
      <c r="D5015">
        <f t="shared" si="234"/>
        <v>0.39872245000000001</v>
      </c>
      <c r="E5015">
        <f t="shared" si="235"/>
        <v>1.4221266066037737</v>
      </c>
      <c r="F5015">
        <f t="shared" si="236"/>
        <v>0</v>
      </c>
    </row>
    <row r="5016" spans="1:6" x14ac:dyDescent="0.25">
      <c r="A5016">
        <v>5007</v>
      </c>
      <c r="B5016">
        <f>'Założenia i wyniki'!$E$6*Znorm.Profile!B5016</f>
        <v>1.0070754716981132</v>
      </c>
      <c r="C5016">
        <f>'Założenia i wyniki'!$E$8*Znorm.Profile!C5016</f>
        <v>0.39573554999999999</v>
      </c>
      <c r="D5016">
        <f t="shared" si="234"/>
        <v>0.39573554999999999</v>
      </c>
      <c r="E5016">
        <f t="shared" si="235"/>
        <v>0.61133992169811324</v>
      </c>
      <c r="F5016">
        <f t="shared" si="236"/>
        <v>0</v>
      </c>
    </row>
    <row r="5017" spans="1:6" x14ac:dyDescent="0.25">
      <c r="A5017">
        <v>5008</v>
      </c>
      <c r="B5017">
        <f>'Założenia i wyniki'!$E$6*Znorm.Profile!B5017</f>
        <v>0.66153773584905662</v>
      </c>
      <c r="C5017">
        <f>'Założenia i wyniki'!$E$8*Znorm.Profile!C5017</f>
        <v>0.40614735000000002</v>
      </c>
      <c r="D5017">
        <f t="shared" si="234"/>
        <v>0.40614735000000002</v>
      </c>
      <c r="E5017">
        <f t="shared" si="235"/>
        <v>0.2553903858490566</v>
      </c>
      <c r="F5017">
        <f t="shared" si="236"/>
        <v>0</v>
      </c>
    </row>
    <row r="5018" spans="1:6" x14ac:dyDescent="0.25">
      <c r="A5018">
        <v>5009</v>
      </c>
      <c r="B5018">
        <f>'Założenia i wyniki'!$E$6*Znorm.Profile!B5018</f>
        <v>0.20869811320754716</v>
      </c>
      <c r="C5018">
        <f>'Założenia i wyniki'!$E$8*Znorm.Profile!C5018</f>
        <v>0.40499550000000001</v>
      </c>
      <c r="D5018">
        <f t="shared" si="234"/>
        <v>0.20869811320754716</v>
      </c>
      <c r="E5018">
        <f t="shared" si="235"/>
        <v>0</v>
      </c>
      <c r="F5018">
        <f t="shared" si="236"/>
        <v>0.19629738679245284</v>
      </c>
    </row>
    <row r="5019" spans="1:6" x14ac:dyDescent="0.25">
      <c r="A5019">
        <v>5010</v>
      </c>
      <c r="B5019">
        <f>'Założenia i wyniki'!$E$6*Znorm.Profile!B5019</f>
        <v>0.22243396226415096</v>
      </c>
      <c r="C5019">
        <f>'Założenia i wyniki'!$E$8*Znorm.Profile!C5019</f>
        <v>0.41909000000000002</v>
      </c>
      <c r="D5019">
        <f t="shared" si="234"/>
        <v>0.22243396226415096</v>
      </c>
      <c r="E5019">
        <f t="shared" si="235"/>
        <v>0</v>
      </c>
      <c r="F5019">
        <f t="shared" si="236"/>
        <v>0.19665603773584905</v>
      </c>
    </row>
    <row r="5020" spans="1:6" x14ac:dyDescent="0.25">
      <c r="A5020">
        <v>5011</v>
      </c>
      <c r="B5020">
        <f>'Założenia i wyniki'!$E$6*Znorm.Profile!B5020</f>
        <v>8.1262264150943397E-2</v>
      </c>
      <c r="C5020">
        <f>'Założenia i wyniki'!$E$8*Znorm.Profile!C5020</f>
        <v>0.44305939999999994</v>
      </c>
      <c r="D5020">
        <f t="shared" si="234"/>
        <v>8.1262264150943397E-2</v>
      </c>
      <c r="E5020">
        <f t="shared" si="235"/>
        <v>0</v>
      </c>
      <c r="F5020">
        <f t="shared" si="236"/>
        <v>0.36179713584905654</v>
      </c>
    </row>
    <row r="5021" spans="1:6" x14ac:dyDescent="0.25">
      <c r="A5021">
        <v>5012</v>
      </c>
      <c r="B5021">
        <f>'Założenia i wyniki'!$E$6*Znorm.Profile!B5021</f>
        <v>0</v>
      </c>
      <c r="C5021">
        <f>'Założenia i wyniki'!$E$8*Znorm.Profile!C5021</f>
        <v>0.47258260000000002</v>
      </c>
      <c r="D5021">
        <f t="shared" si="234"/>
        <v>0</v>
      </c>
      <c r="E5021">
        <f t="shared" si="235"/>
        <v>0</v>
      </c>
      <c r="F5021">
        <f t="shared" si="236"/>
        <v>0.47258260000000002</v>
      </c>
    </row>
    <row r="5022" spans="1:6" x14ac:dyDescent="0.25">
      <c r="A5022">
        <v>5013</v>
      </c>
      <c r="B5022">
        <f>'Założenia i wyniki'!$E$6*Znorm.Profile!B5022</f>
        <v>0</v>
      </c>
      <c r="C5022">
        <f>'Założenia i wyniki'!$E$8*Znorm.Profile!C5022</f>
        <v>0.49231070000000005</v>
      </c>
      <c r="D5022">
        <f t="shared" si="234"/>
        <v>0</v>
      </c>
      <c r="E5022">
        <f t="shared" si="235"/>
        <v>0</v>
      </c>
      <c r="F5022">
        <f t="shared" si="236"/>
        <v>0.49231070000000005</v>
      </c>
    </row>
    <row r="5023" spans="1:6" x14ac:dyDescent="0.25">
      <c r="A5023">
        <v>5014</v>
      </c>
      <c r="B5023">
        <f>'Założenia i wyniki'!$E$6*Znorm.Profile!B5023</f>
        <v>0</v>
      </c>
      <c r="C5023">
        <f>'Założenia i wyniki'!$E$8*Znorm.Profile!C5023</f>
        <v>0.40847975000000003</v>
      </c>
      <c r="D5023">
        <f t="shared" si="234"/>
        <v>0</v>
      </c>
      <c r="E5023">
        <f t="shared" si="235"/>
        <v>0</v>
      </c>
      <c r="F5023">
        <f t="shared" si="236"/>
        <v>0.40847975000000003</v>
      </c>
    </row>
    <row r="5024" spans="1:6" x14ac:dyDescent="0.25">
      <c r="A5024">
        <v>5015</v>
      </c>
      <c r="B5024">
        <f>'Założenia i wyniki'!$E$6*Znorm.Profile!B5024</f>
        <v>0</v>
      </c>
      <c r="C5024">
        <f>'Założenia i wyniki'!$E$8*Znorm.Profile!C5024</f>
        <v>0.31765684999999999</v>
      </c>
      <c r="D5024">
        <f t="shared" si="234"/>
        <v>0</v>
      </c>
      <c r="E5024">
        <f t="shared" si="235"/>
        <v>0</v>
      </c>
      <c r="F5024">
        <f t="shared" si="236"/>
        <v>0.31765684999999999</v>
      </c>
    </row>
    <row r="5025" spans="1:6" x14ac:dyDescent="0.25">
      <c r="A5025">
        <v>5016</v>
      </c>
      <c r="B5025">
        <f>'Założenia i wyniki'!$E$6*Znorm.Profile!B5025</f>
        <v>0</v>
      </c>
      <c r="C5025">
        <f>'Założenia i wyniki'!$E$8*Znorm.Profile!C5025</f>
        <v>0.24435985000000002</v>
      </c>
      <c r="D5025">
        <f t="shared" si="234"/>
        <v>0</v>
      </c>
      <c r="E5025">
        <f t="shared" si="235"/>
        <v>0</v>
      </c>
      <c r="F5025">
        <f t="shared" si="236"/>
        <v>0.24435985000000002</v>
      </c>
    </row>
    <row r="5026" spans="1:6" x14ac:dyDescent="0.25">
      <c r="A5026">
        <v>5017</v>
      </c>
      <c r="B5026">
        <f>'Założenia i wyniki'!$E$6*Znorm.Profile!B5026</f>
        <v>0</v>
      </c>
      <c r="C5026">
        <f>'Założenia i wyniki'!$E$8*Znorm.Profile!C5026</f>
        <v>0.21273420000000001</v>
      </c>
      <c r="D5026">
        <f t="shared" si="234"/>
        <v>0</v>
      </c>
      <c r="E5026">
        <f t="shared" si="235"/>
        <v>0</v>
      </c>
      <c r="F5026">
        <f t="shared" si="236"/>
        <v>0.21273420000000001</v>
      </c>
    </row>
    <row r="5027" spans="1:6" x14ac:dyDescent="0.25">
      <c r="A5027">
        <v>5018</v>
      </c>
      <c r="B5027">
        <f>'Założenia i wyniki'!$E$6*Znorm.Profile!B5027</f>
        <v>0</v>
      </c>
      <c r="C5027">
        <f>'Założenia i wyniki'!$E$8*Znorm.Profile!C5027</f>
        <v>0.19732125</v>
      </c>
      <c r="D5027">
        <f t="shared" si="234"/>
        <v>0</v>
      </c>
      <c r="E5027">
        <f t="shared" si="235"/>
        <v>0</v>
      </c>
      <c r="F5027">
        <f t="shared" si="236"/>
        <v>0.19732125</v>
      </c>
    </row>
    <row r="5028" spans="1:6" x14ac:dyDescent="0.25">
      <c r="A5028">
        <v>5019</v>
      </c>
      <c r="B5028">
        <f>'Założenia i wyniki'!$E$6*Znorm.Profile!B5028</f>
        <v>0</v>
      </c>
      <c r="C5028">
        <f>'Założenia i wyniki'!$E$8*Znorm.Profile!C5028</f>
        <v>0.19603814999999999</v>
      </c>
      <c r="D5028">
        <f t="shared" si="234"/>
        <v>0</v>
      </c>
      <c r="E5028">
        <f t="shared" si="235"/>
        <v>0</v>
      </c>
      <c r="F5028">
        <f t="shared" si="236"/>
        <v>0.19603814999999999</v>
      </c>
    </row>
    <row r="5029" spans="1:6" x14ac:dyDescent="0.25">
      <c r="A5029">
        <v>5020</v>
      </c>
      <c r="B5029">
        <f>'Założenia i wyniki'!$E$6*Znorm.Profile!B5029</f>
        <v>0</v>
      </c>
      <c r="C5029">
        <f>'Założenia i wyniki'!$E$8*Znorm.Profile!C5029</f>
        <v>0.21070594999999998</v>
      </c>
      <c r="D5029">
        <f t="shared" si="234"/>
        <v>0</v>
      </c>
      <c r="E5029">
        <f t="shared" si="235"/>
        <v>0</v>
      </c>
      <c r="F5029">
        <f t="shared" si="236"/>
        <v>0.21070594999999998</v>
      </c>
    </row>
    <row r="5030" spans="1:6" x14ac:dyDescent="0.25">
      <c r="A5030">
        <v>5021</v>
      </c>
      <c r="B5030">
        <f>'Założenia i wyniki'!$E$6*Znorm.Profile!B5030</f>
        <v>9.6443396226415096E-3</v>
      </c>
      <c r="C5030">
        <f>'Założenia i wyniki'!$E$8*Znorm.Profile!C5030</f>
        <v>0.2537507</v>
      </c>
      <c r="D5030">
        <f t="shared" si="234"/>
        <v>9.6443396226415096E-3</v>
      </c>
      <c r="E5030">
        <f t="shared" si="235"/>
        <v>0</v>
      </c>
      <c r="F5030">
        <f t="shared" si="236"/>
        <v>0.2441063603773585</v>
      </c>
    </row>
    <row r="5031" spans="1:6" x14ac:dyDescent="0.25">
      <c r="A5031">
        <v>5022</v>
      </c>
      <c r="B5031">
        <f>'Założenia i wyniki'!$E$6*Znorm.Profile!B5031</f>
        <v>0.18631132075471701</v>
      </c>
      <c r="C5031">
        <f>'Założenia i wyniki'!$E$8*Znorm.Profile!C5031</f>
        <v>0.30655870000000002</v>
      </c>
      <c r="D5031">
        <f t="shared" si="234"/>
        <v>0.18631132075471701</v>
      </c>
      <c r="E5031">
        <f t="shared" si="235"/>
        <v>0</v>
      </c>
      <c r="F5031">
        <f t="shared" si="236"/>
        <v>0.120247379245283</v>
      </c>
    </row>
    <row r="5032" spans="1:6" x14ac:dyDescent="0.25">
      <c r="A5032">
        <v>5023</v>
      </c>
      <c r="B5032">
        <f>'Założenia i wyniki'!$E$6*Znorm.Profile!B5032</f>
        <v>0.55881132075471696</v>
      </c>
      <c r="C5032">
        <f>'Założenia i wyniki'!$E$8*Znorm.Profile!C5032</f>
        <v>0.35878710000000003</v>
      </c>
      <c r="D5032">
        <f t="shared" si="234"/>
        <v>0.35878710000000003</v>
      </c>
      <c r="E5032">
        <f t="shared" si="235"/>
        <v>0.20002422075471693</v>
      </c>
      <c r="F5032">
        <f t="shared" si="236"/>
        <v>0</v>
      </c>
    </row>
    <row r="5033" spans="1:6" x14ac:dyDescent="0.25">
      <c r="A5033">
        <v>5024</v>
      </c>
      <c r="B5033">
        <f>'Założenia i wyniki'!$E$6*Znorm.Profile!B5033</f>
        <v>1.0643396226415094</v>
      </c>
      <c r="C5033">
        <f>'Założenia i wyniki'!$E$8*Znorm.Profile!C5033</f>
        <v>0.39819465000000004</v>
      </c>
      <c r="D5033">
        <f t="shared" si="234"/>
        <v>0.39819465000000004</v>
      </c>
      <c r="E5033">
        <f t="shared" si="235"/>
        <v>0.6661449726415094</v>
      </c>
      <c r="F5033">
        <f t="shared" si="236"/>
        <v>0</v>
      </c>
    </row>
    <row r="5034" spans="1:6" x14ac:dyDescent="0.25">
      <c r="A5034">
        <v>5025</v>
      </c>
      <c r="B5034">
        <f>'Założenia i wyniki'!$E$6*Znorm.Profile!B5034</f>
        <v>1.5635849056603774</v>
      </c>
      <c r="C5034">
        <f>'Założenia i wyniki'!$E$8*Znorm.Profile!C5034</f>
        <v>0.40652815000000003</v>
      </c>
      <c r="D5034">
        <f t="shared" si="234"/>
        <v>0.40652815000000003</v>
      </c>
      <c r="E5034">
        <f t="shared" si="235"/>
        <v>1.1570567556603775</v>
      </c>
      <c r="F5034">
        <f t="shared" si="236"/>
        <v>0</v>
      </c>
    </row>
    <row r="5035" spans="1:6" x14ac:dyDescent="0.25">
      <c r="A5035">
        <v>5026</v>
      </c>
      <c r="B5035">
        <f>'Założenia i wyniki'!$E$6*Znorm.Profile!B5035</f>
        <v>1.9148113207547168</v>
      </c>
      <c r="C5035">
        <f>'Założenia i wyniki'!$E$8*Znorm.Profile!C5035</f>
        <v>0.38956050000000003</v>
      </c>
      <c r="D5035">
        <f t="shared" si="234"/>
        <v>0.38956050000000003</v>
      </c>
      <c r="E5035">
        <f t="shared" si="235"/>
        <v>1.5252508207547169</v>
      </c>
      <c r="F5035">
        <f t="shared" si="236"/>
        <v>0</v>
      </c>
    </row>
    <row r="5036" spans="1:6" x14ac:dyDescent="0.25">
      <c r="A5036">
        <v>5027</v>
      </c>
      <c r="B5036">
        <f>'Założenia i wyniki'!$E$6*Znorm.Profile!B5036</f>
        <v>2.1335849056603773</v>
      </c>
      <c r="C5036">
        <f>'Założenia i wyniki'!$E$8*Znorm.Profile!C5036</f>
        <v>0.39993345000000002</v>
      </c>
      <c r="D5036">
        <f t="shared" si="234"/>
        <v>0.39993345000000002</v>
      </c>
      <c r="E5036">
        <f t="shared" si="235"/>
        <v>1.7336514556603773</v>
      </c>
      <c r="F5036">
        <f t="shared" si="236"/>
        <v>0</v>
      </c>
    </row>
    <row r="5037" spans="1:6" x14ac:dyDescent="0.25">
      <c r="A5037">
        <v>5028</v>
      </c>
      <c r="B5037">
        <f>'Założenia i wyniki'!$E$6*Znorm.Profile!B5037</f>
        <v>2.2000943396226411</v>
      </c>
      <c r="C5037">
        <f>'Założenia i wyniki'!$E$8*Znorm.Profile!C5037</f>
        <v>0.39620349999999999</v>
      </c>
      <c r="D5037">
        <f t="shared" si="234"/>
        <v>0.39620349999999999</v>
      </c>
      <c r="E5037">
        <f t="shared" si="235"/>
        <v>1.8038908396226412</v>
      </c>
      <c r="F5037">
        <f t="shared" si="236"/>
        <v>0</v>
      </c>
    </row>
    <row r="5038" spans="1:6" x14ac:dyDescent="0.25">
      <c r="A5038">
        <v>5029</v>
      </c>
      <c r="B5038">
        <f>'Założenia i wyniki'!$E$6*Znorm.Profile!B5038</f>
        <v>2.1349056603773584</v>
      </c>
      <c r="C5038">
        <f>'Założenia i wyniki'!$E$8*Znorm.Profile!C5038</f>
        <v>0.39343394999999998</v>
      </c>
      <c r="D5038">
        <f t="shared" si="234"/>
        <v>0.39343394999999998</v>
      </c>
      <c r="E5038">
        <f t="shared" si="235"/>
        <v>1.7414717103773585</v>
      </c>
      <c r="F5038">
        <f t="shared" si="236"/>
        <v>0</v>
      </c>
    </row>
    <row r="5039" spans="1:6" x14ac:dyDescent="0.25">
      <c r="A5039">
        <v>5030</v>
      </c>
      <c r="B5039">
        <f>'Założenia i wyniki'!$E$6*Znorm.Profile!B5039</f>
        <v>1.9617924528301887</v>
      </c>
      <c r="C5039">
        <f>'Założenia i wyniki'!$E$8*Znorm.Profile!C5039</f>
        <v>0.39330095000000004</v>
      </c>
      <c r="D5039">
        <f t="shared" si="234"/>
        <v>0.39330095000000004</v>
      </c>
      <c r="E5039">
        <f t="shared" si="235"/>
        <v>1.5684915028301887</v>
      </c>
      <c r="F5039">
        <f t="shared" si="236"/>
        <v>0</v>
      </c>
    </row>
    <row r="5040" spans="1:6" x14ac:dyDescent="0.25">
      <c r="A5040">
        <v>5031</v>
      </c>
      <c r="B5040">
        <f>'Założenia i wyniki'!$E$6*Znorm.Profile!B5040</f>
        <v>0.40660377358490563</v>
      </c>
      <c r="C5040">
        <f>'Założenia i wyniki'!$E$8*Znorm.Profile!C5040</f>
        <v>0.40843774999999999</v>
      </c>
      <c r="D5040">
        <f t="shared" si="234"/>
        <v>0.40660377358490563</v>
      </c>
      <c r="E5040">
        <f t="shared" si="235"/>
        <v>0</v>
      </c>
      <c r="F5040">
        <f t="shared" si="236"/>
        <v>1.8339764150943627E-3</v>
      </c>
    </row>
    <row r="5041" spans="1:6" x14ac:dyDescent="0.25">
      <c r="A5041">
        <v>5032</v>
      </c>
      <c r="B5041">
        <f>'Założenia i wyniki'!$E$6*Znorm.Profile!B5041</f>
        <v>0.10866981132075472</v>
      </c>
      <c r="C5041">
        <f>'Założenia i wyniki'!$E$8*Znorm.Profile!C5041</f>
        <v>0.41824824999999999</v>
      </c>
      <c r="D5041">
        <f t="shared" si="234"/>
        <v>0.10866981132075472</v>
      </c>
      <c r="E5041">
        <f t="shared" si="235"/>
        <v>0</v>
      </c>
      <c r="F5041">
        <f t="shared" si="236"/>
        <v>0.30957843867924528</v>
      </c>
    </row>
    <row r="5042" spans="1:6" x14ac:dyDescent="0.25">
      <c r="A5042">
        <v>5033</v>
      </c>
      <c r="B5042">
        <f>'Założenia i wyniki'!$E$6*Znorm.Profile!B5042</f>
        <v>8.8635849056603766E-2</v>
      </c>
      <c r="C5042">
        <f>'Założenia i wyniki'!$E$8*Znorm.Profile!C5042</f>
        <v>0.42188684999999998</v>
      </c>
      <c r="D5042">
        <f t="shared" si="234"/>
        <v>8.8635849056603766E-2</v>
      </c>
      <c r="E5042">
        <f t="shared" si="235"/>
        <v>0</v>
      </c>
      <c r="F5042">
        <f t="shared" si="236"/>
        <v>0.33325100094339621</v>
      </c>
    </row>
    <row r="5043" spans="1:6" x14ac:dyDescent="0.25">
      <c r="A5043">
        <v>5034</v>
      </c>
      <c r="B5043">
        <f>'Założenia i wyniki'!$E$6*Znorm.Profile!B5043</f>
        <v>6.8971698113207552E-2</v>
      </c>
      <c r="C5043">
        <f>'Założenia i wyniki'!$E$8*Znorm.Profile!C5043</f>
        <v>0.4322339</v>
      </c>
      <c r="D5043">
        <f t="shared" si="234"/>
        <v>6.8971698113207552E-2</v>
      </c>
      <c r="E5043">
        <f t="shared" si="235"/>
        <v>0</v>
      </c>
      <c r="F5043">
        <f t="shared" si="236"/>
        <v>0.36326220188679248</v>
      </c>
    </row>
    <row r="5044" spans="1:6" x14ac:dyDescent="0.25">
      <c r="A5044">
        <v>5035</v>
      </c>
      <c r="B5044">
        <f>'Założenia i wyniki'!$E$6*Znorm.Profile!B5044</f>
        <v>8.0578301886792443E-3</v>
      </c>
      <c r="C5044">
        <f>'Założenia i wyniki'!$E$8*Znorm.Profile!C5044</f>
        <v>0.45283174999999998</v>
      </c>
      <c r="D5044">
        <f t="shared" si="234"/>
        <v>8.0578301886792443E-3</v>
      </c>
      <c r="E5044">
        <f t="shared" si="235"/>
        <v>0</v>
      </c>
      <c r="F5044">
        <f t="shared" si="236"/>
        <v>0.44477391981132075</v>
      </c>
    </row>
    <row r="5045" spans="1:6" x14ac:dyDescent="0.25">
      <c r="A5045">
        <v>5036</v>
      </c>
      <c r="B5045">
        <f>'Założenia i wyniki'!$E$6*Znorm.Profile!B5045</f>
        <v>0</v>
      </c>
      <c r="C5045">
        <f>'Założenia i wyniki'!$E$8*Znorm.Profile!C5045</f>
        <v>0.48324814999999999</v>
      </c>
      <c r="D5045">
        <f t="shared" si="234"/>
        <v>0</v>
      </c>
      <c r="E5045">
        <f t="shared" si="235"/>
        <v>0</v>
      </c>
      <c r="F5045">
        <f t="shared" si="236"/>
        <v>0.48324814999999999</v>
      </c>
    </row>
    <row r="5046" spans="1:6" x14ac:dyDescent="0.25">
      <c r="A5046">
        <v>5037</v>
      </c>
      <c r="B5046">
        <f>'Założenia i wyniki'!$E$6*Znorm.Profile!B5046</f>
        <v>0</v>
      </c>
      <c r="C5046">
        <f>'Założenia i wyniki'!$E$8*Znorm.Profile!C5046</f>
        <v>0.49824389999999996</v>
      </c>
      <c r="D5046">
        <f t="shared" si="234"/>
        <v>0</v>
      </c>
      <c r="E5046">
        <f t="shared" si="235"/>
        <v>0</v>
      </c>
      <c r="F5046">
        <f t="shared" si="236"/>
        <v>0.49824389999999996</v>
      </c>
    </row>
    <row r="5047" spans="1:6" x14ac:dyDescent="0.25">
      <c r="A5047">
        <v>5038</v>
      </c>
      <c r="B5047">
        <f>'Założenia i wyniki'!$E$6*Znorm.Profile!B5047</f>
        <v>0</v>
      </c>
      <c r="C5047">
        <f>'Założenia i wyniki'!$E$8*Znorm.Profile!C5047</f>
        <v>0.41275290000000003</v>
      </c>
      <c r="D5047">
        <f t="shared" si="234"/>
        <v>0</v>
      </c>
      <c r="E5047">
        <f t="shared" si="235"/>
        <v>0</v>
      </c>
      <c r="F5047">
        <f t="shared" si="236"/>
        <v>0.41275290000000003</v>
      </c>
    </row>
    <row r="5048" spans="1:6" x14ac:dyDescent="0.25">
      <c r="A5048">
        <v>5039</v>
      </c>
      <c r="B5048">
        <f>'Założenia i wyniki'!$E$6*Znorm.Profile!B5048</f>
        <v>0</v>
      </c>
      <c r="C5048">
        <f>'Założenia i wyniki'!$E$8*Znorm.Profile!C5048</f>
        <v>0.3190327</v>
      </c>
      <c r="D5048">
        <f t="shared" si="234"/>
        <v>0</v>
      </c>
      <c r="E5048">
        <f t="shared" si="235"/>
        <v>0</v>
      </c>
      <c r="F5048">
        <f t="shared" si="236"/>
        <v>0.3190327</v>
      </c>
    </row>
    <row r="5049" spans="1:6" x14ac:dyDescent="0.25">
      <c r="A5049">
        <v>5040</v>
      </c>
      <c r="B5049">
        <f>'Założenia i wyniki'!$E$6*Znorm.Profile!B5049</f>
        <v>0</v>
      </c>
      <c r="C5049">
        <f>'Założenia i wyniki'!$E$8*Znorm.Profile!C5049</f>
        <v>0.24934244999999999</v>
      </c>
      <c r="D5049">
        <f t="shared" si="234"/>
        <v>0</v>
      </c>
      <c r="E5049">
        <f t="shared" si="235"/>
        <v>0</v>
      </c>
      <c r="F5049">
        <f t="shared" si="236"/>
        <v>0.24934244999999999</v>
      </c>
    </row>
    <row r="5050" spans="1:6" x14ac:dyDescent="0.25">
      <c r="A5050">
        <v>5041</v>
      </c>
      <c r="B5050">
        <f>'Założenia i wyniki'!$E$6*Znorm.Profile!B5050</f>
        <v>0</v>
      </c>
      <c r="C5050">
        <f>'Założenia i wyniki'!$E$8*Znorm.Profile!C5050</f>
        <v>0.21141574999999999</v>
      </c>
      <c r="D5050">
        <f t="shared" si="234"/>
        <v>0</v>
      </c>
      <c r="E5050">
        <f t="shared" si="235"/>
        <v>0</v>
      </c>
      <c r="F5050">
        <f t="shared" si="236"/>
        <v>0.21141574999999999</v>
      </c>
    </row>
    <row r="5051" spans="1:6" x14ac:dyDescent="0.25">
      <c r="A5051">
        <v>5042</v>
      </c>
      <c r="B5051">
        <f>'Założenia i wyniki'!$E$6*Znorm.Profile!B5051</f>
        <v>0</v>
      </c>
      <c r="C5051">
        <f>'Założenia i wyniki'!$E$8*Znorm.Profile!C5051</f>
        <v>0.19741715000000001</v>
      </c>
      <c r="D5051">
        <f t="shared" si="234"/>
        <v>0</v>
      </c>
      <c r="E5051">
        <f t="shared" si="235"/>
        <v>0</v>
      </c>
      <c r="F5051">
        <f t="shared" si="236"/>
        <v>0.19741715000000001</v>
      </c>
    </row>
    <row r="5052" spans="1:6" x14ac:dyDescent="0.25">
      <c r="A5052">
        <v>5043</v>
      </c>
      <c r="B5052">
        <f>'Założenia i wyniki'!$E$6*Znorm.Profile!B5052</f>
        <v>0</v>
      </c>
      <c r="C5052">
        <f>'Założenia i wyniki'!$E$8*Znorm.Profile!C5052</f>
        <v>0.19608994999999999</v>
      </c>
      <c r="D5052">
        <f t="shared" si="234"/>
        <v>0</v>
      </c>
      <c r="E5052">
        <f t="shared" si="235"/>
        <v>0</v>
      </c>
      <c r="F5052">
        <f t="shared" si="236"/>
        <v>0.19608994999999999</v>
      </c>
    </row>
    <row r="5053" spans="1:6" x14ac:dyDescent="0.25">
      <c r="A5053">
        <v>5044</v>
      </c>
      <c r="B5053">
        <f>'Założenia i wyniki'!$E$6*Znorm.Profile!B5053</f>
        <v>0</v>
      </c>
      <c r="C5053">
        <f>'Założenia i wyniki'!$E$8*Znorm.Profile!C5053</f>
        <v>0.20946275</v>
      </c>
      <c r="D5053">
        <f t="shared" si="234"/>
        <v>0</v>
      </c>
      <c r="E5053">
        <f t="shared" si="235"/>
        <v>0</v>
      </c>
      <c r="F5053">
        <f t="shared" si="236"/>
        <v>0.20946275</v>
      </c>
    </row>
    <row r="5054" spans="1:6" x14ac:dyDescent="0.25">
      <c r="A5054">
        <v>5045</v>
      </c>
      <c r="B5054">
        <f>'Założenia i wyniki'!$E$6*Znorm.Profile!B5054</f>
        <v>0</v>
      </c>
      <c r="C5054">
        <f>'Założenia i wyniki'!$E$8*Znorm.Profile!C5054</f>
        <v>0.25269999999999998</v>
      </c>
      <c r="D5054">
        <f t="shared" si="234"/>
        <v>0</v>
      </c>
      <c r="E5054">
        <f t="shared" si="235"/>
        <v>0</v>
      </c>
      <c r="F5054">
        <f t="shared" si="236"/>
        <v>0.25269999999999998</v>
      </c>
    </row>
    <row r="5055" spans="1:6" x14ac:dyDescent="0.25">
      <c r="A5055">
        <v>5046</v>
      </c>
      <c r="B5055">
        <f>'Założenia i wyniki'!$E$6*Znorm.Profile!B5055</f>
        <v>9.763207547169811E-2</v>
      </c>
      <c r="C5055">
        <f>'Założenia i wyniki'!$E$8*Znorm.Profile!C5055</f>
        <v>0.31042760000000003</v>
      </c>
      <c r="D5055">
        <f t="shared" si="234"/>
        <v>9.763207547169811E-2</v>
      </c>
      <c r="E5055">
        <f t="shared" si="235"/>
        <v>0</v>
      </c>
      <c r="F5055">
        <f t="shared" si="236"/>
        <v>0.21279552452830192</v>
      </c>
    </row>
    <row r="5056" spans="1:6" x14ac:dyDescent="0.25">
      <c r="A5056">
        <v>5047</v>
      </c>
      <c r="B5056">
        <f>'Założenia i wyniki'!$E$6*Znorm.Profile!B5056</f>
        <v>0.52932075471698115</v>
      </c>
      <c r="C5056">
        <f>'Założenia i wyniki'!$E$8*Znorm.Profile!C5056</f>
        <v>0.35666504999999998</v>
      </c>
      <c r="D5056">
        <f t="shared" si="234"/>
        <v>0.35666504999999998</v>
      </c>
      <c r="E5056">
        <f t="shared" si="235"/>
        <v>0.17265570471698116</v>
      </c>
      <c r="F5056">
        <f t="shared" si="236"/>
        <v>0</v>
      </c>
    </row>
    <row r="5057" spans="1:6" x14ac:dyDescent="0.25">
      <c r="A5057">
        <v>5048</v>
      </c>
      <c r="B5057">
        <f>'Założenia i wyniki'!$E$6*Znorm.Profile!B5057</f>
        <v>1.0718867924528301</v>
      </c>
      <c r="C5057">
        <f>'Założenia i wyniki'!$E$8*Znorm.Profile!C5057</f>
        <v>0.39065844999999999</v>
      </c>
      <c r="D5057">
        <f t="shared" si="234"/>
        <v>0.39065844999999999</v>
      </c>
      <c r="E5057">
        <f t="shared" si="235"/>
        <v>0.68122834245283015</v>
      </c>
      <c r="F5057">
        <f t="shared" si="236"/>
        <v>0</v>
      </c>
    </row>
    <row r="5058" spans="1:6" x14ac:dyDescent="0.25">
      <c r="A5058">
        <v>5049</v>
      </c>
      <c r="B5058">
        <f>'Założenia i wyniki'!$E$6*Znorm.Profile!B5058</f>
        <v>1.6010377358490564</v>
      </c>
      <c r="C5058">
        <f>'Założenia i wyniki'!$E$8*Znorm.Profile!C5058</f>
        <v>0.41104594999999999</v>
      </c>
      <c r="D5058">
        <f t="shared" si="234"/>
        <v>0.41104594999999999</v>
      </c>
      <c r="E5058">
        <f t="shared" si="235"/>
        <v>1.1899917858490565</v>
      </c>
      <c r="F5058">
        <f t="shared" si="236"/>
        <v>0</v>
      </c>
    </row>
    <row r="5059" spans="1:6" x14ac:dyDescent="0.25">
      <c r="A5059">
        <v>5050</v>
      </c>
      <c r="B5059">
        <f>'Założenia i wyniki'!$E$6*Znorm.Profile!B5059</f>
        <v>1.9542452830188679</v>
      </c>
      <c r="C5059">
        <f>'Założenia i wyniki'!$E$8*Znorm.Profile!C5059</f>
        <v>0.39607610000000004</v>
      </c>
      <c r="D5059">
        <f t="shared" si="234"/>
        <v>0.39607610000000004</v>
      </c>
      <c r="E5059">
        <f t="shared" si="235"/>
        <v>1.558169183018868</v>
      </c>
      <c r="F5059">
        <f t="shared" si="236"/>
        <v>0</v>
      </c>
    </row>
    <row r="5060" spans="1:6" x14ac:dyDescent="0.25">
      <c r="A5060">
        <v>5051</v>
      </c>
      <c r="B5060">
        <f>'Założenia i wyniki'!$E$6*Znorm.Profile!B5060</f>
        <v>2.1725471698113208</v>
      </c>
      <c r="C5060">
        <f>'Założenia i wyniki'!$E$8*Znorm.Profile!C5060</f>
        <v>0.3980417</v>
      </c>
      <c r="D5060">
        <f t="shared" si="234"/>
        <v>0.3980417</v>
      </c>
      <c r="E5060">
        <f t="shared" si="235"/>
        <v>1.7745054698113207</v>
      </c>
      <c r="F5060">
        <f t="shared" si="236"/>
        <v>0</v>
      </c>
    </row>
    <row r="5061" spans="1:6" x14ac:dyDescent="0.25">
      <c r="A5061">
        <v>5052</v>
      </c>
      <c r="B5061">
        <f>'Założenia i wyniki'!$E$6*Znorm.Profile!B5061</f>
        <v>2.1835849056603771</v>
      </c>
      <c r="C5061">
        <f>'Założenia i wyniki'!$E$8*Znorm.Profile!C5061</f>
        <v>0.3969686</v>
      </c>
      <c r="D5061">
        <f t="shared" si="234"/>
        <v>0.3969686</v>
      </c>
      <c r="E5061">
        <f t="shared" si="235"/>
        <v>1.786616305660377</v>
      </c>
      <c r="F5061">
        <f t="shared" si="236"/>
        <v>0</v>
      </c>
    </row>
    <row r="5062" spans="1:6" x14ac:dyDescent="0.25">
      <c r="A5062">
        <v>5053</v>
      </c>
      <c r="B5062">
        <f>'Założenia i wyniki'!$E$6*Znorm.Profile!B5062</f>
        <v>2.0205660377358492</v>
      </c>
      <c r="C5062">
        <f>'Założenia i wyniki'!$E$8*Znorm.Profile!C5062</f>
        <v>0.39680165000000001</v>
      </c>
      <c r="D5062">
        <f t="shared" si="234"/>
        <v>0.39680165000000001</v>
      </c>
      <c r="E5062">
        <f t="shared" si="235"/>
        <v>1.6237643877358492</v>
      </c>
      <c r="F5062">
        <f t="shared" si="236"/>
        <v>0</v>
      </c>
    </row>
    <row r="5063" spans="1:6" x14ac:dyDescent="0.25">
      <c r="A5063">
        <v>5054</v>
      </c>
      <c r="B5063">
        <f>'Założenia i wyniki'!$E$6*Znorm.Profile!B5063</f>
        <v>1.9171698113207549</v>
      </c>
      <c r="C5063">
        <f>'Założenia i wyniki'!$E$8*Znorm.Profile!C5063</f>
        <v>0.39202834999999997</v>
      </c>
      <c r="D5063">
        <f t="shared" si="234"/>
        <v>0.39202834999999997</v>
      </c>
      <c r="E5063">
        <f t="shared" si="235"/>
        <v>1.525141461320755</v>
      </c>
      <c r="F5063">
        <f t="shared" si="236"/>
        <v>0</v>
      </c>
    </row>
    <row r="5064" spans="1:6" x14ac:dyDescent="0.25">
      <c r="A5064">
        <v>5055</v>
      </c>
      <c r="B5064">
        <f>'Założenia i wyniki'!$E$6*Znorm.Profile!B5064</f>
        <v>1.59</v>
      </c>
      <c r="C5064">
        <f>'Założenia i wyniki'!$E$8*Znorm.Profile!C5064</f>
        <v>0.39754855</v>
      </c>
      <c r="D5064">
        <f t="shared" si="234"/>
        <v>0.39754855</v>
      </c>
      <c r="E5064">
        <f t="shared" si="235"/>
        <v>1.1924514500000001</v>
      </c>
      <c r="F5064">
        <f t="shared" si="236"/>
        <v>0</v>
      </c>
    </row>
    <row r="5065" spans="1:6" x14ac:dyDescent="0.25">
      <c r="A5065">
        <v>5056</v>
      </c>
      <c r="B5065">
        <f>'Założenia i wyniki'!$E$6*Znorm.Profile!B5065</f>
        <v>0.96660377358490557</v>
      </c>
      <c r="C5065">
        <f>'Założenia i wyniki'!$E$8*Znorm.Profile!C5065</f>
        <v>0.40771114999999997</v>
      </c>
      <c r="D5065">
        <f t="shared" si="234"/>
        <v>0.40771114999999997</v>
      </c>
      <c r="E5065">
        <f t="shared" si="235"/>
        <v>0.55889262358490566</v>
      </c>
      <c r="F5065">
        <f t="shared" si="236"/>
        <v>0</v>
      </c>
    </row>
    <row r="5066" spans="1:6" x14ac:dyDescent="0.25">
      <c r="A5066">
        <v>5057</v>
      </c>
      <c r="B5066">
        <f>'Założenia i wyniki'!$E$6*Znorm.Profile!B5066</f>
        <v>0.68036792452830197</v>
      </c>
      <c r="C5066">
        <f>'Założenia i wyniki'!$E$8*Znorm.Profile!C5066</f>
        <v>0.42462175000000002</v>
      </c>
      <c r="D5066">
        <f t="shared" si="234"/>
        <v>0.42462175000000002</v>
      </c>
      <c r="E5066">
        <f t="shared" si="235"/>
        <v>0.25574617452830195</v>
      </c>
      <c r="F5066">
        <f t="shared" si="236"/>
        <v>0</v>
      </c>
    </row>
    <row r="5067" spans="1:6" x14ac:dyDescent="0.25">
      <c r="A5067">
        <v>5058</v>
      </c>
      <c r="B5067">
        <f>'Założenia i wyniki'!$E$6*Znorm.Profile!B5067</f>
        <v>0.28730188679245283</v>
      </c>
      <c r="C5067">
        <f>'Założenia i wyniki'!$E$8*Znorm.Profile!C5067</f>
        <v>0.42691635</v>
      </c>
      <c r="D5067">
        <f t="shared" ref="D5067:D5130" si="237">IF(B5067&lt;=C5067,B5067,C5067)</f>
        <v>0.28730188679245283</v>
      </c>
      <c r="E5067">
        <f t="shared" ref="E5067:E5130" si="238">IF(B5067&gt;C5067,B5067-C5067,0)</f>
        <v>0</v>
      </c>
      <c r="F5067">
        <f t="shared" ref="F5067:F5130" si="239">IF(B5067&lt;C5067,C5067-B5067,0)</f>
        <v>0.13961446320754717</v>
      </c>
    </row>
    <row r="5068" spans="1:6" x14ac:dyDescent="0.25">
      <c r="A5068">
        <v>5059</v>
      </c>
      <c r="B5068">
        <f>'Założenia i wyniki'!$E$6*Znorm.Profile!B5068</f>
        <v>6.9491509433962262E-2</v>
      </c>
      <c r="C5068">
        <f>'Założenia i wyniki'!$E$8*Znorm.Profile!C5068</f>
        <v>0.44444505000000001</v>
      </c>
      <c r="D5068">
        <f t="shared" si="237"/>
        <v>6.9491509433962262E-2</v>
      </c>
      <c r="E5068">
        <f t="shared" si="238"/>
        <v>0</v>
      </c>
      <c r="F5068">
        <f t="shared" si="239"/>
        <v>0.37495354056603775</v>
      </c>
    </row>
    <row r="5069" spans="1:6" x14ac:dyDescent="0.25">
      <c r="A5069">
        <v>5060</v>
      </c>
      <c r="B5069">
        <f>'Założenia i wyniki'!$E$6*Znorm.Profile!B5069</f>
        <v>0</v>
      </c>
      <c r="C5069">
        <f>'Założenia i wyniki'!$E$8*Znorm.Profile!C5069</f>
        <v>0.48653045</v>
      </c>
      <c r="D5069">
        <f t="shared" si="237"/>
        <v>0</v>
      </c>
      <c r="E5069">
        <f t="shared" si="238"/>
        <v>0</v>
      </c>
      <c r="F5069">
        <f t="shared" si="239"/>
        <v>0.48653045</v>
      </c>
    </row>
    <row r="5070" spans="1:6" x14ac:dyDescent="0.25">
      <c r="A5070">
        <v>5061</v>
      </c>
      <c r="B5070">
        <f>'Założenia i wyniki'!$E$6*Znorm.Profile!B5070</f>
        <v>0</v>
      </c>
      <c r="C5070">
        <f>'Założenia i wyniki'!$E$8*Znorm.Profile!C5070</f>
        <v>0.49245944999999991</v>
      </c>
      <c r="D5070">
        <f t="shared" si="237"/>
        <v>0</v>
      </c>
      <c r="E5070">
        <f t="shared" si="238"/>
        <v>0</v>
      </c>
      <c r="F5070">
        <f t="shared" si="239"/>
        <v>0.49245944999999991</v>
      </c>
    </row>
    <row r="5071" spans="1:6" x14ac:dyDescent="0.25">
      <c r="A5071">
        <v>5062</v>
      </c>
      <c r="B5071">
        <f>'Założenia i wyniki'!$E$6*Znorm.Profile!B5071</f>
        <v>0</v>
      </c>
      <c r="C5071">
        <f>'Założenia i wyniki'!$E$8*Znorm.Profile!C5071</f>
        <v>0.4179119</v>
      </c>
      <c r="D5071">
        <f t="shared" si="237"/>
        <v>0</v>
      </c>
      <c r="E5071">
        <f t="shared" si="238"/>
        <v>0</v>
      </c>
      <c r="F5071">
        <f t="shared" si="239"/>
        <v>0.4179119</v>
      </c>
    </row>
    <row r="5072" spans="1:6" x14ac:dyDescent="0.25">
      <c r="A5072">
        <v>5063</v>
      </c>
      <c r="B5072">
        <f>'Założenia i wyniki'!$E$6*Znorm.Profile!B5072</f>
        <v>0</v>
      </c>
      <c r="C5072">
        <f>'Założenia i wyniki'!$E$8*Znorm.Profile!C5072</f>
        <v>0.32304264999999999</v>
      </c>
      <c r="D5072">
        <f t="shared" si="237"/>
        <v>0</v>
      </c>
      <c r="E5072">
        <f t="shared" si="238"/>
        <v>0</v>
      </c>
      <c r="F5072">
        <f t="shared" si="239"/>
        <v>0.32304264999999999</v>
      </c>
    </row>
    <row r="5073" spans="1:6" x14ac:dyDescent="0.25">
      <c r="A5073">
        <v>5064</v>
      </c>
      <c r="B5073">
        <f>'Założenia i wyniki'!$E$6*Znorm.Profile!B5073</f>
        <v>0</v>
      </c>
      <c r="C5073">
        <f>'Założenia i wyniki'!$E$8*Znorm.Profile!C5073</f>
        <v>0.25082645000000003</v>
      </c>
      <c r="D5073">
        <f t="shared" si="237"/>
        <v>0</v>
      </c>
      <c r="E5073">
        <f t="shared" si="238"/>
        <v>0</v>
      </c>
      <c r="F5073">
        <f t="shared" si="239"/>
        <v>0.25082645000000003</v>
      </c>
    </row>
    <row r="5074" spans="1:6" x14ac:dyDescent="0.25">
      <c r="A5074">
        <v>5065</v>
      </c>
      <c r="B5074">
        <f>'Założenia i wyniki'!$E$6*Znorm.Profile!B5074</f>
        <v>0</v>
      </c>
      <c r="C5074">
        <f>'Założenia i wyniki'!$E$8*Znorm.Profile!C5074</f>
        <v>0.21691004999999997</v>
      </c>
      <c r="D5074">
        <f t="shared" si="237"/>
        <v>0</v>
      </c>
      <c r="E5074">
        <f t="shared" si="238"/>
        <v>0</v>
      </c>
      <c r="F5074">
        <f t="shared" si="239"/>
        <v>0.21691004999999997</v>
      </c>
    </row>
    <row r="5075" spans="1:6" x14ac:dyDescent="0.25">
      <c r="A5075">
        <v>5066</v>
      </c>
      <c r="B5075">
        <f>'Założenia i wyniki'!$E$6*Znorm.Profile!B5075</f>
        <v>0</v>
      </c>
      <c r="C5075">
        <f>'Założenia i wyniki'!$E$8*Znorm.Profile!C5075</f>
        <v>0.20050275000000001</v>
      </c>
      <c r="D5075">
        <f t="shared" si="237"/>
        <v>0</v>
      </c>
      <c r="E5075">
        <f t="shared" si="238"/>
        <v>0</v>
      </c>
      <c r="F5075">
        <f t="shared" si="239"/>
        <v>0.20050275000000001</v>
      </c>
    </row>
    <row r="5076" spans="1:6" x14ac:dyDescent="0.25">
      <c r="A5076">
        <v>5067</v>
      </c>
      <c r="B5076">
        <f>'Założenia i wyniki'!$E$6*Znorm.Profile!B5076</f>
        <v>0</v>
      </c>
      <c r="C5076">
        <f>'Założenia i wyniki'!$E$8*Znorm.Profile!C5076</f>
        <v>0.19878145</v>
      </c>
      <c r="D5076">
        <f t="shared" si="237"/>
        <v>0</v>
      </c>
      <c r="E5076">
        <f t="shared" si="238"/>
        <v>0</v>
      </c>
      <c r="F5076">
        <f t="shared" si="239"/>
        <v>0.19878145</v>
      </c>
    </row>
    <row r="5077" spans="1:6" x14ac:dyDescent="0.25">
      <c r="A5077">
        <v>5068</v>
      </c>
      <c r="B5077">
        <f>'Założenia i wyniki'!$E$6*Znorm.Profile!B5077</f>
        <v>0</v>
      </c>
      <c r="C5077">
        <f>'Założenia i wyniki'!$E$8*Znorm.Profile!C5077</f>
        <v>0.21055404999999999</v>
      </c>
      <c r="D5077">
        <f t="shared" si="237"/>
        <v>0</v>
      </c>
      <c r="E5077">
        <f t="shared" si="238"/>
        <v>0</v>
      </c>
      <c r="F5077">
        <f t="shared" si="239"/>
        <v>0.21055404999999999</v>
      </c>
    </row>
    <row r="5078" spans="1:6" x14ac:dyDescent="0.25">
      <c r="A5078">
        <v>5069</v>
      </c>
      <c r="B5078">
        <f>'Założenia i wyniki'!$E$6*Znorm.Profile!B5078</f>
        <v>0</v>
      </c>
      <c r="C5078">
        <f>'Założenia i wyniki'!$E$8*Znorm.Profile!C5078</f>
        <v>0.24609655000000003</v>
      </c>
      <c r="D5078">
        <f t="shared" si="237"/>
        <v>0</v>
      </c>
      <c r="E5078">
        <f t="shared" si="238"/>
        <v>0</v>
      </c>
      <c r="F5078">
        <f t="shared" si="239"/>
        <v>0.24609655000000003</v>
      </c>
    </row>
    <row r="5079" spans="1:6" x14ac:dyDescent="0.25">
      <c r="A5079">
        <v>5070</v>
      </c>
      <c r="B5079">
        <f>'Założenia i wyniki'!$E$6*Znorm.Profile!B5079</f>
        <v>3.3693396226415095E-2</v>
      </c>
      <c r="C5079">
        <f>'Założenia i wyniki'!$E$8*Znorm.Profile!C5079</f>
        <v>0.30179695000000001</v>
      </c>
      <c r="D5079">
        <f t="shared" si="237"/>
        <v>3.3693396226415095E-2</v>
      </c>
      <c r="E5079">
        <f t="shared" si="238"/>
        <v>0</v>
      </c>
      <c r="F5079">
        <f t="shared" si="239"/>
        <v>0.26810355377358491</v>
      </c>
    </row>
    <row r="5080" spans="1:6" x14ac:dyDescent="0.25">
      <c r="A5080">
        <v>5071</v>
      </c>
      <c r="B5080">
        <f>'Założenia i wyniki'!$E$6*Znorm.Profile!B5080</f>
        <v>7.5944339622641521E-2</v>
      </c>
      <c r="C5080">
        <f>'Założenia i wyniki'!$E$8*Znorm.Profile!C5080</f>
        <v>0.34872914999999999</v>
      </c>
      <c r="D5080">
        <f t="shared" si="237"/>
        <v>7.5944339622641521E-2</v>
      </c>
      <c r="E5080">
        <f t="shared" si="238"/>
        <v>0</v>
      </c>
      <c r="F5080">
        <f t="shared" si="239"/>
        <v>0.27278481037735847</v>
      </c>
    </row>
    <row r="5081" spans="1:6" x14ac:dyDescent="0.25">
      <c r="A5081">
        <v>5072</v>
      </c>
      <c r="B5081">
        <f>'Założenia i wyniki'!$E$6*Znorm.Profile!B5081</f>
        <v>0.27204716981132077</v>
      </c>
      <c r="C5081">
        <f>'Założenia i wyniki'!$E$8*Znorm.Profile!C5081</f>
        <v>0.37655625000000004</v>
      </c>
      <c r="D5081">
        <f t="shared" si="237"/>
        <v>0.27204716981132077</v>
      </c>
      <c r="E5081">
        <f t="shared" si="238"/>
        <v>0</v>
      </c>
      <c r="F5081">
        <f t="shared" si="239"/>
        <v>0.10450908018867927</v>
      </c>
    </row>
    <row r="5082" spans="1:6" x14ac:dyDescent="0.25">
      <c r="A5082">
        <v>5073</v>
      </c>
      <c r="B5082">
        <f>'Założenia i wyniki'!$E$6*Znorm.Profile!B5082</f>
        <v>0.61970754716981125</v>
      </c>
      <c r="C5082">
        <f>'Założenia i wyniki'!$E$8*Znorm.Profile!C5082</f>
        <v>0.39535090000000001</v>
      </c>
      <c r="D5082">
        <f t="shared" si="237"/>
        <v>0.39535090000000001</v>
      </c>
      <c r="E5082">
        <f t="shared" si="238"/>
        <v>0.22435664716981124</v>
      </c>
      <c r="F5082">
        <f t="shared" si="239"/>
        <v>0</v>
      </c>
    </row>
    <row r="5083" spans="1:6" x14ac:dyDescent="0.25">
      <c r="A5083">
        <v>5074</v>
      </c>
      <c r="B5083">
        <f>'Założenia i wyniki'!$E$6*Znorm.Profile!B5083</f>
        <v>0.90614150943396221</v>
      </c>
      <c r="C5083">
        <f>'Założenia i wyniki'!$E$8*Znorm.Profile!C5083</f>
        <v>0.39531834999999999</v>
      </c>
      <c r="D5083">
        <f t="shared" si="237"/>
        <v>0.39531834999999999</v>
      </c>
      <c r="E5083">
        <f t="shared" si="238"/>
        <v>0.51082315943396228</v>
      </c>
      <c r="F5083">
        <f t="shared" si="239"/>
        <v>0</v>
      </c>
    </row>
    <row r="5084" spans="1:6" x14ac:dyDescent="0.25">
      <c r="A5084">
        <v>5075</v>
      </c>
      <c r="B5084">
        <f>'Założenia i wyniki'!$E$6*Znorm.Profile!B5084</f>
        <v>0.74640566037735856</v>
      </c>
      <c r="C5084">
        <f>'Założenia i wyniki'!$E$8*Znorm.Profile!C5084</f>
        <v>0.3934763</v>
      </c>
      <c r="D5084">
        <f t="shared" si="237"/>
        <v>0.3934763</v>
      </c>
      <c r="E5084">
        <f t="shared" si="238"/>
        <v>0.35292936037735856</v>
      </c>
      <c r="F5084">
        <f t="shared" si="239"/>
        <v>0</v>
      </c>
    </row>
    <row r="5085" spans="1:6" x14ac:dyDescent="0.25">
      <c r="A5085">
        <v>5076</v>
      </c>
      <c r="B5085">
        <f>'Założenia i wyniki'!$E$6*Znorm.Profile!B5085</f>
        <v>0.86266981132075471</v>
      </c>
      <c r="C5085">
        <f>'Założenia i wyniki'!$E$8*Znorm.Profile!C5085</f>
        <v>0.40033805</v>
      </c>
      <c r="D5085">
        <f t="shared" si="237"/>
        <v>0.40033805</v>
      </c>
      <c r="E5085">
        <f t="shared" si="238"/>
        <v>0.46233176132075471</v>
      </c>
      <c r="F5085">
        <f t="shared" si="239"/>
        <v>0</v>
      </c>
    </row>
    <row r="5086" spans="1:6" x14ac:dyDescent="0.25">
      <c r="A5086">
        <v>5077</v>
      </c>
      <c r="B5086">
        <f>'Założenia i wyniki'!$E$6*Znorm.Profile!B5086</f>
        <v>1.9078301886792453</v>
      </c>
      <c r="C5086">
        <f>'Założenia i wyniki'!$E$8*Znorm.Profile!C5086</f>
        <v>0.39903885</v>
      </c>
      <c r="D5086">
        <f t="shared" si="237"/>
        <v>0.39903885</v>
      </c>
      <c r="E5086">
        <f t="shared" si="238"/>
        <v>1.5087913386792453</v>
      </c>
      <c r="F5086">
        <f t="shared" si="239"/>
        <v>0</v>
      </c>
    </row>
    <row r="5087" spans="1:6" x14ac:dyDescent="0.25">
      <c r="A5087">
        <v>5078</v>
      </c>
      <c r="B5087">
        <f>'Założenia i wyniki'!$E$6*Znorm.Profile!B5087</f>
        <v>1.7105660377358491</v>
      </c>
      <c r="C5087">
        <f>'Założenia i wyniki'!$E$8*Znorm.Profile!C5087</f>
        <v>0.39648804999999998</v>
      </c>
      <c r="D5087">
        <f t="shared" si="237"/>
        <v>0.39648804999999998</v>
      </c>
      <c r="E5087">
        <f t="shared" si="238"/>
        <v>1.3140779877358493</v>
      </c>
      <c r="F5087">
        <f t="shared" si="239"/>
        <v>0</v>
      </c>
    </row>
    <row r="5088" spans="1:6" x14ac:dyDescent="0.25">
      <c r="A5088">
        <v>5079</v>
      </c>
      <c r="B5088">
        <f>'Założenia i wyniki'!$E$6*Znorm.Profile!B5088</f>
        <v>1.6028301886792455</v>
      </c>
      <c r="C5088">
        <f>'Założenia i wyniki'!$E$8*Znorm.Profile!C5088</f>
        <v>0.40704370000000001</v>
      </c>
      <c r="D5088">
        <f t="shared" si="237"/>
        <v>0.40704370000000001</v>
      </c>
      <c r="E5088">
        <f t="shared" si="238"/>
        <v>1.1957864886792455</v>
      </c>
      <c r="F5088">
        <f t="shared" si="239"/>
        <v>0</v>
      </c>
    </row>
    <row r="5089" spans="1:6" x14ac:dyDescent="0.25">
      <c r="A5089">
        <v>5080</v>
      </c>
      <c r="B5089">
        <f>'Założenia i wyniki'!$E$6*Znorm.Profile!B5089</f>
        <v>0.95254716981132082</v>
      </c>
      <c r="C5089">
        <f>'Założenia i wyniki'!$E$8*Znorm.Profile!C5089</f>
        <v>0.42355005000000001</v>
      </c>
      <c r="D5089">
        <f t="shared" si="237"/>
        <v>0.42355005000000001</v>
      </c>
      <c r="E5089">
        <f t="shared" si="238"/>
        <v>0.5289971198113208</v>
      </c>
      <c r="F5089">
        <f t="shared" si="239"/>
        <v>0</v>
      </c>
    </row>
    <row r="5090" spans="1:6" x14ac:dyDescent="0.25">
      <c r="A5090">
        <v>5081</v>
      </c>
      <c r="B5090">
        <f>'Założenia i wyniki'!$E$6*Znorm.Profile!B5090</f>
        <v>0.67417924528301887</v>
      </c>
      <c r="C5090">
        <f>'Założenia i wyniki'!$E$8*Znorm.Profile!C5090</f>
        <v>0.42954275000000003</v>
      </c>
      <c r="D5090">
        <f t="shared" si="237"/>
        <v>0.42954275000000003</v>
      </c>
      <c r="E5090">
        <f t="shared" si="238"/>
        <v>0.24463649528301884</v>
      </c>
      <c r="F5090">
        <f t="shared" si="239"/>
        <v>0</v>
      </c>
    </row>
    <row r="5091" spans="1:6" x14ac:dyDescent="0.25">
      <c r="A5091">
        <v>5082</v>
      </c>
      <c r="B5091">
        <f>'Założenia i wyniki'!$E$6*Znorm.Profile!B5091</f>
        <v>8.8116981132075473E-2</v>
      </c>
      <c r="C5091">
        <f>'Założenia i wyniki'!$E$8*Znorm.Profile!C5091</f>
        <v>0.4291161</v>
      </c>
      <c r="D5091">
        <f t="shared" si="237"/>
        <v>8.8116981132075473E-2</v>
      </c>
      <c r="E5091">
        <f t="shared" si="238"/>
        <v>0</v>
      </c>
      <c r="F5091">
        <f t="shared" si="239"/>
        <v>0.34099911886792456</v>
      </c>
    </row>
    <row r="5092" spans="1:6" x14ac:dyDescent="0.25">
      <c r="A5092">
        <v>5083</v>
      </c>
      <c r="B5092">
        <f>'Założenia i wyniki'!$E$6*Znorm.Profile!B5092</f>
        <v>5.8467924528301891E-3</v>
      </c>
      <c r="C5092">
        <f>'Założenia i wyniki'!$E$8*Znorm.Profile!C5092</f>
        <v>0.45252129999999996</v>
      </c>
      <c r="D5092">
        <f t="shared" si="237"/>
        <v>5.8467924528301891E-3</v>
      </c>
      <c r="E5092">
        <f t="shared" si="238"/>
        <v>0</v>
      </c>
      <c r="F5092">
        <f t="shared" si="239"/>
        <v>0.44667450754716975</v>
      </c>
    </row>
    <row r="5093" spans="1:6" x14ac:dyDescent="0.25">
      <c r="A5093">
        <v>5084</v>
      </c>
      <c r="B5093">
        <f>'Założenia i wyniki'!$E$6*Znorm.Profile!B5093</f>
        <v>0</v>
      </c>
      <c r="C5093">
        <f>'Założenia i wyniki'!$E$8*Znorm.Profile!C5093</f>
        <v>0.47794635000000002</v>
      </c>
      <c r="D5093">
        <f t="shared" si="237"/>
        <v>0</v>
      </c>
      <c r="E5093">
        <f t="shared" si="238"/>
        <v>0</v>
      </c>
      <c r="F5093">
        <f t="shared" si="239"/>
        <v>0.47794635000000002</v>
      </c>
    </row>
    <row r="5094" spans="1:6" x14ac:dyDescent="0.25">
      <c r="A5094">
        <v>5085</v>
      </c>
      <c r="B5094">
        <f>'Założenia i wyniki'!$E$6*Znorm.Profile!B5094</f>
        <v>0</v>
      </c>
      <c r="C5094">
        <f>'Założenia i wyniki'!$E$8*Znorm.Profile!C5094</f>
        <v>0.49267714999999995</v>
      </c>
      <c r="D5094">
        <f t="shared" si="237"/>
        <v>0</v>
      </c>
      <c r="E5094">
        <f t="shared" si="238"/>
        <v>0</v>
      </c>
      <c r="F5094">
        <f t="shared" si="239"/>
        <v>0.49267714999999995</v>
      </c>
    </row>
    <row r="5095" spans="1:6" x14ac:dyDescent="0.25">
      <c r="A5095">
        <v>5086</v>
      </c>
      <c r="B5095">
        <f>'Założenia i wyniki'!$E$6*Znorm.Profile!B5095</f>
        <v>0</v>
      </c>
      <c r="C5095">
        <f>'Założenia i wyniki'!$E$8*Znorm.Profile!C5095</f>
        <v>0.41646394999999997</v>
      </c>
      <c r="D5095">
        <f t="shared" si="237"/>
        <v>0</v>
      </c>
      <c r="E5095">
        <f t="shared" si="238"/>
        <v>0</v>
      </c>
      <c r="F5095">
        <f t="shared" si="239"/>
        <v>0.41646394999999997</v>
      </c>
    </row>
    <row r="5096" spans="1:6" x14ac:dyDescent="0.25">
      <c r="A5096">
        <v>5087</v>
      </c>
      <c r="B5096">
        <f>'Założenia i wyniki'!$E$6*Znorm.Profile!B5096</f>
        <v>0</v>
      </c>
      <c r="C5096">
        <f>'Założenia i wyniki'!$E$8*Znorm.Profile!C5096</f>
        <v>0.33354194999999998</v>
      </c>
      <c r="D5096">
        <f t="shared" si="237"/>
        <v>0</v>
      </c>
      <c r="E5096">
        <f t="shared" si="238"/>
        <v>0</v>
      </c>
      <c r="F5096">
        <f t="shared" si="239"/>
        <v>0.33354194999999998</v>
      </c>
    </row>
    <row r="5097" spans="1:6" x14ac:dyDescent="0.25">
      <c r="A5097">
        <v>5088</v>
      </c>
      <c r="B5097">
        <f>'Założenia i wyniki'!$E$6*Znorm.Profile!B5097</f>
        <v>0</v>
      </c>
      <c r="C5097">
        <f>'Założenia i wyniki'!$E$8*Znorm.Profile!C5097</f>
        <v>0.265069</v>
      </c>
      <c r="D5097">
        <f t="shared" si="237"/>
        <v>0</v>
      </c>
      <c r="E5097">
        <f t="shared" si="238"/>
        <v>0</v>
      </c>
      <c r="F5097">
        <f t="shared" si="239"/>
        <v>0.265069</v>
      </c>
    </row>
    <row r="5098" spans="1:6" x14ac:dyDescent="0.25">
      <c r="A5098">
        <v>5089</v>
      </c>
      <c r="B5098">
        <f>'Założenia i wyniki'!$E$6*Znorm.Profile!B5098</f>
        <v>0</v>
      </c>
      <c r="C5098">
        <f>'Założenia i wyniki'!$E$8*Znorm.Profile!C5098</f>
        <v>0.22692354999999997</v>
      </c>
      <c r="D5098">
        <f t="shared" si="237"/>
        <v>0</v>
      </c>
      <c r="E5098">
        <f t="shared" si="238"/>
        <v>0</v>
      </c>
      <c r="F5098">
        <f t="shared" si="239"/>
        <v>0.22692354999999997</v>
      </c>
    </row>
    <row r="5099" spans="1:6" x14ac:dyDescent="0.25">
      <c r="A5099">
        <v>5090</v>
      </c>
      <c r="B5099">
        <f>'Założenia i wyniki'!$E$6*Znorm.Profile!B5099</f>
        <v>0</v>
      </c>
      <c r="C5099">
        <f>'Założenia i wyniki'!$E$8*Znorm.Profile!C5099</f>
        <v>0.20726335000000001</v>
      </c>
      <c r="D5099">
        <f t="shared" si="237"/>
        <v>0</v>
      </c>
      <c r="E5099">
        <f t="shared" si="238"/>
        <v>0</v>
      </c>
      <c r="F5099">
        <f t="shared" si="239"/>
        <v>0.20726335000000001</v>
      </c>
    </row>
    <row r="5100" spans="1:6" x14ac:dyDescent="0.25">
      <c r="A5100">
        <v>5091</v>
      </c>
      <c r="B5100">
        <f>'Założenia i wyniki'!$E$6*Znorm.Profile!B5100</f>
        <v>0</v>
      </c>
      <c r="C5100">
        <f>'Założenia i wyniki'!$E$8*Znorm.Profile!C5100</f>
        <v>0.2040073</v>
      </c>
      <c r="D5100">
        <f t="shared" si="237"/>
        <v>0</v>
      </c>
      <c r="E5100">
        <f t="shared" si="238"/>
        <v>0</v>
      </c>
      <c r="F5100">
        <f t="shared" si="239"/>
        <v>0.2040073</v>
      </c>
    </row>
    <row r="5101" spans="1:6" x14ac:dyDescent="0.25">
      <c r="A5101">
        <v>5092</v>
      </c>
      <c r="B5101">
        <f>'Założenia i wyniki'!$E$6*Znorm.Profile!B5101</f>
        <v>0</v>
      </c>
      <c r="C5101">
        <f>'Założenia i wyniki'!$E$8*Znorm.Profile!C5101</f>
        <v>0.21222389999999999</v>
      </c>
      <c r="D5101">
        <f t="shared" si="237"/>
        <v>0</v>
      </c>
      <c r="E5101">
        <f t="shared" si="238"/>
        <v>0</v>
      </c>
      <c r="F5101">
        <f t="shared" si="239"/>
        <v>0.21222389999999999</v>
      </c>
    </row>
    <row r="5102" spans="1:6" x14ac:dyDescent="0.25">
      <c r="A5102">
        <v>5093</v>
      </c>
      <c r="B5102">
        <f>'Założenia i wyniki'!$E$6*Znorm.Profile!B5102</f>
        <v>1.3338679245283019E-2</v>
      </c>
      <c r="C5102">
        <f>'Założenia i wyniki'!$E$8*Znorm.Profile!C5102</f>
        <v>0.23623529999999998</v>
      </c>
      <c r="D5102">
        <f t="shared" si="237"/>
        <v>1.3338679245283019E-2</v>
      </c>
      <c r="E5102">
        <f t="shared" si="238"/>
        <v>0</v>
      </c>
      <c r="F5102">
        <f t="shared" si="239"/>
        <v>0.22289662075471697</v>
      </c>
    </row>
    <row r="5103" spans="1:6" x14ac:dyDescent="0.25">
      <c r="A5103">
        <v>5094</v>
      </c>
      <c r="B5103">
        <f>'Założenia i wyniki'!$E$6*Znorm.Profile!B5103</f>
        <v>0.18493396226415096</v>
      </c>
      <c r="C5103">
        <f>'Założenia i wyniki'!$E$8*Znorm.Profile!C5103</f>
        <v>0.28480934999999996</v>
      </c>
      <c r="D5103">
        <f t="shared" si="237"/>
        <v>0.18493396226415096</v>
      </c>
      <c r="E5103">
        <f t="shared" si="238"/>
        <v>0</v>
      </c>
      <c r="F5103">
        <f t="shared" si="239"/>
        <v>9.9875387735849003E-2</v>
      </c>
    </row>
    <row r="5104" spans="1:6" x14ac:dyDescent="0.25">
      <c r="A5104">
        <v>5095</v>
      </c>
      <c r="B5104">
        <f>'Założenia i wyniki'!$E$6*Znorm.Profile!B5104</f>
        <v>0.56247169811320763</v>
      </c>
      <c r="C5104">
        <f>'Założenia i wyniki'!$E$8*Znorm.Profile!C5104</f>
        <v>0.34014155000000001</v>
      </c>
      <c r="D5104">
        <f t="shared" si="237"/>
        <v>0.34014155000000001</v>
      </c>
      <c r="E5104">
        <f t="shared" si="238"/>
        <v>0.22233014811320762</v>
      </c>
      <c r="F5104">
        <f t="shared" si="239"/>
        <v>0</v>
      </c>
    </row>
    <row r="5105" spans="1:6" x14ac:dyDescent="0.25">
      <c r="A5105">
        <v>5096</v>
      </c>
      <c r="B5105">
        <f>'Założenia i wyniki'!$E$6*Znorm.Profile!B5105</f>
        <v>1.0628301886792453</v>
      </c>
      <c r="C5105">
        <f>'Założenia i wyniki'!$E$8*Znorm.Profile!C5105</f>
        <v>0.39946969999999998</v>
      </c>
      <c r="D5105">
        <f t="shared" si="237"/>
        <v>0.39946969999999998</v>
      </c>
      <c r="E5105">
        <f t="shared" si="238"/>
        <v>0.66336048867924524</v>
      </c>
      <c r="F5105">
        <f t="shared" si="239"/>
        <v>0</v>
      </c>
    </row>
    <row r="5106" spans="1:6" x14ac:dyDescent="0.25">
      <c r="A5106">
        <v>5097</v>
      </c>
      <c r="B5106">
        <f>'Założenia i wyniki'!$E$6*Znorm.Profile!B5106</f>
        <v>1.6400000000000001</v>
      </c>
      <c r="C5106">
        <f>'Założenia i wyniki'!$E$8*Znorm.Profile!C5106</f>
        <v>0.43757560000000001</v>
      </c>
      <c r="D5106">
        <f t="shared" si="237"/>
        <v>0.43757560000000001</v>
      </c>
      <c r="E5106">
        <f t="shared" si="238"/>
        <v>1.2024244000000002</v>
      </c>
      <c r="F5106">
        <f t="shared" si="239"/>
        <v>0</v>
      </c>
    </row>
    <row r="5107" spans="1:6" x14ac:dyDescent="0.25">
      <c r="A5107">
        <v>5098</v>
      </c>
      <c r="B5107">
        <f>'Założenia i wyniki'!$E$6*Znorm.Profile!B5107</f>
        <v>1.9966981132075472</v>
      </c>
      <c r="C5107">
        <f>'Założenia i wyniki'!$E$8*Znorm.Profile!C5107</f>
        <v>0.4592658</v>
      </c>
      <c r="D5107">
        <f t="shared" si="237"/>
        <v>0.4592658</v>
      </c>
      <c r="E5107">
        <f t="shared" si="238"/>
        <v>1.5374323132075471</v>
      </c>
      <c r="F5107">
        <f t="shared" si="239"/>
        <v>0</v>
      </c>
    </row>
    <row r="5108" spans="1:6" x14ac:dyDescent="0.25">
      <c r="A5108">
        <v>5099</v>
      </c>
      <c r="B5108">
        <f>'Założenia i wyniki'!$E$6*Znorm.Profile!B5108</f>
        <v>2.2059433962264152</v>
      </c>
      <c r="C5108">
        <f>'Założenia i wyniki'!$E$8*Znorm.Profile!C5108</f>
        <v>0.46334925000000005</v>
      </c>
      <c r="D5108">
        <f t="shared" si="237"/>
        <v>0.46334925000000005</v>
      </c>
      <c r="E5108">
        <f t="shared" si="238"/>
        <v>1.7425941462264152</v>
      </c>
      <c r="F5108">
        <f t="shared" si="239"/>
        <v>0</v>
      </c>
    </row>
    <row r="5109" spans="1:6" x14ac:dyDescent="0.25">
      <c r="A5109">
        <v>5100</v>
      </c>
      <c r="B5109">
        <f>'Założenia i wyniki'!$E$6*Znorm.Profile!B5109</f>
        <v>2.2769811320754716</v>
      </c>
      <c r="C5109">
        <f>'Założenia i wyniki'!$E$8*Znorm.Profile!C5109</f>
        <v>0.46018280000000006</v>
      </c>
      <c r="D5109">
        <f t="shared" si="237"/>
        <v>0.46018280000000006</v>
      </c>
      <c r="E5109">
        <f t="shared" si="238"/>
        <v>1.8167983320754715</v>
      </c>
      <c r="F5109">
        <f t="shared" si="239"/>
        <v>0</v>
      </c>
    </row>
    <row r="5110" spans="1:6" x14ac:dyDescent="0.25">
      <c r="A5110">
        <v>5101</v>
      </c>
      <c r="B5110">
        <f>'Założenia i wyniki'!$E$6*Znorm.Profile!B5110</f>
        <v>1.9752830188679247</v>
      </c>
      <c r="C5110">
        <f>'Założenia i wyniki'!$E$8*Znorm.Profile!C5110</f>
        <v>0.45785285000000003</v>
      </c>
      <c r="D5110">
        <f t="shared" si="237"/>
        <v>0.45785285000000003</v>
      </c>
      <c r="E5110">
        <f t="shared" si="238"/>
        <v>1.5174301688679246</v>
      </c>
      <c r="F5110">
        <f t="shared" si="239"/>
        <v>0</v>
      </c>
    </row>
    <row r="5111" spans="1:6" x14ac:dyDescent="0.25">
      <c r="A5111">
        <v>5102</v>
      </c>
      <c r="B5111">
        <f>'Założenia i wyniki'!$E$6*Znorm.Profile!B5111</f>
        <v>1.9398113207547167</v>
      </c>
      <c r="C5111">
        <f>'Założenia i wyniki'!$E$8*Znorm.Profile!C5111</f>
        <v>0.45248875</v>
      </c>
      <c r="D5111">
        <f t="shared" si="237"/>
        <v>0.45248875</v>
      </c>
      <c r="E5111">
        <f t="shared" si="238"/>
        <v>1.4873225707547166</v>
      </c>
      <c r="F5111">
        <f t="shared" si="239"/>
        <v>0</v>
      </c>
    </row>
    <row r="5112" spans="1:6" x14ac:dyDescent="0.25">
      <c r="A5112">
        <v>5103</v>
      </c>
      <c r="B5112">
        <f>'Założenia i wyniki'!$E$6*Znorm.Profile!B5112</f>
        <v>1.7375471698113207</v>
      </c>
      <c r="C5112">
        <f>'Założenia i wyniki'!$E$8*Znorm.Profile!C5112</f>
        <v>0.45682384999999998</v>
      </c>
      <c r="D5112">
        <f t="shared" si="237"/>
        <v>0.45682384999999998</v>
      </c>
      <c r="E5112">
        <f t="shared" si="238"/>
        <v>1.2807233198113208</v>
      </c>
      <c r="F5112">
        <f t="shared" si="239"/>
        <v>0</v>
      </c>
    </row>
    <row r="5113" spans="1:6" x14ac:dyDescent="0.25">
      <c r="A5113">
        <v>5104</v>
      </c>
      <c r="B5113">
        <f>'Założenia i wyniki'!$E$6*Znorm.Profile!B5113</f>
        <v>1.2685849056603775</v>
      </c>
      <c r="C5113">
        <f>'Założenia i wyniki'!$E$8*Znorm.Profile!C5113</f>
        <v>0.45571715000000002</v>
      </c>
      <c r="D5113">
        <f t="shared" si="237"/>
        <v>0.45571715000000002</v>
      </c>
      <c r="E5113">
        <f t="shared" si="238"/>
        <v>0.8128677556603775</v>
      </c>
      <c r="F5113">
        <f t="shared" si="239"/>
        <v>0</v>
      </c>
    </row>
    <row r="5114" spans="1:6" x14ac:dyDescent="0.25">
      <c r="A5114">
        <v>5105</v>
      </c>
      <c r="B5114">
        <f>'Założenia i wyniki'!$E$6*Znorm.Profile!B5114</f>
        <v>0.76948113207547175</v>
      </c>
      <c r="C5114">
        <f>'Założenia i wyniki'!$E$8*Znorm.Profile!C5114</f>
        <v>0.44452345000000004</v>
      </c>
      <c r="D5114">
        <f t="shared" si="237"/>
        <v>0.44452345000000004</v>
      </c>
      <c r="E5114">
        <f t="shared" si="238"/>
        <v>0.32495768207547171</v>
      </c>
      <c r="F5114">
        <f t="shared" si="239"/>
        <v>0</v>
      </c>
    </row>
    <row r="5115" spans="1:6" x14ac:dyDescent="0.25">
      <c r="A5115">
        <v>5106</v>
      </c>
      <c r="B5115">
        <f>'Założenia i wyniki'!$E$6*Znorm.Profile!B5115</f>
        <v>0.30660377358490565</v>
      </c>
      <c r="C5115">
        <f>'Założenia i wyniki'!$E$8*Znorm.Profile!C5115</f>
        <v>0.43983099999999997</v>
      </c>
      <c r="D5115">
        <f t="shared" si="237"/>
        <v>0.30660377358490565</v>
      </c>
      <c r="E5115">
        <f t="shared" si="238"/>
        <v>0</v>
      </c>
      <c r="F5115">
        <f t="shared" si="239"/>
        <v>0.13322722641509432</v>
      </c>
    </row>
    <row r="5116" spans="1:6" x14ac:dyDescent="0.25">
      <c r="A5116">
        <v>5107</v>
      </c>
      <c r="B5116">
        <f>'Założenia i wyniki'!$E$6*Znorm.Profile!B5116</f>
        <v>7.5024528301886786E-2</v>
      </c>
      <c r="C5116">
        <f>'Założenia i wyniki'!$E$8*Znorm.Profile!C5116</f>
        <v>0.45927560000000006</v>
      </c>
      <c r="D5116">
        <f t="shared" si="237"/>
        <v>7.5024528301886786E-2</v>
      </c>
      <c r="E5116">
        <f t="shared" si="238"/>
        <v>0</v>
      </c>
      <c r="F5116">
        <f t="shared" si="239"/>
        <v>0.38425107169811329</v>
      </c>
    </row>
    <row r="5117" spans="1:6" x14ac:dyDescent="0.25">
      <c r="A5117">
        <v>5108</v>
      </c>
      <c r="B5117">
        <f>'Założenia i wyniki'!$E$6*Znorm.Profile!B5117</f>
        <v>0</v>
      </c>
      <c r="C5117">
        <f>'Założenia i wyniki'!$E$8*Znorm.Profile!C5117</f>
        <v>0.48201369999999993</v>
      </c>
      <c r="D5117">
        <f t="shared" si="237"/>
        <v>0</v>
      </c>
      <c r="E5117">
        <f t="shared" si="238"/>
        <v>0</v>
      </c>
      <c r="F5117">
        <f t="shared" si="239"/>
        <v>0.48201369999999993</v>
      </c>
    </row>
    <row r="5118" spans="1:6" x14ac:dyDescent="0.25">
      <c r="A5118">
        <v>5109</v>
      </c>
      <c r="B5118">
        <f>'Założenia i wyniki'!$E$6*Znorm.Profile!B5118</f>
        <v>0</v>
      </c>
      <c r="C5118">
        <f>'Założenia i wyniki'!$E$8*Znorm.Profile!C5118</f>
        <v>0.49411915000000001</v>
      </c>
      <c r="D5118">
        <f t="shared" si="237"/>
        <v>0</v>
      </c>
      <c r="E5118">
        <f t="shared" si="238"/>
        <v>0</v>
      </c>
      <c r="F5118">
        <f t="shared" si="239"/>
        <v>0.49411915000000001</v>
      </c>
    </row>
    <row r="5119" spans="1:6" x14ac:dyDescent="0.25">
      <c r="A5119">
        <v>5110</v>
      </c>
      <c r="B5119">
        <f>'Założenia i wyniki'!$E$6*Znorm.Profile!B5119</f>
        <v>0</v>
      </c>
      <c r="C5119">
        <f>'Założenia i wyniki'!$E$8*Znorm.Profile!C5119</f>
        <v>0.42924665000000001</v>
      </c>
      <c r="D5119">
        <f t="shared" si="237"/>
        <v>0</v>
      </c>
      <c r="E5119">
        <f t="shared" si="238"/>
        <v>0</v>
      </c>
      <c r="F5119">
        <f t="shared" si="239"/>
        <v>0.42924665000000001</v>
      </c>
    </row>
    <row r="5120" spans="1:6" x14ac:dyDescent="0.25">
      <c r="A5120">
        <v>5111</v>
      </c>
      <c r="B5120">
        <f>'Założenia i wyniki'!$E$6*Znorm.Profile!B5120</f>
        <v>0</v>
      </c>
      <c r="C5120">
        <f>'Założenia i wyniki'!$E$8*Znorm.Profile!C5120</f>
        <v>0.34746250000000001</v>
      </c>
      <c r="D5120">
        <f t="shared" si="237"/>
        <v>0</v>
      </c>
      <c r="E5120">
        <f t="shared" si="238"/>
        <v>0</v>
      </c>
      <c r="F5120">
        <f t="shared" si="239"/>
        <v>0.34746250000000001</v>
      </c>
    </row>
    <row r="5121" spans="1:6" x14ac:dyDescent="0.25">
      <c r="A5121">
        <v>5112</v>
      </c>
      <c r="B5121">
        <f>'Założenia i wyniki'!$E$6*Znorm.Profile!B5121</f>
        <v>0</v>
      </c>
      <c r="C5121">
        <f>'Założenia i wyniki'!$E$8*Znorm.Profile!C5121</f>
        <v>0.27820484999999995</v>
      </c>
      <c r="D5121">
        <f t="shared" si="237"/>
        <v>0</v>
      </c>
      <c r="E5121">
        <f t="shared" si="238"/>
        <v>0</v>
      </c>
      <c r="F5121">
        <f t="shared" si="239"/>
        <v>0.27820484999999995</v>
      </c>
    </row>
    <row r="5122" spans="1:6" x14ac:dyDescent="0.25">
      <c r="A5122">
        <v>5113</v>
      </c>
      <c r="B5122">
        <f>'Założenia i wyniki'!$E$6*Znorm.Profile!B5122</f>
        <v>0</v>
      </c>
      <c r="C5122">
        <f>'Założenia i wyniki'!$E$8*Znorm.Profile!C5122</f>
        <v>0.23751350000000002</v>
      </c>
      <c r="D5122">
        <f t="shared" si="237"/>
        <v>0</v>
      </c>
      <c r="E5122">
        <f t="shared" si="238"/>
        <v>0</v>
      </c>
      <c r="F5122">
        <f t="shared" si="239"/>
        <v>0.23751350000000002</v>
      </c>
    </row>
    <row r="5123" spans="1:6" x14ac:dyDescent="0.25">
      <c r="A5123">
        <v>5114</v>
      </c>
      <c r="B5123">
        <f>'Założenia i wyniki'!$E$6*Znorm.Profile!B5123</f>
        <v>0</v>
      </c>
      <c r="C5123">
        <f>'Założenia i wyniki'!$E$8*Znorm.Profile!C5123</f>
        <v>0.21520904999999999</v>
      </c>
      <c r="D5123">
        <f t="shared" si="237"/>
        <v>0</v>
      </c>
      <c r="E5123">
        <f t="shared" si="238"/>
        <v>0</v>
      </c>
      <c r="F5123">
        <f t="shared" si="239"/>
        <v>0.21520904999999999</v>
      </c>
    </row>
    <row r="5124" spans="1:6" x14ac:dyDescent="0.25">
      <c r="A5124">
        <v>5115</v>
      </c>
      <c r="B5124">
        <f>'Założenia i wyniki'!$E$6*Znorm.Profile!B5124</f>
        <v>0</v>
      </c>
      <c r="C5124">
        <f>'Założenia i wyniki'!$E$8*Znorm.Profile!C5124</f>
        <v>0.20943755</v>
      </c>
      <c r="D5124">
        <f t="shared" si="237"/>
        <v>0</v>
      </c>
      <c r="E5124">
        <f t="shared" si="238"/>
        <v>0</v>
      </c>
      <c r="F5124">
        <f t="shared" si="239"/>
        <v>0.20943755</v>
      </c>
    </row>
    <row r="5125" spans="1:6" x14ac:dyDescent="0.25">
      <c r="A5125">
        <v>5116</v>
      </c>
      <c r="B5125">
        <f>'Założenia i wyniki'!$E$6*Znorm.Profile!B5125</f>
        <v>0</v>
      </c>
      <c r="C5125">
        <f>'Założenia i wyniki'!$E$8*Znorm.Profile!C5125</f>
        <v>0.21259559999999997</v>
      </c>
      <c r="D5125">
        <f t="shared" si="237"/>
        <v>0</v>
      </c>
      <c r="E5125">
        <f t="shared" si="238"/>
        <v>0</v>
      </c>
      <c r="F5125">
        <f t="shared" si="239"/>
        <v>0.21259559999999997</v>
      </c>
    </row>
    <row r="5126" spans="1:6" x14ac:dyDescent="0.25">
      <c r="A5126">
        <v>5117</v>
      </c>
      <c r="B5126">
        <f>'Założenia i wyniki'!$E$6*Znorm.Profile!B5126</f>
        <v>1.0821698113207547E-2</v>
      </c>
      <c r="C5126">
        <f>'Założenia i wyniki'!$E$8*Znorm.Profile!C5126</f>
        <v>0.23185924999999999</v>
      </c>
      <c r="D5126">
        <f t="shared" si="237"/>
        <v>1.0821698113207547E-2</v>
      </c>
      <c r="E5126">
        <f t="shared" si="238"/>
        <v>0</v>
      </c>
      <c r="F5126">
        <f t="shared" si="239"/>
        <v>0.22103755188679244</v>
      </c>
    </row>
    <row r="5127" spans="1:6" x14ac:dyDescent="0.25">
      <c r="A5127">
        <v>5118</v>
      </c>
      <c r="B5127">
        <f>'Założenia i wyniki'!$E$6*Znorm.Profile!B5127</f>
        <v>0.18035849056603775</v>
      </c>
      <c r="C5127">
        <f>'Założenia i wyniki'!$E$8*Znorm.Profile!C5127</f>
        <v>0.27436639999999995</v>
      </c>
      <c r="D5127">
        <f t="shared" si="237"/>
        <v>0.18035849056603775</v>
      </c>
      <c r="E5127">
        <f t="shared" si="238"/>
        <v>0</v>
      </c>
      <c r="F5127">
        <f t="shared" si="239"/>
        <v>9.40079094339622E-2</v>
      </c>
    </row>
    <row r="5128" spans="1:6" x14ac:dyDescent="0.25">
      <c r="A5128">
        <v>5119</v>
      </c>
      <c r="B5128">
        <f>'Założenia i wyniki'!$E$6*Znorm.Profile!B5128</f>
        <v>0.61651886792452837</v>
      </c>
      <c r="C5128">
        <f>'Założenia i wyniki'!$E$8*Znorm.Profile!C5128</f>
        <v>0.32770044999999998</v>
      </c>
      <c r="D5128">
        <f t="shared" si="237"/>
        <v>0.32770044999999998</v>
      </c>
      <c r="E5128">
        <f t="shared" si="238"/>
        <v>0.28881841792452839</v>
      </c>
      <c r="F5128">
        <f t="shared" si="239"/>
        <v>0</v>
      </c>
    </row>
    <row r="5129" spans="1:6" x14ac:dyDescent="0.25">
      <c r="A5129">
        <v>5120</v>
      </c>
      <c r="B5129">
        <f>'Założenia i wyniki'!$E$6*Znorm.Profile!B5129</f>
        <v>1.2051886792452831</v>
      </c>
      <c r="C5129">
        <f>'Założenia i wyniki'!$E$8*Znorm.Profile!C5129</f>
        <v>0.38405990000000001</v>
      </c>
      <c r="D5129">
        <f t="shared" si="237"/>
        <v>0.38405990000000001</v>
      </c>
      <c r="E5129">
        <f t="shared" si="238"/>
        <v>0.82112877924528305</v>
      </c>
      <c r="F5129">
        <f t="shared" si="239"/>
        <v>0</v>
      </c>
    </row>
    <row r="5130" spans="1:6" x14ac:dyDescent="0.25">
      <c r="A5130">
        <v>5121</v>
      </c>
      <c r="B5130">
        <f>'Założenia i wyniki'!$E$6*Znorm.Profile!B5130</f>
        <v>1.6283962264150942</v>
      </c>
      <c r="C5130">
        <f>'Założenia i wyniki'!$E$8*Znorm.Profile!C5130</f>
        <v>0.43003274999999996</v>
      </c>
      <c r="D5130">
        <f t="shared" si="237"/>
        <v>0.43003274999999996</v>
      </c>
      <c r="E5130">
        <f t="shared" si="238"/>
        <v>1.1983634764150941</v>
      </c>
      <c r="F5130">
        <f t="shared" si="239"/>
        <v>0</v>
      </c>
    </row>
    <row r="5131" spans="1:6" x14ac:dyDescent="0.25">
      <c r="A5131">
        <v>5122</v>
      </c>
      <c r="B5131">
        <f>'Założenia i wyniki'!$E$6*Znorm.Profile!B5131</f>
        <v>1.9707547169811321</v>
      </c>
      <c r="C5131">
        <f>'Założenia i wyniki'!$E$8*Znorm.Profile!C5131</f>
        <v>0.45669575000000001</v>
      </c>
      <c r="D5131">
        <f t="shared" ref="D5131:D5194" si="240">IF(B5131&lt;=C5131,B5131,C5131)</f>
        <v>0.45669575000000001</v>
      </c>
      <c r="E5131">
        <f t="shared" ref="E5131:E5194" si="241">IF(B5131&gt;C5131,B5131-C5131,0)</f>
        <v>1.5140589669811322</v>
      </c>
      <c r="F5131">
        <f t="shared" ref="F5131:F5194" si="242">IF(B5131&lt;C5131,C5131-B5131,0)</f>
        <v>0</v>
      </c>
    </row>
    <row r="5132" spans="1:6" x14ac:dyDescent="0.25">
      <c r="A5132">
        <v>5123</v>
      </c>
      <c r="B5132">
        <f>'Założenia i wyniki'!$E$6*Znorm.Profile!B5132</f>
        <v>2.1693396226415094</v>
      </c>
      <c r="C5132">
        <f>'Założenia i wyniki'!$E$8*Znorm.Profile!C5132</f>
        <v>0.46007989999999993</v>
      </c>
      <c r="D5132">
        <f t="shared" si="240"/>
        <v>0.46007989999999993</v>
      </c>
      <c r="E5132">
        <f t="shared" si="241"/>
        <v>1.7092597226415094</v>
      </c>
      <c r="F5132">
        <f t="shared" si="242"/>
        <v>0</v>
      </c>
    </row>
    <row r="5133" spans="1:6" x14ac:dyDescent="0.25">
      <c r="A5133">
        <v>5124</v>
      </c>
      <c r="B5133">
        <f>'Założenia i wyniki'!$E$6*Znorm.Profile!B5133</f>
        <v>2.240849056603774</v>
      </c>
      <c r="C5133">
        <f>'Założenia i wyniki'!$E$8*Znorm.Profile!C5133</f>
        <v>0.44643935000000001</v>
      </c>
      <c r="D5133">
        <f t="shared" si="240"/>
        <v>0.44643935000000001</v>
      </c>
      <c r="E5133">
        <f t="shared" si="241"/>
        <v>1.7944097066037741</v>
      </c>
      <c r="F5133">
        <f t="shared" si="242"/>
        <v>0</v>
      </c>
    </row>
    <row r="5134" spans="1:6" x14ac:dyDescent="0.25">
      <c r="A5134">
        <v>5125</v>
      </c>
      <c r="B5134">
        <f>'Założenia i wyniki'!$E$6*Znorm.Profile!B5134</f>
        <v>2.1869811320754717</v>
      </c>
      <c r="C5134">
        <f>'Założenia i wyniki'!$E$8*Znorm.Profile!C5134</f>
        <v>0.43236725000000004</v>
      </c>
      <c r="D5134">
        <f t="shared" si="240"/>
        <v>0.43236725000000004</v>
      </c>
      <c r="E5134">
        <f t="shared" si="241"/>
        <v>1.7546138820754718</v>
      </c>
      <c r="F5134">
        <f t="shared" si="242"/>
        <v>0</v>
      </c>
    </row>
    <row r="5135" spans="1:6" x14ac:dyDescent="0.25">
      <c r="A5135">
        <v>5126</v>
      </c>
      <c r="B5135">
        <f>'Założenia i wyniki'!$E$6*Znorm.Profile!B5135</f>
        <v>2.0152830188679243</v>
      </c>
      <c r="C5135">
        <f>'Założenia i wyniki'!$E$8*Znorm.Profile!C5135</f>
        <v>0.40680920000000004</v>
      </c>
      <c r="D5135">
        <f t="shared" si="240"/>
        <v>0.40680920000000004</v>
      </c>
      <c r="E5135">
        <f t="shared" si="241"/>
        <v>1.6084738188679242</v>
      </c>
      <c r="F5135">
        <f t="shared" si="242"/>
        <v>0</v>
      </c>
    </row>
    <row r="5136" spans="1:6" x14ac:dyDescent="0.25">
      <c r="A5136">
        <v>5127</v>
      </c>
      <c r="B5136">
        <f>'Założenia i wyniki'!$E$6*Znorm.Profile!B5136</f>
        <v>1.7073584905660377</v>
      </c>
      <c r="C5136">
        <f>'Założenia i wyniki'!$E$8*Znorm.Profile!C5136</f>
        <v>0.389872</v>
      </c>
      <c r="D5136">
        <f t="shared" si="240"/>
        <v>0.389872</v>
      </c>
      <c r="E5136">
        <f t="shared" si="241"/>
        <v>1.3174864905660377</v>
      </c>
      <c r="F5136">
        <f t="shared" si="242"/>
        <v>0</v>
      </c>
    </row>
    <row r="5137" spans="1:6" x14ac:dyDescent="0.25">
      <c r="A5137">
        <v>5128</v>
      </c>
      <c r="B5137">
        <f>'Założenia i wyniki'!$E$6*Znorm.Profile!B5137</f>
        <v>1.217358490566038</v>
      </c>
      <c r="C5137">
        <f>'Założenia i wyniki'!$E$8*Znorm.Profile!C5137</f>
        <v>0.39493649999999997</v>
      </c>
      <c r="D5137">
        <f t="shared" si="240"/>
        <v>0.39493649999999997</v>
      </c>
      <c r="E5137">
        <f t="shared" si="241"/>
        <v>0.82242199056603793</v>
      </c>
      <c r="F5137">
        <f t="shared" si="242"/>
        <v>0</v>
      </c>
    </row>
    <row r="5138" spans="1:6" x14ac:dyDescent="0.25">
      <c r="A5138">
        <v>5129</v>
      </c>
      <c r="B5138">
        <f>'Założenia i wyniki'!$E$6*Znorm.Profile!B5138</f>
        <v>0.5122358490566038</v>
      </c>
      <c r="C5138">
        <f>'Założenia i wyniki'!$E$8*Znorm.Profile!C5138</f>
        <v>0.39005434999999999</v>
      </c>
      <c r="D5138">
        <f t="shared" si="240"/>
        <v>0.39005434999999999</v>
      </c>
      <c r="E5138">
        <f t="shared" si="241"/>
        <v>0.1221814990566038</v>
      </c>
      <c r="F5138">
        <f t="shared" si="242"/>
        <v>0</v>
      </c>
    </row>
    <row r="5139" spans="1:6" x14ac:dyDescent="0.25">
      <c r="A5139">
        <v>5130</v>
      </c>
      <c r="B5139">
        <f>'Założenia i wyniki'!$E$6*Znorm.Profile!B5139</f>
        <v>0.24107547169811322</v>
      </c>
      <c r="C5139">
        <f>'Założenia i wyniki'!$E$8*Znorm.Profile!C5139</f>
        <v>0.39733085000000001</v>
      </c>
      <c r="D5139">
        <f t="shared" si="240"/>
        <v>0.24107547169811322</v>
      </c>
      <c r="E5139">
        <f t="shared" si="241"/>
        <v>0</v>
      </c>
      <c r="F5139">
        <f t="shared" si="242"/>
        <v>0.15625537830188679</v>
      </c>
    </row>
    <row r="5140" spans="1:6" x14ac:dyDescent="0.25">
      <c r="A5140">
        <v>5131</v>
      </c>
      <c r="B5140">
        <f>'Założenia i wyniki'!$E$6*Znorm.Profile!B5140</f>
        <v>4.0741509433962264E-2</v>
      </c>
      <c r="C5140">
        <f>'Założenia i wyniki'!$E$8*Znorm.Profile!C5140</f>
        <v>0.42363860000000003</v>
      </c>
      <c r="D5140">
        <f t="shared" si="240"/>
        <v>4.0741509433962264E-2</v>
      </c>
      <c r="E5140">
        <f t="shared" si="241"/>
        <v>0</v>
      </c>
      <c r="F5140">
        <f t="shared" si="242"/>
        <v>0.38289709056603777</v>
      </c>
    </row>
    <row r="5141" spans="1:6" x14ac:dyDescent="0.25">
      <c r="A5141">
        <v>5132</v>
      </c>
      <c r="B5141">
        <f>'Założenia i wyniki'!$E$6*Znorm.Profile!B5141</f>
        <v>0</v>
      </c>
      <c r="C5141">
        <f>'Założenia i wyniki'!$E$8*Znorm.Profile!C5141</f>
        <v>0.46848794999999999</v>
      </c>
      <c r="D5141">
        <f t="shared" si="240"/>
        <v>0</v>
      </c>
      <c r="E5141">
        <f t="shared" si="241"/>
        <v>0</v>
      </c>
      <c r="F5141">
        <f t="shared" si="242"/>
        <v>0.46848794999999999</v>
      </c>
    </row>
    <row r="5142" spans="1:6" x14ac:dyDescent="0.25">
      <c r="A5142">
        <v>5133</v>
      </c>
      <c r="B5142">
        <f>'Założenia i wyniki'!$E$6*Znorm.Profile!B5142</f>
        <v>0</v>
      </c>
      <c r="C5142">
        <f>'Założenia i wyniki'!$E$8*Znorm.Profile!C5142</f>
        <v>0.46432155000000003</v>
      </c>
      <c r="D5142">
        <f t="shared" si="240"/>
        <v>0</v>
      </c>
      <c r="E5142">
        <f t="shared" si="241"/>
        <v>0</v>
      </c>
      <c r="F5142">
        <f t="shared" si="242"/>
        <v>0.46432155000000003</v>
      </c>
    </row>
    <row r="5143" spans="1:6" x14ac:dyDescent="0.25">
      <c r="A5143">
        <v>5134</v>
      </c>
      <c r="B5143">
        <f>'Założenia i wyniki'!$E$6*Znorm.Profile!B5143</f>
        <v>0</v>
      </c>
      <c r="C5143">
        <f>'Założenia i wyniki'!$E$8*Znorm.Profile!C5143</f>
        <v>0.39885685000000004</v>
      </c>
      <c r="D5143">
        <f t="shared" si="240"/>
        <v>0</v>
      </c>
      <c r="E5143">
        <f t="shared" si="241"/>
        <v>0</v>
      </c>
      <c r="F5143">
        <f t="shared" si="242"/>
        <v>0.39885685000000004</v>
      </c>
    </row>
    <row r="5144" spans="1:6" x14ac:dyDescent="0.25">
      <c r="A5144">
        <v>5135</v>
      </c>
      <c r="B5144">
        <f>'Założenia i wyniki'!$E$6*Znorm.Profile!B5144</f>
        <v>0</v>
      </c>
      <c r="C5144">
        <f>'Założenia i wyniki'!$E$8*Znorm.Profile!C5144</f>
        <v>0.31005345000000001</v>
      </c>
      <c r="D5144">
        <f t="shared" si="240"/>
        <v>0</v>
      </c>
      <c r="E5144">
        <f t="shared" si="241"/>
        <v>0</v>
      </c>
      <c r="F5144">
        <f t="shared" si="242"/>
        <v>0.31005345000000001</v>
      </c>
    </row>
    <row r="5145" spans="1:6" x14ac:dyDescent="0.25">
      <c r="A5145">
        <v>5136</v>
      </c>
      <c r="B5145">
        <f>'Założenia i wyniki'!$E$6*Znorm.Profile!B5145</f>
        <v>0</v>
      </c>
      <c r="C5145">
        <f>'Założenia i wyniki'!$E$8*Znorm.Profile!C5145</f>
        <v>0.25513635000000001</v>
      </c>
      <c r="D5145">
        <f t="shared" si="240"/>
        <v>0</v>
      </c>
      <c r="E5145">
        <f t="shared" si="241"/>
        <v>0</v>
      </c>
      <c r="F5145">
        <f t="shared" si="242"/>
        <v>0.25513635000000001</v>
      </c>
    </row>
    <row r="5146" spans="1:6" x14ac:dyDescent="0.25">
      <c r="A5146">
        <v>5137</v>
      </c>
      <c r="B5146">
        <f>'Założenia i wyniki'!$E$6*Znorm.Profile!B5146</f>
        <v>0</v>
      </c>
      <c r="C5146">
        <f>'Założenia i wyniki'!$E$8*Znorm.Profile!C5146</f>
        <v>0.21910035</v>
      </c>
      <c r="D5146">
        <f t="shared" si="240"/>
        <v>0</v>
      </c>
      <c r="E5146">
        <f t="shared" si="241"/>
        <v>0</v>
      </c>
      <c r="F5146">
        <f t="shared" si="242"/>
        <v>0.21910035</v>
      </c>
    </row>
    <row r="5147" spans="1:6" x14ac:dyDescent="0.25">
      <c r="A5147">
        <v>5138</v>
      </c>
      <c r="B5147">
        <f>'Założenia i wyniki'!$E$6*Znorm.Profile!B5147</f>
        <v>0</v>
      </c>
      <c r="C5147">
        <f>'Założenia i wyniki'!$E$8*Znorm.Profile!C5147</f>
        <v>0.20593404999999998</v>
      </c>
      <c r="D5147">
        <f t="shared" si="240"/>
        <v>0</v>
      </c>
      <c r="E5147">
        <f t="shared" si="241"/>
        <v>0</v>
      </c>
      <c r="F5147">
        <f t="shared" si="242"/>
        <v>0.20593404999999998</v>
      </c>
    </row>
    <row r="5148" spans="1:6" x14ac:dyDescent="0.25">
      <c r="A5148">
        <v>5139</v>
      </c>
      <c r="B5148">
        <f>'Założenia i wyniki'!$E$6*Znorm.Profile!B5148</f>
        <v>0</v>
      </c>
      <c r="C5148">
        <f>'Założenia i wyniki'!$E$8*Znorm.Profile!C5148</f>
        <v>0.20265595</v>
      </c>
      <c r="D5148">
        <f t="shared" si="240"/>
        <v>0</v>
      </c>
      <c r="E5148">
        <f t="shared" si="241"/>
        <v>0</v>
      </c>
      <c r="F5148">
        <f t="shared" si="242"/>
        <v>0.20265595</v>
      </c>
    </row>
    <row r="5149" spans="1:6" x14ac:dyDescent="0.25">
      <c r="A5149">
        <v>5140</v>
      </c>
      <c r="B5149">
        <f>'Założenia i wyniki'!$E$6*Znorm.Profile!B5149</f>
        <v>0</v>
      </c>
      <c r="C5149">
        <f>'Założenia i wyniki'!$E$8*Znorm.Profile!C5149</f>
        <v>0.22015455000000003</v>
      </c>
      <c r="D5149">
        <f t="shared" si="240"/>
        <v>0</v>
      </c>
      <c r="E5149">
        <f t="shared" si="241"/>
        <v>0</v>
      </c>
      <c r="F5149">
        <f t="shared" si="242"/>
        <v>0.22015455000000003</v>
      </c>
    </row>
    <row r="5150" spans="1:6" x14ac:dyDescent="0.25">
      <c r="A5150">
        <v>5141</v>
      </c>
      <c r="B5150">
        <f>'Założenia i wyniki'!$E$6*Znorm.Profile!B5150</f>
        <v>8.3759433962264165E-3</v>
      </c>
      <c r="C5150">
        <f>'Założenia i wyniki'!$E$8*Znorm.Profile!C5150</f>
        <v>0.25648280000000001</v>
      </c>
      <c r="D5150">
        <f t="shared" si="240"/>
        <v>8.3759433962264165E-3</v>
      </c>
      <c r="E5150">
        <f t="shared" si="241"/>
        <v>0</v>
      </c>
      <c r="F5150">
        <f t="shared" si="242"/>
        <v>0.2481068566037736</v>
      </c>
    </row>
    <row r="5151" spans="1:6" x14ac:dyDescent="0.25">
      <c r="A5151">
        <v>5142</v>
      </c>
      <c r="B5151">
        <f>'Założenia i wyniki'!$E$6*Znorm.Profile!B5151</f>
        <v>0.17779245283018869</v>
      </c>
      <c r="C5151">
        <f>'Założenia i wyniki'!$E$8*Znorm.Profile!C5151</f>
        <v>0.31032365000000001</v>
      </c>
      <c r="D5151">
        <f t="shared" si="240"/>
        <v>0.17779245283018869</v>
      </c>
      <c r="E5151">
        <f t="shared" si="241"/>
        <v>0</v>
      </c>
      <c r="F5151">
        <f t="shared" si="242"/>
        <v>0.13253119716981132</v>
      </c>
    </row>
    <row r="5152" spans="1:6" x14ac:dyDescent="0.25">
      <c r="A5152">
        <v>5143</v>
      </c>
      <c r="B5152">
        <f>'Założenia i wyniki'!$E$6*Znorm.Profile!B5152</f>
        <v>0.57069811320754726</v>
      </c>
      <c r="C5152">
        <f>'Założenia i wyniki'!$E$8*Znorm.Profile!C5152</f>
        <v>0.36583365000000001</v>
      </c>
      <c r="D5152">
        <f t="shared" si="240"/>
        <v>0.36583365000000001</v>
      </c>
      <c r="E5152">
        <f t="shared" si="241"/>
        <v>0.20486446320754725</v>
      </c>
      <c r="F5152">
        <f t="shared" si="242"/>
        <v>0</v>
      </c>
    </row>
    <row r="5153" spans="1:6" x14ac:dyDescent="0.25">
      <c r="A5153">
        <v>5144</v>
      </c>
      <c r="B5153">
        <f>'Założenia i wyniki'!$E$6*Znorm.Profile!B5153</f>
        <v>1.1121698113207548</v>
      </c>
      <c r="C5153">
        <f>'Założenia i wyniki'!$E$8*Znorm.Profile!C5153</f>
        <v>0.40824034999999997</v>
      </c>
      <c r="D5153">
        <f t="shared" si="240"/>
        <v>0.40824034999999997</v>
      </c>
      <c r="E5153">
        <f t="shared" si="241"/>
        <v>0.70392946132075473</v>
      </c>
      <c r="F5153">
        <f t="shared" si="242"/>
        <v>0</v>
      </c>
    </row>
    <row r="5154" spans="1:6" x14ac:dyDescent="0.25">
      <c r="A5154">
        <v>5145</v>
      </c>
      <c r="B5154">
        <f>'Założenia i wyniki'!$E$6*Znorm.Profile!B5154</f>
        <v>1.6105660377358491</v>
      </c>
      <c r="C5154">
        <f>'Założenia i wyniki'!$E$8*Znorm.Profile!C5154</f>
        <v>0.4260179</v>
      </c>
      <c r="D5154">
        <f t="shared" si="240"/>
        <v>0.4260179</v>
      </c>
      <c r="E5154">
        <f t="shared" si="241"/>
        <v>1.1845481377358491</v>
      </c>
      <c r="F5154">
        <f t="shared" si="242"/>
        <v>0</v>
      </c>
    </row>
    <row r="5155" spans="1:6" x14ac:dyDescent="0.25">
      <c r="A5155">
        <v>5146</v>
      </c>
      <c r="B5155">
        <f>'Założenia i wyniki'!$E$6*Znorm.Profile!B5155</f>
        <v>1.9226415094339622</v>
      </c>
      <c r="C5155">
        <f>'Założenia i wyniki'!$E$8*Znorm.Profile!C5155</f>
        <v>0.42082809999999998</v>
      </c>
      <c r="D5155">
        <f t="shared" si="240"/>
        <v>0.42082809999999998</v>
      </c>
      <c r="E5155">
        <f t="shared" si="241"/>
        <v>1.5018134094339621</v>
      </c>
      <c r="F5155">
        <f t="shared" si="242"/>
        <v>0</v>
      </c>
    </row>
    <row r="5156" spans="1:6" x14ac:dyDescent="0.25">
      <c r="A5156">
        <v>5147</v>
      </c>
      <c r="B5156">
        <f>'Założenia i wyniki'!$E$6*Znorm.Profile!B5156</f>
        <v>2.141792452830189</v>
      </c>
      <c r="C5156">
        <f>'Założenia i wyniki'!$E$8*Znorm.Profile!C5156</f>
        <v>0.42459164999999999</v>
      </c>
      <c r="D5156">
        <f t="shared" si="240"/>
        <v>0.42459164999999999</v>
      </c>
      <c r="E5156">
        <f t="shared" si="241"/>
        <v>1.7172008028301891</v>
      </c>
      <c r="F5156">
        <f t="shared" si="242"/>
        <v>0</v>
      </c>
    </row>
    <row r="5157" spans="1:6" x14ac:dyDescent="0.25">
      <c r="A5157">
        <v>5148</v>
      </c>
      <c r="B5157">
        <f>'Założenia i wyniki'!$E$6*Znorm.Profile!B5157</f>
        <v>2.1839622641509435</v>
      </c>
      <c r="C5157">
        <f>'Założenia i wyniki'!$E$8*Znorm.Profile!C5157</f>
        <v>0.42387730000000001</v>
      </c>
      <c r="D5157">
        <f t="shared" si="240"/>
        <v>0.42387730000000001</v>
      </c>
      <c r="E5157">
        <f t="shared" si="241"/>
        <v>1.7600849641509435</v>
      </c>
      <c r="F5157">
        <f t="shared" si="242"/>
        <v>0</v>
      </c>
    </row>
    <row r="5158" spans="1:6" x14ac:dyDescent="0.25">
      <c r="A5158">
        <v>5149</v>
      </c>
      <c r="B5158">
        <f>'Założenia i wyniki'!$E$6*Znorm.Profile!B5158</f>
        <v>2.0676415094339622</v>
      </c>
      <c r="C5158">
        <f>'Założenia i wyniki'!$E$8*Znorm.Profile!C5158</f>
        <v>0.41302414999999998</v>
      </c>
      <c r="D5158">
        <f t="shared" si="240"/>
        <v>0.41302414999999998</v>
      </c>
      <c r="E5158">
        <f t="shared" si="241"/>
        <v>1.6546173594339622</v>
      </c>
      <c r="F5158">
        <f t="shared" si="242"/>
        <v>0</v>
      </c>
    </row>
    <row r="5159" spans="1:6" x14ac:dyDescent="0.25">
      <c r="A5159">
        <v>5150</v>
      </c>
      <c r="B5159">
        <f>'Założenia i wyniki'!$E$6*Znorm.Profile!B5159</f>
        <v>1.7941509433962264</v>
      </c>
      <c r="C5159">
        <f>'Założenia i wyniki'!$E$8*Znorm.Profile!C5159</f>
        <v>0.41044744999999999</v>
      </c>
      <c r="D5159">
        <f t="shared" si="240"/>
        <v>0.41044744999999999</v>
      </c>
      <c r="E5159">
        <f t="shared" si="241"/>
        <v>1.3837034933962264</v>
      </c>
      <c r="F5159">
        <f t="shared" si="242"/>
        <v>0</v>
      </c>
    </row>
    <row r="5160" spans="1:6" x14ac:dyDescent="0.25">
      <c r="A5160">
        <v>5151</v>
      </c>
      <c r="B5160">
        <f>'Założenia i wyniki'!$E$6*Znorm.Profile!B5160</f>
        <v>1.4026415094339622</v>
      </c>
      <c r="C5160">
        <f>'Założenia i wyniki'!$E$8*Znorm.Profile!C5160</f>
        <v>0.41535934999999996</v>
      </c>
      <c r="D5160">
        <f t="shared" si="240"/>
        <v>0.41535934999999996</v>
      </c>
      <c r="E5160">
        <f t="shared" si="241"/>
        <v>0.98728215943396225</v>
      </c>
      <c r="F5160">
        <f t="shared" si="242"/>
        <v>0</v>
      </c>
    </row>
    <row r="5161" spans="1:6" x14ac:dyDescent="0.25">
      <c r="A5161">
        <v>5152</v>
      </c>
      <c r="B5161">
        <f>'Założenia i wyniki'!$E$6*Znorm.Profile!B5161</f>
        <v>0.64150943396226423</v>
      </c>
      <c r="C5161">
        <f>'Założenia i wyniki'!$E$8*Znorm.Profile!C5161</f>
        <v>0.42117739999999998</v>
      </c>
      <c r="D5161">
        <f t="shared" si="240"/>
        <v>0.42117739999999998</v>
      </c>
      <c r="E5161">
        <f t="shared" si="241"/>
        <v>0.22033203396226425</v>
      </c>
      <c r="F5161">
        <f t="shared" si="242"/>
        <v>0</v>
      </c>
    </row>
    <row r="5162" spans="1:6" x14ac:dyDescent="0.25">
      <c r="A5162">
        <v>5153</v>
      </c>
      <c r="B5162">
        <f>'Założenia i wyniki'!$E$6*Znorm.Profile!B5162</f>
        <v>0.37417924528301888</v>
      </c>
      <c r="C5162">
        <f>'Założenia i wyniki'!$E$8*Znorm.Profile!C5162</f>
        <v>0.44064334999999999</v>
      </c>
      <c r="D5162">
        <f t="shared" si="240"/>
        <v>0.37417924528301888</v>
      </c>
      <c r="E5162">
        <f t="shared" si="241"/>
        <v>0</v>
      </c>
      <c r="F5162">
        <f t="shared" si="242"/>
        <v>6.6464104716981109E-2</v>
      </c>
    </row>
    <row r="5163" spans="1:6" x14ac:dyDescent="0.25">
      <c r="A5163">
        <v>5154</v>
      </c>
      <c r="B5163">
        <f>'Założenia i wyniki'!$E$6*Znorm.Profile!B5163</f>
        <v>0.1784811320754717</v>
      </c>
      <c r="C5163">
        <f>'Założenia i wyniki'!$E$8*Znorm.Profile!C5163</f>
        <v>0.4407123</v>
      </c>
      <c r="D5163">
        <f t="shared" si="240"/>
        <v>0.1784811320754717</v>
      </c>
      <c r="E5163">
        <f t="shared" si="241"/>
        <v>0</v>
      </c>
      <c r="F5163">
        <f t="shared" si="242"/>
        <v>0.26223116792452827</v>
      </c>
    </row>
    <row r="5164" spans="1:6" x14ac:dyDescent="0.25">
      <c r="A5164">
        <v>5155</v>
      </c>
      <c r="B5164">
        <f>'Założenia i wyniki'!$E$6*Znorm.Profile!B5164</f>
        <v>3.8539622641509431E-2</v>
      </c>
      <c r="C5164">
        <f>'Założenia i wyniki'!$E$8*Znorm.Profile!C5164</f>
        <v>0.46188905000000008</v>
      </c>
      <c r="D5164">
        <f t="shared" si="240"/>
        <v>3.8539622641509431E-2</v>
      </c>
      <c r="E5164">
        <f t="shared" si="241"/>
        <v>0</v>
      </c>
      <c r="F5164">
        <f t="shared" si="242"/>
        <v>0.42334942735849063</v>
      </c>
    </row>
    <row r="5165" spans="1:6" x14ac:dyDescent="0.25">
      <c r="A5165">
        <v>5156</v>
      </c>
      <c r="B5165">
        <f>'Założenia i wyniki'!$E$6*Znorm.Profile!B5165</f>
        <v>0</v>
      </c>
      <c r="C5165">
        <f>'Założenia i wyniki'!$E$8*Znorm.Profile!C5165</f>
        <v>0.49867824999999999</v>
      </c>
      <c r="D5165">
        <f t="shared" si="240"/>
        <v>0</v>
      </c>
      <c r="E5165">
        <f t="shared" si="241"/>
        <v>0</v>
      </c>
      <c r="F5165">
        <f t="shared" si="242"/>
        <v>0.49867824999999999</v>
      </c>
    </row>
    <row r="5166" spans="1:6" x14ac:dyDescent="0.25">
      <c r="A5166">
        <v>5157</v>
      </c>
      <c r="B5166">
        <f>'Założenia i wyniki'!$E$6*Znorm.Profile!B5166</f>
        <v>0</v>
      </c>
      <c r="C5166">
        <f>'Założenia i wyniki'!$E$8*Znorm.Profile!C5166</f>
        <v>0.50554385000000002</v>
      </c>
      <c r="D5166">
        <f t="shared" si="240"/>
        <v>0</v>
      </c>
      <c r="E5166">
        <f t="shared" si="241"/>
        <v>0</v>
      </c>
      <c r="F5166">
        <f t="shared" si="242"/>
        <v>0.50554385000000002</v>
      </c>
    </row>
    <row r="5167" spans="1:6" x14ac:dyDescent="0.25">
      <c r="A5167">
        <v>5158</v>
      </c>
      <c r="B5167">
        <f>'Założenia i wyniki'!$E$6*Znorm.Profile!B5167</f>
        <v>0</v>
      </c>
      <c r="C5167">
        <f>'Założenia i wyniki'!$E$8*Znorm.Profile!C5167</f>
        <v>0.42494549999999998</v>
      </c>
      <c r="D5167">
        <f t="shared" si="240"/>
        <v>0</v>
      </c>
      <c r="E5167">
        <f t="shared" si="241"/>
        <v>0</v>
      </c>
      <c r="F5167">
        <f t="shared" si="242"/>
        <v>0.42494549999999998</v>
      </c>
    </row>
    <row r="5168" spans="1:6" x14ac:dyDescent="0.25">
      <c r="A5168">
        <v>5159</v>
      </c>
      <c r="B5168">
        <f>'Założenia i wyniki'!$E$6*Znorm.Profile!B5168</f>
        <v>0</v>
      </c>
      <c r="C5168">
        <f>'Założenia i wyniki'!$E$8*Znorm.Profile!C5168</f>
        <v>0.32597845000000003</v>
      </c>
      <c r="D5168">
        <f t="shared" si="240"/>
        <v>0</v>
      </c>
      <c r="E5168">
        <f t="shared" si="241"/>
        <v>0</v>
      </c>
      <c r="F5168">
        <f t="shared" si="242"/>
        <v>0.32597845000000003</v>
      </c>
    </row>
    <row r="5169" spans="1:6" x14ac:dyDescent="0.25">
      <c r="A5169">
        <v>5160</v>
      </c>
      <c r="B5169">
        <f>'Założenia i wyniki'!$E$6*Znorm.Profile!B5169</f>
        <v>0</v>
      </c>
      <c r="C5169">
        <f>'Założenia i wyniki'!$E$8*Znorm.Profile!C5169</f>
        <v>0.2548665</v>
      </c>
      <c r="D5169">
        <f t="shared" si="240"/>
        <v>0</v>
      </c>
      <c r="E5169">
        <f t="shared" si="241"/>
        <v>0</v>
      </c>
      <c r="F5169">
        <f t="shared" si="242"/>
        <v>0.2548665</v>
      </c>
    </row>
    <row r="5170" spans="1:6" x14ac:dyDescent="0.25">
      <c r="A5170">
        <v>5161</v>
      </c>
      <c r="B5170">
        <f>'Założenia i wyniki'!$E$6*Znorm.Profile!B5170</f>
        <v>0</v>
      </c>
      <c r="C5170">
        <f>'Założenia i wyniki'!$E$8*Znorm.Profile!C5170</f>
        <v>0.21926974999999999</v>
      </c>
      <c r="D5170">
        <f t="shared" si="240"/>
        <v>0</v>
      </c>
      <c r="E5170">
        <f t="shared" si="241"/>
        <v>0</v>
      </c>
      <c r="F5170">
        <f t="shared" si="242"/>
        <v>0.21926974999999999</v>
      </c>
    </row>
    <row r="5171" spans="1:6" x14ac:dyDescent="0.25">
      <c r="A5171">
        <v>5162</v>
      </c>
      <c r="B5171">
        <f>'Założenia i wyniki'!$E$6*Znorm.Profile!B5171</f>
        <v>0</v>
      </c>
      <c r="C5171">
        <f>'Założenia i wyniki'!$E$8*Znorm.Profile!C5171</f>
        <v>0.20606460000000001</v>
      </c>
      <c r="D5171">
        <f t="shared" si="240"/>
        <v>0</v>
      </c>
      <c r="E5171">
        <f t="shared" si="241"/>
        <v>0</v>
      </c>
      <c r="F5171">
        <f t="shared" si="242"/>
        <v>0.20606460000000001</v>
      </c>
    </row>
    <row r="5172" spans="1:6" x14ac:dyDescent="0.25">
      <c r="A5172">
        <v>5163</v>
      </c>
      <c r="B5172">
        <f>'Założenia i wyniki'!$E$6*Znorm.Profile!B5172</f>
        <v>0</v>
      </c>
      <c r="C5172">
        <f>'Założenia i wyniki'!$E$8*Znorm.Profile!C5172</f>
        <v>0.20224925000000002</v>
      </c>
      <c r="D5172">
        <f t="shared" si="240"/>
        <v>0</v>
      </c>
      <c r="E5172">
        <f t="shared" si="241"/>
        <v>0</v>
      </c>
      <c r="F5172">
        <f t="shared" si="242"/>
        <v>0.20224925000000002</v>
      </c>
    </row>
    <row r="5173" spans="1:6" x14ac:dyDescent="0.25">
      <c r="A5173">
        <v>5164</v>
      </c>
      <c r="B5173">
        <f>'Założenia i wyniki'!$E$6*Znorm.Profile!B5173</f>
        <v>0</v>
      </c>
      <c r="C5173">
        <f>'Założenia i wyniki'!$E$8*Znorm.Profile!C5173</f>
        <v>0.21681449999999999</v>
      </c>
      <c r="D5173">
        <f t="shared" si="240"/>
        <v>0</v>
      </c>
      <c r="E5173">
        <f t="shared" si="241"/>
        <v>0</v>
      </c>
      <c r="F5173">
        <f t="shared" si="242"/>
        <v>0.21681449999999999</v>
      </c>
    </row>
    <row r="5174" spans="1:6" x14ac:dyDescent="0.25">
      <c r="A5174">
        <v>5165</v>
      </c>
      <c r="B5174">
        <f>'Założenia i wyniki'!$E$6*Znorm.Profile!B5174</f>
        <v>0</v>
      </c>
      <c r="C5174">
        <f>'Założenia i wyniki'!$E$8*Znorm.Profile!C5174</f>
        <v>0.25676735000000001</v>
      </c>
      <c r="D5174">
        <f t="shared" si="240"/>
        <v>0</v>
      </c>
      <c r="E5174">
        <f t="shared" si="241"/>
        <v>0</v>
      </c>
      <c r="F5174">
        <f t="shared" si="242"/>
        <v>0.25676735000000001</v>
      </c>
    </row>
    <row r="5175" spans="1:6" x14ac:dyDescent="0.25">
      <c r="A5175">
        <v>5166</v>
      </c>
      <c r="B5175">
        <f>'Założenia i wyniki'!$E$6*Znorm.Profile!B5175</f>
        <v>2.423207547169811E-2</v>
      </c>
      <c r="C5175">
        <f>'Założenia i wyniki'!$E$8*Znorm.Profile!C5175</f>
        <v>0.31056024999999998</v>
      </c>
      <c r="D5175">
        <f t="shared" si="240"/>
        <v>2.423207547169811E-2</v>
      </c>
      <c r="E5175">
        <f t="shared" si="241"/>
        <v>0</v>
      </c>
      <c r="F5175">
        <f t="shared" si="242"/>
        <v>0.28632817452830189</v>
      </c>
    </row>
    <row r="5176" spans="1:6" x14ac:dyDescent="0.25">
      <c r="A5176">
        <v>5167</v>
      </c>
      <c r="B5176">
        <f>'Założenia i wyniki'!$E$6*Znorm.Profile!B5176</f>
        <v>6.2684905660377349E-2</v>
      </c>
      <c r="C5176">
        <f>'Założenia i wyniki'!$E$8*Znorm.Profile!C5176</f>
        <v>0.36208164999999998</v>
      </c>
      <c r="D5176">
        <f t="shared" si="240"/>
        <v>6.2684905660377349E-2</v>
      </c>
      <c r="E5176">
        <f t="shared" si="241"/>
        <v>0</v>
      </c>
      <c r="F5176">
        <f t="shared" si="242"/>
        <v>0.2993967443396226</v>
      </c>
    </row>
    <row r="5177" spans="1:6" x14ac:dyDescent="0.25">
      <c r="A5177">
        <v>5168</v>
      </c>
      <c r="B5177">
        <f>'Założenia i wyniki'!$E$6*Znorm.Profile!B5177</f>
        <v>8.0626415094339626E-2</v>
      </c>
      <c r="C5177">
        <f>'Założenia i wyniki'!$E$8*Znorm.Profile!C5177</f>
        <v>0.39061785000000004</v>
      </c>
      <c r="D5177">
        <f t="shared" si="240"/>
        <v>8.0626415094339626E-2</v>
      </c>
      <c r="E5177">
        <f t="shared" si="241"/>
        <v>0</v>
      </c>
      <c r="F5177">
        <f t="shared" si="242"/>
        <v>0.30999143490566039</v>
      </c>
    </row>
    <row r="5178" spans="1:6" x14ac:dyDescent="0.25">
      <c r="A5178">
        <v>5169</v>
      </c>
      <c r="B5178">
        <f>'Założenia i wyniki'!$E$6*Znorm.Profile!B5178</f>
        <v>0.18808490566037733</v>
      </c>
      <c r="C5178">
        <f>'Założenia i wyniki'!$E$8*Znorm.Profile!C5178</f>
        <v>0.40274044999999997</v>
      </c>
      <c r="D5178">
        <f t="shared" si="240"/>
        <v>0.18808490566037733</v>
      </c>
      <c r="E5178">
        <f t="shared" si="241"/>
        <v>0</v>
      </c>
      <c r="F5178">
        <f t="shared" si="242"/>
        <v>0.21465554433962264</v>
      </c>
    </row>
    <row r="5179" spans="1:6" x14ac:dyDescent="0.25">
      <c r="A5179">
        <v>5170</v>
      </c>
      <c r="B5179">
        <f>'Założenia i wyniki'!$E$6*Znorm.Profile!B5179</f>
        <v>0.35812264150943396</v>
      </c>
      <c r="C5179">
        <f>'Założenia i wyniki'!$E$8*Znorm.Profile!C5179</f>
        <v>0.40127079999999998</v>
      </c>
      <c r="D5179">
        <f t="shared" si="240"/>
        <v>0.35812264150943396</v>
      </c>
      <c r="E5179">
        <f t="shared" si="241"/>
        <v>0</v>
      </c>
      <c r="F5179">
        <f t="shared" si="242"/>
        <v>4.3148158490566024E-2</v>
      </c>
    </row>
    <row r="5180" spans="1:6" x14ac:dyDescent="0.25">
      <c r="A5180">
        <v>5171</v>
      </c>
      <c r="B5180">
        <f>'Założenia i wyniki'!$E$6*Znorm.Profile!B5180</f>
        <v>0.36105660377358495</v>
      </c>
      <c r="C5180">
        <f>'Założenia i wyniki'!$E$8*Znorm.Profile!C5180</f>
        <v>0.41270599999999996</v>
      </c>
      <c r="D5180">
        <f t="shared" si="240"/>
        <v>0.36105660377358495</v>
      </c>
      <c r="E5180">
        <f t="shared" si="241"/>
        <v>0</v>
      </c>
      <c r="F5180">
        <f t="shared" si="242"/>
        <v>5.1649396226415012E-2</v>
      </c>
    </row>
    <row r="5181" spans="1:6" x14ac:dyDescent="0.25">
      <c r="A5181">
        <v>5172</v>
      </c>
      <c r="B5181">
        <f>'Założenia i wyniki'!$E$6*Znorm.Profile!B5181</f>
        <v>0.21047169811320754</v>
      </c>
      <c r="C5181">
        <f>'Założenia i wyniki'!$E$8*Znorm.Profile!C5181</f>
        <v>0.40220004999999998</v>
      </c>
      <c r="D5181">
        <f t="shared" si="240"/>
        <v>0.21047169811320754</v>
      </c>
      <c r="E5181">
        <f t="shared" si="241"/>
        <v>0</v>
      </c>
      <c r="F5181">
        <f t="shared" si="242"/>
        <v>0.19172835188679244</v>
      </c>
    </row>
    <row r="5182" spans="1:6" x14ac:dyDescent="0.25">
      <c r="A5182">
        <v>5173</v>
      </c>
      <c r="B5182">
        <f>'Założenia i wyniki'!$E$6*Znorm.Profile!B5182</f>
        <v>0.12912264150943398</v>
      </c>
      <c r="C5182">
        <f>'Założenia i wyniki'!$E$8*Znorm.Profile!C5182</f>
        <v>0.4009201</v>
      </c>
      <c r="D5182">
        <f t="shared" si="240"/>
        <v>0.12912264150943398</v>
      </c>
      <c r="E5182">
        <f t="shared" si="241"/>
        <v>0</v>
      </c>
      <c r="F5182">
        <f t="shared" si="242"/>
        <v>0.27179745849056602</v>
      </c>
    </row>
    <row r="5183" spans="1:6" x14ac:dyDescent="0.25">
      <c r="A5183">
        <v>5174</v>
      </c>
      <c r="B5183">
        <f>'Założenia i wyniki'!$E$6*Znorm.Profile!B5183</f>
        <v>0.17764150943396229</v>
      </c>
      <c r="C5183">
        <f>'Założenia i wyniki'!$E$8*Znorm.Profile!C5183</f>
        <v>0.40494019999999997</v>
      </c>
      <c r="D5183">
        <f t="shared" si="240"/>
        <v>0.17764150943396229</v>
      </c>
      <c r="E5183">
        <f t="shared" si="241"/>
        <v>0</v>
      </c>
      <c r="F5183">
        <f t="shared" si="242"/>
        <v>0.22729869056603769</v>
      </c>
    </row>
    <row r="5184" spans="1:6" x14ac:dyDescent="0.25">
      <c r="A5184">
        <v>5175</v>
      </c>
      <c r="B5184">
        <f>'Założenia i wyniki'!$E$6*Znorm.Profile!B5184</f>
        <v>0.18676415094339621</v>
      </c>
      <c r="C5184">
        <f>'Założenia i wyniki'!$E$8*Znorm.Profile!C5184</f>
        <v>0.41078834999999997</v>
      </c>
      <c r="D5184">
        <f t="shared" si="240"/>
        <v>0.18676415094339621</v>
      </c>
      <c r="E5184">
        <f t="shared" si="241"/>
        <v>0</v>
      </c>
      <c r="F5184">
        <f t="shared" si="242"/>
        <v>0.22402419905660376</v>
      </c>
    </row>
    <row r="5185" spans="1:6" x14ac:dyDescent="0.25">
      <c r="A5185">
        <v>5176</v>
      </c>
      <c r="B5185">
        <f>'Założenia i wyniki'!$E$6*Znorm.Profile!B5185</f>
        <v>0.20112264150943393</v>
      </c>
      <c r="C5185">
        <f>'Założenia i wyniki'!$E$8*Znorm.Profile!C5185</f>
        <v>0.41423270000000001</v>
      </c>
      <c r="D5185">
        <f t="shared" si="240"/>
        <v>0.20112264150943393</v>
      </c>
      <c r="E5185">
        <f t="shared" si="241"/>
        <v>0</v>
      </c>
      <c r="F5185">
        <f t="shared" si="242"/>
        <v>0.21311005849056608</v>
      </c>
    </row>
    <row r="5186" spans="1:6" x14ac:dyDescent="0.25">
      <c r="A5186">
        <v>5177</v>
      </c>
      <c r="B5186">
        <f>'Założenia i wyniki'!$E$6*Znorm.Profile!B5186</f>
        <v>0.14313207547169812</v>
      </c>
      <c r="C5186">
        <f>'Założenia i wyniki'!$E$8*Znorm.Profile!C5186</f>
        <v>0.43123395000000003</v>
      </c>
      <c r="D5186">
        <f t="shared" si="240"/>
        <v>0.14313207547169812</v>
      </c>
      <c r="E5186">
        <f t="shared" si="241"/>
        <v>0</v>
      </c>
      <c r="F5186">
        <f t="shared" si="242"/>
        <v>0.28810187452830194</v>
      </c>
    </row>
    <row r="5187" spans="1:6" x14ac:dyDescent="0.25">
      <c r="A5187">
        <v>5178</v>
      </c>
      <c r="B5187">
        <f>'Założenia i wyniki'!$E$6*Znorm.Profile!B5187</f>
        <v>9.0495283018867917E-2</v>
      </c>
      <c r="C5187">
        <f>'Założenia i wyniki'!$E$8*Znorm.Profile!C5187</f>
        <v>0.43616929999999998</v>
      </c>
      <c r="D5187">
        <f t="shared" si="240"/>
        <v>9.0495283018867917E-2</v>
      </c>
      <c r="E5187">
        <f t="shared" si="241"/>
        <v>0</v>
      </c>
      <c r="F5187">
        <f t="shared" si="242"/>
        <v>0.34567401698113209</v>
      </c>
    </row>
    <row r="5188" spans="1:6" x14ac:dyDescent="0.25">
      <c r="A5188">
        <v>5179</v>
      </c>
      <c r="B5188">
        <f>'Założenia i wyniki'!$E$6*Znorm.Profile!B5188</f>
        <v>1.048490566037736E-2</v>
      </c>
      <c r="C5188">
        <f>'Założenia i wyniki'!$E$8*Znorm.Profile!C5188</f>
        <v>0.46576145000000002</v>
      </c>
      <c r="D5188">
        <f t="shared" si="240"/>
        <v>1.048490566037736E-2</v>
      </c>
      <c r="E5188">
        <f t="shared" si="241"/>
        <v>0</v>
      </c>
      <c r="F5188">
        <f t="shared" si="242"/>
        <v>0.45527654433962267</v>
      </c>
    </row>
    <row r="5189" spans="1:6" x14ac:dyDescent="0.25">
      <c r="A5189">
        <v>5180</v>
      </c>
      <c r="B5189">
        <f>'Założenia i wyniki'!$E$6*Znorm.Profile!B5189</f>
        <v>0</v>
      </c>
      <c r="C5189">
        <f>'Założenia i wyniki'!$E$8*Znorm.Profile!C5189</f>
        <v>0.49744729999999993</v>
      </c>
      <c r="D5189">
        <f t="shared" si="240"/>
        <v>0</v>
      </c>
      <c r="E5189">
        <f t="shared" si="241"/>
        <v>0</v>
      </c>
      <c r="F5189">
        <f t="shared" si="242"/>
        <v>0.49744729999999993</v>
      </c>
    </row>
    <row r="5190" spans="1:6" x14ac:dyDescent="0.25">
      <c r="A5190">
        <v>5181</v>
      </c>
      <c r="B5190">
        <f>'Założenia i wyniki'!$E$6*Znorm.Profile!B5190</f>
        <v>0</v>
      </c>
      <c r="C5190">
        <f>'Założenia i wyniki'!$E$8*Znorm.Profile!C5190</f>
        <v>0.50196230000000008</v>
      </c>
      <c r="D5190">
        <f t="shared" si="240"/>
        <v>0</v>
      </c>
      <c r="E5190">
        <f t="shared" si="241"/>
        <v>0</v>
      </c>
      <c r="F5190">
        <f t="shared" si="242"/>
        <v>0.50196230000000008</v>
      </c>
    </row>
    <row r="5191" spans="1:6" x14ac:dyDescent="0.25">
      <c r="A5191">
        <v>5182</v>
      </c>
      <c r="B5191">
        <f>'Założenia i wyniki'!$E$6*Znorm.Profile!B5191</f>
        <v>0</v>
      </c>
      <c r="C5191">
        <f>'Założenia i wyniki'!$E$8*Znorm.Profile!C5191</f>
        <v>0.42635564999999997</v>
      </c>
      <c r="D5191">
        <f t="shared" si="240"/>
        <v>0</v>
      </c>
      <c r="E5191">
        <f t="shared" si="241"/>
        <v>0</v>
      </c>
      <c r="F5191">
        <f t="shared" si="242"/>
        <v>0.42635564999999997</v>
      </c>
    </row>
    <row r="5192" spans="1:6" x14ac:dyDescent="0.25">
      <c r="A5192">
        <v>5183</v>
      </c>
      <c r="B5192">
        <f>'Założenia i wyniki'!$E$6*Znorm.Profile!B5192</f>
        <v>0</v>
      </c>
      <c r="C5192">
        <f>'Założenia i wyniki'!$E$8*Znorm.Profile!C5192</f>
        <v>0.32788840000000002</v>
      </c>
      <c r="D5192">
        <f t="shared" si="240"/>
        <v>0</v>
      </c>
      <c r="E5192">
        <f t="shared" si="241"/>
        <v>0</v>
      </c>
      <c r="F5192">
        <f t="shared" si="242"/>
        <v>0.32788840000000002</v>
      </c>
    </row>
    <row r="5193" spans="1:6" x14ac:dyDescent="0.25">
      <c r="A5193">
        <v>5184</v>
      </c>
      <c r="B5193">
        <f>'Założenia i wyniki'!$E$6*Znorm.Profile!B5193</f>
        <v>0</v>
      </c>
      <c r="C5193">
        <f>'Założenia i wyniki'!$E$8*Znorm.Profile!C5193</f>
        <v>0.26105869999999998</v>
      </c>
      <c r="D5193">
        <f t="shared" si="240"/>
        <v>0</v>
      </c>
      <c r="E5193">
        <f t="shared" si="241"/>
        <v>0</v>
      </c>
      <c r="F5193">
        <f t="shared" si="242"/>
        <v>0.26105869999999998</v>
      </c>
    </row>
    <row r="5194" spans="1:6" x14ac:dyDescent="0.25">
      <c r="A5194">
        <v>5185</v>
      </c>
      <c r="B5194">
        <f>'Założenia i wyniki'!$E$6*Znorm.Profile!B5194</f>
        <v>0</v>
      </c>
      <c r="C5194">
        <f>'Założenia i wyniki'!$E$8*Znorm.Profile!C5194</f>
        <v>0.22593305</v>
      </c>
      <c r="D5194">
        <f t="shared" si="240"/>
        <v>0</v>
      </c>
      <c r="E5194">
        <f t="shared" si="241"/>
        <v>0</v>
      </c>
      <c r="F5194">
        <f t="shared" si="242"/>
        <v>0.22593305</v>
      </c>
    </row>
    <row r="5195" spans="1:6" x14ac:dyDescent="0.25">
      <c r="A5195">
        <v>5186</v>
      </c>
      <c r="B5195">
        <f>'Założenia i wyniki'!$E$6*Znorm.Profile!B5195</f>
        <v>0</v>
      </c>
      <c r="C5195">
        <f>'Założenia i wyniki'!$E$8*Znorm.Profile!C5195</f>
        <v>0.20748734999999999</v>
      </c>
      <c r="D5195">
        <f t="shared" ref="D5195:D5258" si="243">IF(B5195&lt;=C5195,B5195,C5195)</f>
        <v>0</v>
      </c>
      <c r="E5195">
        <f t="shared" ref="E5195:E5258" si="244">IF(B5195&gt;C5195,B5195-C5195,0)</f>
        <v>0</v>
      </c>
      <c r="F5195">
        <f t="shared" ref="F5195:F5258" si="245">IF(B5195&lt;C5195,C5195-B5195,0)</f>
        <v>0.20748734999999999</v>
      </c>
    </row>
    <row r="5196" spans="1:6" x14ac:dyDescent="0.25">
      <c r="A5196">
        <v>5187</v>
      </c>
      <c r="B5196">
        <f>'Założenia i wyniki'!$E$6*Znorm.Profile!B5196</f>
        <v>0</v>
      </c>
      <c r="C5196">
        <f>'Założenia i wyniki'!$E$8*Znorm.Profile!C5196</f>
        <v>0.2069424</v>
      </c>
      <c r="D5196">
        <f t="shared" si="243"/>
        <v>0</v>
      </c>
      <c r="E5196">
        <f t="shared" si="244"/>
        <v>0</v>
      </c>
      <c r="F5196">
        <f t="shared" si="245"/>
        <v>0.2069424</v>
      </c>
    </row>
    <row r="5197" spans="1:6" x14ac:dyDescent="0.25">
      <c r="A5197">
        <v>5188</v>
      </c>
      <c r="B5197">
        <f>'Założenia i wyniki'!$E$6*Znorm.Profile!B5197</f>
        <v>0</v>
      </c>
      <c r="C5197">
        <f>'Założenia i wyniki'!$E$8*Znorm.Profile!C5197</f>
        <v>0.22182964999999999</v>
      </c>
      <c r="D5197">
        <f t="shared" si="243"/>
        <v>0</v>
      </c>
      <c r="E5197">
        <f t="shared" si="244"/>
        <v>0</v>
      </c>
      <c r="F5197">
        <f t="shared" si="245"/>
        <v>0.22182964999999999</v>
      </c>
    </row>
    <row r="5198" spans="1:6" x14ac:dyDescent="0.25">
      <c r="A5198">
        <v>5189</v>
      </c>
      <c r="B5198">
        <f>'Założenia i wyniki'!$E$6*Znorm.Profile!B5198</f>
        <v>0</v>
      </c>
      <c r="C5198">
        <f>'Założenia i wyniki'!$E$8*Znorm.Profile!C5198</f>
        <v>0.25733644999999999</v>
      </c>
      <c r="D5198">
        <f t="shared" si="243"/>
        <v>0</v>
      </c>
      <c r="E5198">
        <f t="shared" si="244"/>
        <v>0</v>
      </c>
      <c r="F5198">
        <f t="shared" si="245"/>
        <v>0.25733644999999999</v>
      </c>
    </row>
    <row r="5199" spans="1:6" x14ac:dyDescent="0.25">
      <c r="A5199">
        <v>5190</v>
      </c>
      <c r="B5199">
        <f>'Założenia i wyniki'!$E$6*Znorm.Profile!B5199</f>
        <v>6.859150943396225E-2</v>
      </c>
      <c r="C5199">
        <f>'Założenia i wyniki'!$E$8*Znorm.Profile!C5199</f>
        <v>0.31142755</v>
      </c>
      <c r="D5199">
        <f t="shared" si="243"/>
        <v>6.859150943396225E-2</v>
      </c>
      <c r="E5199">
        <f t="shared" si="244"/>
        <v>0</v>
      </c>
      <c r="F5199">
        <f t="shared" si="245"/>
        <v>0.24283604056603775</v>
      </c>
    </row>
    <row r="5200" spans="1:6" x14ac:dyDescent="0.25">
      <c r="A5200">
        <v>5191</v>
      </c>
      <c r="B5200">
        <f>'Założenia i wyniki'!$E$6*Znorm.Profile!B5200</f>
        <v>0.3019150943396226</v>
      </c>
      <c r="C5200">
        <f>'Założenia i wyniki'!$E$8*Znorm.Profile!C5200</f>
        <v>0.37115714999999999</v>
      </c>
      <c r="D5200">
        <f t="shared" si="243"/>
        <v>0.3019150943396226</v>
      </c>
      <c r="E5200">
        <f t="shared" si="244"/>
        <v>0</v>
      </c>
      <c r="F5200">
        <f t="shared" si="245"/>
        <v>6.9242055660377388E-2</v>
      </c>
    </row>
    <row r="5201" spans="1:6" x14ac:dyDescent="0.25">
      <c r="A5201">
        <v>5192</v>
      </c>
      <c r="B5201">
        <f>'Założenia i wyniki'!$E$6*Znorm.Profile!B5201</f>
        <v>0.24203773584905661</v>
      </c>
      <c r="C5201">
        <f>'Założenia i wyniki'!$E$8*Znorm.Profile!C5201</f>
        <v>0.40210345000000003</v>
      </c>
      <c r="D5201">
        <f t="shared" si="243"/>
        <v>0.24203773584905661</v>
      </c>
      <c r="E5201">
        <f t="shared" si="244"/>
        <v>0</v>
      </c>
      <c r="F5201">
        <f t="shared" si="245"/>
        <v>0.16006571415094342</v>
      </c>
    </row>
    <row r="5202" spans="1:6" x14ac:dyDescent="0.25">
      <c r="A5202">
        <v>5193</v>
      </c>
      <c r="B5202">
        <f>'Założenia i wyniki'!$E$6*Znorm.Profile!B5202</f>
        <v>0.35261320754716979</v>
      </c>
      <c r="C5202">
        <f>'Założenia i wyniki'!$E$8*Znorm.Profile!C5202</f>
        <v>0.40596605000000002</v>
      </c>
      <c r="D5202">
        <f t="shared" si="243"/>
        <v>0.35261320754716979</v>
      </c>
      <c r="E5202">
        <f t="shared" si="244"/>
        <v>0</v>
      </c>
      <c r="F5202">
        <f t="shared" si="245"/>
        <v>5.3352842452830229E-2</v>
      </c>
    </row>
    <row r="5203" spans="1:6" x14ac:dyDescent="0.25">
      <c r="A5203">
        <v>5194</v>
      </c>
      <c r="B5203">
        <f>'Założenia i wyniki'!$E$6*Znorm.Profile!B5203</f>
        <v>0.5043962264150943</v>
      </c>
      <c r="C5203">
        <f>'Założenia i wyniki'!$E$8*Znorm.Profile!C5203</f>
        <v>0.40893859999999999</v>
      </c>
      <c r="D5203">
        <f t="shared" si="243"/>
        <v>0.40893859999999999</v>
      </c>
      <c r="E5203">
        <f t="shared" si="244"/>
        <v>9.545762641509431E-2</v>
      </c>
      <c r="F5203">
        <f t="shared" si="245"/>
        <v>0</v>
      </c>
    </row>
    <row r="5204" spans="1:6" x14ac:dyDescent="0.25">
      <c r="A5204">
        <v>5195</v>
      </c>
      <c r="B5204">
        <f>'Założenia i wyniki'!$E$6*Znorm.Profile!B5204</f>
        <v>0.61240566037735844</v>
      </c>
      <c r="C5204">
        <f>'Założenia i wyniki'!$E$8*Znorm.Profile!C5204</f>
        <v>0.40362629999999999</v>
      </c>
      <c r="D5204">
        <f t="shared" si="243"/>
        <v>0.40362629999999999</v>
      </c>
      <c r="E5204">
        <f t="shared" si="244"/>
        <v>0.20877936037735845</v>
      </c>
      <c r="F5204">
        <f t="shared" si="245"/>
        <v>0</v>
      </c>
    </row>
    <row r="5205" spans="1:6" x14ac:dyDescent="0.25">
      <c r="A5205">
        <v>5196</v>
      </c>
      <c r="B5205">
        <f>'Założenia i wyniki'!$E$6*Znorm.Profile!B5205</f>
        <v>0.44699999999999995</v>
      </c>
      <c r="C5205">
        <f>'Założenia i wyniki'!$E$8*Znorm.Profile!C5205</f>
        <v>0.40413905</v>
      </c>
      <c r="D5205">
        <f t="shared" si="243"/>
        <v>0.40413905</v>
      </c>
      <c r="E5205">
        <f t="shared" si="244"/>
        <v>4.2860949999999953E-2</v>
      </c>
      <c r="F5205">
        <f t="shared" si="245"/>
        <v>0</v>
      </c>
    </row>
    <row r="5206" spans="1:6" x14ac:dyDescent="0.25">
      <c r="A5206">
        <v>5197</v>
      </c>
      <c r="B5206">
        <f>'Założenia i wyniki'!$E$6*Znorm.Profile!B5206</f>
        <v>0.56873584905660379</v>
      </c>
      <c r="C5206">
        <f>'Założenia i wyniki'!$E$8*Znorm.Profile!C5206</f>
        <v>0.39895835000000002</v>
      </c>
      <c r="D5206">
        <f t="shared" si="243"/>
        <v>0.39895835000000002</v>
      </c>
      <c r="E5206">
        <f t="shared" si="244"/>
        <v>0.16977749905660378</v>
      </c>
      <c r="F5206">
        <f t="shared" si="245"/>
        <v>0</v>
      </c>
    </row>
    <row r="5207" spans="1:6" x14ac:dyDescent="0.25">
      <c r="A5207">
        <v>5198</v>
      </c>
      <c r="B5207">
        <f>'Założenia i wyniki'!$E$6*Znorm.Profile!B5207</f>
        <v>0.38466037735849057</v>
      </c>
      <c r="C5207">
        <f>'Założenia i wyniki'!$E$8*Znorm.Profile!C5207</f>
        <v>0.40097644999999998</v>
      </c>
      <c r="D5207">
        <f t="shared" si="243"/>
        <v>0.38466037735849057</v>
      </c>
      <c r="E5207">
        <f t="shared" si="244"/>
        <v>0</v>
      </c>
      <c r="F5207">
        <f t="shared" si="245"/>
        <v>1.6316072641509416E-2</v>
      </c>
    </row>
    <row r="5208" spans="1:6" x14ac:dyDescent="0.25">
      <c r="A5208">
        <v>5199</v>
      </c>
      <c r="B5208">
        <f>'Założenia i wyniki'!$E$6*Znorm.Profile!B5208</f>
        <v>0.27920754716981128</v>
      </c>
      <c r="C5208">
        <f>'Założenia i wyniki'!$E$8*Znorm.Profile!C5208</f>
        <v>0.41608245000000005</v>
      </c>
      <c r="D5208">
        <f t="shared" si="243"/>
        <v>0.27920754716981128</v>
      </c>
      <c r="E5208">
        <f t="shared" si="244"/>
        <v>0</v>
      </c>
      <c r="F5208">
        <f t="shared" si="245"/>
        <v>0.13687490283018877</v>
      </c>
    </row>
    <row r="5209" spans="1:6" x14ac:dyDescent="0.25">
      <c r="A5209">
        <v>5200</v>
      </c>
      <c r="B5209">
        <f>'Założenia i wyniki'!$E$6*Znorm.Profile!B5209</f>
        <v>0.22857547169811321</v>
      </c>
      <c r="C5209">
        <f>'Założenia i wyniki'!$E$8*Znorm.Profile!C5209</f>
        <v>0.4193847</v>
      </c>
      <c r="D5209">
        <f t="shared" si="243"/>
        <v>0.22857547169811321</v>
      </c>
      <c r="E5209">
        <f t="shared" si="244"/>
        <v>0</v>
      </c>
      <c r="F5209">
        <f t="shared" si="245"/>
        <v>0.19080922830188679</v>
      </c>
    </row>
    <row r="5210" spans="1:6" x14ac:dyDescent="0.25">
      <c r="A5210">
        <v>5201</v>
      </c>
      <c r="B5210">
        <f>'Założenia i wyniki'!$E$6*Znorm.Profile!B5210</f>
        <v>0.1331698113207547</v>
      </c>
      <c r="C5210">
        <f>'Założenia i wyniki'!$E$8*Znorm.Profile!C5210</f>
        <v>0.42455104999999999</v>
      </c>
      <c r="D5210">
        <f t="shared" si="243"/>
        <v>0.1331698113207547</v>
      </c>
      <c r="E5210">
        <f t="shared" si="244"/>
        <v>0</v>
      </c>
      <c r="F5210">
        <f t="shared" si="245"/>
        <v>0.29138123867924526</v>
      </c>
    </row>
    <row r="5211" spans="1:6" x14ac:dyDescent="0.25">
      <c r="A5211">
        <v>5202</v>
      </c>
      <c r="B5211">
        <f>'Założenia i wyniki'!$E$6*Znorm.Profile!B5211</f>
        <v>0.10791509433962262</v>
      </c>
      <c r="C5211">
        <f>'Założenia i wyniki'!$E$8*Znorm.Profile!C5211</f>
        <v>0.43536605000000006</v>
      </c>
      <c r="D5211">
        <f t="shared" si="243"/>
        <v>0.10791509433962262</v>
      </c>
      <c r="E5211">
        <f t="shared" si="244"/>
        <v>0</v>
      </c>
      <c r="F5211">
        <f t="shared" si="245"/>
        <v>0.32745095566037741</v>
      </c>
    </row>
    <row r="5212" spans="1:6" x14ac:dyDescent="0.25">
      <c r="A5212">
        <v>5203</v>
      </c>
      <c r="B5212">
        <f>'Założenia i wyniki'!$E$6*Znorm.Profile!B5212</f>
        <v>1.349245283018868E-2</v>
      </c>
      <c r="C5212">
        <f>'Założenia i wyniki'!$E$8*Znorm.Profile!C5212</f>
        <v>0.45886399999999999</v>
      </c>
      <c r="D5212">
        <f t="shared" si="243"/>
        <v>1.349245283018868E-2</v>
      </c>
      <c r="E5212">
        <f t="shared" si="244"/>
        <v>0</v>
      </c>
      <c r="F5212">
        <f t="shared" si="245"/>
        <v>0.44537154716981131</v>
      </c>
    </row>
    <row r="5213" spans="1:6" x14ac:dyDescent="0.25">
      <c r="A5213">
        <v>5204</v>
      </c>
      <c r="B5213">
        <f>'Założenia i wyniki'!$E$6*Znorm.Profile!B5213</f>
        <v>0</v>
      </c>
      <c r="C5213">
        <f>'Założenia i wyniki'!$E$8*Znorm.Profile!C5213</f>
        <v>0.49763840000000004</v>
      </c>
      <c r="D5213">
        <f t="shared" si="243"/>
        <v>0</v>
      </c>
      <c r="E5213">
        <f t="shared" si="244"/>
        <v>0</v>
      </c>
      <c r="F5213">
        <f t="shared" si="245"/>
        <v>0.49763840000000004</v>
      </c>
    </row>
    <row r="5214" spans="1:6" x14ac:dyDescent="0.25">
      <c r="A5214">
        <v>5205</v>
      </c>
      <c r="B5214">
        <f>'Założenia i wyniki'!$E$6*Znorm.Profile!B5214</f>
        <v>0</v>
      </c>
      <c r="C5214">
        <f>'Założenia i wyniki'!$E$8*Znorm.Profile!C5214</f>
        <v>0.50459359999999998</v>
      </c>
      <c r="D5214">
        <f t="shared" si="243"/>
        <v>0</v>
      </c>
      <c r="E5214">
        <f t="shared" si="244"/>
        <v>0</v>
      </c>
      <c r="F5214">
        <f t="shared" si="245"/>
        <v>0.50459359999999998</v>
      </c>
    </row>
    <row r="5215" spans="1:6" x14ac:dyDescent="0.25">
      <c r="A5215">
        <v>5206</v>
      </c>
      <c r="B5215">
        <f>'Założenia i wyniki'!$E$6*Znorm.Profile!B5215</f>
        <v>0</v>
      </c>
      <c r="C5215">
        <f>'Założenia i wyniki'!$E$8*Znorm.Profile!C5215</f>
        <v>0.42737940000000002</v>
      </c>
      <c r="D5215">
        <f t="shared" si="243"/>
        <v>0</v>
      </c>
      <c r="E5215">
        <f t="shared" si="244"/>
        <v>0</v>
      </c>
      <c r="F5215">
        <f t="shared" si="245"/>
        <v>0.42737940000000002</v>
      </c>
    </row>
    <row r="5216" spans="1:6" x14ac:dyDescent="0.25">
      <c r="A5216">
        <v>5207</v>
      </c>
      <c r="B5216">
        <f>'Założenia i wyniki'!$E$6*Znorm.Profile!B5216</f>
        <v>0</v>
      </c>
      <c r="C5216">
        <f>'Założenia i wyniki'!$E$8*Znorm.Profile!C5216</f>
        <v>0.33062015000000006</v>
      </c>
      <c r="D5216">
        <f t="shared" si="243"/>
        <v>0</v>
      </c>
      <c r="E5216">
        <f t="shared" si="244"/>
        <v>0</v>
      </c>
      <c r="F5216">
        <f t="shared" si="245"/>
        <v>0.33062015000000006</v>
      </c>
    </row>
    <row r="5217" spans="1:6" x14ac:dyDescent="0.25">
      <c r="A5217">
        <v>5208</v>
      </c>
      <c r="B5217">
        <f>'Założenia i wyniki'!$E$6*Znorm.Profile!B5217</f>
        <v>0</v>
      </c>
      <c r="C5217">
        <f>'Założenia i wyniki'!$E$8*Znorm.Profile!C5217</f>
        <v>0.26296340000000001</v>
      </c>
      <c r="D5217">
        <f t="shared" si="243"/>
        <v>0</v>
      </c>
      <c r="E5217">
        <f t="shared" si="244"/>
        <v>0</v>
      </c>
      <c r="F5217">
        <f t="shared" si="245"/>
        <v>0.26296340000000001</v>
      </c>
    </row>
    <row r="5218" spans="1:6" x14ac:dyDescent="0.25">
      <c r="A5218">
        <v>5209</v>
      </c>
      <c r="B5218">
        <f>'Założenia i wyniki'!$E$6*Znorm.Profile!B5218</f>
        <v>0</v>
      </c>
      <c r="C5218">
        <f>'Założenia i wyniki'!$E$8*Znorm.Profile!C5218</f>
        <v>0.22804425</v>
      </c>
      <c r="D5218">
        <f t="shared" si="243"/>
        <v>0</v>
      </c>
      <c r="E5218">
        <f t="shared" si="244"/>
        <v>0</v>
      </c>
      <c r="F5218">
        <f t="shared" si="245"/>
        <v>0.22804425</v>
      </c>
    </row>
    <row r="5219" spans="1:6" x14ac:dyDescent="0.25">
      <c r="A5219">
        <v>5210</v>
      </c>
      <c r="B5219">
        <f>'Założenia i wyniki'!$E$6*Znorm.Profile!B5219</f>
        <v>0</v>
      </c>
      <c r="C5219">
        <f>'Założenia i wyniki'!$E$8*Znorm.Profile!C5219</f>
        <v>0.20895245000000001</v>
      </c>
      <c r="D5219">
        <f t="shared" si="243"/>
        <v>0</v>
      </c>
      <c r="E5219">
        <f t="shared" si="244"/>
        <v>0</v>
      </c>
      <c r="F5219">
        <f t="shared" si="245"/>
        <v>0.20895245000000001</v>
      </c>
    </row>
    <row r="5220" spans="1:6" x14ac:dyDescent="0.25">
      <c r="A5220">
        <v>5211</v>
      </c>
      <c r="B5220">
        <f>'Założenia i wyniki'!$E$6*Znorm.Profile!B5220</f>
        <v>0</v>
      </c>
      <c r="C5220">
        <f>'Założenia i wyniki'!$E$8*Znorm.Profile!C5220</f>
        <v>0.20795844999999999</v>
      </c>
      <c r="D5220">
        <f t="shared" si="243"/>
        <v>0</v>
      </c>
      <c r="E5220">
        <f t="shared" si="244"/>
        <v>0</v>
      </c>
      <c r="F5220">
        <f t="shared" si="245"/>
        <v>0.20795844999999999</v>
      </c>
    </row>
    <row r="5221" spans="1:6" x14ac:dyDescent="0.25">
      <c r="A5221">
        <v>5212</v>
      </c>
      <c r="B5221">
        <f>'Założenia i wyniki'!$E$6*Znorm.Profile!B5221</f>
        <v>0</v>
      </c>
      <c r="C5221">
        <f>'Założenia i wyniki'!$E$8*Znorm.Profile!C5221</f>
        <v>0.22379070000000001</v>
      </c>
      <c r="D5221">
        <f t="shared" si="243"/>
        <v>0</v>
      </c>
      <c r="E5221">
        <f t="shared" si="244"/>
        <v>0</v>
      </c>
      <c r="F5221">
        <f t="shared" si="245"/>
        <v>0.22379070000000001</v>
      </c>
    </row>
    <row r="5222" spans="1:6" x14ac:dyDescent="0.25">
      <c r="A5222">
        <v>5213</v>
      </c>
      <c r="B5222">
        <f>'Założenia i wyniki'!$E$6*Znorm.Profile!B5222</f>
        <v>0</v>
      </c>
      <c r="C5222">
        <f>'Założenia i wyniki'!$E$8*Znorm.Profile!C5222</f>
        <v>0.25518289999999999</v>
      </c>
      <c r="D5222">
        <f t="shared" si="243"/>
        <v>0</v>
      </c>
      <c r="E5222">
        <f t="shared" si="244"/>
        <v>0</v>
      </c>
      <c r="F5222">
        <f t="shared" si="245"/>
        <v>0.25518289999999999</v>
      </c>
    </row>
    <row r="5223" spans="1:6" x14ac:dyDescent="0.25">
      <c r="A5223">
        <v>5214</v>
      </c>
      <c r="B5223">
        <f>'Założenia i wyniki'!$E$6*Znorm.Profile!B5223</f>
        <v>5.6506603773584907E-2</v>
      </c>
      <c r="C5223">
        <f>'Założenia i wyniki'!$E$8*Znorm.Profile!C5223</f>
        <v>0.31236799999999998</v>
      </c>
      <c r="D5223">
        <f t="shared" si="243"/>
        <v>5.6506603773584907E-2</v>
      </c>
      <c r="E5223">
        <f t="shared" si="244"/>
        <v>0</v>
      </c>
      <c r="F5223">
        <f t="shared" si="245"/>
        <v>0.25586139622641507</v>
      </c>
    </row>
    <row r="5224" spans="1:6" x14ac:dyDescent="0.25">
      <c r="A5224">
        <v>5215</v>
      </c>
      <c r="B5224">
        <f>'Założenia i wyniki'!$E$6*Znorm.Profile!B5224</f>
        <v>0.18106603773584906</v>
      </c>
      <c r="C5224">
        <f>'Założenia i wyniki'!$E$8*Znorm.Profile!C5224</f>
        <v>0.36890315000000001</v>
      </c>
      <c r="D5224">
        <f t="shared" si="243"/>
        <v>0.18106603773584906</v>
      </c>
      <c r="E5224">
        <f t="shared" si="244"/>
        <v>0</v>
      </c>
      <c r="F5224">
        <f t="shared" si="245"/>
        <v>0.18783711226415095</v>
      </c>
    </row>
    <row r="5225" spans="1:6" x14ac:dyDescent="0.25">
      <c r="A5225">
        <v>5216</v>
      </c>
      <c r="B5225">
        <f>'Założenia i wyniki'!$E$6*Znorm.Profile!B5225</f>
        <v>0.76815094339622647</v>
      </c>
      <c r="C5225">
        <f>'Założenia i wyniki'!$E$8*Znorm.Profile!C5225</f>
        <v>0.39477025000000004</v>
      </c>
      <c r="D5225">
        <f t="shared" si="243"/>
        <v>0.39477025000000004</v>
      </c>
      <c r="E5225">
        <f t="shared" si="244"/>
        <v>0.37338069339622643</v>
      </c>
      <c r="F5225">
        <f t="shared" si="245"/>
        <v>0</v>
      </c>
    </row>
    <row r="5226" spans="1:6" x14ac:dyDescent="0.25">
      <c r="A5226">
        <v>5217</v>
      </c>
      <c r="B5226">
        <f>'Założenia i wyniki'!$E$6*Znorm.Profile!B5226</f>
        <v>1.5790566037735849</v>
      </c>
      <c r="C5226">
        <f>'Założenia i wyniki'!$E$8*Znorm.Profile!C5226</f>
        <v>0.41104245</v>
      </c>
      <c r="D5226">
        <f t="shared" si="243"/>
        <v>0.41104245</v>
      </c>
      <c r="E5226">
        <f t="shared" si="244"/>
        <v>1.1680141537735849</v>
      </c>
      <c r="F5226">
        <f t="shared" si="245"/>
        <v>0</v>
      </c>
    </row>
    <row r="5227" spans="1:6" x14ac:dyDescent="0.25">
      <c r="A5227">
        <v>5218</v>
      </c>
      <c r="B5227">
        <f>'Założenia i wyniki'!$E$6*Znorm.Profile!B5227</f>
        <v>2.0125471698113211</v>
      </c>
      <c r="C5227">
        <f>'Założenia i wyniki'!$E$8*Znorm.Profile!C5227</f>
        <v>0.42169960000000001</v>
      </c>
      <c r="D5227">
        <f t="shared" si="243"/>
        <v>0.42169960000000001</v>
      </c>
      <c r="E5227">
        <f t="shared" si="244"/>
        <v>1.5908475698113211</v>
      </c>
      <c r="F5227">
        <f t="shared" si="245"/>
        <v>0</v>
      </c>
    </row>
    <row r="5228" spans="1:6" x14ac:dyDescent="0.25">
      <c r="A5228">
        <v>5219</v>
      </c>
      <c r="B5228">
        <f>'Założenia i wyniki'!$E$6*Znorm.Profile!B5228</f>
        <v>1.1830188679245284</v>
      </c>
      <c r="C5228">
        <f>'Założenia i wyniki'!$E$8*Znorm.Profile!C5228</f>
        <v>0.41481859999999998</v>
      </c>
      <c r="D5228">
        <f t="shared" si="243"/>
        <v>0.41481859999999998</v>
      </c>
      <c r="E5228">
        <f t="shared" si="244"/>
        <v>0.76820026792452833</v>
      </c>
      <c r="F5228">
        <f t="shared" si="245"/>
        <v>0</v>
      </c>
    </row>
    <row r="5229" spans="1:6" x14ac:dyDescent="0.25">
      <c r="A5229">
        <v>5220</v>
      </c>
      <c r="B5229">
        <f>'Założenia i wyniki'!$E$6*Znorm.Profile!B5229</f>
        <v>1.3781132075471696</v>
      </c>
      <c r="C5229">
        <f>'Założenia i wyniki'!$E$8*Znorm.Profile!C5229</f>
        <v>0.41140855000000004</v>
      </c>
      <c r="D5229">
        <f t="shared" si="243"/>
        <v>0.41140855000000004</v>
      </c>
      <c r="E5229">
        <f t="shared" si="244"/>
        <v>0.96670465754716961</v>
      </c>
      <c r="F5229">
        <f t="shared" si="245"/>
        <v>0</v>
      </c>
    </row>
    <row r="5230" spans="1:6" x14ac:dyDescent="0.25">
      <c r="A5230">
        <v>5221</v>
      </c>
      <c r="B5230">
        <f>'Założenia i wyniki'!$E$6*Znorm.Profile!B5230</f>
        <v>2.0901886792452831</v>
      </c>
      <c r="C5230">
        <f>'Założenia i wyniki'!$E$8*Znorm.Profile!C5230</f>
        <v>0.40638324999999997</v>
      </c>
      <c r="D5230">
        <f t="shared" si="243"/>
        <v>0.40638324999999997</v>
      </c>
      <c r="E5230">
        <f t="shared" si="244"/>
        <v>1.6838054292452831</v>
      </c>
      <c r="F5230">
        <f t="shared" si="245"/>
        <v>0</v>
      </c>
    </row>
    <row r="5231" spans="1:6" x14ac:dyDescent="0.25">
      <c r="A5231">
        <v>5222</v>
      </c>
      <c r="B5231">
        <f>'Założenia i wyniki'!$E$6*Znorm.Profile!B5231</f>
        <v>1.7780188679245286</v>
      </c>
      <c r="C5231">
        <f>'Założenia i wyniki'!$E$8*Znorm.Profile!C5231</f>
        <v>0.39780159999999998</v>
      </c>
      <c r="D5231">
        <f t="shared" si="243"/>
        <v>0.39780159999999998</v>
      </c>
      <c r="E5231">
        <f t="shared" si="244"/>
        <v>1.3802172679245286</v>
      </c>
      <c r="F5231">
        <f t="shared" si="245"/>
        <v>0</v>
      </c>
    </row>
    <row r="5232" spans="1:6" x14ac:dyDescent="0.25">
      <c r="A5232">
        <v>5223</v>
      </c>
      <c r="B5232">
        <f>'Założenia i wyniki'!$E$6*Znorm.Profile!B5232</f>
        <v>0.41750943396226414</v>
      </c>
      <c r="C5232">
        <f>'Założenia i wyniki'!$E$8*Znorm.Profile!C5232</f>
        <v>0.40133519999999995</v>
      </c>
      <c r="D5232">
        <f t="shared" si="243"/>
        <v>0.40133519999999995</v>
      </c>
      <c r="E5232">
        <f t="shared" si="244"/>
        <v>1.6174233962264195E-2</v>
      </c>
      <c r="F5232">
        <f t="shared" si="245"/>
        <v>0</v>
      </c>
    </row>
    <row r="5233" spans="1:6" x14ac:dyDescent="0.25">
      <c r="A5233">
        <v>5224</v>
      </c>
      <c r="B5233">
        <f>'Założenia i wyniki'!$E$6*Znorm.Profile!B5233</f>
        <v>0.140188679245283</v>
      </c>
      <c r="C5233">
        <f>'Założenia i wyniki'!$E$8*Znorm.Profile!C5233</f>
        <v>0.40893300000000005</v>
      </c>
      <c r="D5233">
        <f t="shared" si="243"/>
        <v>0.140188679245283</v>
      </c>
      <c r="E5233">
        <f t="shared" si="244"/>
        <v>0</v>
      </c>
      <c r="F5233">
        <f t="shared" si="245"/>
        <v>0.26874432075471705</v>
      </c>
    </row>
    <row r="5234" spans="1:6" x14ac:dyDescent="0.25">
      <c r="A5234">
        <v>5225</v>
      </c>
      <c r="B5234">
        <f>'Założenia i wyniki'!$E$6*Znorm.Profile!B5234</f>
        <v>0.12269811320754717</v>
      </c>
      <c r="C5234">
        <f>'Założenia i wyniki'!$E$8*Znorm.Profile!C5234</f>
        <v>0.42031290000000004</v>
      </c>
      <c r="D5234">
        <f t="shared" si="243"/>
        <v>0.12269811320754717</v>
      </c>
      <c r="E5234">
        <f t="shared" si="244"/>
        <v>0</v>
      </c>
      <c r="F5234">
        <f t="shared" si="245"/>
        <v>0.2976147867924529</v>
      </c>
    </row>
    <row r="5235" spans="1:6" x14ac:dyDescent="0.25">
      <c r="A5235">
        <v>5226</v>
      </c>
      <c r="B5235">
        <f>'Założenia i wyniki'!$E$6*Znorm.Profile!B5235</f>
        <v>0.16837735849056604</v>
      </c>
      <c r="C5235">
        <f>'Założenia i wyniki'!$E$8*Znorm.Profile!C5235</f>
        <v>0.43817095</v>
      </c>
      <c r="D5235">
        <f t="shared" si="243"/>
        <v>0.16837735849056604</v>
      </c>
      <c r="E5235">
        <f t="shared" si="244"/>
        <v>0</v>
      </c>
      <c r="F5235">
        <f t="shared" si="245"/>
        <v>0.26979359150943394</v>
      </c>
    </row>
    <row r="5236" spans="1:6" x14ac:dyDescent="0.25">
      <c r="A5236">
        <v>5227</v>
      </c>
      <c r="B5236">
        <f>'Założenia i wyniki'!$E$6*Znorm.Profile!B5236</f>
        <v>5.0046226415094333E-2</v>
      </c>
      <c r="C5236">
        <f>'Założenia i wyniki'!$E$8*Znorm.Profile!C5236</f>
        <v>0.46404154999999997</v>
      </c>
      <c r="D5236">
        <f t="shared" si="243"/>
        <v>5.0046226415094333E-2</v>
      </c>
      <c r="E5236">
        <f t="shared" si="244"/>
        <v>0</v>
      </c>
      <c r="F5236">
        <f t="shared" si="245"/>
        <v>0.41399532358490565</v>
      </c>
    </row>
    <row r="5237" spans="1:6" x14ac:dyDescent="0.25">
      <c r="A5237">
        <v>5228</v>
      </c>
      <c r="B5237">
        <f>'Założenia i wyniki'!$E$6*Znorm.Profile!B5237</f>
        <v>0</v>
      </c>
      <c r="C5237">
        <f>'Założenia i wyniki'!$E$8*Znorm.Profile!C5237</f>
        <v>0.50604679999999991</v>
      </c>
      <c r="D5237">
        <f t="shared" si="243"/>
        <v>0</v>
      </c>
      <c r="E5237">
        <f t="shared" si="244"/>
        <v>0</v>
      </c>
      <c r="F5237">
        <f t="shared" si="245"/>
        <v>0.50604679999999991</v>
      </c>
    </row>
    <row r="5238" spans="1:6" x14ac:dyDescent="0.25">
      <c r="A5238">
        <v>5229</v>
      </c>
      <c r="B5238">
        <f>'Założenia i wyniki'!$E$6*Znorm.Profile!B5238</f>
        <v>0</v>
      </c>
      <c r="C5238">
        <f>'Założenia i wyniki'!$E$8*Znorm.Profile!C5238</f>
        <v>0.50250304999999995</v>
      </c>
      <c r="D5238">
        <f t="shared" si="243"/>
        <v>0</v>
      </c>
      <c r="E5238">
        <f t="shared" si="244"/>
        <v>0</v>
      </c>
      <c r="F5238">
        <f t="shared" si="245"/>
        <v>0.50250304999999995</v>
      </c>
    </row>
    <row r="5239" spans="1:6" x14ac:dyDescent="0.25">
      <c r="A5239">
        <v>5230</v>
      </c>
      <c r="B5239">
        <f>'Założenia i wyniki'!$E$6*Znorm.Profile!B5239</f>
        <v>0</v>
      </c>
      <c r="C5239">
        <f>'Założenia i wyniki'!$E$8*Znorm.Profile!C5239</f>
        <v>0.42432494999999998</v>
      </c>
      <c r="D5239">
        <f t="shared" si="243"/>
        <v>0</v>
      </c>
      <c r="E5239">
        <f t="shared" si="244"/>
        <v>0</v>
      </c>
      <c r="F5239">
        <f t="shared" si="245"/>
        <v>0.42432494999999998</v>
      </c>
    </row>
    <row r="5240" spans="1:6" x14ac:dyDescent="0.25">
      <c r="A5240">
        <v>5231</v>
      </c>
      <c r="B5240">
        <f>'Założenia i wyniki'!$E$6*Znorm.Profile!B5240</f>
        <v>0</v>
      </c>
      <c r="C5240">
        <f>'Założenia i wyniki'!$E$8*Znorm.Profile!C5240</f>
        <v>0.32779845000000002</v>
      </c>
      <c r="D5240">
        <f t="shared" si="243"/>
        <v>0</v>
      </c>
      <c r="E5240">
        <f t="shared" si="244"/>
        <v>0</v>
      </c>
      <c r="F5240">
        <f t="shared" si="245"/>
        <v>0.32779845000000002</v>
      </c>
    </row>
    <row r="5241" spans="1:6" x14ac:dyDescent="0.25">
      <c r="A5241">
        <v>5232</v>
      </c>
      <c r="B5241">
        <f>'Założenia i wyniki'!$E$6*Znorm.Profile!B5241</f>
        <v>0</v>
      </c>
      <c r="C5241">
        <f>'Założenia i wyniki'!$E$8*Znorm.Profile!C5241</f>
        <v>0.26816369999999995</v>
      </c>
      <c r="D5241">
        <f t="shared" si="243"/>
        <v>0</v>
      </c>
      <c r="E5241">
        <f t="shared" si="244"/>
        <v>0</v>
      </c>
      <c r="F5241">
        <f t="shared" si="245"/>
        <v>0.26816369999999995</v>
      </c>
    </row>
    <row r="5242" spans="1:6" x14ac:dyDescent="0.25">
      <c r="A5242">
        <v>5233</v>
      </c>
      <c r="B5242">
        <f>'Założenia i wyniki'!$E$6*Znorm.Profile!B5242</f>
        <v>0</v>
      </c>
      <c r="C5242">
        <f>'Założenia i wyniki'!$E$8*Znorm.Profile!C5242</f>
        <v>0.22989540000000003</v>
      </c>
      <c r="D5242">
        <f t="shared" si="243"/>
        <v>0</v>
      </c>
      <c r="E5242">
        <f t="shared" si="244"/>
        <v>0</v>
      </c>
      <c r="F5242">
        <f t="shared" si="245"/>
        <v>0.22989540000000003</v>
      </c>
    </row>
    <row r="5243" spans="1:6" x14ac:dyDescent="0.25">
      <c r="A5243">
        <v>5234</v>
      </c>
      <c r="B5243">
        <f>'Założenia i wyniki'!$E$6*Znorm.Profile!B5243</f>
        <v>0</v>
      </c>
      <c r="C5243">
        <f>'Założenia i wyniki'!$E$8*Znorm.Profile!C5243</f>
        <v>0.2148139</v>
      </c>
      <c r="D5243">
        <f t="shared" si="243"/>
        <v>0</v>
      </c>
      <c r="E5243">
        <f t="shared" si="244"/>
        <v>0</v>
      </c>
      <c r="F5243">
        <f t="shared" si="245"/>
        <v>0.2148139</v>
      </c>
    </row>
    <row r="5244" spans="1:6" x14ac:dyDescent="0.25">
      <c r="A5244">
        <v>5235</v>
      </c>
      <c r="B5244">
        <f>'Założenia i wyniki'!$E$6*Znorm.Profile!B5244</f>
        <v>0</v>
      </c>
      <c r="C5244">
        <f>'Założenia i wyniki'!$E$8*Znorm.Profile!C5244</f>
        <v>0.2126516</v>
      </c>
      <c r="D5244">
        <f t="shared" si="243"/>
        <v>0</v>
      </c>
      <c r="E5244">
        <f t="shared" si="244"/>
        <v>0</v>
      </c>
      <c r="F5244">
        <f t="shared" si="245"/>
        <v>0.2126516</v>
      </c>
    </row>
    <row r="5245" spans="1:6" x14ac:dyDescent="0.25">
      <c r="A5245">
        <v>5236</v>
      </c>
      <c r="B5245">
        <f>'Założenia i wyniki'!$E$6*Znorm.Profile!B5245</f>
        <v>0</v>
      </c>
      <c r="C5245">
        <f>'Założenia i wyniki'!$E$8*Znorm.Profile!C5245</f>
        <v>0.22412250000000003</v>
      </c>
      <c r="D5245">
        <f t="shared" si="243"/>
        <v>0</v>
      </c>
      <c r="E5245">
        <f t="shared" si="244"/>
        <v>0</v>
      </c>
      <c r="F5245">
        <f t="shared" si="245"/>
        <v>0.22412250000000003</v>
      </c>
    </row>
    <row r="5246" spans="1:6" x14ac:dyDescent="0.25">
      <c r="A5246">
        <v>5237</v>
      </c>
      <c r="B5246">
        <f>'Założenia i wyniki'!$E$6*Znorm.Profile!B5246</f>
        <v>2.1813207547169812E-3</v>
      </c>
      <c r="C5246">
        <f>'Założenia i wyniki'!$E$8*Znorm.Profile!C5246</f>
        <v>0.26144475</v>
      </c>
      <c r="D5246">
        <f t="shared" si="243"/>
        <v>2.1813207547169812E-3</v>
      </c>
      <c r="E5246">
        <f t="shared" si="244"/>
        <v>0</v>
      </c>
      <c r="F5246">
        <f t="shared" si="245"/>
        <v>0.25926342924528301</v>
      </c>
    </row>
    <row r="5247" spans="1:6" x14ac:dyDescent="0.25">
      <c r="A5247">
        <v>5238</v>
      </c>
      <c r="B5247">
        <f>'Założenia i wyniki'!$E$6*Znorm.Profile!B5247</f>
        <v>0.16949056603773585</v>
      </c>
      <c r="C5247">
        <f>'Założenia i wyniki'!$E$8*Znorm.Profile!C5247</f>
        <v>0.30866955000000001</v>
      </c>
      <c r="D5247">
        <f t="shared" si="243"/>
        <v>0.16949056603773585</v>
      </c>
      <c r="E5247">
        <f t="shared" si="244"/>
        <v>0</v>
      </c>
      <c r="F5247">
        <f t="shared" si="245"/>
        <v>0.13917898396226416</v>
      </c>
    </row>
    <row r="5248" spans="1:6" x14ac:dyDescent="0.25">
      <c r="A5248">
        <v>5239</v>
      </c>
      <c r="B5248">
        <f>'Założenia i wyniki'!$E$6*Znorm.Profile!B5248</f>
        <v>0.61090566037735838</v>
      </c>
      <c r="C5248">
        <f>'Założenia i wyniki'!$E$8*Znorm.Profile!C5248</f>
        <v>0.35858445000000005</v>
      </c>
      <c r="D5248">
        <f t="shared" si="243"/>
        <v>0.35858445000000005</v>
      </c>
      <c r="E5248">
        <f t="shared" si="244"/>
        <v>0.25232121037735833</v>
      </c>
      <c r="F5248">
        <f t="shared" si="245"/>
        <v>0</v>
      </c>
    </row>
    <row r="5249" spans="1:6" x14ac:dyDescent="0.25">
      <c r="A5249">
        <v>5240</v>
      </c>
      <c r="B5249">
        <f>'Założenia i wyniki'!$E$6*Znorm.Profile!B5249</f>
        <v>1.2261320754716982</v>
      </c>
      <c r="C5249">
        <f>'Założenia i wyniki'!$E$8*Znorm.Profile!C5249</f>
        <v>0.39165279999999997</v>
      </c>
      <c r="D5249">
        <f t="shared" si="243"/>
        <v>0.39165279999999997</v>
      </c>
      <c r="E5249">
        <f t="shared" si="244"/>
        <v>0.83447927547169831</v>
      </c>
      <c r="F5249">
        <f t="shared" si="245"/>
        <v>0</v>
      </c>
    </row>
    <row r="5250" spans="1:6" x14ac:dyDescent="0.25">
      <c r="A5250">
        <v>5241</v>
      </c>
      <c r="B5250">
        <f>'Założenia i wyniki'!$E$6*Znorm.Profile!B5250</f>
        <v>1.7817924528301887</v>
      </c>
      <c r="C5250">
        <f>'Założenia i wyniki'!$E$8*Znorm.Profile!C5250</f>
        <v>0.40545540000000002</v>
      </c>
      <c r="D5250">
        <f t="shared" si="243"/>
        <v>0.40545540000000002</v>
      </c>
      <c r="E5250">
        <f t="shared" si="244"/>
        <v>1.3763370528301886</v>
      </c>
      <c r="F5250">
        <f t="shared" si="245"/>
        <v>0</v>
      </c>
    </row>
    <row r="5251" spans="1:6" x14ac:dyDescent="0.25">
      <c r="A5251">
        <v>5242</v>
      </c>
      <c r="B5251">
        <f>'Założenia i wyniki'!$E$6*Znorm.Profile!B5251</f>
        <v>2.1429245283018865</v>
      </c>
      <c r="C5251">
        <f>'Założenia i wyniki'!$E$8*Znorm.Profile!C5251</f>
        <v>0.40729605000000002</v>
      </c>
      <c r="D5251">
        <f t="shared" si="243"/>
        <v>0.40729605000000002</v>
      </c>
      <c r="E5251">
        <f t="shared" si="244"/>
        <v>1.7356284783018865</v>
      </c>
      <c r="F5251">
        <f t="shared" si="245"/>
        <v>0</v>
      </c>
    </row>
    <row r="5252" spans="1:6" x14ac:dyDescent="0.25">
      <c r="A5252">
        <v>5243</v>
      </c>
      <c r="B5252">
        <f>'Założenia i wyniki'!$E$6*Znorm.Profile!B5252</f>
        <v>2.2973584905660376</v>
      </c>
      <c r="C5252">
        <f>'Założenia i wyniki'!$E$8*Znorm.Profile!C5252</f>
        <v>0.40454960000000001</v>
      </c>
      <c r="D5252">
        <f t="shared" si="243"/>
        <v>0.40454960000000001</v>
      </c>
      <c r="E5252">
        <f t="shared" si="244"/>
        <v>1.8928088905660376</v>
      </c>
      <c r="F5252">
        <f t="shared" si="245"/>
        <v>0</v>
      </c>
    </row>
    <row r="5253" spans="1:6" x14ac:dyDescent="0.25">
      <c r="A5253">
        <v>5244</v>
      </c>
      <c r="B5253">
        <f>'Założenia i wyniki'!$E$6*Znorm.Profile!B5253</f>
        <v>1.9279245283018867</v>
      </c>
      <c r="C5253">
        <f>'Założenia i wyniki'!$E$8*Znorm.Profile!C5253</f>
        <v>0.40276005000000004</v>
      </c>
      <c r="D5253">
        <f t="shared" si="243"/>
        <v>0.40276005000000004</v>
      </c>
      <c r="E5253">
        <f t="shared" si="244"/>
        <v>1.5251644783018867</v>
      </c>
      <c r="F5253">
        <f t="shared" si="245"/>
        <v>0</v>
      </c>
    </row>
    <row r="5254" spans="1:6" x14ac:dyDescent="0.25">
      <c r="A5254">
        <v>5245</v>
      </c>
      <c r="B5254">
        <f>'Założenia i wyniki'!$E$6*Znorm.Profile!B5254</f>
        <v>0.20329245283018871</v>
      </c>
      <c r="C5254">
        <f>'Założenia i wyniki'!$E$8*Znorm.Profile!C5254</f>
        <v>0.40612424999999996</v>
      </c>
      <c r="D5254">
        <f t="shared" si="243"/>
        <v>0.20329245283018871</v>
      </c>
      <c r="E5254">
        <f t="shared" si="244"/>
        <v>0</v>
      </c>
      <c r="F5254">
        <f t="shared" si="245"/>
        <v>0.20283179716981126</v>
      </c>
    </row>
    <row r="5255" spans="1:6" x14ac:dyDescent="0.25">
      <c r="A5255">
        <v>5246</v>
      </c>
      <c r="B5255">
        <f>'Założenia i wyniki'!$E$6*Znorm.Profile!B5255</f>
        <v>0.95160377358490567</v>
      </c>
      <c r="C5255">
        <f>'Założenia i wyniki'!$E$8*Znorm.Profile!C5255</f>
        <v>0.39898844999999999</v>
      </c>
      <c r="D5255">
        <f t="shared" si="243"/>
        <v>0.39898844999999999</v>
      </c>
      <c r="E5255">
        <f t="shared" si="244"/>
        <v>0.55261532358490562</v>
      </c>
      <c r="F5255">
        <f t="shared" si="245"/>
        <v>0</v>
      </c>
    </row>
    <row r="5256" spans="1:6" x14ac:dyDescent="0.25">
      <c r="A5256">
        <v>5247</v>
      </c>
      <c r="B5256">
        <f>'Założenia i wyniki'!$E$6*Znorm.Profile!B5256</f>
        <v>1.8683962264150942</v>
      </c>
      <c r="C5256">
        <f>'Założenia i wyniki'!$E$8*Znorm.Profile!C5256</f>
        <v>0.41002115</v>
      </c>
      <c r="D5256">
        <f t="shared" si="243"/>
        <v>0.41002115</v>
      </c>
      <c r="E5256">
        <f t="shared" si="244"/>
        <v>1.4583750764150942</v>
      </c>
      <c r="F5256">
        <f t="shared" si="245"/>
        <v>0</v>
      </c>
    </row>
    <row r="5257" spans="1:6" x14ac:dyDescent="0.25">
      <c r="A5257">
        <v>5248</v>
      </c>
      <c r="B5257">
        <f>'Założenia i wyniki'!$E$6*Znorm.Profile!B5257</f>
        <v>1.4046226415094341</v>
      </c>
      <c r="C5257">
        <f>'Założenia i wyniki'!$E$8*Znorm.Profile!C5257</f>
        <v>0.41679644999999999</v>
      </c>
      <c r="D5257">
        <f t="shared" si="243"/>
        <v>0.41679644999999999</v>
      </c>
      <c r="E5257">
        <f t="shared" si="244"/>
        <v>0.98782619150943407</v>
      </c>
      <c r="F5257">
        <f t="shared" si="245"/>
        <v>0</v>
      </c>
    </row>
    <row r="5258" spans="1:6" x14ac:dyDescent="0.25">
      <c r="A5258">
        <v>5249</v>
      </c>
      <c r="B5258">
        <f>'Założenia i wyniki'!$E$6*Znorm.Profile!B5258</f>
        <v>0.81229245283018869</v>
      </c>
      <c r="C5258">
        <f>'Założenia i wyniki'!$E$8*Znorm.Profile!C5258</f>
        <v>0.42518175000000002</v>
      </c>
      <c r="D5258">
        <f t="shared" si="243"/>
        <v>0.42518175000000002</v>
      </c>
      <c r="E5258">
        <f t="shared" si="244"/>
        <v>0.38711070283018867</v>
      </c>
      <c r="F5258">
        <f t="shared" si="245"/>
        <v>0</v>
      </c>
    </row>
    <row r="5259" spans="1:6" x14ac:dyDescent="0.25">
      <c r="A5259">
        <v>5250</v>
      </c>
      <c r="B5259">
        <f>'Założenia i wyniki'!$E$6*Znorm.Profile!B5259</f>
        <v>0.29359433962264148</v>
      </c>
      <c r="C5259">
        <f>'Założenia i wyniki'!$E$8*Znorm.Profile!C5259</f>
        <v>0.44170980000000004</v>
      </c>
      <c r="D5259">
        <f t="shared" ref="D5259:D5322" si="246">IF(B5259&lt;=C5259,B5259,C5259)</f>
        <v>0.29359433962264148</v>
      </c>
      <c r="E5259">
        <f t="shared" ref="E5259:E5322" si="247">IF(B5259&gt;C5259,B5259-C5259,0)</f>
        <v>0</v>
      </c>
      <c r="F5259">
        <f t="shared" ref="F5259:F5322" si="248">IF(B5259&lt;C5259,C5259-B5259,0)</f>
        <v>0.14811546037735857</v>
      </c>
    </row>
    <row r="5260" spans="1:6" x14ac:dyDescent="0.25">
      <c r="A5260">
        <v>5251</v>
      </c>
      <c r="B5260">
        <f>'Założenia i wyniki'!$E$6*Znorm.Profile!B5260</f>
        <v>5.8250943396226412E-2</v>
      </c>
      <c r="C5260">
        <f>'Założenia i wyniki'!$E$8*Znorm.Profile!C5260</f>
        <v>0.46249419999999997</v>
      </c>
      <c r="D5260">
        <f t="shared" si="246"/>
        <v>5.8250943396226412E-2</v>
      </c>
      <c r="E5260">
        <f t="shared" si="247"/>
        <v>0</v>
      </c>
      <c r="F5260">
        <f t="shared" si="248"/>
        <v>0.40424325660377358</v>
      </c>
    </row>
    <row r="5261" spans="1:6" x14ac:dyDescent="0.25">
      <c r="A5261">
        <v>5252</v>
      </c>
      <c r="B5261">
        <f>'Założenia i wyniki'!$E$6*Znorm.Profile!B5261</f>
        <v>0</v>
      </c>
      <c r="C5261">
        <f>'Założenia i wyniki'!$E$8*Znorm.Profile!C5261</f>
        <v>0.48794340000000003</v>
      </c>
      <c r="D5261">
        <f t="shared" si="246"/>
        <v>0</v>
      </c>
      <c r="E5261">
        <f t="shared" si="247"/>
        <v>0</v>
      </c>
      <c r="F5261">
        <f t="shared" si="248"/>
        <v>0.48794340000000003</v>
      </c>
    </row>
    <row r="5262" spans="1:6" x14ac:dyDescent="0.25">
      <c r="A5262">
        <v>5253</v>
      </c>
      <c r="B5262">
        <f>'Założenia i wyniki'!$E$6*Znorm.Profile!B5262</f>
        <v>0</v>
      </c>
      <c r="C5262">
        <f>'Założenia i wyniki'!$E$8*Znorm.Profile!C5262</f>
        <v>0.47619774999999998</v>
      </c>
      <c r="D5262">
        <f t="shared" si="246"/>
        <v>0</v>
      </c>
      <c r="E5262">
        <f t="shared" si="247"/>
        <v>0</v>
      </c>
      <c r="F5262">
        <f t="shared" si="248"/>
        <v>0.47619774999999998</v>
      </c>
    </row>
    <row r="5263" spans="1:6" x14ac:dyDescent="0.25">
      <c r="A5263">
        <v>5254</v>
      </c>
      <c r="B5263">
        <f>'Założenia i wyniki'!$E$6*Znorm.Profile!B5263</f>
        <v>0</v>
      </c>
      <c r="C5263">
        <f>'Założenia i wyniki'!$E$8*Znorm.Profile!C5263</f>
        <v>0.40466579999999996</v>
      </c>
      <c r="D5263">
        <f t="shared" si="246"/>
        <v>0</v>
      </c>
      <c r="E5263">
        <f t="shared" si="247"/>
        <v>0</v>
      </c>
      <c r="F5263">
        <f t="shared" si="248"/>
        <v>0.40466579999999996</v>
      </c>
    </row>
    <row r="5264" spans="1:6" x14ac:dyDescent="0.25">
      <c r="A5264">
        <v>5255</v>
      </c>
      <c r="B5264">
        <f>'Założenia i wyniki'!$E$6*Znorm.Profile!B5264</f>
        <v>0</v>
      </c>
      <c r="C5264">
        <f>'Założenia i wyniki'!$E$8*Znorm.Profile!C5264</f>
        <v>0.32556335000000003</v>
      </c>
      <c r="D5264">
        <f t="shared" si="246"/>
        <v>0</v>
      </c>
      <c r="E5264">
        <f t="shared" si="247"/>
        <v>0</v>
      </c>
      <c r="F5264">
        <f t="shared" si="248"/>
        <v>0.32556335000000003</v>
      </c>
    </row>
    <row r="5265" spans="1:6" x14ac:dyDescent="0.25">
      <c r="A5265">
        <v>5256</v>
      </c>
      <c r="B5265">
        <f>'Założenia i wyniki'!$E$6*Znorm.Profile!B5265</f>
        <v>0</v>
      </c>
      <c r="C5265">
        <f>'Założenia i wyniki'!$E$8*Znorm.Profile!C5265</f>
        <v>0.26333055</v>
      </c>
      <c r="D5265">
        <f t="shared" si="246"/>
        <v>0</v>
      </c>
      <c r="E5265">
        <f t="shared" si="247"/>
        <v>0</v>
      </c>
      <c r="F5265">
        <f t="shared" si="248"/>
        <v>0.26333055</v>
      </c>
    </row>
    <row r="5266" spans="1:6" x14ac:dyDescent="0.25">
      <c r="A5266">
        <v>5257</v>
      </c>
      <c r="B5266">
        <f>'Założenia i wyniki'!$E$6*Znorm.Profile!B5266</f>
        <v>0</v>
      </c>
      <c r="C5266">
        <f>'Założenia i wyniki'!$E$8*Znorm.Profile!C5266</f>
        <v>0.22972950000000003</v>
      </c>
      <c r="D5266">
        <f t="shared" si="246"/>
        <v>0</v>
      </c>
      <c r="E5266">
        <f t="shared" si="247"/>
        <v>0</v>
      </c>
      <c r="F5266">
        <f t="shared" si="248"/>
        <v>0.22972950000000003</v>
      </c>
    </row>
    <row r="5267" spans="1:6" x14ac:dyDescent="0.25">
      <c r="A5267">
        <v>5258</v>
      </c>
      <c r="B5267">
        <f>'Założenia i wyniki'!$E$6*Znorm.Profile!B5267</f>
        <v>0</v>
      </c>
      <c r="C5267">
        <f>'Założenia i wyniki'!$E$8*Znorm.Profile!C5267</f>
        <v>0.21082215000000001</v>
      </c>
      <c r="D5267">
        <f t="shared" si="246"/>
        <v>0</v>
      </c>
      <c r="E5267">
        <f t="shared" si="247"/>
        <v>0</v>
      </c>
      <c r="F5267">
        <f t="shared" si="248"/>
        <v>0.21082215000000001</v>
      </c>
    </row>
    <row r="5268" spans="1:6" x14ac:dyDescent="0.25">
      <c r="A5268">
        <v>5259</v>
      </c>
      <c r="B5268">
        <f>'Założenia i wyniki'!$E$6*Znorm.Profile!B5268</f>
        <v>0</v>
      </c>
      <c r="C5268">
        <f>'Założenia i wyniki'!$E$8*Znorm.Profile!C5268</f>
        <v>0.20710164999999997</v>
      </c>
      <c r="D5268">
        <f t="shared" si="246"/>
        <v>0</v>
      </c>
      <c r="E5268">
        <f t="shared" si="247"/>
        <v>0</v>
      </c>
      <c r="F5268">
        <f t="shared" si="248"/>
        <v>0.20710164999999997</v>
      </c>
    </row>
    <row r="5269" spans="1:6" x14ac:dyDescent="0.25">
      <c r="A5269">
        <v>5260</v>
      </c>
      <c r="B5269">
        <f>'Założenia i wyniki'!$E$6*Znorm.Profile!B5269</f>
        <v>0</v>
      </c>
      <c r="C5269">
        <f>'Założenia i wyniki'!$E$8*Znorm.Profile!C5269</f>
        <v>0.21229005000000001</v>
      </c>
      <c r="D5269">
        <f t="shared" si="246"/>
        <v>0</v>
      </c>
      <c r="E5269">
        <f t="shared" si="247"/>
        <v>0</v>
      </c>
      <c r="F5269">
        <f t="shared" si="248"/>
        <v>0.21229005000000001</v>
      </c>
    </row>
    <row r="5270" spans="1:6" x14ac:dyDescent="0.25">
      <c r="A5270">
        <v>5261</v>
      </c>
      <c r="B5270">
        <f>'Założenia i wyniki'!$E$6*Znorm.Profile!B5270</f>
        <v>0</v>
      </c>
      <c r="C5270">
        <f>'Założenia i wyniki'!$E$8*Znorm.Profile!C5270</f>
        <v>0.23447934999999998</v>
      </c>
      <c r="D5270">
        <f t="shared" si="246"/>
        <v>0</v>
      </c>
      <c r="E5270">
        <f t="shared" si="247"/>
        <v>0</v>
      </c>
      <c r="F5270">
        <f t="shared" si="248"/>
        <v>0.23447934999999998</v>
      </c>
    </row>
    <row r="5271" spans="1:6" x14ac:dyDescent="0.25">
      <c r="A5271">
        <v>5262</v>
      </c>
      <c r="B5271">
        <f>'Założenia i wyniki'!$E$6*Znorm.Profile!B5271</f>
        <v>5.1969811320754719E-2</v>
      </c>
      <c r="C5271">
        <f>'Założenia i wyniki'!$E$8*Znorm.Profile!C5271</f>
        <v>0.27860210000000002</v>
      </c>
      <c r="D5271">
        <f t="shared" si="246"/>
        <v>5.1969811320754719E-2</v>
      </c>
      <c r="E5271">
        <f t="shared" si="247"/>
        <v>0</v>
      </c>
      <c r="F5271">
        <f t="shared" si="248"/>
        <v>0.22663228867924529</v>
      </c>
    </row>
    <row r="5272" spans="1:6" x14ac:dyDescent="0.25">
      <c r="A5272">
        <v>5263</v>
      </c>
      <c r="B5272">
        <f>'Założenia i wyniki'!$E$6*Znorm.Profile!B5272</f>
        <v>0.10561320754716982</v>
      </c>
      <c r="C5272">
        <f>'Założenia i wyniki'!$E$8*Znorm.Profile!C5272</f>
        <v>0.32744530000000005</v>
      </c>
      <c r="D5272">
        <f t="shared" si="246"/>
        <v>0.10561320754716982</v>
      </c>
      <c r="E5272">
        <f t="shared" si="247"/>
        <v>0</v>
      </c>
      <c r="F5272">
        <f t="shared" si="248"/>
        <v>0.22183209245283023</v>
      </c>
    </row>
    <row r="5273" spans="1:6" x14ac:dyDescent="0.25">
      <c r="A5273">
        <v>5264</v>
      </c>
      <c r="B5273">
        <f>'Założenia i wyniki'!$E$6*Znorm.Profile!B5273</f>
        <v>0.29495283018867924</v>
      </c>
      <c r="C5273">
        <f>'Założenia i wyniki'!$E$8*Znorm.Profile!C5273</f>
        <v>0.38258045000000002</v>
      </c>
      <c r="D5273">
        <f t="shared" si="246"/>
        <v>0.29495283018867924</v>
      </c>
      <c r="E5273">
        <f t="shared" si="247"/>
        <v>0</v>
      </c>
      <c r="F5273">
        <f t="shared" si="248"/>
        <v>8.7627619811320778E-2</v>
      </c>
    </row>
    <row r="5274" spans="1:6" x14ac:dyDescent="0.25">
      <c r="A5274">
        <v>5265</v>
      </c>
      <c r="B5274">
        <f>'Założenia i wyniki'!$E$6*Znorm.Profile!B5274</f>
        <v>0.67217924528301887</v>
      </c>
      <c r="C5274">
        <f>'Założenia i wyniki'!$E$8*Znorm.Profile!C5274</f>
        <v>0.41184324999999999</v>
      </c>
      <c r="D5274">
        <f t="shared" si="246"/>
        <v>0.41184324999999999</v>
      </c>
      <c r="E5274">
        <f t="shared" si="247"/>
        <v>0.26033599528301887</v>
      </c>
      <c r="F5274">
        <f t="shared" si="248"/>
        <v>0</v>
      </c>
    </row>
    <row r="5275" spans="1:6" x14ac:dyDescent="0.25">
      <c r="A5275">
        <v>5266</v>
      </c>
      <c r="B5275">
        <f>'Założenia i wyniki'!$E$6*Znorm.Profile!B5275</f>
        <v>1.7305660377358492</v>
      </c>
      <c r="C5275">
        <f>'Założenia i wyniki'!$E$8*Znorm.Profile!C5275</f>
        <v>0.43825845000000002</v>
      </c>
      <c r="D5275">
        <f t="shared" si="246"/>
        <v>0.43825845000000002</v>
      </c>
      <c r="E5275">
        <f t="shared" si="247"/>
        <v>1.2923075877358492</v>
      </c>
      <c r="F5275">
        <f t="shared" si="248"/>
        <v>0</v>
      </c>
    </row>
    <row r="5276" spans="1:6" x14ac:dyDescent="0.25">
      <c r="A5276">
        <v>5267</v>
      </c>
      <c r="B5276">
        <f>'Założenia i wyniki'!$E$6*Znorm.Profile!B5276</f>
        <v>2.1108490566037736</v>
      </c>
      <c r="C5276">
        <f>'Założenia i wyniki'!$E$8*Znorm.Profile!C5276</f>
        <v>0.44636515000000004</v>
      </c>
      <c r="D5276">
        <f t="shared" si="246"/>
        <v>0.44636515000000004</v>
      </c>
      <c r="E5276">
        <f t="shared" si="247"/>
        <v>1.6644839066037735</v>
      </c>
      <c r="F5276">
        <f t="shared" si="248"/>
        <v>0</v>
      </c>
    </row>
    <row r="5277" spans="1:6" x14ac:dyDescent="0.25">
      <c r="A5277">
        <v>5268</v>
      </c>
      <c r="B5277">
        <f>'Założenia i wyniki'!$E$6*Znorm.Profile!B5277</f>
        <v>1.1247169811320754</v>
      </c>
      <c r="C5277">
        <f>'Założenia i wyniki'!$E$8*Znorm.Profile!C5277</f>
        <v>0.45498880000000003</v>
      </c>
      <c r="D5277">
        <f t="shared" si="246"/>
        <v>0.45498880000000003</v>
      </c>
      <c r="E5277">
        <f t="shared" si="247"/>
        <v>0.66972818113207544</v>
      </c>
      <c r="F5277">
        <f t="shared" si="248"/>
        <v>0</v>
      </c>
    </row>
    <row r="5278" spans="1:6" x14ac:dyDescent="0.25">
      <c r="A5278">
        <v>5269</v>
      </c>
      <c r="B5278">
        <f>'Założenia i wyniki'!$E$6*Znorm.Profile!B5278</f>
        <v>0.21232075471698114</v>
      </c>
      <c r="C5278">
        <f>'Założenia i wyniki'!$E$8*Znorm.Profile!C5278</f>
        <v>0.45206455000000001</v>
      </c>
      <c r="D5278">
        <f t="shared" si="246"/>
        <v>0.21232075471698114</v>
      </c>
      <c r="E5278">
        <f t="shared" si="247"/>
        <v>0</v>
      </c>
      <c r="F5278">
        <f t="shared" si="248"/>
        <v>0.23974379528301887</v>
      </c>
    </row>
    <row r="5279" spans="1:6" x14ac:dyDescent="0.25">
      <c r="A5279">
        <v>5270</v>
      </c>
      <c r="B5279">
        <f>'Założenia i wyniki'!$E$6*Znorm.Profile!B5279</f>
        <v>0.21667924528301885</v>
      </c>
      <c r="C5279">
        <f>'Założenia i wyniki'!$E$8*Znorm.Profile!C5279</f>
        <v>0.44842594999999996</v>
      </c>
      <c r="D5279">
        <f t="shared" si="246"/>
        <v>0.21667924528301885</v>
      </c>
      <c r="E5279">
        <f t="shared" si="247"/>
        <v>0</v>
      </c>
      <c r="F5279">
        <f t="shared" si="248"/>
        <v>0.23174670471698111</v>
      </c>
    </row>
    <row r="5280" spans="1:6" x14ac:dyDescent="0.25">
      <c r="A5280">
        <v>5271</v>
      </c>
      <c r="B5280">
        <f>'Założenia i wyniki'!$E$6*Znorm.Profile!B5280</f>
        <v>0.3068584905660377</v>
      </c>
      <c r="C5280">
        <f>'Założenia i wyniki'!$E$8*Znorm.Profile!C5280</f>
        <v>0.45103205000000007</v>
      </c>
      <c r="D5280">
        <f t="shared" si="246"/>
        <v>0.3068584905660377</v>
      </c>
      <c r="E5280">
        <f t="shared" si="247"/>
        <v>0</v>
      </c>
      <c r="F5280">
        <f t="shared" si="248"/>
        <v>0.14417355943396237</v>
      </c>
    </row>
    <row r="5281" spans="1:6" x14ac:dyDescent="0.25">
      <c r="A5281">
        <v>5272</v>
      </c>
      <c r="B5281">
        <f>'Założenia i wyniki'!$E$6*Znorm.Profile!B5281</f>
        <v>0.27177358490566039</v>
      </c>
      <c r="C5281">
        <f>'Założenia i wyniki'!$E$8*Znorm.Profile!C5281</f>
        <v>0.45204669999999997</v>
      </c>
      <c r="D5281">
        <f t="shared" si="246"/>
        <v>0.27177358490566039</v>
      </c>
      <c r="E5281">
        <f t="shared" si="247"/>
        <v>0</v>
      </c>
      <c r="F5281">
        <f t="shared" si="248"/>
        <v>0.18027311509433958</v>
      </c>
    </row>
    <row r="5282" spans="1:6" x14ac:dyDescent="0.25">
      <c r="A5282">
        <v>5273</v>
      </c>
      <c r="B5282">
        <f>'Założenia i wyniki'!$E$6*Znorm.Profile!B5282</f>
        <v>0.12916037735849056</v>
      </c>
      <c r="C5282">
        <f>'Założenia i wyniki'!$E$8*Znorm.Profile!C5282</f>
        <v>0.43829414999999999</v>
      </c>
      <c r="D5282">
        <f t="shared" si="246"/>
        <v>0.12916037735849056</v>
      </c>
      <c r="E5282">
        <f t="shared" si="247"/>
        <v>0</v>
      </c>
      <c r="F5282">
        <f t="shared" si="248"/>
        <v>0.30913377264150943</v>
      </c>
    </row>
    <row r="5283" spans="1:6" x14ac:dyDescent="0.25">
      <c r="A5283">
        <v>5274</v>
      </c>
      <c r="B5283">
        <f>'Założenia i wyniki'!$E$6*Znorm.Profile!B5283</f>
        <v>8.4224528301886786E-2</v>
      </c>
      <c r="C5283">
        <f>'Założenia i wyniki'!$E$8*Znorm.Profile!C5283</f>
        <v>0.43500345000000001</v>
      </c>
      <c r="D5283">
        <f t="shared" si="246"/>
        <v>8.4224528301886786E-2</v>
      </c>
      <c r="E5283">
        <f t="shared" si="247"/>
        <v>0</v>
      </c>
      <c r="F5283">
        <f t="shared" si="248"/>
        <v>0.3507789216981132</v>
      </c>
    </row>
    <row r="5284" spans="1:6" x14ac:dyDescent="0.25">
      <c r="A5284">
        <v>5275</v>
      </c>
      <c r="B5284">
        <f>'Założenia i wyniki'!$E$6*Znorm.Profile!B5284</f>
        <v>3.0773584905660379E-4</v>
      </c>
      <c r="C5284">
        <f>'Założenia i wyniki'!$E$8*Znorm.Profile!C5284</f>
        <v>0.45412534999999998</v>
      </c>
      <c r="D5284">
        <f t="shared" si="246"/>
        <v>3.0773584905660379E-4</v>
      </c>
      <c r="E5284">
        <f t="shared" si="247"/>
        <v>0</v>
      </c>
      <c r="F5284">
        <f t="shared" si="248"/>
        <v>0.4538176141509434</v>
      </c>
    </row>
    <row r="5285" spans="1:6" x14ac:dyDescent="0.25">
      <c r="A5285">
        <v>5276</v>
      </c>
      <c r="B5285">
        <f>'Założenia i wyniki'!$E$6*Znorm.Profile!B5285</f>
        <v>0</v>
      </c>
      <c r="C5285">
        <f>'Założenia i wyniki'!$E$8*Znorm.Profile!C5285</f>
        <v>0.48131789999999997</v>
      </c>
      <c r="D5285">
        <f t="shared" si="246"/>
        <v>0</v>
      </c>
      <c r="E5285">
        <f t="shared" si="247"/>
        <v>0</v>
      </c>
      <c r="F5285">
        <f t="shared" si="248"/>
        <v>0.48131789999999997</v>
      </c>
    </row>
    <row r="5286" spans="1:6" x14ac:dyDescent="0.25">
      <c r="A5286">
        <v>5277</v>
      </c>
      <c r="B5286">
        <f>'Założenia i wyniki'!$E$6*Znorm.Profile!B5286</f>
        <v>0</v>
      </c>
      <c r="C5286">
        <f>'Założenia i wyniki'!$E$8*Znorm.Profile!C5286</f>
        <v>0.47867364999999995</v>
      </c>
      <c r="D5286">
        <f t="shared" si="246"/>
        <v>0</v>
      </c>
      <c r="E5286">
        <f t="shared" si="247"/>
        <v>0</v>
      </c>
      <c r="F5286">
        <f t="shared" si="248"/>
        <v>0.47867364999999995</v>
      </c>
    </row>
    <row r="5287" spans="1:6" x14ac:dyDescent="0.25">
      <c r="A5287">
        <v>5278</v>
      </c>
      <c r="B5287">
        <f>'Założenia i wyniki'!$E$6*Znorm.Profile!B5287</f>
        <v>0</v>
      </c>
      <c r="C5287">
        <f>'Założenia i wyniki'!$E$8*Znorm.Profile!C5287</f>
        <v>0.41473250000000006</v>
      </c>
      <c r="D5287">
        <f t="shared" si="246"/>
        <v>0</v>
      </c>
      <c r="E5287">
        <f t="shared" si="247"/>
        <v>0</v>
      </c>
      <c r="F5287">
        <f t="shared" si="248"/>
        <v>0.41473250000000006</v>
      </c>
    </row>
    <row r="5288" spans="1:6" x14ac:dyDescent="0.25">
      <c r="A5288">
        <v>5279</v>
      </c>
      <c r="B5288">
        <f>'Założenia i wyniki'!$E$6*Znorm.Profile!B5288</f>
        <v>0</v>
      </c>
      <c r="C5288">
        <f>'Założenia i wyniki'!$E$8*Znorm.Profile!C5288</f>
        <v>0.33089035</v>
      </c>
      <c r="D5288">
        <f t="shared" si="246"/>
        <v>0</v>
      </c>
      <c r="E5288">
        <f t="shared" si="247"/>
        <v>0</v>
      </c>
      <c r="F5288">
        <f t="shared" si="248"/>
        <v>0.33089035</v>
      </c>
    </row>
    <row r="5289" spans="1:6" x14ac:dyDescent="0.25">
      <c r="A5289">
        <v>5280</v>
      </c>
      <c r="B5289">
        <f>'Założenia i wyniki'!$E$6*Znorm.Profile!B5289</f>
        <v>0</v>
      </c>
      <c r="C5289">
        <f>'Założenia i wyniki'!$E$8*Znorm.Profile!C5289</f>
        <v>0.26778534999999998</v>
      </c>
      <c r="D5289">
        <f t="shared" si="246"/>
        <v>0</v>
      </c>
      <c r="E5289">
        <f t="shared" si="247"/>
        <v>0</v>
      </c>
      <c r="F5289">
        <f t="shared" si="248"/>
        <v>0.26778534999999998</v>
      </c>
    </row>
    <row r="5290" spans="1:6" x14ac:dyDescent="0.25">
      <c r="A5290">
        <v>5281</v>
      </c>
      <c r="B5290">
        <f>'Założenia i wyniki'!$E$6*Znorm.Profile!B5290</f>
        <v>0</v>
      </c>
      <c r="C5290">
        <f>'Założenia i wyniki'!$E$8*Znorm.Profile!C5290</f>
        <v>0.23259985</v>
      </c>
      <c r="D5290">
        <f t="shared" si="246"/>
        <v>0</v>
      </c>
      <c r="E5290">
        <f t="shared" si="247"/>
        <v>0</v>
      </c>
      <c r="F5290">
        <f t="shared" si="248"/>
        <v>0.23259985</v>
      </c>
    </row>
    <row r="5291" spans="1:6" x14ac:dyDescent="0.25">
      <c r="A5291">
        <v>5282</v>
      </c>
      <c r="B5291">
        <f>'Założenia i wyniki'!$E$6*Znorm.Profile!B5291</f>
        <v>0</v>
      </c>
      <c r="C5291">
        <f>'Założenia i wyniki'!$E$8*Znorm.Profile!C5291</f>
        <v>0.21359344999999999</v>
      </c>
      <c r="D5291">
        <f t="shared" si="246"/>
        <v>0</v>
      </c>
      <c r="E5291">
        <f t="shared" si="247"/>
        <v>0</v>
      </c>
      <c r="F5291">
        <f t="shared" si="248"/>
        <v>0.21359344999999999</v>
      </c>
    </row>
    <row r="5292" spans="1:6" x14ac:dyDescent="0.25">
      <c r="A5292">
        <v>5283</v>
      </c>
      <c r="B5292">
        <f>'Założenia i wyniki'!$E$6*Znorm.Profile!B5292</f>
        <v>0</v>
      </c>
      <c r="C5292">
        <f>'Założenia i wyniki'!$E$8*Znorm.Profile!C5292</f>
        <v>0.20522774999999999</v>
      </c>
      <c r="D5292">
        <f t="shared" si="246"/>
        <v>0</v>
      </c>
      <c r="E5292">
        <f t="shared" si="247"/>
        <v>0</v>
      </c>
      <c r="F5292">
        <f t="shared" si="248"/>
        <v>0.20522774999999999</v>
      </c>
    </row>
    <row r="5293" spans="1:6" x14ac:dyDescent="0.25">
      <c r="A5293">
        <v>5284</v>
      </c>
      <c r="B5293">
        <f>'Założenia i wyniki'!$E$6*Znorm.Profile!B5293</f>
        <v>0</v>
      </c>
      <c r="C5293">
        <f>'Założenia i wyniki'!$E$8*Znorm.Profile!C5293</f>
        <v>0.20634949999999999</v>
      </c>
      <c r="D5293">
        <f t="shared" si="246"/>
        <v>0</v>
      </c>
      <c r="E5293">
        <f t="shared" si="247"/>
        <v>0</v>
      </c>
      <c r="F5293">
        <f t="shared" si="248"/>
        <v>0.20634949999999999</v>
      </c>
    </row>
    <row r="5294" spans="1:6" x14ac:dyDescent="0.25">
      <c r="A5294">
        <v>5285</v>
      </c>
      <c r="B5294">
        <f>'Założenia i wyniki'!$E$6*Znorm.Profile!B5294</f>
        <v>0</v>
      </c>
      <c r="C5294">
        <f>'Założenia i wyniki'!$E$8*Znorm.Profile!C5294</f>
        <v>0.22749405</v>
      </c>
      <c r="D5294">
        <f t="shared" si="246"/>
        <v>0</v>
      </c>
      <c r="E5294">
        <f t="shared" si="247"/>
        <v>0</v>
      </c>
      <c r="F5294">
        <f t="shared" si="248"/>
        <v>0.22749405</v>
      </c>
    </row>
    <row r="5295" spans="1:6" x14ac:dyDescent="0.25">
      <c r="A5295">
        <v>5286</v>
      </c>
      <c r="B5295">
        <f>'Założenia i wyniki'!$E$6*Znorm.Profile!B5295</f>
        <v>6.6981132075471697E-2</v>
      </c>
      <c r="C5295">
        <f>'Założenia i wyniki'!$E$8*Znorm.Profile!C5295</f>
        <v>0.26899845</v>
      </c>
      <c r="D5295">
        <f t="shared" si="246"/>
        <v>6.6981132075471697E-2</v>
      </c>
      <c r="E5295">
        <f t="shared" si="247"/>
        <v>0</v>
      </c>
      <c r="F5295">
        <f t="shared" si="248"/>
        <v>0.20201731792452832</v>
      </c>
    </row>
    <row r="5296" spans="1:6" x14ac:dyDescent="0.25">
      <c r="A5296">
        <v>5287</v>
      </c>
      <c r="B5296">
        <f>'Założenia i wyniki'!$E$6*Znorm.Profile!B5296</f>
        <v>0.12243396226415094</v>
      </c>
      <c r="C5296">
        <f>'Założenia i wyniki'!$E$8*Znorm.Profile!C5296</f>
        <v>0.31142684999999998</v>
      </c>
      <c r="D5296">
        <f t="shared" si="246"/>
        <v>0.12243396226415094</v>
      </c>
      <c r="E5296">
        <f t="shared" si="247"/>
        <v>0</v>
      </c>
      <c r="F5296">
        <f t="shared" si="248"/>
        <v>0.18899288773584905</v>
      </c>
    </row>
    <row r="5297" spans="1:6" x14ac:dyDescent="0.25">
      <c r="A5297">
        <v>5288</v>
      </c>
      <c r="B5297">
        <f>'Założenia i wyniki'!$E$6*Znorm.Profile!B5297</f>
        <v>0.40027358490566045</v>
      </c>
      <c r="C5297">
        <f>'Założenia i wyniki'!$E$8*Znorm.Profile!C5297</f>
        <v>0.37948084999999998</v>
      </c>
      <c r="D5297">
        <f t="shared" si="246"/>
        <v>0.37948084999999998</v>
      </c>
      <c r="E5297">
        <f t="shared" si="247"/>
        <v>2.079273490566047E-2</v>
      </c>
      <c r="F5297">
        <f t="shared" si="248"/>
        <v>0</v>
      </c>
    </row>
    <row r="5298" spans="1:6" x14ac:dyDescent="0.25">
      <c r="A5298">
        <v>5289</v>
      </c>
      <c r="B5298">
        <f>'Założenia i wyniki'!$E$6*Znorm.Profile!B5298</f>
        <v>0.46560377358490568</v>
      </c>
      <c r="C5298">
        <f>'Założenia i wyniki'!$E$8*Znorm.Profile!C5298</f>
        <v>0.42021944999999999</v>
      </c>
      <c r="D5298">
        <f t="shared" si="246"/>
        <v>0.42021944999999999</v>
      </c>
      <c r="E5298">
        <f t="shared" si="247"/>
        <v>4.5384323584905684E-2</v>
      </c>
      <c r="F5298">
        <f t="shared" si="248"/>
        <v>0</v>
      </c>
    </row>
    <row r="5299" spans="1:6" x14ac:dyDescent="0.25">
      <c r="A5299">
        <v>5290</v>
      </c>
      <c r="B5299">
        <f>'Założenia i wyniki'!$E$6*Znorm.Profile!B5299</f>
        <v>1.4619811320754716</v>
      </c>
      <c r="C5299">
        <f>'Założenia i wyniki'!$E$8*Znorm.Profile!C5299</f>
        <v>0.45292310000000002</v>
      </c>
      <c r="D5299">
        <f t="shared" si="246"/>
        <v>0.45292310000000002</v>
      </c>
      <c r="E5299">
        <f t="shared" si="247"/>
        <v>1.0090580320754716</v>
      </c>
      <c r="F5299">
        <f t="shared" si="248"/>
        <v>0</v>
      </c>
    </row>
    <row r="5300" spans="1:6" x14ac:dyDescent="0.25">
      <c r="A5300">
        <v>5291</v>
      </c>
      <c r="B5300">
        <f>'Założenia i wyniki'!$E$6*Znorm.Profile!B5300</f>
        <v>1.3768867924528301</v>
      </c>
      <c r="C5300">
        <f>'Założenia i wyniki'!$E$8*Znorm.Profile!C5300</f>
        <v>0.45452995000000002</v>
      </c>
      <c r="D5300">
        <f t="shared" si="246"/>
        <v>0.45452995000000002</v>
      </c>
      <c r="E5300">
        <f t="shared" si="247"/>
        <v>0.92235684245283012</v>
      </c>
      <c r="F5300">
        <f t="shared" si="248"/>
        <v>0</v>
      </c>
    </row>
    <row r="5301" spans="1:6" x14ac:dyDescent="0.25">
      <c r="A5301">
        <v>5292</v>
      </c>
      <c r="B5301">
        <f>'Założenia i wyniki'!$E$6*Znorm.Profile!B5301</f>
        <v>1.2082075471698115</v>
      </c>
      <c r="C5301">
        <f>'Założenia i wyniki'!$E$8*Znorm.Profile!C5301</f>
        <v>0.44174130000000006</v>
      </c>
      <c r="D5301">
        <f t="shared" si="246"/>
        <v>0.44174130000000006</v>
      </c>
      <c r="E5301">
        <f t="shared" si="247"/>
        <v>0.76646624716981138</v>
      </c>
      <c r="F5301">
        <f t="shared" si="248"/>
        <v>0</v>
      </c>
    </row>
    <row r="5302" spans="1:6" x14ac:dyDescent="0.25">
      <c r="A5302">
        <v>5293</v>
      </c>
      <c r="B5302">
        <f>'Założenia i wyniki'!$E$6*Znorm.Profile!B5302</f>
        <v>0.86753773584905658</v>
      </c>
      <c r="C5302">
        <f>'Założenia i wyniki'!$E$8*Znorm.Profile!C5302</f>
        <v>0.42169435</v>
      </c>
      <c r="D5302">
        <f t="shared" si="246"/>
        <v>0.42169435</v>
      </c>
      <c r="E5302">
        <f t="shared" si="247"/>
        <v>0.44584338584905658</v>
      </c>
      <c r="F5302">
        <f t="shared" si="248"/>
        <v>0</v>
      </c>
    </row>
    <row r="5303" spans="1:6" x14ac:dyDescent="0.25">
      <c r="A5303">
        <v>5294</v>
      </c>
      <c r="B5303">
        <f>'Założenia i wyniki'!$E$6*Znorm.Profile!B5303</f>
        <v>0.44188679245283019</v>
      </c>
      <c r="C5303">
        <f>'Założenia i wyniki'!$E$8*Znorm.Profile!C5303</f>
        <v>0.39323024999999995</v>
      </c>
      <c r="D5303">
        <f t="shared" si="246"/>
        <v>0.39323024999999995</v>
      </c>
      <c r="E5303">
        <f t="shared" si="247"/>
        <v>4.8656542452830243E-2</v>
      </c>
      <c r="F5303">
        <f t="shared" si="248"/>
        <v>0</v>
      </c>
    </row>
    <row r="5304" spans="1:6" x14ac:dyDescent="0.25">
      <c r="A5304">
        <v>5295</v>
      </c>
      <c r="B5304">
        <f>'Założenia i wyniki'!$E$6*Znorm.Profile!B5304</f>
        <v>0.42966981132075471</v>
      </c>
      <c r="C5304">
        <f>'Założenia i wyniki'!$E$8*Znorm.Profile!C5304</f>
        <v>0.37338699999999997</v>
      </c>
      <c r="D5304">
        <f t="shared" si="246"/>
        <v>0.37338699999999997</v>
      </c>
      <c r="E5304">
        <f t="shared" si="247"/>
        <v>5.6282811320754744E-2</v>
      </c>
      <c r="F5304">
        <f t="shared" si="248"/>
        <v>0</v>
      </c>
    </row>
    <row r="5305" spans="1:6" x14ac:dyDescent="0.25">
      <c r="A5305">
        <v>5296</v>
      </c>
      <c r="B5305">
        <f>'Założenia i wyniki'!$E$6*Znorm.Profile!B5305</f>
        <v>0.34805660377358488</v>
      </c>
      <c r="C5305">
        <f>'Założenia i wyniki'!$E$8*Znorm.Profile!C5305</f>
        <v>0.37271605000000002</v>
      </c>
      <c r="D5305">
        <f t="shared" si="246"/>
        <v>0.34805660377358488</v>
      </c>
      <c r="E5305">
        <f t="shared" si="247"/>
        <v>0</v>
      </c>
      <c r="F5305">
        <f t="shared" si="248"/>
        <v>2.4659446226415138E-2</v>
      </c>
    </row>
    <row r="5306" spans="1:6" x14ac:dyDescent="0.25">
      <c r="A5306">
        <v>5297</v>
      </c>
      <c r="B5306">
        <f>'Założenia i wyniki'!$E$6*Znorm.Profile!B5306</f>
        <v>0.1683207547169811</v>
      </c>
      <c r="C5306">
        <f>'Założenia i wyniki'!$E$8*Znorm.Profile!C5306</f>
        <v>0.37205349999999998</v>
      </c>
      <c r="D5306">
        <f t="shared" si="246"/>
        <v>0.1683207547169811</v>
      </c>
      <c r="E5306">
        <f t="shared" si="247"/>
        <v>0</v>
      </c>
      <c r="F5306">
        <f t="shared" si="248"/>
        <v>0.20373274528301888</v>
      </c>
    </row>
    <row r="5307" spans="1:6" x14ac:dyDescent="0.25">
      <c r="A5307">
        <v>5298</v>
      </c>
      <c r="B5307">
        <f>'Założenia i wyniki'!$E$6*Znorm.Profile!B5307</f>
        <v>9.5037735849056601E-2</v>
      </c>
      <c r="C5307">
        <f>'Założenia i wyniki'!$E$8*Znorm.Profile!C5307</f>
        <v>0.38173485000000001</v>
      </c>
      <c r="D5307">
        <f t="shared" si="246"/>
        <v>9.5037735849056601E-2</v>
      </c>
      <c r="E5307">
        <f t="shared" si="247"/>
        <v>0</v>
      </c>
      <c r="F5307">
        <f t="shared" si="248"/>
        <v>0.2866971141509434</v>
      </c>
    </row>
    <row r="5308" spans="1:6" x14ac:dyDescent="0.25">
      <c r="A5308">
        <v>5299</v>
      </c>
      <c r="B5308">
        <f>'Założenia i wyniki'!$E$6*Znorm.Profile!B5308</f>
        <v>2.6952830188679247E-4</v>
      </c>
      <c r="C5308">
        <f>'Założenia i wyniki'!$E$8*Znorm.Profile!C5308</f>
        <v>0.42013930000000005</v>
      </c>
      <c r="D5308">
        <f t="shared" si="246"/>
        <v>2.6952830188679247E-4</v>
      </c>
      <c r="E5308">
        <f t="shared" si="247"/>
        <v>0</v>
      </c>
      <c r="F5308">
        <f t="shared" si="248"/>
        <v>0.41986977169811324</v>
      </c>
    </row>
    <row r="5309" spans="1:6" x14ac:dyDescent="0.25">
      <c r="A5309">
        <v>5300</v>
      </c>
      <c r="B5309">
        <f>'Założenia i wyniki'!$E$6*Znorm.Profile!B5309</f>
        <v>0</v>
      </c>
      <c r="C5309">
        <f>'Założenia i wyniki'!$E$8*Znorm.Profile!C5309</f>
        <v>0.46444404999999994</v>
      </c>
      <c r="D5309">
        <f t="shared" si="246"/>
        <v>0</v>
      </c>
      <c r="E5309">
        <f t="shared" si="247"/>
        <v>0</v>
      </c>
      <c r="F5309">
        <f t="shared" si="248"/>
        <v>0.46444404999999994</v>
      </c>
    </row>
    <row r="5310" spans="1:6" x14ac:dyDescent="0.25">
      <c r="A5310">
        <v>5301</v>
      </c>
      <c r="B5310">
        <f>'Założenia i wyniki'!$E$6*Znorm.Profile!B5310</f>
        <v>0</v>
      </c>
      <c r="C5310">
        <f>'Założenia i wyniki'!$E$8*Znorm.Profile!C5310</f>
        <v>0.45265745000000002</v>
      </c>
      <c r="D5310">
        <f t="shared" si="246"/>
        <v>0</v>
      </c>
      <c r="E5310">
        <f t="shared" si="247"/>
        <v>0</v>
      </c>
      <c r="F5310">
        <f t="shared" si="248"/>
        <v>0.45265745000000002</v>
      </c>
    </row>
    <row r="5311" spans="1:6" x14ac:dyDescent="0.25">
      <c r="A5311">
        <v>5302</v>
      </c>
      <c r="B5311">
        <f>'Założenia i wyniki'!$E$6*Znorm.Profile!B5311</f>
        <v>0</v>
      </c>
      <c r="C5311">
        <f>'Założenia i wyniki'!$E$8*Znorm.Profile!C5311</f>
        <v>0.38208799999999998</v>
      </c>
      <c r="D5311">
        <f t="shared" si="246"/>
        <v>0</v>
      </c>
      <c r="E5311">
        <f t="shared" si="247"/>
        <v>0</v>
      </c>
      <c r="F5311">
        <f t="shared" si="248"/>
        <v>0.38208799999999998</v>
      </c>
    </row>
    <row r="5312" spans="1:6" x14ac:dyDescent="0.25">
      <c r="A5312">
        <v>5303</v>
      </c>
      <c r="B5312">
        <f>'Założenia i wyniki'!$E$6*Znorm.Profile!B5312</f>
        <v>0</v>
      </c>
      <c r="C5312">
        <f>'Założenia i wyniki'!$E$8*Znorm.Profile!C5312</f>
        <v>0.29721894999999998</v>
      </c>
      <c r="D5312">
        <f t="shared" si="246"/>
        <v>0</v>
      </c>
      <c r="E5312">
        <f t="shared" si="247"/>
        <v>0</v>
      </c>
      <c r="F5312">
        <f t="shared" si="248"/>
        <v>0.29721894999999998</v>
      </c>
    </row>
    <row r="5313" spans="1:6" x14ac:dyDescent="0.25">
      <c r="A5313">
        <v>5304</v>
      </c>
      <c r="B5313">
        <f>'Założenia i wyniki'!$E$6*Znorm.Profile!B5313</f>
        <v>0</v>
      </c>
      <c r="C5313">
        <f>'Założenia i wyniki'!$E$8*Znorm.Profile!C5313</f>
        <v>0.25476535</v>
      </c>
      <c r="D5313">
        <f t="shared" si="246"/>
        <v>0</v>
      </c>
      <c r="E5313">
        <f t="shared" si="247"/>
        <v>0</v>
      </c>
      <c r="F5313">
        <f t="shared" si="248"/>
        <v>0.25476535</v>
      </c>
    </row>
    <row r="5314" spans="1:6" x14ac:dyDescent="0.25">
      <c r="A5314">
        <v>5305</v>
      </c>
      <c r="B5314">
        <f>'Założenia i wyniki'!$E$6*Znorm.Profile!B5314</f>
        <v>0</v>
      </c>
      <c r="C5314">
        <f>'Założenia i wyniki'!$E$8*Znorm.Profile!C5314</f>
        <v>0.22051329999999997</v>
      </c>
      <c r="D5314">
        <f t="shared" si="246"/>
        <v>0</v>
      </c>
      <c r="E5314">
        <f t="shared" si="247"/>
        <v>0</v>
      </c>
      <c r="F5314">
        <f t="shared" si="248"/>
        <v>0.22051329999999997</v>
      </c>
    </row>
    <row r="5315" spans="1:6" x14ac:dyDescent="0.25">
      <c r="A5315">
        <v>5306</v>
      </c>
      <c r="B5315">
        <f>'Założenia i wyniki'!$E$6*Znorm.Profile!B5315</f>
        <v>0</v>
      </c>
      <c r="C5315">
        <f>'Założenia i wyniki'!$E$8*Znorm.Profile!C5315</f>
        <v>0.2064636</v>
      </c>
      <c r="D5315">
        <f t="shared" si="246"/>
        <v>0</v>
      </c>
      <c r="E5315">
        <f t="shared" si="247"/>
        <v>0</v>
      </c>
      <c r="F5315">
        <f t="shared" si="248"/>
        <v>0.2064636</v>
      </c>
    </row>
    <row r="5316" spans="1:6" x14ac:dyDescent="0.25">
      <c r="A5316">
        <v>5307</v>
      </c>
      <c r="B5316">
        <f>'Założenia i wyniki'!$E$6*Znorm.Profile!B5316</f>
        <v>0</v>
      </c>
      <c r="C5316">
        <f>'Założenia i wyniki'!$E$8*Znorm.Profile!C5316</f>
        <v>0.20366674999999998</v>
      </c>
      <c r="D5316">
        <f t="shared" si="246"/>
        <v>0</v>
      </c>
      <c r="E5316">
        <f t="shared" si="247"/>
        <v>0</v>
      </c>
      <c r="F5316">
        <f t="shared" si="248"/>
        <v>0.20366674999999998</v>
      </c>
    </row>
    <row r="5317" spans="1:6" x14ac:dyDescent="0.25">
      <c r="A5317">
        <v>5308</v>
      </c>
      <c r="B5317">
        <f>'Założenia i wyniki'!$E$6*Znorm.Profile!B5317</f>
        <v>0</v>
      </c>
      <c r="C5317">
        <f>'Założenia i wyniki'!$E$8*Znorm.Profile!C5317</f>
        <v>0.22002225000000003</v>
      </c>
      <c r="D5317">
        <f t="shared" si="246"/>
        <v>0</v>
      </c>
      <c r="E5317">
        <f t="shared" si="247"/>
        <v>0</v>
      </c>
      <c r="F5317">
        <f t="shared" si="248"/>
        <v>0.22002225000000003</v>
      </c>
    </row>
    <row r="5318" spans="1:6" x14ac:dyDescent="0.25">
      <c r="A5318">
        <v>5309</v>
      </c>
      <c r="B5318">
        <f>'Założenia i wyniki'!$E$6*Znorm.Profile!B5318</f>
        <v>0</v>
      </c>
      <c r="C5318">
        <f>'Założenia i wyniki'!$E$8*Znorm.Profile!C5318</f>
        <v>0.25556055</v>
      </c>
      <c r="D5318">
        <f t="shared" si="246"/>
        <v>0</v>
      </c>
      <c r="E5318">
        <f t="shared" si="247"/>
        <v>0</v>
      </c>
      <c r="F5318">
        <f t="shared" si="248"/>
        <v>0.25556055</v>
      </c>
    </row>
    <row r="5319" spans="1:6" x14ac:dyDescent="0.25">
      <c r="A5319">
        <v>5310</v>
      </c>
      <c r="B5319">
        <f>'Założenia i wyniki'!$E$6*Znorm.Profile!B5319</f>
        <v>5.6810377358490566E-2</v>
      </c>
      <c r="C5319">
        <f>'Założenia i wyniki'!$E$8*Znorm.Profile!C5319</f>
        <v>0.30965654999999997</v>
      </c>
      <c r="D5319">
        <f t="shared" si="246"/>
        <v>5.6810377358490566E-2</v>
      </c>
      <c r="E5319">
        <f t="shared" si="247"/>
        <v>0</v>
      </c>
      <c r="F5319">
        <f t="shared" si="248"/>
        <v>0.25284617264150944</v>
      </c>
    </row>
    <row r="5320" spans="1:6" x14ac:dyDescent="0.25">
      <c r="A5320">
        <v>5311</v>
      </c>
      <c r="B5320">
        <f>'Założenia i wyniki'!$E$6*Znorm.Profile!B5320</f>
        <v>0.41513207547169811</v>
      </c>
      <c r="C5320">
        <f>'Założenia i wyniki'!$E$8*Znorm.Profile!C5320</f>
        <v>0.36722454999999998</v>
      </c>
      <c r="D5320">
        <f t="shared" si="246"/>
        <v>0.36722454999999998</v>
      </c>
      <c r="E5320">
        <f t="shared" si="247"/>
        <v>4.7907525471698131E-2</v>
      </c>
      <c r="F5320">
        <f t="shared" si="248"/>
        <v>0</v>
      </c>
    </row>
    <row r="5321" spans="1:6" x14ac:dyDescent="0.25">
      <c r="A5321">
        <v>5312</v>
      </c>
      <c r="B5321">
        <f>'Założenia i wyniki'!$E$6*Znorm.Profile!B5321</f>
        <v>1.0081132075471697</v>
      </c>
      <c r="C5321">
        <f>'Założenia i wyniki'!$E$8*Znorm.Profile!C5321</f>
        <v>0.40406625000000002</v>
      </c>
      <c r="D5321">
        <f t="shared" si="246"/>
        <v>0.40406625000000002</v>
      </c>
      <c r="E5321">
        <f t="shared" si="247"/>
        <v>0.60404695754716964</v>
      </c>
      <c r="F5321">
        <f t="shared" si="248"/>
        <v>0</v>
      </c>
    </row>
    <row r="5322" spans="1:6" x14ac:dyDescent="0.25">
      <c r="A5322">
        <v>5313</v>
      </c>
      <c r="B5322">
        <f>'Założenia i wyniki'!$E$6*Znorm.Profile!B5322</f>
        <v>1.3233962264150942</v>
      </c>
      <c r="C5322">
        <f>'Założenia i wyniki'!$E$8*Znorm.Profile!C5322</f>
        <v>0.42101185000000002</v>
      </c>
      <c r="D5322">
        <f t="shared" si="246"/>
        <v>0.42101185000000002</v>
      </c>
      <c r="E5322">
        <f t="shared" si="247"/>
        <v>0.90238437641509428</v>
      </c>
      <c r="F5322">
        <f t="shared" si="248"/>
        <v>0</v>
      </c>
    </row>
    <row r="5323" spans="1:6" x14ac:dyDescent="0.25">
      <c r="A5323">
        <v>5314</v>
      </c>
      <c r="B5323">
        <f>'Założenia i wyniki'!$E$6*Znorm.Profile!B5323</f>
        <v>0.86743396226415104</v>
      </c>
      <c r="C5323">
        <f>'Założenia i wyniki'!$E$8*Znorm.Profile!C5323</f>
        <v>0.41813695000000001</v>
      </c>
      <c r="D5323">
        <f t="shared" ref="D5323:D5386" si="249">IF(B5323&lt;=C5323,B5323,C5323)</f>
        <v>0.41813695000000001</v>
      </c>
      <c r="E5323">
        <f t="shared" ref="E5323:E5386" si="250">IF(B5323&gt;C5323,B5323-C5323,0)</f>
        <v>0.44929701226415103</v>
      </c>
      <c r="F5323">
        <f t="shared" ref="F5323:F5386" si="251">IF(B5323&lt;C5323,C5323-B5323,0)</f>
        <v>0</v>
      </c>
    </row>
    <row r="5324" spans="1:6" x14ac:dyDescent="0.25">
      <c r="A5324">
        <v>5315</v>
      </c>
      <c r="B5324">
        <f>'Założenia i wyniki'!$E$6*Znorm.Profile!B5324</f>
        <v>0.65222641509433965</v>
      </c>
      <c r="C5324">
        <f>'Założenia i wyniki'!$E$8*Znorm.Profile!C5324</f>
        <v>0.42027579999999998</v>
      </c>
      <c r="D5324">
        <f t="shared" si="249"/>
        <v>0.42027579999999998</v>
      </c>
      <c r="E5324">
        <f t="shared" si="250"/>
        <v>0.23195061509433967</v>
      </c>
      <c r="F5324">
        <f t="shared" si="251"/>
        <v>0</v>
      </c>
    </row>
    <row r="5325" spans="1:6" x14ac:dyDescent="0.25">
      <c r="A5325">
        <v>5316</v>
      </c>
      <c r="B5325">
        <f>'Założenia i wyniki'!$E$6*Znorm.Profile!B5325</f>
        <v>0.64289622641509436</v>
      </c>
      <c r="C5325">
        <f>'Założenia i wyniki'!$E$8*Znorm.Profile!C5325</f>
        <v>0.41947990000000002</v>
      </c>
      <c r="D5325">
        <f t="shared" si="249"/>
        <v>0.41947990000000002</v>
      </c>
      <c r="E5325">
        <f t="shared" si="250"/>
        <v>0.22341632641509435</v>
      </c>
      <c r="F5325">
        <f t="shared" si="251"/>
        <v>0</v>
      </c>
    </row>
    <row r="5326" spans="1:6" x14ac:dyDescent="0.25">
      <c r="A5326">
        <v>5317</v>
      </c>
      <c r="B5326">
        <f>'Założenia i wyniki'!$E$6*Znorm.Profile!B5326</f>
        <v>1.4835849056603774</v>
      </c>
      <c r="C5326">
        <f>'Założenia i wyniki'!$E$8*Znorm.Profile!C5326</f>
        <v>0.41346725000000001</v>
      </c>
      <c r="D5326">
        <f t="shared" si="249"/>
        <v>0.41346725000000001</v>
      </c>
      <c r="E5326">
        <f t="shared" si="250"/>
        <v>1.0701176556603773</v>
      </c>
      <c r="F5326">
        <f t="shared" si="251"/>
        <v>0</v>
      </c>
    </row>
    <row r="5327" spans="1:6" x14ac:dyDescent="0.25">
      <c r="A5327">
        <v>5318</v>
      </c>
      <c r="B5327">
        <f>'Założenia i wyniki'!$E$6*Znorm.Profile!B5327</f>
        <v>1.4727358490566038</v>
      </c>
      <c r="C5327">
        <f>'Założenia i wyniki'!$E$8*Znorm.Profile!C5327</f>
        <v>0.40848499999999999</v>
      </c>
      <c r="D5327">
        <f t="shared" si="249"/>
        <v>0.40848499999999999</v>
      </c>
      <c r="E5327">
        <f t="shared" si="250"/>
        <v>1.0642508490566038</v>
      </c>
      <c r="F5327">
        <f t="shared" si="251"/>
        <v>0</v>
      </c>
    </row>
    <row r="5328" spans="1:6" x14ac:dyDescent="0.25">
      <c r="A5328">
        <v>5319</v>
      </c>
      <c r="B5328">
        <f>'Założenia i wyniki'!$E$6*Znorm.Profile!B5328</f>
        <v>1.6463207547169809</v>
      </c>
      <c r="C5328">
        <f>'Założenia i wyniki'!$E$8*Znorm.Profile!C5328</f>
        <v>0.41409095000000001</v>
      </c>
      <c r="D5328">
        <f t="shared" si="249"/>
        <v>0.41409095000000001</v>
      </c>
      <c r="E5328">
        <f t="shared" si="250"/>
        <v>1.2322298047169808</v>
      </c>
      <c r="F5328">
        <f t="shared" si="251"/>
        <v>0</v>
      </c>
    </row>
    <row r="5329" spans="1:6" x14ac:dyDescent="0.25">
      <c r="A5329">
        <v>5320</v>
      </c>
      <c r="B5329">
        <f>'Założenia i wyniki'!$E$6*Znorm.Profile!B5329</f>
        <v>1.3424528301886793</v>
      </c>
      <c r="C5329">
        <f>'Założenia i wyniki'!$E$8*Znorm.Profile!C5329</f>
        <v>0.42384475000000005</v>
      </c>
      <c r="D5329">
        <f t="shared" si="249"/>
        <v>0.42384475000000005</v>
      </c>
      <c r="E5329">
        <f t="shared" si="250"/>
        <v>0.91860808018867934</v>
      </c>
      <c r="F5329">
        <f t="shared" si="251"/>
        <v>0</v>
      </c>
    </row>
    <row r="5330" spans="1:6" x14ac:dyDescent="0.25">
      <c r="A5330">
        <v>5321</v>
      </c>
      <c r="B5330">
        <f>'Założenia i wyniki'!$E$6*Znorm.Profile!B5330</f>
        <v>0.7501603773584905</v>
      </c>
      <c r="C5330">
        <f>'Założenia i wyniki'!$E$8*Znorm.Profile!C5330</f>
        <v>0.43949080000000001</v>
      </c>
      <c r="D5330">
        <f t="shared" si="249"/>
        <v>0.43949080000000001</v>
      </c>
      <c r="E5330">
        <f t="shared" si="250"/>
        <v>0.31066957735849049</v>
      </c>
      <c r="F5330">
        <f t="shared" si="251"/>
        <v>0</v>
      </c>
    </row>
    <row r="5331" spans="1:6" x14ac:dyDescent="0.25">
      <c r="A5331">
        <v>5322</v>
      </c>
      <c r="B5331">
        <f>'Założenia i wyniki'!$E$6*Znorm.Profile!B5331</f>
        <v>0.25153773584905659</v>
      </c>
      <c r="C5331">
        <f>'Założenia i wyniki'!$E$8*Znorm.Profile!C5331</f>
        <v>0.44662135000000003</v>
      </c>
      <c r="D5331">
        <f t="shared" si="249"/>
        <v>0.25153773584905659</v>
      </c>
      <c r="E5331">
        <f t="shared" si="250"/>
        <v>0</v>
      </c>
      <c r="F5331">
        <f t="shared" si="251"/>
        <v>0.19508361415094344</v>
      </c>
    </row>
    <row r="5332" spans="1:6" x14ac:dyDescent="0.25">
      <c r="A5332">
        <v>5323</v>
      </c>
      <c r="B5332">
        <f>'Założenia i wyniki'!$E$6*Znorm.Profile!B5332</f>
        <v>4.4802830188679241E-2</v>
      </c>
      <c r="C5332">
        <f>'Założenia i wyniki'!$E$8*Znorm.Profile!C5332</f>
        <v>0.4649624</v>
      </c>
      <c r="D5332">
        <f t="shared" si="249"/>
        <v>4.4802830188679241E-2</v>
      </c>
      <c r="E5332">
        <f t="shared" si="250"/>
        <v>0</v>
      </c>
      <c r="F5332">
        <f t="shared" si="251"/>
        <v>0.42015956981132074</v>
      </c>
    </row>
    <row r="5333" spans="1:6" x14ac:dyDescent="0.25">
      <c r="A5333">
        <v>5324</v>
      </c>
      <c r="B5333">
        <f>'Założenia i wyniki'!$E$6*Znorm.Profile!B5333</f>
        <v>0</v>
      </c>
      <c r="C5333">
        <f>'Założenia i wyniki'!$E$8*Znorm.Profile!C5333</f>
        <v>0.49745569999999995</v>
      </c>
      <c r="D5333">
        <f t="shared" si="249"/>
        <v>0</v>
      </c>
      <c r="E5333">
        <f t="shared" si="250"/>
        <v>0</v>
      </c>
      <c r="F5333">
        <f t="shared" si="251"/>
        <v>0.49745569999999995</v>
      </c>
    </row>
    <row r="5334" spans="1:6" x14ac:dyDescent="0.25">
      <c r="A5334">
        <v>5325</v>
      </c>
      <c r="B5334">
        <f>'Założenia i wyniki'!$E$6*Znorm.Profile!B5334</f>
        <v>0</v>
      </c>
      <c r="C5334">
        <f>'Założenia i wyniki'!$E$8*Znorm.Profile!C5334</f>
        <v>0.50054410000000005</v>
      </c>
      <c r="D5334">
        <f t="shared" si="249"/>
        <v>0</v>
      </c>
      <c r="E5334">
        <f t="shared" si="250"/>
        <v>0</v>
      </c>
      <c r="F5334">
        <f t="shared" si="251"/>
        <v>0.50054410000000005</v>
      </c>
    </row>
    <row r="5335" spans="1:6" x14ac:dyDescent="0.25">
      <c r="A5335">
        <v>5326</v>
      </c>
      <c r="B5335">
        <f>'Założenia i wyniki'!$E$6*Znorm.Profile!B5335</f>
        <v>0</v>
      </c>
      <c r="C5335">
        <f>'Założenia i wyniki'!$E$8*Znorm.Profile!C5335</f>
        <v>0.41688464999999997</v>
      </c>
      <c r="D5335">
        <f t="shared" si="249"/>
        <v>0</v>
      </c>
      <c r="E5335">
        <f t="shared" si="250"/>
        <v>0</v>
      </c>
      <c r="F5335">
        <f t="shared" si="251"/>
        <v>0.41688464999999997</v>
      </c>
    </row>
    <row r="5336" spans="1:6" x14ac:dyDescent="0.25">
      <c r="A5336">
        <v>5327</v>
      </c>
      <c r="B5336">
        <f>'Założenia i wyniki'!$E$6*Znorm.Profile!B5336</f>
        <v>0</v>
      </c>
      <c r="C5336">
        <f>'Założenia i wyniki'!$E$8*Znorm.Profile!C5336</f>
        <v>0.32537644999999998</v>
      </c>
      <c r="D5336">
        <f t="shared" si="249"/>
        <v>0</v>
      </c>
      <c r="E5336">
        <f t="shared" si="250"/>
        <v>0</v>
      </c>
      <c r="F5336">
        <f t="shared" si="251"/>
        <v>0.32537644999999998</v>
      </c>
    </row>
    <row r="5337" spans="1:6" x14ac:dyDescent="0.25">
      <c r="A5337">
        <v>5328</v>
      </c>
      <c r="B5337">
        <f>'Założenia i wyniki'!$E$6*Znorm.Profile!B5337</f>
        <v>0</v>
      </c>
      <c r="C5337">
        <f>'Założenia i wyniki'!$E$8*Znorm.Profile!C5337</f>
        <v>0.25692589999999998</v>
      </c>
      <c r="D5337">
        <f t="shared" si="249"/>
        <v>0</v>
      </c>
      <c r="E5337">
        <f t="shared" si="250"/>
        <v>0</v>
      </c>
      <c r="F5337">
        <f t="shared" si="251"/>
        <v>0.25692589999999998</v>
      </c>
    </row>
    <row r="5338" spans="1:6" x14ac:dyDescent="0.25">
      <c r="A5338">
        <v>5329</v>
      </c>
      <c r="B5338">
        <f>'Założenia i wyniki'!$E$6*Znorm.Profile!B5338</f>
        <v>0</v>
      </c>
      <c r="C5338">
        <f>'Założenia i wyniki'!$E$8*Znorm.Profile!C5338</f>
        <v>0.22220415000000002</v>
      </c>
      <c r="D5338">
        <f t="shared" si="249"/>
        <v>0</v>
      </c>
      <c r="E5338">
        <f t="shared" si="250"/>
        <v>0</v>
      </c>
      <c r="F5338">
        <f t="shared" si="251"/>
        <v>0.22220415000000002</v>
      </c>
    </row>
    <row r="5339" spans="1:6" x14ac:dyDescent="0.25">
      <c r="A5339">
        <v>5330</v>
      </c>
      <c r="B5339">
        <f>'Założenia i wyniki'!$E$6*Znorm.Profile!B5339</f>
        <v>0</v>
      </c>
      <c r="C5339">
        <f>'Założenia i wyniki'!$E$8*Znorm.Profile!C5339</f>
        <v>0.20656090000000002</v>
      </c>
      <c r="D5339">
        <f t="shared" si="249"/>
        <v>0</v>
      </c>
      <c r="E5339">
        <f t="shared" si="250"/>
        <v>0</v>
      </c>
      <c r="F5339">
        <f t="shared" si="251"/>
        <v>0.20656090000000002</v>
      </c>
    </row>
    <row r="5340" spans="1:6" x14ac:dyDescent="0.25">
      <c r="A5340">
        <v>5331</v>
      </c>
      <c r="B5340">
        <f>'Założenia i wyniki'!$E$6*Znorm.Profile!B5340</f>
        <v>0</v>
      </c>
      <c r="C5340">
        <f>'Założenia i wyniki'!$E$8*Znorm.Profile!C5340</f>
        <v>0.2027515</v>
      </c>
      <c r="D5340">
        <f t="shared" si="249"/>
        <v>0</v>
      </c>
      <c r="E5340">
        <f t="shared" si="250"/>
        <v>0</v>
      </c>
      <c r="F5340">
        <f t="shared" si="251"/>
        <v>0.2027515</v>
      </c>
    </row>
    <row r="5341" spans="1:6" x14ac:dyDescent="0.25">
      <c r="A5341">
        <v>5332</v>
      </c>
      <c r="B5341">
        <f>'Założenia i wyniki'!$E$6*Znorm.Profile!B5341</f>
        <v>0</v>
      </c>
      <c r="C5341">
        <f>'Założenia i wyniki'!$E$8*Znorm.Profile!C5341</f>
        <v>0.21730660000000002</v>
      </c>
      <c r="D5341">
        <f t="shared" si="249"/>
        <v>0</v>
      </c>
      <c r="E5341">
        <f t="shared" si="250"/>
        <v>0</v>
      </c>
      <c r="F5341">
        <f t="shared" si="251"/>
        <v>0.21730660000000002</v>
      </c>
    </row>
    <row r="5342" spans="1:6" x14ac:dyDescent="0.25">
      <c r="A5342">
        <v>5333</v>
      </c>
      <c r="B5342">
        <f>'Założenia i wyniki'!$E$6*Znorm.Profile!B5342</f>
        <v>0</v>
      </c>
      <c r="C5342">
        <f>'Założenia i wyniki'!$E$8*Znorm.Profile!C5342</f>
        <v>0.25805954999999997</v>
      </c>
      <c r="D5342">
        <f t="shared" si="249"/>
        <v>0</v>
      </c>
      <c r="E5342">
        <f t="shared" si="250"/>
        <v>0</v>
      </c>
      <c r="F5342">
        <f t="shared" si="251"/>
        <v>0.25805954999999997</v>
      </c>
    </row>
    <row r="5343" spans="1:6" x14ac:dyDescent="0.25">
      <c r="A5343">
        <v>5334</v>
      </c>
      <c r="B5343">
        <f>'Założenia i wyniki'!$E$6*Znorm.Profile!B5343</f>
        <v>0.15723584905660376</v>
      </c>
      <c r="C5343">
        <f>'Założenia i wyniki'!$E$8*Znorm.Profile!C5343</f>
        <v>0.30865765000000006</v>
      </c>
      <c r="D5343">
        <f t="shared" si="249"/>
        <v>0.15723584905660376</v>
      </c>
      <c r="E5343">
        <f t="shared" si="250"/>
        <v>0</v>
      </c>
      <c r="F5343">
        <f t="shared" si="251"/>
        <v>0.1514218009433963</v>
      </c>
    </row>
    <row r="5344" spans="1:6" x14ac:dyDescent="0.25">
      <c r="A5344">
        <v>5335</v>
      </c>
      <c r="B5344">
        <f>'Założenia i wyniki'!$E$6*Znorm.Profile!B5344</f>
        <v>0.53149056603773581</v>
      </c>
      <c r="C5344">
        <f>'Założenia i wyniki'!$E$8*Znorm.Profile!C5344</f>
        <v>0.36366750000000003</v>
      </c>
      <c r="D5344">
        <f t="shared" si="249"/>
        <v>0.36366750000000003</v>
      </c>
      <c r="E5344">
        <f t="shared" si="250"/>
        <v>0.16782306603773578</v>
      </c>
      <c r="F5344">
        <f t="shared" si="251"/>
        <v>0</v>
      </c>
    </row>
    <row r="5345" spans="1:6" x14ac:dyDescent="0.25">
      <c r="A5345">
        <v>5336</v>
      </c>
      <c r="B5345">
        <f>'Założenia i wyniki'!$E$6*Znorm.Profile!B5345</f>
        <v>0.41087735849056595</v>
      </c>
      <c r="C5345">
        <f>'Założenia i wyniki'!$E$8*Znorm.Profile!C5345</f>
        <v>0.39512795000000006</v>
      </c>
      <c r="D5345">
        <f t="shared" si="249"/>
        <v>0.39512795000000006</v>
      </c>
      <c r="E5345">
        <f t="shared" si="250"/>
        <v>1.5749408490565886E-2</v>
      </c>
      <c r="F5345">
        <f t="shared" si="251"/>
        <v>0</v>
      </c>
    </row>
    <row r="5346" spans="1:6" x14ac:dyDescent="0.25">
      <c r="A5346">
        <v>5337</v>
      </c>
      <c r="B5346">
        <f>'Założenia i wyniki'!$E$6*Znorm.Profile!B5346</f>
        <v>0.96990566037735837</v>
      </c>
      <c r="C5346">
        <f>'Założenia i wyniki'!$E$8*Znorm.Profile!C5346</f>
        <v>0.40446945000000001</v>
      </c>
      <c r="D5346">
        <f t="shared" si="249"/>
        <v>0.40446945000000001</v>
      </c>
      <c r="E5346">
        <f t="shared" si="250"/>
        <v>0.56543621037735836</v>
      </c>
      <c r="F5346">
        <f t="shared" si="251"/>
        <v>0</v>
      </c>
    </row>
    <row r="5347" spans="1:6" x14ac:dyDescent="0.25">
      <c r="A5347">
        <v>5338</v>
      </c>
      <c r="B5347">
        <f>'Założenia i wyniki'!$E$6*Znorm.Profile!B5347</f>
        <v>0.70821698113207554</v>
      </c>
      <c r="C5347">
        <f>'Założenia i wyniki'!$E$8*Znorm.Profile!C5347</f>
        <v>0.39870634999999999</v>
      </c>
      <c r="D5347">
        <f t="shared" si="249"/>
        <v>0.39870634999999999</v>
      </c>
      <c r="E5347">
        <f t="shared" si="250"/>
        <v>0.30951063113207555</v>
      </c>
      <c r="F5347">
        <f t="shared" si="251"/>
        <v>0</v>
      </c>
    </row>
    <row r="5348" spans="1:6" x14ac:dyDescent="0.25">
      <c r="A5348">
        <v>5339</v>
      </c>
      <c r="B5348">
        <f>'Założenia i wyniki'!$E$6*Znorm.Profile!B5348</f>
        <v>0.44385849056603777</v>
      </c>
      <c r="C5348">
        <f>'Założenia i wyniki'!$E$8*Znorm.Profile!C5348</f>
        <v>0.40744515000000003</v>
      </c>
      <c r="D5348">
        <f t="shared" si="249"/>
        <v>0.40744515000000003</v>
      </c>
      <c r="E5348">
        <f t="shared" si="250"/>
        <v>3.6413340566037733E-2</v>
      </c>
      <c r="F5348">
        <f t="shared" si="251"/>
        <v>0</v>
      </c>
    </row>
    <row r="5349" spans="1:6" x14ac:dyDescent="0.25">
      <c r="A5349">
        <v>5340</v>
      </c>
      <c r="B5349">
        <f>'Założenia i wyniki'!$E$6*Znorm.Profile!B5349</f>
        <v>0.30616981132075471</v>
      </c>
      <c r="C5349">
        <f>'Założenia i wyniki'!$E$8*Znorm.Profile!C5349</f>
        <v>0.40107199999999998</v>
      </c>
      <c r="D5349">
        <f t="shared" si="249"/>
        <v>0.30616981132075471</v>
      </c>
      <c r="E5349">
        <f t="shared" si="250"/>
        <v>0</v>
      </c>
      <c r="F5349">
        <f t="shared" si="251"/>
        <v>9.490218867924527E-2</v>
      </c>
    </row>
    <row r="5350" spans="1:6" x14ac:dyDescent="0.25">
      <c r="A5350">
        <v>5341</v>
      </c>
      <c r="B5350">
        <f>'Założenia i wyniki'!$E$6*Znorm.Profile!B5350</f>
        <v>0.3182924528301887</v>
      </c>
      <c r="C5350">
        <f>'Założenia i wyniki'!$E$8*Znorm.Profile!C5350</f>
        <v>0.40290320000000002</v>
      </c>
      <c r="D5350">
        <f t="shared" si="249"/>
        <v>0.3182924528301887</v>
      </c>
      <c r="E5350">
        <f t="shared" si="250"/>
        <v>0</v>
      </c>
      <c r="F5350">
        <f t="shared" si="251"/>
        <v>8.4610747169811318E-2</v>
      </c>
    </row>
    <row r="5351" spans="1:6" x14ac:dyDescent="0.25">
      <c r="A5351">
        <v>5342</v>
      </c>
      <c r="B5351">
        <f>'Założenia i wyniki'!$E$6*Znorm.Profile!B5351</f>
        <v>0.22209433962264147</v>
      </c>
      <c r="C5351">
        <f>'Założenia i wyniki'!$E$8*Znorm.Profile!C5351</f>
        <v>0.40100410000000003</v>
      </c>
      <c r="D5351">
        <f t="shared" si="249"/>
        <v>0.22209433962264147</v>
      </c>
      <c r="E5351">
        <f t="shared" si="250"/>
        <v>0</v>
      </c>
      <c r="F5351">
        <f t="shared" si="251"/>
        <v>0.17890976037735856</v>
      </c>
    </row>
    <row r="5352" spans="1:6" x14ac:dyDescent="0.25">
      <c r="A5352">
        <v>5343</v>
      </c>
      <c r="B5352">
        <f>'Założenia i wyniki'!$E$6*Znorm.Profile!B5352</f>
        <v>0.17649999999999999</v>
      </c>
      <c r="C5352">
        <f>'Założenia i wyniki'!$E$8*Znorm.Profile!C5352</f>
        <v>0.40838035</v>
      </c>
      <c r="D5352">
        <f t="shared" si="249"/>
        <v>0.17649999999999999</v>
      </c>
      <c r="E5352">
        <f t="shared" si="250"/>
        <v>0</v>
      </c>
      <c r="F5352">
        <f t="shared" si="251"/>
        <v>0.23188035000000001</v>
      </c>
    </row>
    <row r="5353" spans="1:6" x14ac:dyDescent="0.25">
      <c r="A5353">
        <v>5344</v>
      </c>
      <c r="B5353">
        <f>'Założenia i wyniki'!$E$6*Znorm.Profile!B5353</f>
        <v>0.13906603773584905</v>
      </c>
      <c r="C5353">
        <f>'Założenia i wyniki'!$E$8*Znorm.Profile!C5353</f>
        <v>0.41509615</v>
      </c>
      <c r="D5353">
        <f t="shared" si="249"/>
        <v>0.13906603773584905</v>
      </c>
      <c r="E5353">
        <f t="shared" si="250"/>
        <v>0</v>
      </c>
      <c r="F5353">
        <f t="shared" si="251"/>
        <v>0.27603011226415097</v>
      </c>
    </row>
    <row r="5354" spans="1:6" x14ac:dyDescent="0.25">
      <c r="A5354">
        <v>5345</v>
      </c>
      <c r="B5354">
        <f>'Założenia i wyniki'!$E$6*Znorm.Profile!B5354</f>
        <v>0.13710377358490566</v>
      </c>
      <c r="C5354">
        <f>'Założenia i wyniki'!$E$8*Znorm.Profile!C5354</f>
        <v>0.43060395000000001</v>
      </c>
      <c r="D5354">
        <f t="shared" si="249"/>
        <v>0.13710377358490566</v>
      </c>
      <c r="E5354">
        <f t="shared" si="250"/>
        <v>0</v>
      </c>
      <c r="F5354">
        <f t="shared" si="251"/>
        <v>0.29350017641509435</v>
      </c>
    </row>
    <row r="5355" spans="1:6" x14ac:dyDescent="0.25">
      <c r="A5355">
        <v>5346</v>
      </c>
      <c r="B5355">
        <f>'Założenia i wyniki'!$E$6*Znorm.Profile!B5355</f>
        <v>8.1913207547169811E-2</v>
      </c>
      <c r="C5355">
        <f>'Założenia i wyniki'!$E$8*Znorm.Profile!C5355</f>
        <v>0.43850029999999995</v>
      </c>
      <c r="D5355">
        <f t="shared" si="249"/>
        <v>8.1913207547169811E-2</v>
      </c>
      <c r="E5355">
        <f t="shared" si="250"/>
        <v>0</v>
      </c>
      <c r="F5355">
        <f t="shared" si="251"/>
        <v>0.35658709245283016</v>
      </c>
    </row>
    <row r="5356" spans="1:6" x14ac:dyDescent="0.25">
      <c r="A5356">
        <v>5347</v>
      </c>
      <c r="B5356">
        <f>'Założenia i wyniki'!$E$6*Znorm.Profile!B5356</f>
        <v>0</v>
      </c>
      <c r="C5356">
        <f>'Założenia i wyniki'!$E$8*Znorm.Profile!C5356</f>
        <v>0.46564280000000008</v>
      </c>
      <c r="D5356">
        <f t="shared" si="249"/>
        <v>0</v>
      </c>
      <c r="E5356">
        <f t="shared" si="250"/>
        <v>0</v>
      </c>
      <c r="F5356">
        <f t="shared" si="251"/>
        <v>0.46564280000000008</v>
      </c>
    </row>
    <row r="5357" spans="1:6" x14ac:dyDescent="0.25">
      <c r="A5357">
        <v>5348</v>
      </c>
      <c r="B5357">
        <f>'Założenia i wyniki'!$E$6*Znorm.Profile!B5357</f>
        <v>0</v>
      </c>
      <c r="C5357">
        <f>'Założenia i wyniki'!$E$8*Znorm.Profile!C5357</f>
        <v>0.49704130000000007</v>
      </c>
      <c r="D5357">
        <f t="shared" si="249"/>
        <v>0</v>
      </c>
      <c r="E5357">
        <f t="shared" si="250"/>
        <v>0</v>
      </c>
      <c r="F5357">
        <f t="shared" si="251"/>
        <v>0.49704130000000007</v>
      </c>
    </row>
    <row r="5358" spans="1:6" x14ac:dyDescent="0.25">
      <c r="A5358">
        <v>5349</v>
      </c>
      <c r="B5358">
        <f>'Założenia i wyniki'!$E$6*Znorm.Profile!B5358</f>
        <v>0</v>
      </c>
      <c r="C5358">
        <f>'Założenia i wyniki'!$E$8*Znorm.Profile!C5358</f>
        <v>0.49894355000000007</v>
      </c>
      <c r="D5358">
        <f t="shared" si="249"/>
        <v>0</v>
      </c>
      <c r="E5358">
        <f t="shared" si="250"/>
        <v>0</v>
      </c>
      <c r="F5358">
        <f t="shared" si="251"/>
        <v>0.49894355000000007</v>
      </c>
    </row>
    <row r="5359" spans="1:6" x14ac:dyDescent="0.25">
      <c r="A5359">
        <v>5350</v>
      </c>
      <c r="B5359">
        <f>'Założenia i wyniki'!$E$6*Znorm.Profile!B5359</f>
        <v>0</v>
      </c>
      <c r="C5359">
        <f>'Założenia i wyniki'!$E$8*Znorm.Profile!C5359</f>
        <v>0.41846489999999997</v>
      </c>
      <c r="D5359">
        <f t="shared" si="249"/>
        <v>0</v>
      </c>
      <c r="E5359">
        <f t="shared" si="250"/>
        <v>0</v>
      </c>
      <c r="F5359">
        <f t="shared" si="251"/>
        <v>0.41846489999999997</v>
      </c>
    </row>
    <row r="5360" spans="1:6" x14ac:dyDescent="0.25">
      <c r="A5360">
        <v>5351</v>
      </c>
      <c r="B5360">
        <f>'Założenia i wyniki'!$E$6*Znorm.Profile!B5360</f>
        <v>0</v>
      </c>
      <c r="C5360">
        <f>'Założenia i wyniki'!$E$8*Znorm.Profile!C5360</f>
        <v>0.32801859999999999</v>
      </c>
      <c r="D5360">
        <f t="shared" si="249"/>
        <v>0</v>
      </c>
      <c r="E5360">
        <f t="shared" si="250"/>
        <v>0</v>
      </c>
      <c r="F5360">
        <f t="shared" si="251"/>
        <v>0.32801859999999999</v>
      </c>
    </row>
    <row r="5361" spans="1:6" x14ac:dyDescent="0.25">
      <c r="A5361">
        <v>5352</v>
      </c>
      <c r="B5361">
        <f>'Założenia i wyniki'!$E$6*Znorm.Profile!B5361</f>
        <v>0</v>
      </c>
      <c r="C5361">
        <f>'Założenia i wyniki'!$E$8*Znorm.Profile!C5361</f>
        <v>0.26074825000000001</v>
      </c>
      <c r="D5361">
        <f t="shared" si="249"/>
        <v>0</v>
      </c>
      <c r="E5361">
        <f t="shared" si="250"/>
        <v>0</v>
      </c>
      <c r="F5361">
        <f t="shared" si="251"/>
        <v>0.26074825000000001</v>
      </c>
    </row>
    <row r="5362" spans="1:6" x14ac:dyDescent="0.25">
      <c r="A5362">
        <v>5353</v>
      </c>
      <c r="B5362">
        <f>'Założenia i wyniki'!$E$6*Znorm.Profile!B5362</f>
        <v>0</v>
      </c>
      <c r="C5362">
        <f>'Założenia i wyniki'!$E$8*Znorm.Profile!C5362</f>
        <v>0.22773835000000001</v>
      </c>
      <c r="D5362">
        <f t="shared" si="249"/>
        <v>0</v>
      </c>
      <c r="E5362">
        <f t="shared" si="250"/>
        <v>0</v>
      </c>
      <c r="F5362">
        <f t="shared" si="251"/>
        <v>0.22773835000000001</v>
      </c>
    </row>
    <row r="5363" spans="1:6" x14ac:dyDescent="0.25">
      <c r="A5363">
        <v>5354</v>
      </c>
      <c r="B5363">
        <f>'Założenia i wyniki'!$E$6*Znorm.Profile!B5363</f>
        <v>0</v>
      </c>
      <c r="C5363">
        <f>'Założenia i wyniki'!$E$8*Znorm.Profile!C5363</f>
        <v>0.20718319999999998</v>
      </c>
      <c r="D5363">
        <f t="shared" si="249"/>
        <v>0</v>
      </c>
      <c r="E5363">
        <f t="shared" si="250"/>
        <v>0</v>
      </c>
      <c r="F5363">
        <f t="shared" si="251"/>
        <v>0.20718319999999998</v>
      </c>
    </row>
    <row r="5364" spans="1:6" x14ac:dyDescent="0.25">
      <c r="A5364">
        <v>5355</v>
      </c>
      <c r="B5364">
        <f>'Założenia i wyniki'!$E$6*Znorm.Profile!B5364</f>
        <v>0</v>
      </c>
      <c r="C5364">
        <f>'Założenia i wyniki'!$E$8*Znorm.Profile!C5364</f>
        <v>0.20655145</v>
      </c>
      <c r="D5364">
        <f t="shared" si="249"/>
        <v>0</v>
      </c>
      <c r="E5364">
        <f t="shared" si="250"/>
        <v>0</v>
      </c>
      <c r="F5364">
        <f t="shared" si="251"/>
        <v>0.20655145</v>
      </c>
    </row>
    <row r="5365" spans="1:6" x14ac:dyDescent="0.25">
      <c r="A5365">
        <v>5356</v>
      </c>
      <c r="B5365">
        <f>'Założenia i wyniki'!$E$6*Znorm.Profile!B5365</f>
        <v>0</v>
      </c>
      <c r="C5365">
        <f>'Założenia i wyniki'!$E$8*Znorm.Profile!C5365</f>
        <v>0.22171730000000001</v>
      </c>
      <c r="D5365">
        <f t="shared" si="249"/>
        <v>0</v>
      </c>
      <c r="E5365">
        <f t="shared" si="250"/>
        <v>0</v>
      </c>
      <c r="F5365">
        <f t="shared" si="251"/>
        <v>0.22171730000000001</v>
      </c>
    </row>
    <row r="5366" spans="1:6" x14ac:dyDescent="0.25">
      <c r="A5366">
        <v>5357</v>
      </c>
      <c r="B5366">
        <f>'Założenia i wyniki'!$E$6*Znorm.Profile!B5366</f>
        <v>0</v>
      </c>
      <c r="C5366">
        <f>'Założenia i wyniki'!$E$8*Znorm.Profile!C5366</f>
        <v>0.25793319999999997</v>
      </c>
      <c r="D5366">
        <f t="shared" si="249"/>
        <v>0</v>
      </c>
      <c r="E5366">
        <f t="shared" si="250"/>
        <v>0</v>
      </c>
      <c r="F5366">
        <f t="shared" si="251"/>
        <v>0.25793319999999997</v>
      </c>
    </row>
    <row r="5367" spans="1:6" x14ac:dyDescent="0.25">
      <c r="A5367">
        <v>5358</v>
      </c>
      <c r="B5367">
        <f>'Założenia i wyniki'!$E$6*Znorm.Profile!B5367</f>
        <v>3.6899999999999995E-2</v>
      </c>
      <c r="C5367">
        <f>'Założenia i wyniki'!$E$8*Znorm.Profile!C5367</f>
        <v>0.31000795000000003</v>
      </c>
      <c r="D5367">
        <f t="shared" si="249"/>
        <v>3.6899999999999995E-2</v>
      </c>
      <c r="E5367">
        <f t="shared" si="250"/>
        <v>0</v>
      </c>
      <c r="F5367">
        <f t="shared" si="251"/>
        <v>0.27310795000000004</v>
      </c>
    </row>
    <row r="5368" spans="1:6" x14ac:dyDescent="0.25">
      <c r="A5368">
        <v>5359</v>
      </c>
      <c r="B5368">
        <f>'Założenia i wyniki'!$E$6*Znorm.Profile!B5368</f>
        <v>0.11669811320754717</v>
      </c>
      <c r="C5368">
        <f>'Założenia i wyniki'!$E$8*Znorm.Profile!C5368</f>
        <v>0.37115120000000001</v>
      </c>
      <c r="D5368">
        <f t="shared" si="249"/>
        <v>0.11669811320754717</v>
      </c>
      <c r="E5368">
        <f t="shared" si="250"/>
        <v>0</v>
      </c>
      <c r="F5368">
        <f t="shared" si="251"/>
        <v>0.25445308679245282</v>
      </c>
    </row>
    <row r="5369" spans="1:6" x14ac:dyDescent="0.25">
      <c r="A5369">
        <v>5360</v>
      </c>
      <c r="B5369">
        <f>'Założenia i wyniki'!$E$6*Znorm.Profile!B5369</f>
        <v>0.25056603773584907</v>
      </c>
      <c r="C5369">
        <f>'Założenia i wyniki'!$E$8*Znorm.Profile!C5369</f>
        <v>0.39990579999999998</v>
      </c>
      <c r="D5369">
        <f t="shared" si="249"/>
        <v>0.25056603773584907</v>
      </c>
      <c r="E5369">
        <f t="shared" si="250"/>
        <v>0</v>
      </c>
      <c r="F5369">
        <f t="shared" si="251"/>
        <v>0.14933976226415091</v>
      </c>
    </row>
    <row r="5370" spans="1:6" x14ac:dyDescent="0.25">
      <c r="A5370">
        <v>5361</v>
      </c>
      <c r="B5370">
        <f>'Założenia i wyniki'!$E$6*Znorm.Profile!B5370</f>
        <v>0.39675471698113207</v>
      </c>
      <c r="C5370">
        <f>'Założenia i wyniki'!$E$8*Znorm.Profile!C5370</f>
        <v>0.40466544999999998</v>
      </c>
      <c r="D5370">
        <f t="shared" si="249"/>
        <v>0.39675471698113207</v>
      </c>
      <c r="E5370">
        <f t="shared" si="250"/>
        <v>0</v>
      </c>
      <c r="F5370">
        <f t="shared" si="251"/>
        <v>7.9107330188679104E-3</v>
      </c>
    </row>
    <row r="5371" spans="1:6" x14ac:dyDescent="0.25">
      <c r="A5371">
        <v>5362</v>
      </c>
      <c r="B5371">
        <f>'Założenia i wyniki'!$E$6*Znorm.Profile!B5371</f>
        <v>1.8777358490566041</v>
      </c>
      <c r="C5371">
        <f>'Założenia i wyniki'!$E$8*Znorm.Profile!C5371</f>
        <v>0.41050170000000002</v>
      </c>
      <c r="D5371">
        <f t="shared" si="249"/>
        <v>0.41050170000000002</v>
      </c>
      <c r="E5371">
        <f t="shared" si="250"/>
        <v>1.4672341490566041</v>
      </c>
      <c r="F5371">
        <f t="shared" si="251"/>
        <v>0</v>
      </c>
    </row>
    <row r="5372" spans="1:6" x14ac:dyDescent="0.25">
      <c r="A5372">
        <v>5363</v>
      </c>
      <c r="B5372">
        <f>'Założenia i wyniki'!$E$6*Znorm.Profile!B5372</f>
        <v>1.8798113207547167</v>
      </c>
      <c r="C5372">
        <f>'Założenia i wyniki'!$E$8*Znorm.Profile!C5372</f>
        <v>0.40154660000000003</v>
      </c>
      <c r="D5372">
        <f t="shared" si="249"/>
        <v>0.40154660000000003</v>
      </c>
      <c r="E5372">
        <f t="shared" si="250"/>
        <v>1.4782647207547166</v>
      </c>
      <c r="F5372">
        <f t="shared" si="251"/>
        <v>0</v>
      </c>
    </row>
    <row r="5373" spans="1:6" x14ac:dyDescent="0.25">
      <c r="A5373">
        <v>5364</v>
      </c>
      <c r="B5373">
        <f>'Założenia i wyniki'!$E$6*Znorm.Profile!B5373</f>
        <v>0.3559622641509434</v>
      </c>
      <c r="C5373">
        <f>'Założenia i wyniki'!$E$8*Znorm.Profile!C5373</f>
        <v>0.40816195</v>
      </c>
      <c r="D5373">
        <f t="shared" si="249"/>
        <v>0.3559622641509434</v>
      </c>
      <c r="E5373">
        <f t="shared" si="250"/>
        <v>0</v>
      </c>
      <c r="F5373">
        <f t="shared" si="251"/>
        <v>5.2199685849056598E-2</v>
      </c>
    </row>
    <row r="5374" spans="1:6" x14ac:dyDescent="0.25">
      <c r="A5374">
        <v>5365</v>
      </c>
      <c r="B5374">
        <f>'Założenia i wyniki'!$E$6*Znorm.Profile!B5374</f>
        <v>0.23010377358490564</v>
      </c>
      <c r="C5374">
        <f>'Założenia i wyniki'!$E$8*Znorm.Profile!C5374</f>
        <v>0.40110174999999998</v>
      </c>
      <c r="D5374">
        <f t="shared" si="249"/>
        <v>0.23010377358490564</v>
      </c>
      <c r="E5374">
        <f t="shared" si="250"/>
        <v>0</v>
      </c>
      <c r="F5374">
        <f t="shared" si="251"/>
        <v>0.17099797641509434</v>
      </c>
    </row>
    <row r="5375" spans="1:6" x14ac:dyDescent="0.25">
      <c r="A5375">
        <v>5366</v>
      </c>
      <c r="B5375">
        <f>'Założenia i wyniki'!$E$6*Znorm.Profile!B5375</f>
        <v>0.34912264150943395</v>
      </c>
      <c r="C5375">
        <f>'Założenia i wyniki'!$E$8*Znorm.Profile!C5375</f>
        <v>0.39672885000000002</v>
      </c>
      <c r="D5375">
        <f t="shared" si="249"/>
        <v>0.34912264150943395</v>
      </c>
      <c r="E5375">
        <f t="shared" si="250"/>
        <v>0</v>
      </c>
      <c r="F5375">
        <f t="shared" si="251"/>
        <v>4.7606208490566071E-2</v>
      </c>
    </row>
    <row r="5376" spans="1:6" x14ac:dyDescent="0.25">
      <c r="A5376">
        <v>5367</v>
      </c>
      <c r="B5376">
        <f>'Założenia i wyniki'!$E$6*Znorm.Profile!B5376</f>
        <v>0.39530188679245282</v>
      </c>
      <c r="C5376">
        <f>'Założenia i wyniki'!$E$8*Znorm.Profile!C5376</f>
        <v>0.40735904999999994</v>
      </c>
      <c r="D5376">
        <f t="shared" si="249"/>
        <v>0.39530188679245282</v>
      </c>
      <c r="E5376">
        <f t="shared" si="250"/>
        <v>0</v>
      </c>
      <c r="F5376">
        <f t="shared" si="251"/>
        <v>1.2057163207547128E-2</v>
      </c>
    </row>
    <row r="5377" spans="1:6" x14ac:dyDescent="0.25">
      <c r="A5377">
        <v>5368</v>
      </c>
      <c r="B5377">
        <f>'Założenia i wyniki'!$E$6*Znorm.Profile!B5377</f>
        <v>0.34710377358490568</v>
      </c>
      <c r="C5377">
        <f>'Założenia i wyniki'!$E$8*Znorm.Profile!C5377</f>
        <v>0.41246905</v>
      </c>
      <c r="D5377">
        <f t="shared" si="249"/>
        <v>0.34710377358490568</v>
      </c>
      <c r="E5377">
        <f t="shared" si="250"/>
        <v>0</v>
      </c>
      <c r="F5377">
        <f t="shared" si="251"/>
        <v>6.536527641509432E-2</v>
      </c>
    </row>
    <row r="5378" spans="1:6" x14ac:dyDescent="0.25">
      <c r="A5378">
        <v>5369</v>
      </c>
      <c r="B5378">
        <f>'Założenia i wyniki'!$E$6*Znorm.Profile!B5378</f>
        <v>0.48412264150943396</v>
      </c>
      <c r="C5378">
        <f>'Założenia i wyniki'!$E$8*Znorm.Profile!C5378</f>
        <v>0.42505539999999997</v>
      </c>
      <c r="D5378">
        <f t="shared" si="249"/>
        <v>0.42505539999999997</v>
      </c>
      <c r="E5378">
        <f t="shared" si="250"/>
        <v>5.9067241509433988E-2</v>
      </c>
      <c r="F5378">
        <f t="shared" si="251"/>
        <v>0</v>
      </c>
    </row>
    <row r="5379" spans="1:6" x14ac:dyDescent="0.25">
      <c r="A5379">
        <v>5370</v>
      </c>
      <c r="B5379">
        <f>'Założenia i wyniki'!$E$6*Znorm.Profile!B5379</f>
        <v>0.26036792452830188</v>
      </c>
      <c r="C5379">
        <f>'Założenia i wyniki'!$E$8*Znorm.Profile!C5379</f>
        <v>0.43578465</v>
      </c>
      <c r="D5379">
        <f t="shared" si="249"/>
        <v>0.26036792452830188</v>
      </c>
      <c r="E5379">
        <f t="shared" si="250"/>
        <v>0</v>
      </c>
      <c r="F5379">
        <f t="shared" si="251"/>
        <v>0.17541672547169812</v>
      </c>
    </row>
    <row r="5380" spans="1:6" x14ac:dyDescent="0.25">
      <c r="A5380">
        <v>5371</v>
      </c>
      <c r="B5380">
        <f>'Założenia i wyniki'!$E$6*Znorm.Profile!B5380</f>
        <v>2.8596226415094343E-2</v>
      </c>
      <c r="C5380">
        <f>'Założenia i wyniki'!$E$8*Znorm.Profile!C5380</f>
        <v>0.46422390000000002</v>
      </c>
      <c r="D5380">
        <f t="shared" si="249"/>
        <v>2.8596226415094343E-2</v>
      </c>
      <c r="E5380">
        <f t="shared" si="250"/>
        <v>0</v>
      </c>
      <c r="F5380">
        <f t="shared" si="251"/>
        <v>0.43562767358490567</v>
      </c>
    </row>
    <row r="5381" spans="1:6" x14ac:dyDescent="0.25">
      <c r="A5381">
        <v>5372</v>
      </c>
      <c r="B5381">
        <f>'Założenia i wyniki'!$E$6*Znorm.Profile!B5381</f>
        <v>0</v>
      </c>
      <c r="C5381">
        <f>'Założenia i wyniki'!$E$8*Znorm.Profile!C5381</f>
        <v>0.50172955000000008</v>
      </c>
      <c r="D5381">
        <f t="shared" si="249"/>
        <v>0</v>
      </c>
      <c r="E5381">
        <f t="shared" si="250"/>
        <v>0</v>
      </c>
      <c r="F5381">
        <f t="shared" si="251"/>
        <v>0.50172955000000008</v>
      </c>
    </row>
    <row r="5382" spans="1:6" x14ac:dyDescent="0.25">
      <c r="A5382">
        <v>5373</v>
      </c>
      <c r="B5382">
        <f>'Założenia i wyniki'!$E$6*Znorm.Profile!B5382</f>
        <v>0</v>
      </c>
      <c r="C5382">
        <f>'Założenia i wyniki'!$E$8*Znorm.Profile!C5382</f>
        <v>0.49811474999999994</v>
      </c>
      <c r="D5382">
        <f t="shared" si="249"/>
        <v>0</v>
      </c>
      <c r="E5382">
        <f t="shared" si="250"/>
        <v>0</v>
      </c>
      <c r="F5382">
        <f t="shared" si="251"/>
        <v>0.49811474999999994</v>
      </c>
    </row>
    <row r="5383" spans="1:6" x14ac:dyDescent="0.25">
      <c r="A5383">
        <v>5374</v>
      </c>
      <c r="B5383">
        <f>'Założenia i wyniki'!$E$6*Znorm.Profile!B5383</f>
        <v>0</v>
      </c>
      <c r="C5383">
        <f>'Założenia i wyniki'!$E$8*Znorm.Profile!C5383</f>
        <v>0.41834624999999998</v>
      </c>
      <c r="D5383">
        <f t="shared" si="249"/>
        <v>0</v>
      </c>
      <c r="E5383">
        <f t="shared" si="250"/>
        <v>0</v>
      </c>
      <c r="F5383">
        <f t="shared" si="251"/>
        <v>0.41834624999999998</v>
      </c>
    </row>
    <row r="5384" spans="1:6" x14ac:dyDescent="0.25">
      <c r="A5384">
        <v>5375</v>
      </c>
      <c r="B5384">
        <f>'Założenia i wyniki'!$E$6*Znorm.Profile!B5384</f>
        <v>0</v>
      </c>
      <c r="C5384">
        <f>'Założenia i wyniki'!$E$8*Znorm.Profile!C5384</f>
        <v>0.32613839999999999</v>
      </c>
      <c r="D5384">
        <f t="shared" si="249"/>
        <v>0</v>
      </c>
      <c r="E5384">
        <f t="shared" si="250"/>
        <v>0</v>
      </c>
      <c r="F5384">
        <f t="shared" si="251"/>
        <v>0.32613839999999999</v>
      </c>
    </row>
    <row r="5385" spans="1:6" x14ac:dyDescent="0.25">
      <c r="A5385">
        <v>5376</v>
      </c>
      <c r="B5385">
        <f>'Założenia i wyniki'!$E$6*Znorm.Profile!B5385</f>
        <v>0</v>
      </c>
      <c r="C5385">
        <f>'Założenia i wyniki'!$E$8*Znorm.Profile!C5385</f>
        <v>0.26154834999999999</v>
      </c>
      <c r="D5385">
        <f t="shared" si="249"/>
        <v>0</v>
      </c>
      <c r="E5385">
        <f t="shared" si="250"/>
        <v>0</v>
      </c>
      <c r="F5385">
        <f t="shared" si="251"/>
        <v>0.26154834999999999</v>
      </c>
    </row>
    <row r="5386" spans="1:6" x14ac:dyDescent="0.25">
      <c r="A5386">
        <v>5377</v>
      </c>
      <c r="B5386">
        <f>'Założenia i wyniki'!$E$6*Znorm.Profile!B5386</f>
        <v>0</v>
      </c>
      <c r="C5386">
        <f>'Założenia i wyniki'!$E$8*Znorm.Profile!C5386</f>
        <v>0.22723364999999998</v>
      </c>
      <c r="D5386">
        <f t="shared" si="249"/>
        <v>0</v>
      </c>
      <c r="E5386">
        <f t="shared" si="250"/>
        <v>0</v>
      </c>
      <c r="F5386">
        <f t="shared" si="251"/>
        <v>0.22723364999999998</v>
      </c>
    </row>
    <row r="5387" spans="1:6" x14ac:dyDescent="0.25">
      <c r="A5387">
        <v>5378</v>
      </c>
      <c r="B5387">
        <f>'Założenia i wyniki'!$E$6*Znorm.Profile!B5387</f>
        <v>0</v>
      </c>
      <c r="C5387">
        <f>'Założenia i wyniki'!$E$8*Znorm.Profile!C5387</f>
        <v>0.2085272</v>
      </c>
      <c r="D5387">
        <f t="shared" ref="D5387:D5450" si="252">IF(B5387&lt;=C5387,B5387,C5387)</f>
        <v>0</v>
      </c>
      <c r="E5387">
        <f t="shared" ref="E5387:E5450" si="253">IF(B5387&gt;C5387,B5387-C5387,0)</f>
        <v>0</v>
      </c>
      <c r="F5387">
        <f t="shared" ref="F5387:F5450" si="254">IF(B5387&lt;C5387,C5387-B5387,0)</f>
        <v>0.2085272</v>
      </c>
    </row>
    <row r="5388" spans="1:6" x14ac:dyDescent="0.25">
      <c r="A5388">
        <v>5379</v>
      </c>
      <c r="B5388">
        <f>'Założenia i wyniki'!$E$6*Znorm.Profile!B5388</f>
        <v>0</v>
      </c>
      <c r="C5388">
        <f>'Założenia i wyniki'!$E$8*Znorm.Profile!C5388</f>
        <v>0.20812715000000001</v>
      </c>
      <c r="D5388">
        <f t="shared" si="252"/>
        <v>0</v>
      </c>
      <c r="E5388">
        <f t="shared" si="253"/>
        <v>0</v>
      </c>
      <c r="F5388">
        <f t="shared" si="254"/>
        <v>0.20812715000000001</v>
      </c>
    </row>
    <row r="5389" spans="1:6" x14ac:dyDescent="0.25">
      <c r="A5389">
        <v>5380</v>
      </c>
      <c r="B5389">
        <f>'Założenia i wyniki'!$E$6*Znorm.Profile!B5389</f>
        <v>0</v>
      </c>
      <c r="C5389">
        <f>'Założenia i wyniki'!$E$8*Znorm.Profile!C5389</f>
        <v>0.22473185000000001</v>
      </c>
      <c r="D5389">
        <f t="shared" si="252"/>
        <v>0</v>
      </c>
      <c r="E5389">
        <f t="shared" si="253"/>
        <v>0</v>
      </c>
      <c r="F5389">
        <f t="shared" si="254"/>
        <v>0.22473185000000001</v>
      </c>
    </row>
    <row r="5390" spans="1:6" x14ac:dyDescent="0.25">
      <c r="A5390">
        <v>5381</v>
      </c>
      <c r="B5390">
        <f>'Założenia i wyniki'!$E$6*Znorm.Profile!B5390</f>
        <v>0</v>
      </c>
      <c r="C5390">
        <f>'Założenia i wyniki'!$E$8*Znorm.Profile!C5390</f>
        <v>0.25818659999999999</v>
      </c>
      <c r="D5390">
        <f t="shared" si="252"/>
        <v>0</v>
      </c>
      <c r="E5390">
        <f t="shared" si="253"/>
        <v>0</v>
      </c>
      <c r="F5390">
        <f t="shared" si="254"/>
        <v>0.25818659999999999</v>
      </c>
    </row>
    <row r="5391" spans="1:6" x14ac:dyDescent="0.25">
      <c r="A5391">
        <v>5382</v>
      </c>
      <c r="B5391">
        <f>'Założenia i wyniki'!$E$6*Znorm.Profile!B5391</f>
        <v>0.14000943396226415</v>
      </c>
      <c r="C5391">
        <f>'Założenia i wyniki'!$E$8*Znorm.Profile!C5391</f>
        <v>0.30944689999999997</v>
      </c>
      <c r="D5391">
        <f t="shared" si="252"/>
        <v>0.14000943396226415</v>
      </c>
      <c r="E5391">
        <f t="shared" si="253"/>
        <v>0</v>
      </c>
      <c r="F5391">
        <f t="shared" si="254"/>
        <v>0.16943746603773582</v>
      </c>
    </row>
    <row r="5392" spans="1:6" x14ac:dyDescent="0.25">
      <c r="A5392">
        <v>5383</v>
      </c>
      <c r="B5392">
        <f>'Założenia i wyniki'!$E$6*Znorm.Profile!B5392</f>
        <v>0.50894339622641516</v>
      </c>
      <c r="C5392">
        <f>'Założenia i wyniki'!$E$8*Znorm.Profile!C5392</f>
        <v>0.36592954999999999</v>
      </c>
      <c r="D5392">
        <f t="shared" si="252"/>
        <v>0.36592954999999999</v>
      </c>
      <c r="E5392">
        <f t="shared" si="253"/>
        <v>0.14301384622641516</v>
      </c>
      <c r="F5392">
        <f t="shared" si="254"/>
        <v>0</v>
      </c>
    </row>
    <row r="5393" spans="1:6" x14ac:dyDescent="0.25">
      <c r="A5393">
        <v>5384</v>
      </c>
      <c r="B5393">
        <f>'Założenia i wyniki'!$E$6*Znorm.Profile!B5393</f>
        <v>1.0294339622641511</v>
      </c>
      <c r="C5393">
        <f>'Założenia i wyniki'!$E$8*Znorm.Profile!C5393</f>
        <v>0.39442655000000004</v>
      </c>
      <c r="D5393">
        <f t="shared" si="252"/>
        <v>0.39442655000000004</v>
      </c>
      <c r="E5393">
        <f t="shared" si="253"/>
        <v>0.63500741226415103</v>
      </c>
      <c r="F5393">
        <f t="shared" si="254"/>
        <v>0</v>
      </c>
    </row>
    <row r="5394" spans="1:6" x14ac:dyDescent="0.25">
      <c r="A5394">
        <v>5385</v>
      </c>
      <c r="B5394">
        <f>'Założenia i wyniki'!$E$6*Znorm.Profile!B5394</f>
        <v>1.5916981132075474</v>
      </c>
      <c r="C5394">
        <f>'Założenia i wyniki'!$E$8*Znorm.Profile!C5394</f>
        <v>0.40988534999999998</v>
      </c>
      <c r="D5394">
        <f t="shared" si="252"/>
        <v>0.40988534999999998</v>
      </c>
      <c r="E5394">
        <f t="shared" si="253"/>
        <v>1.1818127632075475</v>
      </c>
      <c r="F5394">
        <f t="shared" si="254"/>
        <v>0</v>
      </c>
    </row>
    <row r="5395" spans="1:6" x14ac:dyDescent="0.25">
      <c r="A5395">
        <v>5386</v>
      </c>
      <c r="B5395">
        <f>'Założenia i wyniki'!$E$6*Znorm.Profile!B5395</f>
        <v>0.74327358490566042</v>
      </c>
      <c r="C5395">
        <f>'Założenia i wyniki'!$E$8*Znorm.Profile!C5395</f>
        <v>0.42405964999999995</v>
      </c>
      <c r="D5395">
        <f t="shared" si="252"/>
        <v>0.42405964999999995</v>
      </c>
      <c r="E5395">
        <f t="shared" si="253"/>
        <v>0.31921393490566047</v>
      </c>
      <c r="F5395">
        <f t="shared" si="254"/>
        <v>0</v>
      </c>
    </row>
    <row r="5396" spans="1:6" x14ac:dyDescent="0.25">
      <c r="A5396">
        <v>5387</v>
      </c>
      <c r="B5396">
        <f>'Założenia i wyniki'!$E$6*Znorm.Profile!B5396</f>
        <v>0.26170754716981137</v>
      </c>
      <c r="C5396">
        <f>'Założenia i wyniki'!$E$8*Znorm.Profile!C5396</f>
        <v>0.41598970000000002</v>
      </c>
      <c r="D5396">
        <f t="shared" si="252"/>
        <v>0.26170754716981137</v>
      </c>
      <c r="E5396">
        <f t="shared" si="253"/>
        <v>0</v>
      </c>
      <c r="F5396">
        <f t="shared" si="254"/>
        <v>0.15428215283018865</v>
      </c>
    </row>
    <row r="5397" spans="1:6" x14ac:dyDescent="0.25">
      <c r="A5397">
        <v>5388</v>
      </c>
      <c r="B5397">
        <f>'Założenia i wyniki'!$E$6*Znorm.Profile!B5397</f>
        <v>0.20801886792452828</v>
      </c>
      <c r="C5397">
        <f>'Założenia i wyniki'!$E$8*Znorm.Profile!C5397</f>
        <v>0.41409655000000001</v>
      </c>
      <c r="D5397">
        <f t="shared" si="252"/>
        <v>0.20801886792452828</v>
      </c>
      <c r="E5397">
        <f t="shared" si="253"/>
        <v>0</v>
      </c>
      <c r="F5397">
        <f t="shared" si="254"/>
        <v>0.20607768207547172</v>
      </c>
    </row>
    <row r="5398" spans="1:6" x14ac:dyDescent="0.25">
      <c r="A5398">
        <v>5389</v>
      </c>
      <c r="B5398">
        <f>'Założenia i wyniki'!$E$6*Znorm.Profile!B5398</f>
        <v>0.59847169811320755</v>
      </c>
      <c r="C5398">
        <f>'Założenia i wyniki'!$E$8*Znorm.Profile!C5398</f>
        <v>0.41052270000000002</v>
      </c>
      <c r="D5398">
        <f t="shared" si="252"/>
        <v>0.41052270000000002</v>
      </c>
      <c r="E5398">
        <f t="shared" si="253"/>
        <v>0.18794899811320753</v>
      </c>
      <c r="F5398">
        <f t="shared" si="254"/>
        <v>0</v>
      </c>
    </row>
    <row r="5399" spans="1:6" x14ac:dyDescent="0.25">
      <c r="A5399">
        <v>5390</v>
      </c>
      <c r="B5399">
        <f>'Założenia i wyniki'!$E$6*Znorm.Profile!B5399</f>
        <v>0.27316037735849058</v>
      </c>
      <c r="C5399">
        <f>'Założenia i wyniki'!$E$8*Znorm.Profile!C5399</f>
        <v>0.39746385000000001</v>
      </c>
      <c r="D5399">
        <f t="shared" si="252"/>
        <v>0.27316037735849058</v>
      </c>
      <c r="E5399">
        <f t="shared" si="253"/>
        <v>0</v>
      </c>
      <c r="F5399">
        <f t="shared" si="254"/>
        <v>0.12430347264150943</v>
      </c>
    </row>
    <row r="5400" spans="1:6" x14ac:dyDescent="0.25">
      <c r="A5400">
        <v>5391</v>
      </c>
      <c r="B5400">
        <f>'Założenia i wyniki'!$E$6*Znorm.Profile!B5400</f>
        <v>0.15480188679245283</v>
      </c>
      <c r="C5400">
        <f>'Założenia i wyniki'!$E$8*Znorm.Profile!C5400</f>
        <v>0.40390419999999994</v>
      </c>
      <c r="D5400">
        <f t="shared" si="252"/>
        <v>0.15480188679245283</v>
      </c>
      <c r="E5400">
        <f t="shared" si="253"/>
        <v>0</v>
      </c>
      <c r="F5400">
        <f t="shared" si="254"/>
        <v>0.24910231320754711</v>
      </c>
    </row>
    <row r="5401" spans="1:6" x14ac:dyDescent="0.25">
      <c r="A5401">
        <v>5392</v>
      </c>
      <c r="B5401">
        <f>'Założenia i wyniki'!$E$6*Znorm.Profile!B5401</f>
        <v>0.11336792452830188</v>
      </c>
      <c r="C5401">
        <f>'Założenia i wyniki'!$E$8*Znorm.Profile!C5401</f>
        <v>0.41385645000000004</v>
      </c>
      <c r="D5401">
        <f t="shared" si="252"/>
        <v>0.11336792452830188</v>
      </c>
      <c r="E5401">
        <f t="shared" si="253"/>
        <v>0</v>
      </c>
      <c r="F5401">
        <f t="shared" si="254"/>
        <v>0.30048852547169813</v>
      </c>
    </row>
    <row r="5402" spans="1:6" x14ac:dyDescent="0.25">
      <c r="A5402">
        <v>5393</v>
      </c>
      <c r="B5402">
        <f>'Założenia i wyniki'!$E$6*Znorm.Profile!B5402</f>
        <v>0.13625471698113209</v>
      </c>
      <c r="C5402">
        <f>'Założenia i wyniki'!$E$8*Znorm.Profile!C5402</f>
        <v>0.42788725000000005</v>
      </c>
      <c r="D5402">
        <f t="shared" si="252"/>
        <v>0.13625471698113209</v>
      </c>
      <c r="E5402">
        <f t="shared" si="253"/>
        <v>0</v>
      </c>
      <c r="F5402">
        <f t="shared" si="254"/>
        <v>0.29163253301886793</v>
      </c>
    </row>
    <row r="5403" spans="1:6" x14ac:dyDescent="0.25">
      <c r="A5403">
        <v>5394</v>
      </c>
      <c r="B5403">
        <f>'Założenia i wyniki'!$E$6*Znorm.Profile!B5403</f>
        <v>0.22917924528301886</v>
      </c>
      <c r="C5403">
        <f>'Założenia i wyniki'!$E$8*Znorm.Profile!C5403</f>
        <v>0.44009419999999999</v>
      </c>
      <c r="D5403">
        <f t="shared" si="252"/>
        <v>0.22917924528301886</v>
      </c>
      <c r="E5403">
        <f t="shared" si="253"/>
        <v>0</v>
      </c>
      <c r="F5403">
        <f t="shared" si="254"/>
        <v>0.21091495471698113</v>
      </c>
    </row>
    <row r="5404" spans="1:6" x14ac:dyDescent="0.25">
      <c r="A5404">
        <v>5395</v>
      </c>
      <c r="B5404">
        <f>'Założenia i wyniki'!$E$6*Znorm.Profile!B5404</f>
        <v>1.7116037735849056E-2</v>
      </c>
      <c r="C5404">
        <f>'Założenia i wyniki'!$E$8*Znorm.Profile!C5404</f>
        <v>0.46563684999999999</v>
      </c>
      <c r="D5404">
        <f t="shared" si="252"/>
        <v>1.7116037735849056E-2</v>
      </c>
      <c r="E5404">
        <f t="shared" si="253"/>
        <v>0</v>
      </c>
      <c r="F5404">
        <f t="shared" si="254"/>
        <v>0.44852081226415091</v>
      </c>
    </row>
    <row r="5405" spans="1:6" x14ac:dyDescent="0.25">
      <c r="A5405">
        <v>5396</v>
      </c>
      <c r="B5405">
        <f>'Założenia i wyniki'!$E$6*Znorm.Profile!B5405</f>
        <v>0</v>
      </c>
      <c r="C5405">
        <f>'Założenia i wyniki'!$E$8*Znorm.Profile!C5405</f>
        <v>0.5059655999999999</v>
      </c>
      <c r="D5405">
        <f t="shared" si="252"/>
        <v>0</v>
      </c>
      <c r="E5405">
        <f t="shared" si="253"/>
        <v>0</v>
      </c>
      <c r="F5405">
        <f t="shared" si="254"/>
        <v>0.5059655999999999</v>
      </c>
    </row>
    <row r="5406" spans="1:6" x14ac:dyDescent="0.25">
      <c r="A5406">
        <v>5397</v>
      </c>
      <c r="B5406">
        <f>'Założenia i wyniki'!$E$6*Znorm.Profile!B5406</f>
        <v>0</v>
      </c>
      <c r="C5406">
        <f>'Założenia i wyniki'!$E$8*Znorm.Profile!C5406</f>
        <v>0.50056159999999994</v>
      </c>
      <c r="D5406">
        <f t="shared" si="252"/>
        <v>0</v>
      </c>
      <c r="E5406">
        <f t="shared" si="253"/>
        <v>0</v>
      </c>
      <c r="F5406">
        <f t="shared" si="254"/>
        <v>0.50056159999999994</v>
      </c>
    </row>
    <row r="5407" spans="1:6" x14ac:dyDescent="0.25">
      <c r="A5407">
        <v>5398</v>
      </c>
      <c r="B5407">
        <f>'Założenia i wyniki'!$E$6*Znorm.Profile!B5407</f>
        <v>0</v>
      </c>
      <c r="C5407">
        <f>'Założenia i wyniki'!$E$8*Znorm.Profile!C5407</f>
        <v>0.4216492</v>
      </c>
      <c r="D5407">
        <f t="shared" si="252"/>
        <v>0</v>
      </c>
      <c r="E5407">
        <f t="shared" si="253"/>
        <v>0</v>
      </c>
      <c r="F5407">
        <f t="shared" si="254"/>
        <v>0.4216492</v>
      </c>
    </row>
    <row r="5408" spans="1:6" x14ac:dyDescent="0.25">
      <c r="A5408">
        <v>5399</v>
      </c>
      <c r="B5408">
        <f>'Założenia i wyniki'!$E$6*Znorm.Profile!B5408</f>
        <v>0</v>
      </c>
      <c r="C5408">
        <f>'Założenia i wyniki'!$E$8*Znorm.Profile!C5408</f>
        <v>0.32117435</v>
      </c>
      <c r="D5408">
        <f t="shared" si="252"/>
        <v>0</v>
      </c>
      <c r="E5408">
        <f t="shared" si="253"/>
        <v>0</v>
      </c>
      <c r="F5408">
        <f t="shared" si="254"/>
        <v>0.32117435</v>
      </c>
    </row>
    <row r="5409" spans="1:6" x14ac:dyDescent="0.25">
      <c r="A5409">
        <v>5400</v>
      </c>
      <c r="B5409">
        <f>'Założenia i wyniki'!$E$6*Znorm.Profile!B5409</f>
        <v>0</v>
      </c>
      <c r="C5409">
        <f>'Założenia i wyniki'!$E$8*Znorm.Profile!C5409</f>
        <v>0.28170309999999998</v>
      </c>
      <c r="D5409">
        <f t="shared" si="252"/>
        <v>0</v>
      </c>
      <c r="E5409">
        <f t="shared" si="253"/>
        <v>0</v>
      </c>
      <c r="F5409">
        <f t="shared" si="254"/>
        <v>0.28170309999999998</v>
      </c>
    </row>
    <row r="5410" spans="1:6" x14ac:dyDescent="0.25">
      <c r="A5410">
        <v>5401</v>
      </c>
      <c r="B5410">
        <f>'Założenia i wyniki'!$E$6*Znorm.Profile!B5410</f>
        <v>0</v>
      </c>
      <c r="C5410">
        <f>'Założenia i wyniki'!$E$8*Znorm.Profile!C5410</f>
        <v>0.22885799999999998</v>
      </c>
      <c r="D5410">
        <f t="shared" si="252"/>
        <v>0</v>
      </c>
      <c r="E5410">
        <f t="shared" si="253"/>
        <v>0</v>
      </c>
      <c r="F5410">
        <f t="shared" si="254"/>
        <v>0.22885799999999998</v>
      </c>
    </row>
    <row r="5411" spans="1:6" x14ac:dyDescent="0.25">
      <c r="A5411">
        <v>5402</v>
      </c>
      <c r="B5411">
        <f>'Założenia i wyniki'!$E$6*Znorm.Profile!B5411</f>
        <v>0</v>
      </c>
      <c r="C5411">
        <f>'Założenia i wyniki'!$E$8*Znorm.Profile!C5411</f>
        <v>0.21424305000000002</v>
      </c>
      <c r="D5411">
        <f t="shared" si="252"/>
        <v>0</v>
      </c>
      <c r="E5411">
        <f t="shared" si="253"/>
        <v>0</v>
      </c>
      <c r="F5411">
        <f t="shared" si="254"/>
        <v>0.21424305000000002</v>
      </c>
    </row>
    <row r="5412" spans="1:6" x14ac:dyDescent="0.25">
      <c r="A5412">
        <v>5403</v>
      </c>
      <c r="B5412">
        <f>'Założenia i wyniki'!$E$6*Znorm.Profile!B5412</f>
        <v>0</v>
      </c>
      <c r="C5412">
        <f>'Założenia i wyniki'!$E$8*Znorm.Profile!C5412</f>
        <v>0.20970459999999999</v>
      </c>
      <c r="D5412">
        <f t="shared" si="252"/>
        <v>0</v>
      </c>
      <c r="E5412">
        <f t="shared" si="253"/>
        <v>0</v>
      </c>
      <c r="F5412">
        <f t="shared" si="254"/>
        <v>0.20970459999999999</v>
      </c>
    </row>
    <row r="5413" spans="1:6" x14ac:dyDescent="0.25">
      <c r="A5413">
        <v>5404</v>
      </c>
      <c r="B5413">
        <f>'Założenia i wyniki'!$E$6*Znorm.Profile!B5413</f>
        <v>0</v>
      </c>
      <c r="C5413">
        <f>'Założenia i wyniki'!$E$8*Znorm.Profile!C5413</f>
        <v>0.22617735</v>
      </c>
      <c r="D5413">
        <f t="shared" si="252"/>
        <v>0</v>
      </c>
      <c r="E5413">
        <f t="shared" si="253"/>
        <v>0</v>
      </c>
      <c r="F5413">
        <f t="shared" si="254"/>
        <v>0.22617735</v>
      </c>
    </row>
    <row r="5414" spans="1:6" x14ac:dyDescent="0.25">
      <c r="A5414">
        <v>5405</v>
      </c>
      <c r="B5414">
        <f>'Założenia i wyniki'!$E$6*Znorm.Profile!B5414</f>
        <v>0</v>
      </c>
      <c r="C5414">
        <f>'Założenia i wyniki'!$E$8*Znorm.Profile!C5414</f>
        <v>0.26012384999999993</v>
      </c>
      <c r="D5414">
        <f t="shared" si="252"/>
        <v>0</v>
      </c>
      <c r="E5414">
        <f t="shared" si="253"/>
        <v>0</v>
      </c>
      <c r="F5414">
        <f t="shared" si="254"/>
        <v>0.26012384999999993</v>
      </c>
    </row>
    <row r="5415" spans="1:6" x14ac:dyDescent="0.25">
      <c r="A5415">
        <v>5406</v>
      </c>
      <c r="B5415">
        <f>'Założenia i wyniki'!$E$6*Znorm.Profile!B5415</f>
        <v>5.1054716981132078E-2</v>
      </c>
      <c r="C5415">
        <f>'Założenia i wyniki'!$E$8*Znorm.Profile!C5415</f>
        <v>0.30748305000000004</v>
      </c>
      <c r="D5415">
        <f t="shared" si="252"/>
        <v>5.1054716981132078E-2</v>
      </c>
      <c r="E5415">
        <f t="shared" si="253"/>
        <v>0</v>
      </c>
      <c r="F5415">
        <f t="shared" si="254"/>
        <v>0.25642833301886797</v>
      </c>
    </row>
    <row r="5416" spans="1:6" x14ac:dyDescent="0.25">
      <c r="A5416">
        <v>5407</v>
      </c>
      <c r="B5416">
        <f>'Założenia i wyniki'!$E$6*Znorm.Profile!B5416</f>
        <v>0.16539622641509433</v>
      </c>
      <c r="C5416">
        <f>'Założenia i wyniki'!$E$8*Znorm.Profile!C5416</f>
        <v>0.3623228</v>
      </c>
      <c r="D5416">
        <f t="shared" si="252"/>
        <v>0.16539622641509433</v>
      </c>
      <c r="E5416">
        <f t="shared" si="253"/>
        <v>0</v>
      </c>
      <c r="F5416">
        <f t="shared" si="254"/>
        <v>0.19692657358490567</v>
      </c>
    </row>
    <row r="5417" spans="1:6" x14ac:dyDescent="0.25">
      <c r="A5417">
        <v>5408</v>
      </c>
      <c r="B5417">
        <f>'Założenia i wyniki'!$E$6*Znorm.Profile!B5417</f>
        <v>0.65547169811320749</v>
      </c>
      <c r="C5417">
        <f>'Założenia i wyniki'!$E$8*Znorm.Profile!C5417</f>
        <v>0.39440940000000002</v>
      </c>
      <c r="D5417">
        <f t="shared" si="252"/>
        <v>0.39440940000000002</v>
      </c>
      <c r="E5417">
        <f t="shared" si="253"/>
        <v>0.26106229811320747</v>
      </c>
      <c r="F5417">
        <f t="shared" si="254"/>
        <v>0</v>
      </c>
    </row>
    <row r="5418" spans="1:6" x14ac:dyDescent="0.25">
      <c r="A5418">
        <v>5409</v>
      </c>
      <c r="B5418">
        <f>'Założenia i wyniki'!$E$6*Znorm.Profile!B5418</f>
        <v>1.2080188679245283</v>
      </c>
      <c r="C5418">
        <f>'Założenia i wyniki'!$E$8*Znorm.Profile!C5418</f>
        <v>0.40615155000000003</v>
      </c>
      <c r="D5418">
        <f t="shared" si="252"/>
        <v>0.40615155000000003</v>
      </c>
      <c r="E5418">
        <f t="shared" si="253"/>
        <v>0.80186731792452826</v>
      </c>
      <c r="F5418">
        <f t="shared" si="254"/>
        <v>0</v>
      </c>
    </row>
    <row r="5419" spans="1:6" x14ac:dyDescent="0.25">
      <c r="A5419">
        <v>5410</v>
      </c>
      <c r="B5419">
        <f>'Założenia i wyniki'!$E$6*Znorm.Profile!B5419</f>
        <v>1.247547169811321</v>
      </c>
      <c r="C5419">
        <f>'Założenia i wyniki'!$E$8*Znorm.Profile!C5419</f>
        <v>0.40713294999999999</v>
      </c>
      <c r="D5419">
        <f t="shared" si="252"/>
        <v>0.40713294999999999</v>
      </c>
      <c r="E5419">
        <f t="shared" si="253"/>
        <v>0.84041421981132092</v>
      </c>
      <c r="F5419">
        <f t="shared" si="254"/>
        <v>0</v>
      </c>
    </row>
    <row r="5420" spans="1:6" x14ac:dyDescent="0.25">
      <c r="A5420">
        <v>5411</v>
      </c>
      <c r="B5420">
        <f>'Założenia i wyniki'!$E$6*Znorm.Profile!B5420</f>
        <v>1.335</v>
      </c>
      <c r="C5420">
        <f>'Założenia i wyniki'!$E$8*Znorm.Profile!C5420</f>
        <v>0.41181699999999999</v>
      </c>
      <c r="D5420">
        <f t="shared" si="252"/>
        <v>0.41181699999999999</v>
      </c>
      <c r="E5420">
        <f t="shared" si="253"/>
        <v>0.92318299999999998</v>
      </c>
      <c r="F5420">
        <f t="shared" si="254"/>
        <v>0</v>
      </c>
    </row>
    <row r="5421" spans="1:6" x14ac:dyDescent="0.25">
      <c r="A5421">
        <v>5412</v>
      </c>
      <c r="B5421">
        <f>'Założenia i wyniki'!$E$6*Znorm.Profile!B5421</f>
        <v>1.755943396226415</v>
      </c>
      <c r="C5421">
        <f>'Założenia i wyniki'!$E$8*Znorm.Profile!C5421</f>
        <v>0.40811750000000002</v>
      </c>
      <c r="D5421">
        <f t="shared" si="252"/>
        <v>0.40811750000000002</v>
      </c>
      <c r="E5421">
        <f t="shared" si="253"/>
        <v>1.3478258962264151</v>
      </c>
      <c r="F5421">
        <f t="shared" si="254"/>
        <v>0</v>
      </c>
    </row>
    <row r="5422" spans="1:6" x14ac:dyDescent="0.25">
      <c r="A5422">
        <v>5413</v>
      </c>
      <c r="B5422">
        <f>'Założenia i wyniki'!$E$6*Znorm.Profile!B5422</f>
        <v>0.63357547169811324</v>
      </c>
      <c r="C5422">
        <f>'Założenia i wyniki'!$E$8*Znorm.Profile!C5422</f>
        <v>0.40252694999999999</v>
      </c>
      <c r="D5422">
        <f t="shared" si="252"/>
        <v>0.40252694999999999</v>
      </c>
      <c r="E5422">
        <f t="shared" si="253"/>
        <v>0.23104852169811324</v>
      </c>
      <c r="F5422">
        <f t="shared" si="254"/>
        <v>0</v>
      </c>
    </row>
    <row r="5423" spans="1:6" x14ac:dyDescent="0.25">
      <c r="A5423">
        <v>5414</v>
      </c>
      <c r="B5423">
        <f>'Założenia i wyniki'!$E$6*Znorm.Profile!B5423</f>
        <v>0.43816981132075472</v>
      </c>
      <c r="C5423">
        <f>'Założenia i wyniki'!$E$8*Znorm.Profile!C5423</f>
        <v>0.40091939999999998</v>
      </c>
      <c r="D5423">
        <f t="shared" si="252"/>
        <v>0.40091939999999998</v>
      </c>
      <c r="E5423">
        <f t="shared" si="253"/>
        <v>3.7250411320754739E-2</v>
      </c>
      <c r="F5423">
        <f t="shared" si="254"/>
        <v>0</v>
      </c>
    </row>
    <row r="5424" spans="1:6" x14ac:dyDescent="0.25">
      <c r="A5424">
        <v>5415</v>
      </c>
      <c r="B5424">
        <f>'Założenia i wyniki'!$E$6*Znorm.Profile!B5424</f>
        <v>0.55279245283018874</v>
      </c>
      <c r="C5424">
        <f>'Założenia i wyniki'!$E$8*Znorm.Profile!C5424</f>
        <v>0.40815635</v>
      </c>
      <c r="D5424">
        <f t="shared" si="252"/>
        <v>0.40815635</v>
      </c>
      <c r="E5424">
        <f t="shared" si="253"/>
        <v>0.14463610283018874</v>
      </c>
      <c r="F5424">
        <f t="shared" si="254"/>
        <v>0</v>
      </c>
    </row>
    <row r="5425" spans="1:6" x14ac:dyDescent="0.25">
      <c r="A5425">
        <v>5416</v>
      </c>
      <c r="B5425">
        <f>'Założenia i wyniki'!$E$6*Znorm.Profile!B5425</f>
        <v>0.24977358490566037</v>
      </c>
      <c r="C5425">
        <f>'Założenia i wyniki'!$E$8*Znorm.Profile!C5425</f>
        <v>0.41952295000000001</v>
      </c>
      <c r="D5425">
        <f t="shared" si="252"/>
        <v>0.24977358490566037</v>
      </c>
      <c r="E5425">
        <f t="shared" si="253"/>
        <v>0</v>
      </c>
      <c r="F5425">
        <f t="shared" si="254"/>
        <v>0.16974936509433963</v>
      </c>
    </row>
    <row r="5426" spans="1:6" x14ac:dyDescent="0.25">
      <c r="A5426">
        <v>5417</v>
      </c>
      <c r="B5426">
        <f>'Założenia i wyniki'!$E$6*Znorm.Profile!B5426</f>
        <v>0.25122641509433963</v>
      </c>
      <c r="C5426">
        <f>'Założenia i wyniki'!$E$8*Znorm.Profile!C5426</f>
        <v>0.43183595000000002</v>
      </c>
      <c r="D5426">
        <f t="shared" si="252"/>
        <v>0.25122641509433963</v>
      </c>
      <c r="E5426">
        <f t="shared" si="253"/>
        <v>0</v>
      </c>
      <c r="F5426">
        <f t="shared" si="254"/>
        <v>0.1806095349056604</v>
      </c>
    </row>
    <row r="5427" spans="1:6" x14ac:dyDescent="0.25">
      <c r="A5427">
        <v>5418</v>
      </c>
      <c r="B5427">
        <f>'Założenia i wyniki'!$E$6*Znorm.Profile!B5427</f>
        <v>9.9877358490566046E-2</v>
      </c>
      <c r="C5427">
        <f>'Założenia i wyniki'!$E$8*Znorm.Profile!C5427</f>
        <v>0.4504437</v>
      </c>
      <c r="D5427">
        <f t="shared" si="252"/>
        <v>9.9877358490566046E-2</v>
      </c>
      <c r="E5427">
        <f t="shared" si="253"/>
        <v>0</v>
      </c>
      <c r="F5427">
        <f t="shared" si="254"/>
        <v>0.35056634150943394</v>
      </c>
    </row>
    <row r="5428" spans="1:6" x14ac:dyDescent="0.25">
      <c r="A5428">
        <v>5419</v>
      </c>
      <c r="B5428">
        <f>'Założenia i wyniki'!$E$6*Znorm.Profile!B5428</f>
        <v>0</v>
      </c>
      <c r="C5428">
        <f>'Założenia i wyniki'!$E$8*Znorm.Profile!C5428</f>
        <v>0.47046684999999999</v>
      </c>
      <c r="D5428">
        <f t="shared" si="252"/>
        <v>0</v>
      </c>
      <c r="E5428">
        <f t="shared" si="253"/>
        <v>0</v>
      </c>
      <c r="F5428">
        <f t="shared" si="254"/>
        <v>0.47046684999999999</v>
      </c>
    </row>
    <row r="5429" spans="1:6" x14ac:dyDescent="0.25">
      <c r="A5429">
        <v>5420</v>
      </c>
      <c r="B5429">
        <f>'Założenia i wyniki'!$E$6*Znorm.Profile!B5429</f>
        <v>0</v>
      </c>
      <c r="C5429">
        <f>'Założenia i wyniki'!$E$8*Znorm.Profile!C5429</f>
        <v>0.50269449999999993</v>
      </c>
      <c r="D5429">
        <f t="shared" si="252"/>
        <v>0</v>
      </c>
      <c r="E5429">
        <f t="shared" si="253"/>
        <v>0</v>
      </c>
      <c r="F5429">
        <f t="shared" si="254"/>
        <v>0.50269449999999993</v>
      </c>
    </row>
    <row r="5430" spans="1:6" x14ac:dyDescent="0.25">
      <c r="A5430">
        <v>5421</v>
      </c>
      <c r="B5430">
        <f>'Założenia i wyniki'!$E$6*Znorm.Profile!B5430</f>
        <v>0</v>
      </c>
      <c r="C5430">
        <f>'Założenia i wyniki'!$E$8*Znorm.Profile!C5430</f>
        <v>0.47895400000000005</v>
      </c>
      <c r="D5430">
        <f t="shared" si="252"/>
        <v>0</v>
      </c>
      <c r="E5430">
        <f t="shared" si="253"/>
        <v>0</v>
      </c>
      <c r="F5430">
        <f t="shared" si="254"/>
        <v>0.47895400000000005</v>
      </c>
    </row>
    <row r="5431" spans="1:6" x14ac:dyDescent="0.25">
      <c r="A5431">
        <v>5422</v>
      </c>
      <c r="B5431">
        <f>'Założenia i wyniki'!$E$6*Znorm.Profile!B5431</f>
        <v>0</v>
      </c>
      <c r="C5431">
        <f>'Założenia i wyniki'!$E$8*Znorm.Profile!C5431</f>
        <v>0.40585370000000004</v>
      </c>
      <c r="D5431">
        <f t="shared" si="252"/>
        <v>0</v>
      </c>
      <c r="E5431">
        <f t="shared" si="253"/>
        <v>0</v>
      </c>
      <c r="F5431">
        <f t="shared" si="254"/>
        <v>0.40585370000000004</v>
      </c>
    </row>
    <row r="5432" spans="1:6" x14ac:dyDescent="0.25">
      <c r="A5432">
        <v>5423</v>
      </c>
      <c r="B5432">
        <f>'Założenia i wyniki'!$E$6*Znorm.Profile!B5432</f>
        <v>0</v>
      </c>
      <c r="C5432">
        <f>'Założenia i wyniki'!$E$8*Znorm.Profile!C5432</f>
        <v>0.32459174999999996</v>
      </c>
      <c r="D5432">
        <f t="shared" si="252"/>
        <v>0</v>
      </c>
      <c r="E5432">
        <f t="shared" si="253"/>
        <v>0</v>
      </c>
      <c r="F5432">
        <f t="shared" si="254"/>
        <v>0.32459174999999996</v>
      </c>
    </row>
    <row r="5433" spans="1:6" x14ac:dyDescent="0.25">
      <c r="A5433">
        <v>5424</v>
      </c>
      <c r="B5433">
        <f>'Założenia i wyniki'!$E$6*Znorm.Profile!B5433</f>
        <v>0</v>
      </c>
      <c r="C5433">
        <f>'Założenia i wyniki'!$E$8*Znorm.Profile!C5433</f>
        <v>0.25420464999999998</v>
      </c>
      <c r="D5433">
        <f t="shared" si="252"/>
        <v>0</v>
      </c>
      <c r="E5433">
        <f t="shared" si="253"/>
        <v>0</v>
      </c>
      <c r="F5433">
        <f t="shared" si="254"/>
        <v>0.25420464999999998</v>
      </c>
    </row>
    <row r="5434" spans="1:6" x14ac:dyDescent="0.25">
      <c r="A5434">
        <v>5425</v>
      </c>
      <c r="B5434">
        <f>'Założenia i wyniki'!$E$6*Znorm.Profile!B5434</f>
        <v>0</v>
      </c>
      <c r="C5434">
        <f>'Założenia i wyniki'!$E$8*Znorm.Profile!C5434</f>
        <v>0.21629649999999997</v>
      </c>
      <c r="D5434">
        <f t="shared" si="252"/>
        <v>0</v>
      </c>
      <c r="E5434">
        <f t="shared" si="253"/>
        <v>0</v>
      </c>
      <c r="F5434">
        <f t="shared" si="254"/>
        <v>0.21629649999999997</v>
      </c>
    </row>
    <row r="5435" spans="1:6" x14ac:dyDescent="0.25">
      <c r="A5435">
        <v>5426</v>
      </c>
      <c r="B5435">
        <f>'Założenia i wyniki'!$E$6*Znorm.Profile!B5435</f>
        <v>0</v>
      </c>
      <c r="C5435">
        <f>'Założenia i wyniki'!$E$8*Znorm.Profile!C5435</f>
        <v>0.19839889999999999</v>
      </c>
      <c r="D5435">
        <f t="shared" si="252"/>
        <v>0</v>
      </c>
      <c r="E5435">
        <f t="shared" si="253"/>
        <v>0</v>
      </c>
      <c r="F5435">
        <f t="shared" si="254"/>
        <v>0.19839889999999999</v>
      </c>
    </row>
    <row r="5436" spans="1:6" x14ac:dyDescent="0.25">
      <c r="A5436">
        <v>5427</v>
      </c>
      <c r="B5436">
        <f>'Założenia i wyniki'!$E$6*Znorm.Profile!B5436</f>
        <v>0</v>
      </c>
      <c r="C5436">
        <f>'Założenia i wyniki'!$E$8*Znorm.Profile!C5436</f>
        <v>0.19451109999999999</v>
      </c>
      <c r="D5436">
        <f t="shared" si="252"/>
        <v>0</v>
      </c>
      <c r="E5436">
        <f t="shared" si="253"/>
        <v>0</v>
      </c>
      <c r="F5436">
        <f t="shared" si="254"/>
        <v>0.19451109999999999</v>
      </c>
    </row>
    <row r="5437" spans="1:6" x14ac:dyDescent="0.25">
      <c r="A5437">
        <v>5428</v>
      </c>
      <c r="B5437">
        <f>'Założenia i wyniki'!$E$6*Znorm.Profile!B5437</f>
        <v>0</v>
      </c>
      <c r="C5437">
        <f>'Założenia i wyniki'!$E$8*Znorm.Profile!C5437</f>
        <v>0.20061299999999999</v>
      </c>
      <c r="D5437">
        <f t="shared" si="252"/>
        <v>0</v>
      </c>
      <c r="E5437">
        <f t="shared" si="253"/>
        <v>0</v>
      </c>
      <c r="F5437">
        <f t="shared" si="254"/>
        <v>0.20061299999999999</v>
      </c>
    </row>
    <row r="5438" spans="1:6" x14ac:dyDescent="0.25">
      <c r="A5438">
        <v>5429</v>
      </c>
      <c r="B5438">
        <f>'Założenia i wyniki'!$E$6*Znorm.Profile!B5438</f>
        <v>0</v>
      </c>
      <c r="C5438">
        <f>'Założenia i wyniki'!$E$8*Znorm.Profile!C5438</f>
        <v>0.22182124999999997</v>
      </c>
      <c r="D5438">
        <f t="shared" si="252"/>
        <v>0</v>
      </c>
      <c r="E5438">
        <f t="shared" si="253"/>
        <v>0</v>
      </c>
      <c r="F5438">
        <f t="shared" si="254"/>
        <v>0.22182124999999997</v>
      </c>
    </row>
    <row r="5439" spans="1:6" x14ac:dyDescent="0.25">
      <c r="A5439">
        <v>5430</v>
      </c>
      <c r="B5439">
        <f>'Założenia i wyniki'!$E$6*Znorm.Profile!B5439</f>
        <v>6.119150943396226E-2</v>
      </c>
      <c r="C5439">
        <f>'Założenia i wyniki'!$E$8*Znorm.Profile!C5439</f>
        <v>0.25521929999999998</v>
      </c>
      <c r="D5439">
        <f t="shared" si="252"/>
        <v>6.119150943396226E-2</v>
      </c>
      <c r="E5439">
        <f t="shared" si="253"/>
        <v>0</v>
      </c>
      <c r="F5439">
        <f t="shared" si="254"/>
        <v>0.19402779056603772</v>
      </c>
    </row>
    <row r="5440" spans="1:6" x14ac:dyDescent="0.25">
      <c r="A5440">
        <v>5431</v>
      </c>
      <c r="B5440">
        <f>'Założenia i wyniki'!$E$6*Znorm.Profile!B5440</f>
        <v>0.3806415094339623</v>
      </c>
      <c r="C5440">
        <f>'Założenia i wyniki'!$E$8*Znorm.Profile!C5440</f>
        <v>0.30819950000000002</v>
      </c>
      <c r="D5440">
        <f t="shared" si="252"/>
        <v>0.30819950000000002</v>
      </c>
      <c r="E5440">
        <f t="shared" si="253"/>
        <v>7.2442009433962284E-2</v>
      </c>
      <c r="F5440">
        <f t="shared" si="254"/>
        <v>0</v>
      </c>
    </row>
    <row r="5441" spans="1:6" x14ac:dyDescent="0.25">
      <c r="A5441">
        <v>5432</v>
      </c>
      <c r="B5441">
        <f>'Założenia i wyniki'!$E$6*Znorm.Profile!B5441</f>
        <v>0.89739622641509431</v>
      </c>
      <c r="C5441">
        <f>'Założenia i wyniki'!$E$8*Znorm.Profile!C5441</f>
        <v>0.37200869999999997</v>
      </c>
      <c r="D5441">
        <f t="shared" si="252"/>
        <v>0.37200869999999997</v>
      </c>
      <c r="E5441">
        <f t="shared" si="253"/>
        <v>0.52538752641509434</v>
      </c>
      <c r="F5441">
        <f t="shared" si="254"/>
        <v>0</v>
      </c>
    </row>
    <row r="5442" spans="1:6" x14ac:dyDescent="0.25">
      <c r="A5442">
        <v>5433</v>
      </c>
      <c r="B5442">
        <f>'Założenia i wyniki'!$E$6*Znorm.Profile!B5442</f>
        <v>1.6656603773584906</v>
      </c>
      <c r="C5442">
        <f>'Założenia i wyniki'!$E$8*Znorm.Profile!C5442</f>
        <v>0.42048999999999997</v>
      </c>
      <c r="D5442">
        <f t="shared" si="252"/>
        <v>0.42048999999999997</v>
      </c>
      <c r="E5442">
        <f t="shared" si="253"/>
        <v>1.2451703773584906</v>
      </c>
      <c r="F5442">
        <f t="shared" si="254"/>
        <v>0</v>
      </c>
    </row>
    <row r="5443" spans="1:6" x14ac:dyDescent="0.25">
      <c r="A5443">
        <v>5434</v>
      </c>
      <c r="B5443">
        <f>'Założenia i wyniki'!$E$6*Znorm.Profile!B5443</f>
        <v>2.0567924528301886</v>
      </c>
      <c r="C5443">
        <f>'Założenia i wyniki'!$E$8*Znorm.Profile!C5443</f>
        <v>0.44342165</v>
      </c>
      <c r="D5443">
        <f t="shared" si="252"/>
        <v>0.44342165</v>
      </c>
      <c r="E5443">
        <f t="shared" si="253"/>
        <v>1.6133708028301887</v>
      </c>
      <c r="F5443">
        <f t="shared" si="254"/>
        <v>0</v>
      </c>
    </row>
    <row r="5444" spans="1:6" x14ac:dyDescent="0.25">
      <c r="A5444">
        <v>5435</v>
      </c>
      <c r="B5444">
        <f>'Założenia i wyniki'!$E$6*Znorm.Profile!B5444</f>
        <v>2.2800943396226416</v>
      </c>
      <c r="C5444">
        <f>'Założenia i wyniki'!$E$8*Znorm.Profile!C5444</f>
        <v>0.44685340000000001</v>
      </c>
      <c r="D5444">
        <f t="shared" si="252"/>
        <v>0.44685340000000001</v>
      </c>
      <c r="E5444">
        <f t="shared" si="253"/>
        <v>1.8332409396226417</v>
      </c>
      <c r="F5444">
        <f t="shared" si="254"/>
        <v>0</v>
      </c>
    </row>
    <row r="5445" spans="1:6" x14ac:dyDescent="0.25">
      <c r="A5445">
        <v>5436</v>
      </c>
      <c r="B5445">
        <f>'Założenia i wyniki'!$E$6*Znorm.Profile!B5445</f>
        <v>2.1387735849056604</v>
      </c>
      <c r="C5445">
        <f>'Założenia i wyniki'!$E$8*Znorm.Profile!C5445</f>
        <v>0.44235625000000001</v>
      </c>
      <c r="D5445">
        <f t="shared" si="252"/>
        <v>0.44235625000000001</v>
      </c>
      <c r="E5445">
        <f t="shared" si="253"/>
        <v>1.6964173349056604</v>
      </c>
      <c r="F5445">
        <f t="shared" si="254"/>
        <v>0</v>
      </c>
    </row>
    <row r="5446" spans="1:6" x14ac:dyDescent="0.25">
      <c r="A5446">
        <v>5437</v>
      </c>
      <c r="B5446">
        <f>'Założenia i wyniki'!$E$6*Znorm.Profile!B5446</f>
        <v>1.5656603773584905</v>
      </c>
      <c r="C5446">
        <f>'Założenia i wyniki'!$E$8*Znorm.Profile!C5446</f>
        <v>0.42776720000000001</v>
      </c>
      <c r="D5446">
        <f t="shared" si="252"/>
        <v>0.42776720000000001</v>
      </c>
      <c r="E5446">
        <f t="shared" si="253"/>
        <v>1.1378931773584906</v>
      </c>
      <c r="F5446">
        <f t="shared" si="254"/>
        <v>0</v>
      </c>
    </row>
    <row r="5447" spans="1:6" x14ac:dyDescent="0.25">
      <c r="A5447">
        <v>5438</v>
      </c>
      <c r="B5447">
        <f>'Założenia i wyniki'!$E$6*Znorm.Profile!B5447</f>
        <v>1.7333018867924528</v>
      </c>
      <c r="C5447">
        <f>'Założenia i wyniki'!$E$8*Znorm.Profile!C5447</f>
        <v>0.40199495000000002</v>
      </c>
      <c r="D5447">
        <f t="shared" si="252"/>
        <v>0.40199495000000002</v>
      </c>
      <c r="E5447">
        <f t="shared" si="253"/>
        <v>1.3313069367924528</v>
      </c>
      <c r="F5447">
        <f t="shared" si="254"/>
        <v>0</v>
      </c>
    </row>
    <row r="5448" spans="1:6" x14ac:dyDescent="0.25">
      <c r="A5448">
        <v>5439</v>
      </c>
      <c r="B5448">
        <f>'Założenia i wyniki'!$E$6*Znorm.Profile!B5448</f>
        <v>0.86326415094339626</v>
      </c>
      <c r="C5448">
        <f>'Założenia i wyniki'!$E$8*Znorm.Profile!C5448</f>
        <v>0.373247</v>
      </c>
      <c r="D5448">
        <f t="shared" si="252"/>
        <v>0.373247</v>
      </c>
      <c r="E5448">
        <f t="shared" si="253"/>
        <v>0.49001715094339626</v>
      </c>
      <c r="F5448">
        <f t="shared" si="254"/>
        <v>0</v>
      </c>
    </row>
    <row r="5449" spans="1:6" x14ac:dyDescent="0.25">
      <c r="A5449">
        <v>5440</v>
      </c>
      <c r="B5449">
        <f>'Założenia i wyniki'!$E$6*Znorm.Profile!B5449</f>
        <v>0.77860377358490573</v>
      </c>
      <c r="C5449">
        <f>'Założenia i wyniki'!$E$8*Znorm.Profile!C5449</f>
        <v>0.36500275000000004</v>
      </c>
      <c r="D5449">
        <f t="shared" si="252"/>
        <v>0.36500275000000004</v>
      </c>
      <c r="E5449">
        <f t="shared" si="253"/>
        <v>0.41360102358490569</v>
      </c>
      <c r="F5449">
        <f t="shared" si="254"/>
        <v>0</v>
      </c>
    </row>
    <row r="5450" spans="1:6" x14ac:dyDescent="0.25">
      <c r="A5450">
        <v>5441</v>
      </c>
      <c r="B5450">
        <f>'Założenia i wyniki'!$E$6*Znorm.Profile!B5450</f>
        <v>0.57506603773584919</v>
      </c>
      <c r="C5450">
        <f>'Założenia i wyniki'!$E$8*Znorm.Profile!C5450</f>
        <v>0.37228659999999997</v>
      </c>
      <c r="D5450">
        <f t="shared" si="252"/>
        <v>0.37228659999999997</v>
      </c>
      <c r="E5450">
        <f t="shared" si="253"/>
        <v>0.20277943773584922</v>
      </c>
      <c r="F5450">
        <f t="shared" si="254"/>
        <v>0</v>
      </c>
    </row>
    <row r="5451" spans="1:6" x14ac:dyDescent="0.25">
      <c r="A5451">
        <v>5442</v>
      </c>
      <c r="B5451">
        <f>'Założenia i wyniki'!$E$6*Znorm.Profile!B5451</f>
        <v>0.13297169811320755</v>
      </c>
      <c r="C5451">
        <f>'Założenia i wyniki'!$E$8*Znorm.Profile!C5451</f>
        <v>0.38174429999999998</v>
      </c>
      <c r="D5451">
        <f t="shared" ref="D5451:D5514" si="255">IF(B5451&lt;=C5451,B5451,C5451)</f>
        <v>0.13297169811320755</v>
      </c>
      <c r="E5451">
        <f t="shared" ref="E5451:E5514" si="256">IF(B5451&gt;C5451,B5451-C5451,0)</f>
        <v>0</v>
      </c>
      <c r="F5451">
        <f t="shared" ref="F5451:F5514" si="257">IF(B5451&lt;C5451,C5451-B5451,0)</f>
        <v>0.24877260188679243</v>
      </c>
    </row>
    <row r="5452" spans="1:6" x14ac:dyDescent="0.25">
      <c r="A5452">
        <v>5443</v>
      </c>
      <c r="B5452">
        <f>'Założenia i wyniki'!$E$6*Znorm.Profile!B5452</f>
        <v>0</v>
      </c>
      <c r="C5452">
        <f>'Założenia i wyniki'!$E$8*Znorm.Profile!C5452</f>
        <v>0.41760985</v>
      </c>
      <c r="D5452">
        <f t="shared" si="255"/>
        <v>0</v>
      </c>
      <c r="E5452">
        <f t="shared" si="256"/>
        <v>0</v>
      </c>
      <c r="F5452">
        <f t="shared" si="257"/>
        <v>0.41760985</v>
      </c>
    </row>
    <row r="5453" spans="1:6" x14ac:dyDescent="0.25">
      <c r="A5453">
        <v>5444</v>
      </c>
      <c r="B5453">
        <f>'Założenia i wyniki'!$E$6*Znorm.Profile!B5453</f>
        <v>0</v>
      </c>
      <c r="C5453">
        <f>'Założenia i wyniki'!$E$8*Znorm.Profile!C5453</f>
        <v>0.46413570000000004</v>
      </c>
      <c r="D5453">
        <f t="shared" si="255"/>
        <v>0</v>
      </c>
      <c r="E5453">
        <f t="shared" si="256"/>
        <v>0</v>
      </c>
      <c r="F5453">
        <f t="shared" si="257"/>
        <v>0.46413570000000004</v>
      </c>
    </row>
    <row r="5454" spans="1:6" x14ac:dyDescent="0.25">
      <c r="A5454">
        <v>5445</v>
      </c>
      <c r="B5454">
        <f>'Założenia i wyniki'!$E$6*Znorm.Profile!B5454</f>
        <v>0</v>
      </c>
      <c r="C5454">
        <f>'Założenia i wyniki'!$E$8*Znorm.Profile!C5454</f>
        <v>0.44409014999999996</v>
      </c>
      <c r="D5454">
        <f t="shared" si="255"/>
        <v>0</v>
      </c>
      <c r="E5454">
        <f t="shared" si="256"/>
        <v>0</v>
      </c>
      <c r="F5454">
        <f t="shared" si="257"/>
        <v>0.44409014999999996</v>
      </c>
    </row>
    <row r="5455" spans="1:6" x14ac:dyDescent="0.25">
      <c r="A5455">
        <v>5446</v>
      </c>
      <c r="B5455">
        <f>'Założenia i wyniki'!$E$6*Znorm.Profile!B5455</f>
        <v>0</v>
      </c>
      <c r="C5455">
        <f>'Założenia i wyniki'!$E$8*Znorm.Profile!C5455</f>
        <v>0.36978234999999998</v>
      </c>
      <c r="D5455">
        <f t="shared" si="255"/>
        <v>0</v>
      </c>
      <c r="E5455">
        <f t="shared" si="256"/>
        <v>0</v>
      </c>
      <c r="F5455">
        <f t="shared" si="257"/>
        <v>0.36978234999999998</v>
      </c>
    </row>
    <row r="5456" spans="1:6" x14ac:dyDescent="0.25">
      <c r="A5456">
        <v>5447</v>
      </c>
      <c r="B5456">
        <f>'Założenia i wyniki'!$E$6*Znorm.Profile!B5456</f>
        <v>0</v>
      </c>
      <c r="C5456">
        <f>'Założenia i wyniki'!$E$8*Znorm.Profile!C5456</f>
        <v>0.285719</v>
      </c>
      <c r="D5456">
        <f t="shared" si="255"/>
        <v>0</v>
      </c>
      <c r="E5456">
        <f t="shared" si="256"/>
        <v>0</v>
      </c>
      <c r="F5456">
        <f t="shared" si="257"/>
        <v>0.285719</v>
      </c>
    </row>
    <row r="5457" spans="1:6" x14ac:dyDescent="0.25">
      <c r="A5457">
        <v>5448</v>
      </c>
      <c r="B5457">
        <f>'Założenia i wyniki'!$E$6*Znorm.Profile!B5457</f>
        <v>0</v>
      </c>
      <c r="C5457">
        <f>'Założenia i wyniki'!$E$8*Znorm.Profile!C5457</f>
        <v>0.26804890000000003</v>
      </c>
      <c r="D5457">
        <f t="shared" si="255"/>
        <v>0</v>
      </c>
      <c r="E5457">
        <f t="shared" si="256"/>
        <v>0</v>
      </c>
      <c r="F5457">
        <f t="shared" si="257"/>
        <v>0.26804890000000003</v>
      </c>
    </row>
    <row r="5458" spans="1:6" x14ac:dyDescent="0.25">
      <c r="A5458">
        <v>5449</v>
      </c>
      <c r="B5458">
        <f>'Założenia i wyniki'!$E$6*Znorm.Profile!B5458</f>
        <v>0</v>
      </c>
      <c r="C5458">
        <f>'Założenia i wyniki'!$E$8*Znorm.Profile!C5458</f>
        <v>0.22952789999999998</v>
      </c>
      <c r="D5458">
        <f t="shared" si="255"/>
        <v>0</v>
      </c>
      <c r="E5458">
        <f t="shared" si="256"/>
        <v>0</v>
      </c>
      <c r="F5458">
        <f t="shared" si="257"/>
        <v>0.22952789999999998</v>
      </c>
    </row>
    <row r="5459" spans="1:6" x14ac:dyDescent="0.25">
      <c r="A5459">
        <v>5450</v>
      </c>
      <c r="B5459">
        <f>'Założenia i wyniki'!$E$6*Znorm.Profile!B5459</f>
        <v>0</v>
      </c>
      <c r="C5459">
        <f>'Założenia i wyniki'!$E$8*Znorm.Profile!C5459</f>
        <v>0.21219589999999999</v>
      </c>
      <c r="D5459">
        <f t="shared" si="255"/>
        <v>0</v>
      </c>
      <c r="E5459">
        <f t="shared" si="256"/>
        <v>0</v>
      </c>
      <c r="F5459">
        <f t="shared" si="257"/>
        <v>0.21219589999999999</v>
      </c>
    </row>
    <row r="5460" spans="1:6" x14ac:dyDescent="0.25">
      <c r="A5460">
        <v>5451</v>
      </c>
      <c r="B5460">
        <f>'Założenia i wyniki'!$E$6*Znorm.Profile!B5460</f>
        <v>0</v>
      </c>
      <c r="C5460">
        <f>'Założenia i wyniki'!$E$8*Znorm.Profile!C5460</f>
        <v>0.20698019999999998</v>
      </c>
      <c r="D5460">
        <f t="shared" si="255"/>
        <v>0</v>
      </c>
      <c r="E5460">
        <f t="shared" si="256"/>
        <v>0</v>
      </c>
      <c r="F5460">
        <f t="shared" si="257"/>
        <v>0.20698019999999998</v>
      </c>
    </row>
    <row r="5461" spans="1:6" x14ac:dyDescent="0.25">
      <c r="A5461">
        <v>5452</v>
      </c>
      <c r="B5461">
        <f>'Założenia i wyniki'!$E$6*Znorm.Profile!B5461</f>
        <v>0</v>
      </c>
      <c r="C5461">
        <f>'Założenia i wyniki'!$E$8*Znorm.Profile!C5461</f>
        <v>0.20899480000000001</v>
      </c>
      <c r="D5461">
        <f t="shared" si="255"/>
        <v>0</v>
      </c>
      <c r="E5461">
        <f t="shared" si="256"/>
        <v>0</v>
      </c>
      <c r="F5461">
        <f t="shared" si="257"/>
        <v>0.20899480000000001</v>
      </c>
    </row>
    <row r="5462" spans="1:6" x14ac:dyDescent="0.25">
      <c r="A5462">
        <v>5453</v>
      </c>
      <c r="B5462">
        <f>'Założenia i wyniki'!$E$6*Znorm.Profile!B5462</f>
        <v>0</v>
      </c>
      <c r="C5462">
        <f>'Założenia i wyniki'!$E$8*Znorm.Profile!C5462</f>
        <v>0.221998</v>
      </c>
      <c r="D5462">
        <f t="shared" si="255"/>
        <v>0</v>
      </c>
      <c r="E5462">
        <f t="shared" si="256"/>
        <v>0</v>
      </c>
      <c r="F5462">
        <f t="shared" si="257"/>
        <v>0.221998</v>
      </c>
    </row>
    <row r="5463" spans="1:6" x14ac:dyDescent="0.25">
      <c r="A5463">
        <v>5454</v>
      </c>
      <c r="B5463">
        <f>'Założenia i wyniki'!$E$6*Znorm.Profile!B5463</f>
        <v>0.13117924528301889</v>
      </c>
      <c r="C5463">
        <f>'Założenia i wyniki'!$E$8*Znorm.Profile!C5463</f>
        <v>0.26167609999999997</v>
      </c>
      <c r="D5463">
        <f t="shared" si="255"/>
        <v>0.13117924528301889</v>
      </c>
      <c r="E5463">
        <f t="shared" si="256"/>
        <v>0</v>
      </c>
      <c r="F5463">
        <f t="shared" si="257"/>
        <v>0.13049685471698108</v>
      </c>
    </row>
    <row r="5464" spans="1:6" x14ac:dyDescent="0.25">
      <c r="A5464">
        <v>5455</v>
      </c>
      <c r="B5464">
        <f>'Założenia i wyniki'!$E$6*Znorm.Profile!B5464</f>
        <v>0.51483018867924535</v>
      </c>
      <c r="C5464">
        <f>'Założenia i wyniki'!$E$8*Znorm.Profile!C5464</f>
        <v>0.31287654999999998</v>
      </c>
      <c r="D5464">
        <f t="shared" si="255"/>
        <v>0.31287654999999998</v>
      </c>
      <c r="E5464">
        <f t="shared" si="256"/>
        <v>0.20195363867924537</v>
      </c>
      <c r="F5464">
        <f t="shared" si="257"/>
        <v>0</v>
      </c>
    </row>
    <row r="5465" spans="1:6" x14ac:dyDescent="0.25">
      <c r="A5465">
        <v>5456</v>
      </c>
      <c r="B5465">
        <f>'Założenia i wyniki'!$E$6*Znorm.Profile!B5465</f>
        <v>1.0731132075471699</v>
      </c>
      <c r="C5465">
        <f>'Założenia i wyniki'!$E$8*Znorm.Profile!C5465</f>
        <v>0.37815260000000006</v>
      </c>
      <c r="D5465">
        <f t="shared" si="255"/>
        <v>0.37815260000000006</v>
      </c>
      <c r="E5465">
        <f t="shared" si="256"/>
        <v>0.69496060754716982</v>
      </c>
      <c r="F5465">
        <f t="shared" si="257"/>
        <v>0</v>
      </c>
    </row>
    <row r="5466" spans="1:6" x14ac:dyDescent="0.25">
      <c r="A5466">
        <v>5457</v>
      </c>
      <c r="B5466">
        <f>'Założenia i wyniki'!$E$6*Znorm.Profile!B5466</f>
        <v>1.5702830188679244</v>
      </c>
      <c r="C5466">
        <f>'Założenia i wyniki'!$E$8*Znorm.Profile!C5466</f>
        <v>0.41745620000000006</v>
      </c>
      <c r="D5466">
        <f t="shared" si="255"/>
        <v>0.41745620000000006</v>
      </c>
      <c r="E5466">
        <f t="shared" si="256"/>
        <v>1.1528268188679243</v>
      </c>
      <c r="F5466">
        <f t="shared" si="257"/>
        <v>0</v>
      </c>
    </row>
    <row r="5467" spans="1:6" x14ac:dyDescent="0.25">
      <c r="A5467">
        <v>5458</v>
      </c>
      <c r="B5467">
        <f>'Założenia i wyniki'!$E$6*Znorm.Profile!B5467</f>
        <v>1.1703773584905659</v>
      </c>
      <c r="C5467">
        <f>'Założenia i wyniki'!$E$8*Znorm.Profile!C5467</f>
        <v>0.44785825000000001</v>
      </c>
      <c r="D5467">
        <f t="shared" si="255"/>
        <v>0.44785825000000001</v>
      </c>
      <c r="E5467">
        <f t="shared" si="256"/>
        <v>0.72251910849056589</v>
      </c>
      <c r="F5467">
        <f t="shared" si="257"/>
        <v>0</v>
      </c>
    </row>
    <row r="5468" spans="1:6" x14ac:dyDescent="0.25">
      <c r="A5468">
        <v>5459</v>
      </c>
      <c r="B5468">
        <f>'Założenia i wyniki'!$E$6*Znorm.Profile!B5468</f>
        <v>0.41752830188679246</v>
      </c>
      <c r="C5468">
        <f>'Założenia i wyniki'!$E$8*Znorm.Profile!C5468</f>
        <v>0.4465076</v>
      </c>
      <c r="D5468">
        <f t="shared" si="255"/>
        <v>0.41752830188679246</v>
      </c>
      <c r="E5468">
        <f t="shared" si="256"/>
        <v>0</v>
      </c>
      <c r="F5468">
        <f t="shared" si="257"/>
        <v>2.8979298113207541E-2</v>
      </c>
    </row>
    <row r="5469" spans="1:6" x14ac:dyDescent="0.25">
      <c r="A5469">
        <v>5460</v>
      </c>
      <c r="B5469">
        <f>'Założenia i wyniki'!$E$6*Znorm.Profile!B5469</f>
        <v>0.45182075471698113</v>
      </c>
      <c r="C5469">
        <f>'Założenia i wyniki'!$E$8*Znorm.Profile!C5469</f>
        <v>0.43861195000000003</v>
      </c>
      <c r="D5469">
        <f t="shared" si="255"/>
        <v>0.43861195000000003</v>
      </c>
      <c r="E5469">
        <f t="shared" si="256"/>
        <v>1.3208804716981104E-2</v>
      </c>
      <c r="F5469">
        <f t="shared" si="257"/>
        <v>0</v>
      </c>
    </row>
    <row r="5470" spans="1:6" x14ac:dyDescent="0.25">
      <c r="A5470">
        <v>5461</v>
      </c>
      <c r="B5470">
        <f>'Założenia i wyniki'!$E$6*Znorm.Profile!B5470</f>
        <v>0.2817264150943396</v>
      </c>
      <c r="C5470">
        <f>'Założenia i wyniki'!$E$8*Znorm.Profile!C5470</f>
        <v>0.4223499</v>
      </c>
      <c r="D5470">
        <f t="shared" si="255"/>
        <v>0.2817264150943396</v>
      </c>
      <c r="E5470">
        <f t="shared" si="256"/>
        <v>0</v>
      </c>
      <c r="F5470">
        <f t="shared" si="257"/>
        <v>0.1406234849056604</v>
      </c>
    </row>
    <row r="5471" spans="1:6" x14ac:dyDescent="0.25">
      <c r="A5471">
        <v>5462</v>
      </c>
      <c r="B5471">
        <f>'Założenia i wyniki'!$E$6*Znorm.Profile!B5471</f>
        <v>0.21311320754716984</v>
      </c>
      <c r="C5471">
        <f>'Założenia i wyniki'!$E$8*Znorm.Profile!C5471</f>
        <v>0.38695860000000004</v>
      </c>
      <c r="D5471">
        <f t="shared" si="255"/>
        <v>0.21311320754716984</v>
      </c>
      <c r="E5471">
        <f t="shared" si="256"/>
        <v>0</v>
      </c>
      <c r="F5471">
        <f t="shared" si="257"/>
        <v>0.17384539245283021</v>
      </c>
    </row>
    <row r="5472" spans="1:6" x14ac:dyDescent="0.25">
      <c r="A5472">
        <v>5463</v>
      </c>
      <c r="B5472">
        <f>'Założenia i wyniki'!$E$6*Znorm.Profile!B5472</f>
        <v>0.20537735849056604</v>
      </c>
      <c r="C5472">
        <f>'Założenia i wyniki'!$E$8*Znorm.Profile!C5472</f>
        <v>0.37361099999999997</v>
      </c>
      <c r="D5472">
        <f t="shared" si="255"/>
        <v>0.20537735849056604</v>
      </c>
      <c r="E5472">
        <f t="shared" si="256"/>
        <v>0</v>
      </c>
      <c r="F5472">
        <f t="shared" si="257"/>
        <v>0.16823364150943393</v>
      </c>
    </row>
    <row r="5473" spans="1:6" x14ac:dyDescent="0.25">
      <c r="A5473">
        <v>5464</v>
      </c>
      <c r="B5473">
        <f>'Założenia i wyniki'!$E$6*Znorm.Profile!B5473</f>
        <v>0.22333962264150944</v>
      </c>
      <c r="C5473">
        <f>'Założenia i wyniki'!$E$8*Znorm.Profile!C5473</f>
        <v>0.3656394</v>
      </c>
      <c r="D5473">
        <f t="shared" si="255"/>
        <v>0.22333962264150944</v>
      </c>
      <c r="E5473">
        <f t="shared" si="256"/>
        <v>0</v>
      </c>
      <c r="F5473">
        <f t="shared" si="257"/>
        <v>0.14229977735849056</v>
      </c>
    </row>
    <row r="5474" spans="1:6" x14ac:dyDescent="0.25">
      <c r="A5474">
        <v>5465</v>
      </c>
      <c r="B5474">
        <f>'Założenia i wyniki'!$E$6*Znorm.Profile!B5474</f>
        <v>0.21570754716981133</v>
      </c>
      <c r="C5474">
        <f>'Założenia i wyniki'!$E$8*Znorm.Profile!C5474</f>
        <v>0.36142015</v>
      </c>
      <c r="D5474">
        <f t="shared" si="255"/>
        <v>0.21570754716981133</v>
      </c>
      <c r="E5474">
        <f t="shared" si="256"/>
        <v>0</v>
      </c>
      <c r="F5474">
        <f t="shared" si="257"/>
        <v>0.14571260283018866</v>
      </c>
    </row>
    <row r="5475" spans="1:6" x14ac:dyDescent="0.25">
      <c r="A5475">
        <v>5466</v>
      </c>
      <c r="B5475">
        <f>'Założenia i wyniki'!$E$6*Znorm.Profile!B5475</f>
        <v>8.2033962264150953E-2</v>
      </c>
      <c r="C5475">
        <f>'Założenia i wyniki'!$E$8*Znorm.Profile!C5475</f>
        <v>0.37223689999999998</v>
      </c>
      <c r="D5475">
        <f t="shared" si="255"/>
        <v>8.2033962264150953E-2</v>
      </c>
      <c r="E5475">
        <f t="shared" si="256"/>
        <v>0</v>
      </c>
      <c r="F5475">
        <f t="shared" si="257"/>
        <v>0.29020293773584904</v>
      </c>
    </row>
    <row r="5476" spans="1:6" x14ac:dyDescent="0.25">
      <c r="A5476">
        <v>5467</v>
      </c>
      <c r="B5476">
        <f>'Założenia i wyniki'!$E$6*Znorm.Profile!B5476</f>
        <v>0</v>
      </c>
      <c r="C5476">
        <f>'Założenia i wyniki'!$E$8*Znorm.Profile!C5476</f>
        <v>0.42143149999999996</v>
      </c>
      <c r="D5476">
        <f t="shared" si="255"/>
        <v>0</v>
      </c>
      <c r="E5476">
        <f t="shared" si="256"/>
        <v>0</v>
      </c>
      <c r="F5476">
        <f t="shared" si="257"/>
        <v>0.42143149999999996</v>
      </c>
    </row>
    <row r="5477" spans="1:6" x14ac:dyDescent="0.25">
      <c r="A5477">
        <v>5468</v>
      </c>
      <c r="B5477">
        <f>'Założenia i wyniki'!$E$6*Znorm.Profile!B5477</f>
        <v>0</v>
      </c>
      <c r="C5477">
        <f>'Założenia i wyniki'!$E$8*Znorm.Profile!C5477</f>
        <v>0.47173734999999994</v>
      </c>
      <c r="D5477">
        <f t="shared" si="255"/>
        <v>0</v>
      </c>
      <c r="E5477">
        <f t="shared" si="256"/>
        <v>0</v>
      </c>
      <c r="F5477">
        <f t="shared" si="257"/>
        <v>0.47173734999999994</v>
      </c>
    </row>
    <row r="5478" spans="1:6" x14ac:dyDescent="0.25">
      <c r="A5478">
        <v>5469</v>
      </c>
      <c r="B5478">
        <f>'Założenia i wyniki'!$E$6*Znorm.Profile!B5478</f>
        <v>0</v>
      </c>
      <c r="C5478">
        <f>'Założenia i wyniki'!$E$8*Znorm.Profile!C5478</f>
        <v>0.46028920000000001</v>
      </c>
      <c r="D5478">
        <f t="shared" si="255"/>
        <v>0</v>
      </c>
      <c r="E5478">
        <f t="shared" si="256"/>
        <v>0</v>
      </c>
      <c r="F5478">
        <f t="shared" si="257"/>
        <v>0.46028920000000001</v>
      </c>
    </row>
    <row r="5479" spans="1:6" x14ac:dyDescent="0.25">
      <c r="A5479">
        <v>5470</v>
      </c>
      <c r="B5479">
        <f>'Założenia i wyniki'!$E$6*Znorm.Profile!B5479</f>
        <v>0</v>
      </c>
      <c r="C5479">
        <f>'Założenia i wyniki'!$E$8*Znorm.Profile!C5479</f>
        <v>0.38255</v>
      </c>
      <c r="D5479">
        <f t="shared" si="255"/>
        <v>0</v>
      </c>
      <c r="E5479">
        <f t="shared" si="256"/>
        <v>0</v>
      </c>
      <c r="F5479">
        <f t="shared" si="257"/>
        <v>0.38255</v>
      </c>
    </row>
    <row r="5480" spans="1:6" x14ac:dyDescent="0.25">
      <c r="A5480">
        <v>5471</v>
      </c>
      <c r="B5480">
        <f>'Założenia i wyniki'!$E$6*Znorm.Profile!B5480</f>
        <v>0</v>
      </c>
      <c r="C5480">
        <f>'Założenia i wyniki'!$E$8*Znorm.Profile!C5480</f>
        <v>0.30184700000000003</v>
      </c>
      <c r="D5480">
        <f t="shared" si="255"/>
        <v>0</v>
      </c>
      <c r="E5480">
        <f t="shared" si="256"/>
        <v>0</v>
      </c>
      <c r="F5480">
        <f t="shared" si="257"/>
        <v>0.30184700000000003</v>
      </c>
    </row>
    <row r="5481" spans="1:6" x14ac:dyDescent="0.25">
      <c r="A5481">
        <v>5472</v>
      </c>
      <c r="B5481">
        <f>'Założenia i wyniki'!$E$6*Znorm.Profile!B5481</f>
        <v>0</v>
      </c>
      <c r="C5481">
        <f>'Założenia i wyniki'!$E$8*Znorm.Profile!C5481</f>
        <v>0.24201835000000002</v>
      </c>
      <c r="D5481">
        <f t="shared" si="255"/>
        <v>0</v>
      </c>
      <c r="E5481">
        <f t="shared" si="256"/>
        <v>0</v>
      </c>
      <c r="F5481">
        <f t="shared" si="257"/>
        <v>0.24201835000000002</v>
      </c>
    </row>
    <row r="5482" spans="1:6" x14ac:dyDescent="0.25">
      <c r="A5482">
        <v>5473</v>
      </c>
      <c r="B5482">
        <f>'Założenia i wyniki'!$E$6*Znorm.Profile!B5482</f>
        <v>0</v>
      </c>
      <c r="C5482">
        <f>'Założenia i wyniki'!$E$8*Znorm.Profile!C5482</f>
        <v>0.2118459</v>
      </c>
      <c r="D5482">
        <f t="shared" si="255"/>
        <v>0</v>
      </c>
      <c r="E5482">
        <f t="shared" si="256"/>
        <v>0</v>
      </c>
      <c r="F5482">
        <f t="shared" si="257"/>
        <v>0.2118459</v>
      </c>
    </row>
    <row r="5483" spans="1:6" x14ac:dyDescent="0.25">
      <c r="A5483">
        <v>5474</v>
      </c>
      <c r="B5483">
        <f>'Założenia i wyniki'!$E$6*Znorm.Profile!B5483</f>
        <v>0</v>
      </c>
      <c r="C5483">
        <f>'Założenia i wyniki'!$E$8*Znorm.Profile!C5483</f>
        <v>0.1963115</v>
      </c>
      <c r="D5483">
        <f t="shared" si="255"/>
        <v>0</v>
      </c>
      <c r="E5483">
        <f t="shared" si="256"/>
        <v>0</v>
      </c>
      <c r="F5483">
        <f t="shared" si="257"/>
        <v>0.1963115</v>
      </c>
    </row>
    <row r="5484" spans="1:6" x14ac:dyDescent="0.25">
      <c r="A5484">
        <v>5475</v>
      </c>
      <c r="B5484">
        <f>'Założenia i wyniki'!$E$6*Znorm.Profile!B5484</f>
        <v>0</v>
      </c>
      <c r="C5484">
        <f>'Założenia i wyniki'!$E$8*Znorm.Profile!C5484</f>
        <v>0.1953049</v>
      </c>
      <c r="D5484">
        <f t="shared" si="255"/>
        <v>0</v>
      </c>
      <c r="E5484">
        <f t="shared" si="256"/>
        <v>0</v>
      </c>
      <c r="F5484">
        <f t="shared" si="257"/>
        <v>0.1953049</v>
      </c>
    </row>
    <row r="5485" spans="1:6" x14ac:dyDescent="0.25">
      <c r="A5485">
        <v>5476</v>
      </c>
      <c r="B5485">
        <f>'Założenia i wyniki'!$E$6*Znorm.Profile!B5485</f>
        <v>0</v>
      </c>
      <c r="C5485">
        <f>'Założenia i wyniki'!$E$8*Znorm.Profile!C5485</f>
        <v>0.2119299</v>
      </c>
      <c r="D5485">
        <f t="shared" si="255"/>
        <v>0</v>
      </c>
      <c r="E5485">
        <f t="shared" si="256"/>
        <v>0</v>
      </c>
      <c r="F5485">
        <f t="shared" si="257"/>
        <v>0.2119299</v>
      </c>
    </row>
    <row r="5486" spans="1:6" x14ac:dyDescent="0.25">
      <c r="A5486">
        <v>5477</v>
      </c>
      <c r="B5486">
        <f>'Założenia i wyniki'!$E$6*Znorm.Profile!B5486</f>
        <v>0</v>
      </c>
      <c r="C5486">
        <f>'Założenia i wyniki'!$E$8*Znorm.Profile!C5486</f>
        <v>0.24620924999999999</v>
      </c>
      <c r="D5486">
        <f t="shared" si="255"/>
        <v>0</v>
      </c>
      <c r="E5486">
        <f t="shared" si="256"/>
        <v>0</v>
      </c>
      <c r="F5486">
        <f t="shared" si="257"/>
        <v>0.24620924999999999</v>
      </c>
    </row>
    <row r="5487" spans="1:6" x14ac:dyDescent="0.25">
      <c r="A5487">
        <v>5478</v>
      </c>
      <c r="B5487">
        <f>'Założenia i wyniki'!$E$6*Znorm.Profile!B5487</f>
        <v>4.811509433962264E-2</v>
      </c>
      <c r="C5487">
        <f>'Założenia i wyniki'!$E$8*Znorm.Profile!C5487</f>
        <v>0.30218824999999999</v>
      </c>
      <c r="D5487">
        <f t="shared" si="255"/>
        <v>4.811509433962264E-2</v>
      </c>
      <c r="E5487">
        <f t="shared" si="256"/>
        <v>0</v>
      </c>
      <c r="F5487">
        <f t="shared" si="257"/>
        <v>0.25407315566037736</v>
      </c>
    </row>
    <row r="5488" spans="1:6" x14ac:dyDescent="0.25">
      <c r="A5488">
        <v>5479</v>
      </c>
      <c r="B5488">
        <f>'Założenia i wyniki'!$E$6*Znorm.Profile!B5488</f>
        <v>0.41189622641509438</v>
      </c>
      <c r="C5488">
        <f>'Założenia i wyniki'!$E$8*Znorm.Profile!C5488</f>
        <v>0.36509269999999999</v>
      </c>
      <c r="D5488">
        <f t="shared" si="255"/>
        <v>0.36509269999999999</v>
      </c>
      <c r="E5488">
        <f t="shared" si="256"/>
        <v>4.6803526415094387E-2</v>
      </c>
      <c r="F5488">
        <f t="shared" si="257"/>
        <v>0</v>
      </c>
    </row>
    <row r="5489" spans="1:6" x14ac:dyDescent="0.25">
      <c r="A5489">
        <v>5480</v>
      </c>
      <c r="B5489">
        <f>'Założenia i wyniki'!$E$6*Znorm.Profile!B5489</f>
        <v>1.0558490566037737</v>
      </c>
      <c r="C5489">
        <f>'Założenia i wyniki'!$E$8*Znorm.Profile!C5489</f>
        <v>0.38941315000000004</v>
      </c>
      <c r="D5489">
        <f t="shared" si="255"/>
        <v>0.38941315000000004</v>
      </c>
      <c r="E5489">
        <f t="shared" si="256"/>
        <v>0.66643590660377372</v>
      </c>
      <c r="F5489">
        <f t="shared" si="257"/>
        <v>0</v>
      </c>
    </row>
    <row r="5490" spans="1:6" x14ac:dyDescent="0.25">
      <c r="A5490">
        <v>5481</v>
      </c>
      <c r="B5490">
        <f>'Założenia i wyniki'!$E$6*Znorm.Profile!B5490</f>
        <v>1.6312264150943394</v>
      </c>
      <c r="C5490">
        <f>'Założenia i wyniki'!$E$8*Znorm.Profile!C5490</f>
        <v>0.40632445</v>
      </c>
      <c r="D5490">
        <f t="shared" si="255"/>
        <v>0.40632445</v>
      </c>
      <c r="E5490">
        <f t="shared" si="256"/>
        <v>1.2249019650943394</v>
      </c>
      <c r="F5490">
        <f t="shared" si="257"/>
        <v>0</v>
      </c>
    </row>
    <row r="5491" spans="1:6" x14ac:dyDescent="0.25">
      <c r="A5491">
        <v>5482</v>
      </c>
      <c r="B5491">
        <f>'Założenia i wyniki'!$E$6*Znorm.Profile!B5491</f>
        <v>2.0379245283018865</v>
      </c>
      <c r="C5491">
        <f>'Założenia i wyniki'!$E$8*Znorm.Profile!C5491</f>
        <v>0.41182714999999998</v>
      </c>
      <c r="D5491">
        <f t="shared" si="255"/>
        <v>0.41182714999999998</v>
      </c>
      <c r="E5491">
        <f t="shared" si="256"/>
        <v>1.6260973783018866</v>
      </c>
      <c r="F5491">
        <f t="shared" si="257"/>
        <v>0</v>
      </c>
    </row>
    <row r="5492" spans="1:6" x14ac:dyDescent="0.25">
      <c r="A5492">
        <v>5483</v>
      </c>
      <c r="B5492">
        <f>'Założenia i wyniki'!$E$6*Znorm.Profile!B5492</f>
        <v>2.2682075471698115</v>
      </c>
      <c r="C5492">
        <f>'Założenia i wyniki'!$E$8*Znorm.Profile!C5492</f>
        <v>0.40999384999999999</v>
      </c>
      <c r="D5492">
        <f t="shared" si="255"/>
        <v>0.40999384999999999</v>
      </c>
      <c r="E5492">
        <f t="shared" si="256"/>
        <v>1.8582136971698116</v>
      </c>
      <c r="F5492">
        <f t="shared" si="257"/>
        <v>0</v>
      </c>
    </row>
    <row r="5493" spans="1:6" x14ac:dyDescent="0.25">
      <c r="A5493">
        <v>5484</v>
      </c>
      <c r="B5493">
        <f>'Założenia i wyniki'!$E$6*Znorm.Profile!B5493</f>
        <v>1.8538679245283021</v>
      </c>
      <c r="C5493">
        <f>'Założenia i wyniki'!$E$8*Znorm.Profile!C5493</f>
        <v>0.40143705000000002</v>
      </c>
      <c r="D5493">
        <f t="shared" si="255"/>
        <v>0.40143705000000002</v>
      </c>
      <c r="E5493">
        <f t="shared" si="256"/>
        <v>1.4524308745283021</v>
      </c>
      <c r="F5493">
        <f t="shared" si="257"/>
        <v>0</v>
      </c>
    </row>
    <row r="5494" spans="1:6" x14ac:dyDescent="0.25">
      <c r="A5494">
        <v>5485</v>
      </c>
      <c r="B5494">
        <f>'Założenia i wyniki'!$E$6*Znorm.Profile!B5494</f>
        <v>1.9413207547169815</v>
      </c>
      <c r="C5494">
        <f>'Założenia i wyniki'!$E$8*Znorm.Profile!C5494</f>
        <v>0.40413729999999998</v>
      </c>
      <c r="D5494">
        <f t="shared" si="255"/>
        <v>0.40413729999999998</v>
      </c>
      <c r="E5494">
        <f t="shared" si="256"/>
        <v>1.5371834547169816</v>
      </c>
      <c r="F5494">
        <f t="shared" si="257"/>
        <v>0</v>
      </c>
    </row>
    <row r="5495" spans="1:6" x14ac:dyDescent="0.25">
      <c r="A5495">
        <v>5486</v>
      </c>
      <c r="B5495">
        <f>'Założenia i wyniki'!$E$6*Znorm.Profile!B5495</f>
        <v>1.3222641509433961</v>
      </c>
      <c r="C5495">
        <f>'Założenia i wyniki'!$E$8*Znorm.Profile!C5495</f>
        <v>0.39969405000000002</v>
      </c>
      <c r="D5495">
        <f t="shared" si="255"/>
        <v>0.39969405000000002</v>
      </c>
      <c r="E5495">
        <f t="shared" si="256"/>
        <v>0.92257010094339609</v>
      </c>
      <c r="F5495">
        <f t="shared" si="257"/>
        <v>0</v>
      </c>
    </row>
    <row r="5496" spans="1:6" x14ac:dyDescent="0.25">
      <c r="A5496">
        <v>5487</v>
      </c>
      <c r="B5496">
        <f>'Założenia i wyniki'!$E$6*Znorm.Profile!B5496</f>
        <v>1.1330188679245283</v>
      </c>
      <c r="C5496">
        <f>'Założenia i wyniki'!$E$8*Znorm.Profile!C5496</f>
        <v>0.39701864999999997</v>
      </c>
      <c r="D5496">
        <f t="shared" si="255"/>
        <v>0.39701864999999997</v>
      </c>
      <c r="E5496">
        <f t="shared" si="256"/>
        <v>0.73600021792452841</v>
      </c>
      <c r="F5496">
        <f t="shared" si="257"/>
        <v>0</v>
      </c>
    </row>
    <row r="5497" spans="1:6" x14ac:dyDescent="0.25">
      <c r="A5497">
        <v>5488</v>
      </c>
      <c r="B5497">
        <f>'Założenia i wyniki'!$E$6*Znorm.Profile!B5497</f>
        <v>0.90132075471698103</v>
      </c>
      <c r="C5497">
        <f>'Założenia i wyniki'!$E$8*Znorm.Profile!C5497</f>
        <v>0.40708290000000003</v>
      </c>
      <c r="D5497">
        <f t="shared" si="255"/>
        <v>0.40708290000000003</v>
      </c>
      <c r="E5497">
        <f t="shared" si="256"/>
        <v>0.49423785471698101</v>
      </c>
      <c r="F5497">
        <f t="shared" si="257"/>
        <v>0</v>
      </c>
    </row>
    <row r="5498" spans="1:6" x14ac:dyDescent="0.25">
      <c r="A5498">
        <v>5489</v>
      </c>
      <c r="B5498">
        <f>'Założenia i wyniki'!$E$6*Znorm.Profile!B5498</f>
        <v>0.65204716981132071</v>
      </c>
      <c r="C5498">
        <f>'Założenia i wyniki'!$E$8*Znorm.Profile!C5498</f>
        <v>0.4118947</v>
      </c>
      <c r="D5498">
        <f t="shared" si="255"/>
        <v>0.4118947</v>
      </c>
      <c r="E5498">
        <f t="shared" si="256"/>
        <v>0.24015246981132071</v>
      </c>
      <c r="F5498">
        <f t="shared" si="257"/>
        <v>0</v>
      </c>
    </row>
    <row r="5499" spans="1:6" x14ac:dyDescent="0.25">
      <c r="A5499">
        <v>5490</v>
      </c>
      <c r="B5499">
        <f>'Założenia i wyniki'!$E$6*Znorm.Profile!B5499</f>
        <v>0.20292452830188679</v>
      </c>
      <c r="C5499">
        <f>'Założenia i wyniki'!$E$8*Znorm.Profile!C5499</f>
        <v>0.43039535000000001</v>
      </c>
      <c r="D5499">
        <f t="shared" si="255"/>
        <v>0.20292452830188679</v>
      </c>
      <c r="E5499">
        <f t="shared" si="256"/>
        <v>0</v>
      </c>
      <c r="F5499">
        <f t="shared" si="257"/>
        <v>0.22747082169811322</v>
      </c>
    </row>
    <row r="5500" spans="1:6" x14ac:dyDescent="0.25">
      <c r="A5500">
        <v>5491</v>
      </c>
      <c r="B5500">
        <f>'Założenia i wyniki'!$E$6*Znorm.Profile!B5500</f>
        <v>1.9078301886792453E-3</v>
      </c>
      <c r="C5500">
        <f>'Założenia i wyniki'!$E$8*Znorm.Profile!C5500</f>
        <v>0.47307260000000001</v>
      </c>
      <c r="D5500">
        <f t="shared" si="255"/>
        <v>1.9078301886792453E-3</v>
      </c>
      <c r="E5500">
        <f t="shared" si="256"/>
        <v>0</v>
      </c>
      <c r="F5500">
        <f t="shared" si="257"/>
        <v>0.47116476981132077</v>
      </c>
    </row>
    <row r="5501" spans="1:6" x14ac:dyDescent="0.25">
      <c r="A5501">
        <v>5492</v>
      </c>
      <c r="B5501">
        <f>'Założenia i wyniki'!$E$6*Znorm.Profile!B5501</f>
        <v>0</v>
      </c>
      <c r="C5501">
        <f>'Założenia i wyniki'!$E$8*Znorm.Profile!C5501</f>
        <v>0.51607884999999998</v>
      </c>
      <c r="D5501">
        <f t="shared" si="255"/>
        <v>0</v>
      </c>
      <c r="E5501">
        <f t="shared" si="256"/>
        <v>0</v>
      </c>
      <c r="F5501">
        <f t="shared" si="257"/>
        <v>0.51607884999999998</v>
      </c>
    </row>
    <row r="5502" spans="1:6" x14ac:dyDescent="0.25">
      <c r="A5502">
        <v>5493</v>
      </c>
      <c r="B5502">
        <f>'Założenia i wyniki'!$E$6*Znorm.Profile!B5502</f>
        <v>0</v>
      </c>
      <c r="C5502">
        <f>'Założenia i wyniki'!$E$8*Znorm.Profile!C5502</f>
        <v>0.48452704999999996</v>
      </c>
      <c r="D5502">
        <f t="shared" si="255"/>
        <v>0</v>
      </c>
      <c r="E5502">
        <f t="shared" si="256"/>
        <v>0</v>
      </c>
      <c r="F5502">
        <f t="shared" si="257"/>
        <v>0.48452704999999996</v>
      </c>
    </row>
    <row r="5503" spans="1:6" x14ac:dyDescent="0.25">
      <c r="A5503">
        <v>5494</v>
      </c>
      <c r="B5503">
        <f>'Założenia i wyniki'!$E$6*Znorm.Profile!B5503</f>
        <v>0</v>
      </c>
      <c r="C5503">
        <f>'Założenia i wyniki'!$E$8*Znorm.Profile!C5503</f>
        <v>0.38718504999999998</v>
      </c>
      <c r="D5503">
        <f t="shared" si="255"/>
        <v>0</v>
      </c>
      <c r="E5503">
        <f t="shared" si="256"/>
        <v>0</v>
      </c>
      <c r="F5503">
        <f t="shared" si="257"/>
        <v>0.38718504999999998</v>
      </c>
    </row>
    <row r="5504" spans="1:6" x14ac:dyDescent="0.25">
      <c r="A5504">
        <v>5495</v>
      </c>
      <c r="B5504">
        <f>'Założenia i wyniki'!$E$6*Znorm.Profile!B5504</f>
        <v>0</v>
      </c>
      <c r="C5504">
        <f>'Założenia i wyniki'!$E$8*Znorm.Profile!C5504</f>
        <v>0.29935044999999999</v>
      </c>
      <c r="D5504">
        <f t="shared" si="255"/>
        <v>0</v>
      </c>
      <c r="E5504">
        <f t="shared" si="256"/>
        <v>0</v>
      </c>
      <c r="F5504">
        <f t="shared" si="257"/>
        <v>0.29935044999999999</v>
      </c>
    </row>
    <row r="5505" spans="1:6" x14ac:dyDescent="0.25">
      <c r="A5505">
        <v>5496</v>
      </c>
      <c r="B5505">
        <f>'Założenia i wyniki'!$E$6*Znorm.Profile!B5505</f>
        <v>0</v>
      </c>
      <c r="C5505">
        <f>'Założenia i wyniki'!$E$8*Znorm.Profile!C5505</f>
        <v>0.23520315</v>
      </c>
      <c r="D5505">
        <f t="shared" si="255"/>
        <v>0</v>
      </c>
      <c r="E5505">
        <f t="shared" si="256"/>
        <v>0</v>
      </c>
      <c r="F5505">
        <f t="shared" si="257"/>
        <v>0.23520315</v>
      </c>
    </row>
    <row r="5506" spans="1:6" x14ac:dyDescent="0.25">
      <c r="A5506">
        <v>5497</v>
      </c>
      <c r="B5506">
        <f>'Założenia i wyniki'!$E$6*Znorm.Profile!B5506</f>
        <v>0</v>
      </c>
      <c r="C5506">
        <f>'Założenia i wyniki'!$E$8*Znorm.Profile!C5506</f>
        <v>0.21132299999999998</v>
      </c>
      <c r="D5506">
        <f t="shared" si="255"/>
        <v>0</v>
      </c>
      <c r="E5506">
        <f t="shared" si="256"/>
        <v>0</v>
      </c>
      <c r="F5506">
        <f t="shared" si="257"/>
        <v>0.21132299999999998</v>
      </c>
    </row>
    <row r="5507" spans="1:6" x14ac:dyDescent="0.25">
      <c r="A5507">
        <v>5498</v>
      </c>
      <c r="B5507">
        <f>'Założenia i wyniki'!$E$6*Znorm.Profile!B5507</f>
        <v>0</v>
      </c>
      <c r="C5507">
        <f>'Założenia i wyniki'!$E$8*Znorm.Profile!C5507</f>
        <v>0.19658135000000002</v>
      </c>
      <c r="D5507">
        <f t="shared" si="255"/>
        <v>0</v>
      </c>
      <c r="E5507">
        <f t="shared" si="256"/>
        <v>0</v>
      </c>
      <c r="F5507">
        <f t="shared" si="257"/>
        <v>0.19658135000000002</v>
      </c>
    </row>
    <row r="5508" spans="1:6" x14ac:dyDescent="0.25">
      <c r="A5508">
        <v>5499</v>
      </c>
      <c r="B5508">
        <f>'Założenia i wyniki'!$E$6*Znorm.Profile!B5508</f>
        <v>0</v>
      </c>
      <c r="C5508">
        <f>'Założenia i wyniki'!$E$8*Znorm.Profile!C5508</f>
        <v>0.19745355000000001</v>
      </c>
      <c r="D5508">
        <f t="shared" si="255"/>
        <v>0</v>
      </c>
      <c r="E5508">
        <f t="shared" si="256"/>
        <v>0</v>
      </c>
      <c r="F5508">
        <f t="shared" si="257"/>
        <v>0.19745355000000001</v>
      </c>
    </row>
    <row r="5509" spans="1:6" x14ac:dyDescent="0.25">
      <c r="A5509">
        <v>5500</v>
      </c>
      <c r="B5509">
        <f>'Założenia i wyniki'!$E$6*Znorm.Profile!B5509</f>
        <v>0</v>
      </c>
      <c r="C5509">
        <f>'Założenia i wyniki'!$E$8*Znorm.Profile!C5509</f>
        <v>0.21934149999999997</v>
      </c>
      <c r="D5509">
        <f t="shared" si="255"/>
        <v>0</v>
      </c>
      <c r="E5509">
        <f t="shared" si="256"/>
        <v>0</v>
      </c>
      <c r="F5509">
        <f t="shared" si="257"/>
        <v>0.21934149999999997</v>
      </c>
    </row>
    <row r="5510" spans="1:6" x14ac:dyDescent="0.25">
      <c r="A5510">
        <v>5501</v>
      </c>
      <c r="B5510">
        <f>'Założenia i wyniki'!$E$6*Znorm.Profile!B5510</f>
        <v>0</v>
      </c>
      <c r="C5510">
        <f>'Założenia i wyniki'!$E$8*Znorm.Profile!C5510</f>
        <v>0.25723285000000001</v>
      </c>
      <c r="D5510">
        <f t="shared" si="255"/>
        <v>0</v>
      </c>
      <c r="E5510">
        <f t="shared" si="256"/>
        <v>0</v>
      </c>
      <c r="F5510">
        <f t="shared" si="257"/>
        <v>0.25723285000000001</v>
      </c>
    </row>
    <row r="5511" spans="1:6" x14ac:dyDescent="0.25">
      <c r="A5511">
        <v>5502</v>
      </c>
      <c r="B5511">
        <f>'Założenia i wyniki'!$E$6*Znorm.Profile!B5511</f>
        <v>0.12941509433962267</v>
      </c>
      <c r="C5511">
        <f>'Założenia i wyniki'!$E$8*Znorm.Profile!C5511</f>
        <v>0.30579814999999999</v>
      </c>
      <c r="D5511">
        <f t="shared" si="255"/>
        <v>0.12941509433962267</v>
      </c>
      <c r="E5511">
        <f t="shared" si="256"/>
        <v>0</v>
      </c>
      <c r="F5511">
        <f t="shared" si="257"/>
        <v>0.17638305566037732</v>
      </c>
    </row>
    <row r="5512" spans="1:6" x14ac:dyDescent="0.25">
      <c r="A5512">
        <v>5503</v>
      </c>
      <c r="B5512">
        <f>'Założenia i wyniki'!$E$6*Znorm.Profile!B5512</f>
        <v>0.55328301886792453</v>
      </c>
      <c r="C5512">
        <f>'Założenia i wyniki'!$E$8*Znorm.Profile!C5512</f>
        <v>0.35154245000000001</v>
      </c>
      <c r="D5512">
        <f t="shared" si="255"/>
        <v>0.35154245000000001</v>
      </c>
      <c r="E5512">
        <f t="shared" si="256"/>
        <v>0.20174056886792452</v>
      </c>
      <c r="F5512">
        <f t="shared" si="257"/>
        <v>0</v>
      </c>
    </row>
    <row r="5513" spans="1:6" x14ac:dyDescent="0.25">
      <c r="A5513">
        <v>5504</v>
      </c>
      <c r="B5513">
        <f>'Założenia i wyniki'!$E$6*Znorm.Profile!B5513</f>
        <v>1.1668867924528303</v>
      </c>
      <c r="C5513">
        <f>'Założenia i wyniki'!$E$8*Znorm.Profile!C5513</f>
        <v>0.38605665</v>
      </c>
      <c r="D5513">
        <f t="shared" si="255"/>
        <v>0.38605665</v>
      </c>
      <c r="E5513">
        <f t="shared" si="256"/>
        <v>0.78083014245283033</v>
      </c>
      <c r="F5513">
        <f t="shared" si="257"/>
        <v>0</v>
      </c>
    </row>
    <row r="5514" spans="1:6" x14ac:dyDescent="0.25">
      <c r="A5514">
        <v>5505</v>
      </c>
      <c r="B5514">
        <f>'Założenia i wyniki'!$E$6*Znorm.Profile!B5514</f>
        <v>1.7434905660377358</v>
      </c>
      <c r="C5514">
        <f>'Założenia i wyniki'!$E$8*Znorm.Profile!C5514</f>
        <v>0.391818</v>
      </c>
      <c r="D5514">
        <f t="shared" si="255"/>
        <v>0.391818</v>
      </c>
      <c r="E5514">
        <f t="shared" si="256"/>
        <v>1.3516725660377358</v>
      </c>
      <c r="F5514">
        <f t="shared" si="257"/>
        <v>0</v>
      </c>
    </row>
    <row r="5515" spans="1:6" x14ac:dyDescent="0.25">
      <c r="A5515">
        <v>5506</v>
      </c>
      <c r="B5515">
        <f>'Założenia i wyniki'!$E$6*Znorm.Profile!B5515</f>
        <v>2.1205660377358493</v>
      </c>
      <c r="C5515">
        <f>'Założenia i wyniki'!$E$8*Znorm.Profile!C5515</f>
        <v>0.39548810000000001</v>
      </c>
      <c r="D5515">
        <f t="shared" ref="D5515:D5578" si="258">IF(B5515&lt;=C5515,B5515,C5515)</f>
        <v>0.39548810000000001</v>
      </c>
      <c r="E5515">
        <f t="shared" ref="E5515:E5578" si="259">IF(B5515&gt;C5515,B5515-C5515,0)</f>
        <v>1.7250779377358492</v>
      </c>
      <c r="F5515">
        <f t="shared" ref="F5515:F5578" si="260">IF(B5515&lt;C5515,C5515-B5515,0)</f>
        <v>0</v>
      </c>
    </row>
    <row r="5516" spans="1:6" x14ac:dyDescent="0.25">
      <c r="A5516">
        <v>5507</v>
      </c>
      <c r="B5516">
        <f>'Założenia i wyniki'!$E$6*Znorm.Profile!B5516</f>
        <v>2.3537735849056602</v>
      </c>
      <c r="C5516">
        <f>'Założenia i wyniki'!$E$8*Znorm.Profile!C5516</f>
        <v>0.40279225000000002</v>
      </c>
      <c r="D5516">
        <f t="shared" si="258"/>
        <v>0.40279225000000002</v>
      </c>
      <c r="E5516">
        <f t="shared" si="259"/>
        <v>1.9509813349056602</v>
      </c>
      <c r="F5516">
        <f t="shared" si="260"/>
        <v>0</v>
      </c>
    </row>
    <row r="5517" spans="1:6" x14ac:dyDescent="0.25">
      <c r="A5517">
        <v>5508</v>
      </c>
      <c r="B5517">
        <f>'Założenia i wyniki'!$E$6*Znorm.Profile!B5517</f>
        <v>2.4212264150943397</v>
      </c>
      <c r="C5517">
        <f>'Założenia i wyniki'!$E$8*Znorm.Profile!C5517</f>
        <v>0.39863565000000001</v>
      </c>
      <c r="D5517">
        <f t="shared" si="258"/>
        <v>0.39863565000000001</v>
      </c>
      <c r="E5517">
        <f t="shared" si="259"/>
        <v>2.0225907650943395</v>
      </c>
      <c r="F5517">
        <f t="shared" si="260"/>
        <v>0</v>
      </c>
    </row>
    <row r="5518" spans="1:6" x14ac:dyDescent="0.25">
      <c r="A5518">
        <v>5509</v>
      </c>
      <c r="B5518">
        <f>'Założenia i wyniki'!$E$6*Znorm.Profile!B5518</f>
        <v>2.3591509433962261</v>
      </c>
      <c r="C5518">
        <f>'Założenia i wyniki'!$E$8*Znorm.Profile!C5518</f>
        <v>0.40266800000000003</v>
      </c>
      <c r="D5518">
        <f t="shared" si="258"/>
        <v>0.40266800000000003</v>
      </c>
      <c r="E5518">
        <f t="shared" si="259"/>
        <v>1.9564829433962261</v>
      </c>
      <c r="F5518">
        <f t="shared" si="260"/>
        <v>0</v>
      </c>
    </row>
    <row r="5519" spans="1:6" x14ac:dyDescent="0.25">
      <c r="A5519">
        <v>5510</v>
      </c>
      <c r="B5519">
        <f>'Założenia i wyniki'!$E$6*Znorm.Profile!B5519</f>
        <v>2.161509433962264</v>
      </c>
      <c r="C5519">
        <f>'Założenia i wyniki'!$E$8*Znorm.Profile!C5519</f>
        <v>0.39363065000000003</v>
      </c>
      <c r="D5519">
        <f t="shared" si="258"/>
        <v>0.39363065000000003</v>
      </c>
      <c r="E5519">
        <f t="shared" si="259"/>
        <v>1.7678787839622641</v>
      </c>
      <c r="F5519">
        <f t="shared" si="260"/>
        <v>0</v>
      </c>
    </row>
    <row r="5520" spans="1:6" x14ac:dyDescent="0.25">
      <c r="A5520">
        <v>5511</v>
      </c>
      <c r="B5520">
        <f>'Założenia i wyniki'!$E$6*Znorm.Profile!B5520</f>
        <v>1.8132075471698113</v>
      </c>
      <c r="C5520">
        <f>'Założenia i wyniki'!$E$8*Znorm.Profile!C5520</f>
        <v>0.40704334999999997</v>
      </c>
      <c r="D5520">
        <f t="shared" si="258"/>
        <v>0.40704334999999997</v>
      </c>
      <c r="E5520">
        <f t="shared" si="259"/>
        <v>1.4061641971698113</v>
      </c>
      <c r="F5520">
        <f t="shared" si="260"/>
        <v>0</v>
      </c>
    </row>
    <row r="5521" spans="1:6" x14ac:dyDescent="0.25">
      <c r="A5521">
        <v>5512</v>
      </c>
      <c r="B5521">
        <f>'Założenia i wyniki'!$E$6*Znorm.Profile!B5521</f>
        <v>1.2970754716981132</v>
      </c>
      <c r="C5521">
        <f>'Założenia i wyniki'!$E$8*Znorm.Profile!C5521</f>
        <v>0.41736449999999997</v>
      </c>
      <c r="D5521">
        <f t="shared" si="258"/>
        <v>0.41736449999999997</v>
      </c>
      <c r="E5521">
        <f t="shared" si="259"/>
        <v>0.8797109716981133</v>
      </c>
      <c r="F5521">
        <f t="shared" si="260"/>
        <v>0</v>
      </c>
    </row>
    <row r="5522" spans="1:6" x14ac:dyDescent="0.25">
      <c r="A5522">
        <v>5513</v>
      </c>
      <c r="B5522">
        <f>'Założenia i wyniki'!$E$6*Znorm.Profile!B5522</f>
        <v>0.72007547169811326</v>
      </c>
      <c r="C5522">
        <f>'Założenia i wyniki'!$E$8*Znorm.Profile!C5522</f>
        <v>0.41581189999999996</v>
      </c>
      <c r="D5522">
        <f t="shared" si="258"/>
        <v>0.41581189999999996</v>
      </c>
      <c r="E5522">
        <f t="shared" si="259"/>
        <v>0.3042635716981133</v>
      </c>
      <c r="F5522">
        <f t="shared" si="260"/>
        <v>0</v>
      </c>
    </row>
    <row r="5523" spans="1:6" x14ac:dyDescent="0.25">
      <c r="A5523">
        <v>5514</v>
      </c>
      <c r="B5523">
        <f>'Założenia i wyniki'!$E$6*Znorm.Profile!B5523</f>
        <v>0.21976415094339624</v>
      </c>
      <c r="C5523">
        <f>'Założenia i wyniki'!$E$8*Znorm.Profile!C5523</f>
        <v>0.43910125</v>
      </c>
      <c r="D5523">
        <f t="shared" si="258"/>
        <v>0.21976415094339624</v>
      </c>
      <c r="E5523">
        <f t="shared" si="259"/>
        <v>0</v>
      </c>
      <c r="F5523">
        <f t="shared" si="260"/>
        <v>0.21933709905660376</v>
      </c>
    </row>
    <row r="5524" spans="1:6" x14ac:dyDescent="0.25">
      <c r="A5524">
        <v>5515</v>
      </c>
      <c r="B5524">
        <f>'Założenia i wyniki'!$E$6*Znorm.Profile!B5524</f>
        <v>6.1735849056603776E-3</v>
      </c>
      <c r="C5524">
        <f>'Założenia i wyniki'!$E$8*Znorm.Profile!C5524</f>
        <v>0.49890295000000007</v>
      </c>
      <c r="D5524">
        <f t="shared" si="258"/>
        <v>6.1735849056603776E-3</v>
      </c>
      <c r="E5524">
        <f t="shared" si="259"/>
        <v>0</v>
      </c>
      <c r="F5524">
        <f t="shared" si="260"/>
        <v>0.49272936509433968</v>
      </c>
    </row>
    <row r="5525" spans="1:6" x14ac:dyDescent="0.25">
      <c r="A5525">
        <v>5516</v>
      </c>
      <c r="B5525">
        <f>'Założenia i wyniki'!$E$6*Znorm.Profile!B5525</f>
        <v>0</v>
      </c>
      <c r="C5525">
        <f>'Założenia i wyniki'!$E$8*Znorm.Profile!C5525</f>
        <v>0.53063885</v>
      </c>
      <c r="D5525">
        <f t="shared" si="258"/>
        <v>0</v>
      </c>
      <c r="E5525">
        <f t="shared" si="259"/>
        <v>0</v>
      </c>
      <c r="F5525">
        <f t="shared" si="260"/>
        <v>0.53063885</v>
      </c>
    </row>
    <row r="5526" spans="1:6" x14ac:dyDescent="0.25">
      <c r="A5526">
        <v>5517</v>
      </c>
      <c r="B5526">
        <f>'Założenia i wyniki'!$E$6*Znorm.Profile!B5526</f>
        <v>0</v>
      </c>
      <c r="C5526">
        <f>'Założenia i wyniki'!$E$8*Znorm.Profile!C5526</f>
        <v>0.47856024999999996</v>
      </c>
      <c r="D5526">
        <f t="shared" si="258"/>
        <v>0</v>
      </c>
      <c r="E5526">
        <f t="shared" si="259"/>
        <v>0</v>
      </c>
      <c r="F5526">
        <f t="shared" si="260"/>
        <v>0.47856024999999996</v>
      </c>
    </row>
    <row r="5527" spans="1:6" x14ac:dyDescent="0.25">
      <c r="A5527">
        <v>5518</v>
      </c>
      <c r="B5527">
        <f>'Założenia i wyniki'!$E$6*Znorm.Profile!B5527</f>
        <v>0</v>
      </c>
      <c r="C5527">
        <f>'Założenia i wyniki'!$E$8*Znorm.Profile!C5527</f>
        <v>0.39215050000000001</v>
      </c>
      <c r="D5527">
        <f t="shared" si="258"/>
        <v>0</v>
      </c>
      <c r="E5527">
        <f t="shared" si="259"/>
        <v>0</v>
      </c>
      <c r="F5527">
        <f t="shared" si="260"/>
        <v>0.39215050000000001</v>
      </c>
    </row>
    <row r="5528" spans="1:6" x14ac:dyDescent="0.25">
      <c r="A5528">
        <v>5519</v>
      </c>
      <c r="B5528">
        <f>'Założenia i wyniki'!$E$6*Znorm.Profile!B5528</f>
        <v>0</v>
      </c>
      <c r="C5528">
        <f>'Założenia i wyniki'!$E$8*Znorm.Profile!C5528</f>
        <v>0.31347504999999998</v>
      </c>
      <c r="D5528">
        <f t="shared" si="258"/>
        <v>0</v>
      </c>
      <c r="E5528">
        <f t="shared" si="259"/>
        <v>0</v>
      </c>
      <c r="F5528">
        <f t="shared" si="260"/>
        <v>0.31347504999999998</v>
      </c>
    </row>
    <row r="5529" spans="1:6" x14ac:dyDescent="0.25">
      <c r="A5529">
        <v>5520</v>
      </c>
      <c r="B5529">
        <f>'Założenia i wyniki'!$E$6*Znorm.Profile!B5529</f>
        <v>0</v>
      </c>
      <c r="C5529">
        <f>'Założenia i wyniki'!$E$8*Znorm.Profile!C5529</f>
        <v>0.25026574999999995</v>
      </c>
      <c r="D5529">
        <f t="shared" si="258"/>
        <v>0</v>
      </c>
      <c r="E5529">
        <f t="shared" si="259"/>
        <v>0</v>
      </c>
      <c r="F5529">
        <f t="shared" si="260"/>
        <v>0.25026574999999995</v>
      </c>
    </row>
    <row r="5530" spans="1:6" x14ac:dyDescent="0.25">
      <c r="A5530">
        <v>5521</v>
      </c>
      <c r="B5530">
        <f>'Założenia i wyniki'!$E$6*Znorm.Profile!B5530</f>
        <v>0</v>
      </c>
      <c r="C5530">
        <f>'Założenia i wyniki'!$E$8*Znorm.Profile!C5530</f>
        <v>0.21098945</v>
      </c>
      <c r="D5530">
        <f t="shared" si="258"/>
        <v>0</v>
      </c>
      <c r="E5530">
        <f t="shared" si="259"/>
        <v>0</v>
      </c>
      <c r="F5530">
        <f t="shared" si="260"/>
        <v>0.21098945</v>
      </c>
    </row>
    <row r="5531" spans="1:6" x14ac:dyDescent="0.25">
      <c r="A5531">
        <v>5522</v>
      </c>
      <c r="B5531">
        <f>'Założenia i wyniki'!$E$6*Znorm.Profile!B5531</f>
        <v>0</v>
      </c>
      <c r="C5531">
        <f>'Założenia i wyniki'!$E$8*Znorm.Profile!C5531</f>
        <v>0.19818645000000001</v>
      </c>
      <c r="D5531">
        <f t="shared" si="258"/>
        <v>0</v>
      </c>
      <c r="E5531">
        <f t="shared" si="259"/>
        <v>0</v>
      </c>
      <c r="F5531">
        <f t="shared" si="260"/>
        <v>0.19818645000000001</v>
      </c>
    </row>
    <row r="5532" spans="1:6" x14ac:dyDescent="0.25">
      <c r="A5532">
        <v>5523</v>
      </c>
      <c r="B5532">
        <f>'Założenia i wyniki'!$E$6*Znorm.Profile!B5532</f>
        <v>0</v>
      </c>
      <c r="C5532">
        <f>'Założenia i wyniki'!$E$8*Znorm.Profile!C5532</f>
        <v>0.20087759999999999</v>
      </c>
      <c r="D5532">
        <f t="shared" si="258"/>
        <v>0</v>
      </c>
      <c r="E5532">
        <f t="shared" si="259"/>
        <v>0</v>
      </c>
      <c r="F5532">
        <f t="shared" si="260"/>
        <v>0.20087759999999999</v>
      </c>
    </row>
    <row r="5533" spans="1:6" x14ac:dyDescent="0.25">
      <c r="A5533">
        <v>5524</v>
      </c>
      <c r="B5533">
        <f>'Założenia i wyniki'!$E$6*Znorm.Profile!B5533</f>
        <v>0</v>
      </c>
      <c r="C5533">
        <f>'Założenia i wyniki'!$E$8*Znorm.Profile!C5533</f>
        <v>0.21746585000000002</v>
      </c>
      <c r="D5533">
        <f t="shared" si="258"/>
        <v>0</v>
      </c>
      <c r="E5533">
        <f t="shared" si="259"/>
        <v>0</v>
      </c>
      <c r="F5533">
        <f t="shared" si="260"/>
        <v>0.21746585000000002</v>
      </c>
    </row>
    <row r="5534" spans="1:6" x14ac:dyDescent="0.25">
      <c r="A5534">
        <v>5525</v>
      </c>
      <c r="B5534">
        <f>'Założenia i wyniki'!$E$6*Znorm.Profile!B5534</f>
        <v>0</v>
      </c>
      <c r="C5534">
        <f>'Założenia i wyniki'!$E$8*Znorm.Profile!C5534</f>
        <v>0.26310409999999995</v>
      </c>
      <c r="D5534">
        <f t="shared" si="258"/>
        <v>0</v>
      </c>
      <c r="E5534">
        <f t="shared" si="259"/>
        <v>0</v>
      </c>
      <c r="F5534">
        <f t="shared" si="260"/>
        <v>0.26310409999999995</v>
      </c>
    </row>
    <row r="5535" spans="1:6" x14ac:dyDescent="0.25">
      <c r="A5535">
        <v>5526</v>
      </c>
      <c r="B5535">
        <f>'Założenia i wyniki'!$E$6*Znorm.Profile!B5535</f>
        <v>0.12294339622641509</v>
      </c>
      <c r="C5535">
        <f>'Założenia i wyniki'!$E$8*Znorm.Profile!C5535</f>
        <v>0.31492300000000001</v>
      </c>
      <c r="D5535">
        <f t="shared" si="258"/>
        <v>0.12294339622641509</v>
      </c>
      <c r="E5535">
        <f t="shared" si="259"/>
        <v>0</v>
      </c>
      <c r="F5535">
        <f t="shared" si="260"/>
        <v>0.19197960377358492</v>
      </c>
    </row>
    <row r="5536" spans="1:6" x14ac:dyDescent="0.25">
      <c r="A5536">
        <v>5527</v>
      </c>
      <c r="B5536">
        <f>'Założenia i wyniki'!$E$6*Znorm.Profile!B5536</f>
        <v>0.54504716981132073</v>
      </c>
      <c r="C5536">
        <f>'Założenia i wyniki'!$E$8*Znorm.Profile!C5536</f>
        <v>0.37039729999999998</v>
      </c>
      <c r="D5536">
        <f t="shared" si="258"/>
        <v>0.37039729999999998</v>
      </c>
      <c r="E5536">
        <f t="shared" si="259"/>
        <v>0.17464986981132075</v>
      </c>
      <c r="F5536">
        <f t="shared" si="260"/>
        <v>0</v>
      </c>
    </row>
    <row r="5537" spans="1:6" x14ac:dyDescent="0.25">
      <c r="A5537">
        <v>5528</v>
      </c>
      <c r="B5537">
        <f>'Założenia i wyniki'!$E$6*Znorm.Profile!B5537</f>
        <v>1.1454716981132076</v>
      </c>
      <c r="C5537">
        <f>'Założenia i wyniki'!$E$8*Znorm.Profile!C5537</f>
        <v>0.39161640000000003</v>
      </c>
      <c r="D5537">
        <f t="shared" si="258"/>
        <v>0.39161640000000003</v>
      </c>
      <c r="E5537">
        <f t="shared" si="259"/>
        <v>0.75385529811320762</v>
      </c>
      <c r="F5537">
        <f t="shared" si="260"/>
        <v>0</v>
      </c>
    </row>
    <row r="5538" spans="1:6" x14ac:dyDescent="0.25">
      <c r="A5538">
        <v>5529</v>
      </c>
      <c r="B5538">
        <f>'Założenia i wyniki'!$E$6*Znorm.Profile!B5538</f>
        <v>1.7076415094339623</v>
      </c>
      <c r="C5538">
        <f>'Założenia i wyniki'!$E$8*Znorm.Profile!C5538</f>
        <v>0.4124932</v>
      </c>
      <c r="D5538">
        <f t="shared" si="258"/>
        <v>0.4124932</v>
      </c>
      <c r="E5538">
        <f t="shared" si="259"/>
        <v>1.2951483094339622</v>
      </c>
      <c r="F5538">
        <f t="shared" si="260"/>
        <v>0</v>
      </c>
    </row>
    <row r="5539" spans="1:6" x14ac:dyDescent="0.25">
      <c r="A5539">
        <v>5530</v>
      </c>
      <c r="B5539">
        <f>'Założenia i wyniki'!$E$6*Znorm.Profile!B5539</f>
        <v>2.0816037735849058</v>
      </c>
      <c r="C5539">
        <f>'Założenia i wyniki'!$E$8*Znorm.Profile!C5539</f>
        <v>0.40450025000000001</v>
      </c>
      <c r="D5539">
        <f t="shared" si="258"/>
        <v>0.40450025000000001</v>
      </c>
      <c r="E5539">
        <f t="shared" si="259"/>
        <v>1.6771035235849059</v>
      </c>
      <c r="F5539">
        <f t="shared" si="260"/>
        <v>0</v>
      </c>
    </row>
    <row r="5540" spans="1:6" x14ac:dyDescent="0.25">
      <c r="A5540">
        <v>5531</v>
      </c>
      <c r="B5540">
        <f>'Założenia i wyniki'!$E$6*Znorm.Profile!B5540</f>
        <v>2.303396226415094</v>
      </c>
      <c r="C5540">
        <f>'Założenia i wyniki'!$E$8*Znorm.Profile!C5540</f>
        <v>0.40061734999999998</v>
      </c>
      <c r="D5540">
        <f t="shared" si="258"/>
        <v>0.40061734999999998</v>
      </c>
      <c r="E5540">
        <f t="shared" si="259"/>
        <v>1.9027788764150939</v>
      </c>
      <c r="F5540">
        <f t="shared" si="260"/>
        <v>0</v>
      </c>
    </row>
    <row r="5541" spans="1:6" x14ac:dyDescent="0.25">
      <c r="A5541">
        <v>5532</v>
      </c>
      <c r="B5541">
        <f>'Założenia i wyniki'!$E$6*Znorm.Profile!B5541</f>
        <v>2.3666981132075469</v>
      </c>
      <c r="C5541">
        <f>'Założenia i wyniki'!$E$8*Znorm.Profile!C5541</f>
        <v>0.39872839999999998</v>
      </c>
      <c r="D5541">
        <f t="shared" si="258"/>
        <v>0.39872839999999998</v>
      </c>
      <c r="E5541">
        <f t="shared" si="259"/>
        <v>1.9679697132075469</v>
      </c>
      <c r="F5541">
        <f t="shared" si="260"/>
        <v>0</v>
      </c>
    </row>
    <row r="5542" spans="1:6" x14ac:dyDescent="0.25">
      <c r="A5542">
        <v>5533</v>
      </c>
      <c r="B5542">
        <f>'Założenia i wyniki'!$E$6*Znorm.Profile!B5542</f>
        <v>2.3030188679245285</v>
      </c>
      <c r="C5542">
        <f>'Założenia i wyniki'!$E$8*Znorm.Profile!C5542</f>
        <v>0.39233915000000003</v>
      </c>
      <c r="D5542">
        <f t="shared" si="258"/>
        <v>0.39233915000000003</v>
      </c>
      <c r="E5542">
        <f t="shared" si="259"/>
        <v>1.9106797179245285</v>
      </c>
      <c r="F5542">
        <f t="shared" si="260"/>
        <v>0</v>
      </c>
    </row>
    <row r="5543" spans="1:6" x14ac:dyDescent="0.25">
      <c r="A5543">
        <v>5534</v>
      </c>
      <c r="B5543">
        <f>'Założenia i wyniki'!$E$6*Znorm.Profile!B5543</f>
        <v>2.1078301886792454</v>
      </c>
      <c r="C5543">
        <f>'Założenia i wyniki'!$E$8*Znorm.Profile!C5543</f>
        <v>0.39210114999999995</v>
      </c>
      <c r="D5543">
        <f t="shared" si="258"/>
        <v>0.39210114999999995</v>
      </c>
      <c r="E5543">
        <f t="shared" si="259"/>
        <v>1.7157290386792454</v>
      </c>
      <c r="F5543">
        <f t="shared" si="260"/>
        <v>0</v>
      </c>
    </row>
    <row r="5544" spans="1:6" x14ac:dyDescent="0.25">
      <c r="A5544">
        <v>5535</v>
      </c>
      <c r="B5544">
        <f>'Założenia i wyniki'!$E$6*Znorm.Profile!B5544</f>
        <v>1.7650000000000001</v>
      </c>
      <c r="C5544">
        <f>'Założenia i wyniki'!$E$8*Znorm.Profile!C5544</f>
        <v>0.39107844999999997</v>
      </c>
      <c r="D5544">
        <f t="shared" si="258"/>
        <v>0.39107844999999997</v>
      </c>
      <c r="E5544">
        <f t="shared" si="259"/>
        <v>1.3739215500000002</v>
      </c>
      <c r="F5544">
        <f t="shared" si="260"/>
        <v>0</v>
      </c>
    </row>
    <row r="5545" spans="1:6" x14ac:dyDescent="0.25">
      <c r="A5545">
        <v>5536</v>
      </c>
      <c r="B5545">
        <f>'Założenia i wyniki'!$E$6*Znorm.Profile!B5545</f>
        <v>1.2533962264150942</v>
      </c>
      <c r="C5545">
        <f>'Założenia i wyniki'!$E$8*Znorm.Profile!C5545</f>
        <v>0.39283999999999997</v>
      </c>
      <c r="D5545">
        <f t="shared" si="258"/>
        <v>0.39283999999999997</v>
      </c>
      <c r="E5545">
        <f t="shared" si="259"/>
        <v>0.86055622641509422</v>
      </c>
      <c r="F5545">
        <f t="shared" si="260"/>
        <v>0</v>
      </c>
    </row>
    <row r="5546" spans="1:6" x14ac:dyDescent="0.25">
      <c r="A5546">
        <v>5537</v>
      </c>
      <c r="B5546">
        <f>'Założenia i wyniki'!$E$6*Znorm.Profile!B5546</f>
        <v>0.69117924528301888</v>
      </c>
      <c r="C5546">
        <f>'Założenia i wyniki'!$E$8*Znorm.Profile!C5546</f>
        <v>0.41684755000000001</v>
      </c>
      <c r="D5546">
        <f t="shared" si="258"/>
        <v>0.41684755000000001</v>
      </c>
      <c r="E5546">
        <f t="shared" si="259"/>
        <v>0.27433169528301887</v>
      </c>
      <c r="F5546">
        <f t="shared" si="260"/>
        <v>0</v>
      </c>
    </row>
    <row r="5547" spans="1:6" x14ac:dyDescent="0.25">
      <c r="A5547">
        <v>5538</v>
      </c>
      <c r="B5547">
        <f>'Założenia i wyniki'!$E$6*Znorm.Profile!B5547</f>
        <v>0.21112264150943397</v>
      </c>
      <c r="C5547">
        <f>'Założenia i wyniki'!$E$8*Znorm.Profile!C5547</f>
        <v>0.43199730000000003</v>
      </c>
      <c r="D5547">
        <f t="shared" si="258"/>
        <v>0.21112264150943397</v>
      </c>
      <c r="E5547">
        <f t="shared" si="259"/>
        <v>0</v>
      </c>
      <c r="F5547">
        <f t="shared" si="260"/>
        <v>0.22087465849056606</v>
      </c>
    </row>
    <row r="5548" spans="1:6" x14ac:dyDescent="0.25">
      <c r="A5548">
        <v>5539</v>
      </c>
      <c r="B5548">
        <f>'Założenia i wyniki'!$E$6*Znorm.Profile!B5548</f>
        <v>3.5900943396226419E-3</v>
      </c>
      <c r="C5548">
        <f>'Założenia i wyniki'!$E$8*Znorm.Profile!C5548</f>
        <v>0.47334945000000006</v>
      </c>
      <c r="D5548">
        <f t="shared" si="258"/>
        <v>3.5900943396226419E-3</v>
      </c>
      <c r="E5548">
        <f t="shared" si="259"/>
        <v>0</v>
      </c>
      <c r="F5548">
        <f t="shared" si="260"/>
        <v>0.46975935566037741</v>
      </c>
    </row>
    <row r="5549" spans="1:6" x14ac:dyDescent="0.25">
      <c r="A5549">
        <v>5540</v>
      </c>
      <c r="B5549">
        <f>'Założenia i wyniki'!$E$6*Znorm.Profile!B5549</f>
        <v>0</v>
      </c>
      <c r="C5549">
        <f>'Założenia i wyniki'!$E$8*Znorm.Profile!C5549</f>
        <v>0.52414459999999996</v>
      </c>
      <c r="D5549">
        <f t="shared" si="258"/>
        <v>0</v>
      </c>
      <c r="E5549">
        <f t="shared" si="259"/>
        <v>0</v>
      </c>
      <c r="F5549">
        <f t="shared" si="260"/>
        <v>0.52414459999999996</v>
      </c>
    </row>
    <row r="5550" spans="1:6" x14ac:dyDescent="0.25">
      <c r="A5550">
        <v>5541</v>
      </c>
      <c r="B5550">
        <f>'Założenia i wyniki'!$E$6*Znorm.Profile!B5550</f>
        <v>0</v>
      </c>
      <c r="C5550">
        <f>'Założenia i wyniki'!$E$8*Znorm.Profile!C5550</f>
        <v>0.48395899999999997</v>
      </c>
      <c r="D5550">
        <f t="shared" si="258"/>
        <v>0</v>
      </c>
      <c r="E5550">
        <f t="shared" si="259"/>
        <v>0</v>
      </c>
      <c r="F5550">
        <f t="shared" si="260"/>
        <v>0.48395899999999997</v>
      </c>
    </row>
    <row r="5551" spans="1:6" x14ac:dyDescent="0.25">
      <c r="A5551">
        <v>5542</v>
      </c>
      <c r="B5551">
        <f>'Założenia i wyniki'!$E$6*Znorm.Profile!B5551</f>
        <v>0</v>
      </c>
      <c r="C5551">
        <f>'Założenia i wyniki'!$E$8*Znorm.Profile!C5551</f>
        <v>0.39899790000000002</v>
      </c>
      <c r="D5551">
        <f t="shared" si="258"/>
        <v>0</v>
      </c>
      <c r="E5551">
        <f t="shared" si="259"/>
        <v>0</v>
      </c>
      <c r="F5551">
        <f t="shared" si="260"/>
        <v>0.39899790000000002</v>
      </c>
    </row>
    <row r="5552" spans="1:6" x14ac:dyDescent="0.25">
      <c r="A5552">
        <v>5543</v>
      </c>
      <c r="B5552">
        <f>'Założenia i wyniki'!$E$6*Znorm.Profile!B5552</f>
        <v>0</v>
      </c>
      <c r="C5552">
        <f>'Założenia i wyniki'!$E$8*Znorm.Profile!C5552</f>
        <v>0.31551170000000001</v>
      </c>
      <c r="D5552">
        <f t="shared" si="258"/>
        <v>0</v>
      </c>
      <c r="E5552">
        <f t="shared" si="259"/>
        <v>0</v>
      </c>
      <c r="F5552">
        <f t="shared" si="260"/>
        <v>0.31551170000000001</v>
      </c>
    </row>
    <row r="5553" spans="1:6" x14ac:dyDescent="0.25">
      <c r="A5553">
        <v>5544</v>
      </c>
      <c r="B5553">
        <f>'Założenia i wyniki'!$E$6*Znorm.Profile!B5553</f>
        <v>0</v>
      </c>
      <c r="C5553">
        <f>'Założenia i wyniki'!$E$8*Znorm.Profile!C5553</f>
        <v>0.25137595000000001</v>
      </c>
      <c r="D5553">
        <f t="shared" si="258"/>
        <v>0</v>
      </c>
      <c r="E5553">
        <f t="shared" si="259"/>
        <v>0</v>
      </c>
      <c r="F5553">
        <f t="shared" si="260"/>
        <v>0.25137595000000001</v>
      </c>
    </row>
    <row r="5554" spans="1:6" x14ac:dyDescent="0.25">
      <c r="A5554">
        <v>5545</v>
      </c>
      <c r="B5554">
        <f>'Założenia i wyniki'!$E$6*Znorm.Profile!B5554</f>
        <v>0</v>
      </c>
      <c r="C5554">
        <f>'Założenia i wyniki'!$E$8*Znorm.Profile!C5554</f>
        <v>0.21290220000000001</v>
      </c>
      <c r="D5554">
        <f t="shared" si="258"/>
        <v>0</v>
      </c>
      <c r="E5554">
        <f t="shared" si="259"/>
        <v>0</v>
      </c>
      <c r="F5554">
        <f t="shared" si="260"/>
        <v>0.21290220000000001</v>
      </c>
    </row>
    <row r="5555" spans="1:6" x14ac:dyDescent="0.25">
      <c r="A5555">
        <v>5546</v>
      </c>
      <c r="B5555">
        <f>'Założenia i wyniki'!$E$6*Znorm.Profile!B5555</f>
        <v>0</v>
      </c>
      <c r="C5555">
        <f>'Założenia i wyniki'!$E$8*Znorm.Profile!C5555</f>
        <v>0.20133470000000001</v>
      </c>
      <c r="D5555">
        <f t="shared" si="258"/>
        <v>0</v>
      </c>
      <c r="E5555">
        <f t="shared" si="259"/>
        <v>0</v>
      </c>
      <c r="F5555">
        <f t="shared" si="260"/>
        <v>0.20133470000000001</v>
      </c>
    </row>
    <row r="5556" spans="1:6" x14ac:dyDescent="0.25">
      <c r="A5556">
        <v>5547</v>
      </c>
      <c r="B5556">
        <f>'Założenia i wyniki'!$E$6*Znorm.Profile!B5556</f>
        <v>0</v>
      </c>
      <c r="C5556">
        <f>'Założenia i wyniki'!$E$8*Znorm.Profile!C5556</f>
        <v>0.19763029999999998</v>
      </c>
      <c r="D5556">
        <f t="shared" si="258"/>
        <v>0</v>
      </c>
      <c r="E5556">
        <f t="shared" si="259"/>
        <v>0</v>
      </c>
      <c r="F5556">
        <f t="shared" si="260"/>
        <v>0.19763029999999998</v>
      </c>
    </row>
    <row r="5557" spans="1:6" x14ac:dyDescent="0.25">
      <c r="A5557">
        <v>5548</v>
      </c>
      <c r="B5557">
        <f>'Założenia i wyniki'!$E$6*Znorm.Profile!B5557</f>
        <v>0</v>
      </c>
      <c r="C5557">
        <f>'Założenia i wyniki'!$E$8*Znorm.Profile!C5557</f>
        <v>0.22183945000000002</v>
      </c>
      <c r="D5557">
        <f t="shared" si="258"/>
        <v>0</v>
      </c>
      <c r="E5557">
        <f t="shared" si="259"/>
        <v>0</v>
      </c>
      <c r="F5557">
        <f t="shared" si="260"/>
        <v>0.22183945000000002</v>
      </c>
    </row>
    <row r="5558" spans="1:6" x14ac:dyDescent="0.25">
      <c r="A5558">
        <v>5549</v>
      </c>
      <c r="B5558">
        <f>'Założenia i wyniki'!$E$6*Znorm.Profile!B5558</f>
        <v>0</v>
      </c>
      <c r="C5558">
        <f>'Założenia i wyniki'!$E$8*Znorm.Profile!C5558</f>
        <v>0.25796189999999997</v>
      </c>
      <c r="D5558">
        <f t="shared" si="258"/>
        <v>0</v>
      </c>
      <c r="E5558">
        <f t="shared" si="259"/>
        <v>0</v>
      </c>
      <c r="F5558">
        <f t="shared" si="260"/>
        <v>0.25796189999999997</v>
      </c>
    </row>
    <row r="5559" spans="1:6" x14ac:dyDescent="0.25">
      <c r="A5559">
        <v>5550</v>
      </c>
      <c r="B5559">
        <f>'Założenia i wyniki'!$E$6*Znorm.Profile!B5559</f>
        <v>0.12125471698113208</v>
      </c>
      <c r="C5559">
        <f>'Założenia i wyniki'!$E$8*Znorm.Profile!C5559</f>
        <v>0.31214294999999997</v>
      </c>
      <c r="D5559">
        <f t="shared" si="258"/>
        <v>0.12125471698113208</v>
      </c>
      <c r="E5559">
        <f t="shared" si="259"/>
        <v>0</v>
      </c>
      <c r="F5559">
        <f t="shared" si="260"/>
        <v>0.1908882330188679</v>
      </c>
    </row>
    <row r="5560" spans="1:6" x14ac:dyDescent="0.25">
      <c r="A5560">
        <v>5551</v>
      </c>
      <c r="B5560">
        <f>'Założenia i wyniki'!$E$6*Znorm.Profile!B5560</f>
        <v>0.5641509433962264</v>
      </c>
      <c r="C5560">
        <f>'Założenia i wyniki'!$E$8*Znorm.Profile!C5560</f>
        <v>0.36623440000000002</v>
      </c>
      <c r="D5560">
        <f t="shared" si="258"/>
        <v>0.36623440000000002</v>
      </c>
      <c r="E5560">
        <f t="shared" si="259"/>
        <v>0.19791654339622639</v>
      </c>
      <c r="F5560">
        <f t="shared" si="260"/>
        <v>0</v>
      </c>
    </row>
    <row r="5561" spans="1:6" x14ac:dyDescent="0.25">
      <c r="A5561">
        <v>5552</v>
      </c>
      <c r="B5561">
        <f>'Założenia i wyniki'!$E$6*Znorm.Profile!B5561</f>
        <v>1.1880188679245283</v>
      </c>
      <c r="C5561">
        <f>'Założenia i wyniki'!$E$8*Znorm.Profile!C5561</f>
        <v>0.38795189999999996</v>
      </c>
      <c r="D5561">
        <f t="shared" si="258"/>
        <v>0.38795189999999996</v>
      </c>
      <c r="E5561">
        <f t="shared" si="259"/>
        <v>0.80006696792452825</v>
      </c>
      <c r="F5561">
        <f t="shared" si="260"/>
        <v>0</v>
      </c>
    </row>
    <row r="5562" spans="1:6" x14ac:dyDescent="0.25">
      <c r="A5562">
        <v>5553</v>
      </c>
      <c r="B5562">
        <f>'Założenia i wyniki'!$E$6*Znorm.Profile!B5562</f>
        <v>1.7443396226415095</v>
      </c>
      <c r="C5562">
        <f>'Założenia i wyniki'!$E$8*Znorm.Profile!C5562</f>
        <v>0.40172230000000003</v>
      </c>
      <c r="D5562">
        <f t="shared" si="258"/>
        <v>0.40172230000000003</v>
      </c>
      <c r="E5562">
        <f t="shared" si="259"/>
        <v>1.3426173226415095</v>
      </c>
      <c r="F5562">
        <f t="shared" si="260"/>
        <v>0</v>
      </c>
    </row>
    <row r="5563" spans="1:6" x14ac:dyDescent="0.25">
      <c r="A5563">
        <v>5554</v>
      </c>
      <c r="B5563">
        <f>'Założenia i wyniki'!$E$6*Znorm.Profile!B5563</f>
        <v>2.1239622641509435</v>
      </c>
      <c r="C5563">
        <f>'Założenia i wyniki'!$E$8*Znorm.Profile!C5563</f>
        <v>0.40377259999999998</v>
      </c>
      <c r="D5563">
        <f t="shared" si="258"/>
        <v>0.40377259999999998</v>
      </c>
      <c r="E5563">
        <f t="shared" si="259"/>
        <v>1.7201896641509435</v>
      </c>
      <c r="F5563">
        <f t="shared" si="260"/>
        <v>0</v>
      </c>
    </row>
    <row r="5564" spans="1:6" x14ac:dyDescent="0.25">
      <c r="A5564">
        <v>5555</v>
      </c>
      <c r="B5564">
        <f>'Założenia i wyniki'!$E$6*Znorm.Profile!B5564</f>
        <v>2.344433962264151</v>
      </c>
      <c r="C5564">
        <f>'Założenia i wyniki'!$E$8*Znorm.Profile!C5564</f>
        <v>0.40306279999999994</v>
      </c>
      <c r="D5564">
        <f t="shared" si="258"/>
        <v>0.40306279999999994</v>
      </c>
      <c r="E5564">
        <f t="shared" si="259"/>
        <v>1.9413711622641512</v>
      </c>
      <c r="F5564">
        <f t="shared" si="260"/>
        <v>0</v>
      </c>
    </row>
    <row r="5565" spans="1:6" x14ac:dyDescent="0.25">
      <c r="A5565">
        <v>5556</v>
      </c>
      <c r="B5565">
        <f>'Założenia i wyniki'!$E$6*Znorm.Profile!B5565</f>
        <v>2.4024528301886794</v>
      </c>
      <c r="C5565">
        <f>'Założenia i wyniki'!$E$8*Znorm.Profile!C5565</f>
        <v>0.3924802</v>
      </c>
      <c r="D5565">
        <f t="shared" si="258"/>
        <v>0.3924802</v>
      </c>
      <c r="E5565">
        <f t="shared" si="259"/>
        <v>2.0099726301886793</v>
      </c>
      <c r="F5565">
        <f t="shared" si="260"/>
        <v>0</v>
      </c>
    </row>
    <row r="5566" spans="1:6" x14ac:dyDescent="0.25">
      <c r="A5566">
        <v>5557</v>
      </c>
      <c r="B5566">
        <f>'Założenia i wyniki'!$E$6*Znorm.Profile!B5566</f>
        <v>2.3432075471698113</v>
      </c>
      <c r="C5566">
        <f>'Założenia i wyniki'!$E$8*Znorm.Profile!C5566</f>
        <v>0.39131750000000004</v>
      </c>
      <c r="D5566">
        <f t="shared" si="258"/>
        <v>0.39131750000000004</v>
      </c>
      <c r="E5566">
        <f t="shared" si="259"/>
        <v>1.9518900471698113</v>
      </c>
      <c r="F5566">
        <f t="shared" si="260"/>
        <v>0</v>
      </c>
    </row>
    <row r="5567" spans="1:6" x14ac:dyDescent="0.25">
      <c r="A5567">
        <v>5558</v>
      </c>
      <c r="B5567">
        <f>'Założenia i wyniki'!$E$6*Znorm.Profile!B5567</f>
        <v>2.1583018867924531</v>
      </c>
      <c r="C5567">
        <f>'Założenia i wyniki'!$E$8*Znorm.Profile!C5567</f>
        <v>0.39564874999999999</v>
      </c>
      <c r="D5567">
        <f t="shared" si="258"/>
        <v>0.39564874999999999</v>
      </c>
      <c r="E5567">
        <f t="shared" si="259"/>
        <v>1.7626531367924532</v>
      </c>
      <c r="F5567">
        <f t="shared" si="260"/>
        <v>0</v>
      </c>
    </row>
    <row r="5568" spans="1:6" x14ac:dyDescent="0.25">
      <c r="A5568">
        <v>5559</v>
      </c>
      <c r="B5568">
        <f>'Założenia i wyniki'!$E$6*Znorm.Profile!B5568</f>
        <v>1.8066981132075468</v>
      </c>
      <c r="C5568">
        <f>'Założenia i wyniki'!$E$8*Znorm.Profile!C5568</f>
        <v>0.40409529999999999</v>
      </c>
      <c r="D5568">
        <f t="shared" si="258"/>
        <v>0.40409529999999999</v>
      </c>
      <c r="E5568">
        <f t="shared" si="259"/>
        <v>1.4026028132075468</v>
      </c>
      <c r="F5568">
        <f t="shared" si="260"/>
        <v>0</v>
      </c>
    </row>
    <row r="5569" spans="1:6" x14ac:dyDescent="0.25">
      <c r="A5569">
        <v>5560</v>
      </c>
      <c r="B5569">
        <f>'Założenia i wyniki'!$E$6*Znorm.Profile!B5569</f>
        <v>1.2988679245283019</v>
      </c>
      <c r="C5569">
        <f>'Założenia i wyniki'!$E$8*Znorm.Profile!C5569</f>
        <v>0.39808755000000001</v>
      </c>
      <c r="D5569">
        <f t="shared" si="258"/>
        <v>0.39808755000000001</v>
      </c>
      <c r="E5569">
        <f t="shared" si="259"/>
        <v>0.90078037452830184</v>
      </c>
      <c r="F5569">
        <f t="shared" si="260"/>
        <v>0</v>
      </c>
    </row>
    <row r="5570" spans="1:6" x14ac:dyDescent="0.25">
      <c r="A5570">
        <v>5561</v>
      </c>
      <c r="B5570">
        <f>'Założenia i wyniki'!$E$6*Znorm.Profile!B5570</f>
        <v>0.71823584905660387</v>
      </c>
      <c r="C5570">
        <f>'Założenia i wyniki'!$E$8*Znorm.Profile!C5570</f>
        <v>0.40982059999999998</v>
      </c>
      <c r="D5570">
        <f t="shared" si="258"/>
        <v>0.40982059999999998</v>
      </c>
      <c r="E5570">
        <f t="shared" si="259"/>
        <v>0.30841524905660389</v>
      </c>
      <c r="F5570">
        <f t="shared" si="260"/>
        <v>0</v>
      </c>
    </row>
    <row r="5571" spans="1:6" x14ac:dyDescent="0.25">
      <c r="A5571">
        <v>5562</v>
      </c>
      <c r="B5571">
        <f>'Założenia i wyniki'!$E$6*Znorm.Profile!B5571</f>
        <v>0.21004716981132077</v>
      </c>
      <c r="C5571">
        <f>'Założenia i wyniki'!$E$8*Znorm.Profile!C5571</f>
        <v>0.42147804999999999</v>
      </c>
      <c r="D5571">
        <f t="shared" si="258"/>
        <v>0.21004716981132077</v>
      </c>
      <c r="E5571">
        <f t="shared" si="259"/>
        <v>0</v>
      </c>
      <c r="F5571">
        <f t="shared" si="260"/>
        <v>0.21143088018867923</v>
      </c>
    </row>
    <row r="5572" spans="1:6" x14ac:dyDescent="0.25">
      <c r="A5572">
        <v>5563</v>
      </c>
      <c r="B5572">
        <f>'Założenia i wyniki'!$E$6*Znorm.Profile!B5572</f>
        <v>2.9159433962264152E-3</v>
      </c>
      <c r="C5572">
        <f>'Założenia i wyniki'!$E$8*Znorm.Profile!C5572</f>
        <v>0.46608625000000004</v>
      </c>
      <c r="D5572">
        <f t="shared" si="258"/>
        <v>2.9159433962264152E-3</v>
      </c>
      <c r="E5572">
        <f t="shared" si="259"/>
        <v>0</v>
      </c>
      <c r="F5572">
        <f t="shared" si="260"/>
        <v>0.46317030660377362</v>
      </c>
    </row>
    <row r="5573" spans="1:6" x14ac:dyDescent="0.25">
      <c r="A5573">
        <v>5564</v>
      </c>
      <c r="B5573">
        <f>'Założenia i wyniki'!$E$6*Znorm.Profile!B5573</f>
        <v>0</v>
      </c>
      <c r="C5573">
        <f>'Założenia i wyniki'!$E$8*Znorm.Profile!C5573</f>
        <v>0.52008460000000001</v>
      </c>
      <c r="D5573">
        <f t="shared" si="258"/>
        <v>0</v>
      </c>
      <c r="E5573">
        <f t="shared" si="259"/>
        <v>0</v>
      </c>
      <c r="F5573">
        <f t="shared" si="260"/>
        <v>0.52008460000000001</v>
      </c>
    </row>
    <row r="5574" spans="1:6" x14ac:dyDescent="0.25">
      <c r="A5574">
        <v>5565</v>
      </c>
      <c r="B5574">
        <f>'Założenia i wyniki'!$E$6*Znorm.Profile!B5574</f>
        <v>0</v>
      </c>
      <c r="C5574">
        <f>'Założenia i wyniki'!$E$8*Znorm.Profile!C5574</f>
        <v>0.48048105000000002</v>
      </c>
      <c r="D5574">
        <f t="shared" si="258"/>
        <v>0</v>
      </c>
      <c r="E5574">
        <f t="shared" si="259"/>
        <v>0</v>
      </c>
      <c r="F5574">
        <f t="shared" si="260"/>
        <v>0.48048105000000002</v>
      </c>
    </row>
    <row r="5575" spans="1:6" x14ac:dyDescent="0.25">
      <c r="A5575">
        <v>5566</v>
      </c>
      <c r="B5575">
        <f>'Założenia i wyniki'!$E$6*Znorm.Profile!B5575</f>
        <v>0</v>
      </c>
      <c r="C5575">
        <f>'Założenia i wyniki'!$E$8*Znorm.Profile!C5575</f>
        <v>0.40039859999999999</v>
      </c>
      <c r="D5575">
        <f t="shared" si="258"/>
        <v>0</v>
      </c>
      <c r="E5575">
        <f t="shared" si="259"/>
        <v>0</v>
      </c>
      <c r="F5575">
        <f t="shared" si="260"/>
        <v>0.40039859999999999</v>
      </c>
    </row>
    <row r="5576" spans="1:6" x14ac:dyDescent="0.25">
      <c r="A5576">
        <v>5567</v>
      </c>
      <c r="B5576">
        <f>'Założenia i wyniki'!$E$6*Znorm.Profile!B5576</f>
        <v>0</v>
      </c>
      <c r="C5576">
        <f>'Założenia i wyniki'!$E$8*Znorm.Profile!C5576</f>
        <v>0.31232460000000001</v>
      </c>
      <c r="D5576">
        <f t="shared" si="258"/>
        <v>0</v>
      </c>
      <c r="E5576">
        <f t="shared" si="259"/>
        <v>0</v>
      </c>
      <c r="F5576">
        <f t="shared" si="260"/>
        <v>0.31232460000000001</v>
      </c>
    </row>
    <row r="5577" spans="1:6" x14ac:dyDescent="0.25">
      <c r="A5577">
        <v>5568</v>
      </c>
      <c r="B5577">
        <f>'Założenia i wyniki'!$E$6*Znorm.Profile!B5577</f>
        <v>0</v>
      </c>
      <c r="C5577">
        <f>'Założenia i wyniki'!$E$8*Znorm.Profile!C5577</f>
        <v>0.25421654999999999</v>
      </c>
      <c r="D5577">
        <f t="shared" si="258"/>
        <v>0</v>
      </c>
      <c r="E5577">
        <f t="shared" si="259"/>
        <v>0</v>
      </c>
      <c r="F5577">
        <f t="shared" si="260"/>
        <v>0.25421654999999999</v>
      </c>
    </row>
    <row r="5578" spans="1:6" x14ac:dyDescent="0.25">
      <c r="A5578">
        <v>5569</v>
      </c>
      <c r="B5578">
        <f>'Założenia i wyniki'!$E$6*Znorm.Profile!B5578</f>
        <v>0</v>
      </c>
      <c r="C5578">
        <f>'Założenia i wyniki'!$E$8*Znorm.Profile!C5578</f>
        <v>0.21366555000000004</v>
      </c>
      <c r="D5578">
        <f t="shared" si="258"/>
        <v>0</v>
      </c>
      <c r="E5578">
        <f t="shared" si="259"/>
        <v>0</v>
      </c>
      <c r="F5578">
        <f t="shared" si="260"/>
        <v>0.21366555000000004</v>
      </c>
    </row>
    <row r="5579" spans="1:6" x14ac:dyDescent="0.25">
      <c r="A5579">
        <v>5570</v>
      </c>
      <c r="B5579">
        <f>'Założenia i wyniki'!$E$6*Znorm.Profile!B5579</f>
        <v>0</v>
      </c>
      <c r="C5579">
        <f>'Założenia i wyniki'!$E$8*Znorm.Profile!C5579</f>
        <v>0.1991038</v>
      </c>
      <c r="D5579">
        <f t="shared" ref="D5579:D5642" si="261">IF(B5579&lt;=C5579,B5579,C5579)</f>
        <v>0</v>
      </c>
      <c r="E5579">
        <f t="shared" ref="E5579:E5642" si="262">IF(B5579&gt;C5579,B5579-C5579,0)</f>
        <v>0</v>
      </c>
      <c r="F5579">
        <f t="shared" ref="F5579:F5642" si="263">IF(B5579&lt;C5579,C5579-B5579,0)</f>
        <v>0.1991038</v>
      </c>
    </row>
    <row r="5580" spans="1:6" x14ac:dyDescent="0.25">
      <c r="A5580">
        <v>5571</v>
      </c>
      <c r="B5580">
        <f>'Założenia i wyniki'!$E$6*Znorm.Profile!B5580</f>
        <v>0</v>
      </c>
      <c r="C5580">
        <f>'Założenia i wyniki'!$E$8*Znorm.Profile!C5580</f>
        <v>0.1995672</v>
      </c>
      <c r="D5580">
        <f t="shared" si="261"/>
        <v>0</v>
      </c>
      <c r="E5580">
        <f t="shared" si="262"/>
        <v>0</v>
      </c>
      <c r="F5580">
        <f t="shared" si="263"/>
        <v>0.1995672</v>
      </c>
    </row>
    <row r="5581" spans="1:6" x14ac:dyDescent="0.25">
      <c r="A5581">
        <v>5572</v>
      </c>
      <c r="B5581">
        <f>'Założenia i wyniki'!$E$6*Znorm.Profile!B5581</f>
        <v>0</v>
      </c>
      <c r="C5581">
        <f>'Założenia i wyniki'!$E$8*Znorm.Profile!C5581</f>
        <v>0.21513099999999999</v>
      </c>
      <c r="D5581">
        <f t="shared" si="261"/>
        <v>0</v>
      </c>
      <c r="E5581">
        <f t="shared" si="262"/>
        <v>0</v>
      </c>
      <c r="F5581">
        <f t="shared" si="263"/>
        <v>0.21513099999999999</v>
      </c>
    </row>
    <row r="5582" spans="1:6" x14ac:dyDescent="0.25">
      <c r="A5582">
        <v>5573</v>
      </c>
      <c r="B5582">
        <f>'Założenia i wyniki'!$E$6*Znorm.Profile!B5582</f>
        <v>0</v>
      </c>
      <c r="C5582">
        <f>'Założenia i wyniki'!$E$8*Znorm.Profile!C5582</f>
        <v>0.25411120000000004</v>
      </c>
      <c r="D5582">
        <f t="shared" si="261"/>
        <v>0</v>
      </c>
      <c r="E5582">
        <f t="shared" si="262"/>
        <v>0</v>
      </c>
      <c r="F5582">
        <f t="shared" si="263"/>
        <v>0.25411120000000004</v>
      </c>
    </row>
    <row r="5583" spans="1:6" x14ac:dyDescent="0.25">
      <c r="A5583">
        <v>5574</v>
      </c>
      <c r="B5583">
        <f>'Założenia i wyniki'!$E$6*Znorm.Profile!B5583</f>
        <v>0.11516981132075471</v>
      </c>
      <c r="C5583">
        <f>'Założenia i wyniki'!$E$8*Znorm.Profile!C5583</f>
        <v>0.3061548</v>
      </c>
      <c r="D5583">
        <f t="shared" si="261"/>
        <v>0.11516981132075471</v>
      </c>
      <c r="E5583">
        <f t="shared" si="262"/>
        <v>0</v>
      </c>
      <c r="F5583">
        <f t="shared" si="263"/>
        <v>0.19098498867924529</v>
      </c>
    </row>
    <row r="5584" spans="1:6" x14ac:dyDescent="0.25">
      <c r="A5584">
        <v>5575</v>
      </c>
      <c r="B5584">
        <f>'Założenia i wyniki'!$E$6*Znorm.Profile!B5584</f>
        <v>0.5339150943396227</v>
      </c>
      <c r="C5584">
        <f>'Założenia i wyniki'!$E$8*Znorm.Profile!C5584</f>
        <v>0.35573509999999997</v>
      </c>
      <c r="D5584">
        <f t="shared" si="261"/>
        <v>0.35573509999999997</v>
      </c>
      <c r="E5584">
        <f t="shared" si="262"/>
        <v>0.17817999433962273</v>
      </c>
      <c r="F5584">
        <f t="shared" si="263"/>
        <v>0</v>
      </c>
    </row>
    <row r="5585" spans="1:6" x14ac:dyDescent="0.25">
      <c r="A5585">
        <v>5576</v>
      </c>
      <c r="B5585">
        <f>'Założenia i wyniki'!$E$6*Znorm.Profile!B5585</f>
        <v>1.1340566037735849</v>
      </c>
      <c r="C5585">
        <f>'Założenia i wyniki'!$E$8*Znorm.Profile!C5585</f>
        <v>0.39369644999999998</v>
      </c>
      <c r="D5585">
        <f t="shared" si="261"/>
        <v>0.39369644999999998</v>
      </c>
      <c r="E5585">
        <f t="shared" si="262"/>
        <v>0.74036015377358488</v>
      </c>
      <c r="F5585">
        <f t="shared" si="263"/>
        <v>0</v>
      </c>
    </row>
    <row r="5586" spans="1:6" x14ac:dyDescent="0.25">
      <c r="A5586">
        <v>5577</v>
      </c>
      <c r="B5586">
        <f>'Założenia i wyniki'!$E$6*Znorm.Profile!B5586</f>
        <v>1.6886792452830188</v>
      </c>
      <c r="C5586">
        <f>'Założenia i wyniki'!$E$8*Znorm.Profile!C5586</f>
        <v>0.40254585000000004</v>
      </c>
      <c r="D5586">
        <f t="shared" si="261"/>
        <v>0.40254585000000004</v>
      </c>
      <c r="E5586">
        <f t="shared" si="262"/>
        <v>1.2861333952830187</v>
      </c>
      <c r="F5586">
        <f t="shared" si="263"/>
        <v>0</v>
      </c>
    </row>
    <row r="5587" spans="1:6" x14ac:dyDescent="0.25">
      <c r="A5587">
        <v>5578</v>
      </c>
      <c r="B5587">
        <f>'Założenia i wyniki'!$E$6*Znorm.Profile!B5587</f>
        <v>2.0593396226415095</v>
      </c>
      <c r="C5587">
        <f>'Założenia i wyniki'!$E$8*Znorm.Profile!C5587</f>
        <v>0.39915679999999998</v>
      </c>
      <c r="D5587">
        <f t="shared" si="261"/>
        <v>0.39915679999999998</v>
      </c>
      <c r="E5587">
        <f t="shared" si="262"/>
        <v>1.6601828226415094</v>
      </c>
      <c r="F5587">
        <f t="shared" si="263"/>
        <v>0</v>
      </c>
    </row>
    <row r="5588" spans="1:6" x14ac:dyDescent="0.25">
      <c r="A5588">
        <v>5579</v>
      </c>
      <c r="B5588">
        <f>'Założenia i wyniki'!$E$6*Znorm.Profile!B5588</f>
        <v>2.2855660377358489</v>
      </c>
      <c r="C5588">
        <f>'Założenia i wyniki'!$E$8*Znorm.Profile!C5588</f>
        <v>0.40286364999999996</v>
      </c>
      <c r="D5588">
        <f t="shared" si="261"/>
        <v>0.40286364999999996</v>
      </c>
      <c r="E5588">
        <f t="shared" si="262"/>
        <v>1.8827023877358489</v>
      </c>
      <c r="F5588">
        <f t="shared" si="263"/>
        <v>0</v>
      </c>
    </row>
    <row r="5589" spans="1:6" x14ac:dyDescent="0.25">
      <c r="A5589">
        <v>5580</v>
      </c>
      <c r="B5589">
        <f>'Założenia i wyniki'!$E$6*Znorm.Profile!B5589</f>
        <v>2.3775471698113204</v>
      </c>
      <c r="C5589">
        <f>'Założenia i wyniki'!$E$8*Znorm.Profile!C5589</f>
        <v>0.40197779999999994</v>
      </c>
      <c r="D5589">
        <f t="shared" si="261"/>
        <v>0.40197779999999994</v>
      </c>
      <c r="E5589">
        <f t="shared" si="262"/>
        <v>1.9755693698113204</v>
      </c>
      <c r="F5589">
        <f t="shared" si="263"/>
        <v>0</v>
      </c>
    </row>
    <row r="5590" spans="1:6" x14ac:dyDescent="0.25">
      <c r="A5590">
        <v>5581</v>
      </c>
      <c r="B5590">
        <f>'Założenia i wyniki'!$E$6*Znorm.Profile!B5590</f>
        <v>2.2987735849056601</v>
      </c>
      <c r="C5590">
        <f>'Założenia i wyniki'!$E$8*Znorm.Profile!C5590</f>
        <v>0.39716110000000004</v>
      </c>
      <c r="D5590">
        <f t="shared" si="261"/>
        <v>0.39716110000000004</v>
      </c>
      <c r="E5590">
        <f t="shared" si="262"/>
        <v>1.9016124849056601</v>
      </c>
      <c r="F5590">
        <f t="shared" si="263"/>
        <v>0</v>
      </c>
    </row>
    <row r="5591" spans="1:6" x14ac:dyDescent="0.25">
      <c r="A5591">
        <v>5582</v>
      </c>
      <c r="B5591">
        <f>'Założenia i wyniki'!$E$6*Znorm.Profile!B5591</f>
        <v>2.1052830188679246</v>
      </c>
      <c r="C5591">
        <f>'Założenia i wyniki'!$E$8*Znorm.Profile!C5591</f>
        <v>0.39078829999999998</v>
      </c>
      <c r="D5591">
        <f t="shared" si="261"/>
        <v>0.39078829999999998</v>
      </c>
      <c r="E5591">
        <f t="shared" si="262"/>
        <v>1.7144947188679245</v>
      </c>
      <c r="F5591">
        <f t="shared" si="263"/>
        <v>0</v>
      </c>
    </row>
    <row r="5592" spans="1:6" x14ac:dyDescent="0.25">
      <c r="A5592">
        <v>5583</v>
      </c>
      <c r="B5592">
        <f>'Założenia i wyniki'!$E$6*Znorm.Profile!B5592</f>
        <v>1.7516037735849057</v>
      </c>
      <c r="C5592">
        <f>'Założenia i wyniki'!$E$8*Znorm.Profile!C5592</f>
        <v>0.39517134999999998</v>
      </c>
      <c r="D5592">
        <f t="shared" si="261"/>
        <v>0.39517134999999998</v>
      </c>
      <c r="E5592">
        <f t="shared" si="262"/>
        <v>1.3564324235849057</v>
      </c>
      <c r="F5592">
        <f t="shared" si="263"/>
        <v>0</v>
      </c>
    </row>
    <row r="5593" spans="1:6" x14ac:dyDescent="0.25">
      <c r="A5593">
        <v>5584</v>
      </c>
      <c r="B5593">
        <f>'Założenia i wyniki'!$E$6*Znorm.Profile!B5593</f>
        <v>1.2136792452830187</v>
      </c>
      <c r="C5593">
        <f>'Założenia i wyniki'!$E$8*Znorm.Profile!C5593</f>
        <v>0.40606615000000001</v>
      </c>
      <c r="D5593">
        <f t="shared" si="261"/>
        <v>0.40606615000000001</v>
      </c>
      <c r="E5593">
        <f t="shared" si="262"/>
        <v>0.80761309528301872</v>
      </c>
      <c r="F5593">
        <f t="shared" si="263"/>
        <v>0</v>
      </c>
    </row>
    <row r="5594" spans="1:6" x14ac:dyDescent="0.25">
      <c r="A5594">
        <v>5585</v>
      </c>
      <c r="B5594">
        <f>'Założenia i wyniki'!$E$6*Znorm.Profile!B5594</f>
        <v>0.66396226415094339</v>
      </c>
      <c r="C5594">
        <f>'Założenia i wyniki'!$E$8*Znorm.Profile!C5594</f>
        <v>0.41486339999999999</v>
      </c>
      <c r="D5594">
        <f t="shared" si="261"/>
        <v>0.41486339999999999</v>
      </c>
      <c r="E5594">
        <f t="shared" si="262"/>
        <v>0.2490988641509434</v>
      </c>
      <c r="F5594">
        <f t="shared" si="263"/>
        <v>0</v>
      </c>
    </row>
    <row r="5595" spans="1:6" x14ac:dyDescent="0.25">
      <c r="A5595">
        <v>5586</v>
      </c>
      <c r="B5595">
        <f>'Założenia i wyniki'!$E$6*Znorm.Profile!B5595</f>
        <v>0.19123584905660376</v>
      </c>
      <c r="C5595">
        <f>'Założenia i wyniki'!$E$8*Znorm.Profile!C5595</f>
        <v>0.43144779999999999</v>
      </c>
      <c r="D5595">
        <f t="shared" si="261"/>
        <v>0.19123584905660376</v>
      </c>
      <c r="E5595">
        <f t="shared" si="262"/>
        <v>0</v>
      </c>
      <c r="F5595">
        <f t="shared" si="263"/>
        <v>0.24021195094339623</v>
      </c>
    </row>
    <row r="5596" spans="1:6" x14ac:dyDescent="0.25">
      <c r="A5596">
        <v>5587</v>
      </c>
      <c r="B5596">
        <f>'Założenia i wyniki'!$E$6*Znorm.Profile!B5596</f>
        <v>0</v>
      </c>
      <c r="C5596">
        <f>'Założenia i wyniki'!$E$8*Znorm.Profile!C5596</f>
        <v>0.47445684999999999</v>
      </c>
      <c r="D5596">
        <f t="shared" si="261"/>
        <v>0</v>
      </c>
      <c r="E5596">
        <f t="shared" si="262"/>
        <v>0</v>
      </c>
      <c r="F5596">
        <f t="shared" si="263"/>
        <v>0.47445684999999999</v>
      </c>
    </row>
    <row r="5597" spans="1:6" x14ac:dyDescent="0.25">
      <c r="A5597">
        <v>5588</v>
      </c>
      <c r="B5597">
        <f>'Założenia i wyniki'!$E$6*Znorm.Profile!B5597</f>
        <v>0</v>
      </c>
      <c r="C5597">
        <f>'Założenia i wyniki'!$E$8*Znorm.Profile!C5597</f>
        <v>0.51227049999999996</v>
      </c>
      <c r="D5597">
        <f t="shared" si="261"/>
        <v>0</v>
      </c>
      <c r="E5597">
        <f t="shared" si="262"/>
        <v>0</v>
      </c>
      <c r="F5597">
        <f t="shared" si="263"/>
        <v>0.51227049999999996</v>
      </c>
    </row>
    <row r="5598" spans="1:6" x14ac:dyDescent="0.25">
      <c r="A5598">
        <v>5589</v>
      </c>
      <c r="B5598">
        <f>'Założenia i wyniki'!$E$6*Znorm.Profile!B5598</f>
        <v>0</v>
      </c>
      <c r="C5598">
        <f>'Założenia i wyniki'!$E$8*Znorm.Profile!C5598</f>
        <v>0.48191325000000002</v>
      </c>
      <c r="D5598">
        <f t="shared" si="261"/>
        <v>0</v>
      </c>
      <c r="E5598">
        <f t="shared" si="262"/>
        <v>0</v>
      </c>
      <c r="F5598">
        <f t="shared" si="263"/>
        <v>0.48191325000000002</v>
      </c>
    </row>
    <row r="5599" spans="1:6" x14ac:dyDescent="0.25">
      <c r="A5599">
        <v>5590</v>
      </c>
      <c r="B5599">
        <f>'Założenia i wyniki'!$E$6*Znorm.Profile!B5599</f>
        <v>0</v>
      </c>
      <c r="C5599">
        <f>'Założenia i wyniki'!$E$8*Znorm.Profile!C5599</f>
        <v>0.39871579999999995</v>
      </c>
      <c r="D5599">
        <f t="shared" si="261"/>
        <v>0</v>
      </c>
      <c r="E5599">
        <f t="shared" si="262"/>
        <v>0</v>
      </c>
      <c r="F5599">
        <f t="shared" si="263"/>
        <v>0.39871579999999995</v>
      </c>
    </row>
    <row r="5600" spans="1:6" x14ac:dyDescent="0.25">
      <c r="A5600">
        <v>5591</v>
      </c>
      <c r="B5600">
        <f>'Założenia i wyniki'!$E$6*Znorm.Profile!B5600</f>
        <v>0</v>
      </c>
      <c r="C5600">
        <f>'Założenia i wyniki'!$E$8*Znorm.Profile!C5600</f>
        <v>0.32846589999999998</v>
      </c>
      <c r="D5600">
        <f t="shared" si="261"/>
        <v>0</v>
      </c>
      <c r="E5600">
        <f t="shared" si="262"/>
        <v>0</v>
      </c>
      <c r="F5600">
        <f t="shared" si="263"/>
        <v>0.32846589999999998</v>
      </c>
    </row>
    <row r="5601" spans="1:6" x14ac:dyDescent="0.25">
      <c r="A5601">
        <v>5592</v>
      </c>
      <c r="B5601">
        <f>'Założenia i wyniki'!$E$6*Znorm.Profile!B5601</f>
        <v>0</v>
      </c>
      <c r="C5601">
        <f>'Założenia i wyniki'!$E$8*Znorm.Profile!C5601</f>
        <v>0.26062504999999997</v>
      </c>
      <c r="D5601">
        <f t="shared" si="261"/>
        <v>0</v>
      </c>
      <c r="E5601">
        <f t="shared" si="262"/>
        <v>0</v>
      </c>
      <c r="F5601">
        <f t="shared" si="263"/>
        <v>0.26062504999999997</v>
      </c>
    </row>
    <row r="5602" spans="1:6" x14ac:dyDescent="0.25">
      <c r="A5602">
        <v>5593</v>
      </c>
      <c r="B5602">
        <f>'Założenia i wyniki'!$E$6*Znorm.Profile!B5602</f>
        <v>0</v>
      </c>
      <c r="C5602">
        <f>'Założenia i wyniki'!$E$8*Znorm.Profile!C5602</f>
        <v>0.22163679999999997</v>
      </c>
      <c r="D5602">
        <f t="shared" si="261"/>
        <v>0</v>
      </c>
      <c r="E5602">
        <f t="shared" si="262"/>
        <v>0</v>
      </c>
      <c r="F5602">
        <f t="shared" si="263"/>
        <v>0.22163679999999997</v>
      </c>
    </row>
    <row r="5603" spans="1:6" x14ac:dyDescent="0.25">
      <c r="A5603">
        <v>5594</v>
      </c>
      <c r="B5603">
        <f>'Założenia i wyniki'!$E$6*Znorm.Profile!B5603</f>
        <v>0</v>
      </c>
      <c r="C5603">
        <f>'Założenia i wyniki'!$E$8*Znorm.Profile!C5603</f>
        <v>0.20006315000000002</v>
      </c>
      <c r="D5603">
        <f t="shared" si="261"/>
        <v>0</v>
      </c>
      <c r="E5603">
        <f t="shared" si="262"/>
        <v>0</v>
      </c>
      <c r="F5603">
        <f t="shared" si="263"/>
        <v>0.20006315000000002</v>
      </c>
    </row>
    <row r="5604" spans="1:6" x14ac:dyDescent="0.25">
      <c r="A5604">
        <v>5595</v>
      </c>
      <c r="B5604">
        <f>'Założenia i wyniki'!$E$6*Znorm.Profile!B5604</f>
        <v>0</v>
      </c>
      <c r="C5604">
        <f>'Założenia i wyniki'!$E$8*Znorm.Profile!C5604</f>
        <v>0.19934425</v>
      </c>
      <c r="D5604">
        <f t="shared" si="261"/>
        <v>0</v>
      </c>
      <c r="E5604">
        <f t="shared" si="262"/>
        <v>0</v>
      </c>
      <c r="F5604">
        <f t="shared" si="263"/>
        <v>0.19934425</v>
      </c>
    </row>
    <row r="5605" spans="1:6" x14ac:dyDescent="0.25">
      <c r="A5605">
        <v>5596</v>
      </c>
      <c r="B5605">
        <f>'Założenia i wyniki'!$E$6*Znorm.Profile!B5605</f>
        <v>0</v>
      </c>
      <c r="C5605">
        <f>'Założenia i wyniki'!$E$8*Znorm.Profile!C5605</f>
        <v>0.21445619999999999</v>
      </c>
      <c r="D5605">
        <f t="shared" si="261"/>
        <v>0</v>
      </c>
      <c r="E5605">
        <f t="shared" si="262"/>
        <v>0</v>
      </c>
      <c r="F5605">
        <f t="shared" si="263"/>
        <v>0.21445619999999999</v>
      </c>
    </row>
    <row r="5606" spans="1:6" x14ac:dyDescent="0.25">
      <c r="A5606">
        <v>5597</v>
      </c>
      <c r="B5606">
        <f>'Założenia i wyniki'!$E$6*Znorm.Profile!B5606</f>
        <v>0</v>
      </c>
      <c r="C5606">
        <f>'Założenia i wyniki'!$E$8*Znorm.Profile!C5606</f>
        <v>0.23207485000000003</v>
      </c>
      <c r="D5606">
        <f t="shared" si="261"/>
        <v>0</v>
      </c>
      <c r="E5606">
        <f t="shared" si="262"/>
        <v>0</v>
      </c>
      <c r="F5606">
        <f t="shared" si="263"/>
        <v>0.23207485000000003</v>
      </c>
    </row>
    <row r="5607" spans="1:6" x14ac:dyDescent="0.25">
      <c r="A5607">
        <v>5598</v>
      </c>
      <c r="B5607">
        <f>'Założenia i wyniki'!$E$6*Znorm.Profile!B5607</f>
        <v>3.174528301886792E-2</v>
      </c>
      <c r="C5607">
        <f>'Założenia i wyniki'!$E$8*Znorm.Profile!C5607</f>
        <v>0.27939134999999998</v>
      </c>
      <c r="D5607">
        <f t="shared" si="261"/>
        <v>3.174528301886792E-2</v>
      </c>
      <c r="E5607">
        <f t="shared" si="262"/>
        <v>0</v>
      </c>
      <c r="F5607">
        <f t="shared" si="263"/>
        <v>0.24764606698113206</v>
      </c>
    </row>
    <row r="5608" spans="1:6" x14ac:dyDescent="0.25">
      <c r="A5608">
        <v>5599</v>
      </c>
      <c r="B5608">
        <f>'Założenia i wyniki'!$E$6*Znorm.Profile!B5608</f>
        <v>0.29297169811320756</v>
      </c>
      <c r="C5608">
        <f>'Założenia i wyniki'!$E$8*Znorm.Profile!C5608</f>
        <v>0.34489420000000004</v>
      </c>
      <c r="D5608">
        <f t="shared" si="261"/>
        <v>0.29297169811320756</v>
      </c>
      <c r="E5608">
        <f t="shared" si="262"/>
        <v>0</v>
      </c>
      <c r="F5608">
        <f t="shared" si="263"/>
        <v>5.1922501886792483E-2</v>
      </c>
    </row>
    <row r="5609" spans="1:6" x14ac:dyDescent="0.25">
      <c r="A5609">
        <v>5600</v>
      </c>
      <c r="B5609">
        <f>'Założenia i wyniki'!$E$6*Znorm.Profile!B5609</f>
        <v>1.1011320754716982</v>
      </c>
      <c r="C5609">
        <f>'Założenia i wyniki'!$E$8*Znorm.Profile!C5609</f>
        <v>0.39303320000000003</v>
      </c>
      <c r="D5609">
        <f t="shared" si="261"/>
        <v>0.39303320000000003</v>
      </c>
      <c r="E5609">
        <f t="shared" si="262"/>
        <v>0.70809887547169814</v>
      </c>
      <c r="F5609">
        <f t="shared" si="263"/>
        <v>0</v>
      </c>
    </row>
    <row r="5610" spans="1:6" x14ac:dyDescent="0.25">
      <c r="A5610">
        <v>5601</v>
      </c>
      <c r="B5610">
        <f>'Założenia i wyniki'!$E$6*Znorm.Profile!B5610</f>
        <v>1.6806603773584907</v>
      </c>
      <c r="C5610">
        <f>'Założenia i wyniki'!$E$8*Znorm.Profile!C5610</f>
        <v>0.43291429999999997</v>
      </c>
      <c r="D5610">
        <f t="shared" si="261"/>
        <v>0.43291429999999997</v>
      </c>
      <c r="E5610">
        <f t="shared" si="262"/>
        <v>1.2477460773584907</v>
      </c>
      <c r="F5610">
        <f t="shared" si="263"/>
        <v>0</v>
      </c>
    </row>
    <row r="5611" spans="1:6" x14ac:dyDescent="0.25">
      <c r="A5611">
        <v>5602</v>
      </c>
      <c r="B5611">
        <f>'Założenia i wyniki'!$E$6*Znorm.Profile!B5611</f>
        <v>2.0457547169811323</v>
      </c>
      <c r="C5611">
        <f>'Założenia i wyniki'!$E$8*Znorm.Profile!C5611</f>
        <v>0.44624965</v>
      </c>
      <c r="D5611">
        <f t="shared" si="261"/>
        <v>0.44624965</v>
      </c>
      <c r="E5611">
        <f t="shared" si="262"/>
        <v>1.5995050669811324</v>
      </c>
      <c r="F5611">
        <f t="shared" si="263"/>
        <v>0</v>
      </c>
    </row>
    <row r="5612" spans="1:6" x14ac:dyDescent="0.25">
      <c r="A5612">
        <v>5603</v>
      </c>
      <c r="B5612">
        <f>'Założenia i wyniki'!$E$6*Znorm.Profile!B5612</f>
        <v>2.2717924528301885</v>
      </c>
      <c r="C5612">
        <f>'Założenia i wyniki'!$E$8*Znorm.Profile!C5612</f>
        <v>0.44439010000000001</v>
      </c>
      <c r="D5612">
        <f t="shared" si="261"/>
        <v>0.44439010000000001</v>
      </c>
      <c r="E5612">
        <f t="shared" si="262"/>
        <v>1.8274023528301884</v>
      </c>
      <c r="F5612">
        <f t="shared" si="263"/>
        <v>0</v>
      </c>
    </row>
    <row r="5613" spans="1:6" x14ac:dyDescent="0.25">
      <c r="A5613">
        <v>5604</v>
      </c>
      <c r="B5613">
        <f>'Założenia i wyniki'!$E$6*Znorm.Profile!B5613</f>
        <v>2.3309433962264152</v>
      </c>
      <c r="C5613">
        <f>'Założenia i wyniki'!$E$8*Znorm.Profile!C5613</f>
        <v>0.45516065</v>
      </c>
      <c r="D5613">
        <f t="shared" si="261"/>
        <v>0.45516065</v>
      </c>
      <c r="E5613">
        <f t="shared" si="262"/>
        <v>1.8757827462264152</v>
      </c>
      <c r="F5613">
        <f t="shared" si="263"/>
        <v>0</v>
      </c>
    </row>
    <row r="5614" spans="1:6" x14ac:dyDescent="0.25">
      <c r="A5614">
        <v>5605</v>
      </c>
      <c r="B5614">
        <f>'Założenia i wyniki'!$E$6*Znorm.Profile!B5614</f>
        <v>2.2536792452830188</v>
      </c>
      <c r="C5614">
        <f>'Założenia i wyniki'!$E$8*Znorm.Profile!C5614</f>
        <v>0.45700374999999999</v>
      </c>
      <c r="D5614">
        <f t="shared" si="261"/>
        <v>0.45700374999999999</v>
      </c>
      <c r="E5614">
        <f t="shared" si="262"/>
        <v>1.7966754952830188</v>
      </c>
      <c r="F5614">
        <f t="shared" si="263"/>
        <v>0</v>
      </c>
    </row>
    <row r="5615" spans="1:6" x14ac:dyDescent="0.25">
      <c r="A5615">
        <v>5606</v>
      </c>
      <c r="B5615">
        <f>'Założenia i wyniki'!$E$6*Znorm.Profile!B5615</f>
        <v>2.0508490566037736</v>
      </c>
      <c r="C5615">
        <f>'Założenia i wyniki'!$E$8*Znorm.Profile!C5615</f>
        <v>0.44825795000000002</v>
      </c>
      <c r="D5615">
        <f t="shared" si="261"/>
        <v>0.44825795000000002</v>
      </c>
      <c r="E5615">
        <f t="shared" si="262"/>
        <v>1.6025911066037737</v>
      </c>
      <c r="F5615">
        <f t="shared" si="263"/>
        <v>0</v>
      </c>
    </row>
    <row r="5616" spans="1:6" x14ac:dyDescent="0.25">
      <c r="A5616">
        <v>5607</v>
      </c>
      <c r="B5616">
        <f>'Założenia i wyniki'!$E$6*Znorm.Profile!B5616</f>
        <v>1.6920754716981132</v>
      </c>
      <c r="C5616">
        <f>'Założenia i wyniki'!$E$8*Znorm.Profile!C5616</f>
        <v>0.45091269999999994</v>
      </c>
      <c r="D5616">
        <f t="shared" si="261"/>
        <v>0.45091269999999994</v>
      </c>
      <c r="E5616">
        <f t="shared" si="262"/>
        <v>1.2411627716981133</v>
      </c>
      <c r="F5616">
        <f t="shared" si="263"/>
        <v>0</v>
      </c>
    </row>
    <row r="5617" spans="1:6" x14ac:dyDescent="0.25">
      <c r="A5617">
        <v>5608</v>
      </c>
      <c r="B5617">
        <f>'Założenia i wyniki'!$E$6*Znorm.Profile!B5617</f>
        <v>1.1554716981132076</v>
      </c>
      <c r="C5617">
        <f>'Założenia i wyniki'!$E$8*Znorm.Profile!C5617</f>
        <v>0.43690184999999998</v>
      </c>
      <c r="D5617">
        <f t="shared" si="261"/>
        <v>0.43690184999999998</v>
      </c>
      <c r="E5617">
        <f t="shared" si="262"/>
        <v>0.71856984811320768</v>
      </c>
      <c r="F5617">
        <f t="shared" si="263"/>
        <v>0</v>
      </c>
    </row>
    <row r="5618" spans="1:6" x14ac:dyDescent="0.25">
      <c r="A5618">
        <v>5609</v>
      </c>
      <c r="B5618">
        <f>'Założenia i wyniki'!$E$6*Znorm.Profile!B5618</f>
        <v>0.61198113207547178</v>
      </c>
      <c r="C5618">
        <f>'Założenia i wyniki'!$E$8*Znorm.Profile!C5618</f>
        <v>0.42234709999999998</v>
      </c>
      <c r="D5618">
        <f t="shared" si="261"/>
        <v>0.42234709999999998</v>
      </c>
      <c r="E5618">
        <f t="shared" si="262"/>
        <v>0.1896340320754718</v>
      </c>
      <c r="F5618">
        <f t="shared" si="263"/>
        <v>0</v>
      </c>
    </row>
    <row r="5619" spans="1:6" x14ac:dyDescent="0.25">
      <c r="A5619">
        <v>5610</v>
      </c>
      <c r="B5619">
        <f>'Założenia i wyniki'!$E$6*Znorm.Profile!B5619</f>
        <v>0.17489622641509434</v>
      </c>
      <c r="C5619">
        <f>'Założenia i wyniki'!$E$8*Znorm.Profile!C5619</f>
        <v>0.41929825000000004</v>
      </c>
      <c r="D5619">
        <f t="shared" si="261"/>
        <v>0.17489622641509434</v>
      </c>
      <c r="E5619">
        <f t="shared" si="262"/>
        <v>0</v>
      </c>
      <c r="F5619">
        <f t="shared" si="263"/>
        <v>0.2444020235849057</v>
      </c>
    </row>
    <row r="5620" spans="1:6" x14ac:dyDescent="0.25">
      <c r="A5620">
        <v>5611</v>
      </c>
      <c r="B5620">
        <f>'Założenia i wyniki'!$E$6*Znorm.Profile!B5620</f>
        <v>0</v>
      </c>
      <c r="C5620">
        <f>'Założenia i wyniki'!$E$8*Znorm.Profile!C5620</f>
        <v>0.46165909999999999</v>
      </c>
      <c r="D5620">
        <f t="shared" si="261"/>
        <v>0</v>
      </c>
      <c r="E5620">
        <f t="shared" si="262"/>
        <v>0</v>
      </c>
      <c r="F5620">
        <f t="shared" si="263"/>
        <v>0.46165909999999999</v>
      </c>
    </row>
    <row r="5621" spans="1:6" x14ac:dyDescent="0.25">
      <c r="A5621">
        <v>5612</v>
      </c>
      <c r="B5621">
        <f>'Założenia i wyniki'!$E$6*Znorm.Profile!B5621</f>
        <v>0</v>
      </c>
      <c r="C5621">
        <f>'Założenia i wyniki'!$E$8*Znorm.Profile!C5621</f>
        <v>0.50720704999999999</v>
      </c>
      <c r="D5621">
        <f t="shared" si="261"/>
        <v>0</v>
      </c>
      <c r="E5621">
        <f t="shared" si="262"/>
        <v>0</v>
      </c>
      <c r="F5621">
        <f t="shared" si="263"/>
        <v>0.50720704999999999</v>
      </c>
    </row>
    <row r="5622" spans="1:6" x14ac:dyDescent="0.25">
      <c r="A5622">
        <v>5613</v>
      </c>
      <c r="B5622">
        <f>'Założenia i wyniki'!$E$6*Znorm.Profile!B5622</f>
        <v>0</v>
      </c>
      <c r="C5622">
        <f>'Założenia i wyniki'!$E$8*Znorm.Profile!C5622</f>
        <v>0.47226934999999998</v>
      </c>
      <c r="D5622">
        <f t="shared" si="261"/>
        <v>0</v>
      </c>
      <c r="E5622">
        <f t="shared" si="262"/>
        <v>0</v>
      </c>
      <c r="F5622">
        <f t="shared" si="263"/>
        <v>0.47226934999999998</v>
      </c>
    </row>
    <row r="5623" spans="1:6" x14ac:dyDescent="0.25">
      <c r="A5623">
        <v>5614</v>
      </c>
      <c r="B5623">
        <f>'Założenia i wyniki'!$E$6*Znorm.Profile!B5623</f>
        <v>0</v>
      </c>
      <c r="C5623">
        <f>'Założenia i wyniki'!$E$8*Znorm.Profile!C5623</f>
        <v>0.40254445</v>
      </c>
      <c r="D5623">
        <f t="shared" si="261"/>
        <v>0</v>
      </c>
      <c r="E5623">
        <f t="shared" si="262"/>
        <v>0</v>
      </c>
      <c r="F5623">
        <f t="shared" si="263"/>
        <v>0.40254445</v>
      </c>
    </row>
    <row r="5624" spans="1:6" x14ac:dyDescent="0.25">
      <c r="A5624">
        <v>5615</v>
      </c>
      <c r="B5624">
        <f>'Założenia i wyniki'!$E$6*Znorm.Profile!B5624</f>
        <v>0</v>
      </c>
      <c r="C5624">
        <f>'Założenia i wyniki'!$E$8*Znorm.Profile!C5624</f>
        <v>0.32737425000000003</v>
      </c>
      <c r="D5624">
        <f t="shared" si="261"/>
        <v>0</v>
      </c>
      <c r="E5624">
        <f t="shared" si="262"/>
        <v>0</v>
      </c>
      <c r="F5624">
        <f t="shared" si="263"/>
        <v>0.32737425000000003</v>
      </c>
    </row>
    <row r="5625" spans="1:6" x14ac:dyDescent="0.25">
      <c r="A5625">
        <v>5616</v>
      </c>
      <c r="B5625">
        <f>'Założenia i wyniki'!$E$6*Znorm.Profile!B5625</f>
        <v>0</v>
      </c>
      <c r="C5625">
        <f>'Założenia i wyniki'!$E$8*Znorm.Profile!C5625</f>
        <v>0.26680954999999995</v>
      </c>
      <c r="D5625">
        <f t="shared" si="261"/>
        <v>0</v>
      </c>
      <c r="E5625">
        <f t="shared" si="262"/>
        <v>0</v>
      </c>
      <c r="F5625">
        <f t="shared" si="263"/>
        <v>0.26680954999999995</v>
      </c>
    </row>
    <row r="5626" spans="1:6" x14ac:dyDescent="0.25">
      <c r="A5626">
        <v>5617</v>
      </c>
      <c r="B5626">
        <f>'Założenia i wyniki'!$E$6*Znorm.Profile!B5626</f>
        <v>0</v>
      </c>
      <c r="C5626">
        <f>'Założenia i wyniki'!$E$8*Znorm.Profile!C5626</f>
        <v>0.22828889999999999</v>
      </c>
      <c r="D5626">
        <f t="shared" si="261"/>
        <v>0</v>
      </c>
      <c r="E5626">
        <f t="shared" si="262"/>
        <v>0</v>
      </c>
      <c r="F5626">
        <f t="shared" si="263"/>
        <v>0.22828889999999999</v>
      </c>
    </row>
    <row r="5627" spans="1:6" x14ac:dyDescent="0.25">
      <c r="A5627">
        <v>5618</v>
      </c>
      <c r="B5627">
        <f>'Założenia i wyniki'!$E$6*Znorm.Profile!B5627</f>
        <v>0</v>
      </c>
      <c r="C5627">
        <f>'Założenia i wyniki'!$E$8*Znorm.Profile!C5627</f>
        <v>0.21281575000000003</v>
      </c>
      <c r="D5627">
        <f t="shared" si="261"/>
        <v>0</v>
      </c>
      <c r="E5627">
        <f t="shared" si="262"/>
        <v>0</v>
      </c>
      <c r="F5627">
        <f t="shared" si="263"/>
        <v>0.21281575000000003</v>
      </c>
    </row>
    <row r="5628" spans="1:6" x14ac:dyDescent="0.25">
      <c r="A5628">
        <v>5619</v>
      </c>
      <c r="B5628">
        <f>'Założenia i wyniki'!$E$6*Znorm.Profile!B5628</f>
        <v>0</v>
      </c>
      <c r="C5628">
        <f>'Założenia i wyniki'!$E$8*Znorm.Profile!C5628</f>
        <v>0.20481194999999999</v>
      </c>
      <c r="D5628">
        <f t="shared" si="261"/>
        <v>0</v>
      </c>
      <c r="E5628">
        <f t="shared" si="262"/>
        <v>0</v>
      </c>
      <c r="F5628">
        <f t="shared" si="263"/>
        <v>0.20481194999999999</v>
      </c>
    </row>
    <row r="5629" spans="1:6" x14ac:dyDescent="0.25">
      <c r="A5629">
        <v>5620</v>
      </c>
      <c r="B5629">
        <f>'Założenia i wyniki'!$E$6*Znorm.Profile!B5629</f>
        <v>0</v>
      </c>
      <c r="C5629">
        <f>'Założenia i wyniki'!$E$8*Znorm.Profile!C5629</f>
        <v>0.21054355</v>
      </c>
      <c r="D5629">
        <f t="shared" si="261"/>
        <v>0</v>
      </c>
      <c r="E5629">
        <f t="shared" si="262"/>
        <v>0</v>
      </c>
      <c r="F5629">
        <f t="shared" si="263"/>
        <v>0.21054355</v>
      </c>
    </row>
    <row r="5630" spans="1:6" x14ac:dyDescent="0.25">
      <c r="A5630">
        <v>5621</v>
      </c>
      <c r="B5630">
        <f>'Założenia i wyniki'!$E$6*Znorm.Profile!B5630</f>
        <v>0</v>
      </c>
      <c r="C5630">
        <f>'Założenia i wyniki'!$E$8*Znorm.Profile!C5630</f>
        <v>0.22819335000000002</v>
      </c>
      <c r="D5630">
        <f t="shared" si="261"/>
        <v>0</v>
      </c>
      <c r="E5630">
        <f t="shared" si="262"/>
        <v>0</v>
      </c>
      <c r="F5630">
        <f t="shared" si="263"/>
        <v>0.22819335000000002</v>
      </c>
    </row>
    <row r="5631" spans="1:6" x14ac:dyDescent="0.25">
      <c r="A5631">
        <v>5622</v>
      </c>
      <c r="B5631">
        <f>'Założenia i wyniki'!$E$6*Znorm.Profile!B5631</f>
        <v>5.537830188679245E-2</v>
      </c>
      <c r="C5631">
        <f>'Założenia i wyniki'!$E$8*Znorm.Profile!C5631</f>
        <v>0.26570319999999997</v>
      </c>
      <c r="D5631">
        <f t="shared" si="261"/>
        <v>5.537830188679245E-2</v>
      </c>
      <c r="E5631">
        <f t="shared" si="262"/>
        <v>0</v>
      </c>
      <c r="F5631">
        <f t="shared" si="263"/>
        <v>0.21032489811320754</v>
      </c>
    </row>
    <row r="5632" spans="1:6" x14ac:dyDescent="0.25">
      <c r="A5632">
        <v>5623</v>
      </c>
      <c r="B5632">
        <f>'Założenia i wyniki'!$E$6*Znorm.Profile!B5632</f>
        <v>0.3892358490566038</v>
      </c>
      <c r="C5632">
        <f>'Założenia i wyniki'!$E$8*Znorm.Profile!C5632</f>
        <v>0.3169033</v>
      </c>
      <c r="D5632">
        <f t="shared" si="261"/>
        <v>0.3169033</v>
      </c>
      <c r="E5632">
        <f t="shared" si="262"/>
        <v>7.2332549056603801E-2</v>
      </c>
      <c r="F5632">
        <f t="shared" si="263"/>
        <v>0</v>
      </c>
    </row>
    <row r="5633" spans="1:6" x14ac:dyDescent="0.25">
      <c r="A5633">
        <v>5624</v>
      </c>
      <c r="B5633">
        <f>'Założenia i wyniki'!$E$6*Znorm.Profile!B5633</f>
        <v>0.60441509433962259</v>
      </c>
      <c r="C5633">
        <f>'Założenia i wyniki'!$E$8*Znorm.Profile!C5633</f>
        <v>0.38063059999999999</v>
      </c>
      <c r="D5633">
        <f t="shared" si="261"/>
        <v>0.38063059999999999</v>
      </c>
      <c r="E5633">
        <f t="shared" si="262"/>
        <v>0.22378449433962261</v>
      </c>
      <c r="F5633">
        <f t="shared" si="263"/>
        <v>0</v>
      </c>
    </row>
    <row r="5634" spans="1:6" x14ac:dyDescent="0.25">
      <c r="A5634">
        <v>5625</v>
      </c>
      <c r="B5634">
        <f>'Założenia i wyniki'!$E$6*Znorm.Profile!B5634</f>
        <v>0.74488679245283018</v>
      </c>
      <c r="C5634">
        <f>'Założenia i wyniki'!$E$8*Znorm.Profile!C5634</f>
        <v>0.42303170000000001</v>
      </c>
      <c r="D5634">
        <f t="shared" si="261"/>
        <v>0.42303170000000001</v>
      </c>
      <c r="E5634">
        <f t="shared" si="262"/>
        <v>0.32185509245283017</v>
      </c>
      <c r="F5634">
        <f t="shared" si="263"/>
        <v>0</v>
      </c>
    </row>
    <row r="5635" spans="1:6" x14ac:dyDescent="0.25">
      <c r="A5635">
        <v>5626</v>
      </c>
      <c r="B5635">
        <f>'Założenia i wyniki'!$E$6*Znorm.Profile!B5635</f>
        <v>1.0951886792452832</v>
      </c>
      <c r="C5635">
        <f>'Założenia i wyniki'!$E$8*Znorm.Profile!C5635</f>
        <v>0.44785825000000001</v>
      </c>
      <c r="D5635">
        <f t="shared" si="261"/>
        <v>0.44785825000000001</v>
      </c>
      <c r="E5635">
        <f t="shared" si="262"/>
        <v>0.64733042924528317</v>
      </c>
      <c r="F5635">
        <f t="shared" si="263"/>
        <v>0</v>
      </c>
    </row>
    <row r="5636" spans="1:6" x14ac:dyDescent="0.25">
      <c r="A5636">
        <v>5627</v>
      </c>
      <c r="B5636">
        <f>'Założenia i wyniki'!$E$6*Znorm.Profile!B5636</f>
        <v>1.2549056603773585</v>
      </c>
      <c r="C5636">
        <f>'Założenia i wyniki'!$E$8*Znorm.Profile!C5636</f>
        <v>0.44929534999999998</v>
      </c>
      <c r="D5636">
        <f t="shared" si="261"/>
        <v>0.44929534999999998</v>
      </c>
      <c r="E5636">
        <f t="shared" si="262"/>
        <v>0.80561031037735853</v>
      </c>
      <c r="F5636">
        <f t="shared" si="263"/>
        <v>0</v>
      </c>
    </row>
    <row r="5637" spans="1:6" x14ac:dyDescent="0.25">
      <c r="A5637">
        <v>5628</v>
      </c>
      <c r="B5637">
        <f>'Założenia i wyniki'!$E$6*Znorm.Profile!B5637</f>
        <v>1.8317924528301885</v>
      </c>
      <c r="C5637">
        <f>'Założenia i wyniki'!$E$8*Znorm.Profile!C5637</f>
        <v>0.44790480000000005</v>
      </c>
      <c r="D5637">
        <f t="shared" si="261"/>
        <v>0.44790480000000005</v>
      </c>
      <c r="E5637">
        <f t="shared" si="262"/>
        <v>1.3838876528301884</v>
      </c>
      <c r="F5637">
        <f t="shared" si="263"/>
        <v>0</v>
      </c>
    </row>
    <row r="5638" spans="1:6" x14ac:dyDescent="0.25">
      <c r="A5638">
        <v>5629</v>
      </c>
      <c r="B5638">
        <f>'Założenia i wyniki'!$E$6*Znorm.Profile!B5638</f>
        <v>1.6198113207547171</v>
      </c>
      <c r="C5638">
        <f>'Założenia i wyniki'!$E$8*Znorm.Profile!C5638</f>
        <v>0.42854524999999999</v>
      </c>
      <c r="D5638">
        <f t="shared" si="261"/>
        <v>0.42854524999999999</v>
      </c>
      <c r="E5638">
        <f t="shared" si="262"/>
        <v>1.1912660707547171</v>
      </c>
      <c r="F5638">
        <f t="shared" si="263"/>
        <v>0</v>
      </c>
    </row>
    <row r="5639" spans="1:6" x14ac:dyDescent="0.25">
      <c r="A5639">
        <v>5630</v>
      </c>
      <c r="B5639">
        <f>'Założenia i wyniki'!$E$6*Znorm.Profile!B5639</f>
        <v>1.6926415094339622</v>
      </c>
      <c r="C5639">
        <f>'Założenia i wyniki'!$E$8*Znorm.Profile!C5639</f>
        <v>0.39439260000000004</v>
      </c>
      <c r="D5639">
        <f t="shared" si="261"/>
        <v>0.39439260000000004</v>
      </c>
      <c r="E5639">
        <f t="shared" si="262"/>
        <v>1.2982489094339622</v>
      </c>
      <c r="F5639">
        <f t="shared" si="263"/>
        <v>0</v>
      </c>
    </row>
    <row r="5640" spans="1:6" x14ac:dyDescent="0.25">
      <c r="A5640">
        <v>5631</v>
      </c>
      <c r="B5640">
        <f>'Założenia i wyniki'!$E$6*Znorm.Profile!B5640</f>
        <v>0.620745283018868</v>
      </c>
      <c r="C5640">
        <f>'Założenia i wyniki'!$E$8*Znorm.Profile!C5640</f>
        <v>0.37701825</v>
      </c>
      <c r="D5640">
        <f t="shared" si="261"/>
        <v>0.37701825</v>
      </c>
      <c r="E5640">
        <f t="shared" si="262"/>
        <v>0.243727033018868</v>
      </c>
      <c r="F5640">
        <f t="shared" si="263"/>
        <v>0</v>
      </c>
    </row>
    <row r="5641" spans="1:6" x14ac:dyDescent="0.25">
      <c r="A5641">
        <v>5632</v>
      </c>
      <c r="B5641">
        <f>'Założenia i wyniki'!$E$6*Znorm.Profile!B5641</f>
        <v>0.44432075471698118</v>
      </c>
      <c r="C5641">
        <f>'Założenia i wyniki'!$E$8*Znorm.Profile!C5641</f>
        <v>0.36687840000000005</v>
      </c>
      <c r="D5641">
        <f t="shared" si="261"/>
        <v>0.36687840000000005</v>
      </c>
      <c r="E5641">
        <f t="shared" si="262"/>
        <v>7.7442354716981132E-2</v>
      </c>
      <c r="F5641">
        <f t="shared" si="263"/>
        <v>0</v>
      </c>
    </row>
    <row r="5642" spans="1:6" x14ac:dyDescent="0.25">
      <c r="A5642">
        <v>5633</v>
      </c>
      <c r="B5642">
        <f>'Założenia i wyniki'!$E$6*Znorm.Profile!B5642</f>
        <v>0.21015094339622639</v>
      </c>
      <c r="C5642">
        <f>'Założenia i wyniki'!$E$8*Znorm.Profile!C5642</f>
        <v>0.37752750000000002</v>
      </c>
      <c r="D5642">
        <f t="shared" si="261"/>
        <v>0.21015094339622639</v>
      </c>
      <c r="E5642">
        <f t="shared" si="262"/>
        <v>0</v>
      </c>
      <c r="F5642">
        <f t="shared" si="263"/>
        <v>0.16737655660377362</v>
      </c>
    </row>
    <row r="5643" spans="1:6" x14ac:dyDescent="0.25">
      <c r="A5643">
        <v>5634</v>
      </c>
      <c r="B5643">
        <f>'Założenia i wyniki'!$E$6*Znorm.Profile!B5643</f>
        <v>4.786415094339623E-2</v>
      </c>
      <c r="C5643">
        <f>'Założenia i wyniki'!$E$8*Znorm.Profile!C5643</f>
        <v>0.39825695</v>
      </c>
      <c r="D5643">
        <f t="shared" ref="D5643:D5706" si="264">IF(B5643&lt;=C5643,B5643,C5643)</f>
        <v>4.786415094339623E-2</v>
      </c>
      <c r="E5643">
        <f t="shared" ref="E5643:E5706" si="265">IF(B5643&gt;C5643,B5643-C5643,0)</f>
        <v>0</v>
      </c>
      <c r="F5643">
        <f t="shared" ref="F5643:F5706" si="266">IF(B5643&lt;C5643,C5643-B5643,0)</f>
        <v>0.35039279905660375</v>
      </c>
    </row>
    <row r="5644" spans="1:6" x14ac:dyDescent="0.25">
      <c r="A5644">
        <v>5635</v>
      </c>
      <c r="B5644">
        <f>'Założenia i wyniki'!$E$6*Znorm.Profile!B5644</f>
        <v>0</v>
      </c>
      <c r="C5644">
        <f>'Założenia i wyniki'!$E$8*Znorm.Profile!C5644</f>
        <v>0.44931004999999996</v>
      </c>
      <c r="D5644">
        <f t="shared" si="264"/>
        <v>0</v>
      </c>
      <c r="E5644">
        <f t="shared" si="265"/>
        <v>0</v>
      </c>
      <c r="F5644">
        <f t="shared" si="266"/>
        <v>0.44931004999999996</v>
      </c>
    </row>
    <row r="5645" spans="1:6" x14ac:dyDescent="0.25">
      <c r="A5645">
        <v>5636</v>
      </c>
      <c r="B5645">
        <f>'Założenia i wyniki'!$E$6*Znorm.Profile!B5645</f>
        <v>0</v>
      </c>
      <c r="C5645">
        <f>'Założenia i wyniki'!$E$8*Znorm.Profile!C5645</f>
        <v>0.48877429999999999</v>
      </c>
      <c r="D5645">
        <f t="shared" si="264"/>
        <v>0</v>
      </c>
      <c r="E5645">
        <f t="shared" si="265"/>
        <v>0</v>
      </c>
      <c r="F5645">
        <f t="shared" si="266"/>
        <v>0.48877429999999999</v>
      </c>
    </row>
    <row r="5646" spans="1:6" x14ac:dyDescent="0.25">
      <c r="A5646">
        <v>5637</v>
      </c>
      <c r="B5646">
        <f>'Założenia i wyniki'!$E$6*Znorm.Profile!B5646</f>
        <v>0</v>
      </c>
      <c r="C5646">
        <f>'Założenia i wyniki'!$E$8*Znorm.Profile!C5646</f>
        <v>0.44634974999999999</v>
      </c>
      <c r="D5646">
        <f t="shared" si="264"/>
        <v>0</v>
      </c>
      <c r="E5646">
        <f t="shared" si="265"/>
        <v>0</v>
      </c>
      <c r="F5646">
        <f t="shared" si="266"/>
        <v>0.44634974999999999</v>
      </c>
    </row>
    <row r="5647" spans="1:6" x14ac:dyDescent="0.25">
      <c r="A5647">
        <v>5638</v>
      </c>
      <c r="B5647">
        <f>'Założenia i wyniki'!$E$6*Znorm.Profile!B5647</f>
        <v>0</v>
      </c>
      <c r="C5647">
        <f>'Założenia i wyniki'!$E$8*Znorm.Profile!C5647</f>
        <v>0.36675204999999994</v>
      </c>
      <c r="D5647">
        <f t="shared" si="264"/>
        <v>0</v>
      </c>
      <c r="E5647">
        <f t="shared" si="265"/>
        <v>0</v>
      </c>
      <c r="F5647">
        <f t="shared" si="266"/>
        <v>0.36675204999999994</v>
      </c>
    </row>
    <row r="5648" spans="1:6" x14ac:dyDescent="0.25">
      <c r="A5648">
        <v>5639</v>
      </c>
      <c r="B5648">
        <f>'Założenia i wyniki'!$E$6*Znorm.Profile!B5648</f>
        <v>0</v>
      </c>
      <c r="C5648">
        <f>'Założenia i wyniki'!$E$8*Znorm.Profile!C5648</f>
        <v>0.29193465000000002</v>
      </c>
      <c r="D5648">
        <f t="shared" si="264"/>
        <v>0</v>
      </c>
      <c r="E5648">
        <f t="shared" si="265"/>
        <v>0</v>
      </c>
      <c r="F5648">
        <f t="shared" si="266"/>
        <v>0.29193465000000002</v>
      </c>
    </row>
    <row r="5649" spans="1:6" x14ac:dyDescent="0.25">
      <c r="A5649">
        <v>5640</v>
      </c>
      <c r="B5649">
        <f>'Założenia i wyniki'!$E$6*Znorm.Profile!B5649</f>
        <v>0</v>
      </c>
      <c r="C5649">
        <f>'Założenia i wyniki'!$E$8*Znorm.Profile!C5649</f>
        <v>0.23830134999999997</v>
      </c>
      <c r="D5649">
        <f t="shared" si="264"/>
        <v>0</v>
      </c>
      <c r="E5649">
        <f t="shared" si="265"/>
        <v>0</v>
      </c>
      <c r="F5649">
        <f t="shared" si="266"/>
        <v>0.23830134999999997</v>
      </c>
    </row>
    <row r="5650" spans="1:6" x14ac:dyDescent="0.25">
      <c r="A5650">
        <v>5641</v>
      </c>
      <c r="B5650">
        <f>'Założenia i wyniki'!$E$6*Znorm.Profile!B5650</f>
        <v>0</v>
      </c>
      <c r="C5650">
        <f>'Założenia i wyniki'!$E$8*Znorm.Profile!C5650</f>
        <v>0.20812890000000001</v>
      </c>
      <c r="D5650">
        <f t="shared" si="264"/>
        <v>0</v>
      </c>
      <c r="E5650">
        <f t="shared" si="265"/>
        <v>0</v>
      </c>
      <c r="F5650">
        <f t="shared" si="266"/>
        <v>0.20812890000000001</v>
      </c>
    </row>
    <row r="5651" spans="1:6" x14ac:dyDescent="0.25">
      <c r="A5651">
        <v>5642</v>
      </c>
      <c r="B5651">
        <f>'Założenia i wyniki'!$E$6*Znorm.Profile!B5651</f>
        <v>0</v>
      </c>
      <c r="C5651">
        <f>'Założenia i wyniki'!$E$8*Znorm.Profile!C5651</f>
        <v>0.19228439999999999</v>
      </c>
      <c r="D5651">
        <f t="shared" si="264"/>
        <v>0</v>
      </c>
      <c r="E5651">
        <f t="shared" si="265"/>
        <v>0</v>
      </c>
      <c r="F5651">
        <f t="shared" si="266"/>
        <v>0.19228439999999999</v>
      </c>
    </row>
    <row r="5652" spans="1:6" x14ac:dyDescent="0.25">
      <c r="A5652">
        <v>5643</v>
      </c>
      <c r="B5652">
        <f>'Założenia i wyniki'!$E$6*Znorm.Profile!B5652</f>
        <v>0</v>
      </c>
      <c r="C5652">
        <f>'Założenia i wyniki'!$E$8*Znorm.Profile!C5652</f>
        <v>0.19189730000000002</v>
      </c>
      <c r="D5652">
        <f t="shared" si="264"/>
        <v>0</v>
      </c>
      <c r="E5652">
        <f t="shared" si="265"/>
        <v>0</v>
      </c>
      <c r="F5652">
        <f t="shared" si="266"/>
        <v>0.19189730000000002</v>
      </c>
    </row>
    <row r="5653" spans="1:6" x14ac:dyDescent="0.25">
      <c r="A5653">
        <v>5644</v>
      </c>
      <c r="B5653">
        <f>'Założenia i wyniki'!$E$6*Znorm.Profile!B5653</f>
        <v>0</v>
      </c>
      <c r="C5653">
        <f>'Założenia i wyniki'!$E$8*Znorm.Profile!C5653</f>
        <v>0.21038115000000002</v>
      </c>
      <c r="D5653">
        <f t="shared" si="264"/>
        <v>0</v>
      </c>
      <c r="E5653">
        <f t="shared" si="265"/>
        <v>0</v>
      </c>
      <c r="F5653">
        <f t="shared" si="266"/>
        <v>0.21038115000000002</v>
      </c>
    </row>
    <row r="5654" spans="1:6" x14ac:dyDescent="0.25">
      <c r="A5654">
        <v>5645</v>
      </c>
      <c r="B5654">
        <f>'Założenia i wyniki'!$E$6*Znorm.Profile!B5654</f>
        <v>0</v>
      </c>
      <c r="C5654">
        <f>'Założenia i wyniki'!$E$8*Znorm.Profile!C5654</f>
        <v>0.24775799999999995</v>
      </c>
      <c r="D5654">
        <f t="shared" si="264"/>
        <v>0</v>
      </c>
      <c r="E5654">
        <f t="shared" si="265"/>
        <v>0</v>
      </c>
      <c r="F5654">
        <f t="shared" si="266"/>
        <v>0.24775799999999995</v>
      </c>
    </row>
    <row r="5655" spans="1:6" x14ac:dyDescent="0.25">
      <c r="A5655">
        <v>5646</v>
      </c>
      <c r="B5655">
        <f>'Założenia i wyniki'!$E$6*Znorm.Profile!B5655</f>
        <v>0</v>
      </c>
      <c r="C5655">
        <f>'Założenia i wyniki'!$E$8*Znorm.Profile!C5655</f>
        <v>0.30590525000000002</v>
      </c>
      <c r="D5655">
        <f t="shared" si="264"/>
        <v>0</v>
      </c>
      <c r="E5655">
        <f t="shared" si="265"/>
        <v>0</v>
      </c>
      <c r="F5655">
        <f t="shared" si="266"/>
        <v>0.30590525000000002</v>
      </c>
    </row>
    <row r="5656" spans="1:6" x14ac:dyDescent="0.25">
      <c r="A5656">
        <v>5647</v>
      </c>
      <c r="B5656">
        <f>'Założenia i wyniki'!$E$6*Znorm.Profile!B5656</f>
        <v>0</v>
      </c>
      <c r="C5656">
        <f>'Założenia i wyniki'!$E$8*Znorm.Profile!C5656</f>
        <v>0.36168545000000002</v>
      </c>
      <c r="D5656">
        <f t="shared" si="264"/>
        <v>0</v>
      </c>
      <c r="E5656">
        <f t="shared" si="265"/>
        <v>0</v>
      </c>
      <c r="F5656">
        <f t="shared" si="266"/>
        <v>0.36168545000000002</v>
      </c>
    </row>
    <row r="5657" spans="1:6" x14ac:dyDescent="0.25">
      <c r="A5657">
        <v>5648</v>
      </c>
      <c r="B5657">
        <f>'Założenia i wyniki'!$E$6*Znorm.Profile!B5657</f>
        <v>0</v>
      </c>
      <c r="C5657">
        <f>'Założenia i wyniki'!$E$8*Znorm.Profile!C5657</f>
        <v>0.39003265000000004</v>
      </c>
      <c r="D5657">
        <f t="shared" si="264"/>
        <v>0</v>
      </c>
      <c r="E5657">
        <f t="shared" si="265"/>
        <v>0</v>
      </c>
      <c r="F5657">
        <f t="shared" si="266"/>
        <v>0.39003265000000004</v>
      </c>
    </row>
    <row r="5658" spans="1:6" x14ac:dyDescent="0.25">
      <c r="A5658">
        <v>5649</v>
      </c>
      <c r="B5658">
        <f>'Założenia i wyniki'!$E$6*Znorm.Profile!B5658</f>
        <v>0</v>
      </c>
      <c r="C5658">
        <f>'Założenia i wyniki'!$E$8*Znorm.Profile!C5658</f>
        <v>0.40570495000000001</v>
      </c>
      <c r="D5658">
        <f t="shared" si="264"/>
        <v>0</v>
      </c>
      <c r="E5658">
        <f t="shared" si="265"/>
        <v>0</v>
      </c>
      <c r="F5658">
        <f t="shared" si="266"/>
        <v>0.40570495000000001</v>
      </c>
    </row>
    <row r="5659" spans="1:6" x14ac:dyDescent="0.25">
      <c r="A5659">
        <v>5650</v>
      </c>
      <c r="B5659">
        <f>'Założenia i wyniki'!$E$6*Znorm.Profile!B5659</f>
        <v>0</v>
      </c>
      <c r="C5659">
        <f>'Założenia i wyniki'!$E$8*Znorm.Profile!C5659</f>
        <v>0.40996864999999999</v>
      </c>
      <c r="D5659">
        <f t="shared" si="264"/>
        <v>0</v>
      </c>
      <c r="E5659">
        <f t="shared" si="265"/>
        <v>0</v>
      </c>
      <c r="F5659">
        <f t="shared" si="266"/>
        <v>0.40996864999999999</v>
      </c>
    </row>
    <row r="5660" spans="1:6" x14ac:dyDescent="0.25">
      <c r="A5660">
        <v>5651</v>
      </c>
      <c r="B5660">
        <f>'Założenia i wyniki'!$E$6*Znorm.Profile!B5660</f>
        <v>0</v>
      </c>
      <c r="C5660">
        <f>'Założenia i wyniki'!$E$8*Znorm.Profile!C5660</f>
        <v>0.40039125000000003</v>
      </c>
      <c r="D5660">
        <f t="shared" si="264"/>
        <v>0</v>
      </c>
      <c r="E5660">
        <f t="shared" si="265"/>
        <v>0</v>
      </c>
      <c r="F5660">
        <f t="shared" si="266"/>
        <v>0.40039125000000003</v>
      </c>
    </row>
    <row r="5661" spans="1:6" x14ac:dyDescent="0.25">
      <c r="A5661">
        <v>5652</v>
      </c>
      <c r="B5661">
        <f>'Założenia i wyniki'!$E$6*Znorm.Profile!B5661</f>
        <v>0</v>
      </c>
      <c r="C5661">
        <f>'Założenia i wyniki'!$E$8*Znorm.Profile!C5661</f>
        <v>0.39586120000000002</v>
      </c>
      <c r="D5661">
        <f t="shared" si="264"/>
        <v>0</v>
      </c>
      <c r="E5661">
        <f t="shared" si="265"/>
        <v>0</v>
      </c>
      <c r="F5661">
        <f t="shared" si="266"/>
        <v>0.39586120000000002</v>
      </c>
    </row>
    <row r="5662" spans="1:6" x14ac:dyDescent="0.25">
      <c r="A5662">
        <v>5653</v>
      </c>
      <c r="B5662">
        <f>'Założenia i wyniki'!$E$6*Znorm.Profile!B5662</f>
        <v>0</v>
      </c>
      <c r="C5662">
        <f>'Założenia i wyniki'!$E$8*Znorm.Profile!C5662</f>
        <v>0.39918095000000003</v>
      </c>
      <c r="D5662">
        <f t="shared" si="264"/>
        <v>0</v>
      </c>
      <c r="E5662">
        <f t="shared" si="265"/>
        <v>0</v>
      </c>
      <c r="F5662">
        <f t="shared" si="266"/>
        <v>0.39918095000000003</v>
      </c>
    </row>
    <row r="5663" spans="1:6" x14ac:dyDescent="0.25">
      <c r="A5663">
        <v>5654</v>
      </c>
      <c r="B5663">
        <f>'Założenia i wyniki'!$E$6*Znorm.Profile!B5663</f>
        <v>0</v>
      </c>
      <c r="C5663">
        <f>'Założenia i wyniki'!$E$8*Znorm.Profile!C5663</f>
        <v>0.39876479999999997</v>
      </c>
      <c r="D5663">
        <f t="shared" si="264"/>
        <v>0</v>
      </c>
      <c r="E5663">
        <f t="shared" si="265"/>
        <v>0</v>
      </c>
      <c r="F5663">
        <f t="shared" si="266"/>
        <v>0.39876479999999997</v>
      </c>
    </row>
    <row r="5664" spans="1:6" x14ac:dyDescent="0.25">
      <c r="A5664">
        <v>5655</v>
      </c>
      <c r="B5664">
        <f>'Założenia i wyniki'!$E$6*Znorm.Profile!B5664</f>
        <v>0</v>
      </c>
      <c r="C5664">
        <f>'Założenia i wyniki'!$E$8*Znorm.Profile!C5664</f>
        <v>0.39763815000000002</v>
      </c>
      <c r="D5664">
        <f t="shared" si="264"/>
        <v>0</v>
      </c>
      <c r="E5664">
        <f t="shared" si="265"/>
        <v>0</v>
      </c>
      <c r="F5664">
        <f t="shared" si="266"/>
        <v>0.39763815000000002</v>
      </c>
    </row>
    <row r="5665" spans="1:6" x14ac:dyDescent="0.25">
      <c r="A5665">
        <v>5656</v>
      </c>
      <c r="B5665">
        <f>'Założenia i wyniki'!$E$6*Znorm.Profile!B5665</f>
        <v>0</v>
      </c>
      <c r="C5665">
        <f>'Założenia i wyniki'!$E$8*Znorm.Profile!C5665</f>
        <v>0.40212654999999997</v>
      </c>
      <c r="D5665">
        <f t="shared" si="264"/>
        <v>0</v>
      </c>
      <c r="E5665">
        <f t="shared" si="265"/>
        <v>0</v>
      </c>
      <c r="F5665">
        <f t="shared" si="266"/>
        <v>0.40212654999999997</v>
      </c>
    </row>
    <row r="5666" spans="1:6" x14ac:dyDescent="0.25">
      <c r="A5666">
        <v>5657</v>
      </c>
      <c r="B5666">
        <f>'Założenia i wyniki'!$E$6*Znorm.Profile!B5666</f>
        <v>0</v>
      </c>
      <c r="C5666">
        <f>'Założenia i wyniki'!$E$8*Znorm.Profile!C5666</f>
        <v>0.4125142</v>
      </c>
      <c r="D5666">
        <f t="shared" si="264"/>
        <v>0</v>
      </c>
      <c r="E5666">
        <f t="shared" si="265"/>
        <v>0</v>
      </c>
      <c r="F5666">
        <f t="shared" si="266"/>
        <v>0.4125142</v>
      </c>
    </row>
    <row r="5667" spans="1:6" x14ac:dyDescent="0.25">
      <c r="A5667">
        <v>5658</v>
      </c>
      <c r="B5667">
        <f>'Założenia i wyniki'!$E$6*Znorm.Profile!B5667</f>
        <v>0</v>
      </c>
      <c r="C5667">
        <f>'Założenia i wyniki'!$E$8*Znorm.Profile!C5667</f>
        <v>0.43473220000000001</v>
      </c>
      <c r="D5667">
        <f t="shared" si="264"/>
        <v>0</v>
      </c>
      <c r="E5667">
        <f t="shared" si="265"/>
        <v>0</v>
      </c>
      <c r="F5667">
        <f t="shared" si="266"/>
        <v>0.43473220000000001</v>
      </c>
    </row>
    <row r="5668" spans="1:6" x14ac:dyDescent="0.25">
      <c r="A5668">
        <v>5659</v>
      </c>
      <c r="B5668">
        <f>'Założenia i wyniki'!$E$6*Znorm.Profile!B5668</f>
        <v>0</v>
      </c>
      <c r="C5668">
        <f>'Założenia i wyniki'!$E$8*Znorm.Profile!C5668</f>
        <v>0.48205570000000003</v>
      </c>
      <c r="D5668">
        <f t="shared" si="264"/>
        <v>0</v>
      </c>
      <c r="E5668">
        <f t="shared" si="265"/>
        <v>0</v>
      </c>
      <c r="F5668">
        <f t="shared" si="266"/>
        <v>0.48205570000000003</v>
      </c>
    </row>
    <row r="5669" spans="1:6" x14ac:dyDescent="0.25">
      <c r="A5669">
        <v>5660</v>
      </c>
      <c r="B5669">
        <f>'Założenia i wyniki'!$E$6*Znorm.Profile!B5669</f>
        <v>0</v>
      </c>
      <c r="C5669">
        <f>'Założenia i wyniki'!$E$8*Znorm.Profile!C5669</f>
        <v>0.52165435000000004</v>
      </c>
      <c r="D5669">
        <f t="shared" si="264"/>
        <v>0</v>
      </c>
      <c r="E5669">
        <f t="shared" si="265"/>
        <v>0</v>
      </c>
      <c r="F5669">
        <f t="shared" si="266"/>
        <v>0.52165435000000004</v>
      </c>
    </row>
    <row r="5670" spans="1:6" x14ac:dyDescent="0.25">
      <c r="A5670">
        <v>5661</v>
      </c>
      <c r="B5670">
        <f>'Założenia i wyniki'!$E$6*Znorm.Profile!B5670</f>
        <v>0</v>
      </c>
      <c r="C5670">
        <f>'Założenia i wyniki'!$E$8*Znorm.Profile!C5670</f>
        <v>0.47895155000000006</v>
      </c>
      <c r="D5670">
        <f t="shared" si="264"/>
        <v>0</v>
      </c>
      <c r="E5670">
        <f t="shared" si="265"/>
        <v>0</v>
      </c>
      <c r="F5670">
        <f t="shared" si="266"/>
        <v>0.47895155000000006</v>
      </c>
    </row>
    <row r="5671" spans="1:6" x14ac:dyDescent="0.25">
      <c r="A5671">
        <v>5662</v>
      </c>
      <c r="B5671">
        <f>'Założenia i wyniki'!$E$6*Znorm.Profile!B5671</f>
        <v>0</v>
      </c>
      <c r="C5671">
        <f>'Założenia i wyniki'!$E$8*Znorm.Profile!C5671</f>
        <v>0.38253880000000001</v>
      </c>
      <c r="D5671">
        <f t="shared" si="264"/>
        <v>0</v>
      </c>
      <c r="E5671">
        <f t="shared" si="265"/>
        <v>0</v>
      </c>
      <c r="F5671">
        <f t="shared" si="266"/>
        <v>0.38253880000000001</v>
      </c>
    </row>
    <row r="5672" spans="1:6" x14ac:dyDescent="0.25">
      <c r="A5672">
        <v>5663</v>
      </c>
      <c r="B5672">
        <f>'Założenia i wyniki'!$E$6*Znorm.Profile!B5672</f>
        <v>0</v>
      </c>
      <c r="C5672">
        <f>'Założenia i wyniki'!$E$8*Znorm.Profile!C5672</f>
        <v>0.29594320000000002</v>
      </c>
      <c r="D5672">
        <f t="shared" si="264"/>
        <v>0</v>
      </c>
      <c r="E5672">
        <f t="shared" si="265"/>
        <v>0</v>
      </c>
      <c r="F5672">
        <f t="shared" si="266"/>
        <v>0.29594320000000002</v>
      </c>
    </row>
    <row r="5673" spans="1:6" x14ac:dyDescent="0.25">
      <c r="A5673">
        <v>5664</v>
      </c>
      <c r="B5673">
        <f>'Założenia i wyniki'!$E$6*Znorm.Profile!B5673</f>
        <v>0</v>
      </c>
      <c r="C5673">
        <f>'Założenia i wyniki'!$E$8*Znorm.Profile!C5673</f>
        <v>0.2355129</v>
      </c>
      <c r="D5673">
        <f t="shared" si="264"/>
        <v>0</v>
      </c>
      <c r="E5673">
        <f t="shared" si="265"/>
        <v>0</v>
      </c>
      <c r="F5673">
        <f t="shared" si="266"/>
        <v>0.2355129</v>
      </c>
    </row>
    <row r="5674" spans="1:6" x14ac:dyDescent="0.25">
      <c r="A5674">
        <v>5665</v>
      </c>
      <c r="B5674">
        <f>'Założenia i wyniki'!$E$6*Znorm.Profile!B5674</f>
        <v>0</v>
      </c>
      <c r="C5674">
        <f>'Założenia i wyniki'!$E$8*Znorm.Profile!C5674</f>
        <v>0.20667674999999999</v>
      </c>
      <c r="D5674">
        <f t="shared" si="264"/>
        <v>0</v>
      </c>
      <c r="E5674">
        <f t="shared" si="265"/>
        <v>0</v>
      </c>
      <c r="F5674">
        <f t="shared" si="266"/>
        <v>0.20667674999999999</v>
      </c>
    </row>
    <row r="5675" spans="1:6" x14ac:dyDescent="0.25">
      <c r="A5675">
        <v>5666</v>
      </c>
      <c r="B5675">
        <f>'Założenia i wyniki'!$E$6*Znorm.Profile!B5675</f>
        <v>0</v>
      </c>
      <c r="C5675">
        <f>'Założenia i wyniki'!$E$8*Znorm.Profile!C5675</f>
        <v>0.19472285</v>
      </c>
      <c r="D5675">
        <f t="shared" si="264"/>
        <v>0</v>
      </c>
      <c r="E5675">
        <f t="shared" si="265"/>
        <v>0</v>
      </c>
      <c r="F5675">
        <f t="shared" si="266"/>
        <v>0.19472285</v>
      </c>
    </row>
    <row r="5676" spans="1:6" x14ac:dyDescent="0.25">
      <c r="A5676">
        <v>5667</v>
      </c>
      <c r="B5676">
        <f>'Założenia i wyniki'!$E$6*Znorm.Profile!B5676</f>
        <v>0</v>
      </c>
      <c r="C5676">
        <f>'Założenia i wyniki'!$E$8*Znorm.Profile!C5676</f>
        <v>0.19373620000000003</v>
      </c>
      <c r="D5676">
        <f t="shared" si="264"/>
        <v>0</v>
      </c>
      <c r="E5676">
        <f t="shared" si="265"/>
        <v>0</v>
      </c>
      <c r="F5676">
        <f t="shared" si="266"/>
        <v>0.19373620000000003</v>
      </c>
    </row>
    <row r="5677" spans="1:6" x14ac:dyDescent="0.25">
      <c r="A5677">
        <v>5668</v>
      </c>
      <c r="B5677">
        <f>'Założenia i wyniki'!$E$6*Znorm.Profile!B5677</f>
        <v>0</v>
      </c>
      <c r="C5677">
        <f>'Założenia i wyniki'!$E$8*Znorm.Profile!C5677</f>
        <v>0.21624400000000002</v>
      </c>
      <c r="D5677">
        <f t="shared" si="264"/>
        <v>0</v>
      </c>
      <c r="E5677">
        <f t="shared" si="265"/>
        <v>0</v>
      </c>
      <c r="F5677">
        <f t="shared" si="266"/>
        <v>0.21624400000000002</v>
      </c>
    </row>
    <row r="5678" spans="1:6" x14ac:dyDescent="0.25">
      <c r="A5678">
        <v>5669</v>
      </c>
      <c r="B5678">
        <f>'Założenia i wyniki'!$E$6*Znorm.Profile!B5678</f>
        <v>0</v>
      </c>
      <c r="C5678">
        <f>'Założenia i wyniki'!$E$8*Znorm.Profile!C5678</f>
        <v>0.25227650000000001</v>
      </c>
      <c r="D5678">
        <f t="shared" si="264"/>
        <v>0</v>
      </c>
      <c r="E5678">
        <f t="shared" si="265"/>
        <v>0</v>
      </c>
      <c r="F5678">
        <f t="shared" si="266"/>
        <v>0.25227650000000001</v>
      </c>
    </row>
    <row r="5679" spans="1:6" x14ac:dyDescent="0.25">
      <c r="A5679">
        <v>5670</v>
      </c>
      <c r="B5679">
        <f>'Założenia i wyniki'!$E$6*Znorm.Profile!B5679</f>
        <v>0</v>
      </c>
      <c r="C5679">
        <f>'Założenia i wyniki'!$E$8*Znorm.Profile!C5679</f>
        <v>0.30982490000000001</v>
      </c>
      <c r="D5679">
        <f t="shared" si="264"/>
        <v>0</v>
      </c>
      <c r="E5679">
        <f t="shared" si="265"/>
        <v>0</v>
      </c>
      <c r="F5679">
        <f t="shared" si="266"/>
        <v>0.30982490000000001</v>
      </c>
    </row>
    <row r="5680" spans="1:6" x14ac:dyDescent="0.25">
      <c r="A5680">
        <v>5671</v>
      </c>
      <c r="B5680">
        <f>'Założenia i wyniki'!$E$6*Znorm.Profile!B5680</f>
        <v>0</v>
      </c>
      <c r="C5680">
        <f>'Założenia i wyniki'!$E$8*Znorm.Profile!C5680</f>
        <v>0.36765015000000001</v>
      </c>
      <c r="D5680">
        <f t="shared" si="264"/>
        <v>0</v>
      </c>
      <c r="E5680">
        <f t="shared" si="265"/>
        <v>0</v>
      </c>
      <c r="F5680">
        <f t="shared" si="266"/>
        <v>0.36765015000000001</v>
      </c>
    </row>
    <row r="5681" spans="1:6" x14ac:dyDescent="0.25">
      <c r="A5681">
        <v>5672</v>
      </c>
      <c r="B5681">
        <f>'Założenia i wyniki'!$E$6*Znorm.Profile!B5681</f>
        <v>0</v>
      </c>
      <c r="C5681">
        <f>'Założenia i wyniki'!$E$8*Znorm.Profile!C5681</f>
        <v>0.39813725</v>
      </c>
      <c r="D5681">
        <f t="shared" si="264"/>
        <v>0</v>
      </c>
      <c r="E5681">
        <f t="shared" si="265"/>
        <v>0</v>
      </c>
      <c r="F5681">
        <f t="shared" si="266"/>
        <v>0.39813725</v>
      </c>
    </row>
    <row r="5682" spans="1:6" x14ac:dyDescent="0.25">
      <c r="A5682">
        <v>5673</v>
      </c>
      <c r="B5682">
        <f>'Założenia i wyniki'!$E$6*Znorm.Profile!B5682</f>
        <v>0</v>
      </c>
      <c r="C5682">
        <f>'Założenia i wyniki'!$E$8*Znorm.Profile!C5682</f>
        <v>0.40173035000000001</v>
      </c>
      <c r="D5682">
        <f t="shared" si="264"/>
        <v>0</v>
      </c>
      <c r="E5682">
        <f t="shared" si="265"/>
        <v>0</v>
      </c>
      <c r="F5682">
        <f t="shared" si="266"/>
        <v>0.40173035000000001</v>
      </c>
    </row>
    <row r="5683" spans="1:6" x14ac:dyDescent="0.25">
      <c r="A5683">
        <v>5674</v>
      </c>
      <c r="B5683">
        <f>'Założenia i wyniki'!$E$6*Znorm.Profile!B5683</f>
        <v>0</v>
      </c>
      <c r="C5683">
        <f>'Założenia i wyniki'!$E$8*Znorm.Profile!C5683</f>
        <v>0.39022235</v>
      </c>
      <c r="D5683">
        <f t="shared" si="264"/>
        <v>0</v>
      </c>
      <c r="E5683">
        <f t="shared" si="265"/>
        <v>0</v>
      </c>
      <c r="F5683">
        <f t="shared" si="266"/>
        <v>0.39022235</v>
      </c>
    </row>
    <row r="5684" spans="1:6" x14ac:dyDescent="0.25">
      <c r="A5684">
        <v>5675</v>
      </c>
      <c r="B5684">
        <f>'Założenia i wyniki'!$E$6*Znorm.Profile!B5684</f>
        <v>0</v>
      </c>
      <c r="C5684">
        <f>'Założenia i wyniki'!$E$8*Znorm.Profile!C5684</f>
        <v>0.39164090000000001</v>
      </c>
      <c r="D5684">
        <f t="shared" si="264"/>
        <v>0</v>
      </c>
      <c r="E5684">
        <f t="shared" si="265"/>
        <v>0</v>
      </c>
      <c r="F5684">
        <f t="shared" si="266"/>
        <v>0.39164090000000001</v>
      </c>
    </row>
    <row r="5685" spans="1:6" x14ac:dyDescent="0.25">
      <c r="A5685">
        <v>5676</v>
      </c>
      <c r="B5685">
        <f>'Założenia i wyniki'!$E$6*Znorm.Profile!B5685</f>
        <v>0</v>
      </c>
      <c r="C5685">
        <f>'Założenia i wyniki'!$E$8*Znorm.Profile!C5685</f>
        <v>0.39244030000000002</v>
      </c>
      <c r="D5685">
        <f t="shared" si="264"/>
        <v>0</v>
      </c>
      <c r="E5685">
        <f t="shared" si="265"/>
        <v>0</v>
      </c>
      <c r="F5685">
        <f t="shared" si="266"/>
        <v>0.39244030000000002</v>
      </c>
    </row>
    <row r="5686" spans="1:6" x14ac:dyDescent="0.25">
      <c r="A5686">
        <v>5677</v>
      </c>
      <c r="B5686">
        <f>'Założenia i wyniki'!$E$6*Znorm.Profile!B5686</f>
        <v>0</v>
      </c>
      <c r="C5686">
        <f>'Założenia i wyniki'!$E$8*Znorm.Profile!C5686</f>
        <v>0.38965780000000005</v>
      </c>
      <c r="D5686">
        <f t="shared" si="264"/>
        <v>0</v>
      </c>
      <c r="E5686">
        <f t="shared" si="265"/>
        <v>0</v>
      </c>
      <c r="F5686">
        <f t="shared" si="266"/>
        <v>0.38965780000000005</v>
      </c>
    </row>
    <row r="5687" spans="1:6" x14ac:dyDescent="0.25">
      <c r="A5687">
        <v>5678</v>
      </c>
      <c r="B5687">
        <f>'Założenia i wyniki'!$E$6*Znorm.Profile!B5687</f>
        <v>0</v>
      </c>
      <c r="C5687">
        <f>'Założenia i wyniki'!$E$8*Znorm.Profile!C5687</f>
        <v>0.38062044999999994</v>
      </c>
      <c r="D5687">
        <f t="shared" si="264"/>
        <v>0</v>
      </c>
      <c r="E5687">
        <f t="shared" si="265"/>
        <v>0</v>
      </c>
      <c r="F5687">
        <f t="shared" si="266"/>
        <v>0.38062044999999994</v>
      </c>
    </row>
    <row r="5688" spans="1:6" x14ac:dyDescent="0.25">
      <c r="A5688">
        <v>5679</v>
      </c>
      <c r="B5688">
        <f>'Założenia i wyniki'!$E$6*Znorm.Profile!B5688</f>
        <v>0</v>
      </c>
      <c r="C5688">
        <f>'Założenia i wyniki'!$E$8*Znorm.Profile!C5688</f>
        <v>0.38474030000000004</v>
      </c>
      <c r="D5688">
        <f t="shared" si="264"/>
        <v>0</v>
      </c>
      <c r="E5688">
        <f t="shared" si="265"/>
        <v>0</v>
      </c>
      <c r="F5688">
        <f t="shared" si="266"/>
        <v>0.38474030000000004</v>
      </c>
    </row>
    <row r="5689" spans="1:6" x14ac:dyDescent="0.25">
      <c r="A5689">
        <v>5680</v>
      </c>
      <c r="B5689">
        <f>'Założenia i wyniki'!$E$6*Znorm.Profile!B5689</f>
        <v>0</v>
      </c>
      <c r="C5689">
        <f>'Założenia i wyniki'!$E$8*Znorm.Profile!C5689</f>
        <v>0.39506144999999998</v>
      </c>
      <c r="D5689">
        <f t="shared" si="264"/>
        <v>0</v>
      </c>
      <c r="E5689">
        <f t="shared" si="265"/>
        <v>0</v>
      </c>
      <c r="F5689">
        <f t="shared" si="266"/>
        <v>0.39506144999999998</v>
      </c>
    </row>
    <row r="5690" spans="1:6" x14ac:dyDescent="0.25">
      <c r="A5690">
        <v>5681</v>
      </c>
      <c r="B5690">
        <f>'Założenia i wyniki'!$E$6*Znorm.Profile!B5690</f>
        <v>0</v>
      </c>
      <c r="C5690">
        <f>'Założenia i wyniki'!$E$8*Znorm.Profile!C5690</f>
        <v>0.40868729999999998</v>
      </c>
      <c r="D5690">
        <f t="shared" si="264"/>
        <v>0</v>
      </c>
      <c r="E5690">
        <f t="shared" si="265"/>
        <v>0</v>
      </c>
      <c r="F5690">
        <f t="shared" si="266"/>
        <v>0.40868729999999998</v>
      </c>
    </row>
    <row r="5691" spans="1:6" x14ac:dyDescent="0.25">
      <c r="A5691">
        <v>5682</v>
      </c>
      <c r="B5691">
        <f>'Założenia i wyniki'!$E$6*Znorm.Profile!B5691</f>
        <v>0</v>
      </c>
      <c r="C5691">
        <f>'Założenia i wyniki'!$E$8*Znorm.Profile!C5691</f>
        <v>0.42764015000000005</v>
      </c>
      <c r="D5691">
        <f t="shared" si="264"/>
        <v>0</v>
      </c>
      <c r="E5691">
        <f t="shared" si="265"/>
        <v>0</v>
      </c>
      <c r="F5691">
        <f t="shared" si="266"/>
        <v>0.42764015000000005</v>
      </c>
    </row>
    <row r="5692" spans="1:6" x14ac:dyDescent="0.25">
      <c r="A5692">
        <v>5683</v>
      </c>
      <c r="B5692">
        <f>'Założenia i wyniki'!$E$6*Znorm.Profile!B5692</f>
        <v>0</v>
      </c>
      <c r="C5692">
        <f>'Założenia i wyniki'!$E$8*Znorm.Profile!C5692</f>
        <v>0.48775125000000003</v>
      </c>
      <c r="D5692">
        <f t="shared" si="264"/>
        <v>0</v>
      </c>
      <c r="E5692">
        <f t="shared" si="265"/>
        <v>0</v>
      </c>
      <c r="F5692">
        <f t="shared" si="266"/>
        <v>0.48775125000000003</v>
      </c>
    </row>
    <row r="5693" spans="1:6" x14ac:dyDescent="0.25">
      <c r="A5693">
        <v>5684</v>
      </c>
      <c r="B5693">
        <f>'Założenia i wyniki'!$E$6*Znorm.Profile!B5693</f>
        <v>0</v>
      </c>
      <c r="C5693">
        <f>'Założenia i wyniki'!$E$8*Znorm.Profile!C5693</f>
        <v>0.52878000000000014</v>
      </c>
      <c r="D5693">
        <f t="shared" si="264"/>
        <v>0</v>
      </c>
      <c r="E5693">
        <f t="shared" si="265"/>
        <v>0</v>
      </c>
      <c r="F5693">
        <f t="shared" si="266"/>
        <v>0.52878000000000014</v>
      </c>
    </row>
    <row r="5694" spans="1:6" x14ac:dyDescent="0.25">
      <c r="A5694">
        <v>5685</v>
      </c>
      <c r="B5694">
        <f>'Założenia i wyniki'!$E$6*Znorm.Profile!B5694</f>
        <v>0</v>
      </c>
      <c r="C5694">
        <f>'Założenia i wyniki'!$E$8*Znorm.Profile!C5694</f>
        <v>0.47763099999999997</v>
      </c>
      <c r="D5694">
        <f t="shared" si="264"/>
        <v>0</v>
      </c>
      <c r="E5694">
        <f t="shared" si="265"/>
        <v>0</v>
      </c>
      <c r="F5694">
        <f t="shared" si="266"/>
        <v>0.47763099999999997</v>
      </c>
    </row>
    <row r="5695" spans="1:6" x14ac:dyDescent="0.25">
      <c r="A5695">
        <v>5686</v>
      </c>
      <c r="B5695">
        <f>'Założenia i wyniki'!$E$6*Znorm.Profile!B5695</f>
        <v>0</v>
      </c>
      <c r="C5695">
        <f>'Założenia i wyniki'!$E$8*Znorm.Profile!C5695</f>
        <v>0.38936274999999998</v>
      </c>
      <c r="D5695">
        <f t="shared" si="264"/>
        <v>0</v>
      </c>
      <c r="E5695">
        <f t="shared" si="265"/>
        <v>0</v>
      </c>
      <c r="F5695">
        <f t="shared" si="266"/>
        <v>0.38936274999999998</v>
      </c>
    </row>
    <row r="5696" spans="1:6" x14ac:dyDescent="0.25">
      <c r="A5696">
        <v>5687</v>
      </c>
      <c r="B5696">
        <f>'Założenia i wyniki'!$E$6*Znorm.Profile!B5696</f>
        <v>0</v>
      </c>
      <c r="C5696">
        <f>'Założenia i wyniki'!$E$8*Znorm.Profile!C5696</f>
        <v>0.30820894999999998</v>
      </c>
      <c r="D5696">
        <f t="shared" si="264"/>
        <v>0</v>
      </c>
      <c r="E5696">
        <f t="shared" si="265"/>
        <v>0</v>
      </c>
      <c r="F5696">
        <f t="shared" si="266"/>
        <v>0.30820894999999998</v>
      </c>
    </row>
    <row r="5697" spans="1:6" x14ac:dyDescent="0.25">
      <c r="A5697">
        <v>5688</v>
      </c>
      <c r="B5697">
        <f>'Założenia i wyniki'!$E$6*Znorm.Profile!B5697</f>
        <v>0</v>
      </c>
      <c r="C5697">
        <f>'Założenia i wyniki'!$E$8*Znorm.Profile!C5697</f>
        <v>0.24221889999999999</v>
      </c>
      <c r="D5697">
        <f t="shared" si="264"/>
        <v>0</v>
      </c>
      <c r="E5697">
        <f t="shared" si="265"/>
        <v>0</v>
      </c>
      <c r="F5697">
        <f t="shared" si="266"/>
        <v>0.24221889999999999</v>
      </c>
    </row>
    <row r="5698" spans="1:6" x14ac:dyDescent="0.25">
      <c r="A5698">
        <v>5689</v>
      </c>
      <c r="B5698">
        <f>'Założenia i wyniki'!$E$6*Znorm.Profile!B5698</f>
        <v>0</v>
      </c>
      <c r="C5698">
        <f>'Założenia i wyniki'!$E$8*Znorm.Profile!C5698</f>
        <v>0.21060304999999999</v>
      </c>
      <c r="D5698">
        <f t="shared" si="264"/>
        <v>0</v>
      </c>
      <c r="E5698">
        <f t="shared" si="265"/>
        <v>0</v>
      </c>
      <c r="F5698">
        <f t="shared" si="266"/>
        <v>0.21060304999999999</v>
      </c>
    </row>
    <row r="5699" spans="1:6" x14ac:dyDescent="0.25">
      <c r="A5699">
        <v>5690</v>
      </c>
      <c r="B5699">
        <f>'Założenia i wyniki'!$E$6*Znorm.Profile!B5699</f>
        <v>0</v>
      </c>
      <c r="C5699">
        <f>'Założenia i wyniki'!$E$8*Znorm.Profile!C5699</f>
        <v>0.1948667</v>
      </c>
      <c r="D5699">
        <f t="shared" si="264"/>
        <v>0</v>
      </c>
      <c r="E5699">
        <f t="shared" si="265"/>
        <v>0</v>
      </c>
      <c r="F5699">
        <f t="shared" si="266"/>
        <v>0.1948667</v>
      </c>
    </row>
    <row r="5700" spans="1:6" x14ac:dyDescent="0.25">
      <c r="A5700">
        <v>5691</v>
      </c>
      <c r="B5700">
        <f>'Założenia i wyniki'!$E$6*Znorm.Profile!B5700</f>
        <v>0</v>
      </c>
      <c r="C5700">
        <f>'Założenia i wyniki'!$E$8*Znorm.Profile!C5700</f>
        <v>0.19440259999999998</v>
      </c>
      <c r="D5700">
        <f t="shared" si="264"/>
        <v>0</v>
      </c>
      <c r="E5700">
        <f t="shared" si="265"/>
        <v>0</v>
      </c>
      <c r="F5700">
        <f t="shared" si="266"/>
        <v>0.19440259999999998</v>
      </c>
    </row>
    <row r="5701" spans="1:6" x14ac:dyDescent="0.25">
      <c r="A5701">
        <v>5692</v>
      </c>
      <c r="B5701">
        <f>'Założenia i wyniki'!$E$6*Znorm.Profile!B5701</f>
        <v>0</v>
      </c>
      <c r="C5701">
        <f>'Założenia i wyniki'!$E$8*Znorm.Profile!C5701</f>
        <v>0.21333935000000001</v>
      </c>
      <c r="D5701">
        <f t="shared" si="264"/>
        <v>0</v>
      </c>
      <c r="E5701">
        <f t="shared" si="265"/>
        <v>0</v>
      </c>
      <c r="F5701">
        <f t="shared" si="266"/>
        <v>0.21333935000000001</v>
      </c>
    </row>
    <row r="5702" spans="1:6" x14ac:dyDescent="0.25">
      <c r="A5702">
        <v>5693</v>
      </c>
      <c r="B5702">
        <f>'Założenia i wyniki'!$E$6*Znorm.Profile!B5702</f>
        <v>0</v>
      </c>
      <c r="C5702">
        <f>'Założenia i wyniki'!$E$8*Znorm.Profile!C5702</f>
        <v>0.25244624999999998</v>
      </c>
      <c r="D5702">
        <f t="shared" si="264"/>
        <v>0</v>
      </c>
      <c r="E5702">
        <f t="shared" si="265"/>
        <v>0</v>
      </c>
      <c r="F5702">
        <f t="shared" si="266"/>
        <v>0.25244624999999998</v>
      </c>
    </row>
    <row r="5703" spans="1:6" x14ac:dyDescent="0.25">
      <c r="A5703">
        <v>5694</v>
      </c>
      <c r="B5703">
        <f>'Założenia i wyniki'!$E$6*Znorm.Profile!B5703</f>
        <v>0</v>
      </c>
      <c r="C5703">
        <f>'Założenia i wyniki'!$E$8*Znorm.Profile!C5703</f>
        <v>0.30977939999999998</v>
      </c>
      <c r="D5703">
        <f t="shared" si="264"/>
        <v>0</v>
      </c>
      <c r="E5703">
        <f t="shared" si="265"/>
        <v>0</v>
      </c>
      <c r="F5703">
        <f t="shared" si="266"/>
        <v>0.30977939999999998</v>
      </c>
    </row>
    <row r="5704" spans="1:6" x14ac:dyDescent="0.25">
      <c r="A5704">
        <v>5695</v>
      </c>
      <c r="B5704">
        <f>'Założenia i wyniki'!$E$6*Znorm.Profile!B5704</f>
        <v>0</v>
      </c>
      <c r="C5704">
        <f>'Założenia i wyniki'!$E$8*Znorm.Profile!C5704</f>
        <v>0.3665004</v>
      </c>
      <c r="D5704">
        <f t="shared" si="264"/>
        <v>0</v>
      </c>
      <c r="E5704">
        <f t="shared" si="265"/>
        <v>0</v>
      </c>
      <c r="F5704">
        <f t="shared" si="266"/>
        <v>0.3665004</v>
      </c>
    </row>
    <row r="5705" spans="1:6" x14ac:dyDescent="0.25">
      <c r="A5705">
        <v>5696</v>
      </c>
      <c r="B5705">
        <f>'Założenia i wyniki'!$E$6*Znorm.Profile!B5705</f>
        <v>0</v>
      </c>
      <c r="C5705">
        <f>'Założenia i wyniki'!$E$8*Znorm.Profile!C5705</f>
        <v>0.39306715000000003</v>
      </c>
      <c r="D5705">
        <f t="shared" si="264"/>
        <v>0</v>
      </c>
      <c r="E5705">
        <f t="shared" si="265"/>
        <v>0</v>
      </c>
      <c r="F5705">
        <f t="shared" si="266"/>
        <v>0.39306715000000003</v>
      </c>
    </row>
    <row r="5706" spans="1:6" x14ac:dyDescent="0.25">
      <c r="A5706">
        <v>5697</v>
      </c>
      <c r="B5706">
        <f>'Założenia i wyniki'!$E$6*Znorm.Profile!B5706</f>
        <v>0</v>
      </c>
      <c r="C5706">
        <f>'Założenia i wyniki'!$E$8*Znorm.Profile!C5706</f>
        <v>0.4007059</v>
      </c>
      <c r="D5706">
        <f t="shared" si="264"/>
        <v>0</v>
      </c>
      <c r="E5706">
        <f t="shared" si="265"/>
        <v>0</v>
      </c>
      <c r="F5706">
        <f t="shared" si="266"/>
        <v>0.4007059</v>
      </c>
    </row>
    <row r="5707" spans="1:6" x14ac:dyDescent="0.25">
      <c r="A5707">
        <v>5698</v>
      </c>
      <c r="B5707">
        <f>'Założenia i wyniki'!$E$6*Znorm.Profile!B5707</f>
        <v>0</v>
      </c>
      <c r="C5707">
        <f>'Założenia i wyniki'!$E$8*Znorm.Profile!C5707</f>
        <v>0.40837580000000001</v>
      </c>
      <c r="D5707">
        <f t="shared" ref="D5707:D5770" si="267">IF(B5707&lt;=C5707,B5707,C5707)</f>
        <v>0</v>
      </c>
      <c r="E5707">
        <f t="shared" ref="E5707:E5770" si="268">IF(B5707&gt;C5707,B5707-C5707,0)</f>
        <v>0</v>
      </c>
      <c r="F5707">
        <f t="shared" ref="F5707:F5770" si="269">IF(B5707&lt;C5707,C5707-B5707,0)</f>
        <v>0.40837580000000001</v>
      </c>
    </row>
    <row r="5708" spans="1:6" x14ac:dyDescent="0.25">
      <c r="A5708">
        <v>5699</v>
      </c>
      <c r="B5708">
        <f>'Założenia i wyniki'!$E$6*Znorm.Profile!B5708</f>
        <v>0</v>
      </c>
      <c r="C5708">
        <f>'Założenia i wyniki'!$E$8*Znorm.Profile!C5708</f>
        <v>0.39925374999999996</v>
      </c>
      <c r="D5708">
        <f t="shared" si="267"/>
        <v>0</v>
      </c>
      <c r="E5708">
        <f t="shared" si="268"/>
        <v>0</v>
      </c>
      <c r="F5708">
        <f t="shared" si="269"/>
        <v>0.39925374999999996</v>
      </c>
    </row>
    <row r="5709" spans="1:6" x14ac:dyDescent="0.25">
      <c r="A5709">
        <v>5700</v>
      </c>
      <c r="B5709">
        <f>'Założenia i wyniki'!$E$6*Znorm.Profile!B5709</f>
        <v>0</v>
      </c>
      <c r="C5709">
        <f>'Założenia i wyniki'!$E$8*Znorm.Profile!C5709</f>
        <v>0.39385989999999999</v>
      </c>
      <c r="D5709">
        <f t="shared" si="267"/>
        <v>0</v>
      </c>
      <c r="E5709">
        <f t="shared" si="268"/>
        <v>0</v>
      </c>
      <c r="F5709">
        <f t="shared" si="269"/>
        <v>0.39385989999999999</v>
      </c>
    </row>
    <row r="5710" spans="1:6" x14ac:dyDescent="0.25">
      <c r="A5710">
        <v>5701</v>
      </c>
      <c r="B5710">
        <f>'Założenia i wyniki'!$E$6*Znorm.Profile!B5710</f>
        <v>0</v>
      </c>
      <c r="C5710">
        <f>'Założenia i wyniki'!$E$8*Znorm.Profile!C5710</f>
        <v>0.39388684999999996</v>
      </c>
      <c r="D5710">
        <f t="shared" si="267"/>
        <v>0</v>
      </c>
      <c r="E5710">
        <f t="shared" si="268"/>
        <v>0</v>
      </c>
      <c r="F5710">
        <f t="shared" si="269"/>
        <v>0.39388684999999996</v>
      </c>
    </row>
    <row r="5711" spans="1:6" x14ac:dyDescent="0.25">
      <c r="A5711">
        <v>5702</v>
      </c>
      <c r="B5711">
        <f>'Założenia i wyniki'!$E$6*Znorm.Profile!B5711</f>
        <v>0</v>
      </c>
      <c r="C5711">
        <f>'Założenia i wyniki'!$E$8*Znorm.Profile!C5711</f>
        <v>0.38981284999999999</v>
      </c>
      <c r="D5711">
        <f t="shared" si="267"/>
        <v>0</v>
      </c>
      <c r="E5711">
        <f t="shared" si="268"/>
        <v>0</v>
      </c>
      <c r="F5711">
        <f t="shared" si="269"/>
        <v>0.38981284999999999</v>
      </c>
    </row>
    <row r="5712" spans="1:6" x14ac:dyDescent="0.25">
      <c r="A5712">
        <v>5703</v>
      </c>
      <c r="B5712">
        <f>'Założenia i wyniki'!$E$6*Znorm.Profile!B5712</f>
        <v>0</v>
      </c>
      <c r="C5712">
        <f>'Założenia i wyniki'!$E$8*Znorm.Profile!C5712</f>
        <v>0.39424385000000001</v>
      </c>
      <c r="D5712">
        <f t="shared" si="267"/>
        <v>0</v>
      </c>
      <c r="E5712">
        <f t="shared" si="268"/>
        <v>0</v>
      </c>
      <c r="F5712">
        <f t="shared" si="269"/>
        <v>0.39424385000000001</v>
      </c>
    </row>
    <row r="5713" spans="1:6" x14ac:dyDescent="0.25">
      <c r="A5713">
        <v>5704</v>
      </c>
      <c r="B5713">
        <f>'Założenia i wyniki'!$E$6*Znorm.Profile!B5713</f>
        <v>0</v>
      </c>
      <c r="C5713">
        <f>'Założenia i wyniki'!$E$8*Znorm.Profile!C5713</f>
        <v>0.40233479999999999</v>
      </c>
      <c r="D5713">
        <f t="shared" si="267"/>
        <v>0</v>
      </c>
      <c r="E5713">
        <f t="shared" si="268"/>
        <v>0</v>
      </c>
      <c r="F5713">
        <f t="shared" si="269"/>
        <v>0.40233479999999999</v>
      </c>
    </row>
    <row r="5714" spans="1:6" x14ac:dyDescent="0.25">
      <c r="A5714">
        <v>5705</v>
      </c>
      <c r="B5714">
        <f>'Założenia i wyniki'!$E$6*Znorm.Profile!B5714</f>
        <v>0</v>
      </c>
      <c r="C5714">
        <f>'Założenia i wyniki'!$E$8*Znorm.Profile!C5714</f>
        <v>0.40613965000000007</v>
      </c>
      <c r="D5714">
        <f t="shared" si="267"/>
        <v>0</v>
      </c>
      <c r="E5714">
        <f t="shared" si="268"/>
        <v>0</v>
      </c>
      <c r="F5714">
        <f t="shared" si="269"/>
        <v>0.40613965000000007</v>
      </c>
    </row>
    <row r="5715" spans="1:6" x14ac:dyDescent="0.25">
      <c r="A5715">
        <v>5706</v>
      </c>
      <c r="B5715">
        <f>'Założenia i wyniki'!$E$6*Znorm.Profile!B5715</f>
        <v>0</v>
      </c>
      <c r="C5715">
        <f>'Założenia i wyniki'!$E$8*Znorm.Profile!C5715</f>
        <v>0.44037874999999999</v>
      </c>
      <c r="D5715">
        <f t="shared" si="267"/>
        <v>0</v>
      </c>
      <c r="E5715">
        <f t="shared" si="268"/>
        <v>0</v>
      </c>
      <c r="F5715">
        <f t="shared" si="269"/>
        <v>0.44037874999999999</v>
      </c>
    </row>
    <row r="5716" spans="1:6" x14ac:dyDescent="0.25">
      <c r="A5716">
        <v>5707</v>
      </c>
      <c r="B5716">
        <f>'Założenia i wyniki'!$E$6*Znorm.Profile!B5716</f>
        <v>0</v>
      </c>
      <c r="C5716">
        <f>'Założenia i wyniki'!$E$8*Znorm.Profile!C5716</f>
        <v>0.49558354999999998</v>
      </c>
      <c r="D5716">
        <f t="shared" si="267"/>
        <v>0</v>
      </c>
      <c r="E5716">
        <f t="shared" si="268"/>
        <v>0</v>
      </c>
      <c r="F5716">
        <f t="shared" si="269"/>
        <v>0.49558354999999998</v>
      </c>
    </row>
    <row r="5717" spans="1:6" x14ac:dyDescent="0.25">
      <c r="A5717">
        <v>5708</v>
      </c>
      <c r="B5717">
        <f>'Założenia i wyniki'!$E$6*Znorm.Profile!B5717</f>
        <v>0</v>
      </c>
      <c r="C5717">
        <f>'Założenia i wyniki'!$E$8*Znorm.Profile!C5717</f>
        <v>0.52976245</v>
      </c>
      <c r="D5717">
        <f t="shared" si="267"/>
        <v>0</v>
      </c>
      <c r="E5717">
        <f t="shared" si="268"/>
        <v>0</v>
      </c>
      <c r="F5717">
        <f t="shared" si="269"/>
        <v>0.52976245</v>
      </c>
    </row>
    <row r="5718" spans="1:6" x14ac:dyDescent="0.25">
      <c r="A5718">
        <v>5709</v>
      </c>
      <c r="B5718">
        <f>'Założenia i wyniki'!$E$6*Znorm.Profile!B5718</f>
        <v>0</v>
      </c>
      <c r="C5718">
        <f>'Założenia i wyniki'!$E$8*Znorm.Profile!C5718</f>
        <v>0.48174070000000002</v>
      </c>
      <c r="D5718">
        <f t="shared" si="267"/>
        <v>0</v>
      </c>
      <c r="E5718">
        <f t="shared" si="268"/>
        <v>0</v>
      </c>
      <c r="F5718">
        <f t="shared" si="269"/>
        <v>0.48174070000000002</v>
      </c>
    </row>
    <row r="5719" spans="1:6" x14ac:dyDescent="0.25">
      <c r="A5719">
        <v>5710</v>
      </c>
      <c r="B5719">
        <f>'Założenia i wyniki'!$E$6*Znorm.Profile!B5719</f>
        <v>0</v>
      </c>
      <c r="C5719">
        <f>'Założenia i wyniki'!$E$8*Znorm.Profile!C5719</f>
        <v>0.38943729999999999</v>
      </c>
      <c r="D5719">
        <f t="shared" si="267"/>
        <v>0</v>
      </c>
      <c r="E5719">
        <f t="shared" si="268"/>
        <v>0</v>
      </c>
      <c r="F5719">
        <f t="shared" si="269"/>
        <v>0.38943729999999999</v>
      </c>
    </row>
    <row r="5720" spans="1:6" x14ac:dyDescent="0.25">
      <c r="A5720">
        <v>5711</v>
      </c>
      <c r="B5720">
        <f>'Założenia i wyniki'!$E$6*Znorm.Profile!B5720</f>
        <v>0</v>
      </c>
      <c r="C5720">
        <f>'Założenia i wyniki'!$E$8*Znorm.Profile!C5720</f>
        <v>0.30497215</v>
      </c>
      <c r="D5720">
        <f t="shared" si="267"/>
        <v>0</v>
      </c>
      <c r="E5720">
        <f t="shared" si="268"/>
        <v>0</v>
      </c>
      <c r="F5720">
        <f t="shared" si="269"/>
        <v>0.30497215</v>
      </c>
    </row>
    <row r="5721" spans="1:6" x14ac:dyDescent="0.25">
      <c r="A5721">
        <v>5712</v>
      </c>
      <c r="B5721">
        <f>'Założenia i wyniki'!$E$6*Znorm.Profile!B5721</f>
        <v>0</v>
      </c>
      <c r="C5721">
        <f>'Założenia i wyniki'!$E$8*Znorm.Profile!C5721</f>
        <v>0.24855774999999997</v>
      </c>
      <c r="D5721">
        <f t="shared" si="267"/>
        <v>0</v>
      </c>
      <c r="E5721">
        <f t="shared" si="268"/>
        <v>0</v>
      </c>
      <c r="F5721">
        <f t="shared" si="269"/>
        <v>0.24855774999999997</v>
      </c>
    </row>
    <row r="5722" spans="1:6" x14ac:dyDescent="0.25">
      <c r="A5722">
        <v>5713</v>
      </c>
      <c r="B5722">
        <f>'Założenia i wyniki'!$E$6*Znorm.Profile!B5722</f>
        <v>0</v>
      </c>
      <c r="C5722">
        <f>'Założenia i wyniki'!$E$8*Znorm.Profile!C5722</f>
        <v>0.21278564999999999</v>
      </c>
      <c r="D5722">
        <f t="shared" si="267"/>
        <v>0</v>
      </c>
      <c r="E5722">
        <f t="shared" si="268"/>
        <v>0</v>
      </c>
      <c r="F5722">
        <f t="shared" si="269"/>
        <v>0.21278564999999999</v>
      </c>
    </row>
    <row r="5723" spans="1:6" x14ac:dyDescent="0.25">
      <c r="A5723">
        <v>5714</v>
      </c>
      <c r="B5723">
        <f>'Założenia i wyniki'!$E$6*Znorm.Profile!B5723</f>
        <v>0</v>
      </c>
      <c r="C5723">
        <f>'Założenia i wyniki'!$E$8*Znorm.Profile!C5723</f>
        <v>0.19677839999999999</v>
      </c>
      <c r="D5723">
        <f t="shared" si="267"/>
        <v>0</v>
      </c>
      <c r="E5723">
        <f t="shared" si="268"/>
        <v>0</v>
      </c>
      <c r="F5723">
        <f t="shared" si="269"/>
        <v>0.19677839999999999</v>
      </c>
    </row>
    <row r="5724" spans="1:6" x14ac:dyDescent="0.25">
      <c r="A5724">
        <v>5715</v>
      </c>
      <c r="B5724">
        <f>'Założenia i wyniki'!$E$6*Znorm.Profile!B5724</f>
        <v>0</v>
      </c>
      <c r="C5724">
        <f>'Założenia i wyniki'!$E$8*Znorm.Profile!C5724</f>
        <v>0.19538469999999999</v>
      </c>
      <c r="D5724">
        <f t="shared" si="267"/>
        <v>0</v>
      </c>
      <c r="E5724">
        <f t="shared" si="268"/>
        <v>0</v>
      </c>
      <c r="F5724">
        <f t="shared" si="269"/>
        <v>0.19538469999999999</v>
      </c>
    </row>
    <row r="5725" spans="1:6" x14ac:dyDescent="0.25">
      <c r="A5725">
        <v>5716</v>
      </c>
      <c r="B5725">
        <f>'Założenia i wyniki'!$E$6*Znorm.Profile!B5725</f>
        <v>0</v>
      </c>
      <c r="C5725">
        <f>'Założenia i wyniki'!$E$8*Znorm.Profile!C5725</f>
        <v>0.21489930000000002</v>
      </c>
      <c r="D5725">
        <f t="shared" si="267"/>
        <v>0</v>
      </c>
      <c r="E5725">
        <f t="shared" si="268"/>
        <v>0</v>
      </c>
      <c r="F5725">
        <f t="shared" si="269"/>
        <v>0.21489930000000002</v>
      </c>
    </row>
    <row r="5726" spans="1:6" x14ac:dyDescent="0.25">
      <c r="A5726">
        <v>5717</v>
      </c>
      <c r="B5726">
        <f>'Założenia i wyniki'!$E$6*Znorm.Profile!B5726</f>
        <v>0</v>
      </c>
      <c r="C5726">
        <f>'Założenia i wyniki'!$E$8*Znorm.Profile!C5726</f>
        <v>0.25383994999999998</v>
      </c>
      <c r="D5726">
        <f t="shared" si="267"/>
        <v>0</v>
      </c>
      <c r="E5726">
        <f t="shared" si="268"/>
        <v>0</v>
      </c>
      <c r="F5726">
        <f t="shared" si="269"/>
        <v>0.25383994999999998</v>
      </c>
    </row>
    <row r="5727" spans="1:6" x14ac:dyDescent="0.25">
      <c r="A5727">
        <v>5718</v>
      </c>
      <c r="B5727">
        <f>'Założenia i wyniki'!$E$6*Znorm.Profile!B5727</f>
        <v>0</v>
      </c>
      <c r="C5727">
        <f>'Założenia i wyniki'!$E$8*Znorm.Profile!C5727</f>
        <v>0.31208449999999999</v>
      </c>
      <c r="D5727">
        <f t="shared" si="267"/>
        <v>0</v>
      </c>
      <c r="E5727">
        <f t="shared" si="268"/>
        <v>0</v>
      </c>
      <c r="F5727">
        <f t="shared" si="269"/>
        <v>0.31208449999999999</v>
      </c>
    </row>
    <row r="5728" spans="1:6" x14ac:dyDescent="0.25">
      <c r="A5728">
        <v>5719</v>
      </c>
      <c r="B5728">
        <f>'Założenia i wyniki'!$E$6*Znorm.Profile!B5728</f>
        <v>0</v>
      </c>
      <c r="C5728">
        <f>'Założenia i wyniki'!$E$8*Znorm.Profile!C5728</f>
        <v>0.36366295000000004</v>
      </c>
      <c r="D5728">
        <f t="shared" si="267"/>
        <v>0</v>
      </c>
      <c r="E5728">
        <f t="shared" si="268"/>
        <v>0</v>
      </c>
      <c r="F5728">
        <f t="shared" si="269"/>
        <v>0.36366295000000004</v>
      </c>
    </row>
    <row r="5729" spans="1:6" x14ac:dyDescent="0.25">
      <c r="A5729">
        <v>5720</v>
      </c>
      <c r="B5729">
        <f>'Założenia i wyniki'!$E$6*Znorm.Profile!B5729</f>
        <v>0</v>
      </c>
      <c r="C5729">
        <f>'Założenia i wyniki'!$E$8*Znorm.Profile!C5729</f>
        <v>0.39171895000000001</v>
      </c>
      <c r="D5729">
        <f t="shared" si="267"/>
        <v>0</v>
      </c>
      <c r="E5729">
        <f t="shared" si="268"/>
        <v>0</v>
      </c>
      <c r="F5729">
        <f t="shared" si="269"/>
        <v>0.39171895000000001</v>
      </c>
    </row>
    <row r="5730" spans="1:6" x14ac:dyDescent="0.25">
      <c r="A5730">
        <v>5721</v>
      </c>
      <c r="B5730">
        <f>'Założenia i wyniki'!$E$6*Znorm.Profile!B5730</f>
        <v>0</v>
      </c>
      <c r="C5730">
        <f>'Założenia i wyniki'!$E$8*Znorm.Profile!C5730</f>
        <v>0.4037075</v>
      </c>
      <c r="D5730">
        <f t="shared" si="267"/>
        <v>0</v>
      </c>
      <c r="E5730">
        <f t="shared" si="268"/>
        <v>0</v>
      </c>
      <c r="F5730">
        <f t="shared" si="269"/>
        <v>0.4037075</v>
      </c>
    </row>
    <row r="5731" spans="1:6" x14ac:dyDescent="0.25">
      <c r="A5731">
        <v>5722</v>
      </c>
      <c r="B5731">
        <f>'Założenia i wyniki'!$E$6*Znorm.Profile!B5731</f>
        <v>0</v>
      </c>
      <c r="C5731">
        <f>'Założenia i wyniki'!$E$8*Znorm.Profile!C5731</f>
        <v>0.3993717</v>
      </c>
      <c r="D5731">
        <f t="shared" si="267"/>
        <v>0</v>
      </c>
      <c r="E5731">
        <f t="shared" si="268"/>
        <v>0</v>
      </c>
      <c r="F5731">
        <f t="shared" si="269"/>
        <v>0.3993717</v>
      </c>
    </row>
    <row r="5732" spans="1:6" x14ac:dyDescent="0.25">
      <c r="A5732">
        <v>5723</v>
      </c>
      <c r="B5732">
        <f>'Założenia i wyniki'!$E$6*Znorm.Profile!B5732</f>
        <v>0</v>
      </c>
      <c r="C5732">
        <f>'Założenia i wyniki'!$E$8*Znorm.Profile!C5732</f>
        <v>0.40808109999999997</v>
      </c>
      <c r="D5732">
        <f t="shared" si="267"/>
        <v>0</v>
      </c>
      <c r="E5732">
        <f t="shared" si="268"/>
        <v>0</v>
      </c>
      <c r="F5732">
        <f t="shared" si="269"/>
        <v>0.40808109999999997</v>
      </c>
    </row>
    <row r="5733" spans="1:6" x14ac:dyDescent="0.25">
      <c r="A5733">
        <v>5724</v>
      </c>
      <c r="B5733">
        <f>'Założenia i wyniki'!$E$6*Znorm.Profile!B5733</f>
        <v>0</v>
      </c>
      <c r="C5733">
        <f>'Założenia i wyniki'!$E$8*Znorm.Profile!C5733</f>
        <v>0.39931535000000001</v>
      </c>
      <c r="D5733">
        <f t="shared" si="267"/>
        <v>0</v>
      </c>
      <c r="E5733">
        <f t="shared" si="268"/>
        <v>0</v>
      </c>
      <c r="F5733">
        <f t="shared" si="269"/>
        <v>0.39931535000000001</v>
      </c>
    </row>
    <row r="5734" spans="1:6" x14ac:dyDescent="0.25">
      <c r="A5734">
        <v>5725</v>
      </c>
      <c r="B5734">
        <f>'Założenia i wyniki'!$E$6*Znorm.Profile!B5734</f>
        <v>0</v>
      </c>
      <c r="C5734">
        <f>'Założenia i wyniki'!$E$8*Znorm.Profile!C5734</f>
        <v>0.39578874999999997</v>
      </c>
      <c r="D5734">
        <f t="shared" si="267"/>
        <v>0</v>
      </c>
      <c r="E5734">
        <f t="shared" si="268"/>
        <v>0</v>
      </c>
      <c r="F5734">
        <f t="shared" si="269"/>
        <v>0.39578874999999997</v>
      </c>
    </row>
    <row r="5735" spans="1:6" x14ac:dyDescent="0.25">
      <c r="A5735">
        <v>5726</v>
      </c>
      <c r="B5735">
        <f>'Założenia i wyniki'!$E$6*Znorm.Profile!B5735</f>
        <v>0</v>
      </c>
      <c r="C5735">
        <f>'Założenia i wyniki'!$E$8*Znorm.Profile!C5735</f>
        <v>0.38644200000000001</v>
      </c>
      <c r="D5735">
        <f t="shared" si="267"/>
        <v>0</v>
      </c>
      <c r="E5735">
        <f t="shared" si="268"/>
        <v>0</v>
      </c>
      <c r="F5735">
        <f t="shared" si="269"/>
        <v>0.38644200000000001</v>
      </c>
    </row>
    <row r="5736" spans="1:6" x14ac:dyDescent="0.25">
      <c r="A5736">
        <v>5727</v>
      </c>
      <c r="B5736">
        <f>'Założenia i wyniki'!$E$6*Znorm.Profile!B5736</f>
        <v>0</v>
      </c>
      <c r="C5736">
        <f>'Założenia i wyniki'!$E$8*Znorm.Profile!C5736</f>
        <v>0.39554410000000001</v>
      </c>
      <c r="D5736">
        <f t="shared" si="267"/>
        <v>0</v>
      </c>
      <c r="E5736">
        <f t="shared" si="268"/>
        <v>0</v>
      </c>
      <c r="F5736">
        <f t="shared" si="269"/>
        <v>0.39554410000000001</v>
      </c>
    </row>
    <row r="5737" spans="1:6" x14ac:dyDescent="0.25">
      <c r="A5737">
        <v>5728</v>
      </c>
      <c r="B5737">
        <f>'Założenia i wyniki'!$E$6*Znorm.Profile!B5737</f>
        <v>0</v>
      </c>
      <c r="C5737">
        <f>'Założenia i wyniki'!$E$8*Znorm.Profile!C5737</f>
        <v>0.40159174999999997</v>
      </c>
      <c r="D5737">
        <f t="shared" si="267"/>
        <v>0</v>
      </c>
      <c r="E5737">
        <f t="shared" si="268"/>
        <v>0</v>
      </c>
      <c r="F5737">
        <f t="shared" si="269"/>
        <v>0.40159174999999997</v>
      </c>
    </row>
    <row r="5738" spans="1:6" x14ac:dyDescent="0.25">
      <c r="A5738">
        <v>5729</v>
      </c>
      <c r="B5738">
        <f>'Założenia i wyniki'!$E$6*Znorm.Profile!B5738</f>
        <v>0</v>
      </c>
      <c r="C5738">
        <f>'Założenia i wyniki'!$E$8*Znorm.Profile!C5738</f>
        <v>0.41883694999999999</v>
      </c>
      <c r="D5738">
        <f t="shared" si="267"/>
        <v>0</v>
      </c>
      <c r="E5738">
        <f t="shared" si="268"/>
        <v>0</v>
      </c>
      <c r="F5738">
        <f t="shared" si="269"/>
        <v>0.41883694999999999</v>
      </c>
    </row>
    <row r="5739" spans="1:6" x14ac:dyDescent="0.25">
      <c r="A5739">
        <v>5730</v>
      </c>
      <c r="B5739">
        <f>'Założenia i wyniki'!$E$6*Znorm.Profile!B5739</f>
        <v>0</v>
      </c>
      <c r="C5739">
        <f>'Założenia i wyniki'!$E$8*Znorm.Profile!C5739</f>
        <v>0.44006934999999997</v>
      </c>
      <c r="D5739">
        <f t="shared" si="267"/>
        <v>0</v>
      </c>
      <c r="E5739">
        <f t="shared" si="268"/>
        <v>0</v>
      </c>
      <c r="F5739">
        <f t="shared" si="269"/>
        <v>0.44006934999999997</v>
      </c>
    </row>
    <row r="5740" spans="1:6" x14ac:dyDescent="0.25">
      <c r="A5740">
        <v>5731</v>
      </c>
      <c r="B5740">
        <f>'Założenia i wyniki'!$E$6*Znorm.Profile!B5740</f>
        <v>0</v>
      </c>
      <c r="C5740">
        <f>'Założenia i wyniki'!$E$8*Znorm.Profile!C5740</f>
        <v>0.49425144999999998</v>
      </c>
      <c r="D5740">
        <f t="shared" si="267"/>
        <v>0</v>
      </c>
      <c r="E5740">
        <f t="shared" si="268"/>
        <v>0</v>
      </c>
      <c r="F5740">
        <f t="shared" si="269"/>
        <v>0.49425144999999998</v>
      </c>
    </row>
    <row r="5741" spans="1:6" x14ac:dyDescent="0.25">
      <c r="A5741">
        <v>5732</v>
      </c>
      <c r="B5741">
        <f>'Założenia i wyniki'!$E$6*Znorm.Profile!B5741</f>
        <v>0</v>
      </c>
      <c r="C5741">
        <f>'Założenia i wyniki'!$E$8*Znorm.Profile!C5741</f>
        <v>0.53130805000000003</v>
      </c>
      <c r="D5741">
        <f t="shared" si="267"/>
        <v>0</v>
      </c>
      <c r="E5741">
        <f t="shared" si="268"/>
        <v>0</v>
      </c>
      <c r="F5741">
        <f t="shared" si="269"/>
        <v>0.53130805000000003</v>
      </c>
    </row>
    <row r="5742" spans="1:6" x14ac:dyDescent="0.25">
      <c r="A5742">
        <v>5733</v>
      </c>
      <c r="B5742">
        <f>'Założenia i wyniki'!$E$6*Znorm.Profile!B5742</f>
        <v>0</v>
      </c>
      <c r="C5742">
        <f>'Założenia i wyniki'!$E$8*Znorm.Profile!C5742</f>
        <v>0.47891129999999998</v>
      </c>
      <c r="D5742">
        <f t="shared" si="267"/>
        <v>0</v>
      </c>
      <c r="E5742">
        <f t="shared" si="268"/>
        <v>0</v>
      </c>
      <c r="F5742">
        <f t="shared" si="269"/>
        <v>0.47891129999999998</v>
      </c>
    </row>
    <row r="5743" spans="1:6" x14ac:dyDescent="0.25">
      <c r="A5743">
        <v>5734</v>
      </c>
      <c r="B5743">
        <f>'Założenia i wyniki'!$E$6*Znorm.Profile!B5743</f>
        <v>0</v>
      </c>
      <c r="C5743">
        <f>'Założenia i wyniki'!$E$8*Znorm.Profile!C5743</f>
        <v>0.39135565000000005</v>
      </c>
      <c r="D5743">
        <f t="shared" si="267"/>
        <v>0</v>
      </c>
      <c r="E5743">
        <f t="shared" si="268"/>
        <v>0</v>
      </c>
      <c r="F5743">
        <f t="shared" si="269"/>
        <v>0.39135565000000005</v>
      </c>
    </row>
    <row r="5744" spans="1:6" x14ac:dyDescent="0.25">
      <c r="A5744">
        <v>5735</v>
      </c>
      <c r="B5744">
        <f>'Założenia i wyniki'!$E$6*Znorm.Profile!B5744</f>
        <v>0</v>
      </c>
      <c r="C5744">
        <f>'Założenia i wyniki'!$E$8*Znorm.Profile!C5744</f>
        <v>0.30756074999999999</v>
      </c>
      <c r="D5744">
        <f t="shared" si="267"/>
        <v>0</v>
      </c>
      <c r="E5744">
        <f t="shared" si="268"/>
        <v>0</v>
      </c>
      <c r="F5744">
        <f t="shared" si="269"/>
        <v>0.30756074999999999</v>
      </c>
    </row>
    <row r="5745" spans="1:6" x14ac:dyDescent="0.25">
      <c r="A5745">
        <v>5736</v>
      </c>
      <c r="B5745">
        <f>'Założenia i wyniki'!$E$6*Znorm.Profile!B5745</f>
        <v>0</v>
      </c>
      <c r="C5745">
        <f>'Założenia i wyniki'!$E$8*Znorm.Profile!C5745</f>
        <v>0.24627715</v>
      </c>
      <c r="D5745">
        <f t="shared" si="267"/>
        <v>0</v>
      </c>
      <c r="E5745">
        <f t="shared" si="268"/>
        <v>0</v>
      </c>
      <c r="F5745">
        <f t="shared" si="269"/>
        <v>0.24627715</v>
      </c>
    </row>
    <row r="5746" spans="1:6" x14ac:dyDescent="0.25">
      <c r="A5746">
        <v>5737</v>
      </c>
      <c r="B5746">
        <f>'Założenia i wyniki'!$E$6*Znorm.Profile!B5746</f>
        <v>0</v>
      </c>
      <c r="C5746">
        <f>'Założenia i wyniki'!$E$8*Znorm.Profile!C5746</f>
        <v>0.21060760000000001</v>
      </c>
      <c r="D5746">
        <f t="shared" si="267"/>
        <v>0</v>
      </c>
      <c r="E5746">
        <f t="shared" si="268"/>
        <v>0</v>
      </c>
      <c r="F5746">
        <f t="shared" si="269"/>
        <v>0.21060760000000001</v>
      </c>
    </row>
    <row r="5747" spans="1:6" x14ac:dyDescent="0.25">
      <c r="A5747">
        <v>5738</v>
      </c>
      <c r="B5747">
        <f>'Założenia i wyniki'!$E$6*Znorm.Profile!B5747</f>
        <v>0</v>
      </c>
      <c r="C5747">
        <f>'Założenia i wyniki'!$E$8*Znorm.Profile!C5747</f>
        <v>0.1970626</v>
      </c>
      <c r="D5747">
        <f t="shared" si="267"/>
        <v>0</v>
      </c>
      <c r="E5747">
        <f t="shared" si="268"/>
        <v>0</v>
      </c>
      <c r="F5747">
        <f t="shared" si="269"/>
        <v>0.1970626</v>
      </c>
    </row>
    <row r="5748" spans="1:6" x14ac:dyDescent="0.25">
      <c r="A5748">
        <v>5739</v>
      </c>
      <c r="B5748">
        <f>'Założenia i wyniki'!$E$6*Znorm.Profile!B5748</f>
        <v>0</v>
      </c>
      <c r="C5748">
        <f>'Założenia i wyniki'!$E$8*Znorm.Profile!C5748</f>
        <v>0.19660234999999998</v>
      </c>
      <c r="D5748">
        <f t="shared" si="267"/>
        <v>0</v>
      </c>
      <c r="E5748">
        <f t="shared" si="268"/>
        <v>0</v>
      </c>
      <c r="F5748">
        <f t="shared" si="269"/>
        <v>0.19660234999999998</v>
      </c>
    </row>
    <row r="5749" spans="1:6" x14ac:dyDescent="0.25">
      <c r="A5749">
        <v>5740</v>
      </c>
      <c r="B5749">
        <f>'Założenia i wyniki'!$E$6*Znorm.Profile!B5749</f>
        <v>0</v>
      </c>
      <c r="C5749">
        <f>'Założenia i wyniki'!$E$8*Znorm.Profile!C5749</f>
        <v>0.21287805000000001</v>
      </c>
      <c r="D5749">
        <f t="shared" si="267"/>
        <v>0</v>
      </c>
      <c r="E5749">
        <f t="shared" si="268"/>
        <v>0</v>
      </c>
      <c r="F5749">
        <f t="shared" si="269"/>
        <v>0.21287805000000001</v>
      </c>
    </row>
    <row r="5750" spans="1:6" x14ac:dyDescent="0.25">
      <c r="A5750">
        <v>5741</v>
      </c>
      <c r="B5750">
        <f>'Założenia i wyniki'!$E$6*Znorm.Profile!B5750</f>
        <v>0</v>
      </c>
      <c r="C5750">
        <f>'Założenia i wyniki'!$E$8*Znorm.Profile!C5750</f>
        <v>0.25424279999999999</v>
      </c>
      <c r="D5750">
        <f t="shared" si="267"/>
        <v>0</v>
      </c>
      <c r="E5750">
        <f t="shared" si="268"/>
        <v>0</v>
      </c>
      <c r="F5750">
        <f t="shared" si="269"/>
        <v>0.25424279999999999</v>
      </c>
    </row>
    <row r="5751" spans="1:6" x14ac:dyDescent="0.25">
      <c r="A5751">
        <v>5742</v>
      </c>
      <c r="B5751">
        <f>'Założenia i wyniki'!$E$6*Znorm.Profile!B5751</f>
        <v>0</v>
      </c>
      <c r="C5751">
        <f>'Założenia i wyniki'!$E$8*Znorm.Profile!C5751</f>
        <v>0.30686215</v>
      </c>
      <c r="D5751">
        <f t="shared" si="267"/>
        <v>0</v>
      </c>
      <c r="E5751">
        <f t="shared" si="268"/>
        <v>0</v>
      </c>
      <c r="F5751">
        <f t="shared" si="269"/>
        <v>0.30686215</v>
      </c>
    </row>
    <row r="5752" spans="1:6" x14ac:dyDescent="0.25">
      <c r="A5752">
        <v>5743</v>
      </c>
      <c r="B5752">
        <f>'Założenia i wyniki'!$E$6*Znorm.Profile!B5752</f>
        <v>0</v>
      </c>
      <c r="C5752">
        <f>'Założenia i wyniki'!$E$8*Znorm.Profile!C5752</f>
        <v>0.35231804999999999</v>
      </c>
      <c r="D5752">
        <f t="shared" si="267"/>
        <v>0</v>
      </c>
      <c r="E5752">
        <f t="shared" si="268"/>
        <v>0</v>
      </c>
      <c r="F5752">
        <f t="shared" si="269"/>
        <v>0.35231804999999999</v>
      </c>
    </row>
    <row r="5753" spans="1:6" x14ac:dyDescent="0.25">
      <c r="A5753">
        <v>5744</v>
      </c>
      <c r="B5753">
        <f>'Założenia i wyniki'!$E$6*Znorm.Profile!B5753</f>
        <v>0</v>
      </c>
      <c r="C5753">
        <f>'Założenia i wyniki'!$E$8*Znorm.Profile!C5753</f>
        <v>0.3927175</v>
      </c>
      <c r="D5753">
        <f t="shared" si="267"/>
        <v>0</v>
      </c>
      <c r="E5753">
        <f t="shared" si="268"/>
        <v>0</v>
      </c>
      <c r="F5753">
        <f t="shared" si="269"/>
        <v>0.3927175</v>
      </c>
    </row>
    <row r="5754" spans="1:6" x14ac:dyDescent="0.25">
      <c r="A5754">
        <v>5745</v>
      </c>
      <c r="B5754">
        <f>'Założenia i wyniki'!$E$6*Znorm.Profile!B5754</f>
        <v>0</v>
      </c>
      <c r="C5754">
        <f>'Założenia i wyniki'!$E$8*Znorm.Profile!C5754</f>
        <v>0.40812975000000001</v>
      </c>
      <c r="D5754">
        <f t="shared" si="267"/>
        <v>0</v>
      </c>
      <c r="E5754">
        <f t="shared" si="268"/>
        <v>0</v>
      </c>
      <c r="F5754">
        <f t="shared" si="269"/>
        <v>0.40812975000000001</v>
      </c>
    </row>
    <row r="5755" spans="1:6" x14ac:dyDescent="0.25">
      <c r="A5755">
        <v>5746</v>
      </c>
      <c r="B5755">
        <f>'Założenia i wyniki'!$E$6*Znorm.Profile!B5755</f>
        <v>0</v>
      </c>
      <c r="C5755">
        <f>'Założenia i wyniki'!$E$8*Znorm.Profile!C5755</f>
        <v>0.4020513</v>
      </c>
      <c r="D5755">
        <f t="shared" si="267"/>
        <v>0</v>
      </c>
      <c r="E5755">
        <f t="shared" si="268"/>
        <v>0</v>
      </c>
      <c r="F5755">
        <f t="shared" si="269"/>
        <v>0.4020513</v>
      </c>
    </row>
    <row r="5756" spans="1:6" x14ac:dyDescent="0.25">
      <c r="A5756">
        <v>5747</v>
      </c>
      <c r="B5756">
        <f>'Założenia i wyniki'!$E$6*Znorm.Profile!B5756</f>
        <v>0</v>
      </c>
      <c r="C5756">
        <f>'Założenia i wyniki'!$E$8*Znorm.Profile!C5756</f>
        <v>0.40108495</v>
      </c>
      <c r="D5756">
        <f t="shared" si="267"/>
        <v>0</v>
      </c>
      <c r="E5756">
        <f t="shared" si="268"/>
        <v>0</v>
      </c>
      <c r="F5756">
        <f t="shared" si="269"/>
        <v>0.40108495</v>
      </c>
    </row>
    <row r="5757" spans="1:6" x14ac:dyDescent="0.25">
      <c r="A5757">
        <v>5748</v>
      </c>
      <c r="B5757">
        <f>'Założenia i wyniki'!$E$6*Znorm.Profile!B5757</f>
        <v>0</v>
      </c>
      <c r="C5757">
        <f>'Założenia i wyniki'!$E$8*Znorm.Profile!C5757</f>
        <v>0.39871999999999996</v>
      </c>
      <c r="D5757">
        <f t="shared" si="267"/>
        <v>0</v>
      </c>
      <c r="E5757">
        <f t="shared" si="268"/>
        <v>0</v>
      </c>
      <c r="F5757">
        <f t="shared" si="269"/>
        <v>0.39871999999999996</v>
      </c>
    </row>
    <row r="5758" spans="1:6" x14ac:dyDescent="0.25">
      <c r="A5758">
        <v>5749</v>
      </c>
      <c r="B5758">
        <f>'Założenia i wyniki'!$E$6*Znorm.Profile!B5758</f>
        <v>0</v>
      </c>
      <c r="C5758">
        <f>'Założenia i wyniki'!$E$8*Znorm.Profile!C5758</f>
        <v>0.39828144999999998</v>
      </c>
      <c r="D5758">
        <f t="shared" si="267"/>
        <v>0</v>
      </c>
      <c r="E5758">
        <f t="shared" si="268"/>
        <v>0</v>
      </c>
      <c r="F5758">
        <f t="shared" si="269"/>
        <v>0.39828144999999998</v>
      </c>
    </row>
    <row r="5759" spans="1:6" x14ac:dyDescent="0.25">
      <c r="A5759">
        <v>5750</v>
      </c>
      <c r="B5759">
        <f>'Założenia i wyniki'!$E$6*Znorm.Profile!B5759</f>
        <v>0</v>
      </c>
      <c r="C5759">
        <f>'Założenia i wyniki'!$E$8*Znorm.Profile!C5759</f>
        <v>0.39012085000000002</v>
      </c>
      <c r="D5759">
        <f t="shared" si="267"/>
        <v>0</v>
      </c>
      <c r="E5759">
        <f t="shared" si="268"/>
        <v>0</v>
      </c>
      <c r="F5759">
        <f t="shared" si="269"/>
        <v>0.39012085000000002</v>
      </c>
    </row>
    <row r="5760" spans="1:6" x14ac:dyDescent="0.25">
      <c r="A5760">
        <v>5751</v>
      </c>
      <c r="B5760">
        <f>'Założenia i wyniki'!$E$6*Znorm.Profile!B5760</f>
        <v>0</v>
      </c>
      <c r="C5760">
        <f>'Założenia i wyniki'!$E$8*Znorm.Profile!C5760</f>
        <v>0.39511325000000003</v>
      </c>
      <c r="D5760">
        <f t="shared" si="267"/>
        <v>0</v>
      </c>
      <c r="E5760">
        <f t="shared" si="268"/>
        <v>0</v>
      </c>
      <c r="F5760">
        <f t="shared" si="269"/>
        <v>0.39511325000000003</v>
      </c>
    </row>
    <row r="5761" spans="1:6" x14ac:dyDescent="0.25">
      <c r="A5761">
        <v>5752</v>
      </c>
      <c r="B5761">
        <f>'Założenia i wyniki'!$E$6*Znorm.Profile!B5761</f>
        <v>0</v>
      </c>
      <c r="C5761">
        <f>'Założenia i wyniki'!$E$8*Znorm.Profile!C5761</f>
        <v>0.41251140000000003</v>
      </c>
      <c r="D5761">
        <f t="shared" si="267"/>
        <v>0</v>
      </c>
      <c r="E5761">
        <f t="shared" si="268"/>
        <v>0</v>
      </c>
      <c r="F5761">
        <f t="shared" si="269"/>
        <v>0.41251140000000003</v>
      </c>
    </row>
    <row r="5762" spans="1:6" x14ac:dyDescent="0.25">
      <c r="A5762">
        <v>5753</v>
      </c>
      <c r="B5762">
        <f>'Założenia i wyniki'!$E$6*Znorm.Profile!B5762</f>
        <v>0</v>
      </c>
      <c r="C5762">
        <f>'Założenia i wyniki'!$E$8*Znorm.Profile!C5762</f>
        <v>0.42259420000000003</v>
      </c>
      <c r="D5762">
        <f t="shared" si="267"/>
        <v>0</v>
      </c>
      <c r="E5762">
        <f t="shared" si="268"/>
        <v>0</v>
      </c>
      <c r="F5762">
        <f t="shared" si="269"/>
        <v>0.42259420000000003</v>
      </c>
    </row>
    <row r="5763" spans="1:6" x14ac:dyDescent="0.25">
      <c r="A5763">
        <v>5754</v>
      </c>
      <c r="B5763">
        <f>'Założenia i wyniki'!$E$6*Znorm.Profile!B5763</f>
        <v>0</v>
      </c>
      <c r="C5763">
        <f>'Założenia i wyniki'!$E$8*Znorm.Profile!C5763</f>
        <v>0.43699634999999998</v>
      </c>
      <c r="D5763">
        <f t="shared" si="267"/>
        <v>0</v>
      </c>
      <c r="E5763">
        <f t="shared" si="268"/>
        <v>0</v>
      </c>
      <c r="F5763">
        <f t="shared" si="269"/>
        <v>0.43699634999999998</v>
      </c>
    </row>
    <row r="5764" spans="1:6" x14ac:dyDescent="0.25">
      <c r="A5764">
        <v>5755</v>
      </c>
      <c r="B5764">
        <f>'Założenia i wyniki'!$E$6*Znorm.Profile!B5764</f>
        <v>0</v>
      </c>
      <c r="C5764">
        <f>'Założenia i wyniki'!$E$8*Znorm.Profile!C5764</f>
        <v>0.48961814999999997</v>
      </c>
      <c r="D5764">
        <f t="shared" si="267"/>
        <v>0</v>
      </c>
      <c r="E5764">
        <f t="shared" si="268"/>
        <v>0</v>
      </c>
      <c r="F5764">
        <f t="shared" si="269"/>
        <v>0.48961814999999997</v>
      </c>
    </row>
    <row r="5765" spans="1:6" x14ac:dyDescent="0.25">
      <c r="A5765">
        <v>5756</v>
      </c>
      <c r="B5765">
        <f>'Założenia i wyniki'!$E$6*Znorm.Profile!B5765</f>
        <v>0</v>
      </c>
      <c r="C5765">
        <f>'Założenia i wyniki'!$E$8*Znorm.Profile!C5765</f>
        <v>0.52570910000000004</v>
      </c>
      <c r="D5765">
        <f t="shared" si="267"/>
        <v>0</v>
      </c>
      <c r="E5765">
        <f t="shared" si="268"/>
        <v>0</v>
      </c>
      <c r="F5765">
        <f t="shared" si="269"/>
        <v>0.52570910000000004</v>
      </c>
    </row>
    <row r="5766" spans="1:6" x14ac:dyDescent="0.25">
      <c r="A5766">
        <v>5757</v>
      </c>
      <c r="B5766">
        <f>'Założenia i wyniki'!$E$6*Znorm.Profile!B5766</f>
        <v>0</v>
      </c>
      <c r="C5766">
        <f>'Założenia i wyniki'!$E$8*Znorm.Profile!C5766</f>
        <v>0.47805065000000002</v>
      </c>
      <c r="D5766">
        <f t="shared" si="267"/>
        <v>0</v>
      </c>
      <c r="E5766">
        <f t="shared" si="268"/>
        <v>0</v>
      </c>
      <c r="F5766">
        <f t="shared" si="269"/>
        <v>0.47805065000000002</v>
      </c>
    </row>
    <row r="5767" spans="1:6" x14ac:dyDescent="0.25">
      <c r="A5767">
        <v>5758</v>
      </c>
      <c r="B5767">
        <f>'Założenia i wyniki'!$E$6*Znorm.Profile!B5767</f>
        <v>0</v>
      </c>
      <c r="C5767">
        <f>'Założenia i wyniki'!$E$8*Znorm.Profile!C5767</f>
        <v>0.39315290000000003</v>
      </c>
      <c r="D5767">
        <f t="shared" si="267"/>
        <v>0</v>
      </c>
      <c r="E5767">
        <f t="shared" si="268"/>
        <v>0</v>
      </c>
      <c r="F5767">
        <f t="shared" si="269"/>
        <v>0.39315290000000003</v>
      </c>
    </row>
    <row r="5768" spans="1:6" x14ac:dyDescent="0.25">
      <c r="A5768">
        <v>5759</v>
      </c>
      <c r="B5768">
        <f>'Założenia i wyniki'!$E$6*Znorm.Profile!B5768</f>
        <v>0</v>
      </c>
      <c r="C5768">
        <f>'Założenia i wyniki'!$E$8*Znorm.Profile!C5768</f>
        <v>0.22927240000000002</v>
      </c>
      <c r="D5768">
        <f t="shared" si="267"/>
        <v>0</v>
      </c>
      <c r="E5768">
        <f t="shared" si="268"/>
        <v>0</v>
      </c>
      <c r="F5768">
        <f t="shared" si="269"/>
        <v>0.22927240000000002</v>
      </c>
    </row>
    <row r="5769" spans="1:6" x14ac:dyDescent="0.25">
      <c r="A5769">
        <v>5760</v>
      </c>
      <c r="B5769">
        <f>'Założenia i wyniki'!$E$6*Znorm.Profile!B5769</f>
        <v>0</v>
      </c>
      <c r="C5769">
        <f>'Założenia i wyniki'!$E$8*Znorm.Profile!C5769</f>
        <v>0.25902415000000001</v>
      </c>
      <c r="D5769">
        <f t="shared" si="267"/>
        <v>0</v>
      </c>
      <c r="E5769">
        <f t="shared" si="268"/>
        <v>0</v>
      </c>
      <c r="F5769">
        <f t="shared" si="269"/>
        <v>0.25902415000000001</v>
      </c>
    </row>
    <row r="5770" spans="1:6" x14ac:dyDescent="0.25">
      <c r="A5770">
        <v>5761</v>
      </c>
      <c r="B5770">
        <f>'Założenia i wyniki'!$E$6*Znorm.Profile!B5770</f>
        <v>0</v>
      </c>
      <c r="C5770">
        <f>'Założenia i wyniki'!$E$8*Znorm.Profile!C5770</f>
        <v>0.22203754999999997</v>
      </c>
      <c r="D5770">
        <f t="shared" si="267"/>
        <v>0</v>
      </c>
      <c r="E5770">
        <f t="shared" si="268"/>
        <v>0</v>
      </c>
      <c r="F5770">
        <f t="shared" si="269"/>
        <v>0.22203754999999997</v>
      </c>
    </row>
    <row r="5771" spans="1:6" x14ac:dyDescent="0.25">
      <c r="A5771">
        <v>5762</v>
      </c>
      <c r="B5771">
        <f>'Założenia i wyniki'!$E$6*Znorm.Profile!B5771</f>
        <v>0</v>
      </c>
      <c r="C5771">
        <f>'Założenia i wyniki'!$E$8*Znorm.Profile!C5771</f>
        <v>0.20185025000000001</v>
      </c>
      <c r="D5771">
        <f t="shared" ref="D5771:D5834" si="270">IF(B5771&lt;=C5771,B5771,C5771)</f>
        <v>0</v>
      </c>
      <c r="E5771">
        <f t="shared" ref="E5771:E5834" si="271">IF(B5771&gt;C5771,B5771-C5771,0)</f>
        <v>0</v>
      </c>
      <c r="F5771">
        <f t="shared" ref="F5771:F5834" si="272">IF(B5771&lt;C5771,C5771-B5771,0)</f>
        <v>0.20185025000000001</v>
      </c>
    </row>
    <row r="5772" spans="1:6" x14ac:dyDescent="0.25">
      <c r="A5772">
        <v>5763</v>
      </c>
      <c r="B5772">
        <f>'Założenia i wyniki'!$E$6*Znorm.Profile!B5772</f>
        <v>0</v>
      </c>
      <c r="C5772">
        <f>'Założenia i wyniki'!$E$8*Znorm.Profile!C5772</f>
        <v>0.19744865</v>
      </c>
      <c r="D5772">
        <f t="shared" si="270"/>
        <v>0</v>
      </c>
      <c r="E5772">
        <f t="shared" si="271"/>
        <v>0</v>
      </c>
      <c r="F5772">
        <f t="shared" si="272"/>
        <v>0.19744865</v>
      </c>
    </row>
    <row r="5773" spans="1:6" x14ac:dyDescent="0.25">
      <c r="A5773">
        <v>5764</v>
      </c>
      <c r="B5773">
        <f>'Założenia i wyniki'!$E$6*Znorm.Profile!B5773</f>
        <v>0</v>
      </c>
      <c r="C5773">
        <f>'Założenia i wyniki'!$E$8*Znorm.Profile!C5773</f>
        <v>0.20876415000000001</v>
      </c>
      <c r="D5773">
        <f t="shared" si="270"/>
        <v>0</v>
      </c>
      <c r="E5773">
        <f t="shared" si="271"/>
        <v>0</v>
      </c>
      <c r="F5773">
        <f t="shared" si="272"/>
        <v>0.20876415000000001</v>
      </c>
    </row>
    <row r="5774" spans="1:6" x14ac:dyDescent="0.25">
      <c r="A5774">
        <v>5765</v>
      </c>
      <c r="B5774">
        <f>'Założenia i wyniki'!$E$6*Znorm.Profile!B5774</f>
        <v>0</v>
      </c>
      <c r="C5774">
        <f>'Założenia i wyniki'!$E$8*Znorm.Profile!C5774</f>
        <v>0.23594305000000002</v>
      </c>
      <c r="D5774">
        <f t="shared" si="270"/>
        <v>0</v>
      </c>
      <c r="E5774">
        <f t="shared" si="271"/>
        <v>0</v>
      </c>
      <c r="F5774">
        <f t="shared" si="272"/>
        <v>0.23594305000000002</v>
      </c>
    </row>
    <row r="5775" spans="1:6" x14ac:dyDescent="0.25">
      <c r="A5775">
        <v>5766</v>
      </c>
      <c r="B5775">
        <f>'Założenia i wyniki'!$E$6*Znorm.Profile!B5775</f>
        <v>0</v>
      </c>
      <c r="C5775">
        <f>'Założenia i wyniki'!$E$8*Znorm.Profile!C5775</f>
        <v>0.28461475000000003</v>
      </c>
      <c r="D5775">
        <f t="shared" si="270"/>
        <v>0</v>
      </c>
      <c r="E5775">
        <f t="shared" si="271"/>
        <v>0</v>
      </c>
      <c r="F5775">
        <f t="shared" si="272"/>
        <v>0.28461475000000003</v>
      </c>
    </row>
    <row r="5776" spans="1:6" x14ac:dyDescent="0.25">
      <c r="A5776">
        <v>5767</v>
      </c>
      <c r="B5776">
        <f>'Założenia i wyniki'!$E$6*Znorm.Profile!B5776</f>
        <v>0</v>
      </c>
      <c r="C5776">
        <f>'Założenia i wyniki'!$E$8*Znorm.Profile!C5776</f>
        <v>0.34340845000000003</v>
      </c>
      <c r="D5776">
        <f t="shared" si="270"/>
        <v>0</v>
      </c>
      <c r="E5776">
        <f t="shared" si="271"/>
        <v>0</v>
      </c>
      <c r="F5776">
        <f t="shared" si="272"/>
        <v>0.34340845000000003</v>
      </c>
    </row>
    <row r="5777" spans="1:6" x14ac:dyDescent="0.25">
      <c r="A5777">
        <v>5768</v>
      </c>
      <c r="B5777">
        <f>'Założenia i wyniki'!$E$6*Znorm.Profile!B5777</f>
        <v>0</v>
      </c>
      <c r="C5777">
        <f>'Założenia i wyniki'!$E$8*Znorm.Profile!C5777</f>
        <v>0.40092744999999996</v>
      </c>
      <c r="D5777">
        <f t="shared" si="270"/>
        <v>0</v>
      </c>
      <c r="E5777">
        <f t="shared" si="271"/>
        <v>0</v>
      </c>
      <c r="F5777">
        <f t="shared" si="272"/>
        <v>0.40092744999999996</v>
      </c>
    </row>
    <row r="5778" spans="1:6" x14ac:dyDescent="0.25">
      <c r="A5778">
        <v>5769</v>
      </c>
      <c r="B5778">
        <f>'Założenia i wyniki'!$E$6*Znorm.Profile!B5778</f>
        <v>0</v>
      </c>
      <c r="C5778">
        <f>'Założenia i wyniki'!$E$8*Znorm.Profile!C5778</f>
        <v>0.4317145</v>
      </c>
      <c r="D5778">
        <f t="shared" si="270"/>
        <v>0</v>
      </c>
      <c r="E5778">
        <f t="shared" si="271"/>
        <v>0</v>
      </c>
      <c r="F5778">
        <f t="shared" si="272"/>
        <v>0.4317145</v>
      </c>
    </row>
    <row r="5779" spans="1:6" x14ac:dyDescent="0.25">
      <c r="A5779">
        <v>5770</v>
      </c>
      <c r="B5779">
        <f>'Założenia i wyniki'!$E$6*Znorm.Profile!B5779</f>
        <v>0</v>
      </c>
      <c r="C5779">
        <f>'Założenia i wyniki'!$E$8*Znorm.Profile!C5779</f>
        <v>0.44967265000000001</v>
      </c>
      <c r="D5779">
        <f t="shared" si="270"/>
        <v>0</v>
      </c>
      <c r="E5779">
        <f t="shared" si="271"/>
        <v>0</v>
      </c>
      <c r="F5779">
        <f t="shared" si="272"/>
        <v>0.44967265000000001</v>
      </c>
    </row>
    <row r="5780" spans="1:6" x14ac:dyDescent="0.25">
      <c r="A5780">
        <v>5771</v>
      </c>
      <c r="B5780">
        <f>'Założenia i wyniki'!$E$6*Znorm.Profile!B5780</f>
        <v>0</v>
      </c>
      <c r="C5780">
        <f>'Założenia i wyniki'!$E$8*Znorm.Profile!C5780</f>
        <v>0.45899524999999997</v>
      </c>
      <c r="D5780">
        <f t="shared" si="270"/>
        <v>0</v>
      </c>
      <c r="E5780">
        <f t="shared" si="271"/>
        <v>0</v>
      </c>
      <c r="F5780">
        <f t="shared" si="272"/>
        <v>0.45899524999999997</v>
      </c>
    </row>
    <row r="5781" spans="1:6" x14ac:dyDescent="0.25">
      <c r="A5781">
        <v>5772</v>
      </c>
      <c r="B5781">
        <f>'Założenia i wyniki'!$E$6*Znorm.Profile!B5781</f>
        <v>0</v>
      </c>
      <c r="C5781">
        <f>'Założenia i wyniki'!$E$8*Znorm.Profile!C5781</f>
        <v>0.45950764999999993</v>
      </c>
      <c r="D5781">
        <f t="shared" si="270"/>
        <v>0</v>
      </c>
      <c r="E5781">
        <f t="shared" si="271"/>
        <v>0</v>
      </c>
      <c r="F5781">
        <f t="shared" si="272"/>
        <v>0.45950764999999993</v>
      </c>
    </row>
    <row r="5782" spans="1:6" x14ac:dyDescent="0.25">
      <c r="A5782">
        <v>5773</v>
      </c>
      <c r="B5782">
        <f>'Założenia i wyniki'!$E$6*Znorm.Profile!B5782</f>
        <v>0</v>
      </c>
      <c r="C5782">
        <f>'Założenia i wyniki'!$E$8*Znorm.Profile!C5782</f>
        <v>0.47484464999999998</v>
      </c>
      <c r="D5782">
        <f t="shared" si="270"/>
        <v>0</v>
      </c>
      <c r="E5782">
        <f t="shared" si="271"/>
        <v>0</v>
      </c>
      <c r="F5782">
        <f t="shared" si="272"/>
        <v>0.47484464999999998</v>
      </c>
    </row>
    <row r="5783" spans="1:6" x14ac:dyDescent="0.25">
      <c r="A5783">
        <v>5774</v>
      </c>
      <c r="B5783">
        <f>'Założenia i wyniki'!$E$6*Znorm.Profile!B5783</f>
        <v>0</v>
      </c>
      <c r="C5783">
        <f>'Założenia i wyniki'!$E$8*Znorm.Profile!C5783</f>
        <v>0.4629219</v>
      </c>
      <c r="D5783">
        <f t="shared" si="270"/>
        <v>0</v>
      </c>
      <c r="E5783">
        <f t="shared" si="271"/>
        <v>0</v>
      </c>
      <c r="F5783">
        <f t="shared" si="272"/>
        <v>0.4629219</v>
      </c>
    </row>
    <row r="5784" spans="1:6" x14ac:dyDescent="0.25">
      <c r="A5784">
        <v>5775</v>
      </c>
      <c r="B5784">
        <f>'Założenia i wyniki'!$E$6*Znorm.Profile!B5784</f>
        <v>0</v>
      </c>
      <c r="C5784">
        <f>'Założenia i wyniki'!$E$8*Znorm.Profile!C5784</f>
        <v>0.45033730000000005</v>
      </c>
      <c r="D5784">
        <f t="shared" si="270"/>
        <v>0</v>
      </c>
      <c r="E5784">
        <f t="shared" si="271"/>
        <v>0</v>
      </c>
      <c r="F5784">
        <f t="shared" si="272"/>
        <v>0.45033730000000005</v>
      </c>
    </row>
    <row r="5785" spans="1:6" x14ac:dyDescent="0.25">
      <c r="A5785">
        <v>5776</v>
      </c>
      <c r="B5785">
        <f>'Założenia i wyniki'!$E$6*Znorm.Profile!B5785</f>
        <v>0</v>
      </c>
      <c r="C5785">
        <f>'Założenia i wyniki'!$E$8*Znorm.Profile!C5785</f>
        <v>0.4406717</v>
      </c>
      <c r="D5785">
        <f t="shared" si="270"/>
        <v>0</v>
      </c>
      <c r="E5785">
        <f t="shared" si="271"/>
        <v>0</v>
      </c>
      <c r="F5785">
        <f t="shared" si="272"/>
        <v>0.4406717</v>
      </c>
    </row>
    <row r="5786" spans="1:6" x14ac:dyDescent="0.25">
      <c r="A5786">
        <v>5777</v>
      </c>
      <c r="B5786">
        <f>'Założenia i wyniki'!$E$6*Znorm.Profile!B5786</f>
        <v>0</v>
      </c>
      <c r="C5786">
        <f>'Założenia i wyniki'!$E$8*Znorm.Profile!C5786</f>
        <v>0.44104515000000005</v>
      </c>
      <c r="D5786">
        <f t="shared" si="270"/>
        <v>0</v>
      </c>
      <c r="E5786">
        <f t="shared" si="271"/>
        <v>0</v>
      </c>
      <c r="F5786">
        <f t="shared" si="272"/>
        <v>0.44104515000000005</v>
      </c>
    </row>
    <row r="5787" spans="1:6" x14ac:dyDescent="0.25">
      <c r="A5787">
        <v>5778</v>
      </c>
      <c r="B5787">
        <f>'Założenia i wyniki'!$E$6*Znorm.Profile!B5787</f>
        <v>0</v>
      </c>
      <c r="C5787">
        <f>'Założenia i wyniki'!$E$8*Znorm.Profile!C5787</f>
        <v>0.4610802</v>
      </c>
      <c r="D5787">
        <f t="shared" si="270"/>
        <v>0</v>
      </c>
      <c r="E5787">
        <f t="shared" si="271"/>
        <v>0</v>
      </c>
      <c r="F5787">
        <f t="shared" si="272"/>
        <v>0.4610802</v>
      </c>
    </row>
    <row r="5788" spans="1:6" x14ac:dyDescent="0.25">
      <c r="A5788">
        <v>5779</v>
      </c>
      <c r="B5788">
        <f>'Założenia i wyniki'!$E$6*Znorm.Profile!B5788</f>
        <v>0</v>
      </c>
      <c r="C5788">
        <f>'Założenia i wyniki'!$E$8*Znorm.Profile!C5788</f>
        <v>0.51476460000000002</v>
      </c>
      <c r="D5788">
        <f t="shared" si="270"/>
        <v>0</v>
      </c>
      <c r="E5788">
        <f t="shared" si="271"/>
        <v>0</v>
      </c>
      <c r="F5788">
        <f t="shared" si="272"/>
        <v>0.51476460000000002</v>
      </c>
    </row>
    <row r="5789" spans="1:6" x14ac:dyDescent="0.25">
      <c r="A5789">
        <v>5780</v>
      </c>
      <c r="B5789">
        <f>'Założenia i wyniki'!$E$6*Znorm.Profile!B5789</f>
        <v>0</v>
      </c>
      <c r="C5789">
        <f>'Założenia i wyniki'!$E$8*Znorm.Profile!C5789</f>
        <v>0.51958934999999995</v>
      </c>
      <c r="D5789">
        <f t="shared" si="270"/>
        <v>0</v>
      </c>
      <c r="E5789">
        <f t="shared" si="271"/>
        <v>0</v>
      </c>
      <c r="F5789">
        <f t="shared" si="272"/>
        <v>0.51958934999999995</v>
      </c>
    </row>
    <row r="5790" spans="1:6" x14ac:dyDescent="0.25">
      <c r="A5790">
        <v>5781</v>
      </c>
      <c r="B5790">
        <f>'Założenia i wyniki'!$E$6*Znorm.Profile!B5790</f>
        <v>0</v>
      </c>
      <c r="C5790">
        <f>'Założenia i wyniki'!$E$8*Znorm.Profile!C5790</f>
        <v>0.47553800000000002</v>
      </c>
      <c r="D5790">
        <f t="shared" si="270"/>
        <v>0</v>
      </c>
      <c r="E5790">
        <f t="shared" si="271"/>
        <v>0</v>
      </c>
      <c r="F5790">
        <f t="shared" si="272"/>
        <v>0.47553800000000002</v>
      </c>
    </row>
    <row r="5791" spans="1:6" x14ac:dyDescent="0.25">
      <c r="A5791">
        <v>5782</v>
      </c>
      <c r="B5791">
        <f>'Założenia i wyniki'!$E$6*Znorm.Profile!B5791</f>
        <v>0</v>
      </c>
      <c r="C5791">
        <f>'Założenia i wyniki'!$E$8*Znorm.Profile!C5791</f>
        <v>0.40027155000000003</v>
      </c>
      <c r="D5791">
        <f t="shared" si="270"/>
        <v>0</v>
      </c>
      <c r="E5791">
        <f t="shared" si="271"/>
        <v>0</v>
      </c>
      <c r="F5791">
        <f t="shared" si="272"/>
        <v>0.40027155000000003</v>
      </c>
    </row>
    <row r="5792" spans="1:6" x14ac:dyDescent="0.25">
      <c r="A5792">
        <v>5783</v>
      </c>
      <c r="B5792">
        <f>'Założenia i wyniki'!$E$6*Znorm.Profile!B5792</f>
        <v>0</v>
      </c>
      <c r="C5792">
        <f>'Założenia i wyniki'!$E$8*Znorm.Profile!C5792</f>
        <v>0.3235729</v>
      </c>
      <c r="D5792">
        <f t="shared" si="270"/>
        <v>0</v>
      </c>
      <c r="E5792">
        <f t="shared" si="271"/>
        <v>0</v>
      </c>
      <c r="F5792">
        <f t="shared" si="272"/>
        <v>0.3235729</v>
      </c>
    </row>
    <row r="5793" spans="1:6" x14ac:dyDescent="0.25">
      <c r="A5793">
        <v>5784</v>
      </c>
      <c r="B5793">
        <f>'Założenia i wyniki'!$E$6*Znorm.Profile!B5793</f>
        <v>0</v>
      </c>
      <c r="C5793">
        <f>'Założenia i wyniki'!$E$8*Znorm.Profile!C5793</f>
        <v>0.26304600000000006</v>
      </c>
      <c r="D5793">
        <f t="shared" si="270"/>
        <v>0</v>
      </c>
      <c r="E5793">
        <f t="shared" si="271"/>
        <v>0</v>
      </c>
      <c r="F5793">
        <f t="shared" si="272"/>
        <v>0.26304600000000006</v>
      </c>
    </row>
    <row r="5794" spans="1:6" x14ac:dyDescent="0.25">
      <c r="A5794">
        <v>5785</v>
      </c>
      <c r="B5794">
        <f>'Założenia i wyniki'!$E$6*Znorm.Profile!B5794</f>
        <v>0</v>
      </c>
      <c r="C5794">
        <f>'Założenia i wyniki'!$E$8*Znorm.Profile!C5794</f>
        <v>0.22766345000000002</v>
      </c>
      <c r="D5794">
        <f t="shared" si="270"/>
        <v>0</v>
      </c>
      <c r="E5794">
        <f t="shared" si="271"/>
        <v>0</v>
      </c>
      <c r="F5794">
        <f t="shared" si="272"/>
        <v>0.22766345000000002</v>
      </c>
    </row>
    <row r="5795" spans="1:6" x14ac:dyDescent="0.25">
      <c r="A5795">
        <v>5786</v>
      </c>
      <c r="B5795">
        <f>'Założenia i wyniki'!$E$6*Znorm.Profile!B5795</f>
        <v>0</v>
      </c>
      <c r="C5795">
        <f>'Założenia i wyniki'!$E$8*Znorm.Profile!C5795</f>
        <v>0.20565544999999999</v>
      </c>
      <c r="D5795">
        <f t="shared" si="270"/>
        <v>0</v>
      </c>
      <c r="E5795">
        <f t="shared" si="271"/>
        <v>0</v>
      </c>
      <c r="F5795">
        <f t="shared" si="272"/>
        <v>0.20565544999999999</v>
      </c>
    </row>
    <row r="5796" spans="1:6" x14ac:dyDescent="0.25">
      <c r="A5796">
        <v>5787</v>
      </c>
      <c r="B5796">
        <f>'Założenia i wyniki'!$E$6*Znorm.Profile!B5796</f>
        <v>0</v>
      </c>
      <c r="C5796">
        <f>'Założenia i wyniki'!$E$8*Znorm.Profile!C5796</f>
        <v>0.2006956</v>
      </c>
      <c r="D5796">
        <f t="shared" si="270"/>
        <v>0</v>
      </c>
      <c r="E5796">
        <f t="shared" si="271"/>
        <v>0</v>
      </c>
      <c r="F5796">
        <f t="shared" si="272"/>
        <v>0.2006956</v>
      </c>
    </row>
    <row r="5797" spans="1:6" x14ac:dyDescent="0.25">
      <c r="A5797">
        <v>5788</v>
      </c>
      <c r="B5797">
        <f>'Założenia i wyniki'!$E$6*Znorm.Profile!B5797</f>
        <v>0</v>
      </c>
      <c r="C5797">
        <f>'Założenia i wyniki'!$E$8*Znorm.Profile!C5797</f>
        <v>0.20449344999999997</v>
      </c>
      <c r="D5797">
        <f t="shared" si="270"/>
        <v>0</v>
      </c>
      <c r="E5797">
        <f t="shared" si="271"/>
        <v>0</v>
      </c>
      <c r="F5797">
        <f t="shared" si="272"/>
        <v>0.20449344999999997</v>
      </c>
    </row>
    <row r="5798" spans="1:6" x14ac:dyDescent="0.25">
      <c r="A5798">
        <v>5789</v>
      </c>
      <c r="B5798">
        <f>'Założenia i wyniki'!$E$6*Znorm.Profile!B5798</f>
        <v>0</v>
      </c>
      <c r="C5798">
        <f>'Założenia i wyniki'!$E$8*Znorm.Profile!C5798</f>
        <v>0.22036734999999996</v>
      </c>
      <c r="D5798">
        <f t="shared" si="270"/>
        <v>0</v>
      </c>
      <c r="E5798">
        <f t="shared" si="271"/>
        <v>0</v>
      </c>
      <c r="F5798">
        <f t="shared" si="272"/>
        <v>0.22036734999999996</v>
      </c>
    </row>
    <row r="5799" spans="1:6" x14ac:dyDescent="0.25">
      <c r="A5799">
        <v>5790</v>
      </c>
      <c r="B5799">
        <f>'Założenia i wyniki'!$E$6*Znorm.Profile!B5799</f>
        <v>7.1271698113207549E-2</v>
      </c>
      <c r="C5799">
        <f>'Założenia i wyniki'!$E$8*Znorm.Profile!C5799</f>
        <v>0.26246570000000002</v>
      </c>
      <c r="D5799">
        <f t="shared" si="270"/>
        <v>7.1271698113207549E-2</v>
      </c>
      <c r="E5799">
        <f t="shared" si="271"/>
        <v>0</v>
      </c>
      <c r="F5799">
        <f t="shared" si="272"/>
        <v>0.19119400188679248</v>
      </c>
    </row>
    <row r="5800" spans="1:6" x14ac:dyDescent="0.25">
      <c r="A5800">
        <v>5791</v>
      </c>
      <c r="B5800">
        <f>'Założenia i wyniki'!$E$6*Znorm.Profile!B5800</f>
        <v>0.46416037735849053</v>
      </c>
      <c r="C5800">
        <f>'Założenia i wyniki'!$E$8*Znorm.Profile!C5800</f>
        <v>0.32196534999999998</v>
      </c>
      <c r="D5800">
        <f t="shared" si="270"/>
        <v>0.32196534999999998</v>
      </c>
      <c r="E5800">
        <f t="shared" si="271"/>
        <v>0.14219502735849054</v>
      </c>
      <c r="F5800">
        <f t="shared" si="272"/>
        <v>0</v>
      </c>
    </row>
    <row r="5801" spans="1:6" x14ac:dyDescent="0.25">
      <c r="A5801">
        <v>5792</v>
      </c>
      <c r="B5801">
        <f>'Założenia i wyniki'!$E$6*Znorm.Profile!B5801</f>
        <v>1.0836792452830188</v>
      </c>
      <c r="C5801">
        <f>'Założenia i wyniki'!$E$8*Znorm.Profile!C5801</f>
        <v>0.37864994999999996</v>
      </c>
      <c r="D5801">
        <f t="shared" si="270"/>
        <v>0.37864994999999996</v>
      </c>
      <c r="E5801">
        <f t="shared" si="271"/>
        <v>0.70502929528301883</v>
      </c>
      <c r="F5801">
        <f t="shared" si="272"/>
        <v>0</v>
      </c>
    </row>
    <row r="5802" spans="1:6" x14ac:dyDescent="0.25">
      <c r="A5802">
        <v>5793</v>
      </c>
      <c r="B5802">
        <f>'Założenia i wyniki'!$E$6*Znorm.Profile!B5802</f>
        <v>1.6809433962264151</v>
      </c>
      <c r="C5802">
        <f>'Założenia i wyniki'!$E$8*Znorm.Profile!C5802</f>
        <v>0.42987104999999998</v>
      </c>
      <c r="D5802">
        <f t="shared" si="270"/>
        <v>0.42987104999999998</v>
      </c>
      <c r="E5802">
        <f t="shared" si="271"/>
        <v>1.2510723462264151</v>
      </c>
      <c r="F5802">
        <f t="shared" si="272"/>
        <v>0</v>
      </c>
    </row>
    <row r="5803" spans="1:6" x14ac:dyDescent="0.25">
      <c r="A5803">
        <v>5794</v>
      </c>
      <c r="B5803">
        <f>'Założenia i wyniki'!$E$6*Znorm.Profile!B5803</f>
        <v>2.0931132075471695</v>
      </c>
      <c r="C5803">
        <f>'Założenia i wyniki'!$E$8*Znorm.Profile!C5803</f>
        <v>0.45830015000000002</v>
      </c>
      <c r="D5803">
        <f t="shared" si="270"/>
        <v>0.45830015000000002</v>
      </c>
      <c r="E5803">
        <f t="shared" si="271"/>
        <v>1.6348130575471695</v>
      </c>
      <c r="F5803">
        <f t="shared" si="272"/>
        <v>0</v>
      </c>
    </row>
    <row r="5804" spans="1:6" x14ac:dyDescent="0.25">
      <c r="A5804">
        <v>5795</v>
      </c>
      <c r="B5804">
        <f>'Założenia i wyniki'!$E$6*Znorm.Profile!B5804</f>
        <v>2.333584905660377</v>
      </c>
      <c r="C5804">
        <f>'Założenia i wyniki'!$E$8*Znorm.Profile!C5804</f>
        <v>0.46368909999999997</v>
      </c>
      <c r="D5804">
        <f t="shared" si="270"/>
        <v>0.46368909999999997</v>
      </c>
      <c r="E5804">
        <f t="shared" si="271"/>
        <v>1.8698958056603772</v>
      </c>
      <c r="F5804">
        <f t="shared" si="272"/>
        <v>0</v>
      </c>
    </row>
    <row r="5805" spans="1:6" x14ac:dyDescent="0.25">
      <c r="A5805">
        <v>5796</v>
      </c>
      <c r="B5805">
        <f>'Założenia i wyniki'!$E$6*Znorm.Profile!B5805</f>
        <v>2.3963207547169807</v>
      </c>
      <c r="C5805">
        <f>'Założenia i wyniki'!$E$8*Znorm.Profile!C5805</f>
        <v>0.45043915000000007</v>
      </c>
      <c r="D5805">
        <f t="shared" si="270"/>
        <v>0.45043915000000007</v>
      </c>
      <c r="E5805">
        <f t="shared" si="271"/>
        <v>1.9458816047169807</v>
      </c>
      <c r="F5805">
        <f t="shared" si="272"/>
        <v>0</v>
      </c>
    </row>
    <row r="5806" spans="1:6" x14ac:dyDescent="0.25">
      <c r="A5806">
        <v>5797</v>
      </c>
      <c r="B5806">
        <f>'Założenia i wyniki'!$E$6*Znorm.Profile!B5806</f>
        <v>2.3339622641509434</v>
      </c>
      <c r="C5806">
        <f>'Założenia i wyniki'!$E$8*Znorm.Profile!C5806</f>
        <v>0.43124479999999993</v>
      </c>
      <c r="D5806">
        <f t="shared" si="270"/>
        <v>0.43124479999999993</v>
      </c>
      <c r="E5806">
        <f t="shared" si="271"/>
        <v>1.9027174641509434</v>
      </c>
      <c r="F5806">
        <f t="shared" si="272"/>
        <v>0</v>
      </c>
    </row>
    <row r="5807" spans="1:6" x14ac:dyDescent="0.25">
      <c r="A5807">
        <v>5798</v>
      </c>
      <c r="B5807">
        <f>'Założenia i wyniki'!$E$6*Znorm.Profile!B5807</f>
        <v>2.110943396226415</v>
      </c>
      <c r="C5807">
        <f>'Założenia i wyniki'!$E$8*Znorm.Profile!C5807</f>
        <v>0.41087164999999998</v>
      </c>
      <c r="D5807">
        <f t="shared" si="270"/>
        <v>0.41087164999999998</v>
      </c>
      <c r="E5807">
        <f t="shared" si="271"/>
        <v>1.700071746226415</v>
      </c>
      <c r="F5807">
        <f t="shared" si="272"/>
        <v>0</v>
      </c>
    </row>
    <row r="5808" spans="1:6" x14ac:dyDescent="0.25">
      <c r="A5808">
        <v>5799</v>
      </c>
      <c r="B5808">
        <f>'Założenia i wyniki'!$E$6*Znorm.Profile!B5808</f>
        <v>1.7243396226415095</v>
      </c>
      <c r="C5808">
        <f>'Założenia i wyniki'!$E$8*Znorm.Profile!C5808</f>
        <v>0.38526004999999997</v>
      </c>
      <c r="D5808">
        <f t="shared" si="270"/>
        <v>0.38526004999999997</v>
      </c>
      <c r="E5808">
        <f t="shared" si="271"/>
        <v>1.3390795726415097</v>
      </c>
      <c r="F5808">
        <f t="shared" si="272"/>
        <v>0</v>
      </c>
    </row>
    <row r="5809" spans="1:6" x14ac:dyDescent="0.25">
      <c r="A5809">
        <v>5800</v>
      </c>
      <c r="B5809">
        <f>'Założenia i wyniki'!$E$6*Znorm.Profile!B5809</f>
        <v>1.1633018867924527</v>
      </c>
      <c r="C5809">
        <f>'Założenia i wyniki'!$E$8*Znorm.Profile!C5809</f>
        <v>0.37255505</v>
      </c>
      <c r="D5809">
        <f t="shared" si="270"/>
        <v>0.37255505</v>
      </c>
      <c r="E5809">
        <f t="shared" si="271"/>
        <v>0.79074683679245272</v>
      </c>
      <c r="F5809">
        <f t="shared" si="272"/>
        <v>0</v>
      </c>
    </row>
    <row r="5810" spans="1:6" x14ac:dyDescent="0.25">
      <c r="A5810">
        <v>5801</v>
      </c>
      <c r="B5810">
        <f>'Założenia i wyniki'!$E$6*Znorm.Profile!B5810</f>
        <v>0.5899716981132076</v>
      </c>
      <c r="C5810">
        <f>'Założenia i wyniki'!$E$8*Znorm.Profile!C5810</f>
        <v>0.3915401</v>
      </c>
      <c r="D5810">
        <f t="shared" si="270"/>
        <v>0.3915401</v>
      </c>
      <c r="E5810">
        <f t="shared" si="271"/>
        <v>0.1984315981132076</v>
      </c>
      <c r="F5810">
        <f t="shared" si="272"/>
        <v>0</v>
      </c>
    </row>
    <row r="5811" spans="1:6" x14ac:dyDescent="0.25">
      <c r="A5811">
        <v>5802</v>
      </c>
      <c r="B5811">
        <f>'Założenia i wyniki'!$E$6*Znorm.Profile!B5811</f>
        <v>0.12531132075471699</v>
      </c>
      <c r="C5811">
        <f>'Założenia i wyniki'!$E$8*Znorm.Profile!C5811</f>
        <v>0.41677719999999996</v>
      </c>
      <c r="D5811">
        <f t="shared" si="270"/>
        <v>0.12531132075471699</v>
      </c>
      <c r="E5811">
        <f t="shared" si="271"/>
        <v>0</v>
      </c>
      <c r="F5811">
        <f t="shared" si="272"/>
        <v>0.291465879245283</v>
      </c>
    </row>
    <row r="5812" spans="1:6" x14ac:dyDescent="0.25">
      <c r="A5812">
        <v>5803</v>
      </c>
      <c r="B5812">
        <f>'Założenia i wyniki'!$E$6*Znorm.Profile!B5812</f>
        <v>0</v>
      </c>
      <c r="C5812">
        <f>'Założenia i wyniki'!$E$8*Znorm.Profile!C5812</f>
        <v>0.48834380000000005</v>
      </c>
      <c r="D5812">
        <f t="shared" si="270"/>
        <v>0</v>
      </c>
      <c r="E5812">
        <f t="shared" si="271"/>
        <v>0</v>
      </c>
      <c r="F5812">
        <f t="shared" si="272"/>
        <v>0.48834380000000005</v>
      </c>
    </row>
    <row r="5813" spans="1:6" x14ac:dyDescent="0.25">
      <c r="A5813">
        <v>5804</v>
      </c>
      <c r="B5813">
        <f>'Założenia i wyniki'!$E$6*Znorm.Profile!B5813</f>
        <v>0</v>
      </c>
      <c r="C5813">
        <f>'Założenia i wyniki'!$E$8*Znorm.Profile!C5813</f>
        <v>0.52655470000000004</v>
      </c>
      <c r="D5813">
        <f t="shared" si="270"/>
        <v>0</v>
      </c>
      <c r="E5813">
        <f t="shared" si="271"/>
        <v>0</v>
      </c>
      <c r="F5813">
        <f t="shared" si="272"/>
        <v>0.52655470000000004</v>
      </c>
    </row>
    <row r="5814" spans="1:6" x14ac:dyDescent="0.25">
      <c r="A5814">
        <v>5805</v>
      </c>
      <c r="B5814">
        <f>'Założenia i wyniki'!$E$6*Znorm.Profile!B5814</f>
        <v>0</v>
      </c>
      <c r="C5814">
        <f>'Założenia i wyniki'!$E$8*Znorm.Profile!C5814</f>
        <v>0.47425699999999998</v>
      </c>
      <c r="D5814">
        <f t="shared" si="270"/>
        <v>0</v>
      </c>
      <c r="E5814">
        <f t="shared" si="271"/>
        <v>0</v>
      </c>
      <c r="F5814">
        <f t="shared" si="272"/>
        <v>0.47425699999999998</v>
      </c>
    </row>
    <row r="5815" spans="1:6" x14ac:dyDescent="0.25">
      <c r="A5815">
        <v>5806</v>
      </c>
      <c r="B5815">
        <f>'Założenia i wyniki'!$E$6*Znorm.Profile!B5815</f>
        <v>0</v>
      </c>
      <c r="C5815">
        <f>'Założenia i wyniki'!$E$8*Znorm.Profile!C5815</f>
        <v>0.38084129999999999</v>
      </c>
      <c r="D5815">
        <f t="shared" si="270"/>
        <v>0</v>
      </c>
      <c r="E5815">
        <f t="shared" si="271"/>
        <v>0</v>
      </c>
      <c r="F5815">
        <f t="shared" si="272"/>
        <v>0.38084129999999999</v>
      </c>
    </row>
    <row r="5816" spans="1:6" x14ac:dyDescent="0.25">
      <c r="A5816">
        <v>5807</v>
      </c>
      <c r="B5816">
        <f>'Założenia i wyniki'!$E$6*Znorm.Profile!B5816</f>
        <v>0</v>
      </c>
      <c r="C5816">
        <f>'Założenia i wyniki'!$E$8*Znorm.Profile!C5816</f>
        <v>0.29132180000000002</v>
      </c>
      <c r="D5816">
        <f t="shared" si="270"/>
        <v>0</v>
      </c>
      <c r="E5816">
        <f t="shared" si="271"/>
        <v>0</v>
      </c>
      <c r="F5816">
        <f t="shared" si="272"/>
        <v>0.29132180000000002</v>
      </c>
    </row>
    <row r="5817" spans="1:6" x14ac:dyDescent="0.25">
      <c r="A5817">
        <v>5808</v>
      </c>
      <c r="B5817">
        <f>'Założenia i wyniki'!$E$6*Znorm.Profile!B5817</f>
        <v>0</v>
      </c>
      <c r="C5817">
        <f>'Założenia i wyniki'!$E$8*Znorm.Profile!C5817</f>
        <v>0.23158204999999998</v>
      </c>
      <c r="D5817">
        <f t="shared" si="270"/>
        <v>0</v>
      </c>
      <c r="E5817">
        <f t="shared" si="271"/>
        <v>0</v>
      </c>
      <c r="F5817">
        <f t="shared" si="272"/>
        <v>0.23158204999999998</v>
      </c>
    </row>
    <row r="5818" spans="1:6" x14ac:dyDescent="0.25">
      <c r="A5818">
        <v>5809</v>
      </c>
      <c r="B5818">
        <f>'Założenia i wyniki'!$E$6*Znorm.Profile!B5818</f>
        <v>0</v>
      </c>
      <c r="C5818">
        <f>'Założenia i wyniki'!$E$8*Znorm.Profile!C5818</f>
        <v>0.20274415000000001</v>
      </c>
      <c r="D5818">
        <f t="shared" si="270"/>
        <v>0</v>
      </c>
      <c r="E5818">
        <f t="shared" si="271"/>
        <v>0</v>
      </c>
      <c r="F5818">
        <f t="shared" si="272"/>
        <v>0.20274415000000001</v>
      </c>
    </row>
    <row r="5819" spans="1:6" x14ac:dyDescent="0.25">
      <c r="A5819">
        <v>5810</v>
      </c>
      <c r="B5819">
        <f>'Założenia i wyniki'!$E$6*Znorm.Profile!B5819</f>
        <v>0</v>
      </c>
      <c r="C5819">
        <f>'Założenia i wyniki'!$E$8*Znorm.Profile!C5819</f>
        <v>0.19105030000000001</v>
      </c>
      <c r="D5819">
        <f t="shared" si="270"/>
        <v>0</v>
      </c>
      <c r="E5819">
        <f t="shared" si="271"/>
        <v>0</v>
      </c>
      <c r="F5819">
        <f t="shared" si="272"/>
        <v>0.19105030000000001</v>
      </c>
    </row>
    <row r="5820" spans="1:6" x14ac:dyDescent="0.25">
      <c r="A5820">
        <v>5811</v>
      </c>
      <c r="B5820">
        <f>'Założenia i wyniki'!$E$6*Znorm.Profile!B5820</f>
        <v>0</v>
      </c>
      <c r="C5820">
        <f>'Założenia i wyniki'!$E$8*Znorm.Profile!C5820</f>
        <v>0.18804660000000001</v>
      </c>
      <c r="D5820">
        <f t="shared" si="270"/>
        <v>0</v>
      </c>
      <c r="E5820">
        <f t="shared" si="271"/>
        <v>0</v>
      </c>
      <c r="F5820">
        <f t="shared" si="272"/>
        <v>0.18804660000000001</v>
      </c>
    </row>
    <row r="5821" spans="1:6" x14ac:dyDescent="0.25">
      <c r="A5821">
        <v>5812</v>
      </c>
      <c r="B5821">
        <f>'Założenia i wyniki'!$E$6*Znorm.Profile!B5821</f>
        <v>0</v>
      </c>
      <c r="C5821">
        <f>'Założenia i wyniki'!$E$8*Znorm.Profile!C5821</f>
        <v>0.2135938</v>
      </c>
      <c r="D5821">
        <f t="shared" si="270"/>
        <v>0</v>
      </c>
      <c r="E5821">
        <f t="shared" si="271"/>
        <v>0</v>
      </c>
      <c r="F5821">
        <f t="shared" si="272"/>
        <v>0.2135938</v>
      </c>
    </row>
    <row r="5822" spans="1:6" x14ac:dyDescent="0.25">
      <c r="A5822">
        <v>5813</v>
      </c>
      <c r="B5822">
        <f>'Założenia i wyniki'!$E$6*Znorm.Profile!B5822</f>
        <v>0</v>
      </c>
      <c r="C5822">
        <f>'Założenia i wyniki'!$E$8*Znorm.Profile!C5822</f>
        <v>0.25664940000000003</v>
      </c>
      <c r="D5822">
        <f t="shared" si="270"/>
        <v>0</v>
      </c>
      <c r="E5822">
        <f t="shared" si="271"/>
        <v>0</v>
      </c>
      <c r="F5822">
        <f t="shared" si="272"/>
        <v>0.25664940000000003</v>
      </c>
    </row>
    <row r="5823" spans="1:6" x14ac:dyDescent="0.25">
      <c r="A5823">
        <v>5814</v>
      </c>
      <c r="B5823">
        <f>'Założenia i wyniki'!$E$6*Znorm.Profile!B5823</f>
        <v>6.9040566037735868E-2</v>
      </c>
      <c r="C5823">
        <f>'Założenia i wyniki'!$E$8*Znorm.Profile!C5823</f>
        <v>0.33203240000000001</v>
      </c>
      <c r="D5823">
        <f t="shared" si="270"/>
        <v>6.9040566037735868E-2</v>
      </c>
      <c r="E5823">
        <f t="shared" si="271"/>
        <v>0</v>
      </c>
      <c r="F5823">
        <f t="shared" si="272"/>
        <v>0.26299183396226411</v>
      </c>
    </row>
    <row r="5824" spans="1:6" x14ac:dyDescent="0.25">
      <c r="A5824">
        <v>5815</v>
      </c>
      <c r="B5824">
        <f>'Założenia i wyniki'!$E$6*Znorm.Profile!B5824</f>
        <v>0.50194339622641504</v>
      </c>
      <c r="C5824">
        <f>'Założenia i wyniki'!$E$8*Znorm.Profile!C5824</f>
        <v>0.37328444999999999</v>
      </c>
      <c r="D5824">
        <f t="shared" si="270"/>
        <v>0.37328444999999999</v>
      </c>
      <c r="E5824">
        <f t="shared" si="271"/>
        <v>0.12865894622641505</v>
      </c>
      <c r="F5824">
        <f t="shared" si="272"/>
        <v>0</v>
      </c>
    </row>
    <row r="5825" spans="1:6" x14ac:dyDescent="0.25">
      <c r="A5825">
        <v>5816</v>
      </c>
      <c r="B5825">
        <f>'Założenia i wyniki'!$E$6*Znorm.Profile!B5825</f>
        <v>1.1583962264150944</v>
      </c>
      <c r="C5825">
        <f>'Założenia i wyniki'!$E$8*Znorm.Profile!C5825</f>
        <v>0.39696755</v>
      </c>
      <c r="D5825">
        <f t="shared" si="270"/>
        <v>0.39696755</v>
      </c>
      <c r="E5825">
        <f t="shared" si="271"/>
        <v>0.76142867641509437</v>
      </c>
      <c r="F5825">
        <f t="shared" si="272"/>
        <v>0</v>
      </c>
    </row>
    <row r="5826" spans="1:6" x14ac:dyDescent="0.25">
      <c r="A5826">
        <v>5817</v>
      </c>
      <c r="B5826">
        <f>'Założenia i wyniki'!$E$6*Znorm.Profile!B5826</f>
        <v>1.7491509433962262</v>
      </c>
      <c r="C5826">
        <f>'Założenia i wyniki'!$E$8*Znorm.Profile!C5826</f>
        <v>0.40658554999999996</v>
      </c>
      <c r="D5826">
        <f t="shared" si="270"/>
        <v>0.40658554999999996</v>
      </c>
      <c r="E5826">
        <f t="shared" si="271"/>
        <v>1.3425653933962263</v>
      </c>
      <c r="F5826">
        <f t="shared" si="272"/>
        <v>0</v>
      </c>
    </row>
    <row r="5827" spans="1:6" x14ac:dyDescent="0.25">
      <c r="A5827">
        <v>5818</v>
      </c>
      <c r="B5827">
        <f>'Założenia i wyniki'!$E$6*Znorm.Profile!B5827</f>
        <v>2.1465094339622643</v>
      </c>
      <c r="C5827">
        <f>'Założenia i wyniki'!$E$8*Znorm.Profile!C5827</f>
        <v>0.40083225</v>
      </c>
      <c r="D5827">
        <f t="shared" si="270"/>
        <v>0.40083225</v>
      </c>
      <c r="E5827">
        <f t="shared" si="271"/>
        <v>1.7456771839622642</v>
      </c>
      <c r="F5827">
        <f t="shared" si="272"/>
        <v>0</v>
      </c>
    </row>
    <row r="5828" spans="1:6" x14ac:dyDescent="0.25">
      <c r="A5828">
        <v>5819</v>
      </c>
      <c r="B5828">
        <f>'Założenia i wyniki'!$E$6*Znorm.Profile!B5828</f>
        <v>2.3708490566037734</v>
      </c>
      <c r="C5828">
        <f>'Założenia i wyniki'!$E$8*Znorm.Profile!C5828</f>
        <v>0.40494089999999999</v>
      </c>
      <c r="D5828">
        <f t="shared" si="270"/>
        <v>0.40494089999999999</v>
      </c>
      <c r="E5828">
        <f t="shared" si="271"/>
        <v>1.9659081566037735</v>
      </c>
      <c r="F5828">
        <f t="shared" si="272"/>
        <v>0</v>
      </c>
    </row>
    <row r="5829" spans="1:6" x14ac:dyDescent="0.25">
      <c r="A5829">
        <v>5820</v>
      </c>
      <c r="B5829">
        <f>'Założenia i wyniki'!$E$6*Znorm.Profile!B5829</f>
        <v>2.4266037735849055</v>
      </c>
      <c r="C5829">
        <f>'Założenia i wyniki'!$E$8*Znorm.Profile!C5829</f>
        <v>0.40956195000000001</v>
      </c>
      <c r="D5829">
        <f t="shared" si="270"/>
        <v>0.40956195000000001</v>
      </c>
      <c r="E5829">
        <f t="shared" si="271"/>
        <v>2.0170418235849055</v>
      </c>
      <c r="F5829">
        <f t="shared" si="272"/>
        <v>0</v>
      </c>
    </row>
    <row r="5830" spans="1:6" x14ac:dyDescent="0.25">
      <c r="A5830">
        <v>5821</v>
      </c>
      <c r="B5830">
        <f>'Założenia i wyniki'!$E$6*Znorm.Profile!B5830</f>
        <v>2.3490566037735849</v>
      </c>
      <c r="C5830">
        <f>'Założenia i wyniki'!$E$8*Znorm.Profile!C5830</f>
        <v>0.40562340000000002</v>
      </c>
      <c r="D5830">
        <f t="shared" si="270"/>
        <v>0.40562340000000002</v>
      </c>
      <c r="E5830">
        <f t="shared" si="271"/>
        <v>1.9434332037735849</v>
      </c>
      <c r="F5830">
        <f t="shared" si="272"/>
        <v>0</v>
      </c>
    </row>
    <row r="5831" spans="1:6" x14ac:dyDescent="0.25">
      <c r="A5831">
        <v>5822</v>
      </c>
      <c r="B5831">
        <f>'Założenia i wyniki'!$E$6*Znorm.Profile!B5831</f>
        <v>2.1416981132075472</v>
      </c>
      <c r="C5831">
        <f>'Założenia i wyniki'!$E$8*Znorm.Profile!C5831</f>
        <v>0.39842319999999998</v>
      </c>
      <c r="D5831">
        <f t="shared" si="270"/>
        <v>0.39842319999999998</v>
      </c>
      <c r="E5831">
        <f t="shared" si="271"/>
        <v>1.7432749132075473</v>
      </c>
      <c r="F5831">
        <f t="shared" si="272"/>
        <v>0</v>
      </c>
    </row>
    <row r="5832" spans="1:6" x14ac:dyDescent="0.25">
      <c r="A5832">
        <v>5823</v>
      </c>
      <c r="B5832">
        <f>'Założenia i wyniki'!$E$6*Znorm.Profile!B5832</f>
        <v>1.7495283018867922</v>
      </c>
      <c r="C5832">
        <f>'Założenia i wyniki'!$E$8*Znorm.Profile!C5832</f>
        <v>0.40682494999999996</v>
      </c>
      <c r="D5832">
        <f t="shared" si="270"/>
        <v>0.40682494999999996</v>
      </c>
      <c r="E5832">
        <f t="shared" si="271"/>
        <v>1.3427033518867924</v>
      </c>
      <c r="F5832">
        <f t="shared" si="272"/>
        <v>0</v>
      </c>
    </row>
    <row r="5833" spans="1:6" x14ac:dyDescent="0.25">
      <c r="A5833">
        <v>5824</v>
      </c>
      <c r="B5833">
        <f>'Założenia i wyniki'!$E$6*Znorm.Profile!B5833</f>
        <v>1.206132075471698</v>
      </c>
      <c r="C5833">
        <f>'Założenia i wyniki'!$E$8*Znorm.Profile!C5833</f>
        <v>0.41941725000000002</v>
      </c>
      <c r="D5833">
        <f t="shared" si="270"/>
        <v>0.41941725000000002</v>
      </c>
      <c r="E5833">
        <f t="shared" si="271"/>
        <v>0.78671482547169802</v>
      </c>
      <c r="F5833">
        <f t="shared" si="272"/>
        <v>0</v>
      </c>
    </row>
    <row r="5834" spans="1:6" x14ac:dyDescent="0.25">
      <c r="A5834">
        <v>5825</v>
      </c>
      <c r="B5834">
        <f>'Założenia i wyniki'!$E$6*Znorm.Profile!B5834</f>
        <v>0.60363207547169817</v>
      </c>
      <c r="C5834">
        <f>'Założenia i wyniki'!$E$8*Znorm.Profile!C5834</f>
        <v>0.44492385000000007</v>
      </c>
      <c r="D5834">
        <f t="shared" si="270"/>
        <v>0.44492385000000007</v>
      </c>
      <c r="E5834">
        <f t="shared" si="271"/>
        <v>0.15870822547169811</v>
      </c>
      <c r="F5834">
        <f t="shared" si="272"/>
        <v>0</v>
      </c>
    </row>
    <row r="5835" spans="1:6" x14ac:dyDescent="0.25">
      <c r="A5835">
        <v>5826</v>
      </c>
      <c r="B5835">
        <f>'Założenia i wyniki'!$E$6*Znorm.Profile!B5835</f>
        <v>0.12080188679245284</v>
      </c>
      <c r="C5835">
        <f>'Założenia i wyniki'!$E$8*Znorm.Profile!C5835</f>
        <v>0.47463850000000002</v>
      </c>
      <c r="D5835">
        <f t="shared" ref="D5835:D5898" si="273">IF(B5835&lt;=C5835,B5835,C5835)</f>
        <v>0.12080188679245284</v>
      </c>
      <c r="E5835">
        <f t="shared" ref="E5835:E5898" si="274">IF(B5835&gt;C5835,B5835-C5835,0)</f>
        <v>0</v>
      </c>
      <c r="F5835">
        <f t="shared" ref="F5835:F5898" si="275">IF(B5835&lt;C5835,C5835-B5835,0)</f>
        <v>0.35383661320754717</v>
      </c>
    </row>
    <row r="5836" spans="1:6" x14ac:dyDescent="0.25">
      <c r="A5836">
        <v>5827</v>
      </c>
      <c r="B5836">
        <f>'Założenia i wyniki'!$E$6*Znorm.Profile!B5836</f>
        <v>0</v>
      </c>
      <c r="C5836">
        <f>'Założenia i wyniki'!$E$8*Znorm.Profile!C5836</f>
        <v>0.54531505000000002</v>
      </c>
      <c r="D5836">
        <f t="shared" si="273"/>
        <v>0</v>
      </c>
      <c r="E5836">
        <f t="shared" si="274"/>
        <v>0</v>
      </c>
      <c r="F5836">
        <f t="shared" si="275"/>
        <v>0.54531505000000002</v>
      </c>
    </row>
    <row r="5837" spans="1:6" x14ac:dyDescent="0.25">
      <c r="A5837">
        <v>5828</v>
      </c>
      <c r="B5837">
        <f>'Założenia i wyniki'!$E$6*Znorm.Profile!B5837</f>
        <v>0</v>
      </c>
      <c r="C5837">
        <f>'Założenia i wyniki'!$E$8*Znorm.Profile!C5837</f>
        <v>0.55761265000000004</v>
      </c>
      <c r="D5837">
        <f t="shared" si="273"/>
        <v>0</v>
      </c>
      <c r="E5837">
        <f t="shared" si="274"/>
        <v>0</v>
      </c>
      <c r="F5837">
        <f t="shared" si="275"/>
        <v>0.55761265000000004</v>
      </c>
    </row>
    <row r="5838" spans="1:6" x14ac:dyDescent="0.25">
      <c r="A5838">
        <v>5829</v>
      </c>
      <c r="B5838">
        <f>'Założenia i wyniki'!$E$6*Znorm.Profile!B5838</f>
        <v>0</v>
      </c>
      <c r="C5838">
        <f>'Założenia i wyniki'!$E$8*Znorm.Profile!C5838</f>
        <v>0.48666344999999994</v>
      </c>
      <c r="D5838">
        <f t="shared" si="273"/>
        <v>0</v>
      </c>
      <c r="E5838">
        <f t="shared" si="274"/>
        <v>0</v>
      </c>
      <c r="F5838">
        <f t="shared" si="275"/>
        <v>0.48666344999999994</v>
      </c>
    </row>
    <row r="5839" spans="1:6" x14ac:dyDescent="0.25">
      <c r="A5839">
        <v>5830</v>
      </c>
      <c r="B5839">
        <f>'Założenia i wyniki'!$E$6*Znorm.Profile!B5839</f>
        <v>0</v>
      </c>
      <c r="C5839">
        <f>'Założenia i wyniki'!$E$8*Znorm.Profile!C5839</f>
        <v>0.39341925</v>
      </c>
      <c r="D5839">
        <f t="shared" si="273"/>
        <v>0</v>
      </c>
      <c r="E5839">
        <f t="shared" si="274"/>
        <v>0</v>
      </c>
      <c r="F5839">
        <f t="shared" si="275"/>
        <v>0.39341925</v>
      </c>
    </row>
    <row r="5840" spans="1:6" x14ac:dyDescent="0.25">
      <c r="A5840">
        <v>5831</v>
      </c>
      <c r="B5840">
        <f>'Założenia i wyniki'!$E$6*Znorm.Profile!B5840</f>
        <v>0</v>
      </c>
      <c r="C5840">
        <f>'Założenia i wyniki'!$E$8*Znorm.Profile!C5840</f>
        <v>0.29694139999999997</v>
      </c>
      <c r="D5840">
        <f t="shared" si="273"/>
        <v>0</v>
      </c>
      <c r="E5840">
        <f t="shared" si="274"/>
        <v>0</v>
      </c>
      <c r="F5840">
        <f t="shared" si="275"/>
        <v>0.29694139999999997</v>
      </c>
    </row>
    <row r="5841" spans="1:6" x14ac:dyDescent="0.25">
      <c r="A5841">
        <v>5832</v>
      </c>
      <c r="B5841">
        <f>'Założenia i wyniki'!$E$6*Znorm.Profile!B5841</f>
        <v>0</v>
      </c>
      <c r="C5841">
        <f>'Założenia i wyniki'!$E$8*Znorm.Profile!C5841</f>
        <v>0.23460219999999998</v>
      </c>
      <c r="D5841">
        <f t="shared" si="273"/>
        <v>0</v>
      </c>
      <c r="E5841">
        <f t="shared" si="274"/>
        <v>0</v>
      </c>
      <c r="F5841">
        <f t="shared" si="275"/>
        <v>0.23460219999999998</v>
      </c>
    </row>
    <row r="5842" spans="1:6" x14ac:dyDescent="0.25">
      <c r="A5842">
        <v>5833</v>
      </c>
      <c r="B5842">
        <f>'Założenia i wyniki'!$E$6*Znorm.Profile!B5842</f>
        <v>0</v>
      </c>
      <c r="C5842">
        <f>'Założenia i wyniki'!$E$8*Znorm.Profile!C5842</f>
        <v>0.20533275000000001</v>
      </c>
      <c r="D5842">
        <f t="shared" si="273"/>
        <v>0</v>
      </c>
      <c r="E5842">
        <f t="shared" si="274"/>
        <v>0</v>
      </c>
      <c r="F5842">
        <f t="shared" si="275"/>
        <v>0.20533275000000001</v>
      </c>
    </row>
    <row r="5843" spans="1:6" x14ac:dyDescent="0.25">
      <c r="A5843">
        <v>5834</v>
      </c>
      <c r="B5843">
        <f>'Założenia i wyniki'!$E$6*Znorm.Profile!B5843</f>
        <v>0</v>
      </c>
      <c r="C5843">
        <f>'Założenia i wyniki'!$E$8*Znorm.Profile!C5843</f>
        <v>0.1937691</v>
      </c>
      <c r="D5843">
        <f t="shared" si="273"/>
        <v>0</v>
      </c>
      <c r="E5843">
        <f t="shared" si="274"/>
        <v>0</v>
      </c>
      <c r="F5843">
        <f t="shared" si="275"/>
        <v>0.1937691</v>
      </c>
    </row>
    <row r="5844" spans="1:6" x14ac:dyDescent="0.25">
      <c r="A5844">
        <v>5835</v>
      </c>
      <c r="B5844">
        <f>'Założenia i wyniki'!$E$6*Znorm.Profile!B5844</f>
        <v>0</v>
      </c>
      <c r="C5844">
        <f>'Założenia i wyniki'!$E$8*Znorm.Profile!C5844</f>
        <v>0.19416249999999999</v>
      </c>
      <c r="D5844">
        <f t="shared" si="273"/>
        <v>0</v>
      </c>
      <c r="E5844">
        <f t="shared" si="274"/>
        <v>0</v>
      </c>
      <c r="F5844">
        <f t="shared" si="275"/>
        <v>0.19416249999999999</v>
      </c>
    </row>
    <row r="5845" spans="1:6" x14ac:dyDescent="0.25">
      <c r="A5845">
        <v>5836</v>
      </c>
      <c r="B5845">
        <f>'Założenia i wyniki'!$E$6*Znorm.Profile!B5845</f>
        <v>0</v>
      </c>
      <c r="C5845">
        <f>'Założenia i wyniki'!$E$8*Znorm.Profile!C5845</f>
        <v>0.21731465</v>
      </c>
      <c r="D5845">
        <f t="shared" si="273"/>
        <v>0</v>
      </c>
      <c r="E5845">
        <f t="shared" si="274"/>
        <v>0</v>
      </c>
      <c r="F5845">
        <f t="shared" si="275"/>
        <v>0.21731465</v>
      </c>
    </row>
    <row r="5846" spans="1:6" x14ac:dyDescent="0.25">
      <c r="A5846">
        <v>5837</v>
      </c>
      <c r="B5846">
        <f>'Założenia i wyniki'!$E$6*Znorm.Profile!B5846</f>
        <v>0</v>
      </c>
      <c r="C5846">
        <f>'Założenia i wyniki'!$E$8*Znorm.Profile!C5846</f>
        <v>0.26857845000000002</v>
      </c>
      <c r="D5846">
        <f t="shared" si="273"/>
        <v>0</v>
      </c>
      <c r="E5846">
        <f t="shared" si="274"/>
        <v>0</v>
      </c>
      <c r="F5846">
        <f t="shared" si="275"/>
        <v>0.26857845000000002</v>
      </c>
    </row>
    <row r="5847" spans="1:6" x14ac:dyDescent="0.25">
      <c r="A5847">
        <v>5838</v>
      </c>
      <c r="B5847">
        <f>'Założenia i wyniki'!$E$6*Znorm.Profile!B5847</f>
        <v>6.8372641509433965E-2</v>
      </c>
      <c r="C5847">
        <f>'Założenia i wyniki'!$E$8*Znorm.Profile!C5847</f>
        <v>0.34158740000000004</v>
      </c>
      <c r="D5847">
        <f t="shared" si="273"/>
        <v>6.8372641509433965E-2</v>
      </c>
      <c r="E5847">
        <f t="shared" si="274"/>
        <v>0</v>
      </c>
      <c r="F5847">
        <f t="shared" si="275"/>
        <v>0.27321475849056609</v>
      </c>
    </row>
    <row r="5848" spans="1:6" x14ac:dyDescent="0.25">
      <c r="A5848">
        <v>5839</v>
      </c>
      <c r="B5848">
        <f>'Założenia i wyniki'!$E$6*Znorm.Profile!B5848</f>
        <v>0.5250283018867925</v>
      </c>
      <c r="C5848">
        <f>'Założenia i wyniki'!$E$8*Znorm.Profile!C5848</f>
        <v>0.39321485</v>
      </c>
      <c r="D5848">
        <f t="shared" si="273"/>
        <v>0.39321485</v>
      </c>
      <c r="E5848">
        <f t="shared" si="274"/>
        <v>0.1318134518867925</v>
      </c>
      <c r="F5848">
        <f t="shared" si="275"/>
        <v>0</v>
      </c>
    </row>
    <row r="5849" spans="1:6" x14ac:dyDescent="0.25">
      <c r="A5849">
        <v>5840</v>
      </c>
      <c r="B5849">
        <f>'Założenia i wyniki'!$E$6*Znorm.Profile!B5849</f>
        <v>1.1914150943396227</v>
      </c>
      <c r="C5849">
        <f>'Założenia i wyniki'!$E$8*Znorm.Profile!C5849</f>
        <v>0.39781140000000004</v>
      </c>
      <c r="D5849">
        <f t="shared" si="273"/>
        <v>0.39781140000000004</v>
      </c>
      <c r="E5849">
        <f t="shared" si="274"/>
        <v>0.79360369433962263</v>
      </c>
      <c r="F5849">
        <f t="shared" si="275"/>
        <v>0</v>
      </c>
    </row>
    <row r="5850" spans="1:6" x14ac:dyDescent="0.25">
      <c r="A5850">
        <v>5841</v>
      </c>
      <c r="B5850">
        <f>'Założenia i wyniki'!$E$6*Znorm.Profile!B5850</f>
        <v>1.82</v>
      </c>
      <c r="C5850">
        <f>'Założenia i wyniki'!$E$8*Znorm.Profile!C5850</f>
        <v>0.40239185000000005</v>
      </c>
      <c r="D5850">
        <f t="shared" si="273"/>
        <v>0.40239185000000005</v>
      </c>
      <c r="E5850">
        <f t="shared" si="274"/>
        <v>1.41760815</v>
      </c>
      <c r="F5850">
        <f t="shared" si="275"/>
        <v>0</v>
      </c>
    </row>
    <row r="5851" spans="1:6" x14ac:dyDescent="0.25">
      <c r="A5851">
        <v>5842</v>
      </c>
      <c r="B5851">
        <f>'Założenia i wyniki'!$E$6*Znorm.Profile!B5851</f>
        <v>2.2349056603773585</v>
      </c>
      <c r="C5851">
        <f>'Założenia i wyniki'!$E$8*Znorm.Profile!C5851</f>
        <v>0.39737600000000001</v>
      </c>
      <c r="D5851">
        <f t="shared" si="273"/>
        <v>0.39737600000000001</v>
      </c>
      <c r="E5851">
        <f t="shared" si="274"/>
        <v>1.8375296603773585</v>
      </c>
      <c r="F5851">
        <f t="shared" si="275"/>
        <v>0</v>
      </c>
    </row>
    <row r="5852" spans="1:6" x14ac:dyDescent="0.25">
      <c r="A5852">
        <v>5843</v>
      </c>
      <c r="B5852">
        <f>'Założenia i wyniki'!$E$6*Znorm.Profile!B5852</f>
        <v>2.4653773584905663</v>
      </c>
      <c r="C5852">
        <f>'Założenia i wyniki'!$E$8*Znorm.Profile!C5852</f>
        <v>0.39178055000000001</v>
      </c>
      <c r="D5852">
        <f t="shared" si="273"/>
        <v>0.39178055000000001</v>
      </c>
      <c r="E5852">
        <f t="shared" si="274"/>
        <v>2.0735968084905663</v>
      </c>
      <c r="F5852">
        <f t="shared" si="275"/>
        <v>0</v>
      </c>
    </row>
    <row r="5853" spans="1:6" x14ac:dyDescent="0.25">
      <c r="A5853">
        <v>5844</v>
      </c>
      <c r="B5853">
        <f>'Założenia i wyniki'!$E$6*Znorm.Profile!B5853</f>
        <v>2.5347169811320756</v>
      </c>
      <c r="C5853">
        <f>'Założenia i wyniki'!$E$8*Znorm.Profile!C5853</f>
        <v>0.39160555000000002</v>
      </c>
      <c r="D5853">
        <f t="shared" si="273"/>
        <v>0.39160555000000002</v>
      </c>
      <c r="E5853">
        <f t="shared" si="274"/>
        <v>2.1431114311320756</v>
      </c>
      <c r="F5853">
        <f t="shared" si="275"/>
        <v>0</v>
      </c>
    </row>
    <row r="5854" spans="1:6" x14ac:dyDescent="0.25">
      <c r="A5854">
        <v>5845</v>
      </c>
      <c r="B5854">
        <f>'Założenia i wyniki'!$E$6*Znorm.Profile!B5854</f>
        <v>2.4489622641509436</v>
      </c>
      <c r="C5854">
        <f>'Założenia i wyniki'!$E$8*Znorm.Profile!C5854</f>
        <v>0.3887275</v>
      </c>
      <c r="D5854">
        <f t="shared" si="273"/>
        <v>0.3887275</v>
      </c>
      <c r="E5854">
        <f t="shared" si="274"/>
        <v>2.0602347641509438</v>
      </c>
      <c r="F5854">
        <f t="shared" si="275"/>
        <v>0</v>
      </c>
    </row>
    <row r="5855" spans="1:6" x14ac:dyDescent="0.25">
      <c r="A5855">
        <v>5846</v>
      </c>
      <c r="B5855">
        <f>'Założenia i wyniki'!$E$6*Znorm.Profile!B5855</f>
        <v>2.2028301886792452</v>
      </c>
      <c r="C5855">
        <f>'Założenia i wyniki'!$E$8*Znorm.Profile!C5855</f>
        <v>0.38929274999999997</v>
      </c>
      <c r="D5855">
        <f t="shared" si="273"/>
        <v>0.38929274999999997</v>
      </c>
      <c r="E5855">
        <f t="shared" si="274"/>
        <v>1.8135374386792451</v>
      </c>
      <c r="F5855">
        <f t="shared" si="275"/>
        <v>0</v>
      </c>
    </row>
    <row r="5856" spans="1:6" x14ac:dyDescent="0.25">
      <c r="A5856">
        <v>5847</v>
      </c>
      <c r="B5856">
        <f>'Założenia i wyniki'!$E$6*Znorm.Profile!B5856</f>
        <v>1.8362264150943397</v>
      </c>
      <c r="C5856">
        <f>'Założenia i wyniki'!$E$8*Znorm.Profile!C5856</f>
        <v>0.39974445000000003</v>
      </c>
      <c r="D5856">
        <f t="shared" si="273"/>
        <v>0.39974445000000003</v>
      </c>
      <c r="E5856">
        <f t="shared" si="274"/>
        <v>1.4364819650943397</v>
      </c>
      <c r="F5856">
        <f t="shared" si="275"/>
        <v>0</v>
      </c>
    </row>
    <row r="5857" spans="1:6" x14ac:dyDescent="0.25">
      <c r="A5857">
        <v>5848</v>
      </c>
      <c r="B5857">
        <f>'Założenia i wyniki'!$E$6*Znorm.Profile!B5857</f>
        <v>1.2788679245283019</v>
      </c>
      <c r="C5857">
        <f>'Założenia i wyniki'!$E$8*Znorm.Profile!C5857</f>
        <v>0.40933620000000004</v>
      </c>
      <c r="D5857">
        <f t="shared" si="273"/>
        <v>0.40933620000000004</v>
      </c>
      <c r="E5857">
        <f t="shared" si="274"/>
        <v>0.86953172452830185</v>
      </c>
      <c r="F5857">
        <f t="shared" si="275"/>
        <v>0</v>
      </c>
    </row>
    <row r="5858" spans="1:6" x14ac:dyDescent="0.25">
      <c r="A5858">
        <v>5849</v>
      </c>
      <c r="B5858">
        <f>'Założenia i wyniki'!$E$6*Znorm.Profile!B5858</f>
        <v>0.62799999999999989</v>
      </c>
      <c r="C5858">
        <f>'Założenia i wyniki'!$E$8*Znorm.Profile!C5858</f>
        <v>0.42256830000000001</v>
      </c>
      <c r="D5858">
        <f t="shared" si="273"/>
        <v>0.42256830000000001</v>
      </c>
      <c r="E5858">
        <f t="shared" si="274"/>
        <v>0.20543169999999988</v>
      </c>
      <c r="F5858">
        <f t="shared" si="275"/>
        <v>0</v>
      </c>
    </row>
    <row r="5859" spans="1:6" x14ac:dyDescent="0.25">
      <c r="A5859">
        <v>5850</v>
      </c>
      <c r="B5859">
        <f>'Założenia i wyniki'!$E$6*Znorm.Profile!B5859</f>
        <v>0.12136792452830189</v>
      </c>
      <c r="C5859">
        <f>'Założenia i wyniki'!$E$8*Znorm.Profile!C5859</f>
        <v>0.45456495000000008</v>
      </c>
      <c r="D5859">
        <f t="shared" si="273"/>
        <v>0.12136792452830189</v>
      </c>
      <c r="E5859">
        <f t="shared" si="274"/>
        <v>0</v>
      </c>
      <c r="F5859">
        <f t="shared" si="275"/>
        <v>0.33319702547169816</v>
      </c>
    </row>
    <row r="5860" spans="1:6" x14ac:dyDescent="0.25">
      <c r="A5860">
        <v>5851</v>
      </c>
      <c r="B5860">
        <f>'Założenia i wyniki'!$E$6*Znorm.Profile!B5860</f>
        <v>0</v>
      </c>
      <c r="C5860">
        <f>'Założenia i wyniki'!$E$8*Znorm.Profile!C5860</f>
        <v>0.53169025000000003</v>
      </c>
      <c r="D5860">
        <f t="shared" si="273"/>
        <v>0</v>
      </c>
      <c r="E5860">
        <f t="shared" si="274"/>
        <v>0</v>
      </c>
      <c r="F5860">
        <f t="shared" si="275"/>
        <v>0.53169025000000003</v>
      </c>
    </row>
    <row r="5861" spans="1:6" x14ac:dyDescent="0.25">
      <c r="A5861">
        <v>5852</v>
      </c>
      <c r="B5861">
        <f>'Założenia i wyniki'!$E$6*Znorm.Profile!B5861</f>
        <v>0</v>
      </c>
      <c r="C5861">
        <f>'Założenia i wyniki'!$E$8*Znorm.Profile!C5861</f>
        <v>0.55923420000000001</v>
      </c>
      <c r="D5861">
        <f t="shared" si="273"/>
        <v>0</v>
      </c>
      <c r="E5861">
        <f t="shared" si="274"/>
        <v>0</v>
      </c>
      <c r="F5861">
        <f t="shared" si="275"/>
        <v>0.55923420000000001</v>
      </c>
    </row>
    <row r="5862" spans="1:6" x14ac:dyDescent="0.25">
      <c r="A5862">
        <v>5853</v>
      </c>
      <c r="B5862">
        <f>'Założenia i wyniki'!$E$6*Znorm.Profile!B5862</f>
        <v>0</v>
      </c>
      <c r="C5862">
        <f>'Założenia i wyniki'!$E$8*Znorm.Profile!C5862</f>
        <v>0.49793940000000003</v>
      </c>
      <c r="D5862">
        <f t="shared" si="273"/>
        <v>0</v>
      </c>
      <c r="E5862">
        <f t="shared" si="274"/>
        <v>0</v>
      </c>
      <c r="F5862">
        <f t="shared" si="275"/>
        <v>0.49793940000000003</v>
      </c>
    </row>
    <row r="5863" spans="1:6" x14ac:dyDescent="0.25">
      <c r="A5863">
        <v>5854</v>
      </c>
      <c r="B5863">
        <f>'Założenia i wyniki'!$E$6*Znorm.Profile!B5863</f>
        <v>0</v>
      </c>
      <c r="C5863">
        <f>'Założenia i wyniki'!$E$8*Znorm.Profile!C5863</f>
        <v>0.39108300000000001</v>
      </c>
      <c r="D5863">
        <f t="shared" si="273"/>
        <v>0</v>
      </c>
      <c r="E5863">
        <f t="shared" si="274"/>
        <v>0</v>
      </c>
      <c r="F5863">
        <f t="shared" si="275"/>
        <v>0.39108300000000001</v>
      </c>
    </row>
    <row r="5864" spans="1:6" x14ac:dyDescent="0.25">
      <c r="A5864">
        <v>5855</v>
      </c>
      <c r="B5864">
        <f>'Założenia i wyniki'!$E$6*Znorm.Profile!B5864</f>
        <v>0</v>
      </c>
      <c r="C5864">
        <f>'Założenia i wyniki'!$E$8*Znorm.Profile!C5864</f>
        <v>0.29370039999999997</v>
      </c>
      <c r="D5864">
        <f t="shared" si="273"/>
        <v>0</v>
      </c>
      <c r="E5864">
        <f t="shared" si="274"/>
        <v>0</v>
      </c>
      <c r="F5864">
        <f t="shared" si="275"/>
        <v>0.29370039999999997</v>
      </c>
    </row>
    <row r="5865" spans="1:6" x14ac:dyDescent="0.25">
      <c r="A5865">
        <v>5856</v>
      </c>
      <c r="B5865">
        <f>'Założenia i wyniki'!$E$6*Znorm.Profile!B5865</f>
        <v>0</v>
      </c>
      <c r="C5865">
        <f>'Założenia i wyniki'!$E$8*Znorm.Profile!C5865</f>
        <v>0.229824</v>
      </c>
      <c r="D5865">
        <f t="shared" si="273"/>
        <v>0</v>
      </c>
      <c r="E5865">
        <f t="shared" si="274"/>
        <v>0</v>
      </c>
      <c r="F5865">
        <f t="shared" si="275"/>
        <v>0.229824</v>
      </c>
    </row>
    <row r="5866" spans="1:6" x14ac:dyDescent="0.25">
      <c r="A5866">
        <v>5857</v>
      </c>
      <c r="B5866">
        <f>'Założenia i wyniki'!$E$6*Znorm.Profile!B5866</f>
        <v>0</v>
      </c>
      <c r="C5866">
        <f>'Założenia i wyniki'!$E$8*Znorm.Profile!C5866</f>
        <v>0.20283375000000001</v>
      </c>
      <c r="D5866">
        <f t="shared" si="273"/>
        <v>0</v>
      </c>
      <c r="E5866">
        <f t="shared" si="274"/>
        <v>0</v>
      </c>
      <c r="F5866">
        <f t="shared" si="275"/>
        <v>0.20283375000000001</v>
      </c>
    </row>
    <row r="5867" spans="1:6" x14ac:dyDescent="0.25">
      <c r="A5867">
        <v>5858</v>
      </c>
      <c r="B5867">
        <f>'Założenia i wyniki'!$E$6*Znorm.Profile!B5867</f>
        <v>0</v>
      </c>
      <c r="C5867">
        <f>'Założenia i wyniki'!$E$8*Znorm.Profile!C5867</f>
        <v>0.18982355000000001</v>
      </c>
      <c r="D5867">
        <f t="shared" si="273"/>
        <v>0</v>
      </c>
      <c r="E5867">
        <f t="shared" si="274"/>
        <v>0</v>
      </c>
      <c r="F5867">
        <f t="shared" si="275"/>
        <v>0.18982355000000001</v>
      </c>
    </row>
    <row r="5868" spans="1:6" x14ac:dyDescent="0.25">
      <c r="A5868">
        <v>5859</v>
      </c>
      <c r="B5868">
        <f>'Założenia i wyniki'!$E$6*Znorm.Profile!B5868</f>
        <v>0</v>
      </c>
      <c r="C5868">
        <f>'Założenia i wyniki'!$E$8*Znorm.Profile!C5868</f>
        <v>0.19019105</v>
      </c>
      <c r="D5868">
        <f t="shared" si="273"/>
        <v>0</v>
      </c>
      <c r="E5868">
        <f t="shared" si="274"/>
        <v>0</v>
      </c>
      <c r="F5868">
        <f t="shared" si="275"/>
        <v>0.19019105</v>
      </c>
    </row>
    <row r="5869" spans="1:6" x14ac:dyDescent="0.25">
      <c r="A5869">
        <v>5860</v>
      </c>
      <c r="B5869">
        <f>'Założenia i wyniki'!$E$6*Znorm.Profile!B5869</f>
        <v>0</v>
      </c>
      <c r="C5869">
        <f>'Założenia i wyniki'!$E$8*Znorm.Profile!C5869</f>
        <v>0.21497735000000001</v>
      </c>
      <c r="D5869">
        <f t="shared" si="273"/>
        <v>0</v>
      </c>
      <c r="E5869">
        <f t="shared" si="274"/>
        <v>0</v>
      </c>
      <c r="F5869">
        <f t="shared" si="275"/>
        <v>0.21497735000000001</v>
      </c>
    </row>
    <row r="5870" spans="1:6" x14ac:dyDescent="0.25">
      <c r="A5870">
        <v>5861</v>
      </c>
      <c r="B5870">
        <f>'Założenia i wyniki'!$E$6*Znorm.Profile!B5870</f>
        <v>0</v>
      </c>
      <c r="C5870">
        <f>'Założenia i wyniki'!$E$8*Znorm.Profile!C5870</f>
        <v>0.26504624999999998</v>
      </c>
      <c r="D5870">
        <f t="shared" si="273"/>
        <v>0</v>
      </c>
      <c r="E5870">
        <f t="shared" si="274"/>
        <v>0</v>
      </c>
      <c r="F5870">
        <f t="shared" si="275"/>
        <v>0.26504624999999998</v>
      </c>
    </row>
    <row r="5871" spans="1:6" x14ac:dyDescent="0.25">
      <c r="A5871">
        <v>5862</v>
      </c>
      <c r="B5871">
        <f>'Założenia i wyniki'!$E$6*Znorm.Profile!B5871</f>
        <v>6.4874528301886794E-2</v>
      </c>
      <c r="C5871">
        <f>'Założenia i wyniki'!$E$8*Znorm.Profile!C5871</f>
        <v>0.3432653</v>
      </c>
      <c r="D5871">
        <f t="shared" si="273"/>
        <v>6.4874528301886794E-2</v>
      </c>
      <c r="E5871">
        <f t="shared" si="274"/>
        <v>0</v>
      </c>
      <c r="F5871">
        <f t="shared" si="275"/>
        <v>0.27839077169811322</v>
      </c>
    </row>
    <row r="5872" spans="1:6" x14ac:dyDescent="0.25">
      <c r="A5872">
        <v>5863</v>
      </c>
      <c r="B5872">
        <f>'Założenia i wyniki'!$E$6*Znorm.Profile!B5872</f>
        <v>0.52535849056603778</v>
      </c>
      <c r="C5872">
        <f>'Założenia i wyniki'!$E$8*Znorm.Profile!C5872</f>
        <v>0.39652130000000002</v>
      </c>
      <c r="D5872">
        <f t="shared" si="273"/>
        <v>0.39652130000000002</v>
      </c>
      <c r="E5872">
        <f t="shared" si="274"/>
        <v>0.12883719056603776</v>
      </c>
      <c r="F5872">
        <f t="shared" si="275"/>
        <v>0</v>
      </c>
    </row>
    <row r="5873" spans="1:6" x14ac:dyDescent="0.25">
      <c r="A5873">
        <v>5864</v>
      </c>
      <c r="B5873">
        <f>'Założenia i wyniki'!$E$6*Znorm.Profile!B5873</f>
        <v>1.2074528301886793</v>
      </c>
      <c r="C5873">
        <f>'Założenia i wyniki'!$E$8*Znorm.Profile!C5873</f>
        <v>0.40264070000000002</v>
      </c>
      <c r="D5873">
        <f t="shared" si="273"/>
        <v>0.40264070000000002</v>
      </c>
      <c r="E5873">
        <f t="shared" si="274"/>
        <v>0.80481213018867925</v>
      </c>
      <c r="F5873">
        <f t="shared" si="275"/>
        <v>0</v>
      </c>
    </row>
    <row r="5874" spans="1:6" x14ac:dyDescent="0.25">
      <c r="A5874">
        <v>5865</v>
      </c>
      <c r="B5874">
        <f>'Założenia i wyniki'!$E$6*Znorm.Profile!B5874</f>
        <v>1.8074528301886792</v>
      </c>
      <c r="C5874">
        <f>'Założenia i wyniki'!$E$8*Znorm.Profile!C5874</f>
        <v>0.40033560000000001</v>
      </c>
      <c r="D5874">
        <f t="shared" si="273"/>
        <v>0.40033560000000001</v>
      </c>
      <c r="E5874">
        <f t="shared" si="274"/>
        <v>1.4071172301886792</v>
      </c>
      <c r="F5874">
        <f t="shared" si="275"/>
        <v>0</v>
      </c>
    </row>
    <row r="5875" spans="1:6" x14ac:dyDescent="0.25">
      <c r="A5875">
        <v>5866</v>
      </c>
      <c r="B5875">
        <f>'Założenia i wyniki'!$E$6*Znorm.Profile!B5875</f>
        <v>2.2223584905660374</v>
      </c>
      <c r="C5875">
        <f>'Założenia i wyniki'!$E$8*Znorm.Profile!C5875</f>
        <v>0.39009705</v>
      </c>
      <c r="D5875">
        <f t="shared" si="273"/>
        <v>0.39009705</v>
      </c>
      <c r="E5875">
        <f t="shared" si="274"/>
        <v>1.8322614405660373</v>
      </c>
      <c r="F5875">
        <f t="shared" si="275"/>
        <v>0</v>
      </c>
    </row>
    <row r="5876" spans="1:6" x14ac:dyDescent="0.25">
      <c r="A5876">
        <v>5867</v>
      </c>
      <c r="B5876">
        <f>'Założenia i wyniki'!$E$6*Znorm.Profile!B5876</f>
        <v>2.4527358490566038</v>
      </c>
      <c r="C5876">
        <f>'Założenia i wyniki'!$E$8*Znorm.Profile!C5876</f>
        <v>0.38540705000000003</v>
      </c>
      <c r="D5876">
        <f t="shared" si="273"/>
        <v>0.38540705000000003</v>
      </c>
      <c r="E5876">
        <f t="shared" si="274"/>
        <v>2.0673287990566038</v>
      </c>
      <c r="F5876">
        <f t="shared" si="275"/>
        <v>0</v>
      </c>
    </row>
    <row r="5877" spans="1:6" x14ac:dyDescent="0.25">
      <c r="A5877">
        <v>5868</v>
      </c>
      <c r="B5877">
        <f>'Założenia i wyniki'!$E$6*Znorm.Profile!B5877</f>
        <v>2.4545283018867927</v>
      </c>
      <c r="C5877">
        <f>'Założenia i wyniki'!$E$8*Znorm.Profile!C5877</f>
        <v>0.37195794999999998</v>
      </c>
      <c r="D5877">
        <f t="shared" si="273"/>
        <v>0.37195794999999998</v>
      </c>
      <c r="E5877">
        <f t="shared" si="274"/>
        <v>2.0825703518867926</v>
      </c>
      <c r="F5877">
        <f t="shared" si="275"/>
        <v>0</v>
      </c>
    </row>
    <row r="5878" spans="1:6" x14ac:dyDescent="0.25">
      <c r="A5878">
        <v>5869</v>
      </c>
      <c r="B5878">
        <f>'Założenia i wyniki'!$E$6*Znorm.Profile!B5878</f>
        <v>2.4093396226415096</v>
      </c>
      <c r="C5878">
        <f>'Założenia i wyniki'!$E$8*Znorm.Profile!C5878</f>
        <v>0.37860269999999996</v>
      </c>
      <c r="D5878">
        <f t="shared" si="273"/>
        <v>0.37860269999999996</v>
      </c>
      <c r="E5878">
        <f t="shared" si="274"/>
        <v>2.0307369226415095</v>
      </c>
      <c r="F5878">
        <f t="shared" si="275"/>
        <v>0</v>
      </c>
    </row>
    <row r="5879" spans="1:6" x14ac:dyDescent="0.25">
      <c r="A5879">
        <v>5870</v>
      </c>
      <c r="B5879">
        <f>'Założenia i wyniki'!$E$6*Znorm.Profile!B5879</f>
        <v>2.1404716981132075</v>
      </c>
      <c r="C5879">
        <f>'Założenia i wyniki'!$E$8*Znorm.Profile!C5879</f>
        <v>0.37670779999999998</v>
      </c>
      <c r="D5879">
        <f t="shared" si="273"/>
        <v>0.37670779999999998</v>
      </c>
      <c r="E5879">
        <f t="shared" si="274"/>
        <v>1.7637638981132076</v>
      </c>
      <c r="F5879">
        <f t="shared" si="275"/>
        <v>0</v>
      </c>
    </row>
    <row r="5880" spans="1:6" x14ac:dyDescent="0.25">
      <c r="A5880">
        <v>5871</v>
      </c>
      <c r="B5880">
        <f>'Założenia i wyniki'!$E$6*Znorm.Profile!B5880</f>
        <v>1.7054716981132074</v>
      </c>
      <c r="C5880">
        <f>'Założenia i wyniki'!$E$8*Znorm.Profile!C5880</f>
        <v>0.39380214999999996</v>
      </c>
      <c r="D5880">
        <f t="shared" si="273"/>
        <v>0.39380214999999996</v>
      </c>
      <c r="E5880">
        <f t="shared" si="274"/>
        <v>1.3116695481132075</v>
      </c>
      <c r="F5880">
        <f t="shared" si="275"/>
        <v>0</v>
      </c>
    </row>
    <row r="5881" spans="1:6" x14ac:dyDescent="0.25">
      <c r="A5881">
        <v>5872</v>
      </c>
      <c r="B5881">
        <f>'Założenia i wyniki'!$E$6*Znorm.Profile!B5881</f>
        <v>1.1913207547169811</v>
      </c>
      <c r="C5881">
        <f>'Założenia i wyniki'!$E$8*Znorm.Profile!C5881</f>
        <v>0.40518100000000001</v>
      </c>
      <c r="D5881">
        <f t="shared" si="273"/>
        <v>0.40518100000000001</v>
      </c>
      <c r="E5881">
        <f t="shared" si="274"/>
        <v>0.78613975471698105</v>
      </c>
      <c r="F5881">
        <f t="shared" si="275"/>
        <v>0</v>
      </c>
    </row>
    <row r="5882" spans="1:6" x14ac:dyDescent="0.25">
      <c r="A5882">
        <v>5873</v>
      </c>
      <c r="B5882">
        <f>'Założenia i wyniki'!$E$6*Znorm.Profile!B5882</f>
        <v>0.596877358490566</v>
      </c>
      <c r="C5882">
        <f>'Założenia i wyniki'!$E$8*Znorm.Profile!C5882</f>
        <v>0.43032429999999999</v>
      </c>
      <c r="D5882">
        <f t="shared" si="273"/>
        <v>0.43032429999999999</v>
      </c>
      <c r="E5882">
        <f t="shared" si="274"/>
        <v>0.16655305849056601</v>
      </c>
      <c r="F5882">
        <f t="shared" si="275"/>
        <v>0</v>
      </c>
    </row>
    <row r="5883" spans="1:6" x14ac:dyDescent="0.25">
      <c r="A5883">
        <v>5874</v>
      </c>
      <c r="B5883">
        <f>'Założenia i wyniki'!$E$6*Znorm.Profile!B5883</f>
        <v>0.10880188679245283</v>
      </c>
      <c r="C5883">
        <f>'Założenia i wyniki'!$E$8*Znorm.Profile!C5883</f>
        <v>0.47435150000000004</v>
      </c>
      <c r="D5883">
        <f t="shared" si="273"/>
        <v>0.10880188679245283</v>
      </c>
      <c r="E5883">
        <f t="shared" si="274"/>
        <v>0</v>
      </c>
      <c r="F5883">
        <f t="shared" si="275"/>
        <v>0.3655496132075472</v>
      </c>
    </row>
    <row r="5884" spans="1:6" x14ac:dyDescent="0.25">
      <c r="A5884">
        <v>5875</v>
      </c>
      <c r="B5884">
        <f>'Założenia i wyniki'!$E$6*Znorm.Profile!B5884</f>
        <v>0</v>
      </c>
      <c r="C5884">
        <f>'Założenia i wyniki'!$E$8*Znorm.Profile!C5884</f>
        <v>0.54577810000000004</v>
      </c>
      <c r="D5884">
        <f t="shared" si="273"/>
        <v>0</v>
      </c>
      <c r="E5884">
        <f t="shared" si="274"/>
        <v>0</v>
      </c>
      <c r="F5884">
        <f t="shared" si="275"/>
        <v>0.54577810000000004</v>
      </c>
    </row>
    <row r="5885" spans="1:6" x14ac:dyDescent="0.25">
      <c r="A5885">
        <v>5876</v>
      </c>
      <c r="B5885">
        <f>'Założenia i wyniki'!$E$6*Znorm.Profile!B5885</f>
        <v>0</v>
      </c>
      <c r="C5885">
        <f>'Założenia i wyniki'!$E$8*Znorm.Profile!C5885</f>
        <v>0.56979544999999998</v>
      </c>
      <c r="D5885">
        <f t="shared" si="273"/>
        <v>0</v>
      </c>
      <c r="E5885">
        <f t="shared" si="274"/>
        <v>0</v>
      </c>
      <c r="F5885">
        <f t="shared" si="275"/>
        <v>0.56979544999999998</v>
      </c>
    </row>
    <row r="5886" spans="1:6" x14ac:dyDescent="0.25">
      <c r="A5886">
        <v>5877</v>
      </c>
      <c r="B5886">
        <f>'Założenia i wyniki'!$E$6*Znorm.Profile!B5886</f>
        <v>0</v>
      </c>
      <c r="C5886">
        <f>'Założenia i wyniki'!$E$8*Znorm.Profile!C5886</f>
        <v>0.50098615000000002</v>
      </c>
      <c r="D5886">
        <f t="shared" si="273"/>
        <v>0</v>
      </c>
      <c r="E5886">
        <f t="shared" si="274"/>
        <v>0</v>
      </c>
      <c r="F5886">
        <f t="shared" si="275"/>
        <v>0.50098615000000002</v>
      </c>
    </row>
    <row r="5887" spans="1:6" x14ac:dyDescent="0.25">
      <c r="A5887">
        <v>5878</v>
      </c>
      <c r="B5887">
        <f>'Założenia i wyniki'!$E$6*Znorm.Profile!B5887</f>
        <v>0</v>
      </c>
      <c r="C5887">
        <f>'Założenia i wyniki'!$E$8*Znorm.Profile!C5887</f>
        <v>0.39820725000000001</v>
      </c>
      <c r="D5887">
        <f t="shared" si="273"/>
        <v>0</v>
      </c>
      <c r="E5887">
        <f t="shared" si="274"/>
        <v>0</v>
      </c>
      <c r="F5887">
        <f t="shared" si="275"/>
        <v>0.39820725000000001</v>
      </c>
    </row>
    <row r="5888" spans="1:6" x14ac:dyDescent="0.25">
      <c r="A5888">
        <v>5879</v>
      </c>
      <c r="B5888">
        <f>'Założenia i wyniki'!$E$6*Znorm.Profile!B5888</f>
        <v>0</v>
      </c>
      <c r="C5888">
        <f>'Założenia i wyniki'!$E$8*Znorm.Profile!C5888</f>
        <v>0.29521765</v>
      </c>
      <c r="D5888">
        <f t="shared" si="273"/>
        <v>0</v>
      </c>
      <c r="E5888">
        <f t="shared" si="274"/>
        <v>0</v>
      </c>
      <c r="F5888">
        <f t="shared" si="275"/>
        <v>0.29521765</v>
      </c>
    </row>
    <row r="5889" spans="1:6" x14ac:dyDescent="0.25">
      <c r="A5889">
        <v>5880</v>
      </c>
      <c r="B5889">
        <f>'Założenia i wyniki'!$E$6*Znorm.Profile!B5889</f>
        <v>0</v>
      </c>
      <c r="C5889">
        <f>'Założenia i wyniki'!$E$8*Znorm.Profile!C5889</f>
        <v>0.23496059999999996</v>
      </c>
      <c r="D5889">
        <f t="shared" si="273"/>
        <v>0</v>
      </c>
      <c r="E5889">
        <f t="shared" si="274"/>
        <v>0</v>
      </c>
      <c r="F5889">
        <f t="shared" si="275"/>
        <v>0.23496059999999996</v>
      </c>
    </row>
    <row r="5890" spans="1:6" x14ac:dyDescent="0.25">
      <c r="A5890">
        <v>5881</v>
      </c>
      <c r="B5890">
        <f>'Założenia i wyniki'!$E$6*Znorm.Profile!B5890</f>
        <v>0</v>
      </c>
      <c r="C5890">
        <f>'Założenia i wyniki'!$E$8*Znorm.Profile!C5890</f>
        <v>0.20641320000000002</v>
      </c>
      <c r="D5890">
        <f t="shared" si="273"/>
        <v>0</v>
      </c>
      <c r="E5890">
        <f t="shared" si="274"/>
        <v>0</v>
      </c>
      <c r="F5890">
        <f t="shared" si="275"/>
        <v>0.20641320000000002</v>
      </c>
    </row>
    <row r="5891" spans="1:6" x14ac:dyDescent="0.25">
      <c r="A5891">
        <v>5882</v>
      </c>
      <c r="B5891">
        <f>'Założenia i wyniki'!$E$6*Znorm.Profile!B5891</f>
        <v>0</v>
      </c>
      <c r="C5891">
        <f>'Założenia i wyniki'!$E$8*Znorm.Profile!C5891</f>
        <v>0.19440854999999999</v>
      </c>
      <c r="D5891">
        <f t="shared" si="273"/>
        <v>0</v>
      </c>
      <c r="E5891">
        <f t="shared" si="274"/>
        <v>0</v>
      </c>
      <c r="F5891">
        <f t="shared" si="275"/>
        <v>0.19440854999999999</v>
      </c>
    </row>
    <row r="5892" spans="1:6" x14ac:dyDescent="0.25">
      <c r="A5892">
        <v>5883</v>
      </c>
      <c r="B5892">
        <f>'Założenia i wyniki'!$E$6*Znorm.Profile!B5892</f>
        <v>0</v>
      </c>
      <c r="C5892">
        <f>'Założenia i wyniki'!$E$8*Znorm.Profile!C5892</f>
        <v>0.19490205000000002</v>
      </c>
      <c r="D5892">
        <f t="shared" si="273"/>
        <v>0</v>
      </c>
      <c r="E5892">
        <f t="shared" si="274"/>
        <v>0</v>
      </c>
      <c r="F5892">
        <f t="shared" si="275"/>
        <v>0.19490205000000002</v>
      </c>
    </row>
    <row r="5893" spans="1:6" x14ac:dyDescent="0.25">
      <c r="A5893">
        <v>5884</v>
      </c>
      <c r="B5893">
        <f>'Założenia i wyniki'!$E$6*Znorm.Profile!B5893</f>
        <v>0</v>
      </c>
      <c r="C5893">
        <f>'Założenia i wyniki'!$E$8*Znorm.Profile!C5893</f>
        <v>0.22131795000000001</v>
      </c>
      <c r="D5893">
        <f t="shared" si="273"/>
        <v>0</v>
      </c>
      <c r="E5893">
        <f t="shared" si="274"/>
        <v>0</v>
      </c>
      <c r="F5893">
        <f t="shared" si="275"/>
        <v>0.22131795000000001</v>
      </c>
    </row>
    <row r="5894" spans="1:6" x14ac:dyDescent="0.25">
      <c r="A5894">
        <v>5885</v>
      </c>
      <c r="B5894">
        <f>'Założenia i wyniki'!$E$6*Znorm.Profile!B5894</f>
        <v>0</v>
      </c>
      <c r="C5894">
        <f>'Założenia i wyniki'!$E$8*Znorm.Profile!C5894</f>
        <v>0.26823195</v>
      </c>
      <c r="D5894">
        <f t="shared" si="273"/>
        <v>0</v>
      </c>
      <c r="E5894">
        <f t="shared" si="274"/>
        <v>0</v>
      </c>
      <c r="F5894">
        <f t="shared" si="275"/>
        <v>0.26823195</v>
      </c>
    </row>
    <row r="5895" spans="1:6" x14ac:dyDescent="0.25">
      <c r="A5895">
        <v>5886</v>
      </c>
      <c r="B5895">
        <f>'Założenia i wyniki'!$E$6*Znorm.Profile!B5895</f>
        <v>5.5324528301886791E-2</v>
      </c>
      <c r="C5895">
        <f>'Założenia i wyniki'!$E$8*Znorm.Profile!C5895</f>
        <v>0.35862959999999999</v>
      </c>
      <c r="D5895">
        <f t="shared" si="273"/>
        <v>5.5324528301886791E-2</v>
      </c>
      <c r="E5895">
        <f t="shared" si="274"/>
        <v>0</v>
      </c>
      <c r="F5895">
        <f t="shared" si="275"/>
        <v>0.30330507169811322</v>
      </c>
    </row>
    <row r="5896" spans="1:6" x14ac:dyDescent="0.25">
      <c r="A5896">
        <v>5887</v>
      </c>
      <c r="B5896">
        <f>'Założenia i wyniki'!$E$6*Znorm.Profile!B5896</f>
        <v>0.48368867924528303</v>
      </c>
      <c r="C5896">
        <f>'Założenia i wyniki'!$E$8*Znorm.Profile!C5896</f>
        <v>0.40310445000000006</v>
      </c>
      <c r="D5896">
        <f t="shared" si="273"/>
        <v>0.40310445000000006</v>
      </c>
      <c r="E5896">
        <f t="shared" si="274"/>
        <v>8.0584229245282968E-2</v>
      </c>
      <c r="F5896">
        <f t="shared" si="275"/>
        <v>0</v>
      </c>
    </row>
    <row r="5897" spans="1:6" x14ac:dyDescent="0.25">
      <c r="A5897">
        <v>5888</v>
      </c>
      <c r="B5897">
        <f>'Założenia i wyniki'!$E$6*Znorm.Profile!B5897</f>
        <v>1.1481132075471698</v>
      </c>
      <c r="C5897">
        <f>'Założenia i wyniki'!$E$8*Znorm.Profile!C5897</f>
        <v>0.40219024999999997</v>
      </c>
      <c r="D5897">
        <f t="shared" si="273"/>
        <v>0.40219024999999997</v>
      </c>
      <c r="E5897">
        <f t="shared" si="274"/>
        <v>0.74592295754716986</v>
      </c>
      <c r="F5897">
        <f t="shared" si="275"/>
        <v>0</v>
      </c>
    </row>
    <row r="5898" spans="1:6" x14ac:dyDescent="0.25">
      <c r="A5898">
        <v>5889</v>
      </c>
      <c r="B5898">
        <f>'Założenia i wyniki'!$E$6*Znorm.Profile!B5898</f>
        <v>1.7431132075471698</v>
      </c>
      <c r="C5898">
        <f>'Założenia i wyniki'!$E$8*Znorm.Profile!C5898</f>
        <v>0.40850424999999996</v>
      </c>
      <c r="D5898">
        <f t="shared" si="273"/>
        <v>0.40850424999999996</v>
      </c>
      <c r="E5898">
        <f t="shared" si="274"/>
        <v>1.3346089575471698</v>
      </c>
      <c r="F5898">
        <f t="shared" si="275"/>
        <v>0</v>
      </c>
    </row>
    <row r="5899" spans="1:6" x14ac:dyDescent="0.25">
      <c r="A5899">
        <v>5890</v>
      </c>
      <c r="B5899">
        <f>'Założenia i wyniki'!$E$6*Znorm.Profile!B5899</f>
        <v>2.1629245283018865</v>
      </c>
      <c r="C5899">
        <f>'Założenia i wyniki'!$E$8*Znorm.Profile!C5899</f>
        <v>0.39601554999999999</v>
      </c>
      <c r="D5899">
        <f t="shared" ref="D5899:D5962" si="276">IF(B5899&lt;=C5899,B5899,C5899)</f>
        <v>0.39601554999999999</v>
      </c>
      <c r="E5899">
        <f t="shared" ref="E5899:E5962" si="277">IF(B5899&gt;C5899,B5899-C5899,0)</f>
        <v>1.7669089783018865</v>
      </c>
      <c r="F5899">
        <f t="shared" ref="F5899:F5962" si="278">IF(B5899&lt;C5899,C5899-B5899,0)</f>
        <v>0</v>
      </c>
    </row>
    <row r="5900" spans="1:6" x14ac:dyDescent="0.25">
      <c r="A5900">
        <v>5891</v>
      </c>
      <c r="B5900">
        <f>'Założenia i wyniki'!$E$6*Znorm.Profile!B5900</f>
        <v>2.391509433962264</v>
      </c>
      <c r="C5900">
        <f>'Założenia i wyniki'!$E$8*Znorm.Profile!C5900</f>
        <v>0.39226635000000004</v>
      </c>
      <c r="D5900">
        <f t="shared" si="276"/>
        <v>0.39226635000000004</v>
      </c>
      <c r="E5900">
        <f t="shared" si="277"/>
        <v>1.9992430839622639</v>
      </c>
      <c r="F5900">
        <f t="shared" si="278"/>
        <v>0</v>
      </c>
    </row>
    <row r="5901" spans="1:6" x14ac:dyDescent="0.25">
      <c r="A5901">
        <v>5892</v>
      </c>
      <c r="B5901">
        <f>'Założenia i wyniki'!$E$6*Znorm.Profile!B5901</f>
        <v>2.3815094339622642</v>
      </c>
      <c r="C5901">
        <f>'Założenia i wyniki'!$E$8*Znorm.Profile!C5901</f>
        <v>0.39366495000000001</v>
      </c>
      <c r="D5901">
        <f t="shared" si="276"/>
        <v>0.39366495000000001</v>
      </c>
      <c r="E5901">
        <f t="shared" si="277"/>
        <v>1.9878444839622642</v>
      </c>
      <c r="F5901">
        <f t="shared" si="278"/>
        <v>0</v>
      </c>
    </row>
    <row r="5902" spans="1:6" x14ac:dyDescent="0.25">
      <c r="A5902">
        <v>5893</v>
      </c>
      <c r="B5902">
        <f>'Założenia i wyniki'!$E$6*Znorm.Profile!B5902</f>
        <v>1.5660377358490565</v>
      </c>
      <c r="C5902">
        <f>'Założenia i wyniki'!$E$8*Znorm.Profile!C5902</f>
        <v>0.39350115000000002</v>
      </c>
      <c r="D5902">
        <f t="shared" si="276"/>
        <v>0.39350115000000002</v>
      </c>
      <c r="E5902">
        <f t="shared" si="277"/>
        <v>1.1725365858490564</v>
      </c>
      <c r="F5902">
        <f t="shared" si="278"/>
        <v>0</v>
      </c>
    </row>
    <row r="5903" spans="1:6" x14ac:dyDescent="0.25">
      <c r="A5903">
        <v>5894</v>
      </c>
      <c r="B5903">
        <f>'Założenia i wyniki'!$E$6*Znorm.Profile!B5903</f>
        <v>1.3090566037735849</v>
      </c>
      <c r="C5903">
        <f>'Założenia i wyniki'!$E$8*Znorm.Profile!C5903</f>
        <v>0.38924094999999997</v>
      </c>
      <c r="D5903">
        <f t="shared" si="276"/>
        <v>0.38924094999999997</v>
      </c>
      <c r="E5903">
        <f t="shared" si="277"/>
        <v>0.91981565377358487</v>
      </c>
      <c r="F5903">
        <f t="shared" si="278"/>
        <v>0</v>
      </c>
    </row>
    <row r="5904" spans="1:6" x14ac:dyDescent="0.25">
      <c r="A5904">
        <v>5895</v>
      </c>
      <c r="B5904">
        <f>'Założenia i wyniki'!$E$6*Znorm.Profile!B5904</f>
        <v>0.73432075471698111</v>
      </c>
      <c r="C5904">
        <f>'Założenia i wyniki'!$E$8*Znorm.Profile!C5904</f>
        <v>0.39678939999999996</v>
      </c>
      <c r="D5904">
        <f t="shared" si="276"/>
        <v>0.39678939999999996</v>
      </c>
      <c r="E5904">
        <f t="shared" si="277"/>
        <v>0.33753135471698115</v>
      </c>
      <c r="F5904">
        <f t="shared" si="278"/>
        <v>0</v>
      </c>
    </row>
    <row r="5905" spans="1:6" x14ac:dyDescent="0.25">
      <c r="A5905">
        <v>5896</v>
      </c>
      <c r="B5905">
        <f>'Założenia i wyniki'!$E$6*Znorm.Profile!B5905</f>
        <v>0.92222641509433956</v>
      </c>
      <c r="C5905">
        <f>'Założenia i wyniki'!$E$8*Znorm.Profile!C5905</f>
        <v>0.40957140000000003</v>
      </c>
      <c r="D5905">
        <f t="shared" si="276"/>
        <v>0.40957140000000003</v>
      </c>
      <c r="E5905">
        <f t="shared" si="277"/>
        <v>0.51265501509433953</v>
      </c>
      <c r="F5905">
        <f t="shared" si="278"/>
        <v>0</v>
      </c>
    </row>
    <row r="5906" spans="1:6" x14ac:dyDescent="0.25">
      <c r="A5906">
        <v>5897</v>
      </c>
      <c r="B5906">
        <f>'Założenia i wyniki'!$E$6*Znorm.Profile!B5906</f>
        <v>0.48107547169811321</v>
      </c>
      <c r="C5906">
        <f>'Założenia i wyniki'!$E$8*Znorm.Profile!C5906</f>
        <v>0.42434769999999999</v>
      </c>
      <c r="D5906">
        <f t="shared" si="276"/>
        <v>0.42434769999999999</v>
      </c>
      <c r="E5906">
        <f t="shared" si="277"/>
        <v>5.6727771698113216E-2</v>
      </c>
      <c r="F5906">
        <f t="shared" si="278"/>
        <v>0</v>
      </c>
    </row>
    <row r="5907" spans="1:6" x14ac:dyDescent="0.25">
      <c r="A5907">
        <v>5898</v>
      </c>
      <c r="B5907">
        <f>'Założenia i wyniki'!$E$6*Znorm.Profile!B5907</f>
        <v>7.9412264150943407E-2</v>
      </c>
      <c r="C5907">
        <f>'Założenia i wyniki'!$E$8*Znorm.Profile!C5907</f>
        <v>0.46161080000000004</v>
      </c>
      <c r="D5907">
        <f t="shared" si="276"/>
        <v>7.9412264150943407E-2</v>
      </c>
      <c r="E5907">
        <f t="shared" si="277"/>
        <v>0</v>
      </c>
      <c r="F5907">
        <f t="shared" si="278"/>
        <v>0.38219853584905661</v>
      </c>
    </row>
    <row r="5908" spans="1:6" x14ac:dyDescent="0.25">
      <c r="A5908">
        <v>5899</v>
      </c>
      <c r="B5908">
        <f>'Założenia i wyniki'!$E$6*Znorm.Profile!B5908</f>
        <v>0</v>
      </c>
      <c r="C5908">
        <f>'Założenia i wyniki'!$E$8*Znorm.Profile!C5908</f>
        <v>0.54124244999999993</v>
      </c>
      <c r="D5908">
        <f t="shared" si="276"/>
        <v>0</v>
      </c>
      <c r="E5908">
        <f t="shared" si="277"/>
        <v>0</v>
      </c>
      <c r="F5908">
        <f t="shared" si="278"/>
        <v>0.54124244999999993</v>
      </c>
    </row>
    <row r="5909" spans="1:6" x14ac:dyDescent="0.25">
      <c r="A5909">
        <v>5900</v>
      </c>
      <c r="B5909">
        <f>'Założenia i wyniki'!$E$6*Znorm.Profile!B5909</f>
        <v>0</v>
      </c>
      <c r="C5909">
        <f>'Założenia i wyniki'!$E$8*Znorm.Profile!C5909</f>
        <v>0.56574245000000001</v>
      </c>
      <c r="D5909">
        <f t="shared" si="276"/>
        <v>0</v>
      </c>
      <c r="E5909">
        <f t="shared" si="277"/>
        <v>0</v>
      </c>
      <c r="F5909">
        <f t="shared" si="278"/>
        <v>0.56574245000000001</v>
      </c>
    </row>
    <row r="5910" spans="1:6" x14ac:dyDescent="0.25">
      <c r="A5910">
        <v>5901</v>
      </c>
      <c r="B5910">
        <f>'Założenia i wyniki'!$E$6*Znorm.Profile!B5910</f>
        <v>0</v>
      </c>
      <c r="C5910">
        <f>'Założenia i wyniki'!$E$8*Znorm.Profile!C5910</f>
        <v>0.49424305000000002</v>
      </c>
      <c r="D5910">
        <f t="shared" si="276"/>
        <v>0</v>
      </c>
      <c r="E5910">
        <f t="shared" si="277"/>
        <v>0</v>
      </c>
      <c r="F5910">
        <f t="shared" si="278"/>
        <v>0.49424305000000002</v>
      </c>
    </row>
    <row r="5911" spans="1:6" x14ac:dyDescent="0.25">
      <c r="A5911">
        <v>5902</v>
      </c>
      <c r="B5911">
        <f>'Założenia i wyniki'!$E$6*Znorm.Profile!B5911</f>
        <v>0</v>
      </c>
      <c r="C5911">
        <f>'Założenia i wyniki'!$E$8*Znorm.Profile!C5911</f>
        <v>0.38683435000000005</v>
      </c>
      <c r="D5911">
        <f t="shared" si="276"/>
        <v>0</v>
      </c>
      <c r="E5911">
        <f t="shared" si="277"/>
        <v>0</v>
      </c>
      <c r="F5911">
        <f t="shared" si="278"/>
        <v>0.38683435000000005</v>
      </c>
    </row>
    <row r="5912" spans="1:6" x14ac:dyDescent="0.25">
      <c r="A5912">
        <v>5903</v>
      </c>
      <c r="B5912">
        <f>'Założenia i wyniki'!$E$6*Znorm.Profile!B5912</f>
        <v>0</v>
      </c>
      <c r="C5912">
        <f>'Założenia i wyniki'!$E$8*Znorm.Profile!C5912</f>
        <v>0.29205995000000001</v>
      </c>
      <c r="D5912">
        <f t="shared" si="276"/>
        <v>0</v>
      </c>
      <c r="E5912">
        <f t="shared" si="277"/>
        <v>0</v>
      </c>
      <c r="F5912">
        <f t="shared" si="278"/>
        <v>0.29205995000000001</v>
      </c>
    </row>
    <row r="5913" spans="1:6" x14ac:dyDescent="0.25">
      <c r="A5913">
        <v>5904</v>
      </c>
      <c r="B5913">
        <f>'Założenia i wyniki'!$E$6*Znorm.Profile!B5913</f>
        <v>0</v>
      </c>
      <c r="C5913">
        <f>'Założenia i wyniki'!$E$8*Znorm.Profile!C5913</f>
        <v>0.23374504999999998</v>
      </c>
      <c r="D5913">
        <f t="shared" si="276"/>
        <v>0</v>
      </c>
      <c r="E5913">
        <f t="shared" si="277"/>
        <v>0</v>
      </c>
      <c r="F5913">
        <f t="shared" si="278"/>
        <v>0.23374504999999998</v>
      </c>
    </row>
    <row r="5914" spans="1:6" x14ac:dyDescent="0.25">
      <c r="A5914">
        <v>5905</v>
      </c>
      <c r="B5914">
        <f>'Założenia i wyniki'!$E$6*Znorm.Profile!B5914</f>
        <v>0</v>
      </c>
      <c r="C5914">
        <f>'Założenia i wyniki'!$E$8*Znorm.Profile!C5914</f>
        <v>0.2039618</v>
      </c>
      <c r="D5914">
        <f t="shared" si="276"/>
        <v>0</v>
      </c>
      <c r="E5914">
        <f t="shared" si="277"/>
        <v>0</v>
      </c>
      <c r="F5914">
        <f t="shared" si="278"/>
        <v>0.2039618</v>
      </c>
    </row>
    <row r="5915" spans="1:6" x14ac:dyDescent="0.25">
      <c r="A5915">
        <v>5906</v>
      </c>
      <c r="B5915">
        <f>'Założenia i wyniki'!$E$6*Znorm.Profile!B5915</f>
        <v>0</v>
      </c>
      <c r="C5915">
        <f>'Założenia i wyniki'!$E$8*Znorm.Profile!C5915</f>
        <v>0.19295955000000001</v>
      </c>
      <c r="D5915">
        <f t="shared" si="276"/>
        <v>0</v>
      </c>
      <c r="E5915">
        <f t="shared" si="277"/>
        <v>0</v>
      </c>
      <c r="F5915">
        <f t="shared" si="278"/>
        <v>0.19295955000000001</v>
      </c>
    </row>
    <row r="5916" spans="1:6" x14ac:dyDescent="0.25">
      <c r="A5916">
        <v>5907</v>
      </c>
      <c r="B5916">
        <f>'Założenia i wyniki'!$E$6*Znorm.Profile!B5916</f>
        <v>0</v>
      </c>
      <c r="C5916">
        <f>'Założenia i wyniki'!$E$8*Znorm.Profile!C5916</f>
        <v>0.19156340000000002</v>
      </c>
      <c r="D5916">
        <f t="shared" si="276"/>
        <v>0</v>
      </c>
      <c r="E5916">
        <f t="shared" si="277"/>
        <v>0</v>
      </c>
      <c r="F5916">
        <f t="shared" si="278"/>
        <v>0.19156340000000002</v>
      </c>
    </row>
    <row r="5917" spans="1:6" x14ac:dyDescent="0.25">
      <c r="A5917">
        <v>5908</v>
      </c>
      <c r="B5917">
        <f>'Założenia i wyniki'!$E$6*Znorm.Profile!B5917</f>
        <v>0</v>
      </c>
      <c r="C5917">
        <f>'Założenia i wyniki'!$E$8*Znorm.Profile!C5917</f>
        <v>0.2175145</v>
      </c>
      <c r="D5917">
        <f t="shared" si="276"/>
        <v>0</v>
      </c>
      <c r="E5917">
        <f t="shared" si="277"/>
        <v>0</v>
      </c>
      <c r="F5917">
        <f t="shared" si="278"/>
        <v>0.2175145</v>
      </c>
    </row>
    <row r="5918" spans="1:6" x14ac:dyDescent="0.25">
      <c r="A5918">
        <v>5909</v>
      </c>
      <c r="B5918">
        <f>'Założenia i wyniki'!$E$6*Znorm.Profile!B5918</f>
        <v>0</v>
      </c>
      <c r="C5918">
        <f>'Założenia i wyniki'!$E$8*Znorm.Profile!C5918</f>
        <v>0.2724743</v>
      </c>
      <c r="D5918">
        <f t="shared" si="276"/>
        <v>0</v>
      </c>
      <c r="E5918">
        <f t="shared" si="277"/>
        <v>0</v>
      </c>
      <c r="F5918">
        <f t="shared" si="278"/>
        <v>0.2724743</v>
      </c>
    </row>
    <row r="5919" spans="1:6" x14ac:dyDescent="0.25">
      <c r="A5919">
        <v>5910</v>
      </c>
      <c r="B5919">
        <f>'Założenia i wyniki'!$E$6*Znorm.Profile!B5919</f>
        <v>4.8050943396226412E-2</v>
      </c>
      <c r="C5919">
        <f>'Założenia i wyniki'!$E$8*Znorm.Profile!C5919</f>
        <v>0.34898954999999998</v>
      </c>
      <c r="D5919">
        <f t="shared" si="276"/>
        <v>4.8050943396226412E-2</v>
      </c>
      <c r="E5919">
        <f t="shared" si="277"/>
        <v>0</v>
      </c>
      <c r="F5919">
        <f t="shared" si="278"/>
        <v>0.30093860660377358</v>
      </c>
    </row>
    <row r="5920" spans="1:6" x14ac:dyDescent="0.25">
      <c r="A5920">
        <v>5911</v>
      </c>
      <c r="B5920">
        <f>'Założenia i wyniki'!$E$6*Znorm.Profile!B5920</f>
        <v>0.45105660377358492</v>
      </c>
      <c r="C5920">
        <f>'Założenia i wyniki'!$E$8*Znorm.Profile!C5920</f>
        <v>0.40223015000000001</v>
      </c>
      <c r="D5920">
        <f t="shared" si="276"/>
        <v>0.40223015000000001</v>
      </c>
      <c r="E5920">
        <f t="shared" si="277"/>
        <v>4.882645377358491E-2</v>
      </c>
      <c r="F5920">
        <f t="shared" si="278"/>
        <v>0</v>
      </c>
    </row>
    <row r="5921" spans="1:6" x14ac:dyDescent="0.25">
      <c r="A5921">
        <v>5912</v>
      </c>
      <c r="B5921">
        <f>'Założenia i wyniki'!$E$6*Znorm.Profile!B5921</f>
        <v>1.0974528301886792</v>
      </c>
      <c r="C5921">
        <f>'Założenia i wyniki'!$E$8*Znorm.Profile!C5921</f>
        <v>0.40381670000000003</v>
      </c>
      <c r="D5921">
        <f t="shared" si="276"/>
        <v>0.40381670000000003</v>
      </c>
      <c r="E5921">
        <f t="shared" si="277"/>
        <v>0.6936361301886792</v>
      </c>
      <c r="F5921">
        <f t="shared" si="278"/>
        <v>0</v>
      </c>
    </row>
    <row r="5922" spans="1:6" x14ac:dyDescent="0.25">
      <c r="A5922">
        <v>5913</v>
      </c>
      <c r="B5922">
        <f>'Założenia i wyniki'!$E$6*Znorm.Profile!B5922</f>
        <v>1.7289622641509435</v>
      </c>
      <c r="C5922">
        <f>'Założenia i wyniki'!$E$8*Znorm.Profile!C5922</f>
        <v>0.40972575</v>
      </c>
      <c r="D5922">
        <f t="shared" si="276"/>
        <v>0.40972575</v>
      </c>
      <c r="E5922">
        <f t="shared" si="277"/>
        <v>1.3192365141509435</v>
      </c>
      <c r="F5922">
        <f t="shared" si="278"/>
        <v>0</v>
      </c>
    </row>
    <row r="5923" spans="1:6" x14ac:dyDescent="0.25">
      <c r="A5923">
        <v>5914</v>
      </c>
      <c r="B5923">
        <f>'Założenia i wyniki'!$E$6*Znorm.Profile!B5923</f>
        <v>2.1754716981132072</v>
      </c>
      <c r="C5923">
        <f>'Założenia i wyniki'!$E$8*Znorm.Profile!C5923</f>
        <v>0.38944325000000002</v>
      </c>
      <c r="D5923">
        <f t="shared" si="276"/>
        <v>0.38944325000000002</v>
      </c>
      <c r="E5923">
        <f t="shared" si="277"/>
        <v>1.7860284481132072</v>
      </c>
      <c r="F5923">
        <f t="shared" si="278"/>
        <v>0</v>
      </c>
    </row>
    <row r="5924" spans="1:6" x14ac:dyDescent="0.25">
      <c r="A5924">
        <v>5915</v>
      </c>
      <c r="B5924">
        <f>'Założenia i wyniki'!$E$6*Znorm.Profile!B5924</f>
        <v>2.3603773584905663</v>
      </c>
      <c r="C5924">
        <f>'Założenia i wyniki'!$E$8*Znorm.Profile!C5924</f>
        <v>0.38080175000000005</v>
      </c>
      <c r="D5924">
        <f t="shared" si="276"/>
        <v>0.38080175000000005</v>
      </c>
      <c r="E5924">
        <f t="shared" si="277"/>
        <v>1.9795756084905662</v>
      </c>
      <c r="F5924">
        <f t="shared" si="278"/>
        <v>0</v>
      </c>
    </row>
    <row r="5925" spans="1:6" x14ac:dyDescent="0.25">
      <c r="A5925">
        <v>5916</v>
      </c>
      <c r="B5925">
        <f>'Założenia i wyniki'!$E$6*Znorm.Profile!B5925</f>
        <v>2.3955660377358492</v>
      </c>
      <c r="C5925">
        <f>'Założenia i wyniki'!$E$8*Znorm.Profile!C5925</f>
        <v>0.38560339999999999</v>
      </c>
      <c r="D5925">
        <f t="shared" si="276"/>
        <v>0.38560339999999999</v>
      </c>
      <c r="E5925">
        <f t="shared" si="277"/>
        <v>2.0099626377358493</v>
      </c>
      <c r="F5925">
        <f t="shared" si="278"/>
        <v>0</v>
      </c>
    </row>
    <row r="5926" spans="1:6" x14ac:dyDescent="0.25">
      <c r="A5926">
        <v>5917</v>
      </c>
      <c r="B5926">
        <f>'Założenia i wyniki'!$E$6*Znorm.Profile!B5926</f>
        <v>2.2785849056603777</v>
      </c>
      <c r="C5926">
        <f>'Założenia i wyniki'!$E$8*Znorm.Profile!C5926</f>
        <v>0.38755675000000001</v>
      </c>
      <c r="D5926">
        <f t="shared" si="276"/>
        <v>0.38755675000000001</v>
      </c>
      <c r="E5926">
        <f t="shared" si="277"/>
        <v>1.8910281556603779</v>
      </c>
      <c r="F5926">
        <f t="shared" si="278"/>
        <v>0</v>
      </c>
    </row>
    <row r="5927" spans="1:6" x14ac:dyDescent="0.25">
      <c r="A5927">
        <v>5918</v>
      </c>
      <c r="B5927">
        <f>'Założenia i wyniki'!$E$6*Znorm.Profile!B5927</f>
        <v>2.0277358490566035</v>
      </c>
      <c r="C5927">
        <f>'Założenia i wyniki'!$E$8*Znorm.Profile!C5927</f>
        <v>0.39277629999999997</v>
      </c>
      <c r="D5927">
        <f t="shared" si="276"/>
        <v>0.39277629999999997</v>
      </c>
      <c r="E5927">
        <f t="shared" si="277"/>
        <v>1.6349595490566036</v>
      </c>
      <c r="F5927">
        <f t="shared" si="278"/>
        <v>0</v>
      </c>
    </row>
    <row r="5928" spans="1:6" x14ac:dyDescent="0.25">
      <c r="A5928">
        <v>5919</v>
      </c>
      <c r="B5928">
        <f>'Założenia i wyniki'!$E$6*Znorm.Profile!B5928</f>
        <v>1.6358490566037736</v>
      </c>
      <c r="C5928">
        <f>'Założenia i wyniki'!$E$8*Znorm.Profile!C5928</f>
        <v>0.40928545</v>
      </c>
      <c r="D5928">
        <f t="shared" si="276"/>
        <v>0.40928545</v>
      </c>
      <c r="E5928">
        <f t="shared" si="277"/>
        <v>1.2265636066037735</v>
      </c>
      <c r="F5928">
        <f t="shared" si="278"/>
        <v>0</v>
      </c>
    </row>
    <row r="5929" spans="1:6" x14ac:dyDescent="0.25">
      <c r="A5929">
        <v>5920</v>
      </c>
      <c r="B5929">
        <f>'Założenia i wyniki'!$E$6*Znorm.Profile!B5929</f>
        <v>1.0792452830188679</v>
      </c>
      <c r="C5929">
        <f>'Założenia i wyniki'!$E$8*Znorm.Profile!C5929</f>
        <v>0.40836879999999998</v>
      </c>
      <c r="D5929">
        <f t="shared" si="276"/>
        <v>0.40836879999999998</v>
      </c>
      <c r="E5929">
        <f t="shared" si="277"/>
        <v>0.67087648301886793</v>
      </c>
      <c r="F5929">
        <f t="shared" si="278"/>
        <v>0</v>
      </c>
    </row>
    <row r="5930" spans="1:6" x14ac:dyDescent="0.25">
      <c r="A5930">
        <v>5921</v>
      </c>
      <c r="B5930">
        <f>'Założenia i wyniki'!$E$6*Znorm.Profile!B5930</f>
        <v>0.48955660377358484</v>
      </c>
      <c r="C5930">
        <f>'Założenia i wyniki'!$E$8*Znorm.Profile!C5930</f>
        <v>0.42890679999999998</v>
      </c>
      <c r="D5930">
        <f t="shared" si="276"/>
        <v>0.42890679999999998</v>
      </c>
      <c r="E5930">
        <f t="shared" si="277"/>
        <v>6.0649803773584865E-2</v>
      </c>
      <c r="F5930">
        <f t="shared" si="278"/>
        <v>0</v>
      </c>
    </row>
    <row r="5931" spans="1:6" x14ac:dyDescent="0.25">
      <c r="A5931">
        <v>5922</v>
      </c>
      <c r="B5931">
        <f>'Założenia i wyniki'!$E$6*Znorm.Profile!B5931</f>
        <v>7.7576415094339615E-2</v>
      </c>
      <c r="C5931">
        <f>'Założenia i wyniki'!$E$8*Znorm.Profile!C5931</f>
        <v>0.45158645000000003</v>
      </c>
      <c r="D5931">
        <f t="shared" si="276"/>
        <v>7.7576415094339615E-2</v>
      </c>
      <c r="E5931">
        <f t="shared" si="277"/>
        <v>0</v>
      </c>
      <c r="F5931">
        <f t="shared" si="278"/>
        <v>0.37401003490566043</v>
      </c>
    </row>
    <row r="5932" spans="1:6" x14ac:dyDescent="0.25">
      <c r="A5932">
        <v>5923</v>
      </c>
      <c r="B5932">
        <f>'Założenia i wyniki'!$E$6*Znorm.Profile!B5932</f>
        <v>0</v>
      </c>
      <c r="C5932">
        <f>'Założenia i wyniki'!$E$8*Znorm.Profile!C5932</f>
        <v>0.51494205000000004</v>
      </c>
      <c r="D5932">
        <f t="shared" si="276"/>
        <v>0</v>
      </c>
      <c r="E5932">
        <f t="shared" si="277"/>
        <v>0</v>
      </c>
      <c r="F5932">
        <f t="shared" si="278"/>
        <v>0.51494205000000004</v>
      </c>
    </row>
    <row r="5933" spans="1:6" x14ac:dyDescent="0.25">
      <c r="A5933">
        <v>5924</v>
      </c>
      <c r="B5933">
        <f>'Założenia i wyniki'!$E$6*Znorm.Profile!B5933</f>
        <v>0</v>
      </c>
      <c r="C5933">
        <f>'Założenia i wyniki'!$E$8*Znorm.Profile!C5933</f>
        <v>0.54704719999999996</v>
      </c>
      <c r="D5933">
        <f t="shared" si="276"/>
        <v>0</v>
      </c>
      <c r="E5933">
        <f t="shared" si="277"/>
        <v>0</v>
      </c>
      <c r="F5933">
        <f t="shared" si="278"/>
        <v>0.54704719999999996</v>
      </c>
    </row>
    <row r="5934" spans="1:6" x14ac:dyDescent="0.25">
      <c r="A5934">
        <v>5925</v>
      </c>
      <c r="B5934">
        <f>'Założenia i wyniki'!$E$6*Znorm.Profile!B5934</f>
        <v>0</v>
      </c>
      <c r="C5934">
        <f>'Założenia i wyniki'!$E$8*Znorm.Profile!C5934</f>
        <v>0.47968305</v>
      </c>
      <c r="D5934">
        <f t="shared" si="276"/>
        <v>0</v>
      </c>
      <c r="E5934">
        <f t="shared" si="277"/>
        <v>0</v>
      </c>
      <c r="F5934">
        <f t="shared" si="278"/>
        <v>0.47968305</v>
      </c>
    </row>
    <row r="5935" spans="1:6" x14ac:dyDescent="0.25">
      <c r="A5935">
        <v>5926</v>
      </c>
      <c r="B5935">
        <f>'Założenia i wyniki'!$E$6*Znorm.Profile!B5935</f>
        <v>0</v>
      </c>
      <c r="C5935">
        <f>'Założenia i wyniki'!$E$8*Znorm.Profile!C5935</f>
        <v>0.39104904999999995</v>
      </c>
      <c r="D5935">
        <f t="shared" si="276"/>
        <v>0</v>
      </c>
      <c r="E5935">
        <f t="shared" si="277"/>
        <v>0</v>
      </c>
      <c r="F5935">
        <f t="shared" si="278"/>
        <v>0.39104904999999995</v>
      </c>
    </row>
    <row r="5936" spans="1:6" x14ac:dyDescent="0.25">
      <c r="A5936">
        <v>5927</v>
      </c>
      <c r="B5936">
        <f>'Założenia i wyniki'!$E$6*Znorm.Profile!B5936</f>
        <v>0</v>
      </c>
      <c r="C5936">
        <f>'Założenia i wyniki'!$E$8*Znorm.Profile!C5936</f>
        <v>0.31519425000000001</v>
      </c>
      <c r="D5936">
        <f t="shared" si="276"/>
        <v>0</v>
      </c>
      <c r="E5936">
        <f t="shared" si="277"/>
        <v>0</v>
      </c>
      <c r="F5936">
        <f t="shared" si="278"/>
        <v>0.31519425000000001</v>
      </c>
    </row>
    <row r="5937" spans="1:6" x14ac:dyDescent="0.25">
      <c r="A5937">
        <v>5928</v>
      </c>
      <c r="B5937">
        <f>'Założenia i wyniki'!$E$6*Znorm.Profile!B5937</f>
        <v>0</v>
      </c>
      <c r="C5937">
        <f>'Założenia i wyniki'!$E$8*Znorm.Profile!C5937</f>
        <v>0.2737966</v>
      </c>
      <c r="D5937">
        <f t="shared" si="276"/>
        <v>0</v>
      </c>
      <c r="E5937">
        <f t="shared" si="277"/>
        <v>0</v>
      </c>
      <c r="F5937">
        <f t="shared" si="278"/>
        <v>0.2737966</v>
      </c>
    </row>
    <row r="5938" spans="1:6" x14ac:dyDescent="0.25">
      <c r="A5938">
        <v>5929</v>
      </c>
      <c r="B5938">
        <f>'Założenia i wyniki'!$E$6*Znorm.Profile!B5938</f>
        <v>0</v>
      </c>
      <c r="C5938">
        <f>'Założenia i wyniki'!$E$8*Znorm.Profile!C5938</f>
        <v>0.21448419999999999</v>
      </c>
      <c r="D5938">
        <f t="shared" si="276"/>
        <v>0</v>
      </c>
      <c r="E5938">
        <f t="shared" si="277"/>
        <v>0</v>
      </c>
      <c r="F5938">
        <f t="shared" si="278"/>
        <v>0.21448419999999999</v>
      </c>
    </row>
    <row r="5939" spans="1:6" x14ac:dyDescent="0.25">
      <c r="A5939">
        <v>5930</v>
      </c>
      <c r="B5939">
        <f>'Założenia i wyniki'!$E$6*Znorm.Profile!B5939</f>
        <v>0</v>
      </c>
      <c r="C5939">
        <f>'Założenia i wyniki'!$E$8*Znorm.Profile!C5939</f>
        <v>0.19958575000000001</v>
      </c>
      <c r="D5939">
        <f t="shared" si="276"/>
        <v>0</v>
      </c>
      <c r="E5939">
        <f t="shared" si="277"/>
        <v>0</v>
      </c>
      <c r="F5939">
        <f t="shared" si="278"/>
        <v>0.19958575000000001</v>
      </c>
    </row>
    <row r="5940" spans="1:6" x14ac:dyDescent="0.25">
      <c r="A5940">
        <v>5931</v>
      </c>
      <c r="B5940">
        <f>'Założenia i wyniki'!$E$6*Znorm.Profile!B5940</f>
        <v>0</v>
      </c>
      <c r="C5940">
        <f>'Założenia i wyniki'!$E$8*Znorm.Profile!C5940</f>
        <v>0.19562025000000002</v>
      </c>
      <c r="D5940">
        <f t="shared" si="276"/>
        <v>0</v>
      </c>
      <c r="E5940">
        <f t="shared" si="277"/>
        <v>0</v>
      </c>
      <c r="F5940">
        <f t="shared" si="278"/>
        <v>0.19562025000000002</v>
      </c>
    </row>
    <row r="5941" spans="1:6" x14ac:dyDescent="0.25">
      <c r="A5941">
        <v>5932</v>
      </c>
      <c r="B5941">
        <f>'Założenia i wyniki'!$E$6*Znorm.Profile!B5941</f>
        <v>0</v>
      </c>
      <c r="C5941">
        <f>'Założenia i wyniki'!$E$8*Znorm.Profile!C5941</f>
        <v>0.20529144999999999</v>
      </c>
      <c r="D5941">
        <f t="shared" si="276"/>
        <v>0</v>
      </c>
      <c r="E5941">
        <f t="shared" si="277"/>
        <v>0</v>
      </c>
      <c r="F5941">
        <f t="shared" si="278"/>
        <v>0.20529144999999999</v>
      </c>
    </row>
    <row r="5942" spans="1:6" x14ac:dyDescent="0.25">
      <c r="A5942">
        <v>5933</v>
      </c>
      <c r="B5942">
        <f>'Założenia i wyniki'!$E$6*Znorm.Profile!B5942</f>
        <v>0</v>
      </c>
      <c r="C5942">
        <f>'Założenia i wyniki'!$E$8*Znorm.Profile!C5942</f>
        <v>0.22881739999999998</v>
      </c>
      <c r="D5942">
        <f t="shared" si="276"/>
        <v>0</v>
      </c>
      <c r="E5942">
        <f t="shared" si="277"/>
        <v>0</v>
      </c>
      <c r="F5942">
        <f t="shared" si="278"/>
        <v>0.22881739999999998</v>
      </c>
    </row>
    <row r="5943" spans="1:6" x14ac:dyDescent="0.25">
      <c r="A5943">
        <v>5934</v>
      </c>
      <c r="B5943">
        <f>'Założenia i wyniki'!$E$6*Znorm.Profile!B5943</f>
        <v>3.9039622641509432E-2</v>
      </c>
      <c r="C5943">
        <f>'Założenia i wyniki'!$E$8*Znorm.Profile!C5943</f>
        <v>0.28592829999999997</v>
      </c>
      <c r="D5943">
        <f t="shared" si="276"/>
        <v>3.9039622641509432E-2</v>
      </c>
      <c r="E5943">
        <f t="shared" si="277"/>
        <v>0</v>
      </c>
      <c r="F5943">
        <f t="shared" si="278"/>
        <v>0.24688867735849054</v>
      </c>
    </row>
    <row r="5944" spans="1:6" x14ac:dyDescent="0.25">
      <c r="A5944">
        <v>5935</v>
      </c>
      <c r="B5944">
        <f>'Założenia i wyniki'!$E$6*Znorm.Profile!B5944</f>
        <v>0.4044245283018868</v>
      </c>
      <c r="C5944">
        <f>'Założenia i wyniki'!$E$8*Znorm.Profile!C5944</f>
        <v>0.35394589999999998</v>
      </c>
      <c r="D5944">
        <f t="shared" si="276"/>
        <v>0.35394589999999998</v>
      </c>
      <c r="E5944">
        <f t="shared" si="277"/>
        <v>5.0478628301886819E-2</v>
      </c>
      <c r="F5944">
        <f t="shared" si="278"/>
        <v>0</v>
      </c>
    </row>
    <row r="5945" spans="1:6" x14ac:dyDescent="0.25">
      <c r="A5945">
        <v>5936</v>
      </c>
      <c r="B5945">
        <f>'Założenia i wyniki'!$E$6*Znorm.Profile!B5945</f>
        <v>0.99160377358490559</v>
      </c>
      <c r="C5945">
        <f>'Założenia i wyniki'!$E$8*Znorm.Profile!C5945</f>
        <v>0.41635685</v>
      </c>
      <c r="D5945">
        <f t="shared" si="276"/>
        <v>0.41635685</v>
      </c>
      <c r="E5945">
        <f t="shared" si="277"/>
        <v>0.57524692358490559</v>
      </c>
      <c r="F5945">
        <f t="shared" si="278"/>
        <v>0</v>
      </c>
    </row>
    <row r="5946" spans="1:6" x14ac:dyDescent="0.25">
      <c r="A5946">
        <v>5937</v>
      </c>
      <c r="B5946">
        <f>'Założenia i wyniki'!$E$6*Znorm.Profile!B5946</f>
        <v>1.5937735849056605</v>
      </c>
      <c r="C5946">
        <f>'Założenia i wyniki'!$E$8*Znorm.Profile!C5946</f>
        <v>0.44981544999999995</v>
      </c>
      <c r="D5946">
        <f t="shared" si="276"/>
        <v>0.44981544999999995</v>
      </c>
      <c r="E5946">
        <f t="shared" si="277"/>
        <v>1.1439581349056605</v>
      </c>
      <c r="F5946">
        <f t="shared" si="278"/>
        <v>0</v>
      </c>
    </row>
    <row r="5947" spans="1:6" x14ac:dyDescent="0.25">
      <c r="A5947">
        <v>5938</v>
      </c>
      <c r="B5947">
        <f>'Założenia i wyniki'!$E$6*Znorm.Profile!B5947</f>
        <v>2.0468867924528302</v>
      </c>
      <c r="C5947">
        <f>'Założenia i wyniki'!$E$8*Znorm.Profile!C5947</f>
        <v>0.46206684999999997</v>
      </c>
      <c r="D5947">
        <f t="shared" si="276"/>
        <v>0.46206684999999997</v>
      </c>
      <c r="E5947">
        <f t="shared" si="277"/>
        <v>1.5848199424528302</v>
      </c>
      <c r="F5947">
        <f t="shared" si="278"/>
        <v>0</v>
      </c>
    </row>
    <row r="5948" spans="1:6" x14ac:dyDescent="0.25">
      <c r="A5948">
        <v>5939</v>
      </c>
      <c r="B5948">
        <f>'Założenia i wyniki'!$E$6*Znorm.Profile!B5948</f>
        <v>2.2909433962264152</v>
      </c>
      <c r="C5948">
        <f>'Założenia i wyniki'!$E$8*Znorm.Profile!C5948</f>
        <v>0.46212529999999996</v>
      </c>
      <c r="D5948">
        <f t="shared" si="276"/>
        <v>0.46212529999999996</v>
      </c>
      <c r="E5948">
        <f t="shared" si="277"/>
        <v>1.8288180962264153</v>
      </c>
      <c r="F5948">
        <f t="shared" si="278"/>
        <v>0</v>
      </c>
    </row>
    <row r="5949" spans="1:6" x14ac:dyDescent="0.25">
      <c r="A5949">
        <v>5940</v>
      </c>
      <c r="B5949">
        <f>'Założenia i wyniki'!$E$6*Znorm.Profile!B5949</f>
        <v>2.3476415094339624</v>
      </c>
      <c r="C5949">
        <f>'Założenia i wyniki'!$E$8*Znorm.Profile!C5949</f>
        <v>0.46569180000000004</v>
      </c>
      <c r="D5949">
        <f t="shared" si="276"/>
        <v>0.46569180000000004</v>
      </c>
      <c r="E5949">
        <f t="shared" si="277"/>
        <v>1.8819497094339623</v>
      </c>
      <c r="F5949">
        <f t="shared" si="278"/>
        <v>0</v>
      </c>
    </row>
    <row r="5950" spans="1:6" x14ac:dyDescent="0.25">
      <c r="A5950">
        <v>5941</v>
      </c>
      <c r="B5950">
        <f>'Założenia i wyniki'!$E$6*Znorm.Profile!B5950</f>
        <v>2.2498113207547172</v>
      </c>
      <c r="C5950">
        <f>'Założenia i wyniki'!$E$8*Znorm.Profile!C5950</f>
        <v>0.47139260000000005</v>
      </c>
      <c r="D5950">
        <f t="shared" si="276"/>
        <v>0.47139260000000005</v>
      </c>
      <c r="E5950">
        <f t="shared" si="277"/>
        <v>1.7784187207547171</v>
      </c>
      <c r="F5950">
        <f t="shared" si="278"/>
        <v>0</v>
      </c>
    </row>
    <row r="5951" spans="1:6" x14ac:dyDescent="0.25">
      <c r="A5951">
        <v>5942</v>
      </c>
      <c r="B5951">
        <f>'Założenia i wyniki'!$E$6*Znorm.Profile!B5951</f>
        <v>2.0008490566037738</v>
      </c>
      <c r="C5951">
        <f>'Założenia i wyniki'!$E$8*Znorm.Profile!C5951</f>
        <v>0.46548459999999997</v>
      </c>
      <c r="D5951">
        <f t="shared" si="276"/>
        <v>0.46548459999999997</v>
      </c>
      <c r="E5951">
        <f t="shared" si="277"/>
        <v>1.5353644566037739</v>
      </c>
      <c r="F5951">
        <f t="shared" si="278"/>
        <v>0</v>
      </c>
    </row>
    <row r="5952" spans="1:6" x14ac:dyDescent="0.25">
      <c r="A5952">
        <v>5943</v>
      </c>
      <c r="B5952">
        <f>'Założenia i wyniki'!$E$6*Znorm.Profile!B5952</f>
        <v>1.5963207547169811</v>
      </c>
      <c r="C5952">
        <f>'Założenia i wyniki'!$E$8*Znorm.Profile!C5952</f>
        <v>0.46004665</v>
      </c>
      <c r="D5952">
        <f t="shared" si="276"/>
        <v>0.46004665</v>
      </c>
      <c r="E5952">
        <f t="shared" si="277"/>
        <v>1.1362741047169811</v>
      </c>
      <c r="F5952">
        <f t="shared" si="278"/>
        <v>0</v>
      </c>
    </row>
    <row r="5953" spans="1:6" x14ac:dyDescent="0.25">
      <c r="A5953">
        <v>5944</v>
      </c>
      <c r="B5953">
        <f>'Założenia i wyniki'!$E$6*Znorm.Profile!B5953</f>
        <v>1.034433962264151</v>
      </c>
      <c r="C5953">
        <f>'Założenia i wyniki'!$E$8*Znorm.Profile!C5953</f>
        <v>0.44955574999999998</v>
      </c>
      <c r="D5953">
        <f t="shared" si="276"/>
        <v>0.44955574999999998</v>
      </c>
      <c r="E5953">
        <f t="shared" si="277"/>
        <v>0.58487821226415093</v>
      </c>
      <c r="F5953">
        <f t="shared" si="278"/>
        <v>0</v>
      </c>
    </row>
    <row r="5954" spans="1:6" x14ac:dyDescent="0.25">
      <c r="A5954">
        <v>5945</v>
      </c>
      <c r="B5954">
        <f>'Założenia i wyniki'!$E$6*Znorm.Profile!B5954</f>
        <v>0.43209433962264143</v>
      </c>
      <c r="C5954">
        <f>'Założenia i wyniki'!$E$8*Znorm.Profile!C5954</f>
        <v>0.43921745000000006</v>
      </c>
      <c r="D5954">
        <f t="shared" si="276"/>
        <v>0.43209433962264143</v>
      </c>
      <c r="E5954">
        <f t="shared" si="277"/>
        <v>0</v>
      </c>
      <c r="F5954">
        <f t="shared" si="278"/>
        <v>7.1231103773586324E-3</v>
      </c>
    </row>
    <row r="5955" spans="1:6" x14ac:dyDescent="0.25">
      <c r="A5955">
        <v>5946</v>
      </c>
      <c r="B5955">
        <f>'Założenia i wyniki'!$E$6*Znorm.Profile!B5955</f>
        <v>6.0923584905660369E-2</v>
      </c>
      <c r="C5955">
        <f>'Założenia i wyniki'!$E$8*Znorm.Profile!C5955</f>
        <v>0.46153520000000003</v>
      </c>
      <c r="D5955">
        <f t="shared" si="276"/>
        <v>6.0923584905660369E-2</v>
      </c>
      <c r="E5955">
        <f t="shared" si="277"/>
        <v>0</v>
      </c>
      <c r="F5955">
        <f t="shared" si="278"/>
        <v>0.40061161509433968</v>
      </c>
    </row>
    <row r="5956" spans="1:6" x14ac:dyDescent="0.25">
      <c r="A5956">
        <v>5947</v>
      </c>
      <c r="B5956">
        <f>'Założenia i wyniki'!$E$6*Znorm.Profile!B5956</f>
        <v>0</v>
      </c>
      <c r="C5956">
        <f>'Założenia i wyniki'!$E$8*Znorm.Profile!C5956</f>
        <v>0.51641764999999995</v>
      </c>
      <c r="D5956">
        <f t="shared" si="276"/>
        <v>0</v>
      </c>
      <c r="E5956">
        <f t="shared" si="277"/>
        <v>0</v>
      </c>
      <c r="F5956">
        <f t="shared" si="278"/>
        <v>0.51641764999999995</v>
      </c>
    </row>
    <row r="5957" spans="1:6" x14ac:dyDescent="0.25">
      <c r="A5957">
        <v>5948</v>
      </c>
      <c r="B5957">
        <f>'Założenia i wyniki'!$E$6*Znorm.Profile!B5957</f>
        <v>0</v>
      </c>
      <c r="C5957">
        <f>'Założenia i wyniki'!$E$8*Znorm.Profile!C5957</f>
        <v>0.53657765000000002</v>
      </c>
      <c r="D5957">
        <f t="shared" si="276"/>
        <v>0</v>
      </c>
      <c r="E5957">
        <f t="shared" si="277"/>
        <v>0</v>
      </c>
      <c r="F5957">
        <f t="shared" si="278"/>
        <v>0.53657765000000002</v>
      </c>
    </row>
    <row r="5958" spans="1:6" x14ac:dyDescent="0.25">
      <c r="A5958">
        <v>5949</v>
      </c>
      <c r="B5958">
        <f>'Założenia i wyniki'!$E$6*Znorm.Profile!B5958</f>
        <v>0</v>
      </c>
      <c r="C5958">
        <f>'Założenia i wyniki'!$E$8*Znorm.Profile!C5958</f>
        <v>0.48188069999999994</v>
      </c>
      <c r="D5958">
        <f t="shared" si="276"/>
        <v>0</v>
      </c>
      <c r="E5958">
        <f t="shared" si="277"/>
        <v>0</v>
      </c>
      <c r="F5958">
        <f t="shared" si="278"/>
        <v>0.48188069999999994</v>
      </c>
    </row>
    <row r="5959" spans="1:6" x14ac:dyDescent="0.25">
      <c r="A5959">
        <v>5950</v>
      </c>
      <c r="B5959">
        <f>'Założenia i wyniki'!$E$6*Znorm.Profile!B5959</f>
        <v>0</v>
      </c>
      <c r="C5959">
        <f>'Założenia i wyniki'!$E$8*Znorm.Profile!C5959</f>
        <v>0.40408935000000001</v>
      </c>
      <c r="D5959">
        <f t="shared" si="276"/>
        <v>0</v>
      </c>
      <c r="E5959">
        <f t="shared" si="277"/>
        <v>0</v>
      </c>
      <c r="F5959">
        <f t="shared" si="278"/>
        <v>0.40408935000000001</v>
      </c>
    </row>
    <row r="5960" spans="1:6" x14ac:dyDescent="0.25">
      <c r="A5960">
        <v>5951</v>
      </c>
      <c r="B5960">
        <f>'Założenia i wyniki'!$E$6*Znorm.Profile!B5960</f>
        <v>0</v>
      </c>
      <c r="C5960">
        <f>'Założenia i wyniki'!$E$8*Znorm.Profile!C5960</f>
        <v>0.32855304999999996</v>
      </c>
      <c r="D5960">
        <f t="shared" si="276"/>
        <v>0</v>
      </c>
      <c r="E5960">
        <f t="shared" si="277"/>
        <v>0</v>
      </c>
      <c r="F5960">
        <f t="shared" si="278"/>
        <v>0.32855304999999996</v>
      </c>
    </row>
    <row r="5961" spans="1:6" x14ac:dyDescent="0.25">
      <c r="A5961">
        <v>5952</v>
      </c>
      <c r="B5961">
        <f>'Założenia i wyniki'!$E$6*Znorm.Profile!B5961</f>
        <v>0</v>
      </c>
      <c r="C5961">
        <f>'Założenia i wyniki'!$E$8*Znorm.Profile!C5961</f>
        <v>0.26763940000000003</v>
      </c>
      <c r="D5961">
        <f t="shared" si="276"/>
        <v>0</v>
      </c>
      <c r="E5961">
        <f t="shared" si="277"/>
        <v>0</v>
      </c>
      <c r="F5961">
        <f t="shared" si="278"/>
        <v>0.26763940000000003</v>
      </c>
    </row>
    <row r="5962" spans="1:6" x14ac:dyDescent="0.25">
      <c r="A5962">
        <v>5953</v>
      </c>
      <c r="B5962">
        <f>'Założenia i wyniki'!$E$6*Znorm.Profile!B5962</f>
        <v>0</v>
      </c>
      <c r="C5962">
        <f>'Założenia i wyniki'!$E$8*Znorm.Profile!C5962</f>
        <v>0.22762635000000001</v>
      </c>
      <c r="D5962">
        <f t="shared" si="276"/>
        <v>0</v>
      </c>
      <c r="E5962">
        <f t="shared" si="277"/>
        <v>0</v>
      </c>
      <c r="F5962">
        <f t="shared" si="278"/>
        <v>0.22762635000000001</v>
      </c>
    </row>
    <row r="5963" spans="1:6" x14ac:dyDescent="0.25">
      <c r="A5963">
        <v>5954</v>
      </c>
      <c r="B5963">
        <f>'Założenia i wyniki'!$E$6*Znorm.Profile!B5963</f>
        <v>0</v>
      </c>
      <c r="C5963">
        <f>'Założenia i wyniki'!$E$8*Znorm.Profile!C5963</f>
        <v>0.20817474999999999</v>
      </c>
      <c r="D5963">
        <f t="shared" ref="D5963:D6026" si="279">IF(B5963&lt;=C5963,B5963,C5963)</f>
        <v>0</v>
      </c>
      <c r="E5963">
        <f t="shared" ref="E5963:E6026" si="280">IF(B5963&gt;C5963,B5963-C5963,0)</f>
        <v>0</v>
      </c>
      <c r="F5963">
        <f t="shared" ref="F5963:F6026" si="281">IF(B5963&lt;C5963,C5963-B5963,0)</f>
        <v>0.20817474999999999</v>
      </c>
    </row>
    <row r="5964" spans="1:6" x14ac:dyDescent="0.25">
      <c r="A5964">
        <v>5955</v>
      </c>
      <c r="B5964">
        <f>'Założenia i wyniki'!$E$6*Znorm.Profile!B5964</f>
        <v>0</v>
      </c>
      <c r="C5964">
        <f>'Założenia i wyniki'!$E$8*Znorm.Profile!C5964</f>
        <v>0.20161785000000002</v>
      </c>
      <c r="D5964">
        <f t="shared" si="279"/>
        <v>0</v>
      </c>
      <c r="E5964">
        <f t="shared" si="280"/>
        <v>0</v>
      </c>
      <c r="F5964">
        <f t="shared" si="281"/>
        <v>0.20161785000000002</v>
      </c>
    </row>
    <row r="5965" spans="1:6" x14ac:dyDescent="0.25">
      <c r="A5965">
        <v>5956</v>
      </c>
      <c r="B5965">
        <f>'Założenia i wyniki'!$E$6*Znorm.Profile!B5965</f>
        <v>0</v>
      </c>
      <c r="C5965">
        <f>'Założenia i wyniki'!$E$8*Znorm.Profile!C5965</f>
        <v>0.20660500000000001</v>
      </c>
      <c r="D5965">
        <f t="shared" si="279"/>
        <v>0</v>
      </c>
      <c r="E5965">
        <f t="shared" si="280"/>
        <v>0</v>
      </c>
      <c r="F5965">
        <f t="shared" si="281"/>
        <v>0.20660500000000001</v>
      </c>
    </row>
    <row r="5966" spans="1:6" x14ac:dyDescent="0.25">
      <c r="A5966">
        <v>5957</v>
      </c>
      <c r="B5966">
        <f>'Założenia i wyniki'!$E$6*Znorm.Profile!B5966</f>
        <v>0</v>
      </c>
      <c r="C5966">
        <f>'Założenia i wyniki'!$E$8*Znorm.Profile!C5966</f>
        <v>0.22253980000000001</v>
      </c>
      <c r="D5966">
        <f t="shared" si="279"/>
        <v>0</v>
      </c>
      <c r="E5966">
        <f t="shared" si="280"/>
        <v>0</v>
      </c>
      <c r="F5966">
        <f t="shared" si="281"/>
        <v>0.22253980000000001</v>
      </c>
    </row>
    <row r="5967" spans="1:6" x14ac:dyDescent="0.25">
      <c r="A5967">
        <v>5958</v>
      </c>
      <c r="B5967">
        <f>'Założenia i wyniki'!$E$6*Znorm.Profile!B5967</f>
        <v>3.1971698113207547E-2</v>
      </c>
      <c r="C5967">
        <f>'Założenia i wyniki'!$E$8*Znorm.Profile!C5967</f>
        <v>0.27880965000000002</v>
      </c>
      <c r="D5967">
        <f t="shared" si="279"/>
        <v>3.1971698113207547E-2</v>
      </c>
      <c r="E5967">
        <f t="shared" si="280"/>
        <v>0</v>
      </c>
      <c r="F5967">
        <f t="shared" si="281"/>
        <v>0.24683795188679247</v>
      </c>
    </row>
    <row r="5968" spans="1:6" x14ac:dyDescent="0.25">
      <c r="A5968">
        <v>5959</v>
      </c>
      <c r="B5968">
        <f>'Założenia i wyniki'!$E$6*Znorm.Profile!B5968</f>
        <v>0.37208490566037739</v>
      </c>
      <c r="C5968">
        <f>'Założenia i wyniki'!$E$8*Znorm.Profile!C5968</f>
        <v>0.34254990000000002</v>
      </c>
      <c r="D5968">
        <f t="shared" si="279"/>
        <v>0.34254990000000002</v>
      </c>
      <c r="E5968">
        <f t="shared" si="280"/>
        <v>2.9535005660377367E-2</v>
      </c>
      <c r="F5968">
        <f t="shared" si="281"/>
        <v>0</v>
      </c>
    </row>
    <row r="5969" spans="1:6" x14ac:dyDescent="0.25">
      <c r="A5969">
        <v>5960</v>
      </c>
      <c r="B5969">
        <f>'Założenia i wyniki'!$E$6*Znorm.Profile!B5969</f>
        <v>0.95867924528301895</v>
      </c>
      <c r="C5969">
        <f>'Założenia i wyniki'!$E$8*Znorm.Profile!C5969</f>
        <v>0.41096474999999999</v>
      </c>
      <c r="D5969">
        <f t="shared" si="279"/>
        <v>0.41096474999999999</v>
      </c>
      <c r="E5969">
        <f t="shared" si="280"/>
        <v>0.54771449528301897</v>
      </c>
      <c r="F5969">
        <f t="shared" si="281"/>
        <v>0</v>
      </c>
    </row>
    <row r="5970" spans="1:6" x14ac:dyDescent="0.25">
      <c r="A5970">
        <v>5961</v>
      </c>
      <c r="B5970">
        <f>'Założenia i wyniki'!$E$6*Znorm.Profile!B5970</f>
        <v>1.5600943396226414</v>
      </c>
      <c r="C5970">
        <f>'Założenia i wyniki'!$E$8*Znorm.Profile!C5970</f>
        <v>0.45737020000000006</v>
      </c>
      <c r="D5970">
        <f t="shared" si="279"/>
        <v>0.45737020000000006</v>
      </c>
      <c r="E5970">
        <f t="shared" si="280"/>
        <v>1.1027241396226413</v>
      </c>
      <c r="F5970">
        <f t="shared" si="281"/>
        <v>0</v>
      </c>
    </row>
    <row r="5971" spans="1:6" x14ac:dyDescent="0.25">
      <c r="A5971">
        <v>5962</v>
      </c>
      <c r="B5971">
        <f>'Założenia i wyniki'!$E$6*Znorm.Profile!B5971</f>
        <v>2.0304716981132076</v>
      </c>
      <c r="C5971">
        <f>'Założenia i wyniki'!$E$8*Znorm.Profile!C5971</f>
        <v>0.47007310000000002</v>
      </c>
      <c r="D5971">
        <f t="shared" si="279"/>
        <v>0.47007310000000002</v>
      </c>
      <c r="E5971">
        <f t="shared" si="280"/>
        <v>1.5603985981132076</v>
      </c>
      <c r="F5971">
        <f t="shared" si="281"/>
        <v>0</v>
      </c>
    </row>
    <row r="5972" spans="1:6" x14ac:dyDescent="0.25">
      <c r="A5972">
        <v>5963</v>
      </c>
      <c r="B5972">
        <f>'Założenia i wyniki'!$E$6*Znorm.Profile!B5972</f>
        <v>2.2806603773584904</v>
      </c>
      <c r="C5972">
        <f>'Założenia i wyniki'!$E$8*Znorm.Profile!C5972</f>
        <v>0.46107949999999998</v>
      </c>
      <c r="D5972">
        <f t="shared" si="279"/>
        <v>0.46107949999999998</v>
      </c>
      <c r="E5972">
        <f t="shared" si="280"/>
        <v>1.8195808773584905</v>
      </c>
      <c r="F5972">
        <f t="shared" si="281"/>
        <v>0</v>
      </c>
    </row>
    <row r="5973" spans="1:6" x14ac:dyDescent="0.25">
      <c r="A5973">
        <v>5964</v>
      </c>
      <c r="B5973">
        <f>'Założenia i wyniki'!$E$6*Znorm.Profile!B5973</f>
        <v>2.3503773584905661</v>
      </c>
      <c r="C5973">
        <f>'Założenia i wyniki'!$E$8*Znorm.Profile!C5973</f>
        <v>0.44528364999999998</v>
      </c>
      <c r="D5973">
        <f t="shared" si="279"/>
        <v>0.44528364999999998</v>
      </c>
      <c r="E5973">
        <f t="shared" si="280"/>
        <v>1.9050937084905661</v>
      </c>
      <c r="F5973">
        <f t="shared" si="281"/>
        <v>0</v>
      </c>
    </row>
    <row r="5974" spans="1:6" x14ac:dyDescent="0.25">
      <c r="A5974">
        <v>5965</v>
      </c>
      <c r="B5974">
        <f>'Założenia i wyniki'!$E$6*Znorm.Profile!B5974</f>
        <v>2.2406603773584903</v>
      </c>
      <c r="C5974">
        <f>'Założenia i wyniki'!$E$8*Znorm.Profile!C5974</f>
        <v>0.43705654999999999</v>
      </c>
      <c r="D5974">
        <f t="shared" si="279"/>
        <v>0.43705654999999999</v>
      </c>
      <c r="E5974">
        <f t="shared" si="280"/>
        <v>1.8036038273584905</v>
      </c>
      <c r="F5974">
        <f t="shared" si="281"/>
        <v>0</v>
      </c>
    </row>
    <row r="5975" spans="1:6" x14ac:dyDescent="0.25">
      <c r="A5975">
        <v>5966</v>
      </c>
      <c r="B5975">
        <f>'Założenia i wyniki'!$E$6*Znorm.Profile!B5975</f>
        <v>1.9846226415094339</v>
      </c>
      <c r="C5975">
        <f>'Założenia i wyniki'!$E$8*Znorm.Profile!C5975</f>
        <v>0.41031584999999998</v>
      </c>
      <c r="D5975">
        <f t="shared" si="279"/>
        <v>0.41031584999999998</v>
      </c>
      <c r="E5975">
        <f t="shared" si="280"/>
        <v>1.574306791509434</v>
      </c>
      <c r="F5975">
        <f t="shared" si="281"/>
        <v>0</v>
      </c>
    </row>
    <row r="5976" spans="1:6" x14ac:dyDescent="0.25">
      <c r="A5976">
        <v>5967</v>
      </c>
      <c r="B5976">
        <f>'Założenia i wyniki'!$E$6*Znorm.Profile!B5976</f>
        <v>1.5604716981132074</v>
      </c>
      <c r="C5976">
        <f>'Założenia i wyniki'!$E$8*Znorm.Profile!C5976</f>
        <v>0.38390415</v>
      </c>
      <c r="D5976">
        <f t="shared" si="279"/>
        <v>0.38390415</v>
      </c>
      <c r="E5976">
        <f t="shared" si="280"/>
        <v>1.1765675481132074</v>
      </c>
      <c r="F5976">
        <f t="shared" si="281"/>
        <v>0</v>
      </c>
    </row>
    <row r="5977" spans="1:6" x14ac:dyDescent="0.25">
      <c r="A5977">
        <v>5968</v>
      </c>
      <c r="B5977">
        <f>'Założenia i wyniki'!$E$6*Znorm.Profile!B5977</f>
        <v>1.0065094339622642</v>
      </c>
      <c r="C5977">
        <f>'Założenia i wyniki'!$E$8*Znorm.Profile!C5977</f>
        <v>0.3711757</v>
      </c>
      <c r="D5977">
        <f t="shared" si="279"/>
        <v>0.3711757</v>
      </c>
      <c r="E5977">
        <f t="shared" si="280"/>
        <v>0.63533373396226422</v>
      </c>
      <c r="F5977">
        <f t="shared" si="281"/>
        <v>0</v>
      </c>
    </row>
    <row r="5978" spans="1:6" x14ac:dyDescent="0.25">
      <c r="A5978">
        <v>5969</v>
      </c>
      <c r="B5978">
        <f>'Założenia i wyniki'!$E$6*Znorm.Profile!B5978</f>
        <v>0.41368867924528296</v>
      </c>
      <c r="C5978">
        <f>'Założenia i wyniki'!$E$8*Znorm.Profile!C5978</f>
        <v>0.37723034999999999</v>
      </c>
      <c r="D5978">
        <f t="shared" si="279"/>
        <v>0.37723034999999999</v>
      </c>
      <c r="E5978">
        <f t="shared" si="280"/>
        <v>3.6458329245282972E-2</v>
      </c>
      <c r="F5978">
        <f t="shared" si="281"/>
        <v>0</v>
      </c>
    </row>
    <row r="5979" spans="1:6" x14ac:dyDescent="0.25">
      <c r="A5979">
        <v>5970</v>
      </c>
      <c r="B5979">
        <f>'Założenia i wyniki'!$E$6*Znorm.Profile!B5979</f>
        <v>5.3881132075471697E-2</v>
      </c>
      <c r="C5979">
        <f>'Założenia i wyniki'!$E$8*Znorm.Profile!C5979</f>
        <v>0.41894719999999996</v>
      </c>
      <c r="D5979">
        <f t="shared" si="279"/>
        <v>5.3881132075471697E-2</v>
      </c>
      <c r="E5979">
        <f t="shared" si="280"/>
        <v>0</v>
      </c>
      <c r="F5979">
        <f t="shared" si="281"/>
        <v>0.36506606792452828</v>
      </c>
    </row>
    <row r="5980" spans="1:6" x14ac:dyDescent="0.25">
      <c r="A5980">
        <v>5971</v>
      </c>
      <c r="B5980">
        <f>'Założenia i wyniki'!$E$6*Znorm.Profile!B5980</f>
        <v>0</v>
      </c>
      <c r="C5980">
        <f>'Założenia i wyniki'!$E$8*Znorm.Profile!C5980</f>
        <v>0.50125320000000007</v>
      </c>
      <c r="D5980">
        <f t="shared" si="279"/>
        <v>0</v>
      </c>
      <c r="E5980">
        <f t="shared" si="280"/>
        <v>0</v>
      </c>
      <c r="F5980">
        <f t="shared" si="281"/>
        <v>0.50125320000000007</v>
      </c>
    </row>
    <row r="5981" spans="1:6" x14ac:dyDescent="0.25">
      <c r="A5981">
        <v>5972</v>
      </c>
      <c r="B5981">
        <f>'Założenia i wyniki'!$E$6*Znorm.Profile!B5981</f>
        <v>0</v>
      </c>
      <c r="C5981">
        <f>'Założenia i wyniki'!$E$8*Znorm.Profile!C5981</f>
        <v>0.52517885000000009</v>
      </c>
      <c r="D5981">
        <f t="shared" si="279"/>
        <v>0</v>
      </c>
      <c r="E5981">
        <f t="shared" si="280"/>
        <v>0</v>
      </c>
      <c r="F5981">
        <f t="shared" si="281"/>
        <v>0.52517885000000009</v>
      </c>
    </row>
    <row r="5982" spans="1:6" x14ac:dyDescent="0.25">
      <c r="A5982">
        <v>5973</v>
      </c>
      <c r="B5982">
        <f>'Założenia i wyniki'!$E$6*Znorm.Profile!B5982</f>
        <v>0</v>
      </c>
      <c r="C5982">
        <f>'Założenia i wyniki'!$E$8*Znorm.Profile!C5982</f>
        <v>0.45549105000000006</v>
      </c>
      <c r="D5982">
        <f t="shared" si="279"/>
        <v>0</v>
      </c>
      <c r="E5982">
        <f t="shared" si="280"/>
        <v>0</v>
      </c>
      <c r="F5982">
        <f t="shared" si="281"/>
        <v>0.45549105000000006</v>
      </c>
    </row>
    <row r="5983" spans="1:6" x14ac:dyDescent="0.25">
      <c r="A5983">
        <v>5974</v>
      </c>
      <c r="B5983">
        <f>'Założenia i wyniki'!$E$6*Znorm.Profile!B5983</f>
        <v>0</v>
      </c>
      <c r="C5983">
        <f>'Założenia i wyniki'!$E$8*Znorm.Profile!C5983</f>
        <v>0.3684135</v>
      </c>
      <c r="D5983">
        <f t="shared" si="279"/>
        <v>0</v>
      </c>
      <c r="E5983">
        <f t="shared" si="280"/>
        <v>0</v>
      </c>
      <c r="F5983">
        <f t="shared" si="281"/>
        <v>0.3684135</v>
      </c>
    </row>
    <row r="5984" spans="1:6" x14ac:dyDescent="0.25">
      <c r="A5984">
        <v>5975</v>
      </c>
      <c r="B5984">
        <f>'Założenia i wyniki'!$E$6*Znorm.Profile!B5984</f>
        <v>0</v>
      </c>
      <c r="C5984">
        <f>'Założenia i wyniki'!$E$8*Znorm.Profile!C5984</f>
        <v>0.29132390000000002</v>
      </c>
      <c r="D5984">
        <f t="shared" si="279"/>
        <v>0</v>
      </c>
      <c r="E5984">
        <f t="shared" si="280"/>
        <v>0</v>
      </c>
      <c r="F5984">
        <f t="shared" si="281"/>
        <v>0.29132390000000002</v>
      </c>
    </row>
    <row r="5985" spans="1:6" x14ac:dyDescent="0.25">
      <c r="A5985">
        <v>5976</v>
      </c>
      <c r="B5985">
        <f>'Założenia i wyniki'!$E$6*Znorm.Profile!B5985</f>
        <v>0</v>
      </c>
      <c r="C5985">
        <f>'Założenia i wyniki'!$E$8*Znorm.Profile!C5985</f>
        <v>0.23386299999999999</v>
      </c>
      <c r="D5985">
        <f t="shared" si="279"/>
        <v>0</v>
      </c>
      <c r="E5985">
        <f t="shared" si="280"/>
        <v>0</v>
      </c>
      <c r="F5985">
        <f t="shared" si="281"/>
        <v>0.23386299999999999</v>
      </c>
    </row>
    <row r="5986" spans="1:6" x14ac:dyDescent="0.25">
      <c r="A5986">
        <v>5977</v>
      </c>
      <c r="B5986">
        <f>'Założenia i wyniki'!$E$6*Znorm.Profile!B5986</f>
        <v>0</v>
      </c>
      <c r="C5986">
        <f>'Założenia i wyniki'!$E$8*Znorm.Profile!C5986</f>
        <v>0.20537229999999998</v>
      </c>
      <c r="D5986">
        <f t="shared" si="279"/>
        <v>0</v>
      </c>
      <c r="E5986">
        <f t="shared" si="280"/>
        <v>0</v>
      </c>
      <c r="F5986">
        <f t="shared" si="281"/>
        <v>0.20537229999999998</v>
      </c>
    </row>
    <row r="5987" spans="1:6" x14ac:dyDescent="0.25">
      <c r="A5987">
        <v>5978</v>
      </c>
      <c r="B5987">
        <f>'Założenia i wyniki'!$E$6*Znorm.Profile!B5987</f>
        <v>0</v>
      </c>
      <c r="C5987">
        <f>'Założenia i wyniki'!$E$8*Znorm.Profile!C5987</f>
        <v>0.19222070000000002</v>
      </c>
      <c r="D5987">
        <f t="shared" si="279"/>
        <v>0</v>
      </c>
      <c r="E5987">
        <f t="shared" si="280"/>
        <v>0</v>
      </c>
      <c r="F5987">
        <f t="shared" si="281"/>
        <v>0.19222070000000002</v>
      </c>
    </row>
    <row r="5988" spans="1:6" x14ac:dyDescent="0.25">
      <c r="A5988">
        <v>5979</v>
      </c>
      <c r="B5988">
        <f>'Założenia i wyniki'!$E$6*Znorm.Profile!B5988</f>
        <v>0</v>
      </c>
      <c r="C5988">
        <f>'Założenia i wyniki'!$E$8*Znorm.Profile!C5988</f>
        <v>0.19218954999999999</v>
      </c>
      <c r="D5988">
        <f t="shared" si="279"/>
        <v>0</v>
      </c>
      <c r="E5988">
        <f t="shared" si="280"/>
        <v>0</v>
      </c>
      <c r="F5988">
        <f t="shared" si="281"/>
        <v>0.19218954999999999</v>
      </c>
    </row>
    <row r="5989" spans="1:6" x14ac:dyDescent="0.25">
      <c r="A5989">
        <v>5980</v>
      </c>
      <c r="B5989">
        <f>'Założenia i wyniki'!$E$6*Znorm.Profile!B5989</f>
        <v>0</v>
      </c>
      <c r="C5989">
        <f>'Założenia i wyniki'!$E$8*Znorm.Profile!C5989</f>
        <v>0.21698634999999999</v>
      </c>
      <c r="D5989">
        <f t="shared" si="279"/>
        <v>0</v>
      </c>
      <c r="E5989">
        <f t="shared" si="280"/>
        <v>0</v>
      </c>
      <c r="F5989">
        <f t="shared" si="281"/>
        <v>0.21698634999999999</v>
      </c>
    </row>
    <row r="5990" spans="1:6" x14ac:dyDescent="0.25">
      <c r="A5990">
        <v>5981</v>
      </c>
      <c r="B5990">
        <f>'Założenia i wyniki'!$E$6*Znorm.Profile!B5990</f>
        <v>0</v>
      </c>
      <c r="C5990">
        <f>'Założenia i wyniki'!$E$8*Znorm.Profile!C5990</f>
        <v>0.26795229999999998</v>
      </c>
      <c r="D5990">
        <f t="shared" si="279"/>
        <v>0</v>
      </c>
      <c r="E5990">
        <f t="shared" si="280"/>
        <v>0</v>
      </c>
      <c r="F5990">
        <f t="shared" si="281"/>
        <v>0.26795229999999998</v>
      </c>
    </row>
    <row r="5991" spans="1:6" x14ac:dyDescent="0.25">
      <c r="A5991">
        <v>5982</v>
      </c>
      <c r="B5991">
        <f>'Założenia i wyniki'!$E$6*Znorm.Profile!B5991</f>
        <v>2.6252830188679244E-2</v>
      </c>
      <c r="C5991">
        <f>'Założenia i wyniki'!$E$8*Znorm.Profile!C5991</f>
        <v>0.35694085000000003</v>
      </c>
      <c r="D5991">
        <f t="shared" si="279"/>
        <v>2.6252830188679244E-2</v>
      </c>
      <c r="E5991">
        <f t="shared" si="280"/>
        <v>0</v>
      </c>
      <c r="F5991">
        <f t="shared" si="281"/>
        <v>0.33068801981132079</v>
      </c>
    </row>
    <row r="5992" spans="1:6" x14ac:dyDescent="0.25">
      <c r="A5992">
        <v>5983</v>
      </c>
      <c r="B5992">
        <f>'Założenia i wyniki'!$E$6*Znorm.Profile!B5992</f>
        <v>0.36078301886792452</v>
      </c>
      <c r="C5992">
        <f>'Założenia i wyniki'!$E$8*Znorm.Profile!C5992</f>
        <v>0.41599355000000005</v>
      </c>
      <c r="D5992">
        <f t="shared" si="279"/>
        <v>0.36078301886792452</v>
      </c>
      <c r="E5992">
        <f t="shared" si="280"/>
        <v>0</v>
      </c>
      <c r="F5992">
        <f t="shared" si="281"/>
        <v>5.5210531132075524E-2</v>
      </c>
    </row>
    <row r="5993" spans="1:6" x14ac:dyDescent="0.25">
      <c r="A5993">
        <v>5984</v>
      </c>
      <c r="B5993">
        <f>'Założenia i wyniki'!$E$6*Znorm.Profile!B5993</f>
        <v>0.97669811320754707</v>
      </c>
      <c r="C5993">
        <f>'Założenia i wyniki'!$E$8*Znorm.Profile!C5993</f>
        <v>0.40586244999999999</v>
      </c>
      <c r="D5993">
        <f t="shared" si="279"/>
        <v>0.40586244999999999</v>
      </c>
      <c r="E5993">
        <f t="shared" si="280"/>
        <v>0.57083566320754708</v>
      </c>
      <c r="F5993">
        <f t="shared" si="281"/>
        <v>0</v>
      </c>
    </row>
    <row r="5994" spans="1:6" x14ac:dyDescent="0.25">
      <c r="A5994">
        <v>5985</v>
      </c>
      <c r="B5994">
        <f>'Założenia i wyniki'!$E$6*Znorm.Profile!B5994</f>
        <v>1.5732075471698113</v>
      </c>
      <c r="C5994">
        <f>'Założenia i wyniki'!$E$8*Znorm.Profile!C5994</f>
        <v>0.41333775</v>
      </c>
      <c r="D5994">
        <f t="shared" si="279"/>
        <v>0.41333775</v>
      </c>
      <c r="E5994">
        <f t="shared" si="280"/>
        <v>1.1598697971698113</v>
      </c>
      <c r="F5994">
        <f t="shared" si="281"/>
        <v>0</v>
      </c>
    </row>
    <row r="5995" spans="1:6" x14ac:dyDescent="0.25">
      <c r="A5995">
        <v>5986</v>
      </c>
      <c r="B5995">
        <f>'Założenia i wyniki'!$E$6*Znorm.Profile!B5995</f>
        <v>2.0433962264150942</v>
      </c>
      <c r="C5995">
        <f>'Założenia i wyniki'!$E$8*Znorm.Profile!C5995</f>
        <v>0.40194314999999997</v>
      </c>
      <c r="D5995">
        <f t="shared" si="279"/>
        <v>0.40194314999999997</v>
      </c>
      <c r="E5995">
        <f t="shared" si="280"/>
        <v>1.6414530764150943</v>
      </c>
      <c r="F5995">
        <f t="shared" si="281"/>
        <v>0</v>
      </c>
    </row>
    <row r="5996" spans="1:6" x14ac:dyDescent="0.25">
      <c r="A5996">
        <v>5987</v>
      </c>
      <c r="B5996">
        <f>'Założenia i wyniki'!$E$6*Znorm.Profile!B5996</f>
        <v>2.3032075471698112</v>
      </c>
      <c r="C5996">
        <f>'Założenia i wyniki'!$E$8*Znorm.Profile!C5996</f>
        <v>0.39090344999999999</v>
      </c>
      <c r="D5996">
        <f t="shared" si="279"/>
        <v>0.39090344999999999</v>
      </c>
      <c r="E5996">
        <f t="shared" si="280"/>
        <v>1.9123040971698113</v>
      </c>
      <c r="F5996">
        <f t="shared" si="281"/>
        <v>0</v>
      </c>
    </row>
    <row r="5997" spans="1:6" x14ac:dyDescent="0.25">
      <c r="A5997">
        <v>5988</v>
      </c>
      <c r="B5997">
        <f>'Założenia i wyniki'!$E$6*Znorm.Profile!B5997</f>
        <v>2.3785849056603778</v>
      </c>
      <c r="C5997">
        <f>'Założenia i wyniki'!$E$8*Znorm.Profile!C5997</f>
        <v>0.38639650000000003</v>
      </c>
      <c r="D5997">
        <f t="shared" si="279"/>
        <v>0.38639650000000003</v>
      </c>
      <c r="E5997">
        <f t="shared" si="280"/>
        <v>1.9921884056603778</v>
      </c>
      <c r="F5997">
        <f t="shared" si="281"/>
        <v>0</v>
      </c>
    </row>
    <row r="5998" spans="1:6" x14ac:dyDescent="0.25">
      <c r="A5998">
        <v>5989</v>
      </c>
      <c r="B5998">
        <f>'Założenia i wyniki'!$E$6*Znorm.Profile!B5998</f>
        <v>2.2614150943396227</v>
      </c>
      <c r="C5998">
        <f>'Założenia i wyniki'!$E$8*Znorm.Profile!C5998</f>
        <v>0.38657535000000004</v>
      </c>
      <c r="D5998">
        <f t="shared" si="279"/>
        <v>0.38657535000000004</v>
      </c>
      <c r="E5998">
        <f t="shared" si="280"/>
        <v>1.8748397443396227</v>
      </c>
      <c r="F5998">
        <f t="shared" si="281"/>
        <v>0</v>
      </c>
    </row>
    <row r="5999" spans="1:6" x14ac:dyDescent="0.25">
      <c r="A5999">
        <v>5990</v>
      </c>
      <c r="B5999">
        <f>'Założenia i wyniki'!$E$6*Znorm.Profile!B5999</f>
        <v>2.0052830188679245</v>
      </c>
      <c r="C5999">
        <f>'Założenia i wyniki'!$E$8*Znorm.Profile!C5999</f>
        <v>0.3832024</v>
      </c>
      <c r="D5999">
        <f t="shared" si="279"/>
        <v>0.3832024</v>
      </c>
      <c r="E5999">
        <f t="shared" si="280"/>
        <v>1.6220806188679244</v>
      </c>
      <c r="F5999">
        <f t="shared" si="281"/>
        <v>0</v>
      </c>
    </row>
    <row r="6000" spans="1:6" x14ac:dyDescent="0.25">
      <c r="A6000">
        <v>5991</v>
      </c>
      <c r="B6000">
        <f>'Założenia i wyniki'!$E$6*Znorm.Profile!B6000</f>
        <v>1.5663207547169811</v>
      </c>
      <c r="C6000">
        <f>'Założenia i wyniki'!$E$8*Znorm.Profile!C6000</f>
        <v>0.40902890000000003</v>
      </c>
      <c r="D6000">
        <f t="shared" si="279"/>
        <v>0.40902890000000003</v>
      </c>
      <c r="E6000">
        <f t="shared" si="280"/>
        <v>1.157291854716981</v>
      </c>
      <c r="F6000">
        <f t="shared" si="281"/>
        <v>0</v>
      </c>
    </row>
    <row r="6001" spans="1:6" x14ac:dyDescent="0.25">
      <c r="A6001">
        <v>5992</v>
      </c>
      <c r="B6001">
        <f>'Założenia i wyniki'!$E$6*Znorm.Profile!B6001</f>
        <v>0.99726415094339615</v>
      </c>
      <c r="C6001">
        <f>'Założenia i wyniki'!$E$8*Znorm.Profile!C6001</f>
        <v>0.42956899999999998</v>
      </c>
      <c r="D6001">
        <f t="shared" si="279"/>
        <v>0.42956899999999998</v>
      </c>
      <c r="E6001">
        <f t="shared" si="280"/>
        <v>0.56769515094339618</v>
      </c>
      <c r="F6001">
        <f t="shared" si="281"/>
        <v>0</v>
      </c>
    </row>
    <row r="6002" spans="1:6" x14ac:dyDescent="0.25">
      <c r="A6002">
        <v>5993</v>
      </c>
      <c r="B6002">
        <f>'Założenia i wyniki'!$E$6*Znorm.Profile!B6002</f>
        <v>0.41184905660377358</v>
      </c>
      <c r="C6002">
        <f>'Założenia i wyniki'!$E$8*Znorm.Profile!C6002</f>
        <v>0.44873044999999995</v>
      </c>
      <c r="D6002">
        <f t="shared" si="279"/>
        <v>0.41184905660377358</v>
      </c>
      <c r="E6002">
        <f t="shared" si="280"/>
        <v>0</v>
      </c>
      <c r="F6002">
        <f t="shared" si="281"/>
        <v>3.688139339622637E-2</v>
      </c>
    </row>
    <row r="6003" spans="1:6" x14ac:dyDescent="0.25">
      <c r="A6003">
        <v>5994</v>
      </c>
      <c r="B6003">
        <f>'Założenia i wyniki'!$E$6*Znorm.Profile!B6003</f>
        <v>4.716981132075472E-2</v>
      </c>
      <c r="C6003">
        <f>'Założenia i wyniki'!$E$8*Znorm.Profile!C6003</f>
        <v>0.49066429999999994</v>
      </c>
      <c r="D6003">
        <f t="shared" si="279"/>
        <v>4.716981132075472E-2</v>
      </c>
      <c r="E6003">
        <f t="shared" si="280"/>
        <v>0</v>
      </c>
      <c r="F6003">
        <f t="shared" si="281"/>
        <v>0.44349448867924524</v>
      </c>
    </row>
    <row r="6004" spans="1:6" x14ac:dyDescent="0.25">
      <c r="A6004">
        <v>5995</v>
      </c>
      <c r="B6004">
        <f>'Założenia i wyniki'!$E$6*Znorm.Profile!B6004</f>
        <v>0</v>
      </c>
      <c r="C6004">
        <f>'Założenia i wyniki'!$E$8*Znorm.Profile!C6004</f>
        <v>0.56844655000000011</v>
      </c>
      <c r="D6004">
        <f t="shared" si="279"/>
        <v>0</v>
      </c>
      <c r="E6004">
        <f t="shared" si="280"/>
        <v>0</v>
      </c>
      <c r="F6004">
        <f t="shared" si="281"/>
        <v>0.56844655000000011</v>
      </c>
    </row>
    <row r="6005" spans="1:6" x14ac:dyDescent="0.25">
      <c r="A6005">
        <v>5996</v>
      </c>
      <c r="B6005">
        <f>'Założenia i wyniki'!$E$6*Znorm.Profile!B6005</f>
        <v>0</v>
      </c>
      <c r="C6005">
        <f>'Założenia i wyniki'!$E$8*Znorm.Profile!C6005</f>
        <v>0.57202005</v>
      </c>
      <c r="D6005">
        <f t="shared" si="279"/>
        <v>0</v>
      </c>
      <c r="E6005">
        <f t="shared" si="280"/>
        <v>0</v>
      </c>
      <c r="F6005">
        <f t="shared" si="281"/>
        <v>0.57202005</v>
      </c>
    </row>
    <row r="6006" spans="1:6" x14ac:dyDescent="0.25">
      <c r="A6006">
        <v>5997</v>
      </c>
      <c r="B6006">
        <f>'Założenia i wyniki'!$E$6*Znorm.Profile!B6006</f>
        <v>0</v>
      </c>
      <c r="C6006">
        <f>'Założenia i wyniki'!$E$8*Znorm.Profile!C6006</f>
        <v>0.49937789999999999</v>
      </c>
      <c r="D6006">
        <f t="shared" si="279"/>
        <v>0</v>
      </c>
      <c r="E6006">
        <f t="shared" si="280"/>
        <v>0</v>
      </c>
      <c r="F6006">
        <f t="shared" si="281"/>
        <v>0.49937789999999999</v>
      </c>
    </row>
    <row r="6007" spans="1:6" x14ac:dyDescent="0.25">
      <c r="A6007">
        <v>5998</v>
      </c>
      <c r="B6007">
        <f>'Założenia i wyniki'!$E$6*Znorm.Profile!B6007</f>
        <v>0</v>
      </c>
      <c r="C6007">
        <f>'Założenia i wyniki'!$E$8*Znorm.Profile!C6007</f>
        <v>0.39345005</v>
      </c>
      <c r="D6007">
        <f t="shared" si="279"/>
        <v>0</v>
      </c>
      <c r="E6007">
        <f t="shared" si="280"/>
        <v>0</v>
      </c>
      <c r="F6007">
        <f t="shared" si="281"/>
        <v>0.39345005</v>
      </c>
    </row>
    <row r="6008" spans="1:6" x14ac:dyDescent="0.25">
      <c r="A6008">
        <v>5999</v>
      </c>
      <c r="B6008">
        <f>'Założenia i wyniki'!$E$6*Znorm.Profile!B6008</f>
        <v>0</v>
      </c>
      <c r="C6008">
        <f>'Założenia i wyniki'!$E$8*Znorm.Profile!C6008</f>
        <v>0.29536219999999996</v>
      </c>
      <c r="D6008">
        <f t="shared" si="279"/>
        <v>0</v>
      </c>
      <c r="E6008">
        <f t="shared" si="280"/>
        <v>0</v>
      </c>
      <c r="F6008">
        <f t="shared" si="281"/>
        <v>0.29536219999999996</v>
      </c>
    </row>
    <row r="6009" spans="1:6" x14ac:dyDescent="0.25">
      <c r="A6009">
        <v>6000</v>
      </c>
      <c r="B6009">
        <f>'Założenia i wyniki'!$E$6*Znorm.Profile!B6009</f>
        <v>0</v>
      </c>
      <c r="C6009">
        <f>'Założenia i wyniki'!$E$8*Znorm.Profile!C6009</f>
        <v>0.23468025000000001</v>
      </c>
      <c r="D6009">
        <f t="shared" si="279"/>
        <v>0</v>
      </c>
      <c r="E6009">
        <f t="shared" si="280"/>
        <v>0</v>
      </c>
      <c r="F6009">
        <f t="shared" si="281"/>
        <v>0.23468025000000001</v>
      </c>
    </row>
    <row r="6010" spans="1:6" x14ac:dyDescent="0.25">
      <c r="A6010">
        <v>6001</v>
      </c>
      <c r="B6010">
        <f>'Założenia i wyniki'!$E$6*Znorm.Profile!B6010</f>
        <v>0</v>
      </c>
      <c r="C6010">
        <f>'Założenia i wyniki'!$E$8*Znorm.Profile!C6010</f>
        <v>0.20609925000000001</v>
      </c>
      <c r="D6010">
        <f t="shared" si="279"/>
        <v>0</v>
      </c>
      <c r="E6010">
        <f t="shared" si="280"/>
        <v>0</v>
      </c>
      <c r="F6010">
        <f t="shared" si="281"/>
        <v>0.20609925000000001</v>
      </c>
    </row>
    <row r="6011" spans="1:6" x14ac:dyDescent="0.25">
      <c r="A6011">
        <v>6002</v>
      </c>
      <c r="B6011">
        <f>'Założenia i wyniki'!$E$6*Znorm.Profile!B6011</f>
        <v>0</v>
      </c>
      <c r="C6011">
        <f>'Założenia i wyniki'!$E$8*Znorm.Profile!C6011</f>
        <v>0.19481945000000001</v>
      </c>
      <c r="D6011">
        <f t="shared" si="279"/>
        <v>0</v>
      </c>
      <c r="E6011">
        <f t="shared" si="280"/>
        <v>0</v>
      </c>
      <c r="F6011">
        <f t="shared" si="281"/>
        <v>0.19481945000000001</v>
      </c>
    </row>
    <row r="6012" spans="1:6" x14ac:dyDescent="0.25">
      <c r="A6012">
        <v>6003</v>
      </c>
      <c r="B6012">
        <f>'Założenia i wyniki'!$E$6*Znorm.Profile!B6012</f>
        <v>0</v>
      </c>
      <c r="C6012">
        <f>'Założenia i wyniki'!$E$8*Znorm.Profile!C6012</f>
        <v>0.1919022</v>
      </c>
      <c r="D6012">
        <f t="shared" si="279"/>
        <v>0</v>
      </c>
      <c r="E6012">
        <f t="shared" si="280"/>
        <v>0</v>
      </c>
      <c r="F6012">
        <f t="shared" si="281"/>
        <v>0.1919022</v>
      </c>
    </row>
    <row r="6013" spans="1:6" x14ac:dyDescent="0.25">
      <c r="A6013">
        <v>6004</v>
      </c>
      <c r="B6013">
        <f>'Założenia i wyniki'!$E$6*Znorm.Profile!B6013</f>
        <v>0</v>
      </c>
      <c r="C6013">
        <f>'Założenia i wyniki'!$E$8*Znorm.Profile!C6013</f>
        <v>0.21810774999999999</v>
      </c>
      <c r="D6013">
        <f t="shared" si="279"/>
        <v>0</v>
      </c>
      <c r="E6013">
        <f t="shared" si="280"/>
        <v>0</v>
      </c>
      <c r="F6013">
        <f t="shared" si="281"/>
        <v>0.21810774999999999</v>
      </c>
    </row>
    <row r="6014" spans="1:6" x14ac:dyDescent="0.25">
      <c r="A6014">
        <v>6005</v>
      </c>
      <c r="B6014">
        <f>'Założenia i wyniki'!$E$6*Znorm.Profile!B6014</f>
        <v>0</v>
      </c>
      <c r="C6014">
        <f>'Założenia i wyniki'!$E$8*Znorm.Profile!C6014</f>
        <v>0.27464149999999998</v>
      </c>
      <c r="D6014">
        <f t="shared" si="279"/>
        <v>0</v>
      </c>
      <c r="E6014">
        <f t="shared" si="280"/>
        <v>0</v>
      </c>
      <c r="F6014">
        <f t="shared" si="281"/>
        <v>0.27464149999999998</v>
      </c>
    </row>
    <row r="6015" spans="1:6" x14ac:dyDescent="0.25">
      <c r="A6015">
        <v>6006</v>
      </c>
      <c r="B6015">
        <f>'Założenia i wyniki'!$E$6*Znorm.Profile!B6015</f>
        <v>1.8276415094339624E-2</v>
      </c>
      <c r="C6015">
        <f>'Założenia i wyniki'!$E$8*Znorm.Profile!C6015</f>
        <v>0.35727334999999993</v>
      </c>
      <c r="D6015">
        <f t="shared" si="279"/>
        <v>1.8276415094339624E-2</v>
      </c>
      <c r="E6015">
        <f t="shared" si="280"/>
        <v>0</v>
      </c>
      <c r="F6015">
        <f t="shared" si="281"/>
        <v>0.3389969349056603</v>
      </c>
    </row>
    <row r="6016" spans="1:6" x14ac:dyDescent="0.25">
      <c r="A6016">
        <v>6007</v>
      </c>
      <c r="B6016">
        <f>'Założenia i wyniki'!$E$6*Znorm.Profile!B6016</f>
        <v>0.32936792452830188</v>
      </c>
      <c r="C6016">
        <f>'Założenia i wyniki'!$E$8*Znorm.Profile!C6016</f>
        <v>0.40720540000000005</v>
      </c>
      <c r="D6016">
        <f t="shared" si="279"/>
        <v>0.32936792452830188</v>
      </c>
      <c r="E6016">
        <f t="shared" si="280"/>
        <v>0</v>
      </c>
      <c r="F6016">
        <f t="shared" si="281"/>
        <v>7.783747547169817E-2</v>
      </c>
    </row>
    <row r="6017" spans="1:6" x14ac:dyDescent="0.25">
      <c r="A6017">
        <v>6008</v>
      </c>
      <c r="B6017">
        <f>'Założenia i wyniki'!$E$6*Znorm.Profile!B6017</f>
        <v>0.89082075471698119</v>
      </c>
      <c r="C6017">
        <f>'Założenia i wyniki'!$E$8*Znorm.Profile!C6017</f>
        <v>0.40744410000000003</v>
      </c>
      <c r="D6017">
        <f t="shared" si="279"/>
        <v>0.40744410000000003</v>
      </c>
      <c r="E6017">
        <f t="shared" si="280"/>
        <v>0.48337665471698116</v>
      </c>
      <c r="F6017">
        <f t="shared" si="281"/>
        <v>0</v>
      </c>
    </row>
    <row r="6018" spans="1:6" x14ac:dyDescent="0.25">
      <c r="A6018">
        <v>6009</v>
      </c>
      <c r="B6018">
        <f>'Założenia i wyniki'!$E$6*Znorm.Profile!B6018</f>
        <v>1.4924528301886792</v>
      </c>
      <c r="C6018">
        <f>'Założenia i wyniki'!$E$8*Znorm.Profile!C6018</f>
        <v>0.40264490000000003</v>
      </c>
      <c r="D6018">
        <f t="shared" si="279"/>
        <v>0.40264490000000003</v>
      </c>
      <c r="E6018">
        <f t="shared" si="280"/>
        <v>1.0898079301886792</v>
      </c>
      <c r="F6018">
        <f t="shared" si="281"/>
        <v>0</v>
      </c>
    </row>
    <row r="6019" spans="1:6" x14ac:dyDescent="0.25">
      <c r="A6019">
        <v>6010</v>
      </c>
      <c r="B6019">
        <f>'Założenia i wyniki'!$E$6*Znorm.Profile!B6019</f>
        <v>1.9781132075471699</v>
      </c>
      <c r="C6019">
        <f>'Założenia i wyniki'!$E$8*Znorm.Profile!C6019</f>
        <v>0.40281080000000002</v>
      </c>
      <c r="D6019">
        <f t="shared" si="279"/>
        <v>0.40281080000000002</v>
      </c>
      <c r="E6019">
        <f t="shared" si="280"/>
        <v>1.57530240754717</v>
      </c>
      <c r="F6019">
        <f t="shared" si="281"/>
        <v>0</v>
      </c>
    </row>
    <row r="6020" spans="1:6" x14ac:dyDescent="0.25">
      <c r="A6020">
        <v>6011</v>
      </c>
      <c r="B6020">
        <f>'Założenia i wyniki'!$E$6*Znorm.Profile!B6020</f>
        <v>2.2330188679245282</v>
      </c>
      <c r="C6020">
        <f>'Założenia i wyniki'!$E$8*Znorm.Profile!C6020</f>
        <v>0.39965345000000002</v>
      </c>
      <c r="D6020">
        <f t="shared" si="279"/>
        <v>0.39965345000000002</v>
      </c>
      <c r="E6020">
        <f t="shared" si="280"/>
        <v>1.8333654179245282</v>
      </c>
      <c r="F6020">
        <f t="shared" si="281"/>
        <v>0</v>
      </c>
    </row>
    <row r="6021" spans="1:6" x14ac:dyDescent="0.25">
      <c r="A6021">
        <v>6012</v>
      </c>
      <c r="B6021">
        <f>'Założenia i wyniki'!$E$6*Znorm.Profile!B6021</f>
        <v>2.3123584905660377</v>
      </c>
      <c r="C6021">
        <f>'Założenia i wyniki'!$E$8*Znorm.Profile!C6021</f>
        <v>0.39065669999999997</v>
      </c>
      <c r="D6021">
        <f t="shared" si="279"/>
        <v>0.39065669999999997</v>
      </c>
      <c r="E6021">
        <f t="shared" si="280"/>
        <v>1.9217017905660376</v>
      </c>
      <c r="F6021">
        <f t="shared" si="281"/>
        <v>0</v>
      </c>
    </row>
    <row r="6022" spans="1:6" x14ac:dyDescent="0.25">
      <c r="A6022">
        <v>6013</v>
      </c>
      <c r="B6022">
        <f>'Założenia i wyniki'!$E$6*Znorm.Profile!B6022</f>
        <v>2.21</v>
      </c>
      <c r="C6022">
        <f>'Założenia i wyniki'!$E$8*Znorm.Profile!C6022</f>
        <v>0.38012800000000002</v>
      </c>
      <c r="D6022">
        <f t="shared" si="279"/>
        <v>0.38012800000000002</v>
      </c>
      <c r="E6022">
        <f t="shared" si="280"/>
        <v>1.8298719999999999</v>
      </c>
      <c r="F6022">
        <f t="shared" si="281"/>
        <v>0</v>
      </c>
    </row>
    <row r="6023" spans="1:6" x14ac:dyDescent="0.25">
      <c r="A6023">
        <v>6014</v>
      </c>
      <c r="B6023">
        <f>'Założenia i wyniki'!$E$6*Znorm.Profile!B6023</f>
        <v>1.9666037735849056</v>
      </c>
      <c r="C6023">
        <f>'Założenia i wyniki'!$E$8*Znorm.Profile!C6023</f>
        <v>0.37987775000000001</v>
      </c>
      <c r="D6023">
        <f t="shared" si="279"/>
        <v>0.37987775000000001</v>
      </c>
      <c r="E6023">
        <f t="shared" si="280"/>
        <v>1.5867260235849057</v>
      </c>
      <c r="F6023">
        <f t="shared" si="281"/>
        <v>0</v>
      </c>
    </row>
    <row r="6024" spans="1:6" x14ac:dyDescent="0.25">
      <c r="A6024">
        <v>6015</v>
      </c>
      <c r="B6024">
        <f>'Założenia i wyniki'!$E$6*Znorm.Profile!B6024</f>
        <v>1.5257547169811323</v>
      </c>
      <c r="C6024">
        <f>'Założenia i wyniki'!$E$8*Znorm.Profile!C6024</f>
        <v>0.39747015000000002</v>
      </c>
      <c r="D6024">
        <f t="shared" si="279"/>
        <v>0.39747015000000002</v>
      </c>
      <c r="E6024">
        <f t="shared" si="280"/>
        <v>1.1282845669811323</v>
      </c>
      <c r="F6024">
        <f t="shared" si="281"/>
        <v>0</v>
      </c>
    </row>
    <row r="6025" spans="1:6" x14ac:dyDescent="0.25">
      <c r="A6025">
        <v>6016</v>
      </c>
      <c r="B6025">
        <f>'Założenia i wyniki'!$E$6*Znorm.Profile!B6025</f>
        <v>0.9812264150943395</v>
      </c>
      <c r="C6025">
        <f>'Założenia i wyniki'!$E$8*Znorm.Profile!C6025</f>
        <v>0.4079894</v>
      </c>
      <c r="D6025">
        <f t="shared" si="279"/>
        <v>0.4079894</v>
      </c>
      <c r="E6025">
        <f t="shared" si="280"/>
        <v>0.57323701509433955</v>
      </c>
      <c r="F6025">
        <f t="shared" si="281"/>
        <v>0</v>
      </c>
    </row>
    <row r="6026" spans="1:6" x14ac:dyDescent="0.25">
      <c r="A6026">
        <v>6017</v>
      </c>
      <c r="B6026">
        <f>'Założenia i wyniki'!$E$6*Znorm.Profile!B6026</f>
        <v>0.39881132075471692</v>
      </c>
      <c r="C6026">
        <f>'Założenia i wyniki'!$E$8*Znorm.Profile!C6026</f>
        <v>0.4242938</v>
      </c>
      <c r="D6026">
        <f t="shared" si="279"/>
        <v>0.39881132075471692</v>
      </c>
      <c r="E6026">
        <f t="shared" si="280"/>
        <v>0</v>
      </c>
      <c r="F6026">
        <f t="shared" si="281"/>
        <v>2.5482479245283074E-2</v>
      </c>
    </row>
    <row r="6027" spans="1:6" x14ac:dyDescent="0.25">
      <c r="A6027">
        <v>6018</v>
      </c>
      <c r="B6027">
        <f>'Założenia i wyniki'!$E$6*Znorm.Profile!B6027</f>
        <v>4.0733018867924534E-2</v>
      </c>
      <c r="C6027">
        <f>'Założenia i wyniki'!$E$8*Znorm.Profile!C6027</f>
        <v>0.46490149999999997</v>
      </c>
      <c r="D6027">
        <f t="shared" ref="D6027:D6090" si="282">IF(B6027&lt;=C6027,B6027,C6027)</f>
        <v>4.0733018867924534E-2</v>
      </c>
      <c r="E6027">
        <f t="shared" ref="E6027:E6090" si="283">IF(B6027&gt;C6027,B6027-C6027,0)</f>
        <v>0</v>
      </c>
      <c r="F6027">
        <f t="shared" ref="F6027:F6090" si="284">IF(B6027&lt;C6027,C6027-B6027,0)</f>
        <v>0.42416848113207545</v>
      </c>
    </row>
    <row r="6028" spans="1:6" x14ac:dyDescent="0.25">
      <c r="A6028">
        <v>6019</v>
      </c>
      <c r="B6028">
        <f>'Założenia i wyniki'!$E$6*Znorm.Profile!B6028</f>
        <v>0</v>
      </c>
      <c r="C6028">
        <f>'Założenia i wyniki'!$E$8*Znorm.Profile!C6028</f>
        <v>0.56557374999999999</v>
      </c>
      <c r="D6028">
        <f t="shared" si="282"/>
        <v>0</v>
      </c>
      <c r="E6028">
        <f t="shared" si="283"/>
        <v>0</v>
      </c>
      <c r="F6028">
        <f t="shared" si="284"/>
        <v>0.56557374999999999</v>
      </c>
    </row>
    <row r="6029" spans="1:6" x14ac:dyDescent="0.25">
      <c r="A6029">
        <v>6020</v>
      </c>
      <c r="B6029">
        <f>'Założenia i wyniki'!$E$6*Znorm.Profile!B6029</f>
        <v>0</v>
      </c>
      <c r="C6029">
        <f>'Założenia i wyniki'!$E$8*Znorm.Profile!C6029</f>
        <v>0.57862979999999997</v>
      </c>
      <c r="D6029">
        <f t="shared" si="282"/>
        <v>0</v>
      </c>
      <c r="E6029">
        <f t="shared" si="283"/>
        <v>0</v>
      </c>
      <c r="F6029">
        <f t="shared" si="284"/>
        <v>0.57862979999999997</v>
      </c>
    </row>
    <row r="6030" spans="1:6" x14ac:dyDescent="0.25">
      <c r="A6030">
        <v>6021</v>
      </c>
      <c r="B6030">
        <f>'Założenia i wyniki'!$E$6*Znorm.Profile!B6030</f>
        <v>0</v>
      </c>
      <c r="C6030">
        <f>'Założenia i wyniki'!$E$8*Znorm.Profile!C6030</f>
        <v>0.49590485000000006</v>
      </c>
      <c r="D6030">
        <f t="shared" si="282"/>
        <v>0</v>
      </c>
      <c r="E6030">
        <f t="shared" si="283"/>
        <v>0</v>
      </c>
      <c r="F6030">
        <f t="shared" si="284"/>
        <v>0.49590485000000006</v>
      </c>
    </row>
    <row r="6031" spans="1:6" x14ac:dyDescent="0.25">
      <c r="A6031">
        <v>6022</v>
      </c>
      <c r="B6031">
        <f>'Założenia i wyniki'!$E$6*Znorm.Profile!B6031</f>
        <v>0</v>
      </c>
      <c r="C6031">
        <f>'Założenia i wyniki'!$E$8*Znorm.Profile!C6031</f>
        <v>0.39910185000000004</v>
      </c>
      <c r="D6031">
        <f t="shared" si="282"/>
        <v>0</v>
      </c>
      <c r="E6031">
        <f t="shared" si="283"/>
        <v>0</v>
      </c>
      <c r="F6031">
        <f t="shared" si="284"/>
        <v>0.39910185000000004</v>
      </c>
    </row>
    <row r="6032" spans="1:6" x14ac:dyDescent="0.25">
      <c r="A6032">
        <v>6023</v>
      </c>
      <c r="B6032">
        <f>'Założenia i wyniki'!$E$6*Znorm.Profile!B6032</f>
        <v>0</v>
      </c>
      <c r="C6032">
        <f>'Założenia i wyniki'!$E$8*Znorm.Profile!C6032</f>
        <v>0.29877924999999994</v>
      </c>
      <c r="D6032">
        <f t="shared" si="282"/>
        <v>0</v>
      </c>
      <c r="E6032">
        <f t="shared" si="283"/>
        <v>0</v>
      </c>
      <c r="F6032">
        <f t="shared" si="284"/>
        <v>0.29877924999999994</v>
      </c>
    </row>
    <row r="6033" spans="1:6" x14ac:dyDescent="0.25">
      <c r="A6033">
        <v>6024</v>
      </c>
      <c r="B6033">
        <f>'Założenia i wyniki'!$E$6*Znorm.Profile!B6033</f>
        <v>0</v>
      </c>
      <c r="C6033">
        <f>'Założenia i wyniki'!$E$8*Znorm.Profile!C6033</f>
        <v>0.23577190000000001</v>
      </c>
      <c r="D6033">
        <f t="shared" si="282"/>
        <v>0</v>
      </c>
      <c r="E6033">
        <f t="shared" si="283"/>
        <v>0</v>
      </c>
      <c r="F6033">
        <f t="shared" si="284"/>
        <v>0.23577190000000001</v>
      </c>
    </row>
    <row r="6034" spans="1:6" x14ac:dyDescent="0.25">
      <c r="A6034">
        <v>6025</v>
      </c>
      <c r="B6034">
        <f>'Założenia i wyniki'!$E$6*Znorm.Profile!B6034</f>
        <v>0</v>
      </c>
      <c r="C6034">
        <f>'Założenia i wyniki'!$E$8*Znorm.Profile!C6034</f>
        <v>0.20468979999999998</v>
      </c>
      <c r="D6034">
        <f t="shared" si="282"/>
        <v>0</v>
      </c>
      <c r="E6034">
        <f t="shared" si="283"/>
        <v>0</v>
      </c>
      <c r="F6034">
        <f t="shared" si="284"/>
        <v>0.20468979999999998</v>
      </c>
    </row>
    <row r="6035" spans="1:6" x14ac:dyDescent="0.25">
      <c r="A6035">
        <v>6026</v>
      </c>
      <c r="B6035">
        <f>'Założenia i wyniki'!$E$6*Znorm.Profile!B6035</f>
        <v>0</v>
      </c>
      <c r="C6035">
        <f>'Założenia i wyniki'!$E$8*Znorm.Profile!C6035</f>
        <v>0.19503365</v>
      </c>
      <c r="D6035">
        <f t="shared" si="282"/>
        <v>0</v>
      </c>
      <c r="E6035">
        <f t="shared" si="283"/>
        <v>0</v>
      </c>
      <c r="F6035">
        <f t="shared" si="284"/>
        <v>0.19503365</v>
      </c>
    </row>
    <row r="6036" spans="1:6" x14ac:dyDescent="0.25">
      <c r="A6036">
        <v>6027</v>
      </c>
      <c r="B6036">
        <f>'Założenia i wyniki'!$E$6*Znorm.Profile!B6036</f>
        <v>0</v>
      </c>
      <c r="C6036">
        <f>'Założenia i wyniki'!$E$8*Znorm.Profile!C6036</f>
        <v>0.19679975000000002</v>
      </c>
      <c r="D6036">
        <f t="shared" si="282"/>
        <v>0</v>
      </c>
      <c r="E6036">
        <f t="shared" si="283"/>
        <v>0</v>
      </c>
      <c r="F6036">
        <f t="shared" si="284"/>
        <v>0.19679975000000002</v>
      </c>
    </row>
    <row r="6037" spans="1:6" x14ac:dyDescent="0.25">
      <c r="A6037">
        <v>6028</v>
      </c>
      <c r="B6037">
        <f>'Założenia i wyniki'!$E$6*Znorm.Profile!B6037</f>
        <v>0</v>
      </c>
      <c r="C6037">
        <f>'Założenia i wyniki'!$E$8*Znorm.Profile!C6037</f>
        <v>0.21696360000000003</v>
      </c>
      <c r="D6037">
        <f t="shared" si="282"/>
        <v>0</v>
      </c>
      <c r="E6037">
        <f t="shared" si="283"/>
        <v>0</v>
      </c>
      <c r="F6037">
        <f t="shared" si="284"/>
        <v>0.21696360000000003</v>
      </c>
    </row>
    <row r="6038" spans="1:6" x14ac:dyDescent="0.25">
      <c r="A6038">
        <v>6029</v>
      </c>
      <c r="B6038">
        <f>'Założenia i wyniki'!$E$6*Znorm.Profile!B6038</f>
        <v>0</v>
      </c>
      <c r="C6038">
        <f>'Założenia i wyniki'!$E$8*Znorm.Profile!C6038</f>
        <v>0.27558579999999999</v>
      </c>
      <c r="D6038">
        <f t="shared" si="282"/>
        <v>0</v>
      </c>
      <c r="E6038">
        <f t="shared" si="283"/>
        <v>0</v>
      </c>
      <c r="F6038">
        <f t="shared" si="284"/>
        <v>0.27558579999999999</v>
      </c>
    </row>
    <row r="6039" spans="1:6" x14ac:dyDescent="0.25">
      <c r="A6039">
        <v>6030</v>
      </c>
      <c r="B6039">
        <f>'Założenia i wyniki'!$E$6*Znorm.Profile!B6039</f>
        <v>1.8066037735849055E-2</v>
      </c>
      <c r="C6039">
        <f>'Założenia i wyniki'!$E$8*Znorm.Profile!C6039</f>
        <v>0.35174719999999998</v>
      </c>
      <c r="D6039">
        <f t="shared" si="282"/>
        <v>1.8066037735849055E-2</v>
      </c>
      <c r="E6039">
        <f t="shared" si="283"/>
        <v>0</v>
      </c>
      <c r="F6039">
        <f t="shared" si="284"/>
        <v>0.3336811622641509</v>
      </c>
    </row>
    <row r="6040" spans="1:6" x14ac:dyDescent="0.25">
      <c r="A6040">
        <v>6031</v>
      </c>
      <c r="B6040">
        <f>'Założenia i wyniki'!$E$6*Znorm.Profile!B6040</f>
        <v>0.33910377358490562</v>
      </c>
      <c r="C6040">
        <f>'Założenia i wyniki'!$E$8*Znorm.Profile!C6040</f>
        <v>0.4012386</v>
      </c>
      <c r="D6040">
        <f t="shared" si="282"/>
        <v>0.33910377358490562</v>
      </c>
      <c r="E6040">
        <f t="shared" si="283"/>
        <v>0</v>
      </c>
      <c r="F6040">
        <f t="shared" si="284"/>
        <v>6.213482641509438E-2</v>
      </c>
    </row>
    <row r="6041" spans="1:6" x14ac:dyDescent="0.25">
      <c r="A6041">
        <v>6032</v>
      </c>
      <c r="B6041">
        <f>'Założenia i wyniki'!$E$6*Znorm.Profile!B6041</f>
        <v>0.89754716981132066</v>
      </c>
      <c r="C6041">
        <f>'Założenia i wyniki'!$E$8*Znorm.Profile!C6041</f>
        <v>0.40330745000000001</v>
      </c>
      <c r="D6041">
        <f t="shared" si="282"/>
        <v>0.40330745000000001</v>
      </c>
      <c r="E6041">
        <f t="shared" si="283"/>
        <v>0.49423971981132064</v>
      </c>
      <c r="F6041">
        <f t="shared" si="284"/>
        <v>0</v>
      </c>
    </row>
    <row r="6042" spans="1:6" x14ac:dyDescent="0.25">
      <c r="A6042">
        <v>6033</v>
      </c>
      <c r="B6042">
        <f>'Założenia i wyniki'!$E$6*Znorm.Profile!B6042</f>
        <v>1.5004716981132074</v>
      </c>
      <c r="C6042">
        <f>'Założenia i wyniki'!$E$8*Znorm.Profile!C6042</f>
        <v>0.40300925000000004</v>
      </c>
      <c r="D6042">
        <f t="shared" si="282"/>
        <v>0.40300925000000004</v>
      </c>
      <c r="E6042">
        <f t="shared" si="283"/>
        <v>1.0974624481132074</v>
      </c>
      <c r="F6042">
        <f t="shared" si="284"/>
        <v>0</v>
      </c>
    </row>
    <row r="6043" spans="1:6" x14ac:dyDescent="0.25">
      <c r="A6043">
        <v>6034</v>
      </c>
      <c r="B6043">
        <f>'Założenia i wyniki'!$E$6*Znorm.Profile!B6043</f>
        <v>1.9712264150943395</v>
      </c>
      <c r="C6043">
        <f>'Założenia i wyniki'!$E$8*Znorm.Profile!C6043</f>
        <v>0.39015759999999999</v>
      </c>
      <c r="D6043">
        <f t="shared" si="282"/>
        <v>0.39015759999999999</v>
      </c>
      <c r="E6043">
        <f t="shared" si="283"/>
        <v>1.5810688150943395</v>
      </c>
      <c r="F6043">
        <f t="shared" si="284"/>
        <v>0</v>
      </c>
    </row>
    <row r="6044" spans="1:6" x14ac:dyDescent="0.25">
      <c r="A6044">
        <v>6035</v>
      </c>
      <c r="B6044">
        <f>'Założenia i wyniki'!$E$6*Znorm.Profile!B6044</f>
        <v>2.2174528301886793</v>
      </c>
      <c r="C6044">
        <f>'Założenia i wyniki'!$E$8*Znorm.Profile!C6044</f>
        <v>0.38510604999999998</v>
      </c>
      <c r="D6044">
        <f t="shared" si="282"/>
        <v>0.38510604999999998</v>
      </c>
      <c r="E6044">
        <f t="shared" si="283"/>
        <v>1.8323467801886792</v>
      </c>
      <c r="F6044">
        <f t="shared" si="284"/>
        <v>0</v>
      </c>
    </row>
    <row r="6045" spans="1:6" x14ac:dyDescent="0.25">
      <c r="A6045">
        <v>6036</v>
      </c>
      <c r="B6045">
        <f>'Założenia i wyniki'!$E$6*Znorm.Profile!B6045</f>
        <v>2.2062264150943398</v>
      </c>
      <c r="C6045">
        <f>'Założenia i wyniki'!$E$8*Znorm.Profile!C6045</f>
        <v>0.38275089999999995</v>
      </c>
      <c r="D6045">
        <f t="shared" si="282"/>
        <v>0.38275089999999995</v>
      </c>
      <c r="E6045">
        <f t="shared" si="283"/>
        <v>1.8234755150943398</v>
      </c>
      <c r="F6045">
        <f t="shared" si="284"/>
        <v>0</v>
      </c>
    </row>
    <row r="6046" spans="1:6" x14ac:dyDescent="0.25">
      <c r="A6046">
        <v>6037</v>
      </c>
      <c r="B6046">
        <f>'Założenia i wyniki'!$E$6*Znorm.Profile!B6046</f>
        <v>2.1700943396226418</v>
      </c>
      <c r="C6046">
        <f>'Założenia i wyniki'!$E$8*Znorm.Profile!C6046</f>
        <v>0.38160604999999997</v>
      </c>
      <c r="D6046">
        <f t="shared" si="282"/>
        <v>0.38160604999999997</v>
      </c>
      <c r="E6046">
        <f t="shared" si="283"/>
        <v>1.7884882896226417</v>
      </c>
      <c r="F6046">
        <f t="shared" si="284"/>
        <v>0</v>
      </c>
    </row>
    <row r="6047" spans="1:6" x14ac:dyDescent="0.25">
      <c r="A6047">
        <v>6038</v>
      </c>
      <c r="B6047">
        <f>'Założenia i wyniki'!$E$6*Znorm.Profile!B6047</f>
        <v>1.9174528301886795</v>
      </c>
      <c r="C6047">
        <f>'Założenia i wyniki'!$E$8*Znorm.Profile!C6047</f>
        <v>0.39157055000000002</v>
      </c>
      <c r="D6047">
        <f t="shared" si="282"/>
        <v>0.39157055000000002</v>
      </c>
      <c r="E6047">
        <f t="shared" si="283"/>
        <v>1.5258822801886796</v>
      </c>
      <c r="F6047">
        <f t="shared" si="284"/>
        <v>0</v>
      </c>
    </row>
    <row r="6048" spans="1:6" x14ac:dyDescent="0.25">
      <c r="A6048">
        <v>6039</v>
      </c>
      <c r="B6048">
        <f>'Założenia i wyniki'!$E$6*Znorm.Profile!B6048</f>
        <v>1.4745283018867925</v>
      </c>
      <c r="C6048">
        <f>'Założenia i wyniki'!$E$8*Znorm.Profile!C6048</f>
        <v>0.40863515</v>
      </c>
      <c r="D6048">
        <f t="shared" si="282"/>
        <v>0.40863515</v>
      </c>
      <c r="E6048">
        <f t="shared" si="283"/>
        <v>1.0658931518867925</v>
      </c>
      <c r="F6048">
        <f t="shared" si="284"/>
        <v>0</v>
      </c>
    </row>
    <row r="6049" spans="1:6" x14ac:dyDescent="0.25">
      <c r="A6049">
        <v>6040</v>
      </c>
      <c r="B6049">
        <f>'Założenia i wyniki'!$E$6*Znorm.Profile!B6049</f>
        <v>0.92336792452830185</v>
      </c>
      <c r="C6049">
        <f>'Założenia i wyniki'!$E$8*Znorm.Profile!C6049</f>
        <v>0.4312686</v>
      </c>
      <c r="D6049">
        <f t="shared" si="282"/>
        <v>0.4312686</v>
      </c>
      <c r="E6049">
        <f t="shared" si="283"/>
        <v>0.49209932452830185</v>
      </c>
      <c r="F6049">
        <f t="shared" si="284"/>
        <v>0</v>
      </c>
    </row>
    <row r="6050" spans="1:6" x14ac:dyDescent="0.25">
      <c r="A6050">
        <v>6041</v>
      </c>
      <c r="B6050">
        <f>'Założenia i wyniki'!$E$6*Znorm.Profile!B6050</f>
        <v>0.37582075471698112</v>
      </c>
      <c r="C6050">
        <f>'Założenia i wyniki'!$E$8*Znorm.Profile!C6050</f>
        <v>0.45646579999999992</v>
      </c>
      <c r="D6050">
        <f t="shared" si="282"/>
        <v>0.37582075471698112</v>
      </c>
      <c r="E6050">
        <f t="shared" si="283"/>
        <v>0</v>
      </c>
      <c r="F6050">
        <f t="shared" si="284"/>
        <v>8.0645045283018801E-2</v>
      </c>
    </row>
    <row r="6051" spans="1:6" x14ac:dyDescent="0.25">
      <c r="A6051">
        <v>6042</v>
      </c>
      <c r="B6051">
        <f>'Założenia i wyniki'!$E$6*Znorm.Profile!B6051</f>
        <v>3.3473584905660381E-2</v>
      </c>
      <c r="C6051">
        <f>'Założenia i wyniki'!$E$8*Znorm.Profile!C6051</f>
        <v>0.50026479999999995</v>
      </c>
      <c r="D6051">
        <f t="shared" si="282"/>
        <v>3.3473584905660381E-2</v>
      </c>
      <c r="E6051">
        <f t="shared" si="283"/>
        <v>0</v>
      </c>
      <c r="F6051">
        <f t="shared" si="284"/>
        <v>0.46679121509433957</v>
      </c>
    </row>
    <row r="6052" spans="1:6" x14ac:dyDescent="0.25">
      <c r="A6052">
        <v>6043</v>
      </c>
      <c r="B6052">
        <f>'Założenia i wyniki'!$E$6*Znorm.Profile!B6052</f>
        <v>0</v>
      </c>
      <c r="C6052">
        <f>'Założenia i wyniki'!$E$8*Znorm.Profile!C6052</f>
        <v>0.57873024999999989</v>
      </c>
      <c r="D6052">
        <f t="shared" si="282"/>
        <v>0</v>
      </c>
      <c r="E6052">
        <f t="shared" si="283"/>
        <v>0</v>
      </c>
      <c r="F6052">
        <f t="shared" si="284"/>
        <v>0.57873024999999989</v>
      </c>
    </row>
    <row r="6053" spans="1:6" x14ac:dyDescent="0.25">
      <c r="A6053">
        <v>6044</v>
      </c>
      <c r="B6053">
        <f>'Założenia i wyniki'!$E$6*Znorm.Profile!B6053</f>
        <v>0</v>
      </c>
      <c r="C6053">
        <f>'Założenia i wyniki'!$E$8*Znorm.Profile!C6053</f>
        <v>0.57065259999999995</v>
      </c>
      <c r="D6053">
        <f t="shared" si="282"/>
        <v>0</v>
      </c>
      <c r="E6053">
        <f t="shared" si="283"/>
        <v>0</v>
      </c>
      <c r="F6053">
        <f t="shared" si="284"/>
        <v>0.57065259999999995</v>
      </c>
    </row>
    <row r="6054" spans="1:6" x14ac:dyDescent="0.25">
      <c r="A6054">
        <v>6045</v>
      </c>
      <c r="B6054">
        <f>'Założenia i wyniki'!$E$6*Znorm.Profile!B6054</f>
        <v>0</v>
      </c>
      <c r="C6054">
        <f>'Założenia i wyniki'!$E$8*Znorm.Profile!C6054</f>
        <v>0.49619850000000004</v>
      </c>
      <c r="D6054">
        <f t="shared" si="282"/>
        <v>0</v>
      </c>
      <c r="E6054">
        <f t="shared" si="283"/>
        <v>0</v>
      </c>
      <c r="F6054">
        <f t="shared" si="284"/>
        <v>0.49619850000000004</v>
      </c>
    </row>
    <row r="6055" spans="1:6" x14ac:dyDescent="0.25">
      <c r="A6055">
        <v>6046</v>
      </c>
      <c r="B6055">
        <f>'Założenia i wyniki'!$E$6*Znorm.Profile!B6055</f>
        <v>0</v>
      </c>
      <c r="C6055">
        <f>'Założenia i wyniki'!$E$8*Znorm.Profile!C6055</f>
        <v>0.38345299999999999</v>
      </c>
      <c r="D6055">
        <f t="shared" si="282"/>
        <v>0</v>
      </c>
      <c r="E6055">
        <f t="shared" si="283"/>
        <v>0</v>
      </c>
      <c r="F6055">
        <f t="shared" si="284"/>
        <v>0.38345299999999999</v>
      </c>
    </row>
    <row r="6056" spans="1:6" x14ac:dyDescent="0.25">
      <c r="A6056">
        <v>6047</v>
      </c>
      <c r="B6056">
        <f>'Założenia i wyniki'!$E$6*Znorm.Profile!B6056</f>
        <v>0</v>
      </c>
      <c r="C6056">
        <f>'Założenia i wyniki'!$E$8*Znorm.Profile!C6056</f>
        <v>0.29228289999999996</v>
      </c>
      <c r="D6056">
        <f t="shared" si="282"/>
        <v>0</v>
      </c>
      <c r="E6056">
        <f t="shared" si="283"/>
        <v>0</v>
      </c>
      <c r="F6056">
        <f t="shared" si="284"/>
        <v>0.29228289999999996</v>
      </c>
    </row>
    <row r="6057" spans="1:6" x14ac:dyDescent="0.25">
      <c r="A6057">
        <v>6048</v>
      </c>
      <c r="B6057">
        <f>'Założenia i wyniki'!$E$6*Znorm.Profile!B6057</f>
        <v>0</v>
      </c>
      <c r="C6057">
        <f>'Założenia i wyniki'!$E$8*Znorm.Profile!C6057</f>
        <v>0.23282839999999999</v>
      </c>
      <c r="D6057">
        <f t="shared" si="282"/>
        <v>0</v>
      </c>
      <c r="E6057">
        <f t="shared" si="283"/>
        <v>0</v>
      </c>
      <c r="F6057">
        <f t="shared" si="284"/>
        <v>0.23282839999999999</v>
      </c>
    </row>
    <row r="6058" spans="1:6" x14ac:dyDescent="0.25">
      <c r="A6058">
        <v>6049</v>
      </c>
      <c r="B6058">
        <f>'Założenia i wyniki'!$E$6*Znorm.Profile!B6058</f>
        <v>0</v>
      </c>
      <c r="C6058">
        <f>'Założenia i wyniki'!$E$8*Znorm.Profile!C6058</f>
        <v>0.20312075000000002</v>
      </c>
      <c r="D6058">
        <f t="shared" si="282"/>
        <v>0</v>
      </c>
      <c r="E6058">
        <f t="shared" si="283"/>
        <v>0</v>
      </c>
      <c r="F6058">
        <f t="shared" si="284"/>
        <v>0.20312075000000002</v>
      </c>
    </row>
    <row r="6059" spans="1:6" x14ac:dyDescent="0.25">
      <c r="A6059">
        <v>6050</v>
      </c>
      <c r="B6059">
        <f>'Założenia i wyniki'!$E$6*Znorm.Profile!B6059</f>
        <v>0</v>
      </c>
      <c r="C6059">
        <f>'Założenia i wyniki'!$E$8*Znorm.Profile!C6059</f>
        <v>0.1932189</v>
      </c>
      <c r="D6059">
        <f t="shared" si="282"/>
        <v>0</v>
      </c>
      <c r="E6059">
        <f t="shared" si="283"/>
        <v>0</v>
      </c>
      <c r="F6059">
        <f t="shared" si="284"/>
        <v>0.1932189</v>
      </c>
    </row>
    <row r="6060" spans="1:6" x14ac:dyDescent="0.25">
      <c r="A6060">
        <v>6051</v>
      </c>
      <c r="B6060">
        <f>'Założenia i wyniki'!$E$6*Znorm.Profile!B6060</f>
        <v>0</v>
      </c>
      <c r="C6060">
        <f>'Założenia i wyniki'!$E$8*Znorm.Profile!C6060</f>
        <v>0.19394549999999999</v>
      </c>
      <c r="D6060">
        <f t="shared" si="282"/>
        <v>0</v>
      </c>
      <c r="E6060">
        <f t="shared" si="283"/>
        <v>0</v>
      </c>
      <c r="F6060">
        <f t="shared" si="284"/>
        <v>0.19394549999999999</v>
      </c>
    </row>
    <row r="6061" spans="1:6" x14ac:dyDescent="0.25">
      <c r="A6061">
        <v>6052</v>
      </c>
      <c r="B6061">
        <f>'Założenia i wyniki'!$E$6*Znorm.Profile!B6061</f>
        <v>0</v>
      </c>
      <c r="C6061">
        <f>'Założenia i wyniki'!$E$8*Znorm.Profile!C6061</f>
        <v>0.22147684999999998</v>
      </c>
      <c r="D6061">
        <f t="shared" si="282"/>
        <v>0</v>
      </c>
      <c r="E6061">
        <f t="shared" si="283"/>
        <v>0</v>
      </c>
      <c r="F6061">
        <f t="shared" si="284"/>
        <v>0.22147684999999998</v>
      </c>
    </row>
    <row r="6062" spans="1:6" x14ac:dyDescent="0.25">
      <c r="A6062">
        <v>6053</v>
      </c>
      <c r="B6062">
        <f>'Założenia i wyniki'!$E$6*Znorm.Profile!B6062</f>
        <v>0</v>
      </c>
      <c r="C6062">
        <f>'Założenia i wyniki'!$E$8*Znorm.Profile!C6062</f>
        <v>0.27742224999999998</v>
      </c>
      <c r="D6062">
        <f t="shared" si="282"/>
        <v>0</v>
      </c>
      <c r="E6062">
        <f t="shared" si="283"/>
        <v>0</v>
      </c>
      <c r="F6062">
        <f t="shared" si="284"/>
        <v>0.27742224999999998</v>
      </c>
    </row>
    <row r="6063" spans="1:6" x14ac:dyDescent="0.25">
      <c r="A6063">
        <v>6054</v>
      </c>
      <c r="B6063">
        <f>'Założenia i wyniki'!$E$6*Znorm.Profile!B6063</f>
        <v>0</v>
      </c>
      <c r="C6063">
        <f>'Założenia i wyniki'!$E$8*Znorm.Profile!C6063</f>
        <v>0.36841980000000002</v>
      </c>
      <c r="D6063">
        <f t="shared" si="282"/>
        <v>0</v>
      </c>
      <c r="E6063">
        <f t="shared" si="283"/>
        <v>0</v>
      </c>
      <c r="F6063">
        <f t="shared" si="284"/>
        <v>0.36841980000000002</v>
      </c>
    </row>
    <row r="6064" spans="1:6" x14ac:dyDescent="0.25">
      <c r="A6064">
        <v>6055</v>
      </c>
      <c r="B6064">
        <f>'Założenia i wyniki'!$E$6*Znorm.Profile!B6064</f>
        <v>0.11578301886792454</v>
      </c>
      <c r="C6064">
        <f>'Założenia i wyniki'!$E$8*Znorm.Profile!C6064</f>
        <v>0.4246858</v>
      </c>
      <c r="D6064">
        <f t="shared" si="282"/>
        <v>0.11578301886792454</v>
      </c>
      <c r="E6064">
        <f t="shared" si="283"/>
        <v>0</v>
      </c>
      <c r="F6064">
        <f t="shared" si="284"/>
        <v>0.30890278113207548</v>
      </c>
    </row>
    <row r="6065" spans="1:6" x14ac:dyDescent="0.25">
      <c r="A6065">
        <v>6056</v>
      </c>
      <c r="B6065">
        <f>'Założenia i wyniki'!$E$6*Znorm.Profile!B6065</f>
        <v>0.82123584905660374</v>
      </c>
      <c r="C6065">
        <f>'Założenia i wyniki'!$E$8*Znorm.Profile!C6065</f>
        <v>0.42041265000000005</v>
      </c>
      <c r="D6065">
        <f t="shared" si="282"/>
        <v>0.42041265000000005</v>
      </c>
      <c r="E6065">
        <f t="shared" si="283"/>
        <v>0.40082319905660369</v>
      </c>
      <c r="F6065">
        <f t="shared" si="284"/>
        <v>0</v>
      </c>
    </row>
    <row r="6066" spans="1:6" x14ac:dyDescent="0.25">
      <c r="A6066">
        <v>6057</v>
      </c>
      <c r="B6066">
        <f>'Założenia i wyniki'!$E$6*Znorm.Profile!B6066</f>
        <v>1.4164150943396228</v>
      </c>
      <c r="C6066">
        <f>'Założenia i wyniki'!$E$8*Znorm.Profile!C6066</f>
        <v>0.40942614999999999</v>
      </c>
      <c r="D6066">
        <f t="shared" si="282"/>
        <v>0.40942614999999999</v>
      </c>
      <c r="E6066">
        <f t="shared" si="283"/>
        <v>1.0069889443396227</v>
      </c>
      <c r="F6066">
        <f t="shared" si="284"/>
        <v>0</v>
      </c>
    </row>
    <row r="6067" spans="1:6" x14ac:dyDescent="0.25">
      <c r="A6067">
        <v>6058</v>
      </c>
      <c r="B6067">
        <f>'Założenia i wyniki'!$E$6*Znorm.Profile!B6067</f>
        <v>1.8728301886792453</v>
      </c>
      <c r="C6067">
        <f>'Założenia i wyniki'!$E$8*Znorm.Profile!C6067</f>
        <v>0.40896379999999999</v>
      </c>
      <c r="D6067">
        <f t="shared" si="282"/>
        <v>0.40896379999999999</v>
      </c>
      <c r="E6067">
        <f t="shared" si="283"/>
        <v>1.4638663886792453</v>
      </c>
      <c r="F6067">
        <f t="shared" si="284"/>
        <v>0</v>
      </c>
    </row>
    <row r="6068" spans="1:6" x14ac:dyDescent="0.25">
      <c r="A6068">
        <v>6059</v>
      </c>
      <c r="B6068">
        <f>'Założenia i wyniki'!$E$6*Znorm.Profile!B6068</f>
        <v>2.0986792452830185</v>
      </c>
      <c r="C6068">
        <f>'Założenia i wyniki'!$E$8*Znorm.Profile!C6068</f>
        <v>0.40868799999999994</v>
      </c>
      <c r="D6068">
        <f t="shared" si="282"/>
        <v>0.40868799999999994</v>
      </c>
      <c r="E6068">
        <f t="shared" si="283"/>
        <v>1.6899912452830186</v>
      </c>
      <c r="F6068">
        <f t="shared" si="284"/>
        <v>0</v>
      </c>
    </row>
    <row r="6069" spans="1:6" x14ac:dyDescent="0.25">
      <c r="A6069">
        <v>6060</v>
      </c>
      <c r="B6069">
        <f>'Założenia i wyniki'!$E$6*Znorm.Profile!B6069</f>
        <v>0.81241509433962267</v>
      </c>
      <c r="C6069">
        <f>'Założenia i wyniki'!$E$8*Znorm.Profile!C6069</f>
        <v>0.40070450000000002</v>
      </c>
      <c r="D6069">
        <f t="shared" si="282"/>
        <v>0.40070450000000002</v>
      </c>
      <c r="E6069">
        <f t="shared" si="283"/>
        <v>0.41171059433962265</v>
      </c>
      <c r="F6069">
        <f t="shared" si="284"/>
        <v>0</v>
      </c>
    </row>
    <row r="6070" spans="1:6" x14ac:dyDescent="0.25">
      <c r="A6070">
        <v>6061</v>
      </c>
      <c r="B6070">
        <f>'Założenia i wyniki'!$E$6*Znorm.Profile!B6070</f>
        <v>0.26579245283018871</v>
      </c>
      <c r="C6070">
        <f>'Założenia i wyniki'!$E$8*Znorm.Profile!C6070</f>
        <v>0.40038564999999998</v>
      </c>
      <c r="D6070">
        <f t="shared" si="282"/>
        <v>0.26579245283018871</v>
      </c>
      <c r="E6070">
        <f t="shared" si="283"/>
        <v>0</v>
      </c>
      <c r="F6070">
        <f t="shared" si="284"/>
        <v>0.13459319716981127</v>
      </c>
    </row>
    <row r="6071" spans="1:6" x14ac:dyDescent="0.25">
      <c r="A6071">
        <v>6062</v>
      </c>
      <c r="B6071">
        <f>'Założenia i wyniki'!$E$6*Znorm.Profile!B6071</f>
        <v>0.33445283018867922</v>
      </c>
      <c r="C6071">
        <f>'Założenia i wyniki'!$E$8*Znorm.Profile!C6071</f>
        <v>0.39776660000000003</v>
      </c>
      <c r="D6071">
        <f t="shared" si="282"/>
        <v>0.33445283018867922</v>
      </c>
      <c r="E6071">
        <f t="shared" si="283"/>
        <v>0</v>
      </c>
      <c r="F6071">
        <f t="shared" si="284"/>
        <v>6.3313769811320808E-2</v>
      </c>
    </row>
    <row r="6072" spans="1:6" x14ac:dyDescent="0.25">
      <c r="A6072">
        <v>6063</v>
      </c>
      <c r="B6072">
        <f>'Założenia i wyniki'!$E$6*Znorm.Profile!B6072</f>
        <v>0.31969811320754715</v>
      </c>
      <c r="C6072">
        <f>'Założenia i wyniki'!$E$8*Znorm.Profile!C6072</f>
        <v>0.41517560000000003</v>
      </c>
      <c r="D6072">
        <f t="shared" si="282"/>
        <v>0.31969811320754715</v>
      </c>
      <c r="E6072">
        <f t="shared" si="283"/>
        <v>0</v>
      </c>
      <c r="F6072">
        <f t="shared" si="284"/>
        <v>9.5477486792452881E-2</v>
      </c>
    </row>
    <row r="6073" spans="1:6" x14ac:dyDescent="0.25">
      <c r="A6073">
        <v>6064</v>
      </c>
      <c r="B6073">
        <f>'Założenia i wyniki'!$E$6*Znorm.Profile!B6073</f>
        <v>0.50992452830188684</v>
      </c>
      <c r="C6073">
        <f>'Założenia i wyniki'!$E$8*Znorm.Profile!C6073</f>
        <v>0.43176175</v>
      </c>
      <c r="D6073">
        <f t="shared" si="282"/>
        <v>0.43176175</v>
      </c>
      <c r="E6073">
        <f t="shared" si="283"/>
        <v>7.8162778301886837E-2</v>
      </c>
      <c r="F6073">
        <f t="shared" si="284"/>
        <v>0</v>
      </c>
    </row>
    <row r="6074" spans="1:6" x14ac:dyDescent="0.25">
      <c r="A6074">
        <v>6065</v>
      </c>
      <c r="B6074">
        <f>'Założenia i wyniki'!$E$6*Znorm.Profile!B6074</f>
        <v>0.30151886792452831</v>
      </c>
      <c r="C6074">
        <f>'Założenia i wyniki'!$E$8*Znorm.Profile!C6074</f>
        <v>0.46704980000000001</v>
      </c>
      <c r="D6074">
        <f t="shared" si="282"/>
        <v>0.30151886792452831</v>
      </c>
      <c r="E6074">
        <f t="shared" si="283"/>
        <v>0</v>
      </c>
      <c r="F6074">
        <f t="shared" si="284"/>
        <v>0.1655309320754717</v>
      </c>
    </row>
    <row r="6075" spans="1:6" x14ac:dyDescent="0.25">
      <c r="A6075">
        <v>6066</v>
      </c>
      <c r="B6075">
        <f>'Założenia i wyniki'!$E$6*Znorm.Profile!B6075</f>
        <v>1.679433962264151E-2</v>
      </c>
      <c r="C6075">
        <f>'Założenia i wyniki'!$E$8*Znorm.Profile!C6075</f>
        <v>0.52088645</v>
      </c>
      <c r="D6075">
        <f t="shared" si="282"/>
        <v>1.679433962264151E-2</v>
      </c>
      <c r="E6075">
        <f t="shared" si="283"/>
        <v>0</v>
      </c>
      <c r="F6075">
        <f t="shared" si="284"/>
        <v>0.50409211037735846</v>
      </c>
    </row>
    <row r="6076" spans="1:6" x14ac:dyDescent="0.25">
      <c r="A6076">
        <v>6067</v>
      </c>
      <c r="B6076">
        <f>'Założenia i wyniki'!$E$6*Znorm.Profile!B6076</f>
        <v>0</v>
      </c>
      <c r="C6076">
        <f>'Założenia i wyniki'!$E$8*Znorm.Profile!C6076</f>
        <v>0.58811059999999993</v>
      </c>
      <c r="D6076">
        <f t="shared" si="282"/>
        <v>0</v>
      </c>
      <c r="E6076">
        <f t="shared" si="283"/>
        <v>0</v>
      </c>
      <c r="F6076">
        <f t="shared" si="284"/>
        <v>0.58811059999999993</v>
      </c>
    </row>
    <row r="6077" spans="1:6" x14ac:dyDescent="0.25">
      <c r="A6077">
        <v>6068</v>
      </c>
      <c r="B6077">
        <f>'Założenia i wyniki'!$E$6*Znorm.Profile!B6077</f>
        <v>0</v>
      </c>
      <c r="C6077">
        <f>'Założenia i wyniki'!$E$8*Znorm.Profile!C6077</f>
        <v>0.58236359999999998</v>
      </c>
      <c r="D6077">
        <f t="shared" si="282"/>
        <v>0</v>
      </c>
      <c r="E6077">
        <f t="shared" si="283"/>
        <v>0</v>
      </c>
      <c r="F6077">
        <f t="shared" si="284"/>
        <v>0.58236359999999998</v>
      </c>
    </row>
    <row r="6078" spans="1:6" x14ac:dyDescent="0.25">
      <c r="A6078">
        <v>6069</v>
      </c>
      <c r="B6078">
        <f>'Założenia i wyniki'!$E$6*Znorm.Profile!B6078</f>
        <v>0</v>
      </c>
      <c r="C6078">
        <f>'Założenia i wyniki'!$E$8*Znorm.Profile!C6078</f>
        <v>0.49731395</v>
      </c>
      <c r="D6078">
        <f t="shared" si="282"/>
        <v>0</v>
      </c>
      <c r="E6078">
        <f t="shared" si="283"/>
        <v>0</v>
      </c>
      <c r="F6078">
        <f t="shared" si="284"/>
        <v>0.49731395</v>
      </c>
    </row>
    <row r="6079" spans="1:6" x14ac:dyDescent="0.25">
      <c r="A6079">
        <v>6070</v>
      </c>
      <c r="B6079">
        <f>'Założenia i wyniki'!$E$6*Znorm.Profile!B6079</f>
        <v>0</v>
      </c>
      <c r="C6079">
        <f>'Założenia i wyniki'!$E$8*Znorm.Profile!C6079</f>
        <v>0.39145085000000002</v>
      </c>
      <c r="D6079">
        <f t="shared" si="282"/>
        <v>0</v>
      </c>
      <c r="E6079">
        <f t="shared" si="283"/>
        <v>0</v>
      </c>
      <c r="F6079">
        <f t="shared" si="284"/>
        <v>0.39145085000000002</v>
      </c>
    </row>
    <row r="6080" spans="1:6" x14ac:dyDescent="0.25">
      <c r="A6080">
        <v>6071</v>
      </c>
      <c r="B6080">
        <f>'Założenia i wyniki'!$E$6*Znorm.Profile!B6080</f>
        <v>0</v>
      </c>
      <c r="C6080">
        <f>'Założenia i wyniki'!$E$8*Znorm.Profile!C6080</f>
        <v>0.29739009999999999</v>
      </c>
      <c r="D6080">
        <f t="shared" si="282"/>
        <v>0</v>
      </c>
      <c r="E6080">
        <f t="shared" si="283"/>
        <v>0</v>
      </c>
      <c r="F6080">
        <f t="shared" si="284"/>
        <v>0.29739009999999999</v>
      </c>
    </row>
    <row r="6081" spans="1:6" x14ac:dyDescent="0.25">
      <c r="A6081">
        <v>6072</v>
      </c>
      <c r="B6081">
        <f>'Założenia i wyniki'!$E$6*Znorm.Profile!B6081</f>
        <v>0</v>
      </c>
      <c r="C6081">
        <f>'Założenia i wyniki'!$E$8*Znorm.Profile!C6081</f>
        <v>0.23901045000000001</v>
      </c>
      <c r="D6081">
        <f t="shared" si="282"/>
        <v>0</v>
      </c>
      <c r="E6081">
        <f t="shared" si="283"/>
        <v>0</v>
      </c>
      <c r="F6081">
        <f t="shared" si="284"/>
        <v>0.23901045000000001</v>
      </c>
    </row>
    <row r="6082" spans="1:6" x14ac:dyDescent="0.25">
      <c r="A6082">
        <v>6073</v>
      </c>
      <c r="B6082">
        <f>'Założenia i wyniki'!$E$6*Znorm.Profile!B6082</f>
        <v>0</v>
      </c>
      <c r="C6082">
        <f>'Założenia i wyniki'!$E$8*Znorm.Profile!C6082</f>
        <v>0.20758989999999999</v>
      </c>
      <c r="D6082">
        <f t="shared" si="282"/>
        <v>0</v>
      </c>
      <c r="E6082">
        <f t="shared" si="283"/>
        <v>0</v>
      </c>
      <c r="F6082">
        <f t="shared" si="284"/>
        <v>0.20758989999999999</v>
      </c>
    </row>
    <row r="6083" spans="1:6" x14ac:dyDescent="0.25">
      <c r="A6083">
        <v>6074</v>
      </c>
      <c r="B6083">
        <f>'Założenia i wyniki'!$E$6*Znorm.Profile!B6083</f>
        <v>0</v>
      </c>
      <c r="C6083">
        <f>'Założenia i wyniki'!$E$8*Znorm.Profile!C6083</f>
        <v>0.19463605</v>
      </c>
      <c r="D6083">
        <f t="shared" si="282"/>
        <v>0</v>
      </c>
      <c r="E6083">
        <f t="shared" si="283"/>
        <v>0</v>
      </c>
      <c r="F6083">
        <f t="shared" si="284"/>
        <v>0.19463605</v>
      </c>
    </row>
    <row r="6084" spans="1:6" x14ac:dyDescent="0.25">
      <c r="A6084">
        <v>6075</v>
      </c>
      <c r="B6084">
        <f>'Założenia i wyniki'!$E$6*Znorm.Profile!B6084</f>
        <v>0</v>
      </c>
      <c r="C6084">
        <f>'Założenia i wyniki'!$E$8*Znorm.Profile!C6084</f>
        <v>0.19462975000000002</v>
      </c>
      <c r="D6084">
        <f t="shared" si="282"/>
        <v>0</v>
      </c>
      <c r="E6084">
        <f t="shared" si="283"/>
        <v>0</v>
      </c>
      <c r="F6084">
        <f t="shared" si="284"/>
        <v>0.19462975000000002</v>
      </c>
    </row>
    <row r="6085" spans="1:6" x14ac:dyDescent="0.25">
      <c r="A6085">
        <v>6076</v>
      </c>
      <c r="B6085">
        <f>'Założenia i wyniki'!$E$6*Znorm.Profile!B6085</f>
        <v>0</v>
      </c>
      <c r="C6085">
        <f>'Założenia i wyniki'!$E$8*Znorm.Profile!C6085</f>
        <v>0.21754110000000002</v>
      </c>
      <c r="D6085">
        <f t="shared" si="282"/>
        <v>0</v>
      </c>
      <c r="E6085">
        <f t="shared" si="283"/>
        <v>0</v>
      </c>
      <c r="F6085">
        <f t="shared" si="284"/>
        <v>0.21754110000000002</v>
      </c>
    </row>
    <row r="6086" spans="1:6" x14ac:dyDescent="0.25">
      <c r="A6086">
        <v>6077</v>
      </c>
      <c r="B6086">
        <f>'Założenia i wyniki'!$E$6*Znorm.Profile!B6086</f>
        <v>0</v>
      </c>
      <c r="C6086">
        <f>'Założenia i wyniki'!$E$8*Znorm.Profile!C6086</f>
        <v>0.28227989999999997</v>
      </c>
      <c r="D6086">
        <f t="shared" si="282"/>
        <v>0</v>
      </c>
      <c r="E6086">
        <f t="shared" si="283"/>
        <v>0</v>
      </c>
      <c r="F6086">
        <f t="shared" si="284"/>
        <v>0.28227989999999997</v>
      </c>
    </row>
    <row r="6087" spans="1:6" x14ac:dyDescent="0.25">
      <c r="A6087">
        <v>6078</v>
      </c>
      <c r="B6087">
        <f>'Założenia i wyniki'!$E$6*Znorm.Profile!B6087</f>
        <v>0</v>
      </c>
      <c r="C6087">
        <f>'Założenia i wyniki'!$E$8*Znorm.Profile!C6087</f>
        <v>0.36000964999999996</v>
      </c>
      <c r="D6087">
        <f t="shared" si="282"/>
        <v>0</v>
      </c>
      <c r="E6087">
        <f t="shared" si="283"/>
        <v>0</v>
      </c>
      <c r="F6087">
        <f t="shared" si="284"/>
        <v>0.36000964999999996</v>
      </c>
    </row>
    <row r="6088" spans="1:6" x14ac:dyDescent="0.25">
      <c r="A6088">
        <v>6079</v>
      </c>
      <c r="B6088">
        <f>'Założenia i wyniki'!$E$6*Znorm.Profile!B6088</f>
        <v>5.1734905660377355E-2</v>
      </c>
      <c r="C6088">
        <f>'Założenia i wyniki'!$E$8*Znorm.Profile!C6088</f>
        <v>0.40763450000000001</v>
      </c>
      <c r="D6088">
        <f t="shared" si="282"/>
        <v>5.1734905660377355E-2</v>
      </c>
      <c r="E6088">
        <f t="shared" si="283"/>
        <v>0</v>
      </c>
      <c r="F6088">
        <f t="shared" si="284"/>
        <v>0.35589959433962265</v>
      </c>
    </row>
    <row r="6089" spans="1:6" x14ac:dyDescent="0.25">
      <c r="A6089">
        <v>6080</v>
      </c>
      <c r="B6089">
        <f>'Założenia i wyniki'!$E$6*Znorm.Profile!B6089</f>
        <v>0.11009433962264151</v>
      </c>
      <c r="C6089">
        <f>'Założenia i wyniki'!$E$8*Znorm.Profile!C6089</f>
        <v>0.41582904999999998</v>
      </c>
      <c r="D6089">
        <f t="shared" si="282"/>
        <v>0.11009433962264151</v>
      </c>
      <c r="E6089">
        <f t="shared" si="283"/>
        <v>0</v>
      </c>
      <c r="F6089">
        <f t="shared" si="284"/>
        <v>0.30573471037735844</v>
      </c>
    </row>
    <row r="6090" spans="1:6" x14ac:dyDescent="0.25">
      <c r="A6090">
        <v>6081</v>
      </c>
      <c r="B6090">
        <f>'Założenia i wyniki'!$E$6*Znorm.Profile!B6090</f>
        <v>0.3252358490566038</v>
      </c>
      <c r="C6090">
        <f>'Założenia i wyniki'!$E$8*Znorm.Profile!C6090</f>
        <v>0.41460684999999997</v>
      </c>
      <c r="D6090">
        <f t="shared" si="282"/>
        <v>0.3252358490566038</v>
      </c>
      <c r="E6090">
        <f t="shared" si="283"/>
        <v>0</v>
      </c>
      <c r="F6090">
        <f t="shared" si="284"/>
        <v>8.9371000943396173E-2</v>
      </c>
    </row>
    <row r="6091" spans="1:6" x14ac:dyDescent="0.25">
      <c r="A6091">
        <v>6082</v>
      </c>
      <c r="B6091">
        <f>'Założenia i wyniki'!$E$6*Znorm.Profile!B6091</f>
        <v>0.80627358490566037</v>
      </c>
      <c r="C6091">
        <f>'Założenia i wyniki'!$E$8*Znorm.Profile!C6091</f>
        <v>0.39920824999999999</v>
      </c>
      <c r="D6091">
        <f t="shared" ref="D6091:D6154" si="285">IF(B6091&lt;=C6091,B6091,C6091)</f>
        <v>0.39920824999999999</v>
      </c>
      <c r="E6091">
        <f t="shared" ref="E6091:E6154" si="286">IF(B6091&gt;C6091,B6091-C6091,0)</f>
        <v>0.40706533490566038</v>
      </c>
      <c r="F6091">
        <f t="shared" ref="F6091:F6154" si="287">IF(B6091&lt;C6091,C6091-B6091,0)</f>
        <v>0</v>
      </c>
    </row>
    <row r="6092" spans="1:6" x14ac:dyDescent="0.25">
      <c r="A6092">
        <v>6083</v>
      </c>
      <c r="B6092">
        <f>'Założenia i wyniki'!$E$6*Znorm.Profile!B6092</f>
        <v>0.26714150943396225</v>
      </c>
      <c r="C6092">
        <f>'Założenia i wyniki'!$E$8*Znorm.Profile!C6092</f>
        <v>0.39549195000000004</v>
      </c>
      <c r="D6092">
        <f t="shared" si="285"/>
        <v>0.26714150943396225</v>
      </c>
      <c r="E6092">
        <f t="shared" si="286"/>
        <v>0</v>
      </c>
      <c r="F6092">
        <f t="shared" si="287"/>
        <v>0.12835044056603778</v>
      </c>
    </row>
    <row r="6093" spans="1:6" x14ac:dyDescent="0.25">
      <c r="A6093">
        <v>6084</v>
      </c>
      <c r="B6093">
        <f>'Założenia i wyniki'!$E$6*Znorm.Profile!B6093</f>
        <v>0.29876415094339626</v>
      </c>
      <c r="C6093">
        <f>'Założenia i wyniki'!$E$8*Znorm.Profile!C6093</f>
        <v>0.38970505</v>
      </c>
      <c r="D6093">
        <f t="shared" si="285"/>
        <v>0.29876415094339626</v>
      </c>
      <c r="E6093">
        <f t="shared" si="286"/>
        <v>0</v>
      </c>
      <c r="F6093">
        <f t="shared" si="287"/>
        <v>9.0940899056603741E-2</v>
      </c>
    </row>
    <row r="6094" spans="1:6" x14ac:dyDescent="0.25">
      <c r="A6094">
        <v>6085</v>
      </c>
      <c r="B6094">
        <f>'Założenia i wyniki'!$E$6*Znorm.Profile!B6094</f>
        <v>0.3530188679245283</v>
      </c>
      <c r="C6094">
        <f>'Założenia i wyniki'!$E$8*Znorm.Profile!C6094</f>
        <v>0.39304999999999995</v>
      </c>
      <c r="D6094">
        <f t="shared" si="285"/>
        <v>0.3530188679245283</v>
      </c>
      <c r="E6094">
        <f t="shared" si="286"/>
        <v>0</v>
      </c>
      <c r="F6094">
        <f t="shared" si="287"/>
        <v>4.0031132075471654E-2</v>
      </c>
    </row>
    <row r="6095" spans="1:6" x14ac:dyDescent="0.25">
      <c r="A6095">
        <v>6086</v>
      </c>
      <c r="B6095">
        <f>'Założenia i wyniki'!$E$6*Znorm.Profile!B6095</f>
        <v>0.56630188679245275</v>
      </c>
      <c r="C6095">
        <f>'Założenia i wyniki'!$E$8*Znorm.Profile!C6095</f>
        <v>0.39283999999999997</v>
      </c>
      <c r="D6095">
        <f t="shared" si="285"/>
        <v>0.39283999999999997</v>
      </c>
      <c r="E6095">
        <f t="shared" si="286"/>
        <v>0.17346188679245278</v>
      </c>
      <c r="F6095">
        <f t="shared" si="287"/>
        <v>0</v>
      </c>
    </row>
    <row r="6096" spans="1:6" x14ac:dyDescent="0.25">
      <c r="A6096">
        <v>6087</v>
      </c>
      <c r="B6096">
        <f>'Założenia i wyniki'!$E$6*Znorm.Profile!B6096</f>
        <v>0.93739622641509435</v>
      </c>
      <c r="C6096">
        <f>'Założenia i wyniki'!$E$8*Znorm.Profile!C6096</f>
        <v>0.41278299999999996</v>
      </c>
      <c r="D6096">
        <f t="shared" si="285"/>
        <v>0.41278299999999996</v>
      </c>
      <c r="E6096">
        <f t="shared" si="286"/>
        <v>0.52461322641509445</v>
      </c>
      <c r="F6096">
        <f t="shared" si="287"/>
        <v>0</v>
      </c>
    </row>
    <row r="6097" spans="1:6" x14ac:dyDescent="0.25">
      <c r="A6097">
        <v>6088</v>
      </c>
      <c r="B6097">
        <f>'Założenia i wyniki'!$E$6*Znorm.Profile!B6097</f>
        <v>0.53090566037735853</v>
      </c>
      <c r="C6097">
        <f>'Założenia i wyniki'!$E$8*Znorm.Profile!C6097</f>
        <v>0.44406635</v>
      </c>
      <c r="D6097">
        <f t="shared" si="285"/>
        <v>0.44406635</v>
      </c>
      <c r="E6097">
        <f t="shared" si="286"/>
        <v>8.6839310377358536E-2</v>
      </c>
      <c r="F6097">
        <f t="shared" si="287"/>
        <v>0</v>
      </c>
    </row>
    <row r="6098" spans="1:6" x14ac:dyDescent="0.25">
      <c r="A6098">
        <v>6089</v>
      </c>
      <c r="B6098">
        <f>'Założenia i wyniki'!$E$6*Znorm.Profile!B6098</f>
        <v>0.24109433962264151</v>
      </c>
      <c r="C6098">
        <f>'Założenia i wyniki'!$E$8*Znorm.Profile!C6098</f>
        <v>0.46692940000000005</v>
      </c>
      <c r="D6098">
        <f t="shared" si="285"/>
        <v>0.24109433962264151</v>
      </c>
      <c r="E6098">
        <f t="shared" si="286"/>
        <v>0</v>
      </c>
      <c r="F6098">
        <f t="shared" si="287"/>
        <v>0.22583506037735854</v>
      </c>
    </row>
    <row r="6099" spans="1:6" x14ac:dyDescent="0.25">
      <c r="A6099">
        <v>6090</v>
      </c>
      <c r="B6099">
        <f>'Założenia i wyniki'!$E$6*Znorm.Profile!B6099</f>
        <v>2.7590566037735847E-3</v>
      </c>
      <c r="C6099">
        <f>'Założenia i wyniki'!$E$8*Znorm.Profile!C6099</f>
        <v>0.49590064999999994</v>
      </c>
      <c r="D6099">
        <f t="shared" si="285"/>
        <v>2.7590566037735847E-3</v>
      </c>
      <c r="E6099">
        <f t="shared" si="286"/>
        <v>0</v>
      </c>
      <c r="F6099">
        <f t="shared" si="287"/>
        <v>0.49314159339622637</v>
      </c>
    </row>
    <row r="6100" spans="1:6" x14ac:dyDescent="0.25">
      <c r="A6100">
        <v>6091</v>
      </c>
      <c r="B6100">
        <f>'Założenia i wyniki'!$E$6*Znorm.Profile!B6100</f>
        <v>0</v>
      </c>
      <c r="C6100">
        <f>'Założenia i wyniki'!$E$8*Znorm.Profile!C6100</f>
        <v>0.55862135000000002</v>
      </c>
      <c r="D6100">
        <f t="shared" si="285"/>
        <v>0</v>
      </c>
      <c r="E6100">
        <f t="shared" si="286"/>
        <v>0</v>
      </c>
      <c r="F6100">
        <f t="shared" si="287"/>
        <v>0.55862135000000002</v>
      </c>
    </row>
    <row r="6101" spans="1:6" x14ac:dyDescent="0.25">
      <c r="A6101">
        <v>6092</v>
      </c>
      <c r="B6101">
        <f>'Założenia i wyniki'!$E$6*Znorm.Profile!B6101</f>
        <v>0</v>
      </c>
      <c r="C6101">
        <f>'Założenia i wyniki'!$E$8*Znorm.Profile!C6101</f>
        <v>0.54044095000000003</v>
      </c>
      <c r="D6101">
        <f t="shared" si="285"/>
        <v>0</v>
      </c>
      <c r="E6101">
        <f t="shared" si="286"/>
        <v>0</v>
      </c>
      <c r="F6101">
        <f t="shared" si="287"/>
        <v>0.54044095000000003</v>
      </c>
    </row>
    <row r="6102" spans="1:6" x14ac:dyDescent="0.25">
      <c r="A6102">
        <v>6093</v>
      </c>
      <c r="B6102">
        <f>'Założenia i wyniki'!$E$6*Znorm.Profile!B6102</f>
        <v>0</v>
      </c>
      <c r="C6102">
        <f>'Założenia i wyniki'!$E$8*Znorm.Profile!C6102</f>
        <v>0.48084085000000004</v>
      </c>
      <c r="D6102">
        <f t="shared" si="285"/>
        <v>0</v>
      </c>
      <c r="E6102">
        <f t="shared" si="286"/>
        <v>0</v>
      </c>
      <c r="F6102">
        <f t="shared" si="287"/>
        <v>0.48084085000000004</v>
      </c>
    </row>
    <row r="6103" spans="1:6" x14ac:dyDescent="0.25">
      <c r="A6103">
        <v>6094</v>
      </c>
      <c r="B6103">
        <f>'Założenia i wyniki'!$E$6*Znorm.Profile!B6103</f>
        <v>0</v>
      </c>
      <c r="C6103">
        <f>'Założenia i wyniki'!$E$8*Znorm.Profile!C6103</f>
        <v>0.39383400000000002</v>
      </c>
      <c r="D6103">
        <f t="shared" si="285"/>
        <v>0</v>
      </c>
      <c r="E6103">
        <f t="shared" si="286"/>
        <v>0</v>
      </c>
      <c r="F6103">
        <f t="shared" si="287"/>
        <v>0.39383400000000002</v>
      </c>
    </row>
    <row r="6104" spans="1:6" x14ac:dyDescent="0.25">
      <c r="A6104">
        <v>6095</v>
      </c>
      <c r="B6104">
        <f>'Założenia i wyniki'!$E$6*Znorm.Profile!B6104</f>
        <v>0</v>
      </c>
      <c r="C6104">
        <f>'Założenia i wyniki'!$E$8*Znorm.Profile!C6104</f>
        <v>0.32842075000000004</v>
      </c>
      <c r="D6104">
        <f t="shared" si="285"/>
        <v>0</v>
      </c>
      <c r="E6104">
        <f t="shared" si="286"/>
        <v>0</v>
      </c>
      <c r="F6104">
        <f t="shared" si="287"/>
        <v>0.32842075000000004</v>
      </c>
    </row>
    <row r="6105" spans="1:6" x14ac:dyDescent="0.25">
      <c r="A6105">
        <v>6096</v>
      </c>
      <c r="B6105">
        <f>'Założenia i wyniki'!$E$6*Znorm.Profile!B6105</f>
        <v>0</v>
      </c>
      <c r="C6105">
        <f>'Założenia i wyniki'!$E$8*Znorm.Profile!C6105</f>
        <v>0.25580449999999999</v>
      </c>
      <c r="D6105">
        <f t="shared" si="285"/>
        <v>0</v>
      </c>
      <c r="E6105">
        <f t="shared" si="286"/>
        <v>0</v>
      </c>
      <c r="F6105">
        <f t="shared" si="287"/>
        <v>0.25580449999999999</v>
      </c>
    </row>
    <row r="6106" spans="1:6" x14ac:dyDescent="0.25">
      <c r="A6106">
        <v>6097</v>
      </c>
      <c r="B6106">
        <f>'Założenia i wyniki'!$E$6*Znorm.Profile!B6106</f>
        <v>0</v>
      </c>
      <c r="C6106">
        <f>'Założenia i wyniki'!$E$8*Znorm.Profile!C6106</f>
        <v>0.21710884999999999</v>
      </c>
      <c r="D6106">
        <f t="shared" si="285"/>
        <v>0</v>
      </c>
      <c r="E6106">
        <f t="shared" si="286"/>
        <v>0</v>
      </c>
      <c r="F6106">
        <f t="shared" si="287"/>
        <v>0.21710884999999999</v>
      </c>
    </row>
    <row r="6107" spans="1:6" x14ac:dyDescent="0.25">
      <c r="A6107">
        <v>6098</v>
      </c>
      <c r="B6107">
        <f>'Założenia i wyniki'!$E$6*Znorm.Profile!B6107</f>
        <v>0</v>
      </c>
      <c r="C6107">
        <f>'Założenia i wyniki'!$E$8*Znorm.Profile!C6107</f>
        <v>0.19989409999999999</v>
      </c>
      <c r="D6107">
        <f t="shared" si="285"/>
        <v>0</v>
      </c>
      <c r="E6107">
        <f t="shared" si="286"/>
        <v>0</v>
      </c>
      <c r="F6107">
        <f t="shared" si="287"/>
        <v>0.19989409999999999</v>
      </c>
    </row>
    <row r="6108" spans="1:6" x14ac:dyDescent="0.25">
      <c r="A6108">
        <v>6099</v>
      </c>
      <c r="B6108">
        <f>'Założenia i wyniki'!$E$6*Znorm.Profile!B6108</f>
        <v>0</v>
      </c>
      <c r="C6108">
        <f>'Założenia i wyniki'!$E$8*Znorm.Profile!C6108</f>
        <v>0.1963094</v>
      </c>
      <c r="D6108">
        <f t="shared" si="285"/>
        <v>0</v>
      </c>
      <c r="E6108">
        <f t="shared" si="286"/>
        <v>0</v>
      </c>
      <c r="F6108">
        <f t="shared" si="287"/>
        <v>0.1963094</v>
      </c>
    </row>
    <row r="6109" spans="1:6" x14ac:dyDescent="0.25">
      <c r="A6109">
        <v>6100</v>
      </c>
      <c r="B6109">
        <f>'Założenia i wyniki'!$E$6*Znorm.Profile!B6109</f>
        <v>0</v>
      </c>
      <c r="C6109">
        <f>'Założenia i wyniki'!$E$8*Znorm.Profile!C6109</f>
        <v>0.20707714999999999</v>
      </c>
      <c r="D6109">
        <f t="shared" si="285"/>
        <v>0</v>
      </c>
      <c r="E6109">
        <f t="shared" si="286"/>
        <v>0</v>
      </c>
      <c r="F6109">
        <f t="shared" si="287"/>
        <v>0.20707714999999999</v>
      </c>
    </row>
    <row r="6110" spans="1:6" x14ac:dyDescent="0.25">
      <c r="A6110">
        <v>6101</v>
      </c>
      <c r="B6110">
        <f>'Założenia i wyniki'!$E$6*Znorm.Profile!B6110</f>
        <v>0</v>
      </c>
      <c r="C6110">
        <f>'Założenia i wyniki'!$E$8*Znorm.Profile!C6110</f>
        <v>0.24051334999999999</v>
      </c>
      <c r="D6110">
        <f t="shared" si="285"/>
        <v>0</v>
      </c>
      <c r="E6110">
        <f t="shared" si="286"/>
        <v>0</v>
      </c>
      <c r="F6110">
        <f t="shared" si="287"/>
        <v>0.24051334999999999</v>
      </c>
    </row>
    <row r="6111" spans="1:6" x14ac:dyDescent="0.25">
      <c r="A6111">
        <v>6102</v>
      </c>
      <c r="B6111">
        <f>'Założenia i wyniki'!$E$6*Znorm.Profile!B6111</f>
        <v>3.5344339622641512E-3</v>
      </c>
      <c r="C6111">
        <f>'Założenia i wyniki'!$E$8*Znorm.Profile!C6111</f>
        <v>0.29042859999999998</v>
      </c>
      <c r="D6111">
        <f t="shared" si="285"/>
        <v>3.5344339622641512E-3</v>
      </c>
      <c r="E6111">
        <f t="shared" si="286"/>
        <v>0</v>
      </c>
      <c r="F6111">
        <f t="shared" si="287"/>
        <v>0.28689416603773582</v>
      </c>
    </row>
    <row r="6112" spans="1:6" x14ac:dyDescent="0.25">
      <c r="A6112">
        <v>6103</v>
      </c>
      <c r="B6112">
        <f>'Założenia i wyniki'!$E$6*Znorm.Profile!B6112</f>
        <v>0.29185849056603774</v>
      </c>
      <c r="C6112">
        <f>'Założenia i wyniki'!$E$8*Znorm.Profile!C6112</f>
        <v>0.35538544999999999</v>
      </c>
      <c r="D6112">
        <f t="shared" si="285"/>
        <v>0.29185849056603774</v>
      </c>
      <c r="E6112">
        <f t="shared" si="286"/>
        <v>0</v>
      </c>
      <c r="F6112">
        <f t="shared" si="287"/>
        <v>6.3526959433962249E-2</v>
      </c>
    </row>
    <row r="6113" spans="1:6" x14ac:dyDescent="0.25">
      <c r="A6113">
        <v>6104</v>
      </c>
      <c r="B6113">
        <f>'Założenia i wyniki'!$E$6*Znorm.Profile!B6113</f>
        <v>0.84367924528301885</v>
      </c>
      <c r="C6113">
        <f>'Założenia i wyniki'!$E$8*Znorm.Profile!C6113</f>
        <v>0.41828850000000001</v>
      </c>
      <c r="D6113">
        <f t="shared" si="285"/>
        <v>0.41828850000000001</v>
      </c>
      <c r="E6113">
        <f t="shared" si="286"/>
        <v>0.42539074528301885</v>
      </c>
      <c r="F6113">
        <f t="shared" si="287"/>
        <v>0</v>
      </c>
    </row>
    <row r="6114" spans="1:6" x14ac:dyDescent="0.25">
      <c r="A6114">
        <v>6105</v>
      </c>
      <c r="B6114">
        <f>'Założenia i wyniki'!$E$6*Znorm.Profile!B6114</f>
        <v>1.3665094339622641</v>
      </c>
      <c r="C6114">
        <f>'Założenia i wyniki'!$E$8*Znorm.Profile!C6114</f>
        <v>0.46005609999999997</v>
      </c>
      <c r="D6114">
        <f t="shared" si="285"/>
        <v>0.46005609999999997</v>
      </c>
      <c r="E6114">
        <f t="shared" si="286"/>
        <v>0.90645333396226413</v>
      </c>
      <c r="F6114">
        <f t="shared" si="287"/>
        <v>0</v>
      </c>
    </row>
    <row r="6115" spans="1:6" x14ac:dyDescent="0.25">
      <c r="A6115">
        <v>6106</v>
      </c>
      <c r="B6115">
        <f>'Założenia i wyniki'!$E$6*Znorm.Profile!B6115</f>
        <v>1.469245283018868</v>
      </c>
      <c r="C6115">
        <f>'Założenia i wyniki'!$E$8*Znorm.Profile!C6115</f>
        <v>0.47631010000000007</v>
      </c>
      <c r="D6115">
        <f t="shared" si="285"/>
        <v>0.47631010000000007</v>
      </c>
      <c r="E6115">
        <f t="shared" si="286"/>
        <v>0.99293518301886796</v>
      </c>
      <c r="F6115">
        <f t="shared" si="287"/>
        <v>0</v>
      </c>
    </row>
    <row r="6116" spans="1:6" x14ac:dyDescent="0.25">
      <c r="A6116">
        <v>6107</v>
      </c>
      <c r="B6116">
        <f>'Założenia i wyniki'!$E$6*Znorm.Profile!B6116</f>
        <v>2.0283962264150941</v>
      </c>
      <c r="C6116">
        <f>'Założenia i wyniki'!$E$8*Znorm.Profile!C6116</f>
        <v>0.47841884999999995</v>
      </c>
      <c r="D6116">
        <f t="shared" si="285"/>
        <v>0.47841884999999995</v>
      </c>
      <c r="E6116">
        <f t="shared" si="286"/>
        <v>1.5499773764150941</v>
      </c>
      <c r="F6116">
        <f t="shared" si="287"/>
        <v>0</v>
      </c>
    </row>
    <row r="6117" spans="1:6" x14ac:dyDescent="0.25">
      <c r="A6117">
        <v>6108</v>
      </c>
      <c r="B6117">
        <f>'Założenia i wyniki'!$E$6*Znorm.Profile!B6117</f>
        <v>1.0277358490566038</v>
      </c>
      <c r="C6117">
        <f>'Założenia i wyniki'!$E$8*Znorm.Profile!C6117</f>
        <v>0.48448189999999997</v>
      </c>
      <c r="D6117">
        <f t="shared" si="285"/>
        <v>0.48448189999999997</v>
      </c>
      <c r="E6117">
        <f t="shared" si="286"/>
        <v>0.54325394905660374</v>
      </c>
      <c r="F6117">
        <f t="shared" si="287"/>
        <v>0</v>
      </c>
    </row>
    <row r="6118" spans="1:6" x14ac:dyDescent="0.25">
      <c r="A6118">
        <v>6109</v>
      </c>
      <c r="B6118">
        <f>'Założenia i wyniki'!$E$6*Znorm.Profile!B6118</f>
        <v>1.2591509433962265</v>
      </c>
      <c r="C6118">
        <f>'Założenia i wyniki'!$E$8*Znorm.Profile!C6118</f>
        <v>0.49316014999999996</v>
      </c>
      <c r="D6118">
        <f t="shared" si="285"/>
        <v>0.49316014999999996</v>
      </c>
      <c r="E6118">
        <f t="shared" si="286"/>
        <v>0.76599079339622644</v>
      </c>
      <c r="F6118">
        <f t="shared" si="287"/>
        <v>0</v>
      </c>
    </row>
    <row r="6119" spans="1:6" x14ac:dyDescent="0.25">
      <c r="A6119">
        <v>6110</v>
      </c>
      <c r="B6119">
        <f>'Założenia i wyniki'!$E$6*Znorm.Profile!B6119</f>
        <v>0.20215094339622641</v>
      </c>
      <c r="C6119">
        <f>'Założenia i wyniki'!$E$8*Znorm.Profile!C6119</f>
        <v>0.48041209999999995</v>
      </c>
      <c r="D6119">
        <f t="shared" si="285"/>
        <v>0.20215094339622641</v>
      </c>
      <c r="E6119">
        <f t="shared" si="286"/>
        <v>0</v>
      </c>
      <c r="F6119">
        <f t="shared" si="287"/>
        <v>0.27826115660377354</v>
      </c>
    </row>
    <row r="6120" spans="1:6" x14ac:dyDescent="0.25">
      <c r="A6120">
        <v>6111</v>
      </c>
      <c r="B6120">
        <f>'Założenia i wyniki'!$E$6*Znorm.Profile!B6120</f>
        <v>0.4102735849056604</v>
      </c>
      <c r="C6120">
        <f>'Założenia i wyniki'!$E$8*Znorm.Profile!C6120</f>
        <v>0.46932794999999999</v>
      </c>
      <c r="D6120">
        <f t="shared" si="285"/>
        <v>0.4102735849056604</v>
      </c>
      <c r="E6120">
        <f t="shared" si="286"/>
        <v>0</v>
      </c>
      <c r="F6120">
        <f t="shared" si="287"/>
        <v>5.9054365094339589E-2</v>
      </c>
    </row>
    <row r="6121" spans="1:6" x14ac:dyDescent="0.25">
      <c r="A6121">
        <v>6112</v>
      </c>
      <c r="B6121">
        <f>'Założenia i wyniki'!$E$6*Znorm.Profile!B6121</f>
        <v>0.21884905660377357</v>
      </c>
      <c r="C6121">
        <f>'Założenia i wyniki'!$E$8*Znorm.Profile!C6121</f>
        <v>0.46916344999999998</v>
      </c>
      <c r="D6121">
        <f t="shared" si="285"/>
        <v>0.21884905660377357</v>
      </c>
      <c r="E6121">
        <f t="shared" si="286"/>
        <v>0</v>
      </c>
      <c r="F6121">
        <f t="shared" si="287"/>
        <v>0.25031439339622641</v>
      </c>
    </row>
    <row r="6122" spans="1:6" x14ac:dyDescent="0.25">
      <c r="A6122">
        <v>6113</v>
      </c>
      <c r="B6122">
        <f>'Założenia i wyniki'!$E$6*Znorm.Profile!B6122</f>
        <v>5.9407547169811323E-2</v>
      </c>
      <c r="C6122">
        <f>'Założenia i wyniki'!$E$8*Znorm.Profile!C6122</f>
        <v>0.47856235000000003</v>
      </c>
      <c r="D6122">
        <f t="shared" si="285"/>
        <v>5.9407547169811323E-2</v>
      </c>
      <c r="E6122">
        <f t="shared" si="286"/>
        <v>0</v>
      </c>
      <c r="F6122">
        <f t="shared" si="287"/>
        <v>0.41915480283018869</v>
      </c>
    </row>
    <row r="6123" spans="1:6" x14ac:dyDescent="0.25">
      <c r="A6123">
        <v>6114</v>
      </c>
      <c r="B6123">
        <f>'Założenia i wyniki'!$E$6*Znorm.Profile!B6123</f>
        <v>0</v>
      </c>
      <c r="C6123">
        <f>'Założenia i wyniki'!$E$8*Znorm.Profile!C6123</f>
        <v>0.51566305000000001</v>
      </c>
      <c r="D6123">
        <f t="shared" si="285"/>
        <v>0</v>
      </c>
      <c r="E6123">
        <f t="shared" si="286"/>
        <v>0</v>
      </c>
      <c r="F6123">
        <f t="shared" si="287"/>
        <v>0.51566305000000001</v>
      </c>
    </row>
    <row r="6124" spans="1:6" x14ac:dyDescent="0.25">
      <c r="A6124">
        <v>6115</v>
      </c>
      <c r="B6124">
        <f>'Założenia i wyniki'!$E$6*Znorm.Profile!B6124</f>
        <v>0</v>
      </c>
      <c r="C6124">
        <f>'Założenia i wyniki'!$E$8*Znorm.Profile!C6124</f>
        <v>0.57092560000000014</v>
      </c>
      <c r="D6124">
        <f t="shared" si="285"/>
        <v>0</v>
      </c>
      <c r="E6124">
        <f t="shared" si="286"/>
        <v>0</v>
      </c>
      <c r="F6124">
        <f t="shared" si="287"/>
        <v>0.57092560000000014</v>
      </c>
    </row>
    <row r="6125" spans="1:6" x14ac:dyDescent="0.25">
      <c r="A6125">
        <v>6116</v>
      </c>
      <c r="B6125">
        <f>'Założenia i wyniki'!$E$6*Znorm.Profile!B6125</f>
        <v>0</v>
      </c>
      <c r="C6125">
        <f>'Założenia i wyniki'!$E$8*Znorm.Profile!C6125</f>
        <v>0.5521817</v>
      </c>
      <c r="D6125">
        <f t="shared" si="285"/>
        <v>0</v>
      </c>
      <c r="E6125">
        <f t="shared" si="286"/>
        <v>0</v>
      </c>
      <c r="F6125">
        <f t="shared" si="287"/>
        <v>0.5521817</v>
      </c>
    </row>
    <row r="6126" spans="1:6" x14ac:dyDescent="0.25">
      <c r="A6126">
        <v>6117</v>
      </c>
      <c r="B6126">
        <f>'Założenia i wyniki'!$E$6*Znorm.Profile!B6126</f>
        <v>0</v>
      </c>
      <c r="C6126">
        <f>'Założenia i wyniki'!$E$8*Znorm.Profile!C6126</f>
        <v>0.48852229999999996</v>
      </c>
      <c r="D6126">
        <f t="shared" si="285"/>
        <v>0</v>
      </c>
      <c r="E6126">
        <f t="shared" si="286"/>
        <v>0</v>
      </c>
      <c r="F6126">
        <f t="shared" si="287"/>
        <v>0.48852229999999996</v>
      </c>
    </row>
    <row r="6127" spans="1:6" x14ac:dyDescent="0.25">
      <c r="A6127">
        <v>6118</v>
      </c>
      <c r="B6127">
        <f>'Założenia i wyniki'!$E$6*Znorm.Profile!B6127</f>
        <v>0</v>
      </c>
      <c r="C6127">
        <f>'Założenia i wyniki'!$E$8*Znorm.Profile!C6127</f>
        <v>0.41142885000000001</v>
      </c>
      <c r="D6127">
        <f t="shared" si="285"/>
        <v>0</v>
      </c>
      <c r="E6127">
        <f t="shared" si="286"/>
        <v>0</v>
      </c>
      <c r="F6127">
        <f t="shared" si="287"/>
        <v>0.41142885000000001</v>
      </c>
    </row>
    <row r="6128" spans="1:6" x14ac:dyDescent="0.25">
      <c r="A6128">
        <v>6119</v>
      </c>
      <c r="B6128">
        <f>'Założenia i wyniki'!$E$6*Znorm.Profile!B6128</f>
        <v>0</v>
      </c>
      <c r="C6128">
        <f>'Założenia i wyniki'!$E$8*Znorm.Profile!C6128</f>
        <v>0.33182065000000005</v>
      </c>
      <c r="D6128">
        <f t="shared" si="285"/>
        <v>0</v>
      </c>
      <c r="E6128">
        <f t="shared" si="286"/>
        <v>0</v>
      </c>
      <c r="F6128">
        <f t="shared" si="287"/>
        <v>0.33182065000000005</v>
      </c>
    </row>
    <row r="6129" spans="1:6" x14ac:dyDescent="0.25">
      <c r="A6129">
        <v>6120</v>
      </c>
      <c r="B6129">
        <f>'Założenia i wyniki'!$E$6*Znorm.Profile!B6129</f>
        <v>0</v>
      </c>
      <c r="C6129">
        <f>'Założenia i wyniki'!$E$8*Znorm.Profile!C6129</f>
        <v>0.27657594999999996</v>
      </c>
      <c r="D6129">
        <f t="shared" si="285"/>
        <v>0</v>
      </c>
      <c r="E6129">
        <f t="shared" si="286"/>
        <v>0</v>
      </c>
      <c r="F6129">
        <f t="shared" si="287"/>
        <v>0.27657594999999996</v>
      </c>
    </row>
    <row r="6130" spans="1:6" x14ac:dyDescent="0.25">
      <c r="A6130">
        <v>6121</v>
      </c>
      <c r="B6130">
        <f>'Założenia i wyniki'!$E$6*Znorm.Profile!B6130</f>
        <v>0</v>
      </c>
      <c r="C6130">
        <f>'Założenia i wyniki'!$E$8*Znorm.Profile!C6130</f>
        <v>0.23364529999999997</v>
      </c>
      <c r="D6130">
        <f t="shared" si="285"/>
        <v>0</v>
      </c>
      <c r="E6130">
        <f t="shared" si="286"/>
        <v>0</v>
      </c>
      <c r="F6130">
        <f t="shared" si="287"/>
        <v>0.23364529999999997</v>
      </c>
    </row>
    <row r="6131" spans="1:6" x14ac:dyDescent="0.25">
      <c r="A6131">
        <v>6122</v>
      </c>
      <c r="B6131">
        <f>'Założenia i wyniki'!$E$6*Znorm.Profile!B6131</f>
        <v>0</v>
      </c>
      <c r="C6131">
        <f>'Założenia i wyniki'!$E$8*Znorm.Profile!C6131</f>
        <v>0.21181054999999999</v>
      </c>
      <c r="D6131">
        <f t="shared" si="285"/>
        <v>0</v>
      </c>
      <c r="E6131">
        <f t="shared" si="286"/>
        <v>0</v>
      </c>
      <c r="F6131">
        <f t="shared" si="287"/>
        <v>0.21181054999999999</v>
      </c>
    </row>
    <row r="6132" spans="1:6" x14ac:dyDescent="0.25">
      <c r="A6132">
        <v>6123</v>
      </c>
      <c r="B6132">
        <f>'Założenia i wyniki'!$E$6*Znorm.Profile!B6132</f>
        <v>0</v>
      </c>
      <c r="C6132">
        <f>'Założenia i wyniki'!$E$8*Znorm.Profile!C6132</f>
        <v>0.20364784999999999</v>
      </c>
      <c r="D6132">
        <f t="shared" si="285"/>
        <v>0</v>
      </c>
      <c r="E6132">
        <f t="shared" si="286"/>
        <v>0</v>
      </c>
      <c r="F6132">
        <f t="shared" si="287"/>
        <v>0.20364784999999999</v>
      </c>
    </row>
    <row r="6133" spans="1:6" x14ac:dyDescent="0.25">
      <c r="A6133">
        <v>6124</v>
      </c>
      <c r="B6133">
        <f>'Założenia i wyniki'!$E$6*Znorm.Profile!B6133</f>
        <v>0</v>
      </c>
      <c r="C6133">
        <f>'Założenia i wyniki'!$E$8*Znorm.Profile!C6133</f>
        <v>0.2075612</v>
      </c>
      <c r="D6133">
        <f t="shared" si="285"/>
        <v>0</v>
      </c>
      <c r="E6133">
        <f t="shared" si="286"/>
        <v>0</v>
      </c>
      <c r="F6133">
        <f t="shared" si="287"/>
        <v>0.2075612</v>
      </c>
    </row>
    <row r="6134" spans="1:6" x14ac:dyDescent="0.25">
      <c r="A6134">
        <v>6125</v>
      </c>
      <c r="B6134">
        <f>'Założenia i wyniki'!$E$6*Znorm.Profile!B6134</f>
        <v>0</v>
      </c>
      <c r="C6134">
        <f>'Założenia i wyniki'!$E$8*Znorm.Profile!C6134</f>
        <v>0.23159045</v>
      </c>
      <c r="D6134">
        <f t="shared" si="285"/>
        <v>0</v>
      </c>
      <c r="E6134">
        <f t="shared" si="286"/>
        <v>0</v>
      </c>
      <c r="F6134">
        <f t="shared" si="287"/>
        <v>0.23159045</v>
      </c>
    </row>
    <row r="6135" spans="1:6" x14ac:dyDescent="0.25">
      <c r="A6135">
        <v>6126</v>
      </c>
      <c r="B6135">
        <f>'Założenia i wyniki'!$E$6*Znorm.Profile!B6135</f>
        <v>1.075188679245283E-3</v>
      </c>
      <c r="C6135">
        <f>'Założenia i wyniki'!$E$8*Znorm.Profile!C6135</f>
        <v>0.27728750000000002</v>
      </c>
      <c r="D6135">
        <f t="shared" si="285"/>
        <v>1.075188679245283E-3</v>
      </c>
      <c r="E6135">
        <f t="shared" si="286"/>
        <v>0</v>
      </c>
      <c r="F6135">
        <f t="shared" si="287"/>
        <v>0.27621231132075474</v>
      </c>
    </row>
    <row r="6136" spans="1:6" x14ac:dyDescent="0.25">
      <c r="A6136">
        <v>6127</v>
      </c>
      <c r="B6136">
        <f>'Założenia i wyniki'!$E$6*Znorm.Profile!B6136</f>
        <v>0.26452830188679244</v>
      </c>
      <c r="C6136">
        <f>'Założenia i wyniki'!$E$8*Znorm.Profile!C6136</f>
        <v>0.34138300000000005</v>
      </c>
      <c r="D6136">
        <f t="shared" si="285"/>
        <v>0.26452830188679244</v>
      </c>
      <c r="E6136">
        <f t="shared" si="286"/>
        <v>0</v>
      </c>
      <c r="F6136">
        <f t="shared" si="287"/>
        <v>7.6854698113207609E-2</v>
      </c>
    </row>
    <row r="6137" spans="1:6" x14ac:dyDescent="0.25">
      <c r="A6137">
        <v>6128</v>
      </c>
      <c r="B6137">
        <f>'Założenia i wyniki'!$E$6*Znorm.Profile!B6137</f>
        <v>0.77576415094339624</v>
      </c>
      <c r="C6137">
        <f>'Założenia i wyniki'!$E$8*Znorm.Profile!C6137</f>
        <v>0.40981289999999998</v>
      </c>
      <c r="D6137">
        <f t="shared" si="285"/>
        <v>0.40981289999999998</v>
      </c>
      <c r="E6137">
        <f t="shared" si="286"/>
        <v>0.36595125094339626</v>
      </c>
      <c r="F6137">
        <f t="shared" si="287"/>
        <v>0</v>
      </c>
    </row>
    <row r="6138" spans="1:6" x14ac:dyDescent="0.25">
      <c r="A6138">
        <v>6129</v>
      </c>
      <c r="B6138">
        <f>'Założenia i wyniki'!$E$6*Znorm.Profile!B6138</f>
        <v>1.546320754716981</v>
      </c>
      <c r="C6138">
        <f>'Założenia i wyniki'!$E$8*Znorm.Profile!C6138</f>
        <v>0.46707290000000001</v>
      </c>
      <c r="D6138">
        <f t="shared" si="285"/>
        <v>0.46707290000000001</v>
      </c>
      <c r="E6138">
        <f t="shared" si="286"/>
        <v>1.079247854716981</v>
      </c>
      <c r="F6138">
        <f t="shared" si="287"/>
        <v>0</v>
      </c>
    </row>
    <row r="6139" spans="1:6" x14ac:dyDescent="0.25">
      <c r="A6139">
        <v>6130</v>
      </c>
      <c r="B6139">
        <f>'Założenia i wyniki'!$E$6*Znorm.Profile!B6139</f>
        <v>1.6439622641509433</v>
      </c>
      <c r="C6139">
        <f>'Założenia i wyniki'!$E$8*Znorm.Profile!C6139</f>
        <v>0.48479060000000002</v>
      </c>
      <c r="D6139">
        <f t="shared" si="285"/>
        <v>0.48479060000000002</v>
      </c>
      <c r="E6139">
        <f t="shared" si="286"/>
        <v>1.1591716641509433</v>
      </c>
      <c r="F6139">
        <f t="shared" si="287"/>
        <v>0</v>
      </c>
    </row>
    <row r="6140" spans="1:6" x14ac:dyDescent="0.25">
      <c r="A6140">
        <v>6131</v>
      </c>
      <c r="B6140">
        <f>'Założenia i wyniki'!$E$6*Znorm.Profile!B6140</f>
        <v>0.9218018867924529</v>
      </c>
      <c r="C6140">
        <f>'Założenia i wyniki'!$E$8*Znorm.Profile!C6140</f>
        <v>0.47946604999999998</v>
      </c>
      <c r="D6140">
        <f t="shared" si="285"/>
        <v>0.47946604999999998</v>
      </c>
      <c r="E6140">
        <f t="shared" si="286"/>
        <v>0.44233583679245292</v>
      </c>
      <c r="F6140">
        <f t="shared" si="287"/>
        <v>0</v>
      </c>
    </row>
    <row r="6141" spans="1:6" x14ac:dyDescent="0.25">
      <c r="A6141">
        <v>6132</v>
      </c>
      <c r="B6141">
        <f>'Założenia i wyniki'!$E$6*Znorm.Profile!B6141</f>
        <v>1.0434905660377358</v>
      </c>
      <c r="C6141">
        <f>'Założenia i wyniki'!$E$8*Znorm.Profile!C6141</f>
        <v>0.47490345000000006</v>
      </c>
      <c r="D6141">
        <f t="shared" si="285"/>
        <v>0.47490345000000006</v>
      </c>
      <c r="E6141">
        <f t="shared" si="286"/>
        <v>0.56858711603773582</v>
      </c>
      <c r="F6141">
        <f t="shared" si="287"/>
        <v>0</v>
      </c>
    </row>
    <row r="6142" spans="1:6" x14ac:dyDescent="0.25">
      <c r="A6142">
        <v>6133</v>
      </c>
      <c r="B6142">
        <f>'Założenia i wyniki'!$E$6*Znorm.Profile!B6142</f>
        <v>0.86066037735849044</v>
      </c>
      <c r="C6142">
        <f>'Założenia i wyniki'!$E$8*Znorm.Profile!C6142</f>
        <v>0.46017440000000004</v>
      </c>
      <c r="D6142">
        <f t="shared" si="285"/>
        <v>0.46017440000000004</v>
      </c>
      <c r="E6142">
        <f t="shared" si="286"/>
        <v>0.4004859773584904</v>
      </c>
      <c r="F6142">
        <f t="shared" si="287"/>
        <v>0</v>
      </c>
    </row>
    <row r="6143" spans="1:6" x14ac:dyDescent="0.25">
      <c r="A6143">
        <v>6134</v>
      </c>
      <c r="B6143">
        <f>'Założenia i wyniki'!$E$6*Znorm.Profile!B6143</f>
        <v>0.77052830188679233</v>
      </c>
      <c r="C6143">
        <f>'Założenia i wyniki'!$E$8*Znorm.Profile!C6143</f>
        <v>0.42263375000000003</v>
      </c>
      <c r="D6143">
        <f t="shared" si="285"/>
        <v>0.42263375000000003</v>
      </c>
      <c r="E6143">
        <f t="shared" si="286"/>
        <v>0.3478945518867923</v>
      </c>
      <c r="F6143">
        <f t="shared" si="287"/>
        <v>0</v>
      </c>
    </row>
    <row r="6144" spans="1:6" x14ac:dyDescent="0.25">
      <c r="A6144">
        <v>6135</v>
      </c>
      <c r="B6144">
        <f>'Założenia i wyniki'!$E$6*Znorm.Profile!B6144</f>
        <v>0.92199056603773588</v>
      </c>
      <c r="C6144">
        <f>'Założenia i wyniki'!$E$8*Znorm.Profile!C6144</f>
        <v>0.40611585</v>
      </c>
      <c r="D6144">
        <f t="shared" si="285"/>
        <v>0.40611585</v>
      </c>
      <c r="E6144">
        <f t="shared" si="286"/>
        <v>0.51587471603773594</v>
      </c>
      <c r="F6144">
        <f t="shared" si="287"/>
        <v>0</v>
      </c>
    </row>
    <row r="6145" spans="1:6" x14ac:dyDescent="0.25">
      <c r="A6145">
        <v>6136</v>
      </c>
      <c r="B6145">
        <f>'Założenia i wyniki'!$E$6*Znorm.Profile!B6145</f>
        <v>0.16930188679245284</v>
      </c>
      <c r="C6145">
        <f>'Założenia i wyniki'!$E$8*Znorm.Profile!C6145</f>
        <v>0.40081475</v>
      </c>
      <c r="D6145">
        <f t="shared" si="285"/>
        <v>0.16930188679245284</v>
      </c>
      <c r="E6145">
        <f t="shared" si="286"/>
        <v>0</v>
      </c>
      <c r="F6145">
        <f t="shared" si="287"/>
        <v>0.23151286320754716</v>
      </c>
    </row>
    <row r="6146" spans="1:6" x14ac:dyDescent="0.25">
      <c r="A6146">
        <v>6137</v>
      </c>
      <c r="B6146">
        <f>'Założenia i wyniki'!$E$6*Znorm.Profile!B6146</f>
        <v>9.770754716981131E-2</v>
      </c>
      <c r="C6146">
        <f>'Założenia i wyniki'!$E$8*Znorm.Profile!C6146</f>
        <v>0.41640339999999998</v>
      </c>
      <c r="D6146">
        <f t="shared" si="285"/>
        <v>9.770754716981131E-2</v>
      </c>
      <c r="E6146">
        <f t="shared" si="286"/>
        <v>0</v>
      </c>
      <c r="F6146">
        <f t="shared" si="287"/>
        <v>0.31869585283018864</v>
      </c>
    </row>
    <row r="6147" spans="1:6" x14ac:dyDescent="0.25">
      <c r="A6147">
        <v>6138</v>
      </c>
      <c r="B6147">
        <f>'Założenia i wyniki'!$E$6*Znorm.Profile!B6147</f>
        <v>0</v>
      </c>
      <c r="C6147">
        <f>'Założenia i wyniki'!$E$8*Znorm.Profile!C6147</f>
        <v>0.47052879999999997</v>
      </c>
      <c r="D6147">
        <f t="shared" si="285"/>
        <v>0</v>
      </c>
      <c r="E6147">
        <f t="shared" si="286"/>
        <v>0</v>
      </c>
      <c r="F6147">
        <f t="shared" si="287"/>
        <v>0.47052879999999997</v>
      </c>
    </row>
    <row r="6148" spans="1:6" x14ac:dyDescent="0.25">
      <c r="A6148">
        <v>6139</v>
      </c>
      <c r="B6148">
        <f>'Założenia i wyniki'!$E$6*Znorm.Profile!B6148</f>
        <v>0</v>
      </c>
      <c r="C6148">
        <f>'Założenia i wyniki'!$E$8*Znorm.Profile!C6148</f>
        <v>0.54538259999999994</v>
      </c>
      <c r="D6148">
        <f t="shared" si="285"/>
        <v>0</v>
      </c>
      <c r="E6148">
        <f t="shared" si="286"/>
        <v>0</v>
      </c>
      <c r="F6148">
        <f t="shared" si="287"/>
        <v>0.54538259999999994</v>
      </c>
    </row>
    <row r="6149" spans="1:6" x14ac:dyDescent="0.25">
      <c r="A6149">
        <v>6140</v>
      </c>
      <c r="B6149">
        <f>'Założenia i wyniki'!$E$6*Znorm.Profile!B6149</f>
        <v>0</v>
      </c>
      <c r="C6149">
        <f>'Założenia i wyniki'!$E$8*Znorm.Profile!C6149</f>
        <v>0.53985749999999999</v>
      </c>
      <c r="D6149">
        <f t="shared" si="285"/>
        <v>0</v>
      </c>
      <c r="E6149">
        <f t="shared" si="286"/>
        <v>0</v>
      </c>
      <c r="F6149">
        <f t="shared" si="287"/>
        <v>0.53985749999999999</v>
      </c>
    </row>
    <row r="6150" spans="1:6" x14ac:dyDescent="0.25">
      <c r="A6150">
        <v>6141</v>
      </c>
      <c r="B6150">
        <f>'Założenia i wyniki'!$E$6*Znorm.Profile!B6150</f>
        <v>0</v>
      </c>
      <c r="C6150">
        <f>'Założenia i wyniki'!$E$8*Znorm.Profile!C6150</f>
        <v>0.47342329999999999</v>
      </c>
      <c r="D6150">
        <f t="shared" si="285"/>
        <v>0</v>
      </c>
      <c r="E6150">
        <f t="shared" si="286"/>
        <v>0</v>
      </c>
      <c r="F6150">
        <f t="shared" si="287"/>
        <v>0.47342329999999999</v>
      </c>
    </row>
    <row r="6151" spans="1:6" x14ac:dyDescent="0.25">
      <c r="A6151">
        <v>6142</v>
      </c>
      <c r="B6151">
        <f>'Założenia i wyniki'!$E$6*Znorm.Profile!B6151</f>
        <v>0</v>
      </c>
      <c r="C6151">
        <f>'Założenia i wyniki'!$E$8*Znorm.Profile!C6151</f>
        <v>0.37297085000000002</v>
      </c>
      <c r="D6151">
        <f t="shared" si="285"/>
        <v>0</v>
      </c>
      <c r="E6151">
        <f t="shared" si="286"/>
        <v>0</v>
      </c>
      <c r="F6151">
        <f t="shared" si="287"/>
        <v>0.37297085000000002</v>
      </c>
    </row>
    <row r="6152" spans="1:6" x14ac:dyDescent="0.25">
      <c r="A6152">
        <v>6143</v>
      </c>
      <c r="B6152">
        <f>'Założenia i wyniki'!$E$6*Znorm.Profile!B6152</f>
        <v>0</v>
      </c>
      <c r="C6152">
        <f>'Założenia i wyniki'!$E$8*Znorm.Profile!C6152</f>
        <v>0.28858584999999998</v>
      </c>
      <c r="D6152">
        <f t="shared" si="285"/>
        <v>0</v>
      </c>
      <c r="E6152">
        <f t="shared" si="286"/>
        <v>0</v>
      </c>
      <c r="F6152">
        <f t="shared" si="287"/>
        <v>0.28858584999999998</v>
      </c>
    </row>
    <row r="6153" spans="1:6" x14ac:dyDescent="0.25">
      <c r="A6153">
        <v>6144</v>
      </c>
      <c r="B6153">
        <f>'Założenia i wyniki'!$E$6*Znorm.Profile!B6153</f>
        <v>0</v>
      </c>
      <c r="C6153">
        <f>'Założenia i wyniki'!$E$8*Znorm.Profile!C6153</f>
        <v>0.24697959999999999</v>
      </c>
      <c r="D6153">
        <f t="shared" si="285"/>
        <v>0</v>
      </c>
      <c r="E6153">
        <f t="shared" si="286"/>
        <v>0</v>
      </c>
      <c r="F6153">
        <f t="shared" si="287"/>
        <v>0.24697959999999999</v>
      </c>
    </row>
    <row r="6154" spans="1:6" x14ac:dyDescent="0.25">
      <c r="A6154">
        <v>6145</v>
      </c>
      <c r="B6154">
        <f>'Założenia i wyniki'!$E$6*Znorm.Profile!B6154</f>
        <v>0</v>
      </c>
      <c r="C6154">
        <f>'Założenia i wyniki'!$E$8*Znorm.Profile!C6154</f>
        <v>0.20663825</v>
      </c>
      <c r="D6154">
        <f t="shared" si="285"/>
        <v>0</v>
      </c>
      <c r="E6154">
        <f t="shared" si="286"/>
        <v>0</v>
      </c>
      <c r="F6154">
        <f t="shared" si="287"/>
        <v>0.20663825</v>
      </c>
    </row>
    <row r="6155" spans="1:6" x14ac:dyDescent="0.25">
      <c r="A6155">
        <v>6146</v>
      </c>
      <c r="B6155">
        <f>'Założenia i wyniki'!$E$6*Znorm.Profile!B6155</f>
        <v>0</v>
      </c>
      <c r="C6155">
        <f>'Założenia i wyniki'!$E$8*Znorm.Profile!C6155</f>
        <v>0.19639095000000001</v>
      </c>
      <c r="D6155">
        <f t="shared" ref="D6155:D6218" si="288">IF(B6155&lt;=C6155,B6155,C6155)</f>
        <v>0</v>
      </c>
      <c r="E6155">
        <f t="shared" ref="E6155:E6218" si="289">IF(B6155&gt;C6155,B6155-C6155,0)</f>
        <v>0</v>
      </c>
      <c r="F6155">
        <f t="shared" ref="F6155:F6218" si="290">IF(B6155&lt;C6155,C6155-B6155,0)</f>
        <v>0.19639095000000001</v>
      </c>
    </row>
    <row r="6156" spans="1:6" x14ac:dyDescent="0.25">
      <c r="A6156">
        <v>6147</v>
      </c>
      <c r="B6156">
        <f>'Założenia i wyniki'!$E$6*Znorm.Profile!B6156</f>
        <v>0</v>
      </c>
      <c r="C6156">
        <f>'Założenia i wyniki'!$E$8*Znorm.Profile!C6156</f>
        <v>0.19396579999999999</v>
      </c>
      <c r="D6156">
        <f t="shared" si="288"/>
        <v>0</v>
      </c>
      <c r="E6156">
        <f t="shared" si="289"/>
        <v>0</v>
      </c>
      <c r="F6156">
        <f t="shared" si="290"/>
        <v>0.19396579999999999</v>
      </c>
    </row>
    <row r="6157" spans="1:6" x14ac:dyDescent="0.25">
      <c r="A6157">
        <v>6148</v>
      </c>
      <c r="B6157">
        <f>'Założenia i wyniki'!$E$6*Znorm.Profile!B6157</f>
        <v>0</v>
      </c>
      <c r="C6157">
        <f>'Założenia i wyniki'!$E$8*Znorm.Profile!C6157</f>
        <v>0.21978494999999998</v>
      </c>
      <c r="D6157">
        <f t="shared" si="288"/>
        <v>0</v>
      </c>
      <c r="E6157">
        <f t="shared" si="289"/>
        <v>0</v>
      </c>
      <c r="F6157">
        <f t="shared" si="290"/>
        <v>0.21978494999999998</v>
      </c>
    </row>
    <row r="6158" spans="1:6" x14ac:dyDescent="0.25">
      <c r="A6158">
        <v>6149</v>
      </c>
      <c r="B6158">
        <f>'Założenia i wyniki'!$E$6*Znorm.Profile!B6158</f>
        <v>0</v>
      </c>
      <c r="C6158">
        <f>'Założenia i wyniki'!$E$8*Znorm.Profile!C6158</f>
        <v>0.272671</v>
      </c>
      <c r="D6158">
        <f t="shared" si="288"/>
        <v>0</v>
      </c>
      <c r="E6158">
        <f t="shared" si="289"/>
        <v>0</v>
      </c>
      <c r="F6158">
        <f t="shared" si="290"/>
        <v>0.272671</v>
      </c>
    </row>
    <row r="6159" spans="1:6" x14ac:dyDescent="0.25">
      <c r="A6159">
        <v>6150</v>
      </c>
      <c r="B6159">
        <f>'Założenia i wyniki'!$E$6*Znorm.Profile!B6159</f>
        <v>8.9751886792452835E-3</v>
      </c>
      <c r="C6159">
        <f>'Założenia i wyniki'!$E$8*Znorm.Profile!C6159</f>
        <v>0.36474165000000003</v>
      </c>
      <c r="D6159">
        <f t="shared" si="288"/>
        <v>8.9751886792452835E-3</v>
      </c>
      <c r="E6159">
        <f t="shared" si="289"/>
        <v>0</v>
      </c>
      <c r="F6159">
        <f t="shared" si="290"/>
        <v>0.35576646132075473</v>
      </c>
    </row>
    <row r="6160" spans="1:6" x14ac:dyDescent="0.25">
      <c r="A6160">
        <v>6151</v>
      </c>
      <c r="B6160">
        <f>'Założenia i wyniki'!$E$6*Znorm.Profile!B6160</f>
        <v>0.36267924528301887</v>
      </c>
      <c r="C6160">
        <f>'Założenia i wyniki'!$E$8*Znorm.Profile!C6160</f>
        <v>0.41446510000000003</v>
      </c>
      <c r="D6160">
        <f t="shared" si="288"/>
        <v>0.36267924528301887</v>
      </c>
      <c r="E6160">
        <f t="shared" si="289"/>
        <v>0</v>
      </c>
      <c r="F6160">
        <f t="shared" si="290"/>
        <v>5.1785854716981161E-2</v>
      </c>
    </row>
    <row r="6161" spans="1:6" x14ac:dyDescent="0.25">
      <c r="A6161">
        <v>6152</v>
      </c>
      <c r="B6161">
        <f>'Założenia i wyniki'!$E$6*Znorm.Profile!B6161</f>
        <v>1.0191509433962262</v>
      </c>
      <c r="C6161">
        <f>'Założenia i wyniki'!$E$8*Znorm.Profile!C6161</f>
        <v>0.41998530000000001</v>
      </c>
      <c r="D6161">
        <f t="shared" si="288"/>
        <v>0.41998530000000001</v>
      </c>
      <c r="E6161">
        <f t="shared" si="289"/>
        <v>0.59916564339622624</v>
      </c>
      <c r="F6161">
        <f t="shared" si="290"/>
        <v>0</v>
      </c>
    </row>
    <row r="6162" spans="1:6" x14ac:dyDescent="0.25">
      <c r="A6162">
        <v>6153</v>
      </c>
      <c r="B6162">
        <f>'Założenia i wyniki'!$E$6*Znorm.Profile!B6162</f>
        <v>1.6521698113207548</v>
      </c>
      <c r="C6162">
        <f>'Założenia i wyniki'!$E$8*Znorm.Profile!C6162</f>
        <v>0.43195284999999994</v>
      </c>
      <c r="D6162">
        <f t="shared" si="288"/>
        <v>0.43195284999999994</v>
      </c>
      <c r="E6162">
        <f t="shared" si="289"/>
        <v>1.2202169613207547</v>
      </c>
      <c r="F6162">
        <f t="shared" si="290"/>
        <v>0</v>
      </c>
    </row>
    <row r="6163" spans="1:6" x14ac:dyDescent="0.25">
      <c r="A6163">
        <v>6154</v>
      </c>
      <c r="B6163">
        <f>'Założenia i wyniki'!$E$6*Znorm.Profile!B6163</f>
        <v>2.1071698113207544</v>
      </c>
      <c r="C6163">
        <f>'Założenia i wyniki'!$E$8*Znorm.Profile!C6163</f>
        <v>0.41303535000000002</v>
      </c>
      <c r="D6163">
        <f t="shared" si="288"/>
        <v>0.41303535000000002</v>
      </c>
      <c r="E6163">
        <f t="shared" si="289"/>
        <v>1.6941344613207545</v>
      </c>
      <c r="F6163">
        <f t="shared" si="290"/>
        <v>0</v>
      </c>
    </row>
    <row r="6164" spans="1:6" x14ac:dyDescent="0.25">
      <c r="A6164">
        <v>6155</v>
      </c>
      <c r="B6164">
        <f>'Założenia i wyniki'!$E$6*Znorm.Profile!B6164</f>
        <v>1.645188679245283</v>
      </c>
      <c r="C6164">
        <f>'Założenia i wyniki'!$E$8*Znorm.Profile!C6164</f>
        <v>0.40160085000000001</v>
      </c>
      <c r="D6164">
        <f t="shared" si="288"/>
        <v>0.40160085000000001</v>
      </c>
      <c r="E6164">
        <f t="shared" si="289"/>
        <v>1.2435878292452829</v>
      </c>
      <c r="F6164">
        <f t="shared" si="290"/>
        <v>0</v>
      </c>
    </row>
    <row r="6165" spans="1:6" x14ac:dyDescent="0.25">
      <c r="A6165">
        <v>6156</v>
      </c>
      <c r="B6165">
        <f>'Założenia i wyniki'!$E$6*Znorm.Profile!B6165</f>
        <v>1.6367924528301887</v>
      </c>
      <c r="C6165">
        <f>'Założenia i wyniki'!$E$8*Znorm.Profile!C6165</f>
        <v>0.39005120000000004</v>
      </c>
      <c r="D6165">
        <f t="shared" si="288"/>
        <v>0.39005120000000004</v>
      </c>
      <c r="E6165">
        <f t="shared" si="289"/>
        <v>1.2467412528301887</v>
      </c>
      <c r="F6165">
        <f t="shared" si="290"/>
        <v>0</v>
      </c>
    </row>
    <row r="6166" spans="1:6" x14ac:dyDescent="0.25">
      <c r="A6166">
        <v>6157</v>
      </c>
      <c r="B6166">
        <f>'Założenia i wyniki'!$E$6*Znorm.Profile!B6166</f>
        <v>1.4341509433962263</v>
      </c>
      <c r="C6166">
        <f>'Założenia i wyniki'!$E$8*Znorm.Profile!C6166</f>
        <v>0.39601904999999998</v>
      </c>
      <c r="D6166">
        <f t="shared" si="288"/>
        <v>0.39601904999999998</v>
      </c>
      <c r="E6166">
        <f t="shared" si="289"/>
        <v>1.0381318933962262</v>
      </c>
      <c r="F6166">
        <f t="shared" si="290"/>
        <v>0</v>
      </c>
    </row>
    <row r="6167" spans="1:6" x14ac:dyDescent="0.25">
      <c r="A6167">
        <v>6158</v>
      </c>
      <c r="B6167">
        <f>'Założenia i wyniki'!$E$6*Znorm.Profile!B6167</f>
        <v>1.7733018867924528</v>
      </c>
      <c r="C6167">
        <f>'Założenia i wyniki'!$E$8*Znorm.Profile!C6167</f>
        <v>0.39373704999999998</v>
      </c>
      <c r="D6167">
        <f t="shared" si="288"/>
        <v>0.39373704999999998</v>
      </c>
      <c r="E6167">
        <f t="shared" si="289"/>
        <v>1.3795648367924529</v>
      </c>
      <c r="F6167">
        <f t="shared" si="290"/>
        <v>0</v>
      </c>
    </row>
    <row r="6168" spans="1:6" x14ac:dyDescent="0.25">
      <c r="A6168">
        <v>6159</v>
      </c>
      <c r="B6168">
        <f>'Założenia i wyniki'!$E$6*Znorm.Profile!B6168</f>
        <v>1.6256603773584906</v>
      </c>
      <c r="C6168">
        <f>'Założenia i wyniki'!$E$8*Znorm.Profile!C6168</f>
        <v>0.4135453</v>
      </c>
      <c r="D6168">
        <f t="shared" si="288"/>
        <v>0.4135453</v>
      </c>
      <c r="E6168">
        <f t="shared" si="289"/>
        <v>1.2121150773584906</v>
      </c>
      <c r="F6168">
        <f t="shared" si="290"/>
        <v>0</v>
      </c>
    </row>
    <row r="6169" spans="1:6" x14ac:dyDescent="0.25">
      <c r="A6169">
        <v>6160</v>
      </c>
      <c r="B6169">
        <f>'Założenia i wyniki'!$E$6*Znorm.Profile!B6169</f>
        <v>0.8347358490566037</v>
      </c>
      <c r="C6169">
        <f>'Założenia i wyniki'!$E$8*Znorm.Profile!C6169</f>
        <v>0.43133965000000002</v>
      </c>
      <c r="D6169">
        <f t="shared" si="288"/>
        <v>0.43133965000000002</v>
      </c>
      <c r="E6169">
        <f t="shared" si="289"/>
        <v>0.40339619905660368</v>
      </c>
      <c r="F6169">
        <f t="shared" si="290"/>
        <v>0</v>
      </c>
    </row>
    <row r="6170" spans="1:6" x14ac:dyDescent="0.25">
      <c r="A6170">
        <v>6161</v>
      </c>
      <c r="B6170">
        <f>'Założenia i wyniki'!$E$6*Znorm.Profile!B6170</f>
        <v>0.34714150943396227</v>
      </c>
      <c r="C6170">
        <f>'Założenia i wyniki'!$E$8*Znorm.Profile!C6170</f>
        <v>0.46226250000000002</v>
      </c>
      <c r="D6170">
        <f t="shared" si="288"/>
        <v>0.34714150943396227</v>
      </c>
      <c r="E6170">
        <f t="shared" si="289"/>
        <v>0</v>
      </c>
      <c r="F6170">
        <f t="shared" si="290"/>
        <v>0.11512099056603775</v>
      </c>
    </row>
    <row r="6171" spans="1:6" x14ac:dyDescent="0.25">
      <c r="A6171">
        <v>6162</v>
      </c>
      <c r="B6171">
        <f>'Założenia i wyniki'!$E$6*Znorm.Profile!B6171</f>
        <v>1.0870754716981132E-2</v>
      </c>
      <c r="C6171">
        <f>'Założenia i wyniki'!$E$8*Znorm.Profile!C6171</f>
        <v>0.53046280000000012</v>
      </c>
      <c r="D6171">
        <f t="shared" si="288"/>
        <v>1.0870754716981132E-2</v>
      </c>
      <c r="E6171">
        <f t="shared" si="289"/>
        <v>0</v>
      </c>
      <c r="F6171">
        <f t="shared" si="290"/>
        <v>0.51959204528301894</v>
      </c>
    </row>
    <row r="6172" spans="1:6" x14ac:dyDescent="0.25">
      <c r="A6172">
        <v>6163</v>
      </c>
      <c r="B6172">
        <f>'Założenia i wyniki'!$E$6*Znorm.Profile!B6172</f>
        <v>0</v>
      </c>
      <c r="C6172">
        <f>'Założenia i wyniki'!$E$8*Znorm.Profile!C6172</f>
        <v>0.60311824999999997</v>
      </c>
      <c r="D6172">
        <f t="shared" si="288"/>
        <v>0</v>
      </c>
      <c r="E6172">
        <f t="shared" si="289"/>
        <v>0</v>
      </c>
      <c r="F6172">
        <f t="shared" si="290"/>
        <v>0.60311824999999997</v>
      </c>
    </row>
    <row r="6173" spans="1:6" x14ac:dyDescent="0.25">
      <c r="A6173">
        <v>6164</v>
      </c>
      <c r="B6173">
        <f>'Założenia i wyniki'!$E$6*Znorm.Profile!B6173</f>
        <v>0</v>
      </c>
      <c r="C6173">
        <f>'Założenia i wyniki'!$E$8*Znorm.Profile!C6173</f>
        <v>0.57617279999999993</v>
      </c>
      <c r="D6173">
        <f t="shared" si="288"/>
        <v>0</v>
      </c>
      <c r="E6173">
        <f t="shared" si="289"/>
        <v>0</v>
      </c>
      <c r="F6173">
        <f t="shared" si="290"/>
        <v>0.57617279999999993</v>
      </c>
    </row>
    <row r="6174" spans="1:6" x14ac:dyDescent="0.25">
      <c r="A6174">
        <v>6165</v>
      </c>
      <c r="B6174">
        <f>'Założenia i wyniki'!$E$6*Znorm.Profile!B6174</f>
        <v>0</v>
      </c>
      <c r="C6174">
        <f>'Założenia i wyniki'!$E$8*Znorm.Profile!C6174</f>
        <v>0.497805</v>
      </c>
      <c r="D6174">
        <f t="shared" si="288"/>
        <v>0</v>
      </c>
      <c r="E6174">
        <f t="shared" si="289"/>
        <v>0</v>
      </c>
      <c r="F6174">
        <f t="shared" si="290"/>
        <v>0.497805</v>
      </c>
    </row>
    <row r="6175" spans="1:6" x14ac:dyDescent="0.25">
      <c r="A6175">
        <v>6166</v>
      </c>
      <c r="B6175">
        <f>'Założenia i wyniki'!$E$6*Znorm.Profile!B6175</f>
        <v>0</v>
      </c>
      <c r="C6175">
        <f>'Założenia i wyniki'!$E$8*Znorm.Profile!C6175</f>
        <v>0.40014345000000001</v>
      </c>
      <c r="D6175">
        <f t="shared" si="288"/>
        <v>0</v>
      </c>
      <c r="E6175">
        <f t="shared" si="289"/>
        <v>0</v>
      </c>
      <c r="F6175">
        <f t="shared" si="290"/>
        <v>0.40014345000000001</v>
      </c>
    </row>
    <row r="6176" spans="1:6" x14ac:dyDescent="0.25">
      <c r="A6176">
        <v>6167</v>
      </c>
      <c r="B6176">
        <f>'Założenia i wyniki'!$E$6*Znorm.Profile!B6176</f>
        <v>0</v>
      </c>
      <c r="C6176">
        <f>'Założenia i wyniki'!$E$8*Znorm.Profile!C6176</f>
        <v>0.29840965000000003</v>
      </c>
      <c r="D6176">
        <f t="shared" si="288"/>
        <v>0</v>
      </c>
      <c r="E6176">
        <f t="shared" si="289"/>
        <v>0</v>
      </c>
      <c r="F6176">
        <f t="shared" si="290"/>
        <v>0.29840965000000003</v>
      </c>
    </row>
    <row r="6177" spans="1:6" x14ac:dyDescent="0.25">
      <c r="A6177">
        <v>6168</v>
      </c>
      <c r="B6177">
        <f>'Założenia i wyniki'!$E$6*Znorm.Profile!B6177</f>
        <v>0</v>
      </c>
      <c r="C6177">
        <f>'Założenia i wyniki'!$E$8*Znorm.Profile!C6177</f>
        <v>0.23507015000000001</v>
      </c>
      <c r="D6177">
        <f t="shared" si="288"/>
        <v>0</v>
      </c>
      <c r="E6177">
        <f t="shared" si="289"/>
        <v>0</v>
      </c>
      <c r="F6177">
        <f t="shared" si="290"/>
        <v>0.23507015000000001</v>
      </c>
    </row>
    <row r="6178" spans="1:6" x14ac:dyDescent="0.25">
      <c r="A6178">
        <v>6169</v>
      </c>
      <c r="B6178">
        <f>'Założenia i wyniki'!$E$6*Znorm.Profile!B6178</f>
        <v>0</v>
      </c>
      <c r="C6178">
        <f>'Założenia i wyniki'!$E$8*Znorm.Profile!C6178</f>
        <v>0.2056887</v>
      </c>
      <c r="D6178">
        <f t="shared" si="288"/>
        <v>0</v>
      </c>
      <c r="E6178">
        <f t="shared" si="289"/>
        <v>0</v>
      </c>
      <c r="F6178">
        <f t="shared" si="290"/>
        <v>0.2056887</v>
      </c>
    </row>
    <row r="6179" spans="1:6" x14ac:dyDescent="0.25">
      <c r="A6179">
        <v>6170</v>
      </c>
      <c r="B6179">
        <f>'Założenia i wyniki'!$E$6*Znorm.Profile!B6179</f>
        <v>0</v>
      </c>
      <c r="C6179">
        <f>'Założenia i wyniki'!$E$8*Znorm.Profile!C6179</f>
        <v>0.19626669999999999</v>
      </c>
      <c r="D6179">
        <f t="shared" si="288"/>
        <v>0</v>
      </c>
      <c r="E6179">
        <f t="shared" si="289"/>
        <v>0</v>
      </c>
      <c r="F6179">
        <f t="shared" si="290"/>
        <v>0.19626669999999999</v>
      </c>
    </row>
    <row r="6180" spans="1:6" x14ac:dyDescent="0.25">
      <c r="A6180">
        <v>6171</v>
      </c>
      <c r="B6180">
        <f>'Założenia i wyniki'!$E$6*Znorm.Profile!B6180</f>
        <v>0</v>
      </c>
      <c r="C6180">
        <f>'Założenia i wyniki'!$E$8*Znorm.Profile!C6180</f>
        <v>0.19593000000000002</v>
      </c>
      <c r="D6180">
        <f t="shared" si="288"/>
        <v>0</v>
      </c>
      <c r="E6180">
        <f t="shared" si="289"/>
        <v>0</v>
      </c>
      <c r="F6180">
        <f t="shared" si="290"/>
        <v>0.19593000000000002</v>
      </c>
    </row>
    <row r="6181" spans="1:6" x14ac:dyDescent="0.25">
      <c r="A6181">
        <v>6172</v>
      </c>
      <c r="B6181">
        <f>'Założenia i wyniki'!$E$6*Znorm.Profile!B6181</f>
        <v>0</v>
      </c>
      <c r="C6181">
        <f>'Założenia i wyniki'!$E$8*Znorm.Profile!C6181</f>
        <v>0.22016470000000002</v>
      </c>
      <c r="D6181">
        <f t="shared" si="288"/>
        <v>0</v>
      </c>
      <c r="E6181">
        <f t="shared" si="289"/>
        <v>0</v>
      </c>
      <c r="F6181">
        <f t="shared" si="290"/>
        <v>0.22016470000000002</v>
      </c>
    </row>
    <row r="6182" spans="1:6" x14ac:dyDescent="0.25">
      <c r="A6182">
        <v>6173</v>
      </c>
      <c r="B6182">
        <f>'Założenia i wyniki'!$E$6*Znorm.Profile!B6182</f>
        <v>0</v>
      </c>
      <c r="C6182">
        <f>'Założenia i wyniki'!$E$8*Znorm.Profile!C6182</f>
        <v>0.27912920000000002</v>
      </c>
      <c r="D6182">
        <f t="shared" si="288"/>
        <v>0</v>
      </c>
      <c r="E6182">
        <f t="shared" si="289"/>
        <v>0</v>
      </c>
      <c r="F6182">
        <f t="shared" si="290"/>
        <v>0.27912920000000002</v>
      </c>
    </row>
    <row r="6183" spans="1:6" x14ac:dyDescent="0.25">
      <c r="A6183">
        <v>6174</v>
      </c>
      <c r="B6183">
        <f>'Założenia i wyniki'!$E$6*Znorm.Profile!B6183</f>
        <v>0</v>
      </c>
      <c r="C6183">
        <f>'Założenia i wyniki'!$E$8*Znorm.Profile!C6183</f>
        <v>0.36889545000000001</v>
      </c>
      <c r="D6183">
        <f t="shared" si="288"/>
        <v>0</v>
      </c>
      <c r="E6183">
        <f t="shared" si="289"/>
        <v>0</v>
      </c>
      <c r="F6183">
        <f t="shared" si="290"/>
        <v>0.36889545000000001</v>
      </c>
    </row>
    <row r="6184" spans="1:6" x14ac:dyDescent="0.25">
      <c r="A6184">
        <v>6175</v>
      </c>
      <c r="B6184">
        <f>'Założenia i wyniki'!$E$6*Znorm.Profile!B6184</f>
        <v>7.5597169811320752E-2</v>
      </c>
      <c r="C6184">
        <f>'Założenia i wyniki'!$E$8*Znorm.Profile!C6184</f>
        <v>0.42210595000000001</v>
      </c>
      <c r="D6184">
        <f t="shared" si="288"/>
        <v>7.5597169811320752E-2</v>
      </c>
      <c r="E6184">
        <f t="shared" si="289"/>
        <v>0</v>
      </c>
      <c r="F6184">
        <f t="shared" si="290"/>
        <v>0.34650878018867926</v>
      </c>
    </row>
    <row r="6185" spans="1:6" x14ac:dyDescent="0.25">
      <c r="A6185">
        <v>6176</v>
      </c>
      <c r="B6185">
        <f>'Założenia i wyniki'!$E$6*Znorm.Profile!B6185</f>
        <v>0.15610377358490565</v>
      </c>
      <c r="C6185">
        <f>'Założenia i wyniki'!$E$8*Znorm.Profile!C6185</f>
        <v>0.42080290000000004</v>
      </c>
      <c r="D6185">
        <f t="shared" si="288"/>
        <v>0.15610377358490565</v>
      </c>
      <c r="E6185">
        <f t="shared" si="289"/>
        <v>0</v>
      </c>
      <c r="F6185">
        <f t="shared" si="290"/>
        <v>0.26469912641509441</v>
      </c>
    </row>
    <row r="6186" spans="1:6" x14ac:dyDescent="0.25">
      <c r="A6186">
        <v>6177</v>
      </c>
      <c r="B6186">
        <f>'Założenia i wyniki'!$E$6*Znorm.Profile!B6186</f>
        <v>0.30300943396226415</v>
      </c>
      <c r="C6186">
        <f>'Założenia i wyniki'!$E$8*Znorm.Profile!C6186</f>
        <v>0.42276184999999999</v>
      </c>
      <c r="D6186">
        <f t="shared" si="288"/>
        <v>0.30300943396226415</v>
      </c>
      <c r="E6186">
        <f t="shared" si="289"/>
        <v>0</v>
      </c>
      <c r="F6186">
        <f t="shared" si="290"/>
        <v>0.11975241603773584</v>
      </c>
    </row>
    <row r="6187" spans="1:6" x14ac:dyDescent="0.25">
      <c r="A6187">
        <v>6178</v>
      </c>
      <c r="B6187">
        <f>'Założenia i wyniki'!$E$6*Znorm.Profile!B6187</f>
        <v>1.3987735849056604</v>
      </c>
      <c r="C6187">
        <f>'Założenia i wyniki'!$E$8*Znorm.Profile!C6187</f>
        <v>0.41500690000000001</v>
      </c>
      <c r="D6187">
        <f t="shared" si="288"/>
        <v>0.41500690000000001</v>
      </c>
      <c r="E6187">
        <f t="shared" si="289"/>
        <v>0.98376668490566033</v>
      </c>
      <c r="F6187">
        <f t="shared" si="290"/>
        <v>0</v>
      </c>
    </row>
    <row r="6188" spans="1:6" x14ac:dyDescent="0.25">
      <c r="A6188">
        <v>6179</v>
      </c>
      <c r="B6188">
        <f>'Założenia i wyniki'!$E$6*Znorm.Profile!B6188</f>
        <v>1.1699056603773583</v>
      </c>
      <c r="C6188">
        <f>'Założenia i wyniki'!$E$8*Znorm.Profile!C6188</f>
        <v>0.40364135000000001</v>
      </c>
      <c r="D6188">
        <f t="shared" si="288"/>
        <v>0.40364135000000001</v>
      </c>
      <c r="E6188">
        <f t="shared" si="289"/>
        <v>0.76626431037735832</v>
      </c>
      <c r="F6188">
        <f t="shared" si="290"/>
        <v>0</v>
      </c>
    </row>
    <row r="6189" spans="1:6" x14ac:dyDescent="0.25">
      <c r="A6189">
        <v>6180</v>
      </c>
      <c r="B6189">
        <f>'Założenia i wyniki'!$E$6*Znorm.Profile!B6189</f>
        <v>0.71798113207547165</v>
      </c>
      <c r="C6189">
        <f>'Założenia i wyniki'!$E$8*Znorm.Profile!C6189</f>
        <v>0.39902519999999997</v>
      </c>
      <c r="D6189">
        <f t="shared" si="288"/>
        <v>0.39902519999999997</v>
      </c>
      <c r="E6189">
        <f t="shared" si="289"/>
        <v>0.31895593207547168</v>
      </c>
      <c r="F6189">
        <f t="shared" si="290"/>
        <v>0</v>
      </c>
    </row>
    <row r="6190" spans="1:6" x14ac:dyDescent="0.25">
      <c r="A6190">
        <v>6181</v>
      </c>
      <c r="B6190">
        <f>'Założenia i wyniki'!$E$6*Znorm.Profile!B6190</f>
        <v>0.30393396226415093</v>
      </c>
      <c r="C6190">
        <f>'Założenia i wyniki'!$E$8*Znorm.Profile!C6190</f>
        <v>0.39812780000000003</v>
      </c>
      <c r="D6190">
        <f t="shared" si="288"/>
        <v>0.30393396226415093</v>
      </c>
      <c r="E6190">
        <f t="shared" si="289"/>
        <v>0</v>
      </c>
      <c r="F6190">
        <f t="shared" si="290"/>
        <v>9.4193837735849106E-2</v>
      </c>
    </row>
    <row r="6191" spans="1:6" x14ac:dyDescent="0.25">
      <c r="A6191">
        <v>6182</v>
      </c>
      <c r="B6191">
        <f>'Założenia i wyniki'!$E$6*Znorm.Profile!B6191</f>
        <v>1.1515094339622642</v>
      </c>
      <c r="C6191">
        <f>'Założenia i wyniki'!$E$8*Znorm.Profile!C6191</f>
        <v>0.4068253</v>
      </c>
      <c r="D6191">
        <f t="shared" si="288"/>
        <v>0.4068253</v>
      </c>
      <c r="E6191">
        <f t="shared" si="289"/>
        <v>0.74468413396226429</v>
      </c>
      <c r="F6191">
        <f t="shared" si="290"/>
        <v>0</v>
      </c>
    </row>
    <row r="6192" spans="1:6" x14ac:dyDescent="0.25">
      <c r="A6192">
        <v>6183</v>
      </c>
      <c r="B6192">
        <f>'Założenia i wyniki'!$E$6*Znorm.Profile!B6192</f>
        <v>0.51752830188679255</v>
      </c>
      <c r="C6192">
        <f>'Założenia i wyniki'!$E$8*Znorm.Profile!C6192</f>
        <v>0.42280594999999999</v>
      </c>
      <c r="D6192">
        <f t="shared" si="288"/>
        <v>0.42280594999999999</v>
      </c>
      <c r="E6192">
        <f t="shared" si="289"/>
        <v>9.4722351886792566E-2</v>
      </c>
      <c r="F6192">
        <f t="shared" si="290"/>
        <v>0</v>
      </c>
    </row>
    <row r="6193" spans="1:6" x14ac:dyDescent="0.25">
      <c r="A6193">
        <v>6184</v>
      </c>
      <c r="B6193">
        <f>'Założenia i wyniki'!$E$6*Znorm.Profile!B6193</f>
        <v>0.17116037735849057</v>
      </c>
      <c r="C6193">
        <f>'Założenia i wyniki'!$E$8*Znorm.Profile!C6193</f>
        <v>0.44205700000000003</v>
      </c>
      <c r="D6193">
        <f t="shared" si="288"/>
        <v>0.17116037735849057</v>
      </c>
      <c r="E6193">
        <f t="shared" si="289"/>
        <v>0</v>
      </c>
      <c r="F6193">
        <f t="shared" si="290"/>
        <v>0.27089662264150949</v>
      </c>
    </row>
    <row r="6194" spans="1:6" x14ac:dyDescent="0.25">
      <c r="A6194">
        <v>6185</v>
      </c>
      <c r="B6194">
        <f>'Założenia i wyniki'!$E$6*Znorm.Profile!B6194</f>
        <v>0.29079245283018867</v>
      </c>
      <c r="C6194">
        <f>'Założenia i wyniki'!$E$8*Znorm.Profile!C6194</f>
        <v>0.4733232</v>
      </c>
      <c r="D6194">
        <f t="shared" si="288"/>
        <v>0.29079245283018867</v>
      </c>
      <c r="E6194">
        <f t="shared" si="289"/>
        <v>0</v>
      </c>
      <c r="F6194">
        <f t="shared" si="290"/>
        <v>0.18253074716981132</v>
      </c>
    </row>
    <row r="6195" spans="1:6" x14ac:dyDescent="0.25">
      <c r="A6195">
        <v>6186</v>
      </c>
      <c r="B6195">
        <f>'Założenia i wyniki'!$E$6*Znorm.Profile!B6195</f>
        <v>5.667924528301887E-3</v>
      </c>
      <c r="C6195">
        <f>'Założenia i wyniki'!$E$8*Znorm.Profile!C6195</f>
        <v>0.53662209999999999</v>
      </c>
      <c r="D6195">
        <f t="shared" si="288"/>
        <v>5.667924528301887E-3</v>
      </c>
      <c r="E6195">
        <f t="shared" si="289"/>
        <v>0</v>
      </c>
      <c r="F6195">
        <f t="shared" si="290"/>
        <v>0.5309541754716981</v>
      </c>
    </row>
    <row r="6196" spans="1:6" x14ac:dyDescent="0.25">
      <c r="A6196">
        <v>6187</v>
      </c>
      <c r="B6196">
        <f>'Założenia i wyniki'!$E$6*Znorm.Profile!B6196</f>
        <v>0</v>
      </c>
      <c r="C6196">
        <f>'Założenia i wyniki'!$E$8*Znorm.Profile!C6196</f>
        <v>0.6034227499999999</v>
      </c>
      <c r="D6196">
        <f t="shared" si="288"/>
        <v>0</v>
      </c>
      <c r="E6196">
        <f t="shared" si="289"/>
        <v>0</v>
      </c>
      <c r="F6196">
        <f t="shared" si="290"/>
        <v>0.6034227499999999</v>
      </c>
    </row>
    <row r="6197" spans="1:6" x14ac:dyDescent="0.25">
      <c r="A6197">
        <v>6188</v>
      </c>
      <c r="B6197">
        <f>'Założenia i wyniki'!$E$6*Znorm.Profile!B6197</f>
        <v>0</v>
      </c>
      <c r="C6197">
        <f>'Założenia i wyniki'!$E$8*Znorm.Profile!C6197</f>
        <v>0.5765361</v>
      </c>
      <c r="D6197">
        <f t="shared" si="288"/>
        <v>0</v>
      </c>
      <c r="E6197">
        <f t="shared" si="289"/>
        <v>0</v>
      </c>
      <c r="F6197">
        <f t="shared" si="290"/>
        <v>0.5765361</v>
      </c>
    </row>
    <row r="6198" spans="1:6" x14ac:dyDescent="0.25">
      <c r="A6198">
        <v>6189</v>
      </c>
      <c r="B6198">
        <f>'Założenia i wyniki'!$E$6*Znorm.Profile!B6198</f>
        <v>0</v>
      </c>
      <c r="C6198">
        <f>'Założenia i wyniki'!$E$8*Znorm.Profile!C6198</f>
        <v>0.49985494999999996</v>
      </c>
      <c r="D6198">
        <f t="shared" si="288"/>
        <v>0</v>
      </c>
      <c r="E6198">
        <f t="shared" si="289"/>
        <v>0</v>
      </c>
      <c r="F6198">
        <f t="shared" si="290"/>
        <v>0.49985494999999996</v>
      </c>
    </row>
    <row r="6199" spans="1:6" x14ac:dyDescent="0.25">
      <c r="A6199">
        <v>6190</v>
      </c>
      <c r="B6199">
        <f>'Założenia i wyniki'!$E$6*Znorm.Profile!B6199</f>
        <v>0</v>
      </c>
      <c r="C6199">
        <f>'Założenia i wyniki'!$E$8*Znorm.Profile!C6199</f>
        <v>0.39609325000000001</v>
      </c>
      <c r="D6199">
        <f t="shared" si="288"/>
        <v>0</v>
      </c>
      <c r="E6199">
        <f t="shared" si="289"/>
        <v>0</v>
      </c>
      <c r="F6199">
        <f t="shared" si="290"/>
        <v>0.39609325000000001</v>
      </c>
    </row>
    <row r="6200" spans="1:6" x14ac:dyDescent="0.25">
      <c r="A6200">
        <v>6191</v>
      </c>
      <c r="B6200">
        <f>'Założenia i wyniki'!$E$6*Znorm.Profile!B6200</f>
        <v>0</v>
      </c>
      <c r="C6200">
        <f>'Założenia i wyniki'!$E$8*Znorm.Profile!C6200</f>
        <v>0.30383500000000002</v>
      </c>
      <c r="D6200">
        <f t="shared" si="288"/>
        <v>0</v>
      </c>
      <c r="E6200">
        <f t="shared" si="289"/>
        <v>0</v>
      </c>
      <c r="F6200">
        <f t="shared" si="290"/>
        <v>0.30383500000000002</v>
      </c>
    </row>
    <row r="6201" spans="1:6" x14ac:dyDescent="0.25">
      <c r="A6201">
        <v>6192</v>
      </c>
      <c r="B6201">
        <f>'Założenia i wyniki'!$E$6*Znorm.Profile!B6201</f>
        <v>0</v>
      </c>
      <c r="C6201">
        <f>'Założenia i wyniki'!$E$8*Znorm.Profile!C6201</f>
        <v>0.24182339999999999</v>
      </c>
      <c r="D6201">
        <f t="shared" si="288"/>
        <v>0</v>
      </c>
      <c r="E6201">
        <f t="shared" si="289"/>
        <v>0</v>
      </c>
      <c r="F6201">
        <f t="shared" si="290"/>
        <v>0.24182339999999999</v>
      </c>
    </row>
    <row r="6202" spans="1:6" x14ac:dyDescent="0.25">
      <c r="A6202">
        <v>6193</v>
      </c>
      <c r="B6202">
        <f>'Założenia i wyniki'!$E$6*Znorm.Profile!B6202</f>
        <v>0</v>
      </c>
      <c r="C6202">
        <f>'Założenia i wyniki'!$E$8*Znorm.Profile!C6202</f>
        <v>0.20715239999999999</v>
      </c>
      <c r="D6202">
        <f t="shared" si="288"/>
        <v>0</v>
      </c>
      <c r="E6202">
        <f t="shared" si="289"/>
        <v>0</v>
      </c>
      <c r="F6202">
        <f t="shared" si="290"/>
        <v>0.20715239999999999</v>
      </c>
    </row>
    <row r="6203" spans="1:6" x14ac:dyDescent="0.25">
      <c r="A6203">
        <v>6194</v>
      </c>
      <c r="B6203">
        <f>'Założenia i wyniki'!$E$6*Znorm.Profile!B6203</f>
        <v>0</v>
      </c>
      <c r="C6203">
        <f>'Założenia i wyniki'!$E$8*Znorm.Profile!C6203</f>
        <v>0.19562585000000002</v>
      </c>
      <c r="D6203">
        <f t="shared" si="288"/>
        <v>0</v>
      </c>
      <c r="E6203">
        <f t="shared" si="289"/>
        <v>0</v>
      </c>
      <c r="F6203">
        <f t="shared" si="290"/>
        <v>0.19562585000000002</v>
      </c>
    </row>
    <row r="6204" spans="1:6" x14ac:dyDescent="0.25">
      <c r="A6204">
        <v>6195</v>
      </c>
      <c r="B6204">
        <f>'Założenia i wyniki'!$E$6*Znorm.Profile!B6204</f>
        <v>0</v>
      </c>
      <c r="C6204">
        <f>'Założenia i wyniki'!$E$8*Znorm.Profile!C6204</f>
        <v>0.19527410000000001</v>
      </c>
      <c r="D6204">
        <f t="shared" si="288"/>
        <v>0</v>
      </c>
      <c r="E6204">
        <f t="shared" si="289"/>
        <v>0</v>
      </c>
      <c r="F6204">
        <f t="shared" si="290"/>
        <v>0.19527410000000001</v>
      </c>
    </row>
    <row r="6205" spans="1:6" x14ac:dyDescent="0.25">
      <c r="A6205">
        <v>6196</v>
      </c>
      <c r="B6205">
        <f>'Założenia i wyniki'!$E$6*Znorm.Profile!B6205</f>
        <v>0</v>
      </c>
      <c r="C6205">
        <f>'Założenia i wyniki'!$E$8*Znorm.Profile!C6205</f>
        <v>0.22382009999999997</v>
      </c>
      <c r="D6205">
        <f t="shared" si="288"/>
        <v>0</v>
      </c>
      <c r="E6205">
        <f t="shared" si="289"/>
        <v>0</v>
      </c>
      <c r="F6205">
        <f t="shared" si="290"/>
        <v>0.22382009999999997</v>
      </c>
    </row>
    <row r="6206" spans="1:6" x14ac:dyDescent="0.25">
      <c r="A6206">
        <v>6197</v>
      </c>
      <c r="B6206">
        <f>'Założenia i wyniki'!$E$6*Znorm.Profile!B6206</f>
        <v>0</v>
      </c>
      <c r="C6206">
        <f>'Założenia i wyniki'!$E$8*Znorm.Profile!C6206</f>
        <v>0.27790979999999998</v>
      </c>
      <c r="D6206">
        <f t="shared" si="288"/>
        <v>0</v>
      </c>
      <c r="E6206">
        <f t="shared" si="289"/>
        <v>0</v>
      </c>
      <c r="F6206">
        <f t="shared" si="290"/>
        <v>0.27790979999999998</v>
      </c>
    </row>
    <row r="6207" spans="1:6" x14ac:dyDescent="0.25">
      <c r="A6207">
        <v>6198</v>
      </c>
      <c r="B6207">
        <f>'Założenia i wyniki'!$E$6*Znorm.Profile!B6207</f>
        <v>0</v>
      </c>
      <c r="C6207">
        <f>'Założenia i wyniki'!$E$8*Znorm.Profile!C6207</f>
        <v>0.36975400000000003</v>
      </c>
      <c r="D6207">
        <f t="shared" si="288"/>
        <v>0</v>
      </c>
      <c r="E6207">
        <f t="shared" si="289"/>
        <v>0</v>
      </c>
      <c r="F6207">
        <f t="shared" si="290"/>
        <v>0.36975400000000003</v>
      </c>
    </row>
    <row r="6208" spans="1:6" x14ac:dyDescent="0.25">
      <c r="A6208">
        <v>6199</v>
      </c>
      <c r="B6208">
        <f>'Założenia i wyniki'!$E$6*Znorm.Profile!B6208</f>
        <v>4.9257547169811323E-2</v>
      </c>
      <c r="C6208">
        <f>'Założenia i wyniki'!$E$8*Znorm.Profile!C6208</f>
        <v>0.41289675000000003</v>
      </c>
      <c r="D6208">
        <f t="shared" si="288"/>
        <v>4.9257547169811323E-2</v>
      </c>
      <c r="E6208">
        <f t="shared" si="289"/>
        <v>0</v>
      </c>
      <c r="F6208">
        <f t="shared" si="290"/>
        <v>0.36363920283018869</v>
      </c>
    </row>
    <row r="6209" spans="1:6" x14ac:dyDescent="0.25">
      <c r="A6209">
        <v>6200</v>
      </c>
      <c r="B6209">
        <f>'Założenia i wyniki'!$E$6*Znorm.Profile!B6209</f>
        <v>0.12252830188679245</v>
      </c>
      <c r="C6209">
        <f>'Założenia i wyniki'!$E$8*Znorm.Profile!C6209</f>
        <v>0.4227979</v>
      </c>
      <c r="D6209">
        <f t="shared" si="288"/>
        <v>0.12252830188679245</v>
      </c>
      <c r="E6209">
        <f t="shared" si="289"/>
        <v>0</v>
      </c>
      <c r="F6209">
        <f t="shared" si="290"/>
        <v>0.30026959811320753</v>
      </c>
    </row>
    <row r="6210" spans="1:6" x14ac:dyDescent="0.25">
      <c r="A6210">
        <v>6201</v>
      </c>
      <c r="B6210">
        <f>'Założenia i wyniki'!$E$6*Znorm.Profile!B6210</f>
        <v>0.16376415094339625</v>
      </c>
      <c r="C6210">
        <f>'Założenia i wyniki'!$E$8*Znorm.Profile!C6210</f>
        <v>0.41794375000000006</v>
      </c>
      <c r="D6210">
        <f t="shared" si="288"/>
        <v>0.16376415094339625</v>
      </c>
      <c r="E6210">
        <f t="shared" si="289"/>
        <v>0</v>
      </c>
      <c r="F6210">
        <f t="shared" si="290"/>
        <v>0.25417959905660381</v>
      </c>
    </row>
    <row r="6211" spans="1:6" x14ac:dyDescent="0.25">
      <c r="A6211">
        <v>6202</v>
      </c>
      <c r="B6211">
        <f>'Założenia i wyniki'!$E$6*Znorm.Profile!B6211</f>
        <v>0.25590566037735851</v>
      </c>
      <c r="C6211">
        <f>'Założenia i wyniki'!$E$8*Znorm.Profile!C6211</f>
        <v>0.40701359999999998</v>
      </c>
      <c r="D6211">
        <f t="shared" si="288"/>
        <v>0.25590566037735851</v>
      </c>
      <c r="E6211">
        <f t="shared" si="289"/>
        <v>0</v>
      </c>
      <c r="F6211">
        <f t="shared" si="290"/>
        <v>0.15110793962264146</v>
      </c>
    </row>
    <row r="6212" spans="1:6" x14ac:dyDescent="0.25">
      <c r="A6212">
        <v>6203</v>
      </c>
      <c r="B6212">
        <f>'Założenia i wyniki'!$E$6*Znorm.Profile!B6212</f>
        <v>0.28234905660377363</v>
      </c>
      <c r="C6212">
        <f>'Założenia i wyniki'!$E$8*Znorm.Profile!C6212</f>
        <v>0.40413729999999998</v>
      </c>
      <c r="D6212">
        <f t="shared" si="288"/>
        <v>0.28234905660377363</v>
      </c>
      <c r="E6212">
        <f t="shared" si="289"/>
        <v>0</v>
      </c>
      <c r="F6212">
        <f t="shared" si="290"/>
        <v>0.12178824339622635</v>
      </c>
    </row>
    <row r="6213" spans="1:6" x14ac:dyDescent="0.25">
      <c r="A6213">
        <v>6204</v>
      </c>
      <c r="B6213">
        <f>'Założenia i wyniki'!$E$6*Znorm.Profile!B6213</f>
        <v>0.18869811320754717</v>
      </c>
      <c r="C6213">
        <f>'Założenia i wyniki'!$E$8*Znorm.Profile!C6213</f>
        <v>0.39272554999999998</v>
      </c>
      <c r="D6213">
        <f t="shared" si="288"/>
        <v>0.18869811320754717</v>
      </c>
      <c r="E6213">
        <f t="shared" si="289"/>
        <v>0</v>
      </c>
      <c r="F6213">
        <f t="shared" si="290"/>
        <v>0.2040274367924528</v>
      </c>
    </row>
    <row r="6214" spans="1:6" x14ac:dyDescent="0.25">
      <c r="A6214">
        <v>6205</v>
      </c>
      <c r="B6214">
        <f>'Założenia i wyniki'!$E$6*Znorm.Profile!B6214</f>
        <v>0.13931132075471697</v>
      </c>
      <c r="C6214">
        <f>'Założenia i wyniki'!$E$8*Znorm.Profile!C6214</f>
        <v>0.39601344999999999</v>
      </c>
      <c r="D6214">
        <f t="shared" si="288"/>
        <v>0.13931132075471697</v>
      </c>
      <c r="E6214">
        <f t="shared" si="289"/>
        <v>0</v>
      </c>
      <c r="F6214">
        <f t="shared" si="290"/>
        <v>0.25670212924528302</v>
      </c>
    </row>
    <row r="6215" spans="1:6" x14ac:dyDescent="0.25">
      <c r="A6215">
        <v>6206</v>
      </c>
      <c r="B6215">
        <f>'Założenia i wyniki'!$E$6*Znorm.Profile!B6215</f>
        <v>0.16219811320754718</v>
      </c>
      <c r="C6215">
        <f>'Założenia i wyniki'!$E$8*Znorm.Profile!C6215</f>
        <v>0.3986577</v>
      </c>
      <c r="D6215">
        <f t="shared" si="288"/>
        <v>0.16219811320754718</v>
      </c>
      <c r="E6215">
        <f t="shared" si="289"/>
        <v>0</v>
      </c>
      <c r="F6215">
        <f t="shared" si="290"/>
        <v>0.23645958679245282</v>
      </c>
    </row>
    <row r="6216" spans="1:6" x14ac:dyDescent="0.25">
      <c r="A6216">
        <v>6207</v>
      </c>
      <c r="B6216">
        <f>'Założenia i wyniki'!$E$6*Znorm.Profile!B6216</f>
        <v>0.16278301886792454</v>
      </c>
      <c r="C6216">
        <f>'Założenia i wyniki'!$E$8*Znorm.Profile!C6216</f>
        <v>0.41534955000000001</v>
      </c>
      <c r="D6216">
        <f t="shared" si="288"/>
        <v>0.16278301886792454</v>
      </c>
      <c r="E6216">
        <f t="shared" si="289"/>
        <v>0</v>
      </c>
      <c r="F6216">
        <f t="shared" si="290"/>
        <v>0.2525665311320755</v>
      </c>
    </row>
    <row r="6217" spans="1:6" x14ac:dyDescent="0.25">
      <c r="A6217">
        <v>6208</v>
      </c>
      <c r="B6217">
        <f>'Założenia i wyniki'!$E$6*Znorm.Profile!B6217</f>
        <v>0.10080188679245283</v>
      </c>
      <c r="C6217">
        <f>'Założenia i wyniki'!$E$8*Znorm.Profile!C6217</f>
        <v>0.44577889999999998</v>
      </c>
      <c r="D6217">
        <f t="shared" si="288"/>
        <v>0.10080188679245283</v>
      </c>
      <c r="E6217">
        <f t="shared" si="289"/>
        <v>0</v>
      </c>
      <c r="F6217">
        <f t="shared" si="290"/>
        <v>0.34497701320754715</v>
      </c>
    </row>
    <row r="6218" spans="1:6" x14ac:dyDescent="0.25">
      <c r="A6218">
        <v>6209</v>
      </c>
      <c r="B6218">
        <f>'Założenia i wyniki'!$E$6*Znorm.Profile!B6218</f>
        <v>4.8377358490566034E-2</v>
      </c>
      <c r="C6218">
        <f>'Założenia i wyniki'!$E$8*Znorm.Profile!C6218</f>
        <v>0.4880197</v>
      </c>
      <c r="D6218">
        <f t="shared" si="288"/>
        <v>4.8377358490566034E-2</v>
      </c>
      <c r="E6218">
        <f t="shared" si="289"/>
        <v>0</v>
      </c>
      <c r="F6218">
        <f t="shared" si="290"/>
        <v>0.43964234150943399</v>
      </c>
    </row>
    <row r="6219" spans="1:6" x14ac:dyDescent="0.25">
      <c r="A6219">
        <v>6210</v>
      </c>
      <c r="B6219">
        <f>'Założenia i wyniki'!$E$6*Znorm.Profile!B6219</f>
        <v>0</v>
      </c>
      <c r="C6219">
        <f>'Założenia i wyniki'!$E$8*Znorm.Profile!C6219</f>
        <v>0.54433365</v>
      </c>
      <c r="D6219">
        <f t="shared" ref="D6219:D6282" si="291">IF(B6219&lt;=C6219,B6219,C6219)</f>
        <v>0</v>
      </c>
      <c r="E6219">
        <f t="shared" ref="E6219:E6282" si="292">IF(B6219&gt;C6219,B6219-C6219,0)</f>
        <v>0</v>
      </c>
      <c r="F6219">
        <f t="shared" ref="F6219:F6282" si="293">IF(B6219&lt;C6219,C6219-B6219,0)</f>
        <v>0.54433365</v>
      </c>
    </row>
    <row r="6220" spans="1:6" x14ac:dyDescent="0.25">
      <c r="A6220">
        <v>6211</v>
      </c>
      <c r="B6220">
        <f>'Założenia i wyniki'!$E$6*Znorm.Profile!B6220</f>
        <v>0</v>
      </c>
      <c r="C6220">
        <f>'Założenia i wyniki'!$E$8*Znorm.Profile!C6220</f>
        <v>0.60306610000000005</v>
      </c>
      <c r="D6220">
        <f t="shared" si="291"/>
        <v>0</v>
      </c>
      <c r="E6220">
        <f t="shared" si="292"/>
        <v>0</v>
      </c>
      <c r="F6220">
        <f t="shared" si="293"/>
        <v>0.60306610000000005</v>
      </c>
    </row>
    <row r="6221" spans="1:6" x14ac:dyDescent="0.25">
      <c r="A6221">
        <v>6212</v>
      </c>
      <c r="B6221">
        <f>'Założenia i wyniki'!$E$6*Znorm.Profile!B6221</f>
        <v>0</v>
      </c>
      <c r="C6221">
        <f>'Założenia i wyniki'!$E$8*Znorm.Profile!C6221</f>
        <v>0.57462334999999998</v>
      </c>
      <c r="D6221">
        <f t="shared" si="291"/>
        <v>0</v>
      </c>
      <c r="E6221">
        <f t="shared" si="292"/>
        <v>0</v>
      </c>
      <c r="F6221">
        <f t="shared" si="293"/>
        <v>0.57462334999999998</v>
      </c>
    </row>
    <row r="6222" spans="1:6" x14ac:dyDescent="0.25">
      <c r="A6222">
        <v>6213</v>
      </c>
      <c r="B6222">
        <f>'Założenia i wyniki'!$E$6*Znorm.Profile!B6222</f>
        <v>0</v>
      </c>
      <c r="C6222">
        <f>'Założenia i wyniki'!$E$8*Znorm.Profile!C6222</f>
        <v>0.50685810000000009</v>
      </c>
      <c r="D6222">
        <f t="shared" si="291"/>
        <v>0</v>
      </c>
      <c r="E6222">
        <f t="shared" si="292"/>
        <v>0</v>
      </c>
      <c r="F6222">
        <f t="shared" si="293"/>
        <v>0.50685810000000009</v>
      </c>
    </row>
    <row r="6223" spans="1:6" x14ac:dyDescent="0.25">
      <c r="A6223">
        <v>6214</v>
      </c>
      <c r="B6223">
        <f>'Założenia i wyniki'!$E$6*Znorm.Profile!B6223</f>
        <v>0</v>
      </c>
      <c r="C6223">
        <f>'Założenia i wyniki'!$E$8*Znorm.Profile!C6223</f>
        <v>0.40027925000000003</v>
      </c>
      <c r="D6223">
        <f t="shared" si="291"/>
        <v>0</v>
      </c>
      <c r="E6223">
        <f t="shared" si="292"/>
        <v>0</v>
      </c>
      <c r="F6223">
        <f t="shared" si="293"/>
        <v>0.40027925000000003</v>
      </c>
    </row>
    <row r="6224" spans="1:6" x14ac:dyDescent="0.25">
      <c r="A6224">
        <v>6215</v>
      </c>
      <c r="B6224">
        <f>'Założenia i wyniki'!$E$6*Znorm.Profile!B6224</f>
        <v>0</v>
      </c>
      <c r="C6224">
        <f>'Założenia i wyniki'!$E$8*Znorm.Profile!C6224</f>
        <v>0.30067100000000002</v>
      </c>
      <c r="D6224">
        <f t="shared" si="291"/>
        <v>0</v>
      </c>
      <c r="E6224">
        <f t="shared" si="292"/>
        <v>0</v>
      </c>
      <c r="F6224">
        <f t="shared" si="293"/>
        <v>0.30067100000000002</v>
      </c>
    </row>
    <row r="6225" spans="1:6" x14ac:dyDescent="0.25">
      <c r="A6225">
        <v>6216</v>
      </c>
      <c r="B6225">
        <f>'Założenia i wyniki'!$E$6*Znorm.Profile!B6225</f>
        <v>0</v>
      </c>
      <c r="C6225">
        <f>'Założenia i wyniki'!$E$8*Znorm.Profile!C6225</f>
        <v>0.24015529999999999</v>
      </c>
      <c r="D6225">
        <f t="shared" si="291"/>
        <v>0</v>
      </c>
      <c r="E6225">
        <f t="shared" si="292"/>
        <v>0</v>
      </c>
      <c r="F6225">
        <f t="shared" si="293"/>
        <v>0.24015529999999999</v>
      </c>
    </row>
    <row r="6226" spans="1:6" x14ac:dyDescent="0.25">
      <c r="A6226">
        <v>6217</v>
      </c>
      <c r="B6226">
        <f>'Założenia i wyniki'!$E$6*Znorm.Profile!B6226</f>
        <v>0</v>
      </c>
      <c r="C6226">
        <f>'Założenia i wyniki'!$E$8*Znorm.Profile!C6226</f>
        <v>0.2101036</v>
      </c>
      <c r="D6226">
        <f t="shared" si="291"/>
        <v>0</v>
      </c>
      <c r="E6226">
        <f t="shared" si="292"/>
        <v>0</v>
      </c>
      <c r="F6226">
        <f t="shared" si="293"/>
        <v>0.2101036</v>
      </c>
    </row>
    <row r="6227" spans="1:6" x14ac:dyDescent="0.25">
      <c r="A6227">
        <v>6218</v>
      </c>
      <c r="B6227">
        <f>'Założenia i wyniki'!$E$6*Znorm.Profile!B6227</f>
        <v>0</v>
      </c>
      <c r="C6227">
        <f>'Założenia i wyniki'!$E$8*Znorm.Profile!C6227</f>
        <v>0.19763695000000001</v>
      </c>
      <c r="D6227">
        <f t="shared" si="291"/>
        <v>0</v>
      </c>
      <c r="E6227">
        <f t="shared" si="292"/>
        <v>0</v>
      </c>
      <c r="F6227">
        <f t="shared" si="293"/>
        <v>0.19763695000000001</v>
      </c>
    </row>
    <row r="6228" spans="1:6" x14ac:dyDescent="0.25">
      <c r="A6228">
        <v>6219</v>
      </c>
      <c r="B6228">
        <f>'Założenia i wyniki'!$E$6*Znorm.Profile!B6228</f>
        <v>0</v>
      </c>
      <c r="C6228">
        <f>'Założenia i wyniki'!$E$8*Znorm.Profile!C6228</f>
        <v>0.19887244999999998</v>
      </c>
      <c r="D6228">
        <f t="shared" si="291"/>
        <v>0</v>
      </c>
      <c r="E6228">
        <f t="shared" si="292"/>
        <v>0</v>
      </c>
      <c r="F6228">
        <f t="shared" si="293"/>
        <v>0.19887244999999998</v>
      </c>
    </row>
    <row r="6229" spans="1:6" x14ac:dyDescent="0.25">
      <c r="A6229">
        <v>6220</v>
      </c>
      <c r="B6229">
        <f>'Założenia i wyniki'!$E$6*Znorm.Profile!B6229</f>
        <v>0</v>
      </c>
      <c r="C6229">
        <f>'Założenia i wyniki'!$E$8*Znorm.Profile!C6229</f>
        <v>0.22320795000000004</v>
      </c>
      <c r="D6229">
        <f t="shared" si="291"/>
        <v>0</v>
      </c>
      <c r="E6229">
        <f t="shared" si="292"/>
        <v>0</v>
      </c>
      <c r="F6229">
        <f t="shared" si="293"/>
        <v>0.22320795000000004</v>
      </c>
    </row>
    <row r="6230" spans="1:6" x14ac:dyDescent="0.25">
      <c r="A6230">
        <v>6221</v>
      </c>
      <c r="B6230">
        <f>'Założenia i wyniki'!$E$6*Znorm.Profile!B6230</f>
        <v>0</v>
      </c>
      <c r="C6230">
        <f>'Założenia i wyniki'!$E$8*Znorm.Profile!C6230</f>
        <v>0.27821990000000002</v>
      </c>
      <c r="D6230">
        <f t="shared" si="291"/>
        <v>0</v>
      </c>
      <c r="E6230">
        <f t="shared" si="292"/>
        <v>0</v>
      </c>
      <c r="F6230">
        <f t="shared" si="293"/>
        <v>0.27821990000000002</v>
      </c>
    </row>
    <row r="6231" spans="1:6" x14ac:dyDescent="0.25">
      <c r="A6231">
        <v>6222</v>
      </c>
      <c r="B6231">
        <f>'Założenia i wyniki'!$E$6*Znorm.Profile!B6231</f>
        <v>0</v>
      </c>
      <c r="C6231">
        <f>'Założenia i wyniki'!$E$8*Znorm.Profile!C6231</f>
        <v>0.36639295</v>
      </c>
      <c r="D6231">
        <f t="shared" si="291"/>
        <v>0</v>
      </c>
      <c r="E6231">
        <f t="shared" si="292"/>
        <v>0</v>
      </c>
      <c r="F6231">
        <f t="shared" si="293"/>
        <v>0.36639295</v>
      </c>
    </row>
    <row r="6232" spans="1:6" x14ac:dyDescent="0.25">
      <c r="A6232">
        <v>6223</v>
      </c>
      <c r="B6232">
        <f>'Założenia i wyniki'!$E$6*Znorm.Profile!B6232</f>
        <v>9.0020754716981136E-2</v>
      </c>
      <c r="C6232">
        <f>'Założenia i wyniki'!$E$8*Znorm.Profile!C6232</f>
        <v>0.42118509999999998</v>
      </c>
      <c r="D6232">
        <f t="shared" si="291"/>
        <v>9.0020754716981136E-2</v>
      </c>
      <c r="E6232">
        <f t="shared" si="292"/>
        <v>0</v>
      </c>
      <c r="F6232">
        <f t="shared" si="293"/>
        <v>0.33116434528301886</v>
      </c>
    </row>
    <row r="6233" spans="1:6" x14ac:dyDescent="0.25">
      <c r="A6233">
        <v>6224</v>
      </c>
      <c r="B6233">
        <f>'Założenia i wyniki'!$E$6*Znorm.Profile!B6233</f>
        <v>0.17104716981132076</v>
      </c>
      <c r="C6233">
        <f>'Założenia i wyniki'!$E$8*Znorm.Profile!C6233</f>
        <v>0.42208705000000002</v>
      </c>
      <c r="D6233">
        <f t="shared" si="291"/>
        <v>0.17104716981132076</v>
      </c>
      <c r="E6233">
        <f t="shared" si="292"/>
        <v>0</v>
      </c>
      <c r="F6233">
        <f t="shared" si="293"/>
        <v>0.25103988018867929</v>
      </c>
    </row>
    <row r="6234" spans="1:6" x14ac:dyDescent="0.25">
      <c r="A6234">
        <v>6225</v>
      </c>
      <c r="B6234">
        <f>'Założenia i wyniki'!$E$6*Znorm.Profile!B6234</f>
        <v>0.41994339622641508</v>
      </c>
      <c r="C6234">
        <f>'Założenia i wyniki'!$E$8*Znorm.Profile!C6234</f>
        <v>0.41622910000000002</v>
      </c>
      <c r="D6234">
        <f t="shared" si="291"/>
        <v>0.41622910000000002</v>
      </c>
      <c r="E6234">
        <f t="shared" si="292"/>
        <v>3.7142962264150592E-3</v>
      </c>
      <c r="F6234">
        <f t="shared" si="293"/>
        <v>0</v>
      </c>
    </row>
    <row r="6235" spans="1:6" x14ac:dyDescent="0.25">
      <c r="A6235">
        <v>6226</v>
      </c>
      <c r="B6235">
        <f>'Założenia i wyniki'!$E$6*Znorm.Profile!B6235</f>
        <v>0.72324528301886792</v>
      </c>
      <c r="C6235">
        <f>'Założenia i wyniki'!$E$8*Znorm.Profile!C6235</f>
        <v>0.41459004999999999</v>
      </c>
      <c r="D6235">
        <f t="shared" si="291"/>
        <v>0.41459004999999999</v>
      </c>
      <c r="E6235">
        <f t="shared" si="292"/>
        <v>0.30865523301886794</v>
      </c>
      <c r="F6235">
        <f t="shared" si="293"/>
        <v>0</v>
      </c>
    </row>
    <row r="6236" spans="1:6" x14ac:dyDescent="0.25">
      <c r="A6236">
        <v>6227</v>
      </c>
      <c r="B6236">
        <f>'Założenia i wyniki'!$E$6*Znorm.Profile!B6236</f>
        <v>0.68216037735849056</v>
      </c>
      <c r="C6236">
        <f>'Założenia i wyniki'!$E$8*Znorm.Profile!C6236</f>
        <v>0.40126625000000005</v>
      </c>
      <c r="D6236">
        <f t="shared" si="291"/>
        <v>0.40126625000000005</v>
      </c>
      <c r="E6236">
        <f t="shared" si="292"/>
        <v>0.28089412735849051</v>
      </c>
      <c r="F6236">
        <f t="shared" si="293"/>
        <v>0</v>
      </c>
    </row>
    <row r="6237" spans="1:6" x14ac:dyDescent="0.25">
      <c r="A6237">
        <v>6228</v>
      </c>
      <c r="B6237">
        <f>'Założenia i wyniki'!$E$6*Znorm.Profile!B6237</f>
        <v>0.66383018867924526</v>
      </c>
      <c r="C6237">
        <f>'Założenia i wyniki'!$E$8*Znorm.Profile!C6237</f>
        <v>0.40343134999999997</v>
      </c>
      <c r="D6237">
        <f t="shared" si="291"/>
        <v>0.40343134999999997</v>
      </c>
      <c r="E6237">
        <f t="shared" si="292"/>
        <v>0.26039883867924529</v>
      </c>
      <c r="F6237">
        <f t="shared" si="293"/>
        <v>0</v>
      </c>
    </row>
    <row r="6238" spans="1:6" x14ac:dyDescent="0.25">
      <c r="A6238">
        <v>6229</v>
      </c>
      <c r="B6238">
        <f>'Założenia i wyniki'!$E$6*Znorm.Profile!B6238</f>
        <v>0.58794339622641512</v>
      </c>
      <c r="C6238">
        <f>'Założenia i wyniki'!$E$8*Znorm.Profile!C6238</f>
        <v>0.40317724999999999</v>
      </c>
      <c r="D6238">
        <f t="shared" si="291"/>
        <v>0.40317724999999999</v>
      </c>
      <c r="E6238">
        <f t="shared" si="292"/>
        <v>0.18476614622641513</v>
      </c>
      <c r="F6238">
        <f t="shared" si="293"/>
        <v>0</v>
      </c>
    </row>
    <row r="6239" spans="1:6" x14ac:dyDescent="0.25">
      <c r="A6239">
        <v>6230</v>
      </c>
      <c r="B6239">
        <f>'Założenia i wyniki'!$E$6*Znorm.Profile!B6239</f>
        <v>0.53627358490566046</v>
      </c>
      <c r="C6239">
        <f>'Założenia i wyniki'!$E$8*Znorm.Profile!C6239</f>
        <v>0.40363890000000002</v>
      </c>
      <c r="D6239">
        <f t="shared" si="291"/>
        <v>0.40363890000000002</v>
      </c>
      <c r="E6239">
        <f t="shared" si="292"/>
        <v>0.13263468490566044</v>
      </c>
      <c r="F6239">
        <f t="shared" si="293"/>
        <v>0</v>
      </c>
    </row>
    <row r="6240" spans="1:6" x14ac:dyDescent="0.25">
      <c r="A6240">
        <v>6231</v>
      </c>
      <c r="B6240">
        <f>'Założenia i wyniki'!$E$6*Znorm.Profile!B6240</f>
        <v>0.25663207547169808</v>
      </c>
      <c r="C6240">
        <f>'Założenia i wyniki'!$E$8*Znorm.Profile!C6240</f>
        <v>0.41426525000000003</v>
      </c>
      <c r="D6240">
        <f t="shared" si="291"/>
        <v>0.25663207547169808</v>
      </c>
      <c r="E6240">
        <f t="shared" si="292"/>
        <v>0</v>
      </c>
      <c r="F6240">
        <f t="shared" si="293"/>
        <v>0.15763317452830194</v>
      </c>
    </row>
    <row r="6241" spans="1:6" x14ac:dyDescent="0.25">
      <c r="A6241">
        <v>6232</v>
      </c>
      <c r="B6241">
        <f>'Założenia i wyniki'!$E$6*Znorm.Profile!B6241</f>
        <v>0.2146320754716981</v>
      </c>
      <c r="C6241">
        <f>'Założenia i wyniki'!$E$8*Znorm.Profile!C6241</f>
        <v>0.43101624999999999</v>
      </c>
      <c r="D6241">
        <f t="shared" si="291"/>
        <v>0.2146320754716981</v>
      </c>
      <c r="E6241">
        <f t="shared" si="292"/>
        <v>0</v>
      </c>
      <c r="F6241">
        <f t="shared" si="293"/>
        <v>0.21638417452830189</v>
      </c>
    </row>
    <row r="6242" spans="1:6" x14ac:dyDescent="0.25">
      <c r="A6242">
        <v>6233</v>
      </c>
      <c r="B6242">
        <f>'Założenia i wyniki'!$E$6*Znorm.Profile!B6242</f>
        <v>9.7320754716981123E-2</v>
      </c>
      <c r="C6242">
        <f>'Założenia i wyniki'!$E$8*Znorm.Profile!C6242</f>
        <v>0.45981355000000002</v>
      </c>
      <c r="D6242">
        <f t="shared" si="291"/>
        <v>9.7320754716981123E-2</v>
      </c>
      <c r="E6242">
        <f t="shared" si="292"/>
        <v>0</v>
      </c>
      <c r="F6242">
        <f t="shared" si="293"/>
        <v>0.36249279528301892</v>
      </c>
    </row>
    <row r="6243" spans="1:6" x14ac:dyDescent="0.25">
      <c r="A6243">
        <v>6234</v>
      </c>
      <c r="B6243">
        <f>'Założenia i wyniki'!$E$6*Znorm.Profile!B6243</f>
        <v>0</v>
      </c>
      <c r="C6243">
        <f>'Założenia i wyniki'!$E$8*Znorm.Profile!C6243</f>
        <v>0.52587675</v>
      </c>
      <c r="D6243">
        <f t="shared" si="291"/>
        <v>0</v>
      </c>
      <c r="E6243">
        <f t="shared" si="292"/>
        <v>0</v>
      </c>
      <c r="F6243">
        <f t="shared" si="293"/>
        <v>0.52587675</v>
      </c>
    </row>
    <row r="6244" spans="1:6" x14ac:dyDescent="0.25">
      <c r="A6244">
        <v>6235</v>
      </c>
      <c r="B6244">
        <f>'Założenia i wyniki'!$E$6*Znorm.Profile!B6244</f>
        <v>0</v>
      </c>
      <c r="C6244">
        <f>'Założenia i wyniki'!$E$8*Znorm.Profile!C6244</f>
        <v>0.60405169999999997</v>
      </c>
      <c r="D6244">
        <f t="shared" si="291"/>
        <v>0</v>
      </c>
      <c r="E6244">
        <f t="shared" si="292"/>
        <v>0</v>
      </c>
      <c r="F6244">
        <f t="shared" si="293"/>
        <v>0.60405169999999997</v>
      </c>
    </row>
    <row r="6245" spans="1:6" x14ac:dyDescent="0.25">
      <c r="A6245">
        <v>6236</v>
      </c>
      <c r="B6245">
        <f>'Założenia i wyniki'!$E$6*Znorm.Profile!B6245</f>
        <v>0</v>
      </c>
      <c r="C6245">
        <f>'Założenia i wyniki'!$E$8*Znorm.Profile!C6245</f>
        <v>0.58489374999999988</v>
      </c>
      <c r="D6245">
        <f t="shared" si="291"/>
        <v>0</v>
      </c>
      <c r="E6245">
        <f t="shared" si="292"/>
        <v>0</v>
      </c>
      <c r="F6245">
        <f t="shared" si="293"/>
        <v>0.58489374999999988</v>
      </c>
    </row>
    <row r="6246" spans="1:6" x14ac:dyDescent="0.25">
      <c r="A6246">
        <v>6237</v>
      </c>
      <c r="B6246">
        <f>'Założenia i wyniki'!$E$6*Znorm.Profile!B6246</f>
        <v>0</v>
      </c>
      <c r="C6246">
        <f>'Założenia i wyniki'!$E$8*Znorm.Profile!C6246</f>
        <v>0.50578255000000005</v>
      </c>
      <c r="D6246">
        <f t="shared" si="291"/>
        <v>0</v>
      </c>
      <c r="E6246">
        <f t="shared" si="292"/>
        <v>0</v>
      </c>
      <c r="F6246">
        <f t="shared" si="293"/>
        <v>0.50578255000000005</v>
      </c>
    </row>
    <row r="6247" spans="1:6" x14ac:dyDescent="0.25">
      <c r="A6247">
        <v>6238</v>
      </c>
      <c r="B6247">
        <f>'Założenia i wyniki'!$E$6*Znorm.Profile!B6247</f>
        <v>0</v>
      </c>
      <c r="C6247">
        <f>'Założenia i wyniki'!$E$8*Znorm.Profile!C6247</f>
        <v>0.39733505000000002</v>
      </c>
      <c r="D6247">
        <f t="shared" si="291"/>
        <v>0</v>
      </c>
      <c r="E6247">
        <f t="shared" si="292"/>
        <v>0</v>
      </c>
      <c r="F6247">
        <f t="shared" si="293"/>
        <v>0.39733505000000002</v>
      </c>
    </row>
    <row r="6248" spans="1:6" x14ac:dyDescent="0.25">
      <c r="A6248">
        <v>6239</v>
      </c>
      <c r="B6248">
        <f>'Założenia i wyniki'!$E$6*Znorm.Profile!B6248</f>
        <v>0</v>
      </c>
      <c r="C6248">
        <f>'Założenia i wyniki'!$E$8*Znorm.Profile!C6248</f>
        <v>0.30451855</v>
      </c>
      <c r="D6248">
        <f t="shared" si="291"/>
        <v>0</v>
      </c>
      <c r="E6248">
        <f t="shared" si="292"/>
        <v>0</v>
      </c>
      <c r="F6248">
        <f t="shared" si="293"/>
        <v>0.30451855</v>
      </c>
    </row>
    <row r="6249" spans="1:6" x14ac:dyDescent="0.25">
      <c r="A6249">
        <v>6240</v>
      </c>
      <c r="B6249">
        <f>'Założenia i wyniki'!$E$6*Znorm.Profile!B6249</f>
        <v>0</v>
      </c>
      <c r="C6249">
        <f>'Założenia i wyniki'!$E$8*Znorm.Profile!C6249</f>
        <v>0.23630320000000002</v>
      </c>
      <c r="D6249">
        <f t="shared" si="291"/>
        <v>0</v>
      </c>
      <c r="E6249">
        <f t="shared" si="292"/>
        <v>0</v>
      </c>
      <c r="F6249">
        <f t="shared" si="293"/>
        <v>0.23630320000000002</v>
      </c>
    </row>
    <row r="6250" spans="1:6" x14ac:dyDescent="0.25">
      <c r="A6250">
        <v>6241</v>
      </c>
      <c r="B6250">
        <f>'Założenia i wyniki'!$E$6*Znorm.Profile!B6250</f>
        <v>0</v>
      </c>
      <c r="C6250">
        <f>'Założenia i wyniki'!$E$8*Znorm.Profile!C6250</f>
        <v>0.21080569999999998</v>
      </c>
      <c r="D6250">
        <f t="shared" si="291"/>
        <v>0</v>
      </c>
      <c r="E6250">
        <f t="shared" si="292"/>
        <v>0</v>
      </c>
      <c r="F6250">
        <f t="shared" si="293"/>
        <v>0.21080569999999998</v>
      </c>
    </row>
    <row r="6251" spans="1:6" x14ac:dyDescent="0.25">
      <c r="A6251">
        <v>6242</v>
      </c>
      <c r="B6251">
        <f>'Założenia i wyniki'!$E$6*Znorm.Profile!B6251</f>
        <v>0</v>
      </c>
      <c r="C6251">
        <f>'Założenia i wyniki'!$E$8*Znorm.Profile!C6251</f>
        <v>0.20029134999999998</v>
      </c>
      <c r="D6251">
        <f t="shared" si="291"/>
        <v>0</v>
      </c>
      <c r="E6251">
        <f t="shared" si="292"/>
        <v>0</v>
      </c>
      <c r="F6251">
        <f t="shared" si="293"/>
        <v>0.20029134999999998</v>
      </c>
    </row>
    <row r="6252" spans="1:6" x14ac:dyDescent="0.25">
      <c r="A6252">
        <v>6243</v>
      </c>
      <c r="B6252">
        <f>'Założenia i wyniki'!$E$6*Znorm.Profile!B6252</f>
        <v>0</v>
      </c>
      <c r="C6252">
        <f>'Założenia i wyniki'!$E$8*Znorm.Profile!C6252</f>
        <v>0.19813150000000002</v>
      </c>
      <c r="D6252">
        <f t="shared" si="291"/>
        <v>0</v>
      </c>
      <c r="E6252">
        <f t="shared" si="292"/>
        <v>0</v>
      </c>
      <c r="F6252">
        <f t="shared" si="293"/>
        <v>0.19813150000000002</v>
      </c>
    </row>
    <row r="6253" spans="1:6" x14ac:dyDescent="0.25">
      <c r="A6253">
        <v>6244</v>
      </c>
      <c r="B6253">
        <f>'Założenia i wyniki'!$E$6*Znorm.Profile!B6253</f>
        <v>0</v>
      </c>
      <c r="C6253">
        <f>'Założenia i wyniki'!$E$8*Znorm.Profile!C6253</f>
        <v>0.22423695000000002</v>
      </c>
      <c r="D6253">
        <f t="shared" si="291"/>
        <v>0</v>
      </c>
      <c r="E6253">
        <f t="shared" si="292"/>
        <v>0</v>
      </c>
      <c r="F6253">
        <f t="shared" si="293"/>
        <v>0.22423695000000002</v>
      </c>
    </row>
    <row r="6254" spans="1:6" x14ac:dyDescent="0.25">
      <c r="A6254">
        <v>6245</v>
      </c>
      <c r="B6254">
        <f>'Założenia i wyniki'!$E$6*Znorm.Profile!B6254</f>
        <v>0</v>
      </c>
      <c r="C6254">
        <f>'Założenia i wyniki'!$E$8*Znorm.Profile!C6254</f>
        <v>0.27961324999999998</v>
      </c>
      <c r="D6254">
        <f t="shared" si="291"/>
        <v>0</v>
      </c>
      <c r="E6254">
        <f t="shared" si="292"/>
        <v>0</v>
      </c>
      <c r="F6254">
        <f t="shared" si="293"/>
        <v>0.27961324999999998</v>
      </c>
    </row>
    <row r="6255" spans="1:6" x14ac:dyDescent="0.25">
      <c r="A6255">
        <v>6246</v>
      </c>
      <c r="B6255">
        <f>'Założenia i wyniki'!$E$6*Znorm.Profile!B6255</f>
        <v>0</v>
      </c>
      <c r="C6255">
        <f>'Założenia i wyniki'!$E$8*Znorm.Profile!C6255</f>
        <v>0.36393805000000001</v>
      </c>
      <c r="D6255">
        <f t="shared" si="291"/>
        <v>0</v>
      </c>
      <c r="E6255">
        <f t="shared" si="292"/>
        <v>0</v>
      </c>
      <c r="F6255">
        <f t="shared" si="293"/>
        <v>0.36393805000000001</v>
      </c>
    </row>
    <row r="6256" spans="1:6" x14ac:dyDescent="0.25">
      <c r="A6256">
        <v>6247</v>
      </c>
      <c r="B6256">
        <f>'Założenia i wyniki'!$E$6*Znorm.Profile!B6256</f>
        <v>0.36738679245283018</v>
      </c>
      <c r="C6256">
        <f>'Założenia i wyniki'!$E$8*Znorm.Profile!C6256</f>
        <v>0.41205360000000002</v>
      </c>
      <c r="D6256">
        <f t="shared" si="291"/>
        <v>0.36738679245283018</v>
      </c>
      <c r="E6256">
        <f t="shared" si="292"/>
        <v>0</v>
      </c>
      <c r="F6256">
        <f t="shared" si="293"/>
        <v>4.466680754716984E-2</v>
      </c>
    </row>
    <row r="6257" spans="1:6" x14ac:dyDescent="0.25">
      <c r="A6257">
        <v>6248</v>
      </c>
      <c r="B6257">
        <f>'Założenia i wyniki'!$E$6*Znorm.Profile!B6257</f>
        <v>1.094811320754717</v>
      </c>
      <c r="C6257">
        <f>'Założenia i wyniki'!$E$8*Znorm.Profile!C6257</f>
        <v>0.41690389999999999</v>
      </c>
      <c r="D6257">
        <f t="shared" si="291"/>
        <v>0.41690389999999999</v>
      </c>
      <c r="E6257">
        <f t="shared" si="292"/>
        <v>0.67790742075471699</v>
      </c>
      <c r="F6257">
        <f t="shared" si="293"/>
        <v>0</v>
      </c>
    </row>
    <row r="6258" spans="1:6" x14ac:dyDescent="0.25">
      <c r="A6258">
        <v>6249</v>
      </c>
      <c r="B6258">
        <f>'Założenia i wyniki'!$E$6*Znorm.Profile!B6258</f>
        <v>1.7227358490566038</v>
      </c>
      <c r="C6258">
        <f>'Założenia i wyniki'!$E$8*Znorm.Profile!C6258</f>
        <v>0.41954954999999999</v>
      </c>
      <c r="D6258">
        <f t="shared" si="291"/>
        <v>0.41954954999999999</v>
      </c>
      <c r="E6258">
        <f t="shared" si="292"/>
        <v>1.3031862990566039</v>
      </c>
      <c r="F6258">
        <f t="shared" si="293"/>
        <v>0</v>
      </c>
    </row>
    <row r="6259" spans="1:6" x14ac:dyDescent="0.25">
      <c r="A6259">
        <v>6250</v>
      </c>
      <c r="B6259">
        <f>'Założenia i wyniki'!$E$6*Znorm.Profile!B6259</f>
        <v>2.1729245283018872</v>
      </c>
      <c r="C6259">
        <f>'Założenia i wyniki'!$E$8*Znorm.Profile!C6259</f>
        <v>0.40621909999999994</v>
      </c>
      <c r="D6259">
        <f t="shared" si="291"/>
        <v>0.40621909999999994</v>
      </c>
      <c r="E6259">
        <f t="shared" si="292"/>
        <v>1.7667054283018873</v>
      </c>
      <c r="F6259">
        <f t="shared" si="293"/>
        <v>0</v>
      </c>
    </row>
    <row r="6260" spans="1:6" x14ac:dyDescent="0.25">
      <c r="A6260">
        <v>6251</v>
      </c>
      <c r="B6260">
        <f>'Założenia i wyniki'!$E$6*Znorm.Profile!B6260</f>
        <v>2.4339622641509435</v>
      </c>
      <c r="C6260">
        <f>'Założenia i wyniki'!$E$8*Znorm.Profile!C6260</f>
        <v>0.40185634999999997</v>
      </c>
      <c r="D6260">
        <f t="shared" si="291"/>
        <v>0.40185634999999997</v>
      </c>
      <c r="E6260">
        <f t="shared" si="292"/>
        <v>2.0321059141509434</v>
      </c>
      <c r="F6260">
        <f t="shared" si="293"/>
        <v>0</v>
      </c>
    </row>
    <row r="6261" spans="1:6" x14ac:dyDescent="0.25">
      <c r="A6261">
        <v>6252</v>
      </c>
      <c r="B6261">
        <f>'Założenia i wyniki'!$E$6*Znorm.Profile!B6261</f>
        <v>2.4867924528301888</v>
      </c>
      <c r="C6261">
        <f>'Założenia i wyniki'!$E$8*Znorm.Profile!C6261</f>
        <v>0.40383314999999997</v>
      </c>
      <c r="D6261">
        <f t="shared" si="291"/>
        <v>0.40383314999999997</v>
      </c>
      <c r="E6261">
        <f t="shared" si="292"/>
        <v>2.0829593028301887</v>
      </c>
      <c r="F6261">
        <f t="shared" si="293"/>
        <v>0</v>
      </c>
    </row>
    <row r="6262" spans="1:6" x14ac:dyDescent="0.25">
      <c r="A6262">
        <v>6253</v>
      </c>
      <c r="B6262">
        <f>'Założenia i wyniki'!$E$6*Znorm.Profile!B6262</f>
        <v>2.3786792452830192</v>
      </c>
      <c r="C6262">
        <f>'Założenia i wyniki'!$E$8*Znorm.Profile!C6262</f>
        <v>0.40238904999999997</v>
      </c>
      <c r="D6262">
        <f t="shared" si="291"/>
        <v>0.40238904999999997</v>
      </c>
      <c r="E6262">
        <f t="shared" si="292"/>
        <v>1.9762901952830192</v>
      </c>
      <c r="F6262">
        <f t="shared" si="293"/>
        <v>0</v>
      </c>
    </row>
    <row r="6263" spans="1:6" x14ac:dyDescent="0.25">
      <c r="A6263">
        <v>6254</v>
      </c>
      <c r="B6263">
        <f>'Założenia i wyniki'!$E$6*Znorm.Profile!B6263</f>
        <v>2.0917924528301892</v>
      </c>
      <c r="C6263">
        <f>'Założenia i wyniki'!$E$8*Znorm.Profile!C6263</f>
        <v>0.4032945</v>
      </c>
      <c r="D6263">
        <f t="shared" si="291"/>
        <v>0.4032945</v>
      </c>
      <c r="E6263">
        <f t="shared" si="292"/>
        <v>1.6884979528301893</v>
      </c>
      <c r="F6263">
        <f t="shared" si="293"/>
        <v>0</v>
      </c>
    </row>
    <row r="6264" spans="1:6" x14ac:dyDescent="0.25">
      <c r="A6264">
        <v>6255</v>
      </c>
      <c r="B6264">
        <f>'Założenia i wyniki'!$E$6*Znorm.Profile!B6264</f>
        <v>1.669245283018868</v>
      </c>
      <c r="C6264">
        <f>'Założenia i wyniki'!$E$8*Znorm.Profile!C6264</f>
        <v>0.42126035000000001</v>
      </c>
      <c r="D6264">
        <f t="shared" si="291"/>
        <v>0.42126035000000001</v>
      </c>
      <c r="E6264">
        <f t="shared" si="292"/>
        <v>1.2479849330188679</v>
      </c>
      <c r="F6264">
        <f t="shared" si="293"/>
        <v>0</v>
      </c>
    </row>
    <row r="6265" spans="1:6" x14ac:dyDescent="0.25">
      <c r="A6265">
        <v>6256</v>
      </c>
      <c r="B6265">
        <f>'Założenia i wyniki'!$E$6*Znorm.Profile!B6265</f>
        <v>1.0679245283018868</v>
      </c>
      <c r="C6265">
        <f>'Założenia i wyniki'!$E$8*Znorm.Profile!C6265</f>
        <v>0.43282329999999997</v>
      </c>
      <c r="D6265">
        <f t="shared" si="291"/>
        <v>0.43282329999999997</v>
      </c>
      <c r="E6265">
        <f t="shared" si="292"/>
        <v>0.63510122830188687</v>
      </c>
      <c r="F6265">
        <f t="shared" si="293"/>
        <v>0</v>
      </c>
    </row>
    <row r="6266" spans="1:6" x14ac:dyDescent="0.25">
      <c r="A6266">
        <v>6257</v>
      </c>
      <c r="B6266">
        <f>'Założenia i wyniki'!$E$6*Znorm.Profile!B6266</f>
        <v>0.35924528301886793</v>
      </c>
      <c r="C6266">
        <f>'Założenia i wyniki'!$E$8*Znorm.Profile!C6266</f>
        <v>0.46342624999999998</v>
      </c>
      <c r="D6266">
        <f t="shared" si="291"/>
        <v>0.35924528301886793</v>
      </c>
      <c r="E6266">
        <f t="shared" si="292"/>
        <v>0</v>
      </c>
      <c r="F6266">
        <f t="shared" si="293"/>
        <v>0.10418096698113205</v>
      </c>
    </row>
    <row r="6267" spans="1:6" x14ac:dyDescent="0.25">
      <c r="A6267">
        <v>6258</v>
      </c>
      <c r="B6267">
        <f>'Założenia i wyniki'!$E$6*Znorm.Profile!B6267</f>
        <v>0</v>
      </c>
      <c r="C6267">
        <f>'Założenia i wyniki'!$E$8*Znorm.Profile!C6267</f>
        <v>0.51914589999999994</v>
      </c>
      <c r="D6267">
        <f t="shared" si="291"/>
        <v>0</v>
      </c>
      <c r="E6267">
        <f t="shared" si="292"/>
        <v>0</v>
      </c>
      <c r="F6267">
        <f t="shared" si="293"/>
        <v>0.51914589999999994</v>
      </c>
    </row>
    <row r="6268" spans="1:6" x14ac:dyDescent="0.25">
      <c r="A6268">
        <v>6259</v>
      </c>
      <c r="B6268">
        <f>'Założenia i wyniki'!$E$6*Znorm.Profile!B6268</f>
        <v>0</v>
      </c>
      <c r="C6268">
        <f>'Założenia i wyniki'!$E$8*Znorm.Profile!C6268</f>
        <v>0.57645840000000004</v>
      </c>
      <c r="D6268">
        <f t="shared" si="291"/>
        <v>0</v>
      </c>
      <c r="E6268">
        <f t="shared" si="292"/>
        <v>0</v>
      </c>
      <c r="F6268">
        <f t="shared" si="293"/>
        <v>0.57645840000000004</v>
      </c>
    </row>
    <row r="6269" spans="1:6" x14ac:dyDescent="0.25">
      <c r="A6269">
        <v>6260</v>
      </c>
      <c r="B6269">
        <f>'Założenia i wyniki'!$E$6*Znorm.Profile!B6269</f>
        <v>0</v>
      </c>
      <c r="C6269">
        <f>'Założenia i wyniki'!$E$8*Znorm.Profile!C6269</f>
        <v>0.54601189999999999</v>
      </c>
      <c r="D6269">
        <f t="shared" si="291"/>
        <v>0</v>
      </c>
      <c r="E6269">
        <f t="shared" si="292"/>
        <v>0</v>
      </c>
      <c r="F6269">
        <f t="shared" si="293"/>
        <v>0.54601189999999999</v>
      </c>
    </row>
    <row r="6270" spans="1:6" x14ac:dyDescent="0.25">
      <c r="A6270">
        <v>6261</v>
      </c>
      <c r="B6270">
        <f>'Założenia i wyniki'!$E$6*Znorm.Profile!B6270</f>
        <v>0</v>
      </c>
      <c r="C6270">
        <f>'Założenia i wyniki'!$E$8*Znorm.Profile!C6270</f>
        <v>0.48403144999999992</v>
      </c>
      <c r="D6270">
        <f t="shared" si="291"/>
        <v>0</v>
      </c>
      <c r="E6270">
        <f t="shared" si="292"/>
        <v>0</v>
      </c>
      <c r="F6270">
        <f t="shared" si="293"/>
        <v>0.48403144999999992</v>
      </c>
    </row>
    <row r="6271" spans="1:6" x14ac:dyDescent="0.25">
      <c r="A6271">
        <v>6262</v>
      </c>
      <c r="B6271">
        <f>'Założenia i wyniki'!$E$6*Znorm.Profile!B6271</f>
        <v>0</v>
      </c>
      <c r="C6271">
        <f>'Założenia i wyniki'!$E$8*Znorm.Profile!C6271</f>
        <v>0.40178389999999997</v>
      </c>
      <c r="D6271">
        <f t="shared" si="291"/>
        <v>0</v>
      </c>
      <c r="E6271">
        <f t="shared" si="292"/>
        <v>0</v>
      </c>
      <c r="F6271">
        <f t="shared" si="293"/>
        <v>0.40178389999999997</v>
      </c>
    </row>
    <row r="6272" spans="1:6" x14ac:dyDescent="0.25">
      <c r="A6272">
        <v>6263</v>
      </c>
      <c r="B6272">
        <f>'Założenia i wyniki'!$E$6*Znorm.Profile!B6272</f>
        <v>0</v>
      </c>
      <c r="C6272">
        <f>'Założenia i wyniki'!$E$8*Znorm.Profile!C6272</f>
        <v>0.32109945000000001</v>
      </c>
      <c r="D6272">
        <f t="shared" si="291"/>
        <v>0</v>
      </c>
      <c r="E6272">
        <f t="shared" si="292"/>
        <v>0</v>
      </c>
      <c r="F6272">
        <f t="shared" si="293"/>
        <v>0.32109945000000001</v>
      </c>
    </row>
    <row r="6273" spans="1:6" x14ac:dyDescent="0.25">
      <c r="A6273">
        <v>6264</v>
      </c>
      <c r="B6273">
        <f>'Założenia i wyniki'!$E$6*Znorm.Profile!B6273</f>
        <v>0</v>
      </c>
      <c r="C6273">
        <f>'Założenia i wyniki'!$E$8*Znorm.Profile!C6273</f>
        <v>0.25485004999999999</v>
      </c>
      <c r="D6273">
        <f t="shared" si="291"/>
        <v>0</v>
      </c>
      <c r="E6273">
        <f t="shared" si="292"/>
        <v>0</v>
      </c>
      <c r="F6273">
        <f t="shared" si="293"/>
        <v>0.25485004999999999</v>
      </c>
    </row>
    <row r="6274" spans="1:6" x14ac:dyDescent="0.25">
      <c r="A6274">
        <v>6265</v>
      </c>
      <c r="B6274">
        <f>'Założenia i wyniki'!$E$6*Znorm.Profile!B6274</f>
        <v>0</v>
      </c>
      <c r="C6274">
        <f>'Założenia i wyniki'!$E$8*Znorm.Profile!C6274</f>
        <v>0.22369025000000001</v>
      </c>
      <c r="D6274">
        <f t="shared" si="291"/>
        <v>0</v>
      </c>
      <c r="E6274">
        <f t="shared" si="292"/>
        <v>0</v>
      </c>
      <c r="F6274">
        <f t="shared" si="293"/>
        <v>0.22369025000000001</v>
      </c>
    </row>
    <row r="6275" spans="1:6" x14ac:dyDescent="0.25">
      <c r="A6275">
        <v>6266</v>
      </c>
      <c r="B6275">
        <f>'Założenia i wyniki'!$E$6*Znorm.Profile!B6275</f>
        <v>0</v>
      </c>
      <c r="C6275">
        <f>'Założenia i wyniki'!$E$8*Znorm.Profile!C6275</f>
        <v>0.20720245000000001</v>
      </c>
      <c r="D6275">
        <f t="shared" si="291"/>
        <v>0</v>
      </c>
      <c r="E6275">
        <f t="shared" si="292"/>
        <v>0</v>
      </c>
      <c r="F6275">
        <f t="shared" si="293"/>
        <v>0.20720245000000001</v>
      </c>
    </row>
    <row r="6276" spans="1:6" x14ac:dyDescent="0.25">
      <c r="A6276">
        <v>6267</v>
      </c>
      <c r="B6276">
        <f>'Założenia i wyniki'!$E$6*Znorm.Profile!B6276</f>
        <v>0</v>
      </c>
      <c r="C6276">
        <f>'Założenia i wyniki'!$E$8*Znorm.Profile!C6276</f>
        <v>0.20459249999999998</v>
      </c>
      <c r="D6276">
        <f t="shared" si="291"/>
        <v>0</v>
      </c>
      <c r="E6276">
        <f t="shared" si="292"/>
        <v>0</v>
      </c>
      <c r="F6276">
        <f t="shared" si="293"/>
        <v>0.20459249999999998</v>
      </c>
    </row>
    <row r="6277" spans="1:6" x14ac:dyDescent="0.25">
      <c r="A6277">
        <v>6268</v>
      </c>
      <c r="B6277">
        <f>'Założenia i wyniki'!$E$6*Znorm.Profile!B6277</f>
        <v>0</v>
      </c>
      <c r="C6277">
        <f>'Założenia i wyniki'!$E$8*Znorm.Profile!C6277</f>
        <v>0.21295540000000002</v>
      </c>
      <c r="D6277">
        <f t="shared" si="291"/>
        <v>0</v>
      </c>
      <c r="E6277">
        <f t="shared" si="292"/>
        <v>0</v>
      </c>
      <c r="F6277">
        <f t="shared" si="293"/>
        <v>0.21295540000000002</v>
      </c>
    </row>
    <row r="6278" spans="1:6" x14ac:dyDescent="0.25">
      <c r="A6278">
        <v>6269</v>
      </c>
      <c r="B6278">
        <f>'Założenia i wyniki'!$E$6*Znorm.Profile!B6278</f>
        <v>0</v>
      </c>
      <c r="C6278">
        <f>'Założenia i wyniki'!$E$8*Znorm.Profile!C6278</f>
        <v>0.24422229999999998</v>
      </c>
      <c r="D6278">
        <f t="shared" si="291"/>
        <v>0</v>
      </c>
      <c r="E6278">
        <f t="shared" si="292"/>
        <v>0</v>
      </c>
      <c r="F6278">
        <f t="shared" si="293"/>
        <v>0.24422229999999998</v>
      </c>
    </row>
    <row r="6279" spans="1:6" x14ac:dyDescent="0.25">
      <c r="A6279">
        <v>6270</v>
      </c>
      <c r="B6279">
        <f>'Założenia i wyniki'!$E$6*Znorm.Profile!B6279</f>
        <v>0</v>
      </c>
      <c r="C6279">
        <f>'Założenia i wyniki'!$E$8*Znorm.Profile!C6279</f>
        <v>0.29660085000000003</v>
      </c>
      <c r="D6279">
        <f t="shared" si="291"/>
        <v>0</v>
      </c>
      <c r="E6279">
        <f t="shared" si="292"/>
        <v>0</v>
      </c>
      <c r="F6279">
        <f t="shared" si="293"/>
        <v>0.29660085000000003</v>
      </c>
    </row>
    <row r="6280" spans="1:6" x14ac:dyDescent="0.25">
      <c r="A6280">
        <v>6271</v>
      </c>
      <c r="B6280">
        <f>'Założenia i wyniki'!$E$6*Znorm.Profile!B6280</f>
        <v>0.38247169811320753</v>
      </c>
      <c r="C6280">
        <f>'Założenia i wyniki'!$E$8*Znorm.Profile!C6280</f>
        <v>0.36637580000000003</v>
      </c>
      <c r="D6280">
        <f t="shared" si="291"/>
        <v>0.36637580000000003</v>
      </c>
      <c r="E6280">
        <f t="shared" si="292"/>
        <v>1.6095898113207496E-2</v>
      </c>
      <c r="F6280">
        <f t="shared" si="293"/>
        <v>0</v>
      </c>
    </row>
    <row r="6281" spans="1:6" x14ac:dyDescent="0.25">
      <c r="A6281">
        <v>6272</v>
      </c>
      <c r="B6281">
        <f>'Założenia i wyniki'!$E$6*Znorm.Profile!B6281</f>
        <v>1.0991509433962263</v>
      </c>
      <c r="C6281">
        <f>'Założenia i wyniki'!$E$8*Znorm.Profile!C6281</f>
        <v>0.42406594999999997</v>
      </c>
      <c r="D6281">
        <f t="shared" si="291"/>
        <v>0.42406594999999997</v>
      </c>
      <c r="E6281">
        <f t="shared" si="292"/>
        <v>0.67508499339622641</v>
      </c>
      <c r="F6281">
        <f t="shared" si="293"/>
        <v>0</v>
      </c>
    </row>
    <row r="6282" spans="1:6" x14ac:dyDescent="0.25">
      <c r="A6282">
        <v>6273</v>
      </c>
      <c r="B6282">
        <f>'Założenia i wyniki'!$E$6*Znorm.Profile!B6282</f>
        <v>1.7219811320754719</v>
      </c>
      <c r="C6282">
        <f>'Założenia i wyniki'!$E$8*Znorm.Profile!C6282</f>
        <v>0.45942330000000003</v>
      </c>
      <c r="D6282">
        <f t="shared" si="291"/>
        <v>0.45942330000000003</v>
      </c>
      <c r="E6282">
        <f t="shared" si="292"/>
        <v>1.2625578320754718</v>
      </c>
      <c r="F6282">
        <f t="shared" si="293"/>
        <v>0</v>
      </c>
    </row>
    <row r="6283" spans="1:6" x14ac:dyDescent="0.25">
      <c r="A6283">
        <v>6274</v>
      </c>
      <c r="B6283">
        <f>'Założenia i wyniki'!$E$6*Znorm.Profile!B6283</f>
        <v>2.1546226415094343</v>
      </c>
      <c r="C6283">
        <f>'Założenia i wyniki'!$E$8*Znorm.Profile!C6283</f>
        <v>0.4731496</v>
      </c>
      <c r="D6283">
        <f t="shared" ref="D6283:D6346" si="294">IF(B6283&lt;=C6283,B6283,C6283)</f>
        <v>0.4731496</v>
      </c>
      <c r="E6283">
        <f t="shared" ref="E6283:E6346" si="295">IF(B6283&gt;C6283,B6283-C6283,0)</f>
        <v>1.6814730415094343</v>
      </c>
      <c r="F6283">
        <f t="shared" ref="F6283:F6346" si="296">IF(B6283&lt;C6283,C6283-B6283,0)</f>
        <v>0</v>
      </c>
    </row>
    <row r="6284" spans="1:6" x14ac:dyDescent="0.25">
      <c r="A6284">
        <v>6275</v>
      </c>
      <c r="B6284">
        <f>'Założenia i wyniki'!$E$6*Znorm.Profile!B6284</f>
        <v>2.3944339622641508</v>
      </c>
      <c r="C6284">
        <f>'Założenia i wyniki'!$E$8*Znorm.Profile!C6284</f>
        <v>0.48649789999999998</v>
      </c>
      <c r="D6284">
        <f t="shared" si="294"/>
        <v>0.48649789999999998</v>
      </c>
      <c r="E6284">
        <f t="shared" si="295"/>
        <v>1.9079360622641508</v>
      </c>
      <c r="F6284">
        <f t="shared" si="296"/>
        <v>0</v>
      </c>
    </row>
    <row r="6285" spans="1:6" x14ac:dyDescent="0.25">
      <c r="A6285">
        <v>6276</v>
      </c>
      <c r="B6285">
        <f>'Założenia i wyniki'!$E$6*Znorm.Profile!B6285</f>
        <v>2.4479245283018871</v>
      </c>
      <c r="C6285">
        <f>'Założenia i wyniki'!$E$8*Znorm.Profile!C6285</f>
        <v>0.48717794999999997</v>
      </c>
      <c r="D6285">
        <f t="shared" si="294"/>
        <v>0.48717794999999997</v>
      </c>
      <c r="E6285">
        <f t="shared" si="295"/>
        <v>1.9607465783018871</v>
      </c>
      <c r="F6285">
        <f t="shared" si="296"/>
        <v>0</v>
      </c>
    </row>
    <row r="6286" spans="1:6" x14ac:dyDescent="0.25">
      <c r="A6286">
        <v>6277</v>
      </c>
      <c r="B6286">
        <f>'Założenia i wyniki'!$E$6*Znorm.Profile!B6286</f>
        <v>2.3317924528301885</v>
      </c>
      <c r="C6286">
        <f>'Założenia i wyniki'!$E$8*Znorm.Profile!C6286</f>
        <v>0.49662445000000005</v>
      </c>
      <c r="D6286">
        <f t="shared" si="294"/>
        <v>0.49662445000000005</v>
      </c>
      <c r="E6286">
        <f t="shared" si="295"/>
        <v>1.8351680028301884</v>
      </c>
      <c r="F6286">
        <f t="shared" si="296"/>
        <v>0</v>
      </c>
    </row>
    <row r="6287" spans="1:6" x14ac:dyDescent="0.25">
      <c r="A6287">
        <v>6278</v>
      </c>
      <c r="B6287">
        <f>'Założenia i wyniki'!$E$6*Znorm.Profile!B6287</f>
        <v>2.0476415094339622</v>
      </c>
      <c r="C6287">
        <f>'Założenia i wyniki'!$E$8*Znorm.Profile!C6287</f>
        <v>0.49243145000000005</v>
      </c>
      <c r="D6287">
        <f t="shared" si="294"/>
        <v>0.49243145000000005</v>
      </c>
      <c r="E6287">
        <f t="shared" si="295"/>
        <v>1.5552100594339622</v>
      </c>
      <c r="F6287">
        <f t="shared" si="296"/>
        <v>0</v>
      </c>
    </row>
    <row r="6288" spans="1:6" x14ac:dyDescent="0.25">
      <c r="A6288">
        <v>6279</v>
      </c>
      <c r="B6288">
        <f>'Założenia i wyniki'!$E$6*Znorm.Profile!B6288</f>
        <v>1.6199056603773583</v>
      </c>
      <c r="C6288">
        <f>'Założenia i wyniki'!$E$8*Znorm.Profile!C6288</f>
        <v>0.49124424999999994</v>
      </c>
      <c r="D6288">
        <f t="shared" si="294"/>
        <v>0.49124424999999994</v>
      </c>
      <c r="E6288">
        <f t="shared" si="295"/>
        <v>1.1286614103773585</v>
      </c>
      <c r="F6288">
        <f t="shared" si="296"/>
        <v>0</v>
      </c>
    </row>
    <row r="6289" spans="1:6" x14ac:dyDescent="0.25">
      <c r="A6289">
        <v>6280</v>
      </c>
      <c r="B6289">
        <f>'Założenia i wyniki'!$E$6*Znorm.Profile!B6289</f>
        <v>1.0167924528301886</v>
      </c>
      <c r="C6289">
        <f>'Założenia i wyniki'!$E$8*Znorm.Profile!C6289</f>
        <v>0.47808495000000006</v>
      </c>
      <c r="D6289">
        <f t="shared" si="294"/>
        <v>0.47808495000000006</v>
      </c>
      <c r="E6289">
        <f t="shared" si="295"/>
        <v>0.53870750283018853</v>
      </c>
      <c r="F6289">
        <f t="shared" si="296"/>
        <v>0</v>
      </c>
    </row>
    <row r="6290" spans="1:6" x14ac:dyDescent="0.25">
      <c r="A6290">
        <v>6281</v>
      </c>
      <c r="B6290">
        <f>'Założenia i wyniki'!$E$6*Znorm.Profile!B6290</f>
        <v>0.32734905660377361</v>
      </c>
      <c r="C6290">
        <f>'Założenia i wyniki'!$E$8*Znorm.Profile!C6290</f>
        <v>0.48817089999999996</v>
      </c>
      <c r="D6290">
        <f t="shared" si="294"/>
        <v>0.32734905660377361</v>
      </c>
      <c r="E6290">
        <f t="shared" si="295"/>
        <v>0</v>
      </c>
      <c r="F6290">
        <f t="shared" si="296"/>
        <v>0.16082184339622635</v>
      </c>
    </row>
    <row r="6291" spans="1:6" x14ac:dyDescent="0.25">
      <c r="A6291">
        <v>6282</v>
      </c>
      <c r="B6291">
        <f>'Założenia i wyniki'!$E$6*Znorm.Profile!B6291</f>
        <v>0</v>
      </c>
      <c r="C6291">
        <f>'Założenia i wyniki'!$E$8*Znorm.Profile!C6291</f>
        <v>0.52811395000000005</v>
      </c>
      <c r="D6291">
        <f t="shared" si="294"/>
        <v>0</v>
      </c>
      <c r="E6291">
        <f t="shared" si="295"/>
        <v>0</v>
      </c>
      <c r="F6291">
        <f t="shared" si="296"/>
        <v>0.52811395000000005</v>
      </c>
    </row>
    <row r="6292" spans="1:6" x14ac:dyDescent="0.25">
      <c r="A6292">
        <v>6283</v>
      </c>
      <c r="B6292">
        <f>'Założenia i wyniki'!$E$6*Znorm.Profile!B6292</f>
        <v>0</v>
      </c>
      <c r="C6292">
        <f>'Założenia i wyniki'!$E$8*Znorm.Profile!C6292</f>
        <v>0.58385180000000003</v>
      </c>
      <c r="D6292">
        <f t="shared" si="294"/>
        <v>0</v>
      </c>
      <c r="E6292">
        <f t="shared" si="295"/>
        <v>0</v>
      </c>
      <c r="F6292">
        <f t="shared" si="296"/>
        <v>0.58385180000000003</v>
      </c>
    </row>
    <row r="6293" spans="1:6" x14ac:dyDescent="0.25">
      <c r="A6293">
        <v>6284</v>
      </c>
      <c r="B6293">
        <f>'Założenia i wyniki'!$E$6*Znorm.Profile!B6293</f>
        <v>0</v>
      </c>
      <c r="C6293">
        <f>'Założenia i wyniki'!$E$8*Znorm.Profile!C6293</f>
        <v>0.55184290000000003</v>
      </c>
      <c r="D6293">
        <f t="shared" si="294"/>
        <v>0</v>
      </c>
      <c r="E6293">
        <f t="shared" si="295"/>
        <v>0</v>
      </c>
      <c r="F6293">
        <f t="shared" si="296"/>
        <v>0.55184290000000003</v>
      </c>
    </row>
    <row r="6294" spans="1:6" x14ac:dyDescent="0.25">
      <c r="A6294">
        <v>6285</v>
      </c>
      <c r="B6294">
        <f>'Założenia i wyniki'!$E$6*Znorm.Profile!B6294</f>
        <v>0</v>
      </c>
      <c r="C6294">
        <f>'Założenia i wyniki'!$E$8*Znorm.Profile!C6294</f>
        <v>0.48647304999999996</v>
      </c>
      <c r="D6294">
        <f t="shared" si="294"/>
        <v>0</v>
      </c>
      <c r="E6294">
        <f t="shared" si="295"/>
        <v>0</v>
      </c>
      <c r="F6294">
        <f t="shared" si="296"/>
        <v>0.48647304999999996</v>
      </c>
    </row>
    <row r="6295" spans="1:6" x14ac:dyDescent="0.25">
      <c r="A6295">
        <v>6286</v>
      </c>
      <c r="B6295">
        <f>'Założenia i wyniki'!$E$6*Znorm.Profile!B6295</f>
        <v>0</v>
      </c>
      <c r="C6295">
        <f>'Założenia i wyniki'!$E$8*Znorm.Profile!C6295</f>
        <v>0.40966590000000003</v>
      </c>
      <c r="D6295">
        <f t="shared" si="294"/>
        <v>0</v>
      </c>
      <c r="E6295">
        <f t="shared" si="295"/>
        <v>0</v>
      </c>
      <c r="F6295">
        <f t="shared" si="296"/>
        <v>0.40966590000000003</v>
      </c>
    </row>
    <row r="6296" spans="1:6" x14ac:dyDescent="0.25">
      <c r="A6296">
        <v>6287</v>
      </c>
      <c r="B6296">
        <f>'Założenia i wyniki'!$E$6*Znorm.Profile!B6296</f>
        <v>0</v>
      </c>
      <c r="C6296">
        <f>'Założenia i wyniki'!$E$8*Znorm.Profile!C6296</f>
        <v>0.33742135000000001</v>
      </c>
      <c r="D6296">
        <f t="shared" si="294"/>
        <v>0</v>
      </c>
      <c r="E6296">
        <f t="shared" si="295"/>
        <v>0</v>
      </c>
      <c r="F6296">
        <f t="shared" si="296"/>
        <v>0.33742135000000001</v>
      </c>
    </row>
    <row r="6297" spans="1:6" x14ac:dyDescent="0.25">
      <c r="A6297">
        <v>6288</v>
      </c>
      <c r="B6297">
        <f>'Założenia i wyniki'!$E$6*Znorm.Profile!B6297</f>
        <v>0</v>
      </c>
      <c r="C6297">
        <f>'Założenia i wyniki'!$E$8*Znorm.Profile!C6297</f>
        <v>0.26969355</v>
      </c>
      <c r="D6297">
        <f t="shared" si="294"/>
        <v>0</v>
      </c>
      <c r="E6297">
        <f t="shared" si="295"/>
        <v>0</v>
      </c>
      <c r="F6297">
        <f t="shared" si="296"/>
        <v>0.26969355</v>
      </c>
    </row>
    <row r="6298" spans="1:6" x14ac:dyDescent="0.25">
      <c r="A6298">
        <v>6289</v>
      </c>
      <c r="B6298">
        <f>'Założenia i wyniki'!$E$6*Znorm.Profile!B6298</f>
        <v>0</v>
      </c>
      <c r="C6298">
        <f>'Założenia i wyniki'!$E$8*Znorm.Profile!C6298</f>
        <v>0.22975365</v>
      </c>
      <c r="D6298">
        <f t="shared" si="294"/>
        <v>0</v>
      </c>
      <c r="E6298">
        <f t="shared" si="295"/>
        <v>0</v>
      </c>
      <c r="F6298">
        <f t="shared" si="296"/>
        <v>0.22975365</v>
      </c>
    </row>
    <row r="6299" spans="1:6" x14ac:dyDescent="0.25">
      <c r="A6299">
        <v>6290</v>
      </c>
      <c r="B6299">
        <f>'Założenia i wyniki'!$E$6*Znorm.Profile!B6299</f>
        <v>0</v>
      </c>
      <c r="C6299">
        <f>'Założenia i wyniki'!$E$8*Znorm.Profile!C6299</f>
        <v>0.21027999999999999</v>
      </c>
      <c r="D6299">
        <f t="shared" si="294"/>
        <v>0</v>
      </c>
      <c r="E6299">
        <f t="shared" si="295"/>
        <v>0</v>
      </c>
      <c r="F6299">
        <f t="shared" si="296"/>
        <v>0.21027999999999999</v>
      </c>
    </row>
    <row r="6300" spans="1:6" x14ac:dyDescent="0.25">
      <c r="A6300">
        <v>6291</v>
      </c>
      <c r="B6300">
        <f>'Założenia i wyniki'!$E$6*Znorm.Profile!B6300</f>
        <v>0</v>
      </c>
      <c r="C6300">
        <f>'Założenia i wyniki'!$E$8*Znorm.Profile!C6300</f>
        <v>0.20826225000000001</v>
      </c>
      <c r="D6300">
        <f t="shared" si="294"/>
        <v>0</v>
      </c>
      <c r="E6300">
        <f t="shared" si="295"/>
        <v>0</v>
      </c>
      <c r="F6300">
        <f t="shared" si="296"/>
        <v>0.20826225000000001</v>
      </c>
    </row>
    <row r="6301" spans="1:6" x14ac:dyDescent="0.25">
      <c r="A6301">
        <v>6292</v>
      </c>
      <c r="B6301">
        <f>'Założenia i wyniki'!$E$6*Znorm.Profile!B6301</f>
        <v>0</v>
      </c>
      <c r="C6301">
        <f>'Założenia i wyniki'!$E$8*Znorm.Profile!C6301</f>
        <v>0.21344435</v>
      </c>
      <c r="D6301">
        <f t="shared" si="294"/>
        <v>0</v>
      </c>
      <c r="E6301">
        <f t="shared" si="295"/>
        <v>0</v>
      </c>
      <c r="F6301">
        <f t="shared" si="296"/>
        <v>0.21344435</v>
      </c>
    </row>
    <row r="6302" spans="1:6" x14ac:dyDescent="0.25">
      <c r="A6302">
        <v>6293</v>
      </c>
      <c r="B6302">
        <f>'Założenia i wyniki'!$E$6*Znorm.Profile!B6302</f>
        <v>0</v>
      </c>
      <c r="C6302">
        <f>'Założenia i wyniki'!$E$8*Znorm.Profile!C6302</f>
        <v>0.23660490000000003</v>
      </c>
      <c r="D6302">
        <f t="shared" si="294"/>
        <v>0</v>
      </c>
      <c r="E6302">
        <f t="shared" si="295"/>
        <v>0</v>
      </c>
      <c r="F6302">
        <f t="shared" si="296"/>
        <v>0.23660490000000003</v>
      </c>
    </row>
    <row r="6303" spans="1:6" x14ac:dyDescent="0.25">
      <c r="A6303">
        <v>6294</v>
      </c>
      <c r="B6303">
        <f>'Założenia i wyniki'!$E$6*Znorm.Profile!B6303</f>
        <v>0</v>
      </c>
      <c r="C6303">
        <f>'Założenia i wyniki'!$E$8*Znorm.Profile!C6303</f>
        <v>0.28301420000000005</v>
      </c>
      <c r="D6303">
        <f t="shared" si="294"/>
        <v>0</v>
      </c>
      <c r="E6303">
        <f t="shared" si="295"/>
        <v>0</v>
      </c>
      <c r="F6303">
        <f t="shared" si="296"/>
        <v>0.28301420000000005</v>
      </c>
    </row>
    <row r="6304" spans="1:6" x14ac:dyDescent="0.25">
      <c r="A6304">
        <v>6295</v>
      </c>
      <c r="B6304">
        <f>'Założenia i wyniki'!$E$6*Znorm.Profile!B6304</f>
        <v>0.30227358490566036</v>
      </c>
      <c r="C6304">
        <f>'Założenia i wyniki'!$E$8*Znorm.Profile!C6304</f>
        <v>0.34019369999999999</v>
      </c>
      <c r="D6304">
        <f t="shared" si="294"/>
        <v>0.30227358490566036</v>
      </c>
      <c r="E6304">
        <f t="shared" si="295"/>
        <v>0</v>
      </c>
      <c r="F6304">
        <f t="shared" si="296"/>
        <v>3.7920115094339624E-2</v>
      </c>
    </row>
    <row r="6305" spans="1:6" x14ac:dyDescent="0.25">
      <c r="A6305">
        <v>6296</v>
      </c>
      <c r="B6305">
        <f>'Założenia i wyniki'!$E$6*Znorm.Profile!B6305</f>
        <v>0.97952830188679241</v>
      </c>
      <c r="C6305">
        <f>'Założenia i wyniki'!$E$8*Znorm.Profile!C6305</f>
        <v>0.40699960000000002</v>
      </c>
      <c r="D6305">
        <f t="shared" si="294"/>
        <v>0.40699960000000002</v>
      </c>
      <c r="E6305">
        <f t="shared" si="295"/>
        <v>0.57252870188679239</v>
      </c>
      <c r="F6305">
        <f t="shared" si="296"/>
        <v>0</v>
      </c>
    </row>
    <row r="6306" spans="1:6" x14ac:dyDescent="0.25">
      <c r="A6306">
        <v>6297</v>
      </c>
      <c r="B6306">
        <f>'Założenia i wyniki'!$E$6*Znorm.Profile!B6306</f>
        <v>1.6123584905660375</v>
      </c>
      <c r="C6306">
        <f>'Założenia i wyniki'!$E$8*Znorm.Profile!C6306</f>
        <v>0.45733869999999999</v>
      </c>
      <c r="D6306">
        <f t="shared" si="294"/>
        <v>0.45733869999999999</v>
      </c>
      <c r="E6306">
        <f t="shared" si="295"/>
        <v>1.1550197905660375</v>
      </c>
      <c r="F6306">
        <f t="shared" si="296"/>
        <v>0</v>
      </c>
    </row>
    <row r="6307" spans="1:6" x14ac:dyDescent="0.25">
      <c r="A6307">
        <v>6298</v>
      </c>
      <c r="B6307">
        <f>'Założenia i wyniki'!$E$6*Znorm.Profile!B6307</f>
        <v>2.0803773584905656</v>
      </c>
      <c r="C6307">
        <f>'Założenia i wyniki'!$E$8*Znorm.Profile!C6307</f>
        <v>0.48190834999999999</v>
      </c>
      <c r="D6307">
        <f t="shared" si="294"/>
        <v>0.48190834999999999</v>
      </c>
      <c r="E6307">
        <f t="shared" si="295"/>
        <v>1.5984690084905657</v>
      </c>
      <c r="F6307">
        <f t="shared" si="296"/>
        <v>0</v>
      </c>
    </row>
    <row r="6308" spans="1:6" x14ac:dyDescent="0.25">
      <c r="A6308">
        <v>6299</v>
      </c>
      <c r="B6308">
        <f>'Założenia i wyniki'!$E$6*Znorm.Profile!B6308</f>
        <v>2.3217924528301888</v>
      </c>
      <c r="C6308">
        <f>'Założenia i wyniki'!$E$8*Znorm.Profile!C6308</f>
        <v>0.49106364999999996</v>
      </c>
      <c r="D6308">
        <f t="shared" si="294"/>
        <v>0.49106364999999996</v>
      </c>
      <c r="E6308">
        <f t="shared" si="295"/>
        <v>1.8307288028301887</v>
      </c>
      <c r="F6308">
        <f t="shared" si="296"/>
        <v>0</v>
      </c>
    </row>
    <row r="6309" spans="1:6" x14ac:dyDescent="0.25">
      <c r="A6309">
        <v>6300</v>
      </c>
      <c r="B6309">
        <f>'Założenia i wyniki'!$E$6*Znorm.Profile!B6309</f>
        <v>2.3829245283018867</v>
      </c>
      <c r="C6309">
        <f>'Założenia i wyniki'!$E$8*Znorm.Profile!C6309</f>
        <v>0.48369090000000003</v>
      </c>
      <c r="D6309">
        <f t="shared" si="294"/>
        <v>0.48369090000000003</v>
      </c>
      <c r="E6309">
        <f t="shared" si="295"/>
        <v>1.8992336283018867</v>
      </c>
      <c r="F6309">
        <f t="shared" si="296"/>
        <v>0</v>
      </c>
    </row>
    <row r="6310" spans="1:6" x14ac:dyDescent="0.25">
      <c r="A6310">
        <v>6301</v>
      </c>
      <c r="B6310">
        <f>'Założenia i wyniki'!$E$6*Znorm.Profile!B6310</f>
        <v>2.2602830188679248</v>
      </c>
      <c r="C6310">
        <f>'Założenia i wyniki'!$E$8*Znorm.Profile!C6310</f>
        <v>0.45890390000000003</v>
      </c>
      <c r="D6310">
        <f t="shared" si="294"/>
        <v>0.45890390000000003</v>
      </c>
      <c r="E6310">
        <f t="shared" si="295"/>
        <v>1.8013791188679247</v>
      </c>
      <c r="F6310">
        <f t="shared" si="296"/>
        <v>0</v>
      </c>
    </row>
    <row r="6311" spans="1:6" x14ac:dyDescent="0.25">
      <c r="A6311">
        <v>6302</v>
      </c>
      <c r="B6311">
        <f>'Założenia i wyniki'!$E$6*Znorm.Profile!B6311</f>
        <v>1.9960377358490569</v>
      </c>
      <c r="C6311">
        <f>'Założenia i wyniki'!$E$8*Znorm.Profile!C6311</f>
        <v>0.42657685000000001</v>
      </c>
      <c r="D6311">
        <f t="shared" si="294"/>
        <v>0.42657685000000001</v>
      </c>
      <c r="E6311">
        <f t="shared" si="295"/>
        <v>1.5694608858490569</v>
      </c>
      <c r="F6311">
        <f t="shared" si="296"/>
        <v>0</v>
      </c>
    </row>
    <row r="6312" spans="1:6" x14ac:dyDescent="0.25">
      <c r="A6312">
        <v>6303</v>
      </c>
      <c r="B6312">
        <f>'Założenia i wyniki'!$E$6*Znorm.Profile!B6312</f>
        <v>1.5214150943396225</v>
      </c>
      <c r="C6312">
        <f>'Założenia i wyniki'!$E$8*Znorm.Profile!C6312</f>
        <v>0.41471570000000002</v>
      </c>
      <c r="D6312">
        <f t="shared" si="294"/>
        <v>0.41471570000000002</v>
      </c>
      <c r="E6312">
        <f t="shared" si="295"/>
        <v>1.1066993943396226</v>
      </c>
      <c r="F6312">
        <f t="shared" si="296"/>
        <v>0</v>
      </c>
    </row>
    <row r="6313" spans="1:6" x14ac:dyDescent="0.25">
      <c r="A6313">
        <v>6304</v>
      </c>
      <c r="B6313">
        <f>'Założenia i wyniki'!$E$6*Znorm.Profile!B6313</f>
        <v>0.91597169811320756</v>
      </c>
      <c r="C6313">
        <f>'Założenia i wyniki'!$E$8*Znorm.Profile!C6313</f>
        <v>0.41310954999999999</v>
      </c>
      <c r="D6313">
        <f t="shared" si="294"/>
        <v>0.41310954999999999</v>
      </c>
      <c r="E6313">
        <f t="shared" si="295"/>
        <v>0.50286214811320762</v>
      </c>
      <c r="F6313">
        <f t="shared" si="296"/>
        <v>0</v>
      </c>
    </row>
    <row r="6314" spans="1:6" x14ac:dyDescent="0.25">
      <c r="A6314">
        <v>6305</v>
      </c>
      <c r="B6314">
        <f>'Założenia i wyniki'!$E$6*Znorm.Profile!B6314</f>
        <v>0.26943396226415095</v>
      </c>
      <c r="C6314">
        <f>'Założenia i wyniki'!$E$8*Znorm.Profile!C6314</f>
        <v>0.43718675000000001</v>
      </c>
      <c r="D6314">
        <f t="shared" si="294"/>
        <v>0.26943396226415095</v>
      </c>
      <c r="E6314">
        <f t="shared" si="295"/>
        <v>0</v>
      </c>
      <c r="F6314">
        <f t="shared" si="296"/>
        <v>0.16775278773584906</v>
      </c>
    </row>
    <row r="6315" spans="1:6" x14ac:dyDescent="0.25">
      <c r="A6315">
        <v>6306</v>
      </c>
      <c r="B6315">
        <f>'Założenia i wyniki'!$E$6*Znorm.Profile!B6315</f>
        <v>0</v>
      </c>
      <c r="C6315">
        <f>'Założenia i wyniki'!$E$8*Znorm.Profile!C6315</f>
        <v>0.50266719999999998</v>
      </c>
      <c r="D6315">
        <f t="shared" si="294"/>
        <v>0</v>
      </c>
      <c r="E6315">
        <f t="shared" si="295"/>
        <v>0</v>
      </c>
      <c r="F6315">
        <f t="shared" si="296"/>
        <v>0.50266719999999998</v>
      </c>
    </row>
    <row r="6316" spans="1:6" x14ac:dyDescent="0.25">
      <c r="A6316">
        <v>6307</v>
      </c>
      <c r="B6316">
        <f>'Założenia i wyniki'!$E$6*Znorm.Profile!B6316</f>
        <v>0</v>
      </c>
      <c r="C6316">
        <f>'Założenia i wyniki'!$E$8*Znorm.Profile!C6316</f>
        <v>0.57063160000000002</v>
      </c>
      <c r="D6316">
        <f t="shared" si="294"/>
        <v>0</v>
      </c>
      <c r="E6316">
        <f t="shared" si="295"/>
        <v>0</v>
      </c>
      <c r="F6316">
        <f t="shared" si="296"/>
        <v>0.57063160000000002</v>
      </c>
    </row>
    <row r="6317" spans="1:6" x14ac:dyDescent="0.25">
      <c r="A6317">
        <v>6308</v>
      </c>
      <c r="B6317">
        <f>'Założenia i wyniki'!$E$6*Znorm.Profile!B6317</f>
        <v>0</v>
      </c>
      <c r="C6317">
        <f>'Założenia i wyniki'!$E$8*Znorm.Profile!C6317</f>
        <v>0.54398504999999997</v>
      </c>
      <c r="D6317">
        <f t="shared" si="294"/>
        <v>0</v>
      </c>
      <c r="E6317">
        <f t="shared" si="295"/>
        <v>0</v>
      </c>
      <c r="F6317">
        <f t="shared" si="296"/>
        <v>0.54398504999999997</v>
      </c>
    </row>
    <row r="6318" spans="1:6" x14ac:dyDescent="0.25">
      <c r="A6318">
        <v>6309</v>
      </c>
      <c r="B6318">
        <f>'Założenia i wyniki'!$E$6*Znorm.Profile!B6318</f>
        <v>0</v>
      </c>
      <c r="C6318">
        <f>'Założenia i wyniki'!$E$8*Znorm.Profile!C6318</f>
        <v>0.48335909999999993</v>
      </c>
      <c r="D6318">
        <f t="shared" si="294"/>
        <v>0</v>
      </c>
      <c r="E6318">
        <f t="shared" si="295"/>
        <v>0</v>
      </c>
      <c r="F6318">
        <f t="shared" si="296"/>
        <v>0.48335909999999993</v>
      </c>
    </row>
    <row r="6319" spans="1:6" x14ac:dyDescent="0.25">
      <c r="A6319">
        <v>6310</v>
      </c>
      <c r="B6319">
        <f>'Założenia i wyniki'!$E$6*Znorm.Profile!B6319</f>
        <v>0</v>
      </c>
      <c r="C6319">
        <f>'Założenia i wyniki'!$E$8*Znorm.Profile!C6319</f>
        <v>0.37840390000000002</v>
      </c>
      <c r="D6319">
        <f t="shared" si="294"/>
        <v>0</v>
      </c>
      <c r="E6319">
        <f t="shared" si="295"/>
        <v>0</v>
      </c>
      <c r="F6319">
        <f t="shared" si="296"/>
        <v>0.37840390000000002</v>
      </c>
    </row>
    <row r="6320" spans="1:6" x14ac:dyDescent="0.25">
      <c r="A6320">
        <v>6311</v>
      </c>
      <c r="B6320">
        <f>'Założenia i wyniki'!$E$6*Znorm.Profile!B6320</f>
        <v>0</v>
      </c>
      <c r="C6320">
        <f>'Założenia i wyniki'!$E$8*Znorm.Profile!C6320</f>
        <v>0.3039946</v>
      </c>
      <c r="D6320">
        <f t="shared" si="294"/>
        <v>0</v>
      </c>
      <c r="E6320">
        <f t="shared" si="295"/>
        <v>0</v>
      </c>
      <c r="F6320">
        <f t="shared" si="296"/>
        <v>0.3039946</v>
      </c>
    </row>
    <row r="6321" spans="1:6" x14ac:dyDescent="0.25">
      <c r="A6321">
        <v>6312</v>
      </c>
      <c r="B6321">
        <f>'Założenia i wyniki'!$E$6*Znorm.Profile!B6321</f>
        <v>0</v>
      </c>
      <c r="C6321">
        <f>'Założenia i wyniki'!$E$8*Znorm.Profile!C6321</f>
        <v>0.23710785000000001</v>
      </c>
      <c r="D6321">
        <f t="shared" si="294"/>
        <v>0</v>
      </c>
      <c r="E6321">
        <f t="shared" si="295"/>
        <v>0</v>
      </c>
      <c r="F6321">
        <f t="shared" si="296"/>
        <v>0.23710785000000001</v>
      </c>
    </row>
    <row r="6322" spans="1:6" x14ac:dyDescent="0.25">
      <c r="A6322">
        <v>6313</v>
      </c>
      <c r="B6322">
        <f>'Założenia i wyniki'!$E$6*Znorm.Profile!B6322</f>
        <v>0</v>
      </c>
      <c r="C6322">
        <f>'Założenia i wyniki'!$E$8*Znorm.Profile!C6322</f>
        <v>0.2111837</v>
      </c>
      <c r="D6322">
        <f t="shared" si="294"/>
        <v>0</v>
      </c>
      <c r="E6322">
        <f t="shared" si="295"/>
        <v>0</v>
      </c>
      <c r="F6322">
        <f t="shared" si="296"/>
        <v>0.2111837</v>
      </c>
    </row>
    <row r="6323" spans="1:6" x14ac:dyDescent="0.25">
      <c r="A6323">
        <v>6314</v>
      </c>
      <c r="B6323">
        <f>'Założenia i wyniki'!$E$6*Znorm.Profile!B6323</f>
        <v>0</v>
      </c>
      <c r="C6323">
        <f>'Założenia i wyniki'!$E$8*Znorm.Profile!C6323</f>
        <v>0.19817000000000001</v>
      </c>
      <c r="D6323">
        <f t="shared" si="294"/>
        <v>0</v>
      </c>
      <c r="E6323">
        <f t="shared" si="295"/>
        <v>0</v>
      </c>
      <c r="F6323">
        <f t="shared" si="296"/>
        <v>0.19817000000000001</v>
      </c>
    </row>
    <row r="6324" spans="1:6" x14ac:dyDescent="0.25">
      <c r="A6324">
        <v>6315</v>
      </c>
      <c r="B6324">
        <f>'Założenia i wyniki'!$E$6*Znorm.Profile!B6324</f>
        <v>0</v>
      </c>
      <c r="C6324">
        <f>'Założenia i wyniki'!$E$8*Znorm.Profile!C6324</f>
        <v>0.20351519999999998</v>
      </c>
      <c r="D6324">
        <f t="shared" si="294"/>
        <v>0</v>
      </c>
      <c r="E6324">
        <f t="shared" si="295"/>
        <v>0</v>
      </c>
      <c r="F6324">
        <f t="shared" si="296"/>
        <v>0.20351519999999998</v>
      </c>
    </row>
    <row r="6325" spans="1:6" x14ac:dyDescent="0.25">
      <c r="A6325">
        <v>6316</v>
      </c>
      <c r="B6325">
        <f>'Założenia i wyniki'!$E$6*Znorm.Profile!B6325</f>
        <v>0</v>
      </c>
      <c r="C6325">
        <f>'Założenia i wyniki'!$E$8*Znorm.Profile!C6325</f>
        <v>0.22500450000000002</v>
      </c>
      <c r="D6325">
        <f t="shared" si="294"/>
        <v>0</v>
      </c>
      <c r="E6325">
        <f t="shared" si="295"/>
        <v>0</v>
      </c>
      <c r="F6325">
        <f t="shared" si="296"/>
        <v>0.22500450000000002</v>
      </c>
    </row>
    <row r="6326" spans="1:6" x14ac:dyDescent="0.25">
      <c r="A6326">
        <v>6317</v>
      </c>
      <c r="B6326">
        <f>'Założenia i wyniki'!$E$6*Znorm.Profile!B6326</f>
        <v>0</v>
      </c>
      <c r="C6326">
        <f>'Założenia i wyniki'!$E$8*Znorm.Profile!C6326</f>
        <v>0.28350455000000002</v>
      </c>
      <c r="D6326">
        <f t="shared" si="294"/>
        <v>0</v>
      </c>
      <c r="E6326">
        <f t="shared" si="295"/>
        <v>0</v>
      </c>
      <c r="F6326">
        <f t="shared" si="296"/>
        <v>0.28350455000000002</v>
      </c>
    </row>
    <row r="6327" spans="1:6" x14ac:dyDescent="0.25">
      <c r="A6327">
        <v>6318</v>
      </c>
      <c r="B6327">
        <f>'Założenia i wyniki'!$E$6*Znorm.Profile!B6327</f>
        <v>0</v>
      </c>
      <c r="C6327">
        <f>'Założenia i wyniki'!$E$8*Znorm.Profile!C6327</f>
        <v>0.36871765000000001</v>
      </c>
      <c r="D6327">
        <f t="shared" si="294"/>
        <v>0</v>
      </c>
      <c r="E6327">
        <f t="shared" si="295"/>
        <v>0</v>
      </c>
      <c r="F6327">
        <f t="shared" si="296"/>
        <v>0.36871765000000001</v>
      </c>
    </row>
    <row r="6328" spans="1:6" x14ac:dyDescent="0.25">
      <c r="A6328">
        <v>6319</v>
      </c>
      <c r="B6328">
        <f>'Założenia i wyniki'!$E$6*Znorm.Profile!B6328</f>
        <v>0.29198113207547172</v>
      </c>
      <c r="C6328">
        <f>'Założenia i wyniki'!$E$8*Znorm.Profile!C6328</f>
        <v>0.41270635</v>
      </c>
      <c r="D6328">
        <f t="shared" si="294"/>
        <v>0.29198113207547172</v>
      </c>
      <c r="E6328">
        <f t="shared" si="295"/>
        <v>0</v>
      </c>
      <c r="F6328">
        <f t="shared" si="296"/>
        <v>0.12072521792452828</v>
      </c>
    </row>
    <row r="6329" spans="1:6" x14ac:dyDescent="0.25">
      <c r="A6329">
        <v>6320</v>
      </c>
      <c r="B6329">
        <f>'Założenia i wyniki'!$E$6*Znorm.Profile!B6329</f>
        <v>0.96641509433962269</v>
      </c>
      <c r="C6329">
        <f>'Założenia i wyniki'!$E$8*Znorm.Profile!C6329</f>
        <v>0.42295260000000001</v>
      </c>
      <c r="D6329">
        <f t="shared" si="294"/>
        <v>0.42295260000000001</v>
      </c>
      <c r="E6329">
        <f t="shared" si="295"/>
        <v>0.54346249433962268</v>
      </c>
      <c r="F6329">
        <f t="shared" si="296"/>
        <v>0</v>
      </c>
    </row>
    <row r="6330" spans="1:6" x14ac:dyDescent="0.25">
      <c r="A6330">
        <v>6321</v>
      </c>
      <c r="B6330">
        <f>'Założenia i wyniki'!$E$6*Znorm.Profile!B6330</f>
        <v>1.5885849056603774</v>
      </c>
      <c r="C6330">
        <f>'Założenia i wyniki'!$E$8*Znorm.Profile!C6330</f>
        <v>0.42792470000000005</v>
      </c>
      <c r="D6330">
        <f t="shared" si="294"/>
        <v>0.42792470000000005</v>
      </c>
      <c r="E6330">
        <f t="shared" si="295"/>
        <v>1.1606602056603772</v>
      </c>
      <c r="F6330">
        <f t="shared" si="296"/>
        <v>0</v>
      </c>
    </row>
    <row r="6331" spans="1:6" x14ac:dyDescent="0.25">
      <c r="A6331">
        <v>6322</v>
      </c>
      <c r="B6331">
        <f>'Założenia i wyniki'!$E$6*Znorm.Profile!B6331</f>
        <v>2.0522641509433961</v>
      </c>
      <c r="C6331">
        <f>'Założenia i wyniki'!$E$8*Znorm.Profile!C6331</f>
        <v>0.4168171</v>
      </c>
      <c r="D6331">
        <f t="shared" si="294"/>
        <v>0.4168171</v>
      </c>
      <c r="E6331">
        <f t="shared" si="295"/>
        <v>1.635447050943396</v>
      </c>
      <c r="F6331">
        <f t="shared" si="296"/>
        <v>0</v>
      </c>
    </row>
    <row r="6332" spans="1:6" x14ac:dyDescent="0.25">
      <c r="A6332">
        <v>6323</v>
      </c>
      <c r="B6332">
        <f>'Założenia i wyniki'!$E$6*Znorm.Profile!B6332</f>
        <v>2.28688679245283</v>
      </c>
      <c r="C6332">
        <f>'Założenia i wyniki'!$E$8*Znorm.Profile!C6332</f>
        <v>0.40975060000000002</v>
      </c>
      <c r="D6332">
        <f t="shared" si="294"/>
        <v>0.40975060000000002</v>
      </c>
      <c r="E6332">
        <f t="shared" si="295"/>
        <v>1.87713619245283</v>
      </c>
      <c r="F6332">
        <f t="shared" si="296"/>
        <v>0</v>
      </c>
    </row>
    <row r="6333" spans="1:6" x14ac:dyDescent="0.25">
      <c r="A6333">
        <v>6324</v>
      </c>
      <c r="B6333">
        <f>'Założenia i wyniki'!$E$6*Znorm.Profile!B6333</f>
        <v>2.3436792452830191</v>
      </c>
      <c r="C6333">
        <f>'Założenia i wyniki'!$E$8*Znorm.Profile!C6333</f>
        <v>0.39970385000000003</v>
      </c>
      <c r="D6333">
        <f t="shared" si="294"/>
        <v>0.39970385000000003</v>
      </c>
      <c r="E6333">
        <f t="shared" si="295"/>
        <v>1.943975395283019</v>
      </c>
      <c r="F6333">
        <f t="shared" si="296"/>
        <v>0</v>
      </c>
    </row>
    <row r="6334" spans="1:6" x14ac:dyDescent="0.25">
      <c r="A6334">
        <v>6325</v>
      </c>
      <c r="B6334">
        <f>'Założenia i wyniki'!$E$6*Znorm.Profile!B6334</f>
        <v>2.2285849056603775</v>
      </c>
      <c r="C6334">
        <f>'Założenia i wyniki'!$E$8*Znorm.Profile!C6334</f>
        <v>0.39738194999999998</v>
      </c>
      <c r="D6334">
        <f t="shared" si="294"/>
        <v>0.39738194999999998</v>
      </c>
      <c r="E6334">
        <f t="shared" si="295"/>
        <v>1.8312029556603775</v>
      </c>
      <c r="F6334">
        <f t="shared" si="296"/>
        <v>0</v>
      </c>
    </row>
    <row r="6335" spans="1:6" x14ac:dyDescent="0.25">
      <c r="A6335">
        <v>6326</v>
      </c>
      <c r="B6335">
        <f>'Założenia i wyniki'!$E$6*Znorm.Profile!B6335</f>
        <v>1.9417924528301889</v>
      </c>
      <c r="C6335">
        <f>'Założenia i wyniki'!$E$8*Znorm.Profile!C6335</f>
        <v>0.40237855</v>
      </c>
      <c r="D6335">
        <f t="shared" si="294"/>
        <v>0.40237855</v>
      </c>
      <c r="E6335">
        <f t="shared" si="295"/>
        <v>1.539413902830189</v>
      </c>
      <c r="F6335">
        <f t="shared" si="296"/>
        <v>0</v>
      </c>
    </row>
    <row r="6336" spans="1:6" x14ac:dyDescent="0.25">
      <c r="A6336">
        <v>6327</v>
      </c>
      <c r="B6336">
        <f>'Założenia i wyniki'!$E$6*Znorm.Profile!B6336</f>
        <v>1.50311320754717</v>
      </c>
      <c r="C6336">
        <f>'Założenia i wyniki'!$E$8*Znorm.Profile!C6336</f>
        <v>0.42862365000000008</v>
      </c>
      <c r="D6336">
        <f t="shared" si="294"/>
        <v>0.42862365000000008</v>
      </c>
      <c r="E6336">
        <f t="shared" si="295"/>
        <v>1.07448955754717</v>
      </c>
      <c r="F6336">
        <f t="shared" si="296"/>
        <v>0</v>
      </c>
    </row>
    <row r="6337" spans="1:6" x14ac:dyDescent="0.25">
      <c r="A6337">
        <v>6328</v>
      </c>
      <c r="B6337">
        <f>'Założenia i wyniki'!$E$6*Znorm.Profile!B6337</f>
        <v>0.9010283018867925</v>
      </c>
      <c r="C6337">
        <f>'Założenia i wyniki'!$E$8*Znorm.Profile!C6337</f>
        <v>0.44219034999999995</v>
      </c>
      <c r="D6337">
        <f t="shared" si="294"/>
        <v>0.44219034999999995</v>
      </c>
      <c r="E6337">
        <f t="shared" si="295"/>
        <v>0.45883795188679255</v>
      </c>
      <c r="F6337">
        <f t="shared" si="296"/>
        <v>0</v>
      </c>
    </row>
    <row r="6338" spans="1:6" x14ac:dyDescent="0.25">
      <c r="A6338">
        <v>6329</v>
      </c>
      <c r="B6338">
        <f>'Założenia i wyniki'!$E$6*Znorm.Profile!B6338</f>
        <v>0.25685849056603771</v>
      </c>
      <c r="C6338">
        <f>'Założenia i wyniki'!$E$8*Znorm.Profile!C6338</f>
        <v>0.48501775000000008</v>
      </c>
      <c r="D6338">
        <f t="shared" si="294"/>
        <v>0.25685849056603771</v>
      </c>
      <c r="E6338">
        <f t="shared" si="295"/>
        <v>0</v>
      </c>
      <c r="F6338">
        <f t="shared" si="296"/>
        <v>0.22815925943396237</v>
      </c>
    </row>
    <row r="6339" spans="1:6" x14ac:dyDescent="0.25">
      <c r="A6339">
        <v>6330</v>
      </c>
      <c r="B6339">
        <f>'Założenia i wyniki'!$E$6*Znorm.Profile!B6339</f>
        <v>0</v>
      </c>
      <c r="C6339">
        <f>'Założenia i wyniki'!$E$8*Znorm.Profile!C6339</f>
        <v>0.54406100000000002</v>
      </c>
      <c r="D6339">
        <f t="shared" si="294"/>
        <v>0</v>
      </c>
      <c r="E6339">
        <f t="shared" si="295"/>
        <v>0</v>
      </c>
      <c r="F6339">
        <f t="shared" si="296"/>
        <v>0.54406100000000002</v>
      </c>
    </row>
    <row r="6340" spans="1:6" x14ac:dyDescent="0.25">
      <c r="A6340">
        <v>6331</v>
      </c>
      <c r="B6340">
        <f>'Założenia i wyniki'!$E$6*Znorm.Profile!B6340</f>
        <v>0</v>
      </c>
      <c r="C6340">
        <f>'Założenia i wyniki'!$E$8*Znorm.Profile!C6340</f>
        <v>0.60598230000000008</v>
      </c>
      <c r="D6340">
        <f t="shared" si="294"/>
        <v>0</v>
      </c>
      <c r="E6340">
        <f t="shared" si="295"/>
        <v>0</v>
      </c>
      <c r="F6340">
        <f t="shared" si="296"/>
        <v>0.60598230000000008</v>
      </c>
    </row>
    <row r="6341" spans="1:6" x14ac:dyDescent="0.25">
      <c r="A6341">
        <v>6332</v>
      </c>
      <c r="B6341">
        <f>'Założenia i wyniki'!$E$6*Znorm.Profile!B6341</f>
        <v>0</v>
      </c>
      <c r="C6341">
        <f>'Założenia i wyniki'!$E$8*Znorm.Profile!C6341</f>
        <v>0.58155475000000001</v>
      </c>
      <c r="D6341">
        <f t="shared" si="294"/>
        <v>0</v>
      </c>
      <c r="E6341">
        <f t="shared" si="295"/>
        <v>0</v>
      </c>
      <c r="F6341">
        <f t="shared" si="296"/>
        <v>0.58155475000000001</v>
      </c>
    </row>
    <row r="6342" spans="1:6" x14ac:dyDescent="0.25">
      <c r="A6342">
        <v>6333</v>
      </c>
      <c r="B6342">
        <f>'Założenia i wyniki'!$E$6*Znorm.Profile!B6342</f>
        <v>0</v>
      </c>
      <c r="C6342">
        <f>'Założenia i wyniki'!$E$8*Znorm.Profile!C6342</f>
        <v>0.49945210000000007</v>
      </c>
      <c r="D6342">
        <f t="shared" si="294"/>
        <v>0</v>
      </c>
      <c r="E6342">
        <f t="shared" si="295"/>
        <v>0</v>
      </c>
      <c r="F6342">
        <f t="shared" si="296"/>
        <v>0.49945210000000007</v>
      </c>
    </row>
    <row r="6343" spans="1:6" x14ac:dyDescent="0.25">
      <c r="A6343">
        <v>6334</v>
      </c>
      <c r="B6343">
        <f>'Założenia i wyniki'!$E$6*Znorm.Profile!B6343</f>
        <v>0</v>
      </c>
      <c r="C6343">
        <f>'Założenia i wyniki'!$E$8*Znorm.Profile!C6343</f>
        <v>0.39613769999999998</v>
      </c>
      <c r="D6343">
        <f t="shared" si="294"/>
        <v>0</v>
      </c>
      <c r="E6343">
        <f t="shared" si="295"/>
        <v>0</v>
      </c>
      <c r="F6343">
        <f t="shared" si="296"/>
        <v>0.39613769999999998</v>
      </c>
    </row>
    <row r="6344" spans="1:6" x14ac:dyDescent="0.25">
      <c r="A6344">
        <v>6335</v>
      </c>
      <c r="B6344">
        <f>'Założenia i wyniki'!$E$6*Znorm.Profile!B6344</f>
        <v>0</v>
      </c>
      <c r="C6344">
        <f>'Założenia i wyniki'!$E$8*Znorm.Profile!C6344</f>
        <v>0.30551885000000001</v>
      </c>
      <c r="D6344">
        <f t="shared" si="294"/>
        <v>0</v>
      </c>
      <c r="E6344">
        <f t="shared" si="295"/>
        <v>0</v>
      </c>
      <c r="F6344">
        <f t="shared" si="296"/>
        <v>0.30551885000000001</v>
      </c>
    </row>
    <row r="6345" spans="1:6" x14ac:dyDescent="0.25">
      <c r="A6345">
        <v>6336</v>
      </c>
      <c r="B6345">
        <f>'Założenia i wyniki'!$E$6*Znorm.Profile!B6345</f>
        <v>0</v>
      </c>
      <c r="C6345">
        <f>'Założenia i wyniki'!$E$8*Znorm.Profile!C6345</f>
        <v>0.24348134999999999</v>
      </c>
      <c r="D6345">
        <f t="shared" si="294"/>
        <v>0</v>
      </c>
      <c r="E6345">
        <f t="shared" si="295"/>
        <v>0</v>
      </c>
      <c r="F6345">
        <f t="shared" si="296"/>
        <v>0.24348134999999999</v>
      </c>
    </row>
    <row r="6346" spans="1:6" x14ac:dyDescent="0.25">
      <c r="A6346">
        <v>6337</v>
      </c>
      <c r="B6346">
        <f>'Założenia i wyniki'!$E$6*Znorm.Profile!B6346</f>
        <v>0</v>
      </c>
      <c r="C6346">
        <f>'Założenia i wyniki'!$E$8*Znorm.Profile!C6346</f>
        <v>0.21206220000000001</v>
      </c>
      <c r="D6346">
        <f t="shared" si="294"/>
        <v>0</v>
      </c>
      <c r="E6346">
        <f t="shared" si="295"/>
        <v>0</v>
      </c>
      <c r="F6346">
        <f t="shared" si="296"/>
        <v>0.21206220000000001</v>
      </c>
    </row>
    <row r="6347" spans="1:6" x14ac:dyDescent="0.25">
      <c r="A6347">
        <v>6338</v>
      </c>
      <c r="B6347">
        <f>'Założenia i wyniki'!$E$6*Znorm.Profile!B6347</f>
        <v>0</v>
      </c>
      <c r="C6347">
        <f>'Założenia i wyniki'!$E$8*Znorm.Profile!C6347</f>
        <v>0.20101094999999999</v>
      </c>
      <c r="D6347">
        <f t="shared" ref="D6347:D6410" si="297">IF(B6347&lt;=C6347,B6347,C6347)</f>
        <v>0</v>
      </c>
      <c r="E6347">
        <f t="shared" ref="E6347:E6410" si="298">IF(B6347&gt;C6347,B6347-C6347,0)</f>
        <v>0</v>
      </c>
      <c r="F6347">
        <f t="shared" ref="F6347:F6410" si="299">IF(B6347&lt;C6347,C6347-B6347,0)</f>
        <v>0.20101094999999999</v>
      </c>
    </row>
    <row r="6348" spans="1:6" x14ac:dyDescent="0.25">
      <c r="A6348">
        <v>6339</v>
      </c>
      <c r="B6348">
        <f>'Założenia i wyniki'!$E$6*Znorm.Profile!B6348</f>
        <v>0</v>
      </c>
      <c r="C6348">
        <f>'Założenia i wyniki'!$E$8*Znorm.Profile!C6348</f>
        <v>0.20661795000000002</v>
      </c>
      <c r="D6348">
        <f t="shared" si="297"/>
        <v>0</v>
      </c>
      <c r="E6348">
        <f t="shared" si="298"/>
        <v>0</v>
      </c>
      <c r="F6348">
        <f t="shared" si="299"/>
        <v>0.20661795000000002</v>
      </c>
    </row>
    <row r="6349" spans="1:6" x14ac:dyDescent="0.25">
      <c r="A6349">
        <v>6340</v>
      </c>
      <c r="B6349">
        <f>'Założenia i wyniki'!$E$6*Znorm.Profile!B6349</f>
        <v>0</v>
      </c>
      <c r="C6349">
        <f>'Założenia i wyniki'!$E$8*Znorm.Profile!C6349</f>
        <v>0.22995035000000003</v>
      </c>
      <c r="D6349">
        <f t="shared" si="297"/>
        <v>0</v>
      </c>
      <c r="E6349">
        <f t="shared" si="298"/>
        <v>0</v>
      </c>
      <c r="F6349">
        <f t="shared" si="299"/>
        <v>0.22995035000000003</v>
      </c>
    </row>
    <row r="6350" spans="1:6" x14ac:dyDescent="0.25">
      <c r="A6350">
        <v>6341</v>
      </c>
      <c r="B6350">
        <f>'Założenia i wyniki'!$E$6*Znorm.Profile!B6350</f>
        <v>0</v>
      </c>
      <c r="C6350">
        <f>'Założenia i wyniki'!$E$8*Znorm.Profile!C6350</f>
        <v>0.28531650000000003</v>
      </c>
      <c r="D6350">
        <f t="shared" si="297"/>
        <v>0</v>
      </c>
      <c r="E6350">
        <f t="shared" si="298"/>
        <v>0</v>
      </c>
      <c r="F6350">
        <f t="shared" si="299"/>
        <v>0.28531650000000003</v>
      </c>
    </row>
    <row r="6351" spans="1:6" x14ac:dyDescent="0.25">
      <c r="A6351">
        <v>6342</v>
      </c>
      <c r="B6351">
        <f>'Założenia i wyniki'!$E$6*Znorm.Profile!B6351</f>
        <v>0</v>
      </c>
      <c r="C6351">
        <f>'Założenia i wyniki'!$E$8*Znorm.Profile!C6351</f>
        <v>0.36754724999999999</v>
      </c>
      <c r="D6351">
        <f t="shared" si="297"/>
        <v>0</v>
      </c>
      <c r="E6351">
        <f t="shared" si="298"/>
        <v>0</v>
      </c>
      <c r="F6351">
        <f t="shared" si="299"/>
        <v>0.36754724999999999</v>
      </c>
    </row>
    <row r="6352" spans="1:6" x14ac:dyDescent="0.25">
      <c r="A6352">
        <v>6343</v>
      </c>
      <c r="B6352">
        <f>'Założenia i wyniki'!$E$6*Znorm.Profile!B6352</f>
        <v>0.27535849056603773</v>
      </c>
      <c r="C6352">
        <f>'Założenia i wyniki'!$E$8*Znorm.Profile!C6352</f>
        <v>0.41849605000000001</v>
      </c>
      <c r="D6352">
        <f t="shared" si="297"/>
        <v>0.27535849056603773</v>
      </c>
      <c r="E6352">
        <f t="shared" si="298"/>
        <v>0</v>
      </c>
      <c r="F6352">
        <f t="shared" si="299"/>
        <v>0.14313755943396228</v>
      </c>
    </row>
    <row r="6353" spans="1:6" x14ac:dyDescent="0.25">
      <c r="A6353">
        <v>6344</v>
      </c>
      <c r="B6353">
        <f>'Założenia i wyniki'!$E$6*Znorm.Profile!B6353</f>
        <v>0.40848113207547171</v>
      </c>
      <c r="C6353">
        <f>'Założenia i wyniki'!$E$8*Znorm.Profile!C6353</f>
        <v>0.42872444999999998</v>
      </c>
      <c r="D6353">
        <f t="shared" si="297"/>
        <v>0.40848113207547171</v>
      </c>
      <c r="E6353">
        <f t="shared" si="298"/>
        <v>0</v>
      </c>
      <c r="F6353">
        <f t="shared" si="299"/>
        <v>2.024331792452827E-2</v>
      </c>
    </row>
    <row r="6354" spans="1:6" x14ac:dyDescent="0.25">
      <c r="A6354">
        <v>6345</v>
      </c>
      <c r="B6354">
        <f>'Założenia i wyniki'!$E$6*Znorm.Profile!B6354</f>
        <v>0.4424528301886792</v>
      </c>
      <c r="C6354">
        <f>'Założenia i wyniki'!$E$8*Znorm.Profile!C6354</f>
        <v>0.42153964999999999</v>
      </c>
      <c r="D6354">
        <f t="shared" si="297"/>
        <v>0.42153964999999999</v>
      </c>
      <c r="E6354">
        <f t="shared" si="298"/>
        <v>2.0913180188679215E-2</v>
      </c>
      <c r="F6354">
        <f t="shared" si="299"/>
        <v>0</v>
      </c>
    </row>
    <row r="6355" spans="1:6" x14ac:dyDescent="0.25">
      <c r="A6355">
        <v>6346</v>
      </c>
      <c r="B6355">
        <f>'Założenia i wyniki'!$E$6*Znorm.Profile!B6355</f>
        <v>1.0282075471698113</v>
      </c>
      <c r="C6355">
        <f>'Założenia i wyniki'!$E$8*Znorm.Profile!C6355</f>
        <v>0.40288744999999998</v>
      </c>
      <c r="D6355">
        <f t="shared" si="297"/>
        <v>0.40288744999999998</v>
      </c>
      <c r="E6355">
        <f t="shared" si="298"/>
        <v>0.62532009716981141</v>
      </c>
      <c r="F6355">
        <f t="shared" si="299"/>
        <v>0</v>
      </c>
    </row>
    <row r="6356" spans="1:6" x14ac:dyDescent="0.25">
      <c r="A6356">
        <v>6347</v>
      </c>
      <c r="B6356">
        <f>'Założenia i wyniki'!$E$6*Znorm.Profile!B6356</f>
        <v>2.317358490566038</v>
      </c>
      <c r="C6356">
        <f>'Założenia i wyniki'!$E$8*Znorm.Profile!C6356</f>
        <v>0.41072640000000005</v>
      </c>
      <c r="D6356">
        <f t="shared" si="297"/>
        <v>0.41072640000000005</v>
      </c>
      <c r="E6356">
        <f t="shared" si="298"/>
        <v>1.9066320905660379</v>
      </c>
      <c r="F6356">
        <f t="shared" si="299"/>
        <v>0</v>
      </c>
    </row>
    <row r="6357" spans="1:6" x14ac:dyDescent="0.25">
      <c r="A6357">
        <v>6348</v>
      </c>
      <c r="B6357">
        <f>'Założenia i wyniki'!$E$6*Znorm.Profile!B6357</f>
        <v>1.5923584905660377</v>
      </c>
      <c r="C6357">
        <f>'Założenia i wyniki'!$E$8*Znorm.Profile!C6357</f>
        <v>0.39752999999999999</v>
      </c>
      <c r="D6357">
        <f t="shared" si="297"/>
        <v>0.39752999999999999</v>
      </c>
      <c r="E6357">
        <f t="shared" si="298"/>
        <v>1.1948284905660378</v>
      </c>
      <c r="F6357">
        <f t="shared" si="299"/>
        <v>0</v>
      </c>
    </row>
    <row r="6358" spans="1:6" x14ac:dyDescent="0.25">
      <c r="A6358">
        <v>6349</v>
      </c>
      <c r="B6358">
        <f>'Założenia i wyniki'!$E$6*Znorm.Profile!B6358</f>
        <v>1.0100943396226416</v>
      </c>
      <c r="C6358">
        <f>'Założenia i wyniki'!$E$8*Znorm.Profile!C6358</f>
        <v>0.39603025000000003</v>
      </c>
      <c r="D6358">
        <f t="shared" si="297"/>
        <v>0.39603025000000003</v>
      </c>
      <c r="E6358">
        <f t="shared" si="298"/>
        <v>0.61406408962264158</v>
      </c>
      <c r="F6358">
        <f t="shared" si="299"/>
        <v>0</v>
      </c>
    </row>
    <row r="6359" spans="1:6" x14ac:dyDescent="0.25">
      <c r="A6359">
        <v>6350</v>
      </c>
      <c r="B6359">
        <f>'Założenia i wyniki'!$E$6*Znorm.Profile!B6359</f>
        <v>1.7568867924528302</v>
      </c>
      <c r="C6359">
        <f>'Założenia i wyniki'!$E$8*Znorm.Profile!C6359</f>
        <v>0.40338760000000001</v>
      </c>
      <c r="D6359">
        <f t="shared" si="297"/>
        <v>0.40338760000000001</v>
      </c>
      <c r="E6359">
        <f t="shared" si="298"/>
        <v>1.3534991924528301</v>
      </c>
      <c r="F6359">
        <f t="shared" si="299"/>
        <v>0</v>
      </c>
    </row>
    <row r="6360" spans="1:6" x14ac:dyDescent="0.25">
      <c r="A6360">
        <v>6351</v>
      </c>
      <c r="B6360">
        <f>'Założenia i wyniki'!$E$6*Znorm.Profile!B6360</f>
        <v>1.4919811320754717</v>
      </c>
      <c r="C6360">
        <f>'Założenia i wyniki'!$E$8*Znorm.Profile!C6360</f>
        <v>0.42560385000000001</v>
      </c>
      <c r="D6360">
        <f t="shared" si="297"/>
        <v>0.42560385000000001</v>
      </c>
      <c r="E6360">
        <f t="shared" si="298"/>
        <v>1.0663772820754716</v>
      </c>
      <c r="F6360">
        <f t="shared" si="299"/>
        <v>0</v>
      </c>
    </row>
    <row r="6361" spans="1:6" x14ac:dyDescent="0.25">
      <c r="A6361">
        <v>6352</v>
      </c>
      <c r="B6361">
        <f>'Założenia i wyniki'!$E$6*Znorm.Profile!B6361</f>
        <v>0.87652830188679254</v>
      </c>
      <c r="C6361">
        <f>'Założenia i wyniki'!$E$8*Znorm.Profile!C6361</f>
        <v>0.44660875</v>
      </c>
      <c r="D6361">
        <f t="shared" si="297"/>
        <v>0.44660875</v>
      </c>
      <c r="E6361">
        <f t="shared" si="298"/>
        <v>0.42991955188679254</v>
      </c>
      <c r="F6361">
        <f t="shared" si="299"/>
        <v>0</v>
      </c>
    </row>
    <row r="6362" spans="1:6" x14ac:dyDescent="0.25">
      <c r="A6362">
        <v>6353</v>
      </c>
      <c r="B6362">
        <f>'Założenia i wyniki'!$E$6*Znorm.Profile!B6362</f>
        <v>0.23624528301886788</v>
      </c>
      <c r="C6362">
        <f>'Założenia i wyniki'!$E$8*Znorm.Profile!C6362</f>
        <v>0.49130339999999995</v>
      </c>
      <c r="D6362">
        <f t="shared" si="297"/>
        <v>0.23624528301886788</v>
      </c>
      <c r="E6362">
        <f t="shared" si="298"/>
        <v>0</v>
      </c>
      <c r="F6362">
        <f t="shared" si="299"/>
        <v>0.25505811698113207</v>
      </c>
    </row>
    <row r="6363" spans="1:6" x14ac:dyDescent="0.25">
      <c r="A6363">
        <v>6354</v>
      </c>
      <c r="B6363">
        <f>'Założenia i wyniki'!$E$6*Znorm.Profile!B6363</f>
        <v>0</v>
      </c>
      <c r="C6363">
        <f>'Założenia i wyniki'!$E$8*Znorm.Profile!C6363</f>
        <v>0.55147365000000004</v>
      </c>
      <c r="D6363">
        <f t="shared" si="297"/>
        <v>0</v>
      </c>
      <c r="E6363">
        <f t="shared" si="298"/>
        <v>0</v>
      </c>
      <c r="F6363">
        <f t="shared" si="299"/>
        <v>0.55147365000000004</v>
      </c>
    </row>
    <row r="6364" spans="1:6" x14ac:dyDescent="0.25">
      <c r="A6364">
        <v>6355</v>
      </c>
      <c r="B6364">
        <f>'Założenia i wyniki'!$E$6*Znorm.Profile!B6364</f>
        <v>0</v>
      </c>
      <c r="C6364">
        <f>'Założenia i wyniki'!$E$8*Znorm.Profile!C6364</f>
        <v>0.61636365000000004</v>
      </c>
      <c r="D6364">
        <f t="shared" si="297"/>
        <v>0</v>
      </c>
      <c r="E6364">
        <f t="shared" si="298"/>
        <v>0</v>
      </c>
      <c r="F6364">
        <f t="shared" si="299"/>
        <v>0.61636365000000004</v>
      </c>
    </row>
    <row r="6365" spans="1:6" x14ac:dyDescent="0.25">
      <c r="A6365">
        <v>6356</v>
      </c>
      <c r="B6365">
        <f>'Założenia i wyniki'!$E$6*Znorm.Profile!B6365</f>
        <v>0</v>
      </c>
      <c r="C6365">
        <f>'Założenia i wyniki'!$E$8*Znorm.Profile!C6365</f>
        <v>0.58166709999999999</v>
      </c>
      <c r="D6365">
        <f t="shared" si="297"/>
        <v>0</v>
      </c>
      <c r="E6365">
        <f t="shared" si="298"/>
        <v>0</v>
      </c>
      <c r="F6365">
        <f t="shared" si="299"/>
        <v>0.58166709999999999</v>
      </c>
    </row>
    <row r="6366" spans="1:6" x14ac:dyDescent="0.25">
      <c r="A6366">
        <v>6357</v>
      </c>
      <c r="B6366">
        <f>'Założenia i wyniki'!$E$6*Znorm.Profile!B6366</f>
        <v>0</v>
      </c>
      <c r="C6366">
        <f>'Założenia i wyniki'!$E$8*Znorm.Profile!C6366</f>
        <v>0.50899309999999998</v>
      </c>
      <c r="D6366">
        <f t="shared" si="297"/>
        <v>0</v>
      </c>
      <c r="E6366">
        <f t="shared" si="298"/>
        <v>0</v>
      </c>
      <c r="F6366">
        <f t="shared" si="299"/>
        <v>0.50899309999999998</v>
      </c>
    </row>
    <row r="6367" spans="1:6" x14ac:dyDescent="0.25">
      <c r="A6367">
        <v>6358</v>
      </c>
      <c r="B6367">
        <f>'Założenia i wyniki'!$E$6*Znorm.Profile!B6367</f>
        <v>0</v>
      </c>
      <c r="C6367">
        <f>'Założenia i wyniki'!$E$8*Znorm.Profile!C6367</f>
        <v>0.40904990000000002</v>
      </c>
      <c r="D6367">
        <f t="shared" si="297"/>
        <v>0</v>
      </c>
      <c r="E6367">
        <f t="shared" si="298"/>
        <v>0</v>
      </c>
      <c r="F6367">
        <f t="shared" si="299"/>
        <v>0.40904990000000002</v>
      </c>
    </row>
    <row r="6368" spans="1:6" x14ac:dyDescent="0.25">
      <c r="A6368">
        <v>6359</v>
      </c>
      <c r="B6368">
        <f>'Założenia i wyniki'!$E$6*Znorm.Profile!B6368</f>
        <v>0</v>
      </c>
      <c r="C6368">
        <f>'Założenia i wyniki'!$E$8*Znorm.Profile!C6368</f>
        <v>0.30875635000000001</v>
      </c>
      <c r="D6368">
        <f t="shared" si="297"/>
        <v>0</v>
      </c>
      <c r="E6368">
        <f t="shared" si="298"/>
        <v>0</v>
      </c>
      <c r="F6368">
        <f t="shared" si="299"/>
        <v>0.30875635000000001</v>
      </c>
    </row>
    <row r="6369" spans="1:6" x14ac:dyDescent="0.25">
      <c r="A6369">
        <v>6360</v>
      </c>
      <c r="B6369">
        <f>'Założenia i wyniki'!$E$6*Znorm.Profile!B6369</f>
        <v>0</v>
      </c>
      <c r="C6369">
        <f>'Założenia i wyniki'!$E$8*Znorm.Profile!C6369</f>
        <v>0.23797549999999998</v>
      </c>
      <c r="D6369">
        <f t="shared" si="297"/>
        <v>0</v>
      </c>
      <c r="E6369">
        <f t="shared" si="298"/>
        <v>0</v>
      </c>
      <c r="F6369">
        <f t="shared" si="299"/>
        <v>0.23797549999999998</v>
      </c>
    </row>
    <row r="6370" spans="1:6" x14ac:dyDescent="0.25">
      <c r="A6370">
        <v>6361</v>
      </c>
      <c r="B6370">
        <f>'Założenia i wyniki'!$E$6*Znorm.Profile!B6370</f>
        <v>0</v>
      </c>
      <c r="C6370">
        <f>'Założenia i wyniki'!$E$8*Znorm.Profile!C6370</f>
        <v>0.21332709999999999</v>
      </c>
      <c r="D6370">
        <f t="shared" si="297"/>
        <v>0</v>
      </c>
      <c r="E6370">
        <f t="shared" si="298"/>
        <v>0</v>
      </c>
      <c r="F6370">
        <f t="shared" si="299"/>
        <v>0.21332709999999999</v>
      </c>
    </row>
    <row r="6371" spans="1:6" x14ac:dyDescent="0.25">
      <c r="A6371">
        <v>6362</v>
      </c>
      <c r="B6371">
        <f>'Założenia i wyniki'!$E$6*Znorm.Profile!B6371</f>
        <v>0</v>
      </c>
      <c r="C6371">
        <f>'Założenia i wyniki'!$E$8*Znorm.Profile!C6371</f>
        <v>0.20139735000000003</v>
      </c>
      <c r="D6371">
        <f t="shared" si="297"/>
        <v>0</v>
      </c>
      <c r="E6371">
        <f t="shared" si="298"/>
        <v>0</v>
      </c>
      <c r="F6371">
        <f t="shared" si="299"/>
        <v>0.20139735000000003</v>
      </c>
    </row>
    <row r="6372" spans="1:6" x14ac:dyDescent="0.25">
      <c r="A6372">
        <v>6363</v>
      </c>
      <c r="B6372">
        <f>'Założenia i wyniki'!$E$6*Znorm.Profile!B6372</f>
        <v>0</v>
      </c>
      <c r="C6372">
        <f>'Założenia i wyniki'!$E$8*Znorm.Profile!C6372</f>
        <v>0.20605409999999999</v>
      </c>
      <c r="D6372">
        <f t="shared" si="297"/>
        <v>0</v>
      </c>
      <c r="E6372">
        <f t="shared" si="298"/>
        <v>0</v>
      </c>
      <c r="F6372">
        <f t="shared" si="299"/>
        <v>0.20605409999999999</v>
      </c>
    </row>
    <row r="6373" spans="1:6" x14ac:dyDescent="0.25">
      <c r="A6373">
        <v>6364</v>
      </c>
      <c r="B6373">
        <f>'Założenia i wyniki'!$E$6*Znorm.Profile!B6373</f>
        <v>0</v>
      </c>
      <c r="C6373">
        <f>'Założenia i wyniki'!$E$8*Znorm.Profile!C6373</f>
        <v>0.22912225</v>
      </c>
      <c r="D6373">
        <f t="shared" si="297"/>
        <v>0</v>
      </c>
      <c r="E6373">
        <f t="shared" si="298"/>
        <v>0</v>
      </c>
      <c r="F6373">
        <f t="shared" si="299"/>
        <v>0.22912225</v>
      </c>
    </row>
    <row r="6374" spans="1:6" x14ac:dyDescent="0.25">
      <c r="A6374">
        <v>6365</v>
      </c>
      <c r="B6374">
        <f>'Założenia i wyniki'!$E$6*Znorm.Profile!B6374</f>
        <v>0</v>
      </c>
      <c r="C6374">
        <f>'Założenia i wyniki'!$E$8*Znorm.Profile!C6374</f>
        <v>0.28759325000000002</v>
      </c>
      <c r="D6374">
        <f t="shared" si="297"/>
        <v>0</v>
      </c>
      <c r="E6374">
        <f t="shared" si="298"/>
        <v>0</v>
      </c>
      <c r="F6374">
        <f t="shared" si="299"/>
        <v>0.28759325000000002</v>
      </c>
    </row>
    <row r="6375" spans="1:6" x14ac:dyDescent="0.25">
      <c r="A6375">
        <v>6366</v>
      </c>
      <c r="B6375">
        <f>'Założenia i wyniki'!$E$6*Znorm.Profile!B6375</f>
        <v>0</v>
      </c>
      <c r="C6375">
        <f>'Założenia i wyniki'!$E$8*Znorm.Profile!C6375</f>
        <v>0.36535345000000002</v>
      </c>
      <c r="D6375">
        <f t="shared" si="297"/>
        <v>0</v>
      </c>
      <c r="E6375">
        <f t="shared" si="298"/>
        <v>0</v>
      </c>
      <c r="F6375">
        <f t="shared" si="299"/>
        <v>0.36535345000000002</v>
      </c>
    </row>
    <row r="6376" spans="1:6" x14ac:dyDescent="0.25">
      <c r="A6376">
        <v>6367</v>
      </c>
      <c r="B6376">
        <f>'Założenia i wyniki'!$E$6*Znorm.Profile!B6376</f>
        <v>0.26224528301886796</v>
      </c>
      <c r="C6376">
        <f>'Założenia i wyniki'!$E$8*Znorm.Profile!C6376</f>
        <v>0.42128484999999999</v>
      </c>
      <c r="D6376">
        <f t="shared" si="297"/>
        <v>0.26224528301886796</v>
      </c>
      <c r="E6376">
        <f t="shared" si="298"/>
        <v>0</v>
      </c>
      <c r="F6376">
        <f t="shared" si="299"/>
        <v>0.15903956698113203</v>
      </c>
    </row>
    <row r="6377" spans="1:6" x14ac:dyDescent="0.25">
      <c r="A6377">
        <v>6368</v>
      </c>
      <c r="B6377">
        <f>'Założenia i wyniki'!$E$6*Znorm.Profile!B6377</f>
        <v>0.91363207547169822</v>
      </c>
      <c r="C6377">
        <f>'Założenia i wyniki'!$E$8*Znorm.Profile!C6377</f>
        <v>0.42260504999999998</v>
      </c>
      <c r="D6377">
        <f t="shared" si="297"/>
        <v>0.42260504999999998</v>
      </c>
      <c r="E6377">
        <f t="shared" si="298"/>
        <v>0.49102702547169824</v>
      </c>
      <c r="F6377">
        <f t="shared" si="299"/>
        <v>0</v>
      </c>
    </row>
    <row r="6378" spans="1:6" x14ac:dyDescent="0.25">
      <c r="A6378">
        <v>6369</v>
      </c>
      <c r="B6378">
        <f>'Założenia i wyniki'!$E$6*Znorm.Profile!B6378</f>
        <v>1.5478301886792454</v>
      </c>
      <c r="C6378">
        <f>'Założenia i wyniki'!$E$8*Znorm.Profile!C6378</f>
        <v>0.42026810000000003</v>
      </c>
      <c r="D6378">
        <f t="shared" si="297"/>
        <v>0.42026810000000003</v>
      </c>
      <c r="E6378">
        <f t="shared" si="298"/>
        <v>1.1275620886792455</v>
      </c>
      <c r="F6378">
        <f t="shared" si="299"/>
        <v>0</v>
      </c>
    </row>
    <row r="6379" spans="1:6" x14ac:dyDescent="0.25">
      <c r="A6379">
        <v>6370</v>
      </c>
      <c r="B6379">
        <f>'Założenia i wyniki'!$E$6*Znorm.Profile!B6379</f>
        <v>2.0005660377358487</v>
      </c>
      <c r="C6379">
        <f>'Założenia i wyniki'!$E$8*Znorm.Profile!C6379</f>
        <v>0.39985154999999994</v>
      </c>
      <c r="D6379">
        <f t="shared" si="297"/>
        <v>0.39985154999999994</v>
      </c>
      <c r="E6379">
        <f t="shared" si="298"/>
        <v>1.6007144877358488</v>
      </c>
      <c r="F6379">
        <f t="shared" si="299"/>
        <v>0</v>
      </c>
    </row>
    <row r="6380" spans="1:6" x14ac:dyDescent="0.25">
      <c r="A6380">
        <v>6371</v>
      </c>
      <c r="B6380">
        <f>'Założenia i wyniki'!$E$6*Znorm.Profile!B6380</f>
        <v>2.2699999999999996</v>
      </c>
      <c r="C6380">
        <f>'Założenia i wyniki'!$E$8*Znorm.Profile!C6380</f>
        <v>0.40047944999999996</v>
      </c>
      <c r="D6380">
        <f t="shared" si="297"/>
        <v>0.40047944999999996</v>
      </c>
      <c r="E6380">
        <f t="shared" si="298"/>
        <v>1.8695205499999996</v>
      </c>
      <c r="F6380">
        <f t="shared" si="299"/>
        <v>0</v>
      </c>
    </row>
    <row r="6381" spans="1:6" x14ac:dyDescent="0.25">
      <c r="A6381">
        <v>6372</v>
      </c>
      <c r="B6381">
        <f>'Założenia i wyniki'!$E$6*Znorm.Profile!B6381</f>
        <v>2.3303773584905656</v>
      </c>
      <c r="C6381">
        <f>'Założenia i wyniki'!$E$8*Znorm.Profile!C6381</f>
        <v>0.38788889999999998</v>
      </c>
      <c r="D6381">
        <f t="shared" si="297"/>
        <v>0.38788889999999998</v>
      </c>
      <c r="E6381">
        <f t="shared" si="298"/>
        <v>1.9424884584905655</v>
      </c>
      <c r="F6381">
        <f t="shared" si="299"/>
        <v>0</v>
      </c>
    </row>
    <row r="6382" spans="1:6" x14ac:dyDescent="0.25">
      <c r="A6382">
        <v>6373</v>
      </c>
      <c r="B6382">
        <f>'Założenia i wyniki'!$E$6*Znorm.Profile!B6382</f>
        <v>2.2390566037735846</v>
      </c>
      <c r="C6382">
        <f>'Założenia i wyniki'!$E$8*Znorm.Profile!C6382</f>
        <v>0.38804324999999995</v>
      </c>
      <c r="D6382">
        <f t="shared" si="297"/>
        <v>0.38804324999999995</v>
      </c>
      <c r="E6382">
        <f t="shared" si="298"/>
        <v>1.8510133537735847</v>
      </c>
      <c r="F6382">
        <f t="shared" si="299"/>
        <v>0</v>
      </c>
    </row>
    <row r="6383" spans="1:6" x14ac:dyDescent="0.25">
      <c r="A6383">
        <v>6374</v>
      </c>
      <c r="B6383">
        <f>'Założenia i wyniki'!$E$6*Znorm.Profile!B6383</f>
        <v>1.9336792452830189</v>
      </c>
      <c r="C6383">
        <f>'Założenia i wyniki'!$E$8*Znorm.Profile!C6383</f>
        <v>0.39207104999999998</v>
      </c>
      <c r="D6383">
        <f t="shared" si="297"/>
        <v>0.39207104999999998</v>
      </c>
      <c r="E6383">
        <f t="shared" si="298"/>
        <v>1.541608195283019</v>
      </c>
      <c r="F6383">
        <f t="shared" si="299"/>
        <v>0</v>
      </c>
    </row>
    <row r="6384" spans="1:6" x14ac:dyDescent="0.25">
      <c r="A6384">
        <v>6375</v>
      </c>
      <c r="B6384">
        <f>'Założenia i wyniki'!$E$6*Znorm.Profile!B6384</f>
        <v>1.4714150943396227</v>
      </c>
      <c r="C6384">
        <f>'Założenia i wyniki'!$E$8*Znorm.Profile!C6384</f>
        <v>0.40847940000000005</v>
      </c>
      <c r="D6384">
        <f t="shared" si="297"/>
        <v>0.40847940000000005</v>
      </c>
      <c r="E6384">
        <f t="shared" si="298"/>
        <v>1.0629356943396226</v>
      </c>
      <c r="F6384">
        <f t="shared" si="299"/>
        <v>0</v>
      </c>
    </row>
    <row r="6385" spans="1:6" x14ac:dyDescent="0.25">
      <c r="A6385">
        <v>6376</v>
      </c>
      <c r="B6385">
        <f>'Założenia i wyniki'!$E$6*Znorm.Profile!B6385</f>
        <v>0.85448113207547172</v>
      </c>
      <c r="C6385">
        <f>'Założenia i wyniki'!$E$8*Znorm.Profile!C6385</f>
        <v>0.42607285</v>
      </c>
      <c r="D6385">
        <f t="shared" si="297"/>
        <v>0.42607285</v>
      </c>
      <c r="E6385">
        <f t="shared" si="298"/>
        <v>0.42840828207547171</v>
      </c>
      <c r="F6385">
        <f t="shared" si="299"/>
        <v>0</v>
      </c>
    </row>
    <row r="6386" spans="1:6" x14ac:dyDescent="0.25">
      <c r="A6386">
        <v>6377</v>
      </c>
      <c r="B6386">
        <f>'Założenia i wyniki'!$E$6*Znorm.Profile!B6386</f>
        <v>0.22830188679245284</v>
      </c>
      <c r="C6386">
        <f>'Założenia i wyniki'!$E$8*Znorm.Profile!C6386</f>
        <v>0.47403545000000002</v>
      </c>
      <c r="D6386">
        <f t="shared" si="297"/>
        <v>0.22830188679245284</v>
      </c>
      <c r="E6386">
        <f t="shared" si="298"/>
        <v>0</v>
      </c>
      <c r="F6386">
        <f t="shared" si="299"/>
        <v>0.24573356320754719</v>
      </c>
    </row>
    <row r="6387" spans="1:6" x14ac:dyDescent="0.25">
      <c r="A6387">
        <v>6378</v>
      </c>
      <c r="B6387">
        <f>'Założenia i wyniki'!$E$6*Znorm.Profile!B6387</f>
        <v>0</v>
      </c>
      <c r="C6387">
        <f>'Założenia i wyniki'!$E$8*Znorm.Profile!C6387</f>
        <v>0.54386254999999994</v>
      </c>
      <c r="D6387">
        <f t="shared" si="297"/>
        <v>0</v>
      </c>
      <c r="E6387">
        <f t="shared" si="298"/>
        <v>0</v>
      </c>
      <c r="F6387">
        <f t="shared" si="299"/>
        <v>0.54386254999999994</v>
      </c>
    </row>
    <row r="6388" spans="1:6" x14ac:dyDescent="0.25">
      <c r="A6388">
        <v>6379</v>
      </c>
      <c r="B6388">
        <f>'Założenia i wyniki'!$E$6*Znorm.Profile!B6388</f>
        <v>0</v>
      </c>
      <c r="C6388">
        <f>'Założenia i wyniki'!$E$8*Znorm.Profile!C6388</f>
        <v>0.60819465000000006</v>
      </c>
      <c r="D6388">
        <f t="shared" si="297"/>
        <v>0</v>
      </c>
      <c r="E6388">
        <f t="shared" si="298"/>
        <v>0</v>
      </c>
      <c r="F6388">
        <f t="shared" si="299"/>
        <v>0.60819465000000006</v>
      </c>
    </row>
    <row r="6389" spans="1:6" x14ac:dyDescent="0.25">
      <c r="A6389">
        <v>6380</v>
      </c>
      <c r="B6389">
        <f>'Założenia i wyniki'!$E$6*Znorm.Profile!B6389</f>
        <v>0</v>
      </c>
      <c r="C6389">
        <f>'Założenia i wyniki'!$E$8*Znorm.Profile!C6389</f>
        <v>0.57820349999999998</v>
      </c>
      <c r="D6389">
        <f t="shared" si="297"/>
        <v>0</v>
      </c>
      <c r="E6389">
        <f t="shared" si="298"/>
        <v>0</v>
      </c>
      <c r="F6389">
        <f t="shared" si="299"/>
        <v>0.57820349999999998</v>
      </c>
    </row>
    <row r="6390" spans="1:6" x14ac:dyDescent="0.25">
      <c r="A6390">
        <v>6381</v>
      </c>
      <c r="B6390">
        <f>'Założenia i wyniki'!$E$6*Znorm.Profile!B6390</f>
        <v>0</v>
      </c>
      <c r="C6390">
        <f>'Założenia i wyniki'!$E$8*Znorm.Profile!C6390</f>
        <v>0.50200184999999997</v>
      </c>
      <c r="D6390">
        <f t="shared" si="297"/>
        <v>0</v>
      </c>
      <c r="E6390">
        <f t="shared" si="298"/>
        <v>0</v>
      </c>
      <c r="F6390">
        <f t="shared" si="299"/>
        <v>0.50200184999999997</v>
      </c>
    </row>
    <row r="6391" spans="1:6" x14ac:dyDescent="0.25">
      <c r="A6391">
        <v>6382</v>
      </c>
      <c r="B6391">
        <f>'Założenia i wyniki'!$E$6*Znorm.Profile!B6391</f>
        <v>0</v>
      </c>
      <c r="C6391">
        <f>'Założenia i wyniki'!$E$8*Znorm.Profile!C6391</f>
        <v>0.39878544999999999</v>
      </c>
      <c r="D6391">
        <f t="shared" si="297"/>
        <v>0</v>
      </c>
      <c r="E6391">
        <f t="shared" si="298"/>
        <v>0</v>
      </c>
      <c r="F6391">
        <f t="shared" si="299"/>
        <v>0.39878544999999999</v>
      </c>
    </row>
    <row r="6392" spans="1:6" x14ac:dyDescent="0.25">
      <c r="A6392">
        <v>6383</v>
      </c>
      <c r="B6392">
        <f>'Założenia i wyniki'!$E$6*Znorm.Profile!B6392</f>
        <v>0</v>
      </c>
      <c r="C6392">
        <f>'Założenia i wyniki'!$E$8*Znorm.Profile!C6392</f>
        <v>0.30814420000000003</v>
      </c>
      <c r="D6392">
        <f t="shared" si="297"/>
        <v>0</v>
      </c>
      <c r="E6392">
        <f t="shared" si="298"/>
        <v>0</v>
      </c>
      <c r="F6392">
        <f t="shared" si="299"/>
        <v>0.30814420000000003</v>
      </c>
    </row>
    <row r="6393" spans="1:6" x14ac:dyDescent="0.25">
      <c r="A6393">
        <v>6384</v>
      </c>
      <c r="B6393">
        <f>'Założenia i wyniki'!$E$6*Znorm.Profile!B6393</f>
        <v>0</v>
      </c>
      <c r="C6393">
        <f>'Założenia i wyniki'!$E$8*Znorm.Profile!C6393</f>
        <v>0.24320870000000003</v>
      </c>
      <c r="D6393">
        <f t="shared" si="297"/>
        <v>0</v>
      </c>
      <c r="E6393">
        <f t="shared" si="298"/>
        <v>0</v>
      </c>
      <c r="F6393">
        <f t="shared" si="299"/>
        <v>0.24320870000000003</v>
      </c>
    </row>
    <row r="6394" spans="1:6" x14ac:dyDescent="0.25">
      <c r="A6394">
        <v>6385</v>
      </c>
      <c r="B6394">
        <f>'Założenia i wyniki'!$E$6*Znorm.Profile!B6394</f>
        <v>0</v>
      </c>
      <c r="C6394">
        <f>'Założenia i wyniki'!$E$8*Znorm.Profile!C6394</f>
        <v>0.21230089999999999</v>
      </c>
      <c r="D6394">
        <f t="shared" si="297"/>
        <v>0</v>
      </c>
      <c r="E6394">
        <f t="shared" si="298"/>
        <v>0</v>
      </c>
      <c r="F6394">
        <f t="shared" si="299"/>
        <v>0.21230089999999999</v>
      </c>
    </row>
    <row r="6395" spans="1:6" x14ac:dyDescent="0.25">
      <c r="A6395">
        <v>6386</v>
      </c>
      <c r="B6395">
        <f>'Założenia i wyniki'!$E$6*Znorm.Profile!B6395</f>
        <v>0</v>
      </c>
      <c r="C6395">
        <f>'Założenia i wyniki'!$E$8*Znorm.Profile!C6395</f>
        <v>0.20161645</v>
      </c>
      <c r="D6395">
        <f t="shared" si="297"/>
        <v>0</v>
      </c>
      <c r="E6395">
        <f t="shared" si="298"/>
        <v>0</v>
      </c>
      <c r="F6395">
        <f t="shared" si="299"/>
        <v>0.20161645</v>
      </c>
    </row>
    <row r="6396" spans="1:6" x14ac:dyDescent="0.25">
      <c r="A6396">
        <v>6387</v>
      </c>
      <c r="B6396">
        <f>'Założenia i wyniki'!$E$6*Znorm.Profile!B6396</f>
        <v>0</v>
      </c>
      <c r="C6396">
        <f>'Założenia i wyniki'!$E$8*Znorm.Profile!C6396</f>
        <v>0.20268359999999999</v>
      </c>
      <c r="D6396">
        <f t="shared" si="297"/>
        <v>0</v>
      </c>
      <c r="E6396">
        <f t="shared" si="298"/>
        <v>0</v>
      </c>
      <c r="F6396">
        <f t="shared" si="299"/>
        <v>0.20268359999999999</v>
      </c>
    </row>
    <row r="6397" spans="1:6" x14ac:dyDescent="0.25">
      <c r="A6397">
        <v>6388</v>
      </c>
      <c r="B6397">
        <f>'Założenia i wyniki'!$E$6*Znorm.Profile!B6397</f>
        <v>0</v>
      </c>
      <c r="C6397">
        <f>'Założenia i wyniki'!$E$8*Znorm.Profile!C6397</f>
        <v>0.22626240000000003</v>
      </c>
      <c r="D6397">
        <f t="shared" si="297"/>
        <v>0</v>
      </c>
      <c r="E6397">
        <f t="shared" si="298"/>
        <v>0</v>
      </c>
      <c r="F6397">
        <f t="shared" si="299"/>
        <v>0.22626240000000003</v>
      </c>
    </row>
    <row r="6398" spans="1:6" x14ac:dyDescent="0.25">
      <c r="A6398">
        <v>6389</v>
      </c>
      <c r="B6398">
        <f>'Założenia i wyniki'!$E$6*Znorm.Profile!B6398</f>
        <v>0</v>
      </c>
      <c r="C6398">
        <f>'Założenia i wyniki'!$E$8*Znorm.Profile!C6398</f>
        <v>0.29373365000000001</v>
      </c>
      <c r="D6398">
        <f t="shared" si="297"/>
        <v>0</v>
      </c>
      <c r="E6398">
        <f t="shared" si="298"/>
        <v>0</v>
      </c>
      <c r="F6398">
        <f t="shared" si="299"/>
        <v>0.29373365000000001</v>
      </c>
    </row>
    <row r="6399" spans="1:6" x14ac:dyDescent="0.25">
      <c r="A6399">
        <v>6390</v>
      </c>
      <c r="B6399">
        <f>'Założenia i wyniki'!$E$6*Znorm.Profile!B6399</f>
        <v>0</v>
      </c>
      <c r="C6399">
        <f>'Założenia i wyniki'!$E$8*Znorm.Profile!C6399</f>
        <v>0.37515345</v>
      </c>
      <c r="D6399">
        <f t="shared" si="297"/>
        <v>0</v>
      </c>
      <c r="E6399">
        <f t="shared" si="298"/>
        <v>0</v>
      </c>
      <c r="F6399">
        <f t="shared" si="299"/>
        <v>0.37515345</v>
      </c>
    </row>
    <row r="6400" spans="1:6" x14ac:dyDescent="0.25">
      <c r="A6400">
        <v>6391</v>
      </c>
      <c r="B6400">
        <f>'Założenia i wyniki'!$E$6*Znorm.Profile!B6400</f>
        <v>0.26014150943396225</v>
      </c>
      <c r="C6400">
        <f>'Założenia i wyniki'!$E$8*Znorm.Profile!C6400</f>
        <v>0.4304209</v>
      </c>
      <c r="D6400">
        <f t="shared" si="297"/>
        <v>0.26014150943396225</v>
      </c>
      <c r="E6400">
        <f t="shared" si="298"/>
        <v>0</v>
      </c>
      <c r="F6400">
        <f t="shared" si="299"/>
        <v>0.17027939056603775</v>
      </c>
    </row>
    <row r="6401" spans="1:6" x14ac:dyDescent="0.25">
      <c r="A6401">
        <v>6392</v>
      </c>
      <c r="B6401">
        <f>'Założenia i wyniki'!$E$6*Znorm.Profile!B6401</f>
        <v>0.90482075471698109</v>
      </c>
      <c r="C6401">
        <f>'Założenia i wyniki'!$E$8*Znorm.Profile!C6401</f>
        <v>0.43797600000000003</v>
      </c>
      <c r="D6401">
        <f t="shared" si="297"/>
        <v>0.43797600000000003</v>
      </c>
      <c r="E6401">
        <f t="shared" si="298"/>
        <v>0.46684475471698106</v>
      </c>
      <c r="F6401">
        <f t="shared" si="299"/>
        <v>0</v>
      </c>
    </row>
    <row r="6402" spans="1:6" x14ac:dyDescent="0.25">
      <c r="A6402">
        <v>6393</v>
      </c>
      <c r="B6402">
        <f>'Założenia i wyniki'!$E$6*Znorm.Profile!B6402</f>
        <v>1.5524528301886793</v>
      </c>
      <c r="C6402">
        <f>'Założenia i wyniki'!$E$8*Znorm.Profile!C6402</f>
        <v>0.43636250000000004</v>
      </c>
      <c r="D6402">
        <f t="shared" si="297"/>
        <v>0.43636250000000004</v>
      </c>
      <c r="E6402">
        <f t="shared" si="298"/>
        <v>1.1160903301886793</v>
      </c>
      <c r="F6402">
        <f t="shared" si="299"/>
        <v>0</v>
      </c>
    </row>
    <row r="6403" spans="1:6" x14ac:dyDescent="0.25">
      <c r="A6403">
        <v>6394</v>
      </c>
      <c r="B6403">
        <f>'Założenia i wyniki'!$E$6*Znorm.Profile!B6403</f>
        <v>2.0032075471698114</v>
      </c>
      <c r="C6403">
        <f>'Założenia i wyniki'!$E$8*Znorm.Profile!C6403</f>
        <v>0.42390669999999997</v>
      </c>
      <c r="D6403">
        <f t="shared" si="297"/>
        <v>0.42390669999999997</v>
      </c>
      <c r="E6403">
        <f t="shared" si="298"/>
        <v>1.5793008471698116</v>
      </c>
      <c r="F6403">
        <f t="shared" si="299"/>
        <v>0</v>
      </c>
    </row>
    <row r="6404" spans="1:6" x14ac:dyDescent="0.25">
      <c r="A6404">
        <v>6395</v>
      </c>
      <c r="B6404">
        <f>'Założenia i wyniki'!$E$6*Znorm.Profile!B6404</f>
        <v>2.2745283018867926</v>
      </c>
      <c r="C6404">
        <f>'Założenia i wyniki'!$E$8*Znorm.Profile!C6404</f>
        <v>0.41520675000000001</v>
      </c>
      <c r="D6404">
        <f t="shared" si="297"/>
        <v>0.41520675000000001</v>
      </c>
      <c r="E6404">
        <f t="shared" si="298"/>
        <v>1.8593215518867925</v>
      </c>
      <c r="F6404">
        <f t="shared" si="299"/>
        <v>0</v>
      </c>
    </row>
    <row r="6405" spans="1:6" x14ac:dyDescent="0.25">
      <c r="A6405">
        <v>6396</v>
      </c>
      <c r="B6405">
        <f>'Założenia i wyniki'!$E$6*Znorm.Profile!B6405</f>
        <v>2.3262264150943399</v>
      </c>
      <c r="C6405">
        <f>'Założenia i wyniki'!$E$8*Znorm.Profile!C6405</f>
        <v>0.40503889999999998</v>
      </c>
      <c r="D6405">
        <f t="shared" si="297"/>
        <v>0.40503889999999998</v>
      </c>
      <c r="E6405">
        <f t="shared" si="298"/>
        <v>1.9211875150943398</v>
      </c>
      <c r="F6405">
        <f t="shared" si="299"/>
        <v>0</v>
      </c>
    </row>
    <row r="6406" spans="1:6" x14ac:dyDescent="0.25">
      <c r="A6406">
        <v>6397</v>
      </c>
      <c r="B6406">
        <f>'Założenia i wyniki'!$E$6*Znorm.Profile!B6406</f>
        <v>2.2014150943396227</v>
      </c>
      <c r="C6406">
        <f>'Założenia i wyniki'!$E$8*Znorm.Profile!C6406</f>
        <v>0.40266414999999994</v>
      </c>
      <c r="D6406">
        <f t="shared" si="297"/>
        <v>0.40266414999999994</v>
      </c>
      <c r="E6406">
        <f t="shared" si="298"/>
        <v>1.7987509443396228</v>
      </c>
      <c r="F6406">
        <f t="shared" si="299"/>
        <v>0</v>
      </c>
    </row>
    <row r="6407" spans="1:6" x14ac:dyDescent="0.25">
      <c r="A6407">
        <v>6398</v>
      </c>
      <c r="B6407">
        <f>'Założenia i wyniki'!$E$6*Znorm.Profile!B6407</f>
        <v>1.8662264150943395</v>
      </c>
      <c r="C6407">
        <f>'Założenia i wyniki'!$E$8*Znorm.Profile!C6407</f>
        <v>0.41312950000000004</v>
      </c>
      <c r="D6407">
        <f t="shared" si="297"/>
        <v>0.41312950000000004</v>
      </c>
      <c r="E6407">
        <f t="shared" si="298"/>
        <v>1.4530969150943394</v>
      </c>
      <c r="F6407">
        <f t="shared" si="299"/>
        <v>0</v>
      </c>
    </row>
    <row r="6408" spans="1:6" x14ac:dyDescent="0.25">
      <c r="A6408">
        <v>6399</v>
      </c>
      <c r="B6408">
        <f>'Założenia i wyniki'!$E$6*Znorm.Profile!B6408</f>
        <v>1.3835849056603773</v>
      </c>
      <c r="C6408">
        <f>'Założenia i wyniki'!$E$8*Znorm.Profile!C6408</f>
        <v>0.43043175</v>
      </c>
      <c r="D6408">
        <f t="shared" si="297"/>
        <v>0.43043175</v>
      </c>
      <c r="E6408">
        <f t="shared" si="298"/>
        <v>0.95315315566037728</v>
      </c>
      <c r="F6408">
        <f t="shared" si="299"/>
        <v>0</v>
      </c>
    </row>
    <row r="6409" spans="1:6" x14ac:dyDescent="0.25">
      <c r="A6409">
        <v>6400</v>
      </c>
      <c r="B6409">
        <f>'Założenia i wyniki'!$E$6*Znorm.Profile!B6409</f>
        <v>0.74757547169811311</v>
      </c>
      <c r="C6409">
        <f>'Założenia i wyniki'!$E$8*Znorm.Profile!C6409</f>
        <v>0.45500350000000001</v>
      </c>
      <c r="D6409">
        <f t="shared" si="297"/>
        <v>0.45500350000000001</v>
      </c>
      <c r="E6409">
        <f t="shared" si="298"/>
        <v>0.29257197169811311</v>
      </c>
      <c r="F6409">
        <f t="shared" si="299"/>
        <v>0</v>
      </c>
    </row>
    <row r="6410" spans="1:6" x14ac:dyDescent="0.25">
      <c r="A6410">
        <v>6401</v>
      </c>
      <c r="B6410">
        <f>'Założenia i wyniki'!$E$6*Znorm.Profile!B6410</f>
        <v>0.17416981132075474</v>
      </c>
      <c r="C6410">
        <f>'Założenia i wyniki'!$E$8*Znorm.Profile!C6410</f>
        <v>0.49148435000000001</v>
      </c>
      <c r="D6410">
        <f t="shared" si="297"/>
        <v>0.17416981132075474</v>
      </c>
      <c r="E6410">
        <f t="shared" si="298"/>
        <v>0</v>
      </c>
      <c r="F6410">
        <f t="shared" si="299"/>
        <v>0.31731453867924531</v>
      </c>
    </row>
    <row r="6411" spans="1:6" x14ac:dyDescent="0.25">
      <c r="A6411">
        <v>6402</v>
      </c>
      <c r="B6411">
        <f>'Założenia i wyniki'!$E$6*Znorm.Profile!B6411</f>
        <v>0</v>
      </c>
      <c r="C6411">
        <f>'Założenia i wyniki'!$E$8*Znorm.Profile!C6411</f>
        <v>0.56640045000000006</v>
      </c>
      <c r="D6411">
        <f t="shared" ref="D6411:D6474" si="300">IF(B6411&lt;=C6411,B6411,C6411)</f>
        <v>0</v>
      </c>
      <c r="E6411">
        <f t="shared" ref="E6411:E6474" si="301">IF(B6411&gt;C6411,B6411-C6411,0)</f>
        <v>0</v>
      </c>
      <c r="F6411">
        <f t="shared" ref="F6411:F6474" si="302">IF(B6411&lt;C6411,C6411-B6411,0)</f>
        <v>0.56640045000000006</v>
      </c>
    </row>
    <row r="6412" spans="1:6" x14ac:dyDescent="0.25">
      <c r="A6412">
        <v>6403</v>
      </c>
      <c r="B6412">
        <f>'Założenia i wyniki'!$E$6*Znorm.Profile!B6412</f>
        <v>0</v>
      </c>
      <c r="C6412">
        <f>'Założenia i wyniki'!$E$8*Znorm.Profile!C6412</f>
        <v>0.61490274999999994</v>
      </c>
      <c r="D6412">
        <f t="shared" si="300"/>
        <v>0</v>
      </c>
      <c r="E6412">
        <f t="shared" si="301"/>
        <v>0</v>
      </c>
      <c r="F6412">
        <f t="shared" si="302"/>
        <v>0.61490274999999994</v>
      </c>
    </row>
    <row r="6413" spans="1:6" x14ac:dyDescent="0.25">
      <c r="A6413">
        <v>6404</v>
      </c>
      <c r="B6413">
        <f>'Założenia i wyniki'!$E$6*Znorm.Profile!B6413</f>
        <v>0</v>
      </c>
      <c r="C6413">
        <f>'Założenia i wyniki'!$E$8*Znorm.Profile!C6413</f>
        <v>0.57584029999999997</v>
      </c>
      <c r="D6413">
        <f t="shared" si="300"/>
        <v>0</v>
      </c>
      <c r="E6413">
        <f t="shared" si="301"/>
        <v>0</v>
      </c>
      <c r="F6413">
        <f t="shared" si="302"/>
        <v>0.57584029999999997</v>
      </c>
    </row>
    <row r="6414" spans="1:6" x14ac:dyDescent="0.25">
      <c r="A6414">
        <v>6405</v>
      </c>
      <c r="B6414">
        <f>'Założenia i wyniki'!$E$6*Znorm.Profile!B6414</f>
        <v>0</v>
      </c>
      <c r="C6414">
        <f>'Założenia i wyniki'!$E$8*Znorm.Profile!C6414</f>
        <v>0.51009664999999993</v>
      </c>
      <c r="D6414">
        <f t="shared" si="300"/>
        <v>0</v>
      </c>
      <c r="E6414">
        <f t="shared" si="301"/>
        <v>0</v>
      </c>
      <c r="F6414">
        <f t="shared" si="302"/>
        <v>0.51009664999999993</v>
      </c>
    </row>
    <row r="6415" spans="1:6" x14ac:dyDescent="0.25">
      <c r="A6415">
        <v>6406</v>
      </c>
      <c r="B6415">
        <f>'Założenia i wyniki'!$E$6*Znorm.Profile!B6415</f>
        <v>0</v>
      </c>
      <c r="C6415">
        <f>'Założenia i wyniki'!$E$8*Znorm.Profile!C6415</f>
        <v>0.40380864999999999</v>
      </c>
      <c r="D6415">
        <f t="shared" si="300"/>
        <v>0</v>
      </c>
      <c r="E6415">
        <f t="shared" si="301"/>
        <v>0</v>
      </c>
      <c r="F6415">
        <f t="shared" si="302"/>
        <v>0.40380864999999999</v>
      </c>
    </row>
    <row r="6416" spans="1:6" x14ac:dyDescent="0.25">
      <c r="A6416">
        <v>6407</v>
      </c>
      <c r="B6416">
        <f>'Założenia i wyniki'!$E$6*Znorm.Profile!B6416</f>
        <v>0</v>
      </c>
      <c r="C6416">
        <f>'Założenia i wyniki'!$E$8*Znorm.Profile!C6416</f>
        <v>0.31972674999999995</v>
      </c>
      <c r="D6416">
        <f t="shared" si="300"/>
        <v>0</v>
      </c>
      <c r="E6416">
        <f t="shared" si="301"/>
        <v>0</v>
      </c>
      <c r="F6416">
        <f t="shared" si="302"/>
        <v>0.31972674999999995</v>
      </c>
    </row>
    <row r="6417" spans="1:6" x14ac:dyDescent="0.25">
      <c r="A6417">
        <v>6408</v>
      </c>
      <c r="B6417">
        <f>'Założenia i wyniki'!$E$6*Znorm.Profile!B6417</f>
        <v>0</v>
      </c>
      <c r="C6417">
        <f>'Założenia i wyniki'!$E$8*Znorm.Profile!C6417</f>
        <v>0.24588829999999998</v>
      </c>
      <c r="D6417">
        <f t="shared" si="300"/>
        <v>0</v>
      </c>
      <c r="E6417">
        <f t="shared" si="301"/>
        <v>0</v>
      </c>
      <c r="F6417">
        <f t="shared" si="302"/>
        <v>0.24588829999999998</v>
      </c>
    </row>
    <row r="6418" spans="1:6" x14ac:dyDescent="0.25">
      <c r="A6418">
        <v>6409</v>
      </c>
      <c r="B6418">
        <f>'Założenia i wyniki'!$E$6*Znorm.Profile!B6418</f>
        <v>0</v>
      </c>
      <c r="C6418">
        <f>'Założenia i wyniki'!$E$8*Znorm.Profile!C6418</f>
        <v>0.21347094999999999</v>
      </c>
      <c r="D6418">
        <f t="shared" si="300"/>
        <v>0</v>
      </c>
      <c r="E6418">
        <f t="shared" si="301"/>
        <v>0</v>
      </c>
      <c r="F6418">
        <f t="shared" si="302"/>
        <v>0.21347094999999999</v>
      </c>
    </row>
    <row r="6419" spans="1:6" x14ac:dyDescent="0.25">
      <c r="A6419">
        <v>6410</v>
      </c>
      <c r="B6419">
        <f>'Założenia i wyniki'!$E$6*Znorm.Profile!B6419</f>
        <v>0</v>
      </c>
      <c r="C6419">
        <f>'Założenia i wyniki'!$E$8*Znorm.Profile!C6419</f>
        <v>0.20207599999999998</v>
      </c>
      <c r="D6419">
        <f t="shared" si="300"/>
        <v>0</v>
      </c>
      <c r="E6419">
        <f t="shared" si="301"/>
        <v>0</v>
      </c>
      <c r="F6419">
        <f t="shared" si="302"/>
        <v>0.20207599999999998</v>
      </c>
    </row>
    <row r="6420" spans="1:6" x14ac:dyDescent="0.25">
      <c r="A6420">
        <v>6411</v>
      </c>
      <c r="B6420">
        <f>'Założenia i wyniki'!$E$6*Znorm.Profile!B6420</f>
        <v>0</v>
      </c>
      <c r="C6420">
        <f>'Założenia i wyniki'!$E$8*Znorm.Profile!C6420</f>
        <v>0.2059491</v>
      </c>
      <c r="D6420">
        <f t="shared" si="300"/>
        <v>0</v>
      </c>
      <c r="E6420">
        <f t="shared" si="301"/>
        <v>0</v>
      </c>
      <c r="F6420">
        <f t="shared" si="302"/>
        <v>0.2059491</v>
      </c>
    </row>
    <row r="6421" spans="1:6" x14ac:dyDescent="0.25">
      <c r="A6421">
        <v>6412</v>
      </c>
      <c r="B6421">
        <f>'Założenia i wyniki'!$E$6*Znorm.Profile!B6421</f>
        <v>0</v>
      </c>
      <c r="C6421">
        <f>'Założenia i wyniki'!$E$8*Znorm.Profile!C6421</f>
        <v>0.22387119999999999</v>
      </c>
      <c r="D6421">
        <f t="shared" si="300"/>
        <v>0</v>
      </c>
      <c r="E6421">
        <f t="shared" si="301"/>
        <v>0</v>
      </c>
      <c r="F6421">
        <f t="shared" si="302"/>
        <v>0.22387119999999999</v>
      </c>
    </row>
    <row r="6422" spans="1:6" x14ac:dyDescent="0.25">
      <c r="A6422">
        <v>6413</v>
      </c>
      <c r="B6422">
        <f>'Założenia i wyniki'!$E$6*Znorm.Profile!B6422</f>
        <v>0</v>
      </c>
      <c r="C6422">
        <f>'Założenia i wyniki'!$E$8*Znorm.Profile!C6422</f>
        <v>0.28461614999999996</v>
      </c>
      <c r="D6422">
        <f t="shared" si="300"/>
        <v>0</v>
      </c>
      <c r="E6422">
        <f t="shared" si="301"/>
        <v>0</v>
      </c>
      <c r="F6422">
        <f t="shared" si="302"/>
        <v>0.28461614999999996</v>
      </c>
    </row>
    <row r="6423" spans="1:6" x14ac:dyDescent="0.25">
      <c r="A6423">
        <v>6414</v>
      </c>
      <c r="B6423">
        <f>'Założenia i wyniki'!$E$6*Znorm.Profile!B6423</f>
        <v>0</v>
      </c>
      <c r="C6423">
        <f>'Założenia i wyniki'!$E$8*Znorm.Profile!C6423</f>
        <v>0.36849854999999998</v>
      </c>
      <c r="D6423">
        <f t="shared" si="300"/>
        <v>0</v>
      </c>
      <c r="E6423">
        <f t="shared" si="301"/>
        <v>0</v>
      </c>
      <c r="F6423">
        <f t="shared" si="302"/>
        <v>0.36849854999999998</v>
      </c>
    </row>
    <row r="6424" spans="1:6" x14ac:dyDescent="0.25">
      <c r="A6424">
        <v>6415</v>
      </c>
      <c r="B6424">
        <f>'Założenia i wyniki'!$E$6*Znorm.Profile!B6424</f>
        <v>0.18729245283018869</v>
      </c>
      <c r="C6424">
        <f>'Założenia i wyniki'!$E$8*Znorm.Profile!C6424</f>
        <v>0.41046775000000002</v>
      </c>
      <c r="D6424">
        <f t="shared" si="300"/>
        <v>0.18729245283018869</v>
      </c>
      <c r="E6424">
        <f t="shared" si="301"/>
        <v>0</v>
      </c>
      <c r="F6424">
        <f t="shared" si="302"/>
        <v>0.22317529716981133</v>
      </c>
    </row>
    <row r="6425" spans="1:6" x14ac:dyDescent="0.25">
      <c r="A6425">
        <v>6416</v>
      </c>
      <c r="B6425">
        <f>'Założenia i wyniki'!$E$6*Znorm.Profile!B6425</f>
        <v>0.74801886792452832</v>
      </c>
      <c r="C6425">
        <f>'Założenia i wyniki'!$E$8*Znorm.Profile!C6425</f>
        <v>0.42797299999999999</v>
      </c>
      <c r="D6425">
        <f t="shared" si="300"/>
        <v>0.42797299999999999</v>
      </c>
      <c r="E6425">
        <f t="shared" si="301"/>
        <v>0.32004586792452833</v>
      </c>
      <c r="F6425">
        <f t="shared" si="302"/>
        <v>0</v>
      </c>
    </row>
    <row r="6426" spans="1:6" x14ac:dyDescent="0.25">
      <c r="A6426">
        <v>6417</v>
      </c>
      <c r="B6426">
        <f>'Założenia i wyniki'!$E$6*Znorm.Profile!B6426</f>
        <v>0.57597169811320748</v>
      </c>
      <c r="C6426">
        <f>'Założenia i wyniki'!$E$8*Znorm.Profile!C6426</f>
        <v>0.41965630000000004</v>
      </c>
      <c r="D6426">
        <f t="shared" si="300"/>
        <v>0.41965630000000004</v>
      </c>
      <c r="E6426">
        <f t="shared" si="301"/>
        <v>0.15631539811320744</v>
      </c>
      <c r="F6426">
        <f t="shared" si="302"/>
        <v>0</v>
      </c>
    </row>
    <row r="6427" spans="1:6" x14ac:dyDescent="0.25">
      <c r="A6427">
        <v>6418</v>
      </c>
      <c r="B6427">
        <f>'Założenia i wyniki'!$E$6*Znorm.Profile!B6427</f>
        <v>1.8439622641509432</v>
      </c>
      <c r="C6427">
        <f>'Założenia i wyniki'!$E$8*Znorm.Profile!C6427</f>
        <v>0.40884759999999998</v>
      </c>
      <c r="D6427">
        <f t="shared" si="300"/>
        <v>0.40884759999999998</v>
      </c>
      <c r="E6427">
        <f t="shared" si="301"/>
        <v>1.4351146641509431</v>
      </c>
      <c r="F6427">
        <f t="shared" si="302"/>
        <v>0</v>
      </c>
    </row>
    <row r="6428" spans="1:6" x14ac:dyDescent="0.25">
      <c r="A6428">
        <v>6419</v>
      </c>
      <c r="B6428">
        <f>'Założenia i wyniki'!$E$6*Znorm.Profile!B6428</f>
        <v>1.9519811320754719</v>
      </c>
      <c r="C6428">
        <f>'Założenia i wyniki'!$E$8*Znorm.Profile!C6428</f>
        <v>0.40373585000000001</v>
      </c>
      <c r="D6428">
        <f t="shared" si="300"/>
        <v>0.40373585000000001</v>
      </c>
      <c r="E6428">
        <f t="shared" si="301"/>
        <v>1.548245282075472</v>
      </c>
      <c r="F6428">
        <f t="shared" si="302"/>
        <v>0</v>
      </c>
    </row>
    <row r="6429" spans="1:6" x14ac:dyDescent="0.25">
      <c r="A6429">
        <v>6420</v>
      </c>
      <c r="B6429">
        <f>'Założenia i wyniki'!$E$6*Znorm.Profile!B6429</f>
        <v>1.9451886792452833</v>
      </c>
      <c r="C6429">
        <f>'Założenia i wyniki'!$E$8*Znorm.Profile!C6429</f>
        <v>0.4037733</v>
      </c>
      <c r="D6429">
        <f t="shared" si="300"/>
        <v>0.4037733</v>
      </c>
      <c r="E6429">
        <f t="shared" si="301"/>
        <v>1.5414153792452834</v>
      </c>
      <c r="F6429">
        <f t="shared" si="302"/>
        <v>0</v>
      </c>
    </row>
    <row r="6430" spans="1:6" x14ac:dyDescent="0.25">
      <c r="A6430">
        <v>6421</v>
      </c>
      <c r="B6430">
        <f>'Założenia i wyniki'!$E$6*Znorm.Profile!B6430</f>
        <v>1.8456603773584908</v>
      </c>
      <c r="C6430">
        <f>'Założenia i wyniki'!$E$8*Znorm.Profile!C6430</f>
        <v>0.40583620000000004</v>
      </c>
      <c r="D6430">
        <f t="shared" si="300"/>
        <v>0.40583620000000004</v>
      </c>
      <c r="E6430">
        <f t="shared" si="301"/>
        <v>1.4398241773584908</v>
      </c>
      <c r="F6430">
        <f t="shared" si="302"/>
        <v>0</v>
      </c>
    </row>
    <row r="6431" spans="1:6" x14ac:dyDescent="0.25">
      <c r="A6431">
        <v>6422</v>
      </c>
      <c r="B6431">
        <f>'Założenia i wyniki'!$E$6*Znorm.Profile!B6431</f>
        <v>1.6375471698113206</v>
      </c>
      <c r="C6431">
        <f>'Założenia i wyniki'!$E$8*Znorm.Profile!C6431</f>
        <v>0.40244995</v>
      </c>
      <c r="D6431">
        <f t="shared" si="300"/>
        <v>0.40244995</v>
      </c>
      <c r="E6431">
        <f t="shared" si="301"/>
        <v>1.2350972198113206</v>
      </c>
      <c r="F6431">
        <f t="shared" si="302"/>
        <v>0</v>
      </c>
    </row>
    <row r="6432" spans="1:6" x14ac:dyDescent="0.25">
      <c r="A6432">
        <v>6423</v>
      </c>
      <c r="B6432">
        <f>'Założenia i wyniki'!$E$6*Znorm.Profile!B6432</f>
        <v>1.3117924528301885</v>
      </c>
      <c r="C6432">
        <f>'Założenia i wyniki'!$E$8*Znorm.Profile!C6432</f>
        <v>0.41422990000000004</v>
      </c>
      <c r="D6432">
        <f t="shared" si="300"/>
        <v>0.41422990000000004</v>
      </c>
      <c r="E6432">
        <f t="shared" si="301"/>
        <v>0.89756255283018849</v>
      </c>
      <c r="F6432">
        <f t="shared" si="302"/>
        <v>0</v>
      </c>
    </row>
    <row r="6433" spans="1:6" x14ac:dyDescent="0.25">
      <c r="A6433">
        <v>6424</v>
      </c>
      <c r="B6433">
        <f>'Założenia i wyniki'!$E$6*Znorm.Profile!B6433</f>
        <v>0.68747169811320763</v>
      </c>
      <c r="C6433">
        <f>'Założenia i wyniki'!$E$8*Znorm.Profile!C6433</f>
        <v>0.43242325000000004</v>
      </c>
      <c r="D6433">
        <f t="shared" si="300"/>
        <v>0.43242325000000004</v>
      </c>
      <c r="E6433">
        <f t="shared" si="301"/>
        <v>0.25504844811320759</v>
      </c>
      <c r="F6433">
        <f t="shared" si="302"/>
        <v>0</v>
      </c>
    </row>
    <row r="6434" spans="1:6" x14ac:dyDescent="0.25">
      <c r="A6434">
        <v>6425</v>
      </c>
      <c r="B6434">
        <f>'Założenia i wyniki'!$E$6*Znorm.Profile!B6434</f>
        <v>0.15233962264150941</v>
      </c>
      <c r="C6434">
        <f>'Założenia i wyniki'!$E$8*Znorm.Profile!C6434</f>
        <v>0.46009285</v>
      </c>
      <c r="D6434">
        <f t="shared" si="300"/>
        <v>0.15233962264150941</v>
      </c>
      <c r="E6434">
        <f t="shared" si="301"/>
        <v>0</v>
      </c>
      <c r="F6434">
        <f t="shared" si="302"/>
        <v>0.30775322735849059</v>
      </c>
    </row>
    <row r="6435" spans="1:6" x14ac:dyDescent="0.25">
      <c r="A6435">
        <v>6426</v>
      </c>
      <c r="B6435">
        <f>'Założenia i wyniki'!$E$6*Znorm.Profile!B6435</f>
        <v>0</v>
      </c>
      <c r="C6435">
        <f>'Założenia i wyniki'!$E$8*Znorm.Profile!C6435</f>
        <v>0.53263104999999999</v>
      </c>
      <c r="D6435">
        <f t="shared" si="300"/>
        <v>0</v>
      </c>
      <c r="E6435">
        <f t="shared" si="301"/>
        <v>0</v>
      </c>
      <c r="F6435">
        <f t="shared" si="302"/>
        <v>0.53263104999999999</v>
      </c>
    </row>
    <row r="6436" spans="1:6" x14ac:dyDescent="0.25">
      <c r="A6436">
        <v>6427</v>
      </c>
      <c r="B6436">
        <f>'Założenia i wyniki'!$E$6*Znorm.Profile!B6436</f>
        <v>0</v>
      </c>
      <c r="C6436">
        <f>'Założenia i wyniki'!$E$8*Znorm.Profile!C6436</f>
        <v>0.58808855000000004</v>
      </c>
      <c r="D6436">
        <f t="shared" si="300"/>
        <v>0</v>
      </c>
      <c r="E6436">
        <f t="shared" si="301"/>
        <v>0</v>
      </c>
      <c r="F6436">
        <f t="shared" si="302"/>
        <v>0.58808855000000004</v>
      </c>
    </row>
    <row r="6437" spans="1:6" x14ac:dyDescent="0.25">
      <c r="A6437">
        <v>6428</v>
      </c>
      <c r="B6437">
        <f>'Założenia i wyniki'!$E$6*Znorm.Profile!B6437</f>
        <v>0</v>
      </c>
      <c r="C6437">
        <f>'Założenia i wyniki'!$E$8*Znorm.Profile!C6437</f>
        <v>0.55550319999999997</v>
      </c>
      <c r="D6437">
        <f t="shared" si="300"/>
        <v>0</v>
      </c>
      <c r="E6437">
        <f t="shared" si="301"/>
        <v>0</v>
      </c>
      <c r="F6437">
        <f t="shared" si="302"/>
        <v>0.55550319999999997</v>
      </c>
    </row>
    <row r="6438" spans="1:6" x14ac:dyDescent="0.25">
      <c r="A6438">
        <v>6429</v>
      </c>
      <c r="B6438">
        <f>'Założenia i wyniki'!$E$6*Znorm.Profile!B6438</f>
        <v>0</v>
      </c>
      <c r="C6438">
        <f>'Założenia i wyniki'!$E$8*Znorm.Profile!C6438</f>
        <v>0.48316834999999997</v>
      </c>
      <c r="D6438">
        <f t="shared" si="300"/>
        <v>0</v>
      </c>
      <c r="E6438">
        <f t="shared" si="301"/>
        <v>0</v>
      </c>
      <c r="F6438">
        <f t="shared" si="302"/>
        <v>0.48316834999999997</v>
      </c>
    </row>
    <row r="6439" spans="1:6" x14ac:dyDescent="0.25">
      <c r="A6439">
        <v>6430</v>
      </c>
      <c r="B6439">
        <f>'Założenia i wyniki'!$E$6*Znorm.Profile!B6439</f>
        <v>0</v>
      </c>
      <c r="C6439">
        <f>'Założenia i wyniki'!$E$8*Znorm.Profile!C6439</f>
        <v>0.40788615</v>
      </c>
      <c r="D6439">
        <f t="shared" si="300"/>
        <v>0</v>
      </c>
      <c r="E6439">
        <f t="shared" si="301"/>
        <v>0</v>
      </c>
      <c r="F6439">
        <f t="shared" si="302"/>
        <v>0.40788615</v>
      </c>
    </row>
    <row r="6440" spans="1:6" x14ac:dyDescent="0.25">
      <c r="A6440">
        <v>6431</v>
      </c>
      <c r="B6440">
        <f>'Założenia i wyniki'!$E$6*Znorm.Profile!B6440</f>
        <v>0</v>
      </c>
      <c r="C6440">
        <f>'Założenia i wyniki'!$E$8*Znorm.Profile!C6440</f>
        <v>0.33282935000000002</v>
      </c>
      <c r="D6440">
        <f t="shared" si="300"/>
        <v>0</v>
      </c>
      <c r="E6440">
        <f t="shared" si="301"/>
        <v>0</v>
      </c>
      <c r="F6440">
        <f t="shared" si="302"/>
        <v>0.33282935000000002</v>
      </c>
    </row>
    <row r="6441" spans="1:6" x14ac:dyDescent="0.25">
      <c r="A6441">
        <v>6432</v>
      </c>
      <c r="B6441">
        <f>'Założenia i wyniki'!$E$6*Znorm.Profile!B6441</f>
        <v>0</v>
      </c>
      <c r="C6441">
        <f>'Założenia i wyniki'!$E$8*Znorm.Profile!C6441</f>
        <v>0.25773194999999999</v>
      </c>
      <c r="D6441">
        <f t="shared" si="300"/>
        <v>0</v>
      </c>
      <c r="E6441">
        <f t="shared" si="301"/>
        <v>0</v>
      </c>
      <c r="F6441">
        <f t="shared" si="302"/>
        <v>0.25773194999999999</v>
      </c>
    </row>
    <row r="6442" spans="1:6" x14ac:dyDescent="0.25">
      <c r="A6442">
        <v>6433</v>
      </c>
      <c r="B6442">
        <f>'Założenia i wyniki'!$E$6*Znorm.Profile!B6442</f>
        <v>0</v>
      </c>
      <c r="C6442">
        <f>'Założenia i wyniki'!$E$8*Znorm.Profile!C6442</f>
        <v>0.22593480000000002</v>
      </c>
      <c r="D6442">
        <f t="shared" si="300"/>
        <v>0</v>
      </c>
      <c r="E6442">
        <f t="shared" si="301"/>
        <v>0</v>
      </c>
      <c r="F6442">
        <f t="shared" si="302"/>
        <v>0.22593480000000002</v>
      </c>
    </row>
    <row r="6443" spans="1:6" x14ac:dyDescent="0.25">
      <c r="A6443">
        <v>6434</v>
      </c>
      <c r="B6443">
        <f>'Założenia i wyniki'!$E$6*Znorm.Profile!B6443</f>
        <v>0</v>
      </c>
      <c r="C6443">
        <f>'Założenia i wyniki'!$E$8*Znorm.Profile!C6443</f>
        <v>0.21263340000000003</v>
      </c>
      <c r="D6443">
        <f t="shared" si="300"/>
        <v>0</v>
      </c>
      <c r="E6443">
        <f t="shared" si="301"/>
        <v>0</v>
      </c>
      <c r="F6443">
        <f t="shared" si="302"/>
        <v>0.21263340000000003</v>
      </c>
    </row>
    <row r="6444" spans="1:6" x14ac:dyDescent="0.25">
      <c r="A6444">
        <v>6435</v>
      </c>
      <c r="B6444">
        <f>'Założenia i wyniki'!$E$6*Znorm.Profile!B6444</f>
        <v>0</v>
      </c>
      <c r="C6444">
        <f>'Założenia i wyniki'!$E$8*Znorm.Profile!C6444</f>
        <v>0.20779710000000001</v>
      </c>
      <c r="D6444">
        <f t="shared" si="300"/>
        <v>0</v>
      </c>
      <c r="E6444">
        <f t="shared" si="301"/>
        <v>0</v>
      </c>
      <c r="F6444">
        <f t="shared" si="302"/>
        <v>0.20779710000000001</v>
      </c>
    </row>
    <row r="6445" spans="1:6" x14ac:dyDescent="0.25">
      <c r="A6445">
        <v>6436</v>
      </c>
      <c r="B6445">
        <f>'Założenia i wyniki'!$E$6*Znorm.Profile!B6445</f>
        <v>0</v>
      </c>
      <c r="C6445">
        <f>'Założenia i wyniki'!$E$8*Znorm.Profile!C6445</f>
        <v>0.22171800000000003</v>
      </c>
      <c r="D6445">
        <f t="shared" si="300"/>
        <v>0</v>
      </c>
      <c r="E6445">
        <f t="shared" si="301"/>
        <v>0</v>
      </c>
      <c r="F6445">
        <f t="shared" si="302"/>
        <v>0.22171800000000003</v>
      </c>
    </row>
    <row r="6446" spans="1:6" x14ac:dyDescent="0.25">
      <c r="A6446">
        <v>6437</v>
      </c>
      <c r="B6446">
        <f>'Założenia i wyniki'!$E$6*Znorm.Profile!B6446</f>
        <v>0</v>
      </c>
      <c r="C6446">
        <f>'Założenia i wyniki'!$E$8*Znorm.Profile!C6446</f>
        <v>0.25780825000000002</v>
      </c>
      <c r="D6446">
        <f t="shared" si="300"/>
        <v>0</v>
      </c>
      <c r="E6446">
        <f t="shared" si="301"/>
        <v>0</v>
      </c>
      <c r="F6446">
        <f t="shared" si="302"/>
        <v>0.25780825000000002</v>
      </c>
    </row>
    <row r="6447" spans="1:6" x14ac:dyDescent="0.25">
      <c r="A6447">
        <v>6438</v>
      </c>
      <c r="B6447">
        <f>'Założenia i wyniki'!$E$6*Znorm.Profile!B6447</f>
        <v>0</v>
      </c>
      <c r="C6447">
        <f>'Założenia i wyniki'!$E$8*Znorm.Profile!C6447</f>
        <v>0.30665215000000001</v>
      </c>
      <c r="D6447">
        <f t="shared" si="300"/>
        <v>0</v>
      </c>
      <c r="E6447">
        <f t="shared" si="301"/>
        <v>0</v>
      </c>
      <c r="F6447">
        <f t="shared" si="302"/>
        <v>0.30665215000000001</v>
      </c>
    </row>
    <row r="6448" spans="1:6" x14ac:dyDescent="0.25">
      <c r="A6448">
        <v>6439</v>
      </c>
      <c r="B6448">
        <f>'Założenia i wyniki'!$E$6*Znorm.Profile!B6448</f>
        <v>0.1905943396226415</v>
      </c>
      <c r="C6448">
        <f>'Założenia i wyniki'!$E$8*Znorm.Profile!C6448</f>
        <v>0.36806700000000003</v>
      </c>
      <c r="D6448">
        <f t="shared" si="300"/>
        <v>0.1905943396226415</v>
      </c>
      <c r="E6448">
        <f t="shared" si="301"/>
        <v>0</v>
      </c>
      <c r="F6448">
        <f t="shared" si="302"/>
        <v>0.17747266037735854</v>
      </c>
    </row>
    <row r="6449" spans="1:6" x14ac:dyDescent="0.25">
      <c r="A6449">
        <v>6440</v>
      </c>
      <c r="B6449">
        <f>'Założenia i wyniki'!$E$6*Znorm.Profile!B6449</f>
        <v>0.7577924528301887</v>
      </c>
      <c r="C6449">
        <f>'Założenia i wyniki'!$E$8*Znorm.Profile!C6449</f>
        <v>0.41982849999999999</v>
      </c>
      <c r="D6449">
        <f t="shared" si="300"/>
        <v>0.41982849999999999</v>
      </c>
      <c r="E6449">
        <f t="shared" si="301"/>
        <v>0.33796395283018871</v>
      </c>
      <c r="F6449">
        <f t="shared" si="302"/>
        <v>0</v>
      </c>
    </row>
    <row r="6450" spans="1:6" x14ac:dyDescent="0.25">
      <c r="A6450">
        <v>6441</v>
      </c>
      <c r="B6450">
        <f>'Założenia i wyniki'!$E$6*Znorm.Profile!B6450</f>
        <v>1.3780188679245284</v>
      </c>
      <c r="C6450">
        <f>'Założenia i wyniki'!$E$8*Znorm.Profile!C6450</f>
        <v>0.47030165000000002</v>
      </c>
      <c r="D6450">
        <f t="shared" si="300"/>
        <v>0.47030165000000002</v>
      </c>
      <c r="E6450">
        <f t="shared" si="301"/>
        <v>0.90771721792452842</v>
      </c>
      <c r="F6450">
        <f t="shared" si="302"/>
        <v>0</v>
      </c>
    </row>
    <row r="6451" spans="1:6" x14ac:dyDescent="0.25">
      <c r="A6451">
        <v>6442</v>
      </c>
      <c r="B6451">
        <f>'Założenia i wyniki'!$E$6*Znorm.Profile!B6451</f>
        <v>1.8532075471698115</v>
      </c>
      <c r="C6451">
        <f>'Założenia i wyniki'!$E$8*Znorm.Profile!C6451</f>
        <v>0.48347774999999998</v>
      </c>
      <c r="D6451">
        <f t="shared" si="300"/>
        <v>0.48347774999999998</v>
      </c>
      <c r="E6451">
        <f t="shared" si="301"/>
        <v>1.3697297971698115</v>
      </c>
      <c r="F6451">
        <f t="shared" si="302"/>
        <v>0</v>
      </c>
    </row>
    <row r="6452" spans="1:6" x14ac:dyDescent="0.25">
      <c r="A6452">
        <v>6443</v>
      </c>
      <c r="B6452">
        <f>'Założenia i wyniki'!$E$6*Znorm.Profile!B6452</f>
        <v>2.1387735849056604</v>
      </c>
      <c r="C6452">
        <f>'Założenia i wyniki'!$E$8*Znorm.Profile!C6452</f>
        <v>0.47820394999999999</v>
      </c>
      <c r="D6452">
        <f t="shared" si="300"/>
        <v>0.47820394999999999</v>
      </c>
      <c r="E6452">
        <f t="shared" si="301"/>
        <v>1.6605696349056605</v>
      </c>
      <c r="F6452">
        <f t="shared" si="302"/>
        <v>0</v>
      </c>
    </row>
    <row r="6453" spans="1:6" x14ac:dyDescent="0.25">
      <c r="A6453">
        <v>6444</v>
      </c>
      <c r="B6453">
        <f>'Założenia i wyniki'!$E$6*Znorm.Profile!B6453</f>
        <v>2.1889622641509434</v>
      </c>
      <c r="C6453">
        <f>'Założenia i wyniki'!$E$8*Znorm.Profile!C6453</f>
        <v>0.47032124999999997</v>
      </c>
      <c r="D6453">
        <f t="shared" si="300"/>
        <v>0.47032124999999997</v>
      </c>
      <c r="E6453">
        <f t="shared" si="301"/>
        <v>1.7186410141509434</v>
      </c>
      <c r="F6453">
        <f t="shared" si="302"/>
        <v>0</v>
      </c>
    </row>
    <row r="6454" spans="1:6" x14ac:dyDescent="0.25">
      <c r="A6454">
        <v>6445</v>
      </c>
      <c r="B6454">
        <f>'Założenia i wyniki'!$E$6*Znorm.Profile!B6454</f>
        <v>2.0579245283018865</v>
      </c>
      <c r="C6454">
        <f>'Założenia i wyniki'!$E$8*Znorm.Profile!C6454</f>
        <v>0.47676650000000004</v>
      </c>
      <c r="D6454">
        <f t="shared" si="300"/>
        <v>0.47676650000000004</v>
      </c>
      <c r="E6454">
        <f t="shared" si="301"/>
        <v>1.5811580283018865</v>
      </c>
      <c r="F6454">
        <f t="shared" si="302"/>
        <v>0</v>
      </c>
    </row>
    <row r="6455" spans="1:6" x14ac:dyDescent="0.25">
      <c r="A6455">
        <v>6446</v>
      </c>
      <c r="B6455">
        <f>'Założenia i wyniki'!$E$6*Znorm.Profile!B6455</f>
        <v>1.7282075471698113</v>
      </c>
      <c r="C6455">
        <f>'Założenia i wyniki'!$E$8*Znorm.Profile!C6455</f>
        <v>0.48463309999999998</v>
      </c>
      <c r="D6455">
        <f t="shared" si="300"/>
        <v>0.48463309999999998</v>
      </c>
      <c r="E6455">
        <f t="shared" si="301"/>
        <v>1.2435744471698114</v>
      </c>
      <c r="F6455">
        <f t="shared" si="302"/>
        <v>0</v>
      </c>
    </row>
    <row r="6456" spans="1:6" x14ac:dyDescent="0.25">
      <c r="A6456">
        <v>6447</v>
      </c>
      <c r="B6456">
        <f>'Założenia i wyniki'!$E$6*Znorm.Profile!B6456</f>
        <v>1.2589622641509433</v>
      </c>
      <c r="C6456">
        <f>'Założenia i wyniki'!$E$8*Znorm.Profile!C6456</f>
        <v>0.47346529999999998</v>
      </c>
      <c r="D6456">
        <f t="shared" si="300"/>
        <v>0.47346529999999998</v>
      </c>
      <c r="E6456">
        <f t="shared" si="301"/>
        <v>0.78549696415094328</v>
      </c>
      <c r="F6456">
        <f t="shared" si="302"/>
        <v>0</v>
      </c>
    </row>
    <row r="6457" spans="1:6" x14ac:dyDescent="0.25">
      <c r="A6457">
        <v>6448</v>
      </c>
      <c r="B6457">
        <f>'Założenia i wyniki'!$E$6*Znorm.Profile!B6457</f>
        <v>0.64689622641509437</v>
      </c>
      <c r="C6457">
        <f>'Założenia i wyniki'!$E$8*Znorm.Profile!C6457</f>
        <v>0.47003915000000002</v>
      </c>
      <c r="D6457">
        <f t="shared" si="300"/>
        <v>0.47003915000000002</v>
      </c>
      <c r="E6457">
        <f t="shared" si="301"/>
        <v>0.17685707641509435</v>
      </c>
      <c r="F6457">
        <f t="shared" si="302"/>
        <v>0</v>
      </c>
    </row>
    <row r="6458" spans="1:6" x14ac:dyDescent="0.25">
      <c r="A6458">
        <v>6449</v>
      </c>
      <c r="B6458">
        <f>'Założenia i wyniki'!$E$6*Znorm.Profile!B6458</f>
        <v>0.13741509433962262</v>
      </c>
      <c r="C6458">
        <f>'Założenia i wyniki'!$E$8*Znorm.Profile!C6458</f>
        <v>0.48370770000000007</v>
      </c>
      <c r="D6458">
        <f t="shared" si="300"/>
        <v>0.13741509433962262</v>
      </c>
      <c r="E6458">
        <f t="shared" si="301"/>
        <v>0</v>
      </c>
      <c r="F6458">
        <f t="shared" si="302"/>
        <v>0.34629260566037745</v>
      </c>
    </row>
    <row r="6459" spans="1:6" x14ac:dyDescent="0.25">
      <c r="A6459">
        <v>6450</v>
      </c>
      <c r="B6459">
        <f>'Założenia i wyniki'!$E$6*Znorm.Profile!B6459</f>
        <v>0</v>
      </c>
      <c r="C6459">
        <f>'Założenia i wyniki'!$E$8*Znorm.Profile!C6459</f>
        <v>0.52669784999999991</v>
      </c>
      <c r="D6459">
        <f t="shared" si="300"/>
        <v>0</v>
      </c>
      <c r="E6459">
        <f t="shared" si="301"/>
        <v>0</v>
      </c>
      <c r="F6459">
        <f t="shared" si="302"/>
        <v>0.52669784999999991</v>
      </c>
    </row>
    <row r="6460" spans="1:6" x14ac:dyDescent="0.25">
      <c r="A6460">
        <v>6451</v>
      </c>
      <c r="B6460">
        <f>'Założenia i wyniki'!$E$6*Znorm.Profile!B6460</f>
        <v>0</v>
      </c>
      <c r="C6460">
        <f>'Założenia i wyniki'!$E$8*Znorm.Profile!C6460</f>
        <v>0.58870279999999997</v>
      </c>
      <c r="D6460">
        <f t="shared" si="300"/>
        <v>0</v>
      </c>
      <c r="E6460">
        <f t="shared" si="301"/>
        <v>0</v>
      </c>
      <c r="F6460">
        <f t="shared" si="302"/>
        <v>0.58870279999999997</v>
      </c>
    </row>
    <row r="6461" spans="1:6" x14ac:dyDescent="0.25">
      <c r="A6461">
        <v>6452</v>
      </c>
      <c r="B6461">
        <f>'Założenia i wyniki'!$E$6*Znorm.Profile!B6461</f>
        <v>0</v>
      </c>
      <c r="C6461">
        <f>'Założenia i wyniki'!$E$8*Znorm.Profile!C6461</f>
        <v>0.55550984999999997</v>
      </c>
      <c r="D6461">
        <f t="shared" si="300"/>
        <v>0</v>
      </c>
      <c r="E6461">
        <f t="shared" si="301"/>
        <v>0</v>
      </c>
      <c r="F6461">
        <f t="shared" si="302"/>
        <v>0.55550984999999997</v>
      </c>
    </row>
    <row r="6462" spans="1:6" x14ac:dyDescent="0.25">
      <c r="A6462">
        <v>6453</v>
      </c>
      <c r="B6462">
        <f>'Założenia i wyniki'!$E$6*Znorm.Profile!B6462</f>
        <v>0</v>
      </c>
      <c r="C6462">
        <f>'Założenia i wyniki'!$E$8*Znorm.Profile!C6462</f>
        <v>0.49509425000000001</v>
      </c>
      <c r="D6462">
        <f t="shared" si="300"/>
        <v>0</v>
      </c>
      <c r="E6462">
        <f t="shared" si="301"/>
        <v>0</v>
      </c>
      <c r="F6462">
        <f t="shared" si="302"/>
        <v>0.49509425000000001</v>
      </c>
    </row>
    <row r="6463" spans="1:6" x14ac:dyDescent="0.25">
      <c r="A6463">
        <v>6454</v>
      </c>
      <c r="B6463">
        <f>'Założenia i wyniki'!$E$6*Znorm.Profile!B6463</f>
        <v>0</v>
      </c>
      <c r="C6463">
        <f>'Założenia i wyniki'!$E$8*Znorm.Profile!C6463</f>
        <v>0.41889399999999993</v>
      </c>
      <c r="D6463">
        <f t="shared" si="300"/>
        <v>0</v>
      </c>
      <c r="E6463">
        <f t="shared" si="301"/>
        <v>0</v>
      </c>
      <c r="F6463">
        <f t="shared" si="302"/>
        <v>0.41889399999999993</v>
      </c>
    </row>
    <row r="6464" spans="1:6" x14ac:dyDescent="0.25">
      <c r="A6464">
        <v>6455</v>
      </c>
      <c r="B6464">
        <f>'Założenia i wyniki'!$E$6*Znorm.Profile!B6464</f>
        <v>0</v>
      </c>
      <c r="C6464">
        <f>'Założenia i wyniki'!$E$8*Znorm.Profile!C6464</f>
        <v>0.34127694999999997</v>
      </c>
      <c r="D6464">
        <f t="shared" si="300"/>
        <v>0</v>
      </c>
      <c r="E6464">
        <f t="shared" si="301"/>
        <v>0</v>
      </c>
      <c r="F6464">
        <f t="shared" si="302"/>
        <v>0.34127694999999997</v>
      </c>
    </row>
    <row r="6465" spans="1:6" x14ac:dyDescent="0.25">
      <c r="A6465">
        <v>6456</v>
      </c>
      <c r="B6465">
        <f>'Założenia i wyniki'!$E$6*Znorm.Profile!B6465</f>
        <v>0</v>
      </c>
      <c r="C6465">
        <f>'Założenia i wyniki'!$E$8*Znorm.Profile!C6465</f>
        <v>0.2740206</v>
      </c>
      <c r="D6465">
        <f t="shared" si="300"/>
        <v>0</v>
      </c>
      <c r="E6465">
        <f t="shared" si="301"/>
        <v>0</v>
      </c>
      <c r="F6465">
        <f t="shared" si="302"/>
        <v>0.2740206</v>
      </c>
    </row>
    <row r="6466" spans="1:6" x14ac:dyDescent="0.25">
      <c r="A6466">
        <v>6457</v>
      </c>
      <c r="B6466">
        <f>'Założenia i wyniki'!$E$6*Znorm.Profile!B6466</f>
        <v>0</v>
      </c>
      <c r="C6466">
        <f>'Założenia i wyniki'!$E$8*Znorm.Profile!C6466</f>
        <v>0.23901990000000001</v>
      </c>
      <c r="D6466">
        <f t="shared" si="300"/>
        <v>0</v>
      </c>
      <c r="E6466">
        <f t="shared" si="301"/>
        <v>0</v>
      </c>
      <c r="F6466">
        <f t="shared" si="302"/>
        <v>0.23901990000000001</v>
      </c>
    </row>
    <row r="6467" spans="1:6" x14ac:dyDescent="0.25">
      <c r="A6467">
        <v>6458</v>
      </c>
      <c r="B6467">
        <f>'Założenia i wyniki'!$E$6*Znorm.Profile!B6467</f>
        <v>0</v>
      </c>
      <c r="C6467">
        <f>'Założenia i wyniki'!$E$8*Znorm.Profile!C6467</f>
        <v>0.21402955000000001</v>
      </c>
      <c r="D6467">
        <f t="shared" si="300"/>
        <v>0</v>
      </c>
      <c r="E6467">
        <f t="shared" si="301"/>
        <v>0</v>
      </c>
      <c r="F6467">
        <f t="shared" si="302"/>
        <v>0.21402955000000001</v>
      </c>
    </row>
    <row r="6468" spans="1:6" x14ac:dyDescent="0.25">
      <c r="A6468">
        <v>6459</v>
      </c>
      <c r="B6468">
        <f>'Założenia i wyniki'!$E$6*Znorm.Profile!B6468</f>
        <v>0</v>
      </c>
      <c r="C6468">
        <f>'Założenia i wyniki'!$E$8*Znorm.Profile!C6468</f>
        <v>0.21285075000000001</v>
      </c>
      <c r="D6468">
        <f t="shared" si="300"/>
        <v>0</v>
      </c>
      <c r="E6468">
        <f t="shared" si="301"/>
        <v>0</v>
      </c>
      <c r="F6468">
        <f t="shared" si="302"/>
        <v>0.21285075000000001</v>
      </c>
    </row>
    <row r="6469" spans="1:6" x14ac:dyDescent="0.25">
      <c r="A6469">
        <v>6460</v>
      </c>
      <c r="B6469">
        <f>'Założenia i wyniki'!$E$6*Znorm.Profile!B6469</f>
        <v>0</v>
      </c>
      <c r="C6469">
        <f>'Założenia i wyniki'!$E$8*Znorm.Profile!C6469</f>
        <v>0.21453530000000001</v>
      </c>
      <c r="D6469">
        <f t="shared" si="300"/>
        <v>0</v>
      </c>
      <c r="E6469">
        <f t="shared" si="301"/>
        <v>0</v>
      </c>
      <c r="F6469">
        <f t="shared" si="302"/>
        <v>0.21453530000000001</v>
      </c>
    </row>
    <row r="6470" spans="1:6" x14ac:dyDescent="0.25">
      <c r="A6470">
        <v>6461</v>
      </c>
      <c r="B6470">
        <f>'Założenia i wyniki'!$E$6*Znorm.Profile!B6470</f>
        <v>0</v>
      </c>
      <c r="C6470">
        <f>'Założenia i wyniki'!$E$8*Znorm.Profile!C6470</f>
        <v>0.24029215000000001</v>
      </c>
      <c r="D6470">
        <f t="shared" si="300"/>
        <v>0</v>
      </c>
      <c r="E6470">
        <f t="shared" si="301"/>
        <v>0</v>
      </c>
      <c r="F6470">
        <f t="shared" si="302"/>
        <v>0.24029215000000001</v>
      </c>
    </row>
    <row r="6471" spans="1:6" x14ac:dyDescent="0.25">
      <c r="A6471">
        <v>6462</v>
      </c>
      <c r="B6471">
        <f>'Założenia i wyniki'!$E$6*Znorm.Profile!B6471</f>
        <v>0</v>
      </c>
      <c r="C6471">
        <f>'Założenia i wyniki'!$E$8*Znorm.Profile!C6471</f>
        <v>0.28314335000000002</v>
      </c>
      <c r="D6471">
        <f t="shared" si="300"/>
        <v>0</v>
      </c>
      <c r="E6471">
        <f t="shared" si="301"/>
        <v>0</v>
      </c>
      <c r="F6471">
        <f t="shared" si="302"/>
        <v>0.28314335000000002</v>
      </c>
    </row>
    <row r="6472" spans="1:6" x14ac:dyDescent="0.25">
      <c r="A6472">
        <v>6463</v>
      </c>
      <c r="B6472">
        <f>'Założenia i wyniki'!$E$6*Znorm.Profile!B6472</f>
        <v>0.15855660377358491</v>
      </c>
      <c r="C6472">
        <f>'Założenia i wyniki'!$E$8*Znorm.Profile!C6472</f>
        <v>0.34460754999999998</v>
      </c>
      <c r="D6472">
        <f t="shared" si="300"/>
        <v>0.15855660377358491</v>
      </c>
      <c r="E6472">
        <f t="shared" si="301"/>
        <v>0</v>
      </c>
      <c r="F6472">
        <f t="shared" si="302"/>
        <v>0.18605094622641508</v>
      </c>
    </row>
    <row r="6473" spans="1:6" x14ac:dyDescent="0.25">
      <c r="A6473">
        <v>6464</v>
      </c>
      <c r="B6473">
        <f>'Założenia i wyniki'!$E$6*Znorm.Profile!B6473</f>
        <v>0.64705660377358487</v>
      </c>
      <c r="C6473">
        <f>'Założenia i wyniki'!$E$8*Znorm.Profile!C6473</f>
        <v>0.41489874999999998</v>
      </c>
      <c r="D6473">
        <f t="shared" si="300"/>
        <v>0.41489874999999998</v>
      </c>
      <c r="E6473">
        <f t="shared" si="301"/>
        <v>0.23215785377358489</v>
      </c>
      <c r="F6473">
        <f t="shared" si="302"/>
        <v>0</v>
      </c>
    </row>
    <row r="6474" spans="1:6" x14ac:dyDescent="0.25">
      <c r="A6474">
        <v>6465</v>
      </c>
      <c r="B6474">
        <f>'Założenia i wyniki'!$E$6*Znorm.Profile!B6474</f>
        <v>1.2623584905660377</v>
      </c>
      <c r="C6474">
        <f>'Założenia i wyniki'!$E$8*Znorm.Profile!C6474</f>
        <v>0.47105485000000002</v>
      </c>
      <c r="D6474">
        <f t="shared" si="300"/>
        <v>0.47105485000000002</v>
      </c>
      <c r="E6474">
        <f t="shared" si="301"/>
        <v>0.79130364056603764</v>
      </c>
      <c r="F6474">
        <f t="shared" si="302"/>
        <v>0</v>
      </c>
    </row>
    <row r="6475" spans="1:6" x14ac:dyDescent="0.25">
      <c r="A6475">
        <v>6466</v>
      </c>
      <c r="B6475">
        <f>'Założenia i wyniki'!$E$6*Znorm.Profile!B6475</f>
        <v>1.6904716981132075</v>
      </c>
      <c r="C6475">
        <f>'Założenia i wyniki'!$E$8*Znorm.Profile!C6475</f>
        <v>0.48739670000000002</v>
      </c>
      <c r="D6475">
        <f t="shared" ref="D6475:D6538" si="303">IF(B6475&lt;=C6475,B6475,C6475)</f>
        <v>0.48739670000000002</v>
      </c>
      <c r="E6475">
        <f t="shared" ref="E6475:E6538" si="304">IF(B6475&gt;C6475,B6475-C6475,0)</f>
        <v>1.2030749981132076</v>
      </c>
      <c r="F6475">
        <f t="shared" ref="F6475:F6538" si="305">IF(B6475&lt;C6475,C6475-B6475,0)</f>
        <v>0</v>
      </c>
    </row>
    <row r="6476" spans="1:6" x14ac:dyDescent="0.25">
      <c r="A6476">
        <v>6467</v>
      </c>
      <c r="B6476">
        <f>'Założenia i wyniki'!$E$6*Znorm.Profile!B6476</f>
        <v>1.8461320754716981</v>
      </c>
      <c r="C6476">
        <f>'Założenia i wyniki'!$E$8*Znorm.Profile!C6476</f>
        <v>0.4832149</v>
      </c>
      <c r="D6476">
        <f t="shared" si="303"/>
        <v>0.4832149</v>
      </c>
      <c r="E6476">
        <f t="shared" si="304"/>
        <v>1.362917175471698</v>
      </c>
      <c r="F6476">
        <f t="shared" si="305"/>
        <v>0</v>
      </c>
    </row>
    <row r="6477" spans="1:6" x14ac:dyDescent="0.25">
      <c r="A6477">
        <v>6468</v>
      </c>
      <c r="B6477">
        <f>'Założenia i wyniki'!$E$6*Znorm.Profile!B6477</f>
        <v>2.0726415094339625</v>
      </c>
      <c r="C6477">
        <f>'Założenia i wyniki'!$E$8*Znorm.Profile!C6477</f>
        <v>0.46720310000000004</v>
      </c>
      <c r="D6477">
        <f t="shared" si="303"/>
        <v>0.46720310000000004</v>
      </c>
      <c r="E6477">
        <f t="shared" si="304"/>
        <v>1.6054384094339624</v>
      </c>
      <c r="F6477">
        <f t="shared" si="305"/>
        <v>0</v>
      </c>
    </row>
    <row r="6478" spans="1:6" x14ac:dyDescent="0.25">
      <c r="A6478">
        <v>6469</v>
      </c>
      <c r="B6478">
        <f>'Założenia i wyniki'!$E$6*Znorm.Profile!B6478</f>
        <v>1.7735849056603774</v>
      </c>
      <c r="C6478">
        <f>'Założenia i wyniki'!$E$8*Znorm.Profile!C6478</f>
        <v>0.45375995000000002</v>
      </c>
      <c r="D6478">
        <f t="shared" si="303"/>
        <v>0.45375995000000002</v>
      </c>
      <c r="E6478">
        <f t="shared" si="304"/>
        <v>1.3198249556603774</v>
      </c>
      <c r="F6478">
        <f t="shared" si="305"/>
        <v>0</v>
      </c>
    </row>
    <row r="6479" spans="1:6" x14ac:dyDescent="0.25">
      <c r="A6479">
        <v>6470</v>
      </c>
      <c r="B6479">
        <f>'Założenia i wyniki'!$E$6*Znorm.Profile!B6479</f>
        <v>0.87956603773584907</v>
      </c>
      <c r="C6479">
        <f>'Założenia i wyniki'!$E$8*Znorm.Profile!C6479</f>
        <v>0.42181964999999999</v>
      </c>
      <c r="D6479">
        <f t="shared" si="303"/>
        <v>0.42181964999999999</v>
      </c>
      <c r="E6479">
        <f t="shared" si="304"/>
        <v>0.45774638773584908</v>
      </c>
      <c r="F6479">
        <f t="shared" si="305"/>
        <v>0</v>
      </c>
    </row>
    <row r="6480" spans="1:6" x14ac:dyDescent="0.25">
      <c r="A6480">
        <v>6471</v>
      </c>
      <c r="B6480">
        <f>'Założenia i wyniki'!$E$6*Znorm.Profile!B6480</f>
        <v>0.77812264150943389</v>
      </c>
      <c r="C6480">
        <f>'Założenia i wyniki'!$E$8*Znorm.Profile!C6480</f>
        <v>0.39913719999999997</v>
      </c>
      <c r="D6480">
        <f t="shared" si="303"/>
        <v>0.39913719999999997</v>
      </c>
      <c r="E6480">
        <f t="shared" si="304"/>
        <v>0.37898544150943392</v>
      </c>
      <c r="F6480">
        <f t="shared" si="305"/>
        <v>0</v>
      </c>
    </row>
    <row r="6481" spans="1:6" x14ac:dyDescent="0.25">
      <c r="A6481">
        <v>6472</v>
      </c>
      <c r="B6481">
        <f>'Założenia i wyniki'!$E$6*Znorm.Profile!B6481</f>
        <v>0.14070754716981132</v>
      </c>
      <c r="C6481">
        <f>'Założenia i wyniki'!$E$8*Znorm.Profile!C6481</f>
        <v>0.40480615000000003</v>
      </c>
      <c r="D6481">
        <f t="shared" si="303"/>
        <v>0.14070754716981132</v>
      </c>
      <c r="E6481">
        <f t="shared" si="304"/>
        <v>0</v>
      </c>
      <c r="F6481">
        <f t="shared" si="305"/>
        <v>0.26409860283018871</v>
      </c>
    </row>
    <row r="6482" spans="1:6" x14ac:dyDescent="0.25">
      <c r="A6482">
        <v>6473</v>
      </c>
      <c r="B6482">
        <f>'Założenia i wyniki'!$E$6*Znorm.Profile!B6482</f>
        <v>1.7381132075471699E-2</v>
      </c>
      <c r="C6482">
        <f>'Założenia i wyniki'!$E$8*Znorm.Profile!C6482</f>
        <v>0.42781234999999995</v>
      </c>
      <c r="D6482">
        <f t="shared" si="303"/>
        <v>1.7381132075471699E-2</v>
      </c>
      <c r="E6482">
        <f t="shared" si="304"/>
        <v>0</v>
      </c>
      <c r="F6482">
        <f t="shared" si="305"/>
        <v>0.41043121792452825</v>
      </c>
    </row>
    <row r="6483" spans="1:6" x14ac:dyDescent="0.25">
      <c r="A6483">
        <v>6474</v>
      </c>
      <c r="B6483">
        <f>'Założenia i wyniki'!$E$6*Znorm.Profile!B6483</f>
        <v>0</v>
      </c>
      <c r="C6483">
        <f>'Założenia i wyniki'!$E$8*Znorm.Profile!C6483</f>
        <v>0.50446409999999997</v>
      </c>
      <c r="D6483">
        <f t="shared" si="303"/>
        <v>0</v>
      </c>
      <c r="E6483">
        <f t="shared" si="304"/>
        <v>0</v>
      </c>
      <c r="F6483">
        <f t="shared" si="305"/>
        <v>0.50446409999999997</v>
      </c>
    </row>
    <row r="6484" spans="1:6" x14ac:dyDescent="0.25">
      <c r="A6484">
        <v>6475</v>
      </c>
      <c r="B6484">
        <f>'Założenia i wyniki'!$E$6*Znorm.Profile!B6484</f>
        <v>0</v>
      </c>
      <c r="C6484">
        <f>'Założenia i wyniki'!$E$8*Znorm.Profile!C6484</f>
        <v>0.57379069999999999</v>
      </c>
      <c r="D6484">
        <f t="shared" si="303"/>
        <v>0</v>
      </c>
      <c r="E6484">
        <f t="shared" si="304"/>
        <v>0</v>
      </c>
      <c r="F6484">
        <f t="shared" si="305"/>
        <v>0.57379069999999999</v>
      </c>
    </row>
    <row r="6485" spans="1:6" x14ac:dyDescent="0.25">
      <c r="A6485">
        <v>6476</v>
      </c>
      <c r="B6485">
        <f>'Założenia i wyniki'!$E$6*Znorm.Profile!B6485</f>
        <v>0</v>
      </c>
      <c r="C6485">
        <f>'Założenia i wyniki'!$E$8*Znorm.Profile!C6485</f>
        <v>0.54526990000000009</v>
      </c>
      <c r="D6485">
        <f t="shared" si="303"/>
        <v>0</v>
      </c>
      <c r="E6485">
        <f t="shared" si="304"/>
        <v>0</v>
      </c>
      <c r="F6485">
        <f t="shared" si="305"/>
        <v>0.54526990000000009</v>
      </c>
    </row>
    <row r="6486" spans="1:6" x14ac:dyDescent="0.25">
      <c r="A6486">
        <v>6477</v>
      </c>
      <c r="B6486">
        <f>'Założenia i wyniki'!$E$6*Znorm.Profile!B6486</f>
        <v>0</v>
      </c>
      <c r="C6486">
        <f>'Założenia i wyniki'!$E$8*Znorm.Profile!C6486</f>
        <v>0.47749134999999998</v>
      </c>
      <c r="D6486">
        <f t="shared" si="303"/>
        <v>0</v>
      </c>
      <c r="E6486">
        <f t="shared" si="304"/>
        <v>0</v>
      </c>
      <c r="F6486">
        <f t="shared" si="305"/>
        <v>0.47749134999999998</v>
      </c>
    </row>
    <row r="6487" spans="1:6" x14ac:dyDescent="0.25">
      <c r="A6487">
        <v>6478</v>
      </c>
      <c r="B6487">
        <f>'Założenia i wyniki'!$E$6*Znorm.Profile!B6487</f>
        <v>0</v>
      </c>
      <c r="C6487">
        <f>'Założenia i wyniki'!$E$8*Znorm.Profile!C6487</f>
        <v>0.38464264999999997</v>
      </c>
      <c r="D6487">
        <f t="shared" si="303"/>
        <v>0</v>
      </c>
      <c r="E6487">
        <f t="shared" si="304"/>
        <v>0</v>
      </c>
      <c r="F6487">
        <f t="shared" si="305"/>
        <v>0.38464264999999997</v>
      </c>
    </row>
    <row r="6488" spans="1:6" x14ac:dyDescent="0.25">
      <c r="A6488">
        <v>6479</v>
      </c>
      <c r="B6488">
        <f>'Założenia i wyniki'!$E$6*Znorm.Profile!B6488</f>
        <v>0</v>
      </c>
      <c r="C6488">
        <f>'Założenia i wyniki'!$E$8*Znorm.Profile!C6488</f>
        <v>0.30470615000000001</v>
      </c>
      <c r="D6488">
        <f t="shared" si="303"/>
        <v>0</v>
      </c>
      <c r="E6488">
        <f t="shared" si="304"/>
        <v>0</v>
      </c>
      <c r="F6488">
        <f t="shared" si="305"/>
        <v>0.30470615000000001</v>
      </c>
    </row>
    <row r="6489" spans="1:6" x14ac:dyDescent="0.25">
      <c r="A6489">
        <v>6480</v>
      </c>
      <c r="B6489">
        <f>'Założenia i wyniki'!$E$6*Znorm.Profile!B6489</f>
        <v>0</v>
      </c>
      <c r="C6489">
        <f>'Założenia i wyniki'!$E$8*Znorm.Profile!C6489</f>
        <v>0.23833425</v>
      </c>
      <c r="D6489">
        <f t="shared" si="303"/>
        <v>0</v>
      </c>
      <c r="E6489">
        <f t="shared" si="304"/>
        <v>0</v>
      </c>
      <c r="F6489">
        <f t="shared" si="305"/>
        <v>0.23833425</v>
      </c>
    </row>
    <row r="6490" spans="1:6" x14ac:dyDescent="0.25">
      <c r="A6490">
        <v>6481</v>
      </c>
      <c r="B6490">
        <f>'Założenia i wyniki'!$E$6*Znorm.Profile!B6490</f>
        <v>0</v>
      </c>
      <c r="C6490">
        <f>'Założenia i wyniki'!$E$8*Znorm.Profile!C6490</f>
        <v>0.2149259</v>
      </c>
      <c r="D6490">
        <f t="shared" si="303"/>
        <v>0</v>
      </c>
      <c r="E6490">
        <f t="shared" si="304"/>
        <v>0</v>
      </c>
      <c r="F6490">
        <f t="shared" si="305"/>
        <v>0.2149259</v>
      </c>
    </row>
    <row r="6491" spans="1:6" x14ac:dyDescent="0.25">
      <c r="A6491">
        <v>6482</v>
      </c>
      <c r="B6491">
        <f>'Założenia i wyniki'!$E$6*Znorm.Profile!B6491</f>
        <v>0</v>
      </c>
      <c r="C6491">
        <f>'Założenia i wyniki'!$E$8*Znorm.Profile!C6491</f>
        <v>0.199353</v>
      </c>
      <c r="D6491">
        <f t="shared" si="303"/>
        <v>0</v>
      </c>
      <c r="E6491">
        <f t="shared" si="304"/>
        <v>0</v>
      </c>
      <c r="F6491">
        <f t="shared" si="305"/>
        <v>0.199353</v>
      </c>
    </row>
    <row r="6492" spans="1:6" x14ac:dyDescent="0.25">
      <c r="A6492">
        <v>6483</v>
      </c>
      <c r="B6492">
        <f>'Założenia i wyniki'!$E$6*Znorm.Profile!B6492</f>
        <v>0</v>
      </c>
      <c r="C6492">
        <f>'Założenia i wyniki'!$E$8*Znorm.Profile!C6492</f>
        <v>0.19974919999999999</v>
      </c>
      <c r="D6492">
        <f t="shared" si="303"/>
        <v>0</v>
      </c>
      <c r="E6492">
        <f t="shared" si="304"/>
        <v>0</v>
      </c>
      <c r="F6492">
        <f t="shared" si="305"/>
        <v>0.19974919999999999</v>
      </c>
    </row>
    <row r="6493" spans="1:6" x14ac:dyDescent="0.25">
      <c r="A6493">
        <v>6484</v>
      </c>
      <c r="B6493">
        <f>'Założenia i wyniki'!$E$6*Znorm.Profile!B6493</f>
        <v>0</v>
      </c>
      <c r="C6493">
        <f>'Założenia i wyniki'!$E$8*Znorm.Profile!C6493</f>
        <v>0.23236499999999999</v>
      </c>
      <c r="D6493">
        <f t="shared" si="303"/>
        <v>0</v>
      </c>
      <c r="E6493">
        <f t="shared" si="304"/>
        <v>0</v>
      </c>
      <c r="F6493">
        <f t="shared" si="305"/>
        <v>0.23236499999999999</v>
      </c>
    </row>
    <row r="6494" spans="1:6" x14ac:dyDescent="0.25">
      <c r="A6494">
        <v>6485</v>
      </c>
      <c r="B6494">
        <f>'Założenia i wyniki'!$E$6*Znorm.Profile!B6494</f>
        <v>0</v>
      </c>
      <c r="C6494">
        <f>'Założenia i wyniki'!$E$8*Znorm.Profile!C6494</f>
        <v>0.28698319999999999</v>
      </c>
      <c r="D6494">
        <f t="shared" si="303"/>
        <v>0</v>
      </c>
      <c r="E6494">
        <f t="shared" si="304"/>
        <v>0</v>
      </c>
      <c r="F6494">
        <f t="shared" si="305"/>
        <v>0.28698319999999999</v>
      </c>
    </row>
    <row r="6495" spans="1:6" x14ac:dyDescent="0.25">
      <c r="A6495">
        <v>6486</v>
      </c>
      <c r="B6495">
        <f>'Założenia i wyniki'!$E$6*Znorm.Profile!B6495</f>
        <v>0</v>
      </c>
      <c r="C6495">
        <f>'Założenia i wyniki'!$E$8*Znorm.Profile!C6495</f>
        <v>0.38187905</v>
      </c>
      <c r="D6495">
        <f t="shared" si="303"/>
        <v>0</v>
      </c>
      <c r="E6495">
        <f t="shared" si="304"/>
        <v>0</v>
      </c>
      <c r="F6495">
        <f t="shared" si="305"/>
        <v>0.38187905</v>
      </c>
    </row>
    <row r="6496" spans="1:6" x14ac:dyDescent="0.25">
      <c r="A6496">
        <v>6487</v>
      </c>
      <c r="B6496">
        <f>'Założenia i wyniki'!$E$6*Znorm.Profile!B6496</f>
        <v>0.123</v>
      </c>
      <c r="C6496">
        <f>'Założenia i wyniki'!$E$8*Znorm.Profile!C6496</f>
        <v>0.42478765000000002</v>
      </c>
      <c r="D6496">
        <f t="shared" si="303"/>
        <v>0.123</v>
      </c>
      <c r="E6496">
        <f t="shared" si="304"/>
        <v>0</v>
      </c>
      <c r="F6496">
        <f t="shared" si="305"/>
        <v>0.30178765000000002</v>
      </c>
    </row>
    <row r="6497" spans="1:6" x14ac:dyDescent="0.25">
      <c r="A6497">
        <v>6488</v>
      </c>
      <c r="B6497">
        <f>'Założenia i wyniki'!$E$6*Znorm.Profile!B6497</f>
        <v>0.54740566037735849</v>
      </c>
      <c r="C6497">
        <f>'Założenia i wyniki'!$E$8*Znorm.Profile!C6497</f>
        <v>0.43372699999999997</v>
      </c>
      <c r="D6497">
        <f t="shared" si="303"/>
        <v>0.43372699999999997</v>
      </c>
      <c r="E6497">
        <f t="shared" si="304"/>
        <v>0.11367866037735852</v>
      </c>
      <c r="F6497">
        <f t="shared" si="305"/>
        <v>0</v>
      </c>
    </row>
    <row r="6498" spans="1:6" x14ac:dyDescent="0.25">
      <c r="A6498">
        <v>6489</v>
      </c>
      <c r="B6498">
        <f>'Założenia i wyniki'!$E$6*Znorm.Profile!B6498</f>
        <v>1.1140566037735851</v>
      </c>
      <c r="C6498">
        <f>'Założenia i wyniki'!$E$8*Znorm.Profile!C6498</f>
        <v>0.43127594999999996</v>
      </c>
      <c r="D6498">
        <f t="shared" si="303"/>
        <v>0.43127594999999996</v>
      </c>
      <c r="E6498">
        <f t="shared" si="304"/>
        <v>0.6827806537735851</v>
      </c>
      <c r="F6498">
        <f t="shared" si="305"/>
        <v>0</v>
      </c>
    </row>
    <row r="6499" spans="1:6" x14ac:dyDescent="0.25">
      <c r="A6499">
        <v>6490</v>
      </c>
      <c r="B6499">
        <f>'Założenia i wyniki'!$E$6*Znorm.Profile!B6499</f>
        <v>1.5854716981132073</v>
      </c>
      <c r="C6499">
        <f>'Założenia i wyniki'!$E$8*Znorm.Profile!C6499</f>
        <v>0.41529635000000004</v>
      </c>
      <c r="D6499">
        <f t="shared" si="303"/>
        <v>0.41529635000000004</v>
      </c>
      <c r="E6499">
        <f t="shared" si="304"/>
        <v>1.1701753481132073</v>
      </c>
      <c r="F6499">
        <f t="shared" si="305"/>
        <v>0</v>
      </c>
    </row>
    <row r="6500" spans="1:6" x14ac:dyDescent="0.25">
      <c r="A6500">
        <v>6491</v>
      </c>
      <c r="B6500">
        <f>'Założenia i wyniki'!$E$6*Znorm.Profile!B6500</f>
        <v>1.909056603773585</v>
      </c>
      <c r="C6500">
        <f>'Założenia i wyniki'!$E$8*Znorm.Profile!C6500</f>
        <v>0.40452299999999997</v>
      </c>
      <c r="D6500">
        <f t="shared" si="303"/>
        <v>0.40452299999999997</v>
      </c>
      <c r="E6500">
        <f t="shared" si="304"/>
        <v>1.504533603773585</v>
      </c>
      <c r="F6500">
        <f t="shared" si="305"/>
        <v>0</v>
      </c>
    </row>
    <row r="6501" spans="1:6" x14ac:dyDescent="0.25">
      <c r="A6501">
        <v>6492</v>
      </c>
      <c r="B6501">
        <f>'Założenia i wyniki'!$E$6*Znorm.Profile!B6501</f>
        <v>1.9942452830188682</v>
      </c>
      <c r="C6501">
        <f>'Założenia i wyniki'!$E$8*Znorm.Profile!C6501</f>
        <v>0.39679675000000003</v>
      </c>
      <c r="D6501">
        <f t="shared" si="303"/>
        <v>0.39679675000000003</v>
      </c>
      <c r="E6501">
        <f t="shared" si="304"/>
        <v>1.5974485330188681</v>
      </c>
      <c r="F6501">
        <f t="shared" si="305"/>
        <v>0</v>
      </c>
    </row>
    <row r="6502" spans="1:6" x14ac:dyDescent="0.25">
      <c r="A6502">
        <v>6493</v>
      </c>
      <c r="B6502">
        <f>'Założenia i wyniki'!$E$6*Znorm.Profile!B6502</f>
        <v>1.8913207547169812</v>
      </c>
      <c r="C6502">
        <f>'Założenia i wyniki'!$E$8*Znorm.Profile!C6502</f>
        <v>0.39786844999999998</v>
      </c>
      <c r="D6502">
        <f t="shared" si="303"/>
        <v>0.39786844999999998</v>
      </c>
      <c r="E6502">
        <f t="shared" si="304"/>
        <v>1.4934523047169812</v>
      </c>
      <c r="F6502">
        <f t="shared" si="305"/>
        <v>0</v>
      </c>
    </row>
    <row r="6503" spans="1:6" x14ac:dyDescent="0.25">
      <c r="A6503">
        <v>6494</v>
      </c>
      <c r="B6503">
        <f>'Założenia i wyniki'!$E$6*Znorm.Profile!B6503</f>
        <v>1.594433962264151</v>
      </c>
      <c r="C6503">
        <f>'Założenia i wyniki'!$E$8*Znorm.Profile!C6503</f>
        <v>0.39609395000000003</v>
      </c>
      <c r="D6503">
        <f t="shared" si="303"/>
        <v>0.39609395000000003</v>
      </c>
      <c r="E6503">
        <f t="shared" si="304"/>
        <v>1.198340012264151</v>
      </c>
      <c r="F6503">
        <f t="shared" si="305"/>
        <v>0</v>
      </c>
    </row>
    <row r="6504" spans="1:6" x14ac:dyDescent="0.25">
      <c r="A6504">
        <v>6495</v>
      </c>
      <c r="B6504">
        <f>'Założenia i wyniki'!$E$6*Znorm.Profile!B6504</f>
        <v>1.1143396226415094</v>
      </c>
      <c r="C6504">
        <f>'Założenia i wyniki'!$E$8*Znorm.Profile!C6504</f>
        <v>0.4165007</v>
      </c>
      <c r="D6504">
        <f t="shared" si="303"/>
        <v>0.4165007</v>
      </c>
      <c r="E6504">
        <f t="shared" si="304"/>
        <v>0.69783892264150937</v>
      </c>
      <c r="F6504">
        <f t="shared" si="305"/>
        <v>0</v>
      </c>
    </row>
    <row r="6505" spans="1:6" x14ac:dyDescent="0.25">
      <c r="A6505">
        <v>6496</v>
      </c>
      <c r="B6505">
        <f>'Założenia i wyniki'!$E$6*Znorm.Profile!B6505</f>
        <v>0.5296603773584907</v>
      </c>
      <c r="C6505">
        <f>'Założenia i wyniki'!$E$8*Znorm.Profile!C6505</f>
        <v>0.44497004999999995</v>
      </c>
      <c r="D6505">
        <f t="shared" si="303"/>
        <v>0.44497004999999995</v>
      </c>
      <c r="E6505">
        <f t="shared" si="304"/>
        <v>8.4690327358490747E-2</v>
      </c>
      <c r="F6505">
        <f t="shared" si="305"/>
        <v>0</v>
      </c>
    </row>
    <row r="6506" spans="1:6" x14ac:dyDescent="0.25">
      <c r="A6506">
        <v>6497</v>
      </c>
      <c r="B6506">
        <f>'Założenia i wyniki'!$E$6*Znorm.Profile!B6506</f>
        <v>9.9613207547169819E-2</v>
      </c>
      <c r="C6506">
        <f>'Założenia i wyniki'!$E$8*Znorm.Profile!C6506</f>
        <v>0.48939695</v>
      </c>
      <c r="D6506">
        <f t="shared" si="303"/>
        <v>9.9613207547169819E-2</v>
      </c>
      <c r="E6506">
        <f t="shared" si="304"/>
        <v>0</v>
      </c>
      <c r="F6506">
        <f t="shared" si="305"/>
        <v>0.38978374245283021</v>
      </c>
    </row>
    <row r="6507" spans="1:6" x14ac:dyDescent="0.25">
      <c r="A6507">
        <v>6498</v>
      </c>
      <c r="B6507">
        <f>'Założenia i wyniki'!$E$6*Znorm.Profile!B6507</f>
        <v>0</v>
      </c>
      <c r="C6507">
        <f>'Założenia i wyniki'!$E$8*Znorm.Profile!C6507</f>
        <v>0.56880810000000004</v>
      </c>
      <c r="D6507">
        <f t="shared" si="303"/>
        <v>0</v>
      </c>
      <c r="E6507">
        <f t="shared" si="304"/>
        <v>0</v>
      </c>
      <c r="F6507">
        <f t="shared" si="305"/>
        <v>0.56880810000000004</v>
      </c>
    </row>
    <row r="6508" spans="1:6" x14ac:dyDescent="0.25">
      <c r="A6508">
        <v>6499</v>
      </c>
      <c r="B6508">
        <f>'Założenia i wyniki'!$E$6*Znorm.Profile!B6508</f>
        <v>0</v>
      </c>
      <c r="C6508">
        <f>'Założenia i wyniki'!$E$8*Znorm.Profile!C6508</f>
        <v>0.62378820000000001</v>
      </c>
      <c r="D6508">
        <f t="shared" si="303"/>
        <v>0</v>
      </c>
      <c r="E6508">
        <f t="shared" si="304"/>
        <v>0</v>
      </c>
      <c r="F6508">
        <f t="shared" si="305"/>
        <v>0.62378820000000001</v>
      </c>
    </row>
    <row r="6509" spans="1:6" x14ac:dyDescent="0.25">
      <c r="A6509">
        <v>6500</v>
      </c>
      <c r="B6509">
        <f>'Założenia i wyniki'!$E$6*Znorm.Profile!B6509</f>
        <v>0</v>
      </c>
      <c r="C6509">
        <f>'Założenia i wyniki'!$E$8*Znorm.Profile!C6509</f>
        <v>0.58260404999999993</v>
      </c>
      <c r="D6509">
        <f t="shared" si="303"/>
        <v>0</v>
      </c>
      <c r="E6509">
        <f t="shared" si="304"/>
        <v>0</v>
      </c>
      <c r="F6509">
        <f t="shared" si="305"/>
        <v>0.58260404999999993</v>
      </c>
    </row>
    <row r="6510" spans="1:6" x14ac:dyDescent="0.25">
      <c r="A6510">
        <v>6501</v>
      </c>
      <c r="B6510">
        <f>'Założenia i wyniki'!$E$6*Znorm.Profile!B6510</f>
        <v>0</v>
      </c>
      <c r="C6510">
        <f>'Założenia i wyniki'!$E$8*Znorm.Profile!C6510</f>
        <v>0.50187830000000011</v>
      </c>
      <c r="D6510">
        <f t="shared" si="303"/>
        <v>0</v>
      </c>
      <c r="E6510">
        <f t="shared" si="304"/>
        <v>0</v>
      </c>
      <c r="F6510">
        <f t="shared" si="305"/>
        <v>0.50187830000000011</v>
      </c>
    </row>
    <row r="6511" spans="1:6" x14ac:dyDescent="0.25">
      <c r="A6511">
        <v>6502</v>
      </c>
      <c r="B6511">
        <f>'Założenia i wyniki'!$E$6*Znorm.Profile!B6511</f>
        <v>0</v>
      </c>
      <c r="C6511">
        <f>'Założenia i wyniki'!$E$8*Znorm.Profile!C6511</f>
        <v>0.39643624999999999</v>
      </c>
      <c r="D6511">
        <f t="shared" si="303"/>
        <v>0</v>
      </c>
      <c r="E6511">
        <f t="shared" si="304"/>
        <v>0</v>
      </c>
      <c r="F6511">
        <f t="shared" si="305"/>
        <v>0.39643624999999999</v>
      </c>
    </row>
    <row r="6512" spans="1:6" x14ac:dyDescent="0.25">
      <c r="A6512">
        <v>6503</v>
      </c>
      <c r="B6512">
        <f>'Założenia i wyniki'!$E$6*Znorm.Profile!B6512</f>
        <v>0</v>
      </c>
      <c r="C6512">
        <f>'Założenia i wyniki'!$E$8*Znorm.Profile!C6512</f>
        <v>0.31189164999999996</v>
      </c>
      <c r="D6512">
        <f t="shared" si="303"/>
        <v>0</v>
      </c>
      <c r="E6512">
        <f t="shared" si="304"/>
        <v>0</v>
      </c>
      <c r="F6512">
        <f t="shared" si="305"/>
        <v>0.31189164999999996</v>
      </c>
    </row>
    <row r="6513" spans="1:6" x14ac:dyDescent="0.25">
      <c r="A6513">
        <v>6504</v>
      </c>
      <c r="B6513">
        <f>'Założenia i wyniki'!$E$6*Znorm.Profile!B6513</f>
        <v>0</v>
      </c>
      <c r="C6513">
        <f>'Założenia i wyniki'!$E$8*Znorm.Profile!C6513</f>
        <v>0.24369135000000003</v>
      </c>
      <c r="D6513">
        <f t="shared" si="303"/>
        <v>0</v>
      </c>
      <c r="E6513">
        <f t="shared" si="304"/>
        <v>0</v>
      </c>
      <c r="F6513">
        <f t="shared" si="305"/>
        <v>0.24369135000000003</v>
      </c>
    </row>
    <row r="6514" spans="1:6" x14ac:dyDescent="0.25">
      <c r="A6514">
        <v>6505</v>
      </c>
      <c r="B6514">
        <f>'Założenia i wyniki'!$E$6*Znorm.Profile!B6514</f>
        <v>0</v>
      </c>
      <c r="C6514">
        <f>'Założenia i wyniki'!$E$8*Znorm.Profile!C6514</f>
        <v>0.2126943</v>
      </c>
      <c r="D6514">
        <f t="shared" si="303"/>
        <v>0</v>
      </c>
      <c r="E6514">
        <f t="shared" si="304"/>
        <v>0</v>
      </c>
      <c r="F6514">
        <f t="shared" si="305"/>
        <v>0.2126943</v>
      </c>
    </row>
    <row r="6515" spans="1:6" x14ac:dyDescent="0.25">
      <c r="A6515">
        <v>6506</v>
      </c>
      <c r="B6515">
        <f>'Założenia i wyniki'!$E$6*Znorm.Profile!B6515</f>
        <v>0</v>
      </c>
      <c r="C6515">
        <f>'Założenia i wyniki'!$E$8*Znorm.Profile!C6515</f>
        <v>0.2026577</v>
      </c>
      <c r="D6515">
        <f t="shared" si="303"/>
        <v>0</v>
      </c>
      <c r="E6515">
        <f t="shared" si="304"/>
        <v>0</v>
      </c>
      <c r="F6515">
        <f t="shared" si="305"/>
        <v>0.2026577</v>
      </c>
    </row>
    <row r="6516" spans="1:6" x14ac:dyDescent="0.25">
      <c r="A6516">
        <v>6507</v>
      </c>
      <c r="B6516">
        <f>'Założenia i wyniki'!$E$6*Znorm.Profile!B6516</f>
        <v>0</v>
      </c>
      <c r="C6516">
        <f>'Założenia i wyniki'!$E$8*Znorm.Profile!C6516</f>
        <v>0.20145895</v>
      </c>
      <c r="D6516">
        <f t="shared" si="303"/>
        <v>0</v>
      </c>
      <c r="E6516">
        <f t="shared" si="304"/>
        <v>0</v>
      </c>
      <c r="F6516">
        <f t="shared" si="305"/>
        <v>0.20145895</v>
      </c>
    </row>
    <row r="6517" spans="1:6" x14ac:dyDescent="0.25">
      <c r="A6517">
        <v>6508</v>
      </c>
      <c r="B6517">
        <f>'Założenia i wyniki'!$E$6*Znorm.Profile!B6517</f>
        <v>0</v>
      </c>
      <c r="C6517">
        <f>'Założenia i wyniki'!$E$8*Znorm.Profile!C6517</f>
        <v>0.23146619999999998</v>
      </c>
      <c r="D6517">
        <f t="shared" si="303"/>
        <v>0</v>
      </c>
      <c r="E6517">
        <f t="shared" si="304"/>
        <v>0</v>
      </c>
      <c r="F6517">
        <f t="shared" si="305"/>
        <v>0.23146619999999998</v>
      </c>
    </row>
    <row r="6518" spans="1:6" x14ac:dyDescent="0.25">
      <c r="A6518">
        <v>6509</v>
      </c>
      <c r="B6518">
        <f>'Założenia i wyniki'!$E$6*Znorm.Profile!B6518</f>
        <v>0</v>
      </c>
      <c r="C6518">
        <f>'Założenia i wyniki'!$E$8*Znorm.Profile!C6518</f>
        <v>0.29550535</v>
      </c>
      <c r="D6518">
        <f t="shared" si="303"/>
        <v>0</v>
      </c>
      <c r="E6518">
        <f t="shared" si="304"/>
        <v>0</v>
      </c>
      <c r="F6518">
        <f t="shared" si="305"/>
        <v>0.29550535</v>
      </c>
    </row>
    <row r="6519" spans="1:6" x14ac:dyDescent="0.25">
      <c r="A6519">
        <v>6510</v>
      </c>
      <c r="B6519">
        <f>'Założenia i wyniki'!$E$6*Znorm.Profile!B6519</f>
        <v>0</v>
      </c>
      <c r="C6519">
        <f>'Założenia i wyniki'!$E$8*Znorm.Profile!C6519</f>
        <v>0.38520929999999998</v>
      </c>
      <c r="D6519">
        <f t="shared" si="303"/>
        <v>0</v>
      </c>
      <c r="E6519">
        <f t="shared" si="304"/>
        <v>0</v>
      </c>
      <c r="F6519">
        <f t="shared" si="305"/>
        <v>0.38520929999999998</v>
      </c>
    </row>
    <row r="6520" spans="1:6" x14ac:dyDescent="0.25">
      <c r="A6520">
        <v>6511</v>
      </c>
      <c r="B6520">
        <f>'Założenia i wyniki'!$E$6*Znorm.Profile!B6520</f>
        <v>1.342641509433962E-2</v>
      </c>
      <c r="C6520">
        <f>'Założenia i wyniki'!$E$8*Znorm.Profile!C6520</f>
        <v>0.43608144999999998</v>
      </c>
      <c r="D6520">
        <f t="shared" si="303"/>
        <v>1.342641509433962E-2</v>
      </c>
      <c r="E6520">
        <f t="shared" si="304"/>
        <v>0</v>
      </c>
      <c r="F6520">
        <f t="shared" si="305"/>
        <v>0.42265503490566037</v>
      </c>
    </row>
    <row r="6521" spans="1:6" x14ac:dyDescent="0.25">
      <c r="A6521">
        <v>6512</v>
      </c>
      <c r="B6521">
        <f>'Założenia i wyniki'!$E$6*Znorm.Profile!B6521</f>
        <v>0.1017924528301887</v>
      </c>
      <c r="C6521">
        <f>'Założenia i wyniki'!$E$8*Znorm.Profile!C6521</f>
        <v>0.43635655000000001</v>
      </c>
      <c r="D6521">
        <f t="shared" si="303"/>
        <v>0.1017924528301887</v>
      </c>
      <c r="E6521">
        <f t="shared" si="304"/>
        <v>0</v>
      </c>
      <c r="F6521">
        <f t="shared" si="305"/>
        <v>0.33456409716981128</v>
      </c>
    </row>
    <row r="6522" spans="1:6" x14ac:dyDescent="0.25">
      <c r="A6522">
        <v>6513</v>
      </c>
      <c r="B6522">
        <f>'Założenia i wyniki'!$E$6*Znorm.Profile!B6522</f>
        <v>0.87894339622641504</v>
      </c>
      <c r="C6522">
        <f>'Założenia i wyniki'!$E$8*Znorm.Profile!C6522</f>
        <v>0.42876924999999999</v>
      </c>
      <c r="D6522">
        <f t="shared" si="303"/>
        <v>0.42876924999999999</v>
      </c>
      <c r="E6522">
        <f t="shared" si="304"/>
        <v>0.45017414622641505</v>
      </c>
      <c r="F6522">
        <f t="shared" si="305"/>
        <v>0</v>
      </c>
    </row>
    <row r="6523" spans="1:6" x14ac:dyDescent="0.25">
      <c r="A6523">
        <v>6514</v>
      </c>
      <c r="B6523">
        <f>'Założenia i wyniki'!$E$6*Znorm.Profile!B6523</f>
        <v>1.2400000000000002</v>
      </c>
      <c r="C6523">
        <f>'Założenia i wyniki'!$E$8*Znorm.Profile!C6523</f>
        <v>0.40270335000000002</v>
      </c>
      <c r="D6523">
        <f t="shared" si="303"/>
        <v>0.40270335000000002</v>
      </c>
      <c r="E6523">
        <f t="shared" si="304"/>
        <v>0.8372966500000002</v>
      </c>
      <c r="F6523">
        <f t="shared" si="305"/>
        <v>0</v>
      </c>
    </row>
    <row r="6524" spans="1:6" x14ac:dyDescent="0.25">
      <c r="A6524">
        <v>6515</v>
      </c>
      <c r="B6524">
        <f>'Założenia i wyniki'!$E$6*Znorm.Profile!B6524</f>
        <v>0.85687735849056601</v>
      </c>
      <c r="C6524">
        <f>'Założenia i wyniki'!$E$8*Znorm.Profile!C6524</f>
        <v>0.40149864999999996</v>
      </c>
      <c r="D6524">
        <f t="shared" si="303"/>
        <v>0.40149864999999996</v>
      </c>
      <c r="E6524">
        <f t="shared" si="304"/>
        <v>0.45537870849056605</v>
      </c>
      <c r="F6524">
        <f t="shared" si="305"/>
        <v>0</v>
      </c>
    </row>
    <row r="6525" spans="1:6" x14ac:dyDescent="0.25">
      <c r="A6525">
        <v>6516</v>
      </c>
      <c r="B6525">
        <f>'Założenia i wyniki'!$E$6*Znorm.Profile!B6525</f>
        <v>0.60694339622641513</v>
      </c>
      <c r="C6525">
        <f>'Założenia i wyniki'!$E$8*Znorm.Profile!C6525</f>
        <v>0.39549895000000002</v>
      </c>
      <c r="D6525">
        <f t="shared" si="303"/>
        <v>0.39549895000000002</v>
      </c>
      <c r="E6525">
        <f t="shared" si="304"/>
        <v>0.21144444622641512</v>
      </c>
      <c r="F6525">
        <f t="shared" si="305"/>
        <v>0</v>
      </c>
    </row>
    <row r="6526" spans="1:6" x14ac:dyDescent="0.25">
      <c r="A6526">
        <v>6517</v>
      </c>
      <c r="B6526">
        <f>'Założenia i wyniki'!$E$6*Znorm.Profile!B6526</f>
        <v>0.57695283018867927</v>
      </c>
      <c r="C6526">
        <f>'Założenia i wyniki'!$E$8*Znorm.Profile!C6526</f>
        <v>0.39147114999999999</v>
      </c>
      <c r="D6526">
        <f t="shared" si="303"/>
        <v>0.39147114999999999</v>
      </c>
      <c r="E6526">
        <f t="shared" si="304"/>
        <v>0.18548168018867928</v>
      </c>
      <c r="F6526">
        <f t="shared" si="305"/>
        <v>0</v>
      </c>
    </row>
    <row r="6527" spans="1:6" x14ac:dyDescent="0.25">
      <c r="A6527">
        <v>6518</v>
      </c>
      <c r="B6527">
        <f>'Założenia i wyniki'!$E$6*Znorm.Profile!B6527</f>
        <v>0.33779245283018866</v>
      </c>
      <c r="C6527">
        <f>'Założenia i wyniki'!$E$8*Znorm.Profile!C6527</f>
        <v>0.39431559999999999</v>
      </c>
      <c r="D6527">
        <f t="shared" si="303"/>
        <v>0.33779245283018866</v>
      </c>
      <c r="E6527">
        <f t="shared" si="304"/>
        <v>0</v>
      </c>
      <c r="F6527">
        <f t="shared" si="305"/>
        <v>5.6523147169811327E-2</v>
      </c>
    </row>
    <row r="6528" spans="1:6" x14ac:dyDescent="0.25">
      <c r="A6528">
        <v>6519</v>
      </c>
      <c r="B6528">
        <f>'Założenia i wyniki'!$E$6*Znorm.Profile!B6528</f>
        <v>0.15754716981132078</v>
      </c>
      <c r="C6528">
        <f>'Założenia i wyniki'!$E$8*Znorm.Profile!C6528</f>
        <v>0.41403915000000002</v>
      </c>
      <c r="D6528">
        <f t="shared" si="303"/>
        <v>0.15754716981132078</v>
      </c>
      <c r="E6528">
        <f t="shared" si="304"/>
        <v>0</v>
      </c>
      <c r="F6528">
        <f t="shared" si="305"/>
        <v>0.25649198018867925</v>
      </c>
    </row>
    <row r="6529" spans="1:6" x14ac:dyDescent="0.25">
      <c r="A6529">
        <v>6520</v>
      </c>
      <c r="B6529">
        <f>'Założenia i wyniki'!$E$6*Znorm.Profile!B6529</f>
        <v>9.4537735849056587E-2</v>
      </c>
      <c r="C6529">
        <f>'Założenia i wyniki'!$E$8*Znorm.Profile!C6529</f>
        <v>0.44358264999999997</v>
      </c>
      <c r="D6529">
        <f t="shared" si="303"/>
        <v>9.4537735849056587E-2</v>
      </c>
      <c r="E6529">
        <f t="shared" si="304"/>
        <v>0</v>
      </c>
      <c r="F6529">
        <f t="shared" si="305"/>
        <v>0.34904491415094341</v>
      </c>
    </row>
    <row r="6530" spans="1:6" x14ac:dyDescent="0.25">
      <c r="A6530">
        <v>6521</v>
      </c>
      <c r="B6530">
        <f>'Założenia i wyniki'!$E$6*Znorm.Profile!B6530</f>
        <v>4.8185849056603773E-3</v>
      </c>
      <c r="C6530">
        <f>'Założenia i wyniki'!$E$8*Znorm.Profile!C6530</f>
        <v>0.48892409999999992</v>
      </c>
      <c r="D6530">
        <f t="shared" si="303"/>
        <v>4.8185849056603773E-3</v>
      </c>
      <c r="E6530">
        <f t="shared" si="304"/>
        <v>0</v>
      </c>
      <c r="F6530">
        <f t="shared" si="305"/>
        <v>0.48410551509433952</v>
      </c>
    </row>
    <row r="6531" spans="1:6" x14ac:dyDescent="0.25">
      <c r="A6531">
        <v>6522</v>
      </c>
      <c r="B6531">
        <f>'Założenia i wyniki'!$E$6*Znorm.Profile!B6531</f>
        <v>0</v>
      </c>
      <c r="C6531">
        <f>'Założenia i wyniki'!$E$8*Znorm.Profile!C6531</f>
        <v>0.57767780000000002</v>
      </c>
      <c r="D6531">
        <f t="shared" si="303"/>
        <v>0</v>
      </c>
      <c r="E6531">
        <f t="shared" si="304"/>
        <v>0</v>
      </c>
      <c r="F6531">
        <f t="shared" si="305"/>
        <v>0.57767780000000002</v>
      </c>
    </row>
    <row r="6532" spans="1:6" x14ac:dyDescent="0.25">
      <c r="A6532">
        <v>6523</v>
      </c>
      <c r="B6532">
        <f>'Założenia i wyniki'!$E$6*Znorm.Profile!B6532</f>
        <v>0</v>
      </c>
      <c r="C6532">
        <f>'Założenia i wyniki'!$E$8*Znorm.Profile!C6532</f>
        <v>0.62280400000000002</v>
      </c>
      <c r="D6532">
        <f t="shared" si="303"/>
        <v>0</v>
      </c>
      <c r="E6532">
        <f t="shared" si="304"/>
        <v>0</v>
      </c>
      <c r="F6532">
        <f t="shared" si="305"/>
        <v>0.62280400000000002</v>
      </c>
    </row>
    <row r="6533" spans="1:6" x14ac:dyDescent="0.25">
      <c r="A6533">
        <v>6524</v>
      </c>
      <c r="B6533">
        <f>'Założenia i wyniki'!$E$6*Znorm.Profile!B6533</f>
        <v>0</v>
      </c>
      <c r="C6533">
        <f>'Założenia i wyniki'!$E$8*Znorm.Profile!C6533</f>
        <v>0.58010680000000003</v>
      </c>
      <c r="D6533">
        <f t="shared" si="303"/>
        <v>0</v>
      </c>
      <c r="E6533">
        <f t="shared" si="304"/>
        <v>0</v>
      </c>
      <c r="F6533">
        <f t="shared" si="305"/>
        <v>0.58010680000000003</v>
      </c>
    </row>
    <row r="6534" spans="1:6" x14ac:dyDescent="0.25">
      <c r="A6534">
        <v>6525</v>
      </c>
      <c r="B6534">
        <f>'Założenia i wyniki'!$E$6*Znorm.Profile!B6534</f>
        <v>0</v>
      </c>
      <c r="C6534">
        <f>'Założenia i wyniki'!$E$8*Znorm.Profile!C6534</f>
        <v>0.49924070000000004</v>
      </c>
      <c r="D6534">
        <f t="shared" si="303"/>
        <v>0</v>
      </c>
      <c r="E6534">
        <f t="shared" si="304"/>
        <v>0</v>
      </c>
      <c r="F6534">
        <f t="shared" si="305"/>
        <v>0.49924070000000004</v>
      </c>
    </row>
    <row r="6535" spans="1:6" x14ac:dyDescent="0.25">
      <c r="A6535">
        <v>6526</v>
      </c>
      <c r="B6535">
        <f>'Założenia i wyniki'!$E$6*Znorm.Profile!B6535</f>
        <v>0</v>
      </c>
      <c r="C6535">
        <f>'Założenia i wyniki'!$E$8*Znorm.Profile!C6535</f>
        <v>0.3954377</v>
      </c>
      <c r="D6535">
        <f t="shared" si="303"/>
        <v>0</v>
      </c>
      <c r="E6535">
        <f t="shared" si="304"/>
        <v>0</v>
      </c>
      <c r="F6535">
        <f t="shared" si="305"/>
        <v>0.3954377</v>
      </c>
    </row>
    <row r="6536" spans="1:6" x14ac:dyDescent="0.25">
      <c r="A6536">
        <v>6527</v>
      </c>
      <c r="B6536">
        <f>'Założenia i wyniki'!$E$6*Znorm.Profile!B6536</f>
        <v>0</v>
      </c>
      <c r="C6536">
        <f>'Założenia i wyniki'!$E$8*Znorm.Profile!C6536</f>
        <v>0.30960090000000001</v>
      </c>
      <c r="D6536">
        <f t="shared" si="303"/>
        <v>0</v>
      </c>
      <c r="E6536">
        <f t="shared" si="304"/>
        <v>0</v>
      </c>
      <c r="F6536">
        <f t="shared" si="305"/>
        <v>0.30960090000000001</v>
      </c>
    </row>
    <row r="6537" spans="1:6" x14ac:dyDescent="0.25">
      <c r="A6537">
        <v>6528</v>
      </c>
      <c r="B6537">
        <f>'Założenia i wyniki'!$E$6*Znorm.Profile!B6537</f>
        <v>0</v>
      </c>
      <c r="C6537">
        <f>'Założenia i wyniki'!$E$8*Znorm.Profile!C6537</f>
        <v>0.24296510000000002</v>
      </c>
      <c r="D6537">
        <f t="shared" si="303"/>
        <v>0</v>
      </c>
      <c r="E6537">
        <f t="shared" si="304"/>
        <v>0</v>
      </c>
      <c r="F6537">
        <f t="shared" si="305"/>
        <v>0.24296510000000002</v>
      </c>
    </row>
    <row r="6538" spans="1:6" x14ac:dyDescent="0.25">
      <c r="A6538">
        <v>6529</v>
      </c>
      <c r="B6538">
        <f>'Założenia i wyniki'!$E$6*Znorm.Profile!B6538</f>
        <v>0</v>
      </c>
      <c r="C6538">
        <f>'Założenia i wyniki'!$E$8*Znorm.Profile!C6538</f>
        <v>0.21396970000000001</v>
      </c>
      <c r="D6538">
        <f t="shared" si="303"/>
        <v>0</v>
      </c>
      <c r="E6538">
        <f t="shared" si="304"/>
        <v>0</v>
      </c>
      <c r="F6538">
        <f t="shared" si="305"/>
        <v>0.21396970000000001</v>
      </c>
    </row>
    <row r="6539" spans="1:6" x14ac:dyDescent="0.25">
      <c r="A6539">
        <v>6530</v>
      </c>
      <c r="B6539">
        <f>'Założenia i wyniki'!$E$6*Znorm.Profile!B6539</f>
        <v>0</v>
      </c>
      <c r="C6539">
        <f>'Założenia i wyniki'!$E$8*Znorm.Profile!C6539</f>
        <v>0.19939535</v>
      </c>
      <c r="D6539">
        <f t="shared" ref="D6539:D6602" si="306">IF(B6539&lt;=C6539,B6539,C6539)</f>
        <v>0</v>
      </c>
      <c r="E6539">
        <f t="shared" ref="E6539:E6602" si="307">IF(B6539&gt;C6539,B6539-C6539,0)</f>
        <v>0</v>
      </c>
      <c r="F6539">
        <f t="shared" ref="F6539:F6602" si="308">IF(B6539&lt;C6539,C6539-B6539,0)</f>
        <v>0.19939535</v>
      </c>
    </row>
    <row r="6540" spans="1:6" x14ac:dyDescent="0.25">
      <c r="A6540">
        <v>6531</v>
      </c>
      <c r="B6540">
        <f>'Założenia i wyniki'!$E$6*Znorm.Profile!B6540</f>
        <v>0</v>
      </c>
      <c r="C6540">
        <f>'Założenia i wyniki'!$E$8*Znorm.Profile!C6540</f>
        <v>0.20346794999999998</v>
      </c>
      <c r="D6540">
        <f t="shared" si="306"/>
        <v>0</v>
      </c>
      <c r="E6540">
        <f t="shared" si="307"/>
        <v>0</v>
      </c>
      <c r="F6540">
        <f t="shared" si="308"/>
        <v>0.20346794999999998</v>
      </c>
    </row>
    <row r="6541" spans="1:6" x14ac:dyDescent="0.25">
      <c r="A6541">
        <v>6532</v>
      </c>
      <c r="B6541">
        <f>'Założenia i wyniki'!$E$6*Znorm.Profile!B6541</f>
        <v>0</v>
      </c>
      <c r="C6541">
        <f>'Założenia i wyniki'!$E$8*Znorm.Profile!C6541</f>
        <v>0.23003330000000002</v>
      </c>
      <c r="D6541">
        <f t="shared" si="306"/>
        <v>0</v>
      </c>
      <c r="E6541">
        <f t="shared" si="307"/>
        <v>0</v>
      </c>
      <c r="F6541">
        <f t="shared" si="308"/>
        <v>0.23003330000000002</v>
      </c>
    </row>
    <row r="6542" spans="1:6" x14ac:dyDescent="0.25">
      <c r="A6542">
        <v>6533</v>
      </c>
      <c r="B6542">
        <f>'Założenia i wyniki'!$E$6*Znorm.Profile!B6542</f>
        <v>0</v>
      </c>
      <c r="C6542">
        <f>'Założenia i wyniki'!$E$8*Znorm.Profile!C6542</f>
        <v>0.29337314999999997</v>
      </c>
      <c r="D6542">
        <f t="shared" si="306"/>
        <v>0</v>
      </c>
      <c r="E6542">
        <f t="shared" si="307"/>
        <v>0</v>
      </c>
      <c r="F6542">
        <f t="shared" si="308"/>
        <v>0.29337314999999997</v>
      </c>
    </row>
    <row r="6543" spans="1:6" x14ac:dyDescent="0.25">
      <c r="A6543">
        <v>6534</v>
      </c>
      <c r="B6543">
        <f>'Założenia i wyniki'!$E$6*Znorm.Profile!B6543</f>
        <v>0</v>
      </c>
      <c r="C6543">
        <f>'Założenia i wyniki'!$E$8*Znorm.Profile!C6543</f>
        <v>0.38831764999999996</v>
      </c>
      <c r="D6543">
        <f t="shared" si="306"/>
        <v>0</v>
      </c>
      <c r="E6543">
        <f t="shared" si="307"/>
        <v>0</v>
      </c>
      <c r="F6543">
        <f t="shared" si="308"/>
        <v>0.38831764999999996</v>
      </c>
    </row>
    <row r="6544" spans="1:6" x14ac:dyDescent="0.25">
      <c r="A6544">
        <v>6535</v>
      </c>
      <c r="B6544">
        <f>'Założenia i wyniki'!$E$6*Znorm.Profile!B6544</f>
        <v>2.5837735849056603E-2</v>
      </c>
      <c r="C6544">
        <f>'Założenia i wyniki'!$E$8*Znorm.Profile!C6544</f>
        <v>0.43694560000000005</v>
      </c>
      <c r="D6544">
        <f t="shared" si="306"/>
        <v>2.5837735849056603E-2</v>
      </c>
      <c r="E6544">
        <f t="shared" si="307"/>
        <v>0</v>
      </c>
      <c r="F6544">
        <f t="shared" si="308"/>
        <v>0.41110786415094347</v>
      </c>
    </row>
    <row r="6545" spans="1:6" x14ac:dyDescent="0.25">
      <c r="A6545">
        <v>6536</v>
      </c>
      <c r="B6545">
        <f>'Założenia i wyniki'!$E$6*Znorm.Profile!B6545</f>
        <v>0.11302830188679247</v>
      </c>
      <c r="C6545">
        <f>'Założenia i wyniki'!$E$8*Znorm.Profile!C6545</f>
        <v>0.43618715000000002</v>
      </c>
      <c r="D6545">
        <f t="shared" si="306"/>
        <v>0.11302830188679247</v>
      </c>
      <c r="E6545">
        <f t="shared" si="307"/>
        <v>0</v>
      </c>
      <c r="F6545">
        <f t="shared" si="308"/>
        <v>0.32315884811320755</v>
      </c>
    </row>
    <row r="6546" spans="1:6" x14ac:dyDescent="0.25">
      <c r="A6546">
        <v>6537</v>
      </c>
      <c r="B6546">
        <f>'Założenia i wyniki'!$E$6*Znorm.Profile!B6546</f>
        <v>0.22709433962264153</v>
      </c>
      <c r="C6546">
        <f>'Założenia i wyniki'!$E$8*Znorm.Profile!C6546</f>
        <v>0.42907374999999998</v>
      </c>
      <c r="D6546">
        <f t="shared" si="306"/>
        <v>0.22709433962264153</v>
      </c>
      <c r="E6546">
        <f t="shared" si="307"/>
        <v>0</v>
      </c>
      <c r="F6546">
        <f t="shared" si="308"/>
        <v>0.20197941037735845</v>
      </c>
    </row>
    <row r="6547" spans="1:6" x14ac:dyDescent="0.25">
      <c r="A6547">
        <v>6538</v>
      </c>
      <c r="B6547">
        <f>'Założenia i wyniki'!$E$6*Znorm.Profile!B6547</f>
        <v>0.38935849056603777</v>
      </c>
      <c r="C6547">
        <f>'Założenia i wyniki'!$E$8*Znorm.Profile!C6547</f>
        <v>0.41177639999999999</v>
      </c>
      <c r="D6547">
        <f t="shared" si="306"/>
        <v>0.38935849056603777</v>
      </c>
      <c r="E6547">
        <f t="shared" si="307"/>
        <v>0</v>
      </c>
      <c r="F6547">
        <f t="shared" si="308"/>
        <v>2.2417909433962213E-2</v>
      </c>
    </row>
    <row r="6548" spans="1:6" x14ac:dyDescent="0.25">
      <c r="A6548">
        <v>6539</v>
      </c>
      <c r="B6548">
        <f>'Założenia i wyniki'!$E$6*Znorm.Profile!B6548</f>
        <v>0.47617924528301891</v>
      </c>
      <c r="C6548">
        <f>'Założenia i wyniki'!$E$8*Znorm.Profile!C6548</f>
        <v>0.40118644999999997</v>
      </c>
      <c r="D6548">
        <f t="shared" si="306"/>
        <v>0.40118644999999997</v>
      </c>
      <c r="E6548">
        <f t="shared" si="307"/>
        <v>7.4992795283018943E-2</v>
      </c>
      <c r="F6548">
        <f t="shared" si="308"/>
        <v>0</v>
      </c>
    </row>
    <row r="6549" spans="1:6" x14ac:dyDescent="0.25">
      <c r="A6549">
        <v>6540</v>
      </c>
      <c r="B6549">
        <f>'Założenia i wyniki'!$E$6*Znorm.Profile!B6549</f>
        <v>0.48874528301886794</v>
      </c>
      <c r="C6549">
        <f>'Założenia i wyniki'!$E$8*Znorm.Profile!C6549</f>
        <v>0.39099690000000004</v>
      </c>
      <c r="D6549">
        <f t="shared" si="306"/>
        <v>0.39099690000000004</v>
      </c>
      <c r="E6549">
        <f t="shared" si="307"/>
        <v>9.7748383018867901E-2</v>
      </c>
      <c r="F6549">
        <f t="shared" si="308"/>
        <v>0</v>
      </c>
    </row>
    <row r="6550" spans="1:6" x14ac:dyDescent="0.25">
      <c r="A6550">
        <v>6541</v>
      </c>
      <c r="B6550">
        <f>'Założenia i wyniki'!$E$6*Znorm.Profile!B6550</f>
        <v>0.44022641509433957</v>
      </c>
      <c r="C6550">
        <f>'Założenia i wyniki'!$E$8*Znorm.Profile!C6550</f>
        <v>0.39744740000000001</v>
      </c>
      <c r="D6550">
        <f t="shared" si="306"/>
        <v>0.39744740000000001</v>
      </c>
      <c r="E6550">
        <f t="shared" si="307"/>
        <v>4.2779015094339568E-2</v>
      </c>
      <c r="F6550">
        <f t="shared" si="308"/>
        <v>0</v>
      </c>
    </row>
    <row r="6551" spans="1:6" x14ac:dyDescent="0.25">
      <c r="A6551">
        <v>6542</v>
      </c>
      <c r="B6551">
        <f>'Założenia i wyniki'!$E$6*Znorm.Profile!B6551</f>
        <v>0.34373584905660381</v>
      </c>
      <c r="C6551">
        <f>'Założenia i wyniki'!$E$8*Znorm.Profile!C6551</f>
        <v>0.39774209999999999</v>
      </c>
      <c r="D6551">
        <f t="shared" si="306"/>
        <v>0.34373584905660381</v>
      </c>
      <c r="E6551">
        <f t="shared" si="307"/>
        <v>0</v>
      </c>
      <c r="F6551">
        <f t="shared" si="308"/>
        <v>5.4006250943396172E-2</v>
      </c>
    </row>
    <row r="6552" spans="1:6" x14ac:dyDescent="0.25">
      <c r="A6552">
        <v>6543</v>
      </c>
      <c r="B6552">
        <f>'Założenia i wyniki'!$E$6*Znorm.Profile!B6552</f>
        <v>0.15747169811320755</v>
      </c>
      <c r="C6552">
        <f>'Założenia i wyniki'!$E$8*Znorm.Profile!C6552</f>
        <v>0.42135380000000006</v>
      </c>
      <c r="D6552">
        <f t="shared" si="306"/>
        <v>0.15747169811320755</v>
      </c>
      <c r="E6552">
        <f t="shared" si="307"/>
        <v>0</v>
      </c>
      <c r="F6552">
        <f t="shared" si="308"/>
        <v>0.26388210188679251</v>
      </c>
    </row>
    <row r="6553" spans="1:6" x14ac:dyDescent="0.25">
      <c r="A6553">
        <v>6544</v>
      </c>
      <c r="B6553">
        <f>'Założenia i wyniki'!$E$6*Znorm.Profile!B6553</f>
        <v>0.11241509433962263</v>
      </c>
      <c r="C6553">
        <f>'Założenia i wyniki'!$E$8*Znorm.Profile!C6553</f>
        <v>0.44961315000000002</v>
      </c>
      <c r="D6553">
        <f t="shared" si="306"/>
        <v>0.11241509433962263</v>
      </c>
      <c r="E6553">
        <f t="shared" si="307"/>
        <v>0</v>
      </c>
      <c r="F6553">
        <f t="shared" si="308"/>
        <v>0.33719805566037742</v>
      </c>
    </row>
    <row r="6554" spans="1:6" x14ac:dyDescent="0.25">
      <c r="A6554">
        <v>6545</v>
      </c>
      <c r="B6554">
        <f>'Założenia i wyniki'!$E$6*Znorm.Profile!B6554</f>
        <v>8.2621698113207551E-3</v>
      </c>
      <c r="C6554">
        <f>'Założenia i wyniki'!$E$8*Znorm.Profile!C6554</f>
        <v>0.50328494999999995</v>
      </c>
      <c r="D6554">
        <f t="shared" si="306"/>
        <v>8.2621698113207551E-3</v>
      </c>
      <c r="E6554">
        <f t="shared" si="307"/>
        <v>0</v>
      </c>
      <c r="F6554">
        <f t="shared" si="308"/>
        <v>0.49502278018867918</v>
      </c>
    </row>
    <row r="6555" spans="1:6" x14ac:dyDescent="0.25">
      <c r="A6555">
        <v>6546</v>
      </c>
      <c r="B6555">
        <f>'Założenia i wyniki'!$E$6*Znorm.Profile!B6555</f>
        <v>0</v>
      </c>
      <c r="C6555">
        <f>'Założenia i wyniki'!$E$8*Znorm.Profile!C6555</f>
        <v>0.57991185000000001</v>
      </c>
      <c r="D6555">
        <f t="shared" si="306"/>
        <v>0</v>
      </c>
      <c r="E6555">
        <f t="shared" si="307"/>
        <v>0</v>
      </c>
      <c r="F6555">
        <f t="shared" si="308"/>
        <v>0.57991185000000001</v>
      </c>
    </row>
    <row r="6556" spans="1:6" x14ac:dyDescent="0.25">
      <c r="A6556">
        <v>6547</v>
      </c>
      <c r="B6556">
        <f>'Założenia i wyniki'!$E$6*Znorm.Profile!B6556</f>
        <v>0</v>
      </c>
      <c r="C6556">
        <f>'Założenia i wyniki'!$E$8*Znorm.Profile!C6556</f>
        <v>0.62740965000000004</v>
      </c>
      <c r="D6556">
        <f t="shared" si="306"/>
        <v>0</v>
      </c>
      <c r="E6556">
        <f t="shared" si="307"/>
        <v>0</v>
      </c>
      <c r="F6556">
        <f t="shared" si="308"/>
        <v>0.62740965000000004</v>
      </c>
    </row>
    <row r="6557" spans="1:6" x14ac:dyDescent="0.25">
      <c r="A6557">
        <v>6548</v>
      </c>
      <c r="B6557">
        <f>'Założenia i wyniki'!$E$6*Znorm.Profile!B6557</f>
        <v>0</v>
      </c>
      <c r="C6557">
        <f>'Założenia i wyniki'!$E$8*Znorm.Profile!C6557</f>
        <v>0.59041535000000001</v>
      </c>
      <c r="D6557">
        <f t="shared" si="306"/>
        <v>0</v>
      </c>
      <c r="E6557">
        <f t="shared" si="307"/>
        <v>0</v>
      </c>
      <c r="F6557">
        <f t="shared" si="308"/>
        <v>0.59041535000000001</v>
      </c>
    </row>
    <row r="6558" spans="1:6" x14ac:dyDescent="0.25">
      <c r="A6558">
        <v>6549</v>
      </c>
      <c r="B6558">
        <f>'Założenia i wyniki'!$E$6*Znorm.Profile!B6558</f>
        <v>0</v>
      </c>
      <c r="C6558">
        <f>'Założenia i wyniki'!$E$8*Znorm.Profile!C6558</f>
        <v>0.51171224999999998</v>
      </c>
      <c r="D6558">
        <f t="shared" si="306"/>
        <v>0</v>
      </c>
      <c r="E6558">
        <f t="shared" si="307"/>
        <v>0</v>
      </c>
      <c r="F6558">
        <f t="shared" si="308"/>
        <v>0.51171224999999998</v>
      </c>
    </row>
    <row r="6559" spans="1:6" x14ac:dyDescent="0.25">
      <c r="A6559">
        <v>6550</v>
      </c>
      <c r="B6559">
        <f>'Założenia i wyniki'!$E$6*Znorm.Profile!B6559</f>
        <v>0</v>
      </c>
      <c r="C6559">
        <f>'Założenia i wyniki'!$E$8*Znorm.Profile!C6559</f>
        <v>0.40459509999999999</v>
      </c>
      <c r="D6559">
        <f t="shared" si="306"/>
        <v>0</v>
      </c>
      <c r="E6559">
        <f t="shared" si="307"/>
        <v>0</v>
      </c>
      <c r="F6559">
        <f t="shared" si="308"/>
        <v>0.40459509999999999</v>
      </c>
    </row>
    <row r="6560" spans="1:6" x14ac:dyDescent="0.25">
      <c r="A6560">
        <v>6551</v>
      </c>
      <c r="B6560">
        <f>'Założenia i wyniki'!$E$6*Znorm.Profile!B6560</f>
        <v>0</v>
      </c>
      <c r="C6560">
        <f>'Założenia i wyniki'!$E$8*Znorm.Profile!C6560</f>
        <v>0.31234594999999998</v>
      </c>
      <c r="D6560">
        <f t="shared" si="306"/>
        <v>0</v>
      </c>
      <c r="E6560">
        <f t="shared" si="307"/>
        <v>0</v>
      </c>
      <c r="F6560">
        <f t="shared" si="308"/>
        <v>0.31234594999999998</v>
      </c>
    </row>
    <row r="6561" spans="1:6" x14ac:dyDescent="0.25">
      <c r="A6561">
        <v>6552</v>
      </c>
      <c r="B6561">
        <f>'Założenia i wyniki'!$E$6*Znorm.Profile!B6561</f>
        <v>0</v>
      </c>
      <c r="C6561">
        <f>'Założenia i wyniki'!$E$8*Znorm.Profile!C6561</f>
        <v>0.2445541</v>
      </c>
      <c r="D6561">
        <f t="shared" si="306"/>
        <v>0</v>
      </c>
      <c r="E6561">
        <f t="shared" si="307"/>
        <v>0</v>
      </c>
      <c r="F6561">
        <f t="shared" si="308"/>
        <v>0.2445541</v>
      </c>
    </row>
    <row r="6562" spans="1:6" x14ac:dyDescent="0.25">
      <c r="A6562">
        <v>6553</v>
      </c>
      <c r="B6562">
        <f>'Założenia i wyniki'!$E$6*Znorm.Profile!B6562</f>
        <v>0</v>
      </c>
      <c r="C6562">
        <f>'Założenia i wyniki'!$E$8*Znorm.Profile!C6562</f>
        <v>0.21584709999999999</v>
      </c>
      <c r="D6562">
        <f t="shared" si="306"/>
        <v>0</v>
      </c>
      <c r="E6562">
        <f t="shared" si="307"/>
        <v>0</v>
      </c>
      <c r="F6562">
        <f t="shared" si="308"/>
        <v>0.21584709999999999</v>
      </c>
    </row>
    <row r="6563" spans="1:6" x14ac:dyDescent="0.25">
      <c r="A6563">
        <v>6554</v>
      </c>
      <c r="B6563">
        <f>'Założenia i wyniki'!$E$6*Znorm.Profile!B6563</f>
        <v>0</v>
      </c>
      <c r="C6563">
        <f>'Założenia i wyniki'!$E$8*Znorm.Profile!C6563</f>
        <v>0.2030014</v>
      </c>
      <c r="D6563">
        <f t="shared" si="306"/>
        <v>0</v>
      </c>
      <c r="E6563">
        <f t="shared" si="307"/>
        <v>0</v>
      </c>
      <c r="F6563">
        <f t="shared" si="308"/>
        <v>0.2030014</v>
      </c>
    </row>
    <row r="6564" spans="1:6" x14ac:dyDescent="0.25">
      <c r="A6564">
        <v>6555</v>
      </c>
      <c r="B6564">
        <f>'Założenia i wyniki'!$E$6*Znorm.Profile!B6564</f>
        <v>0</v>
      </c>
      <c r="C6564">
        <f>'Założenia i wyniki'!$E$8*Znorm.Profile!C6564</f>
        <v>0.20569779999999999</v>
      </c>
      <c r="D6564">
        <f t="shared" si="306"/>
        <v>0</v>
      </c>
      <c r="E6564">
        <f t="shared" si="307"/>
        <v>0</v>
      </c>
      <c r="F6564">
        <f t="shared" si="308"/>
        <v>0.20569779999999999</v>
      </c>
    </row>
    <row r="6565" spans="1:6" x14ac:dyDescent="0.25">
      <c r="A6565">
        <v>6556</v>
      </c>
      <c r="B6565">
        <f>'Założenia i wyniki'!$E$6*Znorm.Profile!B6565</f>
        <v>0</v>
      </c>
      <c r="C6565">
        <f>'Założenia i wyniki'!$E$8*Znorm.Profile!C6565</f>
        <v>0.23420705</v>
      </c>
      <c r="D6565">
        <f t="shared" si="306"/>
        <v>0</v>
      </c>
      <c r="E6565">
        <f t="shared" si="307"/>
        <v>0</v>
      </c>
      <c r="F6565">
        <f t="shared" si="308"/>
        <v>0.23420705</v>
      </c>
    </row>
    <row r="6566" spans="1:6" x14ac:dyDescent="0.25">
      <c r="A6566">
        <v>6557</v>
      </c>
      <c r="B6566">
        <f>'Założenia i wyniki'!$E$6*Znorm.Profile!B6566</f>
        <v>0</v>
      </c>
      <c r="C6566">
        <f>'Założenia i wyniki'!$E$8*Znorm.Profile!C6566</f>
        <v>0.29489005000000001</v>
      </c>
      <c r="D6566">
        <f t="shared" si="306"/>
        <v>0</v>
      </c>
      <c r="E6566">
        <f t="shared" si="307"/>
        <v>0</v>
      </c>
      <c r="F6566">
        <f t="shared" si="308"/>
        <v>0.29489005000000001</v>
      </c>
    </row>
    <row r="6567" spans="1:6" x14ac:dyDescent="0.25">
      <c r="A6567">
        <v>6558</v>
      </c>
      <c r="B6567">
        <f>'Założenia i wyniki'!$E$6*Znorm.Profile!B6567</f>
        <v>0</v>
      </c>
      <c r="C6567">
        <f>'Założenia i wyniki'!$E$8*Znorm.Profile!C6567</f>
        <v>0.38671709999999998</v>
      </c>
      <c r="D6567">
        <f t="shared" si="306"/>
        <v>0</v>
      </c>
      <c r="E6567">
        <f t="shared" si="307"/>
        <v>0</v>
      </c>
      <c r="F6567">
        <f t="shared" si="308"/>
        <v>0.38671709999999998</v>
      </c>
    </row>
    <row r="6568" spans="1:6" x14ac:dyDescent="0.25">
      <c r="A6568">
        <v>6559</v>
      </c>
      <c r="B6568">
        <f>'Założenia i wyniki'!$E$6*Znorm.Profile!B6568</f>
        <v>1.9566981132075473E-2</v>
      </c>
      <c r="C6568">
        <f>'Założenia i wyniki'!$E$8*Znorm.Profile!C6568</f>
        <v>0.44253789999999998</v>
      </c>
      <c r="D6568">
        <f t="shared" si="306"/>
        <v>1.9566981132075473E-2</v>
      </c>
      <c r="E6568">
        <f t="shared" si="307"/>
        <v>0</v>
      </c>
      <c r="F6568">
        <f t="shared" si="308"/>
        <v>0.42297091886792448</v>
      </c>
    </row>
    <row r="6569" spans="1:6" x14ac:dyDescent="0.25">
      <c r="A6569">
        <v>6560</v>
      </c>
      <c r="B6569">
        <f>'Założenia i wyniki'!$E$6*Znorm.Profile!B6569</f>
        <v>0.15128301886792456</v>
      </c>
      <c r="C6569">
        <f>'Założenia i wyniki'!$E$8*Znorm.Profile!C6569</f>
        <v>0.43272634999999998</v>
      </c>
      <c r="D6569">
        <f t="shared" si="306"/>
        <v>0.15128301886792456</v>
      </c>
      <c r="E6569">
        <f t="shared" si="307"/>
        <v>0</v>
      </c>
      <c r="F6569">
        <f t="shared" si="308"/>
        <v>0.28144333113207542</v>
      </c>
    </row>
    <row r="6570" spans="1:6" x14ac:dyDescent="0.25">
      <c r="A6570">
        <v>6561</v>
      </c>
      <c r="B6570">
        <f>'Założenia i wyniki'!$E$6*Znorm.Profile!B6570</f>
        <v>0.3240377358490566</v>
      </c>
      <c r="C6570">
        <f>'Założenia i wyniki'!$E$8*Znorm.Profile!C6570</f>
        <v>0.43358280000000005</v>
      </c>
      <c r="D6570">
        <f t="shared" si="306"/>
        <v>0.3240377358490566</v>
      </c>
      <c r="E6570">
        <f t="shared" si="307"/>
        <v>0</v>
      </c>
      <c r="F6570">
        <f t="shared" si="308"/>
        <v>0.10954506415094345</v>
      </c>
    </row>
    <row r="6571" spans="1:6" x14ac:dyDescent="0.25">
      <c r="A6571">
        <v>6562</v>
      </c>
      <c r="B6571">
        <f>'Założenia i wyniki'!$E$6*Znorm.Profile!B6571</f>
        <v>0.91449056603773582</v>
      </c>
      <c r="C6571">
        <f>'Założenia i wyniki'!$E$8*Znorm.Profile!C6571</f>
        <v>0.40877410000000003</v>
      </c>
      <c r="D6571">
        <f t="shared" si="306"/>
        <v>0.40877410000000003</v>
      </c>
      <c r="E6571">
        <f t="shared" si="307"/>
        <v>0.50571646603773579</v>
      </c>
      <c r="F6571">
        <f t="shared" si="308"/>
        <v>0</v>
      </c>
    </row>
    <row r="6572" spans="1:6" x14ac:dyDescent="0.25">
      <c r="A6572">
        <v>6563</v>
      </c>
      <c r="B6572">
        <f>'Założenia i wyniki'!$E$6*Znorm.Profile!B6572</f>
        <v>0.54357547169811327</v>
      </c>
      <c r="C6572">
        <f>'Założenia i wyniki'!$E$8*Znorm.Profile!C6572</f>
        <v>0.40321994999999999</v>
      </c>
      <c r="D6572">
        <f t="shared" si="306"/>
        <v>0.40321994999999999</v>
      </c>
      <c r="E6572">
        <f t="shared" si="307"/>
        <v>0.14035552169811327</v>
      </c>
      <c r="F6572">
        <f t="shared" si="308"/>
        <v>0</v>
      </c>
    </row>
    <row r="6573" spans="1:6" x14ac:dyDescent="0.25">
      <c r="A6573">
        <v>6564</v>
      </c>
      <c r="B6573">
        <f>'Założenia i wyniki'!$E$6*Znorm.Profile!B6573</f>
        <v>0.81743396226415088</v>
      </c>
      <c r="C6573">
        <f>'Założenia i wyniki'!$E$8*Znorm.Profile!C6573</f>
        <v>0.39732875000000001</v>
      </c>
      <c r="D6573">
        <f t="shared" si="306"/>
        <v>0.39732875000000001</v>
      </c>
      <c r="E6573">
        <f t="shared" si="307"/>
        <v>0.42010521226415087</v>
      </c>
      <c r="F6573">
        <f t="shared" si="308"/>
        <v>0</v>
      </c>
    </row>
    <row r="6574" spans="1:6" x14ac:dyDescent="0.25">
      <c r="A6574">
        <v>6565</v>
      </c>
      <c r="B6574">
        <f>'Założenia i wyniki'!$E$6*Znorm.Profile!B6574</f>
        <v>0.28894339622641507</v>
      </c>
      <c r="C6574">
        <f>'Założenia i wyniki'!$E$8*Znorm.Profile!C6574</f>
        <v>0.38774294999999998</v>
      </c>
      <c r="D6574">
        <f t="shared" si="306"/>
        <v>0.28894339622641507</v>
      </c>
      <c r="E6574">
        <f t="shared" si="307"/>
        <v>0</v>
      </c>
      <c r="F6574">
        <f t="shared" si="308"/>
        <v>9.8799553773584903E-2</v>
      </c>
    </row>
    <row r="6575" spans="1:6" x14ac:dyDescent="0.25">
      <c r="A6575">
        <v>6566</v>
      </c>
      <c r="B6575">
        <f>'Założenia i wyniki'!$E$6*Znorm.Profile!B6575</f>
        <v>0.29719811320754713</v>
      </c>
      <c r="C6575">
        <f>'Założenia i wyniki'!$E$8*Znorm.Profile!C6575</f>
        <v>0.39473769999999997</v>
      </c>
      <c r="D6575">
        <f t="shared" si="306"/>
        <v>0.29719811320754713</v>
      </c>
      <c r="E6575">
        <f t="shared" si="307"/>
        <v>0</v>
      </c>
      <c r="F6575">
        <f t="shared" si="308"/>
        <v>9.7539586792452837E-2</v>
      </c>
    </row>
    <row r="6576" spans="1:6" x14ac:dyDescent="0.25">
      <c r="A6576">
        <v>6567</v>
      </c>
      <c r="B6576">
        <f>'Założenia i wyniki'!$E$6*Znorm.Profile!B6576</f>
        <v>0.21216981132075474</v>
      </c>
      <c r="C6576">
        <f>'Założenia i wyniki'!$E$8*Znorm.Profile!C6576</f>
        <v>0.41818735000000001</v>
      </c>
      <c r="D6576">
        <f t="shared" si="306"/>
        <v>0.21216981132075474</v>
      </c>
      <c r="E6576">
        <f t="shared" si="307"/>
        <v>0</v>
      </c>
      <c r="F6576">
        <f t="shared" si="308"/>
        <v>0.20601753867924527</v>
      </c>
    </row>
    <row r="6577" spans="1:6" x14ac:dyDescent="0.25">
      <c r="A6577">
        <v>6568</v>
      </c>
      <c r="B6577">
        <f>'Założenia i wyniki'!$E$6*Znorm.Profile!B6577</f>
        <v>0.16571698113207547</v>
      </c>
      <c r="C6577">
        <f>'Założenia i wyniki'!$E$8*Znorm.Profile!C6577</f>
        <v>0.44360294999999994</v>
      </c>
      <c r="D6577">
        <f t="shared" si="306"/>
        <v>0.16571698113207547</v>
      </c>
      <c r="E6577">
        <f t="shared" si="307"/>
        <v>0</v>
      </c>
      <c r="F6577">
        <f t="shared" si="308"/>
        <v>0.27788596886792449</v>
      </c>
    </row>
    <row r="6578" spans="1:6" x14ac:dyDescent="0.25">
      <c r="A6578">
        <v>6569</v>
      </c>
      <c r="B6578">
        <f>'Założenia i wyniki'!$E$6*Znorm.Profile!B6578</f>
        <v>7.9977358490566034E-3</v>
      </c>
      <c r="C6578">
        <f>'Założenia i wyniki'!$E$8*Znorm.Profile!C6578</f>
        <v>0.48970914999999998</v>
      </c>
      <c r="D6578">
        <f t="shared" si="306"/>
        <v>7.9977358490566034E-3</v>
      </c>
      <c r="E6578">
        <f t="shared" si="307"/>
        <v>0</v>
      </c>
      <c r="F6578">
        <f t="shared" si="308"/>
        <v>0.48171141415094337</v>
      </c>
    </row>
    <row r="6579" spans="1:6" x14ac:dyDescent="0.25">
      <c r="A6579">
        <v>6570</v>
      </c>
      <c r="B6579">
        <f>'Założenia i wyniki'!$E$6*Znorm.Profile!B6579</f>
        <v>0</v>
      </c>
      <c r="C6579">
        <f>'Założenia i wyniki'!$E$8*Znorm.Profile!C6579</f>
        <v>0.58021740000000011</v>
      </c>
      <c r="D6579">
        <f t="shared" si="306"/>
        <v>0</v>
      </c>
      <c r="E6579">
        <f t="shared" si="307"/>
        <v>0</v>
      </c>
      <c r="F6579">
        <f t="shared" si="308"/>
        <v>0.58021740000000011</v>
      </c>
    </row>
    <row r="6580" spans="1:6" x14ac:dyDescent="0.25">
      <c r="A6580">
        <v>6571</v>
      </c>
      <c r="B6580">
        <f>'Założenia i wyniki'!$E$6*Znorm.Profile!B6580</f>
        <v>0</v>
      </c>
      <c r="C6580">
        <f>'Założenia i wyniki'!$E$8*Znorm.Profile!C6580</f>
        <v>0.62549200000000005</v>
      </c>
      <c r="D6580">
        <f t="shared" si="306"/>
        <v>0</v>
      </c>
      <c r="E6580">
        <f t="shared" si="307"/>
        <v>0</v>
      </c>
      <c r="F6580">
        <f t="shared" si="308"/>
        <v>0.62549200000000005</v>
      </c>
    </row>
    <row r="6581" spans="1:6" x14ac:dyDescent="0.25">
      <c r="A6581">
        <v>6572</v>
      </c>
      <c r="B6581">
        <f>'Założenia i wyniki'!$E$6*Znorm.Profile!B6581</f>
        <v>0</v>
      </c>
      <c r="C6581">
        <f>'Założenia i wyniki'!$E$8*Znorm.Profile!C6581</f>
        <v>0.5888469999999999</v>
      </c>
      <c r="D6581">
        <f t="shared" si="306"/>
        <v>0</v>
      </c>
      <c r="E6581">
        <f t="shared" si="307"/>
        <v>0</v>
      </c>
      <c r="F6581">
        <f t="shared" si="308"/>
        <v>0.5888469999999999</v>
      </c>
    </row>
    <row r="6582" spans="1:6" x14ac:dyDescent="0.25">
      <c r="A6582">
        <v>6573</v>
      </c>
      <c r="B6582">
        <f>'Założenia i wyniki'!$E$6*Znorm.Profile!B6582</f>
        <v>0</v>
      </c>
      <c r="C6582">
        <f>'Założenia i wyniki'!$E$8*Znorm.Profile!C6582</f>
        <v>0.51811129999999994</v>
      </c>
      <c r="D6582">
        <f t="shared" si="306"/>
        <v>0</v>
      </c>
      <c r="E6582">
        <f t="shared" si="307"/>
        <v>0</v>
      </c>
      <c r="F6582">
        <f t="shared" si="308"/>
        <v>0.51811129999999994</v>
      </c>
    </row>
    <row r="6583" spans="1:6" x14ac:dyDescent="0.25">
      <c r="A6583">
        <v>6574</v>
      </c>
      <c r="B6583">
        <f>'Założenia i wyniki'!$E$6*Znorm.Profile!B6583</f>
        <v>0</v>
      </c>
      <c r="C6583">
        <f>'Założenia i wyniki'!$E$8*Znorm.Profile!C6583</f>
        <v>0.40974115</v>
      </c>
      <c r="D6583">
        <f t="shared" si="306"/>
        <v>0</v>
      </c>
      <c r="E6583">
        <f t="shared" si="307"/>
        <v>0</v>
      </c>
      <c r="F6583">
        <f t="shared" si="308"/>
        <v>0.40974115</v>
      </c>
    </row>
    <row r="6584" spans="1:6" x14ac:dyDescent="0.25">
      <c r="A6584">
        <v>6575</v>
      </c>
      <c r="B6584">
        <f>'Założenia i wyniki'!$E$6*Znorm.Profile!B6584</f>
        <v>0</v>
      </c>
      <c r="C6584">
        <f>'Założenia i wyniki'!$E$8*Znorm.Profile!C6584</f>
        <v>0.31702615000000001</v>
      </c>
      <c r="D6584">
        <f t="shared" si="306"/>
        <v>0</v>
      </c>
      <c r="E6584">
        <f t="shared" si="307"/>
        <v>0</v>
      </c>
      <c r="F6584">
        <f t="shared" si="308"/>
        <v>0.31702615000000001</v>
      </c>
    </row>
    <row r="6585" spans="1:6" x14ac:dyDescent="0.25">
      <c r="A6585">
        <v>6576</v>
      </c>
      <c r="B6585">
        <f>'Założenia i wyniki'!$E$6*Znorm.Profile!B6585</f>
        <v>0</v>
      </c>
      <c r="C6585">
        <f>'Założenia i wyniki'!$E$8*Znorm.Profile!C6585</f>
        <v>0.24638705</v>
      </c>
      <c r="D6585">
        <f t="shared" si="306"/>
        <v>0</v>
      </c>
      <c r="E6585">
        <f t="shared" si="307"/>
        <v>0</v>
      </c>
      <c r="F6585">
        <f t="shared" si="308"/>
        <v>0.24638705</v>
      </c>
    </row>
    <row r="6586" spans="1:6" x14ac:dyDescent="0.25">
      <c r="A6586">
        <v>6577</v>
      </c>
      <c r="B6586">
        <f>'Założenia i wyniki'!$E$6*Znorm.Profile!B6586</f>
        <v>0</v>
      </c>
      <c r="C6586">
        <f>'Założenia i wyniki'!$E$8*Znorm.Profile!C6586</f>
        <v>0.21407609999999999</v>
      </c>
      <c r="D6586">
        <f t="shared" si="306"/>
        <v>0</v>
      </c>
      <c r="E6586">
        <f t="shared" si="307"/>
        <v>0</v>
      </c>
      <c r="F6586">
        <f t="shared" si="308"/>
        <v>0.21407609999999999</v>
      </c>
    </row>
    <row r="6587" spans="1:6" x14ac:dyDescent="0.25">
      <c r="A6587">
        <v>6578</v>
      </c>
      <c r="B6587">
        <f>'Założenia i wyniki'!$E$6*Znorm.Profile!B6587</f>
        <v>0</v>
      </c>
      <c r="C6587">
        <f>'Założenia i wyniki'!$E$8*Znorm.Profile!C6587</f>
        <v>0.20365345000000001</v>
      </c>
      <c r="D6587">
        <f t="shared" si="306"/>
        <v>0</v>
      </c>
      <c r="E6587">
        <f t="shared" si="307"/>
        <v>0</v>
      </c>
      <c r="F6587">
        <f t="shared" si="308"/>
        <v>0.20365345000000001</v>
      </c>
    </row>
    <row r="6588" spans="1:6" x14ac:dyDescent="0.25">
      <c r="A6588">
        <v>6579</v>
      </c>
      <c r="B6588">
        <f>'Założenia i wyniki'!$E$6*Znorm.Profile!B6588</f>
        <v>0</v>
      </c>
      <c r="C6588">
        <f>'Założenia i wyniki'!$E$8*Znorm.Profile!C6588</f>
        <v>0.20821219999999999</v>
      </c>
      <c r="D6588">
        <f t="shared" si="306"/>
        <v>0</v>
      </c>
      <c r="E6588">
        <f t="shared" si="307"/>
        <v>0</v>
      </c>
      <c r="F6588">
        <f t="shared" si="308"/>
        <v>0.20821219999999999</v>
      </c>
    </row>
    <row r="6589" spans="1:6" x14ac:dyDescent="0.25">
      <c r="A6589">
        <v>6580</v>
      </c>
      <c r="B6589">
        <f>'Założenia i wyniki'!$E$6*Znorm.Profile!B6589</f>
        <v>0</v>
      </c>
      <c r="C6589">
        <f>'Założenia i wyniki'!$E$8*Znorm.Profile!C6589</f>
        <v>0.23486295000000001</v>
      </c>
      <c r="D6589">
        <f t="shared" si="306"/>
        <v>0</v>
      </c>
      <c r="E6589">
        <f t="shared" si="307"/>
        <v>0</v>
      </c>
      <c r="F6589">
        <f t="shared" si="308"/>
        <v>0.23486295000000001</v>
      </c>
    </row>
    <row r="6590" spans="1:6" x14ac:dyDescent="0.25">
      <c r="A6590">
        <v>6581</v>
      </c>
      <c r="B6590">
        <f>'Założenia i wyniki'!$E$6*Znorm.Profile!B6590</f>
        <v>0</v>
      </c>
      <c r="C6590">
        <f>'Założenia i wyniki'!$E$8*Znorm.Profile!C6590</f>
        <v>0.29551024999999997</v>
      </c>
      <c r="D6590">
        <f t="shared" si="306"/>
        <v>0</v>
      </c>
      <c r="E6590">
        <f t="shared" si="307"/>
        <v>0</v>
      </c>
      <c r="F6590">
        <f t="shared" si="308"/>
        <v>0.29551024999999997</v>
      </c>
    </row>
    <row r="6591" spans="1:6" x14ac:dyDescent="0.25">
      <c r="A6591">
        <v>6582</v>
      </c>
      <c r="B6591">
        <f>'Założenia i wyniki'!$E$6*Znorm.Profile!B6591</f>
        <v>0</v>
      </c>
      <c r="C6591">
        <f>'Założenia i wyniki'!$E$8*Znorm.Profile!C6591</f>
        <v>0.38467344999999997</v>
      </c>
      <c r="D6591">
        <f t="shared" si="306"/>
        <v>0</v>
      </c>
      <c r="E6591">
        <f t="shared" si="307"/>
        <v>0</v>
      </c>
      <c r="F6591">
        <f t="shared" si="308"/>
        <v>0.38467344999999997</v>
      </c>
    </row>
    <row r="6592" spans="1:6" x14ac:dyDescent="0.25">
      <c r="A6592">
        <v>6583</v>
      </c>
      <c r="B6592">
        <f>'Założenia i wyniki'!$E$6*Znorm.Profile!B6592</f>
        <v>5.108490566037736E-3</v>
      </c>
      <c r="C6592">
        <f>'Założenia i wyniki'!$E$8*Znorm.Profile!C6592</f>
        <v>0.43398599999999998</v>
      </c>
      <c r="D6592">
        <f t="shared" si="306"/>
        <v>5.108490566037736E-3</v>
      </c>
      <c r="E6592">
        <f t="shared" si="307"/>
        <v>0</v>
      </c>
      <c r="F6592">
        <f t="shared" si="308"/>
        <v>0.42887750943396225</v>
      </c>
    </row>
    <row r="6593" spans="1:6" x14ac:dyDescent="0.25">
      <c r="A6593">
        <v>6584</v>
      </c>
      <c r="B6593">
        <f>'Założenia i wyniki'!$E$6*Znorm.Profile!B6593</f>
        <v>0.15218867924528301</v>
      </c>
      <c r="C6593">
        <f>'Założenia i wyniki'!$E$8*Znorm.Profile!C6593</f>
        <v>0.42958580000000002</v>
      </c>
      <c r="D6593">
        <f t="shared" si="306"/>
        <v>0.15218867924528301</v>
      </c>
      <c r="E6593">
        <f t="shared" si="307"/>
        <v>0</v>
      </c>
      <c r="F6593">
        <f t="shared" si="308"/>
        <v>0.27739712075471701</v>
      </c>
    </row>
    <row r="6594" spans="1:6" x14ac:dyDescent="0.25">
      <c r="A6594">
        <v>6585</v>
      </c>
      <c r="B6594">
        <f>'Założenia i wyniki'!$E$6*Znorm.Profile!B6594</f>
        <v>0.89148113207547186</v>
      </c>
      <c r="C6594">
        <f>'Założenia i wyniki'!$E$8*Znorm.Profile!C6594</f>
        <v>0.43549204999999996</v>
      </c>
      <c r="D6594">
        <f t="shared" si="306"/>
        <v>0.43549204999999996</v>
      </c>
      <c r="E6594">
        <f t="shared" si="307"/>
        <v>0.4559890820754719</v>
      </c>
      <c r="F6594">
        <f t="shared" si="308"/>
        <v>0</v>
      </c>
    </row>
    <row r="6595" spans="1:6" x14ac:dyDescent="0.25">
      <c r="A6595">
        <v>6586</v>
      </c>
      <c r="B6595">
        <f>'Założenia i wyniki'!$E$6*Znorm.Profile!B6595</f>
        <v>1.6521698113207548</v>
      </c>
      <c r="C6595">
        <f>'Założenia i wyniki'!$E$8*Znorm.Profile!C6595</f>
        <v>0.41029519999999997</v>
      </c>
      <c r="D6595">
        <f t="shared" si="306"/>
        <v>0.41029519999999997</v>
      </c>
      <c r="E6595">
        <f t="shared" si="307"/>
        <v>1.2418746113207548</v>
      </c>
      <c r="F6595">
        <f t="shared" si="308"/>
        <v>0</v>
      </c>
    </row>
    <row r="6596" spans="1:6" x14ac:dyDescent="0.25">
      <c r="A6596">
        <v>6587</v>
      </c>
      <c r="B6596">
        <f>'Założenia i wyniki'!$E$6*Znorm.Profile!B6596</f>
        <v>1.9158490566037738</v>
      </c>
      <c r="C6596">
        <f>'Założenia i wyniki'!$E$8*Znorm.Profile!C6596</f>
        <v>0.3982559</v>
      </c>
      <c r="D6596">
        <f t="shared" si="306"/>
        <v>0.3982559</v>
      </c>
      <c r="E6596">
        <f t="shared" si="307"/>
        <v>1.5175931566037737</v>
      </c>
      <c r="F6596">
        <f t="shared" si="308"/>
        <v>0</v>
      </c>
    </row>
    <row r="6597" spans="1:6" x14ac:dyDescent="0.25">
      <c r="A6597">
        <v>6588</v>
      </c>
      <c r="B6597">
        <f>'Założenia i wyniki'!$E$6*Znorm.Profile!B6597</f>
        <v>2.0230188679245282</v>
      </c>
      <c r="C6597">
        <f>'Założenia i wyniki'!$E$8*Znorm.Profile!C6597</f>
        <v>0.39052370000000003</v>
      </c>
      <c r="D6597">
        <f t="shared" si="306"/>
        <v>0.39052370000000003</v>
      </c>
      <c r="E6597">
        <f t="shared" si="307"/>
        <v>1.6324951679245281</v>
      </c>
      <c r="F6597">
        <f t="shared" si="308"/>
        <v>0</v>
      </c>
    </row>
    <row r="6598" spans="1:6" x14ac:dyDescent="0.25">
      <c r="A6598">
        <v>6589</v>
      </c>
      <c r="B6598">
        <f>'Założenia i wyniki'!$E$6*Znorm.Profile!B6598</f>
        <v>1.9487735849056604</v>
      </c>
      <c r="C6598">
        <f>'Założenia i wyniki'!$E$8*Znorm.Profile!C6598</f>
        <v>0.40461365000000005</v>
      </c>
      <c r="D6598">
        <f t="shared" si="306"/>
        <v>0.40461365000000005</v>
      </c>
      <c r="E6598">
        <f t="shared" si="307"/>
        <v>1.5441599349056605</v>
      </c>
      <c r="F6598">
        <f t="shared" si="308"/>
        <v>0</v>
      </c>
    </row>
    <row r="6599" spans="1:6" x14ac:dyDescent="0.25">
      <c r="A6599">
        <v>6590</v>
      </c>
      <c r="B6599">
        <f>'Założenia i wyniki'!$E$6*Znorm.Profile!B6599</f>
        <v>1.6391509433962264</v>
      </c>
      <c r="C6599">
        <f>'Założenia i wyniki'!$E$8*Znorm.Profile!C6599</f>
        <v>0.40497309999999997</v>
      </c>
      <c r="D6599">
        <f t="shared" si="306"/>
        <v>0.40497309999999997</v>
      </c>
      <c r="E6599">
        <f t="shared" si="307"/>
        <v>1.2341778433962265</v>
      </c>
      <c r="F6599">
        <f t="shared" si="308"/>
        <v>0</v>
      </c>
    </row>
    <row r="6600" spans="1:6" x14ac:dyDescent="0.25">
      <c r="A6600">
        <v>6591</v>
      </c>
      <c r="B6600">
        <f>'Założenia i wyniki'!$E$6*Znorm.Profile!B6600</f>
        <v>1.0651886792452829</v>
      </c>
      <c r="C6600">
        <f>'Założenia i wyniki'!$E$8*Znorm.Profile!C6600</f>
        <v>0.40470115000000001</v>
      </c>
      <c r="D6600">
        <f t="shared" si="306"/>
        <v>0.40470115000000001</v>
      </c>
      <c r="E6600">
        <f t="shared" si="307"/>
        <v>0.66048752924528298</v>
      </c>
      <c r="F6600">
        <f t="shared" si="308"/>
        <v>0</v>
      </c>
    </row>
    <row r="6601" spans="1:6" x14ac:dyDescent="0.25">
      <c r="A6601">
        <v>6592</v>
      </c>
      <c r="B6601">
        <f>'Założenia i wyniki'!$E$6*Znorm.Profile!B6601</f>
        <v>0.49133962264150949</v>
      </c>
      <c r="C6601">
        <f>'Założenia i wyniki'!$E$8*Znorm.Profile!C6601</f>
        <v>0.43015524999999999</v>
      </c>
      <c r="D6601">
        <f t="shared" si="306"/>
        <v>0.43015524999999999</v>
      </c>
      <c r="E6601">
        <f t="shared" si="307"/>
        <v>6.1184372641509499E-2</v>
      </c>
      <c r="F6601">
        <f t="shared" si="308"/>
        <v>0</v>
      </c>
    </row>
    <row r="6602" spans="1:6" x14ac:dyDescent="0.25">
      <c r="A6602">
        <v>6593</v>
      </c>
      <c r="B6602">
        <f>'Założenia i wyniki'!$E$6*Znorm.Profile!B6602</f>
        <v>7.068018867924529E-2</v>
      </c>
      <c r="C6602">
        <f>'Założenia i wyniki'!$E$8*Znorm.Profile!C6602</f>
        <v>0.47623834999999998</v>
      </c>
      <c r="D6602">
        <f t="shared" si="306"/>
        <v>7.068018867924529E-2</v>
      </c>
      <c r="E6602">
        <f t="shared" si="307"/>
        <v>0</v>
      </c>
      <c r="F6602">
        <f t="shared" si="308"/>
        <v>0.40555816132075467</v>
      </c>
    </row>
    <row r="6603" spans="1:6" x14ac:dyDescent="0.25">
      <c r="A6603">
        <v>6594</v>
      </c>
      <c r="B6603">
        <f>'Założenia i wyniki'!$E$6*Znorm.Profile!B6603</f>
        <v>0</v>
      </c>
      <c r="C6603">
        <f>'Założenia i wyniki'!$E$8*Znorm.Profile!C6603</f>
        <v>0.55390824999999999</v>
      </c>
      <c r="D6603">
        <f t="shared" ref="D6603:D6666" si="309">IF(B6603&lt;=C6603,B6603,C6603)</f>
        <v>0</v>
      </c>
      <c r="E6603">
        <f t="shared" ref="E6603:E6666" si="310">IF(B6603&gt;C6603,B6603-C6603,0)</f>
        <v>0</v>
      </c>
      <c r="F6603">
        <f t="shared" ref="F6603:F6666" si="311">IF(B6603&lt;C6603,C6603-B6603,0)</f>
        <v>0.55390824999999999</v>
      </c>
    </row>
    <row r="6604" spans="1:6" x14ac:dyDescent="0.25">
      <c r="A6604">
        <v>6595</v>
      </c>
      <c r="B6604">
        <f>'Założenia i wyniki'!$E$6*Znorm.Profile!B6604</f>
        <v>0</v>
      </c>
      <c r="C6604">
        <f>'Założenia i wyniki'!$E$8*Znorm.Profile!C6604</f>
        <v>0.59603705000000007</v>
      </c>
      <c r="D6604">
        <f t="shared" si="309"/>
        <v>0</v>
      </c>
      <c r="E6604">
        <f t="shared" si="310"/>
        <v>0</v>
      </c>
      <c r="F6604">
        <f t="shared" si="311"/>
        <v>0.59603705000000007</v>
      </c>
    </row>
    <row r="6605" spans="1:6" x14ac:dyDescent="0.25">
      <c r="A6605">
        <v>6596</v>
      </c>
      <c r="B6605">
        <f>'Założenia i wyniki'!$E$6*Znorm.Profile!B6605</f>
        <v>0</v>
      </c>
      <c r="C6605">
        <f>'Założenia i wyniki'!$E$8*Znorm.Profile!C6605</f>
        <v>0.55656264999999994</v>
      </c>
      <c r="D6605">
        <f t="shared" si="309"/>
        <v>0</v>
      </c>
      <c r="E6605">
        <f t="shared" si="310"/>
        <v>0</v>
      </c>
      <c r="F6605">
        <f t="shared" si="311"/>
        <v>0.55656264999999994</v>
      </c>
    </row>
    <row r="6606" spans="1:6" x14ac:dyDescent="0.25">
      <c r="A6606">
        <v>6597</v>
      </c>
      <c r="B6606">
        <f>'Założenia i wyniki'!$E$6*Znorm.Profile!B6606</f>
        <v>0</v>
      </c>
      <c r="C6606">
        <f>'Założenia i wyniki'!$E$8*Znorm.Profile!C6606</f>
        <v>0.49404250000000005</v>
      </c>
      <c r="D6606">
        <f t="shared" si="309"/>
        <v>0</v>
      </c>
      <c r="E6606">
        <f t="shared" si="310"/>
        <v>0</v>
      </c>
      <c r="F6606">
        <f t="shared" si="311"/>
        <v>0.49404250000000005</v>
      </c>
    </row>
    <row r="6607" spans="1:6" x14ac:dyDescent="0.25">
      <c r="A6607">
        <v>6598</v>
      </c>
      <c r="B6607">
        <f>'Założenia i wyniki'!$E$6*Znorm.Profile!B6607</f>
        <v>0</v>
      </c>
      <c r="C6607">
        <f>'Założenia i wyniki'!$E$8*Znorm.Profile!C6607</f>
        <v>0.40469064999999999</v>
      </c>
      <c r="D6607">
        <f t="shared" si="309"/>
        <v>0</v>
      </c>
      <c r="E6607">
        <f t="shared" si="310"/>
        <v>0</v>
      </c>
      <c r="F6607">
        <f t="shared" si="311"/>
        <v>0.40469064999999999</v>
      </c>
    </row>
    <row r="6608" spans="1:6" x14ac:dyDescent="0.25">
      <c r="A6608">
        <v>6599</v>
      </c>
      <c r="B6608">
        <f>'Założenia i wyniki'!$E$6*Znorm.Profile!B6608</f>
        <v>0</v>
      </c>
      <c r="C6608">
        <f>'Założenia i wyniki'!$E$8*Znorm.Profile!C6608</f>
        <v>0.32909379999999999</v>
      </c>
      <c r="D6608">
        <f t="shared" si="309"/>
        <v>0</v>
      </c>
      <c r="E6608">
        <f t="shared" si="310"/>
        <v>0</v>
      </c>
      <c r="F6608">
        <f t="shared" si="311"/>
        <v>0.32909379999999999</v>
      </c>
    </row>
    <row r="6609" spans="1:6" x14ac:dyDescent="0.25">
      <c r="A6609">
        <v>6600</v>
      </c>
      <c r="B6609">
        <f>'Założenia i wyniki'!$E$6*Znorm.Profile!B6609</f>
        <v>0</v>
      </c>
      <c r="C6609">
        <f>'Założenia i wyniki'!$E$8*Znorm.Profile!C6609</f>
        <v>0.26539449999999998</v>
      </c>
      <c r="D6609">
        <f t="shared" si="309"/>
        <v>0</v>
      </c>
      <c r="E6609">
        <f t="shared" si="310"/>
        <v>0</v>
      </c>
      <c r="F6609">
        <f t="shared" si="311"/>
        <v>0.26539449999999998</v>
      </c>
    </row>
    <row r="6610" spans="1:6" x14ac:dyDescent="0.25">
      <c r="A6610">
        <v>6601</v>
      </c>
      <c r="B6610">
        <f>'Założenia i wyniki'!$E$6*Znorm.Profile!B6610</f>
        <v>0</v>
      </c>
      <c r="C6610">
        <f>'Założenia i wyniki'!$E$8*Znorm.Profile!C6610</f>
        <v>0.23045224999999997</v>
      </c>
      <c r="D6610">
        <f t="shared" si="309"/>
        <v>0</v>
      </c>
      <c r="E6610">
        <f t="shared" si="310"/>
        <v>0</v>
      </c>
      <c r="F6610">
        <f t="shared" si="311"/>
        <v>0.23045224999999997</v>
      </c>
    </row>
    <row r="6611" spans="1:6" x14ac:dyDescent="0.25">
      <c r="A6611">
        <v>6602</v>
      </c>
      <c r="B6611">
        <f>'Założenia i wyniki'!$E$6*Znorm.Profile!B6611</f>
        <v>0</v>
      </c>
      <c r="C6611">
        <f>'Założenia i wyniki'!$E$8*Znorm.Profile!C6611</f>
        <v>0.21463050000000003</v>
      </c>
      <c r="D6611">
        <f t="shared" si="309"/>
        <v>0</v>
      </c>
      <c r="E6611">
        <f t="shared" si="310"/>
        <v>0</v>
      </c>
      <c r="F6611">
        <f t="shared" si="311"/>
        <v>0.21463050000000003</v>
      </c>
    </row>
    <row r="6612" spans="1:6" x14ac:dyDescent="0.25">
      <c r="A6612">
        <v>6603</v>
      </c>
      <c r="B6612">
        <f>'Założenia i wyniki'!$E$6*Znorm.Profile!B6612</f>
        <v>0</v>
      </c>
      <c r="C6612">
        <f>'Założenia i wyniki'!$E$8*Znorm.Profile!C6612</f>
        <v>0.21552650000000001</v>
      </c>
      <c r="D6612">
        <f t="shared" si="309"/>
        <v>0</v>
      </c>
      <c r="E6612">
        <f t="shared" si="310"/>
        <v>0</v>
      </c>
      <c r="F6612">
        <f t="shared" si="311"/>
        <v>0.21552650000000001</v>
      </c>
    </row>
    <row r="6613" spans="1:6" x14ac:dyDescent="0.25">
      <c r="A6613">
        <v>6604</v>
      </c>
      <c r="B6613">
        <f>'Założenia i wyniki'!$E$6*Znorm.Profile!B6613</f>
        <v>0</v>
      </c>
      <c r="C6613">
        <f>'Założenia i wyniki'!$E$8*Znorm.Profile!C6613</f>
        <v>0.22248134999999999</v>
      </c>
      <c r="D6613">
        <f t="shared" si="309"/>
        <v>0</v>
      </c>
      <c r="E6613">
        <f t="shared" si="310"/>
        <v>0</v>
      </c>
      <c r="F6613">
        <f t="shared" si="311"/>
        <v>0.22248134999999999</v>
      </c>
    </row>
    <row r="6614" spans="1:6" x14ac:dyDescent="0.25">
      <c r="A6614">
        <v>6605</v>
      </c>
      <c r="B6614">
        <f>'Założenia i wyniki'!$E$6*Znorm.Profile!B6614</f>
        <v>0</v>
      </c>
      <c r="C6614">
        <f>'Założenia i wyniki'!$E$8*Znorm.Profile!C6614</f>
        <v>0.25559834999999997</v>
      </c>
      <c r="D6614">
        <f t="shared" si="309"/>
        <v>0</v>
      </c>
      <c r="E6614">
        <f t="shared" si="310"/>
        <v>0</v>
      </c>
      <c r="F6614">
        <f t="shared" si="311"/>
        <v>0.25559834999999997</v>
      </c>
    </row>
    <row r="6615" spans="1:6" x14ac:dyDescent="0.25">
      <c r="A6615">
        <v>6606</v>
      </c>
      <c r="B6615">
        <f>'Założenia i wyniki'!$E$6*Znorm.Profile!B6615</f>
        <v>0</v>
      </c>
      <c r="C6615">
        <f>'Założenia i wyniki'!$E$8*Znorm.Profile!C6615</f>
        <v>0.31420760000000003</v>
      </c>
      <c r="D6615">
        <f t="shared" si="309"/>
        <v>0</v>
      </c>
      <c r="E6615">
        <f t="shared" si="310"/>
        <v>0</v>
      </c>
      <c r="F6615">
        <f t="shared" si="311"/>
        <v>0.31420760000000003</v>
      </c>
    </row>
    <row r="6616" spans="1:6" x14ac:dyDescent="0.25">
      <c r="A6616">
        <v>6607</v>
      </c>
      <c r="B6616">
        <f>'Założenia i wyniki'!$E$6*Znorm.Profile!B6616</f>
        <v>0</v>
      </c>
      <c r="C6616">
        <f>'Założenia i wyniki'!$E$8*Znorm.Profile!C6616</f>
        <v>0.38330985000000001</v>
      </c>
      <c r="D6616">
        <f t="shared" si="309"/>
        <v>0</v>
      </c>
      <c r="E6616">
        <f t="shared" si="310"/>
        <v>0</v>
      </c>
      <c r="F6616">
        <f t="shared" si="311"/>
        <v>0.38330985000000001</v>
      </c>
    </row>
    <row r="6617" spans="1:6" x14ac:dyDescent="0.25">
      <c r="A6617">
        <v>6608</v>
      </c>
      <c r="B6617">
        <f>'Założenia i wyniki'!$E$6*Znorm.Profile!B6617</f>
        <v>7.5605660377358483E-2</v>
      </c>
      <c r="C6617">
        <f>'Założenia i wyniki'!$E$8*Znorm.Profile!C6617</f>
        <v>0.43984465</v>
      </c>
      <c r="D6617">
        <f t="shared" si="309"/>
        <v>7.5605660377358483E-2</v>
      </c>
      <c r="E6617">
        <f t="shared" si="310"/>
        <v>0</v>
      </c>
      <c r="F6617">
        <f t="shared" si="311"/>
        <v>0.36423898962264151</v>
      </c>
    </row>
    <row r="6618" spans="1:6" x14ac:dyDescent="0.25">
      <c r="A6618">
        <v>6609</v>
      </c>
      <c r="B6618">
        <f>'Założenia i wyniki'!$E$6*Znorm.Profile!B6618</f>
        <v>0.2442075471698113</v>
      </c>
      <c r="C6618">
        <f>'Założenia i wyniki'!$E$8*Znorm.Profile!C6618</f>
        <v>0.47969774999999998</v>
      </c>
      <c r="D6618">
        <f t="shared" si="309"/>
        <v>0.2442075471698113</v>
      </c>
      <c r="E6618">
        <f t="shared" si="310"/>
        <v>0</v>
      </c>
      <c r="F6618">
        <f t="shared" si="311"/>
        <v>0.23549020283018868</v>
      </c>
    </row>
    <row r="6619" spans="1:6" x14ac:dyDescent="0.25">
      <c r="A6619">
        <v>6610</v>
      </c>
      <c r="B6619">
        <f>'Założenia i wyniki'!$E$6*Znorm.Profile!B6619</f>
        <v>0.67602830188679253</v>
      </c>
      <c r="C6619">
        <f>'Założenia i wyniki'!$E$8*Znorm.Profile!C6619</f>
        <v>0.49435959999999995</v>
      </c>
      <c r="D6619">
        <f t="shared" si="309"/>
        <v>0.49435959999999995</v>
      </c>
      <c r="E6619">
        <f t="shared" si="310"/>
        <v>0.18166870188679257</v>
      </c>
      <c r="F6619">
        <f t="shared" si="311"/>
        <v>0</v>
      </c>
    </row>
    <row r="6620" spans="1:6" x14ac:dyDescent="0.25">
      <c r="A6620">
        <v>6611</v>
      </c>
      <c r="B6620">
        <f>'Założenia i wyniki'!$E$6*Znorm.Profile!B6620</f>
        <v>0.98358490566037715</v>
      </c>
      <c r="C6620">
        <f>'Założenia i wyniki'!$E$8*Znorm.Profile!C6620</f>
        <v>0.49410409999999999</v>
      </c>
      <c r="D6620">
        <f t="shared" si="309"/>
        <v>0.49410409999999999</v>
      </c>
      <c r="E6620">
        <f t="shared" si="310"/>
        <v>0.48948080566037716</v>
      </c>
      <c r="F6620">
        <f t="shared" si="311"/>
        <v>0</v>
      </c>
    </row>
    <row r="6621" spans="1:6" x14ac:dyDescent="0.25">
      <c r="A6621">
        <v>6612</v>
      </c>
      <c r="B6621">
        <f>'Założenia i wyniki'!$E$6*Znorm.Profile!B6621</f>
        <v>0.55961320754716981</v>
      </c>
      <c r="C6621">
        <f>'Założenia i wyniki'!$E$8*Znorm.Profile!C6621</f>
        <v>0.49281085000000002</v>
      </c>
      <c r="D6621">
        <f t="shared" si="309"/>
        <v>0.49281085000000002</v>
      </c>
      <c r="E6621">
        <f t="shared" si="310"/>
        <v>6.6802357547169788E-2</v>
      </c>
      <c r="F6621">
        <f t="shared" si="311"/>
        <v>0</v>
      </c>
    </row>
    <row r="6622" spans="1:6" x14ac:dyDescent="0.25">
      <c r="A6622">
        <v>6613</v>
      </c>
      <c r="B6622">
        <f>'Założenia i wyniki'!$E$6*Znorm.Profile!B6622</f>
        <v>0.96830188679245288</v>
      </c>
      <c r="C6622">
        <f>'Założenia i wyniki'!$E$8*Znorm.Profile!C6622</f>
        <v>0.4928903</v>
      </c>
      <c r="D6622">
        <f t="shared" si="309"/>
        <v>0.4928903</v>
      </c>
      <c r="E6622">
        <f t="shared" si="310"/>
        <v>0.47541158679245288</v>
      </c>
      <c r="F6622">
        <f t="shared" si="311"/>
        <v>0</v>
      </c>
    </row>
    <row r="6623" spans="1:6" x14ac:dyDescent="0.25">
      <c r="A6623">
        <v>6614</v>
      </c>
      <c r="B6623">
        <f>'Założenia i wyniki'!$E$6*Znorm.Profile!B6623</f>
        <v>1.1312264150943396</v>
      </c>
      <c r="C6623">
        <f>'Założenia i wyniki'!$E$8*Znorm.Profile!C6623</f>
        <v>0.48350435000000008</v>
      </c>
      <c r="D6623">
        <f t="shared" si="309"/>
        <v>0.48350435000000008</v>
      </c>
      <c r="E6623">
        <f t="shared" si="310"/>
        <v>0.64772206509433961</v>
      </c>
      <c r="F6623">
        <f t="shared" si="311"/>
        <v>0</v>
      </c>
    </row>
    <row r="6624" spans="1:6" x14ac:dyDescent="0.25">
      <c r="A6624">
        <v>6615</v>
      </c>
      <c r="B6624">
        <f>'Założenia i wyniki'!$E$6*Znorm.Profile!B6624</f>
        <v>0.7329716981132075</v>
      </c>
      <c r="C6624">
        <f>'Założenia i wyniki'!$E$8*Znorm.Profile!C6624</f>
        <v>0.48290865000000005</v>
      </c>
      <c r="D6624">
        <f t="shared" si="309"/>
        <v>0.48290865000000005</v>
      </c>
      <c r="E6624">
        <f t="shared" si="310"/>
        <v>0.25006304811320745</v>
      </c>
      <c r="F6624">
        <f t="shared" si="311"/>
        <v>0</v>
      </c>
    </row>
    <row r="6625" spans="1:6" x14ac:dyDescent="0.25">
      <c r="A6625">
        <v>6616</v>
      </c>
      <c r="B6625">
        <f>'Założenia i wyniki'!$E$6*Znorm.Profile!B6625</f>
        <v>0.24720754716981136</v>
      </c>
      <c r="C6625">
        <f>'Założenia i wyniki'!$E$8*Znorm.Profile!C6625</f>
        <v>0.48202384999999998</v>
      </c>
      <c r="D6625">
        <f t="shared" si="309"/>
        <v>0.24720754716981136</v>
      </c>
      <c r="E6625">
        <f t="shared" si="310"/>
        <v>0</v>
      </c>
      <c r="F6625">
        <f t="shared" si="311"/>
        <v>0.23481630283018862</v>
      </c>
    </row>
    <row r="6626" spans="1:6" x14ac:dyDescent="0.25">
      <c r="A6626">
        <v>6617</v>
      </c>
      <c r="B6626">
        <f>'Założenia i wyniki'!$E$6*Znorm.Profile!B6626</f>
        <v>2.0946226415094339E-2</v>
      </c>
      <c r="C6626">
        <f>'Założenia i wyniki'!$E$8*Znorm.Profile!C6626</f>
        <v>0.51273740000000001</v>
      </c>
      <c r="D6626">
        <f t="shared" si="309"/>
        <v>2.0946226415094339E-2</v>
      </c>
      <c r="E6626">
        <f t="shared" si="310"/>
        <v>0</v>
      </c>
      <c r="F6626">
        <f t="shared" si="311"/>
        <v>0.49179117358490565</v>
      </c>
    </row>
    <row r="6627" spans="1:6" x14ac:dyDescent="0.25">
      <c r="A6627">
        <v>6618</v>
      </c>
      <c r="B6627">
        <f>'Założenia i wyniki'!$E$6*Znorm.Profile!B6627</f>
        <v>0</v>
      </c>
      <c r="C6627">
        <f>'Założenia i wyniki'!$E$8*Znorm.Profile!C6627</f>
        <v>0.58021600000000007</v>
      </c>
      <c r="D6627">
        <f t="shared" si="309"/>
        <v>0</v>
      </c>
      <c r="E6627">
        <f t="shared" si="310"/>
        <v>0</v>
      </c>
      <c r="F6627">
        <f t="shared" si="311"/>
        <v>0.58021600000000007</v>
      </c>
    </row>
    <row r="6628" spans="1:6" x14ac:dyDescent="0.25">
      <c r="A6628">
        <v>6619</v>
      </c>
      <c r="B6628">
        <f>'Założenia i wyniki'!$E$6*Znorm.Profile!B6628</f>
        <v>0</v>
      </c>
      <c r="C6628">
        <f>'Założenia i wyniki'!$E$8*Znorm.Profile!C6628</f>
        <v>0.60653914999999992</v>
      </c>
      <c r="D6628">
        <f t="shared" si="309"/>
        <v>0</v>
      </c>
      <c r="E6628">
        <f t="shared" si="310"/>
        <v>0</v>
      </c>
      <c r="F6628">
        <f t="shared" si="311"/>
        <v>0.60653914999999992</v>
      </c>
    </row>
    <row r="6629" spans="1:6" x14ac:dyDescent="0.25">
      <c r="A6629">
        <v>6620</v>
      </c>
      <c r="B6629">
        <f>'Założenia i wyniki'!$E$6*Znorm.Profile!B6629</f>
        <v>0</v>
      </c>
      <c r="C6629">
        <f>'Założenia i wyniki'!$E$8*Znorm.Profile!C6629</f>
        <v>0.56420210000000004</v>
      </c>
      <c r="D6629">
        <f t="shared" si="309"/>
        <v>0</v>
      </c>
      <c r="E6629">
        <f t="shared" si="310"/>
        <v>0</v>
      </c>
      <c r="F6629">
        <f t="shared" si="311"/>
        <v>0.56420210000000004</v>
      </c>
    </row>
    <row r="6630" spans="1:6" x14ac:dyDescent="0.25">
      <c r="A6630">
        <v>6621</v>
      </c>
      <c r="B6630">
        <f>'Założenia i wyniki'!$E$6*Znorm.Profile!B6630</f>
        <v>0</v>
      </c>
      <c r="C6630">
        <f>'Założenia i wyniki'!$E$8*Znorm.Profile!C6630</f>
        <v>0.50047445000000002</v>
      </c>
      <c r="D6630">
        <f t="shared" si="309"/>
        <v>0</v>
      </c>
      <c r="E6630">
        <f t="shared" si="310"/>
        <v>0</v>
      </c>
      <c r="F6630">
        <f t="shared" si="311"/>
        <v>0.50047445000000002</v>
      </c>
    </row>
    <row r="6631" spans="1:6" x14ac:dyDescent="0.25">
      <c r="A6631">
        <v>6622</v>
      </c>
      <c r="B6631">
        <f>'Założenia i wyniki'!$E$6*Znorm.Profile!B6631</f>
        <v>0</v>
      </c>
      <c r="C6631">
        <f>'Założenia i wyniki'!$E$8*Znorm.Profile!C6631</f>
        <v>0.42119735000000003</v>
      </c>
      <c r="D6631">
        <f t="shared" si="309"/>
        <v>0</v>
      </c>
      <c r="E6631">
        <f t="shared" si="310"/>
        <v>0</v>
      </c>
      <c r="F6631">
        <f t="shared" si="311"/>
        <v>0.42119735000000003</v>
      </c>
    </row>
    <row r="6632" spans="1:6" x14ac:dyDescent="0.25">
      <c r="A6632">
        <v>6623</v>
      </c>
      <c r="B6632">
        <f>'Założenia i wyniki'!$E$6*Znorm.Profile!B6632</f>
        <v>0</v>
      </c>
      <c r="C6632">
        <f>'Założenia i wyniki'!$E$8*Znorm.Profile!C6632</f>
        <v>0.34497820000000001</v>
      </c>
      <c r="D6632">
        <f t="shared" si="309"/>
        <v>0</v>
      </c>
      <c r="E6632">
        <f t="shared" si="310"/>
        <v>0</v>
      </c>
      <c r="F6632">
        <f t="shared" si="311"/>
        <v>0.34497820000000001</v>
      </c>
    </row>
    <row r="6633" spans="1:6" x14ac:dyDescent="0.25">
      <c r="A6633">
        <v>6624</v>
      </c>
      <c r="B6633">
        <f>'Założenia i wyniki'!$E$6*Znorm.Profile!B6633</f>
        <v>0</v>
      </c>
      <c r="C6633">
        <f>'Założenia i wyniki'!$E$8*Znorm.Profile!C6633</f>
        <v>0.27973049999999999</v>
      </c>
      <c r="D6633">
        <f t="shared" si="309"/>
        <v>0</v>
      </c>
      <c r="E6633">
        <f t="shared" si="310"/>
        <v>0</v>
      </c>
      <c r="F6633">
        <f t="shared" si="311"/>
        <v>0.27973049999999999</v>
      </c>
    </row>
    <row r="6634" spans="1:6" x14ac:dyDescent="0.25">
      <c r="A6634">
        <v>6625</v>
      </c>
      <c r="B6634">
        <f>'Założenia i wyniki'!$E$6*Znorm.Profile!B6634</f>
        <v>0</v>
      </c>
      <c r="C6634">
        <f>'Założenia i wyniki'!$E$8*Znorm.Profile!C6634</f>
        <v>0.2437568</v>
      </c>
      <c r="D6634">
        <f t="shared" si="309"/>
        <v>0</v>
      </c>
      <c r="E6634">
        <f t="shared" si="310"/>
        <v>0</v>
      </c>
      <c r="F6634">
        <f t="shared" si="311"/>
        <v>0.2437568</v>
      </c>
    </row>
    <row r="6635" spans="1:6" x14ac:dyDescent="0.25">
      <c r="A6635">
        <v>6626</v>
      </c>
      <c r="B6635">
        <f>'Założenia i wyniki'!$E$6*Znorm.Profile!B6635</f>
        <v>0</v>
      </c>
      <c r="C6635">
        <f>'Założenia i wyniki'!$E$8*Znorm.Profile!C6635</f>
        <v>0.21930300000000003</v>
      </c>
      <c r="D6635">
        <f t="shared" si="309"/>
        <v>0</v>
      </c>
      <c r="E6635">
        <f t="shared" si="310"/>
        <v>0</v>
      </c>
      <c r="F6635">
        <f t="shared" si="311"/>
        <v>0.21930300000000003</v>
      </c>
    </row>
    <row r="6636" spans="1:6" x14ac:dyDescent="0.25">
      <c r="A6636">
        <v>6627</v>
      </c>
      <c r="B6636">
        <f>'Założenia i wyniki'!$E$6*Znorm.Profile!B6636</f>
        <v>0</v>
      </c>
      <c r="C6636">
        <f>'Założenia i wyniki'!$E$8*Znorm.Profile!C6636</f>
        <v>0.21525385</v>
      </c>
      <c r="D6636">
        <f t="shared" si="309"/>
        <v>0</v>
      </c>
      <c r="E6636">
        <f t="shared" si="310"/>
        <v>0</v>
      </c>
      <c r="F6636">
        <f t="shared" si="311"/>
        <v>0.21525385</v>
      </c>
    </row>
    <row r="6637" spans="1:6" x14ac:dyDescent="0.25">
      <c r="A6637">
        <v>6628</v>
      </c>
      <c r="B6637">
        <f>'Założenia i wyniki'!$E$6*Znorm.Profile!B6637</f>
        <v>0</v>
      </c>
      <c r="C6637">
        <f>'Założenia i wyniki'!$E$8*Znorm.Profile!C6637</f>
        <v>0.22623894999999999</v>
      </c>
      <c r="D6637">
        <f t="shared" si="309"/>
        <v>0</v>
      </c>
      <c r="E6637">
        <f t="shared" si="310"/>
        <v>0</v>
      </c>
      <c r="F6637">
        <f t="shared" si="311"/>
        <v>0.22623894999999999</v>
      </c>
    </row>
    <row r="6638" spans="1:6" x14ac:dyDescent="0.25">
      <c r="A6638">
        <v>6629</v>
      </c>
      <c r="B6638">
        <f>'Założenia i wyniki'!$E$6*Znorm.Profile!B6638</f>
        <v>0</v>
      </c>
      <c r="C6638">
        <f>'Założenia i wyniki'!$E$8*Znorm.Profile!C6638</f>
        <v>0.24891229999999998</v>
      </c>
      <c r="D6638">
        <f t="shared" si="309"/>
        <v>0</v>
      </c>
      <c r="E6638">
        <f t="shared" si="310"/>
        <v>0</v>
      </c>
      <c r="F6638">
        <f t="shared" si="311"/>
        <v>0.24891229999999998</v>
      </c>
    </row>
    <row r="6639" spans="1:6" x14ac:dyDescent="0.25">
      <c r="A6639">
        <v>6630</v>
      </c>
      <c r="B6639">
        <f>'Założenia i wyniki'!$E$6*Znorm.Profile!B6639</f>
        <v>0</v>
      </c>
      <c r="C6639">
        <f>'Założenia i wyniki'!$E$8*Znorm.Profile!C6639</f>
        <v>0.29292269999999998</v>
      </c>
      <c r="D6639">
        <f t="shared" si="309"/>
        <v>0</v>
      </c>
      <c r="E6639">
        <f t="shared" si="310"/>
        <v>0</v>
      </c>
      <c r="F6639">
        <f t="shared" si="311"/>
        <v>0.29292269999999998</v>
      </c>
    </row>
    <row r="6640" spans="1:6" x14ac:dyDescent="0.25">
      <c r="A6640">
        <v>6631</v>
      </c>
      <c r="B6640">
        <f>'Założenia i wyniki'!$E$6*Znorm.Profile!B6640</f>
        <v>7.1658490566037736E-2</v>
      </c>
      <c r="C6640">
        <f>'Założenia i wyniki'!$E$8*Znorm.Profile!C6640</f>
        <v>0.35495880000000002</v>
      </c>
      <c r="D6640">
        <f t="shared" si="309"/>
        <v>7.1658490566037736E-2</v>
      </c>
      <c r="E6640">
        <f t="shared" si="310"/>
        <v>0</v>
      </c>
      <c r="F6640">
        <f t="shared" si="311"/>
        <v>0.28330030943396228</v>
      </c>
    </row>
    <row r="6641" spans="1:6" x14ac:dyDescent="0.25">
      <c r="A6641">
        <v>6632</v>
      </c>
      <c r="B6641">
        <f>'Założenia i wyniki'!$E$6*Znorm.Profile!B6641</f>
        <v>0.36721698113207546</v>
      </c>
      <c r="C6641">
        <f>'Założenia i wyniki'!$E$8*Znorm.Profile!C6641</f>
        <v>0.41664594999999999</v>
      </c>
      <c r="D6641">
        <f t="shared" si="309"/>
        <v>0.36721698113207546</v>
      </c>
      <c r="E6641">
        <f t="shared" si="310"/>
        <v>0</v>
      </c>
      <c r="F6641">
        <f t="shared" si="311"/>
        <v>4.9428968867924528E-2</v>
      </c>
    </row>
    <row r="6642" spans="1:6" x14ac:dyDescent="0.25">
      <c r="A6642">
        <v>6633</v>
      </c>
      <c r="B6642">
        <f>'Założenia i wyniki'!$E$6*Znorm.Profile!B6642</f>
        <v>0.81108490566037739</v>
      </c>
      <c r="C6642">
        <f>'Założenia i wyniki'!$E$8*Znorm.Profile!C6642</f>
        <v>0.46744040000000003</v>
      </c>
      <c r="D6642">
        <f t="shared" si="309"/>
        <v>0.46744040000000003</v>
      </c>
      <c r="E6642">
        <f t="shared" si="310"/>
        <v>0.34364450566037735</v>
      </c>
      <c r="F6642">
        <f t="shared" si="311"/>
        <v>0</v>
      </c>
    </row>
    <row r="6643" spans="1:6" x14ac:dyDescent="0.25">
      <c r="A6643">
        <v>6634</v>
      </c>
      <c r="B6643">
        <f>'Założenia i wyniki'!$E$6*Znorm.Profile!B6643</f>
        <v>1.1488679245283018</v>
      </c>
      <c r="C6643">
        <f>'Założenia i wyniki'!$E$8*Znorm.Profile!C6643</f>
        <v>0.50578500000000004</v>
      </c>
      <c r="D6643">
        <f t="shared" si="309"/>
        <v>0.50578500000000004</v>
      </c>
      <c r="E6643">
        <f t="shared" si="310"/>
        <v>0.64308292452830174</v>
      </c>
      <c r="F6643">
        <f t="shared" si="311"/>
        <v>0</v>
      </c>
    </row>
    <row r="6644" spans="1:6" x14ac:dyDescent="0.25">
      <c r="A6644">
        <v>6635</v>
      </c>
      <c r="B6644">
        <f>'Założenia i wyniki'!$E$6*Znorm.Profile!B6644</f>
        <v>1.1417924528301886</v>
      </c>
      <c r="C6644">
        <f>'Założenia i wyniki'!$E$8*Znorm.Profile!C6644</f>
        <v>0.49873424999999999</v>
      </c>
      <c r="D6644">
        <f t="shared" si="309"/>
        <v>0.49873424999999999</v>
      </c>
      <c r="E6644">
        <f t="shared" si="310"/>
        <v>0.64305820283018855</v>
      </c>
      <c r="F6644">
        <f t="shared" si="311"/>
        <v>0</v>
      </c>
    </row>
    <row r="6645" spans="1:6" x14ac:dyDescent="0.25">
      <c r="A6645">
        <v>6636</v>
      </c>
      <c r="B6645">
        <f>'Założenia i wyniki'!$E$6*Znorm.Profile!B6645</f>
        <v>1.8626415094339626</v>
      </c>
      <c r="C6645">
        <f>'Założenia i wyniki'!$E$8*Znorm.Profile!C6645</f>
        <v>0.48696444999999999</v>
      </c>
      <c r="D6645">
        <f t="shared" si="309"/>
        <v>0.48696444999999999</v>
      </c>
      <c r="E6645">
        <f t="shared" si="310"/>
        <v>1.3756770594339627</v>
      </c>
      <c r="F6645">
        <f t="shared" si="311"/>
        <v>0</v>
      </c>
    </row>
    <row r="6646" spans="1:6" x14ac:dyDescent="0.25">
      <c r="A6646">
        <v>6637</v>
      </c>
      <c r="B6646">
        <f>'Założenia i wyniki'!$E$6*Znorm.Profile!B6646</f>
        <v>2.0400943396226419</v>
      </c>
      <c r="C6646">
        <f>'Założenia i wyniki'!$E$8*Znorm.Profile!C6646</f>
        <v>0.47059845</v>
      </c>
      <c r="D6646">
        <f t="shared" si="309"/>
        <v>0.47059845</v>
      </c>
      <c r="E6646">
        <f t="shared" si="310"/>
        <v>1.5694958896226419</v>
      </c>
      <c r="F6646">
        <f t="shared" si="311"/>
        <v>0</v>
      </c>
    </row>
    <row r="6647" spans="1:6" x14ac:dyDescent="0.25">
      <c r="A6647">
        <v>6638</v>
      </c>
      <c r="B6647">
        <f>'Założenia i wyniki'!$E$6*Znorm.Profile!B6647</f>
        <v>1.6961320754716982</v>
      </c>
      <c r="C6647">
        <f>'Założenia i wyniki'!$E$8*Znorm.Profile!C6647</f>
        <v>0.44186379999999997</v>
      </c>
      <c r="D6647">
        <f t="shared" si="309"/>
        <v>0.44186379999999997</v>
      </c>
      <c r="E6647">
        <f t="shared" si="310"/>
        <v>1.2542682754716983</v>
      </c>
      <c r="F6647">
        <f t="shared" si="311"/>
        <v>0</v>
      </c>
    </row>
    <row r="6648" spans="1:6" x14ac:dyDescent="0.25">
      <c r="A6648">
        <v>6639</v>
      </c>
      <c r="B6648">
        <f>'Założenia i wyniki'!$E$6*Znorm.Profile!B6648</f>
        <v>1.1966037735849058</v>
      </c>
      <c r="C6648">
        <f>'Założenia i wyniki'!$E$8*Znorm.Profile!C6648</f>
        <v>0.42517125</v>
      </c>
      <c r="D6648">
        <f t="shared" si="309"/>
        <v>0.42517125</v>
      </c>
      <c r="E6648">
        <f t="shared" si="310"/>
        <v>0.77143252358490577</v>
      </c>
      <c r="F6648">
        <f t="shared" si="311"/>
        <v>0</v>
      </c>
    </row>
    <row r="6649" spans="1:6" x14ac:dyDescent="0.25">
      <c r="A6649">
        <v>6640</v>
      </c>
      <c r="B6649">
        <f>'Założenia i wyniki'!$E$6*Znorm.Profile!B6649</f>
        <v>0.51146226415094331</v>
      </c>
      <c r="C6649">
        <f>'Założenia i wyniki'!$E$8*Znorm.Profile!C6649</f>
        <v>0.4354497</v>
      </c>
      <c r="D6649">
        <f t="shared" si="309"/>
        <v>0.4354497</v>
      </c>
      <c r="E6649">
        <f t="shared" si="310"/>
        <v>7.6012564150943318E-2</v>
      </c>
      <c r="F6649">
        <f t="shared" si="311"/>
        <v>0</v>
      </c>
    </row>
    <row r="6650" spans="1:6" x14ac:dyDescent="0.25">
      <c r="A6650">
        <v>6641</v>
      </c>
      <c r="B6650">
        <f>'Założenia i wyniki'!$E$6*Znorm.Profile!B6650</f>
        <v>6.3562264150943404E-2</v>
      </c>
      <c r="C6650">
        <f>'Założenia i wyniki'!$E$8*Znorm.Profile!C6650</f>
        <v>0.48380674999999995</v>
      </c>
      <c r="D6650">
        <f t="shared" si="309"/>
        <v>6.3562264150943404E-2</v>
      </c>
      <c r="E6650">
        <f t="shared" si="310"/>
        <v>0</v>
      </c>
      <c r="F6650">
        <f t="shared" si="311"/>
        <v>0.42024448584905655</v>
      </c>
    </row>
    <row r="6651" spans="1:6" x14ac:dyDescent="0.25">
      <c r="A6651">
        <v>6642</v>
      </c>
      <c r="B6651">
        <f>'Założenia i wyniki'!$E$6*Znorm.Profile!B6651</f>
        <v>0</v>
      </c>
      <c r="C6651">
        <f>'Założenia i wyniki'!$E$8*Znorm.Profile!C6651</f>
        <v>0.55073234999999998</v>
      </c>
      <c r="D6651">
        <f t="shared" si="309"/>
        <v>0</v>
      </c>
      <c r="E6651">
        <f t="shared" si="310"/>
        <v>0</v>
      </c>
      <c r="F6651">
        <f t="shared" si="311"/>
        <v>0.55073234999999998</v>
      </c>
    </row>
    <row r="6652" spans="1:6" x14ac:dyDescent="0.25">
      <c r="A6652">
        <v>6643</v>
      </c>
      <c r="B6652">
        <f>'Założenia i wyniki'!$E$6*Znorm.Profile!B6652</f>
        <v>0</v>
      </c>
      <c r="C6652">
        <f>'Założenia i wyniki'!$E$8*Znorm.Profile!C6652</f>
        <v>0.59591070000000002</v>
      </c>
      <c r="D6652">
        <f t="shared" si="309"/>
        <v>0</v>
      </c>
      <c r="E6652">
        <f t="shared" si="310"/>
        <v>0</v>
      </c>
      <c r="F6652">
        <f t="shared" si="311"/>
        <v>0.59591070000000002</v>
      </c>
    </row>
    <row r="6653" spans="1:6" x14ac:dyDescent="0.25">
      <c r="A6653">
        <v>6644</v>
      </c>
      <c r="B6653">
        <f>'Założenia i wyniki'!$E$6*Znorm.Profile!B6653</f>
        <v>0</v>
      </c>
      <c r="C6653">
        <f>'Założenia i wyniki'!$E$8*Znorm.Profile!C6653</f>
        <v>0.56781619999999999</v>
      </c>
      <c r="D6653">
        <f t="shared" si="309"/>
        <v>0</v>
      </c>
      <c r="E6653">
        <f t="shared" si="310"/>
        <v>0</v>
      </c>
      <c r="F6653">
        <f t="shared" si="311"/>
        <v>0.56781619999999999</v>
      </c>
    </row>
    <row r="6654" spans="1:6" x14ac:dyDescent="0.25">
      <c r="A6654">
        <v>6645</v>
      </c>
      <c r="B6654">
        <f>'Założenia i wyniki'!$E$6*Znorm.Profile!B6654</f>
        <v>0</v>
      </c>
      <c r="C6654">
        <f>'Założenia i wyniki'!$E$8*Znorm.Profile!C6654</f>
        <v>0.48900319999999997</v>
      </c>
      <c r="D6654">
        <f t="shared" si="309"/>
        <v>0</v>
      </c>
      <c r="E6654">
        <f t="shared" si="310"/>
        <v>0</v>
      </c>
      <c r="F6654">
        <f t="shared" si="311"/>
        <v>0.48900319999999997</v>
      </c>
    </row>
    <row r="6655" spans="1:6" x14ac:dyDescent="0.25">
      <c r="A6655">
        <v>6646</v>
      </c>
      <c r="B6655">
        <f>'Założenia i wyniki'!$E$6*Znorm.Profile!B6655</f>
        <v>0</v>
      </c>
      <c r="C6655">
        <f>'Założenia i wyniki'!$E$8*Znorm.Profile!C6655</f>
        <v>0.39296810000000004</v>
      </c>
      <c r="D6655">
        <f t="shared" si="309"/>
        <v>0</v>
      </c>
      <c r="E6655">
        <f t="shared" si="310"/>
        <v>0</v>
      </c>
      <c r="F6655">
        <f t="shared" si="311"/>
        <v>0.39296810000000004</v>
      </c>
    </row>
    <row r="6656" spans="1:6" x14ac:dyDescent="0.25">
      <c r="A6656">
        <v>6647</v>
      </c>
      <c r="B6656">
        <f>'Założenia i wyniki'!$E$6*Znorm.Profile!B6656</f>
        <v>0</v>
      </c>
      <c r="C6656">
        <f>'Założenia i wyniki'!$E$8*Znorm.Profile!C6656</f>
        <v>0.31085144999999997</v>
      </c>
      <c r="D6656">
        <f t="shared" si="309"/>
        <v>0</v>
      </c>
      <c r="E6656">
        <f t="shared" si="310"/>
        <v>0</v>
      </c>
      <c r="F6656">
        <f t="shared" si="311"/>
        <v>0.31085144999999997</v>
      </c>
    </row>
    <row r="6657" spans="1:6" x14ac:dyDescent="0.25">
      <c r="A6657">
        <v>6648</v>
      </c>
      <c r="B6657">
        <f>'Założenia i wyniki'!$E$6*Znorm.Profile!B6657</f>
        <v>0</v>
      </c>
      <c r="C6657">
        <f>'Założenia i wyniki'!$E$8*Znorm.Profile!C6657</f>
        <v>0.24680634999999998</v>
      </c>
      <c r="D6657">
        <f t="shared" si="309"/>
        <v>0</v>
      </c>
      <c r="E6657">
        <f t="shared" si="310"/>
        <v>0</v>
      </c>
      <c r="F6657">
        <f t="shared" si="311"/>
        <v>0.24680634999999998</v>
      </c>
    </row>
    <row r="6658" spans="1:6" x14ac:dyDescent="0.25">
      <c r="A6658">
        <v>6649</v>
      </c>
      <c r="B6658">
        <f>'Założenia i wyniki'!$E$6*Znorm.Profile!B6658</f>
        <v>0</v>
      </c>
      <c r="C6658">
        <f>'Założenia i wyniki'!$E$8*Znorm.Profile!C6658</f>
        <v>0.21845424999999999</v>
      </c>
      <c r="D6658">
        <f t="shared" si="309"/>
        <v>0</v>
      </c>
      <c r="E6658">
        <f t="shared" si="310"/>
        <v>0</v>
      </c>
      <c r="F6658">
        <f t="shared" si="311"/>
        <v>0.21845424999999999</v>
      </c>
    </row>
    <row r="6659" spans="1:6" x14ac:dyDescent="0.25">
      <c r="A6659">
        <v>6650</v>
      </c>
      <c r="B6659">
        <f>'Założenia i wyniki'!$E$6*Znorm.Profile!B6659</f>
        <v>0</v>
      </c>
      <c r="C6659">
        <f>'Założenia i wyniki'!$E$8*Znorm.Profile!C6659</f>
        <v>0.20474790000000001</v>
      </c>
      <c r="D6659">
        <f t="shared" si="309"/>
        <v>0</v>
      </c>
      <c r="E6659">
        <f t="shared" si="310"/>
        <v>0</v>
      </c>
      <c r="F6659">
        <f t="shared" si="311"/>
        <v>0.20474790000000001</v>
      </c>
    </row>
    <row r="6660" spans="1:6" x14ac:dyDescent="0.25">
      <c r="A6660">
        <v>6651</v>
      </c>
      <c r="B6660">
        <f>'Założenia i wyniki'!$E$6*Znorm.Profile!B6660</f>
        <v>0</v>
      </c>
      <c r="C6660">
        <f>'Założenia i wyniki'!$E$8*Znorm.Profile!C6660</f>
        <v>0.20985719999999999</v>
      </c>
      <c r="D6660">
        <f t="shared" si="309"/>
        <v>0</v>
      </c>
      <c r="E6660">
        <f t="shared" si="310"/>
        <v>0</v>
      </c>
      <c r="F6660">
        <f t="shared" si="311"/>
        <v>0.20985719999999999</v>
      </c>
    </row>
    <row r="6661" spans="1:6" x14ac:dyDescent="0.25">
      <c r="A6661">
        <v>6652</v>
      </c>
      <c r="B6661">
        <f>'Założenia i wyniki'!$E$6*Znorm.Profile!B6661</f>
        <v>0</v>
      </c>
      <c r="C6661">
        <f>'Założenia i wyniki'!$E$8*Znorm.Profile!C6661</f>
        <v>0.23789920000000001</v>
      </c>
      <c r="D6661">
        <f t="shared" si="309"/>
        <v>0</v>
      </c>
      <c r="E6661">
        <f t="shared" si="310"/>
        <v>0</v>
      </c>
      <c r="F6661">
        <f t="shared" si="311"/>
        <v>0.23789920000000001</v>
      </c>
    </row>
    <row r="6662" spans="1:6" x14ac:dyDescent="0.25">
      <c r="A6662">
        <v>6653</v>
      </c>
      <c r="B6662">
        <f>'Założenia i wyniki'!$E$6*Znorm.Profile!B6662</f>
        <v>0</v>
      </c>
      <c r="C6662">
        <f>'Założenia i wyniki'!$E$8*Znorm.Profile!C6662</f>
        <v>0.30283749999999998</v>
      </c>
      <c r="D6662">
        <f t="shared" si="309"/>
        <v>0</v>
      </c>
      <c r="E6662">
        <f t="shared" si="310"/>
        <v>0</v>
      </c>
      <c r="F6662">
        <f t="shared" si="311"/>
        <v>0.30283749999999998</v>
      </c>
    </row>
    <row r="6663" spans="1:6" x14ac:dyDescent="0.25">
      <c r="A6663">
        <v>6654</v>
      </c>
      <c r="B6663">
        <f>'Założenia i wyniki'!$E$6*Znorm.Profile!B6663</f>
        <v>0</v>
      </c>
      <c r="C6663">
        <f>'Założenia i wyniki'!$E$8*Znorm.Profile!C6663</f>
        <v>0.39876444999999999</v>
      </c>
      <c r="D6663">
        <f t="shared" si="309"/>
        <v>0</v>
      </c>
      <c r="E6663">
        <f t="shared" si="310"/>
        <v>0</v>
      </c>
      <c r="F6663">
        <f t="shared" si="311"/>
        <v>0.39876444999999999</v>
      </c>
    </row>
    <row r="6664" spans="1:6" x14ac:dyDescent="0.25">
      <c r="A6664">
        <v>6655</v>
      </c>
      <c r="B6664">
        <f>'Założenia i wyniki'!$E$6*Znorm.Profile!B6664</f>
        <v>0.17491509433962266</v>
      </c>
      <c r="C6664">
        <f>'Założenia i wyniki'!$E$8*Znorm.Profile!C6664</f>
        <v>0.44885680000000006</v>
      </c>
      <c r="D6664">
        <f t="shared" si="309"/>
        <v>0.17491509433962266</v>
      </c>
      <c r="E6664">
        <f t="shared" si="310"/>
        <v>0</v>
      </c>
      <c r="F6664">
        <f t="shared" si="311"/>
        <v>0.2739417056603774</v>
      </c>
    </row>
    <row r="6665" spans="1:6" x14ac:dyDescent="0.25">
      <c r="A6665">
        <v>6656</v>
      </c>
      <c r="B6665">
        <f>'Założenia i wyniki'!$E$6*Znorm.Profile!B6665</f>
        <v>0.80855660377358496</v>
      </c>
      <c r="C6665">
        <f>'Założenia i wyniki'!$E$8*Znorm.Profile!C6665</f>
        <v>0.44109030000000005</v>
      </c>
      <c r="D6665">
        <f t="shared" si="309"/>
        <v>0.44109030000000005</v>
      </c>
      <c r="E6665">
        <f t="shared" si="310"/>
        <v>0.36746630377358491</v>
      </c>
      <c r="F6665">
        <f t="shared" si="311"/>
        <v>0</v>
      </c>
    </row>
    <row r="6666" spans="1:6" x14ac:dyDescent="0.25">
      <c r="A6666">
        <v>6657</v>
      </c>
      <c r="B6666">
        <f>'Założenia i wyniki'!$E$6*Znorm.Profile!B6666</f>
        <v>1.5220754716981133</v>
      </c>
      <c r="C6666">
        <f>'Założenia i wyniki'!$E$8*Znorm.Profile!C6666</f>
        <v>0.44484684999999996</v>
      </c>
      <c r="D6666">
        <f t="shared" si="309"/>
        <v>0.44484684999999996</v>
      </c>
      <c r="E6666">
        <f t="shared" si="310"/>
        <v>1.0772286216981133</v>
      </c>
      <c r="F6666">
        <f t="shared" si="311"/>
        <v>0</v>
      </c>
    </row>
    <row r="6667" spans="1:6" x14ac:dyDescent="0.25">
      <c r="A6667">
        <v>6658</v>
      </c>
      <c r="B6667">
        <f>'Założenia i wyniki'!$E$6*Znorm.Profile!B6667</f>
        <v>2.0053773584905659</v>
      </c>
      <c r="C6667">
        <f>'Założenia i wyniki'!$E$8*Znorm.Profile!C6667</f>
        <v>0.43748179999999998</v>
      </c>
      <c r="D6667">
        <f t="shared" ref="D6667:D6730" si="312">IF(B6667&lt;=C6667,B6667,C6667)</f>
        <v>0.43748179999999998</v>
      </c>
      <c r="E6667">
        <f t="shared" ref="E6667:E6730" si="313">IF(B6667&gt;C6667,B6667-C6667,0)</f>
        <v>1.5678955584905658</v>
      </c>
      <c r="F6667">
        <f t="shared" ref="F6667:F6730" si="314">IF(B6667&lt;C6667,C6667-B6667,0)</f>
        <v>0</v>
      </c>
    </row>
    <row r="6668" spans="1:6" x14ac:dyDescent="0.25">
      <c r="A6668">
        <v>6659</v>
      </c>
      <c r="B6668">
        <f>'Założenia i wyniki'!$E$6*Znorm.Profile!B6668</f>
        <v>2.2476415094339623</v>
      </c>
      <c r="C6668">
        <f>'Założenia i wyniki'!$E$8*Znorm.Profile!C6668</f>
        <v>0.42296450000000002</v>
      </c>
      <c r="D6668">
        <f t="shared" si="312"/>
        <v>0.42296450000000002</v>
      </c>
      <c r="E6668">
        <f t="shared" si="313"/>
        <v>1.8246770094339624</v>
      </c>
      <c r="F6668">
        <f t="shared" si="314"/>
        <v>0</v>
      </c>
    </row>
    <row r="6669" spans="1:6" x14ac:dyDescent="0.25">
      <c r="A6669">
        <v>6660</v>
      </c>
      <c r="B6669">
        <f>'Założenia i wyniki'!$E$6*Znorm.Profile!B6669</f>
        <v>2.3204716981132076</v>
      </c>
      <c r="C6669">
        <f>'Założenia i wyniki'!$E$8*Znorm.Profile!C6669</f>
        <v>0.40820430000000002</v>
      </c>
      <c r="D6669">
        <f t="shared" si="312"/>
        <v>0.40820430000000002</v>
      </c>
      <c r="E6669">
        <f t="shared" si="313"/>
        <v>1.9122673981132077</v>
      </c>
      <c r="F6669">
        <f t="shared" si="314"/>
        <v>0</v>
      </c>
    </row>
    <row r="6670" spans="1:6" x14ac:dyDescent="0.25">
      <c r="A6670">
        <v>6661</v>
      </c>
      <c r="B6670">
        <f>'Założenia i wyniki'!$E$6*Znorm.Profile!B6670</f>
        <v>2.2072641509433959</v>
      </c>
      <c r="C6670">
        <f>'Założenia i wyniki'!$E$8*Znorm.Profile!C6670</f>
        <v>0.41643630000000004</v>
      </c>
      <c r="D6670">
        <f t="shared" si="312"/>
        <v>0.41643630000000004</v>
      </c>
      <c r="E6670">
        <f t="shared" si="313"/>
        <v>1.7908278509433959</v>
      </c>
      <c r="F6670">
        <f t="shared" si="314"/>
        <v>0</v>
      </c>
    </row>
    <row r="6671" spans="1:6" x14ac:dyDescent="0.25">
      <c r="A6671">
        <v>6662</v>
      </c>
      <c r="B6671">
        <f>'Założenia i wyniki'!$E$6*Znorm.Profile!B6671</f>
        <v>1.7567924528301886</v>
      </c>
      <c r="C6671">
        <f>'Założenia i wyniki'!$E$8*Znorm.Profile!C6671</f>
        <v>0.41361599999999998</v>
      </c>
      <c r="D6671">
        <f t="shared" si="312"/>
        <v>0.41361599999999998</v>
      </c>
      <c r="E6671">
        <f t="shared" si="313"/>
        <v>1.3431764528301886</v>
      </c>
      <c r="F6671">
        <f t="shared" si="314"/>
        <v>0</v>
      </c>
    </row>
    <row r="6672" spans="1:6" x14ac:dyDescent="0.25">
      <c r="A6672">
        <v>6663</v>
      </c>
      <c r="B6672">
        <f>'Założenia i wyniki'!$E$6*Znorm.Profile!B6672</f>
        <v>1.3396226415094339</v>
      </c>
      <c r="C6672">
        <f>'Założenia i wyniki'!$E$8*Znorm.Profile!C6672</f>
        <v>0.43079889999999998</v>
      </c>
      <c r="D6672">
        <f t="shared" si="312"/>
        <v>0.43079889999999998</v>
      </c>
      <c r="E6672">
        <f t="shared" si="313"/>
        <v>0.9088237415094339</v>
      </c>
      <c r="F6672">
        <f t="shared" si="314"/>
        <v>0</v>
      </c>
    </row>
    <row r="6673" spans="1:6" x14ac:dyDescent="0.25">
      <c r="A6673">
        <v>6664</v>
      </c>
      <c r="B6673">
        <f>'Założenia i wyniki'!$E$6*Znorm.Profile!B6673</f>
        <v>0.63654716981132076</v>
      </c>
      <c r="C6673">
        <f>'Założenia i wyniki'!$E$8*Znorm.Profile!C6673</f>
        <v>0.45877580000000001</v>
      </c>
      <c r="D6673">
        <f t="shared" si="312"/>
        <v>0.45877580000000001</v>
      </c>
      <c r="E6673">
        <f t="shared" si="313"/>
        <v>0.17777136981132075</v>
      </c>
      <c r="F6673">
        <f t="shared" si="314"/>
        <v>0</v>
      </c>
    </row>
    <row r="6674" spans="1:6" x14ac:dyDescent="0.25">
      <c r="A6674">
        <v>6665</v>
      </c>
      <c r="B6674">
        <f>'Założenia i wyniki'!$E$6*Znorm.Profile!B6674</f>
        <v>9.0694339622641507E-2</v>
      </c>
      <c r="C6674">
        <f>'Założenia i wyniki'!$E$8*Znorm.Profile!C6674</f>
        <v>0.50748110000000002</v>
      </c>
      <c r="D6674">
        <f t="shared" si="312"/>
        <v>9.0694339622641507E-2</v>
      </c>
      <c r="E6674">
        <f t="shared" si="313"/>
        <v>0</v>
      </c>
      <c r="F6674">
        <f t="shared" si="314"/>
        <v>0.41678676037735851</v>
      </c>
    </row>
    <row r="6675" spans="1:6" x14ac:dyDescent="0.25">
      <c r="A6675">
        <v>6666</v>
      </c>
      <c r="B6675">
        <f>'Założenia i wyniki'!$E$6*Znorm.Profile!B6675</f>
        <v>0</v>
      </c>
      <c r="C6675">
        <f>'Założenia i wyniki'!$E$8*Znorm.Profile!C6675</f>
        <v>0.58917074999999997</v>
      </c>
      <c r="D6675">
        <f t="shared" si="312"/>
        <v>0</v>
      </c>
      <c r="E6675">
        <f t="shared" si="313"/>
        <v>0</v>
      </c>
      <c r="F6675">
        <f t="shared" si="314"/>
        <v>0.58917074999999997</v>
      </c>
    </row>
    <row r="6676" spans="1:6" x14ac:dyDescent="0.25">
      <c r="A6676">
        <v>6667</v>
      </c>
      <c r="B6676">
        <f>'Założenia i wyniki'!$E$6*Znorm.Profile!B6676</f>
        <v>0</v>
      </c>
      <c r="C6676">
        <f>'Założenia i wyniki'!$E$8*Znorm.Profile!C6676</f>
        <v>0.63375619999999999</v>
      </c>
      <c r="D6676">
        <f t="shared" si="312"/>
        <v>0</v>
      </c>
      <c r="E6676">
        <f t="shared" si="313"/>
        <v>0</v>
      </c>
      <c r="F6676">
        <f t="shared" si="314"/>
        <v>0.63375619999999999</v>
      </c>
    </row>
    <row r="6677" spans="1:6" x14ac:dyDescent="0.25">
      <c r="A6677">
        <v>6668</v>
      </c>
      <c r="B6677">
        <f>'Założenia i wyniki'!$E$6*Znorm.Profile!B6677</f>
        <v>0</v>
      </c>
      <c r="C6677">
        <f>'Założenia i wyniki'!$E$8*Znorm.Profile!C6677</f>
        <v>0.59205194999999999</v>
      </c>
      <c r="D6677">
        <f t="shared" si="312"/>
        <v>0</v>
      </c>
      <c r="E6677">
        <f t="shared" si="313"/>
        <v>0</v>
      </c>
      <c r="F6677">
        <f t="shared" si="314"/>
        <v>0.59205194999999999</v>
      </c>
    </row>
    <row r="6678" spans="1:6" x14ac:dyDescent="0.25">
      <c r="A6678">
        <v>6669</v>
      </c>
      <c r="B6678">
        <f>'Założenia i wyniki'!$E$6*Znorm.Profile!B6678</f>
        <v>0</v>
      </c>
      <c r="C6678">
        <f>'Założenia i wyniki'!$E$8*Znorm.Profile!C6678</f>
        <v>0.50890735000000009</v>
      </c>
      <c r="D6678">
        <f t="shared" si="312"/>
        <v>0</v>
      </c>
      <c r="E6678">
        <f t="shared" si="313"/>
        <v>0</v>
      </c>
      <c r="F6678">
        <f t="shared" si="314"/>
        <v>0.50890735000000009</v>
      </c>
    </row>
    <row r="6679" spans="1:6" x14ac:dyDescent="0.25">
      <c r="A6679">
        <v>6670</v>
      </c>
      <c r="B6679">
        <f>'Założenia i wyniki'!$E$6*Znorm.Profile!B6679</f>
        <v>0</v>
      </c>
      <c r="C6679">
        <f>'Założenia i wyniki'!$E$8*Znorm.Profile!C6679</f>
        <v>0.40696284999999999</v>
      </c>
      <c r="D6679">
        <f t="shared" si="312"/>
        <v>0</v>
      </c>
      <c r="E6679">
        <f t="shared" si="313"/>
        <v>0</v>
      </c>
      <c r="F6679">
        <f t="shared" si="314"/>
        <v>0.40696284999999999</v>
      </c>
    </row>
    <row r="6680" spans="1:6" x14ac:dyDescent="0.25">
      <c r="A6680">
        <v>6671</v>
      </c>
      <c r="B6680">
        <f>'Założenia i wyniki'!$E$6*Znorm.Profile!B6680</f>
        <v>0</v>
      </c>
      <c r="C6680">
        <f>'Założenia i wyniki'!$E$8*Znorm.Profile!C6680</f>
        <v>0.31526810000000005</v>
      </c>
      <c r="D6680">
        <f t="shared" si="312"/>
        <v>0</v>
      </c>
      <c r="E6680">
        <f t="shared" si="313"/>
        <v>0</v>
      </c>
      <c r="F6680">
        <f t="shared" si="314"/>
        <v>0.31526810000000005</v>
      </c>
    </row>
    <row r="6681" spans="1:6" x14ac:dyDescent="0.25">
      <c r="A6681">
        <v>6672</v>
      </c>
      <c r="B6681">
        <f>'Założenia i wyniki'!$E$6*Znorm.Profile!B6681</f>
        <v>0</v>
      </c>
      <c r="C6681">
        <f>'Założenia i wyniki'!$E$8*Znorm.Profile!C6681</f>
        <v>0.24668174999999998</v>
      </c>
      <c r="D6681">
        <f t="shared" si="312"/>
        <v>0</v>
      </c>
      <c r="E6681">
        <f t="shared" si="313"/>
        <v>0</v>
      </c>
      <c r="F6681">
        <f t="shared" si="314"/>
        <v>0.24668174999999998</v>
      </c>
    </row>
    <row r="6682" spans="1:6" x14ac:dyDescent="0.25">
      <c r="A6682">
        <v>6673</v>
      </c>
      <c r="B6682">
        <f>'Założenia i wyniki'!$E$6*Znorm.Profile!B6682</f>
        <v>0</v>
      </c>
      <c r="C6682">
        <f>'Założenia i wyniki'!$E$8*Znorm.Profile!C6682</f>
        <v>0.21508725000000001</v>
      </c>
      <c r="D6682">
        <f t="shared" si="312"/>
        <v>0</v>
      </c>
      <c r="E6682">
        <f t="shared" si="313"/>
        <v>0</v>
      </c>
      <c r="F6682">
        <f t="shared" si="314"/>
        <v>0.21508725000000001</v>
      </c>
    </row>
    <row r="6683" spans="1:6" x14ac:dyDescent="0.25">
      <c r="A6683">
        <v>6674</v>
      </c>
      <c r="B6683">
        <f>'Założenia i wyniki'!$E$6*Znorm.Profile!B6683</f>
        <v>0</v>
      </c>
      <c r="C6683">
        <f>'Założenia i wyniki'!$E$8*Znorm.Profile!C6683</f>
        <v>0.205093</v>
      </c>
      <c r="D6683">
        <f t="shared" si="312"/>
        <v>0</v>
      </c>
      <c r="E6683">
        <f t="shared" si="313"/>
        <v>0</v>
      </c>
      <c r="F6683">
        <f t="shared" si="314"/>
        <v>0.205093</v>
      </c>
    </row>
    <row r="6684" spans="1:6" x14ac:dyDescent="0.25">
      <c r="A6684">
        <v>6675</v>
      </c>
      <c r="B6684">
        <f>'Założenia i wyniki'!$E$6*Znorm.Profile!B6684</f>
        <v>0</v>
      </c>
      <c r="C6684">
        <f>'Założenia i wyniki'!$E$8*Znorm.Profile!C6684</f>
        <v>0.20631170000000001</v>
      </c>
      <c r="D6684">
        <f t="shared" si="312"/>
        <v>0</v>
      </c>
      <c r="E6684">
        <f t="shared" si="313"/>
        <v>0</v>
      </c>
      <c r="F6684">
        <f t="shared" si="314"/>
        <v>0.20631170000000001</v>
      </c>
    </row>
    <row r="6685" spans="1:6" x14ac:dyDescent="0.25">
      <c r="A6685">
        <v>6676</v>
      </c>
      <c r="B6685">
        <f>'Założenia i wyniki'!$E$6*Znorm.Profile!B6685</f>
        <v>0</v>
      </c>
      <c r="C6685">
        <f>'Założenia i wyniki'!$E$8*Znorm.Profile!C6685</f>
        <v>0.23612050000000001</v>
      </c>
      <c r="D6685">
        <f t="shared" si="312"/>
        <v>0</v>
      </c>
      <c r="E6685">
        <f t="shared" si="313"/>
        <v>0</v>
      </c>
      <c r="F6685">
        <f t="shared" si="314"/>
        <v>0.23612050000000001</v>
      </c>
    </row>
    <row r="6686" spans="1:6" x14ac:dyDescent="0.25">
      <c r="A6686">
        <v>6677</v>
      </c>
      <c r="B6686">
        <f>'Założenia i wyniki'!$E$6*Znorm.Profile!B6686</f>
        <v>0</v>
      </c>
      <c r="C6686">
        <f>'Założenia i wyniki'!$E$8*Znorm.Profile!C6686</f>
        <v>0.29705375000000001</v>
      </c>
      <c r="D6686">
        <f t="shared" si="312"/>
        <v>0</v>
      </c>
      <c r="E6686">
        <f t="shared" si="313"/>
        <v>0</v>
      </c>
      <c r="F6686">
        <f t="shared" si="314"/>
        <v>0.29705375000000001</v>
      </c>
    </row>
    <row r="6687" spans="1:6" x14ac:dyDescent="0.25">
      <c r="A6687">
        <v>6678</v>
      </c>
      <c r="B6687">
        <f>'Założenia i wyniki'!$E$6*Znorm.Profile!B6687</f>
        <v>0</v>
      </c>
      <c r="C6687">
        <f>'Założenia i wyniki'!$E$8*Znorm.Profile!C6687</f>
        <v>0.39524169999999997</v>
      </c>
      <c r="D6687">
        <f t="shared" si="312"/>
        <v>0</v>
      </c>
      <c r="E6687">
        <f t="shared" si="313"/>
        <v>0</v>
      </c>
      <c r="F6687">
        <f t="shared" si="314"/>
        <v>0.39524169999999997</v>
      </c>
    </row>
    <row r="6688" spans="1:6" x14ac:dyDescent="0.25">
      <c r="A6688">
        <v>6679</v>
      </c>
      <c r="B6688">
        <f>'Założenia i wyniki'!$E$6*Znorm.Profile!B6688</f>
        <v>0.18007547169811319</v>
      </c>
      <c r="C6688">
        <f>'Założenia i wyniki'!$E$8*Znorm.Profile!C6688</f>
        <v>0.45386355000000006</v>
      </c>
      <c r="D6688">
        <f t="shared" si="312"/>
        <v>0.18007547169811319</v>
      </c>
      <c r="E6688">
        <f t="shared" si="313"/>
        <v>0</v>
      </c>
      <c r="F6688">
        <f t="shared" si="314"/>
        <v>0.27378807830188689</v>
      </c>
    </row>
    <row r="6689" spans="1:6" x14ac:dyDescent="0.25">
      <c r="A6689">
        <v>6680</v>
      </c>
      <c r="B6689">
        <f>'Założenia i wyniki'!$E$6*Znorm.Profile!B6689</f>
        <v>0.82994339622641511</v>
      </c>
      <c r="C6689">
        <f>'Założenia i wyniki'!$E$8*Znorm.Profile!C6689</f>
        <v>0.44921170000000005</v>
      </c>
      <c r="D6689">
        <f t="shared" si="312"/>
        <v>0.44921170000000005</v>
      </c>
      <c r="E6689">
        <f t="shared" si="313"/>
        <v>0.38073169622641506</v>
      </c>
      <c r="F6689">
        <f t="shared" si="314"/>
        <v>0</v>
      </c>
    </row>
    <row r="6690" spans="1:6" x14ac:dyDescent="0.25">
      <c r="A6690">
        <v>6681</v>
      </c>
      <c r="B6690">
        <f>'Założenia i wyniki'!$E$6*Znorm.Profile!B6690</f>
        <v>1.5409433962264152</v>
      </c>
      <c r="C6690">
        <f>'Założenia i wyniki'!$E$8*Znorm.Profile!C6690</f>
        <v>0.44039730000000005</v>
      </c>
      <c r="D6690">
        <f t="shared" si="312"/>
        <v>0.44039730000000005</v>
      </c>
      <c r="E6690">
        <f t="shared" si="313"/>
        <v>1.1005460962264151</v>
      </c>
      <c r="F6690">
        <f t="shared" si="314"/>
        <v>0</v>
      </c>
    </row>
    <row r="6691" spans="1:6" x14ac:dyDescent="0.25">
      <c r="A6691">
        <v>6682</v>
      </c>
      <c r="B6691">
        <f>'Założenia i wyniki'!$E$6*Znorm.Profile!B6691</f>
        <v>2.004245283018868</v>
      </c>
      <c r="C6691">
        <f>'Założenia i wyniki'!$E$8*Znorm.Profile!C6691</f>
        <v>0.42551949999999999</v>
      </c>
      <c r="D6691">
        <f t="shared" si="312"/>
        <v>0.42551949999999999</v>
      </c>
      <c r="E6691">
        <f t="shared" si="313"/>
        <v>1.5787257830188679</v>
      </c>
      <c r="F6691">
        <f t="shared" si="314"/>
        <v>0</v>
      </c>
    </row>
    <row r="6692" spans="1:6" x14ac:dyDescent="0.25">
      <c r="A6692">
        <v>6683</v>
      </c>
      <c r="B6692">
        <f>'Założenia i wyniki'!$E$6*Znorm.Profile!B6692</f>
        <v>2.2311320754716979</v>
      </c>
      <c r="C6692">
        <f>'Założenia i wyniki'!$E$8*Znorm.Profile!C6692</f>
        <v>0.41996639999999996</v>
      </c>
      <c r="D6692">
        <f t="shared" si="312"/>
        <v>0.41996639999999996</v>
      </c>
      <c r="E6692">
        <f t="shared" si="313"/>
        <v>1.811165675471698</v>
      </c>
      <c r="F6692">
        <f t="shared" si="314"/>
        <v>0</v>
      </c>
    </row>
    <row r="6693" spans="1:6" x14ac:dyDescent="0.25">
      <c r="A6693">
        <v>6684</v>
      </c>
      <c r="B6693">
        <f>'Założenia i wyniki'!$E$6*Znorm.Profile!B6693</f>
        <v>2.2786792452830187</v>
      </c>
      <c r="C6693">
        <f>'Założenia i wyniki'!$E$8*Znorm.Profile!C6693</f>
        <v>0.40590620000000005</v>
      </c>
      <c r="D6693">
        <f t="shared" si="312"/>
        <v>0.40590620000000005</v>
      </c>
      <c r="E6693">
        <f t="shared" si="313"/>
        <v>1.8727730452830187</v>
      </c>
      <c r="F6693">
        <f t="shared" si="314"/>
        <v>0</v>
      </c>
    </row>
    <row r="6694" spans="1:6" x14ac:dyDescent="0.25">
      <c r="A6694">
        <v>6685</v>
      </c>
      <c r="B6694">
        <f>'Założenia i wyniki'!$E$6*Znorm.Profile!B6694</f>
        <v>2.1285849056603774</v>
      </c>
      <c r="C6694">
        <f>'Założenia i wyniki'!$E$8*Znorm.Profile!C6694</f>
        <v>0.41485394999999997</v>
      </c>
      <c r="D6694">
        <f t="shared" si="312"/>
        <v>0.41485394999999997</v>
      </c>
      <c r="E6694">
        <f t="shared" si="313"/>
        <v>1.7137309556603775</v>
      </c>
      <c r="F6694">
        <f t="shared" si="314"/>
        <v>0</v>
      </c>
    </row>
    <row r="6695" spans="1:6" x14ac:dyDescent="0.25">
      <c r="A6695">
        <v>6686</v>
      </c>
      <c r="B6695">
        <f>'Założenia i wyniki'!$E$6*Znorm.Profile!B6695</f>
        <v>1.6474528301886791</v>
      </c>
      <c r="C6695">
        <f>'Założenia i wyniki'!$E$8*Znorm.Profile!C6695</f>
        <v>0.40803070000000002</v>
      </c>
      <c r="D6695">
        <f t="shared" si="312"/>
        <v>0.40803070000000002</v>
      </c>
      <c r="E6695">
        <f t="shared" si="313"/>
        <v>1.239422130188679</v>
      </c>
      <c r="F6695">
        <f t="shared" si="314"/>
        <v>0</v>
      </c>
    </row>
    <row r="6696" spans="1:6" x14ac:dyDescent="0.25">
      <c r="A6696">
        <v>6687</v>
      </c>
      <c r="B6696">
        <f>'Założenia i wyniki'!$E$6*Znorm.Profile!B6696</f>
        <v>1.3322641509433963</v>
      </c>
      <c r="C6696">
        <f>'Założenia i wyniki'!$E$8*Znorm.Profile!C6696</f>
        <v>0.42376425000000001</v>
      </c>
      <c r="D6696">
        <f t="shared" si="312"/>
        <v>0.42376425000000001</v>
      </c>
      <c r="E6696">
        <f t="shared" si="313"/>
        <v>0.90849990094339628</v>
      </c>
      <c r="F6696">
        <f t="shared" si="314"/>
        <v>0</v>
      </c>
    </row>
    <row r="6697" spans="1:6" x14ac:dyDescent="0.25">
      <c r="A6697">
        <v>6688</v>
      </c>
      <c r="B6697">
        <f>'Założenia i wyniki'!$E$6*Znorm.Profile!B6697</f>
        <v>0.62558490566037728</v>
      </c>
      <c r="C6697">
        <f>'Założenia i wyniki'!$E$8*Znorm.Profile!C6697</f>
        <v>0.44230760000000002</v>
      </c>
      <c r="D6697">
        <f t="shared" si="312"/>
        <v>0.44230760000000002</v>
      </c>
      <c r="E6697">
        <f t="shared" si="313"/>
        <v>0.18327730566037725</v>
      </c>
      <c r="F6697">
        <f t="shared" si="314"/>
        <v>0</v>
      </c>
    </row>
    <row r="6698" spans="1:6" x14ac:dyDescent="0.25">
      <c r="A6698">
        <v>6689</v>
      </c>
      <c r="B6698">
        <f>'Założenia i wyniki'!$E$6*Znorm.Profile!B6698</f>
        <v>6.7874528301886797E-2</v>
      </c>
      <c r="C6698">
        <f>'Założenia i wyniki'!$E$8*Znorm.Profile!C6698</f>
        <v>0.50120034999999996</v>
      </c>
      <c r="D6698">
        <f t="shared" si="312"/>
        <v>6.7874528301886797E-2</v>
      </c>
      <c r="E6698">
        <f t="shared" si="313"/>
        <v>0</v>
      </c>
      <c r="F6698">
        <f t="shared" si="314"/>
        <v>0.43332582169811318</v>
      </c>
    </row>
    <row r="6699" spans="1:6" x14ac:dyDescent="0.25">
      <c r="A6699">
        <v>6690</v>
      </c>
      <c r="B6699">
        <f>'Założenia i wyniki'!$E$6*Znorm.Profile!B6699</f>
        <v>0</v>
      </c>
      <c r="C6699">
        <f>'Założenia i wyniki'!$E$8*Znorm.Profile!C6699</f>
        <v>0.58834300000000006</v>
      </c>
      <c r="D6699">
        <f t="shared" si="312"/>
        <v>0</v>
      </c>
      <c r="E6699">
        <f t="shared" si="313"/>
        <v>0</v>
      </c>
      <c r="F6699">
        <f t="shared" si="314"/>
        <v>0.58834300000000006</v>
      </c>
    </row>
    <row r="6700" spans="1:6" x14ac:dyDescent="0.25">
      <c r="A6700">
        <v>6691</v>
      </c>
      <c r="B6700">
        <f>'Założenia i wyniki'!$E$6*Znorm.Profile!B6700</f>
        <v>0</v>
      </c>
      <c r="C6700">
        <f>'Założenia i wyniki'!$E$8*Znorm.Profile!C6700</f>
        <v>0.64691059999999989</v>
      </c>
      <c r="D6700">
        <f t="shared" si="312"/>
        <v>0</v>
      </c>
      <c r="E6700">
        <f t="shared" si="313"/>
        <v>0</v>
      </c>
      <c r="F6700">
        <f t="shared" si="314"/>
        <v>0.64691059999999989</v>
      </c>
    </row>
    <row r="6701" spans="1:6" x14ac:dyDescent="0.25">
      <c r="A6701">
        <v>6692</v>
      </c>
      <c r="B6701">
        <f>'Założenia i wyniki'!$E$6*Znorm.Profile!B6701</f>
        <v>0</v>
      </c>
      <c r="C6701">
        <f>'Założenia i wyniki'!$E$8*Znorm.Profile!C6701</f>
        <v>0.60012469999999996</v>
      </c>
      <c r="D6701">
        <f t="shared" si="312"/>
        <v>0</v>
      </c>
      <c r="E6701">
        <f t="shared" si="313"/>
        <v>0</v>
      </c>
      <c r="F6701">
        <f t="shared" si="314"/>
        <v>0.60012469999999996</v>
      </c>
    </row>
    <row r="6702" spans="1:6" x14ac:dyDescent="0.25">
      <c r="A6702">
        <v>6693</v>
      </c>
      <c r="B6702">
        <f>'Założenia i wyniki'!$E$6*Znorm.Profile!B6702</f>
        <v>0</v>
      </c>
      <c r="C6702">
        <f>'Założenia i wyniki'!$E$8*Znorm.Profile!C6702</f>
        <v>0.52352684999999999</v>
      </c>
      <c r="D6702">
        <f t="shared" si="312"/>
        <v>0</v>
      </c>
      <c r="E6702">
        <f t="shared" si="313"/>
        <v>0</v>
      </c>
      <c r="F6702">
        <f t="shared" si="314"/>
        <v>0.52352684999999999</v>
      </c>
    </row>
    <row r="6703" spans="1:6" x14ac:dyDescent="0.25">
      <c r="A6703">
        <v>6694</v>
      </c>
      <c r="B6703">
        <f>'Założenia i wyniki'!$E$6*Znorm.Profile!B6703</f>
        <v>0</v>
      </c>
      <c r="C6703">
        <f>'Założenia i wyniki'!$E$8*Znorm.Profile!C6703</f>
        <v>0.41192129999999999</v>
      </c>
      <c r="D6703">
        <f t="shared" si="312"/>
        <v>0</v>
      </c>
      <c r="E6703">
        <f t="shared" si="313"/>
        <v>0</v>
      </c>
      <c r="F6703">
        <f t="shared" si="314"/>
        <v>0.41192129999999999</v>
      </c>
    </row>
    <row r="6704" spans="1:6" x14ac:dyDescent="0.25">
      <c r="A6704">
        <v>6695</v>
      </c>
      <c r="B6704">
        <f>'Założenia i wyniki'!$E$6*Znorm.Profile!B6704</f>
        <v>0</v>
      </c>
      <c r="C6704">
        <f>'Założenia i wyniki'!$E$8*Znorm.Profile!C6704</f>
        <v>0.32144315000000001</v>
      </c>
      <c r="D6704">
        <f t="shared" si="312"/>
        <v>0</v>
      </c>
      <c r="E6704">
        <f t="shared" si="313"/>
        <v>0</v>
      </c>
      <c r="F6704">
        <f t="shared" si="314"/>
        <v>0.32144315000000001</v>
      </c>
    </row>
    <row r="6705" spans="1:6" x14ac:dyDescent="0.25">
      <c r="A6705">
        <v>6696</v>
      </c>
      <c r="B6705">
        <f>'Założenia i wyniki'!$E$6*Znorm.Profile!B6705</f>
        <v>0</v>
      </c>
      <c r="C6705">
        <f>'Założenia i wyniki'!$E$8*Znorm.Profile!C6705</f>
        <v>0.25039315000000001</v>
      </c>
      <c r="D6705">
        <f t="shared" si="312"/>
        <v>0</v>
      </c>
      <c r="E6705">
        <f t="shared" si="313"/>
        <v>0</v>
      </c>
      <c r="F6705">
        <f t="shared" si="314"/>
        <v>0.25039315000000001</v>
      </c>
    </row>
    <row r="6706" spans="1:6" x14ac:dyDescent="0.25">
      <c r="A6706">
        <v>6697</v>
      </c>
      <c r="B6706">
        <f>'Założenia i wyniki'!$E$6*Znorm.Profile!B6706</f>
        <v>0</v>
      </c>
      <c r="C6706">
        <f>'Założenia i wyniki'!$E$8*Znorm.Profile!C6706</f>
        <v>0.21952455000000001</v>
      </c>
      <c r="D6706">
        <f t="shared" si="312"/>
        <v>0</v>
      </c>
      <c r="E6706">
        <f t="shared" si="313"/>
        <v>0</v>
      </c>
      <c r="F6706">
        <f t="shared" si="314"/>
        <v>0.21952455000000001</v>
      </c>
    </row>
    <row r="6707" spans="1:6" x14ac:dyDescent="0.25">
      <c r="A6707">
        <v>6698</v>
      </c>
      <c r="B6707">
        <f>'Założenia i wyniki'!$E$6*Znorm.Profile!B6707</f>
        <v>0</v>
      </c>
      <c r="C6707">
        <f>'Założenia i wyniki'!$E$8*Znorm.Profile!C6707</f>
        <v>0.20657315000000001</v>
      </c>
      <c r="D6707">
        <f t="shared" si="312"/>
        <v>0</v>
      </c>
      <c r="E6707">
        <f t="shared" si="313"/>
        <v>0</v>
      </c>
      <c r="F6707">
        <f t="shared" si="314"/>
        <v>0.20657315000000001</v>
      </c>
    </row>
    <row r="6708" spans="1:6" x14ac:dyDescent="0.25">
      <c r="A6708">
        <v>6699</v>
      </c>
      <c r="B6708">
        <f>'Założenia i wyniki'!$E$6*Znorm.Profile!B6708</f>
        <v>0</v>
      </c>
      <c r="C6708">
        <f>'Założenia i wyniki'!$E$8*Znorm.Profile!C6708</f>
        <v>0.21275134999999998</v>
      </c>
      <c r="D6708">
        <f t="shared" si="312"/>
        <v>0</v>
      </c>
      <c r="E6708">
        <f t="shared" si="313"/>
        <v>0</v>
      </c>
      <c r="F6708">
        <f t="shared" si="314"/>
        <v>0.21275134999999998</v>
      </c>
    </row>
    <row r="6709" spans="1:6" x14ac:dyDescent="0.25">
      <c r="A6709">
        <v>6700</v>
      </c>
      <c r="B6709">
        <f>'Założenia i wyniki'!$E$6*Znorm.Profile!B6709</f>
        <v>0</v>
      </c>
      <c r="C6709">
        <f>'Założenia i wyniki'!$E$8*Znorm.Profile!C6709</f>
        <v>0.23986969999999996</v>
      </c>
      <c r="D6709">
        <f t="shared" si="312"/>
        <v>0</v>
      </c>
      <c r="E6709">
        <f t="shared" si="313"/>
        <v>0</v>
      </c>
      <c r="F6709">
        <f t="shared" si="314"/>
        <v>0.23986969999999996</v>
      </c>
    </row>
    <row r="6710" spans="1:6" x14ac:dyDescent="0.25">
      <c r="A6710">
        <v>6701</v>
      </c>
      <c r="B6710">
        <f>'Założenia i wyniki'!$E$6*Znorm.Profile!B6710</f>
        <v>0</v>
      </c>
      <c r="C6710">
        <f>'Założenia i wyniki'!$E$8*Znorm.Profile!C6710</f>
        <v>0.30192330000000001</v>
      </c>
      <c r="D6710">
        <f t="shared" si="312"/>
        <v>0</v>
      </c>
      <c r="E6710">
        <f t="shared" si="313"/>
        <v>0</v>
      </c>
      <c r="F6710">
        <f t="shared" si="314"/>
        <v>0.30192330000000001</v>
      </c>
    </row>
    <row r="6711" spans="1:6" x14ac:dyDescent="0.25">
      <c r="A6711">
        <v>6702</v>
      </c>
      <c r="B6711">
        <f>'Założenia i wyniki'!$E$6*Znorm.Profile!B6711</f>
        <v>0</v>
      </c>
      <c r="C6711">
        <f>'Założenia i wyniki'!$E$8*Znorm.Profile!C6711</f>
        <v>0.39515699999999998</v>
      </c>
      <c r="D6711">
        <f t="shared" si="312"/>
        <v>0</v>
      </c>
      <c r="E6711">
        <f t="shared" si="313"/>
        <v>0</v>
      </c>
      <c r="F6711">
        <f t="shared" si="314"/>
        <v>0.39515699999999998</v>
      </c>
    </row>
    <row r="6712" spans="1:6" x14ac:dyDescent="0.25">
      <c r="A6712">
        <v>6703</v>
      </c>
      <c r="B6712">
        <f>'Założenia i wyniki'!$E$6*Znorm.Profile!B6712</f>
        <v>0.19813207547169812</v>
      </c>
      <c r="C6712">
        <f>'Założenia i wyniki'!$E$8*Znorm.Profile!C6712</f>
        <v>0.44530185</v>
      </c>
      <c r="D6712">
        <f t="shared" si="312"/>
        <v>0.19813207547169812</v>
      </c>
      <c r="E6712">
        <f t="shared" si="313"/>
        <v>0</v>
      </c>
      <c r="F6712">
        <f t="shared" si="314"/>
        <v>0.24716977452830188</v>
      </c>
    </row>
    <row r="6713" spans="1:6" x14ac:dyDescent="0.25">
      <c r="A6713">
        <v>6704</v>
      </c>
      <c r="B6713">
        <f>'Założenia i wyniki'!$E$6*Znorm.Profile!B6713</f>
        <v>0.85773584905660383</v>
      </c>
      <c r="C6713">
        <f>'Założenia i wyniki'!$E$8*Znorm.Profile!C6713</f>
        <v>0.44589580000000001</v>
      </c>
      <c r="D6713">
        <f t="shared" si="312"/>
        <v>0.44589580000000001</v>
      </c>
      <c r="E6713">
        <f t="shared" si="313"/>
        <v>0.41184004905660382</v>
      </c>
      <c r="F6713">
        <f t="shared" si="314"/>
        <v>0</v>
      </c>
    </row>
    <row r="6714" spans="1:6" x14ac:dyDescent="0.25">
      <c r="A6714">
        <v>6705</v>
      </c>
      <c r="B6714">
        <f>'Założenia i wyniki'!$E$6*Znorm.Profile!B6714</f>
        <v>1.6137735849056603</v>
      </c>
      <c r="C6714">
        <f>'Założenia i wyniki'!$E$8*Znorm.Profile!C6714</f>
        <v>0.4379151</v>
      </c>
      <c r="D6714">
        <f t="shared" si="312"/>
        <v>0.4379151</v>
      </c>
      <c r="E6714">
        <f t="shared" si="313"/>
        <v>1.1758584849056604</v>
      </c>
      <c r="F6714">
        <f t="shared" si="314"/>
        <v>0</v>
      </c>
    </row>
    <row r="6715" spans="1:6" x14ac:dyDescent="0.25">
      <c r="A6715">
        <v>6706</v>
      </c>
      <c r="B6715">
        <f>'Założenia i wyniki'!$E$6*Znorm.Profile!B6715</f>
        <v>2.0819811320754718</v>
      </c>
      <c r="C6715">
        <f>'Założenia i wyniki'!$E$8*Znorm.Profile!C6715</f>
        <v>0.41835744999999996</v>
      </c>
      <c r="D6715">
        <f t="shared" si="312"/>
        <v>0.41835744999999996</v>
      </c>
      <c r="E6715">
        <f t="shared" si="313"/>
        <v>1.6636236820754717</v>
      </c>
      <c r="F6715">
        <f t="shared" si="314"/>
        <v>0</v>
      </c>
    </row>
    <row r="6716" spans="1:6" x14ac:dyDescent="0.25">
      <c r="A6716">
        <v>6707</v>
      </c>
      <c r="B6716">
        <f>'Założenia i wyniki'!$E$6*Znorm.Profile!B6716</f>
        <v>2.2996226415094339</v>
      </c>
      <c r="C6716">
        <f>'Założenia i wyniki'!$E$8*Znorm.Profile!C6716</f>
        <v>0.41454209999999997</v>
      </c>
      <c r="D6716">
        <f t="shared" si="312"/>
        <v>0.41454209999999997</v>
      </c>
      <c r="E6716">
        <f t="shared" si="313"/>
        <v>1.8850805415094338</v>
      </c>
      <c r="F6716">
        <f t="shared" si="314"/>
        <v>0</v>
      </c>
    </row>
    <row r="6717" spans="1:6" x14ac:dyDescent="0.25">
      <c r="A6717">
        <v>6708</v>
      </c>
      <c r="B6717">
        <f>'Założenia i wyniki'!$E$6*Znorm.Profile!B6717</f>
        <v>2.3666037735849059</v>
      </c>
      <c r="C6717">
        <f>'Założenia i wyniki'!$E$8*Znorm.Profile!C6717</f>
        <v>0.40979190000000004</v>
      </c>
      <c r="D6717">
        <f t="shared" si="312"/>
        <v>0.40979190000000004</v>
      </c>
      <c r="E6717">
        <f t="shared" si="313"/>
        <v>1.9568118735849058</v>
      </c>
      <c r="F6717">
        <f t="shared" si="314"/>
        <v>0</v>
      </c>
    </row>
    <row r="6718" spans="1:6" x14ac:dyDescent="0.25">
      <c r="A6718">
        <v>6709</v>
      </c>
      <c r="B6718">
        <f>'Założenia i wyniki'!$E$6*Znorm.Profile!B6718</f>
        <v>2.1558490566037736</v>
      </c>
      <c r="C6718">
        <f>'Założenia i wyniki'!$E$8*Znorm.Profile!C6718</f>
        <v>0.40591179999999999</v>
      </c>
      <c r="D6718">
        <f t="shared" si="312"/>
        <v>0.40591179999999999</v>
      </c>
      <c r="E6718">
        <f t="shared" si="313"/>
        <v>1.7499372566037736</v>
      </c>
      <c r="F6718">
        <f t="shared" si="314"/>
        <v>0</v>
      </c>
    </row>
    <row r="6719" spans="1:6" x14ac:dyDescent="0.25">
      <c r="A6719">
        <v>6710</v>
      </c>
      <c r="B6719">
        <f>'Założenia i wyniki'!$E$6*Znorm.Profile!B6719</f>
        <v>1.6322641509433962</v>
      </c>
      <c r="C6719">
        <f>'Założenia i wyniki'!$E$8*Znorm.Profile!C6719</f>
        <v>0.40693870000000004</v>
      </c>
      <c r="D6719">
        <f t="shared" si="312"/>
        <v>0.40693870000000004</v>
      </c>
      <c r="E6719">
        <f t="shared" si="313"/>
        <v>1.2253254509433962</v>
      </c>
      <c r="F6719">
        <f t="shared" si="314"/>
        <v>0</v>
      </c>
    </row>
    <row r="6720" spans="1:6" x14ac:dyDescent="0.25">
      <c r="A6720">
        <v>6711</v>
      </c>
      <c r="B6720">
        <f>'Założenia i wyniki'!$E$6*Znorm.Profile!B6720</f>
        <v>1.3119811320754717</v>
      </c>
      <c r="C6720">
        <f>'Założenia i wyniki'!$E$8*Znorm.Profile!C6720</f>
        <v>0.43033619999999995</v>
      </c>
      <c r="D6720">
        <f t="shared" si="312"/>
        <v>0.43033619999999995</v>
      </c>
      <c r="E6720">
        <f t="shared" si="313"/>
        <v>0.88164493207547179</v>
      </c>
      <c r="F6720">
        <f t="shared" si="314"/>
        <v>0</v>
      </c>
    </row>
    <row r="6721" spans="1:6" x14ac:dyDescent="0.25">
      <c r="A6721">
        <v>6712</v>
      </c>
      <c r="B6721">
        <f>'Założenia i wyniki'!$E$6*Znorm.Profile!B6721</f>
        <v>0.63215094339622646</v>
      </c>
      <c r="C6721">
        <f>'Założenia i wyniki'!$E$8*Znorm.Profile!C6721</f>
        <v>0.45073175000000004</v>
      </c>
      <c r="D6721">
        <f t="shared" si="312"/>
        <v>0.45073175000000004</v>
      </c>
      <c r="E6721">
        <f t="shared" si="313"/>
        <v>0.18141919339622642</v>
      </c>
      <c r="F6721">
        <f t="shared" si="314"/>
        <v>0</v>
      </c>
    </row>
    <row r="6722" spans="1:6" x14ac:dyDescent="0.25">
      <c r="A6722">
        <v>6713</v>
      </c>
      <c r="B6722">
        <f>'Założenia i wyniki'!$E$6*Znorm.Profile!B6722</f>
        <v>5.7996226415094332E-2</v>
      </c>
      <c r="C6722">
        <f>'Założenia i wyniki'!$E$8*Znorm.Profile!C6722</f>
        <v>0.51742634999999992</v>
      </c>
      <c r="D6722">
        <f t="shared" si="312"/>
        <v>5.7996226415094332E-2</v>
      </c>
      <c r="E6722">
        <f t="shared" si="313"/>
        <v>0</v>
      </c>
      <c r="F6722">
        <f t="shared" si="314"/>
        <v>0.45943012358490559</v>
      </c>
    </row>
    <row r="6723" spans="1:6" x14ac:dyDescent="0.25">
      <c r="A6723">
        <v>6714</v>
      </c>
      <c r="B6723">
        <f>'Założenia i wyniki'!$E$6*Znorm.Profile!B6723</f>
        <v>0</v>
      </c>
      <c r="C6723">
        <f>'Założenia i wyniki'!$E$8*Znorm.Profile!C6723</f>
        <v>0.60282530000000001</v>
      </c>
      <c r="D6723">
        <f t="shared" si="312"/>
        <v>0</v>
      </c>
      <c r="E6723">
        <f t="shared" si="313"/>
        <v>0</v>
      </c>
      <c r="F6723">
        <f t="shared" si="314"/>
        <v>0.60282530000000001</v>
      </c>
    </row>
    <row r="6724" spans="1:6" x14ac:dyDescent="0.25">
      <c r="A6724">
        <v>6715</v>
      </c>
      <c r="B6724">
        <f>'Założenia i wyniki'!$E$6*Znorm.Profile!B6724</f>
        <v>0</v>
      </c>
      <c r="C6724">
        <f>'Założenia i wyniki'!$E$8*Znorm.Profile!C6724</f>
        <v>0.63025900000000001</v>
      </c>
      <c r="D6724">
        <f t="shared" si="312"/>
        <v>0</v>
      </c>
      <c r="E6724">
        <f t="shared" si="313"/>
        <v>0</v>
      </c>
      <c r="F6724">
        <f t="shared" si="314"/>
        <v>0.63025900000000001</v>
      </c>
    </row>
    <row r="6725" spans="1:6" x14ac:dyDescent="0.25">
      <c r="A6725">
        <v>6716</v>
      </c>
      <c r="B6725">
        <f>'Założenia i wyniki'!$E$6*Znorm.Profile!B6725</f>
        <v>0</v>
      </c>
      <c r="C6725">
        <f>'Założenia i wyniki'!$E$8*Znorm.Profile!C6725</f>
        <v>0.58594795</v>
      </c>
      <c r="D6725">
        <f t="shared" si="312"/>
        <v>0</v>
      </c>
      <c r="E6725">
        <f t="shared" si="313"/>
        <v>0</v>
      </c>
      <c r="F6725">
        <f t="shared" si="314"/>
        <v>0.58594795</v>
      </c>
    </row>
    <row r="6726" spans="1:6" x14ac:dyDescent="0.25">
      <c r="A6726">
        <v>6717</v>
      </c>
      <c r="B6726">
        <f>'Założenia i wyniki'!$E$6*Znorm.Profile!B6726</f>
        <v>0</v>
      </c>
      <c r="C6726">
        <f>'Założenia i wyniki'!$E$8*Znorm.Profile!C6726</f>
        <v>0.52016194999999998</v>
      </c>
      <c r="D6726">
        <f t="shared" si="312"/>
        <v>0</v>
      </c>
      <c r="E6726">
        <f t="shared" si="313"/>
        <v>0</v>
      </c>
      <c r="F6726">
        <f t="shared" si="314"/>
        <v>0.52016194999999998</v>
      </c>
    </row>
    <row r="6727" spans="1:6" x14ac:dyDescent="0.25">
      <c r="A6727">
        <v>6718</v>
      </c>
      <c r="B6727">
        <f>'Założenia i wyniki'!$E$6*Znorm.Profile!B6727</f>
        <v>0</v>
      </c>
      <c r="C6727">
        <f>'Założenia i wyniki'!$E$8*Znorm.Profile!C6727</f>
        <v>0.41124125</v>
      </c>
      <c r="D6727">
        <f t="shared" si="312"/>
        <v>0</v>
      </c>
      <c r="E6727">
        <f t="shared" si="313"/>
        <v>0</v>
      </c>
      <c r="F6727">
        <f t="shared" si="314"/>
        <v>0.41124125</v>
      </c>
    </row>
    <row r="6728" spans="1:6" x14ac:dyDescent="0.25">
      <c r="A6728">
        <v>6719</v>
      </c>
      <c r="B6728">
        <f>'Założenia i wyniki'!$E$6*Znorm.Profile!B6728</f>
        <v>0</v>
      </c>
      <c r="C6728">
        <f>'Założenia i wyniki'!$E$8*Znorm.Profile!C6728</f>
        <v>0.32320260000000001</v>
      </c>
      <c r="D6728">
        <f t="shared" si="312"/>
        <v>0</v>
      </c>
      <c r="E6728">
        <f t="shared" si="313"/>
        <v>0</v>
      </c>
      <c r="F6728">
        <f t="shared" si="314"/>
        <v>0.32320260000000001</v>
      </c>
    </row>
    <row r="6729" spans="1:6" x14ac:dyDescent="0.25">
      <c r="A6729">
        <v>6720</v>
      </c>
      <c r="B6729">
        <f>'Założenia i wyniki'!$E$6*Znorm.Profile!B6729</f>
        <v>0</v>
      </c>
      <c r="C6729">
        <f>'Założenia i wyniki'!$E$8*Znorm.Profile!C6729</f>
        <v>0.25397399999999998</v>
      </c>
      <c r="D6729">
        <f t="shared" si="312"/>
        <v>0</v>
      </c>
      <c r="E6729">
        <f t="shared" si="313"/>
        <v>0</v>
      </c>
      <c r="F6729">
        <f t="shared" si="314"/>
        <v>0.25397399999999998</v>
      </c>
    </row>
    <row r="6730" spans="1:6" x14ac:dyDescent="0.25">
      <c r="A6730">
        <v>6721</v>
      </c>
      <c r="B6730">
        <f>'Założenia i wyniki'!$E$6*Znorm.Profile!B6730</f>
        <v>0</v>
      </c>
      <c r="C6730">
        <f>'Założenia i wyniki'!$E$8*Znorm.Profile!C6730</f>
        <v>0.22027635000000001</v>
      </c>
      <c r="D6730">
        <f t="shared" si="312"/>
        <v>0</v>
      </c>
      <c r="E6730">
        <f t="shared" si="313"/>
        <v>0</v>
      </c>
      <c r="F6730">
        <f t="shared" si="314"/>
        <v>0.22027635000000001</v>
      </c>
    </row>
    <row r="6731" spans="1:6" x14ac:dyDescent="0.25">
      <c r="A6731">
        <v>6722</v>
      </c>
      <c r="B6731">
        <f>'Założenia i wyniki'!$E$6*Znorm.Profile!B6731</f>
        <v>0</v>
      </c>
      <c r="C6731">
        <f>'Założenia i wyniki'!$E$8*Znorm.Profile!C6731</f>
        <v>0.20768755</v>
      </c>
      <c r="D6731">
        <f t="shared" ref="D6731:D6794" si="315">IF(B6731&lt;=C6731,B6731,C6731)</f>
        <v>0</v>
      </c>
      <c r="E6731">
        <f t="shared" ref="E6731:E6794" si="316">IF(B6731&gt;C6731,B6731-C6731,0)</f>
        <v>0</v>
      </c>
      <c r="F6731">
        <f t="shared" ref="F6731:F6794" si="317">IF(B6731&lt;C6731,C6731-B6731,0)</f>
        <v>0.20768755</v>
      </c>
    </row>
    <row r="6732" spans="1:6" x14ac:dyDescent="0.25">
      <c r="A6732">
        <v>6723</v>
      </c>
      <c r="B6732">
        <f>'Założenia i wyniki'!$E$6*Znorm.Profile!B6732</f>
        <v>0</v>
      </c>
      <c r="C6732">
        <f>'Założenia i wyniki'!$E$8*Znorm.Profile!C6732</f>
        <v>0.21187670000000003</v>
      </c>
      <c r="D6732">
        <f t="shared" si="315"/>
        <v>0</v>
      </c>
      <c r="E6732">
        <f t="shared" si="316"/>
        <v>0</v>
      </c>
      <c r="F6732">
        <f t="shared" si="317"/>
        <v>0.21187670000000003</v>
      </c>
    </row>
    <row r="6733" spans="1:6" x14ac:dyDescent="0.25">
      <c r="A6733">
        <v>6724</v>
      </c>
      <c r="B6733">
        <f>'Założenia i wyniki'!$E$6*Znorm.Profile!B6733</f>
        <v>0</v>
      </c>
      <c r="C6733">
        <f>'Założenia i wyniki'!$E$8*Znorm.Profile!C6733</f>
        <v>0.24230045</v>
      </c>
      <c r="D6733">
        <f t="shared" si="315"/>
        <v>0</v>
      </c>
      <c r="E6733">
        <f t="shared" si="316"/>
        <v>0</v>
      </c>
      <c r="F6733">
        <f t="shared" si="317"/>
        <v>0.24230045</v>
      </c>
    </row>
    <row r="6734" spans="1:6" x14ac:dyDescent="0.25">
      <c r="A6734">
        <v>6725</v>
      </c>
      <c r="B6734">
        <f>'Założenia i wyniki'!$E$6*Znorm.Profile!B6734</f>
        <v>0</v>
      </c>
      <c r="C6734">
        <f>'Założenia i wyniki'!$E$8*Znorm.Profile!C6734</f>
        <v>0.30371005000000001</v>
      </c>
      <c r="D6734">
        <f t="shared" si="315"/>
        <v>0</v>
      </c>
      <c r="E6734">
        <f t="shared" si="316"/>
        <v>0</v>
      </c>
      <c r="F6734">
        <f t="shared" si="317"/>
        <v>0.30371005000000001</v>
      </c>
    </row>
    <row r="6735" spans="1:6" x14ac:dyDescent="0.25">
      <c r="A6735">
        <v>6726</v>
      </c>
      <c r="B6735">
        <f>'Założenia i wyniki'!$E$6*Znorm.Profile!B6735</f>
        <v>0</v>
      </c>
      <c r="C6735">
        <f>'Założenia i wyniki'!$E$8*Znorm.Profile!C6735</f>
        <v>0.40182450000000003</v>
      </c>
      <c r="D6735">
        <f t="shared" si="315"/>
        <v>0</v>
      </c>
      <c r="E6735">
        <f t="shared" si="316"/>
        <v>0</v>
      </c>
      <c r="F6735">
        <f t="shared" si="317"/>
        <v>0.40182450000000003</v>
      </c>
    </row>
    <row r="6736" spans="1:6" x14ac:dyDescent="0.25">
      <c r="A6736">
        <v>6727</v>
      </c>
      <c r="B6736">
        <f>'Założenia i wyniki'!$E$6*Znorm.Profile!B6736</f>
        <v>0.1546320754716981</v>
      </c>
      <c r="C6736">
        <f>'Założenia i wyniki'!$E$8*Znorm.Profile!C6736</f>
        <v>0.45404064999999999</v>
      </c>
      <c r="D6736">
        <f t="shared" si="315"/>
        <v>0.1546320754716981</v>
      </c>
      <c r="E6736">
        <f t="shared" si="316"/>
        <v>0</v>
      </c>
      <c r="F6736">
        <f t="shared" si="317"/>
        <v>0.29940857452830189</v>
      </c>
    </row>
    <row r="6737" spans="1:6" x14ac:dyDescent="0.25">
      <c r="A6737">
        <v>6728</v>
      </c>
      <c r="B6737">
        <f>'Założenia i wyniki'!$E$6*Znorm.Profile!B6737</f>
        <v>0.79226415094339631</v>
      </c>
      <c r="C6737">
        <f>'Założenia i wyniki'!$E$8*Znorm.Profile!C6737</f>
        <v>0.44445904999999997</v>
      </c>
      <c r="D6737">
        <f t="shared" si="315"/>
        <v>0.44445904999999997</v>
      </c>
      <c r="E6737">
        <f t="shared" si="316"/>
        <v>0.34780510094339634</v>
      </c>
      <c r="F6737">
        <f t="shared" si="317"/>
        <v>0</v>
      </c>
    </row>
    <row r="6738" spans="1:6" x14ac:dyDescent="0.25">
      <c r="A6738">
        <v>6729</v>
      </c>
      <c r="B6738">
        <f>'Założenia i wyniki'!$E$6*Znorm.Profile!B6738</f>
        <v>1.5359433962264151</v>
      </c>
      <c r="C6738">
        <f>'Założenia i wyniki'!$E$8*Znorm.Profile!C6738</f>
        <v>0.44048654999999992</v>
      </c>
      <c r="D6738">
        <f t="shared" si="315"/>
        <v>0.44048654999999992</v>
      </c>
      <c r="E6738">
        <f t="shared" si="316"/>
        <v>1.0954568462264151</v>
      </c>
      <c r="F6738">
        <f t="shared" si="317"/>
        <v>0</v>
      </c>
    </row>
    <row r="6739" spans="1:6" x14ac:dyDescent="0.25">
      <c r="A6739">
        <v>6730</v>
      </c>
      <c r="B6739">
        <f>'Założenia i wyniki'!$E$6*Znorm.Profile!B6739</f>
        <v>2.020377358490566</v>
      </c>
      <c r="C6739">
        <f>'Założenia i wyniki'!$E$8*Znorm.Profile!C6739</f>
        <v>0.43185520000000005</v>
      </c>
      <c r="D6739">
        <f t="shared" si="315"/>
        <v>0.43185520000000005</v>
      </c>
      <c r="E6739">
        <f t="shared" si="316"/>
        <v>1.588522158490566</v>
      </c>
      <c r="F6739">
        <f t="shared" si="317"/>
        <v>0</v>
      </c>
    </row>
    <row r="6740" spans="1:6" x14ac:dyDescent="0.25">
      <c r="A6740">
        <v>6731</v>
      </c>
      <c r="B6740">
        <f>'Założenia i wyniki'!$E$6*Znorm.Profile!B6740</f>
        <v>2.2564150943396228</v>
      </c>
      <c r="C6740">
        <f>'Założenia i wyniki'!$E$8*Znorm.Profile!C6740</f>
        <v>0.42916754999999995</v>
      </c>
      <c r="D6740">
        <f t="shared" si="315"/>
        <v>0.42916754999999995</v>
      </c>
      <c r="E6740">
        <f t="shared" si="316"/>
        <v>1.827247544339623</v>
      </c>
      <c r="F6740">
        <f t="shared" si="317"/>
        <v>0</v>
      </c>
    </row>
    <row r="6741" spans="1:6" x14ac:dyDescent="0.25">
      <c r="A6741">
        <v>6732</v>
      </c>
      <c r="B6741">
        <f>'Założenia i wyniki'!$E$6*Znorm.Profile!B6741</f>
        <v>2.3199999999999998</v>
      </c>
      <c r="C6741">
        <f>'Założenia i wyniki'!$E$8*Znorm.Profile!C6741</f>
        <v>0.41538980000000003</v>
      </c>
      <c r="D6741">
        <f t="shared" si="315"/>
        <v>0.41538980000000003</v>
      </c>
      <c r="E6741">
        <f t="shared" si="316"/>
        <v>1.9046101999999998</v>
      </c>
      <c r="F6741">
        <f t="shared" si="317"/>
        <v>0</v>
      </c>
    </row>
    <row r="6742" spans="1:6" x14ac:dyDescent="0.25">
      <c r="A6742">
        <v>6733</v>
      </c>
      <c r="B6742">
        <f>'Założenia i wyniki'!$E$6*Znorm.Profile!B6742</f>
        <v>2.101792452830189</v>
      </c>
      <c r="C6742">
        <f>'Założenia i wyniki'!$E$8*Znorm.Profile!C6742</f>
        <v>0.41740090000000002</v>
      </c>
      <c r="D6742">
        <f t="shared" si="315"/>
        <v>0.41740090000000002</v>
      </c>
      <c r="E6742">
        <f t="shared" si="316"/>
        <v>1.6843915528301889</v>
      </c>
      <c r="F6742">
        <f t="shared" si="317"/>
        <v>0</v>
      </c>
    </row>
    <row r="6743" spans="1:6" x14ac:dyDescent="0.25">
      <c r="A6743">
        <v>6734</v>
      </c>
      <c r="B6743">
        <f>'Założenia i wyniki'!$E$6*Znorm.Profile!B6743</f>
        <v>1.5510377358490566</v>
      </c>
      <c r="C6743">
        <f>'Założenia i wyniki'!$E$8*Znorm.Profile!C6743</f>
        <v>0.41655110000000001</v>
      </c>
      <c r="D6743">
        <f t="shared" si="315"/>
        <v>0.41655110000000001</v>
      </c>
      <c r="E6743">
        <f t="shared" si="316"/>
        <v>1.1344866358490566</v>
      </c>
      <c r="F6743">
        <f t="shared" si="317"/>
        <v>0</v>
      </c>
    </row>
    <row r="6744" spans="1:6" x14ac:dyDescent="0.25">
      <c r="A6744">
        <v>6735</v>
      </c>
      <c r="B6744">
        <f>'Założenia i wyniki'!$E$6*Znorm.Profile!B6744</f>
        <v>1.2497169811320756</v>
      </c>
      <c r="C6744">
        <f>'Założenia i wyniki'!$E$8*Znorm.Profile!C6744</f>
        <v>0.43493205000000007</v>
      </c>
      <c r="D6744">
        <f t="shared" si="315"/>
        <v>0.43493205000000007</v>
      </c>
      <c r="E6744">
        <f t="shared" si="316"/>
        <v>0.81478493113207562</v>
      </c>
      <c r="F6744">
        <f t="shared" si="317"/>
        <v>0</v>
      </c>
    </row>
    <row r="6745" spans="1:6" x14ac:dyDescent="0.25">
      <c r="A6745">
        <v>6736</v>
      </c>
      <c r="B6745">
        <f>'Założenia i wyniki'!$E$6*Znorm.Profile!B6745</f>
        <v>0.58512264150943394</v>
      </c>
      <c r="C6745">
        <f>'Założenia i wyniki'!$E$8*Znorm.Profile!C6745</f>
        <v>0.45167359999999995</v>
      </c>
      <c r="D6745">
        <f t="shared" si="315"/>
        <v>0.45167359999999995</v>
      </c>
      <c r="E6745">
        <f t="shared" si="316"/>
        <v>0.13344904150943399</v>
      </c>
      <c r="F6745">
        <f t="shared" si="317"/>
        <v>0</v>
      </c>
    </row>
    <row r="6746" spans="1:6" x14ac:dyDescent="0.25">
      <c r="A6746">
        <v>6737</v>
      </c>
      <c r="B6746">
        <f>'Założenia i wyniki'!$E$6*Znorm.Profile!B6746</f>
        <v>4.586698113207547E-2</v>
      </c>
      <c r="C6746">
        <f>'Założenia i wyniki'!$E$8*Znorm.Profile!C6746</f>
        <v>0.50440285000000007</v>
      </c>
      <c r="D6746">
        <f t="shared" si="315"/>
        <v>4.586698113207547E-2</v>
      </c>
      <c r="E6746">
        <f t="shared" si="316"/>
        <v>0</v>
      </c>
      <c r="F6746">
        <f t="shared" si="317"/>
        <v>0.45853586886792458</v>
      </c>
    </row>
    <row r="6747" spans="1:6" x14ac:dyDescent="0.25">
      <c r="A6747">
        <v>6738</v>
      </c>
      <c r="B6747">
        <f>'Założenia i wyniki'!$E$6*Znorm.Profile!B6747</f>
        <v>0</v>
      </c>
      <c r="C6747">
        <f>'Założenia i wyniki'!$E$8*Znorm.Profile!C6747</f>
        <v>0.59999274999999996</v>
      </c>
      <c r="D6747">
        <f t="shared" si="315"/>
        <v>0</v>
      </c>
      <c r="E6747">
        <f t="shared" si="316"/>
        <v>0</v>
      </c>
      <c r="F6747">
        <f t="shared" si="317"/>
        <v>0.59999274999999996</v>
      </c>
    </row>
    <row r="6748" spans="1:6" x14ac:dyDescent="0.25">
      <c r="A6748">
        <v>6739</v>
      </c>
      <c r="B6748">
        <f>'Założenia i wyniki'!$E$6*Znorm.Profile!B6748</f>
        <v>0</v>
      </c>
      <c r="C6748">
        <f>'Założenia i wyniki'!$E$8*Znorm.Profile!C6748</f>
        <v>0.63200865000000006</v>
      </c>
      <c r="D6748">
        <f t="shared" si="315"/>
        <v>0</v>
      </c>
      <c r="E6748">
        <f t="shared" si="316"/>
        <v>0</v>
      </c>
      <c r="F6748">
        <f t="shared" si="317"/>
        <v>0.63200865000000006</v>
      </c>
    </row>
    <row r="6749" spans="1:6" x14ac:dyDescent="0.25">
      <c r="A6749">
        <v>6740</v>
      </c>
      <c r="B6749">
        <f>'Założenia i wyniki'!$E$6*Znorm.Profile!B6749</f>
        <v>0</v>
      </c>
      <c r="C6749">
        <f>'Założenia i wyniki'!$E$8*Znorm.Profile!C6749</f>
        <v>0.59305784999999989</v>
      </c>
      <c r="D6749">
        <f t="shared" si="315"/>
        <v>0</v>
      </c>
      <c r="E6749">
        <f t="shared" si="316"/>
        <v>0</v>
      </c>
      <c r="F6749">
        <f t="shared" si="317"/>
        <v>0.59305784999999989</v>
      </c>
    </row>
    <row r="6750" spans="1:6" x14ac:dyDescent="0.25">
      <c r="A6750">
        <v>6741</v>
      </c>
      <c r="B6750">
        <f>'Założenia i wyniki'!$E$6*Znorm.Profile!B6750</f>
        <v>0</v>
      </c>
      <c r="C6750">
        <f>'Założenia i wyniki'!$E$8*Znorm.Profile!C6750</f>
        <v>0.51689295000000002</v>
      </c>
      <c r="D6750">
        <f t="shared" si="315"/>
        <v>0</v>
      </c>
      <c r="E6750">
        <f t="shared" si="316"/>
        <v>0</v>
      </c>
      <c r="F6750">
        <f t="shared" si="317"/>
        <v>0.51689295000000002</v>
      </c>
    </row>
    <row r="6751" spans="1:6" x14ac:dyDescent="0.25">
      <c r="A6751">
        <v>6742</v>
      </c>
      <c r="B6751">
        <f>'Założenia i wyniki'!$E$6*Znorm.Profile!B6751</f>
        <v>0</v>
      </c>
      <c r="C6751">
        <f>'Założenia i wyniki'!$E$8*Znorm.Profile!C6751</f>
        <v>0.41474335000000001</v>
      </c>
      <c r="D6751">
        <f t="shared" si="315"/>
        <v>0</v>
      </c>
      <c r="E6751">
        <f t="shared" si="316"/>
        <v>0</v>
      </c>
      <c r="F6751">
        <f t="shared" si="317"/>
        <v>0.41474335000000001</v>
      </c>
    </row>
    <row r="6752" spans="1:6" x14ac:dyDescent="0.25">
      <c r="A6752">
        <v>6743</v>
      </c>
      <c r="B6752">
        <f>'Założenia i wyniki'!$E$6*Znorm.Profile!B6752</f>
        <v>0</v>
      </c>
      <c r="C6752">
        <f>'Założenia i wyniki'!$E$8*Znorm.Profile!C6752</f>
        <v>0.33058794999999996</v>
      </c>
      <c r="D6752">
        <f t="shared" si="315"/>
        <v>0</v>
      </c>
      <c r="E6752">
        <f t="shared" si="316"/>
        <v>0</v>
      </c>
      <c r="F6752">
        <f t="shared" si="317"/>
        <v>0.33058794999999996</v>
      </c>
    </row>
    <row r="6753" spans="1:6" x14ac:dyDescent="0.25">
      <c r="A6753">
        <v>6744</v>
      </c>
      <c r="B6753">
        <f>'Założenia i wyniki'!$E$6*Znorm.Profile!B6753</f>
        <v>0</v>
      </c>
      <c r="C6753">
        <f>'Założenia i wyniki'!$E$8*Znorm.Profile!C6753</f>
        <v>0.25710335000000001</v>
      </c>
      <c r="D6753">
        <f t="shared" si="315"/>
        <v>0</v>
      </c>
      <c r="E6753">
        <f t="shared" si="316"/>
        <v>0</v>
      </c>
      <c r="F6753">
        <f t="shared" si="317"/>
        <v>0.25710335000000001</v>
      </c>
    </row>
    <row r="6754" spans="1:6" x14ac:dyDescent="0.25">
      <c r="A6754">
        <v>6745</v>
      </c>
      <c r="B6754">
        <f>'Założenia i wyniki'!$E$6*Znorm.Profile!B6754</f>
        <v>0</v>
      </c>
      <c r="C6754">
        <f>'Założenia i wyniki'!$E$8*Znorm.Profile!C6754</f>
        <v>0.22304519999999997</v>
      </c>
      <c r="D6754">
        <f t="shared" si="315"/>
        <v>0</v>
      </c>
      <c r="E6754">
        <f t="shared" si="316"/>
        <v>0</v>
      </c>
      <c r="F6754">
        <f t="shared" si="317"/>
        <v>0.22304519999999997</v>
      </c>
    </row>
    <row r="6755" spans="1:6" x14ac:dyDescent="0.25">
      <c r="A6755">
        <v>6746</v>
      </c>
      <c r="B6755">
        <f>'Założenia i wyniki'!$E$6*Znorm.Profile!B6755</f>
        <v>0</v>
      </c>
      <c r="C6755">
        <f>'Założenia i wyniki'!$E$8*Znorm.Profile!C6755</f>
        <v>0.21029855000000003</v>
      </c>
      <c r="D6755">
        <f t="shared" si="315"/>
        <v>0</v>
      </c>
      <c r="E6755">
        <f t="shared" si="316"/>
        <v>0</v>
      </c>
      <c r="F6755">
        <f t="shared" si="317"/>
        <v>0.21029855000000003</v>
      </c>
    </row>
    <row r="6756" spans="1:6" x14ac:dyDescent="0.25">
      <c r="A6756">
        <v>6747</v>
      </c>
      <c r="B6756">
        <f>'Założenia i wyniki'!$E$6*Znorm.Profile!B6756</f>
        <v>0</v>
      </c>
      <c r="C6756">
        <f>'Założenia i wyniki'!$E$8*Znorm.Profile!C6756</f>
        <v>0.21304709999999999</v>
      </c>
      <c r="D6756">
        <f t="shared" si="315"/>
        <v>0</v>
      </c>
      <c r="E6756">
        <f t="shared" si="316"/>
        <v>0</v>
      </c>
      <c r="F6756">
        <f t="shared" si="317"/>
        <v>0.21304709999999999</v>
      </c>
    </row>
    <row r="6757" spans="1:6" x14ac:dyDescent="0.25">
      <c r="A6757">
        <v>6748</v>
      </c>
      <c r="B6757">
        <f>'Założenia i wyniki'!$E$6*Znorm.Profile!B6757</f>
        <v>0</v>
      </c>
      <c r="C6757">
        <f>'Założenia i wyniki'!$E$8*Znorm.Profile!C6757</f>
        <v>0.24640455</v>
      </c>
      <c r="D6757">
        <f t="shared" si="315"/>
        <v>0</v>
      </c>
      <c r="E6757">
        <f t="shared" si="316"/>
        <v>0</v>
      </c>
      <c r="F6757">
        <f t="shared" si="317"/>
        <v>0.24640455</v>
      </c>
    </row>
    <row r="6758" spans="1:6" x14ac:dyDescent="0.25">
      <c r="A6758">
        <v>6749</v>
      </c>
      <c r="B6758">
        <f>'Założenia i wyniki'!$E$6*Znorm.Profile!B6758</f>
        <v>0</v>
      </c>
      <c r="C6758">
        <f>'Założenia i wyniki'!$E$8*Znorm.Profile!C6758</f>
        <v>0.30084004999999997</v>
      </c>
      <c r="D6758">
        <f t="shared" si="315"/>
        <v>0</v>
      </c>
      <c r="E6758">
        <f t="shared" si="316"/>
        <v>0</v>
      </c>
      <c r="F6758">
        <f t="shared" si="317"/>
        <v>0.30084004999999997</v>
      </c>
    </row>
    <row r="6759" spans="1:6" x14ac:dyDescent="0.25">
      <c r="A6759">
        <v>6750</v>
      </c>
      <c r="B6759">
        <f>'Założenia i wyniki'!$E$6*Znorm.Profile!B6759</f>
        <v>0</v>
      </c>
      <c r="C6759">
        <f>'Założenia i wyniki'!$E$8*Znorm.Profile!C6759</f>
        <v>0.39079705000000003</v>
      </c>
      <c r="D6759">
        <f t="shared" si="315"/>
        <v>0</v>
      </c>
      <c r="E6759">
        <f t="shared" si="316"/>
        <v>0</v>
      </c>
      <c r="F6759">
        <f t="shared" si="317"/>
        <v>0.39079705000000003</v>
      </c>
    </row>
    <row r="6760" spans="1:6" x14ac:dyDescent="0.25">
      <c r="A6760">
        <v>6751</v>
      </c>
      <c r="B6760">
        <f>'Założenia i wyniki'!$E$6*Znorm.Profile!B6760</f>
        <v>0.15383018867924528</v>
      </c>
      <c r="C6760">
        <f>'Założenia i wyniki'!$E$8*Znorm.Profile!C6760</f>
        <v>0.44258165000000005</v>
      </c>
      <c r="D6760">
        <f t="shared" si="315"/>
        <v>0.15383018867924528</v>
      </c>
      <c r="E6760">
        <f t="shared" si="316"/>
        <v>0</v>
      </c>
      <c r="F6760">
        <f t="shared" si="317"/>
        <v>0.2887514613207548</v>
      </c>
    </row>
    <row r="6761" spans="1:6" x14ac:dyDescent="0.25">
      <c r="A6761">
        <v>6752</v>
      </c>
      <c r="B6761">
        <f>'Założenia i wyniki'!$E$6*Znorm.Profile!B6761</f>
        <v>0.7887735849056603</v>
      </c>
      <c r="C6761">
        <f>'Założenia i wyniki'!$E$8*Znorm.Profile!C6761</f>
        <v>0.44484090000000004</v>
      </c>
      <c r="D6761">
        <f t="shared" si="315"/>
        <v>0.44484090000000004</v>
      </c>
      <c r="E6761">
        <f t="shared" si="316"/>
        <v>0.34393268490566026</v>
      </c>
      <c r="F6761">
        <f t="shared" si="317"/>
        <v>0</v>
      </c>
    </row>
    <row r="6762" spans="1:6" x14ac:dyDescent="0.25">
      <c r="A6762">
        <v>6753</v>
      </c>
      <c r="B6762">
        <f>'Założenia i wyniki'!$E$6*Znorm.Profile!B6762</f>
        <v>1.5125471698113209</v>
      </c>
      <c r="C6762">
        <f>'Założenia i wyniki'!$E$8*Znorm.Profile!C6762</f>
        <v>0.45103939999999998</v>
      </c>
      <c r="D6762">
        <f t="shared" si="315"/>
        <v>0.45103939999999998</v>
      </c>
      <c r="E6762">
        <f t="shared" si="316"/>
        <v>1.0615077698113209</v>
      </c>
      <c r="F6762">
        <f t="shared" si="317"/>
        <v>0</v>
      </c>
    </row>
    <row r="6763" spans="1:6" x14ac:dyDescent="0.25">
      <c r="A6763">
        <v>6754</v>
      </c>
      <c r="B6763">
        <f>'Założenia i wyniki'!$E$6*Znorm.Profile!B6763</f>
        <v>1.9907547169811319</v>
      </c>
      <c r="C6763">
        <f>'Założenia i wyniki'!$E$8*Znorm.Profile!C6763</f>
        <v>0.44162615</v>
      </c>
      <c r="D6763">
        <f t="shared" si="315"/>
        <v>0.44162615</v>
      </c>
      <c r="E6763">
        <f t="shared" si="316"/>
        <v>1.5491285669811319</v>
      </c>
      <c r="F6763">
        <f t="shared" si="317"/>
        <v>0</v>
      </c>
    </row>
    <row r="6764" spans="1:6" x14ac:dyDescent="0.25">
      <c r="A6764">
        <v>6755</v>
      </c>
      <c r="B6764">
        <f>'Założenia i wyniki'!$E$6*Znorm.Profile!B6764</f>
        <v>2.1496226415094339</v>
      </c>
      <c r="C6764">
        <f>'Założenia i wyniki'!$E$8*Znorm.Profile!C6764</f>
        <v>0.43222725000000001</v>
      </c>
      <c r="D6764">
        <f t="shared" si="315"/>
        <v>0.43222725000000001</v>
      </c>
      <c r="E6764">
        <f t="shared" si="316"/>
        <v>1.717395391509434</v>
      </c>
      <c r="F6764">
        <f t="shared" si="317"/>
        <v>0</v>
      </c>
    </row>
    <row r="6765" spans="1:6" x14ac:dyDescent="0.25">
      <c r="A6765">
        <v>6756</v>
      </c>
      <c r="B6765">
        <f>'Założenia i wyniki'!$E$6*Znorm.Profile!B6765</f>
        <v>2.2202830188679243</v>
      </c>
      <c r="C6765">
        <f>'Założenia i wyniki'!$E$8*Znorm.Profile!C6765</f>
        <v>0.42262290000000002</v>
      </c>
      <c r="D6765">
        <f t="shared" si="315"/>
        <v>0.42262290000000002</v>
      </c>
      <c r="E6765">
        <f t="shared" si="316"/>
        <v>1.7976601188679244</v>
      </c>
      <c r="F6765">
        <f t="shared" si="317"/>
        <v>0</v>
      </c>
    </row>
    <row r="6766" spans="1:6" x14ac:dyDescent="0.25">
      <c r="A6766">
        <v>6757</v>
      </c>
      <c r="B6766">
        <f>'Założenia i wyniki'!$E$6*Znorm.Profile!B6766</f>
        <v>2.0057547169811318</v>
      </c>
      <c r="C6766">
        <f>'Założenia i wyniki'!$E$8*Znorm.Profile!C6766</f>
        <v>0.41788844999999997</v>
      </c>
      <c r="D6766">
        <f t="shared" si="315"/>
        <v>0.41788844999999997</v>
      </c>
      <c r="E6766">
        <f t="shared" si="316"/>
        <v>1.5878662669811319</v>
      </c>
      <c r="F6766">
        <f t="shared" si="317"/>
        <v>0</v>
      </c>
    </row>
    <row r="6767" spans="1:6" x14ac:dyDescent="0.25">
      <c r="A6767">
        <v>6758</v>
      </c>
      <c r="B6767">
        <f>'Założenia i wyniki'!$E$6*Znorm.Profile!B6767</f>
        <v>1.5322641509433961</v>
      </c>
      <c r="C6767">
        <f>'Założenia i wyniki'!$E$8*Znorm.Profile!C6767</f>
        <v>0.41768650000000002</v>
      </c>
      <c r="D6767">
        <f t="shared" si="315"/>
        <v>0.41768650000000002</v>
      </c>
      <c r="E6767">
        <f t="shared" si="316"/>
        <v>1.114577650943396</v>
      </c>
      <c r="F6767">
        <f t="shared" si="317"/>
        <v>0</v>
      </c>
    </row>
    <row r="6768" spans="1:6" x14ac:dyDescent="0.25">
      <c r="A6768">
        <v>6759</v>
      </c>
      <c r="B6768">
        <f>'Założenia i wyniki'!$E$6*Znorm.Profile!B6768</f>
        <v>1.1708490566037735</v>
      </c>
      <c r="C6768">
        <f>'Założenia i wyniki'!$E$8*Znorm.Profile!C6768</f>
        <v>0.43818775000000004</v>
      </c>
      <c r="D6768">
        <f t="shared" si="315"/>
        <v>0.43818775000000004</v>
      </c>
      <c r="E6768">
        <f t="shared" si="316"/>
        <v>0.73266130660377349</v>
      </c>
      <c r="F6768">
        <f t="shared" si="317"/>
        <v>0</v>
      </c>
    </row>
    <row r="6769" spans="1:6" x14ac:dyDescent="0.25">
      <c r="A6769">
        <v>6760</v>
      </c>
      <c r="B6769">
        <f>'Założenia i wyniki'!$E$6*Znorm.Profile!B6769</f>
        <v>0.50919811320754715</v>
      </c>
      <c r="C6769">
        <f>'Założenia i wyniki'!$E$8*Znorm.Profile!C6769</f>
        <v>0.45402560000000003</v>
      </c>
      <c r="D6769">
        <f t="shared" si="315"/>
        <v>0.45402560000000003</v>
      </c>
      <c r="E6769">
        <f t="shared" si="316"/>
        <v>5.5172513207547125E-2</v>
      </c>
      <c r="F6769">
        <f t="shared" si="317"/>
        <v>0</v>
      </c>
    </row>
    <row r="6770" spans="1:6" x14ac:dyDescent="0.25">
      <c r="A6770">
        <v>6761</v>
      </c>
      <c r="B6770">
        <f>'Założenia i wyniki'!$E$6*Znorm.Profile!B6770</f>
        <v>2.8399056603773586E-2</v>
      </c>
      <c r="C6770">
        <f>'Założenia i wyniki'!$E$8*Znorm.Profile!C6770</f>
        <v>0.51053344999999994</v>
      </c>
      <c r="D6770">
        <f t="shared" si="315"/>
        <v>2.8399056603773586E-2</v>
      </c>
      <c r="E6770">
        <f t="shared" si="316"/>
        <v>0</v>
      </c>
      <c r="F6770">
        <f t="shared" si="317"/>
        <v>0.48213439339622638</v>
      </c>
    </row>
    <row r="6771" spans="1:6" x14ac:dyDescent="0.25">
      <c r="A6771">
        <v>6762</v>
      </c>
      <c r="B6771">
        <f>'Założenia i wyniki'!$E$6*Znorm.Profile!B6771</f>
        <v>0</v>
      </c>
      <c r="C6771">
        <f>'Założenia i wyniki'!$E$8*Znorm.Profile!C6771</f>
        <v>0.59116679999999999</v>
      </c>
      <c r="D6771">
        <f t="shared" si="315"/>
        <v>0</v>
      </c>
      <c r="E6771">
        <f t="shared" si="316"/>
        <v>0</v>
      </c>
      <c r="F6771">
        <f t="shared" si="317"/>
        <v>0.59116679999999999</v>
      </c>
    </row>
    <row r="6772" spans="1:6" x14ac:dyDescent="0.25">
      <c r="A6772">
        <v>6763</v>
      </c>
      <c r="B6772">
        <f>'Założenia i wyniki'!$E$6*Znorm.Profile!B6772</f>
        <v>0</v>
      </c>
      <c r="C6772">
        <f>'Założenia i wyniki'!$E$8*Znorm.Profile!C6772</f>
        <v>0.61456115</v>
      </c>
      <c r="D6772">
        <f t="shared" si="315"/>
        <v>0</v>
      </c>
      <c r="E6772">
        <f t="shared" si="316"/>
        <v>0</v>
      </c>
      <c r="F6772">
        <f t="shared" si="317"/>
        <v>0.61456115</v>
      </c>
    </row>
    <row r="6773" spans="1:6" x14ac:dyDescent="0.25">
      <c r="A6773">
        <v>6764</v>
      </c>
      <c r="B6773">
        <f>'Założenia i wyniki'!$E$6*Znorm.Profile!B6773</f>
        <v>0</v>
      </c>
      <c r="C6773">
        <f>'Założenia i wyniki'!$E$8*Znorm.Profile!C6773</f>
        <v>0.56520624999999991</v>
      </c>
      <c r="D6773">
        <f t="shared" si="315"/>
        <v>0</v>
      </c>
      <c r="E6773">
        <f t="shared" si="316"/>
        <v>0</v>
      </c>
      <c r="F6773">
        <f t="shared" si="317"/>
        <v>0.56520624999999991</v>
      </c>
    </row>
    <row r="6774" spans="1:6" x14ac:dyDescent="0.25">
      <c r="A6774">
        <v>6765</v>
      </c>
      <c r="B6774">
        <f>'Założenia i wyniki'!$E$6*Znorm.Profile!B6774</f>
        <v>0</v>
      </c>
      <c r="C6774">
        <f>'Założenia i wyniki'!$E$8*Znorm.Profile!C6774</f>
        <v>0.49821274999999998</v>
      </c>
      <c r="D6774">
        <f t="shared" si="315"/>
        <v>0</v>
      </c>
      <c r="E6774">
        <f t="shared" si="316"/>
        <v>0</v>
      </c>
      <c r="F6774">
        <f t="shared" si="317"/>
        <v>0.49821274999999998</v>
      </c>
    </row>
    <row r="6775" spans="1:6" x14ac:dyDescent="0.25">
      <c r="A6775">
        <v>6766</v>
      </c>
      <c r="B6775">
        <f>'Założenia i wyniki'!$E$6*Znorm.Profile!B6775</f>
        <v>0</v>
      </c>
      <c r="C6775">
        <f>'Założenia i wyniki'!$E$8*Znorm.Profile!C6775</f>
        <v>0.41918975000000003</v>
      </c>
      <c r="D6775">
        <f t="shared" si="315"/>
        <v>0</v>
      </c>
      <c r="E6775">
        <f t="shared" si="316"/>
        <v>0</v>
      </c>
      <c r="F6775">
        <f t="shared" si="317"/>
        <v>0.41918975000000003</v>
      </c>
    </row>
    <row r="6776" spans="1:6" x14ac:dyDescent="0.25">
      <c r="A6776">
        <v>6767</v>
      </c>
      <c r="B6776">
        <f>'Założenia i wyniki'!$E$6*Znorm.Profile!B6776</f>
        <v>0</v>
      </c>
      <c r="C6776">
        <f>'Założenia i wyniki'!$E$8*Znorm.Profile!C6776</f>
        <v>0.34235354999999995</v>
      </c>
      <c r="D6776">
        <f t="shared" si="315"/>
        <v>0</v>
      </c>
      <c r="E6776">
        <f t="shared" si="316"/>
        <v>0</v>
      </c>
      <c r="F6776">
        <f t="shared" si="317"/>
        <v>0.34235354999999995</v>
      </c>
    </row>
    <row r="6777" spans="1:6" x14ac:dyDescent="0.25">
      <c r="A6777">
        <v>6768</v>
      </c>
      <c r="B6777">
        <f>'Założenia i wyniki'!$E$6*Znorm.Profile!B6777</f>
        <v>0</v>
      </c>
      <c r="C6777">
        <f>'Założenia i wyniki'!$E$8*Znorm.Profile!C6777</f>
        <v>0.26367180000000001</v>
      </c>
      <c r="D6777">
        <f t="shared" si="315"/>
        <v>0</v>
      </c>
      <c r="E6777">
        <f t="shared" si="316"/>
        <v>0</v>
      </c>
      <c r="F6777">
        <f t="shared" si="317"/>
        <v>0.26367180000000001</v>
      </c>
    </row>
    <row r="6778" spans="1:6" x14ac:dyDescent="0.25">
      <c r="A6778">
        <v>6769</v>
      </c>
      <c r="B6778">
        <f>'Założenia i wyniki'!$E$6*Znorm.Profile!B6778</f>
        <v>0</v>
      </c>
      <c r="C6778">
        <f>'Założenia i wyniki'!$E$8*Znorm.Profile!C6778</f>
        <v>0.23034304999999997</v>
      </c>
      <c r="D6778">
        <f t="shared" si="315"/>
        <v>0</v>
      </c>
      <c r="E6778">
        <f t="shared" si="316"/>
        <v>0</v>
      </c>
      <c r="F6778">
        <f t="shared" si="317"/>
        <v>0.23034304999999997</v>
      </c>
    </row>
    <row r="6779" spans="1:6" x14ac:dyDescent="0.25">
      <c r="A6779">
        <v>6770</v>
      </c>
      <c r="B6779">
        <f>'Założenia i wyniki'!$E$6*Znorm.Profile!B6779</f>
        <v>0</v>
      </c>
      <c r="C6779">
        <f>'Założenia i wyniki'!$E$8*Znorm.Profile!C6779</f>
        <v>0.21534205000000001</v>
      </c>
      <c r="D6779">
        <f t="shared" si="315"/>
        <v>0</v>
      </c>
      <c r="E6779">
        <f t="shared" si="316"/>
        <v>0</v>
      </c>
      <c r="F6779">
        <f t="shared" si="317"/>
        <v>0.21534205000000001</v>
      </c>
    </row>
    <row r="6780" spans="1:6" x14ac:dyDescent="0.25">
      <c r="A6780">
        <v>6771</v>
      </c>
      <c r="B6780">
        <f>'Założenia i wyniki'!$E$6*Znorm.Profile!B6780</f>
        <v>0</v>
      </c>
      <c r="C6780">
        <f>'Założenia i wyniki'!$E$8*Znorm.Profile!C6780</f>
        <v>0.21179165000000003</v>
      </c>
      <c r="D6780">
        <f t="shared" si="315"/>
        <v>0</v>
      </c>
      <c r="E6780">
        <f t="shared" si="316"/>
        <v>0</v>
      </c>
      <c r="F6780">
        <f t="shared" si="317"/>
        <v>0.21179165000000003</v>
      </c>
    </row>
    <row r="6781" spans="1:6" x14ac:dyDescent="0.25">
      <c r="A6781">
        <v>6772</v>
      </c>
      <c r="B6781">
        <f>'Założenia i wyniki'!$E$6*Znorm.Profile!B6781</f>
        <v>0</v>
      </c>
      <c r="C6781">
        <f>'Założenia i wyniki'!$E$8*Znorm.Profile!C6781</f>
        <v>0.2282854</v>
      </c>
      <c r="D6781">
        <f t="shared" si="315"/>
        <v>0</v>
      </c>
      <c r="E6781">
        <f t="shared" si="316"/>
        <v>0</v>
      </c>
      <c r="F6781">
        <f t="shared" si="317"/>
        <v>0.2282854</v>
      </c>
    </row>
    <row r="6782" spans="1:6" x14ac:dyDescent="0.25">
      <c r="A6782">
        <v>6773</v>
      </c>
      <c r="B6782">
        <f>'Założenia i wyniki'!$E$6*Znorm.Profile!B6782</f>
        <v>0</v>
      </c>
      <c r="C6782">
        <f>'Założenia i wyniki'!$E$8*Znorm.Profile!C6782</f>
        <v>0.25615064999999998</v>
      </c>
      <c r="D6782">
        <f t="shared" si="315"/>
        <v>0</v>
      </c>
      <c r="E6782">
        <f t="shared" si="316"/>
        <v>0</v>
      </c>
      <c r="F6782">
        <f t="shared" si="317"/>
        <v>0.25615064999999998</v>
      </c>
    </row>
    <row r="6783" spans="1:6" x14ac:dyDescent="0.25">
      <c r="A6783">
        <v>6774</v>
      </c>
      <c r="B6783">
        <f>'Założenia i wyniki'!$E$6*Znorm.Profile!B6783</f>
        <v>0</v>
      </c>
      <c r="C6783">
        <f>'Założenia i wyniki'!$E$8*Znorm.Profile!C6783</f>
        <v>0.31389994999999998</v>
      </c>
      <c r="D6783">
        <f t="shared" si="315"/>
        <v>0</v>
      </c>
      <c r="E6783">
        <f t="shared" si="316"/>
        <v>0</v>
      </c>
      <c r="F6783">
        <f t="shared" si="317"/>
        <v>0.31389994999999998</v>
      </c>
    </row>
    <row r="6784" spans="1:6" x14ac:dyDescent="0.25">
      <c r="A6784">
        <v>6775</v>
      </c>
      <c r="B6784">
        <f>'Założenia i wyniki'!$E$6*Znorm.Profile!B6784</f>
        <v>0.10961320754716981</v>
      </c>
      <c r="C6784">
        <f>'Założenia i wyniki'!$E$8*Znorm.Profile!C6784</f>
        <v>0.37664095000000003</v>
      </c>
      <c r="D6784">
        <f t="shared" si="315"/>
        <v>0.10961320754716981</v>
      </c>
      <c r="E6784">
        <f t="shared" si="316"/>
        <v>0</v>
      </c>
      <c r="F6784">
        <f t="shared" si="317"/>
        <v>0.26702774245283023</v>
      </c>
    </row>
    <row r="6785" spans="1:6" x14ac:dyDescent="0.25">
      <c r="A6785">
        <v>6776</v>
      </c>
      <c r="B6785">
        <f>'Założenia i wyniki'!$E$6*Znorm.Profile!B6785</f>
        <v>0.63446226415094342</v>
      </c>
      <c r="C6785">
        <f>'Założenia i wyniki'!$E$8*Znorm.Profile!C6785</f>
        <v>0.44555384999999997</v>
      </c>
      <c r="D6785">
        <f t="shared" si="315"/>
        <v>0.44555384999999997</v>
      </c>
      <c r="E6785">
        <f t="shared" si="316"/>
        <v>0.18890841415094345</v>
      </c>
      <c r="F6785">
        <f t="shared" si="317"/>
        <v>0</v>
      </c>
    </row>
    <row r="6786" spans="1:6" x14ac:dyDescent="0.25">
      <c r="A6786">
        <v>6777</v>
      </c>
      <c r="B6786">
        <f>'Założenia i wyniki'!$E$6*Znorm.Profile!B6786</f>
        <v>1.3314150943396226</v>
      </c>
      <c r="C6786">
        <f>'Założenia i wyniki'!$E$8*Znorm.Profile!C6786</f>
        <v>0.48484834999999998</v>
      </c>
      <c r="D6786">
        <f t="shared" si="315"/>
        <v>0.48484834999999998</v>
      </c>
      <c r="E6786">
        <f t="shared" si="316"/>
        <v>0.84656674433962253</v>
      </c>
      <c r="F6786">
        <f t="shared" si="317"/>
        <v>0</v>
      </c>
    </row>
    <row r="6787" spans="1:6" x14ac:dyDescent="0.25">
      <c r="A6787">
        <v>6778</v>
      </c>
      <c r="B6787">
        <f>'Założenia i wyniki'!$E$6*Znorm.Profile!B6787</f>
        <v>1.8362264150943397</v>
      </c>
      <c r="C6787">
        <f>'Założenia i wyniki'!$E$8*Znorm.Profile!C6787</f>
        <v>0.50023434999999994</v>
      </c>
      <c r="D6787">
        <f t="shared" si="315"/>
        <v>0.50023434999999994</v>
      </c>
      <c r="E6787">
        <f t="shared" si="316"/>
        <v>1.3359920650943398</v>
      </c>
      <c r="F6787">
        <f t="shared" si="317"/>
        <v>0</v>
      </c>
    </row>
    <row r="6788" spans="1:6" x14ac:dyDescent="0.25">
      <c r="A6788">
        <v>6779</v>
      </c>
      <c r="B6788">
        <f>'Założenia i wyniki'!$E$6*Znorm.Profile!B6788</f>
        <v>2.0867924528301884</v>
      </c>
      <c r="C6788">
        <f>'Założenia i wyniki'!$E$8*Znorm.Profile!C6788</f>
        <v>0.50549834999999999</v>
      </c>
      <c r="D6788">
        <f t="shared" si="315"/>
        <v>0.50549834999999999</v>
      </c>
      <c r="E6788">
        <f t="shared" si="316"/>
        <v>1.5812941028301886</v>
      </c>
      <c r="F6788">
        <f t="shared" si="317"/>
        <v>0</v>
      </c>
    </row>
    <row r="6789" spans="1:6" x14ac:dyDescent="0.25">
      <c r="A6789">
        <v>6780</v>
      </c>
      <c r="B6789">
        <f>'Założenia i wyniki'!$E$6*Znorm.Profile!B6789</f>
        <v>2.1471698113207545</v>
      </c>
      <c r="C6789">
        <f>'Założenia i wyniki'!$E$8*Znorm.Profile!C6789</f>
        <v>0.49981294999999998</v>
      </c>
      <c r="D6789">
        <f t="shared" si="315"/>
        <v>0.49981294999999998</v>
      </c>
      <c r="E6789">
        <f t="shared" si="316"/>
        <v>1.6473568613207545</v>
      </c>
      <c r="F6789">
        <f t="shared" si="317"/>
        <v>0</v>
      </c>
    </row>
    <row r="6790" spans="1:6" x14ac:dyDescent="0.25">
      <c r="A6790">
        <v>6781</v>
      </c>
      <c r="B6790">
        <f>'Założenia i wyniki'!$E$6*Znorm.Profile!B6790</f>
        <v>1.9739622641509436</v>
      </c>
      <c r="C6790">
        <f>'Założenia i wyniki'!$E$8*Znorm.Profile!C6790</f>
        <v>0.50503354999999994</v>
      </c>
      <c r="D6790">
        <f t="shared" si="315"/>
        <v>0.50503354999999994</v>
      </c>
      <c r="E6790">
        <f t="shared" si="316"/>
        <v>1.4689287141509437</v>
      </c>
      <c r="F6790">
        <f t="shared" si="317"/>
        <v>0</v>
      </c>
    </row>
    <row r="6791" spans="1:6" x14ac:dyDescent="0.25">
      <c r="A6791">
        <v>6782</v>
      </c>
      <c r="B6791">
        <f>'Założenia i wyniki'!$E$6*Znorm.Profile!B6791</f>
        <v>1.5425471698113205</v>
      </c>
      <c r="C6791">
        <f>'Założenia i wyniki'!$E$8*Znorm.Profile!C6791</f>
        <v>0.49825825000000001</v>
      </c>
      <c r="D6791">
        <f t="shared" si="315"/>
        <v>0.49825825000000001</v>
      </c>
      <c r="E6791">
        <f t="shared" si="316"/>
        <v>1.0442889198113203</v>
      </c>
      <c r="F6791">
        <f t="shared" si="317"/>
        <v>0</v>
      </c>
    </row>
    <row r="6792" spans="1:6" x14ac:dyDescent="0.25">
      <c r="A6792">
        <v>6783</v>
      </c>
      <c r="B6792">
        <f>'Założenia i wyniki'!$E$6*Znorm.Profile!B6792</f>
        <v>1.1556603773584906</v>
      </c>
      <c r="C6792">
        <f>'Założenia i wyniki'!$E$8*Znorm.Profile!C6792</f>
        <v>0.49561329999999998</v>
      </c>
      <c r="D6792">
        <f t="shared" si="315"/>
        <v>0.49561329999999998</v>
      </c>
      <c r="E6792">
        <f t="shared" si="316"/>
        <v>0.66004707735849055</v>
      </c>
      <c r="F6792">
        <f t="shared" si="317"/>
        <v>0</v>
      </c>
    </row>
    <row r="6793" spans="1:6" x14ac:dyDescent="0.25">
      <c r="A6793">
        <v>6784</v>
      </c>
      <c r="B6793">
        <f>'Założenia i wyniki'!$E$6*Znorm.Profile!B6793</f>
        <v>0.48173584905660372</v>
      </c>
      <c r="C6793">
        <f>'Założenia i wyniki'!$E$8*Znorm.Profile!C6793</f>
        <v>0.5120191999999999</v>
      </c>
      <c r="D6793">
        <f t="shared" si="315"/>
        <v>0.48173584905660372</v>
      </c>
      <c r="E6793">
        <f t="shared" si="316"/>
        <v>0</v>
      </c>
      <c r="F6793">
        <f t="shared" si="317"/>
        <v>3.0283350943396181E-2</v>
      </c>
    </row>
    <row r="6794" spans="1:6" x14ac:dyDescent="0.25">
      <c r="A6794">
        <v>6785</v>
      </c>
      <c r="B6794">
        <f>'Założenia i wyniki'!$E$6*Znorm.Profile!B6794</f>
        <v>1.7043396226415094E-2</v>
      </c>
      <c r="C6794">
        <f>'Założenia i wyniki'!$E$8*Znorm.Profile!C6794</f>
        <v>0.54327734999999999</v>
      </c>
      <c r="D6794">
        <f t="shared" si="315"/>
        <v>1.7043396226415094E-2</v>
      </c>
      <c r="E6794">
        <f t="shared" si="316"/>
        <v>0</v>
      </c>
      <c r="F6794">
        <f t="shared" si="317"/>
        <v>0.52623395377358495</v>
      </c>
    </row>
    <row r="6795" spans="1:6" x14ac:dyDescent="0.25">
      <c r="A6795">
        <v>6786</v>
      </c>
      <c r="B6795">
        <f>'Założenia i wyniki'!$E$6*Znorm.Profile!B6795</f>
        <v>0</v>
      </c>
      <c r="C6795">
        <f>'Założenia i wyniki'!$E$8*Znorm.Profile!C6795</f>
        <v>0.60091359999999994</v>
      </c>
      <c r="D6795">
        <f t="shared" ref="D6795:D6858" si="318">IF(B6795&lt;=C6795,B6795,C6795)</f>
        <v>0</v>
      </c>
      <c r="E6795">
        <f t="shared" ref="E6795:E6858" si="319">IF(B6795&gt;C6795,B6795-C6795,0)</f>
        <v>0</v>
      </c>
      <c r="F6795">
        <f t="shared" ref="F6795:F6858" si="320">IF(B6795&lt;C6795,C6795-B6795,0)</f>
        <v>0.60091359999999994</v>
      </c>
    </row>
    <row r="6796" spans="1:6" x14ac:dyDescent="0.25">
      <c r="A6796">
        <v>6787</v>
      </c>
      <c r="B6796">
        <f>'Założenia i wyniki'!$E$6*Znorm.Profile!B6796</f>
        <v>0</v>
      </c>
      <c r="C6796">
        <f>'Założenia i wyniki'!$E$8*Znorm.Profile!C6796</f>
        <v>0.61871039999999999</v>
      </c>
      <c r="D6796">
        <f t="shared" si="318"/>
        <v>0</v>
      </c>
      <c r="E6796">
        <f t="shared" si="319"/>
        <v>0</v>
      </c>
      <c r="F6796">
        <f t="shared" si="320"/>
        <v>0.61871039999999999</v>
      </c>
    </row>
    <row r="6797" spans="1:6" x14ac:dyDescent="0.25">
      <c r="A6797">
        <v>6788</v>
      </c>
      <c r="B6797">
        <f>'Założenia i wyniki'!$E$6*Znorm.Profile!B6797</f>
        <v>0</v>
      </c>
      <c r="C6797">
        <f>'Założenia i wyniki'!$E$8*Znorm.Profile!C6797</f>
        <v>0.57202635000000002</v>
      </c>
      <c r="D6797">
        <f t="shared" si="318"/>
        <v>0</v>
      </c>
      <c r="E6797">
        <f t="shared" si="319"/>
        <v>0</v>
      </c>
      <c r="F6797">
        <f t="shared" si="320"/>
        <v>0.57202635000000002</v>
      </c>
    </row>
    <row r="6798" spans="1:6" x14ac:dyDescent="0.25">
      <c r="A6798">
        <v>6789</v>
      </c>
      <c r="B6798">
        <f>'Założenia i wyniki'!$E$6*Znorm.Profile!B6798</f>
        <v>0</v>
      </c>
      <c r="C6798">
        <f>'Założenia i wyniki'!$E$8*Znorm.Profile!C6798</f>
        <v>0.51130520000000002</v>
      </c>
      <c r="D6798">
        <f t="shared" si="318"/>
        <v>0</v>
      </c>
      <c r="E6798">
        <f t="shared" si="319"/>
        <v>0</v>
      </c>
      <c r="F6798">
        <f t="shared" si="320"/>
        <v>0.51130520000000002</v>
      </c>
    </row>
    <row r="6799" spans="1:6" x14ac:dyDescent="0.25">
      <c r="A6799">
        <v>6790</v>
      </c>
      <c r="B6799">
        <f>'Założenia i wyniki'!$E$6*Znorm.Profile!B6799</f>
        <v>0</v>
      </c>
      <c r="C6799">
        <f>'Założenia i wyniki'!$E$8*Znorm.Profile!C6799</f>
        <v>0.42836744999999998</v>
      </c>
      <c r="D6799">
        <f t="shared" si="318"/>
        <v>0</v>
      </c>
      <c r="E6799">
        <f t="shared" si="319"/>
        <v>0</v>
      </c>
      <c r="F6799">
        <f t="shared" si="320"/>
        <v>0.42836744999999998</v>
      </c>
    </row>
    <row r="6800" spans="1:6" x14ac:dyDescent="0.25">
      <c r="A6800">
        <v>6791</v>
      </c>
      <c r="B6800">
        <f>'Założenia i wyniki'!$E$6*Znorm.Profile!B6800</f>
        <v>0</v>
      </c>
      <c r="C6800">
        <f>'Założenia i wyniki'!$E$8*Znorm.Profile!C6800</f>
        <v>0.35234009999999999</v>
      </c>
      <c r="D6800">
        <f t="shared" si="318"/>
        <v>0</v>
      </c>
      <c r="E6800">
        <f t="shared" si="319"/>
        <v>0</v>
      </c>
      <c r="F6800">
        <f t="shared" si="320"/>
        <v>0.35234009999999999</v>
      </c>
    </row>
    <row r="6801" spans="1:6" x14ac:dyDescent="0.25">
      <c r="A6801">
        <v>6792</v>
      </c>
      <c r="B6801">
        <f>'Założenia i wyniki'!$E$6*Znorm.Profile!B6801</f>
        <v>0</v>
      </c>
      <c r="C6801">
        <f>'Założenia i wyniki'!$E$8*Znorm.Profile!C6801</f>
        <v>0.28891555000000002</v>
      </c>
      <c r="D6801">
        <f t="shared" si="318"/>
        <v>0</v>
      </c>
      <c r="E6801">
        <f t="shared" si="319"/>
        <v>0</v>
      </c>
      <c r="F6801">
        <f t="shared" si="320"/>
        <v>0.28891555000000002</v>
      </c>
    </row>
    <row r="6802" spans="1:6" x14ac:dyDescent="0.25">
      <c r="A6802">
        <v>6793</v>
      </c>
      <c r="B6802">
        <f>'Założenia i wyniki'!$E$6*Znorm.Profile!B6802</f>
        <v>0</v>
      </c>
      <c r="C6802">
        <f>'Założenia i wyniki'!$E$8*Znorm.Profile!C6802</f>
        <v>0.24642239999999996</v>
      </c>
      <c r="D6802">
        <f t="shared" si="318"/>
        <v>0</v>
      </c>
      <c r="E6802">
        <f t="shared" si="319"/>
        <v>0</v>
      </c>
      <c r="F6802">
        <f t="shared" si="320"/>
        <v>0.24642239999999996</v>
      </c>
    </row>
    <row r="6803" spans="1:6" x14ac:dyDescent="0.25">
      <c r="A6803">
        <v>6794</v>
      </c>
      <c r="B6803">
        <f>'Założenia i wyniki'!$E$6*Znorm.Profile!B6803</f>
        <v>0</v>
      </c>
      <c r="C6803">
        <f>'Założenia i wyniki'!$E$8*Znorm.Profile!C6803</f>
        <v>0.22452394999999997</v>
      </c>
      <c r="D6803">
        <f t="shared" si="318"/>
        <v>0</v>
      </c>
      <c r="E6803">
        <f t="shared" si="319"/>
        <v>0</v>
      </c>
      <c r="F6803">
        <f t="shared" si="320"/>
        <v>0.22452394999999997</v>
      </c>
    </row>
    <row r="6804" spans="1:6" x14ac:dyDescent="0.25">
      <c r="A6804">
        <v>6795</v>
      </c>
      <c r="B6804">
        <f>'Założenia i wyniki'!$E$6*Znorm.Profile!B6804</f>
        <v>0</v>
      </c>
      <c r="C6804">
        <f>'Założenia i wyniki'!$E$8*Znorm.Profile!C6804</f>
        <v>0.22032185000000001</v>
      </c>
      <c r="D6804">
        <f t="shared" si="318"/>
        <v>0</v>
      </c>
      <c r="E6804">
        <f t="shared" si="319"/>
        <v>0</v>
      </c>
      <c r="F6804">
        <f t="shared" si="320"/>
        <v>0.22032185000000001</v>
      </c>
    </row>
    <row r="6805" spans="1:6" x14ac:dyDescent="0.25">
      <c r="A6805">
        <v>6796</v>
      </c>
      <c r="B6805">
        <f>'Założenia i wyniki'!$E$6*Znorm.Profile!B6805</f>
        <v>0</v>
      </c>
      <c r="C6805">
        <f>'Założenia i wyniki'!$E$8*Znorm.Profile!C6805</f>
        <v>0.22456245000000002</v>
      </c>
      <c r="D6805">
        <f t="shared" si="318"/>
        <v>0</v>
      </c>
      <c r="E6805">
        <f t="shared" si="319"/>
        <v>0</v>
      </c>
      <c r="F6805">
        <f t="shared" si="320"/>
        <v>0.22456245000000002</v>
      </c>
    </row>
    <row r="6806" spans="1:6" x14ac:dyDescent="0.25">
      <c r="A6806">
        <v>6797</v>
      </c>
      <c r="B6806">
        <f>'Założenia i wyniki'!$E$6*Znorm.Profile!B6806</f>
        <v>0</v>
      </c>
      <c r="C6806">
        <f>'Założenia i wyniki'!$E$8*Znorm.Profile!C6806</f>
        <v>0.25410105000000005</v>
      </c>
      <c r="D6806">
        <f t="shared" si="318"/>
        <v>0</v>
      </c>
      <c r="E6806">
        <f t="shared" si="319"/>
        <v>0</v>
      </c>
      <c r="F6806">
        <f t="shared" si="320"/>
        <v>0.25410105000000005</v>
      </c>
    </row>
    <row r="6807" spans="1:6" x14ac:dyDescent="0.25">
      <c r="A6807">
        <v>6798</v>
      </c>
      <c r="B6807">
        <f>'Założenia i wyniki'!$E$6*Znorm.Profile!B6807</f>
        <v>0</v>
      </c>
      <c r="C6807">
        <f>'Założenia i wyniki'!$E$8*Znorm.Profile!C6807</f>
        <v>0.29602265000000005</v>
      </c>
      <c r="D6807">
        <f t="shared" si="318"/>
        <v>0</v>
      </c>
      <c r="E6807">
        <f t="shared" si="319"/>
        <v>0</v>
      </c>
      <c r="F6807">
        <f t="shared" si="320"/>
        <v>0.29602265000000005</v>
      </c>
    </row>
    <row r="6808" spans="1:6" x14ac:dyDescent="0.25">
      <c r="A6808">
        <v>6799</v>
      </c>
      <c r="B6808">
        <f>'Założenia i wyniki'!$E$6*Znorm.Profile!B6808</f>
        <v>0.10248113207547169</v>
      </c>
      <c r="C6808">
        <f>'Założenia i wyniki'!$E$8*Znorm.Profile!C6808</f>
        <v>0.35934429999999995</v>
      </c>
      <c r="D6808">
        <f t="shared" si="318"/>
        <v>0.10248113207547169</v>
      </c>
      <c r="E6808">
        <f t="shared" si="319"/>
        <v>0</v>
      </c>
      <c r="F6808">
        <f t="shared" si="320"/>
        <v>0.25686316792452824</v>
      </c>
    </row>
    <row r="6809" spans="1:6" x14ac:dyDescent="0.25">
      <c r="A6809">
        <v>6800</v>
      </c>
      <c r="B6809">
        <f>'Założenia i wyniki'!$E$6*Znorm.Profile!B6809</f>
        <v>0.63995283018867932</v>
      </c>
      <c r="C6809">
        <f>'Założenia i wyniki'!$E$8*Znorm.Profile!C6809</f>
        <v>0.42702764999999998</v>
      </c>
      <c r="D6809">
        <f t="shared" si="318"/>
        <v>0.42702764999999998</v>
      </c>
      <c r="E6809">
        <f t="shared" si="319"/>
        <v>0.21292518018867934</v>
      </c>
      <c r="F6809">
        <f t="shared" si="320"/>
        <v>0</v>
      </c>
    </row>
    <row r="6810" spans="1:6" x14ac:dyDescent="0.25">
      <c r="A6810">
        <v>6801</v>
      </c>
      <c r="B6810">
        <f>'Założenia i wyniki'!$E$6*Znorm.Profile!B6810</f>
        <v>1.3618867924528302</v>
      </c>
      <c r="C6810">
        <f>'Założenia i wyniki'!$E$8*Znorm.Profile!C6810</f>
        <v>0.48273050000000001</v>
      </c>
      <c r="D6810">
        <f t="shared" si="318"/>
        <v>0.48273050000000001</v>
      </c>
      <c r="E6810">
        <f t="shared" si="319"/>
        <v>0.87915629245283022</v>
      </c>
      <c r="F6810">
        <f t="shared" si="320"/>
        <v>0</v>
      </c>
    </row>
    <row r="6811" spans="1:6" x14ac:dyDescent="0.25">
      <c r="A6811">
        <v>6802</v>
      </c>
      <c r="B6811">
        <f>'Założenia i wyniki'!$E$6*Znorm.Profile!B6811</f>
        <v>1.8728301886792453</v>
      </c>
      <c r="C6811">
        <f>'Założenia i wyniki'!$E$8*Znorm.Profile!C6811</f>
        <v>0.5065147499999999</v>
      </c>
      <c r="D6811">
        <f t="shared" si="318"/>
        <v>0.5065147499999999</v>
      </c>
      <c r="E6811">
        <f t="shared" si="319"/>
        <v>1.3663154386792455</v>
      </c>
      <c r="F6811">
        <f t="shared" si="320"/>
        <v>0</v>
      </c>
    </row>
    <row r="6812" spans="1:6" x14ac:dyDescent="0.25">
      <c r="A6812">
        <v>6803</v>
      </c>
      <c r="B6812">
        <f>'Założenia i wyniki'!$E$6*Znorm.Profile!B6812</f>
        <v>2.1174528301886792</v>
      </c>
      <c r="C6812">
        <f>'Założenia i wyniki'!$E$8*Znorm.Profile!C6812</f>
        <v>0.50924930000000002</v>
      </c>
      <c r="D6812">
        <f t="shared" si="318"/>
        <v>0.50924930000000002</v>
      </c>
      <c r="E6812">
        <f t="shared" si="319"/>
        <v>1.6082035301886792</v>
      </c>
      <c r="F6812">
        <f t="shared" si="320"/>
        <v>0</v>
      </c>
    </row>
    <row r="6813" spans="1:6" x14ac:dyDescent="0.25">
      <c r="A6813">
        <v>6804</v>
      </c>
      <c r="B6813">
        <f>'Założenia i wyniki'!$E$6*Znorm.Profile!B6813</f>
        <v>2.1941509433962265</v>
      </c>
      <c r="C6813">
        <f>'Założenia i wyniki'!$E$8*Znorm.Profile!C6813</f>
        <v>0.4959962</v>
      </c>
      <c r="D6813">
        <f t="shared" si="318"/>
        <v>0.4959962</v>
      </c>
      <c r="E6813">
        <f t="shared" si="319"/>
        <v>1.6981547433962265</v>
      </c>
      <c r="F6813">
        <f t="shared" si="320"/>
        <v>0</v>
      </c>
    </row>
    <row r="6814" spans="1:6" x14ac:dyDescent="0.25">
      <c r="A6814">
        <v>6805</v>
      </c>
      <c r="B6814">
        <f>'Założenia i wyniki'!$E$6*Znorm.Profile!B6814</f>
        <v>1.9809433962264154</v>
      </c>
      <c r="C6814">
        <f>'Założenia i wyniki'!$E$8*Znorm.Profile!C6814</f>
        <v>0.47552890000000003</v>
      </c>
      <c r="D6814">
        <f t="shared" si="318"/>
        <v>0.47552890000000003</v>
      </c>
      <c r="E6814">
        <f t="shared" si="319"/>
        <v>1.5054144962264153</v>
      </c>
      <c r="F6814">
        <f t="shared" si="320"/>
        <v>0</v>
      </c>
    </row>
    <row r="6815" spans="1:6" x14ac:dyDescent="0.25">
      <c r="A6815">
        <v>6806</v>
      </c>
      <c r="B6815">
        <f>'Założenia i wyniki'!$E$6*Znorm.Profile!B6815</f>
        <v>1.5361320754716981</v>
      </c>
      <c r="C6815">
        <f>'Założenia i wyniki'!$E$8*Znorm.Profile!C6815</f>
        <v>0.4432064</v>
      </c>
      <c r="D6815">
        <f t="shared" si="318"/>
        <v>0.4432064</v>
      </c>
      <c r="E6815">
        <f t="shared" si="319"/>
        <v>1.0929256754716981</v>
      </c>
      <c r="F6815">
        <f t="shared" si="320"/>
        <v>0</v>
      </c>
    </row>
    <row r="6816" spans="1:6" x14ac:dyDescent="0.25">
      <c r="A6816">
        <v>6807</v>
      </c>
      <c r="B6816">
        <f>'Założenia i wyniki'!$E$6*Znorm.Profile!B6816</f>
        <v>1.1075471698113206</v>
      </c>
      <c r="C6816">
        <f>'Założenia i wyniki'!$E$8*Znorm.Profile!C6816</f>
        <v>0.42537775</v>
      </c>
      <c r="D6816">
        <f t="shared" si="318"/>
        <v>0.42537775</v>
      </c>
      <c r="E6816">
        <f t="shared" si="319"/>
        <v>0.68216941981132062</v>
      </c>
      <c r="F6816">
        <f t="shared" si="320"/>
        <v>0</v>
      </c>
    </row>
    <row r="6817" spans="1:6" x14ac:dyDescent="0.25">
      <c r="A6817">
        <v>6808</v>
      </c>
      <c r="B6817">
        <f>'Założenia i wyniki'!$E$6*Znorm.Profile!B6817</f>
        <v>0.39568867924528306</v>
      </c>
      <c r="C6817">
        <f>'Założenia i wyniki'!$E$8*Znorm.Profile!C6817</f>
        <v>0.42754110000000006</v>
      </c>
      <c r="D6817">
        <f t="shared" si="318"/>
        <v>0.39568867924528306</v>
      </c>
      <c r="E6817">
        <f t="shared" si="319"/>
        <v>0</v>
      </c>
      <c r="F6817">
        <f t="shared" si="320"/>
        <v>3.1852420754717004E-2</v>
      </c>
    </row>
    <row r="6818" spans="1:6" x14ac:dyDescent="0.25">
      <c r="A6818">
        <v>6809</v>
      </c>
      <c r="B6818">
        <f>'Założenia i wyniki'!$E$6*Znorm.Profile!B6818</f>
        <v>1.1437735849056604E-3</v>
      </c>
      <c r="C6818">
        <f>'Założenia i wyniki'!$E$8*Znorm.Profile!C6818</f>
        <v>0.47954304999999997</v>
      </c>
      <c r="D6818">
        <f t="shared" si="318"/>
        <v>1.1437735849056604E-3</v>
      </c>
      <c r="E6818">
        <f t="shared" si="319"/>
        <v>0</v>
      </c>
      <c r="F6818">
        <f t="shared" si="320"/>
        <v>0.47839927641509433</v>
      </c>
    </row>
    <row r="6819" spans="1:6" x14ac:dyDescent="0.25">
      <c r="A6819">
        <v>6810</v>
      </c>
      <c r="B6819">
        <f>'Założenia i wyniki'!$E$6*Znorm.Profile!B6819</f>
        <v>0</v>
      </c>
      <c r="C6819">
        <f>'Założenia i wyniki'!$E$8*Znorm.Profile!C6819</f>
        <v>0.56068565000000004</v>
      </c>
      <c r="D6819">
        <f t="shared" si="318"/>
        <v>0</v>
      </c>
      <c r="E6819">
        <f t="shared" si="319"/>
        <v>0</v>
      </c>
      <c r="F6819">
        <f t="shared" si="320"/>
        <v>0.56068565000000004</v>
      </c>
    </row>
    <row r="6820" spans="1:6" x14ac:dyDescent="0.25">
      <c r="A6820">
        <v>6811</v>
      </c>
      <c r="B6820">
        <f>'Założenia i wyniki'!$E$6*Znorm.Profile!B6820</f>
        <v>0</v>
      </c>
      <c r="C6820">
        <f>'Założenia i wyniki'!$E$8*Znorm.Profile!C6820</f>
        <v>0.58953545000000007</v>
      </c>
      <c r="D6820">
        <f t="shared" si="318"/>
        <v>0</v>
      </c>
      <c r="E6820">
        <f t="shared" si="319"/>
        <v>0</v>
      </c>
      <c r="F6820">
        <f t="shared" si="320"/>
        <v>0.58953545000000007</v>
      </c>
    </row>
    <row r="6821" spans="1:6" x14ac:dyDescent="0.25">
      <c r="A6821">
        <v>6812</v>
      </c>
      <c r="B6821">
        <f>'Założenia i wyniki'!$E$6*Znorm.Profile!B6821</f>
        <v>0</v>
      </c>
      <c r="C6821">
        <f>'Założenia i wyniki'!$E$8*Znorm.Profile!C6821</f>
        <v>0.56114170000000008</v>
      </c>
      <c r="D6821">
        <f t="shared" si="318"/>
        <v>0</v>
      </c>
      <c r="E6821">
        <f t="shared" si="319"/>
        <v>0</v>
      </c>
      <c r="F6821">
        <f t="shared" si="320"/>
        <v>0.56114170000000008</v>
      </c>
    </row>
    <row r="6822" spans="1:6" x14ac:dyDescent="0.25">
      <c r="A6822">
        <v>6813</v>
      </c>
      <c r="B6822">
        <f>'Założenia i wyniki'!$E$6*Znorm.Profile!B6822</f>
        <v>0</v>
      </c>
      <c r="C6822">
        <f>'Założenia i wyniki'!$E$8*Znorm.Profile!C6822</f>
        <v>0.49462909999999999</v>
      </c>
      <c r="D6822">
        <f t="shared" si="318"/>
        <v>0</v>
      </c>
      <c r="E6822">
        <f t="shared" si="319"/>
        <v>0</v>
      </c>
      <c r="F6822">
        <f t="shared" si="320"/>
        <v>0.49462909999999999</v>
      </c>
    </row>
    <row r="6823" spans="1:6" x14ac:dyDescent="0.25">
      <c r="A6823">
        <v>6814</v>
      </c>
      <c r="B6823">
        <f>'Założenia i wyniki'!$E$6*Znorm.Profile!B6823</f>
        <v>0</v>
      </c>
      <c r="C6823">
        <f>'Założenia i wyniki'!$E$8*Znorm.Profile!C6823</f>
        <v>0.40004019999999996</v>
      </c>
      <c r="D6823">
        <f t="shared" si="318"/>
        <v>0</v>
      </c>
      <c r="E6823">
        <f t="shared" si="319"/>
        <v>0</v>
      </c>
      <c r="F6823">
        <f t="shared" si="320"/>
        <v>0.40004019999999996</v>
      </c>
    </row>
    <row r="6824" spans="1:6" x14ac:dyDescent="0.25">
      <c r="A6824">
        <v>6815</v>
      </c>
      <c r="B6824">
        <f>'Założenia i wyniki'!$E$6*Znorm.Profile!B6824</f>
        <v>0</v>
      </c>
      <c r="C6824">
        <f>'Założenia i wyniki'!$E$8*Znorm.Profile!C6824</f>
        <v>0.31150034999999998</v>
      </c>
      <c r="D6824">
        <f t="shared" si="318"/>
        <v>0</v>
      </c>
      <c r="E6824">
        <f t="shared" si="319"/>
        <v>0</v>
      </c>
      <c r="F6824">
        <f t="shared" si="320"/>
        <v>0.31150034999999998</v>
      </c>
    </row>
    <row r="6825" spans="1:6" x14ac:dyDescent="0.25">
      <c r="A6825">
        <v>6816</v>
      </c>
      <c r="B6825">
        <f>'Założenia i wyniki'!$E$6*Znorm.Profile!B6825</f>
        <v>0</v>
      </c>
      <c r="C6825">
        <f>'Założenia i wyniki'!$E$8*Znorm.Profile!C6825</f>
        <v>0.25034695000000001</v>
      </c>
      <c r="D6825">
        <f t="shared" si="318"/>
        <v>0</v>
      </c>
      <c r="E6825">
        <f t="shared" si="319"/>
        <v>0</v>
      </c>
      <c r="F6825">
        <f t="shared" si="320"/>
        <v>0.25034695000000001</v>
      </c>
    </row>
    <row r="6826" spans="1:6" x14ac:dyDescent="0.25">
      <c r="A6826">
        <v>6817</v>
      </c>
      <c r="B6826">
        <f>'Założenia i wyniki'!$E$6*Znorm.Profile!B6826</f>
        <v>0</v>
      </c>
      <c r="C6826">
        <f>'Założenia i wyniki'!$E$8*Znorm.Profile!C6826</f>
        <v>0.22118040000000003</v>
      </c>
      <c r="D6826">
        <f t="shared" si="318"/>
        <v>0</v>
      </c>
      <c r="E6826">
        <f t="shared" si="319"/>
        <v>0</v>
      </c>
      <c r="F6826">
        <f t="shared" si="320"/>
        <v>0.22118040000000003</v>
      </c>
    </row>
    <row r="6827" spans="1:6" x14ac:dyDescent="0.25">
      <c r="A6827">
        <v>6818</v>
      </c>
      <c r="B6827">
        <f>'Założenia i wyniki'!$E$6*Znorm.Profile!B6827</f>
        <v>0</v>
      </c>
      <c r="C6827">
        <f>'Założenia i wyniki'!$E$8*Znorm.Profile!C6827</f>
        <v>0.20976724999999999</v>
      </c>
      <c r="D6827">
        <f t="shared" si="318"/>
        <v>0</v>
      </c>
      <c r="E6827">
        <f t="shared" si="319"/>
        <v>0</v>
      </c>
      <c r="F6827">
        <f t="shared" si="320"/>
        <v>0.20976724999999999</v>
      </c>
    </row>
    <row r="6828" spans="1:6" x14ac:dyDescent="0.25">
      <c r="A6828">
        <v>6819</v>
      </c>
      <c r="B6828">
        <f>'Założenia i wyniki'!$E$6*Znorm.Profile!B6828</f>
        <v>0</v>
      </c>
      <c r="C6828">
        <f>'Założenia i wyniki'!$E$8*Znorm.Profile!C6828</f>
        <v>0.21157219999999999</v>
      </c>
      <c r="D6828">
        <f t="shared" si="318"/>
        <v>0</v>
      </c>
      <c r="E6828">
        <f t="shared" si="319"/>
        <v>0</v>
      </c>
      <c r="F6828">
        <f t="shared" si="320"/>
        <v>0.21157219999999999</v>
      </c>
    </row>
    <row r="6829" spans="1:6" x14ac:dyDescent="0.25">
      <c r="A6829">
        <v>6820</v>
      </c>
      <c r="B6829">
        <f>'Założenia i wyniki'!$E$6*Znorm.Profile!B6829</f>
        <v>0</v>
      </c>
      <c r="C6829">
        <f>'Założenia i wyniki'!$E$8*Znorm.Profile!C6829</f>
        <v>0.23747745000000001</v>
      </c>
      <c r="D6829">
        <f t="shared" si="318"/>
        <v>0</v>
      </c>
      <c r="E6829">
        <f t="shared" si="319"/>
        <v>0</v>
      </c>
      <c r="F6829">
        <f t="shared" si="320"/>
        <v>0.23747745000000001</v>
      </c>
    </row>
    <row r="6830" spans="1:6" x14ac:dyDescent="0.25">
      <c r="A6830">
        <v>6821</v>
      </c>
      <c r="B6830">
        <f>'Założenia i wyniki'!$E$6*Znorm.Profile!B6830</f>
        <v>0</v>
      </c>
      <c r="C6830">
        <f>'Założenia i wyniki'!$E$8*Znorm.Profile!C6830</f>
        <v>0.29932315000000004</v>
      </c>
      <c r="D6830">
        <f t="shared" si="318"/>
        <v>0</v>
      </c>
      <c r="E6830">
        <f t="shared" si="319"/>
        <v>0</v>
      </c>
      <c r="F6830">
        <f t="shared" si="320"/>
        <v>0.29932315000000004</v>
      </c>
    </row>
    <row r="6831" spans="1:6" x14ac:dyDescent="0.25">
      <c r="A6831">
        <v>6822</v>
      </c>
      <c r="B6831">
        <f>'Założenia i wyniki'!$E$6*Znorm.Profile!B6831</f>
        <v>0</v>
      </c>
      <c r="C6831">
        <f>'Założenia i wyniki'!$E$8*Znorm.Profile!C6831</f>
        <v>0.38644549999999994</v>
      </c>
      <c r="D6831">
        <f t="shared" si="318"/>
        <v>0</v>
      </c>
      <c r="E6831">
        <f t="shared" si="319"/>
        <v>0</v>
      </c>
      <c r="F6831">
        <f t="shared" si="320"/>
        <v>0.38644549999999994</v>
      </c>
    </row>
    <row r="6832" spans="1:6" x14ac:dyDescent="0.25">
      <c r="A6832">
        <v>6823</v>
      </c>
      <c r="B6832">
        <f>'Założenia i wyniki'!$E$6*Znorm.Profile!B6832</f>
        <v>5.6409433962264145E-2</v>
      </c>
      <c r="C6832">
        <f>'Założenia i wyniki'!$E$8*Znorm.Profile!C6832</f>
        <v>0.44356164999999997</v>
      </c>
      <c r="D6832">
        <f t="shared" si="318"/>
        <v>5.6409433962264145E-2</v>
      </c>
      <c r="E6832">
        <f t="shared" si="319"/>
        <v>0</v>
      </c>
      <c r="F6832">
        <f t="shared" si="320"/>
        <v>0.38715221603773581</v>
      </c>
    </row>
    <row r="6833" spans="1:6" x14ac:dyDescent="0.25">
      <c r="A6833">
        <v>6824</v>
      </c>
      <c r="B6833">
        <f>'Założenia i wyniki'!$E$6*Znorm.Profile!B6833</f>
        <v>0.5122830188679246</v>
      </c>
      <c r="C6833">
        <f>'Założenia i wyniki'!$E$8*Znorm.Profile!C6833</f>
        <v>0.45364269999999995</v>
      </c>
      <c r="D6833">
        <f t="shared" si="318"/>
        <v>0.45364269999999995</v>
      </c>
      <c r="E6833">
        <f t="shared" si="319"/>
        <v>5.8640318867924646E-2</v>
      </c>
      <c r="F6833">
        <f t="shared" si="320"/>
        <v>0</v>
      </c>
    </row>
    <row r="6834" spans="1:6" x14ac:dyDescent="0.25">
      <c r="A6834">
        <v>6825</v>
      </c>
      <c r="B6834">
        <f>'Założenia i wyniki'!$E$6*Znorm.Profile!B6834</f>
        <v>1.1970754716981133</v>
      </c>
      <c r="C6834">
        <f>'Założenia i wyniki'!$E$8*Znorm.Profile!C6834</f>
        <v>0.46692064999999999</v>
      </c>
      <c r="D6834">
        <f t="shared" si="318"/>
        <v>0.46692064999999999</v>
      </c>
      <c r="E6834">
        <f t="shared" si="319"/>
        <v>0.7301548216981133</v>
      </c>
      <c r="F6834">
        <f t="shared" si="320"/>
        <v>0</v>
      </c>
    </row>
    <row r="6835" spans="1:6" x14ac:dyDescent="0.25">
      <c r="A6835">
        <v>6826</v>
      </c>
      <c r="B6835">
        <f>'Założenia i wyniki'!$E$6*Znorm.Profile!B6835</f>
        <v>1.6814150943396227</v>
      </c>
      <c r="C6835">
        <f>'Założenia i wyniki'!$E$8*Znorm.Profile!C6835</f>
        <v>0.44712570000000001</v>
      </c>
      <c r="D6835">
        <f t="shared" si="318"/>
        <v>0.44712570000000001</v>
      </c>
      <c r="E6835">
        <f t="shared" si="319"/>
        <v>1.2342893943396227</v>
      </c>
      <c r="F6835">
        <f t="shared" si="320"/>
        <v>0</v>
      </c>
    </row>
    <row r="6836" spans="1:6" x14ac:dyDescent="0.25">
      <c r="A6836">
        <v>6827</v>
      </c>
      <c r="B6836">
        <f>'Założenia i wyniki'!$E$6*Znorm.Profile!B6836</f>
        <v>1.8884905660377358</v>
      </c>
      <c r="C6836">
        <f>'Założenia i wyniki'!$E$8*Znorm.Profile!C6836</f>
        <v>0.44392634999999997</v>
      </c>
      <c r="D6836">
        <f t="shared" si="318"/>
        <v>0.44392634999999997</v>
      </c>
      <c r="E6836">
        <f t="shared" si="319"/>
        <v>1.4445642160377359</v>
      </c>
      <c r="F6836">
        <f t="shared" si="320"/>
        <v>0</v>
      </c>
    </row>
    <row r="6837" spans="1:6" x14ac:dyDescent="0.25">
      <c r="A6837">
        <v>6828</v>
      </c>
      <c r="B6837">
        <f>'Założenia i wyniki'!$E$6*Znorm.Profile!B6837</f>
        <v>1.9266981132075469</v>
      </c>
      <c r="C6837">
        <f>'Założenia i wyniki'!$E$8*Znorm.Profile!C6837</f>
        <v>0.43269310000000005</v>
      </c>
      <c r="D6837">
        <f t="shared" si="318"/>
        <v>0.43269310000000005</v>
      </c>
      <c r="E6837">
        <f t="shared" si="319"/>
        <v>1.4940050132075469</v>
      </c>
      <c r="F6837">
        <f t="shared" si="320"/>
        <v>0</v>
      </c>
    </row>
    <row r="6838" spans="1:6" x14ac:dyDescent="0.25">
      <c r="A6838">
        <v>6829</v>
      </c>
      <c r="B6838">
        <f>'Założenia i wyniki'!$E$6*Znorm.Profile!B6838</f>
        <v>1.7384905660377357</v>
      </c>
      <c r="C6838">
        <f>'Założenia i wyniki'!$E$8*Znorm.Profile!C6838</f>
        <v>0.43758820000000004</v>
      </c>
      <c r="D6838">
        <f t="shared" si="318"/>
        <v>0.43758820000000004</v>
      </c>
      <c r="E6838">
        <f t="shared" si="319"/>
        <v>1.3009023660377357</v>
      </c>
      <c r="F6838">
        <f t="shared" si="320"/>
        <v>0</v>
      </c>
    </row>
    <row r="6839" spans="1:6" x14ac:dyDescent="0.25">
      <c r="A6839">
        <v>6830</v>
      </c>
      <c r="B6839">
        <f>'Założenia i wyniki'!$E$6*Znorm.Profile!B6839</f>
        <v>1.3179245283018868</v>
      </c>
      <c r="C6839">
        <f>'Założenia i wyniki'!$E$8*Znorm.Profile!C6839</f>
        <v>0.42921059999999994</v>
      </c>
      <c r="D6839">
        <f t="shared" si="318"/>
        <v>0.42921059999999994</v>
      </c>
      <c r="E6839">
        <f t="shared" si="319"/>
        <v>0.88871392830188678</v>
      </c>
      <c r="F6839">
        <f t="shared" si="320"/>
        <v>0</v>
      </c>
    </row>
    <row r="6840" spans="1:6" x14ac:dyDescent="0.25">
      <c r="A6840">
        <v>6831</v>
      </c>
      <c r="B6840">
        <f>'Założenia i wyniki'!$E$6*Znorm.Profile!B6840</f>
        <v>0.73402830188679247</v>
      </c>
      <c r="C6840">
        <f>'Założenia i wyniki'!$E$8*Znorm.Profile!C6840</f>
        <v>0.4313554</v>
      </c>
      <c r="D6840">
        <f t="shared" si="318"/>
        <v>0.4313554</v>
      </c>
      <c r="E6840">
        <f t="shared" si="319"/>
        <v>0.30267290188679247</v>
      </c>
      <c r="F6840">
        <f t="shared" si="320"/>
        <v>0</v>
      </c>
    </row>
    <row r="6841" spans="1:6" x14ac:dyDescent="0.25">
      <c r="A6841">
        <v>6832</v>
      </c>
      <c r="B6841">
        <f>'Założenia i wyniki'!$E$6*Znorm.Profile!B6841</f>
        <v>0.22819811320754715</v>
      </c>
      <c r="C6841">
        <f>'Założenia i wyniki'!$E$8*Znorm.Profile!C6841</f>
        <v>0.46268704999999999</v>
      </c>
      <c r="D6841">
        <f t="shared" si="318"/>
        <v>0.22819811320754715</v>
      </c>
      <c r="E6841">
        <f t="shared" si="319"/>
        <v>0</v>
      </c>
      <c r="F6841">
        <f t="shared" si="320"/>
        <v>0.23448893679245283</v>
      </c>
    </row>
    <row r="6842" spans="1:6" x14ac:dyDescent="0.25">
      <c r="A6842">
        <v>6833</v>
      </c>
      <c r="B6842">
        <f>'Założenia i wyniki'!$E$6*Znorm.Profile!B6842</f>
        <v>0</v>
      </c>
      <c r="C6842">
        <f>'Założenia i wyniki'!$E$8*Znorm.Profile!C6842</f>
        <v>0.51919384999999996</v>
      </c>
      <c r="D6842">
        <f t="shared" si="318"/>
        <v>0</v>
      </c>
      <c r="E6842">
        <f t="shared" si="319"/>
        <v>0</v>
      </c>
      <c r="F6842">
        <f t="shared" si="320"/>
        <v>0.51919384999999996</v>
      </c>
    </row>
    <row r="6843" spans="1:6" x14ac:dyDescent="0.25">
      <c r="A6843">
        <v>6834</v>
      </c>
      <c r="B6843">
        <f>'Założenia i wyniki'!$E$6*Znorm.Profile!B6843</f>
        <v>0</v>
      </c>
      <c r="C6843">
        <f>'Założenia i wyniki'!$E$8*Znorm.Profile!C6843</f>
        <v>0.61271944999999994</v>
      </c>
      <c r="D6843">
        <f t="shared" si="318"/>
        <v>0</v>
      </c>
      <c r="E6843">
        <f t="shared" si="319"/>
        <v>0</v>
      </c>
      <c r="F6843">
        <f t="shared" si="320"/>
        <v>0.61271944999999994</v>
      </c>
    </row>
    <row r="6844" spans="1:6" x14ac:dyDescent="0.25">
      <c r="A6844">
        <v>6835</v>
      </c>
      <c r="B6844">
        <f>'Założenia i wyniki'!$E$6*Znorm.Profile!B6844</f>
        <v>0</v>
      </c>
      <c r="C6844">
        <f>'Założenia i wyniki'!$E$8*Znorm.Profile!C6844</f>
        <v>0.63806015000000005</v>
      </c>
      <c r="D6844">
        <f t="shared" si="318"/>
        <v>0</v>
      </c>
      <c r="E6844">
        <f t="shared" si="319"/>
        <v>0</v>
      </c>
      <c r="F6844">
        <f t="shared" si="320"/>
        <v>0.63806015000000005</v>
      </c>
    </row>
    <row r="6845" spans="1:6" x14ac:dyDescent="0.25">
      <c r="A6845">
        <v>6836</v>
      </c>
      <c r="B6845">
        <f>'Założenia i wyniki'!$E$6*Znorm.Profile!B6845</f>
        <v>0</v>
      </c>
      <c r="C6845">
        <f>'Założenia i wyniki'!$E$8*Znorm.Profile!C6845</f>
        <v>0.59929730000000003</v>
      </c>
      <c r="D6845">
        <f t="shared" si="318"/>
        <v>0</v>
      </c>
      <c r="E6845">
        <f t="shared" si="319"/>
        <v>0</v>
      </c>
      <c r="F6845">
        <f t="shared" si="320"/>
        <v>0.59929730000000003</v>
      </c>
    </row>
    <row r="6846" spans="1:6" x14ac:dyDescent="0.25">
      <c r="A6846">
        <v>6837</v>
      </c>
      <c r="B6846">
        <f>'Założenia i wyniki'!$E$6*Znorm.Profile!B6846</f>
        <v>0</v>
      </c>
      <c r="C6846">
        <f>'Założenia i wyniki'!$E$8*Znorm.Profile!C6846</f>
        <v>0.51396975</v>
      </c>
      <c r="D6846">
        <f t="shared" si="318"/>
        <v>0</v>
      </c>
      <c r="E6846">
        <f t="shared" si="319"/>
        <v>0</v>
      </c>
      <c r="F6846">
        <f t="shared" si="320"/>
        <v>0.51396975</v>
      </c>
    </row>
    <row r="6847" spans="1:6" x14ac:dyDescent="0.25">
      <c r="A6847">
        <v>6838</v>
      </c>
      <c r="B6847">
        <f>'Założenia i wyniki'!$E$6*Znorm.Profile!B6847</f>
        <v>0</v>
      </c>
      <c r="C6847">
        <f>'Założenia i wyniki'!$E$8*Znorm.Profile!C6847</f>
        <v>0.41117474999999998</v>
      </c>
      <c r="D6847">
        <f t="shared" si="318"/>
        <v>0</v>
      </c>
      <c r="E6847">
        <f t="shared" si="319"/>
        <v>0</v>
      </c>
      <c r="F6847">
        <f t="shared" si="320"/>
        <v>0.41117474999999998</v>
      </c>
    </row>
    <row r="6848" spans="1:6" x14ac:dyDescent="0.25">
      <c r="A6848">
        <v>6839</v>
      </c>
      <c r="B6848">
        <f>'Założenia i wyniki'!$E$6*Znorm.Profile!B6848</f>
        <v>0</v>
      </c>
      <c r="C6848">
        <f>'Założenia i wyniki'!$E$8*Znorm.Profile!C6848</f>
        <v>0.31768730000000001</v>
      </c>
      <c r="D6848">
        <f t="shared" si="318"/>
        <v>0</v>
      </c>
      <c r="E6848">
        <f t="shared" si="319"/>
        <v>0</v>
      </c>
      <c r="F6848">
        <f t="shared" si="320"/>
        <v>0.31768730000000001</v>
      </c>
    </row>
    <row r="6849" spans="1:6" x14ac:dyDescent="0.25">
      <c r="A6849">
        <v>6840</v>
      </c>
      <c r="B6849">
        <f>'Założenia i wyniki'!$E$6*Znorm.Profile!B6849</f>
        <v>0</v>
      </c>
      <c r="C6849">
        <f>'Założenia i wyniki'!$E$8*Znorm.Profile!C6849</f>
        <v>0.25196884999999997</v>
      </c>
      <c r="D6849">
        <f t="shared" si="318"/>
        <v>0</v>
      </c>
      <c r="E6849">
        <f t="shared" si="319"/>
        <v>0</v>
      </c>
      <c r="F6849">
        <f t="shared" si="320"/>
        <v>0.25196884999999997</v>
      </c>
    </row>
    <row r="6850" spans="1:6" x14ac:dyDescent="0.25">
      <c r="A6850">
        <v>6841</v>
      </c>
      <c r="B6850">
        <f>'Założenia i wyniki'!$E$6*Znorm.Profile!B6850</f>
        <v>0</v>
      </c>
      <c r="C6850">
        <f>'Założenia i wyniki'!$E$8*Znorm.Profile!C6850</f>
        <v>0.22038205</v>
      </c>
      <c r="D6850">
        <f t="shared" si="318"/>
        <v>0</v>
      </c>
      <c r="E6850">
        <f t="shared" si="319"/>
        <v>0</v>
      </c>
      <c r="F6850">
        <f t="shared" si="320"/>
        <v>0.22038205</v>
      </c>
    </row>
    <row r="6851" spans="1:6" x14ac:dyDescent="0.25">
      <c r="A6851">
        <v>6842</v>
      </c>
      <c r="B6851">
        <f>'Założenia i wyniki'!$E$6*Znorm.Profile!B6851</f>
        <v>0</v>
      </c>
      <c r="C6851">
        <f>'Założenia i wyniki'!$E$8*Znorm.Profile!C6851</f>
        <v>0.20688745</v>
      </c>
      <c r="D6851">
        <f t="shared" si="318"/>
        <v>0</v>
      </c>
      <c r="E6851">
        <f t="shared" si="319"/>
        <v>0</v>
      </c>
      <c r="F6851">
        <f t="shared" si="320"/>
        <v>0.20688745</v>
      </c>
    </row>
    <row r="6852" spans="1:6" x14ac:dyDescent="0.25">
      <c r="A6852">
        <v>6843</v>
      </c>
      <c r="B6852">
        <f>'Założenia i wyniki'!$E$6*Znorm.Profile!B6852</f>
        <v>0</v>
      </c>
      <c r="C6852">
        <f>'Założenia i wyniki'!$E$8*Znorm.Profile!C6852</f>
        <v>0.21270235000000001</v>
      </c>
      <c r="D6852">
        <f t="shared" si="318"/>
        <v>0</v>
      </c>
      <c r="E6852">
        <f t="shared" si="319"/>
        <v>0</v>
      </c>
      <c r="F6852">
        <f t="shared" si="320"/>
        <v>0.21270235000000001</v>
      </c>
    </row>
    <row r="6853" spans="1:6" x14ac:dyDescent="0.25">
      <c r="A6853">
        <v>6844</v>
      </c>
      <c r="B6853">
        <f>'Założenia i wyniki'!$E$6*Znorm.Profile!B6853</f>
        <v>0</v>
      </c>
      <c r="C6853">
        <f>'Założenia i wyniki'!$E$8*Znorm.Profile!C6853</f>
        <v>0.23807279999999997</v>
      </c>
      <c r="D6853">
        <f t="shared" si="318"/>
        <v>0</v>
      </c>
      <c r="E6853">
        <f t="shared" si="319"/>
        <v>0</v>
      </c>
      <c r="F6853">
        <f t="shared" si="320"/>
        <v>0.23807279999999997</v>
      </c>
    </row>
    <row r="6854" spans="1:6" x14ac:dyDescent="0.25">
      <c r="A6854">
        <v>6845</v>
      </c>
      <c r="B6854">
        <f>'Założenia i wyniki'!$E$6*Znorm.Profile!B6854</f>
        <v>0</v>
      </c>
      <c r="C6854">
        <f>'Założenia i wyniki'!$E$8*Znorm.Profile!C6854</f>
        <v>0.30219245</v>
      </c>
      <c r="D6854">
        <f t="shared" si="318"/>
        <v>0</v>
      </c>
      <c r="E6854">
        <f t="shared" si="319"/>
        <v>0</v>
      </c>
      <c r="F6854">
        <f t="shared" si="320"/>
        <v>0.30219245</v>
      </c>
    </row>
    <row r="6855" spans="1:6" x14ac:dyDescent="0.25">
      <c r="A6855">
        <v>6846</v>
      </c>
      <c r="B6855">
        <f>'Założenia i wyniki'!$E$6*Znorm.Profile!B6855</f>
        <v>0</v>
      </c>
      <c r="C6855">
        <f>'Założenia i wyniki'!$E$8*Znorm.Profile!C6855</f>
        <v>0.40116790000000002</v>
      </c>
      <c r="D6855">
        <f t="shared" si="318"/>
        <v>0</v>
      </c>
      <c r="E6855">
        <f t="shared" si="319"/>
        <v>0</v>
      </c>
      <c r="F6855">
        <f t="shared" si="320"/>
        <v>0.40116790000000002</v>
      </c>
    </row>
    <row r="6856" spans="1:6" x14ac:dyDescent="0.25">
      <c r="A6856">
        <v>6847</v>
      </c>
      <c r="B6856">
        <f>'Założenia i wyniki'!$E$6*Znorm.Profile!B6856</f>
        <v>0</v>
      </c>
      <c r="C6856">
        <f>'Założenia i wyniki'!$E$8*Znorm.Profile!C6856</f>
        <v>0.46376260000000002</v>
      </c>
      <c r="D6856">
        <f t="shared" si="318"/>
        <v>0</v>
      </c>
      <c r="E6856">
        <f t="shared" si="319"/>
        <v>0</v>
      </c>
      <c r="F6856">
        <f t="shared" si="320"/>
        <v>0.46376260000000002</v>
      </c>
    </row>
    <row r="6857" spans="1:6" x14ac:dyDescent="0.25">
      <c r="A6857">
        <v>6848</v>
      </c>
      <c r="B6857">
        <f>'Założenia i wyniki'!$E$6*Znorm.Profile!B6857</f>
        <v>8.0518867924528295E-2</v>
      </c>
      <c r="C6857">
        <f>'Założenia i wyniki'!$E$8*Znorm.Profile!C6857</f>
        <v>0.45765159999999999</v>
      </c>
      <c r="D6857">
        <f t="shared" si="318"/>
        <v>8.0518867924528295E-2</v>
      </c>
      <c r="E6857">
        <f t="shared" si="319"/>
        <v>0</v>
      </c>
      <c r="F6857">
        <f t="shared" si="320"/>
        <v>0.37713273207547171</v>
      </c>
    </row>
    <row r="6858" spans="1:6" x14ac:dyDescent="0.25">
      <c r="A6858">
        <v>6849</v>
      </c>
      <c r="B6858">
        <f>'Założenia i wyniki'!$E$6*Znorm.Profile!B6858</f>
        <v>0.22670754716981134</v>
      </c>
      <c r="C6858">
        <f>'Założenia i wyniki'!$E$8*Znorm.Profile!C6858</f>
        <v>0.45436195000000001</v>
      </c>
      <c r="D6858">
        <f t="shared" si="318"/>
        <v>0.22670754716981134</v>
      </c>
      <c r="E6858">
        <f t="shared" si="319"/>
        <v>0</v>
      </c>
      <c r="F6858">
        <f t="shared" si="320"/>
        <v>0.22765440283018867</v>
      </c>
    </row>
    <row r="6859" spans="1:6" x14ac:dyDescent="0.25">
      <c r="A6859">
        <v>6850</v>
      </c>
      <c r="B6859">
        <f>'Założenia i wyniki'!$E$6*Znorm.Profile!B6859</f>
        <v>0.22835849056603774</v>
      </c>
      <c r="C6859">
        <f>'Założenia i wyniki'!$E$8*Znorm.Profile!C6859</f>
        <v>0.44149630000000001</v>
      </c>
      <c r="D6859">
        <f t="shared" ref="D6859:D6922" si="321">IF(B6859&lt;=C6859,B6859,C6859)</f>
        <v>0.22835849056603774</v>
      </c>
      <c r="E6859">
        <f t="shared" ref="E6859:E6922" si="322">IF(B6859&gt;C6859,B6859-C6859,0)</f>
        <v>0</v>
      </c>
      <c r="F6859">
        <f t="shared" ref="F6859:F6922" si="323">IF(B6859&lt;C6859,C6859-B6859,0)</f>
        <v>0.21313780943396227</v>
      </c>
    </row>
    <row r="6860" spans="1:6" x14ac:dyDescent="0.25">
      <c r="A6860">
        <v>6851</v>
      </c>
      <c r="B6860">
        <f>'Założenia i wyniki'!$E$6*Znorm.Profile!B6860</f>
        <v>0.17796226415094341</v>
      </c>
      <c r="C6860">
        <f>'Założenia i wyniki'!$E$8*Znorm.Profile!C6860</f>
        <v>0.43956255</v>
      </c>
      <c r="D6860">
        <f t="shared" si="321"/>
        <v>0.17796226415094341</v>
      </c>
      <c r="E6860">
        <f t="shared" si="322"/>
        <v>0</v>
      </c>
      <c r="F6860">
        <f t="shared" si="323"/>
        <v>0.26160028584905659</v>
      </c>
    </row>
    <row r="6861" spans="1:6" x14ac:dyDescent="0.25">
      <c r="A6861">
        <v>6852</v>
      </c>
      <c r="B6861">
        <f>'Założenia i wyniki'!$E$6*Znorm.Profile!B6861</f>
        <v>0.23362264150943396</v>
      </c>
      <c r="C6861">
        <f>'Założenia i wyniki'!$E$8*Znorm.Profile!C6861</f>
        <v>0.42443065000000002</v>
      </c>
      <c r="D6861">
        <f t="shared" si="321"/>
        <v>0.23362264150943396</v>
      </c>
      <c r="E6861">
        <f t="shared" si="322"/>
        <v>0</v>
      </c>
      <c r="F6861">
        <f t="shared" si="323"/>
        <v>0.19080800849056606</v>
      </c>
    </row>
    <row r="6862" spans="1:6" x14ac:dyDescent="0.25">
      <c r="A6862">
        <v>6853</v>
      </c>
      <c r="B6862">
        <f>'Założenia i wyniki'!$E$6*Znorm.Profile!B6862</f>
        <v>0.20885849056603772</v>
      </c>
      <c r="C6862">
        <f>'Założenia i wyniki'!$E$8*Znorm.Profile!C6862</f>
        <v>0.42927604999999996</v>
      </c>
      <c r="D6862">
        <f t="shared" si="321"/>
        <v>0.20885849056603772</v>
      </c>
      <c r="E6862">
        <f t="shared" si="322"/>
        <v>0</v>
      </c>
      <c r="F6862">
        <f t="shared" si="323"/>
        <v>0.22041755943396224</v>
      </c>
    </row>
    <row r="6863" spans="1:6" x14ac:dyDescent="0.25">
      <c r="A6863">
        <v>6854</v>
      </c>
      <c r="B6863">
        <f>'Założenia i wyniki'!$E$6*Znorm.Profile!B6863</f>
        <v>0.14615094339622642</v>
      </c>
      <c r="C6863">
        <f>'Założenia i wyniki'!$E$8*Znorm.Profile!C6863</f>
        <v>0.43315334999999999</v>
      </c>
      <c r="D6863">
        <f t="shared" si="321"/>
        <v>0.14615094339622642</v>
      </c>
      <c r="E6863">
        <f t="shared" si="322"/>
        <v>0</v>
      </c>
      <c r="F6863">
        <f t="shared" si="323"/>
        <v>0.28700240660377357</v>
      </c>
    </row>
    <row r="6864" spans="1:6" x14ac:dyDescent="0.25">
      <c r="A6864">
        <v>6855</v>
      </c>
      <c r="B6864">
        <f>'Założenia i wyniki'!$E$6*Znorm.Profile!B6864</f>
        <v>0.16190566037735848</v>
      </c>
      <c r="C6864">
        <f>'Założenia i wyniki'!$E$8*Znorm.Profile!C6864</f>
        <v>0.45856580000000002</v>
      </c>
      <c r="D6864">
        <f t="shared" si="321"/>
        <v>0.16190566037735848</v>
      </c>
      <c r="E6864">
        <f t="shared" si="322"/>
        <v>0</v>
      </c>
      <c r="F6864">
        <f t="shared" si="323"/>
        <v>0.29666013962264154</v>
      </c>
    </row>
    <row r="6865" spans="1:6" x14ac:dyDescent="0.25">
      <c r="A6865">
        <v>6856</v>
      </c>
      <c r="B6865">
        <f>'Założenia i wyniki'!$E$6*Znorm.Profile!B6865</f>
        <v>6.6571698113207553E-2</v>
      </c>
      <c r="C6865">
        <f>'Założenia i wyniki'!$E$8*Znorm.Profile!C6865</f>
        <v>0.48468315000000001</v>
      </c>
      <c r="D6865">
        <f t="shared" si="321"/>
        <v>6.6571698113207553E-2</v>
      </c>
      <c r="E6865">
        <f t="shared" si="322"/>
        <v>0</v>
      </c>
      <c r="F6865">
        <f t="shared" si="323"/>
        <v>0.41811145188679244</v>
      </c>
    </row>
    <row r="6866" spans="1:6" x14ac:dyDescent="0.25">
      <c r="A6866">
        <v>6857</v>
      </c>
      <c r="B6866">
        <f>'Założenia i wyniki'!$E$6*Znorm.Profile!B6866</f>
        <v>0</v>
      </c>
      <c r="C6866">
        <f>'Założenia i wyniki'!$E$8*Znorm.Profile!C6866</f>
        <v>0.55171025000000007</v>
      </c>
      <c r="D6866">
        <f t="shared" si="321"/>
        <v>0</v>
      </c>
      <c r="E6866">
        <f t="shared" si="322"/>
        <v>0</v>
      </c>
      <c r="F6866">
        <f t="shared" si="323"/>
        <v>0.55171025000000007</v>
      </c>
    </row>
    <row r="6867" spans="1:6" x14ac:dyDescent="0.25">
      <c r="A6867">
        <v>6858</v>
      </c>
      <c r="B6867">
        <f>'Założenia i wyniki'!$E$6*Znorm.Profile!B6867</f>
        <v>0</v>
      </c>
      <c r="C6867">
        <f>'Założenia i wyniki'!$E$8*Znorm.Profile!C6867</f>
        <v>0.62866299999999997</v>
      </c>
      <c r="D6867">
        <f t="shared" si="321"/>
        <v>0</v>
      </c>
      <c r="E6867">
        <f t="shared" si="322"/>
        <v>0</v>
      </c>
      <c r="F6867">
        <f t="shared" si="323"/>
        <v>0.62866299999999997</v>
      </c>
    </row>
    <row r="6868" spans="1:6" x14ac:dyDescent="0.25">
      <c r="A6868">
        <v>6859</v>
      </c>
      <c r="B6868">
        <f>'Założenia i wyniki'!$E$6*Znorm.Profile!B6868</f>
        <v>0</v>
      </c>
      <c r="C6868">
        <f>'Założenia i wyniki'!$E$8*Znorm.Profile!C6868</f>
        <v>0.63986475000000009</v>
      </c>
      <c r="D6868">
        <f t="shared" si="321"/>
        <v>0</v>
      </c>
      <c r="E6868">
        <f t="shared" si="322"/>
        <v>0</v>
      </c>
      <c r="F6868">
        <f t="shared" si="323"/>
        <v>0.63986475000000009</v>
      </c>
    </row>
    <row r="6869" spans="1:6" x14ac:dyDescent="0.25">
      <c r="A6869">
        <v>6860</v>
      </c>
      <c r="B6869">
        <f>'Założenia i wyniki'!$E$6*Znorm.Profile!B6869</f>
        <v>0</v>
      </c>
      <c r="C6869">
        <f>'Założenia i wyniki'!$E$8*Znorm.Profile!C6869</f>
        <v>0.59594710000000006</v>
      </c>
      <c r="D6869">
        <f t="shared" si="321"/>
        <v>0</v>
      </c>
      <c r="E6869">
        <f t="shared" si="322"/>
        <v>0</v>
      </c>
      <c r="F6869">
        <f t="shared" si="323"/>
        <v>0.59594710000000006</v>
      </c>
    </row>
    <row r="6870" spans="1:6" x14ac:dyDescent="0.25">
      <c r="A6870">
        <v>6861</v>
      </c>
      <c r="B6870">
        <f>'Założenia i wyniki'!$E$6*Znorm.Profile!B6870</f>
        <v>0</v>
      </c>
      <c r="C6870">
        <f>'Założenia i wyniki'!$E$8*Znorm.Profile!C6870</f>
        <v>0.51913679999999995</v>
      </c>
      <c r="D6870">
        <f t="shared" si="321"/>
        <v>0</v>
      </c>
      <c r="E6870">
        <f t="shared" si="322"/>
        <v>0</v>
      </c>
      <c r="F6870">
        <f t="shared" si="323"/>
        <v>0.51913679999999995</v>
      </c>
    </row>
    <row r="6871" spans="1:6" x14ac:dyDescent="0.25">
      <c r="A6871">
        <v>6862</v>
      </c>
      <c r="B6871">
        <f>'Założenia i wyniki'!$E$6*Znorm.Profile!B6871</f>
        <v>0</v>
      </c>
      <c r="C6871">
        <f>'Założenia i wyniki'!$E$8*Znorm.Profile!C6871</f>
        <v>0.42850535000000006</v>
      </c>
      <c r="D6871">
        <f t="shared" si="321"/>
        <v>0</v>
      </c>
      <c r="E6871">
        <f t="shared" si="322"/>
        <v>0</v>
      </c>
      <c r="F6871">
        <f t="shared" si="323"/>
        <v>0.42850535000000006</v>
      </c>
    </row>
    <row r="6872" spans="1:6" x14ac:dyDescent="0.25">
      <c r="A6872">
        <v>6863</v>
      </c>
      <c r="B6872">
        <f>'Założenia i wyniki'!$E$6*Znorm.Profile!B6872</f>
        <v>0</v>
      </c>
      <c r="C6872">
        <f>'Założenia i wyniki'!$E$8*Znorm.Profile!C6872</f>
        <v>0.3263568</v>
      </c>
      <c r="D6872">
        <f t="shared" si="321"/>
        <v>0</v>
      </c>
      <c r="E6872">
        <f t="shared" si="322"/>
        <v>0</v>
      </c>
      <c r="F6872">
        <f t="shared" si="323"/>
        <v>0.3263568</v>
      </c>
    </row>
    <row r="6873" spans="1:6" x14ac:dyDescent="0.25">
      <c r="A6873">
        <v>6864</v>
      </c>
      <c r="B6873">
        <f>'Założenia i wyniki'!$E$6*Znorm.Profile!B6873</f>
        <v>0</v>
      </c>
      <c r="C6873">
        <f>'Założenia i wyniki'!$E$8*Znorm.Profile!C6873</f>
        <v>0.25963174999999999</v>
      </c>
      <c r="D6873">
        <f t="shared" si="321"/>
        <v>0</v>
      </c>
      <c r="E6873">
        <f t="shared" si="322"/>
        <v>0</v>
      </c>
      <c r="F6873">
        <f t="shared" si="323"/>
        <v>0.25963174999999999</v>
      </c>
    </row>
    <row r="6874" spans="1:6" x14ac:dyDescent="0.25">
      <c r="A6874">
        <v>6865</v>
      </c>
      <c r="B6874">
        <f>'Założenia i wyniki'!$E$6*Znorm.Profile!B6874</f>
        <v>0</v>
      </c>
      <c r="C6874">
        <f>'Założenia i wyniki'!$E$8*Znorm.Profile!C6874</f>
        <v>0.22306620000000002</v>
      </c>
      <c r="D6874">
        <f t="shared" si="321"/>
        <v>0</v>
      </c>
      <c r="E6874">
        <f t="shared" si="322"/>
        <v>0</v>
      </c>
      <c r="F6874">
        <f t="shared" si="323"/>
        <v>0.22306620000000002</v>
      </c>
    </row>
    <row r="6875" spans="1:6" x14ac:dyDescent="0.25">
      <c r="A6875">
        <v>6866</v>
      </c>
      <c r="B6875">
        <f>'Założenia i wyniki'!$E$6*Znorm.Profile!B6875</f>
        <v>0</v>
      </c>
      <c r="C6875">
        <f>'Założenia i wyniki'!$E$8*Znorm.Profile!C6875</f>
        <v>0.21234359999999999</v>
      </c>
      <c r="D6875">
        <f t="shared" si="321"/>
        <v>0</v>
      </c>
      <c r="E6875">
        <f t="shared" si="322"/>
        <v>0</v>
      </c>
      <c r="F6875">
        <f t="shared" si="323"/>
        <v>0.21234359999999999</v>
      </c>
    </row>
    <row r="6876" spans="1:6" x14ac:dyDescent="0.25">
      <c r="A6876">
        <v>6867</v>
      </c>
      <c r="B6876">
        <f>'Założenia i wyniki'!$E$6*Znorm.Profile!B6876</f>
        <v>0</v>
      </c>
      <c r="C6876">
        <f>'Założenia i wyniki'!$E$8*Znorm.Profile!C6876</f>
        <v>0.21712005000000001</v>
      </c>
      <c r="D6876">
        <f t="shared" si="321"/>
        <v>0</v>
      </c>
      <c r="E6876">
        <f t="shared" si="322"/>
        <v>0</v>
      </c>
      <c r="F6876">
        <f t="shared" si="323"/>
        <v>0.21712005000000001</v>
      </c>
    </row>
    <row r="6877" spans="1:6" x14ac:dyDescent="0.25">
      <c r="A6877">
        <v>6868</v>
      </c>
      <c r="B6877">
        <f>'Założenia i wyniki'!$E$6*Znorm.Profile!B6877</f>
        <v>0</v>
      </c>
      <c r="C6877">
        <f>'Założenia i wyniki'!$E$8*Znorm.Profile!C6877</f>
        <v>0.24074364999999998</v>
      </c>
      <c r="D6877">
        <f t="shared" si="321"/>
        <v>0</v>
      </c>
      <c r="E6877">
        <f t="shared" si="322"/>
        <v>0</v>
      </c>
      <c r="F6877">
        <f t="shared" si="323"/>
        <v>0.24074364999999998</v>
      </c>
    </row>
    <row r="6878" spans="1:6" x14ac:dyDescent="0.25">
      <c r="A6878">
        <v>6869</v>
      </c>
      <c r="B6878">
        <f>'Założenia i wyniki'!$E$6*Znorm.Profile!B6878</f>
        <v>0</v>
      </c>
      <c r="C6878">
        <f>'Założenia i wyniki'!$E$8*Znorm.Profile!C6878</f>
        <v>0.30967440000000002</v>
      </c>
      <c r="D6878">
        <f t="shared" si="321"/>
        <v>0</v>
      </c>
      <c r="E6878">
        <f t="shared" si="322"/>
        <v>0</v>
      </c>
      <c r="F6878">
        <f t="shared" si="323"/>
        <v>0.30967440000000002</v>
      </c>
    </row>
    <row r="6879" spans="1:6" x14ac:dyDescent="0.25">
      <c r="A6879">
        <v>6870</v>
      </c>
      <c r="B6879">
        <f>'Założenia i wyniki'!$E$6*Znorm.Profile!B6879</f>
        <v>0</v>
      </c>
      <c r="C6879">
        <f>'Założenia i wyniki'!$E$8*Znorm.Profile!C6879</f>
        <v>0.40290879999999996</v>
      </c>
      <c r="D6879">
        <f t="shared" si="321"/>
        <v>0</v>
      </c>
      <c r="E6879">
        <f t="shared" si="322"/>
        <v>0</v>
      </c>
      <c r="F6879">
        <f t="shared" si="323"/>
        <v>0.40290879999999996</v>
      </c>
    </row>
    <row r="6880" spans="1:6" x14ac:dyDescent="0.25">
      <c r="A6880">
        <v>6871</v>
      </c>
      <c r="B6880">
        <f>'Założenia i wyniki'!$E$6*Znorm.Profile!B6880</f>
        <v>0</v>
      </c>
      <c r="C6880">
        <f>'Założenia i wyniki'!$E$8*Znorm.Profile!C6880</f>
        <v>0.47194385</v>
      </c>
      <c r="D6880">
        <f t="shared" si="321"/>
        <v>0</v>
      </c>
      <c r="E6880">
        <f t="shared" si="322"/>
        <v>0</v>
      </c>
      <c r="F6880">
        <f t="shared" si="323"/>
        <v>0.47194385</v>
      </c>
    </row>
    <row r="6881" spans="1:6" x14ac:dyDescent="0.25">
      <c r="A6881">
        <v>6872</v>
      </c>
      <c r="B6881">
        <f>'Założenia i wyniki'!$E$6*Znorm.Profile!B6881</f>
        <v>0.10062264150943395</v>
      </c>
      <c r="C6881">
        <f>'Założenia i wyniki'!$E$8*Znorm.Profile!C6881</f>
        <v>0.45626910000000004</v>
      </c>
      <c r="D6881">
        <f t="shared" si="321"/>
        <v>0.10062264150943395</v>
      </c>
      <c r="E6881">
        <f t="shared" si="322"/>
        <v>0</v>
      </c>
      <c r="F6881">
        <f t="shared" si="323"/>
        <v>0.35564645849056609</v>
      </c>
    </row>
    <row r="6882" spans="1:6" x14ac:dyDescent="0.25">
      <c r="A6882">
        <v>6873</v>
      </c>
      <c r="B6882">
        <f>'Założenia i wyniki'!$E$6*Znorm.Profile!B6882</f>
        <v>0.22337735849056606</v>
      </c>
      <c r="C6882">
        <f>'Założenia i wyniki'!$E$8*Znorm.Profile!C6882</f>
        <v>0.46222925000000004</v>
      </c>
      <c r="D6882">
        <f t="shared" si="321"/>
        <v>0.22337735849056606</v>
      </c>
      <c r="E6882">
        <f t="shared" si="322"/>
        <v>0</v>
      </c>
      <c r="F6882">
        <f t="shared" si="323"/>
        <v>0.23885189150943398</v>
      </c>
    </row>
    <row r="6883" spans="1:6" x14ac:dyDescent="0.25">
      <c r="A6883">
        <v>6874</v>
      </c>
      <c r="B6883">
        <f>'Założenia i wyniki'!$E$6*Znorm.Profile!B6883</f>
        <v>0.30345283018867925</v>
      </c>
      <c r="C6883">
        <f>'Założenia i wyniki'!$E$8*Znorm.Profile!C6883</f>
        <v>0.44861075</v>
      </c>
      <c r="D6883">
        <f t="shared" si="321"/>
        <v>0.30345283018867925</v>
      </c>
      <c r="E6883">
        <f t="shared" si="322"/>
        <v>0</v>
      </c>
      <c r="F6883">
        <f t="shared" si="323"/>
        <v>0.14515791981132076</v>
      </c>
    </row>
    <row r="6884" spans="1:6" x14ac:dyDescent="0.25">
      <c r="A6884">
        <v>6875</v>
      </c>
      <c r="B6884">
        <f>'Założenia i wyniki'!$E$6*Znorm.Profile!B6884</f>
        <v>0.26531132075471697</v>
      </c>
      <c r="C6884">
        <f>'Założenia i wyniki'!$E$8*Znorm.Profile!C6884</f>
        <v>0.44122680000000003</v>
      </c>
      <c r="D6884">
        <f t="shared" si="321"/>
        <v>0.26531132075471697</v>
      </c>
      <c r="E6884">
        <f t="shared" si="322"/>
        <v>0</v>
      </c>
      <c r="F6884">
        <f t="shared" si="323"/>
        <v>0.17591547924528306</v>
      </c>
    </row>
    <row r="6885" spans="1:6" x14ac:dyDescent="0.25">
      <c r="A6885">
        <v>6876</v>
      </c>
      <c r="B6885">
        <f>'Założenia i wyniki'!$E$6*Znorm.Profile!B6885</f>
        <v>0.36050943396226415</v>
      </c>
      <c r="C6885">
        <f>'Założenia i wyniki'!$E$8*Znorm.Profile!C6885</f>
        <v>0.42097055000000005</v>
      </c>
      <c r="D6885">
        <f t="shared" si="321"/>
        <v>0.36050943396226415</v>
      </c>
      <c r="E6885">
        <f t="shared" si="322"/>
        <v>0</v>
      </c>
      <c r="F6885">
        <f t="shared" si="323"/>
        <v>6.0461116037735907E-2</v>
      </c>
    </row>
    <row r="6886" spans="1:6" x14ac:dyDescent="0.25">
      <c r="A6886">
        <v>6877</v>
      </c>
      <c r="B6886">
        <f>'Założenia i wyniki'!$E$6*Znorm.Profile!B6886</f>
        <v>0.30998113207547168</v>
      </c>
      <c r="C6886">
        <f>'Założenia i wyniki'!$E$8*Znorm.Profile!C6886</f>
        <v>0.41615419999999997</v>
      </c>
      <c r="D6886">
        <f t="shared" si="321"/>
        <v>0.30998113207547168</v>
      </c>
      <c r="E6886">
        <f t="shared" si="322"/>
        <v>0</v>
      </c>
      <c r="F6886">
        <f t="shared" si="323"/>
        <v>0.1061730679245283</v>
      </c>
    </row>
    <row r="6887" spans="1:6" x14ac:dyDescent="0.25">
      <c r="A6887">
        <v>6878</v>
      </c>
      <c r="B6887">
        <f>'Założenia i wyniki'!$E$6*Znorm.Profile!B6887</f>
        <v>0.20706603773584908</v>
      </c>
      <c r="C6887">
        <f>'Założenia i wyniki'!$E$8*Znorm.Profile!C6887</f>
        <v>0.42962570000000005</v>
      </c>
      <c r="D6887">
        <f t="shared" si="321"/>
        <v>0.20706603773584908</v>
      </c>
      <c r="E6887">
        <f t="shared" si="322"/>
        <v>0</v>
      </c>
      <c r="F6887">
        <f t="shared" si="323"/>
        <v>0.22255966226415097</v>
      </c>
    </row>
    <row r="6888" spans="1:6" x14ac:dyDescent="0.25">
      <c r="A6888">
        <v>6879</v>
      </c>
      <c r="B6888">
        <f>'Założenia i wyniki'!$E$6*Znorm.Profile!B6888</f>
        <v>0.63505660377358486</v>
      </c>
      <c r="C6888">
        <f>'Założenia i wyniki'!$E$8*Znorm.Profile!C6888</f>
        <v>0.45686130000000003</v>
      </c>
      <c r="D6888">
        <f t="shared" si="321"/>
        <v>0.45686130000000003</v>
      </c>
      <c r="E6888">
        <f t="shared" si="322"/>
        <v>0.17819530377358483</v>
      </c>
      <c r="F6888">
        <f t="shared" si="323"/>
        <v>0</v>
      </c>
    </row>
    <row r="6889" spans="1:6" x14ac:dyDescent="0.25">
      <c r="A6889">
        <v>6880</v>
      </c>
      <c r="B6889">
        <f>'Założenia i wyniki'!$E$6*Znorm.Profile!B6889</f>
        <v>0.32400000000000001</v>
      </c>
      <c r="C6889">
        <f>'Założenia i wyniki'!$E$8*Znorm.Profile!C6889</f>
        <v>0.4876277</v>
      </c>
      <c r="D6889">
        <f t="shared" si="321"/>
        <v>0.32400000000000001</v>
      </c>
      <c r="E6889">
        <f t="shared" si="322"/>
        <v>0</v>
      </c>
      <c r="F6889">
        <f t="shared" si="323"/>
        <v>0.16362769999999999</v>
      </c>
    </row>
    <row r="6890" spans="1:6" x14ac:dyDescent="0.25">
      <c r="A6890">
        <v>6881</v>
      </c>
      <c r="B6890">
        <f>'Założenia i wyniki'!$E$6*Znorm.Profile!B6890</f>
        <v>0</v>
      </c>
      <c r="C6890">
        <f>'Założenia i wyniki'!$E$8*Znorm.Profile!C6890</f>
        <v>0.55300209999999994</v>
      </c>
      <c r="D6890">
        <f t="shared" si="321"/>
        <v>0</v>
      </c>
      <c r="E6890">
        <f t="shared" si="322"/>
        <v>0</v>
      </c>
      <c r="F6890">
        <f t="shared" si="323"/>
        <v>0.55300209999999994</v>
      </c>
    </row>
    <row r="6891" spans="1:6" x14ac:dyDescent="0.25">
      <c r="A6891">
        <v>6882</v>
      </c>
      <c r="B6891">
        <f>'Założenia i wyniki'!$E$6*Znorm.Profile!B6891</f>
        <v>0</v>
      </c>
      <c r="C6891">
        <f>'Założenia i wyniki'!$E$8*Znorm.Profile!C6891</f>
        <v>0.63000069999999997</v>
      </c>
      <c r="D6891">
        <f t="shared" si="321"/>
        <v>0</v>
      </c>
      <c r="E6891">
        <f t="shared" si="322"/>
        <v>0</v>
      </c>
      <c r="F6891">
        <f t="shared" si="323"/>
        <v>0.63000069999999997</v>
      </c>
    </row>
    <row r="6892" spans="1:6" x14ac:dyDescent="0.25">
      <c r="A6892">
        <v>6883</v>
      </c>
      <c r="B6892">
        <f>'Założenia i wyniki'!$E$6*Znorm.Profile!B6892</f>
        <v>0</v>
      </c>
      <c r="C6892">
        <f>'Założenia i wyniki'!$E$8*Znorm.Profile!C6892</f>
        <v>0.65261139999999995</v>
      </c>
      <c r="D6892">
        <f t="shared" si="321"/>
        <v>0</v>
      </c>
      <c r="E6892">
        <f t="shared" si="322"/>
        <v>0</v>
      </c>
      <c r="F6892">
        <f t="shared" si="323"/>
        <v>0.65261139999999995</v>
      </c>
    </row>
    <row r="6893" spans="1:6" x14ac:dyDescent="0.25">
      <c r="A6893">
        <v>6884</v>
      </c>
      <c r="B6893">
        <f>'Założenia i wyniki'!$E$6*Znorm.Profile!B6893</f>
        <v>0</v>
      </c>
      <c r="C6893">
        <f>'Założenia i wyniki'!$E$8*Znorm.Profile!C6893</f>
        <v>0.60917359999999998</v>
      </c>
      <c r="D6893">
        <f t="shared" si="321"/>
        <v>0</v>
      </c>
      <c r="E6893">
        <f t="shared" si="322"/>
        <v>0</v>
      </c>
      <c r="F6893">
        <f t="shared" si="323"/>
        <v>0.60917359999999998</v>
      </c>
    </row>
    <row r="6894" spans="1:6" x14ac:dyDescent="0.25">
      <c r="A6894">
        <v>6885</v>
      </c>
      <c r="B6894">
        <f>'Założenia i wyniki'!$E$6*Znorm.Profile!B6894</f>
        <v>0</v>
      </c>
      <c r="C6894">
        <f>'Założenia i wyniki'!$E$8*Znorm.Profile!C6894</f>
        <v>0.5297949999999999</v>
      </c>
      <c r="D6894">
        <f t="shared" si="321"/>
        <v>0</v>
      </c>
      <c r="E6894">
        <f t="shared" si="322"/>
        <v>0</v>
      </c>
      <c r="F6894">
        <f t="shared" si="323"/>
        <v>0.5297949999999999</v>
      </c>
    </row>
    <row r="6895" spans="1:6" x14ac:dyDescent="0.25">
      <c r="A6895">
        <v>6886</v>
      </c>
      <c r="B6895">
        <f>'Założenia i wyniki'!$E$6*Znorm.Profile!B6895</f>
        <v>0</v>
      </c>
      <c r="C6895">
        <f>'Założenia i wyniki'!$E$8*Znorm.Profile!C6895</f>
        <v>0.42211925</v>
      </c>
      <c r="D6895">
        <f t="shared" si="321"/>
        <v>0</v>
      </c>
      <c r="E6895">
        <f t="shared" si="322"/>
        <v>0</v>
      </c>
      <c r="F6895">
        <f t="shared" si="323"/>
        <v>0.42211925</v>
      </c>
    </row>
    <row r="6896" spans="1:6" x14ac:dyDescent="0.25">
      <c r="A6896">
        <v>6887</v>
      </c>
      <c r="B6896">
        <f>'Założenia i wyniki'!$E$6*Znorm.Profile!B6896</f>
        <v>0</v>
      </c>
      <c r="C6896">
        <f>'Założenia i wyniki'!$E$8*Znorm.Profile!C6896</f>
        <v>0.33991650000000001</v>
      </c>
      <c r="D6896">
        <f t="shared" si="321"/>
        <v>0</v>
      </c>
      <c r="E6896">
        <f t="shared" si="322"/>
        <v>0</v>
      </c>
      <c r="F6896">
        <f t="shared" si="323"/>
        <v>0.33991650000000001</v>
      </c>
    </row>
    <row r="6897" spans="1:6" x14ac:dyDescent="0.25">
      <c r="A6897">
        <v>6888</v>
      </c>
      <c r="B6897">
        <f>'Założenia i wyniki'!$E$6*Znorm.Profile!B6897</f>
        <v>0</v>
      </c>
      <c r="C6897">
        <f>'Założenia i wyniki'!$E$8*Znorm.Profile!C6897</f>
        <v>0.25794230000000001</v>
      </c>
      <c r="D6897">
        <f t="shared" si="321"/>
        <v>0</v>
      </c>
      <c r="E6897">
        <f t="shared" si="322"/>
        <v>0</v>
      </c>
      <c r="F6897">
        <f t="shared" si="323"/>
        <v>0.25794230000000001</v>
      </c>
    </row>
    <row r="6898" spans="1:6" x14ac:dyDescent="0.25">
      <c r="A6898">
        <v>6889</v>
      </c>
      <c r="B6898">
        <f>'Założenia i wyniki'!$E$6*Znorm.Profile!B6898</f>
        <v>0</v>
      </c>
      <c r="C6898">
        <f>'Założenia i wyniki'!$E$8*Znorm.Profile!C6898</f>
        <v>0.22288980000000003</v>
      </c>
      <c r="D6898">
        <f t="shared" si="321"/>
        <v>0</v>
      </c>
      <c r="E6898">
        <f t="shared" si="322"/>
        <v>0</v>
      </c>
      <c r="F6898">
        <f t="shared" si="323"/>
        <v>0.22288980000000003</v>
      </c>
    </row>
    <row r="6899" spans="1:6" x14ac:dyDescent="0.25">
      <c r="A6899">
        <v>6890</v>
      </c>
      <c r="B6899">
        <f>'Założenia i wyniki'!$E$6*Znorm.Profile!B6899</f>
        <v>0</v>
      </c>
      <c r="C6899">
        <f>'Założenia i wyniki'!$E$8*Znorm.Profile!C6899</f>
        <v>0.21142905000000001</v>
      </c>
      <c r="D6899">
        <f t="shared" si="321"/>
        <v>0</v>
      </c>
      <c r="E6899">
        <f t="shared" si="322"/>
        <v>0</v>
      </c>
      <c r="F6899">
        <f t="shared" si="323"/>
        <v>0.21142905000000001</v>
      </c>
    </row>
    <row r="6900" spans="1:6" x14ac:dyDescent="0.25">
      <c r="A6900">
        <v>6891</v>
      </c>
      <c r="B6900">
        <f>'Założenia i wyniki'!$E$6*Znorm.Profile!B6900</f>
        <v>0</v>
      </c>
      <c r="C6900">
        <f>'Założenia i wyniki'!$E$8*Znorm.Profile!C6900</f>
        <v>0.21668324999999999</v>
      </c>
      <c r="D6900">
        <f t="shared" si="321"/>
        <v>0</v>
      </c>
      <c r="E6900">
        <f t="shared" si="322"/>
        <v>0</v>
      </c>
      <c r="F6900">
        <f t="shared" si="323"/>
        <v>0.21668324999999999</v>
      </c>
    </row>
    <row r="6901" spans="1:6" x14ac:dyDescent="0.25">
      <c r="A6901">
        <v>6892</v>
      </c>
      <c r="B6901">
        <f>'Założenia i wyniki'!$E$6*Znorm.Profile!B6901</f>
        <v>0</v>
      </c>
      <c r="C6901">
        <f>'Założenia i wyniki'!$E$8*Znorm.Profile!C6901</f>
        <v>0.24730895</v>
      </c>
      <c r="D6901">
        <f t="shared" si="321"/>
        <v>0</v>
      </c>
      <c r="E6901">
        <f t="shared" si="322"/>
        <v>0</v>
      </c>
      <c r="F6901">
        <f t="shared" si="323"/>
        <v>0.24730895</v>
      </c>
    </row>
    <row r="6902" spans="1:6" x14ac:dyDescent="0.25">
      <c r="A6902">
        <v>6893</v>
      </c>
      <c r="B6902">
        <f>'Założenia i wyniki'!$E$6*Znorm.Profile!B6902</f>
        <v>0</v>
      </c>
      <c r="C6902">
        <f>'Założenia i wyniki'!$E$8*Znorm.Profile!C6902</f>
        <v>0.3134208</v>
      </c>
      <c r="D6902">
        <f t="shared" si="321"/>
        <v>0</v>
      </c>
      <c r="E6902">
        <f t="shared" si="322"/>
        <v>0</v>
      </c>
      <c r="F6902">
        <f t="shared" si="323"/>
        <v>0.3134208</v>
      </c>
    </row>
    <row r="6903" spans="1:6" x14ac:dyDescent="0.25">
      <c r="A6903">
        <v>6894</v>
      </c>
      <c r="B6903">
        <f>'Założenia i wyniki'!$E$6*Znorm.Profile!B6903</f>
        <v>0</v>
      </c>
      <c r="C6903">
        <f>'Założenia i wyniki'!$E$8*Znorm.Profile!C6903</f>
        <v>0.40340160000000003</v>
      </c>
      <c r="D6903">
        <f t="shared" si="321"/>
        <v>0</v>
      </c>
      <c r="E6903">
        <f t="shared" si="322"/>
        <v>0</v>
      </c>
      <c r="F6903">
        <f t="shared" si="323"/>
        <v>0.40340160000000003</v>
      </c>
    </row>
    <row r="6904" spans="1:6" x14ac:dyDescent="0.25">
      <c r="A6904">
        <v>6895</v>
      </c>
      <c r="B6904">
        <f>'Założenia i wyniki'!$E$6*Znorm.Profile!B6904</f>
        <v>1.189433962264151E-2</v>
      </c>
      <c r="C6904">
        <f>'Założenia i wyniki'!$E$8*Znorm.Profile!C6904</f>
        <v>0.46078025</v>
      </c>
      <c r="D6904">
        <f t="shared" si="321"/>
        <v>1.189433962264151E-2</v>
      </c>
      <c r="E6904">
        <f t="shared" si="322"/>
        <v>0</v>
      </c>
      <c r="F6904">
        <f t="shared" si="323"/>
        <v>0.44888591037735848</v>
      </c>
    </row>
    <row r="6905" spans="1:6" x14ac:dyDescent="0.25">
      <c r="A6905">
        <v>6896</v>
      </c>
      <c r="B6905">
        <f>'Założenia i wyniki'!$E$6*Znorm.Profile!B6905</f>
        <v>0.34615094339622643</v>
      </c>
      <c r="C6905">
        <f>'Założenia i wyniki'!$E$8*Znorm.Profile!C6905</f>
        <v>0.45604965000000003</v>
      </c>
      <c r="D6905">
        <f t="shared" si="321"/>
        <v>0.34615094339622643</v>
      </c>
      <c r="E6905">
        <f t="shared" si="322"/>
        <v>0</v>
      </c>
      <c r="F6905">
        <f t="shared" si="323"/>
        <v>0.1098987066037736</v>
      </c>
    </row>
    <row r="6906" spans="1:6" x14ac:dyDescent="0.25">
      <c r="A6906">
        <v>6897</v>
      </c>
      <c r="B6906">
        <f>'Założenia i wyniki'!$E$6*Znorm.Profile!B6906</f>
        <v>0.96877358490566046</v>
      </c>
      <c r="C6906">
        <f>'Założenia i wyniki'!$E$8*Znorm.Profile!C6906</f>
        <v>0.45573254999999996</v>
      </c>
      <c r="D6906">
        <f t="shared" si="321"/>
        <v>0.45573254999999996</v>
      </c>
      <c r="E6906">
        <f t="shared" si="322"/>
        <v>0.51304103490566044</v>
      </c>
      <c r="F6906">
        <f t="shared" si="323"/>
        <v>0</v>
      </c>
    </row>
    <row r="6907" spans="1:6" x14ac:dyDescent="0.25">
      <c r="A6907">
        <v>6898</v>
      </c>
      <c r="B6907">
        <f>'Założenia i wyniki'!$E$6*Znorm.Profile!B6907</f>
        <v>0.83149056603773586</v>
      </c>
      <c r="C6907">
        <f>'Założenia i wyniki'!$E$8*Znorm.Profile!C6907</f>
        <v>0.44418954999999999</v>
      </c>
      <c r="D6907">
        <f t="shared" si="321"/>
        <v>0.44418954999999999</v>
      </c>
      <c r="E6907">
        <f t="shared" si="322"/>
        <v>0.38730101603773587</v>
      </c>
      <c r="F6907">
        <f t="shared" si="323"/>
        <v>0</v>
      </c>
    </row>
    <row r="6908" spans="1:6" x14ac:dyDescent="0.25">
      <c r="A6908">
        <v>6899</v>
      </c>
      <c r="B6908">
        <f>'Założenia i wyniki'!$E$6*Znorm.Profile!B6908</f>
        <v>0.23724528301886791</v>
      </c>
      <c r="C6908">
        <f>'Założenia i wyniki'!$E$8*Znorm.Profile!C6908</f>
        <v>0.4281739</v>
      </c>
      <c r="D6908">
        <f t="shared" si="321"/>
        <v>0.23724528301886791</v>
      </c>
      <c r="E6908">
        <f t="shared" si="322"/>
        <v>0</v>
      </c>
      <c r="F6908">
        <f t="shared" si="323"/>
        <v>0.19092861698113209</v>
      </c>
    </row>
    <row r="6909" spans="1:6" x14ac:dyDescent="0.25">
      <c r="A6909">
        <v>6900</v>
      </c>
      <c r="B6909">
        <f>'Założenia i wyniki'!$E$6*Znorm.Profile!B6909</f>
        <v>0.24825471698113205</v>
      </c>
      <c r="C6909">
        <f>'Założenia i wyniki'!$E$8*Znorm.Profile!C6909</f>
        <v>0.41866684999999998</v>
      </c>
      <c r="D6909">
        <f t="shared" si="321"/>
        <v>0.24825471698113205</v>
      </c>
      <c r="E6909">
        <f t="shared" si="322"/>
        <v>0</v>
      </c>
      <c r="F6909">
        <f t="shared" si="323"/>
        <v>0.17041213301886793</v>
      </c>
    </row>
    <row r="6910" spans="1:6" x14ac:dyDescent="0.25">
      <c r="A6910">
        <v>6901</v>
      </c>
      <c r="B6910">
        <f>'Założenia i wyniki'!$E$6*Znorm.Profile!B6910</f>
        <v>0.21719811320754717</v>
      </c>
      <c r="C6910">
        <f>'Założenia i wyniki'!$E$8*Znorm.Profile!C6910</f>
        <v>0.41650000000000004</v>
      </c>
      <c r="D6910">
        <f t="shared" si="321"/>
        <v>0.21719811320754717</v>
      </c>
      <c r="E6910">
        <f t="shared" si="322"/>
        <v>0</v>
      </c>
      <c r="F6910">
        <f t="shared" si="323"/>
        <v>0.19930188679245286</v>
      </c>
    </row>
    <row r="6911" spans="1:6" x14ac:dyDescent="0.25">
      <c r="A6911">
        <v>6902</v>
      </c>
      <c r="B6911">
        <f>'Założenia i wyniki'!$E$6*Znorm.Profile!B6911</f>
        <v>0.24683018867924528</v>
      </c>
      <c r="C6911">
        <f>'Założenia i wyniki'!$E$8*Znorm.Profile!C6911</f>
        <v>0.41726615</v>
      </c>
      <c r="D6911">
        <f t="shared" si="321"/>
        <v>0.24683018867924528</v>
      </c>
      <c r="E6911">
        <f t="shared" si="322"/>
        <v>0</v>
      </c>
      <c r="F6911">
        <f t="shared" si="323"/>
        <v>0.17043596132075473</v>
      </c>
    </row>
    <row r="6912" spans="1:6" x14ac:dyDescent="0.25">
      <c r="A6912">
        <v>6903</v>
      </c>
      <c r="B6912">
        <f>'Założenia i wyniki'!$E$6*Znorm.Profile!B6912</f>
        <v>0.98047169811320745</v>
      </c>
      <c r="C6912">
        <f>'Założenia i wyniki'!$E$8*Znorm.Profile!C6912</f>
        <v>0.43901655000000006</v>
      </c>
      <c r="D6912">
        <f t="shared" si="321"/>
        <v>0.43901655000000006</v>
      </c>
      <c r="E6912">
        <f t="shared" si="322"/>
        <v>0.54145514811320739</v>
      </c>
      <c r="F6912">
        <f t="shared" si="323"/>
        <v>0</v>
      </c>
    </row>
    <row r="6913" spans="1:6" x14ac:dyDescent="0.25">
      <c r="A6913">
        <v>6904</v>
      </c>
      <c r="B6913">
        <f>'Założenia i wyniki'!$E$6*Znorm.Profile!B6913</f>
        <v>0.43876415094339621</v>
      </c>
      <c r="C6913">
        <f>'Założenia i wyniki'!$E$8*Znorm.Profile!C6913</f>
        <v>0.47175239999999996</v>
      </c>
      <c r="D6913">
        <f t="shared" si="321"/>
        <v>0.43876415094339621</v>
      </c>
      <c r="E6913">
        <f t="shared" si="322"/>
        <v>0</v>
      </c>
      <c r="F6913">
        <f t="shared" si="323"/>
        <v>3.2988249056603747E-2</v>
      </c>
    </row>
    <row r="6914" spans="1:6" x14ac:dyDescent="0.25">
      <c r="A6914">
        <v>6905</v>
      </c>
      <c r="B6914">
        <f>'Założenia i wyniki'!$E$6*Znorm.Profile!B6914</f>
        <v>0</v>
      </c>
      <c r="C6914">
        <f>'Założenia i wyniki'!$E$8*Znorm.Profile!C6914</f>
        <v>0.54107375000000002</v>
      </c>
      <c r="D6914">
        <f t="shared" si="321"/>
        <v>0</v>
      </c>
      <c r="E6914">
        <f t="shared" si="322"/>
        <v>0</v>
      </c>
      <c r="F6914">
        <f t="shared" si="323"/>
        <v>0.54107375000000002</v>
      </c>
    </row>
    <row r="6915" spans="1:6" x14ac:dyDescent="0.25">
      <c r="A6915">
        <v>6906</v>
      </c>
      <c r="B6915">
        <f>'Założenia i wyniki'!$E$6*Znorm.Profile!B6915</f>
        <v>0</v>
      </c>
      <c r="C6915">
        <f>'Założenia i wyniki'!$E$8*Znorm.Profile!C6915</f>
        <v>0.61288394999999996</v>
      </c>
      <c r="D6915">
        <f t="shared" si="321"/>
        <v>0</v>
      </c>
      <c r="E6915">
        <f t="shared" si="322"/>
        <v>0</v>
      </c>
      <c r="F6915">
        <f t="shared" si="323"/>
        <v>0.61288394999999996</v>
      </c>
    </row>
    <row r="6916" spans="1:6" x14ac:dyDescent="0.25">
      <c r="A6916">
        <v>6907</v>
      </c>
      <c r="B6916">
        <f>'Założenia i wyniki'!$E$6*Znorm.Profile!B6916</f>
        <v>0</v>
      </c>
      <c r="C6916">
        <f>'Założenia i wyniki'!$E$8*Znorm.Profile!C6916</f>
        <v>0.63351365000000004</v>
      </c>
      <c r="D6916">
        <f t="shared" si="321"/>
        <v>0</v>
      </c>
      <c r="E6916">
        <f t="shared" si="322"/>
        <v>0</v>
      </c>
      <c r="F6916">
        <f t="shared" si="323"/>
        <v>0.63351365000000004</v>
      </c>
    </row>
    <row r="6917" spans="1:6" x14ac:dyDescent="0.25">
      <c r="A6917">
        <v>6908</v>
      </c>
      <c r="B6917">
        <f>'Założenia i wyniki'!$E$6*Znorm.Profile!B6917</f>
        <v>0</v>
      </c>
      <c r="C6917">
        <f>'Założenia i wyniki'!$E$8*Znorm.Profile!C6917</f>
        <v>0.59169985000000003</v>
      </c>
      <c r="D6917">
        <f t="shared" si="321"/>
        <v>0</v>
      </c>
      <c r="E6917">
        <f t="shared" si="322"/>
        <v>0</v>
      </c>
      <c r="F6917">
        <f t="shared" si="323"/>
        <v>0.59169985000000003</v>
      </c>
    </row>
    <row r="6918" spans="1:6" x14ac:dyDescent="0.25">
      <c r="A6918">
        <v>6909</v>
      </c>
      <c r="B6918">
        <f>'Założenia i wyniki'!$E$6*Znorm.Profile!B6918</f>
        <v>0</v>
      </c>
      <c r="C6918">
        <f>'Założenia i wyniki'!$E$8*Znorm.Profile!C6918</f>
        <v>0.51884069999999993</v>
      </c>
      <c r="D6918">
        <f t="shared" si="321"/>
        <v>0</v>
      </c>
      <c r="E6918">
        <f t="shared" si="322"/>
        <v>0</v>
      </c>
      <c r="F6918">
        <f t="shared" si="323"/>
        <v>0.51884069999999993</v>
      </c>
    </row>
    <row r="6919" spans="1:6" x14ac:dyDescent="0.25">
      <c r="A6919">
        <v>6910</v>
      </c>
      <c r="B6919">
        <f>'Założenia i wyniki'!$E$6*Znorm.Profile!B6919</f>
        <v>0</v>
      </c>
      <c r="C6919">
        <f>'Założenia i wyniki'!$E$8*Znorm.Profile!C6919</f>
        <v>0.41539365</v>
      </c>
      <c r="D6919">
        <f t="shared" si="321"/>
        <v>0</v>
      </c>
      <c r="E6919">
        <f t="shared" si="322"/>
        <v>0</v>
      </c>
      <c r="F6919">
        <f t="shared" si="323"/>
        <v>0.41539365</v>
      </c>
    </row>
    <row r="6920" spans="1:6" x14ac:dyDescent="0.25">
      <c r="A6920">
        <v>6911</v>
      </c>
      <c r="B6920">
        <f>'Założenia i wyniki'!$E$6*Znorm.Profile!B6920</f>
        <v>0</v>
      </c>
      <c r="C6920">
        <f>'Założenia i wyniki'!$E$8*Znorm.Profile!C6920</f>
        <v>0.33029955</v>
      </c>
      <c r="D6920">
        <f t="shared" si="321"/>
        <v>0</v>
      </c>
      <c r="E6920">
        <f t="shared" si="322"/>
        <v>0</v>
      </c>
      <c r="F6920">
        <f t="shared" si="323"/>
        <v>0.33029955</v>
      </c>
    </row>
    <row r="6921" spans="1:6" x14ac:dyDescent="0.25">
      <c r="A6921">
        <v>6912</v>
      </c>
      <c r="B6921">
        <f>'Założenia i wyniki'!$E$6*Znorm.Profile!B6921</f>
        <v>0</v>
      </c>
      <c r="C6921">
        <f>'Założenia i wyniki'!$E$8*Znorm.Profile!C6921</f>
        <v>0.25477095</v>
      </c>
      <c r="D6921">
        <f t="shared" si="321"/>
        <v>0</v>
      </c>
      <c r="E6921">
        <f t="shared" si="322"/>
        <v>0</v>
      </c>
      <c r="F6921">
        <f t="shared" si="323"/>
        <v>0.25477095</v>
      </c>
    </row>
    <row r="6922" spans="1:6" x14ac:dyDescent="0.25">
      <c r="A6922">
        <v>6913</v>
      </c>
      <c r="B6922">
        <f>'Założenia i wyniki'!$E$6*Znorm.Profile!B6922</f>
        <v>0</v>
      </c>
      <c r="C6922">
        <f>'Założenia i wyniki'!$E$8*Znorm.Profile!C6922</f>
        <v>0.22237460000000003</v>
      </c>
      <c r="D6922">
        <f t="shared" si="321"/>
        <v>0</v>
      </c>
      <c r="E6922">
        <f t="shared" si="322"/>
        <v>0</v>
      </c>
      <c r="F6922">
        <f t="shared" si="323"/>
        <v>0.22237460000000003</v>
      </c>
    </row>
    <row r="6923" spans="1:6" x14ac:dyDescent="0.25">
      <c r="A6923">
        <v>6914</v>
      </c>
      <c r="B6923">
        <f>'Założenia i wyniki'!$E$6*Znorm.Profile!B6923</f>
        <v>0</v>
      </c>
      <c r="C6923">
        <f>'Założenia i wyniki'!$E$8*Znorm.Profile!C6923</f>
        <v>0.211897</v>
      </c>
      <c r="D6923">
        <f t="shared" ref="D6923:D6986" si="324">IF(B6923&lt;=C6923,B6923,C6923)</f>
        <v>0</v>
      </c>
      <c r="E6923">
        <f t="shared" ref="E6923:E6986" si="325">IF(B6923&gt;C6923,B6923-C6923,0)</f>
        <v>0</v>
      </c>
      <c r="F6923">
        <f t="shared" ref="F6923:F6986" si="326">IF(B6923&lt;C6923,C6923-B6923,0)</f>
        <v>0.211897</v>
      </c>
    </row>
    <row r="6924" spans="1:6" x14ac:dyDescent="0.25">
      <c r="A6924">
        <v>6915</v>
      </c>
      <c r="B6924">
        <f>'Założenia i wyniki'!$E$6*Znorm.Profile!B6924</f>
        <v>0</v>
      </c>
      <c r="C6924">
        <f>'Założenia i wyniki'!$E$8*Znorm.Profile!C6924</f>
        <v>0.21781900000000001</v>
      </c>
      <c r="D6924">
        <f t="shared" si="324"/>
        <v>0</v>
      </c>
      <c r="E6924">
        <f t="shared" si="325"/>
        <v>0</v>
      </c>
      <c r="F6924">
        <f t="shared" si="326"/>
        <v>0.21781900000000001</v>
      </c>
    </row>
    <row r="6925" spans="1:6" x14ac:dyDescent="0.25">
      <c r="A6925">
        <v>6916</v>
      </c>
      <c r="B6925">
        <f>'Założenia i wyniki'!$E$6*Znorm.Profile!B6925</f>
        <v>0</v>
      </c>
      <c r="C6925">
        <f>'Założenia i wyniki'!$E$8*Znorm.Profile!C6925</f>
        <v>0.23920784999999997</v>
      </c>
      <c r="D6925">
        <f t="shared" si="324"/>
        <v>0</v>
      </c>
      <c r="E6925">
        <f t="shared" si="325"/>
        <v>0</v>
      </c>
      <c r="F6925">
        <f t="shared" si="326"/>
        <v>0.23920784999999997</v>
      </c>
    </row>
    <row r="6926" spans="1:6" x14ac:dyDescent="0.25">
      <c r="A6926">
        <v>6917</v>
      </c>
      <c r="B6926">
        <f>'Założenia i wyniki'!$E$6*Znorm.Profile!B6926</f>
        <v>0</v>
      </c>
      <c r="C6926">
        <f>'Założenia i wyniki'!$E$8*Znorm.Profile!C6926</f>
        <v>0.29785244999999999</v>
      </c>
      <c r="D6926">
        <f t="shared" si="324"/>
        <v>0</v>
      </c>
      <c r="E6926">
        <f t="shared" si="325"/>
        <v>0</v>
      </c>
      <c r="F6926">
        <f t="shared" si="326"/>
        <v>0.29785244999999999</v>
      </c>
    </row>
    <row r="6927" spans="1:6" x14ac:dyDescent="0.25">
      <c r="A6927">
        <v>6918</v>
      </c>
      <c r="B6927">
        <f>'Założenia i wyniki'!$E$6*Znorm.Profile!B6927</f>
        <v>0</v>
      </c>
      <c r="C6927">
        <f>'Założenia i wyniki'!$E$8*Znorm.Profile!C6927</f>
        <v>0.39037495</v>
      </c>
      <c r="D6927">
        <f t="shared" si="324"/>
        <v>0</v>
      </c>
      <c r="E6927">
        <f t="shared" si="325"/>
        <v>0</v>
      </c>
      <c r="F6927">
        <f t="shared" si="326"/>
        <v>0.39037495</v>
      </c>
    </row>
    <row r="6928" spans="1:6" x14ac:dyDescent="0.25">
      <c r="A6928">
        <v>6919</v>
      </c>
      <c r="B6928">
        <f>'Założenia i wyniki'!$E$6*Znorm.Profile!B6928</f>
        <v>1.2319811320754718E-2</v>
      </c>
      <c r="C6928">
        <f>'Założenia i wyniki'!$E$8*Znorm.Profile!C6928</f>
        <v>0.448826</v>
      </c>
      <c r="D6928">
        <f t="shared" si="324"/>
        <v>1.2319811320754718E-2</v>
      </c>
      <c r="E6928">
        <f t="shared" si="325"/>
        <v>0</v>
      </c>
      <c r="F6928">
        <f t="shared" si="326"/>
        <v>0.43650618867924529</v>
      </c>
    </row>
    <row r="6929" spans="1:6" x14ac:dyDescent="0.25">
      <c r="A6929">
        <v>6920</v>
      </c>
      <c r="B6929">
        <f>'Założenia i wyniki'!$E$6*Znorm.Profile!B6929</f>
        <v>0.34300943396226413</v>
      </c>
      <c r="C6929">
        <f>'Założenia i wyniki'!$E$8*Znorm.Profile!C6929</f>
        <v>0.45112095000000002</v>
      </c>
      <c r="D6929">
        <f t="shared" si="324"/>
        <v>0.34300943396226413</v>
      </c>
      <c r="E6929">
        <f t="shared" si="325"/>
        <v>0</v>
      </c>
      <c r="F6929">
        <f t="shared" si="326"/>
        <v>0.10811151603773589</v>
      </c>
    </row>
    <row r="6930" spans="1:6" x14ac:dyDescent="0.25">
      <c r="A6930">
        <v>6921</v>
      </c>
      <c r="B6930">
        <f>'Założenia i wyniki'!$E$6*Znorm.Profile!B6930</f>
        <v>0.49961320754716987</v>
      </c>
      <c r="C6930">
        <f>'Założenia i wyniki'!$E$8*Znorm.Profile!C6930</f>
        <v>0.44934574999999999</v>
      </c>
      <c r="D6930">
        <f t="shared" si="324"/>
        <v>0.44934574999999999</v>
      </c>
      <c r="E6930">
        <f t="shared" si="325"/>
        <v>5.026745754716988E-2</v>
      </c>
      <c r="F6930">
        <f t="shared" si="326"/>
        <v>0</v>
      </c>
    </row>
    <row r="6931" spans="1:6" x14ac:dyDescent="0.25">
      <c r="A6931">
        <v>6922</v>
      </c>
      <c r="B6931">
        <f>'Założenia i wyniki'!$E$6*Znorm.Profile!B6931</f>
        <v>1.5639622641509434</v>
      </c>
      <c r="C6931">
        <f>'Założenia i wyniki'!$E$8*Znorm.Profile!C6931</f>
        <v>0.44003714999999999</v>
      </c>
      <c r="D6931">
        <f t="shared" si="324"/>
        <v>0.44003714999999999</v>
      </c>
      <c r="E6931">
        <f t="shared" si="325"/>
        <v>1.1239251141509434</v>
      </c>
      <c r="F6931">
        <f t="shared" si="326"/>
        <v>0</v>
      </c>
    </row>
    <row r="6932" spans="1:6" x14ac:dyDescent="0.25">
      <c r="A6932">
        <v>6923</v>
      </c>
      <c r="B6932">
        <f>'Założenia i wyniki'!$E$6*Znorm.Profile!B6932</f>
        <v>1.7526415094339622</v>
      </c>
      <c r="C6932">
        <f>'Założenia i wyniki'!$E$8*Znorm.Profile!C6932</f>
        <v>0.43908410000000003</v>
      </c>
      <c r="D6932">
        <f t="shared" si="324"/>
        <v>0.43908410000000003</v>
      </c>
      <c r="E6932">
        <f t="shared" si="325"/>
        <v>1.3135574094339622</v>
      </c>
      <c r="F6932">
        <f t="shared" si="326"/>
        <v>0</v>
      </c>
    </row>
    <row r="6933" spans="1:6" x14ac:dyDescent="0.25">
      <c r="A6933">
        <v>6924</v>
      </c>
      <c r="B6933">
        <f>'Założenia i wyniki'!$E$6*Znorm.Profile!B6933</f>
        <v>1.111132075471698</v>
      </c>
      <c r="C6933">
        <f>'Założenia i wyniki'!$E$8*Znorm.Profile!C6933</f>
        <v>0.43388485000000004</v>
      </c>
      <c r="D6933">
        <f t="shared" si="324"/>
        <v>0.43388485000000004</v>
      </c>
      <c r="E6933">
        <f t="shared" si="325"/>
        <v>0.67724722547169791</v>
      </c>
      <c r="F6933">
        <f t="shared" si="326"/>
        <v>0</v>
      </c>
    </row>
    <row r="6934" spans="1:6" x14ac:dyDescent="0.25">
      <c r="A6934">
        <v>6925</v>
      </c>
      <c r="B6934">
        <f>'Założenia i wyniki'!$E$6*Znorm.Profile!B6934</f>
        <v>0.61929245283018874</v>
      </c>
      <c r="C6934">
        <f>'Założenia i wyniki'!$E$8*Znorm.Profile!C6934</f>
        <v>0.42748930000000002</v>
      </c>
      <c r="D6934">
        <f t="shared" si="324"/>
        <v>0.42748930000000002</v>
      </c>
      <c r="E6934">
        <f t="shared" si="325"/>
        <v>0.19180315283018873</v>
      </c>
      <c r="F6934">
        <f t="shared" si="326"/>
        <v>0</v>
      </c>
    </row>
    <row r="6935" spans="1:6" x14ac:dyDescent="0.25">
      <c r="A6935">
        <v>6926</v>
      </c>
      <c r="B6935">
        <f>'Założenia i wyniki'!$E$6*Znorm.Profile!B6935</f>
        <v>0.35764150943396228</v>
      </c>
      <c r="C6935">
        <f>'Założenia i wyniki'!$E$8*Znorm.Profile!C6935</f>
        <v>0.42513029999999996</v>
      </c>
      <c r="D6935">
        <f t="shared" si="324"/>
        <v>0.35764150943396228</v>
      </c>
      <c r="E6935">
        <f t="shared" si="325"/>
        <v>0</v>
      </c>
      <c r="F6935">
        <f t="shared" si="326"/>
        <v>6.7488790566037682E-2</v>
      </c>
    </row>
    <row r="6936" spans="1:6" x14ac:dyDescent="0.25">
      <c r="A6936">
        <v>6927</v>
      </c>
      <c r="B6936">
        <f>'Założenia i wyniki'!$E$6*Znorm.Profile!B6936</f>
        <v>0.29368867924528302</v>
      </c>
      <c r="C6936">
        <f>'Założenia i wyniki'!$E$8*Znorm.Profile!C6936</f>
        <v>0.44415139999999997</v>
      </c>
      <c r="D6936">
        <f t="shared" si="324"/>
        <v>0.29368867924528302</v>
      </c>
      <c r="E6936">
        <f t="shared" si="325"/>
        <v>0</v>
      </c>
      <c r="F6936">
        <f t="shared" si="326"/>
        <v>0.15046272075471695</v>
      </c>
    </row>
    <row r="6937" spans="1:6" x14ac:dyDescent="0.25">
      <c r="A6937">
        <v>6928</v>
      </c>
      <c r="B6937">
        <f>'Założenia i wyniki'!$E$6*Znorm.Profile!B6937</f>
        <v>0.372</v>
      </c>
      <c r="C6937">
        <f>'Założenia i wyniki'!$E$8*Znorm.Profile!C6937</f>
        <v>0.47673219999999999</v>
      </c>
      <c r="D6937">
        <f t="shared" si="324"/>
        <v>0.372</v>
      </c>
      <c r="E6937">
        <f t="shared" si="325"/>
        <v>0</v>
      </c>
      <c r="F6937">
        <f t="shared" si="326"/>
        <v>0.1047322</v>
      </c>
    </row>
    <row r="6938" spans="1:6" x14ac:dyDescent="0.25">
      <c r="A6938">
        <v>6929</v>
      </c>
      <c r="B6938">
        <f>'Założenia i wyniki'!$E$6*Znorm.Profile!B6938</f>
        <v>0</v>
      </c>
      <c r="C6938">
        <f>'Założenia i wyniki'!$E$8*Znorm.Profile!C6938</f>
        <v>0.53084955</v>
      </c>
      <c r="D6938">
        <f t="shared" si="324"/>
        <v>0</v>
      </c>
      <c r="E6938">
        <f t="shared" si="325"/>
        <v>0</v>
      </c>
      <c r="F6938">
        <f t="shared" si="326"/>
        <v>0.53084955</v>
      </c>
    </row>
    <row r="6939" spans="1:6" x14ac:dyDescent="0.25">
      <c r="A6939">
        <v>6930</v>
      </c>
      <c r="B6939">
        <f>'Założenia i wyniki'!$E$6*Znorm.Profile!B6939</f>
        <v>0</v>
      </c>
      <c r="C6939">
        <f>'Założenia i wyniki'!$E$8*Znorm.Profile!C6939</f>
        <v>0.60779425000000009</v>
      </c>
      <c r="D6939">
        <f t="shared" si="324"/>
        <v>0</v>
      </c>
      <c r="E6939">
        <f t="shared" si="325"/>
        <v>0</v>
      </c>
      <c r="F6939">
        <f t="shared" si="326"/>
        <v>0.60779425000000009</v>
      </c>
    </row>
    <row r="6940" spans="1:6" x14ac:dyDescent="0.25">
      <c r="A6940">
        <v>6931</v>
      </c>
      <c r="B6940">
        <f>'Założenia i wyniki'!$E$6*Znorm.Profile!B6940</f>
        <v>0</v>
      </c>
      <c r="C6940">
        <f>'Założenia i wyniki'!$E$8*Znorm.Profile!C6940</f>
        <v>0.62473215000000004</v>
      </c>
      <c r="D6940">
        <f t="shared" si="324"/>
        <v>0</v>
      </c>
      <c r="E6940">
        <f t="shared" si="325"/>
        <v>0</v>
      </c>
      <c r="F6940">
        <f t="shared" si="326"/>
        <v>0.62473215000000004</v>
      </c>
    </row>
    <row r="6941" spans="1:6" x14ac:dyDescent="0.25">
      <c r="A6941">
        <v>6932</v>
      </c>
      <c r="B6941">
        <f>'Założenia i wyniki'!$E$6*Znorm.Profile!B6941</f>
        <v>0</v>
      </c>
      <c r="C6941">
        <f>'Założenia i wyniki'!$E$8*Znorm.Profile!C6941</f>
        <v>0.56752184999999999</v>
      </c>
      <c r="D6941">
        <f t="shared" si="324"/>
        <v>0</v>
      </c>
      <c r="E6941">
        <f t="shared" si="325"/>
        <v>0</v>
      </c>
      <c r="F6941">
        <f t="shared" si="326"/>
        <v>0.56752184999999999</v>
      </c>
    </row>
    <row r="6942" spans="1:6" x14ac:dyDescent="0.25">
      <c r="A6942">
        <v>6933</v>
      </c>
      <c r="B6942">
        <f>'Założenia i wyniki'!$E$6*Znorm.Profile!B6942</f>
        <v>0</v>
      </c>
      <c r="C6942">
        <f>'Założenia i wyniki'!$E$8*Znorm.Profile!C6942</f>
        <v>0.50270815000000002</v>
      </c>
      <c r="D6942">
        <f t="shared" si="324"/>
        <v>0</v>
      </c>
      <c r="E6942">
        <f t="shared" si="325"/>
        <v>0</v>
      </c>
      <c r="F6942">
        <f t="shared" si="326"/>
        <v>0.50270815000000002</v>
      </c>
    </row>
    <row r="6943" spans="1:6" x14ac:dyDescent="0.25">
      <c r="A6943">
        <v>6934</v>
      </c>
      <c r="B6943">
        <f>'Założenia i wyniki'!$E$6*Znorm.Profile!B6943</f>
        <v>0</v>
      </c>
      <c r="C6943">
        <f>'Założenia i wyniki'!$E$8*Znorm.Profile!C6943</f>
        <v>0.42096985000000003</v>
      </c>
      <c r="D6943">
        <f t="shared" si="324"/>
        <v>0</v>
      </c>
      <c r="E6943">
        <f t="shared" si="325"/>
        <v>0</v>
      </c>
      <c r="F6943">
        <f t="shared" si="326"/>
        <v>0.42096985000000003</v>
      </c>
    </row>
    <row r="6944" spans="1:6" x14ac:dyDescent="0.25">
      <c r="A6944">
        <v>6935</v>
      </c>
      <c r="B6944">
        <f>'Założenia i wyniki'!$E$6*Znorm.Profile!B6944</f>
        <v>0</v>
      </c>
      <c r="C6944">
        <f>'Założenia i wyniki'!$E$8*Znorm.Profile!C6944</f>
        <v>0.34005649999999998</v>
      </c>
      <c r="D6944">
        <f t="shared" si="324"/>
        <v>0</v>
      </c>
      <c r="E6944">
        <f t="shared" si="325"/>
        <v>0</v>
      </c>
      <c r="F6944">
        <f t="shared" si="326"/>
        <v>0.34005649999999998</v>
      </c>
    </row>
    <row r="6945" spans="1:6" x14ac:dyDescent="0.25">
      <c r="A6945">
        <v>6936</v>
      </c>
      <c r="B6945">
        <f>'Założenia i wyniki'!$E$6*Znorm.Profile!B6945</f>
        <v>0</v>
      </c>
      <c r="C6945">
        <f>'Założenia i wyniki'!$E$8*Znorm.Profile!C6945</f>
        <v>0.27102005000000001</v>
      </c>
      <c r="D6945">
        <f t="shared" si="324"/>
        <v>0</v>
      </c>
      <c r="E6945">
        <f t="shared" si="325"/>
        <v>0</v>
      </c>
      <c r="F6945">
        <f t="shared" si="326"/>
        <v>0.27102005000000001</v>
      </c>
    </row>
    <row r="6946" spans="1:6" x14ac:dyDescent="0.25">
      <c r="A6946">
        <v>6937</v>
      </c>
      <c r="B6946">
        <f>'Założenia i wyniki'!$E$6*Znorm.Profile!B6946</f>
        <v>0</v>
      </c>
      <c r="C6946">
        <f>'Założenia i wyniki'!$E$8*Znorm.Profile!C6946</f>
        <v>0.2347128</v>
      </c>
      <c r="D6946">
        <f t="shared" si="324"/>
        <v>0</v>
      </c>
      <c r="E6946">
        <f t="shared" si="325"/>
        <v>0</v>
      </c>
      <c r="F6946">
        <f t="shared" si="326"/>
        <v>0.2347128</v>
      </c>
    </row>
    <row r="6947" spans="1:6" x14ac:dyDescent="0.25">
      <c r="A6947">
        <v>6938</v>
      </c>
      <c r="B6947">
        <f>'Założenia i wyniki'!$E$6*Znorm.Profile!B6947</f>
        <v>0</v>
      </c>
      <c r="C6947">
        <f>'Założenia i wyniki'!$E$8*Znorm.Profile!C6947</f>
        <v>0.22043944999999998</v>
      </c>
      <c r="D6947">
        <f t="shared" si="324"/>
        <v>0</v>
      </c>
      <c r="E6947">
        <f t="shared" si="325"/>
        <v>0</v>
      </c>
      <c r="F6947">
        <f t="shared" si="326"/>
        <v>0.22043944999999998</v>
      </c>
    </row>
    <row r="6948" spans="1:6" x14ac:dyDescent="0.25">
      <c r="A6948">
        <v>6939</v>
      </c>
      <c r="B6948">
        <f>'Założenia i wyniki'!$E$6*Znorm.Profile!B6948</f>
        <v>0</v>
      </c>
      <c r="C6948">
        <f>'Założenia i wyniki'!$E$8*Znorm.Profile!C6948</f>
        <v>0.21497384999999999</v>
      </c>
      <c r="D6948">
        <f t="shared" si="324"/>
        <v>0</v>
      </c>
      <c r="E6948">
        <f t="shared" si="325"/>
        <v>0</v>
      </c>
      <c r="F6948">
        <f t="shared" si="326"/>
        <v>0.21497384999999999</v>
      </c>
    </row>
    <row r="6949" spans="1:6" x14ac:dyDescent="0.25">
      <c r="A6949">
        <v>6940</v>
      </c>
      <c r="B6949">
        <f>'Założenia i wyniki'!$E$6*Znorm.Profile!B6949</f>
        <v>0</v>
      </c>
      <c r="C6949">
        <f>'Założenia i wyniki'!$E$8*Znorm.Profile!C6949</f>
        <v>0.23357424999999998</v>
      </c>
      <c r="D6949">
        <f t="shared" si="324"/>
        <v>0</v>
      </c>
      <c r="E6949">
        <f t="shared" si="325"/>
        <v>0</v>
      </c>
      <c r="F6949">
        <f t="shared" si="326"/>
        <v>0.23357424999999998</v>
      </c>
    </row>
    <row r="6950" spans="1:6" x14ac:dyDescent="0.25">
      <c r="A6950">
        <v>6941</v>
      </c>
      <c r="B6950">
        <f>'Założenia i wyniki'!$E$6*Znorm.Profile!B6950</f>
        <v>0</v>
      </c>
      <c r="C6950">
        <f>'Założenia i wyniki'!$E$8*Znorm.Profile!C6950</f>
        <v>0.26756624999999995</v>
      </c>
      <c r="D6950">
        <f t="shared" si="324"/>
        <v>0</v>
      </c>
      <c r="E6950">
        <f t="shared" si="325"/>
        <v>0</v>
      </c>
      <c r="F6950">
        <f t="shared" si="326"/>
        <v>0.26756624999999995</v>
      </c>
    </row>
    <row r="6951" spans="1:6" x14ac:dyDescent="0.25">
      <c r="A6951">
        <v>6942</v>
      </c>
      <c r="B6951">
        <f>'Założenia i wyniki'!$E$6*Znorm.Profile!B6951</f>
        <v>0</v>
      </c>
      <c r="C6951">
        <f>'Założenia i wyniki'!$E$8*Znorm.Profile!C6951</f>
        <v>0.33206739999999996</v>
      </c>
      <c r="D6951">
        <f t="shared" si="324"/>
        <v>0</v>
      </c>
      <c r="E6951">
        <f t="shared" si="325"/>
        <v>0</v>
      </c>
      <c r="F6951">
        <f t="shared" si="326"/>
        <v>0.33206739999999996</v>
      </c>
    </row>
    <row r="6952" spans="1:6" x14ac:dyDescent="0.25">
      <c r="A6952">
        <v>6943</v>
      </c>
      <c r="B6952">
        <f>'Założenia i wyniki'!$E$6*Znorm.Profile!B6952</f>
        <v>0</v>
      </c>
      <c r="C6952">
        <f>'Założenia i wyniki'!$E$8*Znorm.Profile!C6952</f>
        <v>0.39776135000000001</v>
      </c>
      <c r="D6952">
        <f t="shared" si="324"/>
        <v>0</v>
      </c>
      <c r="E6952">
        <f t="shared" si="325"/>
        <v>0</v>
      </c>
      <c r="F6952">
        <f t="shared" si="326"/>
        <v>0.39776135000000001</v>
      </c>
    </row>
    <row r="6953" spans="1:6" x14ac:dyDescent="0.25">
      <c r="A6953">
        <v>6944</v>
      </c>
      <c r="B6953">
        <f>'Założenia i wyniki'!$E$6*Znorm.Profile!B6953</f>
        <v>0.18889622641509435</v>
      </c>
      <c r="C6953">
        <f>'Założenia i wyniki'!$E$8*Znorm.Profile!C6953</f>
        <v>0.45877544999999997</v>
      </c>
      <c r="D6953">
        <f t="shared" si="324"/>
        <v>0.18889622641509435</v>
      </c>
      <c r="E6953">
        <f t="shared" si="325"/>
        <v>0</v>
      </c>
      <c r="F6953">
        <f t="shared" si="326"/>
        <v>0.26987922358490563</v>
      </c>
    </row>
    <row r="6954" spans="1:6" x14ac:dyDescent="0.25">
      <c r="A6954">
        <v>6945</v>
      </c>
      <c r="B6954">
        <f>'Założenia i wyniki'!$E$6*Znorm.Profile!B6954</f>
        <v>1.0360377358490567</v>
      </c>
      <c r="C6954">
        <f>'Założenia i wyniki'!$E$8*Znorm.Profile!C6954</f>
        <v>0.49825299999999995</v>
      </c>
      <c r="D6954">
        <f t="shared" si="324"/>
        <v>0.49825299999999995</v>
      </c>
      <c r="E6954">
        <f t="shared" si="325"/>
        <v>0.53778473584905673</v>
      </c>
      <c r="F6954">
        <f t="shared" si="326"/>
        <v>0</v>
      </c>
    </row>
    <row r="6955" spans="1:6" x14ac:dyDescent="0.25">
      <c r="A6955">
        <v>6946</v>
      </c>
      <c r="B6955">
        <f>'Założenia i wyniki'!$E$6*Znorm.Profile!B6955</f>
        <v>1.1611320754716981</v>
      </c>
      <c r="C6955">
        <f>'Założenia i wyniki'!$E$8*Znorm.Profile!C6955</f>
        <v>0.49715784999999996</v>
      </c>
      <c r="D6955">
        <f t="shared" si="324"/>
        <v>0.49715784999999996</v>
      </c>
      <c r="E6955">
        <f t="shared" si="325"/>
        <v>0.66397422547169804</v>
      </c>
      <c r="F6955">
        <f t="shared" si="326"/>
        <v>0</v>
      </c>
    </row>
    <row r="6956" spans="1:6" x14ac:dyDescent="0.25">
      <c r="A6956">
        <v>6947</v>
      </c>
      <c r="B6956">
        <f>'Założenia i wyniki'!$E$6*Znorm.Profile!B6956</f>
        <v>1.6387735849056602</v>
      </c>
      <c r="C6956">
        <f>'Założenia i wyniki'!$E$8*Znorm.Profile!C6956</f>
        <v>0.51581354999999995</v>
      </c>
      <c r="D6956">
        <f t="shared" si="324"/>
        <v>0.51581354999999995</v>
      </c>
      <c r="E6956">
        <f t="shared" si="325"/>
        <v>1.1229600349056601</v>
      </c>
      <c r="F6956">
        <f t="shared" si="326"/>
        <v>0</v>
      </c>
    </row>
    <row r="6957" spans="1:6" x14ac:dyDescent="0.25">
      <c r="A6957">
        <v>6948</v>
      </c>
      <c r="B6957">
        <f>'Założenia i wyniki'!$E$6*Znorm.Profile!B6957</f>
        <v>1.3995283018867923</v>
      </c>
      <c r="C6957">
        <f>'Założenia i wyniki'!$E$8*Znorm.Profile!C6957</f>
        <v>0.51372369999999989</v>
      </c>
      <c r="D6957">
        <f t="shared" si="324"/>
        <v>0.51372369999999989</v>
      </c>
      <c r="E6957">
        <f t="shared" si="325"/>
        <v>0.88580460188679244</v>
      </c>
      <c r="F6957">
        <f t="shared" si="326"/>
        <v>0</v>
      </c>
    </row>
    <row r="6958" spans="1:6" x14ac:dyDescent="0.25">
      <c r="A6958">
        <v>6949</v>
      </c>
      <c r="B6958">
        <f>'Założenia i wyniki'!$E$6*Znorm.Profile!B6958</f>
        <v>0.46499999999999997</v>
      </c>
      <c r="C6958">
        <f>'Założenia i wyniki'!$E$8*Znorm.Profile!C6958</f>
        <v>0.50902880000000006</v>
      </c>
      <c r="D6958">
        <f t="shared" si="324"/>
        <v>0.46499999999999997</v>
      </c>
      <c r="E6958">
        <f t="shared" si="325"/>
        <v>0</v>
      </c>
      <c r="F6958">
        <f t="shared" si="326"/>
        <v>4.402880000000009E-2</v>
      </c>
    </row>
    <row r="6959" spans="1:6" x14ac:dyDescent="0.25">
      <c r="A6959">
        <v>6950</v>
      </c>
      <c r="B6959">
        <f>'Założenia i wyniki'!$E$6*Znorm.Profile!B6959</f>
        <v>0.3105566037735849</v>
      </c>
      <c r="C6959">
        <f>'Założenia i wyniki'!$E$8*Znorm.Profile!C6959</f>
        <v>0.50432129999999997</v>
      </c>
      <c r="D6959">
        <f t="shared" si="324"/>
        <v>0.3105566037735849</v>
      </c>
      <c r="E6959">
        <f t="shared" si="325"/>
        <v>0</v>
      </c>
      <c r="F6959">
        <f t="shared" si="326"/>
        <v>0.19376469622641507</v>
      </c>
    </row>
    <row r="6960" spans="1:6" x14ac:dyDescent="0.25">
      <c r="A6960">
        <v>6951</v>
      </c>
      <c r="B6960">
        <f>'Założenia i wyniki'!$E$6*Znorm.Profile!B6960</f>
        <v>0.18211320754716981</v>
      </c>
      <c r="C6960">
        <f>'Założenia i wyniki'!$E$8*Znorm.Profile!C6960</f>
        <v>0.49928339999999999</v>
      </c>
      <c r="D6960">
        <f t="shared" si="324"/>
        <v>0.18211320754716981</v>
      </c>
      <c r="E6960">
        <f t="shared" si="325"/>
        <v>0</v>
      </c>
      <c r="F6960">
        <f t="shared" si="326"/>
        <v>0.31717019245283018</v>
      </c>
    </row>
    <row r="6961" spans="1:6" x14ac:dyDescent="0.25">
      <c r="A6961">
        <v>6952</v>
      </c>
      <c r="B6961">
        <f>'Założenia i wyniki'!$E$6*Znorm.Profile!B6961</f>
        <v>7.1110377358490559E-2</v>
      </c>
      <c r="C6961">
        <f>'Założenia i wyniki'!$E$8*Znorm.Profile!C6961</f>
        <v>0.50195774999999987</v>
      </c>
      <c r="D6961">
        <f t="shared" si="324"/>
        <v>7.1110377358490559E-2</v>
      </c>
      <c r="E6961">
        <f t="shared" si="325"/>
        <v>0</v>
      </c>
      <c r="F6961">
        <f t="shared" si="326"/>
        <v>0.4308473726415093</v>
      </c>
    </row>
    <row r="6962" spans="1:6" x14ac:dyDescent="0.25">
      <c r="A6962">
        <v>6953</v>
      </c>
      <c r="B6962">
        <f>'Założenia i wyniki'!$E$6*Znorm.Profile!B6962</f>
        <v>0</v>
      </c>
      <c r="C6962">
        <f>'Założenia i wyniki'!$E$8*Znorm.Profile!C6962</f>
        <v>0.54923469999999996</v>
      </c>
      <c r="D6962">
        <f t="shared" si="324"/>
        <v>0</v>
      </c>
      <c r="E6962">
        <f t="shared" si="325"/>
        <v>0</v>
      </c>
      <c r="F6962">
        <f t="shared" si="326"/>
        <v>0.54923469999999996</v>
      </c>
    </row>
    <row r="6963" spans="1:6" x14ac:dyDescent="0.25">
      <c r="A6963">
        <v>6954</v>
      </c>
      <c r="B6963">
        <f>'Założenia i wyniki'!$E$6*Znorm.Profile!B6963</f>
        <v>0</v>
      </c>
      <c r="C6963">
        <f>'Założenia i wyniki'!$E$8*Znorm.Profile!C6963</f>
        <v>0.62177989999999994</v>
      </c>
      <c r="D6963">
        <f t="shared" si="324"/>
        <v>0</v>
      </c>
      <c r="E6963">
        <f t="shared" si="325"/>
        <v>0</v>
      </c>
      <c r="F6963">
        <f t="shared" si="326"/>
        <v>0.62177989999999994</v>
      </c>
    </row>
    <row r="6964" spans="1:6" x14ac:dyDescent="0.25">
      <c r="A6964">
        <v>6955</v>
      </c>
      <c r="B6964">
        <f>'Założenia i wyniki'!$E$6*Znorm.Profile!B6964</f>
        <v>0</v>
      </c>
      <c r="C6964">
        <f>'Założenia i wyniki'!$E$8*Znorm.Profile!C6964</f>
        <v>0.61216994999999996</v>
      </c>
      <c r="D6964">
        <f t="shared" si="324"/>
        <v>0</v>
      </c>
      <c r="E6964">
        <f t="shared" si="325"/>
        <v>0</v>
      </c>
      <c r="F6964">
        <f t="shared" si="326"/>
        <v>0.61216994999999996</v>
      </c>
    </row>
    <row r="6965" spans="1:6" x14ac:dyDescent="0.25">
      <c r="A6965">
        <v>6956</v>
      </c>
      <c r="B6965">
        <f>'Założenia i wyniki'!$E$6*Znorm.Profile!B6965</f>
        <v>0</v>
      </c>
      <c r="C6965">
        <f>'Założenia i wyniki'!$E$8*Znorm.Profile!C6965</f>
        <v>0.57212679999999994</v>
      </c>
      <c r="D6965">
        <f t="shared" si="324"/>
        <v>0</v>
      </c>
      <c r="E6965">
        <f t="shared" si="325"/>
        <v>0</v>
      </c>
      <c r="F6965">
        <f t="shared" si="326"/>
        <v>0.57212679999999994</v>
      </c>
    </row>
    <row r="6966" spans="1:6" x14ac:dyDescent="0.25">
      <c r="A6966">
        <v>6957</v>
      </c>
      <c r="B6966">
        <f>'Założenia i wyniki'!$E$6*Znorm.Profile!B6966</f>
        <v>0</v>
      </c>
      <c r="C6966">
        <f>'Założenia i wyniki'!$E$8*Znorm.Profile!C6966</f>
        <v>0.50291079999999999</v>
      </c>
      <c r="D6966">
        <f t="shared" si="324"/>
        <v>0</v>
      </c>
      <c r="E6966">
        <f t="shared" si="325"/>
        <v>0</v>
      </c>
      <c r="F6966">
        <f t="shared" si="326"/>
        <v>0.50291079999999999</v>
      </c>
    </row>
    <row r="6967" spans="1:6" x14ac:dyDescent="0.25">
      <c r="A6967">
        <v>6958</v>
      </c>
      <c r="B6967">
        <f>'Założenia i wyniki'!$E$6*Znorm.Profile!B6967</f>
        <v>0</v>
      </c>
      <c r="C6967">
        <f>'Założenia i wyniki'!$E$8*Znorm.Profile!C6967</f>
        <v>0.43291954999999993</v>
      </c>
      <c r="D6967">
        <f t="shared" si="324"/>
        <v>0</v>
      </c>
      <c r="E6967">
        <f t="shared" si="325"/>
        <v>0</v>
      </c>
      <c r="F6967">
        <f t="shared" si="326"/>
        <v>0.43291954999999993</v>
      </c>
    </row>
    <row r="6968" spans="1:6" x14ac:dyDescent="0.25">
      <c r="A6968">
        <v>6959</v>
      </c>
      <c r="B6968">
        <f>'Założenia i wyniki'!$E$6*Znorm.Profile!B6968</f>
        <v>0</v>
      </c>
      <c r="C6968">
        <f>'Założenia i wyniki'!$E$8*Znorm.Profile!C6968</f>
        <v>0.35836465000000001</v>
      </c>
      <c r="D6968">
        <f t="shared" si="324"/>
        <v>0</v>
      </c>
      <c r="E6968">
        <f t="shared" si="325"/>
        <v>0</v>
      </c>
      <c r="F6968">
        <f t="shared" si="326"/>
        <v>0.35836465000000001</v>
      </c>
    </row>
    <row r="6969" spans="1:6" x14ac:dyDescent="0.25">
      <c r="A6969">
        <v>6960</v>
      </c>
      <c r="B6969">
        <f>'Założenia i wyniki'!$E$6*Znorm.Profile!B6969</f>
        <v>0</v>
      </c>
      <c r="C6969">
        <f>'Założenia i wyniki'!$E$8*Znorm.Profile!C6969</f>
        <v>0.29009924999999998</v>
      </c>
      <c r="D6969">
        <f t="shared" si="324"/>
        <v>0</v>
      </c>
      <c r="E6969">
        <f t="shared" si="325"/>
        <v>0</v>
      </c>
      <c r="F6969">
        <f t="shared" si="326"/>
        <v>0.29009924999999998</v>
      </c>
    </row>
    <row r="6970" spans="1:6" x14ac:dyDescent="0.25">
      <c r="A6970">
        <v>6961</v>
      </c>
      <c r="B6970">
        <f>'Założenia i wyniki'!$E$6*Znorm.Profile!B6970</f>
        <v>0</v>
      </c>
      <c r="C6970">
        <f>'Założenia i wyniki'!$E$8*Znorm.Profile!C6970</f>
        <v>0.24522750000000001</v>
      </c>
      <c r="D6970">
        <f t="shared" si="324"/>
        <v>0</v>
      </c>
      <c r="E6970">
        <f t="shared" si="325"/>
        <v>0</v>
      </c>
      <c r="F6970">
        <f t="shared" si="326"/>
        <v>0.24522750000000001</v>
      </c>
    </row>
    <row r="6971" spans="1:6" x14ac:dyDescent="0.25">
      <c r="A6971">
        <v>6962</v>
      </c>
      <c r="B6971">
        <f>'Założenia i wyniki'!$E$6*Znorm.Profile!B6971</f>
        <v>0</v>
      </c>
      <c r="C6971">
        <f>'Założenia i wyniki'!$E$8*Znorm.Profile!C6971</f>
        <v>0.2259698</v>
      </c>
      <c r="D6971">
        <f t="shared" si="324"/>
        <v>0</v>
      </c>
      <c r="E6971">
        <f t="shared" si="325"/>
        <v>0</v>
      </c>
      <c r="F6971">
        <f t="shared" si="326"/>
        <v>0.2259698</v>
      </c>
    </row>
    <row r="6972" spans="1:6" x14ac:dyDescent="0.25">
      <c r="A6972">
        <v>6963</v>
      </c>
      <c r="B6972">
        <f>'Założenia i wyniki'!$E$6*Znorm.Profile!B6972</f>
        <v>0</v>
      </c>
      <c r="C6972">
        <f>'Założenia i wyniki'!$E$8*Znorm.Profile!C6972</f>
        <v>0.22134455000000003</v>
      </c>
      <c r="D6972">
        <f t="shared" si="324"/>
        <v>0</v>
      </c>
      <c r="E6972">
        <f t="shared" si="325"/>
        <v>0</v>
      </c>
      <c r="F6972">
        <f t="shared" si="326"/>
        <v>0.22134455000000003</v>
      </c>
    </row>
    <row r="6973" spans="1:6" x14ac:dyDescent="0.25">
      <c r="A6973">
        <v>6964</v>
      </c>
      <c r="B6973">
        <f>'Założenia i wyniki'!$E$6*Znorm.Profile!B6973</f>
        <v>0</v>
      </c>
      <c r="C6973">
        <f>'Założenia i wyniki'!$E$8*Znorm.Profile!C6973</f>
        <v>0.22985725000000001</v>
      </c>
      <c r="D6973">
        <f t="shared" si="324"/>
        <v>0</v>
      </c>
      <c r="E6973">
        <f t="shared" si="325"/>
        <v>0</v>
      </c>
      <c r="F6973">
        <f t="shared" si="326"/>
        <v>0.22985725000000001</v>
      </c>
    </row>
    <row r="6974" spans="1:6" x14ac:dyDescent="0.25">
      <c r="A6974">
        <v>6965</v>
      </c>
      <c r="B6974">
        <f>'Założenia i wyniki'!$E$6*Znorm.Profile!B6974</f>
        <v>0</v>
      </c>
      <c r="C6974">
        <f>'Założenia i wyniki'!$E$8*Znorm.Profile!C6974</f>
        <v>0.25891635000000002</v>
      </c>
      <c r="D6974">
        <f t="shared" si="324"/>
        <v>0</v>
      </c>
      <c r="E6974">
        <f t="shared" si="325"/>
        <v>0</v>
      </c>
      <c r="F6974">
        <f t="shared" si="326"/>
        <v>0.25891635000000002</v>
      </c>
    </row>
    <row r="6975" spans="1:6" x14ac:dyDescent="0.25">
      <c r="A6975">
        <v>6966</v>
      </c>
      <c r="B6975">
        <f>'Założenia i wyniki'!$E$6*Znorm.Profile!B6975</f>
        <v>0</v>
      </c>
      <c r="C6975">
        <f>'Założenia i wyniki'!$E$8*Znorm.Profile!C6975</f>
        <v>0.31013184999999999</v>
      </c>
      <c r="D6975">
        <f t="shared" si="324"/>
        <v>0</v>
      </c>
      <c r="E6975">
        <f t="shared" si="325"/>
        <v>0</v>
      </c>
      <c r="F6975">
        <f t="shared" si="326"/>
        <v>0.31013184999999999</v>
      </c>
    </row>
    <row r="6976" spans="1:6" x14ac:dyDescent="0.25">
      <c r="A6976">
        <v>6967</v>
      </c>
      <c r="B6976">
        <f>'Założenia i wyniki'!$E$6*Znorm.Profile!B6976</f>
        <v>0</v>
      </c>
      <c r="C6976">
        <f>'Założenia i wyniki'!$E$8*Znorm.Profile!C6976</f>
        <v>0.36490650000000002</v>
      </c>
      <c r="D6976">
        <f t="shared" si="324"/>
        <v>0</v>
      </c>
      <c r="E6976">
        <f t="shared" si="325"/>
        <v>0</v>
      </c>
      <c r="F6976">
        <f t="shared" si="326"/>
        <v>0.36490650000000002</v>
      </c>
    </row>
    <row r="6977" spans="1:6" x14ac:dyDescent="0.25">
      <c r="A6977">
        <v>6968</v>
      </c>
      <c r="B6977">
        <f>'Założenia i wyniki'!$E$6*Znorm.Profile!B6977</f>
        <v>0.12461320754716981</v>
      </c>
      <c r="C6977">
        <f>'Założenia i wyniki'!$E$8*Znorm.Profile!C6977</f>
        <v>0.43092455000000002</v>
      </c>
      <c r="D6977">
        <f t="shared" si="324"/>
        <v>0.12461320754716981</v>
      </c>
      <c r="E6977">
        <f t="shared" si="325"/>
        <v>0</v>
      </c>
      <c r="F6977">
        <f t="shared" si="326"/>
        <v>0.3063113424528302</v>
      </c>
    </row>
    <row r="6978" spans="1:6" x14ac:dyDescent="0.25">
      <c r="A6978">
        <v>6969</v>
      </c>
      <c r="B6978">
        <f>'Założenia i wyniki'!$E$6*Znorm.Profile!B6978</f>
        <v>0.23868867924528303</v>
      </c>
      <c r="C6978">
        <f>'Założenia i wyniki'!$E$8*Znorm.Profile!C6978</f>
        <v>0.4820256</v>
      </c>
      <c r="D6978">
        <f t="shared" si="324"/>
        <v>0.23868867924528303</v>
      </c>
      <c r="E6978">
        <f t="shared" si="325"/>
        <v>0</v>
      </c>
      <c r="F6978">
        <f t="shared" si="326"/>
        <v>0.24333692075471697</v>
      </c>
    </row>
    <row r="6979" spans="1:6" x14ac:dyDescent="0.25">
      <c r="A6979">
        <v>6970</v>
      </c>
      <c r="B6979">
        <f>'Założenia i wyniki'!$E$6*Znorm.Profile!B6979</f>
        <v>0.30194339622641508</v>
      </c>
      <c r="C6979">
        <f>'Założenia i wyniki'!$E$8*Znorm.Profile!C6979</f>
        <v>0.49741264999999996</v>
      </c>
      <c r="D6979">
        <f t="shared" si="324"/>
        <v>0.30194339622641508</v>
      </c>
      <c r="E6979">
        <f t="shared" si="325"/>
        <v>0</v>
      </c>
      <c r="F6979">
        <f t="shared" si="326"/>
        <v>0.19546925377358487</v>
      </c>
    </row>
    <row r="6980" spans="1:6" x14ac:dyDescent="0.25">
      <c r="A6980">
        <v>6971</v>
      </c>
      <c r="B6980">
        <f>'Założenia i wyniki'!$E$6*Znorm.Profile!B6980</f>
        <v>0.23395283018867924</v>
      </c>
      <c r="C6980">
        <f>'Założenia i wyniki'!$E$8*Znorm.Profile!C6980</f>
        <v>0.50787660000000001</v>
      </c>
      <c r="D6980">
        <f t="shared" si="324"/>
        <v>0.23395283018867924</v>
      </c>
      <c r="E6980">
        <f t="shared" si="325"/>
        <v>0</v>
      </c>
      <c r="F6980">
        <f t="shared" si="326"/>
        <v>0.27392376981132077</v>
      </c>
    </row>
    <row r="6981" spans="1:6" x14ac:dyDescent="0.25">
      <c r="A6981">
        <v>6972</v>
      </c>
      <c r="B6981">
        <f>'Założenia i wyniki'!$E$6*Znorm.Profile!B6981</f>
        <v>0.24436792452830186</v>
      </c>
      <c r="C6981">
        <f>'Założenia i wyniki'!$E$8*Znorm.Profile!C6981</f>
        <v>0.49736539999999996</v>
      </c>
      <c r="D6981">
        <f t="shared" si="324"/>
        <v>0.24436792452830186</v>
      </c>
      <c r="E6981">
        <f t="shared" si="325"/>
        <v>0</v>
      </c>
      <c r="F6981">
        <f t="shared" si="326"/>
        <v>0.2529974754716981</v>
      </c>
    </row>
    <row r="6982" spans="1:6" x14ac:dyDescent="0.25">
      <c r="A6982">
        <v>6973</v>
      </c>
      <c r="B6982">
        <f>'Założenia i wyniki'!$E$6*Znorm.Profile!B6982</f>
        <v>0.21667924528301885</v>
      </c>
      <c r="C6982">
        <f>'Założenia i wyniki'!$E$8*Znorm.Profile!C6982</f>
        <v>0.4752188</v>
      </c>
      <c r="D6982">
        <f t="shared" si="324"/>
        <v>0.21667924528301885</v>
      </c>
      <c r="E6982">
        <f t="shared" si="325"/>
        <v>0</v>
      </c>
      <c r="F6982">
        <f t="shared" si="326"/>
        <v>0.25853955471698115</v>
      </c>
    </row>
    <row r="6983" spans="1:6" x14ac:dyDescent="0.25">
      <c r="A6983">
        <v>6974</v>
      </c>
      <c r="B6983">
        <f>'Założenia i wyniki'!$E$6*Znorm.Profile!B6983</f>
        <v>0.17922641509433962</v>
      </c>
      <c r="C6983">
        <f>'Założenia i wyniki'!$E$8*Znorm.Profile!C6983</f>
        <v>0.44144240000000001</v>
      </c>
      <c r="D6983">
        <f t="shared" si="324"/>
        <v>0.17922641509433962</v>
      </c>
      <c r="E6983">
        <f t="shared" si="325"/>
        <v>0</v>
      </c>
      <c r="F6983">
        <f t="shared" si="326"/>
        <v>0.26221598490566039</v>
      </c>
    </row>
    <row r="6984" spans="1:6" x14ac:dyDescent="0.25">
      <c r="A6984">
        <v>6975</v>
      </c>
      <c r="B6984">
        <f>'Założenia i wyniki'!$E$6*Znorm.Profile!B6984</f>
        <v>0.15369811320754717</v>
      </c>
      <c r="C6984">
        <f>'Założenia i wyniki'!$E$8*Znorm.Profile!C6984</f>
        <v>0.42739200000000005</v>
      </c>
      <c r="D6984">
        <f t="shared" si="324"/>
        <v>0.15369811320754717</v>
      </c>
      <c r="E6984">
        <f t="shared" si="325"/>
        <v>0</v>
      </c>
      <c r="F6984">
        <f t="shared" si="326"/>
        <v>0.27369388679245288</v>
      </c>
    </row>
    <row r="6985" spans="1:6" x14ac:dyDescent="0.25">
      <c r="A6985">
        <v>6976</v>
      </c>
      <c r="B6985">
        <f>'Założenia i wyniki'!$E$6*Znorm.Profile!B6985</f>
        <v>5.8817924528301882E-2</v>
      </c>
      <c r="C6985">
        <f>'Założenia i wyniki'!$E$8*Znorm.Profile!C6985</f>
        <v>0.44223410000000002</v>
      </c>
      <c r="D6985">
        <f t="shared" si="324"/>
        <v>5.8817924528301882E-2</v>
      </c>
      <c r="E6985">
        <f t="shared" si="325"/>
        <v>0</v>
      </c>
      <c r="F6985">
        <f t="shared" si="326"/>
        <v>0.38341617547169815</v>
      </c>
    </row>
    <row r="6986" spans="1:6" x14ac:dyDescent="0.25">
      <c r="A6986">
        <v>6977</v>
      </c>
      <c r="B6986">
        <f>'Założenia i wyniki'!$E$6*Znorm.Profile!B6986</f>
        <v>0</v>
      </c>
      <c r="C6986">
        <f>'Założenia i wyniki'!$E$8*Znorm.Profile!C6986</f>
        <v>0.50399720000000003</v>
      </c>
      <c r="D6986">
        <f t="shared" si="324"/>
        <v>0</v>
      </c>
      <c r="E6986">
        <f t="shared" si="325"/>
        <v>0</v>
      </c>
      <c r="F6986">
        <f t="shared" si="326"/>
        <v>0.50399720000000003</v>
      </c>
    </row>
    <row r="6987" spans="1:6" x14ac:dyDescent="0.25">
      <c r="A6987">
        <v>6978</v>
      </c>
      <c r="B6987">
        <f>'Założenia i wyniki'!$E$6*Znorm.Profile!B6987</f>
        <v>0</v>
      </c>
      <c r="C6987">
        <f>'Założenia i wyniki'!$E$8*Znorm.Profile!C6987</f>
        <v>0.5752488</v>
      </c>
      <c r="D6987">
        <f t="shared" ref="D6987:D7050" si="327">IF(B6987&lt;=C6987,B6987,C6987)</f>
        <v>0</v>
      </c>
      <c r="E6987">
        <f t="shared" ref="E6987:E7050" si="328">IF(B6987&gt;C6987,B6987-C6987,0)</f>
        <v>0</v>
      </c>
      <c r="F6987">
        <f t="shared" ref="F6987:F7050" si="329">IF(B6987&lt;C6987,C6987-B6987,0)</f>
        <v>0.5752488</v>
      </c>
    </row>
    <row r="6988" spans="1:6" x14ac:dyDescent="0.25">
      <c r="A6988">
        <v>6979</v>
      </c>
      <c r="B6988">
        <f>'Założenia i wyniki'!$E$6*Znorm.Profile!B6988</f>
        <v>0</v>
      </c>
      <c r="C6988">
        <f>'Założenia i wyniki'!$E$8*Znorm.Profile!C6988</f>
        <v>0.59971695000000003</v>
      </c>
      <c r="D6988">
        <f t="shared" si="327"/>
        <v>0</v>
      </c>
      <c r="E6988">
        <f t="shared" si="328"/>
        <v>0</v>
      </c>
      <c r="F6988">
        <f t="shared" si="329"/>
        <v>0.59971695000000003</v>
      </c>
    </row>
    <row r="6989" spans="1:6" x14ac:dyDescent="0.25">
      <c r="A6989">
        <v>6980</v>
      </c>
      <c r="B6989">
        <f>'Założenia i wyniki'!$E$6*Znorm.Profile!B6989</f>
        <v>0</v>
      </c>
      <c r="C6989">
        <f>'Założenia i wyniki'!$E$8*Znorm.Profile!C6989</f>
        <v>0.56919274999999991</v>
      </c>
      <c r="D6989">
        <f t="shared" si="327"/>
        <v>0</v>
      </c>
      <c r="E6989">
        <f t="shared" si="328"/>
        <v>0</v>
      </c>
      <c r="F6989">
        <f t="shared" si="329"/>
        <v>0.56919274999999991</v>
      </c>
    </row>
    <row r="6990" spans="1:6" x14ac:dyDescent="0.25">
      <c r="A6990">
        <v>6981</v>
      </c>
      <c r="B6990">
        <f>'Założenia i wyniki'!$E$6*Znorm.Profile!B6990</f>
        <v>0</v>
      </c>
      <c r="C6990">
        <f>'Założenia i wyniki'!$E$8*Znorm.Profile!C6990</f>
        <v>0.4977994</v>
      </c>
      <c r="D6990">
        <f t="shared" si="327"/>
        <v>0</v>
      </c>
      <c r="E6990">
        <f t="shared" si="328"/>
        <v>0</v>
      </c>
      <c r="F6990">
        <f t="shared" si="329"/>
        <v>0.4977994</v>
      </c>
    </row>
    <row r="6991" spans="1:6" x14ac:dyDescent="0.25">
      <c r="A6991">
        <v>6982</v>
      </c>
      <c r="B6991">
        <f>'Założenia i wyniki'!$E$6*Znorm.Profile!B6991</f>
        <v>0</v>
      </c>
      <c r="C6991">
        <f>'Założenia i wyniki'!$E$8*Znorm.Profile!C6991</f>
        <v>0.40278560000000002</v>
      </c>
      <c r="D6991">
        <f t="shared" si="327"/>
        <v>0</v>
      </c>
      <c r="E6991">
        <f t="shared" si="328"/>
        <v>0</v>
      </c>
      <c r="F6991">
        <f t="shared" si="329"/>
        <v>0.40278560000000002</v>
      </c>
    </row>
    <row r="6992" spans="1:6" x14ac:dyDescent="0.25">
      <c r="A6992">
        <v>6983</v>
      </c>
      <c r="B6992">
        <f>'Założenia i wyniki'!$E$6*Znorm.Profile!B6992</f>
        <v>0</v>
      </c>
      <c r="C6992">
        <f>'Założenia i wyniki'!$E$8*Znorm.Profile!C6992</f>
        <v>0.31196024999999999</v>
      </c>
      <c r="D6992">
        <f t="shared" si="327"/>
        <v>0</v>
      </c>
      <c r="E6992">
        <f t="shared" si="328"/>
        <v>0</v>
      </c>
      <c r="F6992">
        <f t="shared" si="329"/>
        <v>0.31196024999999999</v>
      </c>
    </row>
    <row r="6993" spans="1:6" x14ac:dyDescent="0.25">
      <c r="A6993">
        <v>6984</v>
      </c>
      <c r="B6993">
        <f>'Założenia i wyniki'!$E$6*Znorm.Profile!B6993</f>
        <v>0</v>
      </c>
      <c r="C6993">
        <f>'Założenia i wyniki'!$E$8*Znorm.Profile!C6993</f>
        <v>0.24452539999999998</v>
      </c>
      <c r="D6993">
        <f t="shared" si="327"/>
        <v>0</v>
      </c>
      <c r="E6993">
        <f t="shared" si="328"/>
        <v>0</v>
      </c>
      <c r="F6993">
        <f t="shared" si="329"/>
        <v>0.24452539999999998</v>
      </c>
    </row>
    <row r="6994" spans="1:6" x14ac:dyDescent="0.25">
      <c r="A6994">
        <v>6985</v>
      </c>
      <c r="B6994">
        <f>'Założenia i wyniki'!$E$6*Znorm.Profile!B6994</f>
        <v>0</v>
      </c>
      <c r="C6994">
        <f>'Założenia i wyniki'!$E$8*Znorm.Profile!C6994</f>
        <v>0.21988365000000001</v>
      </c>
      <c r="D6994">
        <f t="shared" si="327"/>
        <v>0</v>
      </c>
      <c r="E6994">
        <f t="shared" si="328"/>
        <v>0</v>
      </c>
      <c r="F6994">
        <f t="shared" si="329"/>
        <v>0.21988365000000001</v>
      </c>
    </row>
    <row r="6995" spans="1:6" x14ac:dyDescent="0.25">
      <c r="A6995">
        <v>6986</v>
      </c>
      <c r="B6995">
        <f>'Założenia i wyniki'!$E$6*Znorm.Profile!B6995</f>
        <v>0</v>
      </c>
      <c r="C6995">
        <f>'Założenia i wyniki'!$E$8*Znorm.Profile!C6995</f>
        <v>0.20742469999999999</v>
      </c>
      <c r="D6995">
        <f t="shared" si="327"/>
        <v>0</v>
      </c>
      <c r="E6995">
        <f t="shared" si="328"/>
        <v>0</v>
      </c>
      <c r="F6995">
        <f t="shared" si="329"/>
        <v>0.20742469999999999</v>
      </c>
    </row>
    <row r="6996" spans="1:6" x14ac:dyDescent="0.25">
      <c r="A6996">
        <v>6987</v>
      </c>
      <c r="B6996">
        <f>'Założenia i wyniki'!$E$6*Znorm.Profile!B6996</f>
        <v>0</v>
      </c>
      <c r="C6996">
        <f>'Założenia i wyniki'!$E$8*Znorm.Profile!C6996</f>
        <v>0.2125494</v>
      </c>
      <c r="D6996">
        <f t="shared" si="327"/>
        <v>0</v>
      </c>
      <c r="E6996">
        <f t="shared" si="328"/>
        <v>0</v>
      </c>
      <c r="F6996">
        <f t="shared" si="329"/>
        <v>0.2125494</v>
      </c>
    </row>
    <row r="6997" spans="1:6" x14ac:dyDescent="0.25">
      <c r="A6997">
        <v>6988</v>
      </c>
      <c r="B6997">
        <f>'Założenia i wyniki'!$E$6*Znorm.Profile!B6997</f>
        <v>0</v>
      </c>
      <c r="C6997">
        <f>'Założenia i wyniki'!$E$8*Znorm.Profile!C6997</f>
        <v>0.24229799999999999</v>
      </c>
      <c r="D6997">
        <f t="shared" si="327"/>
        <v>0</v>
      </c>
      <c r="E6997">
        <f t="shared" si="328"/>
        <v>0</v>
      </c>
      <c r="F6997">
        <f t="shared" si="329"/>
        <v>0.24229799999999999</v>
      </c>
    </row>
    <row r="6998" spans="1:6" x14ac:dyDescent="0.25">
      <c r="A6998">
        <v>6989</v>
      </c>
      <c r="B6998">
        <f>'Założenia i wyniki'!$E$6*Znorm.Profile!B6998</f>
        <v>0</v>
      </c>
      <c r="C6998">
        <f>'Założenia i wyniki'!$E$8*Znorm.Profile!C6998</f>
        <v>0.30873079999999997</v>
      </c>
      <c r="D6998">
        <f t="shared" si="327"/>
        <v>0</v>
      </c>
      <c r="E6998">
        <f t="shared" si="328"/>
        <v>0</v>
      </c>
      <c r="F6998">
        <f t="shared" si="329"/>
        <v>0.30873079999999997</v>
      </c>
    </row>
    <row r="6999" spans="1:6" x14ac:dyDescent="0.25">
      <c r="A6999">
        <v>6990</v>
      </c>
      <c r="B6999">
        <f>'Założenia i wyniki'!$E$6*Znorm.Profile!B6999</f>
        <v>0</v>
      </c>
      <c r="C6999">
        <f>'Założenia i wyniki'!$E$8*Znorm.Profile!C6999</f>
        <v>0.40233409999999997</v>
      </c>
      <c r="D6999">
        <f t="shared" si="327"/>
        <v>0</v>
      </c>
      <c r="E6999">
        <f t="shared" si="328"/>
        <v>0</v>
      </c>
      <c r="F6999">
        <f t="shared" si="329"/>
        <v>0.40233409999999997</v>
      </c>
    </row>
    <row r="7000" spans="1:6" x14ac:dyDescent="0.25">
      <c r="A7000">
        <v>6991</v>
      </c>
      <c r="B7000">
        <f>'Założenia i wyniki'!$E$6*Znorm.Profile!B7000</f>
        <v>0</v>
      </c>
      <c r="C7000">
        <f>'Założenia i wyniki'!$E$8*Znorm.Profile!C7000</f>
        <v>0.46070254999999999</v>
      </c>
      <c r="D7000">
        <f t="shared" si="327"/>
        <v>0</v>
      </c>
      <c r="E7000">
        <f t="shared" si="328"/>
        <v>0</v>
      </c>
      <c r="F7000">
        <f t="shared" si="329"/>
        <v>0.46070254999999999</v>
      </c>
    </row>
    <row r="7001" spans="1:6" x14ac:dyDescent="0.25">
      <c r="A7001">
        <v>6992</v>
      </c>
      <c r="B7001">
        <f>'Założenia i wyniki'!$E$6*Znorm.Profile!B7001</f>
        <v>0.14885849056603773</v>
      </c>
      <c r="C7001">
        <f>'Założenia i wyniki'!$E$8*Znorm.Profile!C7001</f>
        <v>0.46425120000000003</v>
      </c>
      <c r="D7001">
        <f t="shared" si="327"/>
        <v>0.14885849056603773</v>
      </c>
      <c r="E7001">
        <f t="shared" si="328"/>
        <v>0</v>
      </c>
      <c r="F7001">
        <f t="shared" si="329"/>
        <v>0.3153927094339623</v>
      </c>
    </row>
    <row r="7002" spans="1:6" x14ac:dyDescent="0.25">
      <c r="A7002">
        <v>6993</v>
      </c>
      <c r="B7002">
        <f>'Założenia i wyniki'!$E$6*Znorm.Profile!B7002</f>
        <v>0.43030188679245285</v>
      </c>
      <c r="C7002">
        <f>'Założenia i wyniki'!$E$8*Znorm.Profile!C7002</f>
        <v>0.47356890000000001</v>
      </c>
      <c r="D7002">
        <f t="shared" si="327"/>
        <v>0.43030188679245285</v>
      </c>
      <c r="E7002">
        <f t="shared" si="328"/>
        <v>0</v>
      </c>
      <c r="F7002">
        <f t="shared" si="329"/>
        <v>4.3267013207547167E-2</v>
      </c>
    </row>
    <row r="7003" spans="1:6" x14ac:dyDescent="0.25">
      <c r="A7003">
        <v>6994</v>
      </c>
      <c r="B7003">
        <f>'Założenia i wyniki'!$E$6*Znorm.Profile!B7003</f>
        <v>0.43149056603773583</v>
      </c>
      <c r="C7003">
        <f>'Założenia i wyniki'!$E$8*Znorm.Profile!C7003</f>
        <v>0.46018034999999996</v>
      </c>
      <c r="D7003">
        <f t="shared" si="327"/>
        <v>0.43149056603773583</v>
      </c>
      <c r="E7003">
        <f t="shared" si="328"/>
        <v>0</v>
      </c>
      <c r="F7003">
        <f t="shared" si="329"/>
        <v>2.8689783962264126E-2</v>
      </c>
    </row>
    <row r="7004" spans="1:6" x14ac:dyDescent="0.25">
      <c r="A7004">
        <v>6995</v>
      </c>
      <c r="B7004">
        <f>'Założenia i wyniki'!$E$6*Znorm.Profile!B7004</f>
        <v>0.42519811320754719</v>
      </c>
      <c r="C7004">
        <f>'Założenia i wyniki'!$E$8*Znorm.Profile!C7004</f>
        <v>0.43881494999999998</v>
      </c>
      <c r="D7004">
        <f t="shared" si="327"/>
        <v>0.42519811320754719</v>
      </c>
      <c r="E7004">
        <f t="shared" si="328"/>
        <v>0</v>
      </c>
      <c r="F7004">
        <f t="shared" si="329"/>
        <v>1.3616836792452791E-2</v>
      </c>
    </row>
    <row r="7005" spans="1:6" x14ac:dyDescent="0.25">
      <c r="A7005">
        <v>6996</v>
      </c>
      <c r="B7005">
        <f>'Założenia i wyniki'!$E$6*Znorm.Profile!B7005</f>
        <v>1.2385849056603775</v>
      </c>
      <c r="C7005">
        <f>'Założenia i wyniki'!$E$8*Znorm.Profile!C7005</f>
        <v>0.4228189</v>
      </c>
      <c r="D7005">
        <f t="shared" si="327"/>
        <v>0.4228189</v>
      </c>
      <c r="E7005">
        <f t="shared" si="328"/>
        <v>0.81576600566037749</v>
      </c>
      <c r="F7005">
        <f t="shared" si="329"/>
        <v>0</v>
      </c>
    </row>
    <row r="7006" spans="1:6" x14ac:dyDescent="0.25">
      <c r="A7006">
        <v>6997</v>
      </c>
      <c r="B7006">
        <f>'Założenia i wyniki'!$E$6*Znorm.Profile!B7006</f>
        <v>1.7383962264150945</v>
      </c>
      <c r="C7006">
        <f>'Założenia i wyniki'!$E$8*Znorm.Profile!C7006</f>
        <v>0.42344504999999999</v>
      </c>
      <c r="D7006">
        <f t="shared" si="327"/>
        <v>0.42344504999999999</v>
      </c>
      <c r="E7006">
        <f t="shared" si="328"/>
        <v>1.3149511764150945</v>
      </c>
      <c r="F7006">
        <f t="shared" si="329"/>
        <v>0</v>
      </c>
    </row>
    <row r="7007" spans="1:6" x14ac:dyDescent="0.25">
      <c r="A7007">
        <v>6998</v>
      </c>
      <c r="B7007">
        <f>'Założenia i wyniki'!$E$6*Znorm.Profile!B7007</f>
        <v>1.274433962264151</v>
      </c>
      <c r="C7007">
        <f>'Założenia i wyniki'!$E$8*Znorm.Profile!C7007</f>
        <v>0.42546944999999997</v>
      </c>
      <c r="D7007">
        <f t="shared" si="327"/>
        <v>0.42546944999999997</v>
      </c>
      <c r="E7007">
        <f t="shared" si="328"/>
        <v>0.84896451226415093</v>
      </c>
      <c r="F7007">
        <f t="shared" si="329"/>
        <v>0</v>
      </c>
    </row>
    <row r="7008" spans="1:6" x14ac:dyDescent="0.25">
      <c r="A7008">
        <v>6999</v>
      </c>
      <c r="B7008">
        <f>'Założenia i wyniki'!$E$6*Znorm.Profile!B7008</f>
        <v>0.86352830188679253</v>
      </c>
      <c r="C7008">
        <f>'Założenia i wyniki'!$E$8*Znorm.Profile!C7008</f>
        <v>0.43669360000000007</v>
      </c>
      <c r="D7008">
        <f t="shared" si="327"/>
        <v>0.43669360000000007</v>
      </c>
      <c r="E7008">
        <f t="shared" si="328"/>
        <v>0.42683470188679246</v>
      </c>
      <c r="F7008">
        <f t="shared" si="329"/>
        <v>0</v>
      </c>
    </row>
    <row r="7009" spans="1:6" x14ac:dyDescent="0.25">
      <c r="A7009">
        <v>7000</v>
      </c>
      <c r="B7009">
        <f>'Założenia i wyniki'!$E$6*Znorm.Profile!B7009</f>
        <v>0.2922169811320755</v>
      </c>
      <c r="C7009">
        <f>'Założenia i wyniki'!$E$8*Znorm.Profile!C7009</f>
        <v>0.47634369999999993</v>
      </c>
      <c r="D7009">
        <f t="shared" si="327"/>
        <v>0.2922169811320755</v>
      </c>
      <c r="E7009">
        <f t="shared" si="328"/>
        <v>0</v>
      </c>
      <c r="F7009">
        <f t="shared" si="329"/>
        <v>0.18412671886792442</v>
      </c>
    </row>
    <row r="7010" spans="1:6" x14ac:dyDescent="0.25">
      <c r="A7010">
        <v>7001</v>
      </c>
      <c r="B7010">
        <f>'Założenia i wyniki'!$E$6*Znorm.Profile!B7010</f>
        <v>0</v>
      </c>
      <c r="C7010">
        <f>'Założenia i wyniki'!$E$8*Znorm.Profile!C7010</f>
        <v>0.54432804999999995</v>
      </c>
      <c r="D7010">
        <f t="shared" si="327"/>
        <v>0</v>
      </c>
      <c r="E7010">
        <f t="shared" si="328"/>
        <v>0</v>
      </c>
      <c r="F7010">
        <f t="shared" si="329"/>
        <v>0.54432804999999995</v>
      </c>
    </row>
    <row r="7011" spans="1:6" x14ac:dyDescent="0.25">
      <c r="A7011">
        <v>7002</v>
      </c>
      <c r="B7011">
        <f>'Założenia i wyniki'!$E$6*Znorm.Profile!B7011</f>
        <v>0</v>
      </c>
      <c r="C7011">
        <f>'Założenia i wyniki'!$E$8*Znorm.Profile!C7011</f>
        <v>0.62791715000000003</v>
      </c>
      <c r="D7011">
        <f t="shared" si="327"/>
        <v>0</v>
      </c>
      <c r="E7011">
        <f t="shared" si="328"/>
        <v>0</v>
      </c>
      <c r="F7011">
        <f t="shared" si="329"/>
        <v>0.62791715000000003</v>
      </c>
    </row>
    <row r="7012" spans="1:6" x14ac:dyDescent="0.25">
      <c r="A7012">
        <v>7003</v>
      </c>
      <c r="B7012">
        <f>'Założenia i wyniki'!$E$6*Znorm.Profile!B7012</f>
        <v>0</v>
      </c>
      <c r="C7012">
        <f>'Założenia i wyniki'!$E$8*Znorm.Profile!C7012</f>
        <v>0.63878325000000002</v>
      </c>
      <c r="D7012">
        <f t="shared" si="327"/>
        <v>0</v>
      </c>
      <c r="E7012">
        <f t="shared" si="328"/>
        <v>0</v>
      </c>
      <c r="F7012">
        <f t="shared" si="329"/>
        <v>0.63878325000000002</v>
      </c>
    </row>
    <row r="7013" spans="1:6" x14ac:dyDescent="0.25">
      <c r="A7013">
        <v>7004</v>
      </c>
      <c r="B7013">
        <f>'Założenia i wyniki'!$E$6*Znorm.Profile!B7013</f>
        <v>0</v>
      </c>
      <c r="C7013">
        <f>'Założenia i wyniki'!$E$8*Znorm.Profile!C7013</f>
        <v>0.58853375000000008</v>
      </c>
      <c r="D7013">
        <f t="shared" si="327"/>
        <v>0</v>
      </c>
      <c r="E7013">
        <f t="shared" si="328"/>
        <v>0</v>
      </c>
      <c r="F7013">
        <f t="shared" si="329"/>
        <v>0.58853375000000008</v>
      </c>
    </row>
    <row r="7014" spans="1:6" x14ac:dyDescent="0.25">
      <c r="A7014">
        <v>7005</v>
      </c>
      <c r="B7014">
        <f>'Założenia i wyniki'!$E$6*Znorm.Profile!B7014</f>
        <v>0</v>
      </c>
      <c r="C7014">
        <f>'Założenia i wyniki'!$E$8*Znorm.Profile!C7014</f>
        <v>0.51721600000000001</v>
      </c>
      <c r="D7014">
        <f t="shared" si="327"/>
        <v>0</v>
      </c>
      <c r="E7014">
        <f t="shared" si="328"/>
        <v>0</v>
      </c>
      <c r="F7014">
        <f t="shared" si="329"/>
        <v>0.51721600000000001</v>
      </c>
    </row>
    <row r="7015" spans="1:6" x14ac:dyDescent="0.25">
      <c r="A7015">
        <v>7006</v>
      </c>
      <c r="B7015">
        <f>'Założenia i wyniki'!$E$6*Znorm.Profile!B7015</f>
        <v>0</v>
      </c>
      <c r="C7015">
        <f>'Założenia i wyniki'!$E$8*Znorm.Profile!C7015</f>
        <v>0.41326390000000002</v>
      </c>
      <c r="D7015">
        <f t="shared" si="327"/>
        <v>0</v>
      </c>
      <c r="E7015">
        <f t="shared" si="328"/>
        <v>0</v>
      </c>
      <c r="F7015">
        <f t="shared" si="329"/>
        <v>0.41326390000000002</v>
      </c>
    </row>
    <row r="7016" spans="1:6" x14ac:dyDescent="0.25">
      <c r="A7016">
        <v>7007</v>
      </c>
      <c r="B7016">
        <f>'Założenia i wyniki'!$E$6*Znorm.Profile!B7016</f>
        <v>0</v>
      </c>
      <c r="C7016">
        <f>'Założenia i wyniki'!$E$8*Znorm.Profile!C7016</f>
        <v>0.3336228</v>
      </c>
      <c r="D7016">
        <f t="shared" si="327"/>
        <v>0</v>
      </c>
      <c r="E7016">
        <f t="shared" si="328"/>
        <v>0</v>
      </c>
      <c r="F7016">
        <f t="shared" si="329"/>
        <v>0.3336228</v>
      </c>
    </row>
    <row r="7017" spans="1:6" x14ac:dyDescent="0.25">
      <c r="A7017">
        <v>7008</v>
      </c>
      <c r="B7017">
        <f>'Założenia i wyniki'!$E$6*Znorm.Profile!B7017</f>
        <v>0</v>
      </c>
      <c r="C7017">
        <f>'Założenia i wyniki'!$E$8*Znorm.Profile!C7017</f>
        <v>0.25421515</v>
      </c>
      <c r="D7017">
        <f t="shared" si="327"/>
        <v>0</v>
      </c>
      <c r="E7017">
        <f t="shared" si="328"/>
        <v>0</v>
      </c>
      <c r="F7017">
        <f t="shared" si="329"/>
        <v>0.25421515</v>
      </c>
    </row>
    <row r="7018" spans="1:6" x14ac:dyDescent="0.25">
      <c r="A7018">
        <v>7009</v>
      </c>
      <c r="B7018">
        <f>'Założenia i wyniki'!$E$6*Znorm.Profile!B7018</f>
        <v>0</v>
      </c>
      <c r="C7018">
        <f>'Założenia i wyniki'!$E$8*Znorm.Profile!C7018</f>
        <v>0.21941605000000003</v>
      </c>
      <c r="D7018">
        <f t="shared" si="327"/>
        <v>0</v>
      </c>
      <c r="E7018">
        <f t="shared" si="328"/>
        <v>0</v>
      </c>
      <c r="F7018">
        <f t="shared" si="329"/>
        <v>0.21941605000000003</v>
      </c>
    </row>
    <row r="7019" spans="1:6" x14ac:dyDescent="0.25">
      <c r="A7019">
        <v>7010</v>
      </c>
      <c r="B7019">
        <f>'Założenia i wyniki'!$E$6*Znorm.Profile!B7019</f>
        <v>0</v>
      </c>
      <c r="C7019">
        <f>'Założenia i wyniki'!$E$8*Znorm.Profile!C7019</f>
        <v>0.20930699999999999</v>
      </c>
      <c r="D7019">
        <f t="shared" si="327"/>
        <v>0</v>
      </c>
      <c r="E7019">
        <f t="shared" si="328"/>
        <v>0</v>
      </c>
      <c r="F7019">
        <f t="shared" si="329"/>
        <v>0.20930699999999999</v>
      </c>
    </row>
    <row r="7020" spans="1:6" x14ac:dyDescent="0.25">
      <c r="A7020">
        <v>7011</v>
      </c>
      <c r="B7020">
        <f>'Założenia i wyniki'!$E$6*Znorm.Profile!B7020</f>
        <v>0</v>
      </c>
      <c r="C7020">
        <f>'Założenia i wyniki'!$E$8*Znorm.Profile!C7020</f>
        <v>0.21361129999999998</v>
      </c>
      <c r="D7020">
        <f t="shared" si="327"/>
        <v>0</v>
      </c>
      <c r="E7020">
        <f t="shared" si="328"/>
        <v>0</v>
      </c>
      <c r="F7020">
        <f t="shared" si="329"/>
        <v>0.21361129999999998</v>
      </c>
    </row>
    <row r="7021" spans="1:6" x14ac:dyDescent="0.25">
      <c r="A7021">
        <v>7012</v>
      </c>
      <c r="B7021">
        <f>'Założenia i wyniki'!$E$6*Znorm.Profile!B7021</f>
        <v>0</v>
      </c>
      <c r="C7021">
        <f>'Założenia i wyniki'!$E$8*Znorm.Profile!C7021</f>
        <v>0.24376974999999995</v>
      </c>
      <c r="D7021">
        <f t="shared" si="327"/>
        <v>0</v>
      </c>
      <c r="E7021">
        <f t="shared" si="328"/>
        <v>0</v>
      </c>
      <c r="F7021">
        <f t="shared" si="329"/>
        <v>0.24376974999999995</v>
      </c>
    </row>
    <row r="7022" spans="1:6" x14ac:dyDescent="0.25">
      <c r="A7022">
        <v>7013</v>
      </c>
      <c r="B7022">
        <f>'Założenia i wyniki'!$E$6*Znorm.Profile!B7022</f>
        <v>0</v>
      </c>
      <c r="C7022">
        <f>'Założenia i wyniki'!$E$8*Znorm.Profile!C7022</f>
        <v>0.3061835</v>
      </c>
      <c r="D7022">
        <f t="shared" si="327"/>
        <v>0</v>
      </c>
      <c r="E7022">
        <f t="shared" si="328"/>
        <v>0</v>
      </c>
      <c r="F7022">
        <f t="shared" si="329"/>
        <v>0.3061835</v>
      </c>
    </row>
    <row r="7023" spans="1:6" x14ac:dyDescent="0.25">
      <c r="A7023">
        <v>7014</v>
      </c>
      <c r="B7023">
        <f>'Założenia i wyniki'!$E$6*Znorm.Profile!B7023</f>
        <v>0</v>
      </c>
      <c r="C7023">
        <f>'Założenia i wyniki'!$E$8*Znorm.Profile!C7023</f>
        <v>0.40795334999999999</v>
      </c>
      <c r="D7023">
        <f t="shared" si="327"/>
        <v>0</v>
      </c>
      <c r="E7023">
        <f t="shared" si="328"/>
        <v>0</v>
      </c>
      <c r="F7023">
        <f t="shared" si="329"/>
        <v>0.40795334999999999</v>
      </c>
    </row>
    <row r="7024" spans="1:6" x14ac:dyDescent="0.25">
      <c r="A7024">
        <v>7015</v>
      </c>
      <c r="B7024">
        <f>'Założenia i wyniki'!$E$6*Znorm.Profile!B7024</f>
        <v>2.6191509433962264E-3</v>
      </c>
      <c r="C7024">
        <f>'Założenia i wyniki'!$E$8*Znorm.Profile!C7024</f>
        <v>0.47279995000000002</v>
      </c>
      <c r="D7024">
        <f t="shared" si="327"/>
        <v>2.6191509433962264E-3</v>
      </c>
      <c r="E7024">
        <f t="shared" si="328"/>
        <v>0</v>
      </c>
      <c r="F7024">
        <f t="shared" si="329"/>
        <v>0.47018079905660382</v>
      </c>
    </row>
    <row r="7025" spans="1:6" x14ac:dyDescent="0.25">
      <c r="A7025">
        <v>7016</v>
      </c>
      <c r="B7025">
        <f>'Założenia i wyniki'!$E$6*Znorm.Profile!B7025</f>
        <v>0.38086792452830187</v>
      </c>
      <c r="C7025">
        <f>'Założenia i wyniki'!$E$8*Znorm.Profile!C7025</f>
        <v>0.45411240000000003</v>
      </c>
      <c r="D7025">
        <f t="shared" si="327"/>
        <v>0.38086792452830187</v>
      </c>
      <c r="E7025">
        <f t="shared" si="328"/>
        <v>0</v>
      </c>
      <c r="F7025">
        <f t="shared" si="329"/>
        <v>7.3244475471698156E-2</v>
      </c>
    </row>
    <row r="7026" spans="1:6" x14ac:dyDescent="0.25">
      <c r="A7026">
        <v>7017</v>
      </c>
      <c r="B7026">
        <f>'Założenia i wyniki'!$E$6*Znorm.Profile!B7026</f>
        <v>1.0449056603773583</v>
      </c>
      <c r="C7026">
        <f>'Założenia i wyniki'!$E$8*Znorm.Profile!C7026</f>
        <v>0.46229785000000001</v>
      </c>
      <c r="D7026">
        <f t="shared" si="327"/>
        <v>0.46229785000000001</v>
      </c>
      <c r="E7026">
        <f t="shared" si="328"/>
        <v>0.58260781037735832</v>
      </c>
      <c r="F7026">
        <f t="shared" si="329"/>
        <v>0</v>
      </c>
    </row>
    <row r="7027" spans="1:6" x14ac:dyDescent="0.25">
      <c r="A7027">
        <v>7018</v>
      </c>
      <c r="B7027">
        <f>'Założenia i wyniki'!$E$6*Znorm.Profile!B7027</f>
        <v>1.6311320754716983</v>
      </c>
      <c r="C7027">
        <f>'Założenia i wyniki'!$E$8*Znorm.Profile!C7027</f>
        <v>0.43255975000000002</v>
      </c>
      <c r="D7027">
        <f t="shared" si="327"/>
        <v>0.43255975000000002</v>
      </c>
      <c r="E7027">
        <f t="shared" si="328"/>
        <v>1.1985723254716982</v>
      </c>
      <c r="F7027">
        <f t="shared" si="329"/>
        <v>0</v>
      </c>
    </row>
    <row r="7028" spans="1:6" x14ac:dyDescent="0.25">
      <c r="A7028">
        <v>7019</v>
      </c>
      <c r="B7028">
        <f>'Założenia i wyniki'!$E$6*Znorm.Profile!B7028</f>
        <v>1.7933018867924528</v>
      </c>
      <c r="C7028">
        <f>'Założenia i wyniki'!$E$8*Znorm.Profile!C7028</f>
        <v>0.43418094999999995</v>
      </c>
      <c r="D7028">
        <f t="shared" si="327"/>
        <v>0.43418094999999995</v>
      </c>
      <c r="E7028">
        <f t="shared" si="328"/>
        <v>1.3591209367924528</v>
      </c>
      <c r="F7028">
        <f t="shared" si="329"/>
        <v>0</v>
      </c>
    </row>
    <row r="7029" spans="1:6" x14ac:dyDescent="0.25">
      <c r="A7029">
        <v>7020</v>
      </c>
      <c r="B7029">
        <f>'Założenia i wyniki'!$E$6*Znorm.Profile!B7029</f>
        <v>1.7073584905660377</v>
      </c>
      <c r="C7029">
        <f>'Założenia i wyniki'!$E$8*Znorm.Profile!C7029</f>
        <v>0.41005334999999998</v>
      </c>
      <c r="D7029">
        <f t="shared" si="327"/>
        <v>0.41005334999999998</v>
      </c>
      <c r="E7029">
        <f t="shared" si="328"/>
        <v>1.2973051405660376</v>
      </c>
      <c r="F7029">
        <f t="shared" si="329"/>
        <v>0</v>
      </c>
    </row>
    <row r="7030" spans="1:6" x14ac:dyDescent="0.25">
      <c r="A7030">
        <v>7021</v>
      </c>
      <c r="B7030">
        <f>'Założenia i wyniki'!$E$6*Znorm.Profile!B7030</f>
        <v>1.5894339622641507</v>
      </c>
      <c r="C7030">
        <f>'Założenia i wyniki'!$E$8*Znorm.Profile!C7030</f>
        <v>0.42070035</v>
      </c>
      <c r="D7030">
        <f t="shared" si="327"/>
        <v>0.42070035</v>
      </c>
      <c r="E7030">
        <f t="shared" si="328"/>
        <v>1.1687336122641507</v>
      </c>
      <c r="F7030">
        <f t="shared" si="329"/>
        <v>0</v>
      </c>
    </row>
    <row r="7031" spans="1:6" x14ac:dyDescent="0.25">
      <c r="A7031">
        <v>7022</v>
      </c>
      <c r="B7031">
        <f>'Założenia i wyniki'!$E$6*Znorm.Profile!B7031</f>
        <v>1.3577358490566038</v>
      </c>
      <c r="C7031">
        <f>'Założenia i wyniki'!$E$8*Znorm.Profile!C7031</f>
        <v>0.42012739999999998</v>
      </c>
      <c r="D7031">
        <f t="shared" si="327"/>
        <v>0.42012739999999998</v>
      </c>
      <c r="E7031">
        <f t="shared" si="328"/>
        <v>0.9376084490566039</v>
      </c>
      <c r="F7031">
        <f t="shared" si="329"/>
        <v>0</v>
      </c>
    </row>
    <row r="7032" spans="1:6" x14ac:dyDescent="0.25">
      <c r="A7032">
        <v>7023</v>
      </c>
      <c r="B7032">
        <f>'Założenia i wyniki'!$E$6*Znorm.Profile!B7032</f>
        <v>0.69561320754716982</v>
      </c>
      <c r="C7032">
        <f>'Założenia i wyniki'!$E$8*Znorm.Profile!C7032</f>
        <v>0.43544445000000004</v>
      </c>
      <c r="D7032">
        <f t="shared" si="327"/>
        <v>0.43544445000000004</v>
      </c>
      <c r="E7032">
        <f t="shared" si="328"/>
        <v>0.26016875754716978</v>
      </c>
      <c r="F7032">
        <f t="shared" si="329"/>
        <v>0</v>
      </c>
    </row>
    <row r="7033" spans="1:6" x14ac:dyDescent="0.25">
      <c r="A7033">
        <v>7024</v>
      </c>
      <c r="B7033">
        <f>'Założenia i wyniki'!$E$6*Znorm.Profile!B7033</f>
        <v>0.25042452830188677</v>
      </c>
      <c r="C7033">
        <f>'Założenia i wyniki'!$E$8*Znorm.Profile!C7033</f>
        <v>0.47821760000000002</v>
      </c>
      <c r="D7033">
        <f t="shared" si="327"/>
        <v>0.25042452830188677</v>
      </c>
      <c r="E7033">
        <f t="shared" si="328"/>
        <v>0</v>
      </c>
      <c r="F7033">
        <f t="shared" si="329"/>
        <v>0.22779307169811325</v>
      </c>
    </row>
    <row r="7034" spans="1:6" x14ac:dyDescent="0.25">
      <c r="A7034">
        <v>7025</v>
      </c>
      <c r="B7034">
        <f>'Założenia i wyniki'!$E$6*Znorm.Profile!B7034</f>
        <v>0</v>
      </c>
      <c r="C7034">
        <f>'Założenia i wyniki'!$E$8*Znorm.Profile!C7034</f>
        <v>0.55203960000000007</v>
      </c>
      <c r="D7034">
        <f t="shared" si="327"/>
        <v>0</v>
      </c>
      <c r="E7034">
        <f t="shared" si="328"/>
        <v>0</v>
      </c>
      <c r="F7034">
        <f t="shared" si="329"/>
        <v>0.55203960000000007</v>
      </c>
    </row>
    <row r="7035" spans="1:6" x14ac:dyDescent="0.25">
      <c r="A7035">
        <v>7026</v>
      </c>
      <c r="B7035">
        <f>'Założenia i wyniki'!$E$6*Znorm.Profile!B7035</f>
        <v>0</v>
      </c>
      <c r="C7035">
        <f>'Założenia i wyniki'!$E$8*Znorm.Profile!C7035</f>
        <v>0.62298565000000006</v>
      </c>
      <c r="D7035">
        <f t="shared" si="327"/>
        <v>0</v>
      </c>
      <c r="E7035">
        <f t="shared" si="328"/>
        <v>0</v>
      </c>
      <c r="F7035">
        <f t="shared" si="329"/>
        <v>0.62298565000000006</v>
      </c>
    </row>
    <row r="7036" spans="1:6" x14ac:dyDescent="0.25">
      <c r="A7036">
        <v>7027</v>
      </c>
      <c r="B7036">
        <f>'Założenia i wyniki'!$E$6*Znorm.Profile!B7036</f>
        <v>0</v>
      </c>
      <c r="C7036">
        <f>'Założenia i wyniki'!$E$8*Znorm.Profile!C7036</f>
        <v>0.64113980000000004</v>
      </c>
      <c r="D7036">
        <f t="shared" si="327"/>
        <v>0</v>
      </c>
      <c r="E7036">
        <f t="shared" si="328"/>
        <v>0</v>
      </c>
      <c r="F7036">
        <f t="shared" si="329"/>
        <v>0.64113980000000004</v>
      </c>
    </row>
    <row r="7037" spans="1:6" x14ac:dyDescent="0.25">
      <c r="A7037">
        <v>7028</v>
      </c>
      <c r="B7037">
        <f>'Założenia i wyniki'!$E$6*Znorm.Profile!B7037</f>
        <v>0</v>
      </c>
      <c r="C7037">
        <f>'Założenia i wyniki'!$E$8*Znorm.Profile!C7037</f>
        <v>0.59392654999999994</v>
      </c>
      <c r="D7037">
        <f t="shared" si="327"/>
        <v>0</v>
      </c>
      <c r="E7037">
        <f t="shared" si="328"/>
        <v>0</v>
      </c>
      <c r="F7037">
        <f t="shared" si="329"/>
        <v>0.59392654999999994</v>
      </c>
    </row>
    <row r="7038" spans="1:6" x14ac:dyDescent="0.25">
      <c r="A7038">
        <v>7029</v>
      </c>
      <c r="B7038">
        <f>'Założenia i wyniki'!$E$6*Znorm.Profile!B7038</f>
        <v>0</v>
      </c>
      <c r="C7038">
        <f>'Założenia i wyniki'!$E$8*Znorm.Profile!C7038</f>
        <v>0.51250850000000003</v>
      </c>
      <c r="D7038">
        <f t="shared" si="327"/>
        <v>0</v>
      </c>
      <c r="E7038">
        <f t="shared" si="328"/>
        <v>0</v>
      </c>
      <c r="F7038">
        <f t="shared" si="329"/>
        <v>0.51250850000000003</v>
      </c>
    </row>
    <row r="7039" spans="1:6" x14ac:dyDescent="0.25">
      <c r="A7039">
        <v>7030</v>
      </c>
      <c r="B7039">
        <f>'Założenia i wyniki'!$E$6*Znorm.Profile!B7039</f>
        <v>0</v>
      </c>
      <c r="C7039">
        <f>'Założenia i wyniki'!$E$8*Znorm.Profile!C7039</f>
        <v>0.41503104999999996</v>
      </c>
      <c r="D7039">
        <f t="shared" si="327"/>
        <v>0</v>
      </c>
      <c r="E7039">
        <f t="shared" si="328"/>
        <v>0</v>
      </c>
      <c r="F7039">
        <f t="shared" si="329"/>
        <v>0.41503104999999996</v>
      </c>
    </row>
    <row r="7040" spans="1:6" x14ac:dyDescent="0.25">
      <c r="A7040">
        <v>7031</v>
      </c>
      <c r="B7040">
        <f>'Założenia i wyniki'!$E$6*Znorm.Profile!B7040</f>
        <v>0</v>
      </c>
      <c r="C7040">
        <f>'Założenia i wyniki'!$E$8*Znorm.Profile!C7040</f>
        <v>0.32198179999999998</v>
      </c>
      <c r="D7040">
        <f t="shared" si="327"/>
        <v>0</v>
      </c>
      <c r="E7040">
        <f t="shared" si="328"/>
        <v>0</v>
      </c>
      <c r="F7040">
        <f t="shared" si="329"/>
        <v>0.32198179999999998</v>
      </c>
    </row>
    <row r="7041" spans="1:6" x14ac:dyDescent="0.25">
      <c r="A7041">
        <v>7032</v>
      </c>
      <c r="B7041">
        <f>'Założenia i wyniki'!$E$6*Znorm.Profile!B7041</f>
        <v>0</v>
      </c>
      <c r="C7041">
        <f>'Założenia i wyniki'!$E$8*Znorm.Profile!C7041</f>
        <v>0.28482439999999998</v>
      </c>
      <c r="D7041">
        <f t="shared" si="327"/>
        <v>0</v>
      </c>
      <c r="E7041">
        <f t="shared" si="328"/>
        <v>0</v>
      </c>
      <c r="F7041">
        <f t="shared" si="329"/>
        <v>0.28482439999999998</v>
      </c>
    </row>
    <row r="7042" spans="1:6" x14ac:dyDescent="0.25">
      <c r="A7042">
        <v>7033</v>
      </c>
      <c r="B7042">
        <f>'Założenia i wyniki'!$E$6*Znorm.Profile!B7042</f>
        <v>0</v>
      </c>
      <c r="C7042">
        <f>'Założenia i wyniki'!$E$8*Znorm.Profile!C7042</f>
        <v>0.21999949999999999</v>
      </c>
      <c r="D7042">
        <f t="shared" si="327"/>
        <v>0</v>
      </c>
      <c r="E7042">
        <f t="shared" si="328"/>
        <v>0</v>
      </c>
      <c r="F7042">
        <f t="shared" si="329"/>
        <v>0.21999949999999999</v>
      </c>
    </row>
    <row r="7043" spans="1:6" x14ac:dyDescent="0.25">
      <c r="A7043">
        <v>7034</v>
      </c>
      <c r="B7043">
        <f>'Założenia i wyniki'!$E$6*Znorm.Profile!B7043</f>
        <v>0</v>
      </c>
      <c r="C7043">
        <f>'Założenia i wyniki'!$E$8*Znorm.Profile!C7043</f>
        <v>0.2109366</v>
      </c>
      <c r="D7043">
        <f t="shared" si="327"/>
        <v>0</v>
      </c>
      <c r="E7043">
        <f t="shared" si="328"/>
        <v>0</v>
      </c>
      <c r="F7043">
        <f t="shared" si="329"/>
        <v>0.2109366</v>
      </c>
    </row>
    <row r="7044" spans="1:6" x14ac:dyDescent="0.25">
      <c r="A7044">
        <v>7035</v>
      </c>
      <c r="B7044">
        <f>'Założenia i wyniki'!$E$6*Znorm.Profile!B7044</f>
        <v>0</v>
      </c>
      <c r="C7044">
        <f>'Założenia i wyniki'!$E$8*Znorm.Profile!C7044</f>
        <v>0.21167894999999998</v>
      </c>
      <c r="D7044">
        <f t="shared" si="327"/>
        <v>0</v>
      </c>
      <c r="E7044">
        <f t="shared" si="328"/>
        <v>0</v>
      </c>
      <c r="F7044">
        <f t="shared" si="329"/>
        <v>0.21167894999999998</v>
      </c>
    </row>
    <row r="7045" spans="1:6" x14ac:dyDescent="0.25">
      <c r="A7045">
        <v>7036</v>
      </c>
      <c r="B7045">
        <f>'Założenia i wyniki'!$E$6*Znorm.Profile!B7045</f>
        <v>0</v>
      </c>
      <c r="C7045">
        <f>'Założenia i wyniki'!$E$8*Znorm.Profile!C7045</f>
        <v>0.24093999999999999</v>
      </c>
      <c r="D7045">
        <f t="shared" si="327"/>
        <v>0</v>
      </c>
      <c r="E7045">
        <f t="shared" si="328"/>
        <v>0</v>
      </c>
      <c r="F7045">
        <f t="shared" si="329"/>
        <v>0.24093999999999999</v>
      </c>
    </row>
    <row r="7046" spans="1:6" x14ac:dyDescent="0.25">
      <c r="A7046">
        <v>7037</v>
      </c>
      <c r="B7046">
        <f>'Założenia i wyniki'!$E$6*Znorm.Profile!B7046</f>
        <v>0</v>
      </c>
      <c r="C7046">
        <f>'Założenia i wyniki'!$E$8*Znorm.Profile!C7046</f>
        <v>0.30719149999999995</v>
      </c>
      <c r="D7046">
        <f t="shared" si="327"/>
        <v>0</v>
      </c>
      <c r="E7046">
        <f t="shared" si="328"/>
        <v>0</v>
      </c>
      <c r="F7046">
        <f t="shared" si="329"/>
        <v>0.30719149999999995</v>
      </c>
    </row>
    <row r="7047" spans="1:6" x14ac:dyDescent="0.25">
      <c r="A7047">
        <v>7038</v>
      </c>
      <c r="B7047">
        <f>'Założenia i wyniki'!$E$6*Znorm.Profile!B7047</f>
        <v>0</v>
      </c>
      <c r="C7047">
        <f>'Założenia i wyniki'!$E$8*Znorm.Profile!C7047</f>
        <v>0.40807690000000002</v>
      </c>
      <c r="D7047">
        <f t="shared" si="327"/>
        <v>0</v>
      </c>
      <c r="E7047">
        <f t="shared" si="328"/>
        <v>0</v>
      </c>
      <c r="F7047">
        <f t="shared" si="329"/>
        <v>0.40807690000000002</v>
      </c>
    </row>
    <row r="7048" spans="1:6" x14ac:dyDescent="0.25">
      <c r="A7048">
        <v>7039</v>
      </c>
      <c r="B7048">
        <f>'Założenia i wyniki'!$E$6*Znorm.Profile!B7048</f>
        <v>0</v>
      </c>
      <c r="C7048">
        <f>'Założenia i wyniki'!$E$8*Znorm.Profile!C7048</f>
        <v>0.47158860000000002</v>
      </c>
      <c r="D7048">
        <f t="shared" si="327"/>
        <v>0</v>
      </c>
      <c r="E7048">
        <f t="shared" si="328"/>
        <v>0</v>
      </c>
      <c r="F7048">
        <f t="shared" si="329"/>
        <v>0.47158860000000002</v>
      </c>
    </row>
    <row r="7049" spans="1:6" x14ac:dyDescent="0.25">
      <c r="A7049">
        <v>7040</v>
      </c>
      <c r="B7049">
        <f>'Założenia i wyniki'!$E$6*Znorm.Profile!B7049</f>
        <v>0.40051886792452829</v>
      </c>
      <c r="C7049">
        <f>'Założenia i wyniki'!$E$8*Znorm.Profile!C7049</f>
        <v>0.45620785000000003</v>
      </c>
      <c r="D7049">
        <f t="shared" si="327"/>
        <v>0.40051886792452829</v>
      </c>
      <c r="E7049">
        <f t="shared" si="328"/>
        <v>0</v>
      </c>
      <c r="F7049">
        <f t="shared" si="329"/>
        <v>5.5688982075471738E-2</v>
      </c>
    </row>
    <row r="7050" spans="1:6" x14ac:dyDescent="0.25">
      <c r="A7050">
        <v>7041</v>
      </c>
      <c r="B7050">
        <f>'Założenia i wyniki'!$E$6*Znorm.Profile!B7050</f>
        <v>1.0477358490566036</v>
      </c>
      <c r="C7050">
        <f>'Założenia i wyniki'!$E$8*Znorm.Profile!C7050</f>
        <v>0.4532563</v>
      </c>
      <c r="D7050">
        <f t="shared" si="327"/>
        <v>0.4532563</v>
      </c>
      <c r="E7050">
        <f t="shared" si="328"/>
        <v>0.5944795490566035</v>
      </c>
      <c r="F7050">
        <f t="shared" si="329"/>
        <v>0</v>
      </c>
    </row>
    <row r="7051" spans="1:6" x14ac:dyDescent="0.25">
      <c r="A7051">
        <v>7042</v>
      </c>
      <c r="B7051">
        <f>'Założenia i wyniki'!$E$6*Znorm.Profile!B7051</f>
        <v>1.4304716981132075</v>
      </c>
      <c r="C7051">
        <f>'Założenia i wyniki'!$E$8*Znorm.Profile!C7051</f>
        <v>0.43258494999999997</v>
      </c>
      <c r="D7051">
        <f t="shared" ref="D7051:D7114" si="330">IF(B7051&lt;=C7051,B7051,C7051)</f>
        <v>0.43258494999999997</v>
      </c>
      <c r="E7051">
        <f t="shared" ref="E7051:E7114" si="331">IF(B7051&gt;C7051,B7051-C7051,0)</f>
        <v>0.99788674811320754</v>
      </c>
      <c r="F7051">
        <f t="shared" ref="F7051:F7114" si="332">IF(B7051&lt;C7051,C7051-B7051,0)</f>
        <v>0</v>
      </c>
    </row>
    <row r="7052" spans="1:6" x14ac:dyDescent="0.25">
      <c r="A7052">
        <v>7043</v>
      </c>
      <c r="B7052">
        <f>'Założenia i wyniki'!$E$6*Znorm.Profile!B7052</f>
        <v>1.4611320754716979</v>
      </c>
      <c r="C7052">
        <f>'Założenia i wyniki'!$E$8*Znorm.Profile!C7052</f>
        <v>0.42338414999999996</v>
      </c>
      <c r="D7052">
        <f t="shared" si="330"/>
        <v>0.42338414999999996</v>
      </c>
      <c r="E7052">
        <f t="shared" si="331"/>
        <v>1.0377479254716979</v>
      </c>
      <c r="F7052">
        <f t="shared" si="332"/>
        <v>0</v>
      </c>
    </row>
    <row r="7053" spans="1:6" x14ac:dyDescent="0.25">
      <c r="A7053">
        <v>7044</v>
      </c>
      <c r="B7053">
        <f>'Założenia i wyniki'!$E$6*Znorm.Profile!B7053</f>
        <v>1.6485849056603774</v>
      </c>
      <c r="C7053">
        <f>'Założenia i wyniki'!$E$8*Znorm.Profile!C7053</f>
        <v>0.42208950000000001</v>
      </c>
      <c r="D7053">
        <f t="shared" si="330"/>
        <v>0.42208950000000001</v>
      </c>
      <c r="E7053">
        <f t="shared" si="331"/>
        <v>1.2264954056603774</v>
      </c>
      <c r="F7053">
        <f t="shared" si="332"/>
        <v>0</v>
      </c>
    </row>
    <row r="7054" spans="1:6" x14ac:dyDescent="0.25">
      <c r="A7054">
        <v>7045</v>
      </c>
      <c r="B7054">
        <f>'Założenia i wyniki'!$E$6*Znorm.Profile!B7054</f>
        <v>1.2729245283018868</v>
      </c>
      <c r="C7054">
        <f>'Założenia i wyniki'!$E$8*Znorm.Profile!C7054</f>
        <v>0.42604030000000004</v>
      </c>
      <c r="D7054">
        <f t="shared" si="330"/>
        <v>0.42604030000000004</v>
      </c>
      <c r="E7054">
        <f t="shared" si="331"/>
        <v>0.84688422830188681</v>
      </c>
      <c r="F7054">
        <f t="shared" si="332"/>
        <v>0</v>
      </c>
    </row>
    <row r="7055" spans="1:6" x14ac:dyDescent="0.25">
      <c r="A7055">
        <v>7046</v>
      </c>
      <c r="B7055">
        <f>'Założenia i wyniki'!$E$6*Znorm.Profile!B7055</f>
        <v>0.94121698113207564</v>
      </c>
      <c r="C7055">
        <f>'Założenia i wyniki'!$E$8*Znorm.Profile!C7055</f>
        <v>0.42573859999999997</v>
      </c>
      <c r="D7055">
        <f t="shared" si="330"/>
        <v>0.42573859999999997</v>
      </c>
      <c r="E7055">
        <f t="shared" si="331"/>
        <v>0.51547838113207567</v>
      </c>
      <c r="F7055">
        <f t="shared" si="332"/>
        <v>0</v>
      </c>
    </row>
    <row r="7056" spans="1:6" x14ac:dyDescent="0.25">
      <c r="A7056">
        <v>7047</v>
      </c>
      <c r="B7056">
        <f>'Założenia i wyniki'!$E$6*Znorm.Profile!B7056</f>
        <v>0.33100000000000002</v>
      </c>
      <c r="C7056">
        <f>'Założenia i wyniki'!$E$8*Znorm.Profile!C7056</f>
        <v>0.44241085000000002</v>
      </c>
      <c r="D7056">
        <f t="shared" si="330"/>
        <v>0.33100000000000002</v>
      </c>
      <c r="E7056">
        <f t="shared" si="331"/>
        <v>0</v>
      </c>
      <c r="F7056">
        <f t="shared" si="332"/>
        <v>0.11141085000000001</v>
      </c>
    </row>
    <row r="7057" spans="1:6" x14ac:dyDescent="0.25">
      <c r="A7057">
        <v>7048</v>
      </c>
      <c r="B7057">
        <f>'Założenia i wyniki'!$E$6*Znorm.Profile!B7057</f>
        <v>5.0520754716981128E-2</v>
      </c>
      <c r="C7057">
        <f>'Założenia i wyniki'!$E$8*Znorm.Profile!C7057</f>
        <v>0.47582290000000005</v>
      </c>
      <c r="D7057">
        <f t="shared" si="330"/>
        <v>5.0520754716981128E-2</v>
      </c>
      <c r="E7057">
        <f t="shared" si="331"/>
        <v>0</v>
      </c>
      <c r="F7057">
        <f t="shared" si="332"/>
        <v>0.42530214528301891</v>
      </c>
    </row>
    <row r="7058" spans="1:6" x14ac:dyDescent="0.25">
      <c r="A7058">
        <v>7049</v>
      </c>
      <c r="B7058">
        <f>'Założenia i wyniki'!$E$6*Znorm.Profile!B7058</f>
        <v>0</v>
      </c>
      <c r="C7058">
        <f>'Założenia i wyniki'!$E$8*Znorm.Profile!C7058</f>
        <v>0.53659374999999998</v>
      </c>
      <c r="D7058">
        <f t="shared" si="330"/>
        <v>0</v>
      </c>
      <c r="E7058">
        <f t="shared" si="331"/>
        <v>0</v>
      </c>
      <c r="F7058">
        <f t="shared" si="332"/>
        <v>0.53659374999999998</v>
      </c>
    </row>
    <row r="7059" spans="1:6" x14ac:dyDescent="0.25">
      <c r="A7059">
        <v>7050</v>
      </c>
      <c r="B7059">
        <f>'Założenia i wyniki'!$E$6*Znorm.Profile!B7059</f>
        <v>0</v>
      </c>
      <c r="C7059">
        <f>'Założenia i wyniki'!$E$8*Znorm.Profile!C7059</f>
        <v>0.63530704999999998</v>
      </c>
      <c r="D7059">
        <f t="shared" si="330"/>
        <v>0</v>
      </c>
      <c r="E7059">
        <f t="shared" si="331"/>
        <v>0</v>
      </c>
      <c r="F7059">
        <f t="shared" si="332"/>
        <v>0.63530704999999998</v>
      </c>
    </row>
    <row r="7060" spans="1:6" x14ac:dyDescent="0.25">
      <c r="A7060">
        <v>7051</v>
      </c>
      <c r="B7060">
        <f>'Założenia i wyniki'!$E$6*Znorm.Profile!B7060</f>
        <v>0</v>
      </c>
      <c r="C7060">
        <f>'Założenia i wyniki'!$E$8*Znorm.Profile!C7060</f>
        <v>0.64118879999999989</v>
      </c>
      <c r="D7060">
        <f t="shared" si="330"/>
        <v>0</v>
      </c>
      <c r="E7060">
        <f t="shared" si="331"/>
        <v>0</v>
      </c>
      <c r="F7060">
        <f t="shared" si="332"/>
        <v>0.64118879999999989</v>
      </c>
    </row>
    <row r="7061" spans="1:6" x14ac:dyDescent="0.25">
      <c r="A7061">
        <v>7052</v>
      </c>
      <c r="B7061">
        <f>'Założenia i wyniki'!$E$6*Znorm.Profile!B7061</f>
        <v>0</v>
      </c>
      <c r="C7061">
        <f>'Założenia i wyniki'!$E$8*Znorm.Profile!C7061</f>
        <v>0.59554774999999993</v>
      </c>
      <c r="D7061">
        <f t="shared" si="330"/>
        <v>0</v>
      </c>
      <c r="E7061">
        <f t="shared" si="331"/>
        <v>0</v>
      </c>
      <c r="F7061">
        <f t="shared" si="332"/>
        <v>0.59554774999999993</v>
      </c>
    </row>
    <row r="7062" spans="1:6" x14ac:dyDescent="0.25">
      <c r="A7062">
        <v>7053</v>
      </c>
      <c r="B7062">
        <f>'Założenia i wyniki'!$E$6*Znorm.Profile!B7062</f>
        <v>0</v>
      </c>
      <c r="C7062">
        <f>'Założenia i wyniki'!$E$8*Znorm.Profile!C7062</f>
        <v>0.52001634999999991</v>
      </c>
      <c r="D7062">
        <f t="shared" si="330"/>
        <v>0</v>
      </c>
      <c r="E7062">
        <f t="shared" si="331"/>
        <v>0</v>
      </c>
      <c r="F7062">
        <f t="shared" si="332"/>
        <v>0.52001634999999991</v>
      </c>
    </row>
    <row r="7063" spans="1:6" x14ac:dyDescent="0.25">
      <c r="A7063">
        <v>7054</v>
      </c>
      <c r="B7063">
        <f>'Założenia i wyniki'!$E$6*Znorm.Profile!B7063</f>
        <v>0</v>
      </c>
      <c r="C7063">
        <f>'Założenia i wyniki'!$E$8*Znorm.Profile!C7063</f>
        <v>0.42201844999999999</v>
      </c>
      <c r="D7063">
        <f t="shared" si="330"/>
        <v>0</v>
      </c>
      <c r="E7063">
        <f t="shared" si="331"/>
        <v>0</v>
      </c>
      <c r="F7063">
        <f t="shared" si="332"/>
        <v>0.42201844999999999</v>
      </c>
    </row>
    <row r="7064" spans="1:6" x14ac:dyDescent="0.25">
      <c r="A7064">
        <v>7055</v>
      </c>
      <c r="B7064">
        <f>'Założenia i wyniki'!$E$6*Znorm.Profile!B7064</f>
        <v>0</v>
      </c>
      <c r="C7064">
        <f>'Założenia i wyniki'!$E$8*Znorm.Profile!C7064</f>
        <v>0.32020905</v>
      </c>
      <c r="D7064">
        <f t="shared" si="330"/>
        <v>0</v>
      </c>
      <c r="E7064">
        <f t="shared" si="331"/>
        <v>0</v>
      </c>
      <c r="F7064">
        <f t="shared" si="332"/>
        <v>0.32020905</v>
      </c>
    </row>
    <row r="7065" spans="1:6" x14ac:dyDescent="0.25">
      <c r="A7065">
        <v>7056</v>
      </c>
      <c r="B7065">
        <f>'Założenia i wyniki'!$E$6*Znorm.Profile!B7065</f>
        <v>0</v>
      </c>
      <c r="C7065">
        <f>'Założenia i wyniki'!$E$8*Znorm.Profile!C7065</f>
        <v>0.25252289999999999</v>
      </c>
      <c r="D7065">
        <f t="shared" si="330"/>
        <v>0</v>
      </c>
      <c r="E7065">
        <f t="shared" si="331"/>
        <v>0</v>
      </c>
      <c r="F7065">
        <f t="shared" si="332"/>
        <v>0.25252289999999999</v>
      </c>
    </row>
    <row r="7066" spans="1:6" x14ac:dyDescent="0.25">
      <c r="A7066">
        <v>7057</v>
      </c>
      <c r="B7066">
        <f>'Założenia i wyniki'!$E$6*Znorm.Profile!B7066</f>
        <v>0</v>
      </c>
      <c r="C7066">
        <f>'Założenia i wyniki'!$E$8*Znorm.Profile!C7066</f>
        <v>0.21906675</v>
      </c>
      <c r="D7066">
        <f t="shared" si="330"/>
        <v>0</v>
      </c>
      <c r="E7066">
        <f t="shared" si="331"/>
        <v>0</v>
      </c>
      <c r="F7066">
        <f t="shared" si="332"/>
        <v>0.21906675</v>
      </c>
    </row>
    <row r="7067" spans="1:6" x14ac:dyDescent="0.25">
      <c r="A7067">
        <v>7058</v>
      </c>
      <c r="B7067">
        <f>'Założenia i wyniki'!$E$6*Znorm.Profile!B7067</f>
        <v>0</v>
      </c>
      <c r="C7067">
        <f>'Założenia i wyniki'!$E$8*Znorm.Profile!C7067</f>
        <v>0.20699735</v>
      </c>
      <c r="D7067">
        <f t="shared" si="330"/>
        <v>0</v>
      </c>
      <c r="E7067">
        <f t="shared" si="331"/>
        <v>0</v>
      </c>
      <c r="F7067">
        <f t="shared" si="332"/>
        <v>0.20699735</v>
      </c>
    </row>
    <row r="7068" spans="1:6" x14ac:dyDescent="0.25">
      <c r="A7068">
        <v>7059</v>
      </c>
      <c r="B7068">
        <f>'Założenia i wyniki'!$E$6*Znorm.Profile!B7068</f>
        <v>0</v>
      </c>
      <c r="C7068">
        <f>'Założenia i wyniki'!$E$8*Znorm.Profile!C7068</f>
        <v>0.21210034999999999</v>
      </c>
      <c r="D7068">
        <f t="shared" si="330"/>
        <v>0</v>
      </c>
      <c r="E7068">
        <f t="shared" si="331"/>
        <v>0</v>
      </c>
      <c r="F7068">
        <f t="shared" si="332"/>
        <v>0.21210034999999999</v>
      </c>
    </row>
    <row r="7069" spans="1:6" x14ac:dyDescent="0.25">
      <c r="A7069">
        <v>7060</v>
      </c>
      <c r="B7069">
        <f>'Założenia i wyniki'!$E$6*Znorm.Profile!B7069</f>
        <v>0</v>
      </c>
      <c r="C7069">
        <f>'Założenia i wyniki'!$E$8*Znorm.Profile!C7069</f>
        <v>0.23861075000000004</v>
      </c>
      <c r="D7069">
        <f t="shared" si="330"/>
        <v>0</v>
      </c>
      <c r="E7069">
        <f t="shared" si="331"/>
        <v>0</v>
      </c>
      <c r="F7069">
        <f t="shared" si="332"/>
        <v>0.23861075000000004</v>
      </c>
    </row>
    <row r="7070" spans="1:6" x14ac:dyDescent="0.25">
      <c r="A7070">
        <v>7061</v>
      </c>
      <c r="B7070">
        <f>'Założenia i wyniki'!$E$6*Znorm.Profile!B7070</f>
        <v>0</v>
      </c>
      <c r="C7070">
        <f>'Założenia i wyniki'!$E$8*Znorm.Profile!C7070</f>
        <v>0.30368870000000003</v>
      </c>
      <c r="D7070">
        <f t="shared" si="330"/>
        <v>0</v>
      </c>
      <c r="E7070">
        <f t="shared" si="331"/>
        <v>0</v>
      </c>
      <c r="F7070">
        <f t="shared" si="332"/>
        <v>0.30368870000000003</v>
      </c>
    </row>
    <row r="7071" spans="1:6" x14ac:dyDescent="0.25">
      <c r="A7071">
        <v>7062</v>
      </c>
      <c r="B7071">
        <f>'Założenia i wyniki'!$E$6*Znorm.Profile!B7071</f>
        <v>0</v>
      </c>
      <c r="C7071">
        <f>'Założenia i wyniki'!$E$8*Znorm.Profile!C7071</f>
        <v>0.40849970000000002</v>
      </c>
      <c r="D7071">
        <f t="shared" si="330"/>
        <v>0</v>
      </c>
      <c r="E7071">
        <f t="shared" si="331"/>
        <v>0</v>
      </c>
      <c r="F7071">
        <f t="shared" si="332"/>
        <v>0.40849970000000002</v>
      </c>
    </row>
    <row r="7072" spans="1:6" x14ac:dyDescent="0.25">
      <c r="A7072">
        <v>7063</v>
      </c>
      <c r="B7072">
        <f>'Założenia i wyniki'!$E$6*Znorm.Profile!B7072</f>
        <v>0</v>
      </c>
      <c r="C7072">
        <f>'Założenia i wyniki'!$E$8*Znorm.Profile!C7072</f>
        <v>0.47248459999999998</v>
      </c>
      <c r="D7072">
        <f t="shared" si="330"/>
        <v>0</v>
      </c>
      <c r="E7072">
        <f t="shared" si="331"/>
        <v>0</v>
      </c>
      <c r="F7072">
        <f t="shared" si="332"/>
        <v>0.47248459999999998</v>
      </c>
    </row>
    <row r="7073" spans="1:6" x14ac:dyDescent="0.25">
      <c r="A7073">
        <v>7064</v>
      </c>
      <c r="B7073">
        <f>'Założenia i wyniki'!$E$6*Znorm.Profile!B7073</f>
        <v>0.39027358490566033</v>
      </c>
      <c r="C7073">
        <f>'Założenia i wyniki'!$E$8*Znorm.Profile!C7073</f>
        <v>0.46063430000000005</v>
      </c>
      <c r="D7073">
        <f t="shared" si="330"/>
        <v>0.39027358490566033</v>
      </c>
      <c r="E7073">
        <f t="shared" si="331"/>
        <v>0</v>
      </c>
      <c r="F7073">
        <f t="shared" si="332"/>
        <v>7.0360715094339721E-2</v>
      </c>
    </row>
    <row r="7074" spans="1:6" x14ac:dyDescent="0.25">
      <c r="A7074">
        <v>7065</v>
      </c>
      <c r="B7074">
        <f>'Założenia i wyniki'!$E$6*Znorm.Profile!B7074</f>
        <v>1.0937735849056605</v>
      </c>
      <c r="C7074">
        <f>'Założenia i wyniki'!$E$8*Znorm.Profile!C7074</f>
        <v>0.46304334999999996</v>
      </c>
      <c r="D7074">
        <f t="shared" si="330"/>
        <v>0.46304334999999996</v>
      </c>
      <c r="E7074">
        <f t="shared" si="331"/>
        <v>0.63073023490566049</v>
      </c>
      <c r="F7074">
        <f t="shared" si="332"/>
        <v>0</v>
      </c>
    </row>
    <row r="7075" spans="1:6" x14ac:dyDescent="0.25">
      <c r="A7075">
        <v>7066</v>
      </c>
      <c r="B7075">
        <f>'Założenia i wyniki'!$E$6*Znorm.Profile!B7075</f>
        <v>1.6397169811320755</v>
      </c>
      <c r="C7075">
        <f>'Założenia i wyniki'!$E$8*Znorm.Profile!C7075</f>
        <v>0.45478754999999998</v>
      </c>
      <c r="D7075">
        <f t="shared" si="330"/>
        <v>0.45478754999999998</v>
      </c>
      <c r="E7075">
        <f t="shared" si="331"/>
        <v>1.1849294311320755</v>
      </c>
      <c r="F7075">
        <f t="shared" si="332"/>
        <v>0</v>
      </c>
    </row>
    <row r="7076" spans="1:6" x14ac:dyDescent="0.25">
      <c r="A7076">
        <v>7067</v>
      </c>
      <c r="B7076">
        <f>'Założenia i wyniki'!$E$6*Znorm.Profile!B7076</f>
        <v>1.8693396226415095</v>
      </c>
      <c r="C7076">
        <f>'Założenia i wyniki'!$E$8*Znorm.Profile!C7076</f>
        <v>0.44051805000000005</v>
      </c>
      <c r="D7076">
        <f t="shared" si="330"/>
        <v>0.44051805000000005</v>
      </c>
      <c r="E7076">
        <f t="shared" si="331"/>
        <v>1.4288215726415094</v>
      </c>
      <c r="F7076">
        <f t="shared" si="332"/>
        <v>0</v>
      </c>
    </row>
    <row r="7077" spans="1:6" x14ac:dyDescent="0.25">
      <c r="A7077">
        <v>7068</v>
      </c>
      <c r="B7077">
        <f>'Założenia i wyniki'!$E$6*Znorm.Profile!B7077</f>
        <v>1.9301886792452829</v>
      </c>
      <c r="C7077">
        <f>'Założenia i wyniki'!$E$8*Znorm.Profile!C7077</f>
        <v>0.43221184999999995</v>
      </c>
      <c r="D7077">
        <f t="shared" si="330"/>
        <v>0.43221184999999995</v>
      </c>
      <c r="E7077">
        <f t="shared" si="331"/>
        <v>1.4979768292452831</v>
      </c>
      <c r="F7077">
        <f t="shared" si="332"/>
        <v>0</v>
      </c>
    </row>
    <row r="7078" spans="1:6" x14ac:dyDescent="0.25">
      <c r="A7078">
        <v>7069</v>
      </c>
      <c r="B7078">
        <f>'Założenia i wyniki'!$E$6*Znorm.Profile!B7078</f>
        <v>1.6630188679245281</v>
      </c>
      <c r="C7078">
        <f>'Założenia i wyniki'!$E$8*Znorm.Profile!C7078</f>
        <v>0.44275525000000004</v>
      </c>
      <c r="D7078">
        <f t="shared" si="330"/>
        <v>0.44275525000000004</v>
      </c>
      <c r="E7078">
        <f t="shared" si="331"/>
        <v>1.2202636179245281</v>
      </c>
      <c r="F7078">
        <f t="shared" si="332"/>
        <v>0</v>
      </c>
    </row>
    <row r="7079" spans="1:6" x14ac:dyDescent="0.25">
      <c r="A7079">
        <v>7070</v>
      </c>
      <c r="B7079">
        <f>'Założenia i wyniki'!$E$6*Znorm.Profile!B7079</f>
        <v>1.2424528301886792</v>
      </c>
      <c r="C7079">
        <f>'Założenia i wyniki'!$E$8*Znorm.Profile!C7079</f>
        <v>0.43557465000000001</v>
      </c>
      <c r="D7079">
        <f t="shared" si="330"/>
        <v>0.43557465000000001</v>
      </c>
      <c r="E7079">
        <f t="shared" si="331"/>
        <v>0.80687818018867929</v>
      </c>
      <c r="F7079">
        <f t="shared" si="332"/>
        <v>0</v>
      </c>
    </row>
    <row r="7080" spans="1:6" x14ac:dyDescent="0.25">
      <c r="A7080">
        <v>7071</v>
      </c>
      <c r="B7080">
        <f>'Założenia i wyniki'!$E$6*Znorm.Profile!B7080</f>
        <v>0.68825471698113194</v>
      </c>
      <c r="C7080">
        <f>'Założenia i wyniki'!$E$8*Znorm.Profile!C7080</f>
        <v>0.45592435000000003</v>
      </c>
      <c r="D7080">
        <f t="shared" si="330"/>
        <v>0.45592435000000003</v>
      </c>
      <c r="E7080">
        <f t="shared" si="331"/>
        <v>0.23233036698113191</v>
      </c>
      <c r="F7080">
        <f t="shared" si="332"/>
        <v>0</v>
      </c>
    </row>
    <row r="7081" spans="1:6" x14ac:dyDescent="0.25">
      <c r="A7081">
        <v>7072</v>
      </c>
      <c r="B7081">
        <f>'Założenia i wyniki'!$E$6*Znorm.Profile!B7081</f>
        <v>0.20415094339622641</v>
      </c>
      <c r="C7081">
        <f>'Założenia i wyniki'!$E$8*Znorm.Profile!C7081</f>
        <v>0.49575119999999995</v>
      </c>
      <c r="D7081">
        <f t="shared" si="330"/>
        <v>0.20415094339622641</v>
      </c>
      <c r="E7081">
        <f t="shared" si="331"/>
        <v>0</v>
      </c>
      <c r="F7081">
        <f t="shared" si="332"/>
        <v>0.29160025660377353</v>
      </c>
    </row>
    <row r="7082" spans="1:6" x14ac:dyDescent="0.25">
      <c r="A7082">
        <v>7073</v>
      </c>
      <c r="B7082">
        <f>'Założenia i wyniki'!$E$6*Znorm.Profile!B7082</f>
        <v>0</v>
      </c>
      <c r="C7082">
        <f>'Założenia i wyniki'!$E$8*Znorm.Profile!C7082</f>
        <v>0.54918535000000002</v>
      </c>
      <c r="D7082">
        <f t="shared" si="330"/>
        <v>0</v>
      </c>
      <c r="E7082">
        <f t="shared" si="331"/>
        <v>0</v>
      </c>
      <c r="F7082">
        <f t="shared" si="332"/>
        <v>0.54918535000000002</v>
      </c>
    </row>
    <row r="7083" spans="1:6" x14ac:dyDescent="0.25">
      <c r="A7083">
        <v>7074</v>
      </c>
      <c r="B7083">
        <f>'Założenia i wyniki'!$E$6*Znorm.Profile!B7083</f>
        <v>0</v>
      </c>
      <c r="C7083">
        <f>'Założenia i wyniki'!$E$8*Znorm.Profile!C7083</f>
        <v>0.63076580000000004</v>
      </c>
      <c r="D7083">
        <f t="shared" si="330"/>
        <v>0</v>
      </c>
      <c r="E7083">
        <f t="shared" si="331"/>
        <v>0</v>
      </c>
      <c r="F7083">
        <f t="shared" si="332"/>
        <v>0.63076580000000004</v>
      </c>
    </row>
    <row r="7084" spans="1:6" x14ac:dyDescent="0.25">
      <c r="A7084">
        <v>7075</v>
      </c>
      <c r="B7084">
        <f>'Założenia i wyniki'!$E$6*Znorm.Profile!B7084</f>
        <v>0</v>
      </c>
      <c r="C7084">
        <f>'Założenia i wyniki'!$E$8*Znorm.Profile!C7084</f>
        <v>0.63802724999999993</v>
      </c>
      <c r="D7084">
        <f t="shared" si="330"/>
        <v>0</v>
      </c>
      <c r="E7084">
        <f t="shared" si="331"/>
        <v>0</v>
      </c>
      <c r="F7084">
        <f t="shared" si="332"/>
        <v>0.63802724999999993</v>
      </c>
    </row>
    <row r="7085" spans="1:6" x14ac:dyDescent="0.25">
      <c r="A7085">
        <v>7076</v>
      </c>
      <c r="B7085">
        <f>'Założenia i wyniki'!$E$6*Znorm.Profile!B7085</f>
        <v>0</v>
      </c>
      <c r="C7085">
        <f>'Założenia i wyniki'!$E$8*Znorm.Profile!C7085</f>
        <v>0.58990645000000008</v>
      </c>
      <c r="D7085">
        <f t="shared" si="330"/>
        <v>0</v>
      </c>
      <c r="E7085">
        <f t="shared" si="331"/>
        <v>0</v>
      </c>
      <c r="F7085">
        <f t="shared" si="332"/>
        <v>0.58990645000000008</v>
      </c>
    </row>
    <row r="7086" spans="1:6" x14ac:dyDescent="0.25">
      <c r="A7086">
        <v>7077</v>
      </c>
      <c r="B7086">
        <f>'Założenia i wyniki'!$E$6*Znorm.Profile!B7086</f>
        <v>0</v>
      </c>
      <c r="C7086">
        <f>'Założenia i wyniki'!$E$8*Znorm.Profile!C7086</f>
        <v>0.52083710000000005</v>
      </c>
      <c r="D7086">
        <f t="shared" si="330"/>
        <v>0</v>
      </c>
      <c r="E7086">
        <f t="shared" si="331"/>
        <v>0</v>
      </c>
      <c r="F7086">
        <f t="shared" si="332"/>
        <v>0.52083710000000005</v>
      </c>
    </row>
    <row r="7087" spans="1:6" x14ac:dyDescent="0.25">
      <c r="A7087">
        <v>7078</v>
      </c>
      <c r="B7087">
        <f>'Założenia i wyniki'!$E$6*Znorm.Profile!B7087</f>
        <v>0</v>
      </c>
      <c r="C7087">
        <f>'Założenia i wyniki'!$E$8*Znorm.Profile!C7087</f>
        <v>0.42220289999999999</v>
      </c>
      <c r="D7087">
        <f t="shared" si="330"/>
        <v>0</v>
      </c>
      <c r="E7087">
        <f t="shared" si="331"/>
        <v>0</v>
      </c>
      <c r="F7087">
        <f t="shared" si="332"/>
        <v>0.42220289999999999</v>
      </c>
    </row>
    <row r="7088" spans="1:6" x14ac:dyDescent="0.25">
      <c r="A7088">
        <v>7079</v>
      </c>
      <c r="B7088">
        <f>'Założenia i wyniki'!$E$6*Znorm.Profile!B7088</f>
        <v>0</v>
      </c>
      <c r="C7088">
        <f>'Założenia i wyniki'!$E$8*Znorm.Profile!C7088</f>
        <v>0.32617655000000001</v>
      </c>
      <c r="D7088">
        <f t="shared" si="330"/>
        <v>0</v>
      </c>
      <c r="E7088">
        <f t="shared" si="331"/>
        <v>0</v>
      </c>
      <c r="F7088">
        <f t="shared" si="332"/>
        <v>0.32617655000000001</v>
      </c>
    </row>
    <row r="7089" spans="1:6" x14ac:dyDescent="0.25">
      <c r="A7089">
        <v>7080</v>
      </c>
      <c r="B7089">
        <f>'Założenia i wyniki'!$E$6*Znorm.Profile!B7089</f>
        <v>0</v>
      </c>
      <c r="C7089">
        <f>'Założenia i wyniki'!$E$8*Znorm.Profile!C7089</f>
        <v>0.24900154999999999</v>
      </c>
      <c r="D7089">
        <f t="shared" si="330"/>
        <v>0</v>
      </c>
      <c r="E7089">
        <f t="shared" si="331"/>
        <v>0</v>
      </c>
      <c r="F7089">
        <f t="shared" si="332"/>
        <v>0.24900154999999999</v>
      </c>
    </row>
    <row r="7090" spans="1:6" x14ac:dyDescent="0.25">
      <c r="A7090">
        <v>7081</v>
      </c>
      <c r="B7090">
        <f>'Założenia i wyniki'!$E$6*Znorm.Profile!B7090</f>
        <v>0</v>
      </c>
      <c r="C7090">
        <f>'Założenia i wyniki'!$E$8*Znorm.Profile!C7090</f>
        <v>0.22399230000000003</v>
      </c>
      <c r="D7090">
        <f t="shared" si="330"/>
        <v>0</v>
      </c>
      <c r="E7090">
        <f t="shared" si="331"/>
        <v>0</v>
      </c>
      <c r="F7090">
        <f t="shared" si="332"/>
        <v>0.22399230000000003</v>
      </c>
    </row>
    <row r="7091" spans="1:6" x14ac:dyDescent="0.25">
      <c r="A7091">
        <v>7082</v>
      </c>
      <c r="B7091">
        <f>'Założenia i wyniki'!$E$6*Znorm.Profile!B7091</f>
        <v>0</v>
      </c>
      <c r="C7091">
        <f>'Założenia i wyniki'!$E$8*Znorm.Profile!C7091</f>
        <v>0.21252979999999999</v>
      </c>
      <c r="D7091">
        <f t="shared" si="330"/>
        <v>0</v>
      </c>
      <c r="E7091">
        <f t="shared" si="331"/>
        <v>0</v>
      </c>
      <c r="F7091">
        <f t="shared" si="332"/>
        <v>0.21252979999999999</v>
      </c>
    </row>
    <row r="7092" spans="1:6" x14ac:dyDescent="0.25">
      <c r="A7092">
        <v>7083</v>
      </c>
      <c r="B7092">
        <f>'Założenia i wyniki'!$E$6*Znorm.Profile!B7092</f>
        <v>0</v>
      </c>
      <c r="C7092">
        <f>'Założenia i wyniki'!$E$8*Znorm.Profile!C7092</f>
        <v>0.21405824999999998</v>
      </c>
      <c r="D7092">
        <f t="shared" si="330"/>
        <v>0</v>
      </c>
      <c r="E7092">
        <f t="shared" si="331"/>
        <v>0</v>
      </c>
      <c r="F7092">
        <f t="shared" si="332"/>
        <v>0.21405824999999998</v>
      </c>
    </row>
    <row r="7093" spans="1:6" x14ac:dyDescent="0.25">
      <c r="A7093">
        <v>7084</v>
      </c>
      <c r="B7093">
        <f>'Założenia i wyniki'!$E$6*Znorm.Profile!B7093</f>
        <v>0</v>
      </c>
      <c r="C7093">
        <f>'Założenia i wyniki'!$E$8*Znorm.Profile!C7093</f>
        <v>0.24447780000000002</v>
      </c>
      <c r="D7093">
        <f t="shared" si="330"/>
        <v>0</v>
      </c>
      <c r="E7093">
        <f t="shared" si="331"/>
        <v>0</v>
      </c>
      <c r="F7093">
        <f t="shared" si="332"/>
        <v>0.24447780000000002</v>
      </c>
    </row>
    <row r="7094" spans="1:6" x14ac:dyDescent="0.25">
      <c r="A7094">
        <v>7085</v>
      </c>
      <c r="B7094">
        <f>'Założenia i wyniki'!$E$6*Znorm.Profile!B7094</f>
        <v>0</v>
      </c>
      <c r="C7094">
        <f>'Założenia i wyniki'!$E$8*Znorm.Profile!C7094</f>
        <v>0.30455739999999998</v>
      </c>
      <c r="D7094">
        <f t="shared" si="330"/>
        <v>0</v>
      </c>
      <c r="E7094">
        <f t="shared" si="331"/>
        <v>0</v>
      </c>
      <c r="F7094">
        <f t="shared" si="332"/>
        <v>0.30455739999999998</v>
      </c>
    </row>
    <row r="7095" spans="1:6" x14ac:dyDescent="0.25">
      <c r="A7095">
        <v>7086</v>
      </c>
      <c r="B7095">
        <f>'Założenia i wyniki'!$E$6*Znorm.Profile!B7095</f>
        <v>0</v>
      </c>
      <c r="C7095">
        <f>'Założenia i wyniki'!$E$8*Znorm.Profile!C7095</f>
        <v>0.40327489999999999</v>
      </c>
      <c r="D7095">
        <f t="shared" si="330"/>
        <v>0</v>
      </c>
      <c r="E7095">
        <f t="shared" si="331"/>
        <v>0</v>
      </c>
      <c r="F7095">
        <f t="shared" si="332"/>
        <v>0.40327489999999999</v>
      </c>
    </row>
    <row r="7096" spans="1:6" x14ac:dyDescent="0.25">
      <c r="A7096">
        <v>7087</v>
      </c>
      <c r="B7096">
        <f>'Założenia i wyniki'!$E$6*Znorm.Profile!B7096</f>
        <v>0</v>
      </c>
      <c r="C7096">
        <f>'Założenia i wyniki'!$E$8*Znorm.Profile!C7096</f>
        <v>0.45774155</v>
      </c>
      <c r="D7096">
        <f t="shared" si="330"/>
        <v>0</v>
      </c>
      <c r="E7096">
        <f t="shared" si="331"/>
        <v>0</v>
      </c>
      <c r="F7096">
        <f t="shared" si="332"/>
        <v>0.45774155</v>
      </c>
    </row>
    <row r="7097" spans="1:6" x14ac:dyDescent="0.25">
      <c r="A7097">
        <v>7088</v>
      </c>
      <c r="B7097">
        <f>'Założenia i wyniki'!$E$6*Znorm.Profile!B7097</f>
        <v>5.787169811320754E-2</v>
      </c>
      <c r="C7097">
        <f>'Założenia i wyniki'!$E$8*Znorm.Profile!C7097</f>
        <v>0.45530310000000002</v>
      </c>
      <c r="D7097">
        <f t="shared" si="330"/>
        <v>5.787169811320754E-2</v>
      </c>
      <c r="E7097">
        <f t="shared" si="331"/>
        <v>0</v>
      </c>
      <c r="F7097">
        <f t="shared" si="332"/>
        <v>0.39743140188679249</v>
      </c>
    </row>
    <row r="7098" spans="1:6" x14ac:dyDescent="0.25">
      <c r="A7098">
        <v>7089</v>
      </c>
      <c r="B7098">
        <f>'Założenia i wyniki'!$E$6*Znorm.Profile!B7098</f>
        <v>0.14314150943396226</v>
      </c>
      <c r="C7098">
        <f>'Założenia i wyniki'!$E$8*Znorm.Profile!C7098</f>
        <v>0.46188554999999998</v>
      </c>
      <c r="D7098">
        <f t="shared" si="330"/>
        <v>0.14314150943396226</v>
      </c>
      <c r="E7098">
        <f t="shared" si="331"/>
        <v>0</v>
      </c>
      <c r="F7098">
        <f t="shared" si="332"/>
        <v>0.31874404056603772</v>
      </c>
    </row>
    <row r="7099" spans="1:6" x14ac:dyDescent="0.25">
      <c r="A7099">
        <v>7090</v>
      </c>
      <c r="B7099">
        <f>'Założenia i wyniki'!$E$6*Znorm.Profile!B7099</f>
        <v>0.25072641509433963</v>
      </c>
      <c r="C7099">
        <f>'Założenia i wyniki'!$E$8*Znorm.Profile!C7099</f>
        <v>0.44503585000000001</v>
      </c>
      <c r="D7099">
        <f t="shared" si="330"/>
        <v>0.25072641509433963</v>
      </c>
      <c r="E7099">
        <f t="shared" si="331"/>
        <v>0</v>
      </c>
      <c r="F7099">
        <f t="shared" si="332"/>
        <v>0.19430943490566038</v>
      </c>
    </row>
    <row r="7100" spans="1:6" x14ac:dyDescent="0.25">
      <c r="A7100">
        <v>7091</v>
      </c>
      <c r="B7100">
        <f>'Założenia i wyniki'!$E$6*Znorm.Profile!B7100</f>
        <v>0.297811320754717</v>
      </c>
      <c r="C7100">
        <f>'Założenia i wyniki'!$E$8*Znorm.Profile!C7100</f>
        <v>0.43806280000000003</v>
      </c>
      <c r="D7100">
        <f t="shared" si="330"/>
        <v>0.297811320754717</v>
      </c>
      <c r="E7100">
        <f t="shared" si="331"/>
        <v>0</v>
      </c>
      <c r="F7100">
        <f t="shared" si="332"/>
        <v>0.14025147924528303</v>
      </c>
    </row>
    <row r="7101" spans="1:6" x14ac:dyDescent="0.25">
      <c r="A7101">
        <v>7092</v>
      </c>
      <c r="B7101">
        <f>'Założenia i wyniki'!$E$6*Znorm.Profile!B7101</f>
        <v>0.68092452830188677</v>
      </c>
      <c r="C7101">
        <f>'Założenia i wyniki'!$E$8*Znorm.Profile!C7101</f>
        <v>0.42257460000000002</v>
      </c>
      <c r="D7101">
        <f t="shared" si="330"/>
        <v>0.42257460000000002</v>
      </c>
      <c r="E7101">
        <f t="shared" si="331"/>
        <v>0.25834992830188674</v>
      </c>
      <c r="F7101">
        <f t="shared" si="332"/>
        <v>0</v>
      </c>
    </row>
    <row r="7102" spans="1:6" x14ac:dyDescent="0.25">
      <c r="A7102">
        <v>7093</v>
      </c>
      <c r="B7102">
        <f>'Założenia i wyniki'!$E$6*Znorm.Profile!B7102</f>
        <v>0.45871698113207549</v>
      </c>
      <c r="C7102">
        <f>'Założenia i wyniki'!$E$8*Znorm.Profile!C7102</f>
        <v>0.43171555000000006</v>
      </c>
      <c r="D7102">
        <f t="shared" si="330"/>
        <v>0.43171555000000006</v>
      </c>
      <c r="E7102">
        <f t="shared" si="331"/>
        <v>2.7001431132075426E-2</v>
      </c>
      <c r="F7102">
        <f t="shared" si="332"/>
        <v>0</v>
      </c>
    </row>
    <row r="7103" spans="1:6" x14ac:dyDescent="0.25">
      <c r="A7103">
        <v>7094</v>
      </c>
      <c r="B7103">
        <f>'Założenia i wyniki'!$E$6*Znorm.Profile!B7103</f>
        <v>0.28494339622641512</v>
      </c>
      <c r="C7103">
        <f>'Założenia i wyniki'!$E$8*Znorm.Profile!C7103</f>
        <v>0.42865445000000002</v>
      </c>
      <c r="D7103">
        <f t="shared" si="330"/>
        <v>0.28494339622641512</v>
      </c>
      <c r="E7103">
        <f t="shared" si="331"/>
        <v>0</v>
      </c>
      <c r="F7103">
        <f t="shared" si="332"/>
        <v>0.1437110537735849</v>
      </c>
    </row>
    <row r="7104" spans="1:6" x14ac:dyDescent="0.25">
      <c r="A7104">
        <v>7095</v>
      </c>
      <c r="B7104">
        <f>'Założenia i wyniki'!$E$6*Znorm.Profile!B7104</f>
        <v>0.52855660377358493</v>
      </c>
      <c r="C7104">
        <f>'Założenia i wyniki'!$E$8*Znorm.Profile!C7104</f>
        <v>0.44411604999999998</v>
      </c>
      <c r="D7104">
        <f t="shared" si="330"/>
        <v>0.44411604999999998</v>
      </c>
      <c r="E7104">
        <f t="shared" si="331"/>
        <v>8.4440553773584948E-2</v>
      </c>
      <c r="F7104">
        <f t="shared" si="332"/>
        <v>0</v>
      </c>
    </row>
    <row r="7105" spans="1:6" x14ac:dyDescent="0.25">
      <c r="A7105">
        <v>7096</v>
      </c>
      <c r="B7105">
        <f>'Założenia i wyniki'!$E$6*Znorm.Profile!B7105</f>
        <v>8.6073584905660375E-2</v>
      </c>
      <c r="C7105">
        <f>'Założenia i wyniki'!$E$8*Znorm.Profile!C7105</f>
        <v>0.47717284999999998</v>
      </c>
      <c r="D7105">
        <f t="shared" si="330"/>
        <v>8.6073584905660375E-2</v>
      </c>
      <c r="E7105">
        <f t="shared" si="331"/>
        <v>0</v>
      </c>
      <c r="F7105">
        <f t="shared" si="332"/>
        <v>0.39109926509433962</v>
      </c>
    </row>
    <row r="7106" spans="1:6" x14ac:dyDescent="0.25">
      <c r="A7106">
        <v>7097</v>
      </c>
      <c r="B7106">
        <f>'Założenia i wyniki'!$E$6*Znorm.Profile!B7106</f>
        <v>0</v>
      </c>
      <c r="C7106">
        <f>'Założenia i wyniki'!$E$8*Znorm.Profile!C7106</f>
        <v>0.55312810000000001</v>
      </c>
      <c r="D7106">
        <f t="shared" si="330"/>
        <v>0</v>
      </c>
      <c r="E7106">
        <f t="shared" si="331"/>
        <v>0</v>
      </c>
      <c r="F7106">
        <f t="shared" si="332"/>
        <v>0.55312810000000001</v>
      </c>
    </row>
    <row r="7107" spans="1:6" x14ac:dyDescent="0.25">
      <c r="A7107">
        <v>7098</v>
      </c>
      <c r="B7107">
        <f>'Założenia i wyniki'!$E$6*Znorm.Profile!B7107</f>
        <v>0</v>
      </c>
      <c r="C7107">
        <f>'Założenia i wyniki'!$E$8*Znorm.Profile!C7107</f>
        <v>0.60810014999999995</v>
      </c>
      <c r="D7107">
        <f t="shared" si="330"/>
        <v>0</v>
      </c>
      <c r="E7107">
        <f t="shared" si="331"/>
        <v>0</v>
      </c>
      <c r="F7107">
        <f t="shared" si="332"/>
        <v>0.60810014999999995</v>
      </c>
    </row>
    <row r="7108" spans="1:6" x14ac:dyDescent="0.25">
      <c r="A7108">
        <v>7099</v>
      </c>
      <c r="B7108">
        <f>'Założenia i wyniki'!$E$6*Znorm.Profile!B7108</f>
        <v>0</v>
      </c>
      <c r="C7108">
        <f>'Założenia i wyniki'!$E$8*Znorm.Profile!C7108</f>
        <v>0.61252660000000003</v>
      </c>
      <c r="D7108">
        <f t="shared" si="330"/>
        <v>0</v>
      </c>
      <c r="E7108">
        <f t="shared" si="331"/>
        <v>0</v>
      </c>
      <c r="F7108">
        <f t="shared" si="332"/>
        <v>0.61252660000000003</v>
      </c>
    </row>
    <row r="7109" spans="1:6" x14ac:dyDescent="0.25">
      <c r="A7109">
        <v>7100</v>
      </c>
      <c r="B7109">
        <f>'Założenia i wyniki'!$E$6*Znorm.Profile!B7109</f>
        <v>0</v>
      </c>
      <c r="C7109">
        <f>'Założenia i wyniki'!$E$8*Znorm.Profile!C7109</f>
        <v>0.56521639999999995</v>
      </c>
      <c r="D7109">
        <f t="shared" si="330"/>
        <v>0</v>
      </c>
      <c r="E7109">
        <f t="shared" si="331"/>
        <v>0</v>
      </c>
      <c r="F7109">
        <f t="shared" si="332"/>
        <v>0.56521639999999995</v>
      </c>
    </row>
    <row r="7110" spans="1:6" x14ac:dyDescent="0.25">
      <c r="A7110">
        <v>7101</v>
      </c>
      <c r="B7110">
        <f>'Założenia i wyniki'!$E$6*Znorm.Profile!B7110</f>
        <v>0</v>
      </c>
      <c r="C7110">
        <f>'Założenia i wyniki'!$E$8*Znorm.Profile!C7110</f>
        <v>0.50607619999999998</v>
      </c>
      <c r="D7110">
        <f t="shared" si="330"/>
        <v>0</v>
      </c>
      <c r="E7110">
        <f t="shared" si="331"/>
        <v>0</v>
      </c>
      <c r="F7110">
        <f t="shared" si="332"/>
        <v>0.50607619999999998</v>
      </c>
    </row>
    <row r="7111" spans="1:6" x14ac:dyDescent="0.25">
      <c r="A7111">
        <v>7102</v>
      </c>
      <c r="B7111">
        <f>'Założenia i wyniki'!$E$6*Znorm.Profile!B7111</f>
        <v>0</v>
      </c>
      <c r="C7111">
        <f>'Założenia i wyniki'!$E$8*Znorm.Profile!C7111</f>
        <v>0.42136219999999996</v>
      </c>
      <c r="D7111">
        <f t="shared" si="330"/>
        <v>0</v>
      </c>
      <c r="E7111">
        <f t="shared" si="331"/>
        <v>0</v>
      </c>
      <c r="F7111">
        <f t="shared" si="332"/>
        <v>0.42136219999999996</v>
      </c>
    </row>
    <row r="7112" spans="1:6" x14ac:dyDescent="0.25">
      <c r="A7112">
        <v>7103</v>
      </c>
      <c r="B7112">
        <f>'Założenia i wyniki'!$E$6*Znorm.Profile!B7112</f>
        <v>0</v>
      </c>
      <c r="C7112">
        <f>'Założenia i wyniki'!$E$8*Znorm.Profile!C7112</f>
        <v>0.34297654999999999</v>
      </c>
      <c r="D7112">
        <f t="shared" si="330"/>
        <v>0</v>
      </c>
      <c r="E7112">
        <f t="shared" si="331"/>
        <v>0</v>
      </c>
      <c r="F7112">
        <f t="shared" si="332"/>
        <v>0.34297654999999999</v>
      </c>
    </row>
    <row r="7113" spans="1:6" x14ac:dyDescent="0.25">
      <c r="A7113">
        <v>7104</v>
      </c>
      <c r="B7113">
        <f>'Założenia i wyniki'!$E$6*Znorm.Profile!B7113</f>
        <v>0</v>
      </c>
      <c r="C7113">
        <f>'Założenia i wyniki'!$E$8*Znorm.Profile!C7113</f>
        <v>0.27585599999999999</v>
      </c>
      <c r="D7113">
        <f t="shared" si="330"/>
        <v>0</v>
      </c>
      <c r="E7113">
        <f t="shared" si="331"/>
        <v>0</v>
      </c>
      <c r="F7113">
        <f t="shared" si="332"/>
        <v>0.27585599999999999</v>
      </c>
    </row>
    <row r="7114" spans="1:6" x14ac:dyDescent="0.25">
      <c r="A7114">
        <v>7105</v>
      </c>
      <c r="B7114">
        <f>'Założenia i wyniki'!$E$6*Znorm.Profile!B7114</f>
        <v>0</v>
      </c>
      <c r="C7114">
        <f>'Założenia i wyniki'!$E$8*Znorm.Profile!C7114</f>
        <v>0.24061379999999999</v>
      </c>
      <c r="D7114">
        <f t="shared" si="330"/>
        <v>0</v>
      </c>
      <c r="E7114">
        <f t="shared" si="331"/>
        <v>0</v>
      </c>
      <c r="F7114">
        <f t="shared" si="332"/>
        <v>0.24061379999999999</v>
      </c>
    </row>
    <row r="7115" spans="1:6" x14ac:dyDescent="0.25">
      <c r="A7115">
        <v>7106</v>
      </c>
      <c r="B7115">
        <f>'Założenia i wyniki'!$E$6*Znorm.Profile!B7115</f>
        <v>0</v>
      </c>
      <c r="C7115">
        <f>'Założenia i wyniki'!$E$8*Znorm.Profile!C7115</f>
        <v>0.22601459999999998</v>
      </c>
      <c r="D7115">
        <f t="shared" ref="D7115:D7178" si="333">IF(B7115&lt;=C7115,B7115,C7115)</f>
        <v>0</v>
      </c>
      <c r="E7115">
        <f t="shared" ref="E7115:E7178" si="334">IF(B7115&gt;C7115,B7115-C7115,0)</f>
        <v>0</v>
      </c>
      <c r="F7115">
        <f t="shared" ref="F7115:F7178" si="335">IF(B7115&lt;C7115,C7115-B7115,0)</f>
        <v>0.22601459999999998</v>
      </c>
    </row>
    <row r="7116" spans="1:6" x14ac:dyDescent="0.25">
      <c r="A7116">
        <v>7107</v>
      </c>
      <c r="B7116">
        <f>'Założenia i wyniki'!$E$6*Znorm.Profile!B7116</f>
        <v>0</v>
      </c>
      <c r="C7116">
        <f>'Założenia i wyniki'!$E$8*Znorm.Profile!C7116</f>
        <v>0.21967049999999999</v>
      </c>
      <c r="D7116">
        <f t="shared" si="333"/>
        <v>0</v>
      </c>
      <c r="E7116">
        <f t="shared" si="334"/>
        <v>0</v>
      </c>
      <c r="F7116">
        <f t="shared" si="335"/>
        <v>0.21967049999999999</v>
      </c>
    </row>
    <row r="7117" spans="1:6" x14ac:dyDescent="0.25">
      <c r="A7117">
        <v>7108</v>
      </c>
      <c r="B7117">
        <f>'Założenia i wyniki'!$E$6*Znorm.Profile!B7117</f>
        <v>0</v>
      </c>
      <c r="C7117">
        <f>'Założenia i wyniki'!$E$8*Znorm.Profile!C7117</f>
        <v>0.23336214999999999</v>
      </c>
      <c r="D7117">
        <f t="shared" si="333"/>
        <v>0</v>
      </c>
      <c r="E7117">
        <f t="shared" si="334"/>
        <v>0</v>
      </c>
      <c r="F7117">
        <f t="shared" si="335"/>
        <v>0.23336214999999999</v>
      </c>
    </row>
    <row r="7118" spans="1:6" x14ac:dyDescent="0.25">
      <c r="A7118">
        <v>7109</v>
      </c>
      <c r="B7118">
        <f>'Założenia i wyniki'!$E$6*Znorm.Profile!B7118</f>
        <v>0</v>
      </c>
      <c r="C7118">
        <f>'Założenia i wyniki'!$E$8*Znorm.Profile!C7118</f>
        <v>0.26600735000000003</v>
      </c>
      <c r="D7118">
        <f t="shared" si="333"/>
        <v>0</v>
      </c>
      <c r="E7118">
        <f t="shared" si="334"/>
        <v>0</v>
      </c>
      <c r="F7118">
        <f t="shared" si="335"/>
        <v>0.26600735000000003</v>
      </c>
    </row>
    <row r="7119" spans="1:6" x14ac:dyDescent="0.25">
      <c r="A7119">
        <v>7110</v>
      </c>
      <c r="B7119">
        <f>'Założenia i wyniki'!$E$6*Znorm.Profile!B7119</f>
        <v>0</v>
      </c>
      <c r="C7119">
        <f>'Założenia i wyniki'!$E$8*Znorm.Profile!C7119</f>
        <v>0.32459874999999999</v>
      </c>
      <c r="D7119">
        <f t="shared" si="333"/>
        <v>0</v>
      </c>
      <c r="E7119">
        <f t="shared" si="334"/>
        <v>0</v>
      </c>
      <c r="F7119">
        <f t="shared" si="335"/>
        <v>0.32459874999999999</v>
      </c>
    </row>
    <row r="7120" spans="1:6" x14ac:dyDescent="0.25">
      <c r="A7120">
        <v>7111</v>
      </c>
      <c r="B7120">
        <f>'Założenia i wyniki'!$E$6*Znorm.Profile!B7120</f>
        <v>0</v>
      </c>
      <c r="C7120">
        <f>'Założenia i wyniki'!$E$8*Znorm.Profile!C7120</f>
        <v>0.39920159999999999</v>
      </c>
      <c r="D7120">
        <f t="shared" si="333"/>
        <v>0</v>
      </c>
      <c r="E7120">
        <f t="shared" si="334"/>
        <v>0</v>
      </c>
      <c r="F7120">
        <f t="shared" si="335"/>
        <v>0.39920159999999999</v>
      </c>
    </row>
    <row r="7121" spans="1:6" x14ac:dyDescent="0.25">
      <c r="A7121">
        <v>7112</v>
      </c>
      <c r="B7121">
        <f>'Założenia i wyniki'!$E$6*Znorm.Profile!B7121</f>
        <v>0.44740566037735852</v>
      </c>
      <c r="C7121">
        <f>'Założenia i wyniki'!$E$8*Znorm.Profile!C7121</f>
        <v>0.45678255000000001</v>
      </c>
      <c r="D7121">
        <f t="shared" si="333"/>
        <v>0.44740566037735852</v>
      </c>
      <c r="E7121">
        <f t="shared" si="334"/>
        <v>0</v>
      </c>
      <c r="F7121">
        <f t="shared" si="335"/>
        <v>9.3768896226414933E-3</v>
      </c>
    </row>
    <row r="7122" spans="1:6" x14ac:dyDescent="0.25">
      <c r="A7122">
        <v>7113</v>
      </c>
      <c r="B7122">
        <f>'Założenia i wyniki'!$E$6*Znorm.Profile!B7122</f>
        <v>1.1876415094339623</v>
      </c>
      <c r="C7122">
        <f>'Założenia i wyniki'!$E$8*Znorm.Profile!C7122</f>
        <v>0.49803775000000006</v>
      </c>
      <c r="D7122">
        <f t="shared" si="333"/>
        <v>0.49803775000000006</v>
      </c>
      <c r="E7122">
        <f t="shared" si="334"/>
        <v>0.68960375943396224</v>
      </c>
      <c r="F7122">
        <f t="shared" si="335"/>
        <v>0</v>
      </c>
    </row>
    <row r="7123" spans="1:6" x14ac:dyDescent="0.25">
      <c r="A7123">
        <v>7114</v>
      </c>
      <c r="B7123">
        <f>'Założenia i wyniki'!$E$6*Znorm.Profile!B7123</f>
        <v>1.7280188679245283</v>
      </c>
      <c r="C7123">
        <f>'Założenia i wyniki'!$E$8*Znorm.Profile!C7123</f>
        <v>0.51263835000000002</v>
      </c>
      <c r="D7123">
        <f t="shared" si="333"/>
        <v>0.51263835000000002</v>
      </c>
      <c r="E7123">
        <f t="shared" si="334"/>
        <v>1.2153805179245283</v>
      </c>
      <c r="F7123">
        <f t="shared" si="335"/>
        <v>0</v>
      </c>
    </row>
    <row r="7124" spans="1:6" x14ac:dyDescent="0.25">
      <c r="A7124">
        <v>7115</v>
      </c>
      <c r="B7124">
        <f>'Założenia i wyniki'!$E$6*Znorm.Profile!B7124</f>
        <v>1.4647169811320753</v>
      </c>
      <c r="C7124">
        <f>'Założenia i wyniki'!$E$8*Znorm.Profile!C7124</f>
        <v>0.5212599</v>
      </c>
      <c r="D7124">
        <f t="shared" si="333"/>
        <v>0.5212599</v>
      </c>
      <c r="E7124">
        <f t="shared" si="334"/>
        <v>0.94345708113207527</v>
      </c>
      <c r="F7124">
        <f t="shared" si="335"/>
        <v>0</v>
      </c>
    </row>
    <row r="7125" spans="1:6" x14ac:dyDescent="0.25">
      <c r="A7125">
        <v>7116</v>
      </c>
      <c r="B7125">
        <f>'Założenia i wyniki'!$E$6*Znorm.Profile!B7125</f>
        <v>1.1578301886792453</v>
      </c>
      <c r="C7125">
        <f>'Założenia i wyniki'!$E$8*Znorm.Profile!C7125</f>
        <v>0.51304400000000006</v>
      </c>
      <c r="D7125">
        <f t="shared" si="333"/>
        <v>0.51304400000000006</v>
      </c>
      <c r="E7125">
        <f t="shared" si="334"/>
        <v>0.6447861886792452</v>
      </c>
      <c r="F7125">
        <f t="shared" si="335"/>
        <v>0</v>
      </c>
    </row>
    <row r="7126" spans="1:6" x14ac:dyDescent="0.25">
      <c r="A7126">
        <v>7117</v>
      </c>
      <c r="B7126">
        <f>'Założenia i wyniki'!$E$6*Znorm.Profile!B7126</f>
        <v>0.73253773584905657</v>
      </c>
      <c r="C7126">
        <f>'Założenia i wyniki'!$E$8*Znorm.Profile!C7126</f>
        <v>0.52129840000000005</v>
      </c>
      <c r="D7126">
        <f t="shared" si="333"/>
        <v>0.52129840000000005</v>
      </c>
      <c r="E7126">
        <f t="shared" si="334"/>
        <v>0.21123933584905652</v>
      </c>
      <c r="F7126">
        <f t="shared" si="335"/>
        <v>0</v>
      </c>
    </row>
    <row r="7127" spans="1:6" x14ac:dyDescent="0.25">
      <c r="A7127">
        <v>7118</v>
      </c>
      <c r="B7127">
        <f>'Założenia i wyniki'!$E$6*Znorm.Profile!B7127</f>
        <v>0.26784905660377356</v>
      </c>
      <c r="C7127">
        <f>'Założenia i wyniki'!$E$8*Znorm.Profile!C7127</f>
        <v>0.51836820000000006</v>
      </c>
      <c r="D7127">
        <f t="shared" si="333"/>
        <v>0.26784905660377356</v>
      </c>
      <c r="E7127">
        <f t="shared" si="334"/>
        <v>0</v>
      </c>
      <c r="F7127">
        <f t="shared" si="335"/>
        <v>0.2505191433962265</v>
      </c>
    </row>
    <row r="7128" spans="1:6" x14ac:dyDescent="0.25">
      <c r="A7128">
        <v>7119</v>
      </c>
      <c r="B7128">
        <f>'Założenia i wyniki'!$E$6*Znorm.Profile!B7128</f>
        <v>0.18421698113207546</v>
      </c>
      <c r="C7128">
        <f>'Założenia i wyniki'!$E$8*Znorm.Profile!C7128</f>
        <v>0.52480680000000002</v>
      </c>
      <c r="D7128">
        <f t="shared" si="333"/>
        <v>0.18421698113207546</v>
      </c>
      <c r="E7128">
        <f t="shared" si="334"/>
        <v>0</v>
      </c>
      <c r="F7128">
        <f t="shared" si="335"/>
        <v>0.34058981886792455</v>
      </c>
    </row>
    <row r="7129" spans="1:6" x14ac:dyDescent="0.25">
      <c r="A7129">
        <v>7120</v>
      </c>
      <c r="B7129">
        <f>'Założenia i wyniki'!$E$6*Znorm.Profile!B7129</f>
        <v>5.0324528301886787E-2</v>
      </c>
      <c r="C7129">
        <f>'Założenia i wyniki'!$E$8*Znorm.Profile!C7129</f>
        <v>0.53992050000000003</v>
      </c>
      <c r="D7129">
        <f t="shared" si="333"/>
        <v>5.0324528301886787E-2</v>
      </c>
      <c r="E7129">
        <f t="shared" si="334"/>
        <v>0</v>
      </c>
      <c r="F7129">
        <f t="shared" si="335"/>
        <v>0.48959597169811325</v>
      </c>
    </row>
    <row r="7130" spans="1:6" x14ac:dyDescent="0.25">
      <c r="A7130">
        <v>7121</v>
      </c>
      <c r="B7130">
        <f>'Założenia i wyniki'!$E$6*Znorm.Profile!B7130</f>
        <v>0</v>
      </c>
      <c r="C7130">
        <f>'Założenia i wyniki'!$E$8*Znorm.Profile!C7130</f>
        <v>0.58723595000000006</v>
      </c>
      <c r="D7130">
        <f t="shared" si="333"/>
        <v>0</v>
      </c>
      <c r="E7130">
        <f t="shared" si="334"/>
        <v>0</v>
      </c>
      <c r="F7130">
        <f t="shared" si="335"/>
        <v>0.58723595000000006</v>
      </c>
    </row>
    <row r="7131" spans="1:6" x14ac:dyDescent="0.25">
      <c r="A7131">
        <v>7122</v>
      </c>
      <c r="B7131">
        <f>'Założenia i wyniki'!$E$6*Znorm.Profile!B7131</f>
        <v>0</v>
      </c>
      <c r="C7131">
        <f>'Założenia i wyniki'!$E$8*Znorm.Profile!C7131</f>
        <v>0.62190835</v>
      </c>
      <c r="D7131">
        <f t="shared" si="333"/>
        <v>0</v>
      </c>
      <c r="E7131">
        <f t="shared" si="334"/>
        <v>0</v>
      </c>
      <c r="F7131">
        <f t="shared" si="335"/>
        <v>0.62190835</v>
      </c>
    </row>
    <row r="7132" spans="1:6" x14ac:dyDescent="0.25">
      <c r="A7132">
        <v>7123</v>
      </c>
      <c r="B7132">
        <f>'Założenia i wyniki'!$E$6*Znorm.Profile!B7132</f>
        <v>0</v>
      </c>
      <c r="C7132">
        <f>'Założenia i wyniki'!$E$8*Znorm.Profile!C7132</f>
        <v>0.61198795000000006</v>
      </c>
      <c r="D7132">
        <f t="shared" si="333"/>
        <v>0</v>
      </c>
      <c r="E7132">
        <f t="shared" si="334"/>
        <v>0</v>
      </c>
      <c r="F7132">
        <f t="shared" si="335"/>
        <v>0.61198795000000006</v>
      </c>
    </row>
    <row r="7133" spans="1:6" x14ac:dyDescent="0.25">
      <c r="A7133">
        <v>7124</v>
      </c>
      <c r="B7133">
        <f>'Założenia i wyniki'!$E$6*Znorm.Profile!B7133</f>
        <v>0</v>
      </c>
      <c r="C7133">
        <f>'Założenia i wyniki'!$E$8*Znorm.Profile!C7133</f>
        <v>0.56662270000000003</v>
      </c>
      <c r="D7133">
        <f t="shared" si="333"/>
        <v>0</v>
      </c>
      <c r="E7133">
        <f t="shared" si="334"/>
        <v>0</v>
      </c>
      <c r="F7133">
        <f t="shared" si="335"/>
        <v>0.56662270000000003</v>
      </c>
    </row>
    <row r="7134" spans="1:6" x14ac:dyDescent="0.25">
      <c r="A7134">
        <v>7125</v>
      </c>
      <c r="B7134">
        <f>'Założenia i wyniki'!$E$6*Znorm.Profile!B7134</f>
        <v>0</v>
      </c>
      <c r="C7134">
        <f>'Założenia i wyniki'!$E$8*Znorm.Profile!C7134</f>
        <v>0.50593584999999996</v>
      </c>
      <c r="D7134">
        <f t="shared" si="333"/>
        <v>0</v>
      </c>
      <c r="E7134">
        <f t="shared" si="334"/>
        <v>0</v>
      </c>
      <c r="F7134">
        <f t="shared" si="335"/>
        <v>0.50593584999999996</v>
      </c>
    </row>
    <row r="7135" spans="1:6" x14ac:dyDescent="0.25">
      <c r="A7135">
        <v>7126</v>
      </c>
      <c r="B7135">
        <f>'Założenia i wyniki'!$E$6*Znorm.Profile!B7135</f>
        <v>0</v>
      </c>
      <c r="C7135">
        <f>'Założenia i wyniki'!$E$8*Znorm.Profile!C7135</f>
        <v>0.432089</v>
      </c>
      <c r="D7135">
        <f t="shared" si="333"/>
        <v>0</v>
      </c>
      <c r="E7135">
        <f t="shared" si="334"/>
        <v>0</v>
      </c>
      <c r="F7135">
        <f t="shared" si="335"/>
        <v>0.432089</v>
      </c>
    </row>
    <row r="7136" spans="1:6" x14ac:dyDescent="0.25">
      <c r="A7136">
        <v>7127</v>
      </c>
      <c r="B7136">
        <f>'Założenia i wyniki'!$E$6*Znorm.Profile!B7136</f>
        <v>0</v>
      </c>
      <c r="C7136">
        <f>'Założenia i wyniki'!$E$8*Znorm.Profile!C7136</f>
        <v>0.36012305</v>
      </c>
      <c r="D7136">
        <f t="shared" si="333"/>
        <v>0</v>
      </c>
      <c r="E7136">
        <f t="shared" si="334"/>
        <v>0</v>
      </c>
      <c r="F7136">
        <f t="shared" si="335"/>
        <v>0.36012305</v>
      </c>
    </row>
    <row r="7137" spans="1:6" x14ac:dyDescent="0.25">
      <c r="A7137">
        <v>7128</v>
      </c>
      <c r="B7137">
        <f>'Założenia i wyniki'!$E$6*Znorm.Profile!B7137</f>
        <v>0</v>
      </c>
      <c r="C7137">
        <f>'Założenia i wyniki'!$E$8*Znorm.Profile!C7137</f>
        <v>0.29492400000000002</v>
      </c>
      <c r="D7137">
        <f t="shared" si="333"/>
        <v>0</v>
      </c>
      <c r="E7137">
        <f t="shared" si="334"/>
        <v>0</v>
      </c>
      <c r="F7137">
        <f t="shared" si="335"/>
        <v>0.29492400000000002</v>
      </c>
    </row>
    <row r="7138" spans="1:6" x14ac:dyDescent="0.25">
      <c r="A7138">
        <v>7129</v>
      </c>
      <c r="B7138">
        <f>'Założenia i wyniki'!$E$6*Znorm.Profile!B7138</f>
        <v>0</v>
      </c>
      <c r="C7138">
        <f>'Założenia i wyniki'!$E$8*Znorm.Profile!C7138</f>
        <v>0.2430862</v>
      </c>
      <c r="D7138">
        <f t="shared" si="333"/>
        <v>0</v>
      </c>
      <c r="E7138">
        <f t="shared" si="334"/>
        <v>0</v>
      </c>
      <c r="F7138">
        <f t="shared" si="335"/>
        <v>0.2430862</v>
      </c>
    </row>
    <row r="7139" spans="1:6" x14ac:dyDescent="0.25">
      <c r="A7139">
        <v>7130</v>
      </c>
      <c r="B7139">
        <f>'Założenia i wyniki'!$E$6*Znorm.Profile!B7139</f>
        <v>0</v>
      </c>
      <c r="C7139">
        <f>'Założenia i wyniki'!$E$8*Znorm.Profile!C7139</f>
        <v>0.22007895</v>
      </c>
      <c r="D7139">
        <f t="shared" si="333"/>
        <v>0</v>
      </c>
      <c r="E7139">
        <f t="shared" si="334"/>
        <v>0</v>
      </c>
      <c r="F7139">
        <f t="shared" si="335"/>
        <v>0.22007895</v>
      </c>
    </row>
    <row r="7140" spans="1:6" x14ac:dyDescent="0.25">
      <c r="A7140">
        <v>7131</v>
      </c>
      <c r="B7140">
        <f>'Założenia i wyniki'!$E$6*Znorm.Profile!B7140</f>
        <v>0</v>
      </c>
      <c r="C7140">
        <f>'Założenia i wyniki'!$E$8*Znorm.Profile!C7140</f>
        <v>0.2430862</v>
      </c>
      <c r="D7140">
        <f t="shared" si="333"/>
        <v>0</v>
      </c>
      <c r="E7140">
        <f t="shared" si="334"/>
        <v>0</v>
      </c>
      <c r="F7140">
        <f t="shared" si="335"/>
        <v>0.2430862</v>
      </c>
    </row>
    <row r="7141" spans="1:6" x14ac:dyDescent="0.25">
      <c r="A7141">
        <v>7132</v>
      </c>
      <c r="B7141">
        <f>'Założenia i wyniki'!$E$6*Znorm.Profile!B7141</f>
        <v>0</v>
      </c>
      <c r="C7141">
        <f>'Założenia i wyniki'!$E$8*Znorm.Profile!C7141</f>
        <v>0.22166830000000001</v>
      </c>
      <c r="D7141">
        <f t="shared" si="333"/>
        <v>0</v>
      </c>
      <c r="E7141">
        <f t="shared" si="334"/>
        <v>0</v>
      </c>
      <c r="F7141">
        <f t="shared" si="335"/>
        <v>0.22166830000000001</v>
      </c>
    </row>
    <row r="7142" spans="1:6" x14ac:dyDescent="0.25">
      <c r="A7142">
        <v>7133</v>
      </c>
      <c r="B7142">
        <f>'Założenia i wyniki'!$E$6*Znorm.Profile!B7142</f>
        <v>0</v>
      </c>
      <c r="C7142">
        <f>'Założenia i wyniki'!$E$8*Znorm.Profile!C7142</f>
        <v>0.23219279999999998</v>
      </c>
      <c r="D7142">
        <f t="shared" si="333"/>
        <v>0</v>
      </c>
      <c r="E7142">
        <f t="shared" si="334"/>
        <v>0</v>
      </c>
      <c r="F7142">
        <f t="shared" si="335"/>
        <v>0.23219279999999998</v>
      </c>
    </row>
    <row r="7143" spans="1:6" x14ac:dyDescent="0.25">
      <c r="A7143">
        <v>7134</v>
      </c>
      <c r="B7143">
        <f>'Założenia i wyniki'!$E$6*Znorm.Profile!B7143</f>
        <v>0</v>
      </c>
      <c r="C7143">
        <f>'Założenia i wyniki'!$E$8*Znorm.Profile!C7143</f>
        <v>0.26675075000000004</v>
      </c>
      <c r="D7143">
        <f t="shared" si="333"/>
        <v>0</v>
      </c>
      <c r="E7143">
        <f t="shared" si="334"/>
        <v>0</v>
      </c>
      <c r="F7143">
        <f t="shared" si="335"/>
        <v>0.26675075000000004</v>
      </c>
    </row>
    <row r="7144" spans="1:6" x14ac:dyDescent="0.25">
      <c r="A7144">
        <v>7135</v>
      </c>
      <c r="B7144">
        <f>'Założenia i wyniki'!$E$6*Znorm.Profile!B7144</f>
        <v>0</v>
      </c>
      <c r="C7144">
        <f>'Założenia i wyniki'!$E$8*Znorm.Profile!C7144</f>
        <v>0.33209820000000001</v>
      </c>
      <c r="D7144">
        <f t="shared" si="333"/>
        <v>0</v>
      </c>
      <c r="E7144">
        <f t="shared" si="334"/>
        <v>0</v>
      </c>
      <c r="F7144">
        <f t="shared" si="335"/>
        <v>0.33209820000000001</v>
      </c>
    </row>
    <row r="7145" spans="1:6" x14ac:dyDescent="0.25">
      <c r="A7145">
        <v>7136</v>
      </c>
      <c r="B7145">
        <f>'Założenia i wyniki'!$E$6*Znorm.Profile!B7145</f>
        <v>5.3017924528301889E-2</v>
      </c>
      <c r="C7145">
        <f>'Założenia i wyniki'!$E$8*Znorm.Profile!C7145</f>
        <v>0.40941074999999999</v>
      </c>
      <c r="D7145">
        <f t="shared" si="333"/>
        <v>5.3017924528301889E-2</v>
      </c>
      <c r="E7145">
        <f t="shared" si="334"/>
        <v>0</v>
      </c>
      <c r="F7145">
        <f t="shared" si="335"/>
        <v>0.35639282547169809</v>
      </c>
    </row>
    <row r="7146" spans="1:6" x14ac:dyDescent="0.25">
      <c r="A7146">
        <v>7137</v>
      </c>
      <c r="B7146">
        <f>'Założenia i wyniki'!$E$6*Znorm.Profile!B7146</f>
        <v>0.22062264150943395</v>
      </c>
      <c r="C7146">
        <f>'Założenia i wyniki'!$E$8*Znorm.Profile!C7146</f>
        <v>0.46263070000000006</v>
      </c>
      <c r="D7146">
        <f t="shared" si="333"/>
        <v>0.22062264150943395</v>
      </c>
      <c r="E7146">
        <f t="shared" si="334"/>
        <v>0</v>
      </c>
      <c r="F7146">
        <f t="shared" si="335"/>
        <v>0.24200805849056611</v>
      </c>
    </row>
    <row r="7147" spans="1:6" x14ac:dyDescent="0.25">
      <c r="A7147">
        <v>7138</v>
      </c>
      <c r="B7147">
        <f>'Założenia i wyniki'!$E$6*Znorm.Profile!B7147</f>
        <v>0.43460377358490565</v>
      </c>
      <c r="C7147">
        <f>'Założenia i wyniki'!$E$8*Znorm.Profile!C7147</f>
        <v>0.50301020000000007</v>
      </c>
      <c r="D7147">
        <f t="shared" si="333"/>
        <v>0.43460377358490565</v>
      </c>
      <c r="E7147">
        <f t="shared" si="334"/>
        <v>0</v>
      </c>
      <c r="F7147">
        <f t="shared" si="335"/>
        <v>6.8406426415094423E-2</v>
      </c>
    </row>
    <row r="7148" spans="1:6" x14ac:dyDescent="0.25">
      <c r="A7148">
        <v>7139</v>
      </c>
      <c r="B7148">
        <f>'Założenia i wyniki'!$E$6*Znorm.Profile!B7148</f>
        <v>0.42711320754716986</v>
      </c>
      <c r="C7148">
        <f>'Założenia i wyniki'!$E$8*Znorm.Profile!C7148</f>
        <v>0.51288265</v>
      </c>
      <c r="D7148">
        <f t="shared" si="333"/>
        <v>0.42711320754716986</v>
      </c>
      <c r="E7148">
        <f t="shared" si="334"/>
        <v>0</v>
      </c>
      <c r="F7148">
        <f t="shared" si="335"/>
        <v>8.5769442452830136E-2</v>
      </c>
    </row>
    <row r="7149" spans="1:6" x14ac:dyDescent="0.25">
      <c r="A7149">
        <v>7140</v>
      </c>
      <c r="B7149">
        <f>'Założenia i wyniki'!$E$6*Znorm.Profile!B7149</f>
        <v>0.38012264150943398</v>
      </c>
      <c r="C7149">
        <f>'Założenia i wyniki'!$E$8*Znorm.Profile!C7149</f>
        <v>0.51452344999999999</v>
      </c>
      <c r="D7149">
        <f t="shared" si="333"/>
        <v>0.38012264150943398</v>
      </c>
      <c r="E7149">
        <f t="shared" si="334"/>
        <v>0</v>
      </c>
      <c r="F7149">
        <f t="shared" si="335"/>
        <v>0.13440080849056601</v>
      </c>
    </row>
    <row r="7150" spans="1:6" x14ac:dyDescent="0.25">
      <c r="A7150">
        <v>7141</v>
      </c>
      <c r="B7150">
        <f>'Założenia i wyniki'!$E$6*Znorm.Profile!B7150</f>
        <v>0.38638679245283014</v>
      </c>
      <c r="C7150">
        <f>'Założenia i wyniki'!$E$8*Znorm.Profile!C7150</f>
        <v>0.50729735000000009</v>
      </c>
      <c r="D7150">
        <f t="shared" si="333"/>
        <v>0.38638679245283014</v>
      </c>
      <c r="E7150">
        <f t="shared" si="334"/>
        <v>0</v>
      </c>
      <c r="F7150">
        <f t="shared" si="335"/>
        <v>0.12091055754716995</v>
      </c>
    </row>
    <row r="7151" spans="1:6" x14ac:dyDescent="0.25">
      <c r="A7151">
        <v>7142</v>
      </c>
      <c r="B7151">
        <f>'Założenia i wyniki'!$E$6*Znorm.Profile!B7151</f>
        <v>0.1819811320754717</v>
      </c>
      <c r="C7151">
        <f>'Założenia i wyniki'!$E$8*Znorm.Profile!C7151</f>
        <v>0.48097139999999999</v>
      </c>
      <c r="D7151">
        <f t="shared" si="333"/>
        <v>0.1819811320754717</v>
      </c>
      <c r="E7151">
        <f t="shared" si="334"/>
        <v>0</v>
      </c>
      <c r="F7151">
        <f t="shared" si="335"/>
        <v>0.29899026792452832</v>
      </c>
    </row>
    <row r="7152" spans="1:6" x14ac:dyDescent="0.25">
      <c r="A7152">
        <v>7143</v>
      </c>
      <c r="B7152">
        <f>'Założenia i wyniki'!$E$6*Znorm.Profile!B7152</f>
        <v>0.13939622641509433</v>
      </c>
      <c r="C7152">
        <f>'Założenia i wyniki'!$E$8*Znorm.Profile!C7152</f>
        <v>0.45079089999999999</v>
      </c>
      <c r="D7152">
        <f t="shared" si="333"/>
        <v>0.13939622641509433</v>
      </c>
      <c r="E7152">
        <f t="shared" si="334"/>
        <v>0</v>
      </c>
      <c r="F7152">
        <f t="shared" si="335"/>
        <v>0.31139467358490569</v>
      </c>
    </row>
    <row r="7153" spans="1:6" x14ac:dyDescent="0.25">
      <c r="A7153">
        <v>7144</v>
      </c>
      <c r="B7153">
        <f>'Założenia i wyniki'!$E$6*Znorm.Profile!B7153</f>
        <v>2.3115094339622638E-2</v>
      </c>
      <c r="C7153">
        <f>'Założenia i wyniki'!$E$8*Znorm.Profile!C7153</f>
        <v>0.44651600000000002</v>
      </c>
      <c r="D7153">
        <f t="shared" si="333"/>
        <v>2.3115094339622638E-2</v>
      </c>
      <c r="E7153">
        <f t="shared" si="334"/>
        <v>0</v>
      </c>
      <c r="F7153">
        <f t="shared" si="335"/>
        <v>0.42340090566037736</v>
      </c>
    </row>
    <row r="7154" spans="1:6" x14ac:dyDescent="0.25">
      <c r="A7154">
        <v>7145</v>
      </c>
      <c r="B7154">
        <f>'Założenia i wyniki'!$E$6*Znorm.Profile!B7154</f>
        <v>0</v>
      </c>
      <c r="C7154">
        <f>'Założenia i wyniki'!$E$8*Znorm.Profile!C7154</f>
        <v>0.50241170000000002</v>
      </c>
      <c r="D7154">
        <f t="shared" si="333"/>
        <v>0</v>
      </c>
      <c r="E7154">
        <f t="shared" si="334"/>
        <v>0</v>
      </c>
      <c r="F7154">
        <f t="shared" si="335"/>
        <v>0.50241170000000002</v>
      </c>
    </row>
    <row r="7155" spans="1:6" x14ac:dyDescent="0.25">
      <c r="A7155">
        <v>7146</v>
      </c>
      <c r="B7155">
        <f>'Założenia i wyniki'!$E$6*Znorm.Profile!B7155</f>
        <v>0</v>
      </c>
      <c r="C7155">
        <f>'Założenia i wyniki'!$E$8*Znorm.Profile!C7155</f>
        <v>0.57616089999999998</v>
      </c>
      <c r="D7155">
        <f t="shared" si="333"/>
        <v>0</v>
      </c>
      <c r="E7155">
        <f t="shared" si="334"/>
        <v>0</v>
      </c>
      <c r="F7155">
        <f t="shared" si="335"/>
        <v>0.57616089999999998</v>
      </c>
    </row>
    <row r="7156" spans="1:6" x14ac:dyDescent="0.25">
      <c r="A7156">
        <v>7147</v>
      </c>
      <c r="B7156">
        <f>'Założenia i wyniki'!$E$6*Znorm.Profile!B7156</f>
        <v>0</v>
      </c>
      <c r="C7156">
        <f>'Założenia i wyniki'!$E$8*Znorm.Profile!C7156</f>
        <v>0.59405255000000001</v>
      </c>
      <c r="D7156">
        <f t="shared" si="333"/>
        <v>0</v>
      </c>
      <c r="E7156">
        <f t="shared" si="334"/>
        <v>0</v>
      </c>
      <c r="F7156">
        <f t="shared" si="335"/>
        <v>0.59405255000000001</v>
      </c>
    </row>
    <row r="7157" spans="1:6" x14ac:dyDescent="0.25">
      <c r="A7157">
        <v>7148</v>
      </c>
      <c r="B7157">
        <f>'Założenia i wyniki'!$E$6*Znorm.Profile!B7157</f>
        <v>0</v>
      </c>
      <c r="C7157">
        <f>'Założenia i wyniki'!$E$8*Znorm.Profile!C7157</f>
        <v>0.59579344999999995</v>
      </c>
      <c r="D7157">
        <f t="shared" si="333"/>
        <v>0</v>
      </c>
      <c r="E7157">
        <f t="shared" si="334"/>
        <v>0</v>
      </c>
      <c r="F7157">
        <f t="shared" si="335"/>
        <v>0.59579344999999995</v>
      </c>
    </row>
    <row r="7158" spans="1:6" x14ac:dyDescent="0.25">
      <c r="A7158">
        <v>7149</v>
      </c>
      <c r="B7158">
        <f>'Założenia i wyniki'!$E$6*Znorm.Profile!B7158</f>
        <v>0</v>
      </c>
      <c r="C7158">
        <f>'Założenia i wyniki'!$E$8*Znorm.Profile!C7158</f>
        <v>0.56051554999999997</v>
      </c>
      <c r="D7158">
        <f t="shared" si="333"/>
        <v>0</v>
      </c>
      <c r="E7158">
        <f t="shared" si="334"/>
        <v>0</v>
      </c>
      <c r="F7158">
        <f t="shared" si="335"/>
        <v>0.56051554999999997</v>
      </c>
    </row>
    <row r="7159" spans="1:6" x14ac:dyDescent="0.25">
      <c r="A7159">
        <v>7150</v>
      </c>
      <c r="B7159">
        <f>'Założenia i wyniki'!$E$6*Znorm.Profile!B7159</f>
        <v>0</v>
      </c>
      <c r="C7159">
        <f>'Założenia i wyniki'!$E$8*Znorm.Profile!C7159</f>
        <v>0.48275780000000001</v>
      </c>
      <c r="D7159">
        <f t="shared" si="333"/>
        <v>0</v>
      </c>
      <c r="E7159">
        <f t="shared" si="334"/>
        <v>0</v>
      </c>
      <c r="F7159">
        <f t="shared" si="335"/>
        <v>0.48275780000000001</v>
      </c>
    </row>
    <row r="7160" spans="1:6" x14ac:dyDescent="0.25">
      <c r="A7160">
        <v>7151</v>
      </c>
      <c r="B7160">
        <f>'Założenia i wyniki'!$E$6*Znorm.Profile!B7160</f>
        <v>0</v>
      </c>
      <c r="C7160">
        <f>'Założenia i wyniki'!$E$8*Znorm.Profile!C7160</f>
        <v>0.38644620000000002</v>
      </c>
      <c r="D7160">
        <f t="shared" si="333"/>
        <v>0</v>
      </c>
      <c r="E7160">
        <f t="shared" si="334"/>
        <v>0</v>
      </c>
      <c r="F7160">
        <f t="shared" si="335"/>
        <v>0.38644620000000002</v>
      </c>
    </row>
    <row r="7161" spans="1:6" x14ac:dyDescent="0.25">
      <c r="A7161">
        <v>7152</v>
      </c>
      <c r="B7161">
        <f>'Założenia i wyniki'!$E$6*Znorm.Profile!B7161</f>
        <v>0</v>
      </c>
      <c r="C7161">
        <f>'Założenia i wyniki'!$E$8*Znorm.Profile!C7161</f>
        <v>0.30433060000000001</v>
      </c>
      <c r="D7161">
        <f t="shared" si="333"/>
        <v>0</v>
      </c>
      <c r="E7161">
        <f t="shared" si="334"/>
        <v>0</v>
      </c>
      <c r="F7161">
        <f t="shared" si="335"/>
        <v>0.30433060000000001</v>
      </c>
    </row>
    <row r="7162" spans="1:6" x14ac:dyDescent="0.25">
      <c r="A7162">
        <v>7153</v>
      </c>
      <c r="B7162">
        <f>'Założenia i wyniki'!$E$6*Znorm.Profile!B7162</f>
        <v>0</v>
      </c>
      <c r="C7162">
        <f>'Założenia i wyniki'!$E$8*Znorm.Profile!C7162</f>
        <v>0.25330795</v>
      </c>
      <c r="D7162">
        <f t="shared" si="333"/>
        <v>0</v>
      </c>
      <c r="E7162">
        <f t="shared" si="334"/>
        <v>0</v>
      </c>
      <c r="F7162">
        <f t="shared" si="335"/>
        <v>0.25330795</v>
      </c>
    </row>
    <row r="7163" spans="1:6" x14ac:dyDescent="0.25">
      <c r="A7163">
        <v>7154</v>
      </c>
      <c r="B7163">
        <f>'Założenia i wyniki'!$E$6*Znorm.Profile!B7163</f>
        <v>0</v>
      </c>
      <c r="C7163">
        <f>'Założenia i wyniki'!$E$8*Znorm.Profile!C7163</f>
        <v>0.22469720000000001</v>
      </c>
      <c r="D7163">
        <f t="shared" si="333"/>
        <v>0</v>
      </c>
      <c r="E7163">
        <f t="shared" si="334"/>
        <v>0</v>
      </c>
      <c r="F7163">
        <f t="shared" si="335"/>
        <v>0.22469720000000001</v>
      </c>
    </row>
    <row r="7164" spans="1:6" x14ac:dyDescent="0.25">
      <c r="A7164">
        <v>7155</v>
      </c>
      <c r="B7164">
        <f>'Założenia i wyniki'!$E$6*Znorm.Profile!B7164</f>
        <v>0</v>
      </c>
      <c r="C7164">
        <f>'Założenia i wyniki'!$E$8*Znorm.Profile!C7164</f>
        <v>0.21304534999999999</v>
      </c>
      <c r="D7164">
        <f t="shared" si="333"/>
        <v>0</v>
      </c>
      <c r="E7164">
        <f t="shared" si="334"/>
        <v>0</v>
      </c>
      <c r="F7164">
        <f t="shared" si="335"/>
        <v>0.21304534999999999</v>
      </c>
    </row>
    <row r="7165" spans="1:6" x14ac:dyDescent="0.25">
      <c r="A7165">
        <v>7156</v>
      </c>
      <c r="B7165">
        <f>'Założenia i wyniki'!$E$6*Znorm.Profile!B7165</f>
        <v>0</v>
      </c>
      <c r="C7165">
        <f>'Założenia i wyniki'!$E$8*Znorm.Profile!C7165</f>
        <v>0.21764295000000003</v>
      </c>
      <c r="D7165">
        <f t="shared" si="333"/>
        <v>0</v>
      </c>
      <c r="E7165">
        <f t="shared" si="334"/>
        <v>0</v>
      </c>
      <c r="F7165">
        <f t="shared" si="335"/>
        <v>0.21764295000000003</v>
      </c>
    </row>
    <row r="7166" spans="1:6" x14ac:dyDescent="0.25">
      <c r="A7166">
        <v>7157</v>
      </c>
      <c r="B7166">
        <f>'Założenia i wyniki'!$E$6*Znorm.Profile!B7166</f>
        <v>0</v>
      </c>
      <c r="C7166">
        <f>'Założenia i wyniki'!$E$8*Znorm.Profile!C7166</f>
        <v>0.24723999999999996</v>
      </c>
      <c r="D7166">
        <f t="shared" si="333"/>
        <v>0</v>
      </c>
      <c r="E7166">
        <f t="shared" si="334"/>
        <v>0</v>
      </c>
      <c r="F7166">
        <f t="shared" si="335"/>
        <v>0.24723999999999996</v>
      </c>
    </row>
    <row r="7167" spans="1:6" x14ac:dyDescent="0.25">
      <c r="A7167">
        <v>7158</v>
      </c>
      <c r="B7167">
        <f>'Założenia i wyniki'!$E$6*Znorm.Profile!B7167</f>
        <v>0</v>
      </c>
      <c r="C7167">
        <f>'Założenia i wyniki'!$E$8*Znorm.Profile!C7167</f>
        <v>0.31066559999999999</v>
      </c>
      <c r="D7167">
        <f t="shared" si="333"/>
        <v>0</v>
      </c>
      <c r="E7167">
        <f t="shared" si="334"/>
        <v>0</v>
      </c>
      <c r="F7167">
        <f t="shared" si="335"/>
        <v>0.31066559999999999</v>
      </c>
    </row>
    <row r="7168" spans="1:6" x14ac:dyDescent="0.25">
      <c r="A7168">
        <v>7159</v>
      </c>
      <c r="B7168">
        <f>'Założenia i wyniki'!$E$6*Znorm.Profile!B7168</f>
        <v>0</v>
      </c>
      <c r="C7168">
        <f>'Założenia i wyniki'!$E$8*Znorm.Profile!C7168</f>
        <v>0.41946939999999999</v>
      </c>
      <c r="D7168">
        <f t="shared" si="333"/>
        <v>0</v>
      </c>
      <c r="E7168">
        <f t="shared" si="334"/>
        <v>0</v>
      </c>
      <c r="F7168">
        <f t="shared" si="335"/>
        <v>0.41946939999999999</v>
      </c>
    </row>
    <row r="7169" spans="1:6" x14ac:dyDescent="0.25">
      <c r="A7169">
        <v>7160</v>
      </c>
      <c r="B7169">
        <f>'Założenia i wyniki'!$E$6*Znorm.Profile!B7169</f>
        <v>0.34266981132075469</v>
      </c>
      <c r="C7169">
        <f>'Założenia i wyniki'!$E$8*Znorm.Profile!C7169</f>
        <v>0.47838980000000003</v>
      </c>
      <c r="D7169">
        <f t="shared" si="333"/>
        <v>0.34266981132075469</v>
      </c>
      <c r="E7169">
        <f t="shared" si="334"/>
        <v>0</v>
      </c>
      <c r="F7169">
        <f t="shared" si="335"/>
        <v>0.13571998867924534</v>
      </c>
    </row>
    <row r="7170" spans="1:6" x14ac:dyDescent="0.25">
      <c r="A7170">
        <v>7161</v>
      </c>
      <c r="B7170">
        <f>'Założenia i wyniki'!$E$6*Znorm.Profile!B7170</f>
        <v>1.0675471698113208</v>
      </c>
      <c r="C7170">
        <f>'Założenia i wyniki'!$E$8*Znorm.Profile!C7170</f>
        <v>0.47707310000000003</v>
      </c>
      <c r="D7170">
        <f t="shared" si="333"/>
        <v>0.47707310000000003</v>
      </c>
      <c r="E7170">
        <f t="shared" si="334"/>
        <v>0.59047406981132078</v>
      </c>
      <c r="F7170">
        <f t="shared" si="335"/>
        <v>0</v>
      </c>
    </row>
    <row r="7171" spans="1:6" x14ac:dyDescent="0.25">
      <c r="A7171">
        <v>7162</v>
      </c>
      <c r="B7171">
        <f>'Założenia i wyniki'!$E$6*Znorm.Profile!B7171</f>
        <v>1.5330188679245285</v>
      </c>
      <c r="C7171">
        <f>'Założenia i wyniki'!$E$8*Znorm.Profile!C7171</f>
        <v>0.48510385</v>
      </c>
      <c r="D7171">
        <f t="shared" si="333"/>
        <v>0.48510385</v>
      </c>
      <c r="E7171">
        <f t="shared" si="334"/>
        <v>1.0479150179245285</v>
      </c>
      <c r="F7171">
        <f t="shared" si="335"/>
        <v>0</v>
      </c>
    </row>
    <row r="7172" spans="1:6" x14ac:dyDescent="0.25">
      <c r="A7172">
        <v>7163</v>
      </c>
      <c r="B7172">
        <f>'Założenia i wyniki'!$E$6*Znorm.Profile!B7172</f>
        <v>0.5925754716981132</v>
      </c>
      <c r="C7172">
        <f>'Założenia i wyniki'!$E$8*Znorm.Profile!C7172</f>
        <v>0.46051809999999999</v>
      </c>
      <c r="D7172">
        <f t="shared" si="333"/>
        <v>0.46051809999999999</v>
      </c>
      <c r="E7172">
        <f t="shared" si="334"/>
        <v>0.13205737169811321</v>
      </c>
      <c r="F7172">
        <f t="shared" si="335"/>
        <v>0</v>
      </c>
    </row>
    <row r="7173" spans="1:6" x14ac:dyDescent="0.25">
      <c r="A7173">
        <v>7164</v>
      </c>
      <c r="B7173">
        <f>'Założenia i wyniki'!$E$6*Znorm.Profile!B7173</f>
        <v>0.28145283018867923</v>
      </c>
      <c r="C7173">
        <f>'Założenia i wyniki'!$E$8*Znorm.Profile!C7173</f>
        <v>0.45121649999999996</v>
      </c>
      <c r="D7173">
        <f t="shared" si="333"/>
        <v>0.28145283018867923</v>
      </c>
      <c r="E7173">
        <f t="shared" si="334"/>
        <v>0</v>
      </c>
      <c r="F7173">
        <f t="shared" si="335"/>
        <v>0.16976366981132074</v>
      </c>
    </row>
    <row r="7174" spans="1:6" x14ac:dyDescent="0.25">
      <c r="A7174">
        <v>7165</v>
      </c>
      <c r="B7174">
        <f>'Założenia i wyniki'!$E$6*Znorm.Profile!B7174</f>
        <v>0.1769056603773585</v>
      </c>
      <c r="C7174">
        <f>'Założenia i wyniki'!$E$8*Znorm.Profile!C7174</f>
        <v>0.43457574999999998</v>
      </c>
      <c r="D7174">
        <f t="shared" si="333"/>
        <v>0.1769056603773585</v>
      </c>
      <c r="E7174">
        <f t="shared" si="334"/>
        <v>0</v>
      </c>
      <c r="F7174">
        <f t="shared" si="335"/>
        <v>0.25767008962264148</v>
      </c>
    </row>
    <row r="7175" spans="1:6" x14ac:dyDescent="0.25">
      <c r="A7175">
        <v>7166</v>
      </c>
      <c r="B7175">
        <f>'Założenia i wyniki'!$E$6*Znorm.Profile!B7175</f>
        <v>0.22514150943396227</v>
      </c>
      <c r="C7175">
        <f>'Założenia i wyniki'!$E$8*Znorm.Profile!C7175</f>
        <v>0.43616824999999998</v>
      </c>
      <c r="D7175">
        <f t="shared" si="333"/>
        <v>0.22514150943396227</v>
      </c>
      <c r="E7175">
        <f t="shared" si="334"/>
        <v>0</v>
      </c>
      <c r="F7175">
        <f t="shared" si="335"/>
        <v>0.21102674056603771</v>
      </c>
    </row>
    <row r="7176" spans="1:6" x14ac:dyDescent="0.25">
      <c r="A7176">
        <v>7167</v>
      </c>
      <c r="B7176">
        <f>'Założenia i wyniki'!$E$6*Znorm.Profile!B7176</f>
        <v>0.17197169811320753</v>
      </c>
      <c r="C7176">
        <f>'Założenia i wyniki'!$E$8*Znorm.Profile!C7176</f>
        <v>0.4404631</v>
      </c>
      <c r="D7176">
        <f t="shared" si="333"/>
        <v>0.17197169811320753</v>
      </c>
      <c r="E7176">
        <f t="shared" si="334"/>
        <v>0</v>
      </c>
      <c r="F7176">
        <f t="shared" si="335"/>
        <v>0.26849140188679244</v>
      </c>
    </row>
    <row r="7177" spans="1:6" x14ac:dyDescent="0.25">
      <c r="A7177">
        <v>7168</v>
      </c>
      <c r="B7177">
        <f>'Założenia i wyniki'!$E$6*Znorm.Profile!B7177</f>
        <v>2.4564150943396229E-2</v>
      </c>
      <c r="C7177">
        <f>'Założenia i wyniki'!$E$8*Znorm.Profile!C7177</f>
        <v>0.46698504999999996</v>
      </c>
      <c r="D7177">
        <f t="shared" si="333"/>
        <v>2.4564150943396229E-2</v>
      </c>
      <c r="E7177">
        <f t="shared" si="334"/>
        <v>0</v>
      </c>
      <c r="F7177">
        <f t="shared" si="335"/>
        <v>0.44242089905660376</v>
      </c>
    </row>
    <row r="7178" spans="1:6" x14ac:dyDescent="0.25">
      <c r="A7178">
        <v>7169</v>
      </c>
      <c r="B7178">
        <f>'Założenia i wyniki'!$E$6*Znorm.Profile!B7178</f>
        <v>0</v>
      </c>
      <c r="C7178">
        <f>'Założenia i wyniki'!$E$8*Znorm.Profile!C7178</f>
        <v>0.52217550000000001</v>
      </c>
      <c r="D7178">
        <f t="shared" si="333"/>
        <v>0</v>
      </c>
      <c r="E7178">
        <f t="shared" si="334"/>
        <v>0</v>
      </c>
      <c r="F7178">
        <f t="shared" si="335"/>
        <v>0.52217550000000001</v>
      </c>
    </row>
    <row r="7179" spans="1:6" x14ac:dyDescent="0.25">
      <c r="A7179">
        <v>7170</v>
      </c>
      <c r="B7179">
        <f>'Założenia i wyniki'!$E$6*Znorm.Profile!B7179</f>
        <v>0</v>
      </c>
      <c r="C7179">
        <f>'Założenia i wyniki'!$E$8*Znorm.Profile!C7179</f>
        <v>0.58329880000000001</v>
      </c>
      <c r="D7179">
        <f t="shared" ref="D7179:D7242" si="336">IF(B7179&lt;=C7179,B7179,C7179)</f>
        <v>0</v>
      </c>
      <c r="E7179">
        <f t="shared" ref="E7179:E7242" si="337">IF(B7179&gt;C7179,B7179-C7179,0)</f>
        <v>0</v>
      </c>
      <c r="F7179">
        <f t="shared" ref="F7179:F7242" si="338">IF(B7179&lt;C7179,C7179-B7179,0)</f>
        <v>0.58329880000000001</v>
      </c>
    </row>
    <row r="7180" spans="1:6" x14ac:dyDescent="0.25">
      <c r="A7180">
        <v>7171</v>
      </c>
      <c r="B7180">
        <f>'Założenia i wyniki'!$E$6*Znorm.Profile!B7180</f>
        <v>0</v>
      </c>
      <c r="C7180">
        <f>'Założenia i wyniki'!$E$8*Znorm.Profile!C7180</f>
        <v>0.6383622000000001</v>
      </c>
      <c r="D7180">
        <f t="shared" si="336"/>
        <v>0</v>
      </c>
      <c r="E7180">
        <f t="shared" si="337"/>
        <v>0</v>
      </c>
      <c r="F7180">
        <f t="shared" si="338"/>
        <v>0.6383622000000001</v>
      </c>
    </row>
    <row r="7181" spans="1:6" x14ac:dyDescent="0.25">
      <c r="A7181">
        <v>7172</v>
      </c>
      <c r="B7181">
        <f>'Założenia i wyniki'!$E$6*Znorm.Profile!B7181</f>
        <v>0</v>
      </c>
      <c r="C7181">
        <f>'Założenia i wyniki'!$E$8*Znorm.Profile!C7181</f>
        <v>0.63227674999999994</v>
      </c>
      <c r="D7181">
        <f t="shared" si="336"/>
        <v>0</v>
      </c>
      <c r="E7181">
        <f t="shared" si="337"/>
        <v>0</v>
      </c>
      <c r="F7181">
        <f t="shared" si="338"/>
        <v>0.63227674999999994</v>
      </c>
    </row>
    <row r="7182" spans="1:6" x14ac:dyDescent="0.25">
      <c r="A7182">
        <v>7173</v>
      </c>
      <c r="B7182">
        <f>'Założenia i wyniki'!$E$6*Znorm.Profile!B7182</f>
        <v>0</v>
      </c>
      <c r="C7182">
        <f>'Założenia i wyniki'!$E$8*Znorm.Profile!C7182</f>
        <v>0.60129089999999996</v>
      </c>
      <c r="D7182">
        <f t="shared" si="336"/>
        <v>0</v>
      </c>
      <c r="E7182">
        <f t="shared" si="337"/>
        <v>0</v>
      </c>
      <c r="F7182">
        <f t="shared" si="338"/>
        <v>0.60129089999999996</v>
      </c>
    </row>
    <row r="7183" spans="1:6" x14ac:dyDescent="0.25">
      <c r="A7183">
        <v>7174</v>
      </c>
      <c r="B7183">
        <f>'Założenia i wyniki'!$E$6*Znorm.Profile!B7183</f>
        <v>0</v>
      </c>
      <c r="C7183">
        <f>'Założenia i wyniki'!$E$8*Znorm.Profile!C7183</f>
        <v>0.52607904999999999</v>
      </c>
      <c r="D7183">
        <f t="shared" si="336"/>
        <v>0</v>
      </c>
      <c r="E7183">
        <f t="shared" si="337"/>
        <v>0</v>
      </c>
      <c r="F7183">
        <f t="shared" si="338"/>
        <v>0.52607904999999999</v>
      </c>
    </row>
    <row r="7184" spans="1:6" x14ac:dyDescent="0.25">
      <c r="A7184">
        <v>7175</v>
      </c>
      <c r="B7184">
        <f>'Założenia i wyniki'!$E$6*Znorm.Profile!B7184</f>
        <v>0</v>
      </c>
      <c r="C7184">
        <f>'Założenia i wyniki'!$E$8*Znorm.Profile!C7184</f>
        <v>0.41173404999999996</v>
      </c>
      <c r="D7184">
        <f t="shared" si="336"/>
        <v>0</v>
      </c>
      <c r="E7184">
        <f t="shared" si="337"/>
        <v>0</v>
      </c>
      <c r="F7184">
        <f t="shared" si="338"/>
        <v>0.41173404999999996</v>
      </c>
    </row>
    <row r="7185" spans="1:6" x14ac:dyDescent="0.25">
      <c r="A7185">
        <v>7176</v>
      </c>
      <c r="B7185">
        <f>'Założenia i wyniki'!$E$6*Znorm.Profile!B7185</f>
        <v>0</v>
      </c>
      <c r="C7185">
        <f>'Założenia i wyniki'!$E$8*Znorm.Profile!C7185</f>
        <v>0.3256211</v>
      </c>
      <c r="D7185">
        <f t="shared" si="336"/>
        <v>0</v>
      </c>
      <c r="E7185">
        <f t="shared" si="337"/>
        <v>0</v>
      </c>
      <c r="F7185">
        <f t="shared" si="338"/>
        <v>0.3256211</v>
      </c>
    </row>
    <row r="7186" spans="1:6" x14ac:dyDescent="0.25">
      <c r="A7186">
        <v>7177</v>
      </c>
      <c r="B7186">
        <f>'Założenia i wyniki'!$E$6*Znorm.Profile!B7186</f>
        <v>0</v>
      </c>
      <c r="C7186">
        <f>'Założenia i wyniki'!$E$8*Znorm.Profile!C7186</f>
        <v>0.25460505</v>
      </c>
      <c r="D7186">
        <f t="shared" si="336"/>
        <v>0</v>
      </c>
      <c r="E7186">
        <f t="shared" si="337"/>
        <v>0</v>
      </c>
      <c r="F7186">
        <f t="shared" si="338"/>
        <v>0.25460505</v>
      </c>
    </row>
    <row r="7187" spans="1:6" x14ac:dyDescent="0.25">
      <c r="A7187">
        <v>7178</v>
      </c>
      <c r="B7187">
        <f>'Założenia i wyniki'!$E$6*Znorm.Profile!B7187</f>
        <v>0</v>
      </c>
      <c r="C7187">
        <f>'Założenia i wyniki'!$E$8*Znorm.Profile!C7187</f>
        <v>0.22520504999999999</v>
      </c>
      <c r="D7187">
        <f t="shared" si="336"/>
        <v>0</v>
      </c>
      <c r="E7187">
        <f t="shared" si="337"/>
        <v>0</v>
      </c>
      <c r="F7187">
        <f t="shared" si="338"/>
        <v>0.22520504999999999</v>
      </c>
    </row>
    <row r="7188" spans="1:6" x14ac:dyDescent="0.25">
      <c r="A7188">
        <v>7179</v>
      </c>
      <c r="B7188">
        <f>'Założenia i wyniki'!$E$6*Znorm.Profile!B7188</f>
        <v>0</v>
      </c>
      <c r="C7188">
        <f>'Założenia i wyniki'!$E$8*Znorm.Profile!C7188</f>
        <v>0.21556990000000001</v>
      </c>
      <c r="D7188">
        <f t="shared" si="336"/>
        <v>0</v>
      </c>
      <c r="E7188">
        <f t="shared" si="337"/>
        <v>0</v>
      </c>
      <c r="F7188">
        <f t="shared" si="338"/>
        <v>0.21556990000000001</v>
      </c>
    </row>
    <row r="7189" spans="1:6" x14ac:dyDescent="0.25">
      <c r="A7189">
        <v>7180</v>
      </c>
      <c r="B7189">
        <f>'Założenia i wyniki'!$E$6*Znorm.Profile!B7189</f>
        <v>0</v>
      </c>
      <c r="C7189">
        <f>'Założenia i wyniki'!$E$8*Znorm.Profile!C7189</f>
        <v>0.22031204999999998</v>
      </c>
      <c r="D7189">
        <f t="shared" si="336"/>
        <v>0</v>
      </c>
      <c r="E7189">
        <f t="shared" si="337"/>
        <v>0</v>
      </c>
      <c r="F7189">
        <f t="shared" si="338"/>
        <v>0.22031204999999998</v>
      </c>
    </row>
    <row r="7190" spans="1:6" x14ac:dyDescent="0.25">
      <c r="A7190">
        <v>7181</v>
      </c>
      <c r="B7190">
        <f>'Założenia i wyniki'!$E$6*Znorm.Profile!B7190</f>
        <v>0</v>
      </c>
      <c r="C7190">
        <f>'Założenia i wyniki'!$E$8*Znorm.Profile!C7190</f>
        <v>0.24701634999999997</v>
      </c>
      <c r="D7190">
        <f t="shared" si="336"/>
        <v>0</v>
      </c>
      <c r="E7190">
        <f t="shared" si="337"/>
        <v>0</v>
      </c>
      <c r="F7190">
        <f t="shared" si="338"/>
        <v>0.24701634999999997</v>
      </c>
    </row>
    <row r="7191" spans="1:6" x14ac:dyDescent="0.25">
      <c r="A7191">
        <v>7182</v>
      </c>
      <c r="B7191">
        <f>'Założenia i wyniki'!$E$6*Znorm.Profile!B7191</f>
        <v>0</v>
      </c>
      <c r="C7191">
        <f>'Założenia i wyniki'!$E$8*Znorm.Profile!C7191</f>
        <v>0.31792144999999999</v>
      </c>
      <c r="D7191">
        <f t="shared" si="336"/>
        <v>0</v>
      </c>
      <c r="E7191">
        <f t="shared" si="337"/>
        <v>0</v>
      </c>
      <c r="F7191">
        <f t="shared" si="338"/>
        <v>0.31792144999999999</v>
      </c>
    </row>
    <row r="7192" spans="1:6" x14ac:dyDescent="0.25">
      <c r="A7192">
        <v>7183</v>
      </c>
      <c r="B7192">
        <f>'Założenia i wyniki'!$E$6*Znorm.Profile!B7192</f>
        <v>0</v>
      </c>
      <c r="C7192">
        <f>'Założenia i wyniki'!$E$8*Znorm.Profile!C7192</f>
        <v>0.41716009999999998</v>
      </c>
      <c r="D7192">
        <f t="shared" si="336"/>
        <v>0</v>
      </c>
      <c r="E7192">
        <f t="shared" si="337"/>
        <v>0</v>
      </c>
      <c r="F7192">
        <f t="shared" si="338"/>
        <v>0.41716009999999998</v>
      </c>
    </row>
    <row r="7193" spans="1:6" x14ac:dyDescent="0.25">
      <c r="A7193">
        <v>7184</v>
      </c>
      <c r="B7193">
        <f>'Założenia i wyniki'!$E$6*Znorm.Profile!B7193</f>
        <v>9.9801886792452832E-2</v>
      </c>
      <c r="C7193">
        <f>'Założenia i wyniki'!$E$8*Znorm.Profile!C7193</f>
        <v>0.47646480000000008</v>
      </c>
      <c r="D7193">
        <f t="shared" si="336"/>
        <v>9.9801886792452832E-2</v>
      </c>
      <c r="E7193">
        <f t="shared" si="337"/>
        <v>0</v>
      </c>
      <c r="F7193">
        <f t="shared" si="338"/>
        <v>0.37666291320754725</v>
      </c>
    </row>
    <row r="7194" spans="1:6" x14ac:dyDescent="0.25">
      <c r="A7194">
        <v>7185</v>
      </c>
      <c r="B7194">
        <f>'Założenia i wyniki'!$E$6*Znorm.Profile!B7194</f>
        <v>0.28412264150943395</v>
      </c>
      <c r="C7194">
        <f>'Założenia i wyniki'!$E$8*Znorm.Profile!C7194</f>
        <v>0.4698232</v>
      </c>
      <c r="D7194">
        <f t="shared" si="336"/>
        <v>0.28412264150943395</v>
      </c>
      <c r="E7194">
        <f t="shared" si="337"/>
        <v>0</v>
      </c>
      <c r="F7194">
        <f t="shared" si="338"/>
        <v>0.18570055849056605</v>
      </c>
    </row>
    <row r="7195" spans="1:6" x14ac:dyDescent="0.25">
      <c r="A7195">
        <v>7186</v>
      </c>
      <c r="B7195">
        <f>'Założenia i wyniki'!$E$6*Znorm.Profile!B7195</f>
        <v>1.0300943396226416</v>
      </c>
      <c r="C7195">
        <f>'Założenia i wyniki'!$E$8*Znorm.Profile!C7195</f>
        <v>0.46718734999999995</v>
      </c>
      <c r="D7195">
        <f t="shared" si="336"/>
        <v>0.46718734999999995</v>
      </c>
      <c r="E7195">
        <f t="shared" si="337"/>
        <v>0.56290698962264174</v>
      </c>
      <c r="F7195">
        <f t="shared" si="338"/>
        <v>0</v>
      </c>
    </row>
    <row r="7196" spans="1:6" x14ac:dyDescent="0.25">
      <c r="A7196">
        <v>7187</v>
      </c>
      <c r="B7196">
        <f>'Założenia i wyniki'!$E$6*Znorm.Profile!B7196</f>
        <v>1.1940566037735851</v>
      </c>
      <c r="C7196">
        <f>'Założenia i wyniki'!$E$8*Znorm.Profile!C7196</f>
        <v>0.45262105000000002</v>
      </c>
      <c r="D7196">
        <f t="shared" si="336"/>
        <v>0.45262105000000002</v>
      </c>
      <c r="E7196">
        <f t="shared" si="337"/>
        <v>0.74143555377358505</v>
      </c>
      <c r="F7196">
        <f t="shared" si="338"/>
        <v>0</v>
      </c>
    </row>
    <row r="7197" spans="1:6" x14ac:dyDescent="0.25">
      <c r="A7197">
        <v>7188</v>
      </c>
      <c r="B7197">
        <f>'Założenia i wyniki'!$E$6*Znorm.Profile!B7197</f>
        <v>1.3219811320754717</v>
      </c>
      <c r="C7197">
        <f>'Założenia i wyniki'!$E$8*Znorm.Profile!C7197</f>
        <v>0.45323564999999993</v>
      </c>
      <c r="D7197">
        <f t="shared" si="336"/>
        <v>0.45323564999999993</v>
      </c>
      <c r="E7197">
        <f t="shared" si="337"/>
        <v>0.86874548207547186</v>
      </c>
      <c r="F7197">
        <f t="shared" si="338"/>
        <v>0</v>
      </c>
    </row>
    <row r="7198" spans="1:6" x14ac:dyDescent="0.25">
      <c r="A7198">
        <v>7189</v>
      </c>
      <c r="B7198">
        <f>'Założenia i wyniki'!$E$6*Znorm.Profile!B7198</f>
        <v>1.2710377358490565</v>
      </c>
      <c r="C7198">
        <f>'Założenia i wyniki'!$E$8*Znorm.Profile!C7198</f>
        <v>0.43156820000000001</v>
      </c>
      <c r="D7198">
        <f t="shared" si="336"/>
        <v>0.43156820000000001</v>
      </c>
      <c r="E7198">
        <f t="shared" si="337"/>
        <v>0.83946953584905648</v>
      </c>
      <c r="F7198">
        <f t="shared" si="338"/>
        <v>0</v>
      </c>
    </row>
    <row r="7199" spans="1:6" x14ac:dyDescent="0.25">
      <c r="A7199">
        <v>7190</v>
      </c>
      <c r="B7199">
        <f>'Założenia i wyniki'!$E$6*Znorm.Profile!B7199</f>
        <v>1.030566037735849</v>
      </c>
      <c r="C7199">
        <f>'Założenia i wyniki'!$E$8*Znorm.Profile!C7199</f>
        <v>0.44159955000000001</v>
      </c>
      <c r="D7199">
        <f t="shared" si="336"/>
        <v>0.44159955000000001</v>
      </c>
      <c r="E7199">
        <f t="shared" si="337"/>
        <v>0.58896648773584892</v>
      </c>
      <c r="F7199">
        <f t="shared" si="338"/>
        <v>0</v>
      </c>
    </row>
    <row r="7200" spans="1:6" x14ac:dyDescent="0.25">
      <c r="A7200">
        <v>7191</v>
      </c>
      <c r="B7200">
        <f>'Założenia i wyniki'!$E$6*Znorm.Profile!B7200</f>
        <v>0.4594811320754717</v>
      </c>
      <c r="C7200">
        <f>'Założenia i wyniki'!$E$8*Znorm.Profile!C7200</f>
        <v>0.43824409999999997</v>
      </c>
      <c r="D7200">
        <f t="shared" si="336"/>
        <v>0.43824409999999997</v>
      </c>
      <c r="E7200">
        <f t="shared" si="337"/>
        <v>2.1237032075471729E-2</v>
      </c>
      <c r="F7200">
        <f t="shared" si="338"/>
        <v>0</v>
      </c>
    </row>
    <row r="7201" spans="1:6" x14ac:dyDescent="0.25">
      <c r="A7201">
        <v>7192</v>
      </c>
      <c r="B7201">
        <f>'Założenia i wyniki'!$E$6*Znorm.Profile!B7201</f>
        <v>9.5830188679245282E-2</v>
      </c>
      <c r="C7201">
        <f>'Założenia i wyniki'!$E$8*Znorm.Profile!C7201</f>
        <v>0.46080264999999992</v>
      </c>
      <c r="D7201">
        <f t="shared" si="336"/>
        <v>9.5830188679245282E-2</v>
      </c>
      <c r="E7201">
        <f t="shared" si="337"/>
        <v>0</v>
      </c>
      <c r="F7201">
        <f t="shared" si="338"/>
        <v>0.36497246132075467</v>
      </c>
    </row>
    <row r="7202" spans="1:6" x14ac:dyDescent="0.25">
      <c r="A7202">
        <v>7193</v>
      </c>
      <c r="B7202">
        <f>'Założenia i wyniki'!$E$6*Znorm.Profile!B7202</f>
        <v>0</v>
      </c>
      <c r="C7202">
        <f>'Założenia i wyniki'!$E$8*Znorm.Profile!C7202</f>
        <v>0.50776074999999998</v>
      </c>
      <c r="D7202">
        <f t="shared" si="336"/>
        <v>0</v>
      </c>
      <c r="E7202">
        <f t="shared" si="337"/>
        <v>0</v>
      </c>
      <c r="F7202">
        <f t="shared" si="338"/>
        <v>0.50776074999999998</v>
      </c>
    </row>
    <row r="7203" spans="1:6" x14ac:dyDescent="0.25">
      <c r="A7203">
        <v>7194</v>
      </c>
      <c r="B7203">
        <f>'Założenia i wyniki'!$E$6*Znorm.Profile!B7203</f>
        <v>0</v>
      </c>
      <c r="C7203">
        <f>'Założenia i wyniki'!$E$8*Znorm.Profile!C7203</f>
        <v>0.57784334999999998</v>
      </c>
      <c r="D7203">
        <f t="shared" si="336"/>
        <v>0</v>
      </c>
      <c r="E7203">
        <f t="shared" si="337"/>
        <v>0</v>
      </c>
      <c r="F7203">
        <f t="shared" si="338"/>
        <v>0.57784334999999998</v>
      </c>
    </row>
    <row r="7204" spans="1:6" x14ac:dyDescent="0.25">
      <c r="A7204">
        <v>7195</v>
      </c>
      <c r="B7204">
        <f>'Założenia i wyniki'!$E$6*Znorm.Profile!B7204</f>
        <v>0</v>
      </c>
      <c r="C7204">
        <f>'Założenia i wyniki'!$E$8*Znorm.Profile!C7204</f>
        <v>0.6447430500000001</v>
      </c>
      <c r="D7204">
        <f t="shared" si="336"/>
        <v>0</v>
      </c>
      <c r="E7204">
        <f t="shared" si="337"/>
        <v>0</v>
      </c>
      <c r="F7204">
        <f t="shared" si="338"/>
        <v>0.6447430500000001</v>
      </c>
    </row>
    <row r="7205" spans="1:6" x14ac:dyDescent="0.25">
      <c r="A7205">
        <v>7196</v>
      </c>
      <c r="B7205">
        <f>'Założenia i wyniki'!$E$6*Znorm.Profile!B7205</f>
        <v>0</v>
      </c>
      <c r="C7205">
        <f>'Założenia i wyniki'!$E$8*Znorm.Profile!C7205</f>
        <v>0.65443770000000001</v>
      </c>
      <c r="D7205">
        <f t="shared" si="336"/>
        <v>0</v>
      </c>
      <c r="E7205">
        <f t="shared" si="337"/>
        <v>0</v>
      </c>
      <c r="F7205">
        <f t="shared" si="338"/>
        <v>0.65443770000000001</v>
      </c>
    </row>
    <row r="7206" spans="1:6" x14ac:dyDescent="0.25">
      <c r="A7206">
        <v>7197</v>
      </c>
      <c r="B7206">
        <f>'Założenia i wyniki'!$E$6*Znorm.Profile!B7206</f>
        <v>0</v>
      </c>
      <c r="C7206">
        <f>'Założenia i wyniki'!$E$8*Znorm.Profile!C7206</f>
        <v>0.60282740000000001</v>
      </c>
      <c r="D7206">
        <f t="shared" si="336"/>
        <v>0</v>
      </c>
      <c r="E7206">
        <f t="shared" si="337"/>
        <v>0</v>
      </c>
      <c r="F7206">
        <f t="shared" si="338"/>
        <v>0.60282740000000001</v>
      </c>
    </row>
    <row r="7207" spans="1:6" x14ac:dyDescent="0.25">
      <c r="A7207">
        <v>7198</v>
      </c>
      <c r="B7207">
        <f>'Założenia i wyniki'!$E$6*Znorm.Profile!B7207</f>
        <v>0</v>
      </c>
      <c r="C7207">
        <f>'Założenia i wyniki'!$E$8*Znorm.Profile!C7207</f>
        <v>0.52250624999999995</v>
      </c>
      <c r="D7207">
        <f t="shared" si="336"/>
        <v>0</v>
      </c>
      <c r="E7207">
        <f t="shared" si="337"/>
        <v>0</v>
      </c>
      <c r="F7207">
        <f t="shared" si="338"/>
        <v>0.52250624999999995</v>
      </c>
    </row>
    <row r="7208" spans="1:6" x14ac:dyDescent="0.25">
      <c r="A7208">
        <v>7199</v>
      </c>
      <c r="B7208">
        <f>'Założenia i wyniki'!$E$6*Znorm.Profile!B7208</f>
        <v>0</v>
      </c>
      <c r="C7208">
        <f>'Założenia i wyniki'!$E$8*Znorm.Profile!C7208</f>
        <v>0.41765430000000003</v>
      </c>
      <c r="D7208">
        <f t="shared" si="336"/>
        <v>0</v>
      </c>
      <c r="E7208">
        <f t="shared" si="337"/>
        <v>0</v>
      </c>
      <c r="F7208">
        <f t="shared" si="338"/>
        <v>0.41765430000000003</v>
      </c>
    </row>
    <row r="7209" spans="1:6" x14ac:dyDescent="0.25">
      <c r="A7209">
        <v>7200</v>
      </c>
      <c r="B7209">
        <f>'Założenia i wyniki'!$E$6*Znorm.Profile!B7209</f>
        <v>0</v>
      </c>
      <c r="C7209">
        <f>'Założenia i wyniki'!$E$8*Znorm.Profile!C7209</f>
        <v>0.32695039999999997</v>
      </c>
      <c r="D7209">
        <f t="shared" si="336"/>
        <v>0</v>
      </c>
      <c r="E7209">
        <f t="shared" si="337"/>
        <v>0</v>
      </c>
      <c r="F7209">
        <f t="shared" si="338"/>
        <v>0.32695039999999997</v>
      </c>
    </row>
    <row r="7210" spans="1:6" x14ac:dyDescent="0.25">
      <c r="A7210">
        <v>7201</v>
      </c>
      <c r="B7210">
        <f>'Założenia i wyniki'!$E$6*Znorm.Profile!B7210</f>
        <v>0</v>
      </c>
      <c r="C7210">
        <f>'Założenia i wyniki'!$E$8*Znorm.Profile!C7210</f>
        <v>0.28702169999999999</v>
      </c>
      <c r="D7210">
        <f t="shared" si="336"/>
        <v>0</v>
      </c>
      <c r="E7210">
        <f t="shared" si="337"/>
        <v>0</v>
      </c>
      <c r="F7210">
        <f t="shared" si="338"/>
        <v>0.28702169999999999</v>
      </c>
    </row>
    <row r="7211" spans="1:6" x14ac:dyDescent="0.25">
      <c r="A7211">
        <v>7202</v>
      </c>
      <c r="B7211">
        <f>'Założenia i wyniki'!$E$6*Znorm.Profile!B7211</f>
        <v>0</v>
      </c>
      <c r="C7211">
        <f>'Założenia i wyniki'!$E$8*Znorm.Profile!C7211</f>
        <v>0.22217334999999999</v>
      </c>
      <c r="D7211">
        <f t="shared" si="336"/>
        <v>0</v>
      </c>
      <c r="E7211">
        <f t="shared" si="337"/>
        <v>0</v>
      </c>
      <c r="F7211">
        <f t="shared" si="338"/>
        <v>0.22217334999999999</v>
      </c>
    </row>
    <row r="7212" spans="1:6" x14ac:dyDescent="0.25">
      <c r="A7212">
        <v>7203</v>
      </c>
      <c r="B7212">
        <f>'Założenia i wyniki'!$E$6*Znorm.Profile!B7212</f>
        <v>0</v>
      </c>
      <c r="C7212">
        <f>'Założenia i wyniki'!$E$8*Znorm.Profile!C7212</f>
        <v>0.21172795</v>
      </c>
      <c r="D7212">
        <f t="shared" si="336"/>
        <v>0</v>
      </c>
      <c r="E7212">
        <f t="shared" si="337"/>
        <v>0</v>
      </c>
      <c r="F7212">
        <f t="shared" si="338"/>
        <v>0.21172795</v>
      </c>
    </row>
    <row r="7213" spans="1:6" x14ac:dyDescent="0.25">
      <c r="A7213">
        <v>7204</v>
      </c>
      <c r="B7213">
        <f>'Założenia i wyniki'!$E$6*Znorm.Profile!B7213</f>
        <v>0</v>
      </c>
      <c r="C7213">
        <f>'Założenia i wyniki'!$E$8*Znorm.Profile!C7213</f>
        <v>0.21347935000000001</v>
      </c>
      <c r="D7213">
        <f t="shared" si="336"/>
        <v>0</v>
      </c>
      <c r="E7213">
        <f t="shared" si="337"/>
        <v>0</v>
      </c>
      <c r="F7213">
        <f t="shared" si="338"/>
        <v>0.21347935000000001</v>
      </c>
    </row>
    <row r="7214" spans="1:6" x14ac:dyDescent="0.25">
      <c r="A7214">
        <v>7205</v>
      </c>
      <c r="B7214">
        <f>'Założenia i wyniki'!$E$6*Znorm.Profile!B7214</f>
        <v>0</v>
      </c>
      <c r="C7214">
        <f>'Założenia i wyniki'!$E$8*Znorm.Profile!C7214</f>
        <v>0.24114300000000002</v>
      </c>
      <c r="D7214">
        <f t="shared" si="336"/>
        <v>0</v>
      </c>
      <c r="E7214">
        <f t="shared" si="337"/>
        <v>0</v>
      </c>
      <c r="F7214">
        <f t="shared" si="338"/>
        <v>0.24114300000000002</v>
      </c>
    </row>
    <row r="7215" spans="1:6" x14ac:dyDescent="0.25">
      <c r="A7215">
        <v>7206</v>
      </c>
      <c r="B7215">
        <f>'Założenia i wyniki'!$E$6*Znorm.Profile!B7215</f>
        <v>0</v>
      </c>
      <c r="C7215">
        <f>'Założenia i wyniki'!$E$8*Znorm.Profile!C7215</f>
        <v>0.30552620000000003</v>
      </c>
      <c r="D7215">
        <f t="shared" si="336"/>
        <v>0</v>
      </c>
      <c r="E7215">
        <f t="shared" si="337"/>
        <v>0</v>
      </c>
      <c r="F7215">
        <f t="shared" si="338"/>
        <v>0.30552620000000003</v>
      </c>
    </row>
    <row r="7216" spans="1:6" x14ac:dyDescent="0.25">
      <c r="A7216">
        <v>7207</v>
      </c>
      <c r="B7216">
        <f>'Założenia i wyniki'!$E$6*Znorm.Profile!B7216</f>
        <v>0</v>
      </c>
      <c r="C7216">
        <f>'Założenia i wyniki'!$E$8*Znorm.Profile!C7216</f>
        <v>0.41017130000000002</v>
      </c>
      <c r="D7216">
        <f t="shared" si="336"/>
        <v>0</v>
      </c>
      <c r="E7216">
        <f t="shared" si="337"/>
        <v>0</v>
      </c>
      <c r="F7216">
        <f t="shared" si="338"/>
        <v>0.41017130000000002</v>
      </c>
    </row>
    <row r="7217" spans="1:6" x14ac:dyDescent="0.25">
      <c r="A7217">
        <v>7208</v>
      </c>
      <c r="B7217">
        <f>'Założenia i wyniki'!$E$6*Znorm.Profile!B7217</f>
        <v>0.37663207547169808</v>
      </c>
      <c r="C7217">
        <f>'Założenia i wyniki'!$E$8*Znorm.Profile!C7217</f>
        <v>0.46850440000000004</v>
      </c>
      <c r="D7217">
        <f t="shared" si="336"/>
        <v>0.37663207547169808</v>
      </c>
      <c r="E7217">
        <f t="shared" si="337"/>
        <v>0</v>
      </c>
      <c r="F7217">
        <f t="shared" si="338"/>
        <v>9.1872324528301963E-2</v>
      </c>
    </row>
    <row r="7218" spans="1:6" x14ac:dyDescent="0.25">
      <c r="A7218">
        <v>7209</v>
      </c>
      <c r="B7218">
        <f>'Założenia i wyniki'!$E$6*Znorm.Profile!B7218</f>
        <v>1.1331132075471697</v>
      </c>
      <c r="C7218">
        <f>'Założenia i wyniki'!$E$8*Znorm.Profile!C7218</f>
        <v>0.46577019999999997</v>
      </c>
      <c r="D7218">
        <f t="shared" si="336"/>
        <v>0.46577019999999997</v>
      </c>
      <c r="E7218">
        <f t="shared" si="337"/>
        <v>0.6673430075471698</v>
      </c>
      <c r="F7218">
        <f t="shared" si="338"/>
        <v>0</v>
      </c>
    </row>
    <row r="7219" spans="1:6" x14ac:dyDescent="0.25">
      <c r="A7219">
        <v>7210</v>
      </c>
      <c r="B7219">
        <f>'Założenia i wyniki'!$E$6*Znorm.Profile!B7219</f>
        <v>1.7487735849056603</v>
      </c>
      <c r="C7219">
        <f>'Założenia i wyniki'!$E$8*Znorm.Profile!C7219</f>
        <v>0.45584840000000004</v>
      </c>
      <c r="D7219">
        <f t="shared" si="336"/>
        <v>0.45584840000000004</v>
      </c>
      <c r="E7219">
        <f t="shared" si="337"/>
        <v>1.2929251849056602</v>
      </c>
      <c r="F7219">
        <f t="shared" si="338"/>
        <v>0</v>
      </c>
    </row>
    <row r="7220" spans="1:6" x14ac:dyDescent="0.25">
      <c r="A7220">
        <v>7211</v>
      </c>
      <c r="B7220">
        <f>'Założenia i wyniki'!$E$6*Znorm.Profile!B7220</f>
        <v>2.0617924528301885</v>
      </c>
      <c r="C7220">
        <f>'Założenia i wyniki'!$E$8*Znorm.Profile!C7220</f>
        <v>0.42673470000000002</v>
      </c>
      <c r="D7220">
        <f t="shared" si="336"/>
        <v>0.42673470000000002</v>
      </c>
      <c r="E7220">
        <f t="shared" si="337"/>
        <v>1.6350577528301886</v>
      </c>
      <c r="F7220">
        <f t="shared" si="338"/>
        <v>0</v>
      </c>
    </row>
    <row r="7221" spans="1:6" x14ac:dyDescent="0.25">
      <c r="A7221">
        <v>7212</v>
      </c>
      <c r="B7221">
        <f>'Założenia i wyniki'!$E$6*Znorm.Profile!B7221</f>
        <v>2.0199999999999996</v>
      </c>
      <c r="C7221">
        <f>'Założenia i wyniki'!$E$8*Znorm.Profile!C7221</f>
        <v>0.42393715000000004</v>
      </c>
      <c r="D7221">
        <f t="shared" si="336"/>
        <v>0.42393715000000004</v>
      </c>
      <c r="E7221">
        <f t="shared" si="337"/>
        <v>1.5960628499999996</v>
      </c>
      <c r="F7221">
        <f t="shared" si="338"/>
        <v>0</v>
      </c>
    </row>
    <row r="7222" spans="1:6" x14ac:dyDescent="0.25">
      <c r="A7222">
        <v>7213</v>
      </c>
      <c r="B7222">
        <f>'Założenia i wyniki'!$E$6*Znorm.Profile!B7222</f>
        <v>1.5828301886792453</v>
      </c>
      <c r="C7222">
        <f>'Założenia i wyniki'!$E$8*Znorm.Profile!C7222</f>
        <v>0.42010254999999996</v>
      </c>
      <c r="D7222">
        <f t="shared" si="336"/>
        <v>0.42010254999999996</v>
      </c>
      <c r="E7222">
        <f t="shared" si="337"/>
        <v>1.1627276386792453</v>
      </c>
      <c r="F7222">
        <f t="shared" si="338"/>
        <v>0</v>
      </c>
    </row>
    <row r="7223" spans="1:6" x14ac:dyDescent="0.25">
      <c r="A7223">
        <v>7214</v>
      </c>
      <c r="B7223">
        <f>'Założenia i wyniki'!$E$6*Znorm.Profile!B7223</f>
        <v>1.1060377358490565</v>
      </c>
      <c r="C7223">
        <f>'Założenia i wyniki'!$E$8*Znorm.Profile!C7223</f>
        <v>0.42354304999999998</v>
      </c>
      <c r="D7223">
        <f t="shared" si="336"/>
        <v>0.42354304999999998</v>
      </c>
      <c r="E7223">
        <f t="shared" si="337"/>
        <v>0.68249468584905659</v>
      </c>
      <c r="F7223">
        <f t="shared" si="338"/>
        <v>0</v>
      </c>
    </row>
    <row r="7224" spans="1:6" x14ac:dyDescent="0.25">
      <c r="A7224">
        <v>7215</v>
      </c>
      <c r="B7224">
        <f>'Założenia i wyniki'!$E$6*Znorm.Profile!B7224</f>
        <v>0.5982264150943396</v>
      </c>
      <c r="C7224">
        <f>'Założenia i wyniki'!$E$8*Znorm.Profile!C7224</f>
        <v>0.42731430000000004</v>
      </c>
      <c r="D7224">
        <f t="shared" si="336"/>
        <v>0.42731430000000004</v>
      </c>
      <c r="E7224">
        <f t="shared" si="337"/>
        <v>0.17091211509433957</v>
      </c>
      <c r="F7224">
        <f t="shared" si="338"/>
        <v>0</v>
      </c>
    </row>
    <row r="7225" spans="1:6" x14ac:dyDescent="0.25">
      <c r="A7225">
        <v>7216</v>
      </c>
      <c r="B7225">
        <f>'Założenia i wyniki'!$E$6*Znorm.Profile!B7225</f>
        <v>0.12866037735849056</v>
      </c>
      <c r="C7225">
        <f>'Założenia i wyniki'!$E$8*Znorm.Profile!C7225</f>
        <v>0.44298064999999998</v>
      </c>
      <c r="D7225">
        <f t="shared" si="336"/>
        <v>0.12866037735849056</v>
      </c>
      <c r="E7225">
        <f t="shared" si="337"/>
        <v>0</v>
      </c>
      <c r="F7225">
        <f t="shared" si="338"/>
        <v>0.31432027264150941</v>
      </c>
    </row>
    <row r="7226" spans="1:6" x14ac:dyDescent="0.25">
      <c r="A7226">
        <v>7217</v>
      </c>
      <c r="B7226">
        <f>'Założenia i wyniki'!$E$6*Znorm.Profile!B7226</f>
        <v>0</v>
      </c>
      <c r="C7226">
        <f>'Założenia i wyniki'!$E$8*Znorm.Profile!C7226</f>
        <v>0.47651344999999995</v>
      </c>
      <c r="D7226">
        <f t="shared" si="336"/>
        <v>0</v>
      </c>
      <c r="E7226">
        <f t="shared" si="337"/>
        <v>0</v>
      </c>
      <c r="F7226">
        <f t="shared" si="338"/>
        <v>0.47651344999999995</v>
      </c>
    </row>
    <row r="7227" spans="1:6" x14ac:dyDescent="0.25">
      <c r="A7227">
        <v>7218</v>
      </c>
      <c r="B7227">
        <f>'Założenia i wyniki'!$E$6*Znorm.Profile!B7227</f>
        <v>0</v>
      </c>
      <c r="C7227">
        <f>'Założenia i wyniki'!$E$8*Znorm.Profile!C7227</f>
        <v>0.54960359999999997</v>
      </c>
      <c r="D7227">
        <f t="shared" si="336"/>
        <v>0</v>
      </c>
      <c r="E7227">
        <f t="shared" si="337"/>
        <v>0</v>
      </c>
      <c r="F7227">
        <f t="shared" si="338"/>
        <v>0.54960359999999997</v>
      </c>
    </row>
    <row r="7228" spans="1:6" x14ac:dyDescent="0.25">
      <c r="A7228">
        <v>7219</v>
      </c>
      <c r="B7228">
        <f>'Założenia i wyniki'!$E$6*Znorm.Profile!B7228</f>
        <v>0</v>
      </c>
      <c r="C7228">
        <f>'Założenia i wyniki'!$E$8*Znorm.Profile!C7228</f>
        <v>0.63713965000000006</v>
      </c>
      <c r="D7228">
        <f t="shared" si="336"/>
        <v>0</v>
      </c>
      <c r="E7228">
        <f t="shared" si="337"/>
        <v>0</v>
      </c>
      <c r="F7228">
        <f t="shared" si="338"/>
        <v>0.63713965000000006</v>
      </c>
    </row>
    <row r="7229" spans="1:6" x14ac:dyDescent="0.25">
      <c r="A7229">
        <v>7220</v>
      </c>
      <c r="B7229">
        <f>'Założenia i wyniki'!$E$6*Znorm.Profile!B7229</f>
        <v>0</v>
      </c>
      <c r="C7229">
        <f>'Założenia i wyniki'!$E$8*Znorm.Profile!C7229</f>
        <v>0.64356495000000002</v>
      </c>
      <c r="D7229">
        <f t="shared" si="336"/>
        <v>0</v>
      </c>
      <c r="E7229">
        <f t="shared" si="337"/>
        <v>0</v>
      </c>
      <c r="F7229">
        <f t="shared" si="338"/>
        <v>0.64356495000000002</v>
      </c>
    </row>
    <row r="7230" spans="1:6" x14ac:dyDescent="0.25">
      <c r="A7230">
        <v>7221</v>
      </c>
      <c r="B7230">
        <f>'Założenia i wyniki'!$E$6*Znorm.Profile!B7230</f>
        <v>0</v>
      </c>
      <c r="C7230">
        <f>'Założenia i wyniki'!$E$8*Znorm.Profile!C7230</f>
        <v>0.59727534999999998</v>
      </c>
      <c r="D7230">
        <f t="shared" si="336"/>
        <v>0</v>
      </c>
      <c r="E7230">
        <f t="shared" si="337"/>
        <v>0</v>
      </c>
      <c r="F7230">
        <f t="shared" si="338"/>
        <v>0.59727534999999998</v>
      </c>
    </row>
    <row r="7231" spans="1:6" x14ac:dyDescent="0.25">
      <c r="A7231">
        <v>7222</v>
      </c>
      <c r="B7231">
        <f>'Założenia i wyniki'!$E$6*Znorm.Profile!B7231</f>
        <v>0</v>
      </c>
      <c r="C7231">
        <f>'Założenia i wyniki'!$E$8*Znorm.Profile!C7231</f>
        <v>0.52059314999999995</v>
      </c>
      <c r="D7231">
        <f t="shared" si="336"/>
        <v>0</v>
      </c>
      <c r="E7231">
        <f t="shared" si="337"/>
        <v>0</v>
      </c>
      <c r="F7231">
        <f t="shared" si="338"/>
        <v>0.52059314999999995</v>
      </c>
    </row>
    <row r="7232" spans="1:6" x14ac:dyDescent="0.25">
      <c r="A7232">
        <v>7223</v>
      </c>
      <c r="B7232">
        <f>'Założenia i wyniki'!$E$6*Znorm.Profile!B7232</f>
        <v>0</v>
      </c>
      <c r="C7232">
        <f>'Założenia i wyniki'!$E$8*Znorm.Profile!C7232</f>
        <v>0.42638785000000001</v>
      </c>
      <c r="D7232">
        <f t="shared" si="336"/>
        <v>0</v>
      </c>
      <c r="E7232">
        <f t="shared" si="337"/>
        <v>0</v>
      </c>
      <c r="F7232">
        <f t="shared" si="338"/>
        <v>0.42638785000000001</v>
      </c>
    </row>
    <row r="7233" spans="1:6" x14ac:dyDescent="0.25">
      <c r="A7233">
        <v>7224</v>
      </c>
      <c r="B7233">
        <f>'Założenia i wyniki'!$E$6*Znorm.Profile!B7233</f>
        <v>0</v>
      </c>
      <c r="C7233">
        <f>'Założenia i wyniki'!$E$8*Znorm.Profile!C7233</f>
        <v>0.32428095000000001</v>
      </c>
      <c r="D7233">
        <f t="shared" si="336"/>
        <v>0</v>
      </c>
      <c r="E7233">
        <f t="shared" si="337"/>
        <v>0</v>
      </c>
      <c r="F7233">
        <f t="shared" si="338"/>
        <v>0.32428095000000001</v>
      </c>
    </row>
    <row r="7234" spans="1:6" x14ac:dyDescent="0.25">
      <c r="A7234">
        <v>7225</v>
      </c>
      <c r="B7234">
        <f>'Założenia i wyniki'!$E$6*Znorm.Profile!B7234</f>
        <v>0</v>
      </c>
      <c r="C7234">
        <f>'Założenia i wyniki'!$E$8*Znorm.Profile!C7234</f>
        <v>0.25573414999999999</v>
      </c>
      <c r="D7234">
        <f t="shared" si="336"/>
        <v>0</v>
      </c>
      <c r="E7234">
        <f t="shared" si="337"/>
        <v>0</v>
      </c>
      <c r="F7234">
        <f t="shared" si="338"/>
        <v>0.25573414999999999</v>
      </c>
    </row>
    <row r="7235" spans="1:6" x14ac:dyDescent="0.25">
      <c r="A7235">
        <v>7226</v>
      </c>
      <c r="B7235">
        <f>'Założenia i wyniki'!$E$6*Znorm.Profile!B7235</f>
        <v>0</v>
      </c>
      <c r="C7235">
        <f>'Założenia i wyniki'!$E$8*Znorm.Profile!C7235</f>
        <v>0.22230634999999999</v>
      </c>
      <c r="D7235">
        <f t="shared" si="336"/>
        <v>0</v>
      </c>
      <c r="E7235">
        <f t="shared" si="337"/>
        <v>0</v>
      </c>
      <c r="F7235">
        <f t="shared" si="338"/>
        <v>0.22230634999999999</v>
      </c>
    </row>
    <row r="7236" spans="1:6" x14ac:dyDescent="0.25">
      <c r="A7236">
        <v>7227</v>
      </c>
      <c r="B7236">
        <f>'Założenia i wyniki'!$E$6*Znorm.Profile!B7236</f>
        <v>0</v>
      </c>
      <c r="C7236">
        <f>'Założenia i wyniki'!$E$8*Znorm.Profile!C7236</f>
        <v>0.21026005</v>
      </c>
      <c r="D7236">
        <f t="shared" si="336"/>
        <v>0</v>
      </c>
      <c r="E7236">
        <f t="shared" si="337"/>
        <v>0</v>
      </c>
      <c r="F7236">
        <f t="shared" si="338"/>
        <v>0.21026005</v>
      </c>
    </row>
    <row r="7237" spans="1:6" x14ac:dyDescent="0.25">
      <c r="A7237">
        <v>7228</v>
      </c>
      <c r="B7237">
        <f>'Założenia i wyniki'!$E$6*Znorm.Profile!B7237</f>
        <v>0</v>
      </c>
      <c r="C7237">
        <f>'Założenia i wyniki'!$E$8*Znorm.Profile!C7237</f>
        <v>0.21410410000000002</v>
      </c>
      <c r="D7237">
        <f t="shared" si="336"/>
        <v>0</v>
      </c>
      <c r="E7237">
        <f t="shared" si="337"/>
        <v>0</v>
      </c>
      <c r="F7237">
        <f t="shared" si="338"/>
        <v>0.21410410000000002</v>
      </c>
    </row>
    <row r="7238" spans="1:6" x14ac:dyDescent="0.25">
      <c r="A7238">
        <v>7229</v>
      </c>
      <c r="B7238">
        <f>'Założenia i wyniki'!$E$6*Znorm.Profile!B7238</f>
        <v>0</v>
      </c>
      <c r="C7238">
        <f>'Założenia i wyniki'!$E$8*Znorm.Profile!C7238</f>
        <v>0.23912665000000002</v>
      </c>
      <c r="D7238">
        <f t="shared" si="336"/>
        <v>0</v>
      </c>
      <c r="E7238">
        <f t="shared" si="337"/>
        <v>0</v>
      </c>
      <c r="F7238">
        <f t="shared" si="338"/>
        <v>0.23912665000000002</v>
      </c>
    </row>
    <row r="7239" spans="1:6" x14ac:dyDescent="0.25">
      <c r="A7239">
        <v>7230</v>
      </c>
      <c r="B7239">
        <f>'Założenia i wyniki'!$E$6*Znorm.Profile!B7239</f>
        <v>0</v>
      </c>
      <c r="C7239">
        <f>'Założenia i wyniki'!$E$8*Znorm.Profile!C7239</f>
        <v>0.30579990000000001</v>
      </c>
      <c r="D7239">
        <f t="shared" si="336"/>
        <v>0</v>
      </c>
      <c r="E7239">
        <f t="shared" si="337"/>
        <v>0</v>
      </c>
      <c r="F7239">
        <f t="shared" si="338"/>
        <v>0.30579990000000001</v>
      </c>
    </row>
    <row r="7240" spans="1:6" x14ac:dyDescent="0.25">
      <c r="A7240">
        <v>7231</v>
      </c>
      <c r="B7240">
        <f>'Założenia i wyniki'!$E$6*Znorm.Profile!B7240</f>
        <v>0</v>
      </c>
      <c r="C7240">
        <f>'Założenia i wyniki'!$E$8*Znorm.Profile!C7240</f>
        <v>0.4105143</v>
      </c>
      <c r="D7240">
        <f t="shared" si="336"/>
        <v>0</v>
      </c>
      <c r="E7240">
        <f t="shared" si="337"/>
        <v>0</v>
      </c>
      <c r="F7240">
        <f t="shared" si="338"/>
        <v>0.4105143</v>
      </c>
    </row>
    <row r="7241" spans="1:6" x14ac:dyDescent="0.25">
      <c r="A7241">
        <v>7232</v>
      </c>
      <c r="B7241">
        <f>'Założenia i wyniki'!$E$6*Znorm.Profile!B7241</f>
        <v>0.46918867924528296</v>
      </c>
      <c r="C7241">
        <f>'Założenia i wyniki'!$E$8*Znorm.Profile!C7241</f>
        <v>0.46969754999999996</v>
      </c>
      <c r="D7241">
        <f t="shared" si="336"/>
        <v>0.46918867924528296</v>
      </c>
      <c r="E7241">
        <f t="shared" si="337"/>
        <v>0</v>
      </c>
      <c r="F7241">
        <f t="shared" si="338"/>
        <v>5.0887075471700571E-4</v>
      </c>
    </row>
    <row r="7242" spans="1:6" x14ac:dyDescent="0.25">
      <c r="A7242">
        <v>7233</v>
      </c>
      <c r="B7242">
        <f>'Założenia i wyniki'!$E$6*Znorm.Profile!B7242</f>
        <v>1.2502830188679246</v>
      </c>
      <c r="C7242">
        <f>'Założenia i wyniki'!$E$8*Znorm.Profile!C7242</f>
        <v>0.46669910000000003</v>
      </c>
      <c r="D7242">
        <f t="shared" si="336"/>
        <v>0.46669910000000003</v>
      </c>
      <c r="E7242">
        <f t="shared" si="337"/>
        <v>0.78358391886792456</v>
      </c>
      <c r="F7242">
        <f t="shared" si="338"/>
        <v>0</v>
      </c>
    </row>
    <row r="7243" spans="1:6" x14ac:dyDescent="0.25">
      <c r="A7243">
        <v>7234</v>
      </c>
      <c r="B7243">
        <f>'Założenia i wyniki'!$E$6*Znorm.Profile!B7243</f>
        <v>1.8449056603773584</v>
      </c>
      <c r="C7243">
        <f>'Założenia i wyniki'!$E$8*Znorm.Profile!C7243</f>
        <v>0.45729530000000002</v>
      </c>
      <c r="D7243">
        <f t="shared" ref="D7243:D7306" si="339">IF(B7243&lt;=C7243,B7243,C7243)</f>
        <v>0.45729530000000002</v>
      </c>
      <c r="E7243">
        <f t="shared" ref="E7243:E7306" si="340">IF(B7243&gt;C7243,B7243-C7243,0)</f>
        <v>1.3876103603773584</v>
      </c>
      <c r="F7243">
        <f t="shared" ref="F7243:F7306" si="341">IF(B7243&lt;C7243,C7243-B7243,0)</f>
        <v>0</v>
      </c>
    </row>
    <row r="7244" spans="1:6" x14ac:dyDescent="0.25">
      <c r="A7244">
        <v>7235</v>
      </c>
      <c r="B7244">
        <f>'Założenia i wyniki'!$E$6*Znorm.Profile!B7244</f>
        <v>2.1117924528301888</v>
      </c>
      <c r="C7244">
        <f>'Założenia i wyniki'!$E$8*Znorm.Profile!C7244</f>
        <v>0.44550729999999999</v>
      </c>
      <c r="D7244">
        <f t="shared" si="339"/>
        <v>0.44550729999999999</v>
      </c>
      <c r="E7244">
        <f t="shared" si="340"/>
        <v>1.6662851528301887</v>
      </c>
      <c r="F7244">
        <f t="shared" si="341"/>
        <v>0</v>
      </c>
    </row>
    <row r="7245" spans="1:6" x14ac:dyDescent="0.25">
      <c r="A7245">
        <v>7236</v>
      </c>
      <c r="B7245">
        <f>'Założenia i wyniki'!$E$6*Znorm.Profile!B7245</f>
        <v>2.0291509433962265</v>
      </c>
      <c r="C7245">
        <f>'Założenia i wyniki'!$E$8*Znorm.Profile!C7245</f>
        <v>0.43097040000000003</v>
      </c>
      <c r="D7245">
        <f t="shared" si="339"/>
        <v>0.43097040000000003</v>
      </c>
      <c r="E7245">
        <f t="shared" si="340"/>
        <v>1.5981805433962264</v>
      </c>
      <c r="F7245">
        <f t="shared" si="341"/>
        <v>0</v>
      </c>
    </row>
    <row r="7246" spans="1:6" x14ac:dyDescent="0.25">
      <c r="A7246">
        <v>7237</v>
      </c>
      <c r="B7246">
        <f>'Założenia i wyniki'!$E$6*Znorm.Profile!B7246</f>
        <v>1.5994339622641509</v>
      </c>
      <c r="C7246">
        <f>'Założenia i wyniki'!$E$8*Znorm.Profile!C7246</f>
        <v>0.42198555000000004</v>
      </c>
      <c r="D7246">
        <f t="shared" si="339"/>
        <v>0.42198555000000004</v>
      </c>
      <c r="E7246">
        <f t="shared" si="340"/>
        <v>1.1774484122641509</v>
      </c>
      <c r="F7246">
        <f t="shared" si="341"/>
        <v>0</v>
      </c>
    </row>
    <row r="7247" spans="1:6" x14ac:dyDescent="0.25">
      <c r="A7247">
        <v>7238</v>
      </c>
      <c r="B7247">
        <f>'Założenia i wyniki'!$E$6*Znorm.Profile!B7247</f>
        <v>1.1261320754716981</v>
      </c>
      <c r="C7247">
        <f>'Założenia i wyniki'!$E$8*Znorm.Profile!C7247</f>
        <v>0.43788080000000001</v>
      </c>
      <c r="D7247">
        <f t="shared" si="339"/>
        <v>0.43788080000000001</v>
      </c>
      <c r="E7247">
        <f t="shared" si="340"/>
        <v>0.68825127547169807</v>
      </c>
      <c r="F7247">
        <f t="shared" si="341"/>
        <v>0</v>
      </c>
    </row>
    <row r="7248" spans="1:6" x14ac:dyDescent="0.25">
      <c r="A7248">
        <v>7239</v>
      </c>
      <c r="B7248">
        <f>'Założenia i wyniki'!$E$6*Znorm.Profile!B7248</f>
        <v>0.64777358490566039</v>
      </c>
      <c r="C7248">
        <f>'Założenia i wyniki'!$E$8*Znorm.Profile!C7248</f>
        <v>0.43425235000000001</v>
      </c>
      <c r="D7248">
        <f t="shared" si="339"/>
        <v>0.43425235000000001</v>
      </c>
      <c r="E7248">
        <f t="shared" si="340"/>
        <v>0.21352123490566038</v>
      </c>
      <c r="F7248">
        <f t="shared" si="341"/>
        <v>0</v>
      </c>
    </row>
    <row r="7249" spans="1:6" x14ac:dyDescent="0.25">
      <c r="A7249">
        <v>7240</v>
      </c>
      <c r="B7249">
        <f>'Założenia i wyniki'!$E$6*Znorm.Profile!B7249</f>
        <v>0.13476415094339622</v>
      </c>
      <c r="C7249">
        <f>'Założenia i wyniki'!$E$8*Znorm.Profile!C7249</f>
        <v>0.44957360000000002</v>
      </c>
      <c r="D7249">
        <f t="shared" si="339"/>
        <v>0.13476415094339622</v>
      </c>
      <c r="E7249">
        <f t="shared" si="340"/>
        <v>0</v>
      </c>
      <c r="F7249">
        <f t="shared" si="341"/>
        <v>0.3148094490566038</v>
      </c>
    </row>
    <row r="7250" spans="1:6" x14ac:dyDescent="0.25">
      <c r="A7250">
        <v>7241</v>
      </c>
      <c r="B7250">
        <f>'Założenia i wyniki'!$E$6*Znorm.Profile!B7250</f>
        <v>0</v>
      </c>
      <c r="C7250">
        <f>'Założenia i wyniki'!$E$8*Znorm.Profile!C7250</f>
        <v>0.49123515000000001</v>
      </c>
      <c r="D7250">
        <f t="shared" si="339"/>
        <v>0</v>
      </c>
      <c r="E7250">
        <f t="shared" si="340"/>
        <v>0</v>
      </c>
      <c r="F7250">
        <f t="shared" si="341"/>
        <v>0.49123515000000001</v>
      </c>
    </row>
    <row r="7251" spans="1:6" x14ac:dyDescent="0.25">
      <c r="A7251">
        <v>7242</v>
      </c>
      <c r="B7251">
        <f>'Założenia i wyniki'!$E$6*Znorm.Profile!B7251</f>
        <v>0</v>
      </c>
      <c r="C7251">
        <f>'Założenia i wyniki'!$E$8*Znorm.Profile!C7251</f>
        <v>0.54902119999999999</v>
      </c>
      <c r="D7251">
        <f t="shared" si="339"/>
        <v>0</v>
      </c>
      <c r="E7251">
        <f t="shared" si="340"/>
        <v>0</v>
      </c>
      <c r="F7251">
        <f t="shared" si="341"/>
        <v>0.54902119999999999</v>
      </c>
    </row>
    <row r="7252" spans="1:6" x14ac:dyDescent="0.25">
      <c r="A7252">
        <v>7243</v>
      </c>
      <c r="B7252">
        <f>'Założenia i wyniki'!$E$6*Znorm.Profile!B7252</f>
        <v>0</v>
      </c>
      <c r="C7252">
        <f>'Założenia i wyniki'!$E$8*Znorm.Profile!C7252</f>
        <v>0.63150499999999998</v>
      </c>
      <c r="D7252">
        <f t="shared" si="339"/>
        <v>0</v>
      </c>
      <c r="E7252">
        <f t="shared" si="340"/>
        <v>0</v>
      </c>
      <c r="F7252">
        <f t="shared" si="341"/>
        <v>0.63150499999999998</v>
      </c>
    </row>
    <row r="7253" spans="1:6" x14ac:dyDescent="0.25">
      <c r="A7253">
        <v>7244</v>
      </c>
      <c r="B7253">
        <f>'Założenia i wyniki'!$E$6*Znorm.Profile!B7253</f>
        <v>0</v>
      </c>
      <c r="C7253">
        <f>'Założenia i wyniki'!$E$8*Znorm.Profile!C7253</f>
        <v>0.63673714999999997</v>
      </c>
      <c r="D7253">
        <f t="shared" si="339"/>
        <v>0</v>
      </c>
      <c r="E7253">
        <f t="shared" si="340"/>
        <v>0</v>
      </c>
      <c r="F7253">
        <f t="shared" si="341"/>
        <v>0.63673714999999997</v>
      </c>
    </row>
    <row r="7254" spans="1:6" x14ac:dyDescent="0.25">
      <c r="A7254">
        <v>7245</v>
      </c>
      <c r="B7254">
        <f>'Założenia i wyniki'!$E$6*Znorm.Profile!B7254</f>
        <v>0</v>
      </c>
      <c r="C7254">
        <f>'Założenia i wyniki'!$E$8*Znorm.Profile!C7254</f>
        <v>0.5890976</v>
      </c>
      <c r="D7254">
        <f t="shared" si="339"/>
        <v>0</v>
      </c>
      <c r="E7254">
        <f t="shared" si="340"/>
        <v>0</v>
      </c>
      <c r="F7254">
        <f t="shared" si="341"/>
        <v>0.5890976</v>
      </c>
    </row>
    <row r="7255" spans="1:6" x14ac:dyDescent="0.25">
      <c r="A7255">
        <v>7246</v>
      </c>
      <c r="B7255">
        <f>'Założenia i wyniki'!$E$6*Znorm.Profile!B7255</f>
        <v>0</v>
      </c>
      <c r="C7255">
        <f>'Założenia i wyniki'!$E$8*Znorm.Profile!C7255</f>
        <v>0.52189165000000004</v>
      </c>
      <c r="D7255">
        <f t="shared" si="339"/>
        <v>0</v>
      </c>
      <c r="E7255">
        <f t="shared" si="340"/>
        <v>0</v>
      </c>
      <c r="F7255">
        <f t="shared" si="341"/>
        <v>0.52189165000000004</v>
      </c>
    </row>
    <row r="7256" spans="1:6" x14ac:dyDescent="0.25">
      <c r="A7256">
        <v>7247</v>
      </c>
      <c r="B7256">
        <f>'Założenia i wyniki'!$E$6*Znorm.Profile!B7256</f>
        <v>0</v>
      </c>
      <c r="C7256">
        <f>'Założenia i wyniki'!$E$8*Znorm.Profile!C7256</f>
        <v>0.42321474999999997</v>
      </c>
      <c r="D7256">
        <f t="shared" si="339"/>
        <v>0</v>
      </c>
      <c r="E7256">
        <f t="shared" si="340"/>
        <v>0</v>
      </c>
      <c r="F7256">
        <f t="shared" si="341"/>
        <v>0.42321474999999997</v>
      </c>
    </row>
    <row r="7257" spans="1:6" x14ac:dyDescent="0.25">
      <c r="A7257">
        <v>7248</v>
      </c>
      <c r="B7257">
        <f>'Założenia i wyniki'!$E$6*Znorm.Profile!B7257</f>
        <v>0</v>
      </c>
      <c r="C7257">
        <f>'Założenia i wyniki'!$E$8*Znorm.Profile!C7257</f>
        <v>0.32422669999999998</v>
      </c>
      <c r="D7257">
        <f t="shared" si="339"/>
        <v>0</v>
      </c>
      <c r="E7257">
        <f t="shared" si="340"/>
        <v>0</v>
      </c>
      <c r="F7257">
        <f t="shared" si="341"/>
        <v>0.32422669999999998</v>
      </c>
    </row>
    <row r="7258" spans="1:6" x14ac:dyDescent="0.25">
      <c r="A7258">
        <v>7249</v>
      </c>
      <c r="B7258">
        <f>'Założenia i wyniki'!$E$6*Znorm.Profile!B7258</f>
        <v>0</v>
      </c>
      <c r="C7258">
        <f>'Założenia i wyniki'!$E$8*Znorm.Profile!C7258</f>
        <v>0.2507953</v>
      </c>
      <c r="D7258">
        <f t="shared" si="339"/>
        <v>0</v>
      </c>
      <c r="E7258">
        <f t="shared" si="340"/>
        <v>0</v>
      </c>
      <c r="F7258">
        <f t="shared" si="341"/>
        <v>0.2507953</v>
      </c>
    </row>
    <row r="7259" spans="1:6" x14ac:dyDescent="0.25">
      <c r="A7259">
        <v>7250</v>
      </c>
      <c r="B7259">
        <f>'Założenia i wyniki'!$E$6*Znorm.Profile!B7259</f>
        <v>0</v>
      </c>
      <c r="C7259">
        <f>'Założenia i wyniki'!$E$8*Znorm.Profile!C7259</f>
        <v>0.22395449999999997</v>
      </c>
      <c r="D7259">
        <f t="shared" si="339"/>
        <v>0</v>
      </c>
      <c r="E7259">
        <f t="shared" si="340"/>
        <v>0</v>
      </c>
      <c r="F7259">
        <f t="shared" si="341"/>
        <v>0.22395449999999997</v>
      </c>
    </row>
    <row r="7260" spans="1:6" x14ac:dyDescent="0.25">
      <c r="A7260">
        <v>7251</v>
      </c>
      <c r="B7260">
        <f>'Założenia i wyniki'!$E$6*Znorm.Profile!B7260</f>
        <v>0</v>
      </c>
      <c r="C7260">
        <f>'Założenia i wyniki'!$E$8*Znorm.Profile!C7260</f>
        <v>0.21336560000000002</v>
      </c>
      <c r="D7260">
        <f t="shared" si="339"/>
        <v>0</v>
      </c>
      <c r="E7260">
        <f t="shared" si="340"/>
        <v>0</v>
      </c>
      <c r="F7260">
        <f t="shared" si="341"/>
        <v>0.21336560000000002</v>
      </c>
    </row>
    <row r="7261" spans="1:6" x14ac:dyDescent="0.25">
      <c r="A7261">
        <v>7252</v>
      </c>
      <c r="B7261">
        <f>'Założenia i wyniki'!$E$6*Znorm.Profile!B7261</f>
        <v>0</v>
      </c>
      <c r="C7261">
        <f>'Założenia i wyniki'!$E$8*Znorm.Profile!C7261</f>
        <v>0.21459654999999997</v>
      </c>
      <c r="D7261">
        <f t="shared" si="339"/>
        <v>0</v>
      </c>
      <c r="E7261">
        <f t="shared" si="340"/>
        <v>0</v>
      </c>
      <c r="F7261">
        <f t="shared" si="341"/>
        <v>0.21459654999999997</v>
      </c>
    </row>
    <row r="7262" spans="1:6" x14ac:dyDescent="0.25">
      <c r="A7262">
        <v>7253</v>
      </c>
      <c r="B7262">
        <f>'Założenia i wyniki'!$E$6*Znorm.Profile!B7262</f>
        <v>0</v>
      </c>
      <c r="C7262">
        <f>'Założenia i wyniki'!$E$8*Znorm.Profile!C7262</f>
        <v>0.24530834999999998</v>
      </c>
      <c r="D7262">
        <f t="shared" si="339"/>
        <v>0</v>
      </c>
      <c r="E7262">
        <f t="shared" si="340"/>
        <v>0</v>
      </c>
      <c r="F7262">
        <f t="shared" si="341"/>
        <v>0.24530834999999998</v>
      </c>
    </row>
    <row r="7263" spans="1:6" x14ac:dyDescent="0.25">
      <c r="A7263">
        <v>7254</v>
      </c>
      <c r="B7263">
        <f>'Założenia i wyniki'!$E$6*Znorm.Profile!B7263</f>
        <v>0</v>
      </c>
      <c r="C7263">
        <f>'Założenia i wyniki'!$E$8*Znorm.Profile!C7263</f>
        <v>0.30782535</v>
      </c>
      <c r="D7263">
        <f t="shared" si="339"/>
        <v>0</v>
      </c>
      <c r="E7263">
        <f t="shared" si="340"/>
        <v>0</v>
      </c>
      <c r="F7263">
        <f t="shared" si="341"/>
        <v>0.30782535</v>
      </c>
    </row>
    <row r="7264" spans="1:6" x14ac:dyDescent="0.25">
      <c r="A7264">
        <v>7255</v>
      </c>
      <c r="B7264">
        <f>'Założenia i wyniki'!$E$6*Znorm.Profile!B7264</f>
        <v>0</v>
      </c>
      <c r="C7264">
        <f>'Założenia i wyniki'!$E$8*Znorm.Profile!C7264</f>
        <v>0.40565560000000001</v>
      </c>
      <c r="D7264">
        <f t="shared" si="339"/>
        <v>0</v>
      </c>
      <c r="E7264">
        <f t="shared" si="340"/>
        <v>0</v>
      </c>
      <c r="F7264">
        <f t="shared" si="341"/>
        <v>0.40565560000000001</v>
      </c>
    </row>
    <row r="7265" spans="1:6" x14ac:dyDescent="0.25">
      <c r="A7265">
        <v>7256</v>
      </c>
      <c r="B7265">
        <f>'Założenia i wyniki'!$E$6*Znorm.Profile!B7265</f>
        <v>0.33150000000000002</v>
      </c>
      <c r="C7265">
        <f>'Założenia i wyniki'!$E$8*Znorm.Profile!C7265</f>
        <v>0.46507020000000004</v>
      </c>
      <c r="D7265">
        <f t="shared" si="339"/>
        <v>0.33150000000000002</v>
      </c>
      <c r="E7265">
        <f t="shared" si="340"/>
        <v>0</v>
      </c>
      <c r="F7265">
        <f t="shared" si="341"/>
        <v>0.13357020000000003</v>
      </c>
    </row>
    <row r="7266" spans="1:6" x14ac:dyDescent="0.25">
      <c r="A7266">
        <v>7257</v>
      </c>
      <c r="B7266">
        <f>'Założenia i wyniki'!$E$6*Znorm.Profile!B7266</f>
        <v>1.046320754716981</v>
      </c>
      <c r="C7266">
        <f>'Założenia i wyniki'!$E$8*Znorm.Profile!C7266</f>
        <v>0.46227649999999992</v>
      </c>
      <c r="D7266">
        <f t="shared" si="339"/>
        <v>0.46227649999999992</v>
      </c>
      <c r="E7266">
        <f t="shared" si="340"/>
        <v>0.58404425471698107</v>
      </c>
      <c r="F7266">
        <f t="shared" si="341"/>
        <v>0</v>
      </c>
    </row>
    <row r="7267" spans="1:6" x14ac:dyDescent="0.25">
      <c r="A7267">
        <v>7258</v>
      </c>
      <c r="B7267">
        <f>'Założenia i wyniki'!$E$6*Znorm.Profile!B7267</f>
        <v>1.6575471698113209</v>
      </c>
      <c r="C7267">
        <f>'Założenia i wyniki'!$E$8*Znorm.Profile!C7267</f>
        <v>0.46235874999999999</v>
      </c>
      <c r="D7267">
        <f t="shared" si="339"/>
        <v>0.46235874999999999</v>
      </c>
      <c r="E7267">
        <f t="shared" si="340"/>
        <v>1.195188419811321</v>
      </c>
      <c r="F7267">
        <f t="shared" si="341"/>
        <v>0</v>
      </c>
    </row>
    <row r="7268" spans="1:6" x14ac:dyDescent="0.25">
      <c r="A7268">
        <v>7259</v>
      </c>
      <c r="B7268">
        <f>'Założenia i wyniki'!$E$6*Znorm.Profile!B7268</f>
        <v>1.9747169811320751</v>
      </c>
      <c r="C7268">
        <f>'Założenia i wyniki'!$E$8*Znorm.Profile!C7268</f>
        <v>0.44309300000000001</v>
      </c>
      <c r="D7268">
        <f t="shared" si="339"/>
        <v>0.44309300000000001</v>
      </c>
      <c r="E7268">
        <f t="shared" si="340"/>
        <v>1.5316239811320751</v>
      </c>
      <c r="F7268">
        <f t="shared" si="341"/>
        <v>0</v>
      </c>
    </row>
    <row r="7269" spans="1:6" x14ac:dyDescent="0.25">
      <c r="A7269">
        <v>7260</v>
      </c>
      <c r="B7269">
        <f>'Założenia i wyniki'!$E$6*Znorm.Profile!B7269</f>
        <v>1.8750943396226414</v>
      </c>
      <c r="C7269">
        <f>'Założenia i wyniki'!$E$8*Znorm.Profile!C7269</f>
        <v>0.43300040000000001</v>
      </c>
      <c r="D7269">
        <f t="shared" si="339"/>
        <v>0.43300040000000001</v>
      </c>
      <c r="E7269">
        <f t="shared" si="340"/>
        <v>1.4420939396226413</v>
      </c>
      <c r="F7269">
        <f t="shared" si="341"/>
        <v>0</v>
      </c>
    </row>
    <row r="7270" spans="1:6" x14ac:dyDescent="0.25">
      <c r="A7270">
        <v>7261</v>
      </c>
      <c r="B7270">
        <f>'Założenia i wyniki'!$E$6*Znorm.Profile!B7270</f>
        <v>1.5345283018867923</v>
      </c>
      <c r="C7270">
        <f>'Założenia i wyniki'!$E$8*Znorm.Profile!C7270</f>
        <v>0.4197284</v>
      </c>
      <c r="D7270">
        <f t="shared" si="339"/>
        <v>0.4197284</v>
      </c>
      <c r="E7270">
        <f t="shared" si="340"/>
        <v>1.1147999018867925</v>
      </c>
      <c r="F7270">
        <f t="shared" si="341"/>
        <v>0</v>
      </c>
    </row>
    <row r="7271" spans="1:6" x14ac:dyDescent="0.25">
      <c r="A7271">
        <v>7262</v>
      </c>
      <c r="B7271">
        <f>'Założenia i wyniki'!$E$6*Znorm.Profile!B7271</f>
        <v>1.0422641509433963</v>
      </c>
      <c r="C7271">
        <f>'Założenia i wyniki'!$E$8*Znorm.Profile!C7271</f>
        <v>0.42544179999999998</v>
      </c>
      <c r="D7271">
        <f t="shared" si="339"/>
        <v>0.42544179999999998</v>
      </c>
      <c r="E7271">
        <f t="shared" si="340"/>
        <v>0.61682235094339632</v>
      </c>
      <c r="F7271">
        <f t="shared" si="341"/>
        <v>0</v>
      </c>
    </row>
    <row r="7272" spans="1:6" x14ac:dyDescent="0.25">
      <c r="A7272">
        <v>7263</v>
      </c>
      <c r="B7272">
        <f>'Założenia i wyniki'!$E$6*Znorm.Profile!B7272</f>
        <v>0.54161320754716979</v>
      </c>
      <c r="C7272">
        <f>'Założenia i wyniki'!$E$8*Znorm.Profile!C7272</f>
        <v>0.42262675</v>
      </c>
      <c r="D7272">
        <f t="shared" si="339"/>
        <v>0.42262675</v>
      </c>
      <c r="E7272">
        <f t="shared" si="340"/>
        <v>0.1189864575471698</v>
      </c>
      <c r="F7272">
        <f t="shared" si="341"/>
        <v>0</v>
      </c>
    </row>
    <row r="7273" spans="1:6" x14ac:dyDescent="0.25">
      <c r="A7273">
        <v>7264</v>
      </c>
      <c r="B7273">
        <f>'Założenia i wyniki'!$E$6*Znorm.Profile!B7273</f>
        <v>9.746226415094339E-2</v>
      </c>
      <c r="C7273">
        <f>'Założenia i wyniki'!$E$8*Znorm.Profile!C7273</f>
        <v>0.43954119999999991</v>
      </c>
      <c r="D7273">
        <f t="shared" si="339"/>
        <v>9.746226415094339E-2</v>
      </c>
      <c r="E7273">
        <f t="shared" si="340"/>
        <v>0</v>
      </c>
      <c r="F7273">
        <f t="shared" si="341"/>
        <v>0.34207893584905652</v>
      </c>
    </row>
    <row r="7274" spans="1:6" x14ac:dyDescent="0.25">
      <c r="A7274">
        <v>7265</v>
      </c>
      <c r="B7274">
        <f>'Założenia i wyniki'!$E$6*Znorm.Profile!B7274</f>
        <v>0</v>
      </c>
      <c r="C7274">
        <f>'Założenia i wyniki'!$E$8*Znorm.Profile!C7274</f>
        <v>0.47456885000000004</v>
      </c>
      <c r="D7274">
        <f t="shared" si="339"/>
        <v>0</v>
      </c>
      <c r="E7274">
        <f t="shared" si="340"/>
        <v>0</v>
      </c>
      <c r="F7274">
        <f t="shared" si="341"/>
        <v>0.47456885000000004</v>
      </c>
    </row>
    <row r="7275" spans="1:6" x14ac:dyDescent="0.25">
      <c r="A7275">
        <v>7266</v>
      </c>
      <c r="B7275">
        <f>'Założenia i wyniki'!$E$6*Znorm.Profile!B7275</f>
        <v>0</v>
      </c>
      <c r="C7275">
        <f>'Założenia i wyniki'!$E$8*Znorm.Profile!C7275</f>
        <v>0.55370944999999994</v>
      </c>
      <c r="D7275">
        <f t="shared" si="339"/>
        <v>0</v>
      </c>
      <c r="E7275">
        <f t="shared" si="340"/>
        <v>0</v>
      </c>
      <c r="F7275">
        <f t="shared" si="341"/>
        <v>0.55370944999999994</v>
      </c>
    </row>
    <row r="7276" spans="1:6" x14ac:dyDescent="0.25">
      <c r="A7276">
        <v>7267</v>
      </c>
      <c r="B7276">
        <f>'Założenia i wyniki'!$E$6*Znorm.Profile!B7276</f>
        <v>0</v>
      </c>
      <c r="C7276">
        <f>'Założenia i wyniki'!$E$8*Znorm.Profile!C7276</f>
        <v>0.61031705000000003</v>
      </c>
      <c r="D7276">
        <f t="shared" si="339"/>
        <v>0</v>
      </c>
      <c r="E7276">
        <f t="shared" si="340"/>
        <v>0</v>
      </c>
      <c r="F7276">
        <f t="shared" si="341"/>
        <v>0.61031705000000003</v>
      </c>
    </row>
    <row r="7277" spans="1:6" x14ac:dyDescent="0.25">
      <c r="A7277">
        <v>7268</v>
      </c>
      <c r="B7277">
        <f>'Założenia i wyniki'!$E$6*Znorm.Profile!B7277</f>
        <v>0</v>
      </c>
      <c r="C7277">
        <f>'Założenia i wyniki'!$E$8*Znorm.Profile!C7277</f>
        <v>0.61121060000000005</v>
      </c>
      <c r="D7277">
        <f t="shared" si="339"/>
        <v>0</v>
      </c>
      <c r="E7277">
        <f t="shared" si="340"/>
        <v>0</v>
      </c>
      <c r="F7277">
        <f t="shared" si="341"/>
        <v>0.61121060000000005</v>
      </c>
    </row>
    <row r="7278" spans="1:6" x14ac:dyDescent="0.25">
      <c r="A7278">
        <v>7269</v>
      </c>
      <c r="B7278">
        <f>'Założenia i wyniki'!$E$6*Znorm.Profile!B7278</f>
        <v>0</v>
      </c>
      <c r="C7278">
        <f>'Założenia i wyniki'!$E$8*Znorm.Profile!C7278</f>
        <v>0.56462944999999998</v>
      </c>
      <c r="D7278">
        <f t="shared" si="339"/>
        <v>0</v>
      </c>
      <c r="E7278">
        <f t="shared" si="340"/>
        <v>0</v>
      </c>
      <c r="F7278">
        <f t="shared" si="341"/>
        <v>0.56462944999999998</v>
      </c>
    </row>
    <row r="7279" spans="1:6" x14ac:dyDescent="0.25">
      <c r="A7279">
        <v>7270</v>
      </c>
      <c r="B7279">
        <f>'Założenia i wyniki'!$E$6*Znorm.Profile!B7279</f>
        <v>0</v>
      </c>
      <c r="C7279">
        <f>'Założenia i wyniki'!$E$8*Znorm.Profile!C7279</f>
        <v>0.50434195000000004</v>
      </c>
      <c r="D7279">
        <f t="shared" si="339"/>
        <v>0</v>
      </c>
      <c r="E7279">
        <f t="shared" si="340"/>
        <v>0</v>
      </c>
      <c r="F7279">
        <f t="shared" si="341"/>
        <v>0.50434195000000004</v>
      </c>
    </row>
    <row r="7280" spans="1:6" x14ac:dyDescent="0.25">
      <c r="A7280">
        <v>7271</v>
      </c>
      <c r="B7280">
        <f>'Założenia i wyniki'!$E$6*Znorm.Profile!B7280</f>
        <v>0</v>
      </c>
      <c r="C7280">
        <f>'Założenia i wyniki'!$E$8*Znorm.Profile!C7280</f>
        <v>0.41940535000000001</v>
      </c>
      <c r="D7280">
        <f t="shared" si="339"/>
        <v>0</v>
      </c>
      <c r="E7280">
        <f t="shared" si="340"/>
        <v>0</v>
      </c>
      <c r="F7280">
        <f t="shared" si="341"/>
        <v>0.41940535000000001</v>
      </c>
    </row>
    <row r="7281" spans="1:6" x14ac:dyDescent="0.25">
      <c r="A7281">
        <v>7272</v>
      </c>
      <c r="B7281">
        <f>'Założenia i wyniki'!$E$6*Znorm.Profile!B7281</f>
        <v>0</v>
      </c>
      <c r="C7281">
        <f>'Założenia i wyniki'!$E$8*Znorm.Profile!C7281</f>
        <v>0.34130424999999998</v>
      </c>
      <c r="D7281">
        <f t="shared" si="339"/>
        <v>0</v>
      </c>
      <c r="E7281">
        <f t="shared" si="340"/>
        <v>0</v>
      </c>
      <c r="F7281">
        <f t="shared" si="341"/>
        <v>0.34130424999999998</v>
      </c>
    </row>
    <row r="7282" spans="1:6" x14ac:dyDescent="0.25">
      <c r="A7282">
        <v>7273</v>
      </c>
      <c r="B7282">
        <f>'Założenia i wyniki'!$E$6*Znorm.Profile!B7282</f>
        <v>0</v>
      </c>
      <c r="C7282">
        <f>'Założenia i wyniki'!$E$8*Znorm.Profile!C7282</f>
        <v>0.27679434999999997</v>
      </c>
      <c r="D7282">
        <f t="shared" si="339"/>
        <v>0</v>
      </c>
      <c r="E7282">
        <f t="shared" si="340"/>
        <v>0</v>
      </c>
      <c r="F7282">
        <f t="shared" si="341"/>
        <v>0.27679434999999997</v>
      </c>
    </row>
    <row r="7283" spans="1:6" x14ac:dyDescent="0.25">
      <c r="A7283">
        <v>7274</v>
      </c>
      <c r="B7283">
        <f>'Założenia i wyniki'!$E$6*Znorm.Profile!B7283</f>
        <v>0</v>
      </c>
      <c r="C7283">
        <f>'Założenia i wyniki'!$E$8*Znorm.Profile!C7283</f>
        <v>0.24171070000000003</v>
      </c>
      <c r="D7283">
        <f t="shared" si="339"/>
        <v>0</v>
      </c>
      <c r="E7283">
        <f t="shared" si="340"/>
        <v>0</v>
      </c>
      <c r="F7283">
        <f t="shared" si="341"/>
        <v>0.24171070000000003</v>
      </c>
    </row>
    <row r="7284" spans="1:6" x14ac:dyDescent="0.25">
      <c r="A7284">
        <v>7275</v>
      </c>
      <c r="B7284">
        <f>'Założenia i wyniki'!$E$6*Znorm.Profile!B7284</f>
        <v>0</v>
      </c>
      <c r="C7284">
        <f>'Założenia i wyniki'!$E$8*Znorm.Profile!C7284</f>
        <v>0.22391739999999999</v>
      </c>
      <c r="D7284">
        <f t="shared" si="339"/>
        <v>0</v>
      </c>
      <c r="E7284">
        <f t="shared" si="340"/>
        <v>0</v>
      </c>
      <c r="F7284">
        <f t="shared" si="341"/>
        <v>0.22391739999999999</v>
      </c>
    </row>
    <row r="7285" spans="1:6" x14ac:dyDescent="0.25">
      <c r="A7285">
        <v>7276</v>
      </c>
      <c r="B7285">
        <f>'Założenia i wyniki'!$E$6*Znorm.Profile!B7285</f>
        <v>0</v>
      </c>
      <c r="C7285">
        <f>'Założenia i wyniki'!$E$8*Znorm.Profile!C7285</f>
        <v>0.21805385000000002</v>
      </c>
      <c r="D7285">
        <f t="shared" si="339"/>
        <v>0</v>
      </c>
      <c r="E7285">
        <f t="shared" si="340"/>
        <v>0</v>
      </c>
      <c r="F7285">
        <f t="shared" si="341"/>
        <v>0.21805385000000002</v>
      </c>
    </row>
    <row r="7286" spans="1:6" x14ac:dyDescent="0.25">
      <c r="A7286">
        <v>7277</v>
      </c>
      <c r="B7286">
        <f>'Założenia i wyniki'!$E$6*Znorm.Profile!B7286</f>
        <v>0</v>
      </c>
      <c r="C7286">
        <f>'Założenia i wyniki'!$E$8*Znorm.Profile!C7286</f>
        <v>0.23215604999999997</v>
      </c>
      <c r="D7286">
        <f t="shared" si="339"/>
        <v>0</v>
      </c>
      <c r="E7286">
        <f t="shared" si="340"/>
        <v>0</v>
      </c>
      <c r="F7286">
        <f t="shared" si="341"/>
        <v>0.23215604999999997</v>
      </c>
    </row>
    <row r="7287" spans="1:6" x14ac:dyDescent="0.25">
      <c r="A7287">
        <v>7278</v>
      </c>
      <c r="B7287">
        <f>'Założenia i wyniki'!$E$6*Znorm.Profile!B7287</f>
        <v>0</v>
      </c>
      <c r="C7287">
        <f>'Założenia i wyniki'!$E$8*Znorm.Profile!C7287</f>
        <v>0.26662684999999997</v>
      </c>
      <c r="D7287">
        <f t="shared" si="339"/>
        <v>0</v>
      </c>
      <c r="E7287">
        <f t="shared" si="340"/>
        <v>0</v>
      </c>
      <c r="F7287">
        <f t="shared" si="341"/>
        <v>0.26662684999999997</v>
      </c>
    </row>
    <row r="7288" spans="1:6" x14ac:dyDescent="0.25">
      <c r="A7288">
        <v>7279</v>
      </c>
      <c r="B7288">
        <f>'Założenia i wyniki'!$E$6*Znorm.Profile!B7288</f>
        <v>0</v>
      </c>
      <c r="C7288">
        <f>'Założenia i wyniki'!$E$8*Znorm.Profile!C7288</f>
        <v>0.32130454999999997</v>
      </c>
      <c r="D7288">
        <f t="shared" si="339"/>
        <v>0</v>
      </c>
      <c r="E7288">
        <f t="shared" si="340"/>
        <v>0</v>
      </c>
      <c r="F7288">
        <f t="shared" si="341"/>
        <v>0.32130454999999997</v>
      </c>
    </row>
    <row r="7289" spans="1:6" x14ac:dyDescent="0.25">
      <c r="A7289">
        <v>7280</v>
      </c>
      <c r="B7289">
        <f>'Założenia i wyniki'!$E$6*Znorm.Profile!B7289</f>
        <v>0.38529245283018865</v>
      </c>
      <c r="C7289">
        <f>'Założenia i wyniki'!$E$8*Znorm.Profile!C7289</f>
        <v>0.39431875</v>
      </c>
      <c r="D7289">
        <f t="shared" si="339"/>
        <v>0.38529245283018865</v>
      </c>
      <c r="E7289">
        <f t="shared" si="340"/>
        <v>0</v>
      </c>
      <c r="F7289">
        <f t="shared" si="341"/>
        <v>9.0262971698113481E-3</v>
      </c>
    </row>
    <row r="7290" spans="1:6" x14ac:dyDescent="0.25">
      <c r="A7290">
        <v>7281</v>
      </c>
      <c r="B7290">
        <f>'Założenia i wyniki'!$E$6*Znorm.Profile!B7290</f>
        <v>1.0958490566037735</v>
      </c>
      <c r="C7290">
        <f>'Założenia i wyniki'!$E$8*Znorm.Profile!C7290</f>
        <v>0.45695965000000005</v>
      </c>
      <c r="D7290">
        <f t="shared" si="339"/>
        <v>0.45695965000000005</v>
      </c>
      <c r="E7290">
        <f t="shared" si="340"/>
        <v>0.63888940660377347</v>
      </c>
      <c r="F7290">
        <f t="shared" si="341"/>
        <v>0</v>
      </c>
    </row>
    <row r="7291" spans="1:6" x14ac:dyDescent="0.25">
      <c r="A7291">
        <v>7282</v>
      </c>
      <c r="B7291">
        <f>'Założenia i wyniki'!$E$6*Znorm.Profile!B7291</f>
        <v>1.7254716981132077</v>
      </c>
      <c r="C7291">
        <f>'Założenia i wyniki'!$E$8*Znorm.Profile!C7291</f>
        <v>0.49699859999999996</v>
      </c>
      <c r="D7291">
        <f t="shared" si="339"/>
        <v>0.49699859999999996</v>
      </c>
      <c r="E7291">
        <f t="shared" si="340"/>
        <v>1.2284730981132077</v>
      </c>
      <c r="F7291">
        <f t="shared" si="341"/>
        <v>0</v>
      </c>
    </row>
    <row r="7292" spans="1:6" x14ac:dyDescent="0.25">
      <c r="A7292">
        <v>7283</v>
      </c>
      <c r="B7292">
        <f>'Założenia i wyniki'!$E$6*Znorm.Profile!B7292</f>
        <v>2.0424528301886795</v>
      </c>
      <c r="C7292">
        <f>'Założenia i wyniki'!$E$8*Znorm.Profile!C7292</f>
        <v>0.50757560000000002</v>
      </c>
      <c r="D7292">
        <f t="shared" si="339"/>
        <v>0.50757560000000002</v>
      </c>
      <c r="E7292">
        <f t="shared" si="340"/>
        <v>1.5348772301886795</v>
      </c>
      <c r="F7292">
        <f t="shared" si="341"/>
        <v>0</v>
      </c>
    </row>
    <row r="7293" spans="1:6" x14ac:dyDescent="0.25">
      <c r="A7293">
        <v>7284</v>
      </c>
      <c r="B7293">
        <f>'Założenia i wyniki'!$E$6*Znorm.Profile!B7293</f>
        <v>1.9261320754716982</v>
      </c>
      <c r="C7293">
        <f>'Założenia i wyniki'!$E$8*Znorm.Profile!C7293</f>
        <v>0.52231479999999997</v>
      </c>
      <c r="D7293">
        <f t="shared" si="339"/>
        <v>0.52231479999999997</v>
      </c>
      <c r="E7293">
        <f t="shared" si="340"/>
        <v>1.4038172754716982</v>
      </c>
      <c r="F7293">
        <f t="shared" si="341"/>
        <v>0</v>
      </c>
    </row>
    <row r="7294" spans="1:6" x14ac:dyDescent="0.25">
      <c r="A7294">
        <v>7285</v>
      </c>
      <c r="B7294">
        <f>'Założenia i wyniki'!$E$6*Znorm.Profile!B7294</f>
        <v>1.5170754716981132</v>
      </c>
      <c r="C7294">
        <f>'Założenia i wyniki'!$E$8*Znorm.Profile!C7294</f>
        <v>0.51543834999999993</v>
      </c>
      <c r="D7294">
        <f t="shared" si="339"/>
        <v>0.51543834999999993</v>
      </c>
      <c r="E7294">
        <f t="shared" si="340"/>
        <v>1.0016371216981133</v>
      </c>
      <c r="F7294">
        <f t="shared" si="341"/>
        <v>0</v>
      </c>
    </row>
    <row r="7295" spans="1:6" x14ac:dyDescent="0.25">
      <c r="A7295">
        <v>7286</v>
      </c>
      <c r="B7295">
        <f>'Założenia i wyniki'!$E$6*Znorm.Profile!B7295</f>
        <v>1.0634905660377356</v>
      </c>
      <c r="C7295">
        <f>'Założenia i wyniki'!$E$8*Znorm.Profile!C7295</f>
        <v>0.51827299999999998</v>
      </c>
      <c r="D7295">
        <f t="shared" si="339"/>
        <v>0.51827299999999998</v>
      </c>
      <c r="E7295">
        <f t="shared" si="340"/>
        <v>0.54521756603773563</v>
      </c>
      <c r="F7295">
        <f t="shared" si="341"/>
        <v>0</v>
      </c>
    </row>
    <row r="7296" spans="1:6" x14ac:dyDescent="0.25">
      <c r="A7296">
        <v>7287</v>
      </c>
      <c r="B7296">
        <f>'Założenia i wyniki'!$E$6*Znorm.Profile!B7296</f>
        <v>0.55404716981132074</v>
      </c>
      <c r="C7296">
        <f>'Założenia i wyniki'!$E$8*Znorm.Profile!C7296</f>
        <v>0.50965355000000012</v>
      </c>
      <c r="D7296">
        <f t="shared" si="339"/>
        <v>0.50965355000000012</v>
      </c>
      <c r="E7296">
        <f t="shared" si="340"/>
        <v>4.4393619811320617E-2</v>
      </c>
      <c r="F7296">
        <f t="shared" si="341"/>
        <v>0</v>
      </c>
    </row>
    <row r="7297" spans="1:6" x14ac:dyDescent="0.25">
      <c r="A7297">
        <v>7288</v>
      </c>
      <c r="B7297">
        <f>'Założenia i wyniki'!$E$6*Znorm.Profile!B7297</f>
        <v>9.9877358490566046E-2</v>
      </c>
      <c r="C7297">
        <f>'Założenia i wyniki'!$E$8*Znorm.Profile!C7297</f>
        <v>0.51728810000000003</v>
      </c>
      <c r="D7297">
        <f t="shared" si="339"/>
        <v>9.9877358490566046E-2</v>
      </c>
      <c r="E7297">
        <f t="shared" si="340"/>
        <v>0</v>
      </c>
      <c r="F7297">
        <f t="shared" si="341"/>
        <v>0.41741074150943397</v>
      </c>
    </row>
    <row r="7298" spans="1:6" x14ac:dyDescent="0.25">
      <c r="A7298">
        <v>7289</v>
      </c>
      <c r="B7298">
        <f>'Założenia i wyniki'!$E$6*Znorm.Profile!B7298</f>
        <v>0</v>
      </c>
      <c r="C7298">
        <f>'Założenia i wyniki'!$E$8*Znorm.Profile!C7298</f>
        <v>0.53689684999999998</v>
      </c>
      <c r="D7298">
        <f t="shared" si="339"/>
        <v>0</v>
      </c>
      <c r="E7298">
        <f t="shared" si="340"/>
        <v>0</v>
      </c>
      <c r="F7298">
        <f t="shared" si="341"/>
        <v>0.53689684999999998</v>
      </c>
    </row>
    <row r="7299" spans="1:6" x14ac:dyDescent="0.25">
      <c r="A7299">
        <v>7290</v>
      </c>
      <c r="B7299">
        <f>'Założenia i wyniki'!$E$6*Znorm.Profile!B7299</f>
        <v>0</v>
      </c>
      <c r="C7299">
        <f>'Założenia i wyniki'!$E$8*Znorm.Profile!C7299</f>
        <v>0.58711695000000008</v>
      </c>
      <c r="D7299">
        <f t="shared" si="339"/>
        <v>0</v>
      </c>
      <c r="E7299">
        <f t="shared" si="340"/>
        <v>0</v>
      </c>
      <c r="F7299">
        <f t="shared" si="341"/>
        <v>0.58711695000000008</v>
      </c>
    </row>
    <row r="7300" spans="1:6" x14ac:dyDescent="0.25">
      <c r="A7300">
        <v>7291</v>
      </c>
      <c r="B7300">
        <f>'Założenia i wyniki'!$E$6*Znorm.Profile!B7300</f>
        <v>0</v>
      </c>
      <c r="C7300">
        <f>'Założenia i wyniki'!$E$8*Znorm.Profile!C7300</f>
        <v>0.62837950000000009</v>
      </c>
      <c r="D7300">
        <f t="shared" si="339"/>
        <v>0</v>
      </c>
      <c r="E7300">
        <f t="shared" si="340"/>
        <v>0</v>
      </c>
      <c r="F7300">
        <f t="shared" si="341"/>
        <v>0.62837950000000009</v>
      </c>
    </row>
    <row r="7301" spans="1:6" x14ac:dyDescent="0.25">
      <c r="A7301">
        <v>7292</v>
      </c>
      <c r="B7301">
        <f>'Założenia i wyniki'!$E$6*Znorm.Profile!B7301</f>
        <v>0</v>
      </c>
      <c r="C7301">
        <f>'Założenia i wyniki'!$E$8*Znorm.Profile!C7301</f>
        <v>0.61722920000000003</v>
      </c>
      <c r="D7301">
        <f t="shared" si="339"/>
        <v>0</v>
      </c>
      <c r="E7301">
        <f t="shared" si="340"/>
        <v>0</v>
      </c>
      <c r="F7301">
        <f t="shared" si="341"/>
        <v>0.61722920000000003</v>
      </c>
    </row>
    <row r="7302" spans="1:6" x14ac:dyDescent="0.25">
      <c r="A7302">
        <v>7293</v>
      </c>
      <c r="B7302">
        <f>'Założenia i wyniki'!$E$6*Znorm.Profile!B7302</f>
        <v>0</v>
      </c>
      <c r="C7302">
        <f>'Założenia i wyniki'!$E$8*Znorm.Profile!C7302</f>
        <v>0.56730904999999998</v>
      </c>
      <c r="D7302">
        <f t="shared" si="339"/>
        <v>0</v>
      </c>
      <c r="E7302">
        <f t="shared" si="340"/>
        <v>0</v>
      </c>
      <c r="F7302">
        <f t="shared" si="341"/>
        <v>0.56730904999999998</v>
      </c>
    </row>
    <row r="7303" spans="1:6" x14ac:dyDescent="0.25">
      <c r="A7303">
        <v>7294</v>
      </c>
      <c r="B7303">
        <f>'Założenia i wyniki'!$E$6*Znorm.Profile!B7303</f>
        <v>0</v>
      </c>
      <c r="C7303">
        <f>'Założenia i wyniki'!$E$8*Znorm.Profile!C7303</f>
        <v>0.50730399999999998</v>
      </c>
      <c r="D7303">
        <f t="shared" si="339"/>
        <v>0</v>
      </c>
      <c r="E7303">
        <f t="shared" si="340"/>
        <v>0</v>
      </c>
      <c r="F7303">
        <f t="shared" si="341"/>
        <v>0.50730399999999998</v>
      </c>
    </row>
    <row r="7304" spans="1:6" x14ac:dyDescent="0.25">
      <c r="A7304">
        <v>7295</v>
      </c>
      <c r="B7304">
        <f>'Założenia i wyniki'!$E$6*Znorm.Profile!B7304</f>
        <v>0</v>
      </c>
      <c r="C7304">
        <f>'Założenia i wyniki'!$E$8*Znorm.Profile!C7304</f>
        <v>0.43151394999999998</v>
      </c>
      <c r="D7304">
        <f t="shared" si="339"/>
        <v>0</v>
      </c>
      <c r="E7304">
        <f t="shared" si="340"/>
        <v>0</v>
      </c>
      <c r="F7304">
        <f t="shared" si="341"/>
        <v>0.43151394999999998</v>
      </c>
    </row>
    <row r="7305" spans="1:6" x14ac:dyDescent="0.25">
      <c r="A7305">
        <v>7296</v>
      </c>
      <c r="B7305">
        <f>'Założenia i wyniki'!$E$6*Znorm.Profile!B7305</f>
        <v>0</v>
      </c>
      <c r="C7305">
        <f>'Założenia i wyniki'!$E$8*Znorm.Profile!C7305</f>
        <v>0.36045834999999998</v>
      </c>
      <c r="D7305">
        <f t="shared" si="339"/>
        <v>0</v>
      </c>
      <c r="E7305">
        <f t="shared" si="340"/>
        <v>0</v>
      </c>
      <c r="F7305">
        <f t="shared" si="341"/>
        <v>0.36045834999999998</v>
      </c>
    </row>
    <row r="7306" spans="1:6" x14ac:dyDescent="0.25">
      <c r="A7306">
        <v>7297</v>
      </c>
      <c r="B7306">
        <f>'Założenia i wyniki'!$E$6*Znorm.Profile!B7306</f>
        <v>0</v>
      </c>
      <c r="C7306">
        <f>'Założenia i wyniki'!$E$8*Znorm.Profile!C7306</f>
        <v>0.2785125</v>
      </c>
      <c r="D7306">
        <f t="shared" si="339"/>
        <v>0</v>
      </c>
      <c r="E7306">
        <f t="shared" si="340"/>
        <v>0</v>
      </c>
      <c r="F7306">
        <f t="shared" si="341"/>
        <v>0.2785125</v>
      </c>
    </row>
    <row r="7307" spans="1:6" x14ac:dyDescent="0.25">
      <c r="A7307">
        <v>7298</v>
      </c>
      <c r="B7307">
        <f>'Założenia i wyniki'!$E$6*Znorm.Profile!B7307</f>
        <v>0</v>
      </c>
      <c r="C7307">
        <f>'Założenia i wyniki'!$E$8*Znorm.Profile!C7307</f>
        <v>0.24174465000000003</v>
      </c>
      <c r="D7307">
        <f t="shared" ref="D7307:D7370" si="342">IF(B7307&lt;=C7307,B7307,C7307)</f>
        <v>0</v>
      </c>
      <c r="E7307">
        <f t="shared" ref="E7307:E7370" si="343">IF(B7307&gt;C7307,B7307-C7307,0)</f>
        <v>0</v>
      </c>
      <c r="F7307">
        <f t="shared" ref="F7307:F7370" si="344">IF(B7307&lt;C7307,C7307-B7307,0)</f>
        <v>0.24174465000000003</v>
      </c>
    </row>
    <row r="7308" spans="1:6" x14ac:dyDescent="0.25">
      <c r="A7308">
        <v>7299</v>
      </c>
      <c r="B7308">
        <f>'Założenia i wyniki'!$E$6*Znorm.Profile!B7308</f>
        <v>0</v>
      </c>
      <c r="C7308">
        <f>'Założenia i wyniki'!$E$8*Znorm.Profile!C7308</f>
        <v>0.22203544999999997</v>
      </c>
      <c r="D7308">
        <f t="shared" si="342"/>
        <v>0</v>
      </c>
      <c r="E7308">
        <f t="shared" si="343"/>
        <v>0</v>
      </c>
      <c r="F7308">
        <f t="shared" si="344"/>
        <v>0.22203544999999997</v>
      </c>
    </row>
    <row r="7309" spans="1:6" x14ac:dyDescent="0.25">
      <c r="A7309">
        <v>7300</v>
      </c>
      <c r="B7309">
        <f>'Założenia i wyniki'!$E$6*Znorm.Profile!B7309</f>
        <v>0</v>
      </c>
      <c r="C7309">
        <f>'Założenia i wyniki'!$E$8*Znorm.Profile!C7309</f>
        <v>0.21835695000000002</v>
      </c>
      <c r="D7309">
        <f t="shared" si="342"/>
        <v>0</v>
      </c>
      <c r="E7309">
        <f t="shared" si="343"/>
        <v>0</v>
      </c>
      <c r="F7309">
        <f t="shared" si="344"/>
        <v>0.21835695000000002</v>
      </c>
    </row>
    <row r="7310" spans="1:6" x14ac:dyDescent="0.25">
      <c r="A7310">
        <v>7301</v>
      </c>
      <c r="B7310">
        <f>'Założenia i wyniki'!$E$6*Znorm.Profile!B7310</f>
        <v>0</v>
      </c>
      <c r="C7310">
        <f>'Założenia i wyniki'!$E$8*Znorm.Profile!C7310</f>
        <v>0.22955239999999996</v>
      </c>
      <c r="D7310">
        <f t="shared" si="342"/>
        <v>0</v>
      </c>
      <c r="E7310">
        <f t="shared" si="343"/>
        <v>0</v>
      </c>
      <c r="F7310">
        <f t="shared" si="344"/>
        <v>0.22955239999999996</v>
      </c>
    </row>
    <row r="7311" spans="1:6" x14ac:dyDescent="0.25">
      <c r="A7311">
        <v>7302</v>
      </c>
      <c r="B7311">
        <f>'Założenia i wyniki'!$E$6*Znorm.Profile!B7311</f>
        <v>0</v>
      </c>
      <c r="C7311">
        <f>'Założenia i wyniki'!$E$8*Znorm.Profile!C7311</f>
        <v>0.26187769999999999</v>
      </c>
      <c r="D7311">
        <f t="shared" si="342"/>
        <v>0</v>
      </c>
      <c r="E7311">
        <f t="shared" si="343"/>
        <v>0</v>
      </c>
      <c r="F7311">
        <f t="shared" si="344"/>
        <v>0.26187769999999999</v>
      </c>
    </row>
    <row r="7312" spans="1:6" x14ac:dyDescent="0.25">
      <c r="A7312">
        <v>7303</v>
      </c>
      <c r="B7312">
        <f>'Założenia i wyniki'!$E$6*Znorm.Profile!B7312</f>
        <v>0</v>
      </c>
      <c r="C7312">
        <f>'Założenia i wyniki'!$E$8*Znorm.Profile!C7312</f>
        <v>0.32854289999999997</v>
      </c>
      <c r="D7312">
        <f t="shared" si="342"/>
        <v>0</v>
      </c>
      <c r="E7312">
        <f t="shared" si="343"/>
        <v>0</v>
      </c>
      <c r="F7312">
        <f t="shared" si="344"/>
        <v>0.32854289999999997</v>
      </c>
    </row>
    <row r="7313" spans="1:6" x14ac:dyDescent="0.25">
      <c r="A7313">
        <v>7304</v>
      </c>
      <c r="B7313">
        <f>'Założenia i wyniki'!$E$6*Znorm.Profile!B7313</f>
        <v>0.40586792452830189</v>
      </c>
      <c r="C7313">
        <f>'Założenia i wyniki'!$E$8*Znorm.Profile!C7313</f>
        <v>0.39615624999999999</v>
      </c>
      <c r="D7313">
        <f t="shared" si="342"/>
        <v>0.39615624999999999</v>
      </c>
      <c r="E7313">
        <f t="shared" si="343"/>
        <v>9.7116745283019057E-3</v>
      </c>
      <c r="F7313">
        <f t="shared" si="344"/>
        <v>0</v>
      </c>
    </row>
    <row r="7314" spans="1:6" x14ac:dyDescent="0.25">
      <c r="A7314">
        <v>7305</v>
      </c>
      <c r="B7314">
        <f>'Założenia i wyniki'!$E$6*Znorm.Profile!B7314</f>
        <v>1.1425471698113205</v>
      </c>
      <c r="C7314">
        <f>'Założenia i wyniki'!$E$8*Znorm.Profile!C7314</f>
        <v>0.45464720000000003</v>
      </c>
      <c r="D7314">
        <f t="shared" si="342"/>
        <v>0.45464720000000003</v>
      </c>
      <c r="E7314">
        <f t="shared" si="343"/>
        <v>0.68789996981132051</v>
      </c>
      <c r="F7314">
        <f t="shared" si="344"/>
        <v>0</v>
      </c>
    </row>
    <row r="7315" spans="1:6" x14ac:dyDescent="0.25">
      <c r="A7315">
        <v>7306</v>
      </c>
      <c r="B7315">
        <f>'Założenia i wyniki'!$E$6*Znorm.Profile!B7315</f>
        <v>1.7216981132075473</v>
      </c>
      <c r="C7315">
        <f>'Założenia i wyniki'!$E$8*Znorm.Profile!C7315</f>
        <v>0.48396705000000001</v>
      </c>
      <c r="D7315">
        <f t="shared" si="342"/>
        <v>0.48396705000000001</v>
      </c>
      <c r="E7315">
        <f t="shared" si="343"/>
        <v>1.2377310632075473</v>
      </c>
      <c r="F7315">
        <f t="shared" si="344"/>
        <v>0</v>
      </c>
    </row>
    <row r="7316" spans="1:6" x14ac:dyDescent="0.25">
      <c r="A7316">
        <v>7307</v>
      </c>
      <c r="B7316">
        <f>'Założenia i wyniki'!$E$6*Znorm.Profile!B7316</f>
        <v>2.054056603773585</v>
      </c>
      <c r="C7316">
        <f>'Założenia i wyniki'!$E$8*Znorm.Profile!C7316</f>
        <v>0.48431460000000004</v>
      </c>
      <c r="D7316">
        <f t="shared" si="342"/>
        <v>0.48431460000000004</v>
      </c>
      <c r="E7316">
        <f t="shared" si="343"/>
        <v>1.569742003773585</v>
      </c>
      <c r="F7316">
        <f t="shared" si="344"/>
        <v>0</v>
      </c>
    </row>
    <row r="7317" spans="1:6" x14ac:dyDescent="0.25">
      <c r="A7317">
        <v>7308</v>
      </c>
      <c r="B7317">
        <f>'Założenia i wyniki'!$E$6*Znorm.Profile!B7317</f>
        <v>2.0576415094339624</v>
      </c>
      <c r="C7317">
        <f>'Założenia i wyniki'!$E$8*Znorm.Profile!C7317</f>
        <v>0.46908049999999996</v>
      </c>
      <c r="D7317">
        <f t="shared" si="342"/>
        <v>0.46908049999999996</v>
      </c>
      <c r="E7317">
        <f t="shared" si="343"/>
        <v>1.5885610094339624</v>
      </c>
      <c r="F7317">
        <f t="shared" si="344"/>
        <v>0</v>
      </c>
    </row>
    <row r="7318" spans="1:6" x14ac:dyDescent="0.25">
      <c r="A7318">
        <v>7309</v>
      </c>
      <c r="B7318">
        <f>'Założenia i wyniki'!$E$6*Znorm.Profile!B7318</f>
        <v>1.760377358490566</v>
      </c>
      <c r="C7318">
        <f>'Założenia i wyniki'!$E$8*Znorm.Profile!C7318</f>
        <v>0.45070620000000006</v>
      </c>
      <c r="D7318">
        <f t="shared" si="342"/>
        <v>0.45070620000000006</v>
      </c>
      <c r="E7318">
        <f t="shared" si="343"/>
        <v>1.3096711584905658</v>
      </c>
      <c r="F7318">
        <f t="shared" si="344"/>
        <v>0</v>
      </c>
    </row>
    <row r="7319" spans="1:6" x14ac:dyDescent="0.25">
      <c r="A7319">
        <v>7310</v>
      </c>
      <c r="B7319">
        <f>'Założenia i wyniki'!$E$6*Znorm.Profile!B7319</f>
        <v>1.242264150943396</v>
      </c>
      <c r="C7319">
        <f>'Założenia i wyniki'!$E$8*Znorm.Profile!C7319</f>
        <v>0.43839495000000001</v>
      </c>
      <c r="D7319">
        <f t="shared" si="342"/>
        <v>0.43839495000000001</v>
      </c>
      <c r="E7319">
        <f t="shared" si="343"/>
        <v>0.80386920094339609</v>
      </c>
      <c r="F7319">
        <f t="shared" si="344"/>
        <v>0</v>
      </c>
    </row>
    <row r="7320" spans="1:6" x14ac:dyDescent="0.25">
      <c r="A7320">
        <v>7311</v>
      </c>
      <c r="B7320">
        <f>'Założenia i wyniki'!$E$6*Znorm.Profile!B7320</f>
        <v>0.65864150943396227</v>
      </c>
      <c r="C7320">
        <f>'Założenia i wyniki'!$E$8*Znorm.Profile!C7320</f>
        <v>0.40884935</v>
      </c>
      <c r="D7320">
        <f t="shared" si="342"/>
        <v>0.40884935</v>
      </c>
      <c r="E7320">
        <f t="shared" si="343"/>
        <v>0.24979215943396227</v>
      </c>
      <c r="F7320">
        <f t="shared" si="344"/>
        <v>0</v>
      </c>
    </row>
    <row r="7321" spans="1:6" x14ac:dyDescent="0.25">
      <c r="A7321">
        <v>7312</v>
      </c>
      <c r="B7321">
        <f>'Założenia i wyniki'!$E$6*Znorm.Profile!B7321</f>
        <v>0.12429245283018867</v>
      </c>
      <c r="C7321">
        <f>'Założenia i wyniki'!$E$8*Znorm.Profile!C7321</f>
        <v>0.4206356</v>
      </c>
      <c r="D7321">
        <f t="shared" si="342"/>
        <v>0.12429245283018867</v>
      </c>
      <c r="E7321">
        <f t="shared" si="343"/>
        <v>0</v>
      </c>
      <c r="F7321">
        <f t="shared" si="344"/>
        <v>0.29634314716981136</v>
      </c>
    </row>
    <row r="7322" spans="1:6" x14ac:dyDescent="0.25">
      <c r="A7322">
        <v>7313</v>
      </c>
      <c r="B7322">
        <f>'Założenia i wyniki'!$E$6*Znorm.Profile!B7322</f>
        <v>0</v>
      </c>
      <c r="C7322">
        <f>'Założenia i wyniki'!$E$8*Znorm.Profile!C7322</f>
        <v>0.47185914999999995</v>
      </c>
      <c r="D7322">
        <f t="shared" si="342"/>
        <v>0</v>
      </c>
      <c r="E7322">
        <f t="shared" si="343"/>
        <v>0</v>
      </c>
      <c r="F7322">
        <f t="shared" si="344"/>
        <v>0.47185914999999995</v>
      </c>
    </row>
    <row r="7323" spans="1:6" x14ac:dyDescent="0.25">
      <c r="A7323">
        <v>7314</v>
      </c>
      <c r="B7323">
        <f>'Założenia i wyniki'!$E$6*Znorm.Profile!B7323</f>
        <v>0</v>
      </c>
      <c r="C7323">
        <f>'Założenia i wyniki'!$E$8*Znorm.Profile!C7323</f>
        <v>0.52762745</v>
      </c>
      <c r="D7323">
        <f t="shared" si="342"/>
        <v>0</v>
      </c>
      <c r="E7323">
        <f t="shared" si="343"/>
        <v>0</v>
      </c>
      <c r="F7323">
        <f t="shared" si="344"/>
        <v>0.52762745</v>
      </c>
    </row>
    <row r="7324" spans="1:6" x14ac:dyDescent="0.25">
      <c r="A7324">
        <v>7315</v>
      </c>
      <c r="B7324">
        <f>'Założenia i wyniki'!$E$6*Znorm.Profile!B7324</f>
        <v>0</v>
      </c>
      <c r="C7324">
        <f>'Założenia i wyniki'!$E$8*Znorm.Profile!C7324</f>
        <v>0.53798115000000013</v>
      </c>
      <c r="D7324">
        <f t="shared" si="342"/>
        <v>0</v>
      </c>
      <c r="E7324">
        <f t="shared" si="343"/>
        <v>0</v>
      </c>
      <c r="F7324">
        <f t="shared" si="344"/>
        <v>0.53798115000000013</v>
      </c>
    </row>
    <row r="7325" spans="1:6" x14ac:dyDescent="0.25">
      <c r="A7325">
        <v>7316</v>
      </c>
      <c r="B7325">
        <f>'Założenia i wyniki'!$E$6*Znorm.Profile!B7325</f>
        <v>0</v>
      </c>
      <c r="C7325">
        <f>'Założenia i wyniki'!$E$8*Znorm.Profile!C7325</f>
        <v>0.54348279999999993</v>
      </c>
      <c r="D7325">
        <f t="shared" si="342"/>
        <v>0</v>
      </c>
      <c r="E7325">
        <f t="shared" si="343"/>
        <v>0</v>
      </c>
      <c r="F7325">
        <f t="shared" si="344"/>
        <v>0.54348279999999993</v>
      </c>
    </row>
    <row r="7326" spans="1:6" x14ac:dyDescent="0.25">
      <c r="A7326">
        <v>7317</v>
      </c>
      <c r="B7326">
        <f>'Założenia i wyniki'!$E$6*Znorm.Profile!B7326</f>
        <v>0</v>
      </c>
      <c r="C7326">
        <f>'Założenia i wyniki'!$E$8*Znorm.Profile!C7326</f>
        <v>0.51589859999999998</v>
      </c>
      <c r="D7326">
        <f t="shared" si="342"/>
        <v>0</v>
      </c>
      <c r="E7326">
        <f t="shared" si="343"/>
        <v>0</v>
      </c>
      <c r="F7326">
        <f t="shared" si="344"/>
        <v>0.51589859999999998</v>
      </c>
    </row>
    <row r="7327" spans="1:6" x14ac:dyDescent="0.25">
      <c r="A7327">
        <v>7318</v>
      </c>
      <c r="B7327">
        <f>'Założenia i wyniki'!$E$6*Znorm.Profile!B7327</f>
        <v>0</v>
      </c>
      <c r="C7327">
        <f>'Założenia i wyniki'!$E$8*Znorm.Profile!C7327</f>
        <v>0.46489344999999999</v>
      </c>
      <c r="D7327">
        <f t="shared" si="342"/>
        <v>0</v>
      </c>
      <c r="E7327">
        <f t="shared" si="343"/>
        <v>0</v>
      </c>
      <c r="F7327">
        <f t="shared" si="344"/>
        <v>0.46489344999999999</v>
      </c>
    </row>
    <row r="7328" spans="1:6" x14ac:dyDescent="0.25">
      <c r="A7328">
        <v>7319</v>
      </c>
      <c r="B7328">
        <f>'Założenia i wyniki'!$E$6*Znorm.Profile!B7328</f>
        <v>0</v>
      </c>
      <c r="C7328">
        <f>'Założenia i wyniki'!$E$8*Znorm.Profile!C7328</f>
        <v>0.39378289999999999</v>
      </c>
      <c r="D7328">
        <f t="shared" si="342"/>
        <v>0</v>
      </c>
      <c r="E7328">
        <f t="shared" si="343"/>
        <v>0</v>
      </c>
      <c r="F7328">
        <f t="shared" si="344"/>
        <v>0.39378289999999999</v>
      </c>
    </row>
    <row r="7329" spans="1:6" x14ac:dyDescent="0.25">
      <c r="A7329">
        <v>7320</v>
      </c>
      <c r="B7329">
        <f>'Założenia i wyniki'!$E$6*Znorm.Profile!B7329</f>
        <v>0</v>
      </c>
      <c r="C7329">
        <f>'Założenia i wyniki'!$E$8*Znorm.Profile!C7329</f>
        <v>0.32419205000000001</v>
      </c>
      <c r="D7329">
        <f t="shared" si="342"/>
        <v>0</v>
      </c>
      <c r="E7329">
        <f t="shared" si="343"/>
        <v>0</v>
      </c>
      <c r="F7329">
        <f t="shared" si="344"/>
        <v>0.32419205000000001</v>
      </c>
    </row>
    <row r="7330" spans="1:6" x14ac:dyDescent="0.25">
      <c r="A7330">
        <v>7321</v>
      </c>
      <c r="B7330">
        <f>'Założenia i wyniki'!$E$6*Znorm.Profile!B7330</f>
        <v>0</v>
      </c>
      <c r="C7330">
        <f>'Założenia i wyniki'!$E$8*Znorm.Profile!C7330</f>
        <v>0.25279135000000003</v>
      </c>
      <c r="D7330">
        <f t="shared" si="342"/>
        <v>0</v>
      </c>
      <c r="E7330">
        <f t="shared" si="343"/>
        <v>0</v>
      </c>
      <c r="F7330">
        <f t="shared" si="344"/>
        <v>0.25279135000000003</v>
      </c>
    </row>
    <row r="7331" spans="1:6" x14ac:dyDescent="0.25">
      <c r="A7331">
        <v>7322</v>
      </c>
      <c r="B7331">
        <f>'Założenia i wyniki'!$E$6*Znorm.Profile!B7331</f>
        <v>0</v>
      </c>
      <c r="C7331">
        <f>'Założenia i wyniki'!$E$8*Znorm.Profile!C7331</f>
        <v>0.22406999999999999</v>
      </c>
      <c r="D7331">
        <f t="shared" si="342"/>
        <v>0</v>
      </c>
      <c r="E7331">
        <f t="shared" si="343"/>
        <v>0</v>
      </c>
      <c r="F7331">
        <f t="shared" si="344"/>
        <v>0.22406999999999999</v>
      </c>
    </row>
    <row r="7332" spans="1:6" x14ac:dyDescent="0.25">
      <c r="A7332">
        <v>7323</v>
      </c>
      <c r="B7332">
        <f>'Założenia i wyniki'!$E$6*Znorm.Profile!B7332</f>
        <v>0</v>
      </c>
      <c r="C7332">
        <f>'Założenia i wyniki'!$E$8*Znorm.Profile!C7332</f>
        <v>0.21146229999999999</v>
      </c>
      <c r="D7332">
        <f t="shared" si="342"/>
        <v>0</v>
      </c>
      <c r="E7332">
        <f t="shared" si="343"/>
        <v>0</v>
      </c>
      <c r="F7332">
        <f t="shared" si="344"/>
        <v>0.21146229999999999</v>
      </c>
    </row>
    <row r="7333" spans="1:6" x14ac:dyDescent="0.25">
      <c r="A7333">
        <v>7324</v>
      </c>
      <c r="B7333">
        <f>'Założenia i wyniki'!$E$6*Znorm.Profile!B7333</f>
        <v>0</v>
      </c>
      <c r="C7333">
        <f>'Założenia i wyniki'!$E$8*Znorm.Profile!C7333</f>
        <v>0.21337015000000001</v>
      </c>
      <c r="D7333">
        <f t="shared" si="342"/>
        <v>0</v>
      </c>
      <c r="E7333">
        <f t="shared" si="343"/>
        <v>0</v>
      </c>
      <c r="F7333">
        <f t="shared" si="344"/>
        <v>0.21337015000000001</v>
      </c>
    </row>
    <row r="7334" spans="1:6" x14ac:dyDescent="0.25">
      <c r="A7334">
        <v>7325</v>
      </c>
      <c r="B7334">
        <f>'Założenia i wyniki'!$E$6*Znorm.Profile!B7334</f>
        <v>0</v>
      </c>
      <c r="C7334">
        <f>'Założenia i wyniki'!$E$8*Znorm.Profile!C7334</f>
        <v>0.23932650000000003</v>
      </c>
      <c r="D7334">
        <f t="shared" si="342"/>
        <v>0</v>
      </c>
      <c r="E7334">
        <f t="shared" si="343"/>
        <v>0</v>
      </c>
      <c r="F7334">
        <f t="shared" si="344"/>
        <v>0.23932650000000003</v>
      </c>
    </row>
    <row r="7335" spans="1:6" x14ac:dyDescent="0.25">
      <c r="A7335">
        <v>7326</v>
      </c>
      <c r="B7335">
        <f>'Założenia i wyniki'!$E$6*Znorm.Profile!B7335</f>
        <v>0</v>
      </c>
      <c r="C7335">
        <f>'Założenia i wyniki'!$E$8*Znorm.Profile!C7335</f>
        <v>0.30547405</v>
      </c>
      <c r="D7335">
        <f t="shared" si="342"/>
        <v>0</v>
      </c>
      <c r="E7335">
        <f t="shared" si="343"/>
        <v>0</v>
      </c>
      <c r="F7335">
        <f t="shared" si="344"/>
        <v>0.30547405</v>
      </c>
    </row>
    <row r="7336" spans="1:6" x14ac:dyDescent="0.25">
      <c r="A7336">
        <v>7327</v>
      </c>
      <c r="B7336">
        <f>'Założenia i wyniki'!$E$6*Znorm.Profile!B7336</f>
        <v>0</v>
      </c>
      <c r="C7336">
        <f>'Założenia i wyniki'!$E$8*Znorm.Profile!C7336</f>
        <v>0.39935524999999999</v>
      </c>
      <c r="D7336">
        <f t="shared" si="342"/>
        <v>0</v>
      </c>
      <c r="E7336">
        <f t="shared" si="343"/>
        <v>0</v>
      </c>
      <c r="F7336">
        <f t="shared" si="344"/>
        <v>0.39935524999999999</v>
      </c>
    </row>
    <row r="7337" spans="1:6" x14ac:dyDescent="0.25">
      <c r="A7337">
        <v>7328</v>
      </c>
      <c r="B7337">
        <f>'Założenia i wyniki'!$E$6*Znorm.Profile!B7337</f>
        <v>0.20457547169811319</v>
      </c>
      <c r="C7337">
        <f>'Założenia i wyniki'!$E$8*Znorm.Profile!C7337</f>
        <v>0.46528649999999999</v>
      </c>
      <c r="D7337">
        <f t="shared" si="342"/>
        <v>0.20457547169811319</v>
      </c>
      <c r="E7337">
        <f t="shared" si="343"/>
        <v>0</v>
      </c>
      <c r="F7337">
        <f t="shared" si="344"/>
        <v>0.2607110283018868</v>
      </c>
    </row>
    <row r="7338" spans="1:6" x14ac:dyDescent="0.25">
      <c r="A7338">
        <v>7329</v>
      </c>
      <c r="B7338">
        <f>'Założenia i wyniki'!$E$6*Znorm.Profile!B7338</f>
        <v>0.78520754716981145</v>
      </c>
      <c r="C7338">
        <f>'Założenia i wyniki'!$E$8*Znorm.Profile!C7338</f>
        <v>0.46824645000000004</v>
      </c>
      <c r="D7338">
        <f t="shared" si="342"/>
        <v>0.46824645000000004</v>
      </c>
      <c r="E7338">
        <f t="shared" si="343"/>
        <v>0.31696109716981141</v>
      </c>
      <c r="F7338">
        <f t="shared" si="344"/>
        <v>0</v>
      </c>
    </row>
    <row r="7339" spans="1:6" x14ac:dyDescent="0.25">
      <c r="A7339">
        <v>7330</v>
      </c>
      <c r="B7339">
        <f>'Założenia i wyniki'!$E$6*Znorm.Profile!B7339</f>
        <v>1.3340566037735848</v>
      </c>
      <c r="C7339">
        <f>'Założenia i wyniki'!$E$8*Znorm.Profile!C7339</f>
        <v>0.47055084999999996</v>
      </c>
      <c r="D7339">
        <f t="shared" si="342"/>
        <v>0.47055084999999996</v>
      </c>
      <c r="E7339">
        <f t="shared" si="343"/>
        <v>0.86350575377358485</v>
      </c>
      <c r="F7339">
        <f t="shared" si="344"/>
        <v>0</v>
      </c>
    </row>
    <row r="7340" spans="1:6" x14ac:dyDescent="0.25">
      <c r="A7340">
        <v>7331</v>
      </c>
      <c r="B7340">
        <f>'Założenia i wyniki'!$E$6*Znorm.Profile!B7340</f>
        <v>1.6709433962264151</v>
      </c>
      <c r="C7340">
        <f>'Założenia i wyniki'!$E$8*Znorm.Profile!C7340</f>
        <v>0.46262999999999999</v>
      </c>
      <c r="D7340">
        <f t="shared" si="342"/>
        <v>0.46262999999999999</v>
      </c>
      <c r="E7340">
        <f t="shared" si="343"/>
        <v>1.2083133962264152</v>
      </c>
      <c r="F7340">
        <f t="shared" si="344"/>
        <v>0</v>
      </c>
    </row>
    <row r="7341" spans="1:6" x14ac:dyDescent="0.25">
      <c r="A7341">
        <v>7332</v>
      </c>
      <c r="B7341">
        <f>'Założenia i wyniki'!$E$6*Znorm.Profile!B7341</f>
        <v>1.7247169811320755</v>
      </c>
      <c r="C7341">
        <f>'Założenia i wyniki'!$E$8*Znorm.Profile!C7341</f>
        <v>0.45232004999999992</v>
      </c>
      <c r="D7341">
        <f t="shared" si="342"/>
        <v>0.45232004999999992</v>
      </c>
      <c r="E7341">
        <f t="shared" si="343"/>
        <v>1.2723969311320755</v>
      </c>
      <c r="F7341">
        <f t="shared" si="344"/>
        <v>0</v>
      </c>
    </row>
    <row r="7342" spans="1:6" x14ac:dyDescent="0.25">
      <c r="A7342">
        <v>7333</v>
      </c>
      <c r="B7342">
        <f>'Założenia i wyniki'!$E$6*Znorm.Profile!B7342</f>
        <v>1.5010377358490565</v>
      </c>
      <c r="C7342">
        <f>'Założenia i wyniki'!$E$8*Znorm.Profile!C7342</f>
        <v>0.43539754999999997</v>
      </c>
      <c r="D7342">
        <f t="shared" si="342"/>
        <v>0.43539754999999997</v>
      </c>
      <c r="E7342">
        <f t="shared" si="343"/>
        <v>1.0656401858490565</v>
      </c>
      <c r="F7342">
        <f t="shared" si="344"/>
        <v>0</v>
      </c>
    </row>
    <row r="7343" spans="1:6" x14ac:dyDescent="0.25">
      <c r="A7343">
        <v>7334</v>
      </c>
      <c r="B7343">
        <f>'Założenia i wyniki'!$E$6*Znorm.Profile!B7343</f>
        <v>1.2350943396226415</v>
      </c>
      <c r="C7343">
        <f>'Założenia i wyniki'!$E$8*Znorm.Profile!C7343</f>
        <v>0.44588669999999997</v>
      </c>
      <c r="D7343">
        <f t="shared" si="342"/>
        <v>0.44588669999999997</v>
      </c>
      <c r="E7343">
        <f t="shared" si="343"/>
        <v>0.78920763962264151</v>
      </c>
      <c r="F7343">
        <f t="shared" si="344"/>
        <v>0</v>
      </c>
    </row>
    <row r="7344" spans="1:6" x14ac:dyDescent="0.25">
      <c r="A7344">
        <v>7335</v>
      </c>
      <c r="B7344">
        <f>'Założenia i wyniki'!$E$6*Znorm.Profile!B7344</f>
        <v>0.61086792452830185</v>
      </c>
      <c r="C7344">
        <f>'Założenia i wyniki'!$E$8*Znorm.Profile!C7344</f>
        <v>0.44441110000000006</v>
      </c>
      <c r="D7344">
        <f t="shared" si="342"/>
        <v>0.44441110000000006</v>
      </c>
      <c r="E7344">
        <f t="shared" si="343"/>
        <v>0.16645682452830179</v>
      </c>
      <c r="F7344">
        <f t="shared" si="344"/>
        <v>0</v>
      </c>
    </row>
    <row r="7345" spans="1:6" x14ac:dyDescent="0.25">
      <c r="A7345">
        <v>7336</v>
      </c>
      <c r="B7345">
        <f>'Założenia i wyniki'!$E$6*Znorm.Profile!B7345</f>
        <v>7.5017924528301888E-2</v>
      </c>
      <c r="C7345">
        <f>'Założenia i wyniki'!$E$8*Znorm.Profile!C7345</f>
        <v>0.49370825000000002</v>
      </c>
      <c r="D7345">
        <f t="shared" si="342"/>
        <v>7.5017924528301888E-2</v>
      </c>
      <c r="E7345">
        <f t="shared" si="343"/>
        <v>0</v>
      </c>
      <c r="F7345">
        <f t="shared" si="344"/>
        <v>0.41869032547169815</v>
      </c>
    </row>
    <row r="7346" spans="1:6" x14ac:dyDescent="0.25">
      <c r="A7346">
        <v>7337</v>
      </c>
      <c r="B7346">
        <f>'Założenia i wyniki'!$E$6*Znorm.Profile!B7346</f>
        <v>0</v>
      </c>
      <c r="C7346">
        <f>'Założenia i wyniki'!$E$8*Znorm.Profile!C7346</f>
        <v>0.58920854999999994</v>
      </c>
      <c r="D7346">
        <f t="shared" si="342"/>
        <v>0</v>
      </c>
      <c r="E7346">
        <f t="shared" si="343"/>
        <v>0</v>
      </c>
      <c r="F7346">
        <f t="shared" si="344"/>
        <v>0.58920854999999994</v>
      </c>
    </row>
    <row r="7347" spans="1:6" x14ac:dyDescent="0.25">
      <c r="A7347">
        <v>7338</v>
      </c>
      <c r="B7347">
        <f>'Założenia i wyniki'!$E$6*Znorm.Profile!B7347</f>
        <v>0</v>
      </c>
      <c r="C7347">
        <f>'Założenia i wyniki'!$E$8*Znorm.Profile!C7347</f>
        <v>0.64503670000000002</v>
      </c>
      <c r="D7347">
        <f t="shared" si="342"/>
        <v>0</v>
      </c>
      <c r="E7347">
        <f t="shared" si="343"/>
        <v>0</v>
      </c>
      <c r="F7347">
        <f t="shared" si="344"/>
        <v>0.64503670000000002</v>
      </c>
    </row>
    <row r="7348" spans="1:6" x14ac:dyDescent="0.25">
      <c r="A7348">
        <v>7339</v>
      </c>
      <c r="B7348">
        <f>'Założenia i wyniki'!$E$6*Znorm.Profile!B7348</f>
        <v>0</v>
      </c>
      <c r="C7348">
        <f>'Założenia i wyniki'!$E$8*Znorm.Profile!C7348</f>
        <v>0.65772280000000005</v>
      </c>
      <c r="D7348">
        <f t="shared" si="342"/>
        <v>0</v>
      </c>
      <c r="E7348">
        <f t="shared" si="343"/>
        <v>0</v>
      </c>
      <c r="F7348">
        <f t="shared" si="344"/>
        <v>0.65772280000000005</v>
      </c>
    </row>
    <row r="7349" spans="1:6" x14ac:dyDescent="0.25">
      <c r="A7349">
        <v>7340</v>
      </c>
      <c r="B7349">
        <f>'Założenia i wyniki'!$E$6*Znorm.Profile!B7349</f>
        <v>0</v>
      </c>
      <c r="C7349">
        <f>'Założenia i wyniki'!$E$8*Znorm.Profile!C7349</f>
        <v>0.64042684999999999</v>
      </c>
      <c r="D7349">
        <f t="shared" si="342"/>
        <v>0</v>
      </c>
      <c r="E7349">
        <f t="shared" si="343"/>
        <v>0</v>
      </c>
      <c r="F7349">
        <f t="shared" si="344"/>
        <v>0.64042684999999999</v>
      </c>
    </row>
    <row r="7350" spans="1:6" x14ac:dyDescent="0.25">
      <c r="A7350">
        <v>7341</v>
      </c>
      <c r="B7350">
        <f>'Założenia i wyniki'!$E$6*Znorm.Profile!B7350</f>
        <v>0</v>
      </c>
      <c r="C7350">
        <f>'Założenia i wyniki'!$E$8*Znorm.Profile!C7350</f>
        <v>0.58953510000000009</v>
      </c>
      <c r="D7350">
        <f t="shared" si="342"/>
        <v>0</v>
      </c>
      <c r="E7350">
        <f t="shared" si="343"/>
        <v>0</v>
      </c>
      <c r="F7350">
        <f t="shared" si="344"/>
        <v>0.58953510000000009</v>
      </c>
    </row>
    <row r="7351" spans="1:6" x14ac:dyDescent="0.25">
      <c r="A7351">
        <v>7342</v>
      </c>
      <c r="B7351">
        <f>'Założenia i wyniki'!$E$6*Znorm.Profile!B7351</f>
        <v>0</v>
      </c>
      <c r="C7351">
        <f>'Założenia i wyniki'!$E$8*Znorm.Profile!C7351</f>
        <v>0.52610004999999993</v>
      </c>
      <c r="D7351">
        <f t="shared" si="342"/>
        <v>0</v>
      </c>
      <c r="E7351">
        <f t="shared" si="343"/>
        <v>0</v>
      </c>
      <c r="F7351">
        <f t="shared" si="344"/>
        <v>0.52610004999999993</v>
      </c>
    </row>
    <row r="7352" spans="1:6" x14ac:dyDescent="0.25">
      <c r="A7352">
        <v>7343</v>
      </c>
      <c r="B7352">
        <f>'Założenia i wyniki'!$E$6*Znorm.Profile!B7352</f>
        <v>0</v>
      </c>
      <c r="C7352">
        <f>'Założenia i wyniki'!$E$8*Znorm.Profile!C7352</f>
        <v>0.42431550000000001</v>
      </c>
      <c r="D7352">
        <f t="shared" si="342"/>
        <v>0</v>
      </c>
      <c r="E7352">
        <f t="shared" si="343"/>
        <v>0</v>
      </c>
      <c r="F7352">
        <f t="shared" si="344"/>
        <v>0.42431550000000001</v>
      </c>
    </row>
    <row r="7353" spans="1:6" x14ac:dyDescent="0.25">
      <c r="A7353">
        <v>7344</v>
      </c>
      <c r="B7353">
        <f>'Założenia i wyniki'!$E$6*Znorm.Profile!B7353</f>
        <v>0</v>
      </c>
      <c r="C7353">
        <f>'Założenia i wyniki'!$E$8*Znorm.Profile!C7353</f>
        <v>0.33748085</v>
      </c>
      <c r="D7353">
        <f t="shared" si="342"/>
        <v>0</v>
      </c>
      <c r="E7353">
        <f t="shared" si="343"/>
        <v>0</v>
      </c>
      <c r="F7353">
        <f t="shared" si="344"/>
        <v>0.33748085</v>
      </c>
    </row>
    <row r="7354" spans="1:6" x14ac:dyDescent="0.25">
      <c r="A7354">
        <v>7345</v>
      </c>
      <c r="B7354">
        <f>'Założenia i wyniki'!$E$6*Znorm.Profile!B7354</f>
        <v>0</v>
      </c>
      <c r="C7354">
        <f>'Założenia i wyniki'!$E$8*Znorm.Profile!C7354</f>
        <v>0.25645865000000001</v>
      </c>
      <c r="D7354">
        <f t="shared" si="342"/>
        <v>0</v>
      </c>
      <c r="E7354">
        <f t="shared" si="343"/>
        <v>0</v>
      </c>
      <c r="F7354">
        <f t="shared" si="344"/>
        <v>0.25645865000000001</v>
      </c>
    </row>
    <row r="7355" spans="1:6" x14ac:dyDescent="0.25">
      <c r="A7355">
        <v>7346</v>
      </c>
      <c r="B7355">
        <f>'Założenia i wyniki'!$E$6*Znorm.Profile!B7355</f>
        <v>0</v>
      </c>
      <c r="C7355">
        <f>'Założenia i wyniki'!$E$8*Znorm.Profile!C7355</f>
        <v>0.22670689999999999</v>
      </c>
      <c r="D7355">
        <f t="shared" si="342"/>
        <v>0</v>
      </c>
      <c r="E7355">
        <f t="shared" si="343"/>
        <v>0</v>
      </c>
      <c r="F7355">
        <f t="shared" si="344"/>
        <v>0.22670689999999999</v>
      </c>
    </row>
    <row r="7356" spans="1:6" x14ac:dyDescent="0.25">
      <c r="A7356">
        <v>7347</v>
      </c>
      <c r="B7356">
        <f>'Założenia i wyniki'!$E$6*Znorm.Profile!B7356</f>
        <v>0</v>
      </c>
      <c r="C7356">
        <f>'Założenia i wyniki'!$E$8*Znorm.Profile!C7356</f>
        <v>0.2187682</v>
      </c>
      <c r="D7356">
        <f t="shared" si="342"/>
        <v>0</v>
      </c>
      <c r="E7356">
        <f t="shared" si="343"/>
        <v>0</v>
      </c>
      <c r="F7356">
        <f t="shared" si="344"/>
        <v>0.2187682</v>
      </c>
    </row>
    <row r="7357" spans="1:6" x14ac:dyDescent="0.25">
      <c r="A7357">
        <v>7348</v>
      </c>
      <c r="B7357">
        <f>'Założenia i wyniki'!$E$6*Znorm.Profile!B7357</f>
        <v>0</v>
      </c>
      <c r="C7357">
        <f>'Założenia i wyniki'!$E$8*Znorm.Profile!C7357</f>
        <v>0.22045239999999999</v>
      </c>
      <c r="D7357">
        <f t="shared" si="342"/>
        <v>0</v>
      </c>
      <c r="E7357">
        <f t="shared" si="343"/>
        <v>0</v>
      </c>
      <c r="F7357">
        <f t="shared" si="344"/>
        <v>0.22045239999999999</v>
      </c>
    </row>
    <row r="7358" spans="1:6" x14ac:dyDescent="0.25">
      <c r="A7358">
        <v>7349</v>
      </c>
      <c r="B7358">
        <f>'Założenia i wyniki'!$E$6*Znorm.Profile!B7358</f>
        <v>0</v>
      </c>
      <c r="C7358">
        <f>'Założenia i wyniki'!$E$8*Znorm.Profile!C7358</f>
        <v>0.24870965000000003</v>
      </c>
      <c r="D7358">
        <f t="shared" si="342"/>
        <v>0</v>
      </c>
      <c r="E7358">
        <f t="shared" si="343"/>
        <v>0</v>
      </c>
      <c r="F7358">
        <f t="shared" si="344"/>
        <v>0.24870965000000003</v>
      </c>
    </row>
    <row r="7359" spans="1:6" x14ac:dyDescent="0.25">
      <c r="A7359">
        <v>7350</v>
      </c>
      <c r="B7359">
        <f>'Założenia i wyniki'!$E$6*Znorm.Profile!B7359</f>
        <v>0</v>
      </c>
      <c r="C7359">
        <f>'Założenia i wyniki'!$E$8*Znorm.Profile!C7359</f>
        <v>0.30780784999999999</v>
      </c>
      <c r="D7359">
        <f t="shared" si="342"/>
        <v>0</v>
      </c>
      <c r="E7359">
        <f t="shared" si="343"/>
        <v>0</v>
      </c>
      <c r="F7359">
        <f t="shared" si="344"/>
        <v>0.30780784999999999</v>
      </c>
    </row>
    <row r="7360" spans="1:6" x14ac:dyDescent="0.25">
      <c r="A7360">
        <v>7351</v>
      </c>
      <c r="B7360">
        <f>'Założenia i wyniki'!$E$6*Znorm.Profile!B7360</f>
        <v>0</v>
      </c>
      <c r="C7360">
        <f>'Założenia i wyniki'!$E$8*Znorm.Profile!C7360</f>
        <v>0.40441939999999998</v>
      </c>
      <c r="D7360">
        <f t="shared" si="342"/>
        <v>0</v>
      </c>
      <c r="E7360">
        <f t="shared" si="343"/>
        <v>0</v>
      </c>
      <c r="F7360">
        <f t="shared" si="344"/>
        <v>0.40441939999999998</v>
      </c>
    </row>
    <row r="7361" spans="1:6" x14ac:dyDescent="0.25">
      <c r="A7361">
        <v>7352</v>
      </c>
      <c r="B7361">
        <f>'Założenia i wyniki'!$E$6*Znorm.Profile!B7361</f>
        <v>0.25248113207547168</v>
      </c>
      <c r="C7361">
        <f>'Założenia i wyniki'!$E$8*Znorm.Profile!C7361</f>
        <v>0.46155095000000002</v>
      </c>
      <c r="D7361">
        <f t="shared" si="342"/>
        <v>0.25248113207547168</v>
      </c>
      <c r="E7361">
        <f t="shared" si="343"/>
        <v>0</v>
      </c>
      <c r="F7361">
        <f t="shared" si="344"/>
        <v>0.20906981792452833</v>
      </c>
    </row>
    <row r="7362" spans="1:6" x14ac:dyDescent="0.25">
      <c r="A7362">
        <v>7353</v>
      </c>
      <c r="B7362">
        <f>'Założenia i wyniki'!$E$6*Znorm.Profile!B7362</f>
        <v>0.85335849056603763</v>
      </c>
      <c r="C7362">
        <f>'Założenia i wyniki'!$E$8*Znorm.Profile!C7362</f>
        <v>0.47441380000000005</v>
      </c>
      <c r="D7362">
        <f t="shared" si="342"/>
        <v>0.47441380000000005</v>
      </c>
      <c r="E7362">
        <f t="shared" si="343"/>
        <v>0.37894469056603758</v>
      </c>
      <c r="F7362">
        <f t="shared" si="344"/>
        <v>0</v>
      </c>
    </row>
    <row r="7363" spans="1:6" x14ac:dyDescent="0.25">
      <c r="A7363">
        <v>7354</v>
      </c>
      <c r="B7363">
        <f>'Założenia i wyniki'!$E$6*Znorm.Profile!B7363</f>
        <v>1.3725471698113207</v>
      </c>
      <c r="C7363">
        <f>'Założenia i wyniki'!$E$8*Znorm.Profile!C7363</f>
        <v>0.46487489999999992</v>
      </c>
      <c r="D7363">
        <f t="shared" si="342"/>
        <v>0.46487489999999992</v>
      </c>
      <c r="E7363">
        <f t="shared" si="343"/>
        <v>0.90767226981132088</v>
      </c>
      <c r="F7363">
        <f t="shared" si="344"/>
        <v>0</v>
      </c>
    </row>
    <row r="7364" spans="1:6" x14ac:dyDescent="0.25">
      <c r="A7364">
        <v>7355</v>
      </c>
      <c r="B7364">
        <f>'Założenia i wyniki'!$E$6*Znorm.Profile!B7364</f>
        <v>1.66311320754717</v>
      </c>
      <c r="C7364">
        <f>'Założenia i wyniki'!$E$8*Znorm.Profile!C7364</f>
        <v>0.45197530000000002</v>
      </c>
      <c r="D7364">
        <f t="shared" si="342"/>
        <v>0.45197530000000002</v>
      </c>
      <c r="E7364">
        <f t="shared" si="343"/>
        <v>1.21113790754717</v>
      </c>
      <c r="F7364">
        <f t="shared" si="344"/>
        <v>0</v>
      </c>
    </row>
    <row r="7365" spans="1:6" x14ac:dyDescent="0.25">
      <c r="A7365">
        <v>7356</v>
      </c>
      <c r="B7365">
        <f>'Założenia i wyniki'!$E$6*Znorm.Profile!B7365</f>
        <v>1.6844339622641509</v>
      </c>
      <c r="C7365">
        <f>'Założenia i wyniki'!$E$8*Znorm.Profile!C7365</f>
        <v>0.44022020000000001</v>
      </c>
      <c r="D7365">
        <f t="shared" si="342"/>
        <v>0.44022020000000001</v>
      </c>
      <c r="E7365">
        <f t="shared" si="343"/>
        <v>1.2442137622641509</v>
      </c>
      <c r="F7365">
        <f t="shared" si="344"/>
        <v>0</v>
      </c>
    </row>
    <row r="7366" spans="1:6" x14ac:dyDescent="0.25">
      <c r="A7366">
        <v>7357</v>
      </c>
      <c r="B7366">
        <f>'Założenia i wyniki'!$E$6*Znorm.Profile!B7366</f>
        <v>1.2833018867924528</v>
      </c>
      <c r="C7366">
        <f>'Założenia i wyniki'!$E$8*Znorm.Profile!C7366</f>
        <v>0.43850380000000005</v>
      </c>
      <c r="D7366">
        <f t="shared" si="342"/>
        <v>0.43850380000000005</v>
      </c>
      <c r="E7366">
        <f t="shared" si="343"/>
        <v>0.84479808679245272</v>
      </c>
      <c r="F7366">
        <f t="shared" si="344"/>
        <v>0</v>
      </c>
    </row>
    <row r="7367" spans="1:6" x14ac:dyDescent="0.25">
      <c r="A7367">
        <v>7358</v>
      </c>
      <c r="B7367">
        <f>'Założenia i wyniki'!$E$6*Znorm.Profile!B7367</f>
        <v>0.86642452830188676</v>
      </c>
      <c r="C7367">
        <f>'Założenia i wyniki'!$E$8*Znorm.Profile!C7367</f>
        <v>0.45191405000000001</v>
      </c>
      <c r="D7367">
        <f t="shared" si="342"/>
        <v>0.45191405000000001</v>
      </c>
      <c r="E7367">
        <f t="shared" si="343"/>
        <v>0.41451047830188675</v>
      </c>
      <c r="F7367">
        <f t="shared" si="344"/>
        <v>0</v>
      </c>
    </row>
    <row r="7368" spans="1:6" x14ac:dyDescent="0.25">
      <c r="A7368">
        <v>7359</v>
      </c>
      <c r="B7368">
        <f>'Założenia i wyniki'!$E$6*Znorm.Profile!B7368</f>
        <v>0.34432075471698115</v>
      </c>
      <c r="C7368">
        <f>'Założenia i wyniki'!$E$8*Znorm.Profile!C7368</f>
        <v>0.46139414999999995</v>
      </c>
      <c r="D7368">
        <f t="shared" si="342"/>
        <v>0.34432075471698115</v>
      </c>
      <c r="E7368">
        <f t="shared" si="343"/>
        <v>0</v>
      </c>
      <c r="F7368">
        <f t="shared" si="344"/>
        <v>0.1170733952830188</v>
      </c>
    </row>
    <row r="7369" spans="1:6" x14ac:dyDescent="0.25">
      <c r="A7369">
        <v>7360</v>
      </c>
      <c r="B7369">
        <f>'Założenia i wyniki'!$E$6*Znorm.Profile!B7369</f>
        <v>3.2802830188679244E-2</v>
      </c>
      <c r="C7369">
        <f>'Założenia i wyniki'!$E$8*Znorm.Profile!C7369</f>
        <v>0.50805544999999996</v>
      </c>
      <c r="D7369">
        <f t="shared" si="342"/>
        <v>3.2802830188679244E-2</v>
      </c>
      <c r="E7369">
        <f t="shared" si="343"/>
        <v>0</v>
      </c>
      <c r="F7369">
        <f t="shared" si="344"/>
        <v>0.47525261981132072</v>
      </c>
    </row>
    <row r="7370" spans="1:6" x14ac:dyDescent="0.25">
      <c r="A7370">
        <v>7361</v>
      </c>
      <c r="B7370">
        <f>'Założenia i wyniki'!$E$6*Znorm.Profile!B7370</f>
        <v>0</v>
      </c>
      <c r="C7370">
        <f>'Założenia i wyniki'!$E$8*Znorm.Profile!C7370</f>
        <v>0.58402259999999995</v>
      </c>
      <c r="D7370">
        <f t="shared" si="342"/>
        <v>0</v>
      </c>
      <c r="E7370">
        <f t="shared" si="343"/>
        <v>0</v>
      </c>
      <c r="F7370">
        <f t="shared" si="344"/>
        <v>0.58402259999999995</v>
      </c>
    </row>
    <row r="7371" spans="1:6" x14ac:dyDescent="0.25">
      <c r="A7371">
        <v>7362</v>
      </c>
      <c r="B7371">
        <f>'Założenia i wyniki'!$E$6*Znorm.Profile!B7371</f>
        <v>0</v>
      </c>
      <c r="C7371">
        <f>'Założenia i wyniki'!$E$8*Znorm.Profile!C7371</f>
        <v>0.64095254999999995</v>
      </c>
      <c r="D7371">
        <f t="shared" ref="D7371:D7434" si="345">IF(B7371&lt;=C7371,B7371,C7371)</f>
        <v>0</v>
      </c>
      <c r="E7371">
        <f t="shared" ref="E7371:E7434" si="346">IF(B7371&gt;C7371,B7371-C7371,0)</f>
        <v>0</v>
      </c>
      <c r="F7371">
        <f t="shared" ref="F7371:F7434" si="347">IF(B7371&lt;C7371,C7371-B7371,0)</f>
        <v>0.64095254999999995</v>
      </c>
    </row>
    <row r="7372" spans="1:6" x14ac:dyDescent="0.25">
      <c r="A7372">
        <v>7363</v>
      </c>
      <c r="B7372">
        <f>'Założenia i wyniki'!$E$6*Znorm.Profile!B7372</f>
        <v>0</v>
      </c>
      <c r="C7372">
        <f>'Założenia i wyniki'!$E$8*Znorm.Profile!C7372</f>
        <v>0.66400355</v>
      </c>
      <c r="D7372">
        <f t="shared" si="345"/>
        <v>0</v>
      </c>
      <c r="E7372">
        <f t="shared" si="346"/>
        <v>0</v>
      </c>
      <c r="F7372">
        <f t="shared" si="347"/>
        <v>0.66400355</v>
      </c>
    </row>
    <row r="7373" spans="1:6" x14ac:dyDescent="0.25">
      <c r="A7373">
        <v>7364</v>
      </c>
      <c r="B7373">
        <f>'Założenia i wyniki'!$E$6*Znorm.Profile!B7373</f>
        <v>0</v>
      </c>
      <c r="C7373">
        <f>'Założenia i wyniki'!$E$8*Znorm.Profile!C7373</f>
        <v>0.64979215000000001</v>
      </c>
      <c r="D7373">
        <f t="shared" si="345"/>
        <v>0</v>
      </c>
      <c r="E7373">
        <f t="shared" si="346"/>
        <v>0</v>
      </c>
      <c r="F7373">
        <f t="shared" si="347"/>
        <v>0.64979215000000001</v>
      </c>
    </row>
    <row r="7374" spans="1:6" x14ac:dyDescent="0.25">
      <c r="A7374">
        <v>7365</v>
      </c>
      <c r="B7374">
        <f>'Założenia i wyniki'!$E$6*Znorm.Profile!B7374</f>
        <v>0</v>
      </c>
      <c r="C7374">
        <f>'Założenia i wyniki'!$E$8*Znorm.Profile!C7374</f>
        <v>0.60177250000000004</v>
      </c>
      <c r="D7374">
        <f t="shared" si="345"/>
        <v>0</v>
      </c>
      <c r="E7374">
        <f t="shared" si="346"/>
        <v>0</v>
      </c>
      <c r="F7374">
        <f t="shared" si="347"/>
        <v>0.60177250000000004</v>
      </c>
    </row>
    <row r="7375" spans="1:6" x14ac:dyDescent="0.25">
      <c r="A7375">
        <v>7366</v>
      </c>
      <c r="B7375">
        <f>'Założenia i wyniki'!$E$6*Znorm.Profile!B7375</f>
        <v>0</v>
      </c>
      <c r="C7375">
        <f>'Założenia i wyniki'!$E$8*Znorm.Profile!C7375</f>
        <v>0.53088315000000008</v>
      </c>
      <c r="D7375">
        <f t="shared" si="345"/>
        <v>0</v>
      </c>
      <c r="E7375">
        <f t="shared" si="346"/>
        <v>0</v>
      </c>
      <c r="F7375">
        <f t="shared" si="347"/>
        <v>0.53088315000000008</v>
      </c>
    </row>
    <row r="7376" spans="1:6" x14ac:dyDescent="0.25">
      <c r="A7376">
        <v>7367</v>
      </c>
      <c r="B7376">
        <f>'Założenia i wyniki'!$E$6*Znorm.Profile!B7376</f>
        <v>0</v>
      </c>
      <c r="C7376">
        <f>'Założenia i wyniki'!$E$8*Znorm.Profile!C7376</f>
        <v>0.42542639999999998</v>
      </c>
      <c r="D7376">
        <f t="shared" si="345"/>
        <v>0</v>
      </c>
      <c r="E7376">
        <f t="shared" si="346"/>
        <v>0</v>
      </c>
      <c r="F7376">
        <f t="shared" si="347"/>
        <v>0.42542639999999998</v>
      </c>
    </row>
    <row r="7377" spans="1:6" x14ac:dyDescent="0.25">
      <c r="A7377">
        <v>7368</v>
      </c>
      <c r="B7377">
        <f>'Założenia i wyniki'!$E$6*Znorm.Profile!B7377</f>
        <v>0</v>
      </c>
      <c r="C7377">
        <f>'Założenia i wyniki'!$E$8*Znorm.Profile!C7377</f>
        <v>0.34007925</v>
      </c>
      <c r="D7377">
        <f t="shared" si="345"/>
        <v>0</v>
      </c>
      <c r="E7377">
        <f t="shared" si="346"/>
        <v>0</v>
      </c>
      <c r="F7377">
        <f t="shared" si="347"/>
        <v>0.34007925</v>
      </c>
    </row>
    <row r="7378" spans="1:6" x14ac:dyDescent="0.25">
      <c r="A7378">
        <v>7369</v>
      </c>
      <c r="B7378">
        <f>'Założenia i wyniki'!$E$6*Znorm.Profile!B7378</f>
        <v>0</v>
      </c>
      <c r="C7378">
        <f>'Założenia i wyniki'!$E$8*Znorm.Profile!C7378</f>
        <v>0.26482224999999998</v>
      </c>
      <c r="D7378">
        <f t="shared" si="345"/>
        <v>0</v>
      </c>
      <c r="E7378">
        <f t="shared" si="346"/>
        <v>0</v>
      </c>
      <c r="F7378">
        <f t="shared" si="347"/>
        <v>0.26482224999999998</v>
      </c>
    </row>
    <row r="7379" spans="1:6" x14ac:dyDescent="0.25">
      <c r="A7379">
        <v>7370</v>
      </c>
      <c r="B7379">
        <f>'Założenia i wyniki'!$E$6*Znorm.Profile!B7379</f>
        <v>0</v>
      </c>
      <c r="C7379">
        <f>'Założenia i wyniki'!$E$8*Znorm.Profile!C7379</f>
        <v>0.23011414999999999</v>
      </c>
      <c r="D7379">
        <f t="shared" si="345"/>
        <v>0</v>
      </c>
      <c r="E7379">
        <f t="shared" si="346"/>
        <v>0</v>
      </c>
      <c r="F7379">
        <f t="shared" si="347"/>
        <v>0.23011414999999999</v>
      </c>
    </row>
    <row r="7380" spans="1:6" x14ac:dyDescent="0.25">
      <c r="A7380">
        <v>7371</v>
      </c>
      <c r="B7380">
        <f>'Założenia i wyniki'!$E$6*Znorm.Profile!B7380</f>
        <v>0</v>
      </c>
      <c r="C7380">
        <f>'Założenia i wyniki'!$E$8*Znorm.Profile!C7380</f>
        <v>0.22186604999999998</v>
      </c>
      <c r="D7380">
        <f t="shared" si="345"/>
        <v>0</v>
      </c>
      <c r="E7380">
        <f t="shared" si="346"/>
        <v>0</v>
      </c>
      <c r="F7380">
        <f t="shared" si="347"/>
        <v>0.22186604999999998</v>
      </c>
    </row>
    <row r="7381" spans="1:6" x14ac:dyDescent="0.25">
      <c r="A7381">
        <v>7372</v>
      </c>
      <c r="B7381">
        <f>'Założenia i wyniki'!$E$6*Znorm.Profile!B7381</f>
        <v>0</v>
      </c>
      <c r="C7381">
        <f>'Założenia i wyniki'!$E$8*Znorm.Profile!C7381</f>
        <v>0.22293040000000003</v>
      </c>
      <c r="D7381">
        <f t="shared" si="345"/>
        <v>0</v>
      </c>
      <c r="E7381">
        <f t="shared" si="346"/>
        <v>0</v>
      </c>
      <c r="F7381">
        <f t="shared" si="347"/>
        <v>0.22293040000000003</v>
      </c>
    </row>
    <row r="7382" spans="1:6" x14ac:dyDescent="0.25">
      <c r="A7382">
        <v>7373</v>
      </c>
      <c r="B7382">
        <f>'Założenia i wyniki'!$E$6*Znorm.Profile!B7382</f>
        <v>0</v>
      </c>
      <c r="C7382">
        <f>'Założenia i wyniki'!$E$8*Znorm.Profile!C7382</f>
        <v>0.25273675000000001</v>
      </c>
      <c r="D7382">
        <f t="shared" si="345"/>
        <v>0</v>
      </c>
      <c r="E7382">
        <f t="shared" si="346"/>
        <v>0</v>
      </c>
      <c r="F7382">
        <f t="shared" si="347"/>
        <v>0.25273675000000001</v>
      </c>
    </row>
    <row r="7383" spans="1:6" x14ac:dyDescent="0.25">
      <c r="A7383">
        <v>7374</v>
      </c>
      <c r="B7383">
        <f>'Założenia i wyniki'!$E$6*Znorm.Profile!B7383</f>
        <v>0</v>
      </c>
      <c r="C7383">
        <f>'Założenia i wyniki'!$E$8*Znorm.Profile!C7383</f>
        <v>0.31276385000000001</v>
      </c>
      <c r="D7383">
        <f t="shared" si="345"/>
        <v>0</v>
      </c>
      <c r="E7383">
        <f t="shared" si="346"/>
        <v>0</v>
      </c>
      <c r="F7383">
        <f t="shared" si="347"/>
        <v>0.31276385000000001</v>
      </c>
    </row>
    <row r="7384" spans="1:6" x14ac:dyDescent="0.25">
      <c r="A7384">
        <v>7375</v>
      </c>
      <c r="B7384">
        <f>'Założenia i wyniki'!$E$6*Znorm.Profile!B7384</f>
        <v>0</v>
      </c>
      <c r="C7384">
        <f>'Założenia i wyniki'!$E$8*Znorm.Profile!C7384</f>
        <v>0.41185375000000002</v>
      </c>
      <c r="D7384">
        <f t="shared" si="345"/>
        <v>0</v>
      </c>
      <c r="E7384">
        <f t="shared" si="346"/>
        <v>0</v>
      </c>
      <c r="F7384">
        <f t="shared" si="347"/>
        <v>0.41185375000000002</v>
      </c>
    </row>
    <row r="7385" spans="1:6" x14ac:dyDescent="0.25">
      <c r="A7385">
        <v>7376</v>
      </c>
      <c r="B7385">
        <f>'Założenia i wyniki'!$E$6*Znorm.Profile!B7385</f>
        <v>0.13102830188679243</v>
      </c>
      <c r="C7385">
        <f>'Założenia i wyniki'!$E$8*Znorm.Profile!C7385</f>
        <v>0.47796840000000007</v>
      </c>
      <c r="D7385">
        <f t="shared" si="345"/>
        <v>0.13102830188679243</v>
      </c>
      <c r="E7385">
        <f t="shared" si="346"/>
        <v>0</v>
      </c>
      <c r="F7385">
        <f t="shared" si="347"/>
        <v>0.34694009811320764</v>
      </c>
    </row>
    <row r="7386" spans="1:6" x14ac:dyDescent="0.25">
      <c r="A7386">
        <v>7377</v>
      </c>
      <c r="B7386">
        <f>'Założenia i wyniki'!$E$6*Znorm.Profile!B7386</f>
        <v>0.56461320754716982</v>
      </c>
      <c r="C7386">
        <f>'Założenia i wyniki'!$E$8*Znorm.Profile!C7386</f>
        <v>0.47131630000000002</v>
      </c>
      <c r="D7386">
        <f t="shared" si="345"/>
        <v>0.47131630000000002</v>
      </c>
      <c r="E7386">
        <f t="shared" si="346"/>
        <v>9.3296907547169794E-2</v>
      </c>
      <c r="F7386">
        <f t="shared" si="347"/>
        <v>0</v>
      </c>
    </row>
    <row r="7387" spans="1:6" x14ac:dyDescent="0.25">
      <c r="A7387">
        <v>7378</v>
      </c>
      <c r="B7387">
        <f>'Założenia i wyniki'!$E$6*Znorm.Profile!B7387</f>
        <v>1.0370754716981132</v>
      </c>
      <c r="C7387">
        <f>'Założenia i wyniki'!$E$8*Znorm.Profile!C7387</f>
        <v>0.45527229999999996</v>
      </c>
      <c r="D7387">
        <f t="shared" si="345"/>
        <v>0.45527229999999996</v>
      </c>
      <c r="E7387">
        <f t="shared" si="346"/>
        <v>0.58180317169811324</v>
      </c>
      <c r="F7387">
        <f t="shared" si="347"/>
        <v>0</v>
      </c>
    </row>
    <row r="7388" spans="1:6" x14ac:dyDescent="0.25">
      <c r="A7388">
        <v>7379</v>
      </c>
      <c r="B7388">
        <f>'Założenia i wyniki'!$E$6*Znorm.Profile!B7388</f>
        <v>1.2796226415094341</v>
      </c>
      <c r="C7388">
        <f>'Założenia i wyniki'!$E$8*Znorm.Profile!C7388</f>
        <v>0.44949729999999999</v>
      </c>
      <c r="D7388">
        <f t="shared" si="345"/>
        <v>0.44949729999999999</v>
      </c>
      <c r="E7388">
        <f t="shared" si="346"/>
        <v>0.83012534150943407</v>
      </c>
      <c r="F7388">
        <f t="shared" si="347"/>
        <v>0</v>
      </c>
    </row>
    <row r="7389" spans="1:6" x14ac:dyDescent="0.25">
      <c r="A7389">
        <v>7380</v>
      </c>
      <c r="B7389">
        <f>'Założenia i wyniki'!$E$6*Znorm.Profile!B7389</f>
        <v>1.7179245283018869</v>
      </c>
      <c r="C7389">
        <f>'Założenia i wyniki'!$E$8*Znorm.Profile!C7389</f>
        <v>0.44269820000000004</v>
      </c>
      <c r="D7389">
        <f t="shared" si="345"/>
        <v>0.44269820000000004</v>
      </c>
      <c r="E7389">
        <f t="shared" si="346"/>
        <v>1.275226328301887</v>
      </c>
      <c r="F7389">
        <f t="shared" si="347"/>
        <v>0</v>
      </c>
    </row>
    <row r="7390" spans="1:6" x14ac:dyDescent="0.25">
      <c r="A7390">
        <v>7381</v>
      </c>
      <c r="B7390">
        <f>'Założenia i wyniki'!$E$6*Znorm.Profile!B7390</f>
        <v>1.3631132075471699</v>
      </c>
      <c r="C7390">
        <f>'Założenia i wyniki'!$E$8*Znorm.Profile!C7390</f>
        <v>0.44005255000000004</v>
      </c>
      <c r="D7390">
        <f t="shared" si="345"/>
        <v>0.44005255000000004</v>
      </c>
      <c r="E7390">
        <f t="shared" si="346"/>
        <v>0.92306065754716982</v>
      </c>
      <c r="F7390">
        <f t="shared" si="347"/>
        <v>0</v>
      </c>
    </row>
    <row r="7391" spans="1:6" x14ac:dyDescent="0.25">
      <c r="A7391">
        <v>7382</v>
      </c>
      <c r="B7391">
        <f>'Założenia i wyniki'!$E$6*Znorm.Profile!B7391</f>
        <v>0.92474528301886783</v>
      </c>
      <c r="C7391">
        <f>'Założenia i wyniki'!$E$8*Znorm.Profile!C7391</f>
        <v>0.44912630000000003</v>
      </c>
      <c r="D7391">
        <f t="shared" si="345"/>
        <v>0.44912630000000003</v>
      </c>
      <c r="E7391">
        <f t="shared" si="346"/>
        <v>0.47561898301886779</v>
      </c>
      <c r="F7391">
        <f t="shared" si="347"/>
        <v>0</v>
      </c>
    </row>
    <row r="7392" spans="1:6" x14ac:dyDescent="0.25">
      <c r="A7392">
        <v>7383</v>
      </c>
      <c r="B7392">
        <f>'Założenia i wyniki'!$E$6*Znorm.Profile!B7392</f>
        <v>0.43856603773584901</v>
      </c>
      <c r="C7392">
        <f>'Założenia i wyniki'!$E$8*Znorm.Profile!C7392</f>
        <v>0.46263315000000005</v>
      </c>
      <c r="D7392">
        <f t="shared" si="345"/>
        <v>0.43856603773584901</v>
      </c>
      <c r="E7392">
        <f t="shared" si="346"/>
        <v>0</v>
      </c>
      <c r="F7392">
        <f t="shared" si="347"/>
        <v>2.4067112264151036E-2</v>
      </c>
    </row>
    <row r="7393" spans="1:6" x14ac:dyDescent="0.25">
      <c r="A7393">
        <v>7384</v>
      </c>
      <c r="B7393">
        <f>'Założenia i wyniki'!$E$6*Znorm.Profile!B7393</f>
        <v>3.9220754716981131E-2</v>
      </c>
      <c r="C7393">
        <f>'Założenia i wyniki'!$E$8*Znorm.Profile!C7393</f>
        <v>0.51734829999999998</v>
      </c>
      <c r="D7393">
        <f t="shared" si="345"/>
        <v>3.9220754716981131E-2</v>
      </c>
      <c r="E7393">
        <f t="shared" si="346"/>
        <v>0</v>
      </c>
      <c r="F7393">
        <f t="shared" si="347"/>
        <v>0.47812754528301887</v>
      </c>
    </row>
    <row r="7394" spans="1:6" x14ac:dyDescent="0.25">
      <c r="A7394">
        <v>7385</v>
      </c>
      <c r="B7394">
        <f>'Założenia i wyniki'!$E$6*Znorm.Profile!B7394</f>
        <v>0</v>
      </c>
      <c r="C7394">
        <f>'Założenia i wyniki'!$E$8*Znorm.Profile!C7394</f>
        <v>0.59858154999999991</v>
      </c>
      <c r="D7394">
        <f t="shared" si="345"/>
        <v>0</v>
      </c>
      <c r="E7394">
        <f t="shared" si="346"/>
        <v>0</v>
      </c>
      <c r="F7394">
        <f t="shared" si="347"/>
        <v>0.59858154999999991</v>
      </c>
    </row>
    <row r="7395" spans="1:6" x14ac:dyDescent="0.25">
      <c r="A7395">
        <v>7386</v>
      </c>
      <c r="B7395">
        <f>'Założenia i wyniki'!$E$6*Znorm.Profile!B7395</f>
        <v>0</v>
      </c>
      <c r="C7395">
        <f>'Założenia i wyniki'!$E$8*Znorm.Profile!C7395</f>
        <v>0.64466990000000002</v>
      </c>
      <c r="D7395">
        <f t="shared" si="345"/>
        <v>0</v>
      </c>
      <c r="E7395">
        <f t="shared" si="346"/>
        <v>0</v>
      </c>
      <c r="F7395">
        <f t="shared" si="347"/>
        <v>0.64466990000000002</v>
      </c>
    </row>
    <row r="7396" spans="1:6" x14ac:dyDescent="0.25">
      <c r="A7396">
        <v>7387</v>
      </c>
      <c r="B7396">
        <f>'Założenia i wyniki'!$E$6*Znorm.Profile!B7396</f>
        <v>0</v>
      </c>
      <c r="C7396">
        <f>'Założenia i wyniki'!$E$8*Znorm.Profile!C7396</f>
        <v>0.66090605000000002</v>
      </c>
      <c r="D7396">
        <f t="shared" si="345"/>
        <v>0</v>
      </c>
      <c r="E7396">
        <f t="shared" si="346"/>
        <v>0</v>
      </c>
      <c r="F7396">
        <f t="shared" si="347"/>
        <v>0.66090605000000002</v>
      </c>
    </row>
    <row r="7397" spans="1:6" x14ac:dyDescent="0.25">
      <c r="A7397">
        <v>7388</v>
      </c>
      <c r="B7397">
        <f>'Założenia i wyniki'!$E$6*Znorm.Profile!B7397</f>
        <v>0</v>
      </c>
      <c r="C7397">
        <f>'Założenia i wyniki'!$E$8*Znorm.Profile!C7397</f>
        <v>0.6414285500000001</v>
      </c>
      <c r="D7397">
        <f t="shared" si="345"/>
        <v>0</v>
      </c>
      <c r="E7397">
        <f t="shared" si="346"/>
        <v>0</v>
      </c>
      <c r="F7397">
        <f t="shared" si="347"/>
        <v>0.6414285500000001</v>
      </c>
    </row>
    <row r="7398" spans="1:6" x14ac:dyDescent="0.25">
      <c r="A7398">
        <v>7389</v>
      </c>
      <c r="B7398">
        <f>'Założenia i wyniki'!$E$6*Znorm.Profile!B7398</f>
        <v>0</v>
      </c>
      <c r="C7398">
        <f>'Założenia i wyniki'!$E$8*Znorm.Profile!C7398</f>
        <v>0.60487000000000002</v>
      </c>
      <c r="D7398">
        <f t="shared" si="345"/>
        <v>0</v>
      </c>
      <c r="E7398">
        <f t="shared" si="346"/>
        <v>0</v>
      </c>
      <c r="F7398">
        <f t="shared" si="347"/>
        <v>0.60487000000000002</v>
      </c>
    </row>
    <row r="7399" spans="1:6" x14ac:dyDescent="0.25">
      <c r="A7399">
        <v>7390</v>
      </c>
      <c r="B7399">
        <f>'Założenia i wyniki'!$E$6*Znorm.Profile!B7399</f>
        <v>0</v>
      </c>
      <c r="C7399">
        <f>'Założenia i wyniki'!$E$8*Znorm.Profile!C7399</f>
        <v>0.53707850000000001</v>
      </c>
      <c r="D7399">
        <f t="shared" si="345"/>
        <v>0</v>
      </c>
      <c r="E7399">
        <f t="shared" si="346"/>
        <v>0</v>
      </c>
      <c r="F7399">
        <f t="shared" si="347"/>
        <v>0.53707850000000001</v>
      </c>
    </row>
    <row r="7400" spans="1:6" x14ac:dyDescent="0.25">
      <c r="A7400">
        <v>7391</v>
      </c>
      <c r="B7400">
        <f>'Założenia i wyniki'!$E$6*Znorm.Profile!B7400</f>
        <v>0</v>
      </c>
      <c r="C7400">
        <f>'Założenia i wyniki'!$E$8*Znorm.Profile!C7400</f>
        <v>0.43967560000000006</v>
      </c>
      <c r="D7400">
        <f t="shared" si="345"/>
        <v>0</v>
      </c>
      <c r="E7400">
        <f t="shared" si="346"/>
        <v>0</v>
      </c>
      <c r="F7400">
        <f t="shared" si="347"/>
        <v>0.43967560000000006</v>
      </c>
    </row>
    <row r="7401" spans="1:6" x14ac:dyDescent="0.25">
      <c r="A7401">
        <v>7392</v>
      </c>
      <c r="B7401">
        <f>'Założenia i wyniki'!$E$6*Znorm.Profile!B7401</f>
        <v>0</v>
      </c>
      <c r="C7401">
        <f>'Założenia i wyniki'!$E$8*Znorm.Profile!C7401</f>
        <v>0.34751360000000003</v>
      </c>
      <c r="D7401">
        <f t="shared" si="345"/>
        <v>0</v>
      </c>
      <c r="E7401">
        <f t="shared" si="346"/>
        <v>0</v>
      </c>
      <c r="F7401">
        <f t="shared" si="347"/>
        <v>0.34751360000000003</v>
      </c>
    </row>
    <row r="7402" spans="1:6" x14ac:dyDescent="0.25">
      <c r="A7402">
        <v>7393</v>
      </c>
      <c r="B7402">
        <f>'Założenia i wyniki'!$E$6*Znorm.Profile!B7402</f>
        <v>0</v>
      </c>
      <c r="C7402">
        <f>'Założenia i wyniki'!$E$8*Znorm.Profile!C7402</f>
        <v>0.26489714999999997</v>
      </c>
      <c r="D7402">
        <f t="shared" si="345"/>
        <v>0</v>
      </c>
      <c r="E7402">
        <f t="shared" si="346"/>
        <v>0</v>
      </c>
      <c r="F7402">
        <f t="shared" si="347"/>
        <v>0.26489714999999997</v>
      </c>
    </row>
    <row r="7403" spans="1:6" x14ac:dyDescent="0.25">
      <c r="A7403">
        <v>7394</v>
      </c>
      <c r="B7403">
        <f>'Założenia i wyniki'!$E$6*Znorm.Profile!B7403</f>
        <v>0</v>
      </c>
      <c r="C7403">
        <f>'Założenia i wyniki'!$E$8*Znorm.Profile!C7403</f>
        <v>0.2306675</v>
      </c>
      <c r="D7403">
        <f t="shared" si="345"/>
        <v>0</v>
      </c>
      <c r="E7403">
        <f t="shared" si="346"/>
        <v>0</v>
      </c>
      <c r="F7403">
        <f t="shared" si="347"/>
        <v>0.2306675</v>
      </c>
    </row>
    <row r="7404" spans="1:6" x14ac:dyDescent="0.25">
      <c r="A7404">
        <v>7395</v>
      </c>
      <c r="B7404">
        <f>'Założenia i wyniki'!$E$6*Znorm.Profile!B7404</f>
        <v>0</v>
      </c>
      <c r="C7404">
        <f>'Założenia i wyniki'!$E$8*Znorm.Profile!C7404</f>
        <v>0.21910489999999996</v>
      </c>
      <c r="D7404">
        <f t="shared" si="345"/>
        <v>0</v>
      </c>
      <c r="E7404">
        <f t="shared" si="346"/>
        <v>0</v>
      </c>
      <c r="F7404">
        <f t="shared" si="347"/>
        <v>0.21910489999999996</v>
      </c>
    </row>
    <row r="7405" spans="1:6" x14ac:dyDescent="0.25">
      <c r="A7405">
        <v>7396</v>
      </c>
      <c r="B7405">
        <f>'Założenia i wyniki'!$E$6*Znorm.Profile!B7405</f>
        <v>0</v>
      </c>
      <c r="C7405">
        <f>'Założenia i wyniki'!$E$8*Znorm.Profile!C7405</f>
        <v>0.22085909999999997</v>
      </c>
      <c r="D7405">
        <f t="shared" si="345"/>
        <v>0</v>
      </c>
      <c r="E7405">
        <f t="shared" si="346"/>
        <v>0</v>
      </c>
      <c r="F7405">
        <f t="shared" si="347"/>
        <v>0.22085909999999997</v>
      </c>
    </row>
    <row r="7406" spans="1:6" x14ac:dyDescent="0.25">
      <c r="A7406">
        <v>7397</v>
      </c>
      <c r="B7406">
        <f>'Założenia i wyniki'!$E$6*Znorm.Profile!B7406</f>
        <v>0</v>
      </c>
      <c r="C7406">
        <f>'Założenia i wyniki'!$E$8*Znorm.Profile!C7406</f>
        <v>0.24518445000000003</v>
      </c>
      <c r="D7406">
        <f t="shared" si="345"/>
        <v>0</v>
      </c>
      <c r="E7406">
        <f t="shared" si="346"/>
        <v>0</v>
      </c>
      <c r="F7406">
        <f t="shared" si="347"/>
        <v>0.24518445000000003</v>
      </c>
    </row>
    <row r="7407" spans="1:6" x14ac:dyDescent="0.25">
      <c r="A7407">
        <v>7398</v>
      </c>
      <c r="B7407">
        <f>'Założenia i wyniki'!$E$6*Znorm.Profile!B7407</f>
        <v>0</v>
      </c>
      <c r="C7407">
        <f>'Założenia i wyniki'!$E$8*Znorm.Profile!C7407</f>
        <v>0.30588145</v>
      </c>
      <c r="D7407">
        <f t="shared" si="345"/>
        <v>0</v>
      </c>
      <c r="E7407">
        <f t="shared" si="346"/>
        <v>0</v>
      </c>
      <c r="F7407">
        <f t="shared" si="347"/>
        <v>0.30588145</v>
      </c>
    </row>
    <row r="7408" spans="1:6" x14ac:dyDescent="0.25">
      <c r="A7408">
        <v>7399</v>
      </c>
      <c r="B7408">
        <f>'Założenia i wyniki'!$E$6*Znorm.Profile!B7408</f>
        <v>0</v>
      </c>
      <c r="C7408">
        <f>'Założenia i wyniki'!$E$8*Znorm.Profile!C7408</f>
        <v>0.41049120000000006</v>
      </c>
      <c r="D7408">
        <f t="shared" si="345"/>
        <v>0</v>
      </c>
      <c r="E7408">
        <f t="shared" si="346"/>
        <v>0</v>
      </c>
      <c r="F7408">
        <f t="shared" si="347"/>
        <v>0.41049120000000006</v>
      </c>
    </row>
    <row r="7409" spans="1:6" x14ac:dyDescent="0.25">
      <c r="A7409">
        <v>7400</v>
      </c>
      <c r="B7409">
        <f>'Założenia i wyniki'!$E$6*Znorm.Profile!B7409</f>
        <v>0.13568867924528302</v>
      </c>
      <c r="C7409">
        <f>'Założenia i wyniki'!$E$8*Znorm.Profile!C7409</f>
        <v>0.47456465000000003</v>
      </c>
      <c r="D7409">
        <f t="shared" si="345"/>
        <v>0.13568867924528302</v>
      </c>
      <c r="E7409">
        <f t="shared" si="346"/>
        <v>0</v>
      </c>
      <c r="F7409">
        <f t="shared" si="347"/>
        <v>0.33887597075471698</v>
      </c>
    </row>
    <row r="7410" spans="1:6" x14ac:dyDescent="0.25">
      <c r="A7410">
        <v>7401</v>
      </c>
      <c r="B7410">
        <f>'Założenia i wyniki'!$E$6*Znorm.Profile!B7410</f>
        <v>0.53285849056603773</v>
      </c>
      <c r="C7410">
        <f>'Założenia i wyniki'!$E$8*Znorm.Profile!C7410</f>
        <v>0.46896569999999999</v>
      </c>
      <c r="D7410">
        <f t="shared" si="345"/>
        <v>0.46896569999999999</v>
      </c>
      <c r="E7410">
        <f t="shared" si="346"/>
        <v>6.3892790566037749E-2</v>
      </c>
      <c r="F7410">
        <f t="shared" si="347"/>
        <v>0</v>
      </c>
    </row>
    <row r="7411" spans="1:6" x14ac:dyDescent="0.25">
      <c r="A7411">
        <v>7402</v>
      </c>
      <c r="B7411">
        <f>'Założenia i wyniki'!$E$6*Znorm.Profile!B7411</f>
        <v>0.63232075471698113</v>
      </c>
      <c r="C7411">
        <f>'Założenia i wyniki'!$E$8*Znorm.Profile!C7411</f>
        <v>0.46684504999999998</v>
      </c>
      <c r="D7411">
        <f t="shared" si="345"/>
        <v>0.46684504999999998</v>
      </c>
      <c r="E7411">
        <f t="shared" si="346"/>
        <v>0.16547570471698114</v>
      </c>
      <c r="F7411">
        <f t="shared" si="347"/>
        <v>0</v>
      </c>
    </row>
    <row r="7412" spans="1:6" x14ac:dyDescent="0.25">
      <c r="A7412">
        <v>7403</v>
      </c>
      <c r="B7412">
        <f>'Założenia i wyniki'!$E$6*Znorm.Profile!B7412</f>
        <v>0.85432075471698121</v>
      </c>
      <c r="C7412">
        <f>'Założenia i wyniki'!$E$8*Znorm.Profile!C7412</f>
        <v>0.44983329999999999</v>
      </c>
      <c r="D7412">
        <f t="shared" si="345"/>
        <v>0.44983329999999999</v>
      </c>
      <c r="E7412">
        <f t="shared" si="346"/>
        <v>0.40448745471698122</v>
      </c>
      <c r="F7412">
        <f t="shared" si="347"/>
        <v>0</v>
      </c>
    </row>
    <row r="7413" spans="1:6" x14ac:dyDescent="0.25">
      <c r="A7413">
        <v>7404</v>
      </c>
      <c r="B7413">
        <f>'Założenia i wyniki'!$E$6*Znorm.Profile!B7413</f>
        <v>1.2145283018867925</v>
      </c>
      <c r="C7413">
        <f>'Założenia i wyniki'!$E$8*Znorm.Profile!C7413</f>
        <v>0.43625714999999998</v>
      </c>
      <c r="D7413">
        <f t="shared" si="345"/>
        <v>0.43625714999999998</v>
      </c>
      <c r="E7413">
        <f t="shared" si="346"/>
        <v>0.77827115188679252</v>
      </c>
      <c r="F7413">
        <f t="shared" si="347"/>
        <v>0</v>
      </c>
    </row>
    <row r="7414" spans="1:6" x14ac:dyDescent="0.25">
      <c r="A7414">
        <v>7405</v>
      </c>
      <c r="B7414">
        <f>'Założenia i wyniki'!$E$6*Znorm.Profile!B7414</f>
        <v>0.70903773584905661</v>
      </c>
      <c r="C7414">
        <f>'Założenia i wyniki'!$E$8*Znorm.Profile!C7414</f>
        <v>0.44616004999999997</v>
      </c>
      <c r="D7414">
        <f t="shared" si="345"/>
        <v>0.44616004999999997</v>
      </c>
      <c r="E7414">
        <f t="shared" si="346"/>
        <v>0.26287768584905663</v>
      </c>
      <c r="F7414">
        <f t="shared" si="347"/>
        <v>0</v>
      </c>
    </row>
    <row r="7415" spans="1:6" x14ac:dyDescent="0.25">
      <c r="A7415">
        <v>7406</v>
      </c>
      <c r="B7415">
        <f>'Założenia i wyniki'!$E$6*Znorm.Profile!B7415</f>
        <v>0.24199056603773586</v>
      </c>
      <c r="C7415">
        <f>'Założenia i wyniki'!$E$8*Znorm.Profile!C7415</f>
        <v>0.45147725</v>
      </c>
      <c r="D7415">
        <f t="shared" si="345"/>
        <v>0.24199056603773586</v>
      </c>
      <c r="E7415">
        <f t="shared" si="346"/>
        <v>0</v>
      </c>
      <c r="F7415">
        <f t="shared" si="347"/>
        <v>0.20948668396226414</v>
      </c>
    </row>
    <row r="7416" spans="1:6" x14ac:dyDescent="0.25">
      <c r="A7416">
        <v>7407</v>
      </c>
      <c r="B7416">
        <f>'Założenia i wyniki'!$E$6*Znorm.Profile!B7416</f>
        <v>9.4001886792452832E-2</v>
      </c>
      <c r="C7416">
        <f>'Założenia i wyniki'!$E$8*Znorm.Profile!C7416</f>
        <v>0.46552379999999999</v>
      </c>
      <c r="D7416">
        <f t="shared" si="345"/>
        <v>9.4001886792452832E-2</v>
      </c>
      <c r="E7416">
        <f t="shared" si="346"/>
        <v>0</v>
      </c>
      <c r="F7416">
        <f t="shared" si="347"/>
        <v>0.37152191320754713</v>
      </c>
    </row>
    <row r="7417" spans="1:6" x14ac:dyDescent="0.25">
      <c r="A7417">
        <v>7408</v>
      </c>
      <c r="B7417">
        <f>'Założenia i wyniki'!$E$6*Znorm.Profile!B7417</f>
        <v>0</v>
      </c>
      <c r="C7417">
        <f>'Założenia i wyniki'!$E$8*Znorm.Profile!C7417</f>
        <v>0.50014159999999996</v>
      </c>
      <c r="D7417">
        <f t="shared" si="345"/>
        <v>0</v>
      </c>
      <c r="E7417">
        <f t="shared" si="346"/>
        <v>0</v>
      </c>
      <c r="F7417">
        <f t="shared" si="347"/>
        <v>0.50014159999999996</v>
      </c>
    </row>
    <row r="7418" spans="1:6" x14ac:dyDescent="0.25">
      <c r="A7418">
        <v>7409</v>
      </c>
      <c r="B7418">
        <f>'Założenia i wyniki'!$E$6*Znorm.Profile!B7418</f>
        <v>0</v>
      </c>
      <c r="C7418">
        <f>'Założenia i wyniki'!$E$8*Znorm.Profile!C7418</f>
        <v>0.58422419999999997</v>
      </c>
      <c r="D7418">
        <f t="shared" si="345"/>
        <v>0</v>
      </c>
      <c r="E7418">
        <f t="shared" si="346"/>
        <v>0</v>
      </c>
      <c r="F7418">
        <f t="shared" si="347"/>
        <v>0.58422419999999997</v>
      </c>
    </row>
    <row r="7419" spans="1:6" x14ac:dyDescent="0.25">
      <c r="A7419">
        <v>7410</v>
      </c>
      <c r="B7419">
        <f>'Założenia i wyniki'!$E$6*Znorm.Profile!B7419</f>
        <v>0</v>
      </c>
      <c r="C7419">
        <f>'Założenia i wyniki'!$E$8*Znorm.Profile!C7419</f>
        <v>0.63736190000000004</v>
      </c>
      <c r="D7419">
        <f t="shared" si="345"/>
        <v>0</v>
      </c>
      <c r="E7419">
        <f t="shared" si="346"/>
        <v>0</v>
      </c>
      <c r="F7419">
        <f t="shared" si="347"/>
        <v>0.63736190000000004</v>
      </c>
    </row>
    <row r="7420" spans="1:6" x14ac:dyDescent="0.25">
      <c r="A7420">
        <v>7411</v>
      </c>
      <c r="B7420">
        <f>'Założenia i wyniki'!$E$6*Znorm.Profile!B7420</f>
        <v>0</v>
      </c>
      <c r="C7420">
        <f>'Założenia i wyniki'!$E$8*Znorm.Profile!C7420</f>
        <v>0.63945630000000009</v>
      </c>
      <c r="D7420">
        <f t="shared" si="345"/>
        <v>0</v>
      </c>
      <c r="E7420">
        <f t="shared" si="346"/>
        <v>0</v>
      </c>
      <c r="F7420">
        <f t="shared" si="347"/>
        <v>0.63945630000000009</v>
      </c>
    </row>
    <row r="7421" spans="1:6" x14ac:dyDescent="0.25">
      <c r="A7421">
        <v>7412</v>
      </c>
      <c r="B7421">
        <f>'Założenia i wyniki'!$E$6*Znorm.Profile!B7421</f>
        <v>0</v>
      </c>
      <c r="C7421">
        <f>'Założenia i wyniki'!$E$8*Znorm.Profile!C7421</f>
        <v>0.63798909999999998</v>
      </c>
      <c r="D7421">
        <f t="shared" si="345"/>
        <v>0</v>
      </c>
      <c r="E7421">
        <f t="shared" si="346"/>
        <v>0</v>
      </c>
      <c r="F7421">
        <f t="shared" si="347"/>
        <v>0.63798909999999998</v>
      </c>
    </row>
    <row r="7422" spans="1:6" x14ac:dyDescent="0.25">
      <c r="A7422">
        <v>7413</v>
      </c>
      <c r="B7422">
        <f>'Założenia i wyniki'!$E$6*Znorm.Profile!B7422</f>
        <v>0</v>
      </c>
      <c r="C7422">
        <f>'Założenia i wyniki'!$E$8*Znorm.Profile!C7422</f>
        <v>0.59820845</v>
      </c>
      <c r="D7422">
        <f t="shared" si="345"/>
        <v>0</v>
      </c>
      <c r="E7422">
        <f t="shared" si="346"/>
        <v>0</v>
      </c>
      <c r="F7422">
        <f t="shared" si="347"/>
        <v>0.59820845</v>
      </c>
    </row>
    <row r="7423" spans="1:6" x14ac:dyDescent="0.25">
      <c r="A7423">
        <v>7414</v>
      </c>
      <c r="B7423">
        <f>'Założenia i wyniki'!$E$6*Znorm.Profile!B7423</f>
        <v>0</v>
      </c>
      <c r="C7423">
        <f>'Założenia i wyniki'!$E$8*Znorm.Profile!C7423</f>
        <v>0.52733275000000002</v>
      </c>
      <c r="D7423">
        <f t="shared" si="345"/>
        <v>0</v>
      </c>
      <c r="E7423">
        <f t="shared" si="346"/>
        <v>0</v>
      </c>
      <c r="F7423">
        <f t="shared" si="347"/>
        <v>0.52733275000000002</v>
      </c>
    </row>
    <row r="7424" spans="1:6" x14ac:dyDescent="0.25">
      <c r="A7424">
        <v>7415</v>
      </c>
      <c r="B7424">
        <f>'Założenia i wyniki'!$E$6*Znorm.Profile!B7424</f>
        <v>0</v>
      </c>
      <c r="C7424">
        <f>'Założenia i wyniki'!$E$8*Znorm.Profile!C7424</f>
        <v>0.43236514999999998</v>
      </c>
      <c r="D7424">
        <f t="shared" si="345"/>
        <v>0</v>
      </c>
      <c r="E7424">
        <f t="shared" si="346"/>
        <v>0</v>
      </c>
      <c r="F7424">
        <f t="shared" si="347"/>
        <v>0.43236514999999998</v>
      </c>
    </row>
    <row r="7425" spans="1:6" x14ac:dyDescent="0.25">
      <c r="A7425">
        <v>7416</v>
      </c>
      <c r="B7425">
        <f>'Założenia i wyniki'!$E$6*Znorm.Profile!B7425</f>
        <v>0</v>
      </c>
      <c r="C7425">
        <f>'Założenia i wyniki'!$E$8*Znorm.Profile!C7425</f>
        <v>0.34747790000000001</v>
      </c>
      <c r="D7425">
        <f t="shared" si="345"/>
        <v>0</v>
      </c>
      <c r="E7425">
        <f t="shared" si="346"/>
        <v>0</v>
      </c>
      <c r="F7425">
        <f t="shared" si="347"/>
        <v>0.34747790000000001</v>
      </c>
    </row>
    <row r="7426" spans="1:6" x14ac:dyDescent="0.25">
      <c r="A7426">
        <v>7417</v>
      </c>
      <c r="B7426">
        <f>'Założenia i wyniki'!$E$6*Znorm.Profile!B7426</f>
        <v>0</v>
      </c>
      <c r="C7426">
        <f>'Założenia i wyniki'!$E$8*Znorm.Profile!C7426</f>
        <v>0.26594505000000002</v>
      </c>
      <c r="D7426">
        <f t="shared" si="345"/>
        <v>0</v>
      </c>
      <c r="E7426">
        <f t="shared" si="346"/>
        <v>0</v>
      </c>
      <c r="F7426">
        <f t="shared" si="347"/>
        <v>0.26594505000000002</v>
      </c>
    </row>
    <row r="7427" spans="1:6" x14ac:dyDescent="0.25">
      <c r="A7427">
        <v>7418</v>
      </c>
      <c r="B7427">
        <f>'Założenia i wyniki'!$E$6*Znorm.Profile!B7427</f>
        <v>0</v>
      </c>
      <c r="C7427">
        <f>'Założenia i wyniki'!$E$8*Znorm.Profile!C7427</f>
        <v>0.23427845000000003</v>
      </c>
      <c r="D7427">
        <f t="shared" si="345"/>
        <v>0</v>
      </c>
      <c r="E7427">
        <f t="shared" si="346"/>
        <v>0</v>
      </c>
      <c r="F7427">
        <f t="shared" si="347"/>
        <v>0.23427845000000003</v>
      </c>
    </row>
    <row r="7428" spans="1:6" x14ac:dyDescent="0.25">
      <c r="A7428">
        <v>7419</v>
      </c>
      <c r="B7428">
        <f>'Założenia i wyniki'!$E$6*Znorm.Profile!B7428</f>
        <v>0</v>
      </c>
      <c r="C7428">
        <f>'Założenia i wyniki'!$E$8*Znorm.Profile!C7428</f>
        <v>0.21437955000000003</v>
      </c>
      <c r="D7428">
        <f t="shared" si="345"/>
        <v>0</v>
      </c>
      <c r="E7428">
        <f t="shared" si="346"/>
        <v>0</v>
      </c>
      <c r="F7428">
        <f t="shared" si="347"/>
        <v>0.21437955000000003</v>
      </c>
    </row>
    <row r="7429" spans="1:6" x14ac:dyDescent="0.25">
      <c r="A7429">
        <v>7420</v>
      </c>
      <c r="B7429">
        <f>'Założenia i wyniki'!$E$6*Znorm.Profile!B7429</f>
        <v>0</v>
      </c>
      <c r="C7429">
        <f>'Założenia i wyniki'!$E$8*Znorm.Profile!C7429</f>
        <v>0.21811159999999999</v>
      </c>
      <c r="D7429">
        <f t="shared" si="345"/>
        <v>0</v>
      </c>
      <c r="E7429">
        <f t="shared" si="346"/>
        <v>0</v>
      </c>
      <c r="F7429">
        <f t="shared" si="347"/>
        <v>0.21811159999999999</v>
      </c>
    </row>
    <row r="7430" spans="1:6" x14ac:dyDescent="0.25">
      <c r="A7430">
        <v>7421</v>
      </c>
      <c r="B7430">
        <f>'Założenia i wyniki'!$E$6*Znorm.Profile!B7430</f>
        <v>0</v>
      </c>
      <c r="C7430">
        <f>'Założenia i wyniki'!$E$8*Znorm.Profile!C7430</f>
        <v>0.24672550000000001</v>
      </c>
      <c r="D7430">
        <f t="shared" si="345"/>
        <v>0</v>
      </c>
      <c r="E7430">
        <f t="shared" si="346"/>
        <v>0</v>
      </c>
      <c r="F7430">
        <f t="shared" si="347"/>
        <v>0.24672550000000001</v>
      </c>
    </row>
    <row r="7431" spans="1:6" x14ac:dyDescent="0.25">
      <c r="A7431">
        <v>7422</v>
      </c>
      <c r="B7431">
        <f>'Założenia i wyniki'!$E$6*Znorm.Profile!B7431</f>
        <v>0</v>
      </c>
      <c r="C7431">
        <f>'Założenia i wyniki'!$E$8*Znorm.Profile!C7431</f>
        <v>0.30188129999999996</v>
      </c>
      <c r="D7431">
        <f t="shared" si="345"/>
        <v>0</v>
      </c>
      <c r="E7431">
        <f t="shared" si="346"/>
        <v>0</v>
      </c>
      <c r="F7431">
        <f t="shared" si="347"/>
        <v>0.30188129999999996</v>
      </c>
    </row>
    <row r="7432" spans="1:6" x14ac:dyDescent="0.25">
      <c r="A7432">
        <v>7423</v>
      </c>
      <c r="B7432">
        <f>'Założenia i wyniki'!$E$6*Znorm.Profile!B7432</f>
        <v>0</v>
      </c>
      <c r="C7432">
        <f>'Założenia i wyniki'!$E$8*Znorm.Profile!C7432</f>
        <v>0.39522805000000005</v>
      </c>
      <c r="D7432">
        <f t="shared" si="345"/>
        <v>0</v>
      </c>
      <c r="E7432">
        <f t="shared" si="346"/>
        <v>0</v>
      </c>
      <c r="F7432">
        <f t="shared" si="347"/>
        <v>0.39522805000000005</v>
      </c>
    </row>
    <row r="7433" spans="1:6" x14ac:dyDescent="0.25">
      <c r="A7433">
        <v>7424</v>
      </c>
      <c r="B7433">
        <f>'Założenia i wyniki'!$E$6*Znorm.Profile!B7433</f>
        <v>6.6233962264150945E-2</v>
      </c>
      <c r="C7433">
        <f>'Założenia i wyniki'!$E$8*Znorm.Profile!C7433</f>
        <v>0.44562839999999998</v>
      </c>
      <c r="D7433">
        <f t="shared" si="345"/>
        <v>6.6233962264150945E-2</v>
      </c>
      <c r="E7433">
        <f t="shared" si="346"/>
        <v>0</v>
      </c>
      <c r="F7433">
        <f t="shared" si="347"/>
        <v>0.37939443773584902</v>
      </c>
    </row>
    <row r="7434" spans="1:6" x14ac:dyDescent="0.25">
      <c r="A7434">
        <v>7425</v>
      </c>
      <c r="B7434">
        <f>'Założenia i wyniki'!$E$6*Znorm.Profile!B7434</f>
        <v>0.34646226415094339</v>
      </c>
      <c r="C7434">
        <f>'Założenia i wyniki'!$E$8*Znorm.Profile!C7434</f>
        <v>0.45365600000000006</v>
      </c>
      <c r="D7434">
        <f t="shared" si="345"/>
        <v>0.34646226415094339</v>
      </c>
      <c r="E7434">
        <f t="shared" si="346"/>
        <v>0</v>
      </c>
      <c r="F7434">
        <f t="shared" si="347"/>
        <v>0.10719373584905667</v>
      </c>
    </row>
    <row r="7435" spans="1:6" x14ac:dyDescent="0.25">
      <c r="A7435">
        <v>7426</v>
      </c>
      <c r="B7435">
        <f>'Założenia i wyniki'!$E$6*Znorm.Profile!B7435</f>
        <v>0.81083962264150944</v>
      </c>
      <c r="C7435">
        <f>'Założenia i wyniki'!$E$8*Znorm.Profile!C7435</f>
        <v>0.45429335000000004</v>
      </c>
      <c r="D7435">
        <f t="shared" ref="D7435:D7498" si="348">IF(B7435&lt;=C7435,B7435,C7435)</f>
        <v>0.45429335000000004</v>
      </c>
      <c r="E7435">
        <f t="shared" ref="E7435:E7498" si="349">IF(B7435&gt;C7435,B7435-C7435,0)</f>
        <v>0.3565462726415094</v>
      </c>
      <c r="F7435">
        <f t="shared" ref="F7435:F7498" si="350">IF(B7435&lt;C7435,C7435-B7435,0)</f>
        <v>0</v>
      </c>
    </row>
    <row r="7436" spans="1:6" x14ac:dyDescent="0.25">
      <c r="A7436">
        <v>7427</v>
      </c>
      <c r="B7436">
        <f>'Założenia i wyniki'!$E$6*Znorm.Profile!B7436</f>
        <v>1.5516981132075469</v>
      </c>
      <c r="C7436">
        <f>'Założenia i wyniki'!$E$8*Znorm.Profile!C7436</f>
        <v>0.44916129999999999</v>
      </c>
      <c r="D7436">
        <f t="shared" si="348"/>
        <v>0.44916129999999999</v>
      </c>
      <c r="E7436">
        <f t="shared" si="349"/>
        <v>1.1025368132075468</v>
      </c>
      <c r="F7436">
        <f t="shared" si="350"/>
        <v>0</v>
      </c>
    </row>
    <row r="7437" spans="1:6" x14ac:dyDescent="0.25">
      <c r="A7437">
        <v>7428</v>
      </c>
      <c r="B7437">
        <f>'Założenia i wyniki'!$E$6*Znorm.Profile!B7437</f>
        <v>1.6264150943396225</v>
      </c>
      <c r="C7437">
        <f>'Założenia i wyniki'!$E$8*Znorm.Profile!C7437</f>
        <v>0.43891119999999995</v>
      </c>
      <c r="D7437">
        <f t="shared" si="348"/>
        <v>0.43891119999999995</v>
      </c>
      <c r="E7437">
        <f t="shared" si="349"/>
        <v>1.1875038943396226</v>
      </c>
      <c r="F7437">
        <f t="shared" si="350"/>
        <v>0</v>
      </c>
    </row>
    <row r="7438" spans="1:6" x14ac:dyDescent="0.25">
      <c r="A7438">
        <v>7429</v>
      </c>
      <c r="B7438">
        <f>'Założenia i wyniki'!$E$6*Znorm.Profile!B7438</f>
        <v>1.7438679245283017</v>
      </c>
      <c r="C7438">
        <f>'Założenia i wyniki'!$E$8*Znorm.Profile!C7438</f>
        <v>0.43563135000000003</v>
      </c>
      <c r="D7438">
        <f t="shared" si="348"/>
        <v>0.43563135000000003</v>
      </c>
      <c r="E7438">
        <f t="shared" si="349"/>
        <v>1.3082365745283018</v>
      </c>
      <c r="F7438">
        <f t="shared" si="350"/>
        <v>0</v>
      </c>
    </row>
    <row r="7439" spans="1:6" x14ac:dyDescent="0.25">
      <c r="A7439">
        <v>7430</v>
      </c>
      <c r="B7439">
        <f>'Założenia i wyniki'!$E$6*Znorm.Profile!B7439</f>
        <v>1.2625471698113206</v>
      </c>
      <c r="C7439">
        <f>'Założenia i wyniki'!$E$8*Znorm.Profile!C7439</f>
        <v>0.44658704999999999</v>
      </c>
      <c r="D7439">
        <f t="shared" si="348"/>
        <v>0.44658704999999999</v>
      </c>
      <c r="E7439">
        <f t="shared" si="349"/>
        <v>0.81596011981132066</v>
      </c>
      <c r="F7439">
        <f t="shared" si="350"/>
        <v>0</v>
      </c>
    </row>
    <row r="7440" spans="1:6" x14ac:dyDescent="0.25">
      <c r="A7440">
        <v>7431</v>
      </c>
      <c r="B7440">
        <f>'Założenia i wyniki'!$E$6*Znorm.Profile!B7440</f>
        <v>0.82057547169811307</v>
      </c>
      <c r="C7440">
        <f>'Założenia i wyniki'!$E$8*Znorm.Profile!C7440</f>
        <v>0.45260845</v>
      </c>
      <c r="D7440">
        <f t="shared" si="348"/>
        <v>0.45260845</v>
      </c>
      <c r="E7440">
        <f t="shared" si="349"/>
        <v>0.36796702169811307</v>
      </c>
      <c r="F7440">
        <f t="shared" si="350"/>
        <v>0</v>
      </c>
    </row>
    <row r="7441" spans="1:6" x14ac:dyDescent="0.25">
      <c r="A7441">
        <v>7432</v>
      </c>
      <c r="B7441">
        <f>'Założenia i wyniki'!$E$6*Znorm.Profile!B7441</f>
        <v>8.7964150943396241E-2</v>
      </c>
      <c r="C7441">
        <f>'Założenia i wyniki'!$E$8*Znorm.Profile!C7441</f>
        <v>0.48870324999999992</v>
      </c>
      <c r="D7441">
        <f t="shared" si="348"/>
        <v>8.7964150943396241E-2</v>
      </c>
      <c r="E7441">
        <f t="shared" si="349"/>
        <v>0</v>
      </c>
      <c r="F7441">
        <f t="shared" si="350"/>
        <v>0.40073909905660365</v>
      </c>
    </row>
    <row r="7442" spans="1:6" x14ac:dyDescent="0.25">
      <c r="A7442">
        <v>7433</v>
      </c>
      <c r="B7442">
        <f>'Założenia i wyniki'!$E$6*Znorm.Profile!B7442</f>
        <v>0</v>
      </c>
      <c r="C7442">
        <f>'Założenia i wyniki'!$E$8*Znorm.Profile!C7442</f>
        <v>0.56826595000000002</v>
      </c>
      <c r="D7442">
        <f t="shared" si="348"/>
        <v>0</v>
      </c>
      <c r="E7442">
        <f t="shared" si="349"/>
        <v>0</v>
      </c>
      <c r="F7442">
        <f t="shared" si="350"/>
        <v>0.56826595000000002</v>
      </c>
    </row>
    <row r="7443" spans="1:6" x14ac:dyDescent="0.25">
      <c r="A7443">
        <v>7434</v>
      </c>
      <c r="B7443">
        <f>'Założenia i wyniki'!$E$6*Znorm.Profile!B7443</f>
        <v>0</v>
      </c>
      <c r="C7443">
        <f>'Założenia i wyniki'!$E$8*Znorm.Profile!C7443</f>
        <v>0.62100604999999998</v>
      </c>
      <c r="D7443">
        <f t="shared" si="348"/>
        <v>0</v>
      </c>
      <c r="E7443">
        <f t="shared" si="349"/>
        <v>0</v>
      </c>
      <c r="F7443">
        <f t="shared" si="350"/>
        <v>0.62100604999999998</v>
      </c>
    </row>
    <row r="7444" spans="1:6" x14ac:dyDescent="0.25">
      <c r="A7444">
        <v>7435</v>
      </c>
      <c r="B7444">
        <f>'Założenia i wyniki'!$E$6*Znorm.Profile!B7444</f>
        <v>0</v>
      </c>
      <c r="C7444">
        <f>'Założenia i wyniki'!$E$8*Znorm.Profile!C7444</f>
        <v>0.62625289999999989</v>
      </c>
      <c r="D7444">
        <f t="shared" si="348"/>
        <v>0</v>
      </c>
      <c r="E7444">
        <f t="shared" si="349"/>
        <v>0</v>
      </c>
      <c r="F7444">
        <f t="shared" si="350"/>
        <v>0.62625289999999989</v>
      </c>
    </row>
    <row r="7445" spans="1:6" x14ac:dyDescent="0.25">
      <c r="A7445">
        <v>7436</v>
      </c>
      <c r="B7445">
        <f>'Założenia i wyniki'!$E$6*Znorm.Profile!B7445</f>
        <v>0</v>
      </c>
      <c r="C7445">
        <f>'Założenia i wyniki'!$E$8*Znorm.Profile!C7445</f>
        <v>0.61036465000000006</v>
      </c>
      <c r="D7445">
        <f t="shared" si="348"/>
        <v>0</v>
      </c>
      <c r="E7445">
        <f t="shared" si="349"/>
        <v>0</v>
      </c>
      <c r="F7445">
        <f t="shared" si="350"/>
        <v>0.61036465000000006</v>
      </c>
    </row>
    <row r="7446" spans="1:6" x14ac:dyDescent="0.25">
      <c r="A7446">
        <v>7437</v>
      </c>
      <c r="B7446">
        <f>'Założenia i wyniki'!$E$6*Znorm.Profile!B7446</f>
        <v>0</v>
      </c>
      <c r="C7446">
        <f>'Założenia i wyniki'!$E$8*Znorm.Profile!C7446</f>
        <v>0.56133945000000007</v>
      </c>
      <c r="D7446">
        <f t="shared" si="348"/>
        <v>0</v>
      </c>
      <c r="E7446">
        <f t="shared" si="349"/>
        <v>0</v>
      </c>
      <c r="F7446">
        <f t="shared" si="350"/>
        <v>0.56133945000000007</v>
      </c>
    </row>
    <row r="7447" spans="1:6" x14ac:dyDescent="0.25">
      <c r="A7447">
        <v>7438</v>
      </c>
      <c r="B7447">
        <f>'Założenia i wyniki'!$E$6*Znorm.Profile!B7447</f>
        <v>0</v>
      </c>
      <c r="C7447">
        <f>'Założenia i wyniki'!$E$8*Znorm.Profile!C7447</f>
        <v>0.50971200000000005</v>
      </c>
      <c r="D7447">
        <f t="shared" si="348"/>
        <v>0</v>
      </c>
      <c r="E7447">
        <f t="shared" si="349"/>
        <v>0</v>
      </c>
      <c r="F7447">
        <f t="shared" si="350"/>
        <v>0.50971200000000005</v>
      </c>
    </row>
    <row r="7448" spans="1:6" x14ac:dyDescent="0.25">
      <c r="A7448">
        <v>7439</v>
      </c>
      <c r="B7448">
        <f>'Założenia i wyniki'!$E$6*Znorm.Profile!B7448</f>
        <v>0</v>
      </c>
      <c r="C7448">
        <f>'Założenia i wyniki'!$E$8*Znorm.Profile!C7448</f>
        <v>0.42373379999999999</v>
      </c>
      <c r="D7448">
        <f t="shared" si="348"/>
        <v>0</v>
      </c>
      <c r="E7448">
        <f t="shared" si="349"/>
        <v>0</v>
      </c>
      <c r="F7448">
        <f t="shared" si="350"/>
        <v>0.42373379999999999</v>
      </c>
    </row>
    <row r="7449" spans="1:6" x14ac:dyDescent="0.25">
      <c r="A7449">
        <v>7440</v>
      </c>
      <c r="B7449">
        <f>'Założenia i wyniki'!$E$6*Znorm.Profile!B7449</f>
        <v>0</v>
      </c>
      <c r="C7449">
        <f>'Założenia i wyniki'!$E$8*Znorm.Profile!C7449</f>
        <v>0.35196629999999995</v>
      </c>
      <c r="D7449">
        <f t="shared" si="348"/>
        <v>0</v>
      </c>
      <c r="E7449">
        <f t="shared" si="349"/>
        <v>0</v>
      </c>
      <c r="F7449">
        <f t="shared" si="350"/>
        <v>0.35196629999999995</v>
      </c>
    </row>
    <row r="7450" spans="1:6" x14ac:dyDescent="0.25">
      <c r="A7450">
        <v>7441</v>
      </c>
      <c r="B7450">
        <f>'Założenia i wyniki'!$E$6*Znorm.Profile!B7450</f>
        <v>0</v>
      </c>
      <c r="C7450">
        <f>'Założenia i wyniki'!$E$8*Znorm.Profile!C7450</f>
        <v>0.27368284999999998</v>
      </c>
      <c r="D7450">
        <f t="shared" si="348"/>
        <v>0</v>
      </c>
      <c r="E7450">
        <f t="shared" si="349"/>
        <v>0</v>
      </c>
      <c r="F7450">
        <f t="shared" si="350"/>
        <v>0.27368284999999998</v>
      </c>
    </row>
    <row r="7451" spans="1:6" x14ac:dyDescent="0.25">
      <c r="A7451">
        <v>7442</v>
      </c>
      <c r="B7451">
        <f>'Założenia i wyniki'!$E$6*Znorm.Profile!B7451</f>
        <v>0</v>
      </c>
      <c r="C7451">
        <f>'Założenia i wyniki'!$E$8*Znorm.Profile!C7451</f>
        <v>0.24126199999999998</v>
      </c>
      <c r="D7451">
        <f t="shared" si="348"/>
        <v>0</v>
      </c>
      <c r="E7451">
        <f t="shared" si="349"/>
        <v>0</v>
      </c>
      <c r="F7451">
        <f t="shared" si="350"/>
        <v>0.24126199999999998</v>
      </c>
    </row>
    <row r="7452" spans="1:6" x14ac:dyDescent="0.25">
      <c r="A7452">
        <v>7443</v>
      </c>
      <c r="B7452">
        <f>'Założenia i wyniki'!$E$6*Znorm.Profile!B7452</f>
        <v>0</v>
      </c>
      <c r="C7452">
        <f>'Założenia i wyniki'!$E$8*Znorm.Profile!C7452</f>
        <v>0.22206694999999999</v>
      </c>
      <c r="D7452">
        <f t="shared" si="348"/>
        <v>0</v>
      </c>
      <c r="E7452">
        <f t="shared" si="349"/>
        <v>0</v>
      </c>
      <c r="F7452">
        <f t="shared" si="350"/>
        <v>0.22206694999999999</v>
      </c>
    </row>
    <row r="7453" spans="1:6" x14ac:dyDescent="0.25">
      <c r="A7453">
        <v>7444</v>
      </c>
      <c r="B7453">
        <f>'Założenia i wyniki'!$E$6*Znorm.Profile!B7453</f>
        <v>0</v>
      </c>
      <c r="C7453">
        <f>'Założenia i wyniki'!$E$8*Znorm.Profile!C7453</f>
        <v>0.21830585</v>
      </c>
      <c r="D7453">
        <f t="shared" si="348"/>
        <v>0</v>
      </c>
      <c r="E7453">
        <f t="shared" si="349"/>
        <v>0</v>
      </c>
      <c r="F7453">
        <f t="shared" si="350"/>
        <v>0.21830585</v>
      </c>
    </row>
    <row r="7454" spans="1:6" x14ac:dyDescent="0.25">
      <c r="A7454">
        <v>7445</v>
      </c>
      <c r="B7454">
        <f>'Założenia i wyniki'!$E$6*Znorm.Profile!B7454</f>
        <v>0</v>
      </c>
      <c r="C7454">
        <f>'Założenia i wyniki'!$E$8*Znorm.Profile!C7454</f>
        <v>0.23106370000000001</v>
      </c>
      <c r="D7454">
        <f t="shared" si="348"/>
        <v>0</v>
      </c>
      <c r="E7454">
        <f t="shared" si="349"/>
        <v>0</v>
      </c>
      <c r="F7454">
        <f t="shared" si="350"/>
        <v>0.23106370000000001</v>
      </c>
    </row>
    <row r="7455" spans="1:6" x14ac:dyDescent="0.25">
      <c r="A7455">
        <v>7446</v>
      </c>
      <c r="B7455">
        <f>'Założenia i wyniki'!$E$6*Znorm.Profile!B7455</f>
        <v>0</v>
      </c>
      <c r="C7455">
        <f>'Założenia i wyniki'!$E$8*Znorm.Profile!C7455</f>
        <v>0.26458774999999995</v>
      </c>
      <c r="D7455">
        <f t="shared" si="348"/>
        <v>0</v>
      </c>
      <c r="E7455">
        <f t="shared" si="349"/>
        <v>0</v>
      </c>
      <c r="F7455">
        <f t="shared" si="350"/>
        <v>0.26458774999999995</v>
      </c>
    </row>
    <row r="7456" spans="1:6" x14ac:dyDescent="0.25">
      <c r="A7456">
        <v>7447</v>
      </c>
      <c r="B7456">
        <f>'Założenia i wyniki'!$E$6*Znorm.Profile!B7456</f>
        <v>0</v>
      </c>
      <c r="C7456">
        <f>'Założenia i wyniki'!$E$8*Znorm.Profile!C7456</f>
        <v>0.32120549999999998</v>
      </c>
      <c r="D7456">
        <f t="shared" si="348"/>
        <v>0</v>
      </c>
      <c r="E7456">
        <f t="shared" si="349"/>
        <v>0</v>
      </c>
      <c r="F7456">
        <f t="shared" si="350"/>
        <v>0.32120549999999998</v>
      </c>
    </row>
    <row r="7457" spans="1:6" x14ac:dyDescent="0.25">
      <c r="A7457">
        <v>7448</v>
      </c>
      <c r="B7457">
        <f>'Założenia i wyniki'!$E$6*Znorm.Profile!B7457</f>
        <v>7.7762264150943398E-3</v>
      </c>
      <c r="C7457">
        <f>'Założenia i wyniki'!$E$8*Znorm.Profile!C7457</f>
        <v>0.39505200000000001</v>
      </c>
      <c r="D7457">
        <f t="shared" si="348"/>
        <v>7.7762264150943398E-3</v>
      </c>
      <c r="E7457">
        <f t="shared" si="349"/>
        <v>0</v>
      </c>
      <c r="F7457">
        <f t="shared" si="350"/>
        <v>0.38727577358490567</v>
      </c>
    </row>
    <row r="7458" spans="1:6" x14ac:dyDescent="0.25">
      <c r="A7458">
        <v>7449</v>
      </c>
      <c r="B7458">
        <f>'Założenia i wyniki'!$E$6*Znorm.Profile!B7458</f>
        <v>0.12150943396226416</v>
      </c>
      <c r="C7458">
        <f>'Założenia i wyniki'!$E$8*Znorm.Profile!C7458</f>
        <v>0.48570865000000002</v>
      </c>
      <c r="D7458">
        <f t="shared" si="348"/>
        <v>0.12150943396226416</v>
      </c>
      <c r="E7458">
        <f t="shared" si="349"/>
        <v>0</v>
      </c>
      <c r="F7458">
        <f t="shared" si="350"/>
        <v>0.36419921603773586</v>
      </c>
    </row>
    <row r="7459" spans="1:6" x14ac:dyDescent="0.25">
      <c r="A7459">
        <v>7450</v>
      </c>
      <c r="B7459">
        <f>'Założenia i wyniki'!$E$6*Znorm.Profile!B7459</f>
        <v>0.2048867924528302</v>
      </c>
      <c r="C7459">
        <f>'Założenia i wyniki'!$E$8*Znorm.Profile!C7459</f>
        <v>0.48392784999999999</v>
      </c>
      <c r="D7459">
        <f t="shared" si="348"/>
        <v>0.2048867924528302</v>
      </c>
      <c r="E7459">
        <f t="shared" si="349"/>
        <v>0</v>
      </c>
      <c r="F7459">
        <f t="shared" si="350"/>
        <v>0.27904105754716979</v>
      </c>
    </row>
    <row r="7460" spans="1:6" x14ac:dyDescent="0.25">
      <c r="A7460">
        <v>7451</v>
      </c>
      <c r="B7460">
        <f>'Założenia i wyniki'!$E$6*Znorm.Profile!B7460</f>
        <v>0.14066981132075473</v>
      </c>
      <c r="C7460">
        <f>'Założenia i wyniki'!$E$8*Znorm.Profile!C7460</f>
        <v>0.49808885000000003</v>
      </c>
      <c r="D7460">
        <f t="shared" si="348"/>
        <v>0.14066981132075473</v>
      </c>
      <c r="E7460">
        <f t="shared" si="349"/>
        <v>0</v>
      </c>
      <c r="F7460">
        <f t="shared" si="350"/>
        <v>0.35741903867924529</v>
      </c>
    </row>
    <row r="7461" spans="1:6" x14ac:dyDescent="0.25">
      <c r="A7461">
        <v>7452</v>
      </c>
      <c r="B7461">
        <f>'Założenia i wyniki'!$E$6*Znorm.Profile!B7461</f>
        <v>0.22482075471698115</v>
      </c>
      <c r="C7461">
        <f>'Założenia i wyniki'!$E$8*Znorm.Profile!C7461</f>
        <v>0.50181739999999997</v>
      </c>
      <c r="D7461">
        <f t="shared" si="348"/>
        <v>0.22482075471698115</v>
      </c>
      <c r="E7461">
        <f t="shared" si="349"/>
        <v>0</v>
      </c>
      <c r="F7461">
        <f t="shared" si="350"/>
        <v>0.27699664528301882</v>
      </c>
    </row>
    <row r="7462" spans="1:6" x14ac:dyDescent="0.25">
      <c r="A7462">
        <v>7453</v>
      </c>
      <c r="B7462">
        <f>'Założenia i wyniki'!$E$6*Znorm.Profile!B7462</f>
        <v>0.16506603773584905</v>
      </c>
      <c r="C7462">
        <f>'Założenia i wyniki'!$E$8*Znorm.Profile!C7462</f>
        <v>0.50891434999999996</v>
      </c>
      <c r="D7462">
        <f t="shared" si="348"/>
        <v>0.16506603773584905</v>
      </c>
      <c r="E7462">
        <f t="shared" si="349"/>
        <v>0</v>
      </c>
      <c r="F7462">
        <f t="shared" si="350"/>
        <v>0.34384831226415091</v>
      </c>
    </row>
    <row r="7463" spans="1:6" x14ac:dyDescent="0.25">
      <c r="A7463">
        <v>7454</v>
      </c>
      <c r="B7463">
        <f>'Założenia i wyniki'!$E$6*Znorm.Profile!B7463</f>
        <v>0.10309433962264151</v>
      </c>
      <c r="C7463">
        <f>'Założenia i wyniki'!$E$8*Znorm.Profile!C7463</f>
        <v>0.5228482000000001</v>
      </c>
      <c r="D7463">
        <f t="shared" si="348"/>
        <v>0.10309433962264151</v>
      </c>
      <c r="E7463">
        <f t="shared" si="349"/>
        <v>0</v>
      </c>
      <c r="F7463">
        <f t="shared" si="350"/>
        <v>0.41975386037735857</v>
      </c>
    </row>
    <row r="7464" spans="1:6" x14ac:dyDescent="0.25">
      <c r="A7464">
        <v>7455</v>
      </c>
      <c r="B7464">
        <f>'Założenia i wyniki'!$E$6*Znorm.Profile!B7464</f>
        <v>4.7140566037735851E-2</v>
      </c>
      <c r="C7464">
        <f>'Założenia i wyniki'!$E$8*Znorm.Profile!C7464</f>
        <v>0.5250378</v>
      </c>
      <c r="D7464">
        <f t="shared" si="348"/>
        <v>4.7140566037735851E-2</v>
      </c>
      <c r="E7464">
        <f t="shared" si="349"/>
        <v>0</v>
      </c>
      <c r="F7464">
        <f t="shared" si="350"/>
        <v>0.47789723396226413</v>
      </c>
    </row>
    <row r="7465" spans="1:6" x14ac:dyDescent="0.25">
      <c r="A7465">
        <v>7456</v>
      </c>
      <c r="B7465">
        <f>'Założenia i wyniki'!$E$6*Znorm.Profile!B7465</f>
        <v>0</v>
      </c>
      <c r="C7465">
        <f>'Założenia i wyniki'!$E$8*Znorm.Profile!C7465</f>
        <v>0.57109080000000001</v>
      </c>
      <c r="D7465">
        <f t="shared" si="348"/>
        <v>0</v>
      </c>
      <c r="E7465">
        <f t="shared" si="349"/>
        <v>0</v>
      </c>
      <c r="F7465">
        <f t="shared" si="350"/>
        <v>0.57109080000000001</v>
      </c>
    </row>
    <row r="7466" spans="1:6" x14ac:dyDescent="0.25">
      <c r="A7466">
        <v>7457</v>
      </c>
      <c r="B7466">
        <f>'Założenia i wyniki'!$E$6*Znorm.Profile!B7466</f>
        <v>0</v>
      </c>
      <c r="C7466">
        <f>'Założenia i wyniki'!$E$8*Znorm.Profile!C7466</f>
        <v>0.6242453</v>
      </c>
      <c r="D7466">
        <f t="shared" si="348"/>
        <v>0</v>
      </c>
      <c r="E7466">
        <f t="shared" si="349"/>
        <v>0</v>
      </c>
      <c r="F7466">
        <f t="shared" si="350"/>
        <v>0.6242453</v>
      </c>
    </row>
    <row r="7467" spans="1:6" x14ac:dyDescent="0.25">
      <c r="A7467">
        <v>7458</v>
      </c>
      <c r="B7467">
        <f>'Założenia i wyniki'!$E$6*Znorm.Profile!B7467</f>
        <v>0</v>
      </c>
      <c r="C7467">
        <f>'Założenia i wyniki'!$E$8*Znorm.Profile!C7467</f>
        <v>0.63574874999999997</v>
      </c>
      <c r="D7467">
        <f t="shared" si="348"/>
        <v>0</v>
      </c>
      <c r="E7467">
        <f t="shared" si="349"/>
        <v>0</v>
      </c>
      <c r="F7467">
        <f t="shared" si="350"/>
        <v>0.63574874999999997</v>
      </c>
    </row>
    <row r="7468" spans="1:6" x14ac:dyDescent="0.25">
      <c r="A7468">
        <v>7459</v>
      </c>
      <c r="B7468">
        <f>'Założenia i wyniki'!$E$6*Znorm.Profile!B7468</f>
        <v>0</v>
      </c>
      <c r="C7468">
        <f>'Założenia i wyniki'!$E$8*Znorm.Profile!C7468</f>
        <v>0.6233867500000001</v>
      </c>
      <c r="D7468">
        <f t="shared" si="348"/>
        <v>0</v>
      </c>
      <c r="E7468">
        <f t="shared" si="349"/>
        <v>0</v>
      </c>
      <c r="F7468">
        <f t="shared" si="350"/>
        <v>0.6233867500000001</v>
      </c>
    </row>
    <row r="7469" spans="1:6" x14ac:dyDescent="0.25">
      <c r="A7469">
        <v>7460</v>
      </c>
      <c r="B7469">
        <f>'Założenia i wyniki'!$E$6*Znorm.Profile!B7469</f>
        <v>0</v>
      </c>
      <c r="C7469">
        <f>'Założenia i wyniki'!$E$8*Znorm.Profile!C7469</f>
        <v>0.60401039999999995</v>
      </c>
      <c r="D7469">
        <f t="shared" si="348"/>
        <v>0</v>
      </c>
      <c r="E7469">
        <f t="shared" si="349"/>
        <v>0</v>
      </c>
      <c r="F7469">
        <f t="shared" si="350"/>
        <v>0.60401039999999995</v>
      </c>
    </row>
    <row r="7470" spans="1:6" x14ac:dyDescent="0.25">
      <c r="A7470">
        <v>7461</v>
      </c>
      <c r="B7470">
        <f>'Założenia i wyniki'!$E$6*Znorm.Profile!B7470</f>
        <v>0</v>
      </c>
      <c r="C7470">
        <f>'Założenia i wyniki'!$E$8*Znorm.Profile!C7470</f>
        <v>0.55746180000000001</v>
      </c>
      <c r="D7470">
        <f t="shared" si="348"/>
        <v>0</v>
      </c>
      <c r="E7470">
        <f t="shared" si="349"/>
        <v>0</v>
      </c>
      <c r="F7470">
        <f t="shared" si="350"/>
        <v>0.55746180000000001</v>
      </c>
    </row>
    <row r="7471" spans="1:6" x14ac:dyDescent="0.25">
      <c r="A7471">
        <v>7462</v>
      </c>
      <c r="B7471">
        <f>'Założenia i wyniki'!$E$6*Znorm.Profile!B7471</f>
        <v>0</v>
      </c>
      <c r="C7471">
        <f>'Założenia i wyniki'!$E$8*Znorm.Profile!C7471</f>
        <v>0.49457939999999995</v>
      </c>
      <c r="D7471">
        <f t="shared" si="348"/>
        <v>0</v>
      </c>
      <c r="E7471">
        <f t="shared" si="349"/>
        <v>0</v>
      </c>
      <c r="F7471">
        <f t="shared" si="350"/>
        <v>0.49457939999999995</v>
      </c>
    </row>
    <row r="7472" spans="1:6" x14ac:dyDescent="0.25">
      <c r="A7472">
        <v>7463</v>
      </c>
      <c r="B7472">
        <f>'Założenia i wyniki'!$E$6*Znorm.Profile!B7472</f>
        <v>0</v>
      </c>
      <c r="C7472">
        <f>'Założenia i wyniki'!$E$8*Znorm.Profile!C7472</f>
        <v>0.42896980000000001</v>
      </c>
      <c r="D7472">
        <f t="shared" si="348"/>
        <v>0</v>
      </c>
      <c r="E7472">
        <f t="shared" si="349"/>
        <v>0</v>
      </c>
      <c r="F7472">
        <f t="shared" si="350"/>
        <v>0.42896980000000001</v>
      </c>
    </row>
    <row r="7473" spans="1:6" x14ac:dyDescent="0.25">
      <c r="A7473">
        <v>7464</v>
      </c>
      <c r="B7473">
        <f>'Założenia i wyniki'!$E$6*Znorm.Profile!B7473</f>
        <v>0</v>
      </c>
      <c r="C7473">
        <f>'Założenia i wyniki'!$E$8*Znorm.Profile!C7473</f>
        <v>0.36654239999999999</v>
      </c>
      <c r="D7473">
        <f t="shared" si="348"/>
        <v>0</v>
      </c>
      <c r="E7473">
        <f t="shared" si="349"/>
        <v>0</v>
      </c>
      <c r="F7473">
        <f t="shared" si="350"/>
        <v>0.36654239999999999</v>
      </c>
    </row>
    <row r="7474" spans="1:6" x14ac:dyDescent="0.25">
      <c r="A7474">
        <v>7465</v>
      </c>
      <c r="B7474">
        <f>'Założenia i wyniki'!$E$6*Znorm.Profile!B7474</f>
        <v>0</v>
      </c>
      <c r="C7474">
        <f>'Założenia i wyniki'!$E$8*Znorm.Profile!C7474</f>
        <v>0.28667310000000001</v>
      </c>
      <c r="D7474">
        <f t="shared" si="348"/>
        <v>0</v>
      </c>
      <c r="E7474">
        <f t="shared" si="349"/>
        <v>0</v>
      </c>
      <c r="F7474">
        <f t="shared" si="350"/>
        <v>0.28667310000000001</v>
      </c>
    </row>
    <row r="7475" spans="1:6" x14ac:dyDescent="0.25">
      <c r="A7475">
        <v>7466</v>
      </c>
      <c r="B7475">
        <f>'Założenia i wyniki'!$E$6*Znorm.Profile!B7475</f>
        <v>0</v>
      </c>
      <c r="C7475">
        <f>'Założenia i wyniki'!$E$8*Znorm.Profile!C7475</f>
        <v>0.24945759999999997</v>
      </c>
      <c r="D7475">
        <f t="shared" si="348"/>
        <v>0</v>
      </c>
      <c r="E7475">
        <f t="shared" si="349"/>
        <v>0</v>
      </c>
      <c r="F7475">
        <f t="shared" si="350"/>
        <v>0.24945759999999997</v>
      </c>
    </row>
    <row r="7476" spans="1:6" x14ac:dyDescent="0.25">
      <c r="A7476">
        <v>7467</v>
      </c>
      <c r="B7476">
        <f>'Założenia i wyniki'!$E$6*Znorm.Profile!B7476</f>
        <v>0</v>
      </c>
      <c r="C7476">
        <f>'Założenia i wyniki'!$E$8*Znorm.Profile!C7476</f>
        <v>0.22807084999999996</v>
      </c>
      <c r="D7476">
        <f t="shared" si="348"/>
        <v>0</v>
      </c>
      <c r="E7476">
        <f t="shared" si="349"/>
        <v>0</v>
      </c>
      <c r="F7476">
        <f t="shared" si="350"/>
        <v>0.22807084999999996</v>
      </c>
    </row>
    <row r="7477" spans="1:6" x14ac:dyDescent="0.25">
      <c r="A7477">
        <v>7468</v>
      </c>
      <c r="B7477">
        <f>'Założenia i wyniki'!$E$6*Znorm.Profile!B7477</f>
        <v>0</v>
      </c>
      <c r="C7477">
        <f>'Założenia i wyniki'!$E$8*Znorm.Profile!C7477</f>
        <v>0.22311485000000003</v>
      </c>
      <c r="D7477">
        <f t="shared" si="348"/>
        <v>0</v>
      </c>
      <c r="E7477">
        <f t="shared" si="349"/>
        <v>0</v>
      </c>
      <c r="F7477">
        <f t="shared" si="350"/>
        <v>0.22311485000000003</v>
      </c>
    </row>
    <row r="7478" spans="1:6" x14ac:dyDescent="0.25">
      <c r="A7478">
        <v>7469</v>
      </c>
      <c r="B7478">
        <f>'Założenia i wyniki'!$E$6*Znorm.Profile!B7478</f>
        <v>0</v>
      </c>
      <c r="C7478">
        <f>'Założenia i wyniki'!$E$8*Znorm.Profile!C7478</f>
        <v>0.22924649999999996</v>
      </c>
      <c r="D7478">
        <f t="shared" si="348"/>
        <v>0</v>
      </c>
      <c r="E7478">
        <f t="shared" si="349"/>
        <v>0</v>
      </c>
      <c r="F7478">
        <f t="shared" si="350"/>
        <v>0.22924649999999996</v>
      </c>
    </row>
    <row r="7479" spans="1:6" x14ac:dyDescent="0.25">
      <c r="A7479">
        <v>7470</v>
      </c>
      <c r="B7479">
        <f>'Założenia i wyniki'!$E$6*Znorm.Profile!B7479</f>
        <v>0</v>
      </c>
      <c r="C7479">
        <f>'Założenia i wyniki'!$E$8*Znorm.Profile!C7479</f>
        <v>0.25803120000000002</v>
      </c>
      <c r="D7479">
        <f t="shared" si="348"/>
        <v>0</v>
      </c>
      <c r="E7479">
        <f t="shared" si="349"/>
        <v>0</v>
      </c>
      <c r="F7479">
        <f t="shared" si="350"/>
        <v>0.25803120000000002</v>
      </c>
    </row>
    <row r="7480" spans="1:6" x14ac:dyDescent="0.25">
      <c r="A7480">
        <v>7471</v>
      </c>
      <c r="B7480">
        <f>'Założenia i wyniki'!$E$6*Znorm.Profile!B7480</f>
        <v>0</v>
      </c>
      <c r="C7480">
        <f>'Założenia i wyniki'!$E$8*Znorm.Profile!C7480</f>
        <v>0.30325715000000003</v>
      </c>
      <c r="D7480">
        <f t="shared" si="348"/>
        <v>0</v>
      </c>
      <c r="E7480">
        <f t="shared" si="349"/>
        <v>0</v>
      </c>
      <c r="F7480">
        <f t="shared" si="350"/>
        <v>0.30325715000000003</v>
      </c>
    </row>
    <row r="7481" spans="1:6" x14ac:dyDescent="0.25">
      <c r="A7481">
        <v>7472</v>
      </c>
      <c r="B7481">
        <f>'Założenia i wyniki'!$E$6*Znorm.Profile!B7481</f>
        <v>1.649622641509434E-2</v>
      </c>
      <c r="C7481">
        <f>'Założenia i wyniki'!$E$8*Znorm.Profile!C7481</f>
        <v>0.36009609999999997</v>
      </c>
      <c r="D7481">
        <f t="shared" si="348"/>
        <v>1.649622641509434E-2</v>
      </c>
      <c r="E7481">
        <f t="shared" si="349"/>
        <v>0</v>
      </c>
      <c r="F7481">
        <f t="shared" si="350"/>
        <v>0.34359987358490562</v>
      </c>
    </row>
    <row r="7482" spans="1:6" x14ac:dyDescent="0.25">
      <c r="A7482">
        <v>7473</v>
      </c>
      <c r="B7482">
        <f>'Założenia i wyniki'!$E$6*Znorm.Profile!B7482</f>
        <v>0.21430188679245282</v>
      </c>
      <c r="C7482">
        <f>'Założenia i wyniki'!$E$8*Znorm.Profile!C7482</f>
        <v>0.43072050000000001</v>
      </c>
      <c r="D7482">
        <f t="shared" si="348"/>
        <v>0.21430188679245282</v>
      </c>
      <c r="E7482">
        <f t="shared" si="349"/>
        <v>0</v>
      </c>
      <c r="F7482">
        <f t="shared" si="350"/>
        <v>0.21641861320754718</v>
      </c>
    </row>
    <row r="7483" spans="1:6" x14ac:dyDescent="0.25">
      <c r="A7483">
        <v>7474</v>
      </c>
      <c r="B7483">
        <f>'Założenia i wyniki'!$E$6*Znorm.Profile!B7483</f>
        <v>1.0519811320754715</v>
      </c>
      <c r="C7483">
        <f>'Założenia i wyniki'!$E$8*Znorm.Profile!C7483</f>
        <v>0.47201070000000001</v>
      </c>
      <c r="D7483">
        <f t="shared" si="348"/>
        <v>0.47201070000000001</v>
      </c>
      <c r="E7483">
        <f t="shared" si="349"/>
        <v>0.5799704320754715</v>
      </c>
      <c r="F7483">
        <f t="shared" si="350"/>
        <v>0</v>
      </c>
    </row>
    <row r="7484" spans="1:6" x14ac:dyDescent="0.25">
      <c r="A7484">
        <v>7475</v>
      </c>
      <c r="B7484">
        <f>'Założenia i wyniki'!$E$6*Znorm.Profile!B7484</f>
        <v>1.1524528301886792</v>
      </c>
      <c r="C7484">
        <f>'Założenia i wyniki'!$E$8*Znorm.Profile!C7484</f>
        <v>0.50070895000000004</v>
      </c>
      <c r="D7484">
        <f t="shared" si="348"/>
        <v>0.50070895000000004</v>
      </c>
      <c r="E7484">
        <f t="shared" si="349"/>
        <v>0.65174388018867913</v>
      </c>
      <c r="F7484">
        <f t="shared" si="350"/>
        <v>0</v>
      </c>
    </row>
    <row r="7485" spans="1:6" x14ac:dyDescent="0.25">
      <c r="A7485">
        <v>7476</v>
      </c>
      <c r="B7485">
        <f>'Założenia i wyniki'!$E$6*Znorm.Profile!B7485</f>
        <v>1.5980188679245284</v>
      </c>
      <c r="C7485">
        <f>'Założenia i wyniki'!$E$8*Znorm.Profile!C7485</f>
        <v>0.50322999999999996</v>
      </c>
      <c r="D7485">
        <f t="shared" si="348"/>
        <v>0.50322999999999996</v>
      </c>
      <c r="E7485">
        <f t="shared" si="349"/>
        <v>1.0947888679245286</v>
      </c>
      <c r="F7485">
        <f t="shared" si="350"/>
        <v>0</v>
      </c>
    </row>
    <row r="7486" spans="1:6" x14ac:dyDescent="0.25">
      <c r="A7486">
        <v>7477</v>
      </c>
      <c r="B7486">
        <f>'Założenia i wyniki'!$E$6*Znorm.Profile!B7486</f>
        <v>1.523490566037736</v>
      </c>
      <c r="C7486">
        <f>'Założenia i wyniki'!$E$8*Znorm.Profile!C7486</f>
        <v>0.50056929999999999</v>
      </c>
      <c r="D7486">
        <f t="shared" si="348"/>
        <v>0.50056929999999999</v>
      </c>
      <c r="E7486">
        <f t="shared" si="349"/>
        <v>1.022921266037736</v>
      </c>
      <c r="F7486">
        <f t="shared" si="350"/>
        <v>0</v>
      </c>
    </row>
    <row r="7487" spans="1:6" x14ac:dyDescent="0.25">
      <c r="A7487">
        <v>7478</v>
      </c>
      <c r="B7487">
        <f>'Założenia i wyniki'!$E$6*Znorm.Profile!B7487</f>
        <v>0.93127358490566037</v>
      </c>
      <c r="C7487">
        <f>'Założenia i wyniki'!$E$8*Znorm.Profile!C7487</f>
        <v>0.48367585000000002</v>
      </c>
      <c r="D7487">
        <f t="shared" si="348"/>
        <v>0.48367585000000002</v>
      </c>
      <c r="E7487">
        <f t="shared" si="349"/>
        <v>0.44759773490566035</v>
      </c>
      <c r="F7487">
        <f t="shared" si="350"/>
        <v>0</v>
      </c>
    </row>
    <row r="7488" spans="1:6" x14ac:dyDescent="0.25">
      <c r="A7488">
        <v>7479</v>
      </c>
      <c r="B7488">
        <f>'Założenia i wyniki'!$E$6*Znorm.Profile!B7488</f>
        <v>0.3147924528301887</v>
      </c>
      <c r="C7488">
        <f>'Założenia i wyniki'!$E$8*Znorm.Profile!C7488</f>
        <v>0.45927980000000007</v>
      </c>
      <c r="D7488">
        <f t="shared" si="348"/>
        <v>0.3147924528301887</v>
      </c>
      <c r="E7488">
        <f t="shared" si="349"/>
        <v>0</v>
      </c>
      <c r="F7488">
        <f t="shared" si="350"/>
        <v>0.14448734716981138</v>
      </c>
    </row>
    <row r="7489" spans="1:6" x14ac:dyDescent="0.25">
      <c r="A7489">
        <v>7480</v>
      </c>
      <c r="B7489">
        <f>'Założenia i wyniki'!$E$6*Znorm.Profile!B7489</f>
        <v>8.372924528301887E-3</v>
      </c>
      <c r="C7489">
        <f>'Założenia i wyniki'!$E$8*Znorm.Profile!C7489</f>
        <v>0.46566204999999999</v>
      </c>
      <c r="D7489">
        <f t="shared" si="348"/>
        <v>8.372924528301887E-3</v>
      </c>
      <c r="E7489">
        <f t="shared" si="349"/>
        <v>0</v>
      </c>
      <c r="F7489">
        <f t="shared" si="350"/>
        <v>0.45728912547169809</v>
      </c>
    </row>
    <row r="7490" spans="1:6" x14ac:dyDescent="0.25">
      <c r="A7490">
        <v>7481</v>
      </c>
      <c r="B7490">
        <f>'Założenia i wyniki'!$E$6*Znorm.Profile!B7490</f>
        <v>0</v>
      </c>
      <c r="C7490">
        <f>'Założenia i wyniki'!$E$8*Znorm.Profile!C7490</f>
        <v>0.52940509999999996</v>
      </c>
      <c r="D7490">
        <f t="shared" si="348"/>
        <v>0</v>
      </c>
      <c r="E7490">
        <f t="shared" si="349"/>
        <v>0</v>
      </c>
      <c r="F7490">
        <f t="shared" si="350"/>
        <v>0.52940509999999996</v>
      </c>
    </row>
    <row r="7491" spans="1:6" x14ac:dyDescent="0.25">
      <c r="A7491">
        <v>7482</v>
      </c>
      <c r="B7491">
        <f>'Założenia i wyniki'!$E$6*Znorm.Profile!B7491</f>
        <v>0</v>
      </c>
      <c r="C7491">
        <f>'Założenia i wyniki'!$E$8*Znorm.Profile!C7491</f>
        <v>0.57598800000000006</v>
      </c>
      <c r="D7491">
        <f t="shared" si="348"/>
        <v>0</v>
      </c>
      <c r="E7491">
        <f t="shared" si="349"/>
        <v>0</v>
      </c>
      <c r="F7491">
        <f t="shared" si="350"/>
        <v>0.57598800000000006</v>
      </c>
    </row>
    <row r="7492" spans="1:6" x14ac:dyDescent="0.25">
      <c r="A7492">
        <v>7483</v>
      </c>
      <c r="B7492">
        <f>'Założenia i wyniki'!$E$6*Znorm.Profile!B7492</f>
        <v>0</v>
      </c>
      <c r="C7492">
        <f>'Założenia i wyniki'!$E$8*Znorm.Profile!C7492</f>
        <v>0.58005010000000001</v>
      </c>
      <c r="D7492">
        <f t="shared" si="348"/>
        <v>0</v>
      </c>
      <c r="E7492">
        <f t="shared" si="349"/>
        <v>0</v>
      </c>
      <c r="F7492">
        <f t="shared" si="350"/>
        <v>0.58005010000000001</v>
      </c>
    </row>
    <row r="7493" spans="1:6" x14ac:dyDescent="0.25">
      <c r="A7493">
        <v>7484</v>
      </c>
      <c r="B7493">
        <f>'Założenia i wyniki'!$E$6*Znorm.Profile!B7493</f>
        <v>0</v>
      </c>
      <c r="C7493">
        <f>'Założenia i wyniki'!$E$8*Znorm.Profile!C7493</f>
        <v>0.57324434999999996</v>
      </c>
      <c r="D7493">
        <f t="shared" si="348"/>
        <v>0</v>
      </c>
      <c r="E7493">
        <f t="shared" si="349"/>
        <v>0</v>
      </c>
      <c r="F7493">
        <f t="shared" si="350"/>
        <v>0.57324434999999996</v>
      </c>
    </row>
    <row r="7494" spans="1:6" x14ac:dyDescent="0.25">
      <c r="A7494">
        <v>7485</v>
      </c>
      <c r="B7494">
        <f>'Założenia i wyniki'!$E$6*Znorm.Profile!B7494</f>
        <v>0</v>
      </c>
      <c r="C7494">
        <f>'Założenia i wyniki'!$E$8*Znorm.Profile!C7494</f>
        <v>0.54766844999999997</v>
      </c>
      <c r="D7494">
        <f t="shared" si="348"/>
        <v>0</v>
      </c>
      <c r="E7494">
        <f t="shared" si="349"/>
        <v>0</v>
      </c>
      <c r="F7494">
        <f t="shared" si="350"/>
        <v>0.54766844999999997</v>
      </c>
    </row>
    <row r="7495" spans="1:6" x14ac:dyDescent="0.25">
      <c r="A7495">
        <v>7486</v>
      </c>
      <c r="B7495">
        <f>'Założenia i wyniki'!$E$6*Znorm.Profile!B7495</f>
        <v>0</v>
      </c>
      <c r="C7495">
        <f>'Założenia i wyniki'!$E$8*Znorm.Profile!C7495</f>
        <v>0.48649510000000012</v>
      </c>
      <c r="D7495">
        <f t="shared" si="348"/>
        <v>0</v>
      </c>
      <c r="E7495">
        <f t="shared" si="349"/>
        <v>0</v>
      </c>
      <c r="F7495">
        <f t="shared" si="350"/>
        <v>0.48649510000000012</v>
      </c>
    </row>
    <row r="7496" spans="1:6" x14ac:dyDescent="0.25">
      <c r="A7496">
        <v>7487</v>
      </c>
      <c r="B7496">
        <f>'Założenia i wyniki'!$E$6*Znorm.Profile!B7496</f>
        <v>0</v>
      </c>
      <c r="C7496">
        <f>'Założenia i wyniki'!$E$8*Znorm.Profile!C7496</f>
        <v>0.41230105</v>
      </c>
      <c r="D7496">
        <f t="shared" si="348"/>
        <v>0</v>
      </c>
      <c r="E7496">
        <f t="shared" si="349"/>
        <v>0</v>
      </c>
      <c r="F7496">
        <f t="shared" si="350"/>
        <v>0.41230105</v>
      </c>
    </row>
    <row r="7497" spans="1:6" x14ac:dyDescent="0.25">
      <c r="A7497">
        <v>7488</v>
      </c>
      <c r="B7497">
        <f>'Założenia i wyniki'!$E$6*Znorm.Profile!B7497</f>
        <v>0</v>
      </c>
      <c r="C7497">
        <f>'Założenia i wyniki'!$E$8*Znorm.Profile!C7497</f>
        <v>0.34203610000000001</v>
      </c>
      <c r="D7497">
        <f t="shared" si="348"/>
        <v>0</v>
      </c>
      <c r="E7497">
        <f t="shared" si="349"/>
        <v>0</v>
      </c>
      <c r="F7497">
        <f t="shared" si="350"/>
        <v>0.34203610000000001</v>
      </c>
    </row>
    <row r="7498" spans="1:6" x14ac:dyDescent="0.25">
      <c r="A7498">
        <v>7489</v>
      </c>
      <c r="B7498">
        <f>'Założenia i wyniki'!$E$6*Znorm.Profile!B7498</f>
        <v>0</v>
      </c>
      <c r="C7498">
        <f>'Założenia i wyniki'!$E$8*Znorm.Profile!C7498</f>
        <v>0.25372059999999996</v>
      </c>
      <c r="D7498">
        <f t="shared" si="348"/>
        <v>0</v>
      </c>
      <c r="E7498">
        <f t="shared" si="349"/>
        <v>0</v>
      </c>
      <c r="F7498">
        <f t="shared" si="350"/>
        <v>0.25372059999999996</v>
      </c>
    </row>
    <row r="7499" spans="1:6" x14ac:dyDescent="0.25">
      <c r="A7499">
        <v>7490</v>
      </c>
      <c r="B7499">
        <f>'Założenia i wyniki'!$E$6*Znorm.Profile!B7499</f>
        <v>0</v>
      </c>
      <c r="C7499">
        <f>'Założenia i wyniki'!$E$8*Znorm.Profile!C7499</f>
        <v>0.22221150000000001</v>
      </c>
      <c r="D7499">
        <f t="shared" ref="D7499:D7562" si="351">IF(B7499&lt;=C7499,B7499,C7499)</f>
        <v>0</v>
      </c>
      <c r="E7499">
        <f t="shared" ref="E7499:E7562" si="352">IF(B7499&gt;C7499,B7499-C7499,0)</f>
        <v>0</v>
      </c>
      <c r="F7499">
        <f t="shared" ref="F7499:F7562" si="353">IF(B7499&lt;C7499,C7499-B7499,0)</f>
        <v>0.22221150000000001</v>
      </c>
    </row>
    <row r="7500" spans="1:6" x14ac:dyDescent="0.25">
      <c r="A7500">
        <v>7491</v>
      </c>
      <c r="B7500">
        <f>'Założenia i wyniki'!$E$6*Znorm.Profile!B7500</f>
        <v>0</v>
      </c>
      <c r="C7500">
        <f>'Założenia i wyniki'!$E$8*Znorm.Profile!C7500</f>
        <v>0.21053305</v>
      </c>
      <c r="D7500">
        <f t="shared" si="351"/>
        <v>0</v>
      </c>
      <c r="E7500">
        <f t="shared" si="352"/>
        <v>0</v>
      </c>
      <c r="F7500">
        <f t="shared" si="353"/>
        <v>0.21053305</v>
      </c>
    </row>
    <row r="7501" spans="1:6" x14ac:dyDescent="0.25">
      <c r="A7501">
        <v>7492</v>
      </c>
      <c r="B7501">
        <f>'Założenia i wyniki'!$E$6*Znorm.Profile!B7501</f>
        <v>0</v>
      </c>
      <c r="C7501">
        <f>'Założenia i wyniki'!$E$8*Znorm.Profile!C7501</f>
        <v>0.21615790000000001</v>
      </c>
      <c r="D7501">
        <f t="shared" si="351"/>
        <v>0</v>
      </c>
      <c r="E7501">
        <f t="shared" si="352"/>
        <v>0</v>
      </c>
      <c r="F7501">
        <f t="shared" si="353"/>
        <v>0.21615790000000001</v>
      </c>
    </row>
    <row r="7502" spans="1:6" x14ac:dyDescent="0.25">
      <c r="A7502">
        <v>7493</v>
      </c>
      <c r="B7502">
        <f>'Założenia i wyniki'!$E$6*Znorm.Profile!B7502</f>
        <v>0</v>
      </c>
      <c r="C7502">
        <f>'Założenia i wyniki'!$E$8*Znorm.Profile!C7502</f>
        <v>0.24490235000000002</v>
      </c>
      <c r="D7502">
        <f t="shared" si="351"/>
        <v>0</v>
      </c>
      <c r="E7502">
        <f t="shared" si="352"/>
        <v>0</v>
      </c>
      <c r="F7502">
        <f t="shared" si="353"/>
        <v>0.24490235000000002</v>
      </c>
    </row>
    <row r="7503" spans="1:6" x14ac:dyDescent="0.25">
      <c r="A7503">
        <v>7494</v>
      </c>
      <c r="B7503">
        <f>'Założenia i wyniki'!$E$6*Znorm.Profile!B7503</f>
        <v>0</v>
      </c>
      <c r="C7503">
        <f>'Założenia i wyniki'!$E$8*Znorm.Profile!C7503</f>
        <v>0.30919105000000002</v>
      </c>
      <c r="D7503">
        <f t="shared" si="351"/>
        <v>0</v>
      </c>
      <c r="E7503">
        <f t="shared" si="352"/>
        <v>0</v>
      </c>
      <c r="F7503">
        <f t="shared" si="353"/>
        <v>0.30919105000000002</v>
      </c>
    </row>
    <row r="7504" spans="1:6" x14ac:dyDescent="0.25">
      <c r="A7504">
        <v>7495</v>
      </c>
      <c r="B7504">
        <f>'Założenia i wyniki'!$E$6*Znorm.Profile!B7504</f>
        <v>0</v>
      </c>
      <c r="C7504">
        <f>'Założenia i wyniki'!$E$8*Znorm.Profile!C7504</f>
        <v>0.41050694999999998</v>
      </c>
      <c r="D7504">
        <f t="shared" si="351"/>
        <v>0</v>
      </c>
      <c r="E7504">
        <f t="shared" si="352"/>
        <v>0</v>
      </c>
      <c r="F7504">
        <f t="shared" si="353"/>
        <v>0.41050694999999998</v>
      </c>
    </row>
    <row r="7505" spans="1:6" x14ac:dyDescent="0.25">
      <c r="A7505">
        <v>7496</v>
      </c>
      <c r="B7505">
        <f>'Założenia i wyniki'!$E$6*Znorm.Profile!B7505</f>
        <v>9.2158490566037737E-3</v>
      </c>
      <c r="C7505">
        <f>'Założenia i wyniki'!$E$8*Znorm.Profile!C7505</f>
        <v>0.46621574999999998</v>
      </c>
      <c r="D7505">
        <f t="shared" si="351"/>
        <v>9.2158490566037737E-3</v>
      </c>
      <c r="E7505">
        <f t="shared" si="352"/>
        <v>0</v>
      </c>
      <c r="F7505">
        <f t="shared" si="353"/>
        <v>0.45699990094339621</v>
      </c>
    </row>
    <row r="7506" spans="1:6" x14ac:dyDescent="0.25">
      <c r="A7506">
        <v>7497</v>
      </c>
      <c r="B7506">
        <f>'Założenia i wyniki'!$E$6*Znorm.Profile!B7506</f>
        <v>0.13547169811320753</v>
      </c>
      <c r="C7506">
        <f>'Założenia i wyniki'!$E$8*Znorm.Profile!C7506</f>
        <v>0.46731720000000004</v>
      </c>
      <c r="D7506">
        <f t="shared" si="351"/>
        <v>0.13547169811320753</v>
      </c>
      <c r="E7506">
        <f t="shared" si="352"/>
        <v>0</v>
      </c>
      <c r="F7506">
        <f t="shared" si="353"/>
        <v>0.33184550188679252</v>
      </c>
    </row>
    <row r="7507" spans="1:6" x14ac:dyDescent="0.25">
      <c r="A7507">
        <v>7498</v>
      </c>
      <c r="B7507">
        <f>'Założenia i wyniki'!$E$6*Znorm.Profile!B7507</f>
        <v>0.20711320754716983</v>
      </c>
      <c r="C7507">
        <f>'Założenia i wyniki'!$E$8*Znorm.Profile!C7507</f>
        <v>0.468692</v>
      </c>
      <c r="D7507">
        <f t="shared" si="351"/>
        <v>0.20711320754716983</v>
      </c>
      <c r="E7507">
        <f t="shared" si="352"/>
        <v>0</v>
      </c>
      <c r="F7507">
        <f t="shared" si="353"/>
        <v>0.26157879245283017</v>
      </c>
    </row>
    <row r="7508" spans="1:6" x14ac:dyDescent="0.25">
      <c r="A7508">
        <v>7499</v>
      </c>
      <c r="B7508">
        <f>'Założenia i wyniki'!$E$6*Znorm.Profile!B7508</f>
        <v>0.20559433962264151</v>
      </c>
      <c r="C7508">
        <f>'Założenia i wyniki'!$E$8*Znorm.Profile!C7508</f>
        <v>0.45891300000000002</v>
      </c>
      <c r="D7508">
        <f t="shared" si="351"/>
        <v>0.20559433962264151</v>
      </c>
      <c r="E7508">
        <f t="shared" si="352"/>
        <v>0</v>
      </c>
      <c r="F7508">
        <f t="shared" si="353"/>
        <v>0.25331866037735851</v>
      </c>
    </row>
    <row r="7509" spans="1:6" x14ac:dyDescent="0.25">
      <c r="A7509">
        <v>7500</v>
      </c>
      <c r="B7509">
        <f>'Założenia i wyniki'!$E$6*Znorm.Profile!B7509</f>
        <v>0.20075471698113212</v>
      </c>
      <c r="C7509">
        <f>'Założenia i wyniki'!$E$8*Znorm.Profile!C7509</f>
        <v>0.44395645</v>
      </c>
      <c r="D7509">
        <f t="shared" si="351"/>
        <v>0.20075471698113212</v>
      </c>
      <c r="E7509">
        <f t="shared" si="352"/>
        <v>0</v>
      </c>
      <c r="F7509">
        <f t="shared" si="353"/>
        <v>0.24320173301886788</v>
      </c>
    </row>
    <row r="7510" spans="1:6" x14ac:dyDescent="0.25">
      <c r="A7510">
        <v>7501</v>
      </c>
      <c r="B7510">
        <f>'Założenia i wyniki'!$E$6*Znorm.Profile!B7510</f>
        <v>0.18440566037735848</v>
      </c>
      <c r="C7510">
        <f>'Założenia i wyniki'!$E$8*Znorm.Profile!C7510</f>
        <v>0.43260979999999999</v>
      </c>
      <c r="D7510">
        <f t="shared" si="351"/>
        <v>0.18440566037735848</v>
      </c>
      <c r="E7510">
        <f t="shared" si="352"/>
        <v>0</v>
      </c>
      <c r="F7510">
        <f t="shared" si="353"/>
        <v>0.24820413962264151</v>
      </c>
    </row>
    <row r="7511" spans="1:6" x14ac:dyDescent="0.25">
      <c r="A7511">
        <v>7502</v>
      </c>
      <c r="B7511">
        <f>'Założenia i wyniki'!$E$6*Znorm.Profile!B7511</f>
        <v>0.13784905660377358</v>
      </c>
      <c r="C7511">
        <f>'Założenia i wyniki'!$E$8*Znorm.Profile!C7511</f>
        <v>0.43938159999999998</v>
      </c>
      <c r="D7511">
        <f t="shared" si="351"/>
        <v>0.13784905660377358</v>
      </c>
      <c r="E7511">
        <f t="shared" si="352"/>
        <v>0</v>
      </c>
      <c r="F7511">
        <f t="shared" si="353"/>
        <v>0.30153254339622637</v>
      </c>
    </row>
    <row r="7512" spans="1:6" x14ac:dyDescent="0.25">
      <c r="A7512">
        <v>7503</v>
      </c>
      <c r="B7512">
        <f>'Założenia i wyniki'!$E$6*Znorm.Profile!B7512</f>
        <v>5.4729245283018861E-2</v>
      </c>
      <c r="C7512">
        <f>'Założenia i wyniki'!$E$8*Znorm.Profile!C7512</f>
        <v>0.44162300000000004</v>
      </c>
      <c r="D7512">
        <f t="shared" si="351"/>
        <v>5.4729245283018861E-2</v>
      </c>
      <c r="E7512">
        <f t="shared" si="352"/>
        <v>0</v>
      </c>
      <c r="F7512">
        <f t="shared" si="353"/>
        <v>0.38689375471698118</v>
      </c>
    </row>
    <row r="7513" spans="1:6" x14ac:dyDescent="0.25">
      <c r="A7513">
        <v>7504</v>
      </c>
      <c r="B7513">
        <f>'Założenia i wyniki'!$E$6*Znorm.Profile!B7513</f>
        <v>0</v>
      </c>
      <c r="C7513">
        <f>'Założenia i wyniki'!$E$8*Znorm.Profile!C7513</f>
        <v>0.49463749999999995</v>
      </c>
      <c r="D7513">
        <f t="shared" si="351"/>
        <v>0</v>
      </c>
      <c r="E7513">
        <f t="shared" si="352"/>
        <v>0</v>
      </c>
      <c r="F7513">
        <f t="shared" si="353"/>
        <v>0.49463749999999995</v>
      </c>
    </row>
    <row r="7514" spans="1:6" x14ac:dyDescent="0.25">
      <c r="A7514">
        <v>7505</v>
      </c>
      <c r="B7514">
        <f>'Założenia i wyniki'!$E$6*Znorm.Profile!B7514</f>
        <v>0</v>
      </c>
      <c r="C7514">
        <f>'Założenia i wyniki'!$E$8*Znorm.Profile!C7514</f>
        <v>0.58735005000000007</v>
      </c>
      <c r="D7514">
        <f t="shared" si="351"/>
        <v>0</v>
      </c>
      <c r="E7514">
        <f t="shared" si="352"/>
        <v>0</v>
      </c>
      <c r="F7514">
        <f t="shared" si="353"/>
        <v>0.58735005000000007</v>
      </c>
    </row>
    <row r="7515" spans="1:6" x14ac:dyDescent="0.25">
      <c r="A7515">
        <v>7506</v>
      </c>
      <c r="B7515">
        <f>'Założenia i wyniki'!$E$6*Znorm.Profile!B7515</f>
        <v>0</v>
      </c>
      <c r="C7515">
        <f>'Założenia i wyniki'!$E$8*Znorm.Profile!C7515</f>
        <v>0.64596595000000001</v>
      </c>
      <c r="D7515">
        <f t="shared" si="351"/>
        <v>0</v>
      </c>
      <c r="E7515">
        <f t="shared" si="352"/>
        <v>0</v>
      </c>
      <c r="F7515">
        <f t="shared" si="353"/>
        <v>0.64596595000000001</v>
      </c>
    </row>
    <row r="7516" spans="1:6" x14ac:dyDescent="0.25">
      <c r="A7516">
        <v>7507</v>
      </c>
      <c r="B7516">
        <f>'Założenia i wyniki'!$E$6*Znorm.Profile!B7516</f>
        <v>0</v>
      </c>
      <c r="C7516">
        <f>'Założenia i wyniki'!$E$8*Znorm.Profile!C7516</f>
        <v>0.65214729999999999</v>
      </c>
      <c r="D7516">
        <f t="shared" si="351"/>
        <v>0</v>
      </c>
      <c r="E7516">
        <f t="shared" si="352"/>
        <v>0</v>
      </c>
      <c r="F7516">
        <f t="shared" si="353"/>
        <v>0.65214729999999999</v>
      </c>
    </row>
    <row r="7517" spans="1:6" x14ac:dyDescent="0.25">
      <c r="A7517">
        <v>7508</v>
      </c>
      <c r="B7517">
        <f>'Założenia i wyniki'!$E$6*Znorm.Profile!B7517</f>
        <v>0</v>
      </c>
      <c r="C7517">
        <f>'Założenia i wyniki'!$E$8*Znorm.Profile!C7517</f>
        <v>0.63670950000000004</v>
      </c>
      <c r="D7517">
        <f t="shared" si="351"/>
        <v>0</v>
      </c>
      <c r="E7517">
        <f t="shared" si="352"/>
        <v>0</v>
      </c>
      <c r="F7517">
        <f t="shared" si="353"/>
        <v>0.63670950000000004</v>
      </c>
    </row>
    <row r="7518" spans="1:6" x14ac:dyDescent="0.25">
      <c r="A7518">
        <v>7509</v>
      </c>
      <c r="B7518">
        <f>'Założenia i wyniki'!$E$6*Znorm.Profile!B7518</f>
        <v>0</v>
      </c>
      <c r="C7518">
        <f>'Założenia i wyniki'!$E$8*Znorm.Profile!C7518</f>
        <v>0.59418170000000003</v>
      </c>
      <c r="D7518">
        <f t="shared" si="351"/>
        <v>0</v>
      </c>
      <c r="E7518">
        <f t="shared" si="352"/>
        <v>0</v>
      </c>
      <c r="F7518">
        <f t="shared" si="353"/>
        <v>0.59418170000000003</v>
      </c>
    </row>
    <row r="7519" spans="1:6" x14ac:dyDescent="0.25">
      <c r="A7519">
        <v>7510</v>
      </c>
      <c r="B7519">
        <f>'Założenia i wyniki'!$E$6*Znorm.Profile!B7519</f>
        <v>0</v>
      </c>
      <c r="C7519">
        <f>'Założenia i wyniki'!$E$8*Znorm.Profile!C7519</f>
        <v>0.52702930000000003</v>
      </c>
      <c r="D7519">
        <f t="shared" si="351"/>
        <v>0</v>
      </c>
      <c r="E7519">
        <f t="shared" si="352"/>
        <v>0</v>
      </c>
      <c r="F7519">
        <f t="shared" si="353"/>
        <v>0.52702930000000003</v>
      </c>
    </row>
    <row r="7520" spans="1:6" x14ac:dyDescent="0.25">
      <c r="A7520">
        <v>7511</v>
      </c>
      <c r="B7520">
        <f>'Założenia i wyniki'!$E$6*Znorm.Profile!B7520</f>
        <v>0</v>
      </c>
      <c r="C7520">
        <f>'Założenia i wyniki'!$E$8*Znorm.Profile!C7520</f>
        <v>0.41966924999999999</v>
      </c>
      <c r="D7520">
        <f t="shared" si="351"/>
        <v>0</v>
      </c>
      <c r="E7520">
        <f t="shared" si="352"/>
        <v>0</v>
      </c>
      <c r="F7520">
        <f t="shared" si="353"/>
        <v>0.41966924999999999</v>
      </c>
    </row>
    <row r="7521" spans="1:6" x14ac:dyDescent="0.25">
      <c r="A7521">
        <v>7512</v>
      </c>
      <c r="B7521">
        <f>'Założenia i wyniki'!$E$6*Znorm.Profile!B7521</f>
        <v>0</v>
      </c>
      <c r="C7521">
        <f>'Założenia i wyniki'!$E$8*Znorm.Profile!C7521</f>
        <v>0.33004650000000002</v>
      </c>
      <c r="D7521">
        <f t="shared" si="351"/>
        <v>0</v>
      </c>
      <c r="E7521">
        <f t="shared" si="352"/>
        <v>0</v>
      </c>
      <c r="F7521">
        <f t="shared" si="353"/>
        <v>0.33004650000000002</v>
      </c>
    </row>
    <row r="7522" spans="1:6" x14ac:dyDescent="0.25">
      <c r="A7522">
        <v>7513</v>
      </c>
      <c r="B7522">
        <f>'Założenia i wyniki'!$E$6*Znorm.Profile!B7522</f>
        <v>0</v>
      </c>
      <c r="C7522">
        <f>'Założenia i wyniki'!$E$8*Znorm.Profile!C7522</f>
        <v>0.26315729999999998</v>
      </c>
      <c r="D7522">
        <f t="shared" si="351"/>
        <v>0</v>
      </c>
      <c r="E7522">
        <f t="shared" si="352"/>
        <v>0</v>
      </c>
      <c r="F7522">
        <f t="shared" si="353"/>
        <v>0.26315729999999998</v>
      </c>
    </row>
    <row r="7523" spans="1:6" x14ac:dyDescent="0.25">
      <c r="A7523">
        <v>7514</v>
      </c>
      <c r="B7523">
        <f>'Założenia i wyniki'!$E$6*Znorm.Profile!B7523</f>
        <v>0</v>
      </c>
      <c r="C7523">
        <f>'Założenia i wyniki'!$E$8*Znorm.Profile!C7523</f>
        <v>0.23241994999999999</v>
      </c>
      <c r="D7523">
        <f t="shared" si="351"/>
        <v>0</v>
      </c>
      <c r="E7523">
        <f t="shared" si="352"/>
        <v>0</v>
      </c>
      <c r="F7523">
        <f t="shared" si="353"/>
        <v>0.23241994999999999</v>
      </c>
    </row>
    <row r="7524" spans="1:6" x14ac:dyDescent="0.25">
      <c r="A7524">
        <v>7515</v>
      </c>
      <c r="B7524">
        <f>'Założenia i wyniki'!$E$6*Znorm.Profile!B7524</f>
        <v>0</v>
      </c>
      <c r="C7524">
        <f>'Założenia i wyniki'!$E$8*Znorm.Profile!C7524</f>
        <v>0.21623804999999999</v>
      </c>
      <c r="D7524">
        <f t="shared" si="351"/>
        <v>0</v>
      </c>
      <c r="E7524">
        <f t="shared" si="352"/>
        <v>0</v>
      </c>
      <c r="F7524">
        <f t="shared" si="353"/>
        <v>0.21623804999999999</v>
      </c>
    </row>
    <row r="7525" spans="1:6" x14ac:dyDescent="0.25">
      <c r="A7525">
        <v>7516</v>
      </c>
      <c r="B7525">
        <f>'Założenia i wyniki'!$E$6*Znorm.Profile!B7525</f>
        <v>0</v>
      </c>
      <c r="C7525">
        <f>'Założenia i wyniki'!$E$8*Znorm.Profile!C7525</f>
        <v>0.22089934999999999</v>
      </c>
      <c r="D7525">
        <f t="shared" si="351"/>
        <v>0</v>
      </c>
      <c r="E7525">
        <f t="shared" si="352"/>
        <v>0</v>
      </c>
      <c r="F7525">
        <f t="shared" si="353"/>
        <v>0.22089934999999999</v>
      </c>
    </row>
    <row r="7526" spans="1:6" x14ac:dyDescent="0.25">
      <c r="A7526">
        <v>7517</v>
      </c>
      <c r="B7526">
        <f>'Założenia i wyniki'!$E$6*Znorm.Profile!B7526</f>
        <v>0</v>
      </c>
      <c r="C7526">
        <f>'Założenia i wyniki'!$E$8*Znorm.Profile!C7526</f>
        <v>0.24672550000000001</v>
      </c>
      <c r="D7526">
        <f t="shared" si="351"/>
        <v>0</v>
      </c>
      <c r="E7526">
        <f t="shared" si="352"/>
        <v>0</v>
      </c>
      <c r="F7526">
        <f t="shared" si="353"/>
        <v>0.24672550000000001</v>
      </c>
    </row>
    <row r="7527" spans="1:6" x14ac:dyDescent="0.25">
      <c r="A7527">
        <v>7518</v>
      </c>
      <c r="B7527">
        <f>'Założenia i wyniki'!$E$6*Znorm.Profile!B7527</f>
        <v>0</v>
      </c>
      <c r="C7527">
        <f>'Założenia i wyniki'!$E$8*Znorm.Profile!C7527</f>
        <v>0.3037398</v>
      </c>
      <c r="D7527">
        <f t="shared" si="351"/>
        <v>0</v>
      </c>
      <c r="E7527">
        <f t="shared" si="352"/>
        <v>0</v>
      </c>
      <c r="F7527">
        <f t="shared" si="353"/>
        <v>0.3037398</v>
      </c>
    </row>
    <row r="7528" spans="1:6" x14ac:dyDescent="0.25">
      <c r="A7528">
        <v>7519</v>
      </c>
      <c r="B7528">
        <f>'Założenia i wyniki'!$E$6*Znorm.Profile!B7528</f>
        <v>0</v>
      </c>
      <c r="C7528">
        <f>'Założenia i wyniki'!$E$8*Znorm.Profile!C7528</f>
        <v>0.40080389999999999</v>
      </c>
      <c r="D7528">
        <f t="shared" si="351"/>
        <v>0</v>
      </c>
      <c r="E7528">
        <f t="shared" si="352"/>
        <v>0</v>
      </c>
      <c r="F7528">
        <f t="shared" si="353"/>
        <v>0.40080389999999999</v>
      </c>
    </row>
    <row r="7529" spans="1:6" x14ac:dyDescent="0.25">
      <c r="A7529">
        <v>7520</v>
      </c>
      <c r="B7529">
        <f>'Założenia i wyniki'!$E$6*Znorm.Profile!B7529</f>
        <v>0</v>
      </c>
      <c r="C7529">
        <f>'Założenia i wyniki'!$E$8*Znorm.Profile!C7529</f>
        <v>0.45863825000000003</v>
      </c>
      <c r="D7529">
        <f t="shared" si="351"/>
        <v>0</v>
      </c>
      <c r="E7529">
        <f t="shared" si="352"/>
        <v>0</v>
      </c>
      <c r="F7529">
        <f t="shared" si="353"/>
        <v>0.45863825000000003</v>
      </c>
    </row>
    <row r="7530" spans="1:6" x14ac:dyDescent="0.25">
      <c r="A7530">
        <v>7521</v>
      </c>
      <c r="B7530">
        <f>'Założenia i wyniki'!$E$6*Znorm.Profile!B7530</f>
        <v>7.8988679245283022E-2</v>
      </c>
      <c r="C7530">
        <f>'Założenia i wyniki'!$E$8*Znorm.Profile!C7530</f>
        <v>0.47224169999999999</v>
      </c>
      <c r="D7530">
        <f t="shared" si="351"/>
        <v>7.8988679245283022E-2</v>
      </c>
      <c r="E7530">
        <f t="shared" si="352"/>
        <v>0</v>
      </c>
      <c r="F7530">
        <f t="shared" si="353"/>
        <v>0.39325302075471696</v>
      </c>
    </row>
    <row r="7531" spans="1:6" x14ac:dyDescent="0.25">
      <c r="A7531">
        <v>7522</v>
      </c>
      <c r="B7531">
        <f>'Założenia i wyniki'!$E$6*Znorm.Profile!B7531</f>
        <v>0.15700943396226416</v>
      </c>
      <c r="C7531">
        <f>'Założenia i wyniki'!$E$8*Znorm.Profile!C7531</f>
        <v>0.46265694999999996</v>
      </c>
      <c r="D7531">
        <f t="shared" si="351"/>
        <v>0.15700943396226416</v>
      </c>
      <c r="E7531">
        <f t="shared" si="352"/>
        <v>0</v>
      </c>
      <c r="F7531">
        <f t="shared" si="353"/>
        <v>0.30564751603773577</v>
      </c>
    </row>
    <row r="7532" spans="1:6" x14ac:dyDescent="0.25">
      <c r="A7532">
        <v>7523</v>
      </c>
      <c r="B7532">
        <f>'Założenia i wyniki'!$E$6*Znorm.Profile!B7532</f>
        <v>0.19191509433962264</v>
      </c>
      <c r="C7532">
        <f>'Założenia i wyniki'!$E$8*Znorm.Profile!C7532</f>
        <v>0.45287830000000001</v>
      </c>
      <c r="D7532">
        <f t="shared" si="351"/>
        <v>0.19191509433962264</v>
      </c>
      <c r="E7532">
        <f t="shared" si="352"/>
        <v>0</v>
      </c>
      <c r="F7532">
        <f t="shared" si="353"/>
        <v>0.26096320566037734</v>
      </c>
    </row>
    <row r="7533" spans="1:6" x14ac:dyDescent="0.25">
      <c r="A7533">
        <v>7524</v>
      </c>
      <c r="B7533">
        <f>'Założenia i wyniki'!$E$6*Znorm.Profile!B7533</f>
        <v>0.18738679245283019</v>
      </c>
      <c r="C7533">
        <f>'Założenia i wyniki'!$E$8*Znorm.Profile!C7533</f>
        <v>0.43426495000000004</v>
      </c>
      <c r="D7533">
        <f t="shared" si="351"/>
        <v>0.18738679245283019</v>
      </c>
      <c r="E7533">
        <f t="shared" si="352"/>
        <v>0</v>
      </c>
      <c r="F7533">
        <f t="shared" si="353"/>
        <v>0.24687815754716985</v>
      </c>
    </row>
    <row r="7534" spans="1:6" x14ac:dyDescent="0.25">
      <c r="A7534">
        <v>7525</v>
      </c>
      <c r="B7534">
        <f>'Założenia i wyniki'!$E$6*Znorm.Profile!B7534</f>
        <v>0.14691509433962263</v>
      </c>
      <c r="C7534">
        <f>'Założenia i wyniki'!$E$8*Znorm.Profile!C7534</f>
        <v>0.43748984999999996</v>
      </c>
      <c r="D7534">
        <f t="shared" si="351"/>
        <v>0.14691509433962263</v>
      </c>
      <c r="E7534">
        <f t="shared" si="352"/>
        <v>0</v>
      </c>
      <c r="F7534">
        <f t="shared" si="353"/>
        <v>0.29057475566037733</v>
      </c>
    </row>
    <row r="7535" spans="1:6" x14ac:dyDescent="0.25">
      <c r="A7535">
        <v>7526</v>
      </c>
      <c r="B7535">
        <f>'Założenia i wyniki'!$E$6*Znorm.Profile!B7535</f>
        <v>8.9946226415094338E-2</v>
      </c>
      <c r="C7535">
        <f>'Założenia i wyniki'!$E$8*Znorm.Profile!C7535</f>
        <v>0.44937480000000007</v>
      </c>
      <c r="D7535">
        <f t="shared" si="351"/>
        <v>8.9946226415094338E-2</v>
      </c>
      <c r="E7535">
        <f t="shared" si="352"/>
        <v>0</v>
      </c>
      <c r="F7535">
        <f t="shared" si="353"/>
        <v>0.35942857358490576</v>
      </c>
    </row>
    <row r="7536" spans="1:6" x14ac:dyDescent="0.25">
      <c r="A7536">
        <v>7527</v>
      </c>
      <c r="B7536">
        <f>'Założenia i wyniki'!$E$6*Znorm.Profile!B7536</f>
        <v>2.8000000000000004E-2</v>
      </c>
      <c r="C7536">
        <f>'Założenia i wyniki'!$E$8*Znorm.Profile!C7536</f>
        <v>0.44703294999999998</v>
      </c>
      <c r="D7536">
        <f t="shared" si="351"/>
        <v>2.8000000000000004E-2</v>
      </c>
      <c r="E7536">
        <f t="shared" si="352"/>
        <v>0</v>
      </c>
      <c r="F7536">
        <f t="shared" si="353"/>
        <v>0.41903294999999996</v>
      </c>
    </row>
    <row r="7537" spans="1:6" x14ac:dyDescent="0.25">
      <c r="A7537">
        <v>7528</v>
      </c>
      <c r="B7537">
        <f>'Założenia i wyniki'!$E$6*Znorm.Profile!B7537</f>
        <v>0</v>
      </c>
      <c r="C7537">
        <f>'Założenia i wyniki'!$E$8*Znorm.Profile!C7537</f>
        <v>0.48591549999999994</v>
      </c>
      <c r="D7537">
        <f t="shared" si="351"/>
        <v>0</v>
      </c>
      <c r="E7537">
        <f t="shared" si="352"/>
        <v>0</v>
      </c>
      <c r="F7537">
        <f t="shared" si="353"/>
        <v>0.48591549999999994</v>
      </c>
    </row>
    <row r="7538" spans="1:6" x14ac:dyDescent="0.25">
      <c r="A7538">
        <v>7529</v>
      </c>
      <c r="B7538">
        <f>'Założenia i wyniki'!$E$6*Znorm.Profile!B7538</f>
        <v>0</v>
      </c>
      <c r="C7538">
        <f>'Założenia i wyniki'!$E$8*Znorm.Profile!C7538</f>
        <v>0.56361970000000006</v>
      </c>
      <c r="D7538">
        <f t="shared" si="351"/>
        <v>0</v>
      </c>
      <c r="E7538">
        <f t="shared" si="352"/>
        <v>0</v>
      </c>
      <c r="F7538">
        <f t="shared" si="353"/>
        <v>0.56361970000000006</v>
      </c>
    </row>
    <row r="7539" spans="1:6" x14ac:dyDescent="0.25">
      <c r="A7539">
        <v>7530</v>
      </c>
      <c r="B7539">
        <f>'Założenia i wyniki'!$E$6*Znorm.Profile!B7539</f>
        <v>0</v>
      </c>
      <c r="C7539">
        <f>'Założenia i wyniki'!$E$8*Znorm.Profile!C7539</f>
        <v>0.62751080000000004</v>
      </c>
      <c r="D7539">
        <f t="shared" si="351"/>
        <v>0</v>
      </c>
      <c r="E7539">
        <f t="shared" si="352"/>
        <v>0</v>
      </c>
      <c r="F7539">
        <f t="shared" si="353"/>
        <v>0.62751080000000004</v>
      </c>
    </row>
    <row r="7540" spans="1:6" x14ac:dyDescent="0.25">
      <c r="A7540">
        <v>7531</v>
      </c>
      <c r="B7540">
        <f>'Założenia i wyniki'!$E$6*Znorm.Profile!B7540</f>
        <v>0</v>
      </c>
      <c r="C7540">
        <f>'Założenia i wyniki'!$E$8*Znorm.Profile!C7540</f>
        <v>0.63275800000000004</v>
      </c>
      <c r="D7540">
        <f t="shared" si="351"/>
        <v>0</v>
      </c>
      <c r="E7540">
        <f t="shared" si="352"/>
        <v>0</v>
      </c>
      <c r="F7540">
        <f t="shared" si="353"/>
        <v>0.63275800000000004</v>
      </c>
    </row>
    <row r="7541" spans="1:6" x14ac:dyDescent="0.25">
      <c r="A7541">
        <v>7532</v>
      </c>
      <c r="B7541">
        <f>'Założenia i wyniki'!$E$6*Znorm.Profile!B7541</f>
        <v>0</v>
      </c>
      <c r="C7541">
        <f>'Założenia i wyniki'!$E$8*Znorm.Profile!C7541</f>
        <v>0.61501125000000001</v>
      </c>
      <c r="D7541">
        <f t="shared" si="351"/>
        <v>0</v>
      </c>
      <c r="E7541">
        <f t="shared" si="352"/>
        <v>0</v>
      </c>
      <c r="F7541">
        <f t="shared" si="353"/>
        <v>0.61501125000000001</v>
      </c>
    </row>
    <row r="7542" spans="1:6" x14ac:dyDescent="0.25">
      <c r="A7542">
        <v>7533</v>
      </c>
      <c r="B7542">
        <f>'Założenia i wyniki'!$E$6*Znorm.Profile!B7542</f>
        <v>0</v>
      </c>
      <c r="C7542">
        <f>'Założenia i wyniki'!$E$8*Znorm.Profile!C7542</f>
        <v>0.56784455</v>
      </c>
      <c r="D7542">
        <f t="shared" si="351"/>
        <v>0</v>
      </c>
      <c r="E7542">
        <f t="shared" si="352"/>
        <v>0</v>
      </c>
      <c r="F7542">
        <f t="shared" si="353"/>
        <v>0.56784455</v>
      </c>
    </row>
    <row r="7543" spans="1:6" x14ac:dyDescent="0.25">
      <c r="A7543">
        <v>7534</v>
      </c>
      <c r="B7543">
        <f>'Założenia i wyniki'!$E$6*Znorm.Profile!B7543</f>
        <v>0</v>
      </c>
      <c r="C7543">
        <f>'Założenia i wyniki'!$E$8*Znorm.Profile!C7543</f>
        <v>0.51342935000000001</v>
      </c>
      <c r="D7543">
        <f t="shared" si="351"/>
        <v>0</v>
      </c>
      <c r="E7543">
        <f t="shared" si="352"/>
        <v>0</v>
      </c>
      <c r="F7543">
        <f t="shared" si="353"/>
        <v>0.51342935000000001</v>
      </c>
    </row>
    <row r="7544" spans="1:6" x14ac:dyDescent="0.25">
      <c r="A7544">
        <v>7535</v>
      </c>
      <c r="B7544">
        <f>'Założenia i wyniki'!$E$6*Znorm.Profile!B7544</f>
        <v>0</v>
      </c>
      <c r="C7544">
        <f>'Założenia i wyniki'!$E$8*Znorm.Profile!C7544</f>
        <v>0.42838040000000005</v>
      </c>
      <c r="D7544">
        <f t="shared" si="351"/>
        <v>0</v>
      </c>
      <c r="E7544">
        <f t="shared" si="352"/>
        <v>0</v>
      </c>
      <c r="F7544">
        <f t="shared" si="353"/>
        <v>0.42838040000000005</v>
      </c>
    </row>
    <row r="7545" spans="1:6" x14ac:dyDescent="0.25">
      <c r="A7545">
        <v>7536</v>
      </c>
      <c r="B7545">
        <f>'Założenia i wyniki'!$E$6*Znorm.Profile!B7545</f>
        <v>0</v>
      </c>
      <c r="C7545">
        <f>'Założenia i wyniki'!$E$8*Znorm.Profile!C7545</f>
        <v>0.35103670000000003</v>
      </c>
      <c r="D7545">
        <f t="shared" si="351"/>
        <v>0</v>
      </c>
      <c r="E7545">
        <f t="shared" si="352"/>
        <v>0</v>
      </c>
      <c r="F7545">
        <f t="shared" si="353"/>
        <v>0.35103670000000003</v>
      </c>
    </row>
    <row r="7546" spans="1:6" x14ac:dyDescent="0.25">
      <c r="A7546">
        <v>7537</v>
      </c>
      <c r="B7546">
        <f>'Założenia i wyniki'!$E$6*Znorm.Profile!B7546</f>
        <v>0</v>
      </c>
      <c r="C7546">
        <f>'Założenia i wyniki'!$E$8*Znorm.Profile!C7546</f>
        <v>0.28347375000000002</v>
      </c>
      <c r="D7546">
        <f t="shared" si="351"/>
        <v>0</v>
      </c>
      <c r="E7546">
        <f t="shared" si="352"/>
        <v>0</v>
      </c>
      <c r="F7546">
        <f t="shared" si="353"/>
        <v>0.28347375000000002</v>
      </c>
    </row>
    <row r="7547" spans="1:6" x14ac:dyDescent="0.25">
      <c r="A7547">
        <v>7538</v>
      </c>
      <c r="B7547">
        <f>'Założenia i wyniki'!$E$6*Znorm.Profile!B7547</f>
        <v>0</v>
      </c>
      <c r="C7547">
        <f>'Założenia i wyniki'!$E$8*Znorm.Profile!C7547</f>
        <v>0.24303719999999998</v>
      </c>
      <c r="D7547">
        <f t="shared" si="351"/>
        <v>0</v>
      </c>
      <c r="E7547">
        <f t="shared" si="352"/>
        <v>0</v>
      </c>
      <c r="F7547">
        <f t="shared" si="353"/>
        <v>0.24303719999999998</v>
      </c>
    </row>
    <row r="7548" spans="1:6" x14ac:dyDescent="0.25">
      <c r="A7548">
        <v>7539</v>
      </c>
      <c r="B7548">
        <f>'Założenia i wyniki'!$E$6*Znorm.Profile!B7548</f>
        <v>0</v>
      </c>
      <c r="C7548">
        <f>'Założenia i wyniki'!$E$8*Znorm.Profile!C7548</f>
        <v>0.22286704999999998</v>
      </c>
      <c r="D7548">
        <f t="shared" si="351"/>
        <v>0</v>
      </c>
      <c r="E7548">
        <f t="shared" si="352"/>
        <v>0</v>
      </c>
      <c r="F7548">
        <f t="shared" si="353"/>
        <v>0.22286704999999998</v>
      </c>
    </row>
    <row r="7549" spans="1:6" x14ac:dyDescent="0.25">
      <c r="A7549">
        <v>7540</v>
      </c>
      <c r="B7549">
        <f>'Założenia i wyniki'!$E$6*Znorm.Profile!B7549</f>
        <v>0</v>
      </c>
      <c r="C7549">
        <f>'Założenia i wyniki'!$E$8*Znorm.Profile!C7549</f>
        <v>0.21478135000000001</v>
      </c>
      <c r="D7549">
        <f t="shared" si="351"/>
        <v>0</v>
      </c>
      <c r="E7549">
        <f t="shared" si="352"/>
        <v>0</v>
      </c>
      <c r="F7549">
        <f t="shared" si="353"/>
        <v>0.21478135000000001</v>
      </c>
    </row>
    <row r="7550" spans="1:6" x14ac:dyDescent="0.25">
      <c r="A7550">
        <v>7541</v>
      </c>
      <c r="B7550">
        <f>'Założenia i wyniki'!$E$6*Znorm.Profile!B7550</f>
        <v>0</v>
      </c>
      <c r="C7550">
        <f>'Założenia i wyniki'!$E$8*Znorm.Profile!C7550</f>
        <v>0.22488130000000003</v>
      </c>
      <c r="D7550">
        <f t="shared" si="351"/>
        <v>0</v>
      </c>
      <c r="E7550">
        <f t="shared" si="352"/>
        <v>0</v>
      </c>
      <c r="F7550">
        <f t="shared" si="353"/>
        <v>0.22488130000000003</v>
      </c>
    </row>
    <row r="7551" spans="1:6" x14ac:dyDescent="0.25">
      <c r="A7551">
        <v>7542</v>
      </c>
      <c r="B7551">
        <f>'Założenia i wyniki'!$E$6*Znorm.Profile!B7551</f>
        <v>0</v>
      </c>
      <c r="C7551">
        <f>'Założenia i wyniki'!$E$8*Znorm.Profile!C7551</f>
        <v>0.25127094999999999</v>
      </c>
      <c r="D7551">
        <f t="shared" si="351"/>
        <v>0</v>
      </c>
      <c r="E7551">
        <f t="shared" si="352"/>
        <v>0</v>
      </c>
      <c r="F7551">
        <f t="shared" si="353"/>
        <v>0.25127094999999999</v>
      </c>
    </row>
    <row r="7552" spans="1:6" x14ac:dyDescent="0.25">
      <c r="A7552">
        <v>7543</v>
      </c>
      <c r="B7552">
        <f>'Założenia i wyniki'!$E$6*Znorm.Profile!B7552</f>
        <v>0</v>
      </c>
      <c r="C7552">
        <f>'Założenia i wyniki'!$E$8*Znorm.Profile!C7552</f>
        <v>0.29633134999999999</v>
      </c>
      <c r="D7552">
        <f t="shared" si="351"/>
        <v>0</v>
      </c>
      <c r="E7552">
        <f t="shared" si="352"/>
        <v>0</v>
      </c>
      <c r="F7552">
        <f t="shared" si="353"/>
        <v>0.29633134999999999</v>
      </c>
    </row>
    <row r="7553" spans="1:6" x14ac:dyDescent="0.25">
      <c r="A7553">
        <v>7544</v>
      </c>
      <c r="B7553">
        <f>'Założenia i wyniki'!$E$6*Znorm.Profile!B7553</f>
        <v>0</v>
      </c>
      <c r="C7553">
        <f>'Założenia i wyniki'!$E$8*Znorm.Profile!C7553</f>
        <v>0.35159144999999997</v>
      </c>
      <c r="D7553">
        <f t="shared" si="351"/>
        <v>0</v>
      </c>
      <c r="E7553">
        <f t="shared" si="352"/>
        <v>0</v>
      </c>
      <c r="F7553">
        <f t="shared" si="353"/>
        <v>0.35159144999999997</v>
      </c>
    </row>
    <row r="7554" spans="1:6" x14ac:dyDescent="0.25">
      <c r="A7554">
        <v>7545</v>
      </c>
      <c r="B7554">
        <f>'Założenia i wyniki'!$E$6*Znorm.Profile!B7554</f>
        <v>7.9646226415094334E-2</v>
      </c>
      <c r="C7554">
        <f>'Założenia i wyniki'!$E$8*Znorm.Profile!C7554</f>
        <v>0.4305196</v>
      </c>
      <c r="D7554">
        <f t="shared" si="351"/>
        <v>7.9646226415094334E-2</v>
      </c>
      <c r="E7554">
        <f t="shared" si="352"/>
        <v>0</v>
      </c>
      <c r="F7554">
        <f t="shared" si="353"/>
        <v>0.35087337358490567</v>
      </c>
    </row>
    <row r="7555" spans="1:6" x14ac:dyDescent="0.25">
      <c r="A7555">
        <v>7546</v>
      </c>
      <c r="B7555">
        <f>'Założenia i wyniki'!$E$6*Znorm.Profile!B7555</f>
        <v>0.18742452830188677</v>
      </c>
      <c r="C7555">
        <f>'Założenia i wyniki'!$E$8*Znorm.Profile!C7555</f>
        <v>0.47887805</v>
      </c>
      <c r="D7555">
        <f t="shared" si="351"/>
        <v>0.18742452830188677</v>
      </c>
      <c r="E7555">
        <f t="shared" si="352"/>
        <v>0</v>
      </c>
      <c r="F7555">
        <f t="shared" si="353"/>
        <v>0.29145352169811323</v>
      </c>
    </row>
    <row r="7556" spans="1:6" x14ac:dyDescent="0.25">
      <c r="A7556">
        <v>7547</v>
      </c>
      <c r="B7556">
        <f>'Założenia i wyniki'!$E$6*Znorm.Profile!B7556</f>
        <v>0.23500000000000001</v>
      </c>
      <c r="C7556">
        <f>'Założenia i wyniki'!$E$8*Znorm.Profile!C7556</f>
        <v>0.51166465000000005</v>
      </c>
      <c r="D7556">
        <f t="shared" si="351"/>
        <v>0.23500000000000001</v>
      </c>
      <c r="E7556">
        <f t="shared" si="352"/>
        <v>0</v>
      </c>
      <c r="F7556">
        <f t="shared" si="353"/>
        <v>0.27666465000000007</v>
      </c>
    </row>
    <row r="7557" spans="1:6" x14ac:dyDescent="0.25">
      <c r="A7557">
        <v>7548</v>
      </c>
      <c r="B7557">
        <f>'Założenia i wyniki'!$E$6*Znorm.Profile!B7557</f>
        <v>0.33889622641509431</v>
      </c>
      <c r="C7557">
        <f>'Założenia i wyniki'!$E$8*Znorm.Profile!C7557</f>
        <v>0.52056409999999997</v>
      </c>
      <c r="D7557">
        <f t="shared" si="351"/>
        <v>0.33889622641509431</v>
      </c>
      <c r="E7557">
        <f t="shared" si="352"/>
        <v>0</v>
      </c>
      <c r="F7557">
        <f t="shared" si="353"/>
        <v>0.18166787358490566</v>
      </c>
    </row>
    <row r="7558" spans="1:6" x14ac:dyDescent="0.25">
      <c r="A7558">
        <v>7549</v>
      </c>
      <c r="B7558">
        <f>'Założenia i wyniki'!$E$6*Znorm.Profile!B7558</f>
        <v>0.26050943396226411</v>
      </c>
      <c r="C7558">
        <f>'Założenia i wyniki'!$E$8*Znorm.Profile!C7558</f>
        <v>0.52149264999999989</v>
      </c>
      <c r="D7558">
        <f t="shared" si="351"/>
        <v>0.26050943396226411</v>
      </c>
      <c r="E7558">
        <f t="shared" si="352"/>
        <v>0</v>
      </c>
      <c r="F7558">
        <f t="shared" si="353"/>
        <v>0.26098321603773578</v>
      </c>
    </row>
    <row r="7559" spans="1:6" x14ac:dyDescent="0.25">
      <c r="A7559">
        <v>7550</v>
      </c>
      <c r="B7559">
        <f>'Założenia i wyniki'!$E$6*Znorm.Profile!B7559</f>
        <v>0.1606509433962264</v>
      </c>
      <c r="C7559">
        <f>'Założenia i wyniki'!$E$8*Znorm.Profile!C7559</f>
        <v>0.51783444999999995</v>
      </c>
      <c r="D7559">
        <f t="shared" si="351"/>
        <v>0.1606509433962264</v>
      </c>
      <c r="E7559">
        <f t="shared" si="352"/>
        <v>0</v>
      </c>
      <c r="F7559">
        <f t="shared" si="353"/>
        <v>0.35718350660377352</v>
      </c>
    </row>
    <row r="7560" spans="1:6" x14ac:dyDescent="0.25">
      <c r="A7560">
        <v>7551</v>
      </c>
      <c r="B7560">
        <f>'Założenia i wyniki'!$E$6*Znorm.Profile!B7560</f>
        <v>5.8736792452830193E-2</v>
      </c>
      <c r="C7560">
        <f>'Założenia i wyniki'!$E$8*Znorm.Profile!C7560</f>
        <v>0.50531950000000003</v>
      </c>
      <c r="D7560">
        <f t="shared" si="351"/>
        <v>5.8736792452830193E-2</v>
      </c>
      <c r="E7560">
        <f t="shared" si="352"/>
        <v>0</v>
      </c>
      <c r="F7560">
        <f t="shared" si="353"/>
        <v>0.44658270754716983</v>
      </c>
    </row>
    <row r="7561" spans="1:6" x14ac:dyDescent="0.25">
      <c r="A7561">
        <v>7552</v>
      </c>
      <c r="B7561">
        <f>'Założenia i wyniki'!$E$6*Znorm.Profile!B7561</f>
        <v>0</v>
      </c>
      <c r="C7561">
        <f>'Założenia i wyniki'!$E$8*Znorm.Profile!C7561</f>
        <v>0.52135054999999997</v>
      </c>
      <c r="D7561">
        <f t="shared" si="351"/>
        <v>0</v>
      </c>
      <c r="E7561">
        <f t="shared" si="352"/>
        <v>0</v>
      </c>
      <c r="F7561">
        <f t="shared" si="353"/>
        <v>0.52135054999999997</v>
      </c>
    </row>
    <row r="7562" spans="1:6" x14ac:dyDescent="0.25">
      <c r="A7562">
        <v>7553</v>
      </c>
      <c r="B7562">
        <f>'Założenia i wyniki'!$E$6*Znorm.Profile!B7562</f>
        <v>0</v>
      </c>
      <c r="C7562">
        <f>'Założenia i wyniki'!$E$8*Znorm.Profile!C7562</f>
        <v>0.57490965000000005</v>
      </c>
      <c r="D7562">
        <f t="shared" si="351"/>
        <v>0</v>
      </c>
      <c r="E7562">
        <f t="shared" si="352"/>
        <v>0</v>
      </c>
      <c r="F7562">
        <f t="shared" si="353"/>
        <v>0.57490965000000005</v>
      </c>
    </row>
    <row r="7563" spans="1:6" x14ac:dyDescent="0.25">
      <c r="A7563">
        <v>7554</v>
      </c>
      <c r="B7563">
        <f>'Założenia i wyniki'!$E$6*Znorm.Profile!B7563</f>
        <v>0</v>
      </c>
      <c r="C7563">
        <f>'Założenia i wyniki'!$E$8*Znorm.Profile!C7563</f>
        <v>0.62978369999999995</v>
      </c>
      <c r="D7563">
        <f t="shared" ref="D7563:D7626" si="354">IF(B7563&lt;=C7563,B7563,C7563)</f>
        <v>0</v>
      </c>
      <c r="E7563">
        <f t="shared" ref="E7563:E7626" si="355">IF(B7563&gt;C7563,B7563-C7563,0)</f>
        <v>0</v>
      </c>
      <c r="F7563">
        <f t="shared" ref="F7563:F7626" si="356">IF(B7563&lt;C7563,C7563-B7563,0)</f>
        <v>0.62978369999999995</v>
      </c>
    </row>
    <row r="7564" spans="1:6" x14ac:dyDescent="0.25">
      <c r="A7564">
        <v>7555</v>
      </c>
      <c r="B7564">
        <f>'Założenia i wyniki'!$E$6*Znorm.Profile!B7564</f>
        <v>0</v>
      </c>
      <c r="C7564">
        <f>'Założenia i wyniki'!$E$8*Znorm.Profile!C7564</f>
        <v>0.60995025000000003</v>
      </c>
      <c r="D7564">
        <f t="shared" si="354"/>
        <v>0</v>
      </c>
      <c r="E7564">
        <f t="shared" si="355"/>
        <v>0</v>
      </c>
      <c r="F7564">
        <f t="shared" si="356"/>
        <v>0.60995025000000003</v>
      </c>
    </row>
    <row r="7565" spans="1:6" x14ac:dyDescent="0.25">
      <c r="A7565">
        <v>7556</v>
      </c>
      <c r="B7565">
        <f>'Założenia i wyniki'!$E$6*Znorm.Profile!B7565</f>
        <v>0</v>
      </c>
      <c r="C7565">
        <f>'Założenia i wyniki'!$E$8*Znorm.Profile!C7565</f>
        <v>0.59319470000000007</v>
      </c>
      <c r="D7565">
        <f t="shared" si="354"/>
        <v>0</v>
      </c>
      <c r="E7565">
        <f t="shared" si="355"/>
        <v>0</v>
      </c>
      <c r="F7565">
        <f t="shared" si="356"/>
        <v>0.59319470000000007</v>
      </c>
    </row>
    <row r="7566" spans="1:6" x14ac:dyDescent="0.25">
      <c r="A7566">
        <v>7557</v>
      </c>
      <c r="B7566">
        <f>'Założenia i wyniki'!$E$6*Znorm.Profile!B7566</f>
        <v>0</v>
      </c>
      <c r="C7566">
        <f>'Założenia i wyniki'!$E$8*Znorm.Profile!C7566</f>
        <v>0.56087500000000001</v>
      </c>
      <c r="D7566">
        <f t="shared" si="354"/>
        <v>0</v>
      </c>
      <c r="E7566">
        <f t="shared" si="355"/>
        <v>0</v>
      </c>
      <c r="F7566">
        <f t="shared" si="356"/>
        <v>0.56087500000000001</v>
      </c>
    </row>
    <row r="7567" spans="1:6" x14ac:dyDescent="0.25">
      <c r="A7567">
        <v>7558</v>
      </c>
      <c r="B7567">
        <f>'Założenia i wyniki'!$E$6*Znorm.Profile!B7567</f>
        <v>0</v>
      </c>
      <c r="C7567">
        <f>'Założenia i wyniki'!$E$8*Znorm.Profile!C7567</f>
        <v>0.49598289999999995</v>
      </c>
      <c r="D7567">
        <f t="shared" si="354"/>
        <v>0</v>
      </c>
      <c r="E7567">
        <f t="shared" si="355"/>
        <v>0</v>
      </c>
      <c r="F7567">
        <f t="shared" si="356"/>
        <v>0.49598289999999995</v>
      </c>
    </row>
    <row r="7568" spans="1:6" x14ac:dyDescent="0.25">
      <c r="A7568">
        <v>7559</v>
      </c>
      <c r="B7568">
        <f>'Założenia i wyniki'!$E$6*Znorm.Profile!B7568</f>
        <v>0</v>
      </c>
      <c r="C7568">
        <f>'Założenia i wyniki'!$E$8*Znorm.Profile!C7568</f>
        <v>0.40667725000000005</v>
      </c>
      <c r="D7568">
        <f t="shared" si="354"/>
        <v>0</v>
      </c>
      <c r="E7568">
        <f t="shared" si="355"/>
        <v>0</v>
      </c>
      <c r="F7568">
        <f t="shared" si="356"/>
        <v>0.40667725000000005</v>
      </c>
    </row>
    <row r="7569" spans="1:6" x14ac:dyDescent="0.25">
      <c r="A7569">
        <v>7560</v>
      </c>
      <c r="B7569">
        <f>'Założenia i wyniki'!$E$6*Znorm.Profile!B7569</f>
        <v>0</v>
      </c>
      <c r="C7569">
        <f>'Założenia i wyniki'!$E$8*Znorm.Profile!C7569</f>
        <v>0.34844494999999998</v>
      </c>
      <c r="D7569">
        <f t="shared" si="354"/>
        <v>0</v>
      </c>
      <c r="E7569">
        <f t="shared" si="355"/>
        <v>0</v>
      </c>
      <c r="F7569">
        <f t="shared" si="356"/>
        <v>0.34844494999999998</v>
      </c>
    </row>
    <row r="7570" spans="1:6" x14ac:dyDescent="0.25">
      <c r="A7570">
        <v>7561</v>
      </c>
      <c r="B7570">
        <f>'Założenia i wyniki'!$E$6*Znorm.Profile!B7570</f>
        <v>0</v>
      </c>
      <c r="C7570">
        <f>'Założenia i wyniki'!$E$8*Znorm.Profile!C7570</f>
        <v>0.25526935000000001</v>
      </c>
      <c r="D7570">
        <f t="shared" si="354"/>
        <v>0</v>
      </c>
      <c r="E7570">
        <f t="shared" si="355"/>
        <v>0</v>
      </c>
      <c r="F7570">
        <f t="shared" si="356"/>
        <v>0.25526935000000001</v>
      </c>
    </row>
    <row r="7571" spans="1:6" x14ac:dyDescent="0.25">
      <c r="A7571">
        <v>7562</v>
      </c>
      <c r="B7571">
        <f>'Założenia i wyniki'!$E$6*Znorm.Profile!B7571</f>
        <v>0</v>
      </c>
      <c r="C7571">
        <f>'Założenia i wyniki'!$E$8*Znorm.Profile!C7571</f>
        <v>0.22530900000000001</v>
      </c>
      <c r="D7571">
        <f t="shared" si="354"/>
        <v>0</v>
      </c>
      <c r="E7571">
        <f t="shared" si="355"/>
        <v>0</v>
      </c>
      <c r="F7571">
        <f t="shared" si="356"/>
        <v>0.22530900000000001</v>
      </c>
    </row>
    <row r="7572" spans="1:6" x14ac:dyDescent="0.25">
      <c r="A7572">
        <v>7563</v>
      </c>
      <c r="B7572">
        <f>'Założenia i wyniki'!$E$6*Znorm.Profile!B7572</f>
        <v>0</v>
      </c>
      <c r="C7572">
        <f>'Założenia i wyniki'!$E$8*Znorm.Profile!C7572</f>
        <v>0.21363055</v>
      </c>
      <c r="D7572">
        <f t="shared" si="354"/>
        <v>0</v>
      </c>
      <c r="E7572">
        <f t="shared" si="355"/>
        <v>0</v>
      </c>
      <c r="F7572">
        <f t="shared" si="356"/>
        <v>0.21363055</v>
      </c>
    </row>
    <row r="7573" spans="1:6" x14ac:dyDescent="0.25">
      <c r="A7573">
        <v>7564</v>
      </c>
      <c r="B7573">
        <f>'Założenia i wyniki'!$E$6*Znorm.Profile!B7573</f>
        <v>0</v>
      </c>
      <c r="C7573">
        <f>'Założenia i wyniki'!$E$8*Znorm.Profile!C7573</f>
        <v>0.21770699999999998</v>
      </c>
      <c r="D7573">
        <f t="shared" si="354"/>
        <v>0</v>
      </c>
      <c r="E7573">
        <f t="shared" si="355"/>
        <v>0</v>
      </c>
      <c r="F7573">
        <f t="shared" si="356"/>
        <v>0.21770699999999998</v>
      </c>
    </row>
    <row r="7574" spans="1:6" x14ac:dyDescent="0.25">
      <c r="A7574">
        <v>7565</v>
      </c>
      <c r="B7574">
        <f>'Założenia i wyniki'!$E$6*Znorm.Profile!B7574</f>
        <v>0</v>
      </c>
      <c r="C7574">
        <f>'Założenia i wyniki'!$E$8*Znorm.Profile!C7574</f>
        <v>0.24799984999999999</v>
      </c>
      <c r="D7574">
        <f t="shared" si="354"/>
        <v>0</v>
      </c>
      <c r="E7574">
        <f t="shared" si="355"/>
        <v>0</v>
      </c>
      <c r="F7574">
        <f t="shared" si="356"/>
        <v>0.24799984999999999</v>
      </c>
    </row>
    <row r="7575" spans="1:6" x14ac:dyDescent="0.25">
      <c r="A7575">
        <v>7566</v>
      </c>
      <c r="B7575">
        <f>'Założenia i wyniki'!$E$6*Znorm.Profile!B7575</f>
        <v>0</v>
      </c>
      <c r="C7575">
        <f>'Założenia i wyniki'!$E$8*Znorm.Profile!C7575</f>
        <v>0.30919105000000002</v>
      </c>
      <c r="D7575">
        <f t="shared" si="354"/>
        <v>0</v>
      </c>
      <c r="E7575">
        <f t="shared" si="355"/>
        <v>0</v>
      </c>
      <c r="F7575">
        <f t="shared" si="356"/>
        <v>0.30919105000000002</v>
      </c>
    </row>
    <row r="7576" spans="1:6" x14ac:dyDescent="0.25">
      <c r="A7576">
        <v>7567</v>
      </c>
      <c r="B7576">
        <f>'Założenia i wyniki'!$E$6*Znorm.Profile!B7576</f>
        <v>0</v>
      </c>
      <c r="C7576">
        <f>'Założenia i wyniki'!$E$8*Znorm.Profile!C7576</f>
        <v>0.41205570000000002</v>
      </c>
      <c r="D7576">
        <f t="shared" si="354"/>
        <v>0</v>
      </c>
      <c r="E7576">
        <f t="shared" si="355"/>
        <v>0</v>
      </c>
      <c r="F7576">
        <f t="shared" si="356"/>
        <v>0.41205570000000002</v>
      </c>
    </row>
    <row r="7577" spans="1:6" x14ac:dyDescent="0.25">
      <c r="A7577">
        <v>7568</v>
      </c>
      <c r="B7577">
        <f>'Założenia i wyniki'!$E$6*Znorm.Profile!B7577</f>
        <v>0</v>
      </c>
      <c r="C7577">
        <f>'Założenia i wyniki'!$E$8*Znorm.Profile!C7577</f>
        <v>0.464667</v>
      </c>
      <c r="D7577">
        <f t="shared" si="354"/>
        <v>0</v>
      </c>
      <c r="E7577">
        <f t="shared" si="355"/>
        <v>0</v>
      </c>
      <c r="F7577">
        <f t="shared" si="356"/>
        <v>0.464667</v>
      </c>
    </row>
    <row r="7578" spans="1:6" x14ac:dyDescent="0.25">
      <c r="A7578">
        <v>7569</v>
      </c>
      <c r="B7578">
        <f>'Założenia i wyniki'!$E$6*Znorm.Profile!B7578</f>
        <v>0.11126415094339623</v>
      </c>
      <c r="C7578">
        <f>'Założenia i wyniki'!$E$8*Znorm.Profile!C7578</f>
        <v>0.46731720000000004</v>
      </c>
      <c r="D7578">
        <f t="shared" si="354"/>
        <v>0.11126415094339623</v>
      </c>
      <c r="E7578">
        <f t="shared" si="355"/>
        <v>0</v>
      </c>
      <c r="F7578">
        <f t="shared" si="356"/>
        <v>0.35605304905660384</v>
      </c>
    </row>
    <row r="7579" spans="1:6" x14ac:dyDescent="0.25">
      <c r="A7579">
        <v>7570</v>
      </c>
      <c r="B7579">
        <f>'Założenia i wyniki'!$E$6*Znorm.Profile!B7579</f>
        <v>0.25457547169811323</v>
      </c>
      <c r="C7579">
        <f>'Założenia i wyniki'!$E$8*Znorm.Profile!C7579</f>
        <v>0.46559450000000002</v>
      </c>
      <c r="D7579">
        <f t="shared" si="354"/>
        <v>0.25457547169811323</v>
      </c>
      <c r="E7579">
        <f t="shared" si="355"/>
        <v>0</v>
      </c>
      <c r="F7579">
        <f t="shared" si="356"/>
        <v>0.21101902830188679</v>
      </c>
    </row>
    <row r="7580" spans="1:6" x14ac:dyDescent="0.25">
      <c r="A7580">
        <v>7571</v>
      </c>
      <c r="B7580">
        <f>'Założenia i wyniki'!$E$6*Znorm.Profile!B7580</f>
        <v>0.21697169811320755</v>
      </c>
      <c r="C7580">
        <f>'Założenia i wyniki'!$E$8*Znorm.Profile!C7580</f>
        <v>0.45426639999999996</v>
      </c>
      <c r="D7580">
        <f t="shared" si="354"/>
        <v>0.21697169811320755</v>
      </c>
      <c r="E7580">
        <f t="shared" si="355"/>
        <v>0</v>
      </c>
      <c r="F7580">
        <f t="shared" si="356"/>
        <v>0.23729470188679241</v>
      </c>
    </row>
    <row r="7581" spans="1:6" x14ac:dyDescent="0.25">
      <c r="A7581">
        <v>7572</v>
      </c>
      <c r="B7581">
        <f>'Założenia i wyniki'!$E$6*Znorm.Profile!B7581</f>
        <v>0.25797169811320753</v>
      </c>
      <c r="C7581">
        <f>'Założenia i wyniki'!$E$8*Znorm.Profile!C7581</f>
        <v>0.43930984999999995</v>
      </c>
      <c r="D7581">
        <f t="shared" si="354"/>
        <v>0.25797169811320753</v>
      </c>
      <c r="E7581">
        <f t="shared" si="355"/>
        <v>0</v>
      </c>
      <c r="F7581">
        <f t="shared" si="356"/>
        <v>0.18133815188679242</v>
      </c>
    </row>
    <row r="7582" spans="1:6" x14ac:dyDescent="0.25">
      <c r="A7582">
        <v>7573</v>
      </c>
      <c r="B7582">
        <f>'Założenia i wyniki'!$E$6*Znorm.Profile!B7582</f>
        <v>0.22538679245283016</v>
      </c>
      <c r="C7582">
        <f>'Założenia i wyniki'!$E$8*Znorm.Profile!C7582</f>
        <v>0.43415855000000003</v>
      </c>
      <c r="D7582">
        <f t="shared" si="354"/>
        <v>0.22538679245283016</v>
      </c>
      <c r="E7582">
        <f t="shared" si="355"/>
        <v>0</v>
      </c>
      <c r="F7582">
        <f t="shared" si="356"/>
        <v>0.20877175754716987</v>
      </c>
    </row>
    <row r="7583" spans="1:6" x14ac:dyDescent="0.25">
      <c r="A7583">
        <v>7574</v>
      </c>
      <c r="B7583">
        <f>'Założenia i wyniki'!$E$6*Znorm.Profile!B7583</f>
        <v>0.16955660377358489</v>
      </c>
      <c r="C7583">
        <f>'Założenia i wyniki'!$E$8*Znorm.Profile!C7583</f>
        <v>0.44557695000000003</v>
      </c>
      <c r="D7583">
        <f t="shared" si="354"/>
        <v>0.16955660377358489</v>
      </c>
      <c r="E7583">
        <f t="shared" si="355"/>
        <v>0</v>
      </c>
      <c r="F7583">
        <f t="shared" si="356"/>
        <v>0.27602034622641514</v>
      </c>
    </row>
    <row r="7584" spans="1:6" x14ac:dyDescent="0.25">
      <c r="A7584">
        <v>7575</v>
      </c>
      <c r="B7584">
        <f>'Założenia i wyniki'!$E$6*Znorm.Profile!B7584</f>
        <v>7.5689622641509427E-2</v>
      </c>
      <c r="C7584">
        <f>'Założenia i wyniki'!$E$8*Znorm.Profile!C7584</f>
        <v>0.44936709999999996</v>
      </c>
      <c r="D7584">
        <f t="shared" si="354"/>
        <v>7.5689622641509427E-2</v>
      </c>
      <c r="E7584">
        <f t="shared" si="355"/>
        <v>0</v>
      </c>
      <c r="F7584">
        <f t="shared" si="356"/>
        <v>0.37367747735849055</v>
      </c>
    </row>
    <row r="7585" spans="1:6" x14ac:dyDescent="0.25">
      <c r="A7585">
        <v>7576</v>
      </c>
      <c r="B7585">
        <f>'Założenia i wyniki'!$E$6*Znorm.Profile!B7585</f>
        <v>0</v>
      </c>
      <c r="C7585">
        <f>'Założenia i wyniki'!$E$8*Znorm.Profile!C7585</f>
        <v>0.49773499999999993</v>
      </c>
      <c r="D7585">
        <f t="shared" si="354"/>
        <v>0</v>
      </c>
      <c r="E7585">
        <f t="shared" si="355"/>
        <v>0</v>
      </c>
      <c r="F7585">
        <f t="shared" si="356"/>
        <v>0.49773499999999993</v>
      </c>
    </row>
    <row r="7586" spans="1:6" x14ac:dyDescent="0.25">
      <c r="A7586">
        <v>7577</v>
      </c>
      <c r="B7586">
        <f>'Założenia i wyniki'!$E$6*Znorm.Profile!B7586</f>
        <v>0</v>
      </c>
      <c r="C7586">
        <f>'Założenia i wyniki'!$E$8*Znorm.Profile!C7586</f>
        <v>0.58889880000000006</v>
      </c>
      <c r="D7586">
        <f t="shared" si="354"/>
        <v>0</v>
      </c>
      <c r="E7586">
        <f t="shared" si="355"/>
        <v>0</v>
      </c>
      <c r="F7586">
        <f t="shared" si="356"/>
        <v>0.58889880000000006</v>
      </c>
    </row>
    <row r="7587" spans="1:6" x14ac:dyDescent="0.25">
      <c r="A7587">
        <v>7578</v>
      </c>
      <c r="B7587">
        <f>'Założenia i wyniki'!$E$6*Znorm.Profile!B7587</f>
        <v>0</v>
      </c>
      <c r="C7587">
        <f>'Założenia i wyniki'!$E$8*Znorm.Profile!C7587</f>
        <v>0.64441720000000002</v>
      </c>
      <c r="D7587">
        <f t="shared" si="354"/>
        <v>0</v>
      </c>
      <c r="E7587">
        <f t="shared" si="355"/>
        <v>0</v>
      </c>
      <c r="F7587">
        <f t="shared" si="356"/>
        <v>0.64441720000000002</v>
      </c>
    </row>
    <row r="7588" spans="1:6" x14ac:dyDescent="0.25">
      <c r="A7588">
        <v>7579</v>
      </c>
      <c r="B7588">
        <f>'Założenia i wyniki'!$E$6*Znorm.Profile!B7588</f>
        <v>0</v>
      </c>
      <c r="C7588">
        <f>'Założenia i wyniki'!$E$8*Znorm.Profile!C7588</f>
        <v>0.65214729999999999</v>
      </c>
      <c r="D7588">
        <f t="shared" si="354"/>
        <v>0</v>
      </c>
      <c r="E7588">
        <f t="shared" si="355"/>
        <v>0</v>
      </c>
      <c r="F7588">
        <f t="shared" si="356"/>
        <v>0.65214729999999999</v>
      </c>
    </row>
    <row r="7589" spans="1:6" x14ac:dyDescent="0.25">
      <c r="A7589">
        <v>7580</v>
      </c>
      <c r="B7589">
        <f>'Założenia i wyniki'!$E$6*Znorm.Profile!B7589</f>
        <v>0</v>
      </c>
      <c r="C7589">
        <f>'Założenia i wyniki'!$E$8*Znorm.Profile!C7589</f>
        <v>0.63670950000000004</v>
      </c>
      <c r="D7589">
        <f t="shared" si="354"/>
        <v>0</v>
      </c>
      <c r="E7589">
        <f t="shared" si="355"/>
        <v>0</v>
      </c>
      <c r="F7589">
        <f t="shared" si="356"/>
        <v>0.63670950000000004</v>
      </c>
    </row>
    <row r="7590" spans="1:6" x14ac:dyDescent="0.25">
      <c r="A7590">
        <v>7581</v>
      </c>
      <c r="B7590">
        <f>'Założenia i wyniki'!$E$6*Znorm.Profile!B7590</f>
        <v>0</v>
      </c>
      <c r="C7590">
        <f>'Założenia i wyniki'!$E$8*Znorm.Profile!C7590</f>
        <v>0.59418170000000003</v>
      </c>
      <c r="D7590">
        <f t="shared" si="354"/>
        <v>0</v>
      </c>
      <c r="E7590">
        <f t="shared" si="355"/>
        <v>0</v>
      </c>
      <c r="F7590">
        <f t="shared" si="356"/>
        <v>0.59418170000000003</v>
      </c>
    </row>
    <row r="7591" spans="1:6" x14ac:dyDescent="0.25">
      <c r="A7591">
        <v>7582</v>
      </c>
      <c r="B7591">
        <f>'Założenia i wyniki'!$E$6*Znorm.Profile!B7591</f>
        <v>0</v>
      </c>
      <c r="C7591">
        <f>'Założenia i wyniki'!$E$8*Znorm.Profile!C7591</f>
        <v>0.53012680000000001</v>
      </c>
      <c r="D7591">
        <f t="shared" si="354"/>
        <v>0</v>
      </c>
      <c r="E7591">
        <f t="shared" si="355"/>
        <v>0</v>
      </c>
      <c r="F7591">
        <f t="shared" si="356"/>
        <v>0.53012680000000001</v>
      </c>
    </row>
    <row r="7592" spans="1:6" x14ac:dyDescent="0.25">
      <c r="A7592">
        <v>7583</v>
      </c>
      <c r="B7592">
        <f>'Założenia i wyniki'!$E$6*Znorm.Profile!B7592</f>
        <v>0</v>
      </c>
      <c r="C7592">
        <f>'Założenia i wyniki'!$E$8*Znorm.Profile!C7592</f>
        <v>0.42586460000000004</v>
      </c>
      <c r="D7592">
        <f t="shared" si="354"/>
        <v>0</v>
      </c>
      <c r="E7592">
        <f t="shared" si="355"/>
        <v>0</v>
      </c>
      <c r="F7592">
        <f t="shared" si="356"/>
        <v>0.42586460000000004</v>
      </c>
    </row>
    <row r="7593" spans="1:6" x14ac:dyDescent="0.25">
      <c r="A7593">
        <v>7584</v>
      </c>
      <c r="B7593">
        <f>'Założenia i wyniki'!$E$6*Znorm.Profile!B7593</f>
        <v>0</v>
      </c>
      <c r="C7593">
        <f>'Założenia i wyniki'!$E$8*Znorm.Profile!C7593</f>
        <v>0.33933969999999997</v>
      </c>
      <c r="D7593">
        <f t="shared" si="354"/>
        <v>0</v>
      </c>
      <c r="E7593">
        <f t="shared" si="355"/>
        <v>0</v>
      </c>
      <c r="F7593">
        <f t="shared" si="356"/>
        <v>0.33933969999999997</v>
      </c>
    </row>
    <row r="7594" spans="1:6" x14ac:dyDescent="0.25">
      <c r="A7594">
        <v>7585</v>
      </c>
      <c r="B7594">
        <f>'Założenia i wyniki'!$E$6*Znorm.Profile!B7594</f>
        <v>0</v>
      </c>
      <c r="C7594">
        <f>'Założenia i wyniki'!$E$8*Znorm.Profile!C7594</f>
        <v>0.2674938</v>
      </c>
      <c r="D7594">
        <f t="shared" si="354"/>
        <v>0</v>
      </c>
      <c r="E7594">
        <f t="shared" si="355"/>
        <v>0</v>
      </c>
      <c r="F7594">
        <f t="shared" si="356"/>
        <v>0.2674938</v>
      </c>
    </row>
    <row r="7595" spans="1:6" x14ac:dyDescent="0.25">
      <c r="A7595">
        <v>7586</v>
      </c>
      <c r="B7595">
        <f>'Założenia i wyniki'!$E$6*Znorm.Profile!B7595</f>
        <v>0</v>
      </c>
      <c r="C7595">
        <f>'Założenia i wyniki'!$E$8*Znorm.Profile!C7595</f>
        <v>0.23582719999999999</v>
      </c>
      <c r="D7595">
        <f t="shared" si="354"/>
        <v>0</v>
      </c>
      <c r="E7595">
        <f t="shared" si="355"/>
        <v>0</v>
      </c>
      <c r="F7595">
        <f t="shared" si="356"/>
        <v>0.23582719999999999</v>
      </c>
    </row>
    <row r="7596" spans="1:6" x14ac:dyDescent="0.25">
      <c r="A7596">
        <v>7587</v>
      </c>
      <c r="B7596">
        <f>'Założenia i wyniki'!$E$6*Znorm.Profile!B7596</f>
        <v>0</v>
      </c>
      <c r="C7596">
        <f>'Założenia i wyniki'!$E$8*Znorm.Profile!C7596</f>
        <v>0.22986774999999998</v>
      </c>
      <c r="D7596">
        <f t="shared" si="354"/>
        <v>0</v>
      </c>
      <c r="E7596">
        <f t="shared" si="355"/>
        <v>0</v>
      </c>
      <c r="F7596">
        <f t="shared" si="356"/>
        <v>0.22986774999999998</v>
      </c>
    </row>
    <row r="7597" spans="1:6" x14ac:dyDescent="0.25">
      <c r="A7597">
        <v>7588</v>
      </c>
      <c r="B7597">
        <f>'Założenia i wyniki'!$E$6*Znorm.Profile!B7597</f>
        <v>0</v>
      </c>
      <c r="C7597">
        <f>'Założenia i wyniki'!$E$8*Znorm.Profile!C7597</f>
        <v>0.2320507</v>
      </c>
      <c r="D7597">
        <f t="shared" si="354"/>
        <v>0</v>
      </c>
      <c r="E7597">
        <f t="shared" si="355"/>
        <v>0</v>
      </c>
      <c r="F7597">
        <f t="shared" si="356"/>
        <v>0.2320507</v>
      </c>
    </row>
    <row r="7598" spans="1:6" x14ac:dyDescent="0.25">
      <c r="A7598">
        <v>7589</v>
      </c>
      <c r="B7598">
        <f>'Założenia i wyniki'!$E$6*Znorm.Profile!B7598</f>
        <v>0</v>
      </c>
      <c r="C7598">
        <f>'Założenia i wyniki'!$E$8*Znorm.Profile!C7598</f>
        <v>0.25446960000000002</v>
      </c>
      <c r="D7598">
        <f t="shared" si="354"/>
        <v>0</v>
      </c>
      <c r="E7598">
        <f t="shared" si="355"/>
        <v>0</v>
      </c>
      <c r="F7598">
        <f t="shared" si="356"/>
        <v>0.25446960000000002</v>
      </c>
    </row>
    <row r="7599" spans="1:6" x14ac:dyDescent="0.25">
      <c r="A7599">
        <v>7590</v>
      </c>
      <c r="B7599">
        <f>'Założenia i wyniki'!$E$6*Znorm.Profile!B7599</f>
        <v>0</v>
      </c>
      <c r="C7599">
        <f>'Założenia i wyniki'!$E$8*Znorm.Profile!C7599</f>
        <v>0.30807665000000001</v>
      </c>
      <c r="D7599">
        <f t="shared" si="354"/>
        <v>0</v>
      </c>
      <c r="E7599">
        <f t="shared" si="355"/>
        <v>0</v>
      </c>
      <c r="F7599">
        <f t="shared" si="356"/>
        <v>0.30807665000000001</v>
      </c>
    </row>
    <row r="7600" spans="1:6" x14ac:dyDescent="0.25">
      <c r="A7600">
        <v>7591</v>
      </c>
      <c r="B7600">
        <f>'Założenia i wyniki'!$E$6*Znorm.Profile!B7600</f>
        <v>0</v>
      </c>
      <c r="C7600">
        <f>'Założenia i wyniki'!$E$8*Znorm.Profile!C7600</f>
        <v>0.40142339999999999</v>
      </c>
      <c r="D7600">
        <f t="shared" si="354"/>
        <v>0</v>
      </c>
      <c r="E7600">
        <f t="shared" si="355"/>
        <v>0</v>
      </c>
      <c r="F7600">
        <f t="shared" si="356"/>
        <v>0.40142339999999999</v>
      </c>
    </row>
    <row r="7601" spans="1:6" x14ac:dyDescent="0.25">
      <c r="A7601">
        <v>7592</v>
      </c>
      <c r="B7601">
        <f>'Założenia i wyniki'!$E$6*Znorm.Profile!B7601</f>
        <v>2.6966037735849059E-3</v>
      </c>
      <c r="C7601">
        <f>'Założenia i wyniki'!$E$8*Znorm.Profile!C7601</f>
        <v>0.45956785</v>
      </c>
      <c r="D7601">
        <f t="shared" si="354"/>
        <v>2.6966037735849059E-3</v>
      </c>
      <c r="E7601">
        <f t="shared" si="355"/>
        <v>0</v>
      </c>
      <c r="F7601">
        <f t="shared" si="356"/>
        <v>0.45687124622641512</v>
      </c>
    </row>
    <row r="7602" spans="1:6" x14ac:dyDescent="0.25">
      <c r="A7602">
        <v>7593</v>
      </c>
      <c r="B7602">
        <f>'Założenia i wyniki'!$E$6*Znorm.Profile!B7602</f>
        <v>0.13948113207547169</v>
      </c>
      <c r="C7602">
        <f>'Założenia i wyniki'!$E$8*Znorm.Profile!C7602</f>
        <v>0.46140009999999998</v>
      </c>
      <c r="D7602">
        <f t="shared" si="354"/>
        <v>0.13948113207547169</v>
      </c>
      <c r="E7602">
        <f t="shared" si="355"/>
        <v>0</v>
      </c>
      <c r="F7602">
        <f t="shared" si="356"/>
        <v>0.32191896792452829</v>
      </c>
    </row>
    <row r="7603" spans="1:6" x14ac:dyDescent="0.25">
      <c r="A7603">
        <v>7594</v>
      </c>
      <c r="B7603">
        <f>'Założenia i wyniki'!$E$6*Znorm.Profile!B7603</f>
        <v>0.26533018867924529</v>
      </c>
      <c r="C7603">
        <f>'Założenia i wyniki'!$E$8*Znorm.Profile!C7603</f>
        <v>0.46668370000000003</v>
      </c>
      <c r="D7603">
        <f t="shared" si="354"/>
        <v>0.26533018867924529</v>
      </c>
      <c r="E7603">
        <f t="shared" si="355"/>
        <v>0</v>
      </c>
      <c r="F7603">
        <f t="shared" si="356"/>
        <v>0.20135351132075474</v>
      </c>
    </row>
    <row r="7604" spans="1:6" x14ac:dyDescent="0.25">
      <c r="A7604">
        <v>7595</v>
      </c>
      <c r="B7604">
        <f>'Założenia i wyniki'!$E$6*Znorm.Profile!B7604</f>
        <v>0.22850000000000004</v>
      </c>
      <c r="C7604">
        <f>'Założenia i wyniki'!$E$8*Znorm.Profile!C7604</f>
        <v>0.44916129999999999</v>
      </c>
      <c r="D7604">
        <f t="shared" si="354"/>
        <v>0.22850000000000004</v>
      </c>
      <c r="E7604">
        <f t="shared" si="355"/>
        <v>0</v>
      </c>
      <c r="F7604">
        <f t="shared" si="356"/>
        <v>0.22066129999999995</v>
      </c>
    </row>
    <row r="7605" spans="1:6" x14ac:dyDescent="0.25">
      <c r="A7605">
        <v>7596</v>
      </c>
      <c r="B7605">
        <f>'Założenia i wyniki'!$E$6*Znorm.Profile!B7605</f>
        <v>0.23638679245283017</v>
      </c>
      <c r="C7605">
        <f>'Założenia i wyniki'!$E$8*Znorm.Profile!C7605</f>
        <v>0.44975315000000005</v>
      </c>
      <c r="D7605">
        <f t="shared" si="354"/>
        <v>0.23638679245283017</v>
      </c>
      <c r="E7605">
        <f t="shared" si="355"/>
        <v>0</v>
      </c>
      <c r="F7605">
        <f t="shared" si="356"/>
        <v>0.21336635754716987</v>
      </c>
    </row>
    <row r="7606" spans="1:6" x14ac:dyDescent="0.25">
      <c r="A7606">
        <v>7597</v>
      </c>
      <c r="B7606">
        <f>'Założenia i wyniki'!$E$6*Znorm.Profile!B7606</f>
        <v>0.22388679245283016</v>
      </c>
      <c r="C7606">
        <f>'Założenia i wyniki'!$E$8*Znorm.Profile!C7606</f>
        <v>0.45111955000000004</v>
      </c>
      <c r="D7606">
        <f t="shared" si="354"/>
        <v>0.22388679245283016</v>
      </c>
      <c r="E7606">
        <f t="shared" si="355"/>
        <v>0</v>
      </c>
      <c r="F7606">
        <f t="shared" si="356"/>
        <v>0.22723275754716987</v>
      </c>
    </row>
    <row r="7607" spans="1:6" x14ac:dyDescent="0.25">
      <c r="A7607">
        <v>7598</v>
      </c>
      <c r="B7607">
        <f>'Założenia i wyniki'!$E$6*Znorm.Profile!B7607</f>
        <v>0.13617924528301886</v>
      </c>
      <c r="C7607">
        <f>'Założenia i wyniki'!$E$8*Znorm.Profile!C7607</f>
        <v>0.45587990000000006</v>
      </c>
      <c r="D7607">
        <f t="shared" si="354"/>
        <v>0.13617924528301886</v>
      </c>
      <c r="E7607">
        <f t="shared" si="355"/>
        <v>0</v>
      </c>
      <c r="F7607">
        <f t="shared" si="356"/>
        <v>0.31970065471698117</v>
      </c>
    </row>
    <row r="7608" spans="1:6" x14ac:dyDescent="0.25">
      <c r="A7608">
        <v>7599</v>
      </c>
      <c r="B7608">
        <f>'Założenia i wyniki'!$E$6*Znorm.Profile!B7608</f>
        <v>4.7542452830188681E-2</v>
      </c>
      <c r="C7608">
        <f>'Założenia i wyniki'!$E$8*Znorm.Profile!C7608</f>
        <v>0.46809665</v>
      </c>
      <c r="D7608">
        <f t="shared" si="354"/>
        <v>4.7542452830188681E-2</v>
      </c>
      <c r="E7608">
        <f t="shared" si="355"/>
        <v>0</v>
      </c>
      <c r="F7608">
        <f t="shared" si="356"/>
        <v>0.42055419716981135</v>
      </c>
    </row>
    <row r="7609" spans="1:6" x14ac:dyDescent="0.25">
      <c r="A7609">
        <v>7600</v>
      </c>
      <c r="B7609">
        <f>'Założenia i wyniki'!$E$6*Znorm.Profile!B7609</f>
        <v>0</v>
      </c>
      <c r="C7609">
        <f>'Założenia i wyniki'!$E$8*Znorm.Profile!C7609</f>
        <v>0.50574019999999997</v>
      </c>
      <c r="D7609">
        <f t="shared" si="354"/>
        <v>0</v>
      </c>
      <c r="E7609">
        <f t="shared" si="355"/>
        <v>0</v>
      </c>
      <c r="F7609">
        <f t="shared" si="356"/>
        <v>0.50574019999999997</v>
      </c>
    </row>
    <row r="7610" spans="1:6" x14ac:dyDescent="0.25">
      <c r="A7610">
        <v>7601</v>
      </c>
      <c r="B7610">
        <f>'Założenia i wyniki'!$E$6*Znorm.Profile!B7610</f>
        <v>0</v>
      </c>
      <c r="C7610">
        <f>'Założenia i wyniki'!$E$8*Znorm.Profile!C7610</f>
        <v>0.58685200000000004</v>
      </c>
      <c r="D7610">
        <f t="shared" si="354"/>
        <v>0</v>
      </c>
      <c r="E7610">
        <f t="shared" si="355"/>
        <v>0</v>
      </c>
      <c r="F7610">
        <f t="shared" si="356"/>
        <v>0.58685200000000004</v>
      </c>
    </row>
    <row r="7611" spans="1:6" x14ac:dyDescent="0.25">
      <c r="A7611">
        <v>7602</v>
      </c>
      <c r="B7611">
        <f>'Założenia i wyniki'!$E$6*Znorm.Profile!B7611</f>
        <v>0</v>
      </c>
      <c r="C7611">
        <f>'Założenia i wyniki'!$E$8*Znorm.Profile!C7611</f>
        <v>0.6302989</v>
      </c>
      <c r="D7611">
        <f t="shared" si="354"/>
        <v>0</v>
      </c>
      <c r="E7611">
        <f t="shared" si="355"/>
        <v>0</v>
      </c>
      <c r="F7611">
        <f t="shared" si="356"/>
        <v>0.6302989</v>
      </c>
    </row>
    <row r="7612" spans="1:6" x14ac:dyDescent="0.25">
      <c r="A7612">
        <v>7603</v>
      </c>
      <c r="B7612">
        <f>'Założenia i wyniki'!$E$6*Znorm.Profile!B7612</f>
        <v>0</v>
      </c>
      <c r="C7612">
        <f>'Założenia i wyniki'!$E$8*Znorm.Profile!C7612</f>
        <v>0.63244825000000005</v>
      </c>
      <c r="D7612">
        <f t="shared" si="354"/>
        <v>0</v>
      </c>
      <c r="E7612">
        <f t="shared" si="355"/>
        <v>0</v>
      </c>
      <c r="F7612">
        <f t="shared" si="356"/>
        <v>0.63244825000000005</v>
      </c>
    </row>
    <row r="7613" spans="1:6" x14ac:dyDescent="0.25">
      <c r="A7613">
        <v>7604</v>
      </c>
      <c r="B7613">
        <f>'Założenia i wyniki'!$E$6*Znorm.Profile!B7613</f>
        <v>0</v>
      </c>
      <c r="C7613">
        <f>'Założenia i wyniki'!$E$8*Znorm.Profile!C7613</f>
        <v>0.61656</v>
      </c>
      <c r="D7613">
        <f t="shared" si="354"/>
        <v>0</v>
      </c>
      <c r="E7613">
        <f t="shared" si="355"/>
        <v>0</v>
      </c>
      <c r="F7613">
        <f t="shared" si="356"/>
        <v>0.61656</v>
      </c>
    </row>
    <row r="7614" spans="1:6" x14ac:dyDescent="0.25">
      <c r="A7614">
        <v>7605</v>
      </c>
      <c r="B7614">
        <f>'Założenia i wyniki'!$E$6*Znorm.Profile!B7614</f>
        <v>0</v>
      </c>
      <c r="C7614">
        <f>'Założenia i wyniki'!$E$8*Znorm.Profile!C7614</f>
        <v>0.56908354999999999</v>
      </c>
      <c r="D7614">
        <f t="shared" si="354"/>
        <v>0</v>
      </c>
      <c r="E7614">
        <f t="shared" si="355"/>
        <v>0</v>
      </c>
      <c r="F7614">
        <f t="shared" si="356"/>
        <v>0.56908354999999999</v>
      </c>
    </row>
    <row r="7615" spans="1:6" x14ac:dyDescent="0.25">
      <c r="A7615">
        <v>7606</v>
      </c>
      <c r="B7615">
        <f>'Założenia i wyniki'!$E$6*Znorm.Profile!B7615</f>
        <v>0</v>
      </c>
      <c r="C7615">
        <f>'Założenia i wyniki'!$E$8*Znorm.Profile!C7615</f>
        <v>0.5159073500000001</v>
      </c>
      <c r="D7615">
        <f t="shared" si="354"/>
        <v>0</v>
      </c>
      <c r="E7615">
        <f t="shared" si="355"/>
        <v>0</v>
      </c>
      <c r="F7615">
        <f t="shared" si="356"/>
        <v>0.5159073500000001</v>
      </c>
    </row>
    <row r="7616" spans="1:6" x14ac:dyDescent="0.25">
      <c r="A7616">
        <v>7607</v>
      </c>
      <c r="B7616">
        <f>'Założenia i wyniki'!$E$6*Znorm.Profile!B7616</f>
        <v>0</v>
      </c>
      <c r="C7616">
        <f>'Założenia i wyniki'!$E$8*Znorm.Profile!C7616</f>
        <v>0.43612449999999997</v>
      </c>
      <c r="D7616">
        <f t="shared" si="354"/>
        <v>0</v>
      </c>
      <c r="E7616">
        <f t="shared" si="355"/>
        <v>0</v>
      </c>
      <c r="F7616">
        <f t="shared" si="356"/>
        <v>0.43612449999999997</v>
      </c>
    </row>
    <row r="7617" spans="1:6" x14ac:dyDescent="0.25">
      <c r="A7617">
        <v>7608</v>
      </c>
      <c r="B7617">
        <f>'Założenia i wyniki'!$E$6*Znorm.Profile!B7617</f>
        <v>0</v>
      </c>
      <c r="C7617">
        <f>'Założenia i wyniki'!$E$8*Znorm.Profile!C7617</f>
        <v>0.35971039999999999</v>
      </c>
      <c r="D7617">
        <f t="shared" si="354"/>
        <v>0</v>
      </c>
      <c r="E7617">
        <f t="shared" si="355"/>
        <v>0</v>
      </c>
      <c r="F7617">
        <f t="shared" si="356"/>
        <v>0.35971039999999999</v>
      </c>
    </row>
    <row r="7618" spans="1:6" x14ac:dyDescent="0.25">
      <c r="A7618">
        <v>7609</v>
      </c>
      <c r="B7618">
        <f>'Założenia i wyniki'!$E$6*Znorm.Profile!B7618</f>
        <v>0</v>
      </c>
      <c r="C7618">
        <f>'Założenia i wyniki'!$E$8*Znorm.Profile!C7618</f>
        <v>0.27682970000000001</v>
      </c>
      <c r="D7618">
        <f t="shared" si="354"/>
        <v>0</v>
      </c>
      <c r="E7618">
        <f t="shared" si="355"/>
        <v>0</v>
      </c>
      <c r="F7618">
        <f t="shared" si="356"/>
        <v>0.27682970000000001</v>
      </c>
    </row>
    <row r="7619" spans="1:6" x14ac:dyDescent="0.25">
      <c r="A7619">
        <v>7610</v>
      </c>
      <c r="B7619">
        <f>'Założenia i wyniki'!$E$6*Znorm.Profile!B7619</f>
        <v>0</v>
      </c>
      <c r="C7619">
        <f>'Założenia i wyniki'!$E$8*Znorm.Profile!C7619</f>
        <v>0.2424142</v>
      </c>
      <c r="D7619">
        <f t="shared" si="354"/>
        <v>0</v>
      </c>
      <c r="E7619">
        <f t="shared" si="355"/>
        <v>0</v>
      </c>
      <c r="F7619">
        <f t="shared" si="356"/>
        <v>0.2424142</v>
      </c>
    </row>
    <row r="7620" spans="1:6" x14ac:dyDescent="0.25">
      <c r="A7620">
        <v>7611</v>
      </c>
      <c r="B7620">
        <f>'Założenia i wyniki'!$E$6*Znorm.Profile!B7620</f>
        <v>0</v>
      </c>
      <c r="C7620">
        <f>'Założenia i wyniki'!$E$8*Znorm.Profile!C7620</f>
        <v>0.22882369999999999</v>
      </c>
      <c r="D7620">
        <f t="shared" si="354"/>
        <v>0</v>
      </c>
      <c r="E7620">
        <f t="shared" si="355"/>
        <v>0</v>
      </c>
      <c r="F7620">
        <f t="shared" si="356"/>
        <v>0.22882369999999999</v>
      </c>
    </row>
    <row r="7621" spans="1:6" x14ac:dyDescent="0.25">
      <c r="A7621">
        <v>7612</v>
      </c>
      <c r="B7621">
        <f>'Założenia i wyniki'!$E$6*Znorm.Profile!B7621</f>
        <v>0</v>
      </c>
      <c r="C7621">
        <f>'Założenia i wyniki'!$E$8*Znorm.Profile!C7621</f>
        <v>0.22453585000000001</v>
      </c>
      <c r="D7621">
        <f t="shared" si="354"/>
        <v>0</v>
      </c>
      <c r="E7621">
        <f t="shared" si="355"/>
        <v>0</v>
      </c>
      <c r="F7621">
        <f t="shared" si="356"/>
        <v>0.22453585000000001</v>
      </c>
    </row>
    <row r="7622" spans="1:6" x14ac:dyDescent="0.25">
      <c r="A7622">
        <v>7613</v>
      </c>
      <c r="B7622">
        <f>'Założenia i wyniki'!$E$6*Znorm.Profile!B7622</f>
        <v>0</v>
      </c>
      <c r="C7622">
        <f>'Założenia i wyniki'!$E$8*Znorm.Profile!C7622</f>
        <v>0.23765840000000002</v>
      </c>
      <c r="D7622">
        <f t="shared" si="354"/>
        <v>0</v>
      </c>
      <c r="E7622">
        <f t="shared" si="355"/>
        <v>0</v>
      </c>
      <c r="F7622">
        <f t="shared" si="356"/>
        <v>0.23765840000000002</v>
      </c>
    </row>
    <row r="7623" spans="1:6" x14ac:dyDescent="0.25">
      <c r="A7623">
        <v>7614</v>
      </c>
      <c r="B7623">
        <f>'Założenia i wyniki'!$E$6*Znorm.Profile!B7623</f>
        <v>0</v>
      </c>
      <c r="C7623">
        <f>'Założenia i wyniki'!$E$8*Znorm.Profile!C7623</f>
        <v>0.26623449999999999</v>
      </c>
      <c r="D7623">
        <f t="shared" si="354"/>
        <v>0</v>
      </c>
      <c r="E7623">
        <f t="shared" si="355"/>
        <v>0</v>
      </c>
      <c r="F7623">
        <f t="shared" si="356"/>
        <v>0.26623449999999999</v>
      </c>
    </row>
    <row r="7624" spans="1:6" x14ac:dyDescent="0.25">
      <c r="A7624">
        <v>7615</v>
      </c>
      <c r="B7624">
        <f>'Założenia i wyniki'!$E$6*Znorm.Profile!B7624</f>
        <v>0</v>
      </c>
      <c r="C7624">
        <f>'Założenia i wyniki'!$E$8*Znorm.Profile!C7624</f>
        <v>0.32413814999999996</v>
      </c>
      <c r="D7624">
        <f t="shared" si="354"/>
        <v>0</v>
      </c>
      <c r="E7624">
        <f t="shared" si="355"/>
        <v>0</v>
      </c>
      <c r="F7624">
        <f t="shared" si="356"/>
        <v>0.32413814999999996</v>
      </c>
    </row>
    <row r="7625" spans="1:6" x14ac:dyDescent="0.25">
      <c r="A7625">
        <v>7616</v>
      </c>
      <c r="B7625">
        <f>'Założenia i wyniki'!$E$6*Znorm.Profile!B7625</f>
        <v>0</v>
      </c>
      <c r="C7625">
        <f>'Założenia i wyniki'!$E$8*Znorm.Profile!C7625</f>
        <v>0.39282460000000002</v>
      </c>
      <c r="D7625">
        <f t="shared" si="354"/>
        <v>0</v>
      </c>
      <c r="E7625">
        <f t="shared" si="355"/>
        <v>0</v>
      </c>
      <c r="F7625">
        <f t="shared" si="356"/>
        <v>0.39282460000000002</v>
      </c>
    </row>
    <row r="7626" spans="1:6" x14ac:dyDescent="0.25">
      <c r="A7626">
        <v>7617</v>
      </c>
      <c r="B7626">
        <f>'Założenia i wyniki'!$E$6*Znorm.Profile!B7626</f>
        <v>8.4567924528301877E-2</v>
      </c>
      <c r="C7626">
        <f>'Założenia i wyniki'!$E$8*Znorm.Profile!C7626</f>
        <v>0.45584560000000002</v>
      </c>
      <c r="D7626">
        <f t="shared" si="354"/>
        <v>8.4567924528301877E-2</v>
      </c>
      <c r="E7626">
        <f t="shared" si="355"/>
        <v>0</v>
      </c>
      <c r="F7626">
        <f t="shared" si="356"/>
        <v>0.37127767547169815</v>
      </c>
    </row>
    <row r="7627" spans="1:6" x14ac:dyDescent="0.25">
      <c r="A7627">
        <v>7618</v>
      </c>
      <c r="B7627">
        <f>'Założenia i wyniki'!$E$6*Znorm.Profile!B7627</f>
        <v>0.22016037735849059</v>
      </c>
      <c r="C7627">
        <f>'Założenia i wyniki'!$E$8*Znorm.Profile!C7627</f>
        <v>0.49720614999999996</v>
      </c>
      <c r="D7627">
        <f t="shared" ref="D7627:D7690" si="357">IF(B7627&lt;=C7627,B7627,C7627)</f>
        <v>0.22016037735849059</v>
      </c>
      <c r="E7627">
        <f t="shared" ref="E7627:E7690" si="358">IF(B7627&gt;C7627,B7627-C7627,0)</f>
        <v>0</v>
      </c>
      <c r="F7627">
        <f t="shared" ref="F7627:F7690" si="359">IF(B7627&lt;C7627,C7627-B7627,0)</f>
        <v>0.27704577264150937</v>
      </c>
    </row>
    <row r="7628" spans="1:6" x14ac:dyDescent="0.25">
      <c r="A7628">
        <v>7619</v>
      </c>
      <c r="B7628">
        <f>'Założenia i wyniki'!$E$6*Znorm.Profile!B7628</f>
        <v>0.66806603773584905</v>
      </c>
      <c r="C7628">
        <f>'Założenia i wyniki'!$E$8*Znorm.Profile!C7628</f>
        <v>0.518231</v>
      </c>
      <c r="D7628">
        <f t="shared" si="357"/>
        <v>0.518231</v>
      </c>
      <c r="E7628">
        <f t="shared" si="358"/>
        <v>0.14983503773584905</v>
      </c>
      <c r="F7628">
        <f t="shared" si="359"/>
        <v>0</v>
      </c>
    </row>
    <row r="7629" spans="1:6" x14ac:dyDescent="0.25">
      <c r="A7629">
        <v>7620</v>
      </c>
      <c r="B7629">
        <f>'Założenia i wyniki'!$E$6*Znorm.Profile!B7629</f>
        <v>1.3874528301886793</v>
      </c>
      <c r="C7629">
        <f>'Założenia i wyniki'!$E$8*Znorm.Profile!C7629</f>
        <v>0.52799110000000005</v>
      </c>
      <c r="D7629">
        <f t="shared" si="357"/>
        <v>0.52799110000000005</v>
      </c>
      <c r="E7629">
        <f t="shared" si="358"/>
        <v>0.85946173018867922</v>
      </c>
      <c r="F7629">
        <f t="shared" si="359"/>
        <v>0</v>
      </c>
    </row>
    <row r="7630" spans="1:6" x14ac:dyDescent="0.25">
      <c r="A7630">
        <v>7621</v>
      </c>
      <c r="B7630">
        <f>'Założenia i wyniki'!$E$6*Znorm.Profile!B7630</f>
        <v>1.253490566037736</v>
      </c>
      <c r="C7630">
        <f>'Założenia i wyniki'!$E$8*Znorm.Profile!C7630</f>
        <v>0.53541879999999997</v>
      </c>
      <c r="D7630">
        <f t="shared" si="357"/>
        <v>0.53541879999999997</v>
      </c>
      <c r="E7630">
        <f t="shared" si="358"/>
        <v>0.71807176603773604</v>
      </c>
      <c r="F7630">
        <f t="shared" si="359"/>
        <v>0</v>
      </c>
    </row>
    <row r="7631" spans="1:6" x14ac:dyDescent="0.25">
      <c r="A7631">
        <v>7622</v>
      </c>
      <c r="B7631">
        <f>'Założenia i wyniki'!$E$6*Znorm.Profile!B7631</f>
        <v>0.8624622641509434</v>
      </c>
      <c r="C7631">
        <f>'Założenia i wyniki'!$E$8*Znorm.Profile!C7631</f>
        <v>0.54514529999999994</v>
      </c>
      <c r="D7631">
        <f t="shared" si="357"/>
        <v>0.54514529999999994</v>
      </c>
      <c r="E7631">
        <f t="shared" si="358"/>
        <v>0.31731696415094346</v>
      </c>
      <c r="F7631">
        <f t="shared" si="359"/>
        <v>0</v>
      </c>
    </row>
    <row r="7632" spans="1:6" x14ac:dyDescent="0.25">
      <c r="A7632">
        <v>7623</v>
      </c>
      <c r="B7632">
        <f>'Założenia i wyniki'!$E$6*Znorm.Profile!B7632</f>
        <v>0.30003773584905663</v>
      </c>
      <c r="C7632">
        <f>'Założenia i wyniki'!$E$8*Znorm.Profile!C7632</f>
        <v>0.56058905000000003</v>
      </c>
      <c r="D7632">
        <f t="shared" si="357"/>
        <v>0.30003773584905663</v>
      </c>
      <c r="E7632">
        <f t="shared" si="358"/>
        <v>0</v>
      </c>
      <c r="F7632">
        <f t="shared" si="359"/>
        <v>0.2605513141509434</v>
      </c>
    </row>
    <row r="7633" spans="1:6" x14ac:dyDescent="0.25">
      <c r="A7633">
        <v>7624</v>
      </c>
      <c r="B7633">
        <f>'Założenia i wyniki'!$E$6*Znorm.Profile!B7633</f>
        <v>0</v>
      </c>
      <c r="C7633">
        <f>'Założenia i wyniki'!$E$8*Znorm.Profile!C7633</f>
        <v>0.59192630000000002</v>
      </c>
      <c r="D7633">
        <f t="shared" si="357"/>
        <v>0</v>
      </c>
      <c r="E7633">
        <f t="shared" si="358"/>
        <v>0</v>
      </c>
      <c r="F7633">
        <f t="shared" si="359"/>
        <v>0.59192630000000002</v>
      </c>
    </row>
    <row r="7634" spans="1:6" x14ac:dyDescent="0.25">
      <c r="A7634">
        <v>7625</v>
      </c>
      <c r="B7634">
        <f>'Założenia i wyniki'!$E$6*Znorm.Profile!B7634</f>
        <v>0</v>
      </c>
      <c r="C7634">
        <f>'Założenia i wyniki'!$E$8*Znorm.Profile!C7634</f>
        <v>0.64874704999999999</v>
      </c>
      <c r="D7634">
        <f t="shared" si="357"/>
        <v>0</v>
      </c>
      <c r="E7634">
        <f t="shared" si="358"/>
        <v>0</v>
      </c>
      <c r="F7634">
        <f t="shared" si="359"/>
        <v>0.64874704999999999</v>
      </c>
    </row>
    <row r="7635" spans="1:6" x14ac:dyDescent="0.25">
      <c r="A7635">
        <v>7626</v>
      </c>
      <c r="B7635">
        <f>'Założenia i wyniki'!$E$6*Znorm.Profile!B7635</f>
        <v>0</v>
      </c>
      <c r="C7635">
        <f>'Założenia i wyniki'!$E$8*Znorm.Profile!C7635</f>
        <v>0.66201135</v>
      </c>
      <c r="D7635">
        <f t="shared" si="357"/>
        <v>0</v>
      </c>
      <c r="E7635">
        <f t="shared" si="358"/>
        <v>0</v>
      </c>
      <c r="F7635">
        <f t="shared" si="359"/>
        <v>0.66201135</v>
      </c>
    </row>
    <row r="7636" spans="1:6" x14ac:dyDescent="0.25">
      <c r="A7636">
        <v>7627</v>
      </c>
      <c r="B7636">
        <f>'Założenia i wyniki'!$E$6*Znorm.Profile!B7636</f>
        <v>0</v>
      </c>
      <c r="C7636">
        <f>'Założenia i wyniki'!$E$8*Znorm.Profile!C7636</f>
        <v>0.64680594999999996</v>
      </c>
      <c r="D7636">
        <f t="shared" si="357"/>
        <v>0</v>
      </c>
      <c r="E7636">
        <f t="shared" si="358"/>
        <v>0</v>
      </c>
      <c r="F7636">
        <f t="shared" si="359"/>
        <v>0.64680594999999996</v>
      </c>
    </row>
    <row r="7637" spans="1:6" x14ac:dyDescent="0.25">
      <c r="A7637">
        <v>7628</v>
      </c>
      <c r="B7637">
        <f>'Założenia i wyniki'!$E$6*Znorm.Profile!B7637</f>
        <v>0</v>
      </c>
      <c r="C7637">
        <f>'Założenia i wyniki'!$E$8*Znorm.Profile!C7637</f>
        <v>0.61960780000000004</v>
      </c>
      <c r="D7637">
        <f t="shared" si="357"/>
        <v>0</v>
      </c>
      <c r="E7637">
        <f t="shared" si="358"/>
        <v>0</v>
      </c>
      <c r="F7637">
        <f t="shared" si="359"/>
        <v>0.61960780000000004</v>
      </c>
    </row>
    <row r="7638" spans="1:6" x14ac:dyDescent="0.25">
      <c r="A7638">
        <v>7629</v>
      </c>
      <c r="B7638">
        <f>'Założenia i wyniki'!$E$6*Znorm.Profile!B7638</f>
        <v>0</v>
      </c>
      <c r="C7638">
        <f>'Założenia i wyniki'!$E$8*Znorm.Profile!C7638</f>
        <v>0.57476894999999995</v>
      </c>
      <c r="D7638">
        <f t="shared" si="357"/>
        <v>0</v>
      </c>
      <c r="E7638">
        <f t="shared" si="358"/>
        <v>0</v>
      </c>
      <c r="F7638">
        <f t="shared" si="359"/>
        <v>0.57476894999999995</v>
      </c>
    </row>
    <row r="7639" spans="1:6" x14ac:dyDescent="0.25">
      <c r="A7639">
        <v>7630</v>
      </c>
      <c r="B7639">
        <f>'Założenia i wyniki'!$E$6*Znorm.Profile!B7639</f>
        <v>0</v>
      </c>
      <c r="C7639">
        <f>'Założenia i wyniki'!$E$8*Znorm.Profile!C7639</f>
        <v>0.51436385000000007</v>
      </c>
      <c r="D7639">
        <f t="shared" si="357"/>
        <v>0</v>
      </c>
      <c r="E7639">
        <f t="shared" si="358"/>
        <v>0</v>
      </c>
      <c r="F7639">
        <f t="shared" si="359"/>
        <v>0.51436385000000007</v>
      </c>
    </row>
    <row r="7640" spans="1:6" x14ac:dyDescent="0.25">
      <c r="A7640">
        <v>7631</v>
      </c>
      <c r="B7640">
        <f>'Założenia i wyniki'!$E$6*Znorm.Profile!B7640</f>
        <v>0</v>
      </c>
      <c r="C7640">
        <f>'Założenia i wyniki'!$E$8*Znorm.Profile!C7640</f>
        <v>0.44294495</v>
      </c>
      <c r="D7640">
        <f t="shared" si="357"/>
        <v>0</v>
      </c>
      <c r="E7640">
        <f t="shared" si="358"/>
        <v>0</v>
      </c>
      <c r="F7640">
        <f t="shared" si="359"/>
        <v>0.44294495</v>
      </c>
    </row>
    <row r="7641" spans="1:6" x14ac:dyDescent="0.25">
      <c r="A7641">
        <v>7632</v>
      </c>
      <c r="B7641">
        <f>'Założenia i wyniki'!$E$6*Znorm.Profile!B7641</f>
        <v>0</v>
      </c>
      <c r="C7641">
        <f>'Założenia i wyniki'!$E$8*Znorm.Profile!C7641</f>
        <v>0.37231915000000004</v>
      </c>
      <c r="D7641">
        <f t="shared" si="357"/>
        <v>0</v>
      </c>
      <c r="E7641">
        <f t="shared" si="358"/>
        <v>0</v>
      </c>
      <c r="F7641">
        <f t="shared" si="359"/>
        <v>0.37231915000000004</v>
      </c>
    </row>
    <row r="7642" spans="1:6" x14ac:dyDescent="0.25">
      <c r="A7642">
        <v>7633</v>
      </c>
      <c r="B7642">
        <f>'Założenia i wyniki'!$E$6*Znorm.Profile!B7642</f>
        <v>0</v>
      </c>
      <c r="C7642">
        <f>'Założenia i wyniki'!$E$8*Znorm.Profile!C7642</f>
        <v>0.29684795000000003</v>
      </c>
      <c r="D7642">
        <f t="shared" si="357"/>
        <v>0</v>
      </c>
      <c r="E7642">
        <f t="shared" si="358"/>
        <v>0</v>
      </c>
      <c r="F7642">
        <f t="shared" si="359"/>
        <v>0.29684795000000003</v>
      </c>
    </row>
    <row r="7643" spans="1:6" x14ac:dyDescent="0.25">
      <c r="A7643">
        <v>7634</v>
      </c>
      <c r="B7643">
        <f>'Założenia i wyniki'!$E$6*Znorm.Profile!B7643</f>
        <v>0</v>
      </c>
      <c r="C7643">
        <f>'Założenia i wyniki'!$E$8*Znorm.Profile!C7643</f>
        <v>0.25254389999999999</v>
      </c>
      <c r="D7643">
        <f t="shared" si="357"/>
        <v>0</v>
      </c>
      <c r="E7643">
        <f t="shared" si="358"/>
        <v>0</v>
      </c>
      <c r="F7643">
        <f t="shared" si="359"/>
        <v>0.25254389999999999</v>
      </c>
    </row>
    <row r="7644" spans="1:6" x14ac:dyDescent="0.25">
      <c r="A7644">
        <v>7635</v>
      </c>
      <c r="B7644">
        <f>'Założenia i wyniki'!$E$6*Znorm.Profile!B7644</f>
        <v>0</v>
      </c>
      <c r="C7644">
        <f>'Założenia i wyniki'!$E$8*Znorm.Profile!C7644</f>
        <v>0.23229254999999999</v>
      </c>
      <c r="D7644">
        <f t="shared" si="357"/>
        <v>0</v>
      </c>
      <c r="E7644">
        <f t="shared" si="358"/>
        <v>0</v>
      </c>
      <c r="F7644">
        <f t="shared" si="359"/>
        <v>0.23229254999999999</v>
      </c>
    </row>
    <row r="7645" spans="1:6" x14ac:dyDescent="0.25">
      <c r="A7645">
        <v>7636</v>
      </c>
      <c r="B7645">
        <f>'Założenia i wyniki'!$E$6*Znorm.Profile!B7645</f>
        <v>0</v>
      </c>
      <c r="C7645">
        <f>'Założenia i wyniki'!$E$8*Znorm.Profile!C7645</f>
        <v>0.22669570000000003</v>
      </c>
      <c r="D7645">
        <f t="shared" si="357"/>
        <v>0</v>
      </c>
      <c r="E7645">
        <f t="shared" si="358"/>
        <v>0</v>
      </c>
      <c r="F7645">
        <f t="shared" si="359"/>
        <v>0.22669570000000003</v>
      </c>
    </row>
    <row r="7646" spans="1:6" x14ac:dyDescent="0.25">
      <c r="A7646">
        <v>7637</v>
      </c>
      <c r="B7646">
        <f>'Założenia i wyniki'!$E$6*Znorm.Profile!B7646</f>
        <v>0</v>
      </c>
      <c r="C7646">
        <f>'Założenia i wyniki'!$E$8*Znorm.Profile!C7646</f>
        <v>0.23264220000000002</v>
      </c>
      <c r="D7646">
        <f t="shared" si="357"/>
        <v>0</v>
      </c>
      <c r="E7646">
        <f t="shared" si="358"/>
        <v>0</v>
      </c>
      <c r="F7646">
        <f t="shared" si="359"/>
        <v>0.23264220000000002</v>
      </c>
    </row>
    <row r="7647" spans="1:6" x14ac:dyDescent="0.25">
      <c r="A7647">
        <v>7638</v>
      </c>
      <c r="B7647">
        <f>'Założenia i wyniki'!$E$6*Znorm.Profile!B7647</f>
        <v>0</v>
      </c>
      <c r="C7647">
        <f>'Założenia i wyniki'!$E$8*Znorm.Profile!C7647</f>
        <v>0.25576355000000001</v>
      </c>
      <c r="D7647">
        <f t="shared" si="357"/>
        <v>0</v>
      </c>
      <c r="E7647">
        <f t="shared" si="358"/>
        <v>0</v>
      </c>
      <c r="F7647">
        <f t="shared" si="359"/>
        <v>0.25576355000000001</v>
      </c>
    </row>
    <row r="7648" spans="1:6" x14ac:dyDescent="0.25">
      <c r="A7648">
        <v>7639</v>
      </c>
      <c r="B7648">
        <f>'Założenia i wyniki'!$E$6*Znorm.Profile!B7648</f>
        <v>0</v>
      </c>
      <c r="C7648">
        <f>'Założenia i wyniki'!$E$8*Znorm.Profile!C7648</f>
        <v>0.30896389999999996</v>
      </c>
      <c r="D7648">
        <f t="shared" si="357"/>
        <v>0</v>
      </c>
      <c r="E7648">
        <f t="shared" si="358"/>
        <v>0</v>
      </c>
      <c r="F7648">
        <f t="shared" si="359"/>
        <v>0.30896389999999996</v>
      </c>
    </row>
    <row r="7649" spans="1:6" x14ac:dyDescent="0.25">
      <c r="A7649">
        <v>7640</v>
      </c>
      <c r="B7649">
        <f>'Założenia i wyniki'!$E$6*Znorm.Profile!B7649</f>
        <v>5.3528301886792459E-2</v>
      </c>
      <c r="C7649">
        <f>'Założenia i wyniki'!$E$8*Znorm.Profile!C7649</f>
        <v>0.36473675</v>
      </c>
      <c r="D7649">
        <f t="shared" si="357"/>
        <v>5.3528301886792459E-2</v>
      </c>
      <c r="E7649">
        <f t="shared" si="358"/>
        <v>0</v>
      </c>
      <c r="F7649">
        <f t="shared" si="359"/>
        <v>0.31120844811320753</v>
      </c>
    </row>
    <row r="7650" spans="1:6" x14ac:dyDescent="0.25">
      <c r="A7650">
        <v>7641</v>
      </c>
      <c r="B7650">
        <f>'Założenia i wyniki'!$E$6*Znorm.Profile!B7650</f>
        <v>0.63420754716981131</v>
      </c>
      <c r="C7650">
        <f>'Założenia i wyniki'!$E$8*Znorm.Profile!C7650</f>
        <v>0.43689344999999996</v>
      </c>
      <c r="D7650">
        <f t="shared" si="357"/>
        <v>0.43689344999999996</v>
      </c>
      <c r="E7650">
        <f t="shared" si="358"/>
        <v>0.19731409716981135</v>
      </c>
      <c r="F7650">
        <f t="shared" si="359"/>
        <v>0</v>
      </c>
    </row>
    <row r="7651" spans="1:6" x14ac:dyDescent="0.25">
      <c r="A7651">
        <v>7642</v>
      </c>
      <c r="B7651">
        <f>'Założenia i wyniki'!$E$6*Znorm.Profile!B7651</f>
        <v>1.3009433962264152</v>
      </c>
      <c r="C7651">
        <f>'Założenia i wyniki'!$E$8*Znorm.Profile!C7651</f>
        <v>0.48503350000000001</v>
      </c>
      <c r="D7651">
        <f t="shared" si="357"/>
        <v>0.48503350000000001</v>
      </c>
      <c r="E7651">
        <f t="shared" si="358"/>
        <v>0.81590989622641519</v>
      </c>
      <c r="F7651">
        <f t="shared" si="359"/>
        <v>0</v>
      </c>
    </row>
    <row r="7652" spans="1:6" x14ac:dyDescent="0.25">
      <c r="A7652">
        <v>7643</v>
      </c>
      <c r="B7652">
        <f>'Założenia i wyniki'!$E$6*Znorm.Profile!B7652</f>
        <v>1.6454716981132074</v>
      </c>
      <c r="C7652">
        <f>'Założenia i wyniki'!$E$8*Znorm.Profile!C7652</f>
        <v>0.52008460000000001</v>
      </c>
      <c r="D7652">
        <f t="shared" si="357"/>
        <v>0.52008460000000001</v>
      </c>
      <c r="E7652">
        <f t="shared" si="358"/>
        <v>1.1253870981132073</v>
      </c>
      <c r="F7652">
        <f t="shared" si="359"/>
        <v>0</v>
      </c>
    </row>
    <row r="7653" spans="1:6" x14ac:dyDescent="0.25">
      <c r="A7653">
        <v>7644</v>
      </c>
      <c r="B7653">
        <f>'Założenia i wyniki'!$E$6*Znorm.Profile!B7653</f>
        <v>1.7397169811320754</v>
      </c>
      <c r="C7653">
        <f>'Założenia i wyniki'!$E$8*Znorm.Profile!C7653</f>
        <v>0.53020309999999993</v>
      </c>
      <c r="D7653">
        <f t="shared" si="357"/>
        <v>0.53020309999999993</v>
      </c>
      <c r="E7653">
        <f t="shared" si="358"/>
        <v>1.2095138811320756</v>
      </c>
      <c r="F7653">
        <f t="shared" si="359"/>
        <v>0</v>
      </c>
    </row>
    <row r="7654" spans="1:6" x14ac:dyDescent="0.25">
      <c r="A7654">
        <v>7645</v>
      </c>
      <c r="B7654">
        <f>'Założenia i wyniki'!$E$6*Znorm.Profile!B7654</f>
        <v>1.4996226415094338</v>
      </c>
      <c r="C7654">
        <f>'Założenia i wyniki'!$E$8*Znorm.Profile!C7654</f>
        <v>0.52035339999999997</v>
      </c>
      <c r="D7654">
        <f t="shared" si="357"/>
        <v>0.52035339999999997</v>
      </c>
      <c r="E7654">
        <f t="shared" si="358"/>
        <v>0.97926924150943384</v>
      </c>
      <c r="F7654">
        <f t="shared" si="359"/>
        <v>0</v>
      </c>
    </row>
    <row r="7655" spans="1:6" x14ac:dyDescent="0.25">
      <c r="A7655">
        <v>7646</v>
      </c>
      <c r="B7655">
        <f>'Założenia i wyniki'!$E$6*Znorm.Profile!B7655</f>
        <v>1.026132075471698</v>
      </c>
      <c r="C7655">
        <f>'Założenia i wyniki'!$E$8*Znorm.Profile!C7655</f>
        <v>0.50887935000000006</v>
      </c>
      <c r="D7655">
        <f t="shared" si="357"/>
        <v>0.50887935000000006</v>
      </c>
      <c r="E7655">
        <f t="shared" si="358"/>
        <v>0.51725272547169798</v>
      </c>
      <c r="F7655">
        <f t="shared" si="359"/>
        <v>0</v>
      </c>
    </row>
    <row r="7656" spans="1:6" x14ac:dyDescent="0.25">
      <c r="A7656">
        <v>7647</v>
      </c>
      <c r="B7656">
        <f>'Założenia i wyniki'!$E$6*Znorm.Profile!B7656</f>
        <v>0.41743396226415097</v>
      </c>
      <c r="C7656">
        <f>'Założenia i wyniki'!$E$8*Znorm.Profile!C7656</f>
        <v>0.48718425000000004</v>
      </c>
      <c r="D7656">
        <f t="shared" si="357"/>
        <v>0.41743396226415097</v>
      </c>
      <c r="E7656">
        <f t="shared" si="358"/>
        <v>0</v>
      </c>
      <c r="F7656">
        <f t="shared" si="359"/>
        <v>6.975028773584907E-2</v>
      </c>
    </row>
    <row r="7657" spans="1:6" x14ac:dyDescent="0.25">
      <c r="A7657">
        <v>7648</v>
      </c>
      <c r="B7657">
        <f>'Założenia i wyniki'!$E$6*Znorm.Profile!B7657</f>
        <v>0</v>
      </c>
      <c r="C7657">
        <f>'Założenia i wyniki'!$E$8*Znorm.Profile!C7657</f>
        <v>0.50858779999999992</v>
      </c>
      <c r="D7657">
        <f t="shared" si="357"/>
        <v>0</v>
      </c>
      <c r="E7657">
        <f t="shared" si="358"/>
        <v>0</v>
      </c>
      <c r="F7657">
        <f t="shared" si="359"/>
        <v>0.50858779999999992</v>
      </c>
    </row>
    <row r="7658" spans="1:6" x14ac:dyDescent="0.25">
      <c r="A7658">
        <v>7649</v>
      </c>
      <c r="B7658">
        <f>'Założenia i wyniki'!$E$6*Znorm.Profile!B7658</f>
        <v>0</v>
      </c>
      <c r="C7658">
        <f>'Założenia i wyniki'!$E$8*Znorm.Profile!C7658</f>
        <v>0.55915930000000003</v>
      </c>
      <c r="D7658">
        <f t="shared" si="357"/>
        <v>0</v>
      </c>
      <c r="E7658">
        <f t="shared" si="358"/>
        <v>0</v>
      </c>
      <c r="F7658">
        <f t="shared" si="359"/>
        <v>0.55915930000000003</v>
      </c>
    </row>
    <row r="7659" spans="1:6" x14ac:dyDescent="0.25">
      <c r="A7659">
        <v>7650</v>
      </c>
      <c r="B7659">
        <f>'Założenia i wyniki'!$E$6*Znorm.Profile!B7659</f>
        <v>0</v>
      </c>
      <c r="C7659">
        <f>'Założenia i wyniki'!$E$8*Znorm.Profile!C7659</f>
        <v>0.58760835</v>
      </c>
      <c r="D7659">
        <f t="shared" si="357"/>
        <v>0</v>
      </c>
      <c r="E7659">
        <f t="shared" si="358"/>
        <v>0</v>
      </c>
      <c r="F7659">
        <f t="shared" si="359"/>
        <v>0.58760835</v>
      </c>
    </row>
    <row r="7660" spans="1:6" x14ac:dyDescent="0.25">
      <c r="A7660">
        <v>7651</v>
      </c>
      <c r="B7660">
        <f>'Założenia i wyniki'!$E$6*Znorm.Profile!B7660</f>
        <v>0</v>
      </c>
      <c r="C7660">
        <f>'Założenia i wyniki'!$E$8*Znorm.Profile!C7660</f>
        <v>0.60106620000000011</v>
      </c>
      <c r="D7660">
        <f t="shared" si="357"/>
        <v>0</v>
      </c>
      <c r="E7660">
        <f t="shared" si="358"/>
        <v>0</v>
      </c>
      <c r="F7660">
        <f t="shared" si="359"/>
        <v>0.60106620000000011</v>
      </c>
    </row>
    <row r="7661" spans="1:6" x14ac:dyDescent="0.25">
      <c r="A7661">
        <v>7652</v>
      </c>
      <c r="B7661">
        <f>'Założenia i wyniki'!$E$6*Znorm.Profile!B7661</f>
        <v>0</v>
      </c>
      <c r="C7661">
        <f>'Założenia i wyniki'!$E$8*Znorm.Profile!C7661</f>
        <v>0.59997175000000003</v>
      </c>
      <c r="D7661">
        <f t="shared" si="357"/>
        <v>0</v>
      </c>
      <c r="E7661">
        <f t="shared" si="358"/>
        <v>0</v>
      </c>
      <c r="F7661">
        <f t="shared" si="359"/>
        <v>0.59997175000000003</v>
      </c>
    </row>
    <row r="7662" spans="1:6" x14ac:dyDescent="0.25">
      <c r="A7662">
        <v>7653</v>
      </c>
      <c r="B7662">
        <f>'Założenia i wyniki'!$E$6*Znorm.Profile!B7662</f>
        <v>0</v>
      </c>
      <c r="C7662">
        <f>'Założenia i wyniki'!$E$8*Znorm.Profile!C7662</f>
        <v>0.57211979999999996</v>
      </c>
      <c r="D7662">
        <f t="shared" si="357"/>
        <v>0</v>
      </c>
      <c r="E7662">
        <f t="shared" si="358"/>
        <v>0</v>
      </c>
      <c r="F7662">
        <f t="shared" si="359"/>
        <v>0.57211979999999996</v>
      </c>
    </row>
    <row r="7663" spans="1:6" x14ac:dyDescent="0.25">
      <c r="A7663">
        <v>7654</v>
      </c>
      <c r="B7663">
        <f>'Założenia i wyniki'!$E$6*Znorm.Profile!B7663</f>
        <v>0</v>
      </c>
      <c r="C7663">
        <f>'Założenia i wyniki'!$E$8*Znorm.Profile!C7663</f>
        <v>0.50590610000000003</v>
      </c>
      <c r="D7663">
        <f t="shared" si="357"/>
        <v>0</v>
      </c>
      <c r="E7663">
        <f t="shared" si="358"/>
        <v>0</v>
      </c>
      <c r="F7663">
        <f t="shared" si="359"/>
        <v>0.50590610000000003</v>
      </c>
    </row>
    <row r="7664" spans="1:6" x14ac:dyDescent="0.25">
      <c r="A7664">
        <v>7655</v>
      </c>
      <c r="B7664">
        <f>'Założenia i wyniki'!$E$6*Znorm.Profile!B7664</f>
        <v>0</v>
      </c>
      <c r="C7664">
        <f>'Założenia i wyniki'!$E$8*Znorm.Profile!C7664</f>
        <v>0.41398314999999997</v>
      </c>
      <c r="D7664">
        <f t="shared" si="357"/>
        <v>0</v>
      </c>
      <c r="E7664">
        <f t="shared" si="358"/>
        <v>0</v>
      </c>
      <c r="F7664">
        <f t="shared" si="359"/>
        <v>0.41398314999999997</v>
      </c>
    </row>
    <row r="7665" spans="1:6" x14ac:dyDescent="0.25">
      <c r="A7665">
        <v>7656</v>
      </c>
      <c r="B7665">
        <f>'Założenia i wyniki'!$E$6*Znorm.Profile!B7665</f>
        <v>0</v>
      </c>
      <c r="C7665">
        <f>'Założenia i wyniki'!$E$8*Znorm.Profile!C7665</f>
        <v>0.32901435000000001</v>
      </c>
      <c r="D7665">
        <f t="shared" si="357"/>
        <v>0</v>
      </c>
      <c r="E7665">
        <f t="shared" si="358"/>
        <v>0</v>
      </c>
      <c r="F7665">
        <f t="shared" si="359"/>
        <v>0.32901435000000001</v>
      </c>
    </row>
    <row r="7666" spans="1:6" x14ac:dyDescent="0.25">
      <c r="A7666">
        <v>7657</v>
      </c>
      <c r="B7666">
        <f>'Założenia i wyniki'!$E$6*Znorm.Profile!B7666</f>
        <v>0</v>
      </c>
      <c r="C7666">
        <f>'Założenia i wyniki'!$E$8*Znorm.Profile!C7666</f>
        <v>0.26209260000000001</v>
      </c>
      <c r="D7666">
        <f t="shared" si="357"/>
        <v>0</v>
      </c>
      <c r="E7666">
        <f t="shared" si="358"/>
        <v>0</v>
      </c>
      <c r="F7666">
        <f t="shared" si="359"/>
        <v>0.26209260000000001</v>
      </c>
    </row>
    <row r="7667" spans="1:6" x14ac:dyDescent="0.25">
      <c r="A7667">
        <v>7658</v>
      </c>
      <c r="B7667">
        <f>'Założenia i wyniki'!$E$6*Znorm.Profile!B7667</f>
        <v>0</v>
      </c>
      <c r="C7667">
        <f>'Założenia i wyniki'!$E$8*Znorm.Profile!C7667</f>
        <v>0.23287740000000001</v>
      </c>
      <c r="D7667">
        <f t="shared" si="357"/>
        <v>0</v>
      </c>
      <c r="E7667">
        <f t="shared" si="358"/>
        <v>0</v>
      </c>
      <c r="F7667">
        <f t="shared" si="359"/>
        <v>0.23287740000000001</v>
      </c>
    </row>
    <row r="7668" spans="1:6" x14ac:dyDescent="0.25">
      <c r="A7668">
        <v>7659</v>
      </c>
      <c r="B7668">
        <f>'Założenia i wyniki'!$E$6*Znorm.Profile!B7668</f>
        <v>0</v>
      </c>
      <c r="C7668">
        <f>'Założenia i wyniki'!$E$8*Znorm.Profile!C7668</f>
        <v>0.21782845000000001</v>
      </c>
      <c r="D7668">
        <f t="shared" si="357"/>
        <v>0</v>
      </c>
      <c r="E7668">
        <f t="shared" si="358"/>
        <v>0</v>
      </c>
      <c r="F7668">
        <f t="shared" si="359"/>
        <v>0.21782845000000001</v>
      </c>
    </row>
    <row r="7669" spans="1:6" x14ac:dyDescent="0.25">
      <c r="A7669">
        <v>7660</v>
      </c>
      <c r="B7669">
        <f>'Założenia i wyniki'!$E$6*Znorm.Profile!B7669</f>
        <v>0</v>
      </c>
      <c r="C7669">
        <f>'Założenia i wyniki'!$E$8*Znorm.Profile!C7669</f>
        <v>0.21889839999999999</v>
      </c>
      <c r="D7669">
        <f t="shared" si="357"/>
        <v>0</v>
      </c>
      <c r="E7669">
        <f t="shared" si="358"/>
        <v>0</v>
      </c>
      <c r="F7669">
        <f t="shared" si="359"/>
        <v>0.21889839999999999</v>
      </c>
    </row>
    <row r="7670" spans="1:6" x14ac:dyDescent="0.25">
      <c r="A7670">
        <v>7661</v>
      </c>
      <c r="B7670">
        <f>'Założenia i wyniki'!$E$6*Znorm.Profile!B7670</f>
        <v>0</v>
      </c>
      <c r="C7670">
        <f>'Założenia i wyniki'!$E$8*Znorm.Profile!C7670</f>
        <v>0.24892035000000001</v>
      </c>
      <c r="D7670">
        <f t="shared" si="357"/>
        <v>0</v>
      </c>
      <c r="E7670">
        <f t="shared" si="358"/>
        <v>0</v>
      </c>
      <c r="F7670">
        <f t="shared" si="359"/>
        <v>0.24892035000000001</v>
      </c>
    </row>
    <row r="7671" spans="1:6" x14ac:dyDescent="0.25">
      <c r="A7671">
        <v>7662</v>
      </c>
      <c r="B7671">
        <f>'Założenia i wyniki'!$E$6*Znorm.Profile!B7671</f>
        <v>0</v>
      </c>
      <c r="C7671">
        <f>'Założenia i wyniki'!$E$8*Znorm.Profile!C7671</f>
        <v>0.30804690000000001</v>
      </c>
      <c r="D7671">
        <f t="shared" si="357"/>
        <v>0</v>
      </c>
      <c r="E7671">
        <f t="shared" si="358"/>
        <v>0</v>
      </c>
      <c r="F7671">
        <f t="shared" si="359"/>
        <v>0.30804690000000001</v>
      </c>
    </row>
    <row r="7672" spans="1:6" x14ac:dyDescent="0.25">
      <c r="A7672">
        <v>7663</v>
      </c>
      <c r="B7672">
        <f>'Założenia i wyniki'!$E$6*Znorm.Profile!B7672</f>
        <v>0</v>
      </c>
      <c r="C7672">
        <f>'Założenia i wyniki'!$E$8*Znorm.Profile!C7672</f>
        <v>0.40680535000000001</v>
      </c>
      <c r="D7672">
        <f t="shared" si="357"/>
        <v>0</v>
      </c>
      <c r="E7672">
        <f t="shared" si="358"/>
        <v>0</v>
      </c>
      <c r="F7672">
        <f t="shared" si="359"/>
        <v>0.40680535000000001</v>
      </c>
    </row>
    <row r="7673" spans="1:6" x14ac:dyDescent="0.25">
      <c r="A7673">
        <v>7664</v>
      </c>
      <c r="B7673">
        <f>'Założenia i wyniki'!$E$6*Znorm.Profile!B7673</f>
        <v>0</v>
      </c>
      <c r="C7673">
        <f>'Założenia i wyniki'!$E$8*Znorm.Profile!C7673</f>
        <v>0.47710775</v>
      </c>
      <c r="D7673">
        <f t="shared" si="357"/>
        <v>0</v>
      </c>
      <c r="E7673">
        <f t="shared" si="358"/>
        <v>0</v>
      </c>
      <c r="F7673">
        <f t="shared" si="359"/>
        <v>0.47710775</v>
      </c>
    </row>
    <row r="7674" spans="1:6" x14ac:dyDescent="0.25">
      <c r="A7674">
        <v>7665</v>
      </c>
      <c r="B7674">
        <f>'Założenia i wyniki'!$E$6*Znorm.Profile!B7674</f>
        <v>0.14777358490566037</v>
      </c>
      <c r="C7674">
        <f>'Założenia i wyniki'!$E$8*Znorm.Profile!C7674</f>
        <v>0.48243334999999998</v>
      </c>
      <c r="D7674">
        <f t="shared" si="357"/>
        <v>0.14777358490566037</v>
      </c>
      <c r="E7674">
        <f t="shared" si="358"/>
        <v>0</v>
      </c>
      <c r="F7674">
        <f t="shared" si="359"/>
        <v>0.33465976509433959</v>
      </c>
    </row>
    <row r="7675" spans="1:6" x14ac:dyDescent="0.25">
      <c r="A7675">
        <v>7666</v>
      </c>
      <c r="B7675">
        <f>'Założenia i wyniki'!$E$6*Znorm.Profile!B7675</f>
        <v>0.50704716981132081</v>
      </c>
      <c r="C7675">
        <f>'Założenia i wyniki'!$E$8*Znorm.Profile!C7675</f>
        <v>0.47755085000000003</v>
      </c>
      <c r="D7675">
        <f t="shared" si="357"/>
        <v>0.47755085000000003</v>
      </c>
      <c r="E7675">
        <f t="shared" si="358"/>
        <v>2.9496319811320781E-2</v>
      </c>
      <c r="F7675">
        <f t="shared" si="359"/>
        <v>0</v>
      </c>
    </row>
    <row r="7676" spans="1:6" x14ac:dyDescent="0.25">
      <c r="A7676">
        <v>7667</v>
      </c>
      <c r="B7676">
        <f>'Założenia i wyniki'!$E$6*Znorm.Profile!B7676</f>
        <v>0.35413207547169812</v>
      </c>
      <c r="C7676">
        <f>'Założenia i wyniki'!$E$8*Znorm.Profile!C7676</f>
        <v>0.47143879999999994</v>
      </c>
      <c r="D7676">
        <f t="shared" si="357"/>
        <v>0.35413207547169812</v>
      </c>
      <c r="E7676">
        <f t="shared" si="358"/>
        <v>0</v>
      </c>
      <c r="F7676">
        <f t="shared" si="359"/>
        <v>0.11730672452830182</v>
      </c>
    </row>
    <row r="7677" spans="1:6" x14ac:dyDescent="0.25">
      <c r="A7677">
        <v>7668</v>
      </c>
      <c r="B7677">
        <f>'Założenia i wyniki'!$E$6*Znorm.Profile!B7677</f>
        <v>0.57799999999999996</v>
      </c>
      <c r="C7677">
        <f>'Założenia i wyniki'!$E$8*Znorm.Profile!C7677</f>
        <v>0.45736600000000005</v>
      </c>
      <c r="D7677">
        <f t="shared" si="357"/>
        <v>0.45736600000000005</v>
      </c>
      <c r="E7677">
        <f t="shared" si="358"/>
        <v>0.12063399999999991</v>
      </c>
      <c r="F7677">
        <f t="shared" si="359"/>
        <v>0</v>
      </c>
    </row>
    <row r="7678" spans="1:6" x14ac:dyDescent="0.25">
      <c r="A7678">
        <v>7669</v>
      </c>
      <c r="B7678">
        <f>'Założenia i wyniki'!$E$6*Znorm.Profile!B7678</f>
        <v>0.26442452830188684</v>
      </c>
      <c r="C7678">
        <f>'Założenia i wyniki'!$E$8*Znorm.Profile!C7678</f>
        <v>0.44913365</v>
      </c>
      <c r="D7678">
        <f t="shared" si="357"/>
        <v>0.26442452830188684</v>
      </c>
      <c r="E7678">
        <f t="shared" si="358"/>
        <v>0</v>
      </c>
      <c r="F7678">
        <f t="shared" si="359"/>
        <v>0.18470912169811315</v>
      </c>
    </row>
    <row r="7679" spans="1:6" x14ac:dyDescent="0.25">
      <c r="A7679">
        <v>7670</v>
      </c>
      <c r="B7679">
        <f>'Założenia i wyniki'!$E$6*Znorm.Profile!B7679</f>
        <v>0.27487735849056605</v>
      </c>
      <c r="C7679">
        <f>'Założenia i wyniki'!$E$8*Znorm.Profile!C7679</f>
        <v>0.46130874999999999</v>
      </c>
      <c r="D7679">
        <f t="shared" si="357"/>
        <v>0.27487735849056605</v>
      </c>
      <c r="E7679">
        <f t="shared" si="358"/>
        <v>0</v>
      </c>
      <c r="F7679">
        <f t="shared" si="359"/>
        <v>0.18643139150943394</v>
      </c>
    </row>
    <row r="7680" spans="1:6" x14ac:dyDescent="0.25">
      <c r="A7680">
        <v>7671</v>
      </c>
      <c r="B7680">
        <f>'Założenia i wyniki'!$E$6*Znorm.Profile!B7680</f>
        <v>0.10378301886792453</v>
      </c>
      <c r="C7680">
        <f>'Założenia i wyniki'!$E$8*Znorm.Profile!C7680</f>
        <v>0.47391610000000001</v>
      </c>
      <c r="D7680">
        <f t="shared" si="357"/>
        <v>0.10378301886792453</v>
      </c>
      <c r="E7680">
        <f t="shared" si="358"/>
        <v>0</v>
      </c>
      <c r="F7680">
        <f t="shared" si="359"/>
        <v>0.37013308113207549</v>
      </c>
    </row>
    <row r="7681" spans="1:6" x14ac:dyDescent="0.25">
      <c r="A7681">
        <v>7672</v>
      </c>
      <c r="B7681">
        <f>'Założenia i wyniki'!$E$6*Znorm.Profile!B7681</f>
        <v>0</v>
      </c>
      <c r="C7681">
        <f>'Założenia i wyniki'!$E$8*Znorm.Profile!C7681</f>
        <v>0.53350604999999995</v>
      </c>
      <c r="D7681">
        <f t="shared" si="357"/>
        <v>0</v>
      </c>
      <c r="E7681">
        <f t="shared" si="358"/>
        <v>0</v>
      </c>
      <c r="F7681">
        <f t="shared" si="359"/>
        <v>0.53350604999999995</v>
      </c>
    </row>
    <row r="7682" spans="1:6" x14ac:dyDescent="0.25">
      <c r="A7682">
        <v>7673</v>
      </c>
      <c r="B7682">
        <f>'Założenia i wyniki'!$E$6*Znorm.Profile!B7682</f>
        <v>0</v>
      </c>
      <c r="C7682">
        <f>'Założenia i wyniki'!$E$8*Znorm.Profile!C7682</f>
        <v>0.61640879999999998</v>
      </c>
      <c r="D7682">
        <f t="shared" si="357"/>
        <v>0</v>
      </c>
      <c r="E7682">
        <f t="shared" si="358"/>
        <v>0</v>
      </c>
      <c r="F7682">
        <f t="shared" si="359"/>
        <v>0.61640879999999998</v>
      </c>
    </row>
    <row r="7683" spans="1:6" x14ac:dyDescent="0.25">
      <c r="A7683">
        <v>7674</v>
      </c>
      <c r="B7683">
        <f>'Założenia i wyniki'!$E$6*Znorm.Profile!B7683</f>
        <v>0</v>
      </c>
      <c r="C7683">
        <f>'Założenia i wyniki'!$E$8*Znorm.Profile!C7683</f>
        <v>0.65175529999999993</v>
      </c>
      <c r="D7683">
        <f t="shared" si="357"/>
        <v>0</v>
      </c>
      <c r="E7683">
        <f t="shared" si="358"/>
        <v>0</v>
      </c>
      <c r="F7683">
        <f t="shared" si="359"/>
        <v>0.65175529999999993</v>
      </c>
    </row>
    <row r="7684" spans="1:6" x14ac:dyDescent="0.25">
      <c r="A7684">
        <v>7675</v>
      </c>
      <c r="B7684">
        <f>'Założenia i wyniki'!$E$6*Znorm.Profile!B7684</f>
        <v>0</v>
      </c>
      <c r="C7684">
        <f>'Założenia i wyniki'!$E$8*Znorm.Profile!C7684</f>
        <v>0.65605505000000008</v>
      </c>
      <c r="D7684">
        <f t="shared" si="357"/>
        <v>0</v>
      </c>
      <c r="E7684">
        <f t="shared" si="358"/>
        <v>0</v>
      </c>
      <c r="F7684">
        <f t="shared" si="359"/>
        <v>0.65605505000000008</v>
      </c>
    </row>
    <row r="7685" spans="1:6" x14ac:dyDescent="0.25">
      <c r="A7685">
        <v>7676</v>
      </c>
      <c r="B7685">
        <f>'Założenia i wyniki'!$E$6*Znorm.Profile!B7685</f>
        <v>0</v>
      </c>
      <c r="C7685">
        <f>'Założenia i wyniki'!$E$8*Znorm.Profile!C7685</f>
        <v>0.64901409999999993</v>
      </c>
      <c r="D7685">
        <f t="shared" si="357"/>
        <v>0</v>
      </c>
      <c r="E7685">
        <f t="shared" si="358"/>
        <v>0</v>
      </c>
      <c r="F7685">
        <f t="shared" si="359"/>
        <v>0.64901409999999993</v>
      </c>
    </row>
    <row r="7686" spans="1:6" x14ac:dyDescent="0.25">
      <c r="A7686">
        <v>7677</v>
      </c>
      <c r="B7686">
        <f>'Założenia i wyniki'!$E$6*Znorm.Profile!B7686</f>
        <v>0</v>
      </c>
      <c r="C7686">
        <f>'Założenia i wyniki'!$E$8*Znorm.Profile!C7686</f>
        <v>0.6073109000000001</v>
      </c>
      <c r="D7686">
        <f t="shared" si="357"/>
        <v>0</v>
      </c>
      <c r="E7686">
        <f t="shared" si="358"/>
        <v>0</v>
      </c>
      <c r="F7686">
        <f t="shared" si="359"/>
        <v>0.6073109000000001</v>
      </c>
    </row>
    <row r="7687" spans="1:6" x14ac:dyDescent="0.25">
      <c r="A7687">
        <v>7678</v>
      </c>
      <c r="B7687">
        <f>'Założenia i wyniki'!$E$6*Znorm.Profile!B7687</f>
        <v>0</v>
      </c>
      <c r="C7687">
        <f>'Założenia i wyniki'!$E$8*Znorm.Profile!C7687</f>
        <v>0.53480700000000003</v>
      </c>
      <c r="D7687">
        <f t="shared" si="357"/>
        <v>0</v>
      </c>
      <c r="E7687">
        <f t="shared" si="358"/>
        <v>0</v>
      </c>
      <c r="F7687">
        <f t="shared" si="359"/>
        <v>0.53480700000000003</v>
      </c>
    </row>
    <row r="7688" spans="1:6" x14ac:dyDescent="0.25">
      <c r="A7688">
        <v>7679</v>
      </c>
      <c r="B7688">
        <f>'Założenia i wyniki'!$E$6*Znorm.Profile!B7688</f>
        <v>0</v>
      </c>
      <c r="C7688">
        <f>'Założenia i wyniki'!$E$8*Znorm.Profile!C7688</f>
        <v>0.43056614999999998</v>
      </c>
      <c r="D7688">
        <f t="shared" si="357"/>
        <v>0</v>
      </c>
      <c r="E7688">
        <f t="shared" si="358"/>
        <v>0</v>
      </c>
      <c r="F7688">
        <f t="shared" si="359"/>
        <v>0.43056614999999998</v>
      </c>
    </row>
    <row r="7689" spans="1:6" x14ac:dyDescent="0.25">
      <c r="A7689">
        <v>7680</v>
      </c>
      <c r="B7689">
        <f>'Założenia i wyniki'!$E$6*Znorm.Profile!B7689</f>
        <v>0</v>
      </c>
      <c r="C7689">
        <f>'Założenia i wyniki'!$E$8*Znorm.Profile!C7689</f>
        <v>0.34353655</v>
      </c>
      <c r="D7689">
        <f t="shared" si="357"/>
        <v>0</v>
      </c>
      <c r="E7689">
        <f t="shared" si="358"/>
        <v>0</v>
      </c>
      <c r="F7689">
        <f t="shared" si="359"/>
        <v>0.34353655</v>
      </c>
    </row>
    <row r="7690" spans="1:6" x14ac:dyDescent="0.25">
      <c r="A7690">
        <v>7681</v>
      </c>
      <c r="B7690">
        <f>'Założenia i wyniki'!$E$6*Znorm.Profile!B7690</f>
        <v>0</v>
      </c>
      <c r="C7690">
        <f>'Założenia i wyniki'!$E$8*Znorm.Profile!C7690</f>
        <v>0.26370365000000001</v>
      </c>
      <c r="D7690">
        <f t="shared" si="357"/>
        <v>0</v>
      </c>
      <c r="E7690">
        <f t="shared" si="358"/>
        <v>0</v>
      </c>
      <c r="F7690">
        <f t="shared" si="359"/>
        <v>0.26370365000000001</v>
      </c>
    </row>
    <row r="7691" spans="1:6" x14ac:dyDescent="0.25">
      <c r="A7691">
        <v>7682</v>
      </c>
      <c r="B7691">
        <f>'Założenia i wyniki'!$E$6*Znorm.Profile!B7691</f>
        <v>0</v>
      </c>
      <c r="C7691">
        <f>'Założenia i wyniki'!$E$8*Znorm.Profile!C7691</f>
        <v>0.23400019999999999</v>
      </c>
      <c r="D7691">
        <f t="shared" ref="D7691:D7754" si="360">IF(B7691&lt;=C7691,B7691,C7691)</f>
        <v>0</v>
      </c>
      <c r="E7691">
        <f t="shared" ref="E7691:E7754" si="361">IF(B7691&gt;C7691,B7691-C7691,0)</f>
        <v>0</v>
      </c>
      <c r="F7691">
        <f t="shared" ref="F7691:F7754" si="362">IF(B7691&lt;C7691,C7691-B7691,0)</f>
        <v>0.23400019999999999</v>
      </c>
    </row>
    <row r="7692" spans="1:6" x14ac:dyDescent="0.25">
      <c r="A7692">
        <v>7683</v>
      </c>
      <c r="B7692">
        <f>'Założenia i wyniki'!$E$6*Znorm.Profile!B7692</f>
        <v>0</v>
      </c>
      <c r="C7692">
        <f>'Założenia i wyniki'!$E$8*Znorm.Profile!C7692</f>
        <v>0.22215515</v>
      </c>
      <c r="D7692">
        <f t="shared" si="360"/>
        <v>0</v>
      </c>
      <c r="E7692">
        <f t="shared" si="361"/>
        <v>0</v>
      </c>
      <c r="F7692">
        <f t="shared" si="362"/>
        <v>0.22215515</v>
      </c>
    </row>
    <row r="7693" spans="1:6" x14ac:dyDescent="0.25">
      <c r="A7693">
        <v>7684</v>
      </c>
      <c r="B7693">
        <f>'Założenia i wyniki'!$E$6*Znorm.Profile!B7693</f>
        <v>0</v>
      </c>
      <c r="C7693">
        <f>'Założenia i wyniki'!$E$8*Znorm.Profile!C7693</f>
        <v>0.2225972</v>
      </c>
      <c r="D7693">
        <f t="shared" si="360"/>
        <v>0</v>
      </c>
      <c r="E7693">
        <f t="shared" si="361"/>
        <v>0</v>
      </c>
      <c r="F7693">
        <f t="shared" si="362"/>
        <v>0.2225972</v>
      </c>
    </row>
    <row r="7694" spans="1:6" x14ac:dyDescent="0.25">
      <c r="A7694">
        <v>7685</v>
      </c>
      <c r="B7694">
        <f>'Założenia i wyniki'!$E$6*Znorm.Profile!B7694</f>
        <v>0</v>
      </c>
      <c r="C7694">
        <f>'Założenia i wyniki'!$E$8*Znorm.Profile!C7694</f>
        <v>0.25164334999999999</v>
      </c>
      <c r="D7694">
        <f t="shared" si="360"/>
        <v>0</v>
      </c>
      <c r="E7694">
        <f t="shared" si="361"/>
        <v>0</v>
      </c>
      <c r="F7694">
        <f t="shared" si="362"/>
        <v>0.25164334999999999</v>
      </c>
    </row>
    <row r="7695" spans="1:6" x14ac:dyDescent="0.25">
      <c r="A7695">
        <v>7686</v>
      </c>
      <c r="B7695">
        <f>'Założenia i wyniki'!$E$6*Znorm.Profile!B7695</f>
        <v>0</v>
      </c>
      <c r="C7695">
        <f>'Założenia i wyniki'!$E$8*Znorm.Profile!C7695</f>
        <v>0.31469969999999997</v>
      </c>
      <c r="D7695">
        <f t="shared" si="360"/>
        <v>0</v>
      </c>
      <c r="E7695">
        <f t="shared" si="361"/>
        <v>0</v>
      </c>
      <c r="F7695">
        <f t="shared" si="362"/>
        <v>0.31469969999999997</v>
      </c>
    </row>
    <row r="7696" spans="1:6" x14ac:dyDescent="0.25">
      <c r="A7696">
        <v>7687</v>
      </c>
      <c r="B7696">
        <f>'Założenia i wyniki'!$E$6*Znorm.Profile!B7696</f>
        <v>0</v>
      </c>
      <c r="C7696">
        <f>'Założenia i wyniki'!$E$8*Znorm.Profile!C7696</f>
        <v>0.4218536</v>
      </c>
      <c r="D7696">
        <f t="shared" si="360"/>
        <v>0</v>
      </c>
      <c r="E7696">
        <f t="shared" si="361"/>
        <v>0</v>
      </c>
      <c r="F7696">
        <f t="shared" si="362"/>
        <v>0.4218536</v>
      </c>
    </row>
    <row r="7697" spans="1:6" x14ac:dyDescent="0.25">
      <c r="A7697">
        <v>7688</v>
      </c>
      <c r="B7697">
        <f>'Założenia i wyniki'!$E$6*Znorm.Profile!B7697</f>
        <v>0</v>
      </c>
      <c r="C7697">
        <f>'Założenia i wyniki'!$E$8*Znorm.Profile!C7697</f>
        <v>0.47240795000000002</v>
      </c>
      <c r="D7697">
        <f t="shared" si="360"/>
        <v>0</v>
      </c>
      <c r="E7697">
        <f t="shared" si="361"/>
        <v>0</v>
      </c>
      <c r="F7697">
        <f t="shared" si="362"/>
        <v>0.47240795000000002</v>
      </c>
    </row>
    <row r="7698" spans="1:6" x14ac:dyDescent="0.25">
      <c r="A7698">
        <v>7689</v>
      </c>
      <c r="B7698">
        <f>'Założenia i wyniki'!$E$6*Znorm.Profile!B7698</f>
        <v>0.1</v>
      </c>
      <c r="C7698">
        <f>'Założenia i wyniki'!$E$8*Znorm.Profile!C7698</f>
        <v>0.46658850000000002</v>
      </c>
      <c r="D7698">
        <f t="shared" si="360"/>
        <v>0.1</v>
      </c>
      <c r="E7698">
        <f t="shared" si="361"/>
        <v>0</v>
      </c>
      <c r="F7698">
        <f t="shared" si="362"/>
        <v>0.36658849999999998</v>
      </c>
    </row>
    <row r="7699" spans="1:6" x14ac:dyDescent="0.25">
      <c r="A7699">
        <v>7690</v>
      </c>
      <c r="B7699">
        <f>'Założenia i wyniki'!$E$6*Znorm.Profile!B7699</f>
        <v>0.22586792452830184</v>
      </c>
      <c r="C7699">
        <f>'Założenia i wyniki'!$E$8*Znorm.Profile!C7699</f>
        <v>0.45403960000000004</v>
      </c>
      <c r="D7699">
        <f t="shared" si="360"/>
        <v>0.22586792452830184</v>
      </c>
      <c r="E7699">
        <f t="shared" si="361"/>
        <v>0</v>
      </c>
      <c r="F7699">
        <f t="shared" si="362"/>
        <v>0.2281716754716982</v>
      </c>
    </row>
    <row r="7700" spans="1:6" x14ac:dyDescent="0.25">
      <c r="A7700">
        <v>7691</v>
      </c>
      <c r="B7700">
        <f>'Założenia i wyniki'!$E$6*Znorm.Profile!B7700</f>
        <v>0.2820754716981132</v>
      </c>
      <c r="C7700">
        <f>'Założenia i wyniki'!$E$8*Znorm.Profile!C7700</f>
        <v>0.45287094999999994</v>
      </c>
      <c r="D7700">
        <f t="shared" si="360"/>
        <v>0.2820754716981132</v>
      </c>
      <c r="E7700">
        <f t="shared" si="361"/>
        <v>0</v>
      </c>
      <c r="F7700">
        <f t="shared" si="362"/>
        <v>0.17079547830188674</v>
      </c>
    </row>
    <row r="7701" spans="1:6" x14ac:dyDescent="0.25">
      <c r="A7701">
        <v>7692</v>
      </c>
      <c r="B7701">
        <f>'Założenia i wyniki'!$E$6*Znorm.Profile!B7701</f>
        <v>0.26291509433962268</v>
      </c>
      <c r="C7701">
        <f>'Założenia i wyniki'!$E$8*Znorm.Profile!C7701</f>
        <v>0.44236534999999999</v>
      </c>
      <c r="D7701">
        <f t="shared" si="360"/>
        <v>0.26291509433962268</v>
      </c>
      <c r="E7701">
        <f t="shared" si="361"/>
        <v>0</v>
      </c>
      <c r="F7701">
        <f t="shared" si="362"/>
        <v>0.17945025566037731</v>
      </c>
    </row>
    <row r="7702" spans="1:6" x14ac:dyDescent="0.25">
      <c r="A7702">
        <v>7693</v>
      </c>
      <c r="B7702">
        <f>'Założenia i wyniki'!$E$6*Znorm.Profile!B7702</f>
        <v>0.22875471698113206</v>
      </c>
      <c r="C7702">
        <f>'Założenia i wyniki'!$E$8*Znorm.Profile!C7702</f>
        <v>0.4400018</v>
      </c>
      <c r="D7702">
        <f t="shared" si="360"/>
        <v>0.22875471698113206</v>
      </c>
      <c r="E7702">
        <f t="shared" si="361"/>
        <v>0</v>
      </c>
      <c r="F7702">
        <f t="shared" si="362"/>
        <v>0.21124708301886794</v>
      </c>
    </row>
    <row r="7703" spans="1:6" x14ac:dyDescent="0.25">
      <c r="A7703">
        <v>7694</v>
      </c>
      <c r="B7703">
        <f>'Założenia i wyniki'!$E$6*Znorm.Profile!B7703</f>
        <v>0.24005660377358493</v>
      </c>
      <c r="C7703">
        <f>'Założenia i wyniki'!$E$8*Znorm.Profile!C7703</f>
        <v>0.44923375000000004</v>
      </c>
      <c r="D7703">
        <f t="shared" si="360"/>
        <v>0.24005660377358493</v>
      </c>
      <c r="E7703">
        <f t="shared" si="361"/>
        <v>0</v>
      </c>
      <c r="F7703">
        <f t="shared" si="362"/>
        <v>0.20917714622641512</v>
      </c>
    </row>
    <row r="7704" spans="1:6" x14ac:dyDescent="0.25">
      <c r="A7704">
        <v>7695</v>
      </c>
      <c r="B7704">
        <f>'Założenia i wyniki'!$E$6*Znorm.Profile!B7704</f>
        <v>4.2578301886792458E-2</v>
      </c>
      <c r="C7704">
        <f>'Założenia i wyniki'!$E$8*Znorm.Profile!C7704</f>
        <v>0.46667320000000001</v>
      </c>
      <c r="D7704">
        <f t="shared" si="360"/>
        <v>4.2578301886792458E-2</v>
      </c>
      <c r="E7704">
        <f t="shared" si="361"/>
        <v>0</v>
      </c>
      <c r="F7704">
        <f t="shared" si="362"/>
        <v>0.42409489811320755</v>
      </c>
    </row>
    <row r="7705" spans="1:6" x14ac:dyDescent="0.25">
      <c r="A7705">
        <v>7696</v>
      </c>
      <c r="B7705">
        <f>'Założenia i wyniki'!$E$6*Znorm.Profile!B7705</f>
        <v>0</v>
      </c>
      <c r="C7705">
        <f>'Założenia i wyniki'!$E$8*Znorm.Profile!C7705</f>
        <v>0.52472560000000001</v>
      </c>
      <c r="D7705">
        <f t="shared" si="360"/>
        <v>0</v>
      </c>
      <c r="E7705">
        <f t="shared" si="361"/>
        <v>0</v>
      </c>
      <c r="F7705">
        <f t="shared" si="362"/>
        <v>0.52472560000000001</v>
      </c>
    </row>
    <row r="7706" spans="1:6" x14ac:dyDescent="0.25">
      <c r="A7706">
        <v>7697</v>
      </c>
      <c r="B7706">
        <f>'Założenia i wyniki'!$E$6*Znorm.Profile!B7706</f>
        <v>0</v>
      </c>
      <c r="C7706">
        <f>'Założenia i wyniki'!$E$8*Znorm.Profile!C7706</f>
        <v>0.61157634999999999</v>
      </c>
      <c r="D7706">
        <f t="shared" si="360"/>
        <v>0</v>
      </c>
      <c r="E7706">
        <f t="shared" si="361"/>
        <v>0</v>
      </c>
      <c r="F7706">
        <f t="shared" si="362"/>
        <v>0.61157634999999999</v>
      </c>
    </row>
    <row r="7707" spans="1:6" x14ac:dyDescent="0.25">
      <c r="A7707">
        <v>7698</v>
      </c>
      <c r="B7707">
        <f>'Założenia i wyniki'!$E$6*Znorm.Profile!B7707</f>
        <v>0</v>
      </c>
      <c r="C7707">
        <f>'Założenia i wyniki'!$E$8*Znorm.Profile!C7707</f>
        <v>0.6466075</v>
      </c>
      <c r="D7707">
        <f t="shared" si="360"/>
        <v>0</v>
      </c>
      <c r="E7707">
        <f t="shared" si="361"/>
        <v>0</v>
      </c>
      <c r="F7707">
        <f t="shared" si="362"/>
        <v>0.6466075</v>
      </c>
    </row>
    <row r="7708" spans="1:6" x14ac:dyDescent="0.25">
      <c r="A7708">
        <v>7699</v>
      </c>
      <c r="B7708">
        <f>'Założenia i wyniki'!$E$6*Znorm.Profile!B7708</f>
        <v>0</v>
      </c>
      <c r="C7708">
        <f>'Założenia i wyniki'!$E$8*Znorm.Profile!C7708</f>
        <v>0.65551675000000009</v>
      </c>
      <c r="D7708">
        <f t="shared" si="360"/>
        <v>0</v>
      </c>
      <c r="E7708">
        <f t="shared" si="361"/>
        <v>0</v>
      </c>
      <c r="F7708">
        <f t="shared" si="362"/>
        <v>0.65551675000000009</v>
      </c>
    </row>
    <row r="7709" spans="1:6" x14ac:dyDescent="0.25">
      <c r="A7709">
        <v>7700</v>
      </c>
      <c r="B7709">
        <f>'Założenia i wyniki'!$E$6*Znorm.Profile!B7709</f>
        <v>0</v>
      </c>
      <c r="C7709">
        <f>'Założenia i wyniki'!$E$8*Znorm.Profile!C7709</f>
        <v>0.64344560000000006</v>
      </c>
      <c r="D7709">
        <f t="shared" si="360"/>
        <v>0</v>
      </c>
      <c r="E7709">
        <f t="shared" si="361"/>
        <v>0</v>
      </c>
      <c r="F7709">
        <f t="shared" si="362"/>
        <v>0.64344560000000006</v>
      </c>
    </row>
    <row r="7710" spans="1:6" x14ac:dyDescent="0.25">
      <c r="A7710">
        <v>7701</v>
      </c>
      <c r="B7710">
        <f>'Założenia i wyniki'!$E$6*Znorm.Profile!B7710</f>
        <v>0</v>
      </c>
      <c r="C7710">
        <f>'Założenia i wyniki'!$E$8*Znorm.Profile!C7710</f>
        <v>0.60082049999999998</v>
      </c>
      <c r="D7710">
        <f t="shared" si="360"/>
        <v>0</v>
      </c>
      <c r="E7710">
        <f t="shared" si="361"/>
        <v>0</v>
      </c>
      <c r="F7710">
        <f t="shared" si="362"/>
        <v>0.60082049999999998</v>
      </c>
    </row>
    <row r="7711" spans="1:6" x14ac:dyDescent="0.25">
      <c r="A7711">
        <v>7702</v>
      </c>
      <c r="B7711">
        <f>'Założenia i wyniki'!$E$6*Znorm.Profile!B7711</f>
        <v>0</v>
      </c>
      <c r="C7711">
        <f>'Założenia i wyniki'!$E$8*Znorm.Profile!C7711</f>
        <v>0.53606875000000009</v>
      </c>
      <c r="D7711">
        <f t="shared" si="360"/>
        <v>0</v>
      </c>
      <c r="E7711">
        <f t="shared" si="361"/>
        <v>0</v>
      </c>
      <c r="F7711">
        <f t="shared" si="362"/>
        <v>0.53606875000000009</v>
      </c>
    </row>
    <row r="7712" spans="1:6" x14ac:dyDescent="0.25">
      <c r="A7712">
        <v>7703</v>
      </c>
      <c r="B7712">
        <f>'Założenia i wyniki'!$E$6*Znorm.Profile!B7712</f>
        <v>0</v>
      </c>
      <c r="C7712">
        <f>'Założenia i wyniki'!$E$8*Znorm.Profile!C7712</f>
        <v>0.43860145</v>
      </c>
      <c r="D7712">
        <f t="shared" si="360"/>
        <v>0</v>
      </c>
      <c r="E7712">
        <f t="shared" si="361"/>
        <v>0</v>
      </c>
      <c r="F7712">
        <f t="shared" si="362"/>
        <v>0.43860145</v>
      </c>
    </row>
    <row r="7713" spans="1:6" x14ac:dyDescent="0.25">
      <c r="A7713">
        <v>7704</v>
      </c>
      <c r="B7713">
        <f>'Założenia i wyniki'!$E$6*Znorm.Profile!B7713</f>
        <v>0</v>
      </c>
      <c r="C7713">
        <f>'Założenia i wyniki'!$E$8*Znorm.Profile!C7713</f>
        <v>0.34644014999999995</v>
      </c>
      <c r="D7713">
        <f t="shared" si="360"/>
        <v>0</v>
      </c>
      <c r="E7713">
        <f t="shared" si="361"/>
        <v>0</v>
      </c>
      <c r="F7713">
        <f t="shared" si="362"/>
        <v>0.34644014999999995</v>
      </c>
    </row>
    <row r="7714" spans="1:6" x14ac:dyDescent="0.25">
      <c r="A7714">
        <v>7705</v>
      </c>
      <c r="B7714">
        <f>'Założenia i wyniki'!$E$6*Znorm.Profile!B7714</f>
        <v>0</v>
      </c>
      <c r="C7714">
        <f>'Założenia i wyniki'!$E$8*Znorm.Profile!C7714</f>
        <v>0.26334490000000005</v>
      </c>
      <c r="D7714">
        <f t="shared" si="360"/>
        <v>0</v>
      </c>
      <c r="E7714">
        <f t="shared" si="361"/>
        <v>0</v>
      </c>
      <c r="F7714">
        <f t="shared" si="362"/>
        <v>0.26334490000000005</v>
      </c>
    </row>
    <row r="7715" spans="1:6" x14ac:dyDescent="0.25">
      <c r="A7715">
        <v>7706</v>
      </c>
      <c r="B7715">
        <f>'Założenia i wyniki'!$E$6*Znorm.Profile!B7715</f>
        <v>0</v>
      </c>
      <c r="C7715">
        <f>'Założenia i wyniki'!$E$8*Znorm.Profile!C7715</f>
        <v>0.23288195</v>
      </c>
      <c r="D7715">
        <f t="shared" si="360"/>
        <v>0</v>
      </c>
      <c r="E7715">
        <f t="shared" si="361"/>
        <v>0</v>
      </c>
      <c r="F7715">
        <f t="shared" si="362"/>
        <v>0.23288195</v>
      </c>
    </row>
    <row r="7716" spans="1:6" x14ac:dyDescent="0.25">
      <c r="A7716">
        <v>7707</v>
      </c>
      <c r="B7716">
        <f>'Założenia i wyniki'!$E$6*Znorm.Profile!B7716</f>
        <v>0</v>
      </c>
      <c r="C7716">
        <f>'Założenia i wyniki'!$E$8*Znorm.Profile!C7716</f>
        <v>0.21893549999999998</v>
      </c>
      <c r="D7716">
        <f t="shared" si="360"/>
        <v>0</v>
      </c>
      <c r="E7716">
        <f t="shared" si="361"/>
        <v>0</v>
      </c>
      <c r="F7716">
        <f t="shared" si="362"/>
        <v>0.21893549999999998</v>
      </c>
    </row>
    <row r="7717" spans="1:6" x14ac:dyDescent="0.25">
      <c r="A7717">
        <v>7708</v>
      </c>
      <c r="B7717">
        <f>'Założenia i wyniki'!$E$6*Znorm.Profile!B7717</f>
        <v>0</v>
      </c>
      <c r="C7717">
        <f>'Założenia i wyniki'!$E$8*Znorm.Profile!C7717</f>
        <v>0.2220519</v>
      </c>
      <c r="D7717">
        <f t="shared" si="360"/>
        <v>0</v>
      </c>
      <c r="E7717">
        <f t="shared" si="361"/>
        <v>0</v>
      </c>
      <c r="F7717">
        <f t="shared" si="362"/>
        <v>0.2220519</v>
      </c>
    </row>
    <row r="7718" spans="1:6" x14ac:dyDescent="0.25">
      <c r="A7718">
        <v>7709</v>
      </c>
      <c r="B7718">
        <f>'Założenia i wyniki'!$E$6*Znorm.Profile!B7718</f>
        <v>0</v>
      </c>
      <c r="C7718">
        <f>'Założenia i wyniki'!$E$8*Znorm.Profile!C7718</f>
        <v>0.25129754999999998</v>
      </c>
      <c r="D7718">
        <f t="shared" si="360"/>
        <v>0</v>
      </c>
      <c r="E7718">
        <f t="shared" si="361"/>
        <v>0</v>
      </c>
      <c r="F7718">
        <f t="shared" si="362"/>
        <v>0.25129754999999998</v>
      </c>
    </row>
    <row r="7719" spans="1:6" x14ac:dyDescent="0.25">
      <c r="A7719">
        <v>7710</v>
      </c>
      <c r="B7719">
        <f>'Założenia i wyniki'!$E$6*Znorm.Profile!B7719</f>
        <v>0</v>
      </c>
      <c r="C7719">
        <f>'Założenia i wyniki'!$E$8*Znorm.Profile!C7719</f>
        <v>0.31026345</v>
      </c>
      <c r="D7719">
        <f t="shared" si="360"/>
        <v>0</v>
      </c>
      <c r="E7719">
        <f t="shared" si="361"/>
        <v>0</v>
      </c>
      <c r="F7719">
        <f t="shared" si="362"/>
        <v>0.31026345</v>
      </c>
    </row>
    <row r="7720" spans="1:6" x14ac:dyDescent="0.25">
      <c r="A7720">
        <v>7711</v>
      </c>
      <c r="B7720">
        <f>'Założenia i wyniki'!$E$6*Znorm.Profile!B7720</f>
        <v>0</v>
      </c>
      <c r="C7720">
        <f>'Założenia i wyniki'!$E$8*Znorm.Profile!C7720</f>
        <v>0.40871635000000001</v>
      </c>
      <c r="D7720">
        <f t="shared" si="360"/>
        <v>0</v>
      </c>
      <c r="E7720">
        <f t="shared" si="361"/>
        <v>0</v>
      </c>
      <c r="F7720">
        <f t="shared" si="362"/>
        <v>0.40871635000000001</v>
      </c>
    </row>
    <row r="7721" spans="1:6" x14ac:dyDescent="0.25">
      <c r="A7721">
        <v>7712</v>
      </c>
      <c r="B7721">
        <f>'Założenia i wyniki'!$E$6*Znorm.Profile!B7721</f>
        <v>0</v>
      </c>
      <c r="C7721">
        <f>'Założenia i wyniki'!$E$8*Znorm.Profile!C7721</f>
        <v>0.47154449999999998</v>
      </c>
      <c r="D7721">
        <f t="shared" si="360"/>
        <v>0</v>
      </c>
      <c r="E7721">
        <f t="shared" si="361"/>
        <v>0</v>
      </c>
      <c r="F7721">
        <f t="shared" si="362"/>
        <v>0.47154449999999998</v>
      </c>
    </row>
    <row r="7722" spans="1:6" x14ac:dyDescent="0.25">
      <c r="A7722">
        <v>7713</v>
      </c>
      <c r="B7722">
        <f>'Założenia i wyniki'!$E$6*Znorm.Profile!B7722</f>
        <v>0.14364150943396226</v>
      </c>
      <c r="C7722">
        <f>'Założenia i wyniki'!$E$8*Znorm.Profile!C7722</f>
        <v>0.47287590000000002</v>
      </c>
      <c r="D7722">
        <f t="shared" si="360"/>
        <v>0.14364150943396226</v>
      </c>
      <c r="E7722">
        <f t="shared" si="361"/>
        <v>0</v>
      </c>
      <c r="F7722">
        <f t="shared" si="362"/>
        <v>0.32923439056603776</v>
      </c>
    </row>
    <row r="7723" spans="1:6" x14ac:dyDescent="0.25">
      <c r="A7723">
        <v>7714</v>
      </c>
      <c r="B7723">
        <f>'Założenia i wyniki'!$E$6*Znorm.Profile!B7723</f>
        <v>0.22456603773584904</v>
      </c>
      <c r="C7723">
        <f>'Założenia i wyniki'!$E$8*Znorm.Profile!C7723</f>
        <v>0.47674794999999998</v>
      </c>
      <c r="D7723">
        <f t="shared" si="360"/>
        <v>0.22456603773584904</v>
      </c>
      <c r="E7723">
        <f t="shared" si="361"/>
        <v>0</v>
      </c>
      <c r="F7723">
        <f t="shared" si="362"/>
        <v>0.25218191226415093</v>
      </c>
    </row>
    <row r="7724" spans="1:6" x14ac:dyDescent="0.25">
      <c r="A7724">
        <v>7715</v>
      </c>
      <c r="B7724">
        <f>'Założenia i wyniki'!$E$6*Znorm.Profile!B7724</f>
        <v>0.29132075471698116</v>
      </c>
      <c r="C7724">
        <f>'Założenia i wyniki'!$E$8*Znorm.Profile!C7724</f>
        <v>0.47151684999999999</v>
      </c>
      <c r="D7724">
        <f t="shared" si="360"/>
        <v>0.29132075471698116</v>
      </c>
      <c r="E7724">
        <f t="shared" si="361"/>
        <v>0</v>
      </c>
      <c r="F7724">
        <f t="shared" si="362"/>
        <v>0.18019609528301883</v>
      </c>
    </row>
    <row r="7725" spans="1:6" x14ac:dyDescent="0.25">
      <c r="A7725">
        <v>7716</v>
      </c>
      <c r="B7725">
        <f>'Założenia i wyniki'!$E$6*Znorm.Profile!B7725</f>
        <v>0.21815094339622643</v>
      </c>
      <c r="C7725">
        <f>'Założenia i wyniki'!$E$8*Znorm.Profile!C7725</f>
        <v>0.44939684999999996</v>
      </c>
      <c r="D7725">
        <f t="shared" si="360"/>
        <v>0.21815094339622643</v>
      </c>
      <c r="E7725">
        <f t="shared" si="361"/>
        <v>0</v>
      </c>
      <c r="F7725">
        <f t="shared" si="362"/>
        <v>0.23124590660377353</v>
      </c>
    </row>
    <row r="7726" spans="1:6" x14ac:dyDescent="0.25">
      <c r="A7726">
        <v>7717</v>
      </c>
      <c r="B7726">
        <f>'Założenia i wyniki'!$E$6*Znorm.Profile!B7726</f>
        <v>0.16820754716981134</v>
      </c>
      <c r="C7726">
        <f>'Założenia i wyniki'!$E$8*Znorm.Profile!C7726</f>
        <v>0.44734550000000001</v>
      </c>
      <c r="D7726">
        <f t="shared" si="360"/>
        <v>0.16820754716981134</v>
      </c>
      <c r="E7726">
        <f t="shared" si="361"/>
        <v>0</v>
      </c>
      <c r="F7726">
        <f t="shared" si="362"/>
        <v>0.27913795283018866</v>
      </c>
    </row>
    <row r="7727" spans="1:6" x14ac:dyDescent="0.25">
      <c r="A7727">
        <v>7718</v>
      </c>
      <c r="B7727">
        <f>'Założenia i wyniki'!$E$6*Znorm.Profile!B7727</f>
        <v>0.1310188679245283</v>
      </c>
      <c r="C7727">
        <f>'Założenia i wyniki'!$E$8*Znorm.Profile!C7727</f>
        <v>0.45852204999999996</v>
      </c>
      <c r="D7727">
        <f t="shared" si="360"/>
        <v>0.1310188679245283</v>
      </c>
      <c r="E7727">
        <f t="shared" si="361"/>
        <v>0</v>
      </c>
      <c r="F7727">
        <f t="shared" si="362"/>
        <v>0.32750318207547169</v>
      </c>
    </row>
    <row r="7728" spans="1:6" x14ac:dyDescent="0.25">
      <c r="A7728">
        <v>7719</v>
      </c>
      <c r="B7728">
        <f>'Założenia i wyniki'!$E$6*Znorm.Profile!B7728</f>
        <v>4.2298113207547172E-2</v>
      </c>
      <c r="C7728">
        <f>'Założenia i wyniki'!$E$8*Znorm.Profile!C7728</f>
        <v>0.47149444999999995</v>
      </c>
      <c r="D7728">
        <f t="shared" si="360"/>
        <v>4.2298113207547172E-2</v>
      </c>
      <c r="E7728">
        <f t="shared" si="361"/>
        <v>0</v>
      </c>
      <c r="F7728">
        <f t="shared" si="362"/>
        <v>0.42919633679245278</v>
      </c>
    </row>
    <row r="7729" spans="1:6" x14ac:dyDescent="0.25">
      <c r="A7729">
        <v>7720</v>
      </c>
      <c r="B7729">
        <f>'Założenia i wyniki'!$E$6*Znorm.Profile!B7729</f>
        <v>0</v>
      </c>
      <c r="C7729">
        <f>'Założenia i wyniki'!$E$8*Znorm.Profile!C7729</f>
        <v>0.53818589999999999</v>
      </c>
      <c r="D7729">
        <f t="shared" si="360"/>
        <v>0</v>
      </c>
      <c r="E7729">
        <f t="shared" si="361"/>
        <v>0</v>
      </c>
      <c r="F7729">
        <f t="shared" si="362"/>
        <v>0.53818589999999999</v>
      </c>
    </row>
    <row r="7730" spans="1:6" x14ac:dyDescent="0.25">
      <c r="A7730">
        <v>7721</v>
      </c>
      <c r="B7730">
        <f>'Założenia i wyniki'!$E$6*Znorm.Profile!B7730</f>
        <v>0</v>
      </c>
      <c r="C7730">
        <f>'Założenia i wyniki'!$E$8*Znorm.Profile!C7730</f>
        <v>0.61556599999999995</v>
      </c>
      <c r="D7730">
        <f t="shared" si="360"/>
        <v>0</v>
      </c>
      <c r="E7730">
        <f t="shared" si="361"/>
        <v>0</v>
      </c>
      <c r="F7730">
        <f t="shared" si="362"/>
        <v>0.61556599999999995</v>
      </c>
    </row>
    <row r="7731" spans="1:6" x14ac:dyDescent="0.25">
      <c r="A7731">
        <v>7722</v>
      </c>
      <c r="B7731">
        <f>'Założenia i wyniki'!$E$6*Znorm.Profile!B7731</f>
        <v>0</v>
      </c>
      <c r="C7731">
        <f>'Założenia i wyniki'!$E$8*Znorm.Profile!C7731</f>
        <v>0.65099194999999999</v>
      </c>
      <c r="D7731">
        <f t="shared" si="360"/>
        <v>0</v>
      </c>
      <c r="E7731">
        <f t="shared" si="361"/>
        <v>0</v>
      </c>
      <c r="F7731">
        <f t="shared" si="362"/>
        <v>0.65099194999999999</v>
      </c>
    </row>
    <row r="7732" spans="1:6" x14ac:dyDescent="0.25">
      <c r="A7732">
        <v>7723</v>
      </c>
      <c r="B7732">
        <f>'Założenia i wyniki'!$E$6*Znorm.Profile!B7732</f>
        <v>0</v>
      </c>
      <c r="C7732">
        <f>'Założenia i wyniki'!$E$8*Znorm.Profile!C7732</f>
        <v>0.65719150000000004</v>
      </c>
      <c r="D7732">
        <f t="shared" si="360"/>
        <v>0</v>
      </c>
      <c r="E7732">
        <f t="shared" si="361"/>
        <v>0</v>
      </c>
      <c r="F7732">
        <f t="shared" si="362"/>
        <v>0.65719150000000004</v>
      </c>
    </row>
    <row r="7733" spans="1:6" x14ac:dyDescent="0.25">
      <c r="A7733">
        <v>7724</v>
      </c>
      <c r="B7733">
        <f>'Założenia i wyniki'!$E$6*Znorm.Profile!B7733</f>
        <v>0</v>
      </c>
      <c r="C7733">
        <f>'Założenia i wyniki'!$E$8*Znorm.Profile!C7733</f>
        <v>0.65045330000000001</v>
      </c>
      <c r="D7733">
        <f t="shared" si="360"/>
        <v>0</v>
      </c>
      <c r="E7733">
        <f t="shared" si="361"/>
        <v>0</v>
      </c>
      <c r="F7733">
        <f t="shared" si="362"/>
        <v>0.65045330000000001</v>
      </c>
    </row>
    <row r="7734" spans="1:6" x14ac:dyDescent="0.25">
      <c r="A7734">
        <v>7725</v>
      </c>
      <c r="B7734">
        <f>'Założenia i wyniki'!$E$6*Znorm.Profile!B7734</f>
        <v>0</v>
      </c>
      <c r="C7734">
        <f>'Założenia i wyniki'!$E$8*Znorm.Profile!C7734</f>
        <v>0.60660704999999993</v>
      </c>
      <c r="D7734">
        <f t="shared" si="360"/>
        <v>0</v>
      </c>
      <c r="E7734">
        <f t="shared" si="361"/>
        <v>0</v>
      </c>
      <c r="F7734">
        <f t="shared" si="362"/>
        <v>0.60660704999999993</v>
      </c>
    </row>
    <row r="7735" spans="1:6" x14ac:dyDescent="0.25">
      <c r="A7735">
        <v>7726</v>
      </c>
      <c r="B7735">
        <f>'Założenia i wyniki'!$E$6*Znorm.Profile!B7735</f>
        <v>0</v>
      </c>
      <c r="C7735">
        <f>'Założenia i wyniki'!$E$8*Znorm.Profile!C7735</f>
        <v>0.53278330000000007</v>
      </c>
      <c r="D7735">
        <f t="shared" si="360"/>
        <v>0</v>
      </c>
      <c r="E7735">
        <f t="shared" si="361"/>
        <v>0</v>
      </c>
      <c r="F7735">
        <f t="shared" si="362"/>
        <v>0.53278330000000007</v>
      </c>
    </row>
    <row r="7736" spans="1:6" x14ac:dyDescent="0.25">
      <c r="A7736">
        <v>7727</v>
      </c>
      <c r="B7736">
        <f>'Założenia i wyniki'!$E$6*Znorm.Profile!B7736</f>
        <v>0</v>
      </c>
      <c r="C7736">
        <f>'Założenia i wyniki'!$E$8*Znorm.Profile!C7736</f>
        <v>0.43986704999999998</v>
      </c>
      <c r="D7736">
        <f t="shared" si="360"/>
        <v>0</v>
      </c>
      <c r="E7736">
        <f t="shared" si="361"/>
        <v>0</v>
      </c>
      <c r="F7736">
        <f t="shared" si="362"/>
        <v>0.43986704999999998</v>
      </c>
    </row>
    <row r="7737" spans="1:6" x14ac:dyDescent="0.25">
      <c r="A7737">
        <v>7728</v>
      </c>
      <c r="B7737">
        <f>'Założenia i wyniki'!$E$6*Znorm.Profile!B7737</f>
        <v>0</v>
      </c>
      <c r="C7737">
        <f>'Założenia i wyniki'!$E$8*Znorm.Profile!C7737</f>
        <v>0.34585704999999994</v>
      </c>
      <c r="D7737">
        <f t="shared" si="360"/>
        <v>0</v>
      </c>
      <c r="E7737">
        <f t="shared" si="361"/>
        <v>0</v>
      </c>
      <c r="F7737">
        <f t="shared" si="362"/>
        <v>0.34585704999999994</v>
      </c>
    </row>
    <row r="7738" spans="1:6" x14ac:dyDescent="0.25">
      <c r="A7738">
        <v>7729</v>
      </c>
      <c r="B7738">
        <f>'Założenia i wyniki'!$E$6*Znorm.Profile!B7738</f>
        <v>0</v>
      </c>
      <c r="C7738">
        <f>'Założenia i wyniki'!$E$8*Znorm.Profile!C7738</f>
        <v>0.26989969999999996</v>
      </c>
      <c r="D7738">
        <f t="shared" si="360"/>
        <v>0</v>
      </c>
      <c r="E7738">
        <f t="shared" si="361"/>
        <v>0</v>
      </c>
      <c r="F7738">
        <f t="shared" si="362"/>
        <v>0.26989969999999996</v>
      </c>
    </row>
    <row r="7739" spans="1:6" x14ac:dyDescent="0.25">
      <c r="A7739">
        <v>7730</v>
      </c>
      <c r="B7739">
        <f>'Założenia i wyniki'!$E$6*Znorm.Profile!B7739</f>
        <v>0</v>
      </c>
      <c r="C7739">
        <f>'Założenia i wyniki'!$E$8*Znorm.Profile!C7739</f>
        <v>0.23730315000000002</v>
      </c>
      <c r="D7739">
        <f t="shared" si="360"/>
        <v>0</v>
      </c>
      <c r="E7739">
        <f t="shared" si="361"/>
        <v>0</v>
      </c>
      <c r="F7739">
        <f t="shared" si="362"/>
        <v>0.23730315000000002</v>
      </c>
    </row>
    <row r="7740" spans="1:6" x14ac:dyDescent="0.25">
      <c r="A7740">
        <v>7731</v>
      </c>
      <c r="B7740">
        <f>'Założenia i wyniki'!$E$6*Znorm.Profile!B7740</f>
        <v>0</v>
      </c>
      <c r="C7740">
        <f>'Założenia i wyniki'!$E$8*Znorm.Profile!C7740</f>
        <v>0.22421279999999999</v>
      </c>
      <c r="D7740">
        <f t="shared" si="360"/>
        <v>0</v>
      </c>
      <c r="E7740">
        <f t="shared" si="361"/>
        <v>0</v>
      </c>
      <c r="F7740">
        <f t="shared" si="362"/>
        <v>0.22421279999999999</v>
      </c>
    </row>
    <row r="7741" spans="1:6" x14ac:dyDescent="0.25">
      <c r="A7741">
        <v>7732</v>
      </c>
      <c r="B7741">
        <f>'Założenia i wyniki'!$E$6*Znorm.Profile!B7741</f>
        <v>0</v>
      </c>
      <c r="C7741">
        <f>'Założenia i wyniki'!$E$8*Znorm.Profile!C7741</f>
        <v>0.22741529999999999</v>
      </c>
      <c r="D7741">
        <f t="shared" si="360"/>
        <v>0</v>
      </c>
      <c r="E7741">
        <f t="shared" si="361"/>
        <v>0</v>
      </c>
      <c r="F7741">
        <f t="shared" si="362"/>
        <v>0.22741529999999999</v>
      </c>
    </row>
    <row r="7742" spans="1:6" x14ac:dyDescent="0.25">
      <c r="A7742">
        <v>7733</v>
      </c>
      <c r="B7742">
        <f>'Założenia i wyniki'!$E$6*Znorm.Profile!B7742</f>
        <v>0</v>
      </c>
      <c r="C7742">
        <f>'Założenia i wyniki'!$E$8*Znorm.Profile!C7742</f>
        <v>0.25361280000000003</v>
      </c>
      <c r="D7742">
        <f t="shared" si="360"/>
        <v>0</v>
      </c>
      <c r="E7742">
        <f t="shared" si="361"/>
        <v>0</v>
      </c>
      <c r="F7742">
        <f t="shared" si="362"/>
        <v>0.25361280000000003</v>
      </c>
    </row>
    <row r="7743" spans="1:6" x14ac:dyDescent="0.25">
      <c r="A7743">
        <v>7734</v>
      </c>
      <c r="B7743">
        <f>'Założenia i wyniki'!$E$6*Znorm.Profile!B7743</f>
        <v>0</v>
      </c>
      <c r="C7743">
        <f>'Założenia i wyniki'!$E$8*Znorm.Profile!C7743</f>
        <v>0.3117086</v>
      </c>
      <c r="D7743">
        <f t="shared" si="360"/>
        <v>0</v>
      </c>
      <c r="E7743">
        <f t="shared" si="361"/>
        <v>0</v>
      </c>
      <c r="F7743">
        <f t="shared" si="362"/>
        <v>0.3117086</v>
      </c>
    </row>
    <row r="7744" spans="1:6" x14ac:dyDescent="0.25">
      <c r="A7744">
        <v>7735</v>
      </c>
      <c r="B7744">
        <f>'Założenia i wyniki'!$E$6*Znorm.Profile!B7744</f>
        <v>0</v>
      </c>
      <c r="C7744">
        <f>'Założenia i wyniki'!$E$8*Znorm.Profile!C7744</f>
        <v>0.41079850000000001</v>
      </c>
      <c r="D7744">
        <f t="shared" si="360"/>
        <v>0</v>
      </c>
      <c r="E7744">
        <f t="shared" si="361"/>
        <v>0</v>
      </c>
      <c r="F7744">
        <f t="shared" si="362"/>
        <v>0.41079850000000001</v>
      </c>
    </row>
    <row r="7745" spans="1:6" x14ac:dyDescent="0.25">
      <c r="A7745">
        <v>7736</v>
      </c>
      <c r="B7745">
        <f>'Założenia i wyniki'!$E$6*Znorm.Profile!B7745</f>
        <v>0</v>
      </c>
      <c r="C7745">
        <f>'Założenia i wyniki'!$E$8*Znorm.Profile!C7745</f>
        <v>0.47037864999999995</v>
      </c>
      <c r="D7745">
        <f t="shared" si="360"/>
        <v>0</v>
      </c>
      <c r="E7745">
        <f t="shared" si="361"/>
        <v>0</v>
      </c>
      <c r="F7745">
        <f t="shared" si="362"/>
        <v>0.47037864999999995</v>
      </c>
    </row>
    <row r="7746" spans="1:6" x14ac:dyDescent="0.25">
      <c r="A7746">
        <v>7737</v>
      </c>
      <c r="B7746">
        <f>'Założenia i wyniki'!$E$6*Znorm.Profile!B7746</f>
        <v>0.14002830188679247</v>
      </c>
      <c r="C7746">
        <f>'Założenia i wyniki'!$E$8*Znorm.Profile!C7746</f>
        <v>0.48071310000000006</v>
      </c>
      <c r="D7746">
        <f t="shared" si="360"/>
        <v>0.14002830188679247</v>
      </c>
      <c r="E7746">
        <f t="shared" si="361"/>
        <v>0</v>
      </c>
      <c r="F7746">
        <f t="shared" si="362"/>
        <v>0.34068479811320762</v>
      </c>
    </row>
    <row r="7747" spans="1:6" x14ac:dyDescent="0.25">
      <c r="A7747">
        <v>7738</v>
      </c>
      <c r="B7747">
        <f>'Założenia i wyniki'!$E$6*Znorm.Profile!B7747</f>
        <v>0.49847169811320757</v>
      </c>
      <c r="C7747">
        <f>'Założenia i wyniki'!$E$8*Znorm.Profile!C7747</f>
        <v>0.46747365000000007</v>
      </c>
      <c r="D7747">
        <f t="shared" si="360"/>
        <v>0.46747365000000007</v>
      </c>
      <c r="E7747">
        <f t="shared" si="361"/>
        <v>3.0998048113207499E-2</v>
      </c>
      <c r="F7747">
        <f t="shared" si="362"/>
        <v>0</v>
      </c>
    </row>
    <row r="7748" spans="1:6" x14ac:dyDescent="0.25">
      <c r="A7748">
        <v>7739</v>
      </c>
      <c r="B7748">
        <f>'Założenia i wyniki'!$E$6*Znorm.Profile!B7748</f>
        <v>0.6847075471698113</v>
      </c>
      <c r="C7748">
        <f>'Założenia i wyniki'!$E$8*Znorm.Profile!C7748</f>
        <v>0.45860115000000001</v>
      </c>
      <c r="D7748">
        <f t="shared" si="360"/>
        <v>0.45860115000000001</v>
      </c>
      <c r="E7748">
        <f t="shared" si="361"/>
        <v>0.22610639716981129</v>
      </c>
      <c r="F7748">
        <f t="shared" si="362"/>
        <v>0</v>
      </c>
    </row>
    <row r="7749" spans="1:6" x14ac:dyDescent="0.25">
      <c r="A7749">
        <v>7740</v>
      </c>
      <c r="B7749">
        <f>'Założenia i wyniki'!$E$6*Znorm.Profile!B7749</f>
        <v>1.0571698113207546</v>
      </c>
      <c r="C7749">
        <f>'Założenia i wyniki'!$E$8*Znorm.Profile!C7749</f>
        <v>0.4649547</v>
      </c>
      <c r="D7749">
        <f t="shared" si="360"/>
        <v>0.4649547</v>
      </c>
      <c r="E7749">
        <f t="shared" si="361"/>
        <v>0.59221511132075455</v>
      </c>
      <c r="F7749">
        <f t="shared" si="362"/>
        <v>0</v>
      </c>
    </row>
    <row r="7750" spans="1:6" x14ac:dyDescent="0.25">
      <c r="A7750">
        <v>7741</v>
      </c>
      <c r="B7750">
        <f>'Założenia i wyniki'!$E$6*Znorm.Profile!B7750</f>
        <v>1.0704716981132076</v>
      </c>
      <c r="C7750">
        <f>'Założenia i wyniki'!$E$8*Znorm.Profile!C7750</f>
        <v>0.45865295</v>
      </c>
      <c r="D7750">
        <f t="shared" si="360"/>
        <v>0.45865295</v>
      </c>
      <c r="E7750">
        <f t="shared" si="361"/>
        <v>0.61181874811320758</v>
      </c>
      <c r="F7750">
        <f t="shared" si="362"/>
        <v>0</v>
      </c>
    </row>
    <row r="7751" spans="1:6" x14ac:dyDescent="0.25">
      <c r="A7751">
        <v>7742</v>
      </c>
      <c r="B7751">
        <f>'Założenia i wyniki'!$E$6*Znorm.Profile!B7751</f>
        <v>0.80027358490566036</v>
      </c>
      <c r="C7751">
        <f>'Założenia i wyniki'!$E$8*Znorm.Profile!C7751</f>
        <v>0.46070149999999999</v>
      </c>
      <c r="D7751">
        <f t="shared" si="360"/>
        <v>0.46070149999999999</v>
      </c>
      <c r="E7751">
        <f t="shared" si="361"/>
        <v>0.33957208490566038</v>
      </c>
      <c r="F7751">
        <f t="shared" si="362"/>
        <v>0</v>
      </c>
    </row>
    <row r="7752" spans="1:6" x14ac:dyDescent="0.25">
      <c r="A7752">
        <v>7743</v>
      </c>
      <c r="B7752">
        <f>'Założenia i wyniki'!$E$6*Znorm.Profile!B7752</f>
        <v>0.31912264150943392</v>
      </c>
      <c r="C7752">
        <f>'Założenia i wyniki'!$E$8*Znorm.Profile!C7752</f>
        <v>0.48701030000000001</v>
      </c>
      <c r="D7752">
        <f t="shared" si="360"/>
        <v>0.31912264150943392</v>
      </c>
      <c r="E7752">
        <f t="shared" si="361"/>
        <v>0</v>
      </c>
      <c r="F7752">
        <f t="shared" si="362"/>
        <v>0.16788765849056608</v>
      </c>
    </row>
    <row r="7753" spans="1:6" x14ac:dyDescent="0.25">
      <c r="A7753">
        <v>7744</v>
      </c>
      <c r="B7753">
        <f>'Założenia i wyniki'!$E$6*Znorm.Profile!B7753</f>
        <v>0</v>
      </c>
      <c r="C7753">
        <f>'Założenia i wyniki'!$E$8*Znorm.Profile!C7753</f>
        <v>0.53702985000000003</v>
      </c>
      <c r="D7753">
        <f t="shared" si="360"/>
        <v>0</v>
      </c>
      <c r="E7753">
        <f t="shared" si="361"/>
        <v>0</v>
      </c>
      <c r="F7753">
        <f t="shared" si="362"/>
        <v>0.53702985000000003</v>
      </c>
    </row>
    <row r="7754" spans="1:6" x14ac:dyDescent="0.25">
      <c r="A7754">
        <v>7745</v>
      </c>
      <c r="B7754">
        <f>'Założenia i wyniki'!$E$6*Znorm.Profile!B7754</f>
        <v>0</v>
      </c>
      <c r="C7754">
        <f>'Założenia i wyniki'!$E$8*Znorm.Profile!C7754</f>
        <v>0.60812289999999991</v>
      </c>
      <c r="D7754">
        <f t="shared" si="360"/>
        <v>0</v>
      </c>
      <c r="E7754">
        <f t="shared" si="361"/>
        <v>0</v>
      </c>
      <c r="F7754">
        <f t="shared" si="362"/>
        <v>0.60812289999999991</v>
      </c>
    </row>
    <row r="7755" spans="1:6" x14ac:dyDescent="0.25">
      <c r="A7755">
        <v>7746</v>
      </c>
      <c r="B7755">
        <f>'Założenia i wyniki'!$E$6*Znorm.Profile!B7755</f>
        <v>0</v>
      </c>
      <c r="C7755">
        <f>'Założenia i wyniki'!$E$8*Znorm.Profile!C7755</f>
        <v>0.64131479999999996</v>
      </c>
      <c r="D7755">
        <f t="shared" ref="D7755:D7818" si="363">IF(B7755&lt;=C7755,B7755,C7755)</f>
        <v>0</v>
      </c>
      <c r="E7755">
        <f t="shared" ref="E7755:E7818" si="364">IF(B7755&gt;C7755,B7755-C7755,0)</f>
        <v>0</v>
      </c>
      <c r="F7755">
        <f t="shared" ref="F7755:F7818" si="365">IF(B7755&lt;C7755,C7755-B7755,0)</f>
        <v>0.64131479999999996</v>
      </c>
    </row>
    <row r="7756" spans="1:6" x14ac:dyDescent="0.25">
      <c r="A7756">
        <v>7747</v>
      </c>
      <c r="B7756">
        <f>'Założenia i wyniki'!$E$6*Znorm.Profile!B7756</f>
        <v>0</v>
      </c>
      <c r="C7756">
        <f>'Założenia i wyniki'!$E$8*Znorm.Profile!C7756</f>
        <v>0.64419285000000004</v>
      </c>
      <c r="D7756">
        <f t="shared" si="363"/>
        <v>0</v>
      </c>
      <c r="E7756">
        <f t="shared" si="364"/>
        <v>0</v>
      </c>
      <c r="F7756">
        <f t="shared" si="365"/>
        <v>0.64419285000000004</v>
      </c>
    </row>
    <row r="7757" spans="1:6" x14ac:dyDescent="0.25">
      <c r="A7757">
        <v>7748</v>
      </c>
      <c r="B7757">
        <f>'Założenia i wyniki'!$E$6*Znorm.Profile!B7757</f>
        <v>0</v>
      </c>
      <c r="C7757">
        <f>'Założenia i wyniki'!$E$8*Znorm.Profile!C7757</f>
        <v>0.64634675000000008</v>
      </c>
      <c r="D7757">
        <f t="shared" si="363"/>
        <v>0</v>
      </c>
      <c r="E7757">
        <f t="shared" si="364"/>
        <v>0</v>
      </c>
      <c r="F7757">
        <f t="shared" si="365"/>
        <v>0.64634675000000008</v>
      </c>
    </row>
    <row r="7758" spans="1:6" x14ac:dyDescent="0.25">
      <c r="A7758">
        <v>7749</v>
      </c>
      <c r="B7758">
        <f>'Założenia i wyniki'!$E$6*Znorm.Profile!B7758</f>
        <v>0</v>
      </c>
      <c r="C7758">
        <f>'Założenia i wyniki'!$E$8*Znorm.Profile!C7758</f>
        <v>0.60527319999999996</v>
      </c>
      <c r="D7758">
        <f t="shared" si="363"/>
        <v>0</v>
      </c>
      <c r="E7758">
        <f t="shared" si="364"/>
        <v>0</v>
      </c>
      <c r="F7758">
        <f t="shared" si="365"/>
        <v>0.60527319999999996</v>
      </c>
    </row>
    <row r="7759" spans="1:6" x14ac:dyDescent="0.25">
      <c r="A7759">
        <v>7750</v>
      </c>
      <c r="B7759">
        <f>'Założenia i wyniki'!$E$6*Znorm.Profile!B7759</f>
        <v>0</v>
      </c>
      <c r="C7759">
        <f>'Założenia i wyniki'!$E$8*Znorm.Profile!C7759</f>
        <v>0.53832869999999988</v>
      </c>
      <c r="D7759">
        <f t="shared" si="363"/>
        <v>0</v>
      </c>
      <c r="E7759">
        <f t="shared" si="364"/>
        <v>0</v>
      </c>
      <c r="F7759">
        <f t="shared" si="365"/>
        <v>0.53832869999999988</v>
      </c>
    </row>
    <row r="7760" spans="1:6" x14ac:dyDescent="0.25">
      <c r="A7760">
        <v>7751</v>
      </c>
      <c r="B7760">
        <f>'Założenia i wyniki'!$E$6*Znorm.Profile!B7760</f>
        <v>0</v>
      </c>
      <c r="C7760">
        <f>'Założenia i wyniki'!$E$8*Znorm.Profile!C7760</f>
        <v>0.43540105000000001</v>
      </c>
      <c r="D7760">
        <f t="shared" si="363"/>
        <v>0</v>
      </c>
      <c r="E7760">
        <f t="shared" si="364"/>
        <v>0</v>
      </c>
      <c r="F7760">
        <f t="shared" si="365"/>
        <v>0.43540105000000001</v>
      </c>
    </row>
    <row r="7761" spans="1:6" x14ac:dyDescent="0.25">
      <c r="A7761">
        <v>7752</v>
      </c>
      <c r="B7761">
        <f>'Założenia i wyniki'!$E$6*Znorm.Profile!B7761</f>
        <v>0</v>
      </c>
      <c r="C7761">
        <f>'Założenia i wyniki'!$E$8*Znorm.Profile!C7761</f>
        <v>0.34218345</v>
      </c>
      <c r="D7761">
        <f t="shared" si="363"/>
        <v>0</v>
      </c>
      <c r="E7761">
        <f t="shared" si="364"/>
        <v>0</v>
      </c>
      <c r="F7761">
        <f t="shared" si="365"/>
        <v>0.34218345</v>
      </c>
    </row>
    <row r="7762" spans="1:6" x14ac:dyDescent="0.25">
      <c r="A7762">
        <v>7753</v>
      </c>
      <c r="B7762">
        <f>'Założenia i wyniki'!$E$6*Znorm.Profile!B7762</f>
        <v>0</v>
      </c>
      <c r="C7762">
        <f>'Założenia i wyniki'!$E$8*Znorm.Profile!C7762</f>
        <v>0.26697580000000004</v>
      </c>
      <c r="D7762">
        <f t="shared" si="363"/>
        <v>0</v>
      </c>
      <c r="E7762">
        <f t="shared" si="364"/>
        <v>0</v>
      </c>
      <c r="F7762">
        <f t="shared" si="365"/>
        <v>0.26697580000000004</v>
      </c>
    </row>
    <row r="7763" spans="1:6" x14ac:dyDescent="0.25">
      <c r="A7763">
        <v>7754</v>
      </c>
      <c r="B7763">
        <f>'Założenia i wyniki'!$E$6*Znorm.Profile!B7763</f>
        <v>0</v>
      </c>
      <c r="C7763">
        <f>'Założenia i wyniki'!$E$8*Znorm.Profile!C7763</f>
        <v>0.23445730000000001</v>
      </c>
      <c r="D7763">
        <f t="shared" si="363"/>
        <v>0</v>
      </c>
      <c r="E7763">
        <f t="shared" si="364"/>
        <v>0</v>
      </c>
      <c r="F7763">
        <f t="shared" si="365"/>
        <v>0.23445730000000001</v>
      </c>
    </row>
    <row r="7764" spans="1:6" x14ac:dyDescent="0.25">
      <c r="A7764">
        <v>7755</v>
      </c>
      <c r="B7764">
        <f>'Założenia i wyniki'!$E$6*Znorm.Profile!B7764</f>
        <v>0</v>
      </c>
      <c r="C7764">
        <f>'Założenia i wyniki'!$E$8*Znorm.Profile!C7764</f>
        <v>0.2225076</v>
      </c>
      <c r="D7764">
        <f t="shared" si="363"/>
        <v>0</v>
      </c>
      <c r="E7764">
        <f t="shared" si="364"/>
        <v>0</v>
      </c>
      <c r="F7764">
        <f t="shared" si="365"/>
        <v>0.2225076</v>
      </c>
    </row>
    <row r="7765" spans="1:6" x14ac:dyDescent="0.25">
      <c r="A7765">
        <v>7756</v>
      </c>
      <c r="B7765">
        <f>'Założenia i wyniki'!$E$6*Znorm.Profile!B7765</f>
        <v>0</v>
      </c>
      <c r="C7765">
        <f>'Założenia i wyniki'!$E$8*Znorm.Profile!C7765</f>
        <v>0.22359364999999998</v>
      </c>
      <c r="D7765">
        <f t="shared" si="363"/>
        <v>0</v>
      </c>
      <c r="E7765">
        <f t="shared" si="364"/>
        <v>0</v>
      </c>
      <c r="F7765">
        <f t="shared" si="365"/>
        <v>0.22359364999999998</v>
      </c>
    </row>
    <row r="7766" spans="1:6" x14ac:dyDescent="0.25">
      <c r="A7766">
        <v>7757</v>
      </c>
      <c r="B7766">
        <f>'Założenia i wyniki'!$E$6*Znorm.Profile!B7766</f>
        <v>0</v>
      </c>
      <c r="C7766">
        <f>'Założenia i wyniki'!$E$8*Znorm.Profile!C7766</f>
        <v>0.24797395000000003</v>
      </c>
      <c r="D7766">
        <f t="shared" si="363"/>
        <v>0</v>
      </c>
      <c r="E7766">
        <f t="shared" si="364"/>
        <v>0</v>
      </c>
      <c r="F7766">
        <f t="shared" si="365"/>
        <v>0.24797395000000003</v>
      </c>
    </row>
    <row r="7767" spans="1:6" x14ac:dyDescent="0.25">
      <c r="A7767">
        <v>7758</v>
      </c>
      <c r="B7767">
        <f>'Założenia i wyniki'!$E$6*Znorm.Profile!B7767</f>
        <v>0</v>
      </c>
      <c r="C7767">
        <f>'Założenia i wyniki'!$E$8*Znorm.Profile!C7767</f>
        <v>0.31214995000000001</v>
      </c>
      <c r="D7767">
        <f t="shared" si="363"/>
        <v>0</v>
      </c>
      <c r="E7767">
        <f t="shared" si="364"/>
        <v>0</v>
      </c>
      <c r="F7767">
        <f t="shared" si="365"/>
        <v>0.31214995000000001</v>
      </c>
    </row>
    <row r="7768" spans="1:6" x14ac:dyDescent="0.25">
      <c r="A7768">
        <v>7759</v>
      </c>
      <c r="B7768">
        <f>'Założenia i wyniki'!$E$6*Znorm.Profile!B7768</f>
        <v>0</v>
      </c>
      <c r="C7768">
        <f>'Założenia i wyniki'!$E$8*Znorm.Profile!C7768</f>
        <v>0.40025685</v>
      </c>
      <c r="D7768">
        <f t="shared" si="363"/>
        <v>0</v>
      </c>
      <c r="E7768">
        <f t="shared" si="364"/>
        <v>0</v>
      </c>
      <c r="F7768">
        <f t="shared" si="365"/>
        <v>0.40025685</v>
      </c>
    </row>
    <row r="7769" spans="1:6" x14ac:dyDescent="0.25">
      <c r="A7769">
        <v>7760</v>
      </c>
      <c r="B7769">
        <f>'Założenia i wyniki'!$E$6*Znorm.Profile!B7769</f>
        <v>0</v>
      </c>
      <c r="C7769">
        <f>'Założenia i wyniki'!$E$8*Znorm.Profile!C7769</f>
        <v>0.46775925000000002</v>
      </c>
      <c r="D7769">
        <f t="shared" si="363"/>
        <v>0</v>
      </c>
      <c r="E7769">
        <f t="shared" si="364"/>
        <v>0</v>
      </c>
      <c r="F7769">
        <f t="shared" si="365"/>
        <v>0.46775925000000002</v>
      </c>
    </row>
    <row r="7770" spans="1:6" x14ac:dyDescent="0.25">
      <c r="A7770">
        <v>7761</v>
      </c>
      <c r="B7770">
        <f>'Założenia i wyniki'!$E$6*Znorm.Profile!B7770</f>
        <v>0.14217924528301887</v>
      </c>
      <c r="C7770">
        <f>'Założenia i wyniki'!$E$8*Znorm.Profile!C7770</f>
        <v>0.47987765000000004</v>
      </c>
      <c r="D7770">
        <f t="shared" si="363"/>
        <v>0.14217924528301887</v>
      </c>
      <c r="E7770">
        <f t="shared" si="364"/>
        <v>0</v>
      </c>
      <c r="F7770">
        <f t="shared" si="365"/>
        <v>0.3376984047169812</v>
      </c>
    </row>
    <row r="7771" spans="1:6" x14ac:dyDescent="0.25">
      <c r="A7771">
        <v>7762</v>
      </c>
      <c r="B7771">
        <f>'Założenia i wyniki'!$E$6*Znorm.Profile!B7771</f>
        <v>0.34301886792452835</v>
      </c>
      <c r="C7771">
        <f>'Założenia i wyniki'!$E$8*Znorm.Profile!C7771</f>
        <v>0.47619075000000005</v>
      </c>
      <c r="D7771">
        <f t="shared" si="363"/>
        <v>0.34301886792452835</v>
      </c>
      <c r="E7771">
        <f t="shared" si="364"/>
        <v>0</v>
      </c>
      <c r="F7771">
        <f t="shared" si="365"/>
        <v>0.1331718820754717</v>
      </c>
    </row>
    <row r="7772" spans="1:6" x14ac:dyDescent="0.25">
      <c r="A7772">
        <v>7763</v>
      </c>
      <c r="B7772">
        <f>'Założenia i wyniki'!$E$6*Znorm.Profile!B7772</f>
        <v>0.55333962264150938</v>
      </c>
      <c r="C7772">
        <f>'Założenia i wyniki'!$E$8*Znorm.Profile!C7772</f>
        <v>0.46566974999999994</v>
      </c>
      <c r="D7772">
        <f t="shared" si="363"/>
        <v>0.46566974999999994</v>
      </c>
      <c r="E7772">
        <f t="shared" si="364"/>
        <v>8.7669872641509439E-2</v>
      </c>
      <c r="F7772">
        <f t="shared" si="365"/>
        <v>0</v>
      </c>
    </row>
    <row r="7773" spans="1:6" x14ac:dyDescent="0.25">
      <c r="A7773">
        <v>7764</v>
      </c>
      <c r="B7773">
        <f>'Założenia i wyniki'!$E$6*Znorm.Profile!B7773</f>
        <v>0.25393396226415094</v>
      </c>
      <c r="C7773">
        <f>'Założenia i wyniki'!$E$8*Znorm.Profile!C7773</f>
        <v>0.46220895000000006</v>
      </c>
      <c r="D7773">
        <f t="shared" si="363"/>
        <v>0.25393396226415094</v>
      </c>
      <c r="E7773">
        <f t="shared" si="364"/>
        <v>0</v>
      </c>
      <c r="F7773">
        <f t="shared" si="365"/>
        <v>0.20827498773584913</v>
      </c>
    </row>
    <row r="7774" spans="1:6" x14ac:dyDescent="0.25">
      <c r="A7774">
        <v>7765</v>
      </c>
      <c r="B7774">
        <f>'Założenia i wyniki'!$E$6*Znorm.Profile!B7774</f>
        <v>0.22115094339622637</v>
      </c>
      <c r="C7774">
        <f>'Założenia i wyniki'!$E$8*Znorm.Profile!C7774</f>
        <v>0.46429845000000003</v>
      </c>
      <c r="D7774">
        <f t="shared" si="363"/>
        <v>0.22115094339622637</v>
      </c>
      <c r="E7774">
        <f t="shared" si="364"/>
        <v>0</v>
      </c>
      <c r="F7774">
        <f t="shared" si="365"/>
        <v>0.24314750660377366</v>
      </c>
    </row>
    <row r="7775" spans="1:6" x14ac:dyDescent="0.25">
      <c r="A7775">
        <v>7766</v>
      </c>
      <c r="B7775">
        <f>'Założenia i wyniki'!$E$6*Znorm.Profile!B7775</f>
        <v>0.13348113207547171</v>
      </c>
      <c r="C7775">
        <f>'Założenia i wyniki'!$E$8*Znorm.Profile!C7775</f>
        <v>0.47415689999999999</v>
      </c>
      <c r="D7775">
        <f t="shared" si="363"/>
        <v>0.13348113207547171</v>
      </c>
      <c r="E7775">
        <f t="shared" si="364"/>
        <v>0</v>
      </c>
      <c r="F7775">
        <f t="shared" si="365"/>
        <v>0.34067576792452825</v>
      </c>
    </row>
    <row r="7776" spans="1:6" x14ac:dyDescent="0.25">
      <c r="A7776">
        <v>7767</v>
      </c>
      <c r="B7776">
        <f>'Założenia i wyniki'!$E$6*Znorm.Profile!B7776</f>
        <v>4.6127358490566039E-2</v>
      </c>
      <c r="C7776">
        <f>'Założenia i wyniki'!$E$8*Znorm.Profile!C7776</f>
        <v>0.4893630000000001</v>
      </c>
      <c r="D7776">
        <f t="shared" si="363"/>
        <v>4.6127358490566039E-2</v>
      </c>
      <c r="E7776">
        <f t="shared" si="364"/>
        <v>0</v>
      </c>
      <c r="F7776">
        <f t="shared" si="365"/>
        <v>0.44323564150943406</v>
      </c>
    </row>
    <row r="7777" spans="1:6" x14ac:dyDescent="0.25">
      <c r="A7777">
        <v>7768</v>
      </c>
      <c r="B7777">
        <f>'Założenia i wyniki'!$E$6*Znorm.Profile!B7777</f>
        <v>0</v>
      </c>
      <c r="C7777">
        <f>'Założenia i wyniki'!$E$8*Znorm.Profile!C7777</f>
        <v>0.54272505000000004</v>
      </c>
      <c r="D7777">
        <f t="shared" si="363"/>
        <v>0</v>
      </c>
      <c r="E7777">
        <f t="shared" si="364"/>
        <v>0</v>
      </c>
      <c r="F7777">
        <f t="shared" si="365"/>
        <v>0.54272505000000004</v>
      </c>
    </row>
    <row r="7778" spans="1:6" x14ac:dyDescent="0.25">
      <c r="A7778">
        <v>7769</v>
      </c>
      <c r="B7778">
        <f>'Założenia i wyniki'!$E$6*Znorm.Profile!B7778</f>
        <v>0</v>
      </c>
      <c r="C7778">
        <f>'Założenia i wyniki'!$E$8*Znorm.Profile!C7778</f>
        <v>0.59532200000000002</v>
      </c>
      <c r="D7778">
        <f t="shared" si="363"/>
        <v>0</v>
      </c>
      <c r="E7778">
        <f t="shared" si="364"/>
        <v>0</v>
      </c>
      <c r="F7778">
        <f t="shared" si="365"/>
        <v>0.59532200000000002</v>
      </c>
    </row>
    <row r="7779" spans="1:6" x14ac:dyDescent="0.25">
      <c r="A7779">
        <v>7770</v>
      </c>
      <c r="B7779">
        <f>'Założenia i wyniki'!$E$6*Znorm.Profile!B7779</f>
        <v>0</v>
      </c>
      <c r="C7779">
        <f>'Założenia i wyniki'!$E$8*Znorm.Profile!C7779</f>
        <v>0.63155994999999998</v>
      </c>
      <c r="D7779">
        <f t="shared" si="363"/>
        <v>0</v>
      </c>
      <c r="E7779">
        <f t="shared" si="364"/>
        <v>0</v>
      </c>
      <c r="F7779">
        <f t="shared" si="365"/>
        <v>0.63155994999999998</v>
      </c>
    </row>
    <row r="7780" spans="1:6" x14ac:dyDescent="0.25">
      <c r="A7780">
        <v>7771</v>
      </c>
      <c r="B7780">
        <f>'Założenia i wyniki'!$E$6*Znorm.Profile!B7780</f>
        <v>0</v>
      </c>
      <c r="C7780">
        <f>'Założenia i wyniki'!$E$8*Znorm.Profile!C7780</f>
        <v>0.62704284999999993</v>
      </c>
      <c r="D7780">
        <f t="shared" si="363"/>
        <v>0</v>
      </c>
      <c r="E7780">
        <f t="shared" si="364"/>
        <v>0</v>
      </c>
      <c r="F7780">
        <f t="shared" si="365"/>
        <v>0.62704284999999993</v>
      </c>
    </row>
    <row r="7781" spans="1:6" x14ac:dyDescent="0.25">
      <c r="A7781">
        <v>7772</v>
      </c>
      <c r="B7781">
        <f>'Założenia i wyniki'!$E$6*Znorm.Profile!B7781</f>
        <v>0</v>
      </c>
      <c r="C7781">
        <f>'Założenia i wyniki'!$E$8*Znorm.Profile!C7781</f>
        <v>0.61355454999999992</v>
      </c>
      <c r="D7781">
        <f t="shared" si="363"/>
        <v>0</v>
      </c>
      <c r="E7781">
        <f t="shared" si="364"/>
        <v>0</v>
      </c>
      <c r="F7781">
        <f t="shared" si="365"/>
        <v>0.61355454999999992</v>
      </c>
    </row>
    <row r="7782" spans="1:6" x14ac:dyDescent="0.25">
      <c r="A7782">
        <v>7773</v>
      </c>
      <c r="B7782">
        <f>'Założenia i wyniki'!$E$6*Znorm.Profile!B7782</f>
        <v>0</v>
      </c>
      <c r="C7782">
        <f>'Założenia i wyniki'!$E$8*Znorm.Profile!C7782</f>
        <v>0.57206065000000006</v>
      </c>
      <c r="D7782">
        <f t="shared" si="363"/>
        <v>0</v>
      </c>
      <c r="E7782">
        <f t="shared" si="364"/>
        <v>0</v>
      </c>
      <c r="F7782">
        <f t="shared" si="365"/>
        <v>0.57206065000000006</v>
      </c>
    </row>
    <row r="7783" spans="1:6" x14ac:dyDescent="0.25">
      <c r="A7783">
        <v>7774</v>
      </c>
      <c r="B7783">
        <f>'Założenia i wyniki'!$E$6*Znorm.Profile!B7783</f>
        <v>0</v>
      </c>
      <c r="C7783">
        <f>'Założenia i wyniki'!$E$8*Znorm.Profile!C7783</f>
        <v>0.50899659999999991</v>
      </c>
      <c r="D7783">
        <f t="shared" si="363"/>
        <v>0</v>
      </c>
      <c r="E7783">
        <f t="shared" si="364"/>
        <v>0</v>
      </c>
      <c r="F7783">
        <f t="shared" si="365"/>
        <v>0.50899659999999991</v>
      </c>
    </row>
    <row r="7784" spans="1:6" x14ac:dyDescent="0.25">
      <c r="A7784">
        <v>7775</v>
      </c>
      <c r="B7784">
        <f>'Założenia i wyniki'!$E$6*Znorm.Profile!B7784</f>
        <v>0</v>
      </c>
      <c r="C7784">
        <f>'Założenia i wyniki'!$E$8*Znorm.Profile!C7784</f>
        <v>0.42947450000000004</v>
      </c>
      <c r="D7784">
        <f t="shared" si="363"/>
        <v>0</v>
      </c>
      <c r="E7784">
        <f t="shared" si="364"/>
        <v>0</v>
      </c>
      <c r="F7784">
        <f t="shared" si="365"/>
        <v>0.42947450000000004</v>
      </c>
    </row>
    <row r="7785" spans="1:6" x14ac:dyDescent="0.25">
      <c r="A7785">
        <v>7776</v>
      </c>
      <c r="B7785">
        <f>'Założenia i wyniki'!$E$6*Znorm.Profile!B7785</f>
        <v>0</v>
      </c>
      <c r="C7785">
        <f>'Założenia i wyniki'!$E$8*Znorm.Profile!C7785</f>
        <v>0.35493954999999999</v>
      </c>
      <c r="D7785">
        <f t="shared" si="363"/>
        <v>0</v>
      </c>
      <c r="E7785">
        <f t="shared" si="364"/>
        <v>0</v>
      </c>
      <c r="F7785">
        <f t="shared" si="365"/>
        <v>0.35493954999999999</v>
      </c>
    </row>
    <row r="7786" spans="1:6" x14ac:dyDescent="0.25">
      <c r="A7786">
        <v>7777</v>
      </c>
      <c r="B7786">
        <f>'Założenia i wyniki'!$E$6*Znorm.Profile!B7786</f>
        <v>0</v>
      </c>
      <c r="C7786">
        <f>'Założenia i wyniki'!$E$8*Znorm.Profile!C7786</f>
        <v>0.28033669999999999</v>
      </c>
      <c r="D7786">
        <f t="shared" si="363"/>
        <v>0</v>
      </c>
      <c r="E7786">
        <f t="shared" si="364"/>
        <v>0</v>
      </c>
      <c r="F7786">
        <f t="shared" si="365"/>
        <v>0.28033669999999999</v>
      </c>
    </row>
    <row r="7787" spans="1:6" x14ac:dyDescent="0.25">
      <c r="A7787">
        <v>7778</v>
      </c>
      <c r="B7787">
        <f>'Założenia i wyniki'!$E$6*Znorm.Profile!B7787</f>
        <v>0</v>
      </c>
      <c r="C7787">
        <f>'Założenia i wyniki'!$E$8*Znorm.Profile!C7787</f>
        <v>0.24174990000000002</v>
      </c>
      <c r="D7787">
        <f t="shared" si="363"/>
        <v>0</v>
      </c>
      <c r="E7787">
        <f t="shared" si="364"/>
        <v>0</v>
      </c>
      <c r="F7787">
        <f t="shared" si="365"/>
        <v>0.24174990000000002</v>
      </c>
    </row>
    <row r="7788" spans="1:6" x14ac:dyDescent="0.25">
      <c r="A7788">
        <v>7779</v>
      </c>
      <c r="B7788">
        <f>'Założenia i wyniki'!$E$6*Znorm.Profile!B7788</f>
        <v>0</v>
      </c>
      <c r="C7788">
        <f>'Założenia i wyniki'!$E$8*Znorm.Profile!C7788</f>
        <v>0.22381590000000001</v>
      </c>
      <c r="D7788">
        <f t="shared" si="363"/>
        <v>0</v>
      </c>
      <c r="E7788">
        <f t="shared" si="364"/>
        <v>0</v>
      </c>
      <c r="F7788">
        <f t="shared" si="365"/>
        <v>0.22381590000000001</v>
      </c>
    </row>
    <row r="7789" spans="1:6" x14ac:dyDescent="0.25">
      <c r="A7789">
        <v>7780</v>
      </c>
      <c r="B7789">
        <f>'Założenia i wyniki'!$E$6*Znorm.Profile!B7789</f>
        <v>0</v>
      </c>
      <c r="C7789">
        <f>'Założenia i wyniki'!$E$8*Znorm.Profile!C7789</f>
        <v>0.22131305000000001</v>
      </c>
      <c r="D7789">
        <f t="shared" si="363"/>
        <v>0</v>
      </c>
      <c r="E7789">
        <f t="shared" si="364"/>
        <v>0</v>
      </c>
      <c r="F7789">
        <f t="shared" si="365"/>
        <v>0.22131305000000001</v>
      </c>
    </row>
    <row r="7790" spans="1:6" x14ac:dyDescent="0.25">
      <c r="A7790">
        <v>7781</v>
      </c>
      <c r="B7790">
        <f>'Założenia i wyniki'!$E$6*Znorm.Profile!B7790</f>
        <v>0</v>
      </c>
      <c r="C7790">
        <f>'Założenia i wyniki'!$E$8*Znorm.Profile!C7790</f>
        <v>0.23385389999999998</v>
      </c>
      <c r="D7790">
        <f t="shared" si="363"/>
        <v>0</v>
      </c>
      <c r="E7790">
        <f t="shared" si="364"/>
        <v>0</v>
      </c>
      <c r="F7790">
        <f t="shared" si="365"/>
        <v>0.23385389999999998</v>
      </c>
    </row>
    <row r="7791" spans="1:6" x14ac:dyDescent="0.25">
      <c r="A7791">
        <v>7782</v>
      </c>
      <c r="B7791">
        <f>'Założenia i wyniki'!$E$6*Znorm.Profile!B7791</f>
        <v>0</v>
      </c>
      <c r="C7791">
        <f>'Założenia i wyniki'!$E$8*Znorm.Profile!C7791</f>
        <v>0.26487895</v>
      </c>
      <c r="D7791">
        <f t="shared" si="363"/>
        <v>0</v>
      </c>
      <c r="E7791">
        <f t="shared" si="364"/>
        <v>0</v>
      </c>
      <c r="F7791">
        <f t="shared" si="365"/>
        <v>0.26487895</v>
      </c>
    </row>
    <row r="7792" spans="1:6" x14ac:dyDescent="0.25">
      <c r="A7792">
        <v>7783</v>
      </c>
      <c r="B7792">
        <f>'Założenia i wyniki'!$E$6*Znorm.Profile!B7792</f>
        <v>0</v>
      </c>
      <c r="C7792">
        <f>'Założenia i wyniki'!$E$8*Znorm.Profile!C7792</f>
        <v>0.32591930000000002</v>
      </c>
      <c r="D7792">
        <f t="shared" si="363"/>
        <v>0</v>
      </c>
      <c r="E7792">
        <f t="shared" si="364"/>
        <v>0</v>
      </c>
      <c r="F7792">
        <f t="shared" si="365"/>
        <v>0.32591930000000002</v>
      </c>
    </row>
    <row r="7793" spans="1:6" x14ac:dyDescent="0.25">
      <c r="A7793">
        <v>7784</v>
      </c>
      <c r="B7793">
        <f>'Założenia i wyniki'!$E$6*Znorm.Profile!B7793</f>
        <v>0</v>
      </c>
      <c r="C7793">
        <f>'Założenia i wyniki'!$E$8*Znorm.Profile!C7793</f>
        <v>0.39600085000000002</v>
      </c>
      <c r="D7793">
        <f t="shared" si="363"/>
        <v>0</v>
      </c>
      <c r="E7793">
        <f t="shared" si="364"/>
        <v>0</v>
      </c>
      <c r="F7793">
        <f t="shared" si="365"/>
        <v>0.39600085000000002</v>
      </c>
    </row>
    <row r="7794" spans="1:6" x14ac:dyDescent="0.25">
      <c r="A7794">
        <v>7785</v>
      </c>
      <c r="B7794">
        <f>'Założenia i wyniki'!$E$6*Znorm.Profile!B7794</f>
        <v>0.10271698113207546</v>
      </c>
      <c r="C7794">
        <f>'Założenia i wyniki'!$E$8*Znorm.Profile!C7794</f>
        <v>0.45870755000000007</v>
      </c>
      <c r="D7794">
        <f t="shared" si="363"/>
        <v>0.10271698113207546</v>
      </c>
      <c r="E7794">
        <f t="shared" si="364"/>
        <v>0</v>
      </c>
      <c r="F7794">
        <f t="shared" si="365"/>
        <v>0.35599056886792463</v>
      </c>
    </row>
    <row r="7795" spans="1:6" x14ac:dyDescent="0.25">
      <c r="A7795">
        <v>7786</v>
      </c>
      <c r="B7795">
        <f>'Założenia i wyniki'!$E$6*Znorm.Profile!B7795</f>
        <v>0.18461320754716981</v>
      </c>
      <c r="C7795">
        <f>'Założenia i wyniki'!$E$8*Znorm.Profile!C7795</f>
        <v>0.51333800000000007</v>
      </c>
      <c r="D7795">
        <f t="shared" si="363"/>
        <v>0.18461320754716981</v>
      </c>
      <c r="E7795">
        <f t="shared" si="364"/>
        <v>0</v>
      </c>
      <c r="F7795">
        <f t="shared" si="365"/>
        <v>0.32872479245283026</v>
      </c>
    </row>
    <row r="7796" spans="1:6" x14ac:dyDescent="0.25">
      <c r="A7796">
        <v>7787</v>
      </c>
      <c r="B7796">
        <f>'Założenia i wyniki'!$E$6*Znorm.Profile!B7796</f>
        <v>0.17360377358490567</v>
      </c>
      <c r="C7796">
        <f>'Założenia i wyniki'!$E$8*Znorm.Profile!C7796</f>
        <v>0.52725469999999997</v>
      </c>
      <c r="D7796">
        <f t="shared" si="363"/>
        <v>0.17360377358490567</v>
      </c>
      <c r="E7796">
        <f t="shared" si="364"/>
        <v>0</v>
      </c>
      <c r="F7796">
        <f t="shared" si="365"/>
        <v>0.35365092641509432</v>
      </c>
    </row>
    <row r="7797" spans="1:6" x14ac:dyDescent="0.25">
      <c r="A7797">
        <v>7788</v>
      </c>
      <c r="B7797">
        <f>'Założenia i wyniki'!$E$6*Znorm.Profile!B7797</f>
        <v>0.18799056603773584</v>
      </c>
      <c r="C7797">
        <f>'Założenia i wyniki'!$E$8*Znorm.Profile!C7797</f>
        <v>0.54406274999999993</v>
      </c>
      <c r="D7797">
        <f t="shared" si="363"/>
        <v>0.18799056603773584</v>
      </c>
      <c r="E7797">
        <f t="shared" si="364"/>
        <v>0</v>
      </c>
      <c r="F7797">
        <f t="shared" si="365"/>
        <v>0.35607218396226409</v>
      </c>
    </row>
    <row r="7798" spans="1:6" x14ac:dyDescent="0.25">
      <c r="A7798">
        <v>7789</v>
      </c>
      <c r="B7798">
        <f>'Założenia i wyniki'!$E$6*Znorm.Profile!B7798</f>
        <v>0.33078301886792449</v>
      </c>
      <c r="C7798">
        <f>'Założenia i wyniki'!$E$8*Znorm.Profile!C7798</f>
        <v>0.56195649999999997</v>
      </c>
      <c r="D7798">
        <f t="shared" si="363"/>
        <v>0.33078301886792449</v>
      </c>
      <c r="E7798">
        <f t="shared" si="364"/>
        <v>0</v>
      </c>
      <c r="F7798">
        <f t="shared" si="365"/>
        <v>0.23117348113207548</v>
      </c>
    </row>
    <row r="7799" spans="1:6" x14ac:dyDescent="0.25">
      <c r="A7799">
        <v>7790</v>
      </c>
      <c r="B7799">
        <f>'Założenia i wyniki'!$E$6*Znorm.Profile!B7799</f>
        <v>0.84774528301886787</v>
      </c>
      <c r="C7799">
        <f>'Założenia i wyniki'!$E$8*Znorm.Profile!C7799</f>
        <v>0.56029330000000011</v>
      </c>
      <c r="D7799">
        <f t="shared" si="363"/>
        <v>0.56029330000000011</v>
      </c>
      <c r="E7799">
        <f t="shared" si="364"/>
        <v>0.28745198301886776</v>
      </c>
      <c r="F7799">
        <f t="shared" si="365"/>
        <v>0</v>
      </c>
    </row>
    <row r="7800" spans="1:6" x14ac:dyDescent="0.25">
      <c r="A7800">
        <v>7791</v>
      </c>
      <c r="B7800">
        <f>'Założenia i wyniki'!$E$6*Znorm.Profile!B7800</f>
        <v>0.32386792452830188</v>
      </c>
      <c r="C7800">
        <f>'Założenia i wyniki'!$E$8*Znorm.Profile!C7800</f>
        <v>0.56767864999999995</v>
      </c>
      <c r="D7800">
        <f t="shared" si="363"/>
        <v>0.32386792452830188</v>
      </c>
      <c r="E7800">
        <f t="shared" si="364"/>
        <v>0</v>
      </c>
      <c r="F7800">
        <f t="shared" si="365"/>
        <v>0.24381072547169808</v>
      </c>
    </row>
    <row r="7801" spans="1:6" x14ac:dyDescent="0.25">
      <c r="A7801">
        <v>7792</v>
      </c>
      <c r="B7801">
        <f>'Założenia i wyniki'!$E$6*Znorm.Profile!B7801</f>
        <v>0</v>
      </c>
      <c r="C7801">
        <f>'Założenia i wyniki'!$E$8*Znorm.Profile!C7801</f>
        <v>0.60730810000000002</v>
      </c>
      <c r="D7801">
        <f t="shared" si="363"/>
        <v>0</v>
      </c>
      <c r="E7801">
        <f t="shared" si="364"/>
        <v>0</v>
      </c>
      <c r="F7801">
        <f t="shared" si="365"/>
        <v>0.60730810000000002</v>
      </c>
    </row>
    <row r="7802" spans="1:6" x14ac:dyDescent="0.25">
      <c r="A7802">
        <v>7793</v>
      </c>
      <c r="B7802">
        <f>'Założenia i wyniki'!$E$6*Znorm.Profile!B7802</f>
        <v>0</v>
      </c>
      <c r="C7802">
        <f>'Założenia i wyniki'!$E$8*Znorm.Profile!C7802</f>
        <v>0.65578100000000006</v>
      </c>
      <c r="D7802">
        <f t="shared" si="363"/>
        <v>0</v>
      </c>
      <c r="E7802">
        <f t="shared" si="364"/>
        <v>0</v>
      </c>
      <c r="F7802">
        <f t="shared" si="365"/>
        <v>0.65578100000000006</v>
      </c>
    </row>
    <row r="7803" spans="1:6" x14ac:dyDescent="0.25">
      <c r="A7803">
        <v>7794</v>
      </c>
      <c r="B7803">
        <f>'Założenia i wyniki'!$E$6*Znorm.Profile!B7803</f>
        <v>0</v>
      </c>
      <c r="C7803">
        <f>'Założenia i wyniki'!$E$8*Znorm.Profile!C7803</f>
        <v>0.66445259999999995</v>
      </c>
      <c r="D7803">
        <f t="shared" si="363"/>
        <v>0</v>
      </c>
      <c r="E7803">
        <f t="shared" si="364"/>
        <v>0</v>
      </c>
      <c r="F7803">
        <f t="shared" si="365"/>
        <v>0.66445259999999995</v>
      </c>
    </row>
    <row r="7804" spans="1:6" x14ac:dyDescent="0.25">
      <c r="A7804">
        <v>7795</v>
      </c>
      <c r="B7804">
        <f>'Założenia i wyniki'!$E$6*Znorm.Profile!B7804</f>
        <v>0</v>
      </c>
      <c r="C7804">
        <f>'Założenia i wyniki'!$E$8*Znorm.Profile!C7804</f>
        <v>0.64023154999999987</v>
      </c>
      <c r="D7804">
        <f t="shared" si="363"/>
        <v>0</v>
      </c>
      <c r="E7804">
        <f t="shared" si="364"/>
        <v>0</v>
      </c>
      <c r="F7804">
        <f t="shared" si="365"/>
        <v>0.64023154999999987</v>
      </c>
    </row>
    <row r="7805" spans="1:6" x14ac:dyDescent="0.25">
      <c r="A7805">
        <v>7796</v>
      </c>
      <c r="B7805">
        <f>'Założenia i wyniki'!$E$6*Znorm.Profile!B7805</f>
        <v>0</v>
      </c>
      <c r="C7805">
        <f>'Założenia i wyniki'!$E$8*Znorm.Profile!C7805</f>
        <v>0.60919774999999998</v>
      </c>
      <c r="D7805">
        <f t="shared" si="363"/>
        <v>0</v>
      </c>
      <c r="E7805">
        <f t="shared" si="364"/>
        <v>0</v>
      </c>
      <c r="F7805">
        <f t="shared" si="365"/>
        <v>0.60919774999999998</v>
      </c>
    </row>
    <row r="7806" spans="1:6" x14ac:dyDescent="0.25">
      <c r="A7806">
        <v>7797</v>
      </c>
      <c r="B7806">
        <f>'Założenia i wyniki'!$E$6*Znorm.Profile!B7806</f>
        <v>0</v>
      </c>
      <c r="C7806">
        <f>'Założenia i wyniki'!$E$8*Znorm.Profile!C7806</f>
        <v>0.57192869999999996</v>
      </c>
      <c r="D7806">
        <f t="shared" si="363"/>
        <v>0</v>
      </c>
      <c r="E7806">
        <f t="shared" si="364"/>
        <v>0</v>
      </c>
      <c r="F7806">
        <f t="shared" si="365"/>
        <v>0.57192869999999996</v>
      </c>
    </row>
    <row r="7807" spans="1:6" x14ac:dyDescent="0.25">
      <c r="A7807">
        <v>7798</v>
      </c>
      <c r="B7807">
        <f>'Założenia i wyniki'!$E$6*Znorm.Profile!B7807</f>
        <v>0</v>
      </c>
      <c r="C7807">
        <f>'Założenia i wyniki'!$E$8*Znorm.Profile!C7807</f>
        <v>0.51800595000000005</v>
      </c>
      <c r="D7807">
        <f t="shared" si="363"/>
        <v>0</v>
      </c>
      <c r="E7807">
        <f t="shared" si="364"/>
        <v>0</v>
      </c>
      <c r="F7807">
        <f t="shared" si="365"/>
        <v>0.51800595000000005</v>
      </c>
    </row>
    <row r="7808" spans="1:6" x14ac:dyDescent="0.25">
      <c r="A7808">
        <v>7799</v>
      </c>
      <c r="B7808">
        <f>'Założenia i wyniki'!$E$6*Znorm.Profile!B7808</f>
        <v>0</v>
      </c>
      <c r="C7808">
        <f>'Założenia i wyniki'!$E$8*Znorm.Profile!C7808</f>
        <v>0.44787015000000002</v>
      </c>
      <c r="D7808">
        <f t="shared" si="363"/>
        <v>0</v>
      </c>
      <c r="E7808">
        <f t="shared" si="364"/>
        <v>0</v>
      </c>
      <c r="F7808">
        <f t="shared" si="365"/>
        <v>0.44787015000000002</v>
      </c>
    </row>
    <row r="7809" spans="1:6" x14ac:dyDescent="0.25">
      <c r="A7809">
        <v>7800</v>
      </c>
      <c r="B7809">
        <f>'Założenia i wyniki'!$E$6*Znorm.Profile!B7809</f>
        <v>0</v>
      </c>
      <c r="C7809">
        <f>'Założenia i wyniki'!$E$8*Znorm.Profile!C7809</f>
        <v>0.37899435000000004</v>
      </c>
      <c r="D7809">
        <f t="shared" si="363"/>
        <v>0</v>
      </c>
      <c r="E7809">
        <f t="shared" si="364"/>
        <v>0</v>
      </c>
      <c r="F7809">
        <f t="shared" si="365"/>
        <v>0.37899435000000004</v>
      </c>
    </row>
    <row r="7810" spans="1:6" x14ac:dyDescent="0.25">
      <c r="A7810">
        <v>7801</v>
      </c>
      <c r="B7810">
        <f>'Założenia i wyniki'!$E$6*Znorm.Profile!B7810</f>
        <v>0</v>
      </c>
      <c r="C7810">
        <f>'Założenia i wyniki'!$E$8*Znorm.Profile!C7810</f>
        <v>0.29410919999999996</v>
      </c>
      <c r="D7810">
        <f t="shared" si="363"/>
        <v>0</v>
      </c>
      <c r="E7810">
        <f t="shared" si="364"/>
        <v>0</v>
      </c>
      <c r="F7810">
        <f t="shared" si="365"/>
        <v>0.29410919999999996</v>
      </c>
    </row>
    <row r="7811" spans="1:6" x14ac:dyDescent="0.25">
      <c r="A7811">
        <v>7802</v>
      </c>
      <c r="B7811">
        <f>'Założenia i wyniki'!$E$6*Znorm.Profile!B7811</f>
        <v>0</v>
      </c>
      <c r="C7811">
        <f>'Założenia i wyniki'!$E$8*Znorm.Profile!C7811</f>
        <v>0.25394564999999997</v>
      </c>
      <c r="D7811">
        <f t="shared" si="363"/>
        <v>0</v>
      </c>
      <c r="E7811">
        <f t="shared" si="364"/>
        <v>0</v>
      </c>
      <c r="F7811">
        <f t="shared" si="365"/>
        <v>0.25394564999999997</v>
      </c>
    </row>
    <row r="7812" spans="1:6" x14ac:dyDescent="0.25">
      <c r="A7812">
        <v>7803</v>
      </c>
      <c r="B7812">
        <f>'Założenia i wyniki'!$E$6*Znorm.Profile!B7812</f>
        <v>0</v>
      </c>
      <c r="C7812">
        <f>'Założenia i wyniki'!$E$8*Znorm.Profile!C7812</f>
        <v>0.2340044</v>
      </c>
      <c r="D7812">
        <f t="shared" si="363"/>
        <v>0</v>
      </c>
      <c r="E7812">
        <f t="shared" si="364"/>
        <v>0</v>
      </c>
      <c r="F7812">
        <f t="shared" si="365"/>
        <v>0.2340044</v>
      </c>
    </row>
    <row r="7813" spans="1:6" x14ac:dyDescent="0.25">
      <c r="A7813">
        <v>7804</v>
      </c>
      <c r="B7813">
        <f>'Założenia i wyniki'!$E$6*Znorm.Profile!B7813</f>
        <v>0</v>
      </c>
      <c r="C7813">
        <f>'Założenia i wyniki'!$E$8*Znorm.Profile!C7813</f>
        <v>0.22613780000000003</v>
      </c>
      <c r="D7813">
        <f t="shared" si="363"/>
        <v>0</v>
      </c>
      <c r="E7813">
        <f t="shared" si="364"/>
        <v>0</v>
      </c>
      <c r="F7813">
        <f t="shared" si="365"/>
        <v>0.22613780000000003</v>
      </c>
    </row>
    <row r="7814" spans="1:6" x14ac:dyDescent="0.25">
      <c r="A7814">
        <v>7805</v>
      </c>
      <c r="B7814">
        <f>'Założenia i wyniki'!$E$6*Znorm.Profile!B7814</f>
        <v>0</v>
      </c>
      <c r="C7814">
        <f>'Założenia i wyniki'!$E$8*Znorm.Profile!C7814</f>
        <v>0.23145010000000002</v>
      </c>
      <c r="D7814">
        <f t="shared" si="363"/>
        <v>0</v>
      </c>
      <c r="E7814">
        <f t="shared" si="364"/>
        <v>0</v>
      </c>
      <c r="F7814">
        <f t="shared" si="365"/>
        <v>0.23145010000000002</v>
      </c>
    </row>
    <row r="7815" spans="1:6" x14ac:dyDescent="0.25">
      <c r="A7815">
        <v>7806</v>
      </c>
      <c r="B7815">
        <f>'Założenia i wyniki'!$E$6*Znorm.Profile!B7815</f>
        <v>0</v>
      </c>
      <c r="C7815">
        <f>'Założenia i wyniki'!$E$8*Znorm.Profile!C7815</f>
        <v>0.25519550000000002</v>
      </c>
      <c r="D7815">
        <f t="shared" si="363"/>
        <v>0</v>
      </c>
      <c r="E7815">
        <f t="shared" si="364"/>
        <v>0</v>
      </c>
      <c r="F7815">
        <f t="shared" si="365"/>
        <v>0.25519550000000002</v>
      </c>
    </row>
    <row r="7816" spans="1:6" x14ac:dyDescent="0.25">
      <c r="A7816">
        <v>7807</v>
      </c>
      <c r="B7816">
        <f>'Założenia i wyniki'!$E$6*Znorm.Profile!B7816</f>
        <v>0</v>
      </c>
      <c r="C7816">
        <f>'Założenia i wyniki'!$E$8*Znorm.Profile!C7816</f>
        <v>0.30007145000000002</v>
      </c>
      <c r="D7816">
        <f t="shared" si="363"/>
        <v>0</v>
      </c>
      <c r="E7816">
        <f t="shared" si="364"/>
        <v>0</v>
      </c>
      <c r="F7816">
        <f t="shared" si="365"/>
        <v>0.30007145000000002</v>
      </c>
    </row>
    <row r="7817" spans="1:6" x14ac:dyDescent="0.25">
      <c r="A7817">
        <v>7808</v>
      </c>
      <c r="B7817">
        <f>'Założenia i wyniki'!$E$6*Znorm.Profile!B7817</f>
        <v>0</v>
      </c>
      <c r="C7817">
        <f>'Założenia i wyniki'!$E$8*Znorm.Profile!C7817</f>
        <v>0.35452794999999998</v>
      </c>
      <c r="D7817">
        <f t="shared" si="363"/>
        <v>0</v>
      </c>
      <c r="E7817">
        <f t="shared" si="364"/>
        <v>0</v>
      </c>
      <c r="F7817">
        <f t="shared" si="365"/>
        <v>0.35452794999999998</v>
      </c>
    </row>
    <row r="7818" spans="1:6" x14ac:dyDescent="0.25">
      <c r="A7818">
        <v>7809</v>
      </c>
      <c r="B7818">
        <f>'Założenia i wyniki'!$E$6*Znorm.Profile!B7818</f>
        <v>7.9954716981132073E-2</v>
      </c>
      <c r="C7818">
        <f>'Założenia i wyniki'!$E$8*Znorm.Profile!C7818</f>
        <v>0.42570780000000003</v>
      </c>
      <c r="D7818">
        <f t="shared" si="363"/>
        <v>7.9954716981132073E-2</v>
      </c>
      <c r="E7818">
        <f t="shared" si="364"/>
        <v>0</v>
      </c>
      <c r="F7818">
        <f t="shared" si="365"/>
        <v>0.34575308301886798</v>
      </c>
    </row>
    <row r="7819" spans="1:6" x14ac:dyDescent="0.25">
      <c r="A7819">
        <v>7810</v>
      </c>
      <c r="B7819">
        <f>'Założenia i wyniki'!$E$6*Znorm.Profile!B7819</f>
        <v>0.17045283018867924</v>
      </c>
      <c r="C7819">
        <f>'Założenia i wyniki'!$E$8*Znorm.Profile!C7819</f>
        <v>0.47519360000000005</v>
      </c>
      <c r="D7819">
        <f t="shared" ref="D7819:D7882" si="366">IF(B7819&lt;=C7819,B7819,C7819)</f>
        <v>0.17045283018867924</v>
      </c>
      <c r="E7819">
        <f t="shared" ref="E7819:E7882" si="367">IF(B7819&gt;C7819,B7819-C7819,0)</f>
        <v>0</v>
      </c>
      <c r="F7819">
        <f t="shared" ref="F7819:F7882" si="368">IF(B7819&lt;C7819,C7819-B7819,0)</f>
        <v>0.30474076981132081</v>
      </c>
    </row>
    <row r="7820" spans="1:6" x14ac:dyDescent="0.25">
      <c r="A7820">
        <v>7811</v>
      </c>
      <c r="B7820">
        <f>'Założenia i wyniki'!$E$6*Znorm.Profile!B7820</f>
        <v>0.17398113207547167</v>
      </c>
      <c r="C7820">
        <f>'Założenia i wyniki'!$E$8*Znorm.Profile!C7820</f>
        <v>0.51153970000000004</v>
      </c>
      <c r="D7820">
        <f t="shared" si="366"/>
        <v>0.17398113207547167</v>
      </c>
      <c r="E7820">
        <f t="shared" si="367"/>
        <v>0</v>
      </c>
      <c r="F7820">
        <f t="shared" si="368"/>
        <v>0.33755856792452837</v>
      </c>
    </row>
    <row r="7821" spans="1:6" x14ac:dyDescent="0.25">
      <c r="A7821">
        <v>7812</v>
      </c>
      <c r="B7821">
        <f>'Założenia i wyniki'!$E$6*Znorm.Profile!B7821</f>
        <v>0.21222641509433965</v>
      </c>
      <c r="C7821">
        <f>'Założenia i wyniki'!$E$8*Znorm.Profile!C7821</f>
        <v>0.53262824999999991</v>
      </c>
      <c r="D7821">
        <f t="shared" si="366"/>
        <v>0.21222641509433965</v>
      </c>
      <c r="E7821">
        <f t="shared" si="367"/>
        <v>0</v>
      </c>
      <c r="F7821">
        <f t="shared" si="368"/>
        <v>0.32040183490566027</v>
      </c>
    </row>
    <row r="7822" spans="1:6" x14ac:dyDescent="0.25">
      <c r="A7822">
        <v>7813</v>
      </c>
      <c r="B7822">
        <f>'Założenia i wyniki'!$E$6*Znorm.Profile!B7822</f>
        <v>0.22840566037735849</v>
      </c>
      <c r="C7822">
        <f>'Założenia i wyniki'!$E$8*Znorm.Profile!C7822</f>
        <v>0.53780195000000008</v>
      </c>
      <c r="D7822">
        <f t="shared" si="366"/>
        <v>0.22840566037735849</v>
      </c>
      <c r="E7822">
        <f t="shared" si="367"/>
        <v>0</v>
      </c>
      <c r="F7822">
        <f t="shared" si="368"/>
        <v>0.3093962896226416</v>
      </c>
    </row>
    <row r="7823" spans="1:6" x14ac:dyDescent="0.25">
      <c r="A7823">
        <v>7814</v>
      </c>
      <c r="B7823">
        <f>'Założenia i wyniki'!$E$6*Znorm.Profile!B7823</f>
        <v>0.11514150943396226</v>
      </c>
      <c r="C7823">
        <f>'Założenia i wyniki'!$E$8*Znorm.Profile!C7823</f>
        <v>0.52535700000000007</v>
      </c>
      <c r="D7823">
        <f t="shared" si="366"/>
        <v>0.11514150943396226</v>
      </c>
      <c r="E7823">
        <f t="shared" si="367"/>
        <v>0</v>
      </c>
      <c r="F7823">
        <f t="shared" si="368"/>
        <v>0.41021549056603779</v>
      </c>
    </row>
    <row r="7824" spans="1:6" x14ac:dyDescent="0.25">
      <c r="A7824">
        <v>7815</v>
      </c>
      <c r="B7824">
        <f>'Założenia i wyniki'!$E$6*Znorm.Profile!B7824</f>
        <v>2.563396226415094E-2</v>
      </c>
      <c r="C7824">
        <f>'Założenia i wyniki'!$E$8*Znorm.Profile!C7824</f>
        <v>0.50153460000000005</v>
      </c>
      <c r="D7824">
        <f t="shared" si="366"/>
        <v>2.563396226415094E-2</v>
      </c>
      <c r="E7824">
        <f t="shared" si="367"/>
        <v>0</v>
      </c>
      <c r="F7824">
        <f t="shared" si="368"/>
        <v>0.47590063773584912</v>
      </c>
    </row>
    <row r="7825" spans="1:6" x14ac:dyDescent="0.25">
      <c r="A7825">
        <v>7816</v>
      </c>
      <c r="B7825">
        <f>'Założenia i wyniki'!$E$6*Znorm.Profile!B7825</f>
        <v>0</v>
      </c>
      <c r="C7825">
        <f>'Założenia i wyniki'!$E$8*Znorm.Profile!C7825</f>
        <v>0.52126305000000006</v>
      </c>
      <c r="D7825">
        <f t="shared" si="366"/>
        <v>0</v>
      </c>
      <c r="E7825">
        <f t="shared" si="367"/>
        <v>0</v>
      </c>
      <c r="F7825">
        <f t="shared" si="368"/>
        <v>0.52126305000000006</v>
      </c>
    </row>
    <row r="7826" spans="1:6" x14ac:dyDescent="0.25">
      <c r="A7826">
        <v>7817</v>
      </c>
      <c r="B7826">
        <f>'Założenia i wyniki'!$E$6*Znorm.Profile!B7826</f>
        <v>0</v>
      </c>
      <c r="C7826">
        <f>'Założenia i wyniki'!$E$8*Znorm.Profile!C7826</f>
        <v>0.56212134999999996</v>
      </c>
      <c r="D7826">
        <f t="shared" si="366"/>
        <v>0</v>
      </c>
      <c r="E7826">
        <f t="shared" si="367"/>
        <v>0</v>
      </c>
      <c r="F7826">
        <f t="shared" si="368"/>
        <v>0.56212134999999996</v>
      </c>
    </row>
    <row r="7827" spans="1:6" x14ac:dyDescent="0.25">
      <c r="A7827">
        <v>7818</v>
      </c>
      <c r="B7827">
        <f>'Założenia i wyniki'!$E$6*Znorm.Profile!B7827</f>
        <v>0</v>
      </c>
      <c r="C7827">
        <f>'Założenia i wyniki'!$E$8*Znorm.Profile!C7827</f>
        <v>0.59463600000000005</v>
      </c>
      <c r="D7827">
        <f t="shared" si="366"/>
        <v>0</v>
      </c>
      <c r="E7827">
        <f t="shared" si="367"/>
        <v>0</v>
      </c>
      <c r="F7827">
        <f t="shared" si="368"/>
        <v>0.59463600000000005</v>
      </c>
    </row>
    <row r="7828" spans="1:6" x14ac:dyDescent="0.25">
      <c r="A7828">
        <v>7819</v>
      </c>
      <c r="B7828">
        <f>'Założenia i wyniki'!$E$6*Znorm.Profile!B7828</f>
        <v>0</v>
      </c>
      <c r="C7828">
        <f>'Założenia i wyniki'!$E$8*Znorm.Profile!C7828</f>
        <v>0.59629114999999999</v>
      </c>
      <c r="D7828">
        <f t="shared" si="366"/>
        <v>0</v>
      </c>
      <c r="E7828">
        <f t="shared" si="367"/>
        <v>0</v>
      </c>
      <c r="F7828">
        <f t="shared" si="368"/>
        <v>0.59629114999999999</v>
      </c>
    </row>
    <row r="7829" spans="1:6" x14ac:dyDescent="0.25">
      <c r="A7829">
        <v>7820</v>
      </c>
      <c r="B7829">
        <f>'Założenia i wyniki'!$E$6*Znorm.Profile!B7829</f>
        <v>0</v>
      </c>
      <c r="C7829">
        <f>'Założenia i wyniki'!$E$8*Znorm.Profile!C7829</f>
        <v>0.60113024999999998</v>
      </c>
      <c r="D7829">
        <f t="shared" si="366"/>
        <v>0</v>
      </c>
      <c r="E7829">
        <f t="shared" si="367"/>
        <v>0</v>
      </c>
      <c r="F7829">
        <f t="shared" si="368"/>
        <v>0.60113024999999998</v>
      </c>
    </row>
    <row r="7830" spans="1:6" x14ac:dyDescent="0.25">
      <c r="A7830">
        <v>7821</v>
      </c>
      <c r="B7830">
        <f>'Założenia i wyniki'!$E$6*Znorm.Profile!B7830</f>
        <v>0</v>
      </c>
      <c r="C7830">
        <f>'Założenia i wyniki'!$E$8*Znorm.Profile!C7830</f>
        <v>0.58129819999999999</v>
      </c>
      <c r="D7830">
        <f t="shared" si="366"/>
        <v>0</v>
      </c>
      <c r="E7830">
        <f t="shared" si="367"/>
        <v>0</v>
      </c>
      <c r="F7830">
        <f t="shared" si="368"/>
        <v>0.58129819999999999</v>
      </c>
    </row>
    <row r="7831" spans="1:6" x14ac:dyDescent="0.25">
      <c r="A7831">
        <v>7822</v>
      </c>
      <c r="B7831">
        <f>'Założenia i wyniki'!$E$6*Znorm.Profile!B7831</f>
        <v>0</v>
      </c>
      <c r="C7831">
        <f>'Założenia i wyniki'!$E$8*Znorm.Profile!C7831</f>
        <v>0.51468619999999998</v>
      </c>
      <c r="D7831">
        <f t="shared" si="366"/>
        <v>0</v>
      </c>
      <c r="E7831">
        <f t="shared" si="367"/>
        <v>0</v>
      </c>
      <c r="F7831">
        <f t="shared" si="368"/>
        <v>0.51468619999999998</v>
      </c>
    </row>
    <row r="7832" spans="1:6" x14ac:dyDescent="0.25">
      <c r="A7832">
        <v>7823</v>
      </c>
      <c r="B7832">
        <f>'Założenia i wyniki'!$E$6*Znorm.Profile!B7832</f>
        <v>0</v>
      </c>
      <c r="C7832">
        <f>'Założenia i wyniki'!$E$8*Znorm.Profile!C7832</f>
        <v>0.4193595</v>
      </c>
      <c r="D7832">
        <f t="shared" si="366"/>
        <v>0</v>
      </c>
      <c r="E7832">
        <f t="shared" si="367"/>
        <v>0</v>
      </c>
      <c r="F7832">
        <f t="shared" si="368"/>
        <v>0.4193595</v>
      </c>
    </row>
    <row r="7833" spans="1:6" x14ac:dyDescent="0.25">
      <c r="A7833">
        <v>7824</v>
      </c>
      <c r="B7833">
        <f>'Założenia i wyniki'!$E$6*Znorm.Profile!B7833</f>
        <v>0</v>
      </c>
      <c r="C7833">
        <f>'Założenia i wyniki'!$E$8*Znorm.Profile!C7833</f>
        <v>0.3344355</v>
      </c>
      <c r="D7833">
        <f t="shared" si="366"/>
        <v>0</v>
      </c>
      <c r="E7833">
        <f t="shared" si="367"/>
        <v>0</v>
      </c>
      <c r="F7833">
        <f t="shared" si="368"/>
        <v>0.3344355</v>
      </c>
    </row>
    <row r="7834" spans="1:6" x14ac:dyDescent="0.25">
      <c r="A7834">
        <v>7825</v>
      </c>
      <c r="B7834">
        <f>'Założenia i wyniki'!$E$6*Znorm.Profile!B7834</f>
        <v>0</v>
      </c>
      <c r="C7834">
        <f>'Założenia i wyniki'!$E$8*Znorm.Profile!C7834</f>
        <v>0.26524119999999995</v>
      </c>
      <c r="D7834">
        <f t="shared" si="366"/>
        <v>0</v>
      </c>
      <c r="E7834">
        <f t="shared" si="367"/>
        <v>0</v>
      </c>
      <c r="F7834">
        <f t="shared" si="368"/>
        <v>0.26524119999999995</v>
      </c>
    </row>
    <row r="7835" spans="1:6" x14ac:dyDescent="0.25">
      <c r="A7835">
        <v>7826</v>
      </c>
      <c r="B7835">
        <f>'Założenia i wyniki'!$E$6*Znorm.Profile!B7835</f>
        <v>0</v>
      </c>
      <c r="C7835">
        <f>'Założenia i wyniki'!$E$8*Znorm.Profile!C7835</f>
        <v>0.23230059999999997</v>
      </c>
      <c r="D7835">
        <f t="shared" si="366"/>
        <v>0</v>
      </c>
      <c r="E7835">
        <f t="shared" si="367"/>
        <v>0</v>
      </c>
      <c r="F7835">
        <f t="shared" si="368"/>
        <v>0.23230059999999997</v>
      </c>
    </row>
    <row r="7836" spans="1:6" x14ac:dyDescent="0.25">
      <c r="A7836">
        <v>7827</v>
      </c>
      <c r="B7836">
        <f>'Założenia i wyniki'!$E$6*Znorm.Profile!B7836</f>
        <v>0</v>
      </c>
      <c r="C7836">
        <f>'Założenia i wyniki'!$E$8*Znorm.Profile!C7836</f>
        <v>0.22002154999999998</v>
      </c>
      <c r="D7836">
        <f t="shared" si="366"/>
        <v>0</v>
      </c>
      <c r="E7836">
        <f t="shared" si="367"/>
        <v>0</v>
      </c>
      <c r="F7836">
        <f t="shared" si="368"/>
        <v>0.22002154999999998</v>
      </c>
    </row>
    <row r="7837" spans="1:6" x14ac:dyDescent="0.25">
      <c r="A7837">
        <v>7828</v>
      </c>
      <c r="B7837">
        <f>'Założenia i wyniki'!$E$6*Znorm.Profile!B7837</f>
        <v>0</v>
      </c>
      <c r="C7837">
        <f>'Założenia i wyniki'!$E$8*Znorm.Profile!C7837</f>
        <v>0.22172639999999999</v>
      </c>
      <c r="D7837">
        <f t="shared" si="366"/>
        <v>0</v>
      </c>
      <c r="E7837">
        <f t="shared" si="367"/>
        <v>0</v>
      </c>
      <c r="F7837">
        <f t="shared" si="368"/>
        <v>0.22172639999999999</v>
      </c>
    </row>
    <row r="7838" spans="1:6" x14ac:dyDescent="0.25">
      <c r="A7838">
        <v>7829</v>
      </c>
      <c r="B7838">
        <f>'Założenia i wyniki'!$E$6*Znorm.Profile!B7838</f>
        <v>0</v>
      </c>
      <c r="C7838">
        <f>'Założenia i wyniki'!$E$8*Znorm.Profile!C7838</f>
        <v>0.24873520000000002</v>
      </c>
      <c r="D7838">
        <f t="shared" si="366"/>
        <v>0</v>
      </c>
      <c r="E7838">
        <f t="shared" si="367"/>
        <v>0</v>
      </c>
      <c r="F7838">
        <f t="shared" si="368"/>
        <v>0.24873520000000002</v>
      </c>
    </row>
    <row r="7839" spans="1:6" x14ac:dyDescent="0.25">
      <c r="A7839">
        <v>7830</v>
      </c>
      <c r="B7839">
        <f>'Założenia i wyniki'!$E$6*Znorm.Profile!B7839</f>
        <v>0</v>
      </c>
      <c r="C7839">
        <f>'Założenia i wyniki'!$E$8*Znorm.Profile!C7839</f>
        <v>0.30312310000000003</v>
      </c>
      <c r="D7839">
        <f t="shared" si="366"/>
        <v>0</v>
      </c>
      <c r="E7839">
        <f t="shared" si="367"/>
        <v>0</v>
      </c>
      <c r="F7839">
        <f t="shared" si="368"/>
        <v>0.30312310000000003</v>
      </c>
    </row>
    <row r="7840" spans="1:6" x14ac:dyDescent="0.25">
      <c r="A7840">
        <v>7831</v>
      </c>
      <c r="B7840">
        <f>'Założenia i wyniki'!$E$6*Znorm.Profile!B7840</f>
        <v>0</v>
      </c>
      <c r="C7840">
        <f>'Założenia i wyniki'!$E$8*Znorm.Profile!C7840</f>
        <v>0.40604165000000003</v>
      </c>
      <c r="D7840">
        <f t="shared" si="366"/>
        <v>0</v>
      </c>
      <c r="E7840">
        <f t="shared" si="367"/>
        <v>0</v>
      </c>
      <c r="F7840">
        <f t="shared" si="368"/>
        <v>0.40604165000000003</v>
      </c>
    </row>
    <row r="7841" spans="1:6" x14ac:dyDescent="0.25">
      <c r="A7841">
        <v>7832</v>
      </c>
      <c r="B7841">
        <f>'Założenia i wyniki'!$E$6*Znorm.Profile!B7841</f>
        <v>0</v>
      </c>
      <c r="C7841">
        <f>'Założenia i wyniki'!$E$8*Znorm.Profile!C7841</f>
        <v>0.47810454999999996</v>
      </c>
      <c r="D7841">
        <f t="shared" si="366"/>
        <v>0</v>
      </c>
      <c r="E7841">
        <f t="shared" si="367"/>
        <v>0</v>
      </c>
      <c r="F7841">
        <f t="shared" si="368"/>
        <v>0.47810454999999996</v>
      </c>
    </row>
    <row r="7842" spans="1:6" x14ac:dyDescent="0.25">
      <c r="A7842">
        <v>7833</v>
      </c>
      <c r="B7842">
        <f>'Założenia i wyniki'!$E$6*Znorm.Profile!B7842</f>
        <v>6.8705660377358493E-2</v>
      </c>
      <c r="C7842">
        <f>'Założenia i wyniki'!$E$8*Znorm.Profile!C7842</f>
        <v>0.47222455000000002</v>
      </c>
      <c r="D7842">
        <f t="shared" si="366"/>
        <v>6.8705660377358493E-2</v>
      </c>
      <c r="E7842">
        <f t="shared" si="367"/>
        <v>0</v>
      </c>
      <c r="F7842">
        <f t="shared" si="368"/>
        <v>0.40351888962264154</v>
      </c>
    </row>
    <row r="7843" spans="1:6" x14ac:dyDescent="0.25">
      <c r="A7843">
        <v>7834</v>
      </c>
      <c r="B7843">
        <f>'Założenia i wyniki'!$E$6*Znorm.Profile!B7843</f>
        <v>0.27457547169811325</v>
      </c>
      <c r="C7843">
        <f>'Założenia i wyniki'!$E$8*Znorm.Profile!C7843</f>
        <v>0.48042784999999999</v>
      </c>
      <c r="D7843">
        <f t="shared" si="366"/>
        <v>0.27457547169811325</v>
      </c>
      <c r="E7843">
        <f t="shared" si="367"/>
        <v>0</v>
      </c>
      <c r="F7843">
        <f t="shared" si="368"/>
        <v>0.20585237830188674</v>
      </c>
    </row>
    <row r="7844" spans="1:6" x14ac:dyDescent="0.25">
      <c r="A7844">
        <v>7835</v>
      </c>
      <c r="B7844">
        <f>'Założenia i wyniki'!$E$6*Znorm.Profile!B7844</f>
        <v>0.23873584905660378</v>
      </c>
      <c r="C7844">
        <f>'Założenia i wyniki'!$E$8*Znorm.Profile!C7844</f>
        <v>0.45297490000000001</v>
      </c>
      <c r="D7844">
        <f t="shared" si="366"/>
        <v>0.23873584905660378</v>
      </c>
      <c r="E7844">
        <f t="shared" si="367"/>
        <v>0</v>
      </c>
      <c r="F7844">
        <f t="shared" si="368"/>
        <v>0.21423905094339624</v>
      </c>
    </row>
    <row r="7845" spans="1:6" x14ac:dyDescent="0.25">
      <c r="A7845">
        <v>7836</v>
      </c>
      <c r="B7845">
        <f>'Założenia i wyniki'!$E$6*Znorm.Profile!B7845</f>
        <v>0.17242452830188681</v>
      </c>
      <c r="C7845">
        <f>'Założenia i wyniki'!$E$8*Znorm.Profile!C7845</f>
        <v>0.44522379999999995</v>
      </c>
      <c r="D7845">
        <f t="shared" si="366"/>
        <v>0.17242452830188681</v>
      </c>
      <c r="E7845">
        <f t="shared" si="367"/>
        <v>0</v>
      </c>
      <c r="F7845">
        <f t="shared" si="368"/>
        <v>0.27279927169811313</v>
      </c>
    </row>
    <row r="7846" spans="1:6" x14ac:dyDescent="0.25">
      <c r="A7846">
        <v>7837</v>
      </c>
      <c r="B7846">
        <f>'Założenia i wyniki'!$E$6*Znorm.Profile!B7846</f>
        <v>0.21119811320754719</v>
      </c>
      <c r="C7846">
        <f>'Założenia i wyniki'!$E$8*Znorm.Profile!C7846</f>
        <v>0.44650725000000002</v>
      </c>
      <c r="D7846">
        <f t="shared" si="366"/>
        <v>0.21119811320754719</v>
      </c>
      <c r="E7846">
        <f t="shared" si="367"/>
        <v>0</v>
      </c>
      <c r="F7846">
        <f t="shared" si="368"/>
        <v>0.23530913679245283</v>
      </c>
    </row>
    <row r="7847" spans="1:6" x14ac:dyDescent="0.25">
      <c r="A7847">
        <v>7838</v>
      </c>
      <c r="B7847">
        <f>'Założenia i wyniki'!$E$6*Znorm.Profile!B7847</f>
        <v>0.15367924528301888</v>
      </c>
      <c r="C7847">
        <f>'Założenia i wyniki'!$E$8*Znorm.Profile!C7847</f>
        <v>0.44860165000000002</v>
      </c>
      <c r="D7847">
        <f t="shared" si="366"/>
        <v>0.15367924528301888</v>
      </c>
      <c r="E7847">
        <f t="shared" si="367"/>
        <v>0</v>
      </c>
      <c r="F7847">
        <f t="shared" si="368"/>
        <v>0.29492240471698117</v>
      </c>
    </row>
    <row r="7848" spans="1:6" x14ac:dyDescent="0.25">
      <c r="A7848">
        <v>7839</v>
      </c>
      <c r="B7848">
        <f>'Założenia i wyniki'!$E$6*Znorm.Profile!B7848</f>
        <v>3.4042452830188683E-2</v>
      </c>
      <c r="C7848">
        <f>'Założenia i wyniki'!$E$8*Znorm.Profile!C7848</f>
        <v>0.46849215</v>
      </c>
      <c r="D7848">
        <f t="shared" si="366"/>
        <v>3.4042452830188683E-2</v>
      </c>
      <c r="E7848">
        <f t="shared" si="367"/>
        <v>0</v>
      </c>
      <c r="F7848">
        <f t="shared" si="368"/>
        <v>0.4344496971698113</v>
      </c>
    </row>
    <row r="7849" spans="1:6" x14ac:dyDescent="0.25">
      <c r="A7849">
        <v>7840</v>
      </c>
      <c r="B7849">
        <f>'Założenia i wyniki'!$E$6*Znorm.Profile!B7849</f>
        <v>0</v>
      </c>
      <c r="C7849">
        <f>'Założenia i wyniki'!$E$8*Znorm.Profile!C7849</f>
        <v>0.53513810000000006</v>
      </c>
      <c r="D7849">
        <f t="shared" si="366"/>
        <v>0</v>
      </c>
      <c r="E7849">
        <f t="shared" si="367"/>
        <v>0</v>
      </c>
      <c r="F7849">
        <f t="shared" si="368"/>
        <v>0.53513810000000006</v>
      </c>
    </row>
    <row r="7850" spans="1:6" x14ac:dyDescent="0.25">
      <c r="A7850">
        <v>7841</v>
      </c>
      <c r="B7850">
        <f>'Założenia i wyniki'!$E$6*Znorm.Profile!B7850</f>
        <v>0</v>
      </c>
      <c r="C7850">
        <f>'Założenia i wyniki'!$E$8*Znorm.Profile!C7850</f>
        <v>0.61257104999999989</v>
      </c>
      <c r="D7850">
        <f t="shared" si="366"/>
        <v>0</v>
      </c>
      <c r="E7850">
        <f t="shared" si="367"/>
        <v>0</v>
      </c>
      <c r="F7850">
        <f t="shared" si="368"/>
        <v>0.61257104999999989</v>
      </c>
    </row>
    <row r="7851" spans="1:6" x14ac:dyDescent="0.25">
      <c r="A7851">
        <v>7842</v>
      </c>
      <c r="B7851">
        <f>'Założenia i wyniki'!$E$6*Znorm.Profile!B7851</f>
        <v>0</v>
      </c>
      <c r="C7851">
        <f>'Założenia i wyniki'!$E$8*Znorm.Profile!C7851</f>
        <v>0.6432317500000001</v>
      </c>
      <c r="D7851">
        <f t="shared" si="366"/>
        <v>0</v>
      </c>
      <c r="E7851">
        <f t="shared" si="367"/>
        <v>0</v>
      </c>
      <c r="F7851">
        <f t="shared" si="368"/>
        <v>0.6432317500000001</v>
      </c>
    </row>
    <row r="7852" spans="1:6" x14ac:dyDescent="0.25">
      <c r="A7852">
        <v>7843</v>
      </c>
      <c r="B7852">
        <f>'Założenia i wyniki'!$E$6*Znorm.Profile!B7852</f>
        <v>0</v>
      </c>
      <c r="C7852">
        <f>'Założenia i wyniki'!$E$8*Znorm.Profile!C7852</f>
        <v>0.65358649999999996</v>
      </c>
      <c r="D7852">
        <f t="shared" si="366"/>
        <v>0</v>
      </c>
      <c r="E7852">
        <f t="shared" si="367"/>
        <v>0</v>
      </c>
      <c r="F7852">
        <f t="shared" si="368"/>
        <v>0.65358649999999996</v>
      </c>
    </row>
    <row r="7853" spans="1:6" x14ac:dyDescent="0.25">
      <c r="A7853">
        <v>7844</v>
      </c>
      <c r="B7853">
        <f>'Założenia i wyniki'!$E$6*Znorm.Profile!B7853</f>
        <v>0</v>
      </c>
      <c r="C7853">
        <f>'Założenia i wyniki'!$E$8*Znorm.Profile!C7853</f>
        <v>0.64396849999999994</v>
      </c>
      <c r="D7853">
        <f t="shared" si="366"/>
        <v>0</v>
      </c>
      <c r="E7853">
        <f t="shared" si="367"/>
        <v>0</v>
      </c>
      <c r="F7853">
        <f t="shared" si="368"/>
        <v>0.64396849999999994</v>
      </c>
    </row>
    <row r="7854" spans="1:6" x14ac:dyDescent="0.25">
      <c r="A7854">
        <v>7845</v>
      </c>
      <c r="B7854">
        <f>'Założenia i wyniki'!$E$6*Znorm.Profile!B7854</f>
        <v>0</v>
      </c>
      <c r="C7854">
        <f>'Założenia i wyniki'!$E$8*Znorm.Profile!C7854</f>
        <v>0.60241825000000004</v>
      </c>
      <c r="D7854">
        <f t="shared" si="366"/>
        <v>0</v>
      </c>
      <c r="E7854">
        <f t="shared" si="367"/>
        <v>0</v>
      </c>
      <c r="F7854">
        <f t="shared" si="368"/>
        <v>0.60241825000000004</v>
      </c>
    </row>
    <row r="7855" spans="1:6" x14ac:dyDescent="0.25">
      <c r="A7855">
        <v>7846</v>
      </c>
      <c r="B7855">
        <f>'Założenia i wyniki'!$E$6*Znorm.Profile!B7855</f>
        <v>0</v>
      </c>
      <c r="C7855">
        <f>'Założenia i wyniki'!$E$8*Znorm.Profile!C7855</f>
        <v>0.53473769999999998</v>
      </c>
      <c r="D7855">
        <f t="shared" si="366"/>
        <v>0</v>
      </c>
      <c r="E7855">
        <f t="shared" si="367"/>
        <v>0</v>
      </c>
      <c r="F7855">
        <f t="shared" si="368"/>
        <v>0.53473769999999998</v>
      </c>
    </row>
    <row r="7856" spans="1:6" x14ac:dyDescent="0.25">
      <c r="A7856">
        <v>7847</v>
      </c>
      <c r="B7856">
        <f>'Założenia i wyniki'!$E$6*Znorm.Profile!B7856</f>
        <v>0</v>
      </c>
      <c r="C7856">
        <f>'Założenia i wyniki'!$E$8*Znorm.Profile!C7856</f>
        <v>0.43610490000000002</v>
      </c>
      <c r="D7856">
        <f t="shared" si="366"/>
        <v>0</v>
      </c>
      <c r="E7856">
        <f t="shared" si="367"/>
        <v>0</v>
      </c>
      <c r="F7856">
        <f t="shared" si="368"/>
        <v>0.43610490000000002</v>
      </c>
    </row>
    <row r="7857" spans="1:6" x14ac:dyDescent="0.25">
      <c r="A7857">
        <v>7848</v>
      </c>
      <c r="B7857">
        <f>'Założenia i wyniki'!$E$6*Znorm.Profile!B7857</f>
        <v>0</v>
      </c>
      <c r="C7857">
        <f>'Założenia i wyniki'!$E$8*Znorm.Profile!C7857</f>
        <v>0.3441032</v>
      </c>
      <c r="D7857">
        <f t="shared" si="366"/>
        <v>0</v>
      </c>
      <c r="E7857">
        <f t="shared" si="367"/>
        <v>0</v>
      </c>
      <c r="F7857">
        <f t="shared" si="368"/>
        <v>0.3441032</v>
      </c>
    </row>
    <row r="7858" spans="1:6" x14ac:dyDescent="0.25">
      <c r="A7858">
        <v>7849</v>
      </c>
      <c r="B7858">
        <f>'Założenia i wyniki'!$E$6*Znorm.Profile!B7858</f>
        <v>0</v>
      </c>
      <c r="C7858">
        <f>'Założenia i wyniki'!$E$8*Znorm.Profile!C7858</f>
        <v>0.26860295000000001</v>
      </c>
      <c r="D7858">
        <f t="shared" si="366"/>
        <v>0</v>
      </c>
      <c r="E7858">
        <f t="shared" si="367"/>
        <v>0</v>
      </c>
      <c r="F7858">
        <f t="shared" si="368"/>
        <v>0.26860295000000001</v>
      </c>
    </row>
    <row r="7859" spans="1:6" x14ac:dyDescent="0.25">
      <c r="A7859">
        <v>7850</v>
      </c>
      <c r="B7859">
        <f>'Założenia i wyniki'!$E$6*Znorm.Profile!B7859</f>
        <v>0</v>
      </c>
      <c r="C7859">
        <f>'Założenia i wyniki'!$E$8*Znorm.Profile!C7859</f>
        <v>0.23687019999999998</v>
      </c>
      <c r="D7859">
        <f t="shared" si="366"/>
        <v>0</v>
      </c>
      <c r="E7859">
        <f t="shared" si="367"/>
        <v>0</v>
      </c>
      <c r="F7859">
        <f t="shared" si="368"/>
        <v>0.23687019999999998</v>
      </c>
    </row>
    <row r="7860" spans="1:6" x14ac:dyDescent="0.25">
      <c r="A7860">
        <v>7851</v>
      </c>
      <c r="B7860">
        <f>'Założenia i wyniki'!$E$6*Znorm.Profile!B7860</f>
        <v>0</v>
      </c>
      <c r="C7860">
        <f>'Założenia i wyniki'!$E$8*Znorm.Profile!C7860</f>
        <v>0.22122695000000001</v>
      </c>
      <c r="D7860">
        <f t="shared" si="366"/>
        <v>0</v>
      </c>
      <c r="E7860">
        <f t="shared" si="367"/>
        <v>0</v>
      </c>
      <c r="F7860">
        <f t="shared" si="368"/>
        <v>0.22122695000000001</v>
      </c>
    </row>
    <row r="7861" spans="1:6" x14ac:dyDescent="0.25">
      <c r="A7861">
        <v>7852</v>
      </c>
      <c r="B7861">
        <f>'Założenia i wyniki'!$E$6*Znorm.Profile!B7861</f>
        <v>0</v>
      </c>
      <c r="C7861">
        <f>'Założenia i wyniki'!$E$8*Znorm.Profile!C7861</f>
        <v>0.22275610000000001</v>
      </c>
      <c r="D7861">
        <f t="shared" si="366"/>
        <v>0</v>
      </c>
      <c r="E7861">
        <f t="shared" si="367"/>
        <v>0</v>
      </c>
      <c r="F7861">
        <f t="shared" si="368"/>
        <v>0.22275610000000001</v>
      </c>
    </row>
    <row r="7862" spans="1:6" x14ac:dyDescent="0.25">
      <c r="A7862">
        <v>7853</v>
      </c>
      <c r="B7862">
        <f>'Założenia i wyniki'!$E$6*Znorm.Profile!B7862</f>
        <v>0</v>
      </c>
      <c r="C7862">
        <f>'Założenia i wyniki'!$E$8*Znorm.Profile!C7862</f>
        <v>0.2558745</v>
      </c>
      <c r="D7862">
        <f t="shared" si="366"/>
        <v>0</v>
      </c>
      <c r="E7862">
        <f t="shared" si="367"/>
        <v>0</v>
      </c>
      <c r="F7862">
        <f t="shared" si="368"/>
        <v>0.2558745</v>
      </c>
    </row>
    <row r="7863" spans="1:6" x14ac:dyDescent="0.25">
      <c r="A7863">
        <v>7854</v>
      </c>
      <c r="B7863">
        <f>'Założenia i wyniki'!$E$6*Znorm.Profile!B7863</f>
        <v>0</v>
      </c>
      <c r="C7863">
        <f>'Założenia i wyniki'!$E$8*Znorm.Profile!C7863</f>
        <v>0.31188009999999999</v>
      </c>
      <c r="D7863">
        <f t="shared" si="366"/>
        <v>0</v>
      </c>
      <c r="E7863">
        <f t="shared" si="367"/>
        <v>0</v>
      </c>
      <c r="F7863">
        <f t="shared" si="368"/>
        <v>0.31188009999999999</v>
      </c>
    </row>
    <row r="7864" spans="1:6" x14ac:dyDescent="0.25">
      <c r="A7864">
        <v>7855</v>
      </c>
      <c r="B7864">
        <f>'Założenia i wyniki'!$E$6*Znorm.Profile!B7864</f>
        <v>0</v>
      </c>
      <c r="C7864">
        <f>'Założenia i wyniki'!$E$8*Znorm.Profile!C7864</f>
        <v>0.40790155</v>
      </c>
      <c r="D7864">
        <f t="shared" si="366"/>
        <v>0</v>
      </c>
      <c r="E7864">
        <f t="shared" si="367"/>
        <v>0</v>
      </c>
      <c r="F7864">
        <f t="shared" si="368"/>
        <v>0.40790155</v>
      </c>
    </row>
    <row r="7865" spans="1:6" x14ac:dyDescent="0.25">
      <c r="A7865">
        <v>7856</v>
      </c>
      <c r="B7865">
        <f>'Założenia i wyniki'!$E$6*Znorm.Profile!B7865</f>
        <v>0</v>
      </c>
      <c r="C7865">
        <f>'Założenia i wyniki'!$E$8*Znorm.Profile!C7865</f>
        <v>0.48141029999999996</v>
      </c>
      <c r="D7865">
        <f t="shared" si="366"/>
        <v>0</v>
      </c>
      <c r="E7865">
        <f t="shared" si="367"/>
        <v>0</v>
      </c>
      <c r="F7865">
        <f t="shared" si="368"/>
        <v>0.48141029999999996</v>
      </c>
    </row>
    <row r="7866" spans="1:6" x14ac:dyDescent="0.25">
      <c r="A7866">
        <v>7857</v>
      </c>
      <c r="B7866">
        <f>'Założenia i wyniki'!$E$6*Znorm.Profile!B7866</f>
        <v>7.5286792452830195E-2</v>
      </c>
      <c r="C7866">
        <f>'Założenia i wyniki'!$E$8*Znorm.Profile!C7866</f>
        <v>0.48923875</v>
      </c>
      <c r="D7866">
        <f t="shared" si="366"/>
        <v>7.5286792452830195E-2</v>
      </c>
      <c r="E7866">
        <f t="shared" si="367"/>
        <v>0</v>
      </c>
      <c r="F7866">
        <f t="shared" si="368"/>
        <v>0.41395195754716979</v>
      </c>
    </row>
    <row r="7867" spans="1:6" x14ac:dyDescent="0.25">
      <c r="A7867">
        <v>7858</v>
      </c>
      <c r="B7867">
        <f>'Założenia i wyniki'!$E$6*Znorm.Profile!B7867</f>
        <v>0.1903679245283019</v>
      </c>
      <c r="C7867">
        <f>'Założenia i wyniki'!$E$8*Znorm.Profile!C7867</f>
        <v>0.47146049999999995</v>
      </c>
      <c r="D7867">
        <f t="shared" si="366"/>
        <v>0.1903679245283019</v>
      </c>
      <c r="E7867">
        <f t="shared" si="367"/>
        <v>0</v>
      </c>
      <c r="F7867">
        <f t="shared" si="368"/>
        <v>0.28109257547169808</v>
      </c>
    </row>
    <row r="7868" spans="1:6" x14ac:dyDescent="0.25">
      <c r="A7868">
        <v>7859</v>
      </c>
      <c r="B7868">
        <f>'Założenia i wyniki'!$E$6*Znorm.Profile!B7868</f>
        <v>0.37271698113207546</v>
      </c>
      <c r="C7868">
        <f>'Założenia i wyniki'!$E$8*Znorm.Profile!C7868</f>
        <v>0.46791745000000001</v>
      </c>
      <c r="D7868">
        <f t="shared" si="366"/>
        <v>0.37271698113207546</v>
      </c>
      <c r="E7868">
        <f t="shared" si="367"/>
        <v>0</v>
      </c>
      <c r="F7868">
        <f t="shared" si="368"/>
        <v>9.5200468867924548E-2</v>
      </c>
    </row>
    <row r="7869" spans="1:6" x14ac:dyDescent="0.25">
      <c r="A7869">
        <v>7860</v>
      </c>
      <c r="B7869">
        <f>'Założenia i wyniki'!$E$6*Znorm.Profile!B7869</f>
        <v>0.22001886792452829</v>
      </c>
      <c r="C7869">
        <f>'Założenia i wyniki'!$E$8*Znorm.Profile!C7869</f>
        <v>0.47197395000000003</v>
      </c>
      <c r="D7869">
        <f t="shared" si="366"/>
        <v>0.22001886792452829</v>
      </c>
      <c r="E7869">
        <f t="shared" si="367"/>
        <v>0</v>
      </c>
      <c r="F7869">
        <f t="shared" si="368"/>
        <v>0.25195508207547174</v>
      </c>
    </row>
    <row r="7870" spans="1:6" x14ac:dyDescent="0.25">
      <c r="A7870">
        <v>7861</v>
      </c>
      <c r="B7870">
        <f>'Założenia i wyniki'!$E$6*Znorm.Profile!B7870</f>
        <v>0.19990566037735852</v>
      </c>
      <c r="C7870">
        <f>'Założenia i wyniki'!$E$8*Znorm.Profile!C7870</f>
        <v>0.45967635000000001</v>
      </c>
      <c r="D7870">
        <f t="shared" si="366"/>
        <v>0.19990566037735852</v>
      </c>
      <c r="E7870">
        <f t="shared" si="367"/>
        <v>0</v>
      </c>
      <c r="F7870">
        <f t="shared" si="368"/>
        <v>0.25977068962264149</v>
      </c>
    </row>
    <row r="7871" spans="1:6" x14ac:dyDescent="0.25">
      <c r="A7871">
        <v>7862</v>
      </c>
      <c r="B7871">
        <f>'Założenia i wyniki'!$E$6*Znorm.Profile!B7871</f>
        <v>9.5273584905660375E-2</v>
      </c>
      <c r="C7871">
        <f>'Założenia i wyniki'!$E$8*Znorm.Profile!C7871</f>
        <v>0.46564839999999996</v>
      </c>
      <c r="D7871">
        <f t="shared" si="366"/>
        <v>9.5273584905660375E-2</v>
      </c>
      <c r="E7871">
        <f t="shared" si="367"/>
        <v>0</v>
      </c>
      <c r="F7871">
        <f t="shared" si="368"/>
        <v>0.37037481509433956</v>
      </c>
    </row>
    <row r="7872" spans="1:6" x14ac:dyDescent="0.25">
      <c r="A7872">
        <v>7863</v>
      </c>
      <c r="B7872">
        <f>'Założenia i wyniki'!$E$6*Znorm.Profile!B7872</f>
        <v>1.2466037735849056E-2</v>
      </c>
      <c r="C7872">
        <f>'Założenia i wyniki'!$E$8*Znorm.Profile!C7872</f>
        <v>0.48554765000000005</v>
      </c>
      <c r="D7872">
        <f t="shared" si="366"/>
        <v>1.2466037735849056E-2</v>
      </c>
      <c r="E7872">
        <f t="shared" si="367"/>
        <v>0</v>
      </c>
      <c r="F7872">
        <f t="shared" si="368"/>
        <v>0.47308161226415102</v>
      </c>
    </row>
    <row r="7873" spans="1:6" x14ac:dyDescent="0.25">
      <c r="A7873">
        <v>7864</v>
      </c>
      <c r="B7873">
        <f>'Założenia i wyniki'!$E$6*Znorm.Profile!B7873</f>
        <v>0</v>
      </c>
      <c r="C7873">
        <f>'Założenia i wyniki'!$E$8*Znorm.Profile!C7873</f>
        <v>0.55601315000000007</v>
      </c>
      <c r="D7873">
        <f t="shared" si="366"/>
        <v>0</v>
      </c>
      <c r="E7873">
        <f t="shared" si="367"/>
        <v>0</v>
      </c>
      <c r="F7873">
        <f t="shared" si="368"/>
        <v>0.55601315000000007</v>
      </c>
    </row>
    <row r="7874" spans="1:6" x14ac:dyDescent="0.25">
      <c r="A7874">
        <v>7865</v>
      </c>
      <c r="B7874">
        <f>'Założenia i wyniki'!$E$6*Znorm.Profile!B7874</f>
        <v>0</v>
      </c>
      <c r="C7874">
        <f>'Założenia i wyniki'!$E$8*Znorm.Profile!C7874</f>
        <v>0.62151564999999998</v>
      </c>
      <c r="D7874">
        <f t="shared" si="366"/>
        <v>0</v>
      </c>
      <c r="E7874">
        <f t="shared" si="367"/>
        <v>0</v>
      </c>
      <c r="F7874">
        <f t="shared" si="368"/>
        <v>0.62151564999999998</v>
      </c>
    </row>
    <row r="7875" spans="1:6" x14ac:dyDescent="0.25">
      <c r="A7875">
        <v>7866</v>
      </c>
      <c r="B7875">
        <f>'Założenia i wyniki'!$E$6*Znorm.Profile!B7875</f>
        <v>0</v>
      </c>
      <c r="C7875">
        <f>'Założenia i wyniki'!$E$8*Znorm.Profile!C7875</f>
        <v>0.64350824999999989</v>
      </c>
      <c r="D7875">
        <f t="shared" si="366"/>
        <v>0</v>
      </c>
      <c r="E7875">
        <f t="shared" si="367"/>
        <v>0</v>
      </c>
      <c r="F7875">
        <f t="shared" si="368"/>
        <v>0.64350824999999989</v>
      </c>
    </row>
    <row r="7876" spans="1:6" x14ac:dyDescent="0.25">
      <c r="A7876">
        <v>7867</v>
      </c>
      <c r="B7876">
        <f>'Założenia i wyniki'!$E$6*Znorm.Profile!B7876</f>
        <v>0</v>
      </c>
      <c r="C7876">
        <f>'Założenia i wyniki'!$E$8*Znorm.Profile!C7876</f>
        <v>0.65786350000000005</v>
      </c>
      <c r="D7876">
        <f t="shared" si="366"/>
        <v>0</v>
      </c>
      <c r="E7876">
        <f t="shared" si="367"/>
        <v>0</v>
      </c>
      <c r="F7876">
        <f t="shared" si="368"/>
        <v>0.65786350000000005</v>
      </c>
    </row>
    <row r="7877" spans="1:6" x14ac:dyDescent="0.25">
      <c r="A7877">
        <v>7868</v>
      </c>
      <c r="B7877">
        <f>'Założenia i wyniki'!$E$6*Znorm.Profile!B7877</f>
        <v>0</v>
      </c>
      <c r="C7877">
        <f>'Założenia i wyniki'!$E$8*Znorm.Profile!C7877</f>
        <v>0.64985444999999997</v>
      </c>
      <c r="D7877">
        <f t="shared" si="366"/>
        <v>0</v>
      </c>
      <c r="E7877">
        <f t="shared" si="367"/>
        <v>0</v>
      </c>
      <c r="F7877">
        <f t="shared" si="368"/>
        <v>0.64985444999999997</v>
      </c>
    </row>
    <row r="7878" spans="1:6" x14ac:dyDescent="0.25">
      <c r="A7878">
        <v>7869</v>
      </c>
      <c r="B7878">
        <f>'Założenia i wyniki'!$E$6*Znorm.Profile!B7878</f>
        <v>0</v>
      </c>
      <c r="C7878">
        <f>'Założenia i wyniki'!$E$8*Znorm.Profile!C7878</f>
        <v>0.60705960000000003</v>
      </c>
      <c r="D7878">
        <f t="shared" si="366"/>
        <v>0</v>
      </c>
      <c r="E7878">
        <f t="shared" si="367"/>
        <v>0</v>
      </c>
      <c r="F7878">
        <f t="shared" si="368"/>
        <v>0.60705960000000003</v>
      </c>
    </row>
    <row r="7879" spans="1:6" x14ac:dyDescent="0.25">
      <c r="A7879">
        <v>7870</v>
      </c>
      <c r="B7879">
        <f>'Założenia i wyniki'!$E$6*Znorm.Profile!B7879</f>
        <v>0</v>
      </c>
      <c r="C7879">
        <f>'Założenia i wyniki'!$E$8*Znorm.Profile!C7879</f>
        <v>0.54593419999999993</v>
      </c>
      <c r="D7879">
        <f t="shared" si="366"/>
        <v>0</v>
      </c>
      <c r="E7879">
        <f t="shared" si="367"/>
        <v>0</v>
      </c>
      <c r="F7879">
        <f t="shared" si="368"/>
        <v>0.54593419999999993</v>
      </c>
    </row>
    <row r="7880" spans="1:6" x14ac:dyDescent="0.25">
      <c r="A7880">
        <v>7871</v>
      </c>
      <c r="B7880">
        <f>'Założenia i wyniki'!$E$6*Znorm.Profile!B7880</f>
        <v>0</v>
      </c>
      <c r="C7880">
        <f>'Założenia i wyniki'!$E$8*Znorm.Profile!C7880</f>
        <v>0.44124954999999999</v>
      </c>
      <c r="D7880">
        <f t="shared" si="366"/>
        <v>0</v>
      </c>
      <c r="E7880">
        <f t="shared" si="367"/>
        <v>0</v>
      </c>
      <c r="F7880">
        <f t="shared" si="368"/>
        <v>0.44124954999999999</v>
      </c>
    </row>
    <row r="7881" spans="1:6" x14ac:dyDescent="0.25">
      <c r="A7881">
        <v>7872</v>
      </c>
      <c r="B7881">
        <f>'Założenia i wyniki'!$E$6*Znorm.Profile!B7881</f>
        <v>0</v>
      </c>
      <c r="C7881">
        <f>'Założenia i wyniki'!$E$8*Znorm.Profile!C7881</f>
        <v>0.35633044999999997</v>
      </c>
      <c r="D7881">
        <f t="shared" si="366"/>
        <v>0</v>
      </c>
      <c r="E7881">
        <f t="shared" si="367"/>
        <v>0</v>
      </c>
      <c r="F7881">
        <f t="shared" si="368"/>
        <v>0.35633044999999997</v>
      </c>
    </row>
    <row r="7882" spans="1:6" x14ac:dyDescent="0.25">
      <c r="A7882">
        <v>7873</v>
      </c>
      <c r="B7882">
        <f>'Założenia i wyniki'!$E$6*Znorm.Profile!B7882</f>
        <v>0</v>
      </c>
      <c r="C7882">
        <f>'Założenia i wyniki'!$E$8*Znorm.Profile!C7882</f>
        <v>0.27020070000000002</v>
      </c>
      <c r="D7882">
        <f t="shared" si="366"/>
        <v>0</v>
      </c>
      <c r="E7882">
        <f t="shared" si="367"/>
        <v>0</v>
      </c>
      <c r="F7882">
        <f t="shared" si="368"/>
        <v>0.27020070000000002</v>
      </c>
    </row>
    <row r="7883" spans="1:6" x14ac:dyDescent="0.25">
      <c r="A7883">
        <v>7874</v>
      </c>
      <c r="B7883">
        <f>'Założenia i wyniki'!$E$6*Znorm.Profile!B7883</f>
        <v>0</v>
      </c>
      <c r="C7883">
        <f>'Założenia i wyniki'!$E$8*Znorm.Profile!C7883</f>
        <v>0.23633784999999999</v>
      </c>
      <c r="D7883">
        <f t="shared" ref="D7883:D7946" si="369">IF(B7883&lt;=C7883,B7883,C7883)</f>
        <v>0</v>
      </c>
      <c r="E7883">
        <f t="shared" ref="E7883:E7946" si="370">IF(B7883&gt;C7883,B7883-C7883,0)</f>
        <v>0</v>
      </c>
      <c r="F7883">
        <f t="shared" ref="F7883:F7946" si="371">IF(B7883&lt;C7883,C7883-B7883,0)</f>
        <v>0.23633784999999999</v>
      </c>
    </row>
    <row r="7884" spans="1:6" x14ac:dyDescent="0.25">
      <c r="A7884">
        <v>7875</v>
      </c>
      <c r="B7884">
        <f>'Założenia i wyniki'!$E$6*Znorm.Profile!B7884</f>
        <v>0</v>
      </c>
      <c r="C7884">
        <f>'Założenia i wyniki'!$E$8*Znorm.Profile!C7884</f>
        <v>0.22408365</v>
      </c>
      <c r="D7884">
        <f t="shared" si="369"/>
        <v>0</v>
      </c>
      <c r="E7884">
        <f t="shared" si="370"/>
        <v>0</v>
      </c>
      <c r="F7884">
        <f t="shared" si="371"/>
        <v>0.22408365</v>
      </c>
    </row>
    <row r="7885" spans="1:6" x14ac:dyDescent="0.25">
      <c r="A7885">
        <v>7876</v>
      </c>
      <c r="B7885">
        <f>'Założenia i wyniki'!$E$6*Znorm.Profile!B7885</f>
        <v>0</v>
      </c>
      <c r="C7885">
        <f>'Założenia i wyniki'!$E$8*Znorm.Profile!C7885</f>
        <v>0.22417885000000001</v>
      </c>
      <c r="D7885">
        <f t="shared" si="369"/>
        <v>0</v>
      </c>
      <c r="E7885">
        <f t="shared" si="370"/>
        <v>0</v>
      </c>
      <c r="F7885">
        <f t="shared" si="371"/>
        <v>0.22417885000000001</v>
      </c>
    </row>
    <row r="7886" spans="1:6" x14ac:dyDescent="0.25">
      <c r="A7886">
        <v>7877</v>
      </c>
      <c r="B7886">
        <f>'Założenia i wyniki'!$E$6*Znorm.Profile!B7886</f>
        <v>0</v>
      </c>
      <c r="C7886">
        <f>'Założenia i wyniki'!$E$8*Znorm.Profile!C7886</f>
        <v>0.25714815000000002</v>
      </c>
      <c r="D7886">
        <f t="shared" si="369"/>
        <v>0</v>
      </c>
      <c r="E7886">
        <f t="shared" si="370"/>
        <v>0</v>
      </c>
      <c r="F7886">
        <f t="shared" si="371"/>
        <v>0.25714815000000002</v>
      </c>
    </row>
    <row r="7887" spans="1:6" x14ac:dyDescent="0.25">
      <c r="A7887">
        <v>7878</v>
      </c>
      <c r="B7887">
        <f>'Założenia i wyniki'!$E$6*Znorm.Profile!B7887</f>
        <v>0</v>
      </c>
      <c r="C7887">
        <f>'Założenia i wyniki'!$E$8*Znorm.Profile!C7887</f>
        <v>0.31544170000000005</v>
      </c>
      <c r="D7887">
        <f t="shared" si="369"/>
        <v>0</v>
      </c>
      <c r="E7887">
        <f t="shared" si="370"/>
        <v>0</v>
      </c>
      <c r="F7887">
        <f t="shared" si="371"/>
        <v>0.31544170000000005</v>
      </c>
    </row>
    <row r="7888" spans="1:6" x14ac:dyDescent="0.25">
      <c r="A7888">
        <v>7879</v>
      </c>
      <c r="B7888">
        <f>'Założenia i wyniki'!$E$6*Znorm.Profile!B7888</f>
        <v>0</v>
      </c>
      <c r="C7888">
        <f>'Założenia i wyniki'!$E$8*Znorm.Profile!C7888</f>
        <v>0.4125569</v>
      </c>
      <c r="D7888">
        <f t="shared" si="369"/>
        <v>0</v>
      </c>
      <c r="E7888">
        <f t="shared" si="370"/>
        <v>0</v>
      </c>
      <c r="F7888">
        <f t="shared" si="371"/>
        <v>0.4125569</v>
      </c>
    </row>
    <row r="7889" spans="1:6" x14ac:dyDescent="0.25">
      <c r="A7889">
        <v>7880</v>
      </c>
      <c r="B7889">
        <f>'Założenia i wyniki'!$E$6*Znorm.Profile!B7889</f>
        <v>0</v>
      </c>
      <c r="C7889">
        <f>'Założenia i wyniki'!$E$8*Znorm.Profile!C7889</f>
        <v>0.48136724999999997</v>
      </c>
      <c r="D7889">
        <f t="shared" si="369"/>
        <v>0</v>
      </c>
      <c r="E7889">
        <f t="shared" si="370"/>
        <v>0</v>
      </c>
      <c r="F7889">
        <f t="shared" si="371"/>
        <v>0.48136724999999997</v>
      </c>
    </row>
    <row r="7890" spans="1:6" x14ac:dyDescent="0.25">
      <c r="A7890">
        <v>7881</v>
      </c>
      <c r="B7890">
        <f>'Założenia i wyniki'!$E$6*Znorm.Profile!B7890</f>
        <v>3.5629245283018876E-2</v>
      </c>
      <c r="C7890">
        <f>'Założenia i wyniki'!$E$8*Znorm.Profile!C7890</f>
        <v>0.48644749999999998</v>
      </c>
      <c r="D7890">
        <f t="shared" si="369"/>
        <v>3.5629245283018876E-2</v>
      </c>
      <c r="E7890">
        <f t="shared" si="370"/>
        <v>0</v>
      </c>
      <c r="F7890">
        <f t="shared" si="371"/>
        <v>0.45081825471698111</v>
      </c>
    </row>
    <row r="7891" spans="1:6" x14ac:dyDescent="0.25">
      <c r="A7891">
        <v>7882</v>
      </c>
      <c r="B7891">
        <f>'Założenia i wyniki'!$E$6*Znorm.Profile!B7891</f>
        <v>0.13217924528301889</v>
      </c>
      <c r="C7891">
        <f>'Założenia i wyniki'!$E$8*Znorm.Profile!C7891</f>
        <v>0.47557965000000002</v>
      </c>
      <c r="D7891">
        <f t="shared" si="369"/>
        <v>0.13217924528301889</v>
      </c>
      <c r="E7891">
        <f t="shared" si="370"/>
        <v>0</v>
      </c>
      <c r="F7891">
        <f t="shared" si="371"/>
        <v>0.34340040471698113</v>
      </c>
    </row>
    <row r="7892" spans="1:6" x14ac:dyDescent="0.25">
      <c r="A7892">
        <v>7883</v>
      </c>
      <c r="B7892">
        <f>'Założenia i wyniki'!$E$6*Znorm.Profile!B7892</f>
        <v>0.14793396226415095</v>
      </c>
      <c r="C7892">
        <f>'Założenia i wyniki'!$E$8*Znorm.Profile!C7892</f>
        <v>0.46406010000000003</v>
      </c>
      <c r="D7892">
        <f t="shared" si="369"/>
        <v>0.14793396226415095</v>
      </c>
      <c r="E7892">
        <f t="shared" si="370"/>
        <v>0</v>
      </c>
      <c r="F7892">
        <f t="shared" si="371"/>
        <v>0.31612613773584908</v>
      </c>
    </row>
    <row r="7893" spans="1:6" x14ac:dyDescent="0.25">
      <c r="A7893">
        <v>7884</v>
      </c>
      <c r="B7893">
        <f>'Założenia i wyniki'!$E$6*Znorm.Profile!B7893</f>
        <v>0.16250943396226414</v>
      </c>
      <c r="C7893">
        <f>'Założenia i wyniki'!$E$8*Znorm.Profile!C7893</f>
        <v>0.44803359999999998</v>
      </c>
      <c r="D7893">
        <f t="shared" si="369"/>
        <v>0.16250943396226414</v>
      </c>
      <c r="E7893">
        <f t="shared" si="370"/>
        <v>0</v>
      </c>
      <c r="F7893">
        <f t="shared" si="371"/>
        <v>0.28552416603773584</v>
      </c>
    </row>
    <row r="7894" spans="1:6" x14ac:dyDescent="0.25">
      <c r="A7894">
        <v>7885</v>
      </c>
      <c r="B7894">
        <f>'Założenia i wyniki'!$E$6*Znorm.Profile!B7894</f>
        <v>0.16956603773584905</v>
      </c>
      <c r="C7894">
        <f>'Założenia i wyniki'!$E$8*Znorm.Profile!C7894</f>
        <v>0.45342780000000005</v>
      </c>
      <c r="D7894">
        <f t="shared" si="369"/>
        <v>0.16956603773584905</v>
      </c>
      <c r="E7894">
        <f t="shared" si="370"/>
        <v>0</v>
      </c>
      <c r="F7894">
        <f t="shared" si="371"/>
        <v>0.283861762264151</v>
      </c>
    </row>
    <row r="7895" spans="1:6" x14ac:dyDescent="0.25">
      <c r="A7895">
        <v>7886</v>
      </c>
      <c r="B7895">
        <f>'Założenia i wyniki'!$E$6*Znorm.Profile!B7895</f>
        <v>0.10407547169811321</v>
      </c>
      <c r="C7895">
        <f>'Założenia i wyniki'!$E$8*Znorm.Profile!C7895</f>
        <v>0.46684295000000003</v>
      </c>
      <c r="D7895">
        <f t="shared" si="369"/>
        <v>0.10407547169811321</v>
      </c>
      <c r="E7895">
        <f t="shared" si="370"/>
        <v>0</v>
      </c>
      <c r="F7895">
        <f t="shared" si="371"/>
        <v>0.36276747830188683</v>
      </c>
    </row>
    <row r="7896" spans="1:6" x14ac:dyDescent="0.25">
      <c r="A7896">
        <v>7887</v>
      </c>
      <c r="B7896">
        <f>'Założenia i wyniki'!$E$6*Znorm.Profile!B7896</f>
        <v>2.0301886792452831E-2</v>
      </c>
      <c r="C7896">
        <f>'Założenia i wyniki'!$E$8*Znorm.Profile!C7896</f>
        <v>0.48262129999999998</v>
      </c>
      <c r="D7896">
        <f t="shared" si="369"/>
        <v>2.0301886792452831E-2</v>
      </c>
      <c r="E7896">
        <f t="shared" si="370"/>
        <v>0</v>
      </c>
      <c r="F7896">
        <f t="shared" si="371"/>
        <v>0.46231941320754716</v>
      </c>
    </row>
    <row r="7897" spans="1:6" x14ac:dyDescent="0.25">
      <c r="A7897">
        <v>7888</v>
      </c>
      <c r="B7897">
        <f>'Założenia i wyniki'!$E$6*Znorm.Profile!B7897</f>
        <v>0</v>
      </c>
      <c r="C7897">
        <f>'Założenia i wyniki'!$E$8*Znorm.Profile!C7897</f>
        <v>0.53941230000000007</v>
      </c>
      <c r="D7897">
        <f t="shared" si="369"/>
        <v>0</v>
      </c>
      <c r="E7897">
        <f t="shared" si="370"/>
        <v>0</v>
      </c>
      <c r="F7897">
        <f t="shared" si="371"/>
        <v>0.53941230000000007</v>
      </c>
    </row>
    <row r="7898" spans="1:6" x14ac:dyDescent="0.25">
      <c r="A7898">
        <v>7889</v>
      </c>
      <c r="B7898">
        <f>'Założenia i wyniki'!$E$6*Znorm.Profile!B7898</f>
        <v>0</v>
      </c>
      <c r="C7898">
        <f>'Założenia i wyniki'!$E$8*Znorm.Profile!C7898</f>
        <v>0.61230854999999995</v>
      </c>
      <c r="D7898">
        <f t="shared" si="369"/>
        <v>0</v>
      </c>
      <c r="E7898">
        <f t="shared" si="370"/>
        <v>0</v>
      </c>
      <c r="F7898">
        <f t="shared" si="371"/>
        <v>0.61230854999999995</v>
      </c>
    </row>
    <row r="7899" spans="1:6" x14ac:dyDescent="0.25">
      <c r="A7899">
        <v>7890</v>
      </c>
      <c r="B7899">
        <f>'Założenia i wyniki'!$E$6*Znorm.Profile!B7899</f>
        <v>0</v>
      </c>
      <c r="C7899">
        <f>'Założenia i wyniki'!$E$8*Znorm.Profile!C7899</f>
        <v>0.6415839499999999</v>
      </c>
      <c r="D7899">
        <f t="shared" si="369"/>
        <v>0</v>
      </c>
      <c r="E7899">
        <f t="shared" si="370"/>
        <v>0</v>
      </c>
      <c r="F7899">
        <f t="shared" si="371"/>
        <v>0.6415839499999999</v>
      </c>
    </row>
    <row r="7900" spans="1:6" x14ac:dyDescent="0.25">
      <c r="A7900">
        <v>7891</v>
      </c>
      <c r="B7900">
        <f>'Założenia i wyniki'!$E$6*Znorm.Profile!B7900</f>
        <v>0</v>
      </c>
      <c r="C7900">
        <f>'Założenia i wyniki'!$E$8*Znorm.Profile!C7900</f>
        <v>0.65018765000000001</v>
      </c>
      <c r="D7900">
        <f t="shared" si="369"/>
        <v>0</v>
      </c>
      <c r="E7900">
        <f t="shared" si="370"/>
        <v>0</v>
      </c>
      <c r="F7900">
        <f t="shared" si="371"/>
        <v>0.65018765000000001</v>
      </c>
    </row>
    <row r="7901" spans="1:6" x14ac:dyDescent="0.25">
      <c r="A7901">
        <v>7892</v>
      </c>
      <c r="B7901">
        <f>'Założenia i wyniki'!$E$6*Znorm.Profile!B7901</f>
        <v>0</v>
      </c>
      <c r="C7901">
        <f>'Założenia i wyniki'!$E$8*Znorm.Profile!C7901</f>
        <v>0.64909355000000013</v>
      </c>
      <c r="D7901">
        <f t="shared" si="369"/>
        <v>0</v>
      </c>
      <c r="E7901">
        <f t="shared" si="370"/>
        <v>0</v>
      </c>
      <c r="F7901">
        <f t="shared" si="371"/>
        <v>0.64909355000000013</v>
      </c>
    </row>
    <row r="7902" spans="1:6" x14ac:dyDescent="0.25">
      <c r="A7902">
        <v>7893</v>
      </c>
      <c r="B7902">
        <f>'Założenia i wyniki'!$E$6*Znorm.Profile!B7902</f>
        <v>0</v>
      </c>
      <c r="C7902">
        <f>'Założenia i wyniki'!$E$8*Znorm.Profile!C7902</f>
        <v>0.61229665</v>
      </c>
      <c r="D7902">
        <f t="shared" si="369"/>
        <v>0</v>
      </c>
      <c r="E7902">
        <f t="shared" si="370"/>
        <v>0</v>
      </c>
      <c r="F7902">
        <f t="shared" si="371"/>
        <v>0.61229665</v>
      </c>
    </row>
    <row r="7903" spans="1:6" x14ac:dyDescent="0.25">
      <c r="A7903">
        <v>7894</v>
      </c>
      <c r="B7903">
        <f>'Założenia i wyniki'!$E$6*Znorm.Profile!B7903</f>
        <v>0</v>
      </c>
      <c r="C7903">
        <f>'Założenia i wyniki'!$E$8*Znorm.Profile!C7903</f>
        <v>0.54401340000000009</v>
      </c>
      <c r="D7903">
        <f t="shared" si="369"/>
        <v>0</v>
      </c>
      <c r="E7903">
        <f t="shared" si="370"/>
        <v>0</v>
      </c>
      <c r="F7903">
        <f t="shared" si="371"/>
        <v>0.54401340000000009</v>
      </c>
    </row>
    <row r="7904" spans="1:6" x14ac:dyDescent="0.25">
      <c r="A7904">
        <v>7895</v>
      </c>
      <c r="B7904">
        <f>'Założenia i wyniki'!$E$6*Znorm.Profile!B7904</f>
        <v>0</v>
      </c>
      <c r="C7904">
        <f>'Założenia i wyniki'!$E$8*Znorm.Profile!C7904</f>
        <v>0.4522371</v>
      </c>
      <c r="D7904">
        <f t="shared" si="369"/>
        <v>0</v>
      </c>
      <c r="E7904">
        <f t="shared" si="370"/>
        <v>0</v>
      </c>
      <c r="F7904">
        <f t="shared" si="371"/>
        <v>0.4522371</v>
      </c>
    </row>
    <row r="7905" spans="1:6" x14ac:dyDescent="0.25">
      <c r="A7905">
        <v>7896</v>
      </c>
      <c r="B7905">
        <f>'Założenia i wyniki'!$E$6*Znorm.Profile!B7905</f>
        <v>0</v>
      </c>
      <c r="C7905">
        <f>'Założenia i wyniki'!$E$8*Znorm.Profile!C7905</f>
        <v>0.3595508</v>
      </c>
      <c r="D7905">
        <f t="shared" si="369"/>
        <v>0</v>
      </c>
      <c r="E7905">
        <f t="shared" si="370"/>
        <v>0</v>
      </c>
      <c r="F7905">
        <f t="shared" si="371"/>
        <v>0.3595508</v>
      </c>
    </row>
    <row r="7906" spans="1:6" x14ac:dyDescent="0.25">
      <c r="A7906">
        <v>7897</v>
      </c>
      <c r="B7906">
        <f>'Założenia i wyniki'!$E$6*Znorm.Profile!B7906</f>
        <v>0</v>
      </c>
      <c r="C7906">
        <f>'Założenia i wyniki'!$E$8*Znorm.Profile!C7906</f>
        <v>0.27483609999999997</v>
      </c>
      <c r="D7906">
        <f t="shared" si="369"/>
        <v>0</v>
      </c>
      <c r="E7906">
        <f t="shared" si="370"/>
        <v>0</v>
      </c>
      <c r="F7906">
        <f t="shared" si="371"/>
        <v>0.27483609999999997</v>
      </c>
    </row>
    <row r="7907" spans="1:6" x14ac:dyDescent="0.25">
      <c r="A7907">
        <v>7898</v>
      </c>
      <c r="B7907">
        <f>'Założenia i wyniki'!$E$6*Znorm.Profile!B7907</f>
        <v>0</v>
      </c>
      <c r="C7907">
        <f>'Założenia i wyniki'!$E$8*Znorm.Profile!C7907</f>
        <v>0.23884910000000001</v>
      </c>
      <c r="D7907">
        <f t="shared" si="369"/>
        <v>0</v>
      </c>
      <c r="E7907">
        <f t="shared" si="370"/>
        <v>0</v>
      </c>
      <c r="F7907">
        <f t="shared" si="371"/>
        <v>0.23884910000000001</v>
      </c>
    </row>
    <row r="7908" spans="1:6" x14ac:dyDescent="0.25">
      <c r="A7908">
        <v>7899</v>
      </c>
      <c r="B7908">
        <f>'Założenia i wyniki'!$E$6*Znorm.Profile!B7908</f>
        <v>0</v>
      </c>
      <c r="C7908">
        <f>'Założenia i wyniki'!$E$8*Znorm.Profile!C7908</f>
        <v>0.22447005</v>
      </c>
      <c r="D7908">
        <f t="shared" si="369"/>
        <v>0</v>
      </c>
      <c r="E7908">
        <f t="shared" si="370"/>
        <v>0</v>
      </c>
      <c r="F7908">
        <f t="shared" si="371"/>
        <v>0.22447005</v>
      </c>
    </row>
    <row r="7909" spans="1:6" x14ac:dyDescent="0.25">
      <c r="A7909">
        <v>7900</v>
      </c>
      <c r="B7909">
        <f>'Założenia i wyniki'!$E$6*Znorm.Profile!B7909</f>
        <v>0</v>
      </c>
      <c r="C7909">
        <f>'Założenia i wyniki'!$E$8*Znorm.Profile!C7909</f>
        <v>0.22753920000000002</v>
      </c>
      <c r="D7909">
        <f t="shared" si="369"/>
        <v>0</v>
      </c>
      <c r="E7909">
        <f t="shared" si="370"/>
        <v>0</v>
      </c>
      <c r="F7909">
        <f t="shared" si="371"/>
        <v>0.22753920000000002</v>
      </c>
    </row>
    <row r="7910" spans="1:6" x14ac:dyDescent="0.25">
      <c r="A7910">
        <v>7901</v>
      </c>
      <c r="B7910">
        <f>'Założenia i wyniki'!$E$6*Znorm.Profile!B7910</f>
        <v>0</v>
      </c>
      <c r="C7910">
        <f>'Założenia i wyniki'!$E$8*Znorm.Profile!C7910</f>
        <v>0.25585595</v>
      </c>
      <c r="D7910">
        <f t="shared" si="369"/>
        <v>0</v>
      </c>
      <c r="E7910">
        <f t="shared" si="370"/>
        <v>0</v>
      </c>
      <c r="F7910">
        <f t="shared" si="371"/>
        <v>0.25585595</v>
      </c>
    </row>
    <row r="7911" spans="1:6" x14ac:dyDescent="0.25">
      <c r="A7911">
        <v>7902</v>
      </c>
      <c r="B7911">
        <f>'Założenia i wyniki'!$E$6*Znorm.Profile!B7911</f>
        <v>0</v>
      </c>
      <c r="C7911">
        <f>'Założenia i wyniki'!$E$8*Znorm.Profile!C7911</f>
        <v>0.32089925000000002</v>
      </c>
      <c r="D7911">
        <f t="shared" si="369"/>
        <v>0</v>
      </c>
      <c r="E7911">
        <f t="shared" si="370"/>
        <v>0</v>
      </c>
      <c r="F7911">
        <f t="shared" si="371"/>
        <v>0.32089925000000002</v>
      </c>
    </row>
    <row r="7912" spans="1:6" x14ac:dyDescent="0.25">
      <c r="A7912">
        <v>7903</v>
      </c>
      <c r="B7912">
        <f>'Założenia i wyniki'!$E$6*Znorm.Profile!B7912</f>
        <v>0</v>
      </c>
      <c r="C7912">
        <f>'Założenia i wyniki'!$E$8*Znorm.Profile!C7912</f>
        <v>0.41468559999999999</v>
      </c>
      <c r="D7912">
        <f t="shared" si="369"/>
        <v>0</v>
      </c>
      <c r="E7912">
        <f t="shared" si="370"/>
        <v>0</v>
      </c>
      <c r="F7912">
        <f t="shared" si="371"/>
        <v>0.41468559999999999</v>
      </c>
    </row>
    <row r="7913" spans="1:6" x14ac:dyDescent="0.25">
      <c r="A7913">
        <v>7904</v>
      </c>
      <c r="B7913">
        <f>'Założenia i wyniki'!$E$6*Znorm.Profile!B7913</f>
        <v>0</v>
      </c>
      <c r="C7913">
        <f>'Założenia i wyniki'!$E$8*Znorm.Profile!C7913</f>
        <v>0.48722204999999991</v>
      </c>
      <c r="D7913">
        <f t="shared" si="369"/>
        <v>0</v>
      </c>
      <c r="E7913">
        <f t="shared" si="370"/>
        <v>0</v>
      </c>
      <c r="F7913">
        <f t="shared" si="371"/>
        <v>0.48722204999999991</v>
      </c>
    </row>
    <row r="7914" spans="1:6" x14ac:dyDescent="0.25">
      <c r="A7914">
        <v>7905</v>
      </c>
      <c r="B7914">
        <f>'Założenia i wyniki'!$E$6*Znorm.Profile!B7914</f>
        <v>0</v>
      </c>
      <c r="C7914">
        <f>'Założenia i wyniki'!$E$8*Znorm.Profile!C7914</f>
        <v>0.48796125000000001</v>
      </c>
      <c r="D7914">
        <f t="shared" si="369"/>
        <v>0</v>
      </c>
      <c r="E7914">
        <f t="shared" si="370"/>
        <v>0</v>
      </c>
      <c r="F7914">
        <f t="shared" si="371"/>
        <v>0.48796125000000001</v>
      </c>
    </row>
    <row r="7915" spans="1:6" x14ac:dyDescent="0.25">
      <c r="A7915">
        <v>7906</v>
      </c>
      <c r="B7915">
        <f>'Założenia i wyniki'!$E$6*Znorm.Profile!B7915</f>
        <v>0</v>
      </c>
      <c r="C7915">
        <f>'Założenia i wyniki'!$E$8*Znorm.Profile!C7915</f>
        <v>0.48424529999999999</v>
      </c>
      <c r="D7915">
        <f t="shared" si="369"/>
        <v>0</v>
      </c>
      <c r="E7915">
        <f t="shared" si="370"/>
        <v>0</v>
      </c>
      <c r="F7915">
        <f t="shared" si="371"/>
        <v>0.48424529999999999</v>
      </c>
    </row>
    <row r="7916" spans="1:6" x14ac:dyDescent="0.25">
      <c r="A7916">
        <v>7907</v>
      </c>
      <c r="B7916">
        <f>'Założenia i wyniki'!$E$6*Znorm.Profile!B7916</f>
        <v>0</v>
      </c>
      <c r="C7916">
        <f>'Założenia i wyniki'!$E$8*Znorm.Profile!C7916</f>
        <v>0.47799219999999998</v>
      </c>
      <c r="D7916">
        <f t="shared" si="369"/>
        <v>0</v>
      </c>
      <c r="E7916">
        <f t="shared" si="370"/>
        <v>0</v>
      </c>
      <c r="F7916">
        <f t="shared" si="371"/>
        <v>0.47799219999999998</v>
      </c>
    </row>
    <row r="7917" spans="1:6" x14ac:dyDescent="0.25">
      <c r="A7917">
        <v>7908</v>
      </c>
      <c r="B7917">
        <f>'Założenia i wyniki'!$E$6*Znorm.Profile!B7917</f>
        <v>0</v>
      </c>
      <c r="C7917">
        <f>'Założenia i wyniki'!$E$8*Znorm.Profile!C7917</f>
        <v>0.48420190000000002</v>
      </c>
      <c r="D7917">
        <f t="shared" si="369"/>
        <v>0</v>
      </c>
      <c r="E7917">
        <f t="shared" si="370"/>
        <v>0</v>
      </c>
      <c r="F7917">
        <f t="shared" si="371"/>
        <v>0.48420190000000002</v>
      </c>
    </row>
    <row r="7918" spans="1:6" x14ac:dyDescent="0.25">
      <c r="A7918">
        <v>7909</v>
      </c>
      <c r="B7918">
        <f>'Założenia i wyniki'!$E$6*Znorm.Profile!B7918</f>
        <v>0</v>
      </c>
      <c r="C7918">
        <f>'Założenia i wyniki'!$E$8*Znorm.Profile!C7918</f>
        <v>0.47092115000000001</v>
      </c>
      <c r="D7918">
        <f t="shared" si="369"/>
        <v>0</v>
      </c>
      <c r="E7918">
        <f t="shared" si="370"/>
        <v>0</v>
      </c>
      <c r="F7918">
        <f t="shared" si="371"/>
        <v>0.47092115000000001</v>
      </c>
    </row>
    <row r="7919" spans="1:6" x14ac:dyDescent="0.25">
      <c r="A7919">
        <v>7910</v>
      </c>
      <c r="B7919">
        <f>'Założenia i wyniki'!$E$6*Znorm.Profile!B7919</f>
        <v>0</v>
      </c>
      <c r="C7919">
        <f>'Założenia i wyniki'!$E$8*Znorm.Profile!C7919</f>
        <v>0.48383929999999997</v>
      </c>
      <c r="D7919">
        <f t="shared" si="369"/>
        <v>0</v>
      </c>
      <c r="E7919">
        <f t="shared" si="370"/>
        <v>0</v>
      </c>
      <c r="F7919">
        <f t="shared" si="371"/>
        <v>0.48383929999999997</v>
      </c>
    </row>
    <row r="7920" spans="1:6" x14ac:dyDescent="0.25">
      <c r="A7920">
        <v>7911</v>
      </c>
      <c r="B7920">
        <f>'Założenia i wyniki'!$E$6*Znorm.Profile!B7920</f>
        <v>0</v>
      </c>
      <c r="C7920">
        <f>'Założenia i wyniki'!$E$8*Znorm.Profile!C7920</f>
        <v>0.50506224999999993</v>
      </c>
      <c r="D7920">
        <f t="shared" si="369"/>
        <v>0</v>
      </c>
      <c r="E7920">
        <f t="shared" si="370"/>
        <v>0</v>
      </c>
      <c r="F7920">
        <f t="shared" si="371"/>
        <v>0.50506224999999993</v>
      </c>
    </row>
    <row r="7921" spans="1:6" x14ac:dyDescent="0.25">
      <c r="A7921">
        <v>7912</v>
      </c>
      <c r="B7921">
        <f>'Założenia i wyniki'!$E$6*Znorm.Profile!B7921</f>
        <v>0</v>
      </c>
      <c r="C7921">
        <f>'Założenia i wyniki'!$E$8*Znorm.Profile!C7921</f>
        <v>0.56624504999999992</v>
      </c>
      <c r="D7921">
        <f t="shared" si="369"/>
        <v>0</v>
      </c>
      <c r="E7921">
        <f t="shared" si="370"/>
        <v>0</v>
      </c>
      <c r="F7921">
        <f t="shared" si="371"/>
        <v>0.56624504999999992</v>
      </c>
    </row>
    <row r="7922" spans="1:6" x14ac:dyDescent="0.25">
      <c r="A7922">
        <v>7913</v>
      </c>
      <c r="B7922">
        <f>'Założenia i wyniki'!$E$6*Znorm.Profile!B7922</f>
        <v>0</v>
      </c>
      <c r="C7922">
        <f>'Założenia i wyniki'!$E$8*Znorm.Profile!C7922</f>
        <v>0.62370349999999997</v>
      </c>
      <c r="D7922">
        <f t="shared" si="369"/>
        <v>0</v>
      </c>
      <c r="E7922">
        <f t="shared" si="370"/>
        <v>0</v>
      </c>
      <c r="F7922">
        <f t="shared" si="371"/>
        <v>0.62370349999999997</v>
      </c>
    </row>
    <row r="7923" spans="1:6" x14ac:dyDescent="0.25">
      <c r="A7923">
        <v>7914</v>
      </c>
      <c r="B7923">
        <f>'Założenia i wyniki'!$E$6*Znorm.Profile!B7923</f>
        <v>0</v>
      </c>
      <c r="C7923">
        <f>'Założenia i wyniki'!$E$8*Znorm.Profile!C7923</f>
        <v>0.64772540000000001</v>
      </c>
      <c r="D7923">
        <f t="shared" si="369"/>
        <v>0</v>
      </c>
      <c r="E7923">
        <f t="shared" si="370"/>
        <v>0</v>
      </c>
      <c r="F7923">
        <f t="shared" si="371"/>
        <v>0.64772540000000001</v>
      </c>
    </row>
    <row r="7924" spans="1:6" x14ac:dyDescent="0.25">
      <c r="A7924">
        <v>7915</v>
      </c>
      <c r="B7924">
        <f>'Założenia i wyniki'!$E$6*Znorm.Profile!B7924</f>
        <v>0</v>
      </c>
      <c r="C7924">
        <f>'Założenia i wyniki'!$E$8*Znorm.Profile!C7924</f>
        <v>0.65499350000000001</v>
      </c>
      <c r="D7924">
        <f t="shared" si="369"/>
        <v>0</v>
      </c>
      <c r="E7924">
        <f t="shared" si="370"/>
        <v>0</v>
      </c>
      <c r="F7924">
        <f t="shared" si="371"/>
        <v>0.65499350000000001</v>
      </c>
    </row>
    <row r="7925" spans="1:6" x14ac:dyDescent="0.25">
      <c r="A7925">
        <v>7916</v>
      </c>
      <c r="B7925">
        <f>'Założenia i wyniki'!$E$6*Znorm.Profile!B7925</f>
        <v>0</v>
      </c>
      <c r="C7925">
        <f>'Założenia i wyniki'!$E$8*Znorm.Profile!C7925</f>
        <v>0.64167390000000002</v>
      </c>
      <c r="D7925">
        <f t="shared" si="369"/>
        <v>0</v>
      </c>
      <c r="E7925">
        <f t="shared" si="370"/>
        <v>0</v>
      </c>
      <c r="F7925">
        <f t="shared" si="371"/>
        <v>0.64167390000000002</v>
      </c>
    </row>
    <row r="7926" spans="1:6" x14ac:dyDescent="0.25">
      <c r="A7926">
        <v>7917</v>
      </c>
      <c r="B7926">
        <f>'Założenia i wyniki'!$E$6*Znorm.Profile!B7926</f>
        <v>0</v>
      </c>
      <c r="C7926">
        <f>'Założenia i wyniki'!$E$8*Znorm.Profile!C7926</f>
        <v>0.61116230000000005</v>
      </c>
      <c r="D7926">
        <f t="shared" si="369"/>
        <v>0</v>
      </c>
      <c r="E7926">
        <f t="shared" si="370"/>
        <v>0</v>
      </c>
      <c r="F7926">
        <f t="shared" si="371"/>
        <v>0.61116230000000005</v>
      </c>
    </row>
    <row r="7927" spans="1:6" x14ac:dyDescent="0.25">
      <c r="A7927">
        <v>7918</v>
      </c>
      <c r="B7927">
        <f>'Założenia i wyniki'!$E$6*Znorm.Profile!B7927</f>
        <v>0</v>
      </c>
      <c r="C7927">
        <f>'Założenia i wyniki'!$E$8*Znorm.Profile!C7927</f>
        <v>0.54860224999999996</v>
      </c>
      <c r="D7927">
        <f t="shared" si="369"/>
        <v>0</v>
      </c>
      <c r="E7927">
        <f t="shared" si="370"/>
        <v>0</v>
      </c>
      <c r="F7927">
        <f t="shared" si="371"/>
        <v>0.54860224999999996</v>
      </c>
    </row>
    <row r="7928" spans="1:6" x14ac:dyDescent="0.25">
      <c r="A7928">
        <v>7919</v>
      </c>
      <c r="B7928">
        <f>'Założenia i wyniki'!$E$6*Znorm.Profile!B7928</f>
        <v>0</v>
      </c>
      <c r="C7928">
        <f>'Założenia i wyniki'!$E$8*Znorm.Profile!C7928</f>
        <v>0.44705115000000001</v>
      </c>
      <c r="D7928">
        <f t="shared" si="369"/>
        <v>0</v>
      </c>
      <c r="E7928">
        <f t="shared" si="370"/>
        <v>0</v>
      </c>
      <c r="F7928">
        <f t="shared" si="371"/>
        <v>0.44705115000000001</v>
      </c>
    </row>
    <row r="7929" spans="1:6" x14ac:dyDescent="0.25">
      <c r="A7929">
        <v>7920</v>
      </c>
      <c r="B7929">
        <f>'Założenia i wyniki'!$E$6*Znorm.Profile!B7929</f>
        <v>0</v>
      </c>
      <c r="C7929">
        <f>'Założenia i wyniki'!$E$8*Znorm.Profile!C7929</f>
        <v>0.3590699</v>
      </c>
      <c r="D7929">
        <f t="shared" si="369"/>
        <v>0</v>
      </c>
      <c r="E7929">
        <f t="shared" si="370"/>
        <v>0</v>
      </c>
      <c r="F7929">
        <f t="shared" si="371"/>
        <v>0.3590699</v>
      </c>
    </row>
    <row r="7930" spans="1:6" x14ac:dyDescent="0.25">
      <c r="A7930">
        <v>7921</v>
      </c>
      <c r="B7930">
        <f>'Założenia i wyniki'!$E$6*Znorm.Profile!B7930</f>
        <v>0</v>
      </c>
      <c r="C7930">
        <f>'Założenia i wyniki'!$E$8*Znorm.Profile!C7930</f>
        <v>0.2775668</v>
      </c>
      <c r="D7930">
        <f t="shared" si="369"/>
        <v>0</v>
      </c>
      <c r="E7930">
        <f t="shared" si="370"/>
        <v>0</v>
      </c>
      <c r="F7930">
        <f t="shared" si="371"/>
        <v>0.2775668</v>
      </c>
    </row>
    <row r="7931" spans="1:6" x14ac:dyDescent="0.25">
      <c r="A7931">
        <v>7922</v>
      </c>
      <c r="B7931">
        <f>'Założenia i wyniki'!$E$6*Znorm.Profile!B7931</f>
        <v>0</v>
      </c>
      <c r="C7931">
        <f>'Założenia i wyniki'!$E$8*Znorm.Profile!C7931</f>
        <v>0.24197949999999999</v>
      </c>
      <c r="D7931">
        <f t="shared" si="369"/>
        <v>0</v>
      </c>
      <c r="E7931">
        <f t="shared" si="370"/>
        <v>0</v>
      </c>
      <c r="F7931">
        <f t="shared" si="371"/>
        <v>0.24197949999999999</v>
      </c>
    </row>
    <row r="7932" spans="1:6" x14ac:dyDescent="0.25">
      <c r="A7932">
        <v>7923</v>
      </c>
      <c r="B7932">
        <f>'Założenia i wyniki'!$E$6*Znorm.Profile!B7932</f>
        <v>0</v>
      </c>
      <c r="C7932">
        <f>'Założenia i wyniki'!$E$8*Znorm.Profile!C7932</f>
        <v>0.22859654999999998</v>
      </c>
      <c r="D7932">
        <f t="shared" si="369"/>
        <v>0</v>
      </c>
      <c r="E7932">
        <f t="shared" si="370"/>
        <v>0</v>
      </c>
      <c r="F7932">
        <f t="shared" si="371"/>
        <v>0.22859654999999998</v>
      </c>
    </row>
    <row r="7933" spans="1:6" x14ac:dyDescent="0.25">
      <c r="A7933">
        <v>7924</v>
      </c>
      <c r="B7933">
        <f>'Założenia i wyniki'!$E$6*Znorm.Profile!B7933</f>
        <v>0</v>
      </c>
      <c r="C7933">
        <f>'Założenia i wyniki'!$E$8*Znorm.Profile!C7933</f>
        <v>0.23459729999999998</v>
      </c>
      <c r="D7933">
        <f t="shared" si="369"/>
        <v>0</v>
      </c>
      <c r="E7933">
        <f t="shared" si="370"/>
        <v>0</v>
      </c>
      <c r="F7933">
        <f t="shared" si="371"/>
        <v>0.23459729999999998</v>
      </c>
    </row>
    <row r="7934" spans="1:6" x14ac:dyDescent="0.25">
      <c r="A7934">
        <v>7925</v>
      </c>
      <c r="B7934">
        <f>'Założenia i wyniki'!$E$6*Znorm.Profile!B7934</f>
        <v>0</v>
      </c>
      <c r="C7934">
        <f>'Założenia i wyniki'!$E$8*Znorm.Profile!C7934</f>
        <v>0.26025020000000004</v>
      </c>
      <c r="D7934">
        <f t="shared" si="369"/>
        <v>0</v>
      </c>
      <c r="E7934">
        <f t="shared" si="370"/>
        <v>0</v>
      </c>
      <c r="F7934">
        <f t="shared" si="371"/>
        <v>0.26025020000000004</v>
      </c>
    </row>
    <row r="7935" spans="1:6" x14ac:dyDescent="0.25">
      <c r="A7935">
        <v>7926</v>
      </c>
      <c r="B7935">
        <f>'Założenia i wyniki'!$E$6*Znorm.Profile!B7935</f>
        <v>0</v>
      </c>
      <c r="C7935">
        <f>'Założenia i wyniki'!$E$8*Znorm.Profile!C7935</f>
        <v>0.31700899999999999</v>
      </c>
      <c r="D7935">
        <f t="shared" si="369"/>
        <v>0</v>
      </c>
      <c r="E7935">
        <f t="shared" si="370"/>
        <v>0</v>
      </c>
      <c r="F7935">
        <f t="shared" si="371"/>
        <v>0.31700899999999999</v>
      </c>
    </row>
    <row r="7936" spans="1:6" x14ac:dyDescent="0.25">
      <c r="A7936">
        <v>7927</v>
      </c>
      <c r="B7936">
        <f>'Założenia i wyniki'!$E$6*Znorm.Profile!B7936</f>
        <v>0</v>
      </c>
      <c r="C7936">
        <f>'Założenia i wyniki'!$E$8*Znorm.Profile!C7936</f>
        <v>0.41321734999999998</v>
      </c>
      <c r="D7936">
        <f t="shared" si="369"/>
        <v>0</v>
      </c>
      <c r="E7936">
        <f t="shared" si="370"/>
        <v>0</v>
      </c>
      <c r="F7936">
        <f t="shared" si="371"/>
        <v>0.41321734999999998</v>
      </c>
    </row>
    <row r="7937" spans="1:6" x14ac:dyDescent="0.25">
      <c r="A7937">
        <v>7928</v>
      </c>
      <c r="B7937">
        <f>'Założenia i wyniki'!$E$6*Znorm.Profile!B7937</f>
        <v>0</v>
      </c>
      <c r="C7937">
        <f>'Założenia i wyniki'!$E$8*Znorm.Profile!C7937</f>
        <v>0.48988799999999999</v>
      </c>
      <c r="D7937">
        <f t="shared" si="369"/>
        <v>0</v>
      </c>
      <c r="E7937">
        <f t="shared" si="370"/>
        <v>0</v>
      </c>
      <c r="F7937">
        <f t="shared" si="371"/>
        <v>0.48988799999999999</v>
      </c>
    </row>
    <row r="7938" spans="1:6" x14ac:dyDescent="0.25">
      <c r="A7938">
        <v>7929</v>
      </c>
      <c r="B7938">
        <f>'Założenia i wyniki'!$E$6*Znorm.Profile!B7938</f>
        <v>2.5632075471698115E-2</v>
      </c>
      <c r="C7938">
        <f>'Założenia i wyniki'!$E$8*Znorm.Profile!C7938</f>
        <v>0.48441120000000004</v>
      </c>
      <c r="D7938">
        <f t="shared" si="369"/>
        <v>2.5632075471698115E-2</v>
      </c>
      <c r="E7938">
        <f t="shared" si="370"/>
        <v>0</v>
      </c>
      <c r="F7938">
        <f t="shared" si="371"/>
        <v>0.45877912452830194</v>
      </c>
    </row>
    <row r="7939" spans="1:6" x14ac:dyDescent="0.25">
      <c r="A7939">
        <v>7930</v>
      </c>
      <c r="B7939">
        <f>'Założenia i wyniki'!$E$6*Znorm.Profile!B7939</f>
        <v>9.9311320754716992E-2</v>
      </c>
      <c r="C7939">
        <f>'Założenia i wyniki'!$E$8*Znorm.Profile!C7939</f>
        <v>0.47684979999999993</v>
      </c>
      <c r="D7939">
        <f t="shared" si="369"/>
        <v>9.9311320754716992E-2</v>
      </c>
      <c r="E7939">
        <f t="shared" si="370"/>
        <v>0</v>
      </c>
      <c r="F7939">
        <f t="shared" si="371"/>
        <v>0.37753847924528294</v>
      </c>
    </row>
    <row r="7940" spans="1:6" x14ac:dyDescent="0.25">
      <c r="A7940">
        <v>7931</v>
      </c>
      <c r="B7940">
        <f>'Założenia i wyniki'!$E$6*Znorm.Profile!B7940</f>
        <v>0.14615094339622642</v>
      </c>
      <c r="C7940">
        <f>'Założenia i wyniki'!$E$8*Znorm.Profile!C7940</f>
        <v>0.46910010000000002</v>
      </c>
      <c r="D7940">
        <f t="shared" si="369"/>
        <v>0.14615094339622642</v>
      </c>
      <c r="E7940">
        <f t="shared" si="370"/>
        <v>0</v>
      </c>
      <c r="F7940">
        <f t="shared" si="371"/>
        <v>0.3229491566037736</v>
      </c>
    </row>
    <row r="7941" spans="1:6" x14ac:dyDescent="0.25">
      <c r="A7941">
        <v>7932</v>
      </c>
      <c r="B7941">
        <f>'Założenia i wyniki'!$E$6*Znorm.Profile!B7941</f>
        <v>0.15741509433962264</v>
      </c>
      <c r="C7941">
        <f>'Założenia i wyniki'!$E$8*Znorm.Profile!C7941</f>
        <v>0.45873520000000001</v>
      </c>
      <c r="D7941">
        <f t="shared" si="369"/>
        <v>0.15741509433962264</v>
      </c>
      <c r="E7941">
        <f t="shared" si="370"/>
        <v>0</v>
      </c>
      <c r="F7941">
        <f t="shared" si="371"/>
        <v>0.30132010566037737</v>
      </c>
    </row>
    <row r="7942" spans="1:6" x14ac:dyDescent="0.25">
      <c r="A7942">
        <v>7933</v>
      </c>
      <c r="B7942">
        <f>'Założenia i wyniki'!$E$6*Znorm.Profile!B7942</f>
        <v>0.14697169811320754</v>
      </c>
      <c r="C7942">
        <f>'Założenia i wyniki'!$E$8*Znorm.Profile!C7942</f>
        <v>0.45860989999999996</v>
      </c>
      <c r="D7942">
        <f t="shared" si="369"/>
        <v>0.14697169811320754</v>
      </c>
      <c r="E7942">
        <f t="shared" si="370"/>
        <v>0</v>
      </c>
      <c r="F7942">
        <f t="shared" si="371"/>
        <v>0.31163820188679242</v>
      </c>
    </row>
    <row r="7943" spans="1:6" x14ac:dyDescent="0.25">
      <c r="A7943">
        <v>7934</v>
      </c>
      <c r="B7943">
        <f>'Założenia i wyniki'!$E$6*Znorm.Profile!B7943</f>
        <v>0.1015188679245283</v>
      </c>
      <c r="C7943">
        <f>'Założenia i wyniki'!$E$8*Znorm.Profile!C7943</f>
        <v>0.47389440000000005</v>
      </c>
      <c r="D7943">
        <f t="shared" si="369"/>
        <v>0.1015188679245283</v>
      </c>
      <c r="E7943">
        <f t="shared" si="370"/>
        <v>0</v>
      </c>
      <c r="F7943">
        <f t="shared" si="371"/>
        <v>0.37237553207547175</v>
      </c>
    </row>
    <row r="7944" spans="1:6" x14ac:dyDescent="0.25">
      <c r="A7944">
        <v>7935</v>
      </c>
      <c r="B7944">
        <f>'Założenia i wyniki'!$E$6*Znorm.Profile!B7944</f>
        <v>9.8820754716981117E-3</v>
      </c>
      <c r="C7944">
        <f>'Założenia i wyniki'!$E$8*Znorm.Profile!C7944</f>
        <v>0.49598219999999998</v>
      </c>
      <c r="D7944">
        <f t="shared" si="369"/>
        <v>9.8820754716981117E-3</v>
      </c>
      <c r="E7944">
        <f t="shared" si="370"/>
        <v>0</v>
      </c>
      <c r="F7944">
        <f t="shared" si="371"/>
        <v>0.48610012452830187</v>
      </c>
    </row>
    <row r="7945" spans="1:6" x14ac:dyDescent="0.25">
      <c r="A7945">
        <v>7936</v>
      </c>
      <c r="B7945">
        <f>'Założenia i wyniki'!$E$6*Znorm.Profile!B7945</f>
        <v>0</v>
      </c>
      <c r="C7945">
        <f>'Założenia i wyniki'!$E$8*Znorm.Profile!C7945</f>
        <v>0.55041070000000003</v>
      </c>
      <c r="D7945">
        <f t="shared" si="369"/>
        <v>0</v>
      </c>
      <c r="E7945">
        <f t="shared" si="370"/>
        <v>0</v>
      </c>
      <c r="F7945">
        <f t="shared" si="371"/>
        <v>0.55041070000000003</v>
      </c>
    </row>
    <row r="7946" spans="1:6" x14ac:dyDescent="0.25">
      <c r="A7946">
        <v>7937</v>
      </c>
      <c r="B7946">
        <f>'Założenia i wyniki'!$E$6*Znorm.Profile!B7946</f>
        <v>0</v>
      </c>
      <c r="C7946">
        <f>'Założenia i wyniki'!$E$8*Znorm.Profile!C7946</f>
        <v>0.62276690000000001</v>
      </c>
      <c r="D7946">
        <f t="shared" si="369"/>
        <v>0</v>
      </c>
      <c r="E7946">
        <f t="shared" si="370"/>
        <v>0</v>
      </c>
      <c r="F7946">
        <f t="shared" si="371"/>
        <v>0.62276690000000001</v>
      </c>
    </row>
    <row r="7947" spans="1:6" x14ac:dyDescent="0.25">
      <c r="A7947">
        <v>7938</v>
      </c>
      <c r="B7947">
        <f>'Założenia i wyniki'!$E$6*Znorm.Profile!B7947</f>
        <v>0</v>
      </c>
      <c r="C7947">
        <f>'Założenia i wyniki'!$E$8*Znorm.Profile!C7947</f>
        <v>0.643293</v>
      </c>
      <c r="D7947">
        <f t="shared" ref="D7947:D8010" si="372">IF(B7947&lt;=C7947,B7947,C7947)</f>
        <v>0</v>
      </c>
      <c r="E7947">
        <f t="shared" ref="E7947:E8010" si="373">IF(B7947&gt;C7947,B7947-C7947,0)</f>
        <v>0</v>
      </c>
      <c r="F7947">
        <f t="shared" ref="F7947:F8010" si="374">IF(B7947&lt;C7947,C7947-B7947,0)</f>
        <v>0.643293</v>
      </c>
    </row>
    <row r="7948" spans="1:6" x14ac:dyDescent="0.25">
      <c r="A7948">
        <v>7939</v>
      </c>
      <c r="B7948">
        <f>'Założenia i wyniki'!$E$6*Znorm.Profile!B7948</f>
        <v>0</v>
      </c>
      <c r="C7948">
        <f>'Założenia i wyniki'!$E$8*Znorm.Profile!C7948</f>
        <v>0.6401633000000001</v>
      </c>
      <c r="D7948">
        <f t="shared" si="372"/>
        <v>0</v>
      </c>
      <c r="E7948">
        <f t="shared" si="373"/>
        <v>0</v>
      </c>
      <c r="F7948">
        <f t="shared" si="374"/>
        <v>0.6401633000000001</v>
      </c>
    </row>
    <row r="7949" spans="1:6" x14ac:dyDescent="0.25">
      <c r="A7949">
        <v>7940</v>
      </c>
      <c r="B7949">
        <f>'Założenia i wyniki'!$E$6*Znorm.Profile!B7949</f>
        <v>0</v>
      </c>
      <c r="C7949">
        <f>'Założenia i wyniki'!$E$8*Znorm.Profile!C7949</f>
        <v>0.61860155000000006</v>
      </c>
      <c r="D7949">
        <f t="shared" si="372"/>
        <v>0</v>
      </c>
      <c r="E7949">
        <f t="shared" si="373"/>
        <v>0</v>
      </c>
      <c r="F7949">
        <f t="shared" si="374"/>
        <v>0.61860155000000006</v>
      </c>
    </row>
    <row r="7950" spans="1:6" x14ac:dyDescent="0.25">
      <c r="A7950">
        <v>7941</v>
      </c>
      <c r="B7950">
        <f>'Założenia i wyniki'!$E$6*Znorm.Profile!B7950</f>
        <v>0</v>
      </c>
      <c r="C7950">
        <f>'Założenia i wyniki'!$E$8*Znorm.Profile!C7950</f>
        <v>0.58054814999999993</v>
      </c>
      <c r="D7950">
        <f t="shared" si="372"/>
        <v>0</v>
      </c>
      <c r="E7950">
        <f t="shared" si="373"/>
        <v>0</v>
      </c>
      <c r="F7950">
        <f t="shared" si="374"/>
        <v>0.58054814999999993</v>
      </c>
    </row>
    <row r="7951" spans="1:6" x14ac:dyDescent="0.25">
      <c r="A7951">
        <v>7942</v>
      </c>
      <c r="B7951">
        <f>'Założenia i wyniki'!$E$6*Znorm.Profile!B7951</f>
        <v>0</v>
      </c>
      <c r="C7951">
        <f>'Założenia i wyniki'!$E$8*Znorm.Profile!C7951</f>
        <v>0.51872309999999999</v>
      </c>
      <c r="D7951">
        <f t="shared" si="372"/>
        <v>0</v>
      </c>
      <c r="E7951">
        <f t="shared" si="373"/>
        <v>0</v>
      </c>
      <c r="F7951">
        <f t="shared" si="374"/>
        <v>0.51872309999999999</v>
      </c>
    </row>
    <row r="7952" spans="1:6" x14ac:dyDescent="0.25">
      <c r="A7952">
        <v>7943</v>
      </c>
      <c r="B7952">
        <f>'Założenia i wyniki'!$E$6*Znorm.Profile!B7952</f>
        <v>0</v>
      </c>
      <c r="C7952">
        <f>'Założenia i wyniki'!$E$8*Znorm.Profile!C7952</f>
        <v>0.44390009999999996</v>
      </c>
      <c r="D7952">
        <f t="shared" si="372"/>
        <v>0</v>
      </c>
      <c r="E7952">
        <f t="shared" si="373"/>
        <v>0</v>
      </c>
      <c r="F7952">
        <f t="shared" si="374"/>
        <v>0.44390009999999996</v>
      </c>
    </row>
    <row r="7953" spans="1:6" x14ac:dyDescent="0.25">
      <c r="A7953">
        <v>7944</v>
      </c>
      <c r="B7953">
        <f>'Założenia i wyniki'!$E$6*Znorm.Profile!B7953</f>
        <v>0</v>
      </c>
      <c r="C7953">
        <f>'Założenia i wyniki'!$E$8*Znorm.Profile!C7953</f>
        <v>0.37126285000000003</v>
      </c>
      <c r="D7953">
        <f t="shared" si="372"/>
        <v>0</v>
      </c>
      <c r="E7953">
        <f t="shared" si="373"/>
        <v>0</v>
      </c>
      <c r="F7953">
        <f t="shared" si="374"/>
        <v>0.37126285000000003</v>
      </c>
    </row>
    <row r="7954" spans="1:6" x14ac:dyDescent="0.25">
      <c r="A7954">
        <v>7945</v>
      </c>
      <c r="B7954">
        <f>'Założenia i wyniki'!$E$6*Znorm.Profile!B7954</f>
        <v>0</v>
      </c>
      <c r="C7954">
        <f>'Założenia i wyniki'!$E$8*Znorm.Profile!C7954</f>
        <v>0.29346345000000001</v>
      </c>
      <c r="D7954">
        <f t="shared" si="372"/>
        <v>0</v>
      </c>
      <c r="E7954">
        <f t="shared" si="373"/>
        <v>0</v>
      </c>
      <c r="F7954">
        <f t="shared" si="374"/>
        <v>0.29346345000000001</v>
      </c>
    </row>
    <row r="7955" spans="1:6" x14ac:dyDescent="0.25">
      <c r="A7955">
        <v>7946</v>
      </c>
      <c r="B7955">
        <f>'Założenia i wyniki'!$E$6*Znorm.Profile!B7955</f>
        <v>0</v>
      </c>
      <c r="C7955">
        <f>'Założenia i wyniki'!$E$8*Znorm.Profile!C7955</f>
        <v>0.25684224999999999</v>
      </c>
      <c r="D7955">
        <f t="shared" si="372"/>
        <v>0</v>
      </c>
      <c r="E7955">
        <f t="shared" si="373"/>
        <v>0</v>
      </c>
      <c r="F7955">
        <f t="shared" si="374"/>
        <v>0.25684224999999999</v>
      </c>
    </row>
    <row r="7956" spans="1:6" x14ac:dyDescent="0.25">
      <c r="A7956">
        <v>7947</v>
      </c>
      <c r="B7956">
        <f>'Założenia i wyniki'!$E$6*Znorm.Profile!B7956</f>
        <v>0</v>
      </c>
      <c r="C7956">
        <f>'Założenia i wyniki'!$E$8*Znorm.Profile!C7956</f>
        <v>0.23636270000000001</v>
      </c>
      <c r="D7956">
        <f t="shared" si="372"/>
        <v>0</v>
      </c>
      <c r="E7956">
        <f t="shared" si="373"/>
        <v>0</v>
      </c>
      <c r="F7956">
        <f t="shared" si="374"/>
        <v>0.23636270000000001</v>
      </c>
    </row>
    <row r="7957" spans="1:6" x14ac:dyDescent="0.25">
      <c r="A7957">
        <v>7948</v>
      </c>
      <c r="B7957">
        <f>'Założenia i wyniki'!$E$6*Znorm.Profile!B7957</f>
        <v>0</v>
      </c>
      <c r="C7957">
        <f>'Założenia i wyniki'!$E$8*Znorm.Profile!C7957</f>
        <v>0.23227120000000001</v>
      </c>
      <c r="D7957">
        <f t="shared" si="372"/>
        <v>0</v>
      </c>
      <c r="E7957">
        <f t="shared" si="373"/>
        <v>0</v>
      </c>
      <c r="F7957">
        <f t="shared" si="374"/>
        <v>0.23227120000000001</v>
      </c>
    </row>
    <row r="7958" spans="1:6" x14ac:dyDescent="0.25">
      <c r="A7958">
        <v>7949</v>
      </c>
      <c r="B7958">
        <f>'Założenia i wyniki'!$E$6*Znorm.Profile!B7958</f>
        <v>0</v>
      </c>
      <c r="C7958">
        <f>'Założenia i wyniki'!$E$8*Znorm.Profile!C7958</f>
        <v>0.24453449999999999</v>
      </c>
      <c r="D7958">
        <f t="shared" si="372"/>
        <v>0</v>
      </c>
      <c r="E7958">
        <f t="shared" si="373"/>
        <v>0</v>
      </c>
      <c r="F7958">
        <f t="shared" si="374"/>
        <v>0.24453449999999999</v>
      </c>
    </row>
    <row r="7959" spans="1:6" x14ac:dyDescent="0.25">
      <c r="A7959">
        <v>7950</v>
      </c>
      <c r="B7959">
        <f>'Założenia i wyniki'!$E$6*Znorm.Profile!B7959</f>
        <v>0</v>
      </c>
      <c r="C7959">
        <f>'Założenia i wyniki'!$E$8*Znorm.Profile!C7959</f>
        <v>0.27459459999999997</v>
      </c>
      <c r="D7959">
        <f t="shared" si="372"/>
        <v>0</v>
      </c>
      <c r="E7959">
        <f t="shared" si="373"/>
        <v>0</v>
      </c>
      <c r="F7959">
        <f t="shared" si="374"/>
        <v>0.27459459999999997</v>
      </c>
    </row>
    <row r="7960" spans="1:6" x14ac:dyDescent="0.25">
      <c r="A7960">
        <v>7951</v>
      </c>
      <c r="B7960">
        <f>'Założenia i wyniki'!$E$6*Znorm.Profile!B7960</f>
        <v>0</v>
      </c>
      <c r="C7960">
        <f>'Założenia i wyniki'!$E$8*Znorm.Profile!C7960</f>
        <v>0.32903639999999995</v>
      </c>
      <c r="D7960">
        <f t="shared" si="372"/>
        <v>0</v>
      </c>
      <c r="E7960">
        <f t="shared" si="373"/>
        <v>0</v>
      </c>
      <c r="F7960">
        <f t="shared" si="374"/>
        <v>0.32903639999999995</v>
      </c>
    </row>
    <row r="7961" spans="1:6" x14ac:dyDescent="0.25">
      <c r="A7961">
        <v>7952</v>
      </c>
      <c r="B7961">
        <f>'Założenia i wyniki'!$E$6*Znorm.Profile!B7961</f>
        <v>0</v>
      </c>
      <c r="C7961">
        <f>'Założenia i wyniki'!$E$8*Znorm.Profile!C7961</f>
        <v>0.39556334999999998</v>
      </c>
      <c r="D7961">
        <f t="shared" si="372"/>
        <v>0</v>
      </c>
      <c r="E7961">
        <f t="shared" si="373"/>
        <v>0</v>
      </c>
      <c r="F7961">
        <f t="shared" si="374"/>
        <v>0.39556334999999998</v>
      </c>
    </row>
    <row r="7962" spans="1:6" x14ac:dyDescent="0.25">
      <c r="A7962">
        <v>7953</v>
      </c>
      <c r="B7962">
        <f>'Założenia i wyniki'!$E$6*Znorm.Profile!B7962</f>
        <v>0.22196226415094342</v>
      </c>
      <c r="C7962">
        <f>'Założenia i wyniki'!$E$8*Znorm.Profile!C7962</f>
        <v>0.46880259999999996</v>
      </c>
      <c r="D7962">
        <f t="shared" si="372"/>
        <v>0.22196226415094342</v>
      </c>
      <c r="E7962">
        <f t="shared" si="373"/>
        <v>0</v>
      </c>
      <c r="F7962">
        <f t="shared" si="374"/>
        <v>0.24684033584905654</v>
      </c>
    </row>
    <row r="7963" spans="1:6" x14ac:dyDescent="0.25">
      <c r="A7963">
        <v>7954</v>
      </c>
      <c r="B7963">
        <f>'Założenia i wyniki'!$E$6*Znorm.Profile!B7963</f>
        <v>0.63404716981132081</v>
      </c>
      <c r="C7963">
        <f>'Założenia i wyniki'!$E$8*Znorm.Profile!C7963</f>
        <v>0.5084565499999999</v>
      </c>
      <c r="D7963">
        <f t="shared" si="372"/>
        <v>0.5084565499999999</v>
      </c>
      <c r="E7963">
        <f t="shared" si="373"/>
        <v>0.12559061981132091</v>
      </c>
      <c r="F7963">
        <f t="shared" si="374"/>
        <v>0</v>
      </c>
    </row>
    <row r="7964" spans="1:6" x14ac:dyDescent="0.25">
      <c r="A7964">
        <v>7955</v>
      </c>
      <c r="B7964">
        <f>'Założenia i wyniki'!$E$6*Znorm.Profile!B7964</f>
        <v>0.89557547169811325</v>
      </c>
      <c r="C7964">
        <f>'Założenia i wyniki'!$E$8*Znorm.Profile!C7964</f>
        <v>0.53587764999999998</v>
      </c>
      <c r="D7964">
        <f t="shared" si="372"/>
        <v>0.53587764999999998</v>
      </c>
      <c r="E7964">
        <f t="shared" si="373"/>
        <v>0.35969782169811326</v>
      </c>
      <c r="F7964">
        <f t="shared" si="374"/>
        <v>0</v>
      </c>
    </row>
    <row r="7965" spans="1:6" x14ac:dyDescent="0.25">
      <c r="A7965">
        <v>7956</v>
      </c>
      <c r="B7965">
        <f>'Założenia i wyniki'!$E$6*Znorm.Profile!B7965</f>
        <v>1.0127358490566039</v>
      </c>
      <c r="C7965">
        <f>'Założenia i wyniki'!$E$8*Znorm.Profile!C7965</f>
        <v>0.55001414999999998</v>
      </c>
      <c r="D7965">
        <f t="shared" si="372"/>
        <v>0.55001414999999998</v>
      </c>
      <c r="E7965">
        <f t="shared" si="373"/>
        <v>0.46272169905660387</v>
      </c>
      <c r="F7965">
        <f t="shared" si="374"/>
        <v>0</v>
      </c>
    </row>
    <row r="7966" spans="1:6" x14ac:dyDescent="0.25">
      <c r="A7966">
        <v>7957</v>
      </c>
      <c r="B7966">
        <f>'Założenia i wyniki'!$E$6*Znorm.Profile!B7966</f>
        <v>0.82816037735849057</v>
      </c>
      <c r="C7966">
        <f>'Założenia i wyniki'!$E$8*Znorm.Profile!C7966</f>
        <v>0.54244225000000001</v>
      </c>
      <c r="D7966">
        <f t="shared" si="372"/>
        <v>0.54244225000000001</v>
      </c>
      <c r="E7966">
        <f t="shared" si="373"/>
        <v>0.28571812735849056</v>
      </c>
      <c r="F7966">
        <f t="shared" si="374"/>
        <v>0</v>
      </c>
    </row>
    <row r="7967" spans="1:6" x14ac:dyDescent="0.25">
      <c r="A7967">
        <v>7958</v>
      </c>
      <c r="B7967">
        <f>'Założenia i wyniki'!$E$6*Znorm.Profile!B7967</f>
        <v>0.53471698113207544</v>
      </c>
      <c r="C7967">
        <f>'Założenia i wyniki'!$E$8*Znorm.Profile!C7967</f>
        <v>0.55215369999999997</v>
      </c>
      <c r="D7967">
        <f t="shared" si="372"/>
        <v>0.53471698113207544</v>
      </c>
      <c r="E7967">
        <f t="shared" si="373"/>
        <v>0</v>
      </c>
      <c r="F7967">
        <f t="shared" si="374"/>
        <v>1.7436718867924528E-2</v>
      </c>
    </row>
    <row r="7968" spans="1:6" x14ac:dyDescent="0.25">
      <c r="A7968">
        <v>7959</v>
      </c>
      <c r="B7968">
        <f>'Założenia i wyniki'!$E$6*Znorm.Profile!B7968</f>
        <v>0.15173584905660378</v>
      </c>
      <c r="C7968">
        <f>'Założenia i wyniki'!$E$8*Znorm.Profile!C7968</f>
        <v>0.56362319999999999</v>
      </c>
      <c r="D7968">
        <f t="shared" si="372"/>
        <v>0.15173584905660378</v>
      </c>
      <c r="E7968">
        <f t="shared" si="373"/>
        <v>0</v>
      </c>
      <c r="F7968">
        <f t="shared" si="374"/>
        <v>0.41188735094339624</v>
      </c>
    </row>
    <row r="7969" spans="1:6" x14ac:dyDescent="0.25">
      <c r="A7969">
        <v>7960</v>
      </c>
      <c r="B7969">
        <f>'Założenia i wyniki'!$E$6*Znorm.Profile!B7969</f>
        <v>0</v>
      </c>
      <c r="C7969">
        <f>'Założenia i wyniki'!$E$8*Znorm.Profile!C7969</f>
        <v>0.60368560000000004</v>
      </c>
      <c r="D7969">
        <f t="shared" si="372"/>
        <v>0</v>
      </c>
      <c r="E7969">
        <f t="shared" si="373"/>
        <v>0</v>
      </c>
      <c r="F7969">
        <f t="shared" si="374"/>
        <v>0.60368560000000004</v>
      </c>
    </row>
    <row r="7970" spans="1:6" x14ac:dyDescent="0.25">
      <c r="A7970">
        <v>7961</v>
      </c>
      <c r="B7970">
        <f>'Założenia i wyniki'!$E$6*Znorm.Profile!B7970</f>
        <v>0</v>
      </c>
      <c r="C7970">
        <f>'Założenia i wyniki'!$E$8*Znorm.Profile!C7970</f>
        <v>0.66762709999999992</v>
      </c>
      <c r="D7970">
        <f t="shared" si="372"/>
        <v>0</v>
      </c>
      <c r="E7970">
        <f t="shared" si="373"/>
        <v>0</v>
      </c>
      <c r="F7970">
        <f t="shared" si="374"/>
        <v>0.66762709999999992</v>
      </c>
    </row>
    <row r="7971" spans="1:6" x14ac:dyDescent="0.25">
      <c r="A7971">
        <v>7962</v>
      </c>
      <c r="B7971">
        <f>'Założenia i wyniki'!$E$6*Znorm.Profile!B7971</f>
        <v>0</v>
      </c>
      <c r="C7971">
        <f>'Założenia i wyniki'!$E$8*Znorm.Profile!C7971</f>
        <v>0.66592260000000003</v>
      </c>
      <c r="D7971">
        <f t="shared" si="372"/>
        <v>0</v>
      </c>
      <c r="E7971">
        <f t="shared" si="373"/>
        <v>0</v>
      </c>
      <c r="F7971">
        <f t="shared" si="374"/>
        <v>0.66592260000000003</v>
      </c>
    </row>
    <row r="7972" spans="1:6" x14ac:dyDescent="0.25">
      <c r="A7972">
        <v>7963</v>
      </c>
      <c r="B7972">
        <f>'Założenia i wyniki'!$E$6*Znorm.Profile!B7972</f>
        <v>0</v>
      </c>
      <c r="C7972">
        <f>'Założenia i wyniki'!$E$8*Znorm.Profile!C7972</f>
        <v>0.64543990000000007</v>
      </c>
      <c r="D7972">
        <f t="shared" si="372"/>
        <v>0</v>
      </c>
      <c r="E7972">
        <f t="shared" si="373"/>
        <v>0</v>
      </c>
      <c r="F7972">
        <f t="shared" si="374"/>
        <v>0.64543990000000007</v>
      </c>
    </row>
    <row r="7973" spans="1:6" x14ac:dyDescent="0.25">
      <c r="A7973">
        <v>7964</v>
      </c>
      <c r="B7973">
        <f>'Założenia i wyniki'!$E$6*Znorm.Profile!B7973</f>
        <v>0</v>
      </c>
      <c r="C7973">
        <f>'Założenia i wyniki'!$E$8*Znorm.Profile!C7973</f>
        <v>0.61800654999999993</v>
      </c>
      <c r="D7973">
        <f t="shared" si="372"/>
        <v>0</v>
      </c>
      <c r="E7973">
        <f t="shared" si="373"/>
        <v>0</v>
      </c>
      <c r="F7973">
        <f t="shared" si="374"/>
        <v>0.61800654999999993</v>
      </c>
    </row>
    <row r="7974" spans="1:6" x14ac:dyDescent="0.25">
      <c r="A7974">
        <v>7965</v>
      </c>
      <c r="B7974">
        <f>'Założenia i wyniki'!$E$6*Znorm.Profile!B7974</f>
        <v>0</v>
      </c>
      <c r="C7974">
        <f>'Założenia i wyniki'!$E$8*Znorm.Profile!C7974</f>
        <v>0.57686859999999995</v>
      </c>
      <c r="D7974">
        <f t="shared" si="372"/>
        <v>0</v>
      </c>
      <c r="E7974">
        <f t="shared" si="373"/>
        <v>0</v>
      </c>
      <c r="F7974">
        <f t="shared" si="374"/>
        <v>0.57686859999999995</v>
      </c>
    </row>
    <row r="7975" spans="1:6" x14ac:dyDescent="0.25">
      <c r="A7975">
        <v>7966</v>
      </c>
      <c r="B7975">
        <f>'Założenia i wyniki'!$E$6*Znorm.Profile!B7975</f>
        <v>0</v>
      </c>
      <c r="C7975">
        <f>'Założenia i wyniki'!$E$8*Znorm.Profile!C7975</f>
        <v>0.5160847999999999</v>
      </c>
      <c r="D7975">
        <f t="shared" si="372"/>
        <v>0</v>
      </c>
      <c r="E7975">
        <f t="shared" si="373"/>
        <v>0</v>
      </c>
      <c r="F7975">
        <f t="shared" si="374"/>
        <v>0.5160847999999999</v>
      </c>
    </row>
    <row r="7976" spans="1:6" x14ac:dyDescent="0.25">
      <c r="A7976">
        <v>7967</v>
      </c>
      <c r="B7976">
        <f>'Założenia i wyniki'!$E$6*Znorm.Profile!B7976</f>
        <v>0</v>
      </c>
      <c r="C7976">
        <f>'Założenia i wyniki'!$E$8*Znorm.Profile!C7976</f>
        <v>0.45564434999999998</v>
      </c>
      <c r="D7976">
        <f t="shared" si="372"/>
        <v>0</v>
      </c>
      <c r="E7976">
        <f t="shared" si="373"/>
        <v>0</v>
      </c>
      <c r="F7976">
        <f t="shared" si="374"/>
        <v>0.45564434999999998</v>
      </c>
    </row>
    <row r="7977" spans="1:6" x14ac:dyDescent="0.25">
      <c r="A7977">
        <v>7968</v>
      </c>
      <c r="B7977">
        <f>'Założenia i wyniki'!$E$6*Znorm.Profile!B7977</f>
        <v>0</v>
      </c>
      <c r="C7977">
        <f>'Założenia i wyniki'!$E$8*Znorm.Profile!C7977</f>
        <v>0.38124659999999999</v>
      </c>
      <c r="D7977">
        <f t="shared" si="372"/>
        <v>0</v>
      </c>
      <c r="E7977">
        <f t="shared" si="373"/>
        <v>0</v>
      </c>
      <c r="F7977">
        <f t="shared" si="374"/>
        <v>0.38124659999999999</v>
      </c>
    </row>
    <row r="7978" spans="1:6" x14ac:dyDescent="0.25">
      <c r="A7978">
        <v>7969</v>
      </c>
      <c r="B7978">
        <f>'Założenia i wyniki'!$E$6*Znorm.Profile!B7978</f>
        <v>0</v>
      </c>
      <c r="C7978">
        <f>'Założenia i wyniki'!$E$8*Znorm.Profile!C7978</f>
        <v>0.30991800000000003</v>
      </c>
      <c r="D7978">
        <f t="shared" si="372"/>
        <v>0</v>
      </c>
      <c r="E7978">
        <f t="shared" si="373"/>
        <v>0</v>
      </c>
      <c r="F7978">
        <f t="shared" si="374"/>
        <v>0.30991800000000003</v>
      </c>
    </row>
    <row r="7979" spans="1:6" x14ac:dyDescent="0.25">
      <c r="A7979">
        <v>7970</v>
      </c>
      <c r="B7979">
        <f>'Założenia i wyniki'!$E$6*Znorm.Profile!B7979</f>
        <v>0</v>
      </c>
      <c r="C7979">
        <f>'Założenia i wyniki'!$E$8*Znorm.Profile!C7979</f>
        <v>0.26460804999999998</v>
      </c>
      <c r="D7979">
        <f t="shared" si="372"/>
        <v>0</v>
      </c>
      <c r="E7979">
        <f t="shared" si="373"/>
        <v>0</v>
      </c>
      <c r="F7979">
        <f t="shared" si="374"/>
        <v>0.26460804999999998</v>
      </c>
    </row>
    <row r="7980" spans="1:6" x14ac:dyDescent="0.25">
      <c r="A7980">
        <v>7971</v>
      </c>
      <c r="B7980">
        <f>'Założenia i wyniki'!$E$6*Znorm.Profile!B7980</f>
        <v>0</v>
      </c>
      <c r="C7980">
        <f>'Założenia i wyniki'!$E$8*Znorm.Profile!C7980</f>
        <v>0.24546199999999999</v>
      </c>
      <c r="D7980">
        <f t="shared" si="372"/>
        <v>0</v>
      </c>
      <c r="E7980">
        <f t="shared" si="373"/>
        <v>0</v>
      </c>
      <c r="F7980">
        <f t="shared" si="374"/>
        <v>0.24546199999999999</v>
      </c>
    </row>
    <row r="7981" spans="1:6" x14ac:dyDescent="0.25">
      <c r="A7981">
        <v>7972</v>
      </c>
      <c r="B7981">
        <f>'Założenia i wyniki'!$E$6*Znorm.Profile!B7981</f>
        <v>0</v>
      </c>
      <c r="C7981">
        <f>'Założenia i wyniki'!$E$8*Znorm.Profile!C7981</f>
        <v>0.23786805000000003</v>
      </c>
      <c r="D7981">
        <f t="shared" si="372"/>
        <v>0</v>
      </c>
      <c r="E7981">
        <f t="shared" si="373"/>
        <v>0</v>
      </c>
      <c r="F7981">
        <f t="shared" si="374"/>
        <v>0.23786805000000003</v>
      </c>
    </row>
    <row r="7982" spans="1:6" x14ac:dyDescent="0.25">
      <c r="A7982">
        <v>7973</v>
      </c>
      <c r="B7982">
        <f>'Założenia i wyniki'!$E$6*Znorm.Profile!B7982</f>
        <v>0</v>
      </c>
      <c r="C7982">
        <f>'Założenia i wyniki'!$E$8*Znorm.Profile!C7982</f>
        <v>0.24297804999999997</v>
      </c>
      <c r="D7982">
        <f t="shared" si="372"/>
        <v>0</v>
      </c>
      <c r="E7982">
        <f t="shared" si="373"/>
        <v>0</v>
      </c>
      <c r="F7982">
        <f t="shared" si="374"/>
        <v>0.24297804999999997</v>
      </c>
    </row>
    <row r="7983" spans="1:6" x14ac:dyDescent="0.25">
      <c r="A7983">
        <v>7974</v>
      </c>
      <c r="B7983">
        <f>'Założenia i wyniki'!$E$6*Znorm.Profile!B7983</f>
        <v>0</v>
      </c>
      <c r="C7983">
        <f>'Założenia i wyniki'!$E$8*Znorm.Profile!C7983</f>
        <v>0.26342505000000005</v>
      </c>
      <c r="D7983">
        <f t="shared" si="372"/>
        <v>0</v>
      </c>
      <c r="E7983">
        <f t="shared" si="373"/>
        <v>0</v>
      </c>
      <c r="F7983">
        <f t="shared" si="374"/>
        <v>0.26342505000000005</v>
      </c>
    </row>
    <row r="7984" spans="1:6" x14ac:dyDescent="0.25">
      <c r="A7984">
        <v>7975</v>
      </c>
      <c r="B7984">
        <f>'Założenia i wyniki'!$E$6*Znorm.Profile!B7984</f>
        <v>0</v>
      </c>
      <c r="C7984">
        <f>'Założenia i wyniki'!$E$8*Znorm.Profile!C7984</f>
        <v>0.30945319999999993</v>
      </c>
      <c r="D7984">
        <f t="shared" si="372"/>
        <v>0</v>
      </c>
      <c r="E7984">
        <f t="shared" si="373"/>
        <v>0</v>
      </c>
      <c r="F7984">
        <f t="shared" si="374"/>
        <v>0.30945319999999993</v>
      </c>
    </row>
    <row r="7985" spans="1:6" x14ac:dyDescent="0.25">
      <c r="A7985">
        <v>7976</v>
      </c>
      <c r="B7985">
        <f>'Założenia i wyniki'!$E$6*Znorm.Profile!B7985</f>
        <v>0</v>
      </c>
      <c r="C7985">
        <f>'Założenia i wyniki'!$E$8*Znorm.Profile!C7985</f>
        <v>0.36537375000000005</v>
      </c>
      <c r="D7985">
        <f t="shared" si="372"/>
        <v>0</v>
      </c>
      <c r="E7985">
        <f t="shared" si="373"/>
        <v>0</v>
      </c>
      <c r="F7985">
        <f t="shared" si="374"/>
        <v>0.36537375000000005</v>
      </c>
    </row>
    <row r="7986" spans="1:6" x14ac:dyDescent="0.25">
      <c r="A7986">
        <v>7977</v>
      </c>
      <c r="B7986">
        <f>'Założenia i wyniki'!$E$6*Znorm.Profile!B7986</f>
        <v>0.21622641509433962</v>
      </c>
      <c r="C7986">
        <f>'Założenia i wyniki'!$E$8*Znorm.Profile!C7986</f>
        <v>0.42819384999999999</v>
      </c>
      <c r="D7986">
        <f t="shared" si="372"/>
        <v>0.21622641509433962</v>
      </c>
      <c r="E7986">
        <f t="shared" si="373"/>
        <v>0</v>
      </c>
      <c r="F7986">
        <f t="shared" si="374"/>
        <v>0.21196743490566036</v>
      </c>
    </row>
    <row r="7987" spans="1:6" x14ac:dyDescent="0.25">
      <c r="A7987">
        <v>7978</v>
      </c>
      <c r="B7987">
        <f>'Założenia i wyniki'!$E$6*Znorm.Profile!B7987</f>
        <v>0.71314150943396226</v>
      </c>
      <c r="C7987">
        <f>'Założenia i wyniki'!$E$8*Znorm.Profile!C7987</f>
        <v>0.49064820000000003</v>
      </c>
      <c r="D7987">
        <f t="shared" si="372"/>
        <v>0.49064820000000003</v>
      </c>
      <c r="E7987">
        <f t="shared" si="373"/>
        <v>0.22249330943396223</v>
      </c>
      <c r="F7987">
        <f t="shared" si="374"/>
        <v>0</v>
      </c>
    </row>
    <row r="7988" spans="1:6" x14ac:dyDescent="0.25">
      <c r="A7988">
        <v>7979</v>
      </c>
      <c r="B7988">
        <f>'Założenia i wyniki'!$E$6*Znorm.Profile!B7988</f>
        <v>1.0632075471698113</v>
      </c>
      <c r="C7988">
        <f>'Założenia i wyniki'!$E$8*Znorm.Profile!C7988</f>
        <v>0.52450019999999997</v>
      </c>
      <c r="D7988">
        <f t="shared" si="372"/>
        <v>0.52450019999999997</v>
      </c>
      <c r="E7988">
        <f t="shared" si="373"/>
        <v>0.53870734716981128</v>
      </c>
      <c r="F7988">
        <f t="shared" si="374"/>
        <v>0</v>
      </c>
    </row>
    <row r="7989" spans="1:6" x14ac:dyDescent="0.25">
      <c r="A7989">
        <v>7980</v>
      </c>
      <c r="B7989">
        <f>'Założenia i wyniki'!$E$6*Znorm.Profile!B7989</f>
        <v>1.074056603773585</v>
      </c>
      <c r="C7989">
        <f>'Założenia i wyniki'!$E$8*Znorm.Profile!C7989</f>
        <v>0.54058375000000003</v>
      </c>
      <c r="D7989">
        <f t="shared" si="372"/>
        <v>0.54058375000000003</v>
      </c>
      <c r="E7989">
        <f t="shared" si="373"/>
        <v>0.533472853773585</v>
      </c>
      <c r="F7989">
        <f t="shared" si="374"/>
        <v>0</v>
      </c>
    </row>
    <row r="7990" spans="1:6" x14ac:dyDescent="0.25">
      <c r="A7990">
        <v>7981</v>
      </c>
      <c r="B7990">
        <f>'Założenia i wyniki'!$E$6*Znorm.Profile!B7990</f>
        <v>0.98084905660377353</v>
      </c>
      <c r="C7990">
        <f>'Założenia i wyniki'!$E$8*Znorm.Profile!C7990</f>
        <v>0.53117784999999995</v>
      </c>
      <c r="D7990">
        <f t="shared" si="372"/>
        <v>0.53117784999999995</v>
      </c>
      <c r="E7990">
        <f t="shared" si="373"/>
        <v>0.44967120660377358</v>
      </c>
      <c r="F7990">
        <f t="shared" si="374"/>
        <v>0</v>
      </c>
    </row>
    <row r="7991" spans="1:6" x14ac:dyDescent="0.25">
      <c r="A7991">
        <v>7982</v>
      </c>
      <c r="B7991">
        <f>'Założenia i wyniki'!$E$6*Znorm.Profile!B7991</f>
        <v>0.60300943396226414</v>
      </c>
      <c r="C7991">
        <f>'Założenia i wyniki'!$E$8*Znorm.Profile!C7991</f>
        <v>0.52501295000000003</v>
      </c>
      <c r="D7991">
        <f t="shared" si="372"/>
        <v>0.52501295000000003</v>
      </c>
      <c r="E7991">
        <f t="shared" si="373"/>
        <v>7.7996483962264107E-2</v>
      </c>
      <c r="F7991">
        <f t="shared" si="374"/>
        <v>0</v>
      </c>
    </row>
    <row r="7992" spans="1:6" x14ac:dyDescent="0.25">
      <c r="A7992">
        <v>7983</v>
      </c>
      <c r="B7992">
        <f>'Założenia i wyniki'!$E$6*Znorm.Profile!B7992</f>
        <v>0.19132075471698112</v>
      </c>
      <c r="C7992">
        <f>'Założenia i wyniki'!$E$8*Znorm.Profile!C7992</f>
        <v>0.50897104999999998</v>
      </c>
      <c r="D7992">
        <f t="shared" si="372"/>
        <v>0.19132075471698112</v>
      </c>
      <c r="E7992">
        <f t="shared" si="373"/>
        <v>0</v>
      </c>
      <c r="F7992">
        <f t="shared" si="374"/>
        <v>0.31765029528301886</v>
      </c>
    </row>
    <row r="7993" spans="1:6" x14ac:dyDescent="0.25">
      <c r="A7993">
        <v>7984</v>
      </c>
      <c r="B7993">
        <f>'Założenia i wyniki'!$E$6*Znorm.Profile!B7993</f>
        <v>0</v>
      </c>
      <c r="C7993">
        <f>'Założenia i wyniki'!$E$8*Znorm.Profile!C7993</f>
        <v>0.52306065000000002</v>
      </c>
      <c r="D7993">
        <f t="shared" si="372"/>
        <v>0</v>
      </c>
      <c r="E7993">
        <f t="shared" si="373"/>
        <v>0</v>
      </c>
      <c r="F7993">
        <f t="shared" si="374"/>
        <v>0.52306065000000002</v>
      </c>
    </row>
    <row r="7994" spans="1:6" x14ac:dyDescent="0.25">
      <c r="A7994">
        <v>7985</v>
      </c>
      <c r="B7994">
        <f>'Założenia i wyniki'!$E$6*Znorm.Profile!B7994</f>
        <v>0</v>
      </c>
      <c r="C7994">
        <f>'Założenia i wyniki'!$E$8*Znorm.Profile!C7994</f>
        <v>0.57254294999999999</v>
      </c>
      <c r="D7994">
        <f t="shared" si="372"/>
        <v>0</v>
      </c>
      <c r="E7994">
        <f t="shared" si="373"/>
        <v>0</v>
      </c>
      <c r="F7994">
        <f t="shared" si="374"/>
        <v>0.57254294999999999</v>
      </c>
    </row>
    <row r="7995" spans="1:6" x14ac:dyDescent="0.25">
      <c r="A7995">
        <v>7986</v>
      </c>
      <c r="B7995">
        <f>'Założenia i wyniki'!$E$6*Znorm.Profile!B7995</f>
        <v>0</v>
      </c>
      <c r="C7995">
        <f>'Założenia i wyniki'!$E$8*Znorm.Profile!C7995</f>
        <v>0.59398779999999995</v>
      </c>
      <c r="D7995">
        <f t="shared" si="372"/>
        <v>0</v>
      </c>
      <c r="E7995">
        <f t="shared" si="373"/>
        <v>0</v>
      </c>
      <c r="F7995">
        <f t="shared" si="374"/>
        <v>0.59398779999999995</v>
      </c>
    </row>
    <row r="7996" spans="1:6" x14ac:dyDescent="0.25">
      <c r="A7996">
        <v>7987</v>
      </c>
      <c r="B7996">
        <f>'Założenia i wyniki'!$E$6*Znorm.Profile!B7996</f>
        <v>0</v>
      </c>
      <c r="C7996">
        <f>'Założenia i wyniki'!$E$8*Znorm.Profile!C7996</f>
        <v>0.60350149999999991</v>
      </c>
      <c r="D7996">
        <f t="shared" si="372"/>
        <v>0</v>
      </c>
      <c r="E7996">
        <f t="shared" si="373"/>
        <v>0</v>
      </c>
      <c r="F7996">
        <f t="shared" si="374"/>
        <v>0.60350149999999991</v>
      </c>
    </row>
    <row r="7997" spans="1:6" x14ac:dyDescent="0.25">
      <c r="A7997">
        <v>7988</v>
      </c>
      <c r="B7997">
        <f>'Założenia i wyniki'!$E$6*Znorm.Profile!B7997</f>
        <v>0</v>
      </c>
      <c r="C7997">
        <f>'Założenia i wyniki'!$E$8*Znorm.Profile!C7997</f>
        <v>0.61062785000000008</v>
      </c>
      <c r="D7997">
        <f t="shared" si="372"/>
        <v>0</v>
      </c>
      <c r="E7997">
        <f t="shared" si="373"/>
        <v>0</v>
      </c>
      <c r="F7997">
        <f t="shared" si="374"/>
        <v>0.61062785000000008</v>
      </c>
    </row>
    <row r="7998" spans="1:6" x14ac:dyDescent="0.25">
      <c r="A7998">
        <v>7989</v>
      </c>
      <c r="B7998">
        <f>'Założenia i wyniki'!$E$6*Znorm.Profile!B7998</f>
        <v>0</v>
      </c>
      <c r="C7998">
        <f>'Założenia i wyniki'!$E$8*Znorm.Profile!C7998</f>
        <v>0.58317664999999996</v>
      </c>
      <c r="D7998">
        <f t="shared" si="372"/>
        <v>0</v>
      </c>
      <c r="E7998">
        <f t="shared" si="373"/>
        <v>0</v>
      </c>
      <c r="F7998">
        <f t="shared" si="374"/>
        <v>0.58317664999999996</v>
      </c>
    </row>
    <row r="7999" spans="1:6" x14ac:dyDescent="0.25">
      <c r="A7999">
        <v>7990</v>
      </c>
      <c r="B7999">
        <f>'Założenia i wyniki'!$E$6*Znorm.Profile!B7999</f>
        <v>0</v>
      </c>
      <c r="C7999">
        <f>'Założenia i wyniki'!$E$8*Znorm.Profile!C7999</f>
        <v>0.52312155000000005</v>
      </c>
      <c r="D7999">
        <f t="shared" si="372"/>
        <v>0</v>
      </c>
      <c r="E7999">
        <f t="shared" si="373"/>
        <v>0</v>
      </c>
      <c r="F7999">
        <f t="shared" si="374"/>
        <v>0.52312155000000005</v>
      </c>
    </row>
    <row r="8000" spans="1:6" x14ac:dyDescent="0.25">
      <c r="A8000">
        <v>7991</v>
      </c>
      <c r="B8000">
        <f>'Założenia i wyniki'!$E$6*Znorm.Profile!B8000</f>
        <v>0</v>
      </c>
      <c r="C8000">
        <f>'Założenia i wyniki'!$E$8*Znorm.Profile!C8000</f>
        <v>0.42523460000000002</v>
      </c>
      <c r="D8000">
        <f t="shared" si="372"/>
        <v>0</v>
      </c>
      <c r="E8000">
        <f t="shared" si="373"/>
        <v>0</v>
      </c>
      <c r="F8000">
        <f t="shared" si="374"/>
        <v>0.42523460000000002</v>
      </c>
    </row>
    <row r="8001" spans="1:6" x14ac:dyDescent="0.25">
      <c r="A8001">
        <v>7992</v>
      </c>
      <c r="B8001">
        <f>'Założenia i wyniki'!$E$6*Znorm.Profile!B8001</f>
        <v>0</v>
      </c>
      <c r="C8001">
        <f>'Założenia i wyniki'!$E$8*Znorm.Profile!C8001</f>
        <v>0.33975514999999995</v>
      </c>
      <c r="D8001">
        <f t="shared" si="372"/>
        <v>0</v>
      </c>
      <c r="E8001">
        <f t="shared" si="373"/>
        <v>0</v>
      </c>
      <c r="F8001">
        <f t="shared" si="374"/>
        <v>0.33975514999999995</v>
      </c>
    </row>
    <row r="8002" spans="1:6" x14ac:dyDescent="0.25">
      <c r="A8002">
        <v>7993</v>
      </c>
      <c r="B8002">
        <f>'Założenia i wyniki'!$E$6*Znorm.Profile!B8002</f>
        <v>0</v>
      </c>
      <c r="C8002">
        <f>'Założenia i wyniki'!$E$8*Znorm.Profile!C8002</f>
        <v>0.26948565000000002</v>
      </c>
      <c r="D8002">
        <f t="shared" si="372"/>
        <v>0</v>
      </c>
      <c r="E8002">
        <f t="shared" si="373"/>
        <v>0</v>
      </c>
      <c r="F8002">
        <f t="shared" si="374"/>
        <v>0.26948565000000002</v>
      </c>
    </row>
    <row r="8003" spans="1:6" x14ac:dyDescent="0.25">
      <c r="A8003">
        <v>7994</v>
      </c>
      <c r="B8003">
        <f>'Założenia i wyniki'!$E$6*Znorm.Profile!B8003</f>
        <v>0</v>
      </c>
      <c r="C8003">
        <f>'Założenia i wyniki'!$E$8*Znorm.Profile!C8003</f>
        <v>0.23708685000000002</v>
      </c>
      <c r="D8003">
        <f t="shared" si="372"/>
        <v>0</v>
      </c>
      <c r="E8003">
        <f t="shared" si="373"/>
        <v>0</v>
      </c>
      <c r="F8003">
        <f t="shared" si="374"/>
        <v>0.23708685000000002</v>
      </c>
    </row>
    <row r="8004" spans="1:6" x14ac:dyDescent="0.25">
      <c r="A8004">
        <v>7995</v>
      </c>
      <c r="B8004">
        <f>'Założenia i wyniki'!$E$6*Znorm.Profile!B8004</f>
        <v>0</v>
      </c>
      <c r="C8004">
        <f>'Założenia i wyniki'!$E$8*Znorm.Profile!C8004</f>
        <v>0.22303820000000002</v>
      </c>
      <c r="D8004">
        <f t="shared" si="372"/>
        <v>0</v>
      </c>
      <c r="E8004">
        <f t="shared" si="373"/>
        <v>0</v>
      </c>
      <c r="F8004">
        <f t="shared" si="374"/>
        <v>0.22303820000000002</v>
      </c>
    </row>
    <row r="8005" spans="1:6" x14ac:dyDescent="0.25">
      <c r="A8005">
        <v>7996</v>
      </c>
      <c r="B8005">
        <f>'Założenia i wyniki'!$E$6*Znorm.Profile!B8005</f>
        <v>0</v>
      </c>
      <c r="C8005">
        <f>'Założenia i wyniki'!$E$8*Znorm.Profile!C8005</f>
        <v>0.22434895000000002</v>
      </c>
      <c r="D8005">
        <f t="shared" si="372"/>
        <v>0</v>
      </c>
      <c r="E8005">
        <f t="shared" si="373"/>
        <v>0</v>
      </c>
      <c r="F8005">
        <f t="shared" si="374"/>
        <v>0.22434895000000002</v>
      </c>
    </row>
    <row r="8006" spans="1:6" x14ac:dyDescent="0.25">
      <c r="A8006">
        <v>7997</v>
      </c>
      <c r="B8006">
        <f>'Założenia i wyniki'!$E$6*Znorm.Profile!B8006</f>
        <v>0</v>
      </c>
      <c r="C8006">
        <f>'Założenia i wyniki'!$E$8*Znorm.Profile!C8006</f>
        <v>0.25140115000000002</v>
      </c>
      <c r="D8006">
        <f t="shared" si="372"/>
        <v>0</v>
      </c>
      <c r="E8006">
        <f t="shared" si="373"/>
        <v>0</v>
      </c>
      <c r="F8006">
        <f t="shared" si="374"/>
        <v>0.25140115000000002</v>
      </c>
    </row>
    <row r="8007" spans="1:6" x14ac:dyDescent="0.25">
      <c r="A8007">
        <v>7998</v>
      </c>
      <c r="B8007">
        <f>'Założenia i wyniki'!$E$6*Znorm.Profile!B8007</f>
        <v>0</v>
      </c>
      <c r="C8007">
        <f>'Założenia i wyniki'!$E$8*Znorm.Profile!C8007</f>
        <v>0.30589965000000002</v>
      </c>
      <c r="D8007">
        <f t="shared" si="372"/>
        <v>0</v>
      </c>
      <c r="E8007">
        <f t="shared" si="373"/>
        <v>0</v>
      </c>
      <c r="F8007">
        <f t="shared" si="374"/>
        <v>0.30589965000000002</v>
      </c>
    </row>
    <row r="8008" spans="1:6" x14ac:dyDescent="0.25">
      <c r="A8008">
        <v>7999</v>
      </c>
      <c r="B8008">
        <f>'Założenia i wyniki'!$E$6*Znorm.Profile!B8008</f>
        <v>0</v>
      </c>
      <c r="C8008">
        <f>'Założenia i wyniki'!$E$8*Znorm.Profile!C8008</f>
        <v>0.40530804999999998</v>
      </c>
      <c r="D8008">
        <f t="shared" si="372"/>
        <v>0</v>
      </c>
      <c r="E8008">
        <f t="shared" si="373"/>
        <v>0</v>
      </c>
      <c r="F8008">
        <f t="shared" si="374"/>
        <v>0.40530804999999998</v>
      </c>
    </row>
    <row r="8009" spans="1:6" x14ac:dyDescent="0.25">
      <c r="A8009">
        <v>8000</v>
      </c>
      <c r="B8009">
        <f>'Założenia i wyniki'!$E$6*Znorm.Profile!B8009</f>
        <v>0</v>
      </c>
      <c r="C8009">
        <f>'Założenia i wyniki'!$E$8*Znorm.Profile!C8009</f>
        <v>0.47624149999999998</v>
      </c>
      <c r="D8009">
        <f t="shared" si="372"/>
        <v>0</v>
      </c>
      <c r="E8009">
        <f t="shared" si="373"/>
        <v>0</v>
      </c>
      <c r="F8009">
        <f t="shared" si="374"/>
        <v>0.47624149999999998</v>
      </c>
    </row>
    <row r="8010" spans="1:6" x14ac:dyDescent="0.25">
      <c r="A8010">
        <v>8001</v>
      </c>
      <c r="B8010">
        <f>'Założenia i wyniki'!$E$6*Znorm.Profile!B8010</f>
        <v>0.31001886792452832</v>
      </c>
      <c r="C8010">
        <f>'Założenia i wyniki'!$E$8*Znorm.Profile!C8010</f>
        <v>0.48811734999999995</v>
      </c>
      <c r="D8010">
        <f t="shared" si="372"/>
        <v>0.31001886792452832</v>
      </c>
      <c r="E8010">
        <f t="shared" si="373"/>
        <v>0</v>
      </c>
      <c r="F8010">
        <f t="shared" si="374"/>
        <v>0.17809848207547163</v>
      </c>
    </row>
    <row r="8011" spans="1:6" x14ac:dyDescent="0.25">
      <c r="A8011">
        <v>8002</v>
      </c>
      <c r="B8011">
        <f>'Założenia i wyniki'!$E$6*Znorm.Profile!B8011</f>
        <v>0.83197169811320748</v>
      </c>
      <c r="C8011">
        <f>'Założenia i wyniki'!$E$8*Znorm.Profile!C8011</f>
        <v>0.47152034999999998</v>
      </c>
      <c r="D8011">
        <f t="shared" ref="D8011:D8074" si="375">IF(B8011&lt;=C8011,B8011,C8011)</f>
        <v>0.47152034999999998</v>
      </c>
      <c r="E8011">
        <f t="shared" ref="E8011:E8074" si="376">IF(B8011&gt;C8011,B8011-C8011,0)</f>
        <v>0.3604513481132075</v>
      </c>
      <c r="F8011">
        <f t="shared" ref="F8011:F8074" si="377">IF(B8011&lt;C8011,C8011-B8011,0)</f>
        <v>0</v>
      </c>
    </row>
    <row r="8012" spans="1:6" x14ac:dyDescent="0.25">
      <c r="A8012">
        <v>8003</v>
      </c>
      <c r="B8012">
        <f>'Założenia i wyniki'!$E$6*Znorm.Profile!B8012</f>
        <v>1.1409433962264151</v>
      </c>
      <c r="C8012">
        <f>'Założenia i wyniki'!$E$8*Znorm.Profile!C8012</f>
        <v>0.47048294999999996</v>
      </c>
      <c r="D8012">
        <f t="shared" si="375"/>
        <v>0.47048294999999996</v>
      </c>
      <c r="E8012">
        <f t="shared" si="376"/>
        <v>0.6704604462264151</v>
      </c>
      <c r="F8012">
        <f t="shared" si="377"/>
        <v>0</v>
      </c>
    </row>
    <row r="8013" spans="1:6" x14ac:dyDescent="0.25">
      <c r="A8013">
        <v>8004</v>
      </c>
      <c r="B8013">
        <f>'Założenia i wyniki'!$E$6*Znorm.Profile!B8013</f>
        <v>1.1968867924528304</v>
      </c>
      <c r="C8013">
        <f>'Założenia i wyniki'!$E$8*Znorm.Profile!C8013</f>
        <v>0.46776099999999998</v>
      </c>
      <c r="D8013">
        <f t="shared" si="375"/>
        <v>0.46776099999999998</v>
      </c>
      <c r="E8013">
        <f t="shared" si="376"/>
        <v>0.72912579245283038</v>
      </c>
      <c r="F8013">
        <f t="shared" si="377"/>
        <v>0</v>
      </c>
    </row>
    <row r="8014" spans="1:6" x14ac:dyDescent="0.25">
      <c r="A8014">
        <v>8005</v>
      </c>
      <c r="B8014">
        <f>'Założenia i wyniki'!$E$6*Znorm.Profile!B8014</f>
        <v>0.98179245283018868</v>
      </c>
      <c r="C8014">
        <f>'Założenia i wyniki'!$E$8*Znorm.Profile!C8014</f>
        <v>0.46126674999999995</v>
      </c>
      <c r="D8014">
        <f t="shared" si="375"/>
        <v>0.46126674999999995</v>
      </c>
      <c r="E8014">
        <f t="shared" si="376"/>
        <v>0.52052570283018873</v>
      </c>
      <c r="F8014">
        <f t="shared" si="377"/>
        <v>0</v>
      </c>
    </row>
    <row r="8015" spans="1:6" x14ac:dyDescent="0.25">
      <c r="A8015">
        <v>8006</v>
      </c>
      <c r="B8015">
        <f>'Założenia i wyniki'!$E$6*Znorm.Profile!B8015</f>
        <v>0.55234905660377354</v>
      </c>
      <c r="C8015">
        <f>'Założenia i wyniki'!$E$8*Znorm.Profile!C8015</f>
        <v>0.47115495000000002</v>
      </c>
      <c r="D8015">
        <f t="shared" si="375"/>
        <v>0.47115495000000002</v>
      </c>
      <c r="E8015">
        <f t="shared" si="376"/>
        <v>8.1194106603773519E-2</v>
      </c>
      <c r="F8015">
        <f t="shared" si="377"/>
        <v>0</v>
      </c>
    </row>
    <row r="8016" spans="1:6" x14ac:dyDescent="0.25">
      <c r="A8016">
        <v>8007</v>
      </c>
      <c r="B8016">
        <f>'Założenia i wyniki'!$E$6*Znorm.Profile!B8016</f>
        <v>0.16333962264150942</v>
      </c>
      <c r="C8016">
        <f>'Założenia i wyniki'!$E$8*Znorm.Profile!C8016</f>
        <v>0.47935195000000008</v>
      </c>
      <c r="D8016">
        <f t="shared" si="375"/>
        <v>0.16333962264150942</v>
      </c>
      <c r="E8016">
        <f t="shared" si="376"/>
        <v>0</v>
      </c>
      <c r="F8016">
        <f t="shared" si="377"/>
        <v>0.31601232735849066</v>
      </c>
    </row>
    <row r="8017" spans="1:6" x14ac:dyDescent="0.25">
      <c r="A8017">
        <v>8008</v>
      </c>
      <c r="B8017">
        <f>'Założenia i wyniki'!$E$6*Znorm.Profile!B8017</f>
        <v>0</v>
      </c>
      <c r="C8017">
        <f>'Założenia i wyniki'!$E$8*Znorm.Profile!C8017</f>
        <v>0.53808789999999995</v>
      </c>
      <c r="D8017">
        <f t="shared" si="375"/>
        <v>0</v>
      </c>
      <c r="E8017">
        <f t="shared" si="376"/>
        <v>0</v>
      </c>
      <c r="F8017">
        <f t="shared" si="377"/>
        <v>0.53808789999999995</v>
      </c>
    </row>
    <row r="8018" spans="1:6" x14ac:dyDescent="0.25">
      <c r="A8018">
        <v>8009</v>
      </c>
      <c r="B8018">
        <f>'Założenia i wyniki'!$E$6*Znorm.Profile!B8018</f>
        <v>0</v>
      </c>
      <c r="C8018">
        <f>'Założenia i wyniki'!$E$8*Znorm.Profile!C8018</f>
        <v>0.62559070000000006</v>
      </c>
      <c r="D8018">
        <f t="shared" si="375"/>
        <v>0</v>
      </c>
      <c r="E8018">
        <f t="shared" si="376"/>
        <v>0</v>
      </c>
      <c r="F8018">
        <f t="shared" si="377"/>
        <v>0.62559070000000006</v>
      </c>
    </row>
    <row r="8019" spans="1:6" x14ac:dyDescent="0.25">
      <c r="A8019">
        <v>8010</v>
      </c>
      <c r="B8019">
        <f>'Założenia i wyniki'!$E$6*Znorm.Profile!B8019</f>
        <v>0</v>
      </c>
      <c r="C8019">
        <f>'Założenia i wyniki'!$E$8*Znorm.Profile!C8019</f>
        <v>0.65968664999999993</v>
      </c>
      <c r="D8019">
        <f t="shared" si="375"/>
        <v>0</v>
      </c>
      <c r="E8019">
        <f t="shared" si="376"/>
        <v>0</v>
      </c>
      <c r="F8019">
        <f t="shared" si="377"/>
        <v>0.65968664999999993</v>
      </c>
    </row>
    <row r="8020" spans="1:6" x14ac:dyDescent="0.25">
      <c r="A8020">
        <v>8011</v>
      </c>
      <c r="B8020">
        <f>'Założenia i wyniki'!$E$6*Znorm.Profile!B8020</f>
        <v>0</v>
      </c>
      <c r="C8020">
        <f>'Założenia i wyniki'!$E$8*Znorm.Profile!C8020</f>
        <v>0.65153444999999999</v>
      </c>
      <c r="D8020">
        <f t="shared" si="375"/>
        <v>0</v>
      </c>
      <c r="E8020">
        <f t="shared" si="376"/>
        <v>0</v>
      </c>
      <c r="F8020">
        <f t="shared" si="377"/>
        <v>0.65153444999999999</v>
      </c>
    </row>
    <row r="8021" spans="1:6" x14ac:dyDescent="0.25">
      <c r="A8021">
        <v>8012</v>
      </c>
      <c r="B8021">
        <f>'Założenia i wyniki'!$E$6*Znorm.Profile!B8021</f>
        <v>0</v>
      </c>
      <c r="C8021">
        <f>'Założenia i wyniki'!$E$8*Znorm.Profile!C8021</f>
        <v>0.65775919999999999</v>
      </c>
      <c r="D8021">
        <f t="shared" si="375"/>
        <v>0</v>
      </c>
      <c r="E8021">
        <f t="shared" si="376"/>
        <v>0</v>
      </c>
      <c r="F8021">
        <f t="shared" si="377"/>
        <v>0.65775919999999999</v>
      </c>
    </row>
    <row r="8022" spans="1:6" x14ac:dyDescent="0.25">
      <c r="A8022">
        <v>8013</v>
      </c>
      <c r="B8022">
        <f>'Założenia i wyniki'!$E$6*Znorm.Profile!B8022</f>
        <v>0</v>
      </c>
      <c r="C8022">
        <f>'Założenia i wyniki'!$E$8*Znorm.Profile!C8022</f>
        <v>0.62112504999999996</v>
      </c>
      <c r="D8022">
        <f t="shared" si="375"/>
        <v>0</v>
      </c>
      <c r="E8022">
        <f t="shared" si="376"/>
        <v>0</v>
      </c>
      <c r="F8022">
        <f t="shared" si="377"/>
        <v>0.62112504999999996</v>
      </c>
    </row>
    <row r="8023" spans="1:6" x14ac:dyDescent="0.25">
      <c r="A8023">
        <v>8014</v>
      </c>
      <c r="B8023">
        <f>'Założenia i wyniki'!$E$6*Znorm.Profile!B8023</f>
        <v>0</v>
      </c>
      <c r="C8023">
        <f>'Założenia i wyniki'!$E$8*Znorm.Profile!C8023</f>
        <v>0.54967709999999992</v>
      </c>
      <c r="D8023">
        <f t="shared" si="375"/>
        <v>0</v>
      </c>
      <c r="E8023">
        <f t="shared" si="376"/>
        <v>0</v>
      </c>
      <c r="F8023">
        <f t="shared" si="377"/>
        <v>0.54967709999999992</v>
      </c>
    </row>
    <row r="8024" spans="1:6" x14ac:dyDescent="0.25">
      <c r="A8024">
        <v>8015</v>
      </c>
      <c r="B8024">
        <f>'Założenia i wyniki'!$E$6*Znorm.Profile!B8024</f>
        <v>0</v>
      </c>
      <c r="C8024">
        <f>'Założenia i wyniki'!$E$8*Znorm.Profile!C8024</f>
        <v>0.44627870000000003</v>
      </c>
      <c r="D8024">
        <f t="shared" si="375"/>
        <v>0</v>
      </c>
      <c r="E8024">
        <f t="shared" si="376"/>
        <v>0</v>
      </c>
      <c r="F8024">
        <f t="shared" si="377"/>
        <v>0.44627870000000003</v>
      </c>
    </row>
    <row r="8025" spans="1:6" x14ac:dyDescent="0.25">
      <c r="A8025">
        <v>8016</v>
      </c>
      <c r="B8025">
        <f>'Założenia i wyniki'!$E$6*Znorm.Profile!B8025</f>
        <v>0</v>
      </c>
      <c r="C8025">
        <f>'Założenia i wyniki'!$E$8*Znorm.Profile!C8025</f>
        <v>0.3532305</v>
      </c>
      <c r="D8025">
        <f t="shared" si="375"/>
        <v>0</v>
      </c>
      <c r="E8025">
        <f t="shared" si="376"/>
        <v>0</v>
      </c>
      <c r="F8025">
        <f t="shared" si="377"/>
        <v>0.3532305</v>
      </c>
    </row>
    <row r="8026" spans="1:6" x14ac:dyDescent="0.25">
      <c r="A8026">
        <v>8017</v>
      </c>
      <c r="B8026">
        <f>'Założenia i wyniki'!$E$6*Znorm.Profile!B8026</f>
        <v>0</v>
      </c>
      <c r="C8026">
        <f>'Założenia i wyniki'!$E$8*Znorm.Profile!C8026</f>
        <v>0.27337135000000001</v>
      </c>
      <c r="D8026">
        <f t="shared" si="375"/>
        <v>0</v>
      </c>
      <c r="E8026">
        <f t="shared" si="376"/>
        <v>0</v>
      </c>
      <c r="F8026">
        <f t="shared" si="377"/>
        <v>0.27337135000000001</v>
      </c>
    </row>
    <row r="8027" spans="1:6" x14ac:dyDescent="0.25">
      <c r="A8027">
        <v>8018</v>
      </c>
      <c r="B8027">
        <f>'Założenia i wyniki'!$E$6*Znorm.Profile!B8027</f>
        <v>0</v>
      </c>
      <c r="C8027">
        <f>'Założenia i wyniki'!$E$8*Znorm.Profile!C8027</f>
        <v>0.2390206</v>
      </c>
      <c r="D8027">
        <f t="shared" si="375"/>
        <v>0</v>
      </c>
      <c r="E8027">
        <f t="shared" si="376"/>
        <v>0</v>
      </c>
      <c r="F8027">
        <f t="shared" si="377"/>
        <v>0.2390206</v>
      </c>
    </row>
    <row r="8028" spans="1:6" x14ac:dyDescent="0.25">
      <c r="A8028">
        <v>8019</v>
      </c>
      <c r="B8028">
        <f>'Założenia i wyniki'!$E$6*Znorm.Profile!B8028</f>
        <v>0</v>
      </c>
      <c r="C8028">
        <f>'Założenia i wyniki'!$E$8*Znorm.Profile!C8028</f>
        <v>0.22957340000000001</v>
      </c>
      <c r="D8028">
        <f t="shared" si="375"/>
        <v>0</v>
      </c>
      <c r="E8028">
        <f t="shared" si="376"/>
        <v>0</v>
      </c>
      <c r="F8028">
        <f t="shared" si="377"/>
        <v>0.22957340000000001</v>
      </c>
    </row>
    <row r="8029" spans="1:6" x14ac:dyDescent="0.25">
      <c r="A8029">
        <v>8020</v>
      </c>
      <c r="B8029">
        <f>'Założenia i wyniki'!$E$6*Znorm.Profile!B8029</f>
        <v>0</v>
      </c>
      <c r="C8029">
        <f>'Założenia i wyniki'!$E$8*Znorm.Profile!C8029</f>
        <v>0.23105635000000002</v>
      </c>
      <c r="D8029">
        <f t="shared" si="375"/>
        <v>0</v>
      </c>
      <c r="E8029">
        <f t="shared" si="376"/>
        <v>0</v>
      </c>
      <c r="F8029">
        <f t="shared" si="377"/>
        <v>0.23105635000000002</v>
      </c>
    </row>
    <row r="8030" spans="1:6" x14ac:dyDescent="0.25">
      <c r="A8030">
        <v>8021</v>
      </c>
      <c r="B8030">
        <f>'Założenia i wyniki'!$E$6*Znorm.Profile!B8030</f>
        <v>0</v>
      </c>
      <c r="C8030">
        <f>'Założenia i wyniki'!$E$8*Znorm.Profile!C8030</f>
        <v>0.26135094999999997</v>
      </c>
      <c r="D8030">
        <f t="shared" si="375"/>
        <v>0</v>
      </c>
      <c r="E8030">
        <f t="shared" si="376"/>
        <v>0</v>
      </c>
      <c r="F8030">
        <f t="shared" si="377"/>
        <v>0.26135094999999997</v>
      </c>
    </row>
    <row r="8031" spans="1:6" x14ac:dyDescent="0.25">
      <c r="A8031">
        <v>8022</v>
      </c>
      <c r="B8031">
        <f>'Założenia i wyniki'!$E$6*Znorm.Profile!B8031</f>
        <v>0</v>
      </c>
      <c r="C8031">
        <f>'Założenia i wyniki'!$E$8*Znorm.Profile!C8031</f>
        <v>0.32035535000000004</v>
      </c>
      <c r="D8031">
        <f t="shared" si="375"/>
        <v>0</v>
      </c>
      <c r="E8031">
        <f t="shared" si="376"/>
        <v>0</v>
      </c>
      <c r="F8031">
        <f t="shared" si="377"/>
        <v>0.32035535000000004</v>
      </c>
    </row>
    <row r="8032" spans="1:6" x14ac:dyDescent="0.25">
      <c r="A8032">
        <v>8023</v>
      </c>
      <c r="B8032">
        <f>'Założenia i wyniki'!$E$6*Znorm.Profile!B8032</f>
        <v>0</v>
      </c>
      <c r="C8032">
        <f>'Założenia i wyniki'!$E$8*Znorm.Profile!C8032</f>
        <v>0.4214987</v>
      </c>
      <c r="D8032">
        <f t="shared" si="375"/>
        <v>0</v>
      </c>
      <c r="E8032">
        <f t="shared" si="376"/>
        <v>0</v>
      </c>
      <c r="F8032">
        <f t="shared" si="377"/>
        <v>0.4214987</v>
      </c>
    </row>
    <row r="8033" spans="1:6" x14ac:dyDescent="0.25">
      <c r="A8033">
        <v>8024</v>
      </c>
      <c r="B8033">
        <f>'Założenia i wyniki'!$E$6*Znorm.Profile!B8033</f>
        <v>0</v>
      </c>
      <c r="C8033">
        <f>'Założenia i wyniki'!$E$8*Znorm.Profile!C8033</f>
        <v>0.48344030000000004</v>
      </c>
      <c r="D8033">
        <f t="shared" si="375"/>
        <v>0</v>
      </c>
      <c r="E8033">
        <f t="shared" si="376"/>
        <v>0</v>
      </c>
      <c r="F8033">
        <f t="shared" si="377"/>
        <v>0.48344030000000004</v>
      </c>
    </row>
    <row r="8034" spans="1:6" x14ac:dyDescent="0.25">
      <c r="A8034">
        <v>8025</v>
      </c>
      <c r="B8034">
        <f>'Założenia i wyniki'!$E$6*Znorm.Profile!B8034</f>
        <v>6.6184905660377366E-2</v>
      </c>
      <c r="C8034">
        <f>'Założenia i wyniki'!$E$8*Znorm.Profile!C8034</f>
        <v>0.48804699999999995</v>
      </c>
      <c r="D8034">
        <f t="shared" si="375"/>
        <v>6.6184905660377366E-2</v>
      </c>
      <c r="E8034">
        <f t="shared" si="376"/>
        <v>0</v>
      </c>
      <c r="F8034">
        <f t="shared" si="377"/>
        <v>0.42186209433962257</v>
      </c>
    </row>
    <row r="8035" spans="1:6" x14ac:dyDescent="0.25">
      <c r="A8035">
        <v>8026</v>
      </c>
      <c r="B8035">
        <f>'Założenia i wyniki'!$E$6*Znorm.Profile!B8035</f>
        <v>0.18805660377358491</v>
      </c>
      <c r="C8035">
        <f>'Założenia i wyniki'!$E$8*Znorm.Profile!C8035</f>
        <v>0.47841430000000001</v>
      </c>
      <c r="D8035">
        <f t="shared" si="375"/>
        <v>0.18805660377358491</v>
      </c>
      <c r="E8035">
        <f t="shared" si="376"/>
        <v>0</v>
      </c>
      <c r="F8035">
        <f t="shared" si="377"/>
        <v>0.29035769622641511</v>
      </c>
    </row>
    <row r="8036" spans="1:6" x14ac:dyDescent="0.25">
      <c r="A8036">
        <v>8027</v>
      </c>
      <c r="B8036">
        <f>'Założenia i wyniki'!$E$6*Znorm.Profile!B8036</f>
        <v>0.18899056603773587</v>
      </c>
      <c r="C8036">
        <f>'Założenia i wyniki'!$E$8*Znorm.Profile!C8036</f>
        <v>0.48122199999999998</v>
      </c>
      <c r="D8036">
        <f t="shared" si="375"/>
        <v>0.18899056603773587</v>
      </c>
      <c r="E8036">
        <f t="shared" si="376"/>
        <v>0</v>
      </c>
      <c r="F8036">
        <f t="shared" si="377"/>
        <v>0.29223143396226414</v>
      </c>
    </row>
    <row r="8037" spans="1:6" x14ac:dyDescent="0.25">
      <c r="A8037">
        <v>8028</v>
      </c>
      <c r="B8037">
        <f>'Założenia i wyniki'!$E$6*Znorm.Profile!B8037</f>
        <v>0.18502830188679245</v>
      </c>
      <c r="C8037">
        <f>'Założenia i wyniki'!$E$8*Znorm.Profile!C8037</f>
        <v>0.46835320000000003</v>
      </c>
      <c r="D8037">
        <f t="shared" si="375"/>
        <v>0.18502830188679245</v>
      </c>
      <c r="E8037">
        <f t="shared" si="376"/>
        <v>0</v>
      </c>
      <c r="F8037">
        <f t="shared" si="377"/>
        <v>0.2833248981132076</v>
      </c>
    </row>
    <row r="8038" spans="1:6" x14ac:dyDescent="0.25">
      <c r="A8038">
        <v>8029</v>
      </c>
      <c r="B8038">
        <f>'Założenia i wyniki'!$E$6*Znorm.Profile!B8038</f>
        <v>0.15731132075471699</v>
      </c>
      <c r="C8038">
        <f>'Założenia i wyniki'!$E$8*Znorm.Profile!C8038</f>
        <v>0.4670687</v>
      </c>
      <c r="D8038">
        <f t="shared" si="375"/>
        <v>0.15731132075471699</v>
      </c>
      <c r="E8038">
        <f t="shared" si="376"/>
        <v>0</v>
      </c>
      <c r="F8038">
        <f t="shared" si="377"/>
        <v>0.30975737924528302</v>
      </c>
    </row>
    <row r="8039" spans="1:6" x14ac:dyDescent="0.25">
      <c r="A8039">
        <v>8030</v>
      </c>
      <c r="B8039">
        <f>'Założenia i wyniki'!$E$6*Znorm.Profile!B8039</f>
        <v>0.1101132075471698</v>
      </c>
      <c r="C8039">
        <f>'Założenia i wyniki'!$E$8*Znorm.Profile!C8039</f>
        <v>0.46752300000000002</v>
      </c>
      <c r="D8039">
        <f t="shared" si="375"/>
        <v>0.1101132075471698</v>
      </c>
      <c r="E8039">
        <f t="shared" si="376"/>
        <v>0</v>
      </c>
      <c r="F8039">
        <f t="shared" si="377"/>
        <v>0.35740979245283022</v>
      </c>
    </row>
    <row r="8040" spans="1:6" x14ac:dyDescent="0.25">
      <c r="A8040">
        <v>8031</v>
      </c>
      <c r="B8040">
        <f>'Założenia i wyniki'!$E$6*Znorm.Profile!B8040</f>
        <v>1.81122641509434E-2</v>
      </c>
      <c r="C8040">
        <f>'Założenia i wyniki'!$E$8*Znorm.Profile!C8040</f>
        <v>0.48036099999999998</v>
      </c>
      <c r="D8040">
        <f t="shared" si="375"/>
        <v>1.81122641509434E-2</v>
      </c>
      <c r="E8040">
        <f t="shared" si="376"/>
        <v>0</v>
      </c>
      <c r="F8040">
        <f t="shared" si="377"/>
        <v>0.46224873584905657</v>
      </c>
    </row>
    <row r="8041" spans="1:6" x14ac:dyDescent="0.25">
      <c r="A8041">
        <v>8032</v>
      </c>
      <c r="B8041">
        <f>'Założenia i wyniki'!$E$6*Znorm.Profile!B8041</f>
        <v>0</v>
      </c>
      <c r="C8041">
        <f>'Założenia i wyniki'!$E$8*Znorm.Profile!C8041</f>
        <v>0.54685365000000008</v>
      </c>
      <c r="D8041">
        <f t="shared" si="375"/>
        <v>0</v>
      </c>
      <c r="E8041">
        <f t="shared" si="376"/>
        <v>0</v>
      </c>
      <c r="F8041">
        <f t="shared" si="377"/>
        <v>0.54685365000000008</v>
      </c>
    </row>
    <row r="8042" spans="1:6" x14ac:dyDescent="0.25">
      <c r="A8042">
        <v>8033</v>
      </c>
      <c r="B8042">
        <f>'Założenia i wyniki'!$E$6*Znorm.Profile!B8042</f>
        <v>0</v>
      </c>
      <c r="C8042">
        <f>'Założenia i wyniki'!$E$8*Znorm.Profile!C8042</f>
        <v>0.62340284999999995</v>
      </c>
      <c r="D8042">
        <f t="shared" si="375"/>
        <v>0</v>
      </c>
      <c r="E8042">
        <f t="shared" si="376"/>
        <v>0</v>
      </c>
      <c r="F8042">
        <f t="shared" si="377"/>
        <v>0.62340284999999995</v>
      </c>
    </row>
    <row r="8043" spans="1:6" x14ac:dyDescent="0.25">
      <c r="A8043">
        <v>8034</v>
      </c>
      <c r="B8043">
        <f>'Założenia i wyniki'!$E$6*Znorm.Profile!B8043</f>
        <v>0</v>
      </c>
      <c r="C8043">
        <f>'Założenia i wyniki'!$E$8*Znorm.Profile!C8043</f>
        <v>0.65614534999999996</v>
      </c>
      <c r="D8043">
        <f t="shared" si="375"/>
        <v>0</v>
      </c>
      <c r="E8043">
        <f t="shared" si="376"/>
        <v>0</v>
      </c>
      <c r="F8043">
        <f t="shared" si="377"/>
        <v>0.65614534999999996</v>
      </c>
    </row>
    <row r="8044" spans="1:6" x14ac:dyDescent="0.25">
      <c r="A8044">
        <v>8035</v>
      </c>
      <c r="B8044">
        <f>'Założenia i wyniki'!$E$6*Znorm.Profile!B8044</f>
        <v>0</v>
      </c>
      <c r="C8044">
        <f>'Założenia i wyniki'!$E$8*Znorm.Profile!C8044</f>
        <v>0.66103835</v>
      </c>
      <c r="D8044">
        <f t="shared" si="375"/>
        <v>0</v>
      </c>
      <c r="E8044">
        <f t="shared" si="376"/>
        <v>0</v>
      </c>
      <c r="F8044">
        <f t="shared" si="377"/>
        <v>0.66103835</v>
      </c>
    </row>
    <row r="8045" spans="1:6" x14ac:dyDescent="0.25">
      <c r="A8045">
        <v>8036</v>
      </c>
      <c r="B8045">
        <f>'Założenia i wyniki'!$E$6*Znorm.Profile!B8045</f>
        <v>0</v>
      </c>
      <c r="C8045">
        <f>'Założenia i wyniki'!$E$8*Znorm.Profile!C8045</f>
        <v>0.65066960000000007</v>
      </c>
      <c r="D8045">
        <f t="shared" si="375"/>
        <v>0</v>
      </c>
      <c r="E8045">
        <f t="shared" si="376"/>
        <v>0</v>
      </c>
      <c r="F8045">
        <f t="shared" si="377"/>
        <v>0.65066960000000007</v>
      </c>
    </row>
    <row r="8046" spans="1:6" x14ac:dyDescent="0.25">
      <c r="A8046">
        <v>8037</v>
      </c>
      <c r="B8046">
        <f>'Założenia i wyniki'!$E$6*Znorm.Profile!B8046</f>
        <v>0</v>
      </c>
      <c r="C8046">
        <f>'Założenia i wyniki'!$E$8*Znorm.Profile!C8046</f>
        <v>0.61720364999999999</v>
      </c>
      <c r="D8046">
        <f t="shared" si="375"/>
        <v>0</v>
      </c>
      <c r="E8046">
        <f t="shared" si="376"/>
        <v>0</v>
      </c>
      <c r="F8046">
        <f t="shared" si="377"/>
        <v>0.61720364999999999</v>
      </c>
    </row>
    <row r="8047" spans="1:6" x14ac:dyDescent="0.25">
      <c r="A8047">
        <v>8038</v>
      </c>
      <c r="B8047">
        <f>'Założenia i wyniki'!$E$6*Znorm.Profile!B8047</f>
        <v>0</v>
      </c>
      <c r="C8047">
        <f>'Założenia i wyniki'!$E$8*Znorm.Profile!C8047</f>
        <v>0.55154820000000004</v>
      </c>
      <c r="D8047">
        <f t="shared" si="375"/>
        <v>0</v>
      </c>
      <c r="E8047">
        <f t="shared" si="376"/>
        <v>0</v>
      </c>
      <c r="F8047">
        <f t="shared" si="377"/>
        <v>0.55154820000000004</v>
      </c>
    </row>
    <row r="8048" spans="1:6" x14ac:dyDescent="0.25">
      <c r="A8048">
        <v>8039</v>
      </c>
      <c r="B8048">
        <f>'Założenia i wyniki'!$E$6*Znorm.Profile!B8048</f>
        <v>0</v>
      </c>
      <c r="C8048">
        <f>'Założenia i wyniki'!$E$8*Znorm.Profile!C8048</f>
        <v>0.4490591000000001</v>
      </c>
      <c r="D8048">
        <f t="shared" si="375"/>
        <v>0</v>
      </c>
      <c r="E8048">
        <f t="shared" si="376"/>
        <v>0</v>
      </c>
      <c r="F8048">
        <f t="shared" si="377"/>
        <v>0.4490591000000001</v>
      </c>
    </row>
    <row r="8049" spans="1:6" x14ac:dyDescent="0.25">
      <c r="A8049">
        <v>8040</v>
      </c>
      <c r="B8049">
        <f>'Założenia i wyniki'!$E$6*Znorm.Profile!B8049</f>
        <v>0</v>
      </c>
      <c r="C8049">
        <f>'Założenia i wyniki'!$E$8*Znorm.Profile!C8049</f>
        <v>0.35305969999999998</v>
      </c>
      <c r="D8049">
        <f t="shared" si="375"/>
        <v>0</v>
      </c>
      <c r="E8049">
        <f t="shared" si="376"/>
        <v>0</v>
      </c>
      <c r="F8049">
        <f t="shared" si="377"/>
        <v>0.35305969999999998</v>
      </c>
    </row>
    <row r="8050" spans="1:6" x14ac:dyDescent="0.25">
      <c r="A8050">
        <v>8041</v>
      </c>
      <c r="B8050">
        <f>'Założenia i wyniki'!$E$6*Znorm.Profile!B8050</f>
        <v>0</v>
      </c>
      <c r="C8050">
        <f>'Założenia i wyniki'!$E$8*Znorm.Profile!C8050</f>
        <v>0.27953485</v>
      </c>
      <c r="D8050">
        <f t="shared" si="375"/>
        <v>0</v>
      </c>
      <c r="E8050">
        <f t="shared" si="376"/>
        <v>0</v>
      </c>
      <c r="F8050">
        <f t="shared" si="377"/>
        <v>0.27953485</v>
      </c>
    </row>
    <row r="8051" spans="1:6" x14ac:dyDescent="0.25">
      <c r="A8051">
        <v>8042</v>
      </c>
      <c r="B8051">
        <f>'Założenia i wyniki'!$E$6*Znorm.Profile!B8051</f>
        <v>0</v>
      </c>
      <c r="C8051">
        <f>'Założenia i wyniki'!$E$8*Znorm.Profile!C8051</f>
        <v>0.24468570000000001</v>
      </c>
      <c r="D8051">
        <f t="shared" si="375"/>
        <v>0</v>
      </c>
      <c r="E8051">
        <f t="shared" si="376"/>
        <v>0</v>
      </c>
      <c r="F8051">
        <f t="shared" si="377"/>
        <v>0.24468570000000001</v>
      </c>
    </row>
    <row r="8052" spans="1:6" x14ac:dyDescent="0.25">
      <c r="A8052">
        <v>8043</v>
      </c>
      <c r="B8052">
        <f>'Założenia i wyniki'!$E$6*Znorm.Profile!B8052</f>
        <v>0</v>
      </c>
      <c r="C8052">
        <f>'Założenia i wyniki'!$E$8*Znorm.Profile!C8052</f>
        <v>0.22920484999999999</v>
      </c>
      <c r="D8052">
        <f t="shared" si="375"/>
        <v>0</v>
      </c>
      <c r="E8052">
        <f t="shared" si="376"/>
        <v>0</v>
      </c>
      <c r="F8052">
        <f t="shared" si="377"/>
        <v>0.22920484999999999</v>
      </c>
    </row>
    <row r="8053" spans="1:6" x14ac:dyDescent="0.25">
      <c r="A8053">
        <v>8044</v>
      </c>
      <c r="B8053">
        <f>'Założenia i wyniki'!$E$6*Znorm.Profile!B8053</f>
        <v>0</v>
      </c>
      <c r="C8053">
        <f>'Założenia i wyniki'!$E$8*Znorm.Profile!C8053</f>
        <v>0.23530919999999997</v>
      </c>
      <c r="D8053">
        <f t="shared" si="375"/>
        <v>0</v>
      </c>
      <c r="E8053">
        <f t="shared" si="376"/>
        <v>0</v>
      </c>
      <c r="F8053">
        <f t="shared" si="377"/>
        <v>0.23530919999999997</v>
      </c>
    </row>
    <row r="8054" spans="1:6" x14ac:dyDescent="0.25">
      <c r="A8054">
        <v>8045</v>
      </c>
      <c r="B8054">
        <f>'Założenia i wyniki'!$E$6*Znorm.Profile!B8054</f>
        <v>0</v>
      </c>
      <c r="C8054">
        <f>'Założenia i wyniki'!$E$8*Znorm.Profile!C8054</f>
        <v>0.26029850000000004</v>
      </c>
      <c r="D8054">
        <f t="shared" si="375"/>
        <v>0</v>
      </c>
      <c r="E8054">
        <f t="shared" si="376"/>
        <v>0</v>
      </c>
      <c r="F8054">
        <f t="shared" si="377"/>
        <v>0.26029850000000004</v>
      </c>
    </row>
    <row r="8055" spans="1:6" x14ac:dyDescent="0.25">
      <c r="A8055">
        <v>8046</v>
      </c>
      <c r="B8055">
        <f>'Założenia i wyniki'!$E$6*Znorm.Profile!B8055</f>
        <v>0</v>
      </c>
      <c r="C8055">
        <f>'Założenia i wyniki'!$E$8*Znorm.Profile!C8055</f>
        <v>0.32132450000000001</v>
      </c>
      <c r="D8055">
        <f t="shared" si="375"/>
        <v>0</v>
      </c>
      <c r="E8055">
        <f t="shared" si="376"/>
        <v>0</v>
      </c>
      <c r="F8055">
        <f t="shared" si="377"/>
        <v>0.32132450000000001</v>
      </c>
    </row>
    <row r="8056" spans="1:6" x14ac:dyDescent="0.25">
      <c r="A8056">
        <v>8047</v>
      </c>
      <c r="B8056">
        <f>'Założenia i wyniki'!$E$6*Znorm.Profile!B8056</f>
        <v>0</v>
      </c>
      <c r="C8056">
        <f>'Założenia i wyniki'!$E$8*Znorm.Profile!C8056</f>
        <v>0.42810984999999996</v>
      </c>
      <c r="D8056">
        <f t="shared" si="375"/>
        <v>0</v>
      </c>
      <c r="E8056">
        <f t="shared" si="376"/>
        <v>0</v>
      </c>
      <c r="F8056">
        <f t="shared" si="377"/>
        <v>0.42810984999999996</v>
      </c>
    </row>
    <row r="8057" spans="1:6" x14ac:dyDescent="0.25">
      <c r="A8057">
        <v>8048</v>
      </c>
      <c r="B8057">
        <f>'Założenia i wyniki'!$E$6*Znorm.Profile!B8057</f>
        <v>0</v>
      </c>
      <c r="C8057">
        <f>'Założenia i wyniki'!$E$8*Znorm.Profile!C8057</f>
        <v>0.49082285000000003</v>
      </c>
      <c r="D8057">
        <f t="shared" si="375"/>
        <v>0</v>
      </c>
      <c r="E8057">
        <f t="shared" si="376"/>
        <v>0</v>
      </c>
      <c r="F8057">
        <f t="shared" si="377"/>
        <v>0.49082285000000003</v>
      </c>
    </row>
    <row r="8058" spans="1:6" x14ac:dyDescent="0.25">
      <c r="A8058">
        <v>8049</v>
      </c>
      <c r="B8058">
        <f>'Założenia i wyniki'!$E$6*Znorm.Profile!B8058</f>
        <v>6.286886792452831E-2</v>
      </c>
      <c r="C8058">
        <f>'Założenia i wyniki'!$E$8*Znorm.Profile!C8058</f>
        <v>0.48921179999999992</v>
      </c>
      <c r="D8058">
        <f t="shared" si="375"/>
        <v>6.286886792452831E-2</v>
      </c>
      <c r="E8058">
        <f t="shared" si="376"/>
        <v>0</v>
      </c>
      <c r="F8058">
        <f t="shared" si="377"/>
        <v>0.42634293207547158</v>
      </c>
    </row>
    <row r="8059" spans="1:6" x14ac:dyDescent="0.25">
      <c r="A8059">
        <v>8050</v>
      </c>
      <c r="B8059">
        <f>'Założenia i wyniki'!$E$6*Znorm.Profile!B8059</f>
        <v>0.17676415094339623</v>
      </c>
      <c r="C8059">
        <f>'Założenia i wyniki'!$E$8*Znorm.Profile!C8059</f>
        <v>0.47856620000000005</v>
      </c>
      <c r="D8059">
        <f t="shared" si="375"/>
        <v>0.17676415094339623</v>
      </c>
      <c r="E8059">
        <f t="shared" si="376"/>
        <v>0</v>
      </c>
      <c r="F8059">
        <f t="shared" si="377"/>
        <v>0.30180204905660379</v>
      </c>
    </row>
    <row r="8060" spans="1:6" x14ac:dyDescent="0.25">
      <c r="A8060">
        <v>8051</v>
      </c>
      <c r="B8060">
        <f>'Założenia i wyniki'!$E$6*Znorm.Profile!B8060</f>
        <v>0.17878301886792453</v>
      </c>
      <c r="C8060">
        <f>'Założenia i wyniki'!$E$8*Znorm.Profile!C8060</f>
        <v>0.45857489999999995</v>
      </c>
      <c r="D8060">
        <f t="shared" si="375"/>
        <v>0.17878301886792453</v>
      </c>
      <c r="E8060">
        <f t="shared" si="376"/>
        <v>0</v>
      </c>
      <c r="F8060">
        <f t="shared" si="377"/>
        <v>0.27979188113207543</v>
      </c>
    </row>
    <row r="8061" spans="1:6" x14ac:dyDescent="0.25">
      <c r="A8061">
        <v>8052</v>
      </c>
      <c r="B8061">
        <f>'Założenia i wyniki'!$E$6*Znorm.Profile!B8061</f>
        <v>0.21853773584905661</v>
      </c>
      <c r="C8061">
        <f>'Założenia i wyniki'!$E$8*Znorm.Profile!C8061</f>
        <v>0.45902710000000002</v>
      </c>
      <c r="D8061">
        <f t="shared" si="375"/>
        <v>0.21853773584905661</v>
      </c>
      <c r="E8061">
        <f t="shared" si="376"/>
        <v>0</v>
      </c>
      <c r="F8061">
        <f t="shared" si="377"/>
        <v>0.24048936415094341</v>
      </c>
    </row>
    <row r="8062" spans="1:6" x14ac:dyDescent="0.25">
      <c r="A8062">
        <v>8053</v>
      </c>
      <c r="B8062">
        <f>'Założenia i wyniki'!$E$6*Znorm.Profile!B8062</f>
        <v>0.24252830188679242</v>
      </c>
      <c r="C8062">
        <f>'Założenia i wyniki'!$E$8*Znorm.Profile!C8062</f>
        <v>0.46727905000000003</v>
      </c>
      <c r="D8062">
        <f t="shared" si="375"/>
        <v>0.24252830188679242</v>
      </c>
      <c r="E8062">
        <f t="shared" si="376"/>
        <v>0</v>
      </c>
      <c r="F8062">
        <f t="shared" si="377"/>
        <v>0.22475074811320761</v>
      </c>
    </row>
    <row r="8063" spans="1:6" x14ac:dyDescent="0.25">
      <c r="A8063">
        <v>8054</v>
      </c>
      <c r="B8063">
        <f>'Założenia i wyniki'!$E$6*Znorm.Profile!B8063</f>
        <v>0.17242452830188681</v>
      </c>
      <c r="C8063">
        <f>'Założenia i wyniki'!$E$8*Znorm.Profile!C8063</f>
        <v>0.48571040000000004</v>
      </c>
      <c r="D8063">
        <f t="shared" si="375"/>
        <v>0.17242452830188681</v>
      </c>
      <c r="E8063">
        <f t="shared" si="376"/>
        <v>0</v>
      </c>
      <c r="F8063">
        <f t="shared" si="377"/>
        <v>0.31328587169811323</v>
      </c>
    </row>
    <row r="8064" spans="1:6" x14ac:dyDescent="0.25">
      <c r="A8064">
        <v>8055</v>
      </c>
      <c r="B8064">
        <f>'Założenia i wyniki'!$E$6*Znorm.Profile!B8064</f>
        <v>4.5339622641509432E-2</v>
      </c>
      <c r="C8064">
        <f>'Założenia i wyniki'!$E$8*Znorm.Profile!C8064</f>
        <v>0.49986265000000002</v>
      </c>
      <c r="D8064">
        <f t="shared" si="375"/>
        <v>4.5339622641509432E-2</v>
      </c>
      <c r="E8064">
        <f t="shared" si="376"/>
        <v>0</v>
      </c>
      <c r="F8064">
        <f t="shared" si="377"/>
        <v>0.45452302735849059</v>
      </c>
    </row>
    <row r="8065" spans="1:6" x14ac:dyDescent="0.25">
      <c r="A8065">
        <v>8056</v>
      </c>
      <c r="B8065">
        <f>'Założenia i wyniki'!$E$6*Znorm.Profile!B8065</f>
        <v>0</v>
      </c>
      <c r="C8065">
        <f>'Założenia i wyniki'!$E$8*Znorm.Profile!C8065</f>
        <v>0.55737815000000002</v>
      </c>
      <c r="D8065">
        <f t="shared" si="375"/>
        <v>0</v>
      </c>
      <c r="E8065">
        <f t="shared" si="376"/>
        <v>0</v>
      </c>
      <c r="F8065">
        <f t="shared" si="377"/>
        <v>0.55737815000000002</v>
      </c>
    </row>
    <row r="8066" spans="1:6" x14ac:dyDescent="0.25">
      <c r="A8066">
        <v>8057</v>
      </c>
      <c r="B8066">
        <f>'Założenia i wyniki'!$E$6*Znorm.Profile!B8066</f>
        <v>0</v>
      </c>
      <c r="C8066">
        <f>'Założenia i wyniki'!$E$8*Znorm.Profile!C8066</f>
        <v>0.62777084999999999</v>
      </c>
      <c r="D8066">
        <f t="shared" si="375"/>
        <v>0</v>
      </c>
      <c r="E8066">
        <f t="shared" si="376"/>
        <v>0</v>
      </c>
      <c r="F8066">
        <f t="shared" si="377"/>
        <v>0.62777084999999999</v>
      </c>
    </row>
    <row r="8067" spans="1:6" x14ac:dyDescent="0.25">
      <c r="A8067">
        <v>8058</v>
      </c>
      <c r="B8067">
        <f>'Założenia i wyniki'!$E$6*Znorm.Profile!B8067</f>
        <v>0</v>
      </c>
      <c r="C8067">
        <f>'Założenia i wyniki'!$E$8*Znorm.Profile!C8067</f>
        <v>0.65684464999999992</v>
      </c>
      <c r="D8067">
        <f t="shared" si="375"/>
        <v>0</v>
      </c>
      <c r="E8067">
        <f t="shared" si="376"/>
        <v>0</v>
      </c>
      <c r="F8067">
        <f t="shared" si="377"/>
        <v>0.65684464999999992</v>
      </c>
    </row>
    <row r="8068" spans="1:6" x14ac:dyDescent="0.25">
      <c r="A8068">
        <v>8059</v>
      </c>
      <c r="B8068">
        <f>'Założenia i wyniki'!$E$6*Znorm.Profile!B8068</f>
        <v>0</v>
      </c>
      <c r="C8068">
        <f>'Założenia i wyniki'!$E$8*Znorm.Profile!C8068</f>
        <v>0.66223745000000001</v>
      </c>
      <c r="D8068">
        <f t="shared" si="375"/>
        <v>0</v>
      </c>
      <c r="E8068">
        <f t="shared" si="376"/>
        <v>0</v>
      </c>
      <c r="F8068">
        <f t="shared" si="377"/>
        <v>0.66223745000000001</v>
      </c>
    </row>
    <row r="8069" spans="1:6" x14ac:dyDescent="0.25">
      <c r="A8069">
        <v>8060</v>
      </c>
      <c r="B8069">
        <f>'Założenia i wyniki'!$E$6*Znorm.Profile!B8069</f>
        <v>0</v>
      </c>
      <c r="C8069">
        <f>'Założenia i wyniki'!$E$8*Znorm.Profile!C8069</f>
        <v>0.66280304999999995</v>
      </c>
      <c r="D8069">
        <f t="shared" si="375"/>
        <v>0</v>
      </c>
      <c r="E8069">
        <f t="shared" si="376"/>
        <v>0</v>
      </c>
      <c r="F8069">
        <f t="shared" si="377"/>
        <v>0.66280304999999995</v>
      </c>
    </row>
    <row r="8070" spans="1:6" x14ac:dyDescent="0.25">
      <c r="A8070">
        <v>8061</v>
      </c>
      <c r="B8070">
        <f>'Założenia i wyniki'!$E$6*Znorm.Profile!B8070</f>
        <v>0</v>
      </c>
      <c r="C8070">
        <f>'Założenia i wyniki'!$E$8*Znorm.Profile!C8070</f>
        <v>0.61660795000000002</v>
      </c>
      <c r="D8070">
        <f t="shared" si="375"/>
        <v>0</v>
      </c>
      <c r="E8070">
        <f t="shared" si="376"/>
        <v>0</v>
      </c>
      <c r="F8070">
        <f t="shared" si="377"/>
        <v>0.61660795000000002</v>
      </c>
    </row>
    <row r="8071" spans="1:6" x14ac:dyDescent="0.25">
      <c r="A8071">
        <v>8062</v>
      </c>
      <c r="B8071">
        <f>'Założenia i wyniki'!$E$6*Znorm.Profile!B8071</f>
        <v>0</v>
      </c>
      <c r="C8071">
        <f>'Założenia i wyniki'!$E$8*Znorm.Profile!C8071</f>
        <v>0.55162904999999995</v>
      </c>
      <c r="D8071">
        <f t="shared" si="375"/>
        <v>0</v>
      </c>
      <c r="E8071">
        <f t="shared" si="376"/>
        <v>0</v>
      </c>
      <c r="F8071">
        <f t="shared" si="377"/>
        <v>0.55162904999999995</v>
      </c>
    </row>
    <row r="8072" spans="1:6" x14ac:dyDescent="0.25">
      <c r="A8072">
        <v>8063</v>
      </c>
      <c r="B8072">
        <f>'Założenia i wyniki'!$E$6*Znorm.Profile!B8072</f>
        <v>0</v>
      </c>
      <c r="C8072">
        <f>'Założenia i wyniki'!$E$8*Znorm.Profile!C8072</f>
        <v>0.44578485000000001</v>
      </c>
      <c r="D8072">
        <f t="shared" si="375"/>
        <v>0</v>
      </c>
      <c r="E8072">
        <f t="shared" si="376"/>
        <v>0</v>
      </c>
      <c r="F8072">
        <f t="shared" si="377"/>
        <v>0.44578485000000001</v>
      </c>
    </row>
    <row r="8073" spans="1:6" x14ac:dyDescent="0.25">
      <c r="A8073">
        <v>8064</v>
      </c>
      <c r="B8073">
        <f>'Założenia i wyniki'!$E$6*Znorm.Profile!B8073</f>
        <v>0</v>
      </c>
      <c r="C8073">
        <f>'Założenia i wyniki'!$E$8*Znorm.Profile!C8073</f>
        <v>0.35079450000000001</v>
      </c>
      <c r="D8073">
        <f t="shared" si="375"/>
        <v>0</v>
      </c>
      <c r="E8073">
        <f t="shared" si="376"/>
        <v>0</v>
      </c>
      <c r="F8073">
        <f t="shared" si="377"/>
        <v>0.35079450000000001</v>
      </c>
    </row>
    <row r="8074" spans="1:6" x14ac:dyDescent="0.25">
      <c r="A8074">
        <v>8065</v>
      </c>
      <c r="B8074">
        <f>'Założenia i wyniki'!$E$6*Znorm.Profile!B8074</f>
        <v>0</v>
      </c>
      <c r="C8074">
        <f>'Założenia i wyniki'!$E$8*Znorm.Profile!C8074</f>
        <v>0.27766479999999999</v>
      </c>
      <c r="D8074">
        <f t="shared" si="375"/>
        <v>0</v>
      </c>
      <c r="E8074">
        <f t="shared" si="376"/>
        <v>0</v>
      </c>
      <c r="F8074">
        <f t="shared" si="377"/>
        <v>0.27766479999999999</v>
      </c>
    </row>
    <row r="8075" spans="1:6" x14ac:dyDescent="0.25">
      <c r="A8075">
        <v>8066</v>
      </c>
      <c r="B8075">
        <f>'Założenia i wyniki'!$E$6*Znorm.Profile!B8075</f>
        <v>0</v>
      </c>
      <c r="C8075">
        <f>'Założenia i wyniki'!$E$8*Znorm.Profile!C8075</f>
        <v>0.24632510000000005</v>
      </c>
      <c r="D8075">
        <f t="shared" ref="D8075:D8138" si="378">IF(B8075&lt;=C8075,B8075,C8075)</f>
        <v>0</v>
      </c>
      <c r="E8075">
        <f t="shared" ref="E8075:E8138" si="379">IF(B8075&gt;C8075,B8075-C8075,0)</f>
        <v>0</v>
      </c>
      <c r="F8075">
        <f t="shared" ref="F8075:F8138" si="380">IF(B8075&lt;C8075,C8075-B8075,0)</f>
        <v>0.24632510000000005</v>
      </c>
    </row>
    <row r="8076" spans="1:6" x14ac:dyDescent="0.25">
      <c r="A8076">
        <v>8067</v>
      </c>
      <c r="B8076">
        <f>'Założenia i wyniki'!$E$6*Znorm.Profile!B8076</f>
        <v>0</v>
      </c>
      <c r="C8076">
        <f>'Założenia i wyniki'!$E$8*Znorm.Profile!C8076</f>
        <v>0.2323566</v>
      </c>
      <c r="D8076">
        <f t="shared" si="378"/>
        <v>0</v>
      </c>
      <c r="E8076">
        <f t="shared" si="379"/>
        <v>0</v>
      </c>
      <c r="F8076">
        <f t="shared" si="380"/>
        <v>0.2323566</v>
      </c>
    </row>
    <row r="8077" spans="1:6" x14ac:dyDescent="0.25">
      <c r="A8077">
        <v>8068</v>
      </c>
      <c r="B8077">
        <f>'Założenia i wyniki'!$E$6*Znorm.Profile!B8077</f>
        <v>0</v>
      </c>
      <c r="C8077">
        <f>'Założenia i wyniki'!$E$8*Znorm.Profile!C8077</f>
        <v>0.23272235000000002</v>
      </c>
      <c r="D8077">
        <f t="shared" si="378"/>
        <v>0</v>
      </c>
      <c r="E8077">
        <f t="shared" si="379"/>
        <v>0</v>
      </c>
      <c r="F8077">
        <f t="shared" si="380"/>
        <v>0.23272235000000002</v>
      </c>
    </row>
    <row r="8078" spans="1:6" x14ac:dyDescent="0.25">
      <c r="A8078">
        <v>8069</v>
      </c>
      <c r="B8078">
        <f>'Założenia i wyniki'!$E$6*Znorm.Profile!B8078</f>
        <v>0</v>
      </c>
      <c r="C8078">
        <f>'Założenia i wyniki'!$E$8*Znorm.Profile!C8078</f>
        <v>0.25979205</v>
      </c>
      <c r="D8078">
        <f t="shared" si="378"/>
        <v>0</v>
      </c>
      <c r="E8078">
        <f t="shared" si="379"/>
        <v>0</v>
      </c>
      <c r="F8078">
        <f t="shared" si="380"/>
        <v>0.25979205</v>
      </c>
    </row>
    <row r="8079" spans="1:6" x14ac:dyDescent="0.25">
      <c r="A8079">
        <v>8070</v>
      </c>
      <c r="B8079">
        <f>'Założenia i wyniki'!$E$6*Znorm.Profile!B8079</f>
        <v>0</v>
      </c>
      <c r="C8079">
        <f>'Założenia i wyniki'!$E$8*Znorm.Profile!C8079</f>
        <v>0.32039595000000004</v>
      </c>
      <c r="D8079">
        <f t="shared" si="378"/>
        <v>0</v>
      </c>
      <c r="E8079">
        <f t="shared" si="379"/>
        <v>0</v>
      </c>
      <c r="F8079">
        <f t="shared" si="380"/>
        <v>0.32039595000000004</v>
      </c>
    </row>
    <row r="8080" spans="1:6" x14ac:dyDescent="0.25">
      <c r="A8080">
        <v>8071</v>
      </c>
      <c r="B8080">
        <f>'Założenia i wyniki'!$E$6*Znorm.Profile!B8080</f>
        <v>0</v>
      </c>
      <c r="C8080">
        <f>'Założenia i wyniki'!$E$8*Znorm.Profile!C8080</f>
        <v>0.42349020000000004</v>
      </c>
      <c r="D8080">
        <f t="shared" si="378"/>
        <v>0</v>
      </c>
      <c r="E8080">
        <f t="shared" si="379"/>
        <v>0</v>
      </c>
      <c r="F8080">
        <f t="shared" si="380"/>
        <v>0.42349020000000004</v>
      </c>
    </row>
    <row r="8081" spans="1:6" x14ac:dyDescent="0.25">
      <c r="A8081">
        <v>8072</v>
      </c>
      <c r="B8081">
        <f>'Założenia i wyniki'!$E$6*Znorm.Profile!B8081</f>
        <v>0</v>
      </c>
      <c r="C8081">
        <f>'Założenia i wyniki'!$E$8*Znorm.Profile!C8081</f>
        <v>0.48799030000000004</v>
      </c>
      <c r="D8081">
        <f t="shared" si="378"/>
        <v>0</v>
      </c>
      <c r="E8081">
        <f t="shared" si="379"/>
        <v>0</v>
      </c>
      <c r="F8081">
        <f t="shared" si="380"/>
        <v>0.48799030000000004</v>
      </c>
    </row>
    <row r="8082" spans="1:6" x14ac:dyDescent="0.25">
      <c r="A8082">
        <v>8073</v>
      </c>
      <c r="B8082">
        <f>'Założenia i wyniki'!$E$6*Znorm.Profile!B8082</f>
        <v>4.976792452830188E-2</v>
      </c>
      <c r="C8082">
        <f>'Założenia i wyniki'!$E$8*Znorm.Profile!C8082</f>
        <v>0.49538055000000003</v>
      </c>
      <c r="D8082">
        <f t="shared" si="378"/>
        <v>4.976792452830188E-2</v>
      </c>
      <c r="E8082">
        <f t="shared" si="379"/>
        <v>0</v>
      </c>
      <c r="F8082">
        <f t="shared" si="380"/>
        <v>0.44561262547169816</v>
      </c>
    </row>
    <row r="8083" spans="1:6" x14ac:dyDescent="0.25">
      <c r="A8083">
        <v>8074</v>
      </c>
      <c r="B8083">
        <f>'Założenia i wyniki'!$E$6*Znorm.Profile!B8083</f>
        <v>0.16466037735849057</v>
      </c>
      <c r="C8083">
        <f>'Założenia i wyniki'!$E$8*Znorm.Profile!C8083</f>
        <v>0.48483365</v>
      </c>
      <c r="D8083">
        <f t="shared" si="378"/>
        <v>0.16466037735849057</v>
      </c>
      <c r="E8083">
        <f t="shared" si="379"/>
        <v>0</v>
      </c>
      <c r="F8083">
        <f t="shared" si="380"/>
        <v>0.32017327264150941</v>
      </c>
    </row>
    <row r="8084" spans="1:6" x14ac:dyDescent="0.25">
      <c r="A8084">
        <v>8075</v>
      </c>
      <c r="B8084">
        <f>'Założenia i wyniki'!$E$6*Znorm.Profile!B8084</f>
        <v>0.18971698113207547</v>
      </c>
      <c r="C8084">
        <f>'Założenia i wyniki'!$E$8*Znorm.Profile!C8084</f>
        <v>0.47229244999999997</v>
      </c>
      <c r="D8084">
        <f t="shared" si="378"/>
        <v>0.18971698113207547</v>
      </c>
      <c r="E8084">
        <f t="shared" si="379"/>
        <v>0</v>
      </c>
      <c r="F8084">
        <f t="shared" si="380"/>
        <v>0.28257546886792451</v>
      </c>
    </row>
    <row r="8085" spans="1:6" x14ac:dyDescent="0.25">
      <c r="A8085">
        <v>8076</v>
      </c>
      <c r="B8085">
        <f>'Założenia i wyniki'!$E$6*Znorm.Profile!B8085</f>
        <v>0.22249056603773584</v>
      </c>
      <c r="C8085">
        <f>'Założenia i wyniki'!$E$8*Znorm.Profile!C8085</f>
        <v>0.46633965000000005</v>
      </c>
      <c r="D8085">
        <f t="shared" si="378"/>
        <v>0.22249056603773584</v>
      </c>
      <c r="E8085">
        <f t="shared" si="379"/>
        <v>0</v>
      </c>
      <c r="F8085">
        <f t="shared" si="380"/>
        <v>0.24384908396226421</v>
      </c>
    </row>
    <row r="8086" spans="1:6" x14ac:dyDescent="0.25">
      <c r="A8086">
        <v>8077</v>
      </c>
      <c r="B8086">
        <f>'Założenia i wyniki'!$E$6*Znorm.Profile!B8086</f>
        <v>0.18338679245283018</v>
      </c>
      <c r="C8086">
        <f>'Założenia i wyniki'!$E$8*Znorm.Profile!C8086</f>
        <v>0.45902150000000003</v>
      </c>
      <c r="D8086">
        <f t="shared" si="378"/>
        <v>0.18338679245283018</v>
      </c>
      <c r="E8086">
        <f t="shared" si="379"/>
        <v>0</v>
      </c>
      <c r="F8086">
        <f t="shared" si="380"/>
        <v>0.27563470754716984</v>
      </c>
    </row>
    <row r="8087" spans="1:6" x14ac:dyDescent="0.25">
      <c r="A8087">
        <v>8078</v>
      </c>
      <c r="B8087">
        <f>'Założenia i wyniki'!$E$6*Znorm.Profile!B8087</f>
        <v>0.10255660377358489</v>
      </c>
      <c r="C8087">
        <f>'Założenia i wyniki'!$E$8*Znorm.Profile!C8087</f>
        <v>0.47716024999999995</v>
      </c>
      <c r="D8087">
        <f t="shared" si="378"/>
        <v>0.10255660377358489</v>
      </c>
      <c r="E8087">
        <f t="shared" si="379"/>
        <v>0</v>
      </c>
      <c r="F8087">
        <f t="shared" si="380"/>
        <v>0.37460364622641507</v>
      </c>
    </row>
    <row r="8088" spans="1:6" x14ac:dyDescent="0.25">
      <c r="A8088">
        <v>8079</v>
      </c>
      <c r="B8088">
        <f>'Założenia i wyniki'!$E$6*Znorm.Profile!B8088</f>
        <v>1.4683962264150942E-2</v>
      </c>
      <c r="C8088">
        <f>'Założenia i wyniki'!$E$8*Znorm.Profile!C8088</f>
        <v>0.50337454999999998</v>
      </c>
      <c r="D8088">
        <f t="shared" si="378"/>
        <v>1.4683962264150942E-2</v>
      </c>
      <c r="E8088">
        <f t="shared" si="379"/>
        <v>0</v>
      </c>
      <c r="F8088">
        <f t="shared" si="380"/>
        <v>0.48869058773584906</v>
      </c>
    </row>
    <row r="8089" spans="1:6" x14ac:dyDescent="0.25">
      <c r="A8089">
        <v>8080</v>
      </c>
      <c r="B8089">
        <f>'Założenia i wyniki'!$E$6*Znorm.Profile!B8089</f>
        <v>0</v>
      </c>
      <c r="C8089">
        <f>'Założenia i wyniki'!$E$8*Znorm.Profile!C8089</f>
        <v>0.55659415000000001</v>
      </c>
      <c r="D8089">
        <f t="shared" si="378"/>
        <v>0</v>
      </c>
      <c r="E8089">
        <f t="shared" si="379"/>
        <v>0</v>
      </c>
      <c r="F8089">
        <f t="shared" si="380"/>
        <v>0.55659415000000001</v>
      </c>
    </row>
    <row r="8090" spans="1:6" x14ac:dyDescent="0.25">
      <c r="A8090">
        <v>8081</v>
      </c>
      <c r="B8090">
        <f>'Założenia i wyniki'!$E$6*Znorm.Profile!B8090</f>
        <v>0</v>
      </c>
      <c r="C8090">
        <f>'Założenia i wyniki'!$E$8*Znorm.Profile!C8090</f>
        <v>0.62095984999999998</v>
      </c>
      <c r="D8090">
        <f t="shared" si="378"/>
        <v>0</v>
      </c>
      <c r="E8090">
        <f t="shared" si="379"/>
        <v>0</v>
      </c>
      <c r="F8090">
        <f t="shared" si="380"/>
        <v>0.62095984999999998</v>
      </c>
    </row>
    <row r="8091" spans="1:6" x14ac:dyDescent="0.25">
      <c r="A8091">
        <v>8082</v>
      </c>
      <c r="B8091">
        <f>'Założenia i wyniki'!$E$6*Znorm.Profile!B8091</f>
        <v>0</v>
      </c>
      <c r="C8091">
        <f>'Założenia i wyniki'!$E$8*Znorm.Profile!C8091</f>
        <v>0.65282384999999998</v>
      </c>
      <c r="D8091">
        <f t="shared" si="378"/>
        <v>0</v>
      </c>
      <c r="E8091">
        <f t="shared" si="379"/>
        <v>0</v>
      </c>
      <c r="F8091">
        <f t="shared" si="380"/>
        <v>0.65282384999999998</v>
      </c>
    </row>
    <row r="8092" spans="1:6" x14ac:dyDescent="0.25">
      <c r="A8092">
        <v>8083</v>
      </c>
      <c r="B8092">
        <f>'Założenia i wyniki'!$E$6*Znorm.Profile!B8092</f>
        <v>0</v>
      </c>
      <c r="C8092">
        <f>'Założenia i wyniki'!$E$8*Znorm.Profile!C8092</f>
        <v>0.66593729999999995</v>
      </c>
      <c r="D8092">
        <f t="shared" si="378"/>
        <v>0</v>
      </c>
      <c r="E8092">
        <f t="shared" si="379"/>
        <v>0</v>
      </c>
      <c r="F8092">
        <f t="shared" si="380"/>
        <v>0.66593729999999995</v>
      </c>
    </row>
    <row r="8093" spans="1:6" x14ac:dyDescent="0.25">
      <c r="A8093">
        <v>8084</v>
      </c>
      <c r="B8093">
        <f>'Założenia i wyniki'!$E$6*Znorm.Profile!B8093</f>
        <v>0</v>
      </c>
      <c r="C8093">
        <f>'Założenia i wyniki'!$E$8*Znorm.Profile!C8093</f>
        <v>0.65356374999999989</v>
      </c>
      <c r="D8093">
        <f t="shared" si="378"/>
        <v>0</v>
      </c>
      <c r="E8093">
        <f t="shared" si="379"/>
        <v>0</v>
      </c>
      <c r="F8093">
        <f t="shared" si="380"/>
        <v>0.65356374999999989</v>
      </c>
    </row>
    <row r="8094" spans="1:6" x14ac:dyDescent="0.25">
      <c r="A8094">
        <v>8085</v>
      </c>
      <c r="B8094">
        <f>'Założenia i wyniki'!$E$6*Znorm.Profile!B8094</f>
        <v>0</v>
      </c>
      <c r="C8094">
        <f>'Założenia i wyniki'!$E$8*Znorm.Profile!C8094</f>
        <v>0.61382789999999987</v>
      </c>
      <c r="D8094">
        <f t="shared" si="378"/>
        <v>0</v>
      </c>
      <c r="E8094">
        <f t="shared" si="379"/>
        <v>0</v>
      </c>
      <c r="F8094">
        <f t="shared" si="380"/>
        <v>0.61382789999999987</v>
      </c>
    </row>
    <row r="8095" spans="1:6" x14ac:dyDescent="0.25">
      <c r="A8095">
        <v>8086</v>
      </c>
      <c r="B8095">
        <f>'Założenia i wyniki'!$E$6*Znorm.Profile!B8095</f>
        <v>0</v>
      </c>
      <c r="C8095">
        <f>'Założenia i wyniki'!$E$8*Znorm.Profile!C8095</f>
        <v>0.54818049999999996</v>
      </c>
      <c r="D8095">
        <f t="shared" si="378"/>
        <v>0</v>
      </c>
      <c r="E8095">
        <f t="shared" si="379"/>
        <v>0</v>
      </c>
      <c r="F8095">
        <f t="shared" si="380"/>
        <v>0.54818049999999996</v>
      </c>
    </row>
    <row r="8096" spans="1:6" x14ac:dyDescent="0.25">
      <c r="A8096">
        <v>8087</v>
      </c>
      <c r="B8096">
        <f>'Założenia i wyniki'!$E$6*Znorm.Profile!B8096</f>
        <v>0</v>
      </c>
      <c r="C8096">
        <f>'Założenia i wyniki'!$E$8*Znorm.Profile!C8096</f>
        <v>0.43862384999999998</v>
      </c>
      <c r="D8096">
        <f t="shared" si="378"/>
        <v>0</v>
      </c>
      <c r="E8096">
        <f t="shared" si="379"/>
        <v>0</v>
      </c>
      <c r="F8096">
        <f t="shared" si="380"/>
        <v>0.43862384999999998</v>
      </c>
    </row>
    <row r="8097" spans="1:6" x14ac:dyDescent="0.25">
      <c r="A8097">
        <v>8088</v>
      </c>
      <c r="B8097">
        <f>'Założenia i wyniki'!$E$6*Znorm.Profile!B8097</f>
        <v>0</v>
      </c>
      <c r="C8097">
        <f>'Założenia i wyniki'!$E$8*Znorm.Profile!C8097</f>
        <v>0.35749805000000001</v>
      </c>
      <c r="D8097">
        <f t="shared" si="378"/>
        <v>0</v>
      </c>
      <c r="E8097">
        <f t="shared" si="379"/>
        <v>0</v>
      </c>
      <c r="F8097">
        <f t="shared" si="380"/>
        <v>0.35749805000000001</v>
      </c>
    </row>
    <row r="8098" spans="1:6" x14ac:dyDescent="0.25">
      <c r="A8098">
        <v>8089</v>
      </c>
      <c r="B8098">
        <f>'Założenia i wyniki'!$E$6*Znorm.Profile!B8098</f>
        <v>0</v>
      </c>
      <c r="C8098">
        <f>'Założenia i wyniki'!$E$8*Znorm.Profile!C8098</f>
        <v>0.28133175000000005</v>
      </c>
      <c r="D8098">
        <f t="shared" si="378"/>
        <v>0</v>
      </c>
      <c r="E8098">
        <f t="shared" si="379"/>
        <v>0</v>
      </c>
      <c r="F8098">
        <f t="shared" si="380"/>
        <v>0.28133175000000005</v>
      </c>
    </row>
    <row r="8099" spans="1:6" x14ac:dyDescent="0.25">
      <c r="A8099">
        <v>8090</v>
      </c>
      <c r="B8099">
        <f>'Założenia i wyniki'!$E$6*Znorm.Profile!B8099</f>
        <v>0</v>
      </c>
      <c r="C8099">
        <f>'Założenia i wyniki'!$E$8*Znorm.Profile!C8099</f>
        <v>0.24796869999999999</v>
      </c>
      <c r="D8099">
        <f t="shared" si="378"/>
        <v>0</v>
      </c>
      <c r="E8099">
        <f t="shared" si="379"/>
        <v>0</v>
      </c>
      <c r="F8099">
        <f t="shared" si="380"/>
        <v>0.24796869999999999</v>
      </c>
    </row>
    <row r="8100" spans="1:6" x14ac:dyDescent="0.25">
      <c r="A8100">
        <v>8091</v>
      </c>
      <c r="B8100">
        <f>'Założenia i wyniki'!$E$6*Znorm.Profile!B8100</f>
        <v>0</v>
      </c>
      <c r="C8100">
        <f>'Założenia i wyniki'!$E$8*Znorm.Profile!C8100</f>
        <v>0.22674855000000002</v>
      </c>
      <c r="D8100">
        <f t="shared" si="378"/>
        <v>0</v>
      </c>
      <c r="E8100">
        <f t="shared" si="379"/>
        <v>0</v>
      </c>
      <c r="F8100">
        <f t="shared" si="380"/>
        <v>0.22674855000000002</v>
      </c>
    </row>
    <row r="8101" spans="1:6" x14ac:dyDescent="0.25">
      <c r="A8101">
        <v>8092</v>
      </c>
      <c r="B8101">
        <f>'Założenia i wyniki'!$E$6*Znorm.Profile!B8101</f>
        <v>0</v>
      </c>
      <c r="C8101">
        <f>'Założenia i wyniki'!$E$8*Znorm.Profile!C8101</f>
        <v>0.22645594999999999</v>
      </c>
      <c r="D8101">
        <f t="shared" si="378"/>
        <v>0</v>
      </c>
      <c r="E8101">
        <f t="shared" si="379"/>
        <v>0</v>
      </c>
      <c r="F8101">
        <f t="shared" si="380"/>
        <v>0.22645594999999999</v>
      </c>
    </row>
    <row r="8102" spans="1:6" x14ac:dyDescent="0.25">
      <c r="A8102">
        <v>8093</v>
      </c>
      <c r="B8102">
        <f>'Założenia i wyniki'!$E$6*Znorm.Profile!B8102</f>
        <v>0</v>
      </c>
      <c r="C8102">
        <f>'Założenia i wyniki'!$E$8*Znorm.Profile!C8102</f>
        <v>0.26713189999999998</v>
      </c>
      <c r="D8102">
        <f t="shared" si="378"/>
        <v>0</v>
      </c>
      <c r="E8102">
        <f t="shared" si="379"/>
        <v>0</v>
      </c>
      <c r="F8102">
        <f t="shared" si="380"/>
        <v>0.26713189999999998</v>
      </c>
    </row>
    <row r="8103" spans="1:6" x14ac:dyDescent="0.25">
      <c r="A8103">
        <v>8094</v>
      </c>
      <c r="B8103">
        <f>'Założenia i wyniki'!$E$6*Znorm.Profile!B8103</f>
        <v>0</v>
      </c>
      <c r="C8103">
        <f>'Założenia i wyniki'!$E$8*Znorm.Profile!C8103</f>
        <v>0.32149810000000001</v>
      </c>
      <c r="D8103">
        <f t="shared" si="378"/>
        <v>0</v>
      </c>
      <c r="E8103">
        <f t="shared" si="379"/>
        <v>0</v>
      </c>
      <c r="F8103">
        <f t="shared" si="380"/>
        <v>0.32149810000000001</v>
      </c>
    </row>
    <row r="8104" spans="1:6" x14ac:dyDescent="0.25">
      <c r="A8104">
        <v>8095</v>
      </c>
      <c r="B8104">
        <f>'Założenia i wyniki'!$E$6*Znorm.Profile!B8104</f>
        <v>0</v>
      </c>
      <c r="C8104">
        <f>'Założenia i wyniki'!$E$8*Znorm.Profile!C8104</f>
        <v>0.41524839999999996</v>
      </c>
      <c r="D8104">
        <f t="shared" si="378"/>
        <v>0</v>
      </c>
      <c r="E8104">
        <f t="shared" si="379"/>
        <v>0</v>
      </c>
      <c r="F8104">
        <f t="shared" si="380"/>
        <v>0.41524839999999996</v>
      </c>
    </row>
    <row r="8105" spans="1:6" x14ac:dyDescent="0.25">
      <c r="A8105">
        <v>8096</v>
      </c>
      <c r="B8105">
        <f>'Założenia i wyniki'!$E$6*Znorm.Profile!B8105</f>
        <v>0</v>
      </c>
      <c r="C8105">
        <f>'Założenia i wyniki'!$E$8*Znorm.Profile!C8105</f>
        <v>0.48863150000000005</v>
      </c>
      <c r="D8105">
        <f t="shared" si="378"/>
        <v>0</v>
      </c>
      <c r="E8105">
        <f t="shared" si="379"/>
        <v>0</v>
      </c>
      <c r="F8105">
        <f t="shared" si="380"/>
        <v>0.48863150000000005</v>
      </c>
    </row>
    <row r="8106" spans="1:6" x14ac:dyDescent="0.25">
      <c r="A8106">
        <v>8097</v>
      </c>
      <c r="B8106">
        <f>'Założenia i wyniki'!$E$6*Znorm.Profile!B8106</f>
        <v>1.6143396226415092E-2</v>
      </c>
      <c r="C8106">
        <f>'Założenia i wyniki'!$E$8*Znorm.Profile!C8106</f>
        <v>0.49346394999999998</v>
      </c>
      <c r="D8106">
        <f t="shared" si="378"/>
        <v>1.6143396226415092E-2</v>
      </c>
      <c r="E8106">
        <f t="shared" si="379"/>
        <v>0</v>
      </c>
      <c r="F8106">
        <f t="shared" si="380"/>
        <v>0.4773205537735849</v>
      </c>
    </row>
    <row r="8107" spans="1:6" x14ac:dyDescent="0.25">
      <c r="A8107">
        <v>8098</v>
      </c>
      <c r="B8107">
        <f>'Założenia i wyniki'!$E$6*Znorm.Profile!B8107</f>
        <v>9.9924528301886792E-2</v>
      </c>
      <c r="C8107">
        <f>'Założenia i wyniki'!$E$8*Znorm.Profile!C8107</f>
        <v>0.49487549999999997</v>
      </c>
      <c r="D8107">
        <f t="shared" si="378"/>
        <v>9.9924528301886792E-2</v>
      </c>
      <c r="E8107">
        <f t="shared" si="379"/>
        <v>0</v>
      </c>
      <c r="F8107">
        <f t="shared" si="380"/>
        <v>0.39495097169811316</v>
      </c>
    </row>
    <row r="8108" spans="1:6" x14ac:dyDescent="0.25">
      <c r="A8108">
        <v>8099</v>
      </c>
      <c r="B8108">
        <f>'Założenia i wyniki'!$E$6*Znorm.Profile!B8108</f>
        <v>0.14566981132075471</v>
      </c>
      <c r="C8108">
        <f>'Założenia i wyniki'!$E$8*Znorm.Profile!C8108</f>
        <v>0.48206024999999997</v>
      </c>
      <c r="D8108">
        <f t="shared" si="378"/>
        <v>0.14566981132075471</v>
      </c>
      <c r="E8108">
        <f t="shared" si="379"/>
        <v>0</v>
      </c>
      <c r="F8108">
        <f t="shared" si="380"/>
        <v>0.33639043867924523</v>
      </c>
    </row>
    <row r="8109" spans="1:6" x14ac:dyDescent="0.25">
      <c r="A8109">
        <v>8100</v>
      </c>
      <c r="B8109">
        <f>'Założenia i wyniki'!$E$6*Znorm.Profile!B8109</f>
        <v>0.18379245283018869</v>
      </c>
      <c r="C8109">
        <f>'Założenia i wyniki'!$E$8*Znorm.Profile!C8109</f>
        <v>0.47817455000000003</v>
      </c>
      <c r="D8109">
        <f t="shared" si="378"/>
        <v>0.18379245283018869</v>
      </c>
      <c r="E8109">
        <f t="shared" si="379"/>
        <v>0</v>
      </c>
      <c r="F8109">
        <f t="shared" si="380"/>
        <v>0.29438209716981134</v>
      </c>
    </row>
    <row r="8110" spans="1:6" x14ac:dyDescent="0.25">
      <c r="A8110">
        <v>8101</v>
      </c>
      <c r="B8110">
        <f>'Założenia i wyniki'!$E$6*Znorm.Profile!B8110</f>
        <v>0.17405660377358489</v>
      </c>
      <c r="C8110">
        <f>'Założenia i wyniki'!$E$8*Znorm.Profile!C8110</f>
        <v>0.4552814</v>
      </c>
      <c r="D8110">
        <f t="shared" si="378"/>
        <v>0.17405660377358489</v>
      </c>
      <c r="E8110">
        <f t="shared" si="379"/>
        <v>0</v>
      </c>
      <c r="F8110">
        <f t="shared" si="380"/>
        <v>0.28122479622641511</v>
      </c>
    </row>
    <row r="8111" spans="1:6" x14ac:dyDescent="0.25">
      <c r="A8111">
        <v>8102</v>
      </c>
      <c r="B8111">
        <f>'Założenia i wyniki'!$E$6*Znorm.Profile!B8111</f>
        <v>0.1055</v>
      </c>
      <c r="C8111">
        <f>'Założenia i wyniki'!$E$8*Znorm.Profile!C8111</f>
        <v>0.45028339999999994</v>
      </c>
      <c r="D8111">
        <f t="shared" si="378"/>
        <v>0.1055</v>
      </c>
      <c r="E8111">
        <f t="shared" si="379"/>
        <v>0</v>
      </c>
      <c r="F8111">
        <f t="shared" si="380"/>
        <v>0.34478339999999996</v>
      </c>
    </row>
    <row r="8112" spans="1:6" x14ac:dyDescent="0.25">
      <c r="A8112">
        <v>8103</v>
      </c>
      <c r="B8112">
        <f>'Założenia i wyniki'!$E$6*Znorm.Profile!B8112</f>
        <v>1.0426415094339623E-2</v>
      </c>
      <c r="C8112">
        <f>'Założenia i wyniki'!$E$8*Znorm.Profile!C8112</f>
        <v>0.47269214999999998</v>
      </c>
      <c r="D8112">
        <f t="shared" si="378"/>
        <v>1.0426415094339623E-2</v>
      </c>
      <c r="E8112">
        <f t="shared" si="379"/>
        <v>0</v>
      </c>
      <c r="F8112">
        <f t="shared" si="380"/>
        <v>0.46226573490566036</v>
      </c>
    </row>
    <row r="8113" spans="1:6" x14ac:dyDescent="0.25">
      <c r="A8113">
        <v>8104</v>
      </c>
      <c r="B8113">
        <f>'Założenia i wyniki'!$E$6*Znorm.Profile!B8113</f>
        <v>0</v>
      </c>
      <c r="C8113">
        <f>'Założenia i wyniki'!$E$8*Znorm.Profile!C8113</f>
        <v>0.53408389999999994</v>
      </c>
      <c r="D8113">
        <f t="shared" si="378"/>
        <v>0</v>
      </c>
      <c r="E8113">
        <f t="shared" si="379"/>
        <v>0</v>
      </c>
      <c r="F8113">
        <f t="shared" si="380"/>
        <v>0.53408389999999994</v>
      </c>
    </row>
    <row r="8114" spans="1:6" x14ac:dyDescent="0.25">
      <c r="A8114">
        <v>8105</v>
      </c>
      <c r="B8114">
        <f>'Założenia i wyniki'!$E$6*Znorm.Profile!B8114</f>
        <v>0</v>
      </c>
      <c r="C8114">
        <f>'Założenia i wyniki'!$E$8*Znorm.Profile!C8114</f>
        <v>0.60850475000000004</v>
      </c>
      <c r="D8114">
        <f t="shared" si="378"/>
        <v>0</v>
      </c>
      <c r="E8114">
        <f t="shared" si="379"/>
        <v>0</v>
      </c>
      <c r="F8114">
        <f t="shared" si="380"/>
        <v>0.60850475000000004</v>
      </c>
    </row>
    <row r="8115" spans="1:6" x14ac:dyDescent="0.25">
      <c r="A8115">
        <v>8106</v>
      </c>
      <c r="B8115">
        <f>'Założenia i wyniki'!$E$6*Znorm.Profile!B8115</f>
        <v>0</v>
      </c>
      <c r="C8115">
        <f>'Założenia i wyniki'!$E$8*Znorm.Profile!C8115</f>
        <v>0.62870674999999998</v>
      </c>
      <c r="D8115">
        <f t="shared" si="378"/>
        <v>0</v>
      </c>
      <c r="E8115">
        <f t="shared" si="379"/>
        <v>0</v>
      </c>
      <c r="F8115">
        <f t="shared" si="380"/>
        <v>0.62870674999999998</v>
      </c>
    </row>
    <row r="8116" spans="1:6" x14ac:dyDescent="0.25">
      <c r="A8116">
        <v>8107</v>
      </c>
      <c r="B8116">
        <f>'Założenia i wyniki'!$E$6*Znorm.Profile!B8116</f>
        <v>0</v>
      </c>
      <c r="C8116">
        <f>'Założenia i wyniki'!$E$8*Znorm.Profile!C8116</f>
        <v>0.63480094999999992</v>
      </c>
      <c r="D8116">
        <f t="shared" si="378"/>
        <v>0</v>
      </c>
      <c r="E8116">
        <f t="shared" si="379"/>
        <v>0</v>
      </c>
      <c r="F8116">
        <f t="shared" si="380"/>
        <v>0.63480094999999992</v>
      </c>
    </row>
    <row r="8117" spans="1:6" x14ac:dyDescent="0.25">
      <c r="A8117">
        <v>8108</v>
      </c>
      <c r="B8117">
        <f>'Założenia i wyniki'!$E$6*Znorm.Profile!B8117</f>
        <v>0</v>
      </c>
      <c r="C8117">
        <f>'Założenia i wyniki'!$E$8*Znorm.Profile!C8117</f>
        <v>0.62750764999999997</v>
      </c>
      <c r="D8117">
        <f t="shared" si="378"/>
        <v>0</v>
      </c>
      <c r="E8117">
        <f t="shared" si="379"/>
        <v>0</v>
      </c>
      <c r="F8117">
        <f t="shared" si="380"/>
        <v>0.62750764999999997</v>
      </c>
    </row>
    <row r="8118" spans="1:6" x14ac:dyDescent="0.25">
      <c r="A8118">
        <v>8109</v>
      </c>
      <c r="B8118">
        <f>'Założenia i wyniki'!$E$6*Znorm.Profile!B8118</f>
        <v>0</v>
      </c>
      <c r="C8118">
        <f>'Założenia i wyniki'!$E$8*Znorm.Profile!C8118</f>
        <v>0.58290154999999999</v>
      </c>
      <c r="D8118">
        <f t="shared" si="378"/>
        <v>0</v>
      </c>
      <c r="E8118">
        <f t="shared" si="379"/>
        <v>0</v>
      </c>
      <c r="F8118">
        <f t="shared" si="380"/>
        <v>0.58290154999999999</v>
      </c>
    </row>
    <row r="8119" spans="1:6" x14ac:dyDescent="0.25">
      <c r="A8119">
        <v>8110</v>
      </c>
      <c r="B8119">
        <f>'Założenia i wyniki'!$E$6*Znorm.Profile!B8119</f>
        <v>0</v>
      </c>
      <c r="C8119">
        <f>'Założenia i wyniki'!$E$8*Znorm.Profile!C8119</f>
        <v>0.51955644999999995</v>
      </c>
      <c r="D8119">
        <f t="shared" si="378"/>
        <v>0</v>
      </c>
      <c r="E8119">
        <f t="shared" si="379"/>
        <v>0</v>
      </c>
      <c r="F8119">
        <f t="shared" si="380"/>
        <v>0.51955644999999995</v>
      </c>
    </row>
    <row r="8120" spans="1:6" x14ac:dyDescent="0.25">
      <c r="A8120">
        <v>8111</v>
      </c>
      <c r="B8120">
        <f>'Założenia i wyniki'!$E$6*Znorm.Profile!B8120</f>
        <v>0</v>
      </c>
      <c r="C8120">
        <f>'Założenia i wyniki'!$E$8*Znorm.Profile!C8120</f>
        <v>0.44433724999999996</v>
      </c>
      <c r="D8120">
        <f t="shared" si="378"/>
        <v>0</v>
      </c>
      <c r="E8120">
        <f t="shared" si="379"/>
        <v>0</v>
      </c>
      <c r="F8120">
        <f t="shared" si="380"/>
        <v>0.44433724999999996</v>
      </c>
    </row>
    <row r="8121" spans="1:6" x14ac:dyDescent="0.25">
      <c r="A8121">
        <v>8112</v>
      </c>
      <c r="B8121">
        <f>'Założenia i wyniki'!$E$6*Znorm.Profile!B8121</f>
        <v>0</v>
      </c>
      <c r="C8121">
        <f>'Założenia i wyniki'!$E$8*Znorm.Profile!C8121</f>
        <v>0.37185960000000007</v>
      </c>
      <c r="D8121">
        <f t="shared" si="378"/>
        <v>0</v>
      </c>
      <c r="E8121">
        <f t="shared" si="379"/>
        <v>0</v>
      </c>
      <c r="F8121">
        <f t="shared" si="380"/>
        <v>0.37185960000000007</v>
      </c>
    </row>
    <row r="8122" spans="1:6" x14ac:dyDescent="0.25">
      <c r="A8122">
        <v>8113</v>
      </c>
      <c r="B8122">
        <f>'Założenia i wyniki'!$E$6*Znorm.Profile!B8122</f>
        <v>0</v>
      </c>
      <c r="C8122">
        <f>'Założenia i wyniki'!$E$8*Znorm.Profile!C8122</f>
        <v>0.29534434999999998</v>
      </c>
      <c r="D8122">
        <f t="shared" si="378"/>
        <v>0</v>
      </c>
      <c r="E8122">
        <f t="shared" si="379"/>
        <v>0</v>
      </c>
      <c r="F8122">
        <f t="shared" si="380"/>
        <v>0.29534434999999998</v>
      </c>
    </row>
    <row r="8123" spans="1:6" x14ac:dyDescent="0.25">
      <c r="A8123">
        <v>8114</v>
      </c>
      <c r="B8123">
        <f>'Założenia i wyniki'!$E$6*Znorm.Profile!B8123</f>
        <v>0</v>
      </c>
      <c r="C8123">
        <f>'Założenia i wyniki'!$E$8*Znorm.Profile!C8123</f>
        <v>0.25945745000000003</v>
      </c>
      <c r="D8123">
        <f t="shared" si="378"/>
        <v>0</v>
      </c>
      <c r="E8123">
        <f t="shared" si="379"/>
        <v>0</v>
      </c>
      <c r="F8123">
        <f t="shared" si="380"/>
        <v>0.25945745000000003</v>
      </c>
    </row>
    <row r="8124" spans="1:6" x14ac:dyDescent="0.25">
      <c r="A8124">
        <v>8115</v>
      </c>
      <c r="B8124">
        <f>'Założenia i wyniki'!$E$6*Znorm.Profile!B8124</f>
        <v>0</v>
      </c>
      <c r="C8124">
        <f>'Założenia i wyniki'!$E$8*Znorm.Profile!C8124</f>
        <v>0.24476200000000004</v>
      </c>
      <c r="D8124">
        <f t="shared" si="378"/>
        <v>0</v>
      </c>
      <c r="E8124">
        <f t="shared" si="379"/>
        <v>0</v>
      </c>
      <c r="F8124">
        <f t="shared" si="380"/>
        <v>0.24476200000000004</v>
      </c>
    </row>
    <row r="8125" spans="1:6" x14ac:dyDescent="0.25">
      <c r="A8125">
        <v>8116</v>
      </c>
      <c r="B8125">
        <f>'Założenia i wyniki'!$E$6*Znorm.Profile!B8125</f>
        <v>0</v>
      </c>
      <c r="C8125">
        <f>'Założenia i wyniki'!$E$8*Znorm.Profile!C8125</f>
        <v>0.23565254999999999</v>
      </c>
      <c r="D8125">
        <f t="shared" si="378"/>
        <v>0</v>
      </c>
      <c r="E8125">
        <f t="shared" si="379"/>
        <v>0</v>
      </c>
      <c r="F8125">
        <f t="shared" si="380"/>
        <v>0.23565254999999999</v>
      </c>
    </row>
    <row r="8126" spans="1:6" x14ac:dyDescent="0.25">
      <c r="A8126">
        <v>8117</v>
      </c>
      <c r="B8126">
        <f>'Założenia i wyniki'!$E$6*Znorm.Profile!B8126</f>
        <v>0</v>
      </c>
      <c r="C8126">
        <f>'Założenia i wyniki'!$E$8*Znorm.Profile!C8126</f>
        <v>0.24776500000000001</v>
      </c>
      <c r="D8126">
        <f t="shared" si="378"/>
        <v>0</v>
      </c>
      <c r="E8126">
        <f t="shared" si="379"/>
        <v>0</v>
      </c>
      <c r="F8126">
        <f t="shared" si="380"/>
        <v>0.24776500000000001</v>
      </c>
    </row>
    <row r="8127" spans="1:6" x14ac:dyDescent="0.25">
      <c r="A8127">
        <v>8118</v>
      </c>
      <c r="B8127">
        <f>'Założenia i wyniki'!$E$6*Znorm.Profile!B8127</f>
        <v>0</v>
      </c>
      <c r="C8127">
        <f>'Założenia i wyniki'!$E$8*Znorm.Profile!C8127</f>
        <v>0.28025479999999997</v>
      </c>
      <c r="D8127">
        <f t="shared" si="378"/>
        <v>0</v>
      </c>
      <c r="E8127">
        <f t="shared" si="379"/>
        <v>0</v>
      </c>
      <c r="F8127">
        <f t="shared" si="380"/>
        <v>0.28025479999999997</v>
      </c>
    </row>
    <row r="8128" spans="1:6" x14ac:dyDescent="0.25">
      <c r="A8128">
        <v>8119</v>
      </c>
      <c r="B8128">
        <f>'Założenia i wyniki'!$E$6*Znorm.Profile!B8128</f>
        <v>0</v>
      </c>
      <c r="C8128">
        <f>'Założenia i wyniki'!$E$8*Znorm.Profile!C8128</f>
        <v>0.34303710000000004</v>
      </c>
      <c r="D8128">
        <f t="shared" si="378"/>
        <v>0</v>
      </c>
      <c r="E8128">
        <f t="shared" si="379"/>
        <v>0</v>
      </c>
      <c r="F8128">
        <f t="shared" si="380"/>
        <v>0.34303710000000004</v>
      </c>
    </row>
    <row r="8129" spans="1:6" x14ac:dyDescent="0.25">
      <c r="A8129">
        <v>8120</v>
      </c>
      <c r="B8129">
        <f>'Założenia i wyniki'!$E$6*Znorm.Profile!B8129</f>
        <v>0</v>
      </c>
      <c r="C8129">
        <f>'Założenia i wyniki'!$E$8*Znorm.Profile!C8129</f>
        <v>0.40606404999999995</v>
      </c>
      <c r="D8129">
        <f t="shared" si="378"/>
        <v>0</v>
      </c>
      <c r="E8129">
        <f t="shared" si="379"/>
        <v>0</v>
      </c>
      <c r="F8129">
        <f t="shared" si="380"/>
        <v>0.40606404999999995</v>
      </c>
    </row>
    <row r="8130" spans="1:6" x14ac:dyDescent="0.25">
      <c r="A8130">
        <v>8121</v>
      </c>
      <c r="B8130">
        <f>'Założenia i wyniki'!$E$6*Znorm.Profile!B8130</f>
        <v>2.1022641509433962E-2</v>
      </c>
      <c r="C8130">
        <f>'Założenia i wyniki'!$E$8*Znorm.Profile!C8130</f>
        <v>0.47524329999999998</v>
      </c>
      <c r="D8130">
        <f t="shared" si="378"/>
        <v>2.1022641509433962E-2</v>
      </c>
      <c r="E8130">
        <f t="shared" si="379"/>
        <v>0</v>
      </c>
      <c r="F8130">
        <f t="shared" si="380"/>
        <v>0.45422065849056603</v>
      </c>
    </row>
    <row r="8131" spans="1:6" x14ac:dyDescent="0.25">
      <c r="A8131">
        <v>8122</v>
      </c>
      <c r="B8131">
        <f>'Założenia i wyniki'!$E$6*Znorm.Profile!B8131</f>
        <v>0.11813207547169813</v>
      </c>
      <c r="C8131">
        <f>'Założenia i wyniki'!$E$8*Znorm.Profile!C8131</f>
        <v>0.51208989999999999</v>
      </c>
      <c r="D8131">
        <f t="shared" si="378"/>
        <v>0.11813207547169813</v>
      </c>
      <c r="E8131">
        <f t="shared" si="379"/>
        <v>0</v>
      </c>
      <c r="F8131">
        <f t="shared" si="380"/>
        <v>0.39395782452830186</v>
      </c>
    </row>
    <row r="8132" spans="1:6" x14ac:dyDescent="0.25">
      <c r="A8132">
        <v>8123</v>
      </c>
      <c r="B8132">
        <f>'Założenia i wyniki'!$E$6*Znorm.Profile!B8132</f>
        <v>0.16140566037735848</v>
      </c>
      <c r="C8132">
        <f>'Założenia i wyniki'!$E$8*Znorm.Profile!C8132</f>
        <v>0.54651729999999998</v>
      </c>
      <c r="D8132">
        <f t="shared" si="378"/>
        <v>0.16140566037735848</v>
      </c>
      <c r="E8132">
        <f t="shared" si="379"/>
        <v>0</v>
      </c>
      <c r="F8132">
        <f t="shared" si="380"/>
        <v>0.3851116396226415</v>
      </c>
    </row>
    <row r="8133" spans="1:6" x14ac:dyDescent="0.25">
      <c r="A8133">
        <v>8124</v>
      </c>
      <c r="B8133">
        <f>'Założenia i wyniki'!$E$6*Znorm.Profile!B8133</f>
        <v>0.20078301886792455</v>
      </c>
      <c r="C8133">
        <f>'Założenia i wyniki'!$E$8*Znorm.Profile!C8133</f>
        <v>0.55326494999999998</v>
      </c>
      <c r="D8133">
        <f t="shared" si="378"/>
        <v>0.20078301886792455</v>
      </c>
      <c r="E8133">
        <f t="shared" si="379"/>
        <v>0</v>
      </c>
      <c r="F8133">
        <f t="shared" si="380"/>
        <v>0.35248193113207543</v>
      </c>
    </row>
    <row r="8134" spans="1:6" x14ac:dyDescent="0.25">
      <c r="A8134">
        <v>8125</v>
      </c>
      <c r="B8134">
        <f>'Założenia i wyniki'!$E$6*Znorm.Profile!B8134</f>
        <v>0.13418867924528302</v>
      </c>
      <c r="C8134">
        <f>'Założenia i wyniki'!$E$8*Znorm.Profile!C8134</f>
        <v>0.56518630000000003</v>
      </c>
      <c r="D8134">
        <f t="shared" si="378"/>
        <v>0.13418867924528302</v>
      </c>
      <c r="E8134">
        <f t="shared" si="379"/>
        <v>0</v>
      </c>
      <c r="F8134">
        <f t="shared" si="380"/>
        <v>0.43099762075471704</v>
      </c>
    </row>
    <row r="8135" spans="1:6" x14ac:dyDescent="0.25">
      <c r="A8135">
        <v>8126</v>
      </c>
      <c r="B8135">
        <f>'Założenia i wyniki'!$E$6*Znorm.Profile!B8135</f>
        <v>8.7099999999999997E-2</v>
      </c>
      <c r="C8135">
        <f>'Założenia i wyniki'!$E$8*Znorm.Profile!C8135</f>
        <v>0.58182319999999998</v>
      </c>
      <c r="D8135">
        <f t="shared" si="378"/>
        <v>8.7099999999999997E-2</v>
      </c>
      <c r="E8135">
        <f t="shared" si="379"/>
        <v>0</v>
      </c>
      <c r="F8135">
        <f t="shared" si="380"/>
        <v>0.49472319999999997</v>
      </c>
    </row>
    <row r="8136" spans="1:6" x14ac:dyDescent="0.25">
      <c r="A8136">
        <v>8127</v>
      </c>
      <c r="B8136">
        <f>'Założenia i wyniki'!$E$6*Znorm.Profile!B8136</f>
        <v>3.6199056603773584E-3</v>
      </c>
      <c r="C8136">
        <f>'Założenia i wyniki'!$E$8*Znorm.Profile!C8136</f>
        <v>0.58994355000000009</v>
      </c>
      <c r="D8136">
        <f t="shared" si="378"/>
        <v>3.6199056603773584E-3</v>
      </c>
      <c r="E8136">
        <f t="shared" si="379"/>
        <v>0</v>
      </c>
      <c r="F8136">
        <f t="shared" si="380"/>
        <v>0.5863236443396227</v>
      </c>
    </row>
    <row r="8137" spans="1:6" x14ac:dyDescent="0.25">
      <c r="A8137">
        <v>8128</v>
      </c>
      <c r="B8137">
        <f>'Założenia i wyniki'!$E$6*Znorm.Profile!B8137</f>
        <v>0</v>
      </c>
      <c r="C8137">
        <f>'Założenia i wyniki'!$E$8*Znorm.Profile!C8137</f>
        <v>0.64411410000000002</v>
      </c>
      <c r="D8137">
        <f t="shared" si="378"/>
        <v>0</v>
      </c>
      <c r="E8137">
        <f t="shared" si="379"/>
        <v>0</v>
      </c>
      <c r="F8137">
        <f t="shared" si="380"/>
        <v>0.64411410000000002</v>
      </c>
    </row>
    <row r="8138" spans="1:6" x14ac:dyDescent="0.25">
      <c r="A8138">
        <v>8129</v>
      </c>
      <c r="B8138">
        <f>'Założenia i wyniki'!$E$6*Znorm.Profile!B8138</f>
        <v>0</v>
      </c>
      <c r="C8138">
        <f>'Założenia i wyniki'!$E$8*Znorm.Profile!C8138</f>
        <v>0.67741870000000004</v>
      </c>
      <c r="D8138">
        <f t="shared" si="378"/>
        <v>0</v>
      </c>
      <c r="E8138">
        <f t="shared" si="379"/>
        <v>0</v>
      </c>
      <c r="F8138">
        <f t="shared" si="380"/>
        <v>0.67741870000000004</v>
      </c>
    </row>
    <row r="8139" spans="1:6" x14ac:dyDescent="0.25">
      <c r="A8139">
        <v>8130</v>
      </c>
      <c r="B8139">
        <f>'Założenia i wyniki'!$E$6*Znorm.Profile!B8139</f>
        <v>0</v>
      </c>
      <c r="C8139">
        <f>'Założenia i wyniki'!$E$8*Znorm.Profile!C8139</f>
        <v>0.66742410000000008</v>
      </c>
      <c r="D8139">
        <f t="shared" ref="D8139:D8202" si="381">IF(B8139&lt;=C8139,B8139,C8139)</f>
        <v>0</v>
      </c>
      <c r="E8139">
        <f t="shared" ref="E8139:E8202" si="382">IF(B8139&gt;C8139,B8139-C8139,0)</f>
        <v>0</v>
      </c>
      <c r="F8139">
        <f t="shared" ref="F8139:F8202" si="383">IF(B8139&lt;C8139,C8139-B8139,0)</f>
        <v>0.66742410000000008</v>
      </c>
    </row>
    <row r="8140" spans="1:6" x14ac:dyDescent="0.25">
      <c r="A8140">
        <v>8131</v>
      </c>
      <c r="B8140">
        <f>'Założenia i wyniki'!$E$6*Znorm.Profile!B8140</f>
        <v>0</v>
      </c>
      <c r="C8140">
        <f>'Założenia i wyniki'!$E$8*Znorm.Profile!C8140</f>
        <v>0.65635639999999995</v>
      </c>
      <c r="D8140">
        <f t="shared" si="381"/>
        <v>0</v>
      </c>
      <c r="E8140">
        <f t="shared" si="382"/>
        <v>0</v>
      </c>
      <c r="F8140">
        <f t="shared" si="383"/>
        <v>0.65635639999999995</v>
      </c>
    </row>
    <row r="8141" spans="1:6" x14ac:dyDescent="0.25">
      <c r="A8141">
        <v>8132</v>
      </c>
      <c r="B8141">
        <f>'Założenia i wyniki'!$E$6*Znorm.Profile!B8141</f>
        <v>0</v>
      </c>
      <c r="C8141">
        <f>'Założenia i wyniki'!$E$8*Znorm.Profile!C8141</f>
        <v>0.63490630000000003</v>
      </c>
      <c r="D8141">
        <f t="shared" si="381"/>
        <v>0</v>
      </c>
      <c r="E8141">
        <f t="shared" si="382"/>
        <v>0</v>
      </c>
      <c r="F8141">
        <f t="shared" si="383"/>
        <v>0.63490630000000003</v>
      </c>
    </row>
    <row r="8142" spans="1:6" x14ac:dyDescent="0.25">
      <c r="A8142">
        <v>8133</v>
      </c>
      <c r="B8142">
        <f>'Założenia i wyniki'!$E$6*Znorm.Profile!B8142</f>
        <v>0</v>
      </c>
      <c r="C8142">
        <f>'Założenia i wyniki'!$E$8*Znorm.Profile!C8142</f>
        <v>0.60468554999999991</v>
      </c>
      <c r="D8142">
        <f t="shared" si="381"/>
        <v>0</v>
      </c>
      <c r="E8142">
        <f t="shared" si="382"/>
        <v>0</v>
      </c>
      <c r="F8142">
        <f t="shared" si="383"/>
        <v>0.60468554999999991</v>
      </c>
    </row>
    <row r="8143" spans="1:6" x14ac:dyDescent="0.25">
      <c r="A8143">
        <v>8134</v>
      </c>
      <c r="B8143">
        <f>'Założenia i wyniki'!$E$6*Znorm.Profile!B8143</f>
        <v>0</v>
      </c>
      <c r="C8143">
        <f>'Założenia i wyniki'!$E$8*Znorm.Profile!C8143</f>
        <v>0.54162465000000004</v>
      </c>
      <c r="D8143">
        <f t="shared" si="381"/>
        <v>0</v>
      </c>
      <c r="E8143">
        <f t="shared" si="382"/>
        <v>0</v>
      </c>
      <c r="F8143">
        <f t="shared" si="383"/>
        <v>0.54162465000000004</v>
      </c>
    </row>
    <row r="8144" spans="1:6" x14ac:dyDescent="0.25">
      <c r="A8144">
        <v>8135</v>
      </c>
      <c r="B8144">
        <f>'Założenia i wyniki'!$E$6*Znorm.Profile!B8144</f>
        <v>0</v>
      </c>
      <c r="C8144">
        <f>'Założenia i wyniki'!$E$8*Znorm.Profile!C8144</f>
        <v>0.46961705000000004</v>
      </c>
      <c r="D8144">
        <f t="shared" si="381"/>
        <v>0</v>
      </c>
      <c r="E8144">
        <f t="shared" si="382"/>
        <v>0</v>
      </c>
      <c r="F8144">
        <f t="shared" si="383"/>
        <v>0.46961705000000004</v>
      </c>
    </row>
    <row r="8145" spans="1:6" x14ac:dyDescent="0.25">
      <c r="A8145">
        <v>8136</v>
      </c>
      <c r="B8145">
        <f>'Założenia i wyniki'!$E$6*Znorm.Profile!B8145</f>
        <v>0</v>
      </c>
      <c r="C8145">
        <f>'Założenia i wyniki'!$E$8*Znorm.Profile!C8145</f>
        <v>0.40152105000000005</v>
      </c>
      <c r="D8145">
        <f t="shared" si="381"/>
        <v>0</v>
      </c>
      <c r="E8145">
        <f t="shared" si="382"/>
        <v>0</v>
      </c>
      <c r="F8145">
        <f t="shared" si="383"/>
        <v>0.40152105000000005</v>
      </c>
    </row>
    <row r="8146" spans="1:6" x14ac:dyDescent="0.25">
      <c r="A8146">
        <v>8137</v>
      </c>
      <c r="B8146">
        <f>'Założenia i wyniki'!$E$6*Znorm.Profile!B8146</f>
        <v>0</v>
      </c>
      <c r="C8146">
        <f>'Założenia i wyniki'!$E$8*Znorm.Profile!C8146</f>
        <v>0.32300345000000003</v>
      </c>
      <c r="D8146">
        <f t="shared" si="381"/>
        <v>0</v>
      </c>
      <c r="E8146">
        <f t="shared" si="382"/>
        <v>0</v>
      </c>
      <c r="F8146">
        <f t="shared" si="383"/>
        <v>0.32300345000000003</v>
      </c>
    </row>
    <row r="8147" spans="1:6" x14ac:dyDescent="0.25">
      <c r="A8147">
        <v>8138</v>
      </c>
      <c r="B8147">
        <f>'Założenia i wyniki'!$E$6*Znorm.Profile!B8147</f>
        <v>0</v>
      </c>
      <c r="C8147">
        <f>'Założenia i wyniki'!$E$8*Znorm.Profile!C8147</f>
        <v>0.27667675000000003</v>
      </c>
      <c r="D8147">
        <f t="shared" si="381"/>
        <v>0</v>
      </c>
      <c r="E8147">
        <f t="shared" si="382"/>
        <v>0</v>
      </c>
      <c r="F8147">
        <f t="shared" si="383"/>
        <v>0.27667675000000003</v>
      </c>
    </row>
    <row r="8148" spans="1:6" x14ac:dyDescent="0.25">
      <c r="A8148">
        <v>8139</v>
      </c>
      <c r="B8148">
        <f>'Założenia i wyniki'!$E$6*Znorm.Profile!B8148</f>
        <v>0</v>
      </c>
      <c r="C8148">
        <f>'Założenia i wyniki'!$E$8*Znorm.Profile!C8148</f>
        <v>0.2523493</v>
      </c>
      <c r="D8148">
        <f t="shared" si="381"/>
        <v>0</v>
      </c>
      <c r="E8148">
        <f t="shared" si="382"/>
        <v>0</v>
      </c>
      <c r="F8148">
        <f t="shared" si="383"/>
        <v>0.2523493</v>
      </c>
    </row>
    <row r="8149" spans="1:6" x14ac:dyDescent="0.25">
      <c r="A8149">
        <v>8140</v>
      </c>
      <c r="B8149">
        <f>'Założenia i wyniki'!$E$6*Znorm.Profile!B8149</f>
        <v>0</v>
      </c>
      <c r="C8149">
        <f>'Założenia i wyniki'!$E$8*Znorm.Profile!C8149</f>
        <v>0.24521560000000003</v>
      </c>
      <c r="D8149">
        <f t="shared" si="381"/>
        <v>0</v>
      </c>
      <c r="E8149">
        <f t="shared" si="382"/>
        <v>0</v>
      </c>
      <c r="F8149">
        <f t="shared" si="383"/>
        <v>0.24521560000000003</v>
      </c>
    </row>
    <row r="8150" spans="1:6" x14ac:dyDescent="0.25">
      <c r="A8150">
        <v>8141</v>
      </c>
      <c r="B8150">
        <f>'Założenia i wyniki'!$E$6*Znorm.Profile!B8150</f>
        <v>0</v>
      </c>
      <c r="C8150">
        <f>'Założenia i wyniki'!$E$8*Znorm.Profile!C8150</f>
        <v>0.24933369999999999</v>
      </c>
      <c r="D8150">
        <f t="shared" si="381"/>
        <v>0</v>
      </c>
      <c r="E8150">
        <f t="shared" si="382"/>
        <v>0</v>
      </c>
      <c r="F8150">
        <f t="shared" si="383"/>
        <v>0.24933369999999999</v>
      </c>
    </row>
    <row r="8151" spans="1:6" x14ac:dyDescent="0.25">
      <c r="A8151">
        <v>8142</v>
      </c>
      <c r="B8151">
        <f>'Założenia i wyniki'!$E$6*Znorm.Profile!B8151</f>
        <v>0</v>
      </c>
      <c r="C8151">
        <f>'Założenia i wyniki'!$E$8*Znorm.Profile!C8151</f>
        <v>0.27131754999999996</v>
      </c>
      <c r="D8151">
        <f t="shared" si="381"/>
        <v>0</v>
      </c>
      <c r="E8151">
        <f t="shared" si="382"/>
        <v>0</v>
      </c>
      <c r="F8151">
        <f t="shared" si="383"/>
        <v>0.27131754999999996</v>
      </c>
    </row>
    <row r="8152" spans="1:6" x14ac:dyDescent="0.25">
      <c r="A8152">
        <v>8143</v>
      </c>
      <c r="B8152">
        <f>'Założenia i wyniki'!$E$6*Znorm.Profile!B8152</f>
        <v>0</v>
      </c>
      <c r="C8152">
        <f>'Założenia i wyniki'!$E$8*Znorm.Profile!C8152</f>
        <v>0.32686080000000001</v>
      </c>
      <c r="D8152">
        <f t="shared" si="381"/>
        <v>0</v>
      </c>
      <c r="E8152">
        <f t="shared" si="382"/>
        <v>0</v>
      </c>
      <c r="F8152">
        <f t="shared" si="383"/>
        <v>0.32686080000000001</v>
      </c>
    </row>
    <row r="8153" spans="1:6" x14ac:dyDescent="0.25">
      <c r="A8153">
        <v>8144</v>
      </c>
      <c r="B8153">
        <f>'Założenia i wyniki'!$E$6*Znorm.Profile!B8153</f>
        <v>0</v>
      </c>
      <c r="C8153">
        <f>'Założenia i wyniki'!$E$8*Znorm.Profile!C8153</f>
        <v>0.38467099999999999</v>
      </c>
      <c r="D8153">
        <f t="shared" si="381"/>
        <v>0</v>
      </c>
      <c r="E8153">
        <f t="shared" si="382"/>
        <v>0</v>
      </c>
      <c r="F8153">
        <f t="shared" si="383"/>
        <v>0.38467099999999999</v>
      </c>
    </row>
    <row r="8154" spans="1:6" x14ac:dyDescent="0.25">
      <c r="A8154">
        <v>8145</v>
      </c>
      <c r="B8154">
        <f>'Założenia i wyniki'!$E$6*Znorm.Profile!B8154</f>
        <v>5.8900943396226417E-2</v>
      </c>
      <c r="C8154">
        <f>'Założenia i wyniki'!$E$8*Znorm.Profile!C8154</f>
        <v>0.45686024999999991</v>
      </c>
      <c r="D8154">
        <f t="shared" si="381"/>
        <v>5.8900943396226417E-2</v>
      </c>
      <c r="E8154">
        <f t="shared" si="382"/>
        <v>0</v>
      </c>
      <c r="F8154">
        <f t="shared" si="383"/>
        <v>0.39795930660377349</v>
      </c>
    </row>
    <row r="8155" spans="1:6" x14ac:dyDescent="0.25">
      <c r="A8155">
        <v>8146</v>
      </c>
      <c r="B8155">
        <f>'Założenia i wyniki'!$E$6*Znorm.Profile!B8155</f>
        <v>0.22263207547169811</v>
      </c>
      <c r="C8155">
        <f>'Założenia i wyniki'!$E$8*Znorm.Profile!C8155</f>
        <v>0.50694000000000006</v>
      </c>
      <c r="D8155">
        <f t="shared" si="381"/>
        <v>0.22263207547169811</v>
      </c>
      <c r="E8155">
        <f t="shared" si="382"/>
        <v>0</v>
      </c>
      <c r="F8155">
        <f t="shared" si="383"/>
        <v>0.28430792452830195</v>
      </c>
    </row>
    <row r="8156" spans="1:6" x14ac:dyDescent="0.25">
      <c r="A8156">
        <v>8147</v>
      </c>
      <c r="B8156">
        <f>'Założenia i wyniki'!$E$6*Znorm.Profile!B8156</f>
        <v>0.2738301886792453</v>
      </c>
      <c r="C8156">
        <f>'Założenia i wyniki'!$E$8*Znorm.Profile!C8156</f>
        <v>0.54298754999999999</v>
      </c>
      <c r="D8156">
        <f t="shared" si="381"/>
        <v>0.2738301886792453</v>
      </c>
      <c r="E8156">
        <f t="shared" si="382"/>
        <v>0</v>
      </c>
      <c r="F8156">
        <f t="shared" si="383"/>
        <v>0.26915736132075468</v>
      </c>
    </row>
    <row r="8157" spans="1:6" x14ac:dyDescent="0.25">
      <c r="A8157">
        <v>8148</v>
      </c>
      <c r="B8157">
        <f>'Założenia i wyniki'!$E$6*Znorm.Profile!B8157</f>
        <v>0.2497264150943396</v>
      </c>
      <c r="C8157">
        <f>'Założenia i wyniki'!$E$8*Znorm.Profile!C8157</f>
        <v>0.55834135000000007</v>
      </c>
      <c r="D8157">
        <f t="shared" si="381"/>
        <v>0.2497264150943396</v>
      </c>
      <c r="E8157">
        <f t="shared" si="382"/>
        <v>0</v>
      </c>
      <c r="F8157">
        <f t="shared" si="383"/>
        <v>0.3086149349056605</v>
      </c>
    </row>
    <row r="8158" spans="1:6" x14ac:dyDescent="0.25">
      <c r="A8158">
        <v>8149</v>
      </c>
      <c r="B8158">
        <f>'Założenia i wyniki'!$E$6*Znorm.Profile!B8158</f>
        <v>0.16338679245283017</v>
      </c>
      <c r="C8158">
        <f>'Założenia i wyniki'!$E$8*Znorm.Profile!C8158</f>
        <v>0.5472992000000001</v>
      </c>
      <c r="D8158">
        <f t="shared" si="381"/>
        <v>0.16338679245283017</v>
      </c>
      <c r="E8158">
        <f t="shared" si="382"/>
        <v>0</v>
      </c>
      <c r="F8158">
        <f t="shared" si="383"/>
        <v>0.38391240754716993</v>
      </c>
    </row>
    <row r="8159" spans="1:6" x14ac:dyDescent="0.25">
      <c r="A8159">
        <v>8150</v>
      </c>
      <c r="B8159">
        <f>'Założenia i wyniki'!$E$6*Znorm.Profile!B8159</f>
        <v>0.10014150943396227</v>
      </c>
      <c r="C8159">
        <f>'Założenia i wyniki'!$E$8*Znorm.Profile!C8159</f>
        <v>0.54120745000000003</v>
      </c>
      <c r="D8159">
        <f t="shared" si="381"/>
        <v>0.10014150943396227</v>
      </c>
      <c r="E8159">
        <f t="shared" si="382"/>
        <v>0</v>
      </c>
      <c r="F8159">
        <f t="shared" si="383"/>
        <v>0.44106594056603776</v>
      </c>
    </row>
    <row r="8160" spans="1:6" x14ac:dyDescent="0.25">
      <c r="A8160">
        <v>8151</v>
      </c>
      <c r="B8160">
        <f>'Założenia i wyniki'!$E$6*Znorm.Profile!B8160</f>
        <v>7.7022641509433961E-3</v>
      </c>
      <c r="C8160">
        <f>'Założenia i wyniki'!$E$8*Znorm.Profile!C8160</f>
        <v>0.52875059999999996</v>
      </c>
      <c r="D8160">
        <f t="shared" si="381"/>
        <v>7.7022641509433961E-3</v>
      </c>
      <c r="E8160">
        <f t="shared" si="382"/>
        <v>0</v>
      </c>
      <c r="F8160">
        <f t="shared" si="383"/>
        <v>0.52104833584905652</v>
      </c>
    </row>
    <row r="8161" spans="1:6" x14ac:dyDescent="0.25">
      <c r="A8161">
        <v>8152</v>
      </c>
      <c r="B8161">
        <f>'Założenia i wyniki'!$E$6*Znorm.Profile!B8161</f>
        <v>0</v>
      </c>
      <c r="C8161">
        <f>'Założenia i wyniki'!$E$8*Znorm.Profile!C8161</f>
        <v>0.54374670000000003</v>
      </c>
      <c r="D8161">
        <f t="shared" si="381"/>
        <v>0</v>
      </c>
      <c r="E8161">
        <f t="shared" si="382"/>
        <v>0</v>
      </c>
      <c r="F8161">
        <f t="shared" si="383"/>
        <v>0.54374670000000003</v>
      </c>
    </row>
    <row r="8162" spans="1:6" x14ac:dyDescent="0.25">
      <c r="A8162">
        <v>8153</v>
      </c>
      <c r="B8162">
        <f>'Założenia i wyniki'!$E$6*Znorm.Profile!B8162</f>
        <v>0</v>
      </c>
      <c r="C8162">
        <f>'Założenia i wyniki'!$E$8*Znorm.Profile!C8162</f>
        <v>0.59248805000000004</v>
      </c>
      <c r="D8162">
        <f t="shared" si="381"/>
        <v>0</v>
      </c>
      <c r="E8162">
        <f t="shared" si="382"/>
        <v>0</v>
      </c>
      <c r="F8162">
        <f t="shared" si="383"/>
        <v>0.59248805000000004</v>
      </c>
    </row>
    <row r="8163" spans="1:6" x14ac:dyDescent="0.25">
      <c r="A8163">
        <v>8154</v>
      </c>
      <c r="B8163">
        <f>'Założenia i wyniki'!$E$6*Znorm.Profile!B8163</f>
        <v>0</v>
      </c>
      <c r="C8163">
        <f>'Założenia i wyniki'!$E$8*Znorm.Profile!C8163</f>
        <v>0.60861814999999997</v>
      </c>
      <c r="D8163">
        <f t="shared" si="381"/>
        <v>0</v>
      </c>
      <c r="E8163">
        <f t="shared" si="382"/>
        <v>0</v>
      </c>
      <c r="F8163">
        <f t="shared" si="383"/>
        <v>0.60861814999999997</v>
      </c>
    </row>
    <row r="8164" spans="1:6" x14ac:dyDescent="0.25">
      <c r="A8164">
        <v>8155</v>
      </c>
      <c r="B8164">
        <f>'Założenia i wyniki'!$E$6*Znorm.Profile!B8164</f>
        <v>0</v>
      </c>
      <c r="C8164">
        <f>'Założenia i wyniki'!$E$8*Znorm.Profile!C8164</f>
        <v>0.61840554999999997</v>
      </c>
      <c r="D8164">
        <f t="shared" si="381"/>
        <v>0</v>
      </c>
      <c r="E8164">
        <f t="shared" si="382"/>
        <v>0</v>
      </c>
      <c r="F8164">
        <f t="shared" si="383"/>
        <v>0.61840554999999997</v>
      </c>
    </row>
    <row r="8165" spans="1:6" x14ac:dyDescent="0.25">
      <c r="A8165">
        <v>8156</v>
      </c>
      <c r="B8165">
        <f>'Założenia i wyniki'!$E$6*Znorm.Profile!B8165</f>
        <v>0</v>
      </c>
      <c r="C8165">
        <f>'Założenia i wyniki'!$E$8*Znorm.Profile!C8165</f>
        <v>0.62196679999999993</v>
      </c>
      <c r="D8165">
        <f t="shared" si="381"/>
        <v>0</v>
      </c>
      <c r="E8165">
        <f t="shared" si="382"/>
        <v>0</v>
      </c>
      <c r="F8165">
        <f t="shared" si="383"/>
        <v>0.62196679999999993</v>
      </c>
    </row>
    <row r="8166" spans="1:6" x14ac:dyDescent="0.25">
      <c r="A8166">
        <v>8157</v>
      </c>
      <c r="B8166">
        <f>'Założenia i wyniki'!$E$6*Znorm.Profile!B8166</f>
        <v>0</v>
      </c>
      <c r="C8166">
        <f>'Założenia i wyniki'!$E$8*Znorm.Profile!C8166</f>
        <v>0.60538449999999999</v>
      </c>
      <c r="D8166">
        <f t="shared" si="381"/>
        <v>0</v>
      </c>
      <c r="E8166">
        <f t="shared" si="382"/>
        <v>0</v>
      </c>
      <c r="F8166">
        <f t="shared" si="383"/>
        <v>0.60538449999999999</v>
      </c>
    </row>
    <row r="8167" spans="1:6" x14ac:dyDescent="0.25">
      <c r="A8167">
        <v>8158</v>
      </c>
      <c r="B8167">
        <f>'Założenia i wyniki'!$E$6*Znorm.Profile!B8167</f>
        <v>0</v>
      </c>
      <c r="C8167">
        <f>'Założenia i wyniki'!$E$8*Znorm.Profile!C8167</f>
        <v>0.53821110000000005</v>
      </c>
      <c r="D8167">
        <f t="shared" si="381"/>
        <v>0</v>
      </c>
      <c r="E8167">
        <f t="shared" si="382"/>
        <v>0</v>
      </c>
      <c r="F8167">
        <f t="shared" si="383"/>
        <v>0.53821110000000005</v>
      </c>
    </row>
    <row r="8168" spans="1:6" x14ac:dyDescent="0.25">
      <c r="A8168">
        <v>8159</v>
      </c>
      <c r="B8168">
        <f>'Założenia i wyniki'!$E$6*Znorm.Profile!B8168</f>
        <v>0</v>
      </c>
      <c r="C8168">
        <f>'Założenia i wyniki'!$E$8*Znorm.Profile!C8168</f>
        <v>0.43641815</v>
      </c>
      <c r="D8168">
        <f t="shared" si="381"/>
        <v>0</v>
      </c>
      <c r="E8168">
        <f t="shared" si="382"/>
        <v>0</v>
      </c>
      <c r="F8168">
        <f t="shared" si="383"/>
        <v>0.43641815</v>
      </c>
    </row>
    <row r="8169" spans="1:6" x14ac:dyDescent="0.25">
      <c r="A8169">
        <v>8160</v>
      </c>
      <c r="B8169">
        <f>'Założenia i wyniki'!$E$6*Znorm.Profile!B8169</f>
        <v>0</v>
      </c>
      <c r="C8169">
        <f>'Założenia i wyniki'!$E$8*Znorm.Profile!C8169</f>
        <v>0.35616980000000004</v>
      </c>
      <c r="D8169">
        <f t="shared" si="381"/>
        <v>0</v>
      </c>
      <c r="E8169">
        <f t="shared" si="382"/>
        <v>0</v>
      </c>
      <c r="F8169">
        <f t="shared" si="383"/>
        <v>0.35616980000000004</v>
      </c>
    </row>
    <row r="8170" spans="1:6" x14ac:dyDescent="0.25">
      <c r="A8170">
        <v>8161</v>
      </c>
      <c r="B8170">
        <f>'Założenia i wyniki'!$E$6*Znorm.Profile!B8170</f>
        <v>0</v>
      </c>
      <c r="C8170">
        <f>'Założenia i wyniki'!$E$8*Znorm.Profile!C8170</f>
        <v>0.27772114999999997</v>
      </c>
      <c r="D8170">
        <f t="shared" si="381"/>
        <v>0</v>
      </c>
      <c r="E8170">
        <f t="shared" si="382"/>
        <v>0</v>
      </c>
      <c r="F8170">
        <f t="shared" si="383"/>
        <v>0.27772114999999997</v>
      </c>
    </row>
    <row r="8171" spans="1:6" x14ac:dyDescent="0.25">
      <c r="A8171">
        <v>8162</v>
      </c>
      <c r="B8171">
        <f>'Założenia i wyniki'!$E$6*Znorm.Profile!B8171</f>
        <v>0</v>
      </c>
      <c r="C8171">
        <f>'Założenia i wyniki'!$E$8*Znorm.Profile!C8171</f>
        <v>0.24711715000000001</v>
      </c>
      <c r="D8171">
        <f t="shared" si="381"/>
        <v>0</v>
      </c>
      <c r="E8171">
        <f t="shared" si="382"/>
        <v>0</v>
      </c>
      <c r="F8171">
        <f t="shared" si="383"/>
        <v>0.24711715000000001</v>
      </c>
    </row>
    <row r="8172" spans="1:6" x14ac:dyDescent="0.25">
      <c r="A8172">
        <v>8163</v>
      </c>
      <c r="B8172">
        <f>'Założenia i wyniki'!$E$6*Znorm.Profile!B8172</f>
        <v>0</v>
      </c>
      <c r="C8172">
        <f>'Założenia i wyniki'!$E$8*Znorm.Profile!C8172</f>
        <v>0.2333702</v>
      </c>
      <c r="D8172">
        <f t="shared" si="381"/>
        <v>0</v>
      </c>
      <c r="E8172">
        <f t="shared" si="382"/>
        <v>0</v>
      </c>
      <c r="F8172">
        <f t="shared" si="383"/>
        <v>0.2333702</v>
      </c>
    </row>
    <row r="8173" spans="1:6" x14ac:dyDescent="0.25">
      <c r="A8173">
        <v>8164</v>
      </c>
      <c r="B8173">
        <f>'Założenia i wyniki'!$E$6*Znorm.Profile!B8173</f>
        <v>0</v>
      </c>
      <c r="C8173">
        <f>'Założenia i wyniki'!$E$8*Znorm.Profile!C8173</f>
        <v>0.23000319999999996</v>
      </c>
      <c r="D8173">
        <f t="shared" si="381"/>
        <v>0</v>
      </c>
      <c r="E8173">
        <f t="shared" si="382"/>
        <v>0</v>
      </c>
      <c r="F8173">
        <f t="shared" si="383"/>
        <v>0.23000319999999996</v>
      </c>
    </row>
    <row r="8174" spans="1:6" x14ac:dyDescent="0.25">
      <c r="A8174">
        <v>8165</v>
      </c>
      <c r="B8174">
        <f>'Założenia i wyniki'!$E$6*Znorm.Profile!B8174</f>
        <v>0</v>
      </c>
      <c r="C8174">
        <f>'Założenia i wyniki'!$E$8*Znorm.Profile!C8174</f>
        <v>0.26069014999999995</v>
      </c>
      <c r="D8174">
        <f t="shared" si="381"/>
        <v>0</v>
      </c>
      <c r="E8174">
        <f t="shared" si="382"/>
        <v>0</v>
      </c>
      <c r="F8174">
        <f t="shared" si="383"/>
        <v>0.26069014999999995</v>
      </c>
    </row>
    <row r="8175" spans="1:6" x14ac:dyDescent="0.25">
      <c r="A8175">
        <v>8166</v>
      </c>
      <c r="B8175">
        <f>'Założenia i wyniki'!$E$6*Znorm.Profile!B8175</f>
        <v>0</v>
      </c>
      <c r="C8175">
        <f>'Założenia i wyniki'!$E$8*Znorm.Profile!C8175</f>
        <v>0.31999870000000002</v>
      </c>
      <c r="D8175">
        <f t="shared" si="381"/>
        <v>0</v>
      </c>
      <c r="E8175">
        <f t="shared" si="382"/>
        <v>0</v>
      </c>
      <c r="F8175">
        <f t="shared" si="383"/>
        <v>0.31999870000000002</v>
      </c>
    </row>
    <row r="8176" spans="1:6" x14ac:dyDescent="0.25">
      <c r="A8176">
        <v>8167</v>
      </c>
      <c r="B8176">
        <f>'Założenia i wyniki'!$E$6*Znorm.Profile!B8176</f>
        <v>0</v>
      </c>
      <c r="C8176">
        <f>'Założenia i wyniki'!$E$8*Znorm.Profile!C8176</f>
        <v>0.41909315000000003</v>
      </c>
      <c r="D8176">
        <f t="shared" si="381"/>
        <v>0</v>
      </c>
      <c r="E8176">
        <f t="shared" si="382"/>
        <v>0</v>
      </c>
      <c r="F8176">
        <f t="shared" si="383"/>
        <v>0.41909315000000003</v>
      </c>
    </row>
    <row r="8177" spans="1:6" x14ac:dyDescent="0.25">
      <c r="A8177">
        <v>8168</v>
      </c>
      <c r="B8177">
        <f>'Założenia i wyniki'!$E$6*Znorm.Profile!B8177</f>
        <v>0</v>
      </c>
      <c r="C8177">
        <f>'Założenia i wyniki'!$E$8*Znorm.Profile!C8177</f>
        <v>0.49336209999999997</v>
      </c>
      <c r="D8177">
        <f t="shared" si="381"/>
        <v>0</v>
      </c>
      <c r="E8177">
        <f t="shared" si="382"/>
        <v>0</v>
      </c>
      <c r="F8177">
        <f t="shared" si="383"/>
        <v>0.49336209999999997</v>
      </c>
    </row>
    <row r="8178" spans="1:6" x14ac:dyDescent="0.25">
      <c r="A8178">
        <v>8169</v>
      </c>
      <c r="B8178">
        <f>'Założenia i wyniki'!$E$6*Znorm.Profile!B8178</f>
        <v>7.3445283018867935E-2</v>
      </c>
      <c r="C8178">
        <f>'Założenia i wyniki'!$E$8*Znorm.Profile!C8178</f>
        <v>0.51218405</v>
      </c>
      <c r="D8178">
        <f t="shared" si="381"/>
        <v>7.3445283018867935E-2</v>
      </c>
      <c r="E8178">
        <f t="shared" si="382"/>
        <v>0</v>
      </c>
      <c r="F8178">
        <f t="shared" si="383"/>
        <v>0.43873876698113207</v>
      </c>
    </row>
    <row r="8179" spans="1:6" x14ac:dyDescent="0.25">
      <c r="A8179">
        <v>8170</v>
      </c>
      <c r="B8179">
        <f>'Założenia i wyniki'!$E$6*Znorm.Profile!B8179</f>
        <v>0.3349339622641509</v>
      </c>
      <c r="C8179">
        <f>'Założenia i wyniki'!$E$8*Znorm.Profile!C8179</f>
        <v>0.51484089999999993</v>
      </c>
      <c r="D8179">
        <f t="shared" si="381"/>
        <v>0.3349339622641509</v>
      </c>
      <c r="E8179">
        <f t="shared" si="382"/>
        <v>0</v>
      </c>
      <c r="F8179">
        <f t="shared" si="383"/>
        <v>0.17990693773584904</v>
      </c>
    </row>
    <row r="8180" spans="1:6" x14ac:dyDescent="0.25">
      <c r="A8180">
        <v>8171</v>
      </c>
      <c r="B8180">
        <f>'Założenia i wyniki'!$E$6*Znorm.Profile!B8180</f>
        <v>0.1976698113207547</v>
      </c>
      <c r="C8180">
        <f>'Założenia i wyniki'!$E$8*Znorm.Profile!C8180</f>
        <v>0.51616354999999992</v>
      </c>
      <c r="D8180">
        <f t="shared" si="381"/>
        <v>0.1976698113207547</v>
      </c>
      <c r="E8180">
        <f t="shared" si="382"/>
        <v>0</v>
      </c>
      <c r="F8180">
        <f t="shared" si="383"/>
        <v>0.31849373867924524</v>
      </c>
    </row>
    <row r="8181" spans="1:6" x14ac:dyDescent="0.25">
      <c r="A8181">
        <v>8172</v>
      </c>
      <c r="B8181">
        <f>'Założenia i wyniki'!$E$6*Znorm.Profile!B8181</f>
        <v>0.29787735849056607</v>
      </c>
      <c r="C8181">
        <f>'Założenia i wyniki'!$E$8*Znorm.Profile!C8181</f>
        <v>0.50110969999999999</v>
      </c>
      <c r="D8181">
        <f t="shared" si="381"/>
        <v>0.29787735849056607</v>
      </c>
      <c r="E8181">
        <f t="shared" si="382"/>
        <v>0</v>
      </c>
      <c r="F8181">
        <f t="shared" si="383"/>
        <v>0.20323234150943392</v>
      </c>
    </row>
    <row r="8182" spans="1:6" x14ac:dyDescent="0.25">
      <c r="A8182">
        <v>8173</v>
      </c>
      <c r="B8182">
        <f>'Założenia i wyniki'!$E$6*Znorm.Profile!B8182</f>
        <v>0.24930188679245285</v>
      </c>
      <c r="C8182">
        <f>'Założenia i wyniki'!$E$8*Znorm.Profile!C8182</f>
        <v>0.49569205</v>
      </c>
      <c r="D8182">
        <f t="shared" si="381"/>
        <v>0.24930188679245285</v>
      </c>
      <c r="E8182">
        <f t="shared" si="382"/>
        <v>0</v>
      </c>
      <c r="F8182">
        <f t="shared" si="383"/>
        <v>0.24639016320754714</v>
      </c>
    </row>
    <row r="8183" spans="1:6" x14ac:dyDescent="0.25">
      <c r="A8183">
        <v>8174</v>
      </c>
      <c r="B8183">
        <f>'Założenia i wyniki'!$E$6*Znorm.Profile!B8183</f>
        <v>0.15450000000000003</v>
      </c>
      <c r="C8183">
        <f>'Założenia i wyniki'!$E$8*Znorm.Profile!C8183</f>
        <v>0.49695659999999992</v>
      </c>
      <c r="D8183">
        <f t="shared" si="381"/>
        <v>0.15450000000000003</v>
      </c>
      <c r="E8183">
        <f t="shared" si="382"/>
        <v>0</v>
      </c>
      <c r="F8183">
        <f t="shared" si="383"/>
        <v>0.34245659999999989</v>
      </c>
    </row>
    <row r="8184" spans="1:6" x14ac:dyDescent="0.25">
      <c r="A8184">
        <v>8175</v>
      </c>
      <c r="B8184">
        <f>'Założenia i wyniki'!$E$6*Znorm.Profile!B8184</f>
        <v>3.0494339622641507E-2</v>
      </c>
      <c r="C8184">
        <f>'Założenia i wyniki'!$E$8*Znorm.Profile!C8184</f>
        <v>0.51536310000000007</v>
      </c>
      <c r="D8184">
        <f t="shared" si="381"/>
        <v>3.0494339622641507E-2</v>
      </c>
      <c r="E8184">
        <f t="shared" si="382"/>
        <v>0</v>
      </c>
      <c r="F8184">
        <f t="shared" si="383"/>
        <v>0.48486876037735854</v>
      </c>
    </row>
    <row r="8185" spans="1:6" x14ac:dyDescent="0.25">
      <c r="A8185">
        <v>8176</v>
      </c>
      <c r="B8185">
        <f>'Założenia i wyniki'!$E$6*Znorm.Profile!B8185</f>
        <v>0</v>
      </c>
      <c r="C8185">
        <f>'Założenia i wyniki'!$E$8*Znorm.Profile!C8185</f>
        <v>0.58190719999999996</v>
      </c>
      <c r="D8185">
        <f t="shared" si="381"/>
        <v>0</v>
      </c>
      <c r="E8185">
        <f t="shared" si="382"/>
        <v>0</v>
      </c>
      <c r="F8185">
        <f t="shared" si="383"/>
        <v>0.58190719999999996</v>
      </c>
    </row>
    <row r="8186" spans="1:6" x14ac:dyDescent="0.25">
      <c r="A8186">
        <v>8177</v>
      </c>
      <c r="B8186">
        <f>'Założenia i wyniki'!$E$6*Znorm.Profile!B8186</f>
        <v>0</v>
      </c>
      <c r="C8186">
        <f>'Założenia i wyniki'!$E$8*Znorm.Profile!C8186</f>
        <v>0.64213414999999996</v>
      </c>
      <c r="D8186">
        <f t="shared" si="381"/>
        <v>0</v>
      </c>
      <c r="E8186">
        <f t="shared" si="382"/>
        <v>0</v>
      </c>
      <c r="F8186">
        <f t="shared" si="383"/>
        <v>0.64213414999999996</v>
      </c>
    </row>
    <row r="8187" spans="1:6" x14ac:dyDescent="0.25">
      <c r="A8187">
        <v>8178</v>
      </c>
      <c r="B8187">
        <f>'Założenia i wyniki'!$E$6*Znorm.Profile!B8187</f>
        <v>0</v>
      </c>
      <c r="C8187">
        <f>'Założenia i wyniki'!$E$8*Znorm.Profile!C8187</f>
        <v>0.66005205</v>
      </c>
      <c r="D8187">
        <f t="shared" si="381"/>
        <v>0</v>
      </c>
      <c r="E8187">
        <f t="shared" si="382"/>
        <v>0</v>
      </c>
      <c r="F8187">
        <f t="shared" si="383"/>
        <v>0.66005205</v>
      </c>
    </row>
    <row r="8188" spans="1:6" x14ac:dyDescent="0.25">
      <c r="A8188">
        <v>8179</v>
      </c>
      <c r="B8188">
        <f>'Założenia i wyniki'!$E$6*Znorm.Profile!B8188</f>
        <v>0</v>
      </c>
      <c r="C8188">
        <f>'Założenia i wyniki'!$E$8*Znorm.Profile!C8188</f>
        <v>0.67289705</v>
      </c>
      <c r="D8188">
        <f t="shared" si="381"/>
        <v>0</v>
      </c>
      <c r="E8188">
        <f t="shared" si="382"/>
        <v>0</v>
      </c>
      <c r="F8188">
        <f t="shared" si="383"/>
        <v>0.67289705</v>
      </c>
    </row>
    <row r="8189" spans="1:6" x14ac:dyDescent="0.25">
      <c r="A8189">
        <v>8180</v>
      </c>
      <c r="B8189">
        <f>'Założenia i wyniki'!$E$6*Znorm.Profile!B8189</f>
        <v>0</v>
      </c>
      <c r="C8189">
        <f>'Założenia i wyniki'!$E$8*Znorm.Profile!C8189</f>
        <v>0.66194729999999991</v>
      </c>
      <c r="D8189">
        <f t="shared" si="381"/>
        <v>0</v>
      </c>
      <c r="E8189">
        <f t="shared" si="382"/>
        <v>0</v>
      </c>
      <c r="F8189">
        <f t="shared" si="383"/>
        <v>0.66194729999999991</v>
      </c>
    </row>
    <row r="8190" spans="1:6" x14ac:dyDescent="0.25">
      <c r="A8190">
        <v>8181</v>
      </c>
      <c r="B8190">
        <f>'Założenia i wyniki'!$E$6*Znorm.Profile!B8190</f>
        <v>0</v>
      </c>
      <c r="C8190">
        <f>'Założenia i wyniki'!$E$8*Znorm.Profile!C8190</f>
        <v>0.62800115000000001</v>
      </c>
      <c r="D8190">
        <f t="shared" si="381"/>
        <v>0</v>
      </c>
      <c r="E8190">
        <f t="shared" si="382"/>
        <v>0</v>
      </c>
      <c r="F8190">
        <f t="shared" si="383"/>
        <v>0.62800115000000001</v>
      </c>
    </row>
    <row r="8191" spans="1:6" x14ac:dyDescent="0.25">
      <c r="A8191">
        <v>8182</v>
      </c>
      <c r="B8191">
        <f>'Założenia i wyniki'!$E$6*Znorm.Profile!B8191</f>
        <v>0</v>
      </c>
      <c r="C8191">
        <f>'Założenia i wyniki'!$E$8*Znorm.Profile!C8191</f>
        <v>0.55212570000000005</v>
      </c>
      <c r="D8191">
        <f t="shared" si="381"/>
        <v>0</v>
      </c>
      <c r="E8191">
        <f t="shared" si="382"/>
        <v>0</v>
      </c>
      <c r="F8191">
        <f t="shared" si="383"/>
        <v>0.55212570000000005</v>
      </c>
    </row>
    <row r="8192" spans="1:6" x14ac:dyDescent="0.25">
      <c r="A8192">
        <v>8183</v>
      </c>
      <c r="B8192">
        <f>'Założenia i wyniki'!$E$6*Znorm.Profile!B8192</f>
        <v>0</v>
      </c>
      <c r="C8192">
        <f>'Założenia i wyniki'!$E$8*Znorm.Profile!C8192</f>
        <v>0.45724629999999999</v>
      </c>
      <c r="D8192">
        <f t="shared" si="381"/>
        <v>0</v>
      </c>
      <c r="E8192">
        <f t="shared" si="382"/>
        <v>0</v>
      </c>
      <c r="F8192">
        <f t="shared" si="383"/>
        <v>0.45724629999999999</v>
      </c>
    </row>
    <row r="8193" spans="1:6" x14ac:dyDescent="0.25">
      <c r="A8193">
        <v>8184</v>
      </c>
      <c r="B8193">
        <f>'Założenia i wyniki'!$E$6*Znorm.Profile!B8193</f>
        <v>0</v>
      </c>
      <c r="C8193">
        <f>'Założenia i wyniki'!$E$8*Znorm.Profile!C8193</f>
        <v>0.3584175</v>
      </c>
      <c r="D8193">
        <f t="shared" si="381"/>
        <v>0</v>
      </c>
      <c r="E8193">
        <f t="shared" si="382"/>
        <v>0</v>
      </c>
      <c r="F8193">
        <f t="shared" si="383"/>
        <v>0.3584175</v>
      </c>
    </row>
    <row r="8194" spans="1:6" x14ac:dyDescent="0.25">
      <c r="A8194">
        <v>8185</v>
      </c>
      <c r="B8194">
        <f>'Założenia i wyniki'!$E$6*Znorm.Profile!B8194</f>
        <v>0</v>
      </c>
      <c r="C8194">
        <f>'Założenia i wyniki'!$E$8*Znorm.Profile!C8194</f>
        <v>0.28120085</v>
      </c>
      <c r="D8194">
        <f t="shared" si="381"/>
        <v>0</v>
      </c>
      <c r="E8194">
        <f t="shared" si="382"/>
        <v>0</v>
      </c>
      <c r="F8194">
        <f t="shared" si="383"/>
        <v>0.28120085</v>
      </c>
    </row>
    <row r="8195" spans="1:6" x14ac:dyDescent="0.25">
      <c r="A8195">
        <v>8186</v>
      </c>
      <c r="B8195">
        <f>'Założenia i wyniki'!$E$6*Znorm.Profile!B8195</f>
        <v>0</v>
      </c>
      <c r="C8195">
        <f>'Założenia i wyniki'!$E$8*Znorm.Profile!C8195</f>
        <v>0.24523940000000002</v>
      </c>
      <c r="D8195">
        <f t="shared" si="381"/>
        <v>0</v>
      </c>
      <c r="E8195">
        <f t="shared" si="382"/>
        <v>0</v>
      </c>
      <c r="F8195">
        <f t="shared" si="383"/>
        <v>0.24523940000000002</v>
      </c>
    </row>
    <row r="8196" spans="1:6" x14ac:dyDescent="0.25">
      <c r="A8196">
        <v>8187</v>
      </c>
      <c r="B8196">
        <f>'Założenia i wyniki'!$E$6*Znorm.Profile!B8196</f>
        <v>0</v>
      </c>
      <c r="C8196">
        <f>'Założenia i wyniki'!$E$8*Znorm.Profile!C8196</f>
        <v>0.23213715000000001</v>
      </c>
      <c r="D8196">
        <f t="shared" si="381"/>
        <v>0</v>
      </c>
      <c r="E8196">
        <f t="shared" si="382"/>
        <v>0</v>
      </c>
      <c r="F8196">
        <f t="shared" si="383"/>
        <v>0.23213715000000001</v>
      </c>
    </row>
    <row r="8197" spans="1:6" x14ac:dyDescent="0.25">
      <c r="A8197">
        <v>8188</v>
      </c>
      <c r="B8197">
        <f>'Założenia i wyniki'!$E$6*Znorm.Profile!B8197</f>
        <v>0</v>
      </c>
      <c r="C8197">
        <f>'Założenia i wyniki'!$E$8*Znorm.Profile!C8197</f>
        <v>0.23189599999999999</v>
      </c>
      <c r="D8197">
        <f t="shared" si="381"/>
        <v>0</v>
      </c>
      <c r="E8197">
        <f t="shared" si="382"/>
        <v>0</v>
      </c>
      <c r="F8197">
        <f t="shared" si="383"/>
        <v>0.23189599999999999</v>
      </c>
    </row>
    <row r="8198" spans="1:6" x14ac:dyDescent="0.25">
      <c r="A8198">
        <v>8189</v>
      </c>
      <c r="B8198">
        <f>'Założenia i wyniki'!$E$6*Znorm.Profile!B8198</f>
        <v>0</v>
      </c>
      <c r="C8198">
        <f>'Założenia i wyniki'!$E$8*Znorm.Profile!C8198</f>
        <v>0.25878825</v>
      </c>
      <c r="D8198">
        <f t="shared" si="381"/>
        <v>0</v>
      </c>
      <c r="E8198">
        <f t="shared" si="382"/>
        <v>0</v>
      </c>
      <c r="F8198">
        <f t="shared" si="383"/>
        <v>0.25878825</v>
      </c>
    </row>
    <row r="8199" spans="1:6" x14ac:dyDescent="0.25">
      <c r="A8199">
        <v>8190</v>
      </c>
      <c r="B8199">
        <f>'Założenia i wyniki'!$E$6*Znorm.Profile!B8199</f>
        <v>0</v>
      </c>
      <c r="C8199">
        <f>'Założenia i wyniki'!$E$8*Znorm.Profile!C8199</f>
        <v>0.32003965000000001</v>
      </c>
      <c r="D8199">
        <f t="shared" si="381"/>
        <v>0</v>
      </c>
      <c r="E8199">
        <f t="shared" si="382"/>
        <v>0</v>
      </c>
      <c r="F8199">
        <f t="shared" si="383"/>
        <v>0.32003965000000001</v>
      </c>
    </row>
    <row r="8200" spans="1:6" x14ac:dyDescent="0.25">
      <c r="A8200">
        <v>8191</v>
      </c>
      <c r="B8200">
        <f>'Założenia i wyniki'!$E$6*Znorm.Profile!B8200</f>
        <v>0</v>
      </c>
      <c r="C8200">
        <f>'Założenia i wyniki'!$E$8*Znorm.Profile!C8200</f>
        <v>0.41687135000000003</v>
      </c>
      <c r="D8200">
        <f t="shared" si="381"/>
        <v>0</v>
      </c>
      <c r="E8200">
        <f t="shared" si="382"/>
        <v>0</v>
      </c>
      <c r="F8200">
        <f t="shared" si="383"/>
        <v>0.41687135000000003</v>
      </c>
    </row>
    <row r="8201" spans="1:6" x14ac:dyDescent="0.25">
      <c r="A8201">
        <v>8192</v>
      </c>
      <c r="B8201">
        <f>'Założenia i wyniki'!$E$6*Znorm.Profile!B8201</f>
        <v>0</v>
      </c>
      <c r="C8201">
        <f>'Założenia i wyniki'!$E$8*Znorm.Profile!C8201</f>
        <v>0.49792190000000003</v>
      </c>
      <c r="D8201">
        <f t="shared" si="381"/>
        <v>0</v>
      </c>
      <c r="E8201">
        <f t="shared" si="382"/>
        <v>0</v>
      </c>
      <c r="F8201">
        <f t="shared" si="383"/>
        <v>0.49792190000000003</v>
      </c>
    </row>
    <row r="8202" spans="1:6" x14ac:dyDescent="0.25">
      <c r="A8202">
        <v>8193</v>
      </c>
      <c r="B8202">
        <f>'Założenia i wyniki'!$E$6*Znorm.Profile!B8202</f>
        <v>1.5747169811320755E-2</v>
      </c>
      <c r="C8202">
        <f>'Założenia i wyniki'!$E$8*Znorm.Profile!C8202</f>
        <v>0.50174495000000008</v>
      </c>
      <c r="D8202">
        <f t="shared" si="381"/>
        <v>1.5747169811320755E-2</v>
      </c>
      <c r="E8202">
        <f t="shared" si="382"/>
        <v>0</v>
      </c>
      <c r="F8202">
        <f t="shared" si="383"/>
        <v>0.48599778018867934</v>
      </c>
    </row>
    <row r="8203" spans="1:6" x14ac:dyDescent="0.25">
      <c r="A8203">
        <v>8194</v>
      </c>
      <c r="B8203">
        <f>'Założenia i wyniki'!$E$6*Znorm.Profile!B8203</f>
        <v>9.8660377358490564E-2</v>
      </c>
      <c r="C8203">
        <f>'Założenia i wyniki'!$E$8*Znorm.Profile!C8203</f>
        <v>0.49203280000000005</v>
      </c>
      <c r="D8203">
        <f t="shared" ref="D8203:D8266" si="384">IF(B8203&lt;=C8203,B8203,C8203)</f>
        <v>9.8660377358490564E-2</v>
      </c>
      <c r="E8203">
        <f t="shared" ref="E8203:E8266" si="385">IF(B8203&gt;C8203,B8203-C8203,0)</f>
        <v>0</v>
      </c>
      <c r="F8203">
        <f t="shared" ref="F8203:F8266" si="386">IF(B8203&lt;C8203,C8203-B8203,0)</f>
        <v>0.39337242264150951</v>
      </c>
    </row>
    <row r="8204" spans="1:6" x14ac:dyDescent="0.25">
      <c r="A8204">
        <v>8195</v>
      </c>
      <c r="B8204">
        <f>'Założenia i wyniki'!$E$6*Znorm.Profile!B8204</f>
        <v>0.16380188679245283</v>
      </c>
      <c r="C8204">
        <f>'Założenia i wyniki'!$E$8*Znorm.Profile!C8204</f>
        <v>0.47861799999999993</v>
      </c>
      <c r="D8204">
        <f t="shared" si="384"/>
        <v>0.16380188679245283</v>
      </c>
      <c r="E8204">
        <f t="shared" si="385"/>
        <v>0</v>
      </c>
      <c r="F8204">
        <f t="shared" si="386"/>
        <v>0.3148161132075471</v>
      </c>
    </row>
    <row r="8205" spans="1:6" x14ac:dyDescent="0.25">
      <c r="A8205">
        <v>8196</v>
      </c>
      <c r="B8205">
        <f>'Założenia i wyniki'!$E$6*Znorm.Profile!B8205</f>
        <v>0.17791509433962266</v>
      </c>
      <c r="C8205">
        <f>'Założenia i wyniki'!$E$8*Znorm.Profile!C8205</f>
        <v>0.46915855000000001</v>
      </c>
      <c r="D8205">
        <f t="shared" si="384"/>
        <v>0.17791509433962266</v>
      </c>
      <c r="E8205">
        <f t="shared" si="385"/>
        <v>0</v>
      </c>
      <c r="F8205">
        <f t="shared" si="386"/>
        <v>0.29124345566037735</v>
      </c>
    </row>
    <row r="8206" spans="1:6" x14ac:dyDescent="0.25">
      <c r="A8206">
        <v>8197</v>
      </c>
      <c r="B8206">
        <f>'Założenia i wyniki'!$E$6*Znorm.Profile!B8206</f>
        <v>0.19071698113207547</v>
      </c>
      <c r="C8206">
        <f>'Założenia i wyniki'!$E$8*Znorm.Profile!C8206</f>
        <v>0.4737614</v>
      </c>
      <c r="D8206">
        <f t="shared" si="384"/>
        <v>0.19071698113207547</v>
      </c>
      <c r="E8206">
        <f t="shared" si="385"/>
        <v>0</v>
      </c>
      <c r="F8206">
        <f t="shared" si="386"/>
        <v>0.28304441886792453</v>
      </c>
    </row>
    <row r="8207" spans="1:6" x14ac:dyDescent="0.25">
      <c r="A8207">
        <v>8198</v>
      </c>
      <c r="B8207">
        <f>'Założenia i wyniki'!$E$6*Znorm.Profile!B8207</f>
        <v>0.13805660377358492</v>
      </c>
      <c r="C8207">
        <f>'Założenia i wyniki'!$E$8*Znorm.Profile!C8207</f>
        <v>0.48277285000000003</v>
      </c>
      <c r="D8207">
        <f t="shared" si="384"/>
        <v>0.13805660377358492</v>
      </c>
      <c r="E8207">
        <f t="shared" si="385"/>
        <v>0</v>
      </c>
      <c r="F8207">
        <f t="shared" si="386"/>
        <v>0.34471624622641511</v>
      </c>
    </row>
    <row r="8208" spans="1:6" x14ac:dyDescent="0.25">
      <c r="A8208">
        <v>8199</v>
      </c>
      <c r="B8208">
        <f>'Założenia i wyniki'!$E$6*Znorm.Profile!B8208</f>
        <v>2.1475471698113209E-2</v>
      </c>
      <c r="C8208">
        <f>'Założenia i wyniki'!$E$8*Znorm.Profile!C8208</f>
        <v>0.48992684999999997</v>
      </c>
      <c r="D8208">
        <f t="shared" si="384"/>
        <v>2.1475471698113209E-2</v>
      </c>
      <c r="E8208">
        <f t="shared" si="385"/>
        <v>0</v>
      </c>
      <c r="F8208">
        <f t="shared" si="386"/>
        <v>0.46845137830188677</v>
      </c>
    </row>
    <row r="8209" spans="1:6" x14ac:dyDescent="0.25">
      <c r="A8209">
        <v>8200</v>
      </c>
      <c r="B8209">
        <f>'Założenia i wyniki'!$E$6*Znorm.Profile!B8209</f>
        <v>0</v>
      </c>
      <c r="C8209">
        <f>'Założenia i wyniki'!$E$8*Znorm.Profile!C8209</f>
        <v>0.54877445000000002</v>
      </c>
      <c r="D8209">
        <f t="shared" si="384"/>
        <v>0</v>
      </c>
      <c r="E8209">
        <f t="shared" si="385"/>
        <v>0</v>
      </c>
      <c r="F8209">
        <f t="shared" si="386"/>
        <v>0.54877445000000002</v>
      </c>
    </row>
    <row r="8210" spans="1:6" x14ac:dyDescent="0.25">
      <c r="A8210">
        <v>8201</v>
      </c>
      <c r="B8210">
        <f>'Założenia i wyniki'!$E$6*Znorm.Profile!B8210</f>
        <v>0</v>
      </c>
      <c r="C8210">
        <f>'Założenia i wyniki'!$E$8*Znorm.Profile!C8210</f>
        <v>0.63127120000000003</v>
      </c>
      <c r="D8210">
        <f t="shared" si="384"/>
        <v>0</v>
      </c>
      <c r="E8210">
        <f t="shared" si="385"/>
        <v>0</v>
      </c>
      <c r="F8210">
        <f t="shared" si="386"/>
        <v>0.63127120000000003</v>
      </c>
    </row>
    <row r="8211" spans="1:6" x14ac:dyDescent="0.25">
      <c r="A8211">
        <v>8202</v>
      </c>
      <c r="B8211">
        <f>'Założenia i wyniki'!$E$6*Znorm.Profile!B8211</f>
        <v>0</v>
      </c>
      <c r="C8211">
        <f>'Założenia i wyniki'!$E$8*Znorm.Profile!C8211</f>
        <v>0.65365510000000004</v>
      </c>
      <c r="D8211">
        <f t="shared" si="384"/>
        <v>0</v>
      </c>
      <c r="E8211">
        <f t="shared" si="385"/>
        <v>0</v>
      </c>
      <c r="F8211">
        <f t="shared" si="386"/>
        <v>0.65365510000000004</v>
      </c>
    </row>
    <row r="8212" spans="1:6" x14ac:dyDescent="0.25">
      <c r="A8212">
        <v>8203</v>
      </c>
      <c r="B8212">
        <f>'Założenia i wyniki'!$E$6*Znorm.Profile!B8212</f>
        <v>0</v>
      </c>
      <c r="C8212">
        <f>'Założenia i wyniki'!$E$8*Znorm.Profile!C8212</f>
        <v>0.65464909999999998</v>
      </c>
      <c r="D8212">
        <f t="shared" si="384"/>
        <v>0</v>
      </c>
      <c r="E8212">
        <f t="shared" si="385"/>
        <v>0</v>
      </c>
      <c r="F8212">
        <f t="shared" si="386"/>
        <v>0.65464909999999998</v>
      </c>
    </row>
    <row r="8213" spans="1:6" x14ac:dyDescent="0.25">
      <c r="A8213">
        <v>8204</v>
      </c>
      <c r="B8213">
        <f>'Założenia i wyniki'!$E$6*Znorm.Profile!B8213</f>
        <v>0</v>
      </c>
      <c r="C8213">
        <f>'Założenia i wyniki'!$E$8*Znorm.Profile!C8213</f>
        <v>0.66088190000000002</v>
      </c>
      <c r="D8213">
        <f t="shared" si="384"/>
        <v>0</v>
      </c>
      <c r="E8213">
        <f t="shared" si="385"/>
        <v>0</v>
      </c>
      <c r="F8213">
        <f t="shared" si="386"/>
        <v>0.66088190000000002</v>
      </c>
    </row>
    <row r="8214" spans="1:6" x14ac:dyDescent="0.25">
      <c r="A8214">
        <v>8205</v>
      </c>
      <c r="B8214">
        <f>'Założenia i wyniki'!$E$6*Znorm.Profile!B8214</f>
        <v>0</v>
      </c>
      <c r="C8214">
        <f>'Założenia i wyniki'!$E$8*Znorm.Profile!C8214</f>
        <v>0.62081984999999995</v>
      </c>
      <c r="D8214">
        <f t="shared" si="384"/>
        <v>0</v>
      </c>
      <c r="E8214">
        <f t="shared" si="385"/>
        <v>0</v>
      </c>
      <c r="F8214">
        <f t="shared" si="386"/>
        <v>0.62081984999999995</v>
      </c>
    </row>
    <row r="8215" spans="1:6" x14ac:dyDescent="0.25">
      <c r="A8215">
        <v>8206</v>
      </c>
      <c r="B8215">
        <f>'Założenia i wyniki'!$E$6*Znorm.Profile!B8215</f>
        <v>0</v>
      </c>
      <c r="C8215">
        <f>'Założenia i wyniki'!$E$8*Znorm.Profile!C8215</f>
        <v>0.55955725000000001</v>
      </c>
      <c r="D8215">
        <f t="shared" si="384"/>
        <v>0</v>
      </c>
      <c r="E8215">
        <f t="shared" si="385"/>
        <v>0</v>
      </c>
      <c r="F8215">
        <f t="shared" si="386"/>
        <v>0.55955725000000001</v>
      </c>
    </row>
    <row r="8216" spans="1:6" x14ac:dyDescent="0.25">
      <c r="A8216">
        <v>8207</v>
      </c>
      <c r="B8216">
        <f>'Założenia i wyniki'!$E$6*Znorm.Profile!B8216</f>
        <v>0</v>
      </c>
      <c r="C8216">
        <f>'Założenia i wyniki'!$E$8*Znorm.Profile!C8216</f>
        <v>0.45921679999999998</v>
      </c>
      <c r="D8216">
        <f t="shared" si="384"/>
        <v>0</v>
      </c>
      <c r="E8216">
        <f t="shared" si="385"/>
        <v>0</v>
      </c>
      <c r="F8216">
        <f t="shared" si="386"/>
        <v>0.45921679999999998</v>
      </c>
    </row>
    <row r="8217" spans="1:6" x14ac:dyDescent="0.25">
      <c r="A8217">
        <v>8208</v>
      </c>
      <c r="B8217">
        <f>'Założenia i wyniki'!$E$6*Znorm.Profile!B8217</f>
        <v>0</v>
      </c>
      <c r="C8217">
        <f>'Założenia i wyniki'!$E$8*Znorm.Profile!C8217</f>
        <v>0.3663709</v>
      </c>
      <c r="D8217">
        <f t="shared" si="384"/>
        <v>0</v>
      </c>
      <c r="E8217">
        <f t="shared" si="385"/>
        <v>0</v>
      </c>
      <c r="F8217">
        <f t="shared" si="386"/>
        <v>0.3663709</v>
      </c>
    </row>
    <row r="8218" spans="1:6" x14ac:dyDescent="0.25">
      <c r="A8218">
        <v>8209</v>
      </c>
      <c r="B8218">
        <f>'Założenia i wyniki'!$E$6*Znorm.Profile!B8218</f>
        <v>0</v>
      </c>
      <c r="C8218">
        <f>'Założenia i wyniki'!$E$8*Znorm.Profile!C8218</f>
        <v>0.28245315000000004</v>
      </c>
      <c r="D8218">
        <f t="shared" si="384"/>
        <v>0</v>
      </c>
      <c r="E8218">
        <f t="shared" si="385"/>
        <v>0</v>
      </c>
      <c r="F8218">
        <f t="shared" si="386"/>
        <v>0.28245315000000004</v>
      </c>
    </row>
    <row r="8219" spans="1:6" x14ac:dyDescent="0.25">
      <c r="A8219">
        <v>8210</v>
      </c>
      <c r="B8219">
        <f>'Założenia i wyniki'!$E$6*Znorm.Profile!B8219</f>
        <v>0</v>
      </c>
      <c r="C8219">
        <f>'Założenia i wyniki'!$E$8*Znorm.Profile!C8219</f>
        <v>0.25150054999999999</v>
      </c>
      <c r="D8219">
        <f t="shared" si="384"/>
        <v>0</v>
      </c>
      <c r="E8219">
        <f t="shared" si="385"/>
        <v>0</v>
      </c>
      <c r="F8219">
        <f t="shared" si="386"/>
        <v>0.25150054999999999</v>
      </c>
    </row>
    <row r="8220" spans="1:6" x14ac:dyDescent="0.25">
      <c r="A8220">
        <v>8211</v>
      </c>
      <c r="B8220">
        <f>'Założenia i wyniki'!$E$6*Znorm.Profile!B8220</f>
        <v>0</v>
      </c>
      <c r="C8220">
        <f>'Założenia i wyniki'!$E$8*Znorm.Profile!C8220</f>
        <v>0.23557169999999999</v>
      </c>
      <c r="D8220">
        <f t="shared" si="384"/>
        <v>0</v>
      </c>
      <c r="E8220">
        <f t="shared" si="385"/>
        <v>0</v>
      </c>
      <c r="F8220">
        <f t="shared" si="386"/>
        <v>0.23557169999999999</v>
      </c>
    </row>
    <row r="8221" spans="1:6" x14ac:dyDescent="0.25">
      <c r="A8221">
        <v>8212</v>
      </c>
      <c r="B8221">
        <f>'Założenia i wyniki'!$E$6*Znorm.Profile!B8221</f>
        <v>0</v>
      </c>
      <c r="C8221">
        <f>'Założenia i wyniki'!$E$8*Znorm.Profile!C8221</f>
        <v>0.23511459999999998</v>
      </c>
      <c r="D8221">
        <f t="shared" si="384"/>
        <v>0</v>
      </c>
      <c r="E8221">
        <f t="shared" si="385"/>
        <v>0</v>
      </c>
      <c r="F8221">
        <f t="shared" si="386"/>
        <v>0.23511459999999998</v>
      </c>
    </row>
    <row r="8222" spans="1:6" x14ac:dyDescent="0.25">
      <c r="A8222">
        <v>8213</v>
      </c>
      <c r="B8222">
        <f>'Założenia i wyniki'!$E$6*Znorm.Profile!B8222</f>
        <v>0</v>
      </c>
      <c r="C8222">
        <f>'Założenia i wyniki'!$E$8*Znorm.Profile!C8222</f>
        <v>0.26201279999999999</v>
      </c>
      <c r="D8222">
        <f t="shared" si="384"/>
        <v>0</v>
      </c>
      <c r="E8222">
        <f t="shared" si="385"/>
        <v>0</v>
      </c>
      <c r="F8222">
        <f t="shared" si="386"/>
        <v>0.26201279999999999</v>
      </c>
    </row>
    <row r="8223" spans="1:6" x14ac:dyDescent="0.25">
      <c r="A8223">
        <v>8214</v>
      </c>
      <c r="B8223">
        <f>'Założenia i wyniki'!$E$6*Znorm.Profile!B8223</f>
        <v>0</v>
      </c>
      <c r="C8223">
        <f>'Założenia i wyniki'!$E$8*Znorm.Profile!C8223</f>
        <v>0.32406604999999999</v>
      </c>
      <c r="D8223">
        <f t="shared" si="384"/>
        <v>0</v>
      </c>
      <c r="E8223">
        <f t="shared" si="385"/>
        <v>0</v>
      </c>
      <c r="F8223">
        <f t="shared" si="386"/>
        <v>0.32406604999999999</v>
      </c>
    </row>
    <row r="8224" spans="1:6" x14ac:dyDescent="0.25">
      <c r="A8224">
        <v>8215</v>
      </c>
      <c r="B8224">
        <f>'Założenia i wyniki'!$E$6*Znorm.Profile!B8224</f>
        <v>0</v>
      </c>
      <c r="C8224">
        <f>'Założenia i wyniki'!$E$8*Znorm.Profile!C8224</f>
        <v>0.42583520000000002</v>
      </c>
      <c r="D8224">
        <f t="shared" si="384"/>
        <v>0</v>
      </c>
      <c r="E8224">
        <f t="shared" si="385"/>
        <v>0</v>
      </c>
      <c r="F8224">
        <f t="shared" si="386"/>
        <v>0.42583520000000002</v>
      </c>
    </row>
    <row r="8225" spans="1:6" x14ac:dyDescent="0.25">
      <c r="A8225">
        <v>8216</v>
      </c>
      <c r="B8225">
        <f>'Założenia i wyniki'!$E$6*Znorm.Profile!B8225</f>
        <v>0</v>
      </c>
      <c r="C8225">
        <f>'Założenia i wyniki'!$E$8*Znorm.Profile!C8225</f>
        <v>0.50626694999999999</v>
      </c>
      <c r="D8225">
        <f t="shared" si="384"/>
        <v>0</v>
      </c>
      <c r="E8225">
        <f t="shared" si="385"/>
        <v>0</v>
      </c>
      <c r="F8225">
        <f t="shared" si="386"/>
        <v>0.50626694999999999</v>
      </c>
    </row>
    <row r="8226" spans="1:6" x14ac:dyDescent="0.25">
      <c r="A8226">
        <v>8217</v>
      </c>
      <c r="B8226">
        <f>'Założenia i wyniki'!$E$6*Znorm.Profile!B8226</f>
        <v>2.142264150943396E-2</v>
      </c>
      <c r="C8226">
        <f>'Założenia i wyniki'!$E$8*Znorm.Profile!C8226</f>
        <v>0.50759310000000002</v>
      </c>
      <c r="D8226">
        <f t="shared" si="384"/>
        <v>2.142264150943396E-2</v>
      </c>
      <c r="E8226">
        <f t="shared" si="385"/>
        <v>0</v>
      </c>
      <c r="F8226">
        <f t="shared" si="386"/>
        <v>0.48617045849056606</v>
      </c>
    </row>
    <row r="8227" spans="1:6" x14ac:dyDescent="0.25">
      <c r="A8227">
        <v>8218</v>
      </c>
      <c r="B8227">
        <f>'Założenia i wyniki'!$E$6*Znorm.Profile!B8227</f>
        <v>0.11477358490566036</v>
      </c>
      <c r="C8227">
        <f>'Założenia i wyniki'!$E$8*Znorm.Profile!C8227</f>
        <v>0.50568629999999992</v>
      </c>
      <c r="D8227">
        <f t="shared" si="384"/>
        <v>0.11477358490566036</v>
      </c>
      <c r="E8227">
        <f t="shared" si="385"/>
        <v>0</v>
      </c>
      <c r="F8227">
        <f t="shared" si="386"/>
        <v>0.39091271509433956</v>
      </c>
    </row>
    <row r="8228" spans="1:6" x14ac:dyDescent="0.25">
      <c r="A8228">
        <v>8219</v>
      </c>
      <c r="B8228">
        <f>'Założenia i wyniki'!$E$6*Znorm.Profile!B8228</f>
        <v>0.14908490566037735</v>
      </c>
      <c r="C8228">
        <f>'Założenia i wyniki'!$E$8*Znorm.Profile!C8228</f>
        <v>0.48937524999999998</v>
      </c>
      <c r="D8228">
        <f t="shared" si="384"/>
        <v>0.14908490566037735</v>
      </c>
      <c r="E8228">
        <f t="shared" si="385"/>
        <v>0</v>
      </c>
      <c r="F8228">
        <f t="shared" si="386"/>
        <v>0.34029034433962263</v>
      </c>
    </row>
    <row r="8229" spans="1:6" x14ac:dyDescent="0.25">
      <c r="A8229">
        <v>8220</v>
      </c>
      <c r="B8229">
        <f>'Założenia i wyniki'!$E$6*Znorm.Profile!B8229</f>
        <v>0.17097169811320756</v>
      </c>
      <c r="C8229">
        <f>'Założenia i wyniki'!$E$8*Znorm.Profile!C8229</f>
        <v>0.49418529999999999</v>
      </c>
      <c r="D8229">
        <f t="shared" si="384"/>
        <v>0.17097169811320756</v>
      </c>
      <c r="E8229">
        <f t="shared" si="385"/>
        <v>0</v>
      </c>
      <c r="F8229">
        <f t="shared" si="386"/>
        <v>0.32321360188679243</v>
      </c>
    </row>
    <row r="8230" spans="1:6" x14ac:dyDescent="0.25">
      <c r="A8230">
        <v>8221</v>
      </c>
      <c r="B8230">
        <f>'Założenia i wyniki'!$E$6*Znorm.Profile!B8230</f>
        <v>0.16762264150943396</v>
      </c>
      <c r="C8230">
        <f>'Założenia i wyniki'!$E$8*Znorm.Profile!C8230</f>
        <v>0.4870036499999999</v>
      </c>
      <c r="D8230">
        <f t="shared" si="384"/>
        <v>0.16762264150943396</v>
      </c>
      <c r="E8230">
        <f t="shared" si="385"/>
        <v>0</v>
      </c>
      <c r="F8230">
        <f t="shared" si="386"/>
        <v>0.31938100849056594</v>
      </c>
    </row>
    <row r="8231" spans="1:6" x14ac:dyDescent="0.25">
      <c r="A8231">
        <v>8222</v>
      </c>
      <c r="B8231">
        <f>'Założenia i wyniki'!$E$6*Znorm.Profile!B8231</f>
        <v>0.11521698113207546</v>
      </c>
      <c r="C8231">
        <f>'Założenia i wyniki'!$E$8*Znorm.Profile!C8231</f>
        <v>0.49417584999999997</v>
      </c>
      <c r="D8231">
        <f t="shared" si="384"/>
        <v>0.11521698113207546</v>
      </c>
      <c r="E8231">
        <f t="shared" si="385"/>
        <v>0</v>
      </c>
      <c r="F8231">
        <f t="shared" si="386"/>
        <v>0.37895886886792451</v>
      </c>
    </row>
    <row r="8232" spans="1:6" x14ac:dyDescent="0.25">
      <c r="A8232">
        <v>8223</v>
      </c>
      <c r="B8232">
        <f>'Założenia i wyniki'!$E$6*Znorm.Profile!B8232</f>
        <v>2.2731132075471696E-2</v>
      </c>
      <c r="C8232">
        <f>'Założenia i wyniki'!$E$8*Znorm.Profile!C8232</f>
        <v>0.51602004999999995</v>
      </c>
      <c r="D8232">
        <f t="shared" si="384"/>
        <v>2.2731132075471696E-2</v>
      </c>
      <c r="E8232">
        <f t="shared" si="385"/>
        <v>0</v>
      </c>
      <c r="F8232">
        <f t="shared" si="386"/>
        <v>0.49328891792452828</v>
      </c>
    </row>
    <row r="8233" spans="1:6" x14ac:dyDescent="0.25">
      <c r="A8233">
        <v>8224</v>
      </c>
      <c r="B8233">
        <f>'Założenia i wyniki'!$E$6*Znorm.Profile!B8233</f>
        <v>0</v>
      </c>
      <c r="C8233">
        <f>'Założenia i wyniki'!$E$8*Znorm.Profile!C8233</f>
        <v>0.57901340000000001</v>
      </c>
      <c r="D8233">
        <f t="shared" si="384"/>
        <v>0</v>
      </c>
      <c r="E8233">
        <f t="shared" si="385"/>
        <v>0</v>
      </c>
      <c r="F8233">
        <f t="shared" si="386"/>
        <v>0.57901340000000001</v>
      </c>
    </row>
    <row r="8234" spans="1:6" x14ac:dyDescent="0.25">
      <c r="A8234">
        <v>8225</v>
      </c>
      <c r="B8234">
        <f>'Założenia i wyniki'!$E$6*Znorm.Profile!B8234</f>
        <v>0</v>
      </c>
      <c r="C8234">
        <f>'Założenia i wyniki'!$E$8*Znorm.Profile!C8234</f>
        <v>0.64024729999999996</v>
      </c>
      <c r="D8234">
        <f t="shared" si="384"/>
        <v>0</v>
      </c>
      <c r="E8234">
        <f t="shared" si="385"/>
        <v>0</v>
      </c>
      <c r="F8234">
        <f t="shared" si="386"/>
        <v>0.64024729999999996</v>
      </c>
    </row>
    <row r="8235" spans="1:6" x14ac:dyDescent="0.25">
      <c r="A8235">
        <v>8226</v>
      </c>
      <c r="B8235">
        <f>'Założenia i wyniki'!$E$6*Znorm.Profile!B8235</f>
        <v>0</v>
      </c>
      <c r="C8235">
        <f>'Założenia i wyniki'!$E$8*Znorm.Profile!C8235</f>
        <v>0.67095000000000005</v>
      </c>
      <c r="D8235">
        <f t="shared" si="384"/>
        <v>0</v>
      </c>
      <c r="E8235">
        <f t="shared" si="385"/>
        <v>0</v>
      </c>
      <c r="F8235">
        <f t="shared" si="386"/>
        <v>0.67095000000000005</v>
      </c>
    </row>
    <row r="8236" spans="1:6" x14ac:dyDescent="0.25">
      <c r="A8236">
        <v>8227</v>
      </c>
      <c r="B8236">
        <f>'Założenia i wyniki'!$E$6*Znorm.Profile!B8236</f>
        <v>0</v>
      </c>
      <c r="C8236">
        <f>'Założenia i wyniki'!$E$8*Znorm.Profile!C8236</f>
        <v>0.67681039999999992</v>
      </c>
      <c r="D8236">
        <f t="shared" si="384"/>
        <v>0</v>
      </c>
      <c r="E8236">
        <f t="shared" si="385"/>
        <v>0</v>
      </c>
      <c r="F8236">
        <f t="shared" si="386"/>
        <v>0.67681039999999992</v>
      </c>
    </row>
    <row r="8237" spans="1:6" x14ac:dyDescent="0.25">
      <c r="A8237">
        <v>8228</v>
      </c>
      <c r="B8237">
        <f>'Założenia i wyniki'!$E$6*Znorm.Profile!B8237</f>
        <v>0</v>
      </c>
      <c r="C8237">
        <f>'Założenia i wyniki'!$E$8*Znorm.Profile!C8237</f>
        <v>0.66731525000000003</v>
      </c>
      <c r="D8237">
        <f t="shared" si="384"/>
        <v>0</v>
      </c>
      <c r="E8237">
        <f t="shared" si="385"/>
        <v>0</v>
      </c>
      <c r="F8237">
        <f t="shared" si="386"/>
        <v>0.66731525000000003</v>
      </c>
    </row>
    <row r="8238" spans="1:6" x14ac:dyDescent="0.25">
      <c r="A8238">
        <v>8229</v>
      </c>
      <c r="B8238">
        <f>'Założenia i wyniki'!$E$6*Znorm.Profile!B8238</f>
        <v>0</v>
      </c>
      <c r="C8238">
        <f>'Założenia i wyniki'!$E$8*Znorm.Profile!C8238</f>
        <v>0.61910834999999997</v>
      </c>
      <c r="D8238">
        <f t="shared" si="384"/>
        <v>0</v>
      </c>
      <c r="E8238">
        <f t="shared" si="385"/>
        <v>0</v>
      </c>
      <c r="F8238">
        <f t="shared" si="386"/>
        <v>0.61910834999999997</v>
      </c>
    </row>
    <row r="8239" spans="1:6" x14ac:dyDescent="0.25">
      <c r="A8239">
        <v>8230</v>
      </c>
      <c r="B8239">
        <f>'Założenia i wyniki'!$E$6*Znorm.Profile!B8239</f>
        <v>0</v>
      </c>
      <c r="C8239">
        <f>'Założenia i wyniki'!$E$8*Znorm.Profile!C8239</f>
        <v>0.55789545000000007</v>
      </c>
      <c r="D8239">
        <f t="shared" si="384"/>
        <v>0</v>
      </c>
      <c r="E8239">
        <f t="shared" si="385"/>
        <v>0</v>
      </c>
      <c r="F8239">
        <f t="shared" si="386"/>
        <v>0.55789545000000007</v>
      </c>
    </row>
    <row r="8240" spans="1:6" x14ac:dyDescent="0.25">
      <c r="A8240">
        <v>8231</v>
      </c>
      <c r="B8240">
        <f>'Założenia i wyniki'!$E$6*Znorm.Profile!B8240</f>
        <v>0</v>
      </c>
      <c r="C8240">
        <f>'Założenia i wyniki'!$E$8*Znorm.Profile!C8240</f>
        <v>0.46550945000000005</v>
      </c>
      <c r="D8240">
        <f t="shared" si="384"/>
        <v>0</v>
      </c>
      <c r="E8240">
        <f t="shared" si="385"/>
        <v>0</v>
      </c>
      <c r="F8240">
        <f t="shared" si="386"/>
        <v>0.46550945000000005</v>
      </c>
    </row>
    <row r="8241" spans="1:6" x14ac:dyDescent="0.25">
      <c r="A8241">
        <v>8232</v>
      </c>
      <c r="B8241">
        <f>'Założenia i wyniki'!$E$6*Znorm.Profile!B8241</f>
        <v>0</v>
      </c>
      <c r="C8241">
        <f>'Założenia i wyniki'!$E$8*Znorm.Profile!C8241</f>
        <v>0.36900079999999996</v>
      </c>
      <c r="D8241">
        <f t="shared" si="384"/>
        <v>0</v>
      </c>
      <c r="E8241">
        <f t="shared" si="385"/>
        <v>0</v>
      </c>
      <c r="F8241">
        <f t="shared" si="386"/>
        <v>0.36900079999999996</v>
      </c>
    </row>
    <row r="8242" spans="1:6" x14ac:dyDescent="0.25">
      <c r="A8242">
        <v>8233</v>
      </c>
      <c r="B8242">
        <f>'Założenia i wyniki'!$E$6*Znorm.Profile!B8242</f>
        <v>0</v>
      </c>
      <c r="C8242">
        <f>'Założenia i wyniki'!$E$8*Znorm.Profile!C8242</f>
        <v>0.30455705</v>
      </c>
      <c r="D8242">
        <f t="shared" si="384"/>
        <v>0</v>
      </c>
      <c r="E8242">
        <f t="shared" si="385"/>
        <v>0</v>
      </c>
      <c r="F8242">
        <f t="shared" si="386"/>
        <v>0.30455705</v>
      </c>
    </row>
    <row r="8243" spans="1:6" x14ac:dyDescent="0.25">
      <c r="A8243">
        <v>8234</v>
      </c>
      <c r="B8243">
        <f>'Założenia i wyniki'!$E$6*Znorm.Profile!B8243</f>
        <v>0</v>
      </c>
      <c r="C8243">
        <f>'Założenia i wyniki'!$E$8*Znorm.Profile!C8243</f>
        <v>0.25217184999999998</v>
      </c>
      <c r="D8243">
        <f t="shared" si="384"/>
        <v>0</v>
      </c>
      <c r="E8243">
        <f t="shared" si="385"/>
        <v>0</v>
      </c>
      <c r="F8243">
        <f t="shared" si="386"/>
        <v>0.25217184999999998</v>
      </c>
    </row>
    <row r="8244" spans="1:6" x14ac:dyDescent="0.25">
      <c r="A8244">
        <v>8235</v>
      </c>
      <c r="B8244">
        <f>'Założenia i wyniki'!$E$6*Znorm.Profile!B8244</f>
        <v>0</v>
      </c>
      <c r="C8244">
        <f>'Założenia i wyniki'!$E$8*Znorm.Profile!C8244</f>
        <v>0.23762025000000001</v>
      </c>
      <c r="D8244">
        <f t="shared" si="384"/>
        <v>0</v>
      </c>
      <c r="E8244">
        <f t="shared" si="385"/>
        <v>0</v>
      </c>
      <c r="F8244">
        <f t="shared" si="386"/>
        <v>0.23762025000000001</v>
      </c>
    </row>
    <row r="8245" spans="1:6" x14ac:dyDescent="0.25">
      <c r="A8245">
        <v>8236</v>
      </c>
      <c r="B8245">
        <f>'Założenia i wyniki'!$E$6*Znorm.Profile!B8245</f>
        <v>0</v>
      </c>
      <c r="C8245">
        <f>'Założenia i wyniki'!$E$8*Znorm.Profile!C8245</f>
        <v>0.23676905000000004</v>
      </c>
      <c r="D8245">
        <f t="shared" si="384"/>
        <v>0</v>
      </c>
      <c r="E8245">
        <f t="shared" si="385"/>
        <v>0</v>
      </c>
      <c r="F8245">
        <f t="shared" si="386"/>
        <v>0.23676905000000004</v>
      </c>
    </row>
    <row r="8246" spans="1:6" x14ac:dyDescent="0.25">
      <c r="A8246">
        <v>8237</v>
      </c>
      <c r="B8246">
        <f>'Założenia i wyniki'!$E$6*Znorm.Profile!B8246</f>
        <v>0</v>
      </c>
      <c r="C8246">
        <f>'Założenia i wyniki'!$E$8*Znorm.Profile!C8246</f>
        <v>0.26015325</v>
      </c>
      <c r="D8246">
        <f t="shared" si="384"/>
        <v>0</v>
      </c>
      <c r="E8246">
        <f t="shared" si="385"/>
        <v>0</v>
      </c>
      <c r="F8246">
        <f t="shared" si="386"/>
        <v>0.26015325</v>
      </c>
    </row>
    <row r="8247" spans="1:6" x14ac:dyDescent="0.25">
      <c r="A8247">
        <v>8238</v>
      </c>
      <c r="B8247">
        <f>'Założenia i wyniki'!$E$6*Znorm.Profile!B8247</f>
        <v>0</v>
      </c>
      <c r="C8247">
        <f>'Założenia i wyniki'!$E$8*Znorm.Profile!C8247</f>
        <v>0.31632159999999998</v>
      </c>
      <c r="D8247">
        <f t="shared" si="384"/>
        <v>0</v>
      </c>
      <c r="E8247">
        <f t="shared" si="385"/>
        <v>0</v>
      </c>
      <c r="F8247">
        <f t="shared" si="386"/>
        <v>0.31632159999999998</v>
      </c>
    </row>
    <row r="8248" spans="1:6" x14ac:dyDescent="0.25">
      <c r="A8248">
        <v>8239</v>
      </c>
      <c r="B8248">
        <f>'Założenia i wyniki'!$E$6*Znorm.Profile!B8248</f>
        <v>0</v>
      </c>
      <c r="C8248">
        <f>'Założenia i wyniki'!$E$8*Znorm.Profile!C8248</f>
        <v>0.42431864999999996</v>
      </c>
      <c r="D8248">
        <f t="shared" si="384"/>
        <v>0</v>
      </c>
      <c r="E8248">
        <f t="shared" si="385"/>
        <v>0</v>
      </c>
      <c r="F8248">
        <f t="shared" si="386"/>
        <v>0.42431864999999996</v>
      </c>
    </row>
    <row r="8249" spans="1:6" x14ac:dyDescent="0.25">
      <c r="A8249">
        <v>8240</v>
      </c>
      <c r="B8249">
        <f>'Założenia i wyniki'!$E$6*Znorm.Profile!B8249</f>
        <v>0</v>
      </c>
      <c r="C8249">
        <f>'Założenia i wyniki'!$E$8*Znorm.Profile!C8249</f>
        <v>0.50715735000000006</v>
      </c>
      <c r="D8249">
        <f t="shared" si="384"/>
        <v>0</v>
      </c>
      <c r="E8249">
        <f t="shared" si="385"/>
        <v>0</v>
      </c>
      <c r="F8249">
        <f t="shared" si="386"/>
        <v>0.50715735000000006</v>
      </c>
    </row>
    <row r="8250" spans="1:6" x14ac:dyDescent="0.25">
      <c r="A8250">
        <v>8241</v>
      </c>
      <c r="B8250">
        <f>'Założenia i wyniki'!$E$6*Znorm.Profile!B8250</f>
        <v>0.11109433962264151</v>
      </c>
      <c r="C8250">
        <f>'Założenia i wyniki'!$E$8*Znorm.Profile!C8250</f>
        <v>0.51797199999999999</v>
      </c>
      <c r="D8250">
        <f t="shared" si="384"/>
        <v>0.11109433962264151</v>
      </c>
      <c r="E8250">
        <f t="shared" si="385"/>
        <v>0</v>
      </c>
      <c r="F8250">
        <f t="shared" si="386"/>
        <v>0.40687766037735851</v>
      </c>
    </row>
    <row r="8251" spans="1:6" x14ac:dyDescent="0.25">
      <c r="A8251">
        <v>8242</v>
      </c>
      <c r="B8251">
        <f>'Założenia i wyniki'!$E$6*Znorm.Profile!B8251</f>
        <v>0.37157547169811322</v>
      </c>
      <c r="C8251">
        <f>'Założenia i wyniki'!$E$8*Znorm.Profile!C8251</f>
        <v>0.51446044999999996</v>
      </c>
      <c r="D8251">
        <f t="shared" si="384"/>
        <v>0.37157547169811322</v>
      </c>
      <c r="E8251">
        <f t="shared" si="385"/>
        <v>0</v>
      </c>
      <c r="F8251">
        <f t="shared" si="386"/>
        <v>0.14288497830188673</v>
      </c>
    </row>
    <row r="8252" spans="1:6" x14ac:dyDescent="0.25">
      <c r="A8252">
        <v>8243</v>
      </c>
      <c r="B8252">
        <f>'Założenia i wyniki'!$E$6*Znorm.Profile!B8252</f>
        <v>0.29133962264150942</v>
      </c>
      <c r="C8252">
        <f>'Założenia i wyniki'!$E$8*Znorm.Profile!C8252</f>
        <v>0.50758820000000004</v>
      </c>
      <c r="D8252">
        <f t="shared" si="384"/>
        <v>0.29133962264150942</v>
      </c>
      <c r="E8252">
        <f t="shared" si="385"/>
        <v>0</v>
      </c>
      <c r="F8252">
        <f t="shared" si="386"/>
        <v>0.21624857735849062</v>
      </c>
    </row>
    <row r="8253" spans="1:6" x14ac:dyDescent="0.25">
      <c r="A8253">
        <v>8244</v>
      </c>
      <c r="B8253">
        <f>'Założenia i wyniki'!$E$6*Znorm.Profile!B8253</f>
        <v>0.2767830188679245</v>
      </c>
      <c r="C8253">
        <f>'Założenia i wyniki'!$E$8*Znorm.Profile!C8253</f>
        <v>0.49823200000000001</v>
      </c>
      <c r="D8253">
        <f t="shared" si="384"/>
        <v>0.2767830188679245</v>
      </c>
      <c r="E8253">
        <f t="shared" si="385"/>
        <v>0</v>
      </c>
      <c r="F8253">
        <f t="shared" si="386"/>
        <v>0.22144898113207551</v>
      </c>
    </row>
    <row r="8254" spans="1:6" x14ac:dyDescent="0.25">
      <c r="A8254">
        <v>8245</v>
      </c>
      <c r="B8254">
        <f>'Założenia i wyniki'!$E$6*Znorm.Profile!B8254</f>
        <v>0.25602830188679243</v>
      </c>
      <c r="C8254">
        <f>'Założenia i wyniki'!$E$8*Znorm.Profile!C8254</f>
        <v>0.49720195</v>
      </c>
      <c r="D8254">
        <f t="shared" si="384"/>
        <v>0.25602830188679243</v>
      </c>
      <c r="E8254">
        <f t="shared" si="385"/>
        <v>0</v>
      </c>
      <c r="F8254">
        <f t="shared" si="386"/>
        <v>0.24117364811320757</v>
      </c>
    </row>
    <row r="8255" spans="1:6" x14ac:dyDescent="0.25">
      <c r="A8255">
        <v>8246</v>
      </c>
      <c r="B8255">
        <f>'Założenia i wyniki'!$E$6*Znorm.Profile!B8255</f>
        <v>0.19914150943396225</v>
      </c>
      <c r="C8255">
        <f>'Założenia i wyniki'!$E$8*Znorm.Profile!C8255</f>
        <v>0.49488145</v>
      </c>
      <c r="D8255">
        <f t="shared" si="384"/>
        <v>0.19914150943396225</v>
      </c>
      <c r="E8255">
        <f t="shared" si="385"/>
        <v>0</v>
      </c>
      <c r="F8255">
        <f t="shared" si="386"/>
        <v>0.29573994056603775</v>
      </c>
    </row>
    <row r="8256" spans="1:6" x14ac:dyDescent="0.25">
      <c r="A8256">
        <v>8247</v>
      </c>
      <c r="B8256">
        <f>'Założenia i wyniki'!$E$6*Znorm.Profile!B8256</f>
        <v>4.6616037735849054E-2</v>
      </c>
      <c r="C8256">
        <f>'Założenia i wyniki'!$E$8*Znorm.Profile!C8256</f>
        <v>0.51733779999999996</v>
      </c>
      <c r="D8256">
        <f t="shared" si="384"/>
        <v>4.6616037735849054E-2</v>
      </c>
      <c r="E8256">
        <f t="shared" si="385"/>
        <v>0</v>
      </c>
      <c r="F8256">
        <f t="shared" si="386"/>
        <v>0.47072176226415091</v>
      </c>
    </row>
    <row r="8257" spans="1:6" x14ac:dyDescent="0.25">
      <c r="A8257">
        <v>8248</v>
      </c>
      <c r="B8257">
        <f>'Założenia i wyniki'!$E$6*Znorm.Profile!B8257</f>
        <v>0</v>
      </c>
      <c r="C8257">
        <f>'Założenia i wyniki'!$E$8*Znorm.Profile!C8257</f>
        <v>0.58313569999999992</v>
      </c>
      <c r="D8257">
        <f t="shared" si="384"/>
        <v>0</v>
      </c>
      <c r="E8257">
        <f t="shared" si="385"/>
        <v>0</v>
      </c>
      <c r="F8257">
        <f t="shared" si="386"/>
        <v>0.58313569999999992</v>
      </c>
    </row>
    <row r="8258" spans="1:6" x14ac:dyDescent="0.25">
      <c r="A8258">
        <v>8249</v>
      </c>
      <c r="B8258">
        <f>'Założenia i wyniki'!$E$6*Znorm.Profile!B8258</f>
        <v>0</v>
      </c>
      <c r="C8258">
        <f>'Założenia i wyniki'!$E$8*Znorm.Profile!C8258</f>
        <v>0.64683849999999998</v>
      </c>
      <c r="D8258">
        <f t="shared" si="384"/>
        <v>0</v>
      </c>
      <c r="E8258">
        <f t="shared" si="385"/>
        <v>0</v>
      </c>
      <c r="F8258">
        <f t="shared" si="386"/>
        <v>0.64683849999999998</v>
      </c>
    </row>
    <row r="8259" spans="1:6" x14ac:dyDescent="0.25">
      <c r="A8259">
        <v>8250</v>
      </c>
      <c r="B8259">
        <f>'Założenia i wyniki'!$E$6*Znorm.Profile!B8259</f>
        <v>0</v>
      </c>
      <c r="C8259">
        <f>'Założenia i wyniki'!$E$8*Znorm.Profile!C8259</f>
        <v>0.65757159999999992</v>
      </c>
      <c r="D8259">
        <f t="shared" si="384"/>
        <v>0</v>
      </c>
      <c r="E8259">
        <f t="shared" si="385"/>
        <v>0</v>
      </c>
      <c r="F8259">
        <f t="shared" si="386"/>
        <v>0.65757159999999992</v>
      </c>
    </row>
    <row r="8260" spans="1:6" x14ac:dyDescent="0.25">
      <c r="A8260">
        <v>8251</v>
      </c>
      <c r="B8260">
        <f>'Założenia i wyniki'!$E$6*Znorm.Profile!B8260</f>
        <v>0</v>
      </c>
      <c r="C8260">
        <f>'Założenia i wyniki'!$E$8*Znorm.Profile!C8260</f>
        <v>0.6766108999999999</v>
      </c>
      <c r="D8260">
        <f t="shared" si="384"/>
        <v>0</v>
      </c>
      <c r="E8260">
        <f t="shared" si="385"/>
        <v>0</v>
      </c>
      <c r="F8260">
        <f t="shared" si="386"/>
        <v>0.6766108999999999</v>
      </c>
    </row>
    <row r="8261" spans="1:6" x14ac:dyDescent="0.25">
      <c r="A8261">
        <v>8252</v>
      </c>
      <c r="B8261">
        <f>'Założenia i wyniki'!$E$6*Znorm.Profile!B8261</f>
        <v>0</v>
      </c>
      <c r="C8261">
        <f>'Założenia i wyniki'!$E$8*Znorm.Profile!C8261</f>
        <v>0.6650665</v>
      </c>
      <c r="D8261">
        <f t="shared" si="384"/>
        <v>0</v>
      </c>
      <c r="E8261">
        <f t="shared" si="385"/>
        <v>0</v>
      </c>
      <c r="F8261">
        <f t="shared" si="386"/>
        <v>0.6650665</v>
      </c>
    </row>
    <row r="8262" spans="1:6" x14ac:dyDescent="0.25">
      <c r="A8262">
        <v>8253</v>
      </c>
      <c r="B8262">
        <f>'Założenia i wyniki'!$E$6*Znorm.Profile!B8262</f>
        <v>0</v>
      </c>
      <c r="C8262">
        <f>'Założenia i wyniki'!$E$8*Znorm.Profile!C8262</f>
        <v>0.63541660000000011</v>
      </c>
      <c r="D8262">
        <f t="shared" si="384"/>
        <v>0</v>
      </c>
      <c r="E8262">
        <f t="shared" si="385"/>
        <v>0</v>
      </c>
      <c r="F8262">
        <f t="shared" si="386"/>
        <v>0.63541660000000011</v>
      </c>
    </row>
    <row r="8263" spans="1:6" x14ac:dyDescent="0.25">
      <c r="A8263">
        <v>8254</v>
      </c>
      <c r="B8263">
        <f>'Założenia i wyniki'!$E$6*Znorm.Profile!B8263</f>
        <v>0</v>
      </c>
      <c r="C8263">
        <f>'Założenia i wyniki'!$E$8*Znorm.Profile!C8263</f>
        <v>0.56234990000000007</v>
      </c>
      <c r="D8263">
        <f t="shared" si="384"/>
        <v>0</v>
      </c>
      <c r="E8263">
        <f t="shared" si="385"/>
        <v>0</v>
      </c>
      <c r="F8263">
        <f t="shared" si="386"/>
        <v>0.56234990000000007</v>
      </c>
    </row>
    <row r="8264" spans="1:6" x14ac:dyDescent="0.25">
      <c r="A8264">
        <v>8255</v>
      </c>
      <c r="B8264">
        <f>'Założenia i wyniki'!$E$6*Znorm.Profile!B8264</f>
        <v>0</v>
      </c>
      <c r="C8264">
        <f>'Założenia i wyniki'!$E$8*Znorm.Profile!C8264</f>
        <v>0.46727099999999999</v>
      </c>
      <c r="D8264">
        <f t="shared" si="384"/>
        <v>0</v>
      </c>
      <c r="E8264">
        <f t="shared" si="385"/>
        <v>0</v>
      </c>
      <c r="F8264">
        <f t="shared" si="386"/>
        <v>0.46727099999999999</v>
      </c>
    </row>
    <row r="8265" spans="1:6" x14ac:dyDescent="0.25">
      <c r="A8265">
        <v>8256</v>
      </c>
      <c r="B8265">
        <f>'Założenia i wyniki'!$E$6*Znorm.Profile!B8265</f>
        <v>0</v>
      </c>
      <c r="C8265">
        <f>'Założenia i wyniki'!$E$8*Znorm.Profile!C8265</f>
        <v>0.36987125000000004</v>
      </c>
      <c r="D8265">
        <f t="shared" si="384"/>
        <v>0</v>
      </c>
      <c r="E8265">
        <f t="shared" si="385"/>
        <v>0</v>
      </c>
      <c r="F8265">
        <f t="shared" si="386"/>
        <v>0.36987125000000004</v>
      </c>
    </row>
    <row r="8266" spans="1:6" x14ac:dyDescent="0.25">
      <c r="A8266">
        <v>8257</v>
      </c>
      <c r="B8266">
        <f>'Założenia i wyniki'!$E$6*Znorm.Profile!B8266</f>
        <v>0</v>
      </c>
      <c r="C8266">
        <f>'Założenia i wyniki'!$E$8*Znorm.Profile!C8266</f>
        <v>0.28514045000000005</v>
      </c>
      <c r="D8266">
        <f t="shared" si="384"/>
        <v>0</v>
      </c>
      <c r="E8266">
        <f t="shared" si="385"/>
        <v>0</v>
      </c>
      <c r="F8266">
        <f t="shared" si="386"/>
        <v>0.28514045000000005</v>
      </c>
    </row>
    <row r="8267" spans="1:6" x14ac:dyDescent="0.25">
      <c r="A8267">
        <v>8258</v>
      </c>
      <c r="B8267">
        <f>'Założenia i wyniki'!$E$6*Znorm.Profile!B8267</f>
        <v>0</v>
      </c>
      <c r="C8267">
        <f>'Założenia i wyniki'!$E$8*Znorm.Profile!C8267</f>
        <v>0.24611020000000003</v>
      </c>
      <c r="D8267">
        <f t="shared" ref="D8267:D8330" si="387">IF(B8267&lt;=C8267,B8267,C8267)</f>
        <v>0</v>
      </c>
      <c r="E8267">
        <f t="shared" ref="E8267:E8330" si="388">IF(B8267&gt;C8267,B8267-C8267,0)</f>
        <v>0</v>
      </c>
      <c r="F8267">
        <f t="shared" ref="F8267:F8330" si="389">IF(B8267&lt;C8267,C8267-B8267,0)</f>
        <v>0.24611020000000003</v>
      </c>
    </row>
    <row r="8268" spans="1:6" x14ac:dyDescent="0.25">
      <c r="A8268">
        <v>8259</v>
      </c>
      <c r="B8268">
        <f>'Założenia i wyniki'!$E$6*Znorm.Profile!B8268</f>
        <v>0</v>
      </c>
      <c r="C8268">
        <f>'Założenia i wyniki'!$E$8*Znorm.Profile!C8268</f>
        <v>0.23379755000000002</v>
      </c>
      <c r="D8268">
        <f t="shared" si="387"/>
        <v>0</v>
      </c>
      <c r="E8268">
        <f t="shared" si="388"/>
        <v>0</v>
      </c>
      <c r="F8268">
        <f t="shared" si="389"/>
        <v>0.23379755000000002</v>
      </c>
    </row>
    <row r="8269" spans="1:6" x14ac:dyDescent="0.25">
      <c r="A8269">
        <v>8260</v>
      </c>
      <c r="B8269">
        <f>'Założenia i wyniki'!$E$6*Znorm.Profile!B8269</f>
        <v>0</v>
      </c>
      <c r="C8269">
        <f>'Założenia i wyniki'!$E$8*Znorm.Profile!C8269</f>
        <v>0.23621534999999999</v>
      </c>
      <c r="D8269">
        <f t="shared" si="387"/>
        <v>0</v>
      </c>
      <c r="E8269">
        <f t="shared" si="388"/>
        <v>0</v>
      </c>
      <c r="F8269">
        <f t="shared" si="389"/>
        <v>0.23621534999999999</v>
      </c>
    </row>
    <row r="8270" spans="1:6" x14ac:dyDescent="0.25">
      <c r="A8270">
        <v>8261</v>
      </c>
      <c r="B8270">
        <f>'Założenia i wyniki'!$E$6*Znorm.Profile!B8270</f>
        <v>0</v>
      </c>
      <c r="C8270">
        <f>'Założenia i wyniki'!$E$8*Znorm.Profile!C8270</f>
        <v>0.2640554</v>
      </c>
      <c r="D8270">
        <f t="shared" si="387"/>
        <v>0</v>
      </c>
      <c r="E8270">
        <f t="shared" si="388"/>
        <v>0</v>
      </c>
      <c r="F8270">
        <f t="shared" si="389"/>
        <v>0.2640554</v>
      </c>
    </row>
    <row r="8271" spans="1:6" x14ac:dyDescent="0.25">
      <c r="A8271">
        <v>8262</v>
      </c>
      <c r="B8271">
        <f>'Założenia i wyniki'!$E$6*Znorm.Profile!B8271</f>
        <v>0</v>
      </c>
      <c r="C8271">
        <f>'Założenia i wyniki'!$E$8*Znorm.Profile!C8271</f>
        <v>0.32811940000000001</v>
      </c>
      <c r="D8271">
        <f t="shared" si="387"/>
        <v>0</v>
      </c>
      <c r="E8271">
        <f t="shared" si="388"/>
        <v>0</v>
      </c>
      <c r="F8271">
        <f t="shared" si="389"/>
        <v>0.32811940000000001</v>
      </c>
    </row>
    <row r="8272" spans="1:6" x14ac:dyDescent="0.25">
      <c r="A8272">
        <v>8263</v>
      </c>
      <c r="B8272">
        <f>'Założenia i wyniki'!$E$6*Znorm.Profile!B8272</f>
        <v>0</v>
      </c>
      <c r="C8272">
        <f>'Założenia i wyniki'!$E$8*Znorm.Profile!C8272</f>
        <v>0.4236953</v>
      </c>
      <c r="D8272">
        <f t="shared" si="387"/>
        <v>0</v>
      </c>
      <c r="E8272">
        <f t="shared" si="388"/>
        <v>0</v>
      </c>
      <c r="F8272">
        <f t="shared" si="389"/>
        <v>0.4236953</v>
      </c>
    </row>
    <row r="8273" spans="1:6" x14ac:dyDescent="0.25">
      <c r="A8273">
        <v>8264</v>
      </c>
      <c r="B8273">
        <f>'Założenia i wyniki'!$E$6*Znorm.Profile!B8273</f>
        <v>0</v>
      </c>
      <c r="C8273">
        <f>'Założenia i wyniki'!$E$8*Znorm.Profile!C8273</f>
        <v>0.49502424999999994</v>
      </c>
      <c r="D8273">
        <f t="shared" si="387"/>
        <v>0</v>
      </c>
      <c r="E8273">
        <f t="shared" si="388"/>
        <v>0</v>
      </c>
      <c r="F8273">
        <f t="shared" si="389"/>
        <v>0.49502424999999994</v>
      </c>
    </row>
    <row r="8274" spans="1:6" x14ac:dyDescent="0.25">
      <c r="A8274">
        <v>8265</v>
      </c>
      <c r="B8274">
        <f>'Założenia i wyniki'!$E$6*Znorm.Profile!B8274</f>
        <v>1.2854716981132074E-2</v>
      </c>
      <c r="C8274">
        <f>'Założenia i wyniki'!$E$8*Znorm.Profile!C8274</f>
        <v>0.51911930000000006</v>
      </c>
      <c r="D8274">
        <f t="shared" si="387"/>
        <v>1.2854716981132074E-2</v>
      </c>
      <c r="E8274">
        <f t="shared" si="388"/>
        <v>0</v>
      </c>
      <c r="F8274">
        <f t="shared" si="389"/>
        <v>0.50626458301886801</v>
      </c>
    </row>
    <row r="8275" spans="1:6" x14ac:dyDescent="0.25">
      <c r="A8275">
        <v>8266</v>
      </c>
      <c r="B8275">
        <f>'Założenia i wyniki'!$E$6*Znorm.Profile!B8275</f>
        <v>9.5650943396226401E-2</v>
      </c>
      <c r="C8275">
        <f>'Założenia i wyniki'!$E$8*Znorm.Profile!C8275</f>
        <v>0.49607810000000008</v>
      </c>
      <c r="D8275">
        <f t="shared" si="387"/>
        <v>9.5650943396226401E-2</v>
      </c>
      <c r="E8275">
        <f t="shared" si="388"/>
        <v>0</v>
      </c>
      <c r="F8275">
        <f t="shared" si="389"/>
        <v>0.4004271566037737</v>
      </c>
    </row>
    <row r="8276" spans="1:6" x14ac:dyDescent="0.25">
      <c r="A8276">
        <v>8267</v>
      </c>
      <c r="B8276">
        <f>'Założenia i wyniki'!$E$6*Znorm.Profile!B8276</f>
        <v>0.13562264150943396</v>
      </c>
      <c r="C8276">
        <f>'Założenia i wyniki'!$E$8*Znorm.Profile!C8276</f>
        <v>0.48581224999999995</v>
      </c>
      <c r="D8276">
        <f t="shared" si="387"/>
        <v>0.13562264150943396</v>
      </c>
      <c r="E8276">
        <f t="shared" si="388"/>
        <v>0</v>
      </c>
      <c r="F8276">
        <f t="shared" si="389"/>
        <v>0.35018960849056602</v>
      </c>
    </row>
    <row r="8277" spans="1:6" x14ac:dyDescent="0.25">
      <c r="A8277">
        <v>8268</v>
      </c>
      <c r="B8277">
        <f>'Założenia i wyniki'!$E$6*Znorm.Profile!B8277</f>
        <v>0.24983018867924528</v>
      </c>
      <c r="C8277">
        <f>'Założenia i wyniki'!$E$8*Znorm.Profile!C8277</f>
        <v>0.48516019999999999</v>
      </c>
      <c r="D8277">
        <f t="shared" si="387"/>
        <v>0.24983018867924528</v>
      </c>
      <c r="E8277">
        <f t="shared" si="388"/>
        <v>0</v>
      </c>
      <c r="F8277">
        <f t="shared" si="389"/>
        <v>0.23533001132075471</v>
      </c>
    </row>
    <row r="8278" spans="1:6" x14ac:dyDescent="0.25">
      <c r="A8278">
        <v>8269</v>
      </c>
      <c r="B8278">
        <f>'Założenia i wyniki'!$E$6*Znorm.Profile!B8278</f>
        <v>0.14988679245283018</v>
      </c>
      <c r="C8278">
        <f>'Założenia i wyniki'!$E$8*Znorm.Profile!C8278</f>
        <v>0.48713945000000003</v>
      </c>
      <c r="D8278">
        <f t="shared" si="387"/>
        <v>0.14988679245283018</v>
      </c>
      <c r="E8278">
        <f t="shared" si="388"/>
        <v>0</v>
      </c>
      <c r="F8278">
        <f t="shared" si="389"/>
        <v>0.33725265754716982</v>
      </c>
    </row>
    <row r="8279" spans="1:6" x14ac:dyDescent="0.25">
      <c r="A8279">
        <v>8270</v>
      </c>
      <c r="B8279">
        <f>'Założenia i wyniki'!$E$6*Znorm.Profile!B8279</f>
        <v>0.11259433962264151</v>
      </c>
      <c r="C8279">
        <f>'Założenia i wyniki'!$E$8*Znorm.Profile!C8279</f>
        <v>0.48489594999999996</v>
      </c>
      <c r="D8279">
        <f t="shared" si="387"/>
        <v>0.11259433962264151</v>
      </c>
      <c r="E8279">
        <f t="shared" si="388"/>
        <v>0</v>
      </c>
      <c r="F8279">
        <f t="shared" si="389"/>
        <v>0.37230161037735843</v>
      </c>
    </row>
    <row r="8280" spans="1:6" x14ac:dyDescent="0.25">
      <c r="A8280">
        <v>8271</v>
      </c>
      <c r="B8280">
        <f>'Założenia i wyniki'!$E$6*Znorm.Profile!B8280</f>
        <v>1.3210377358490566E-2</v>
      </c>
      <c r="C8280">
        <f>'Założenia i wyniki'!$E$8*Znorm.Profile!C8280</f>
        <v>0.50113944999999993</v>
      </c>
      <c r="D8280">
        <f t="shared" si="387"/>
        <v>1.3210377358490566E-2</v>
      </c>
      <c r="E8280">
        <f t="shared" si="388"/>
        <v>0</v>
      </c>
      <c r="F8280">
        <f t="shared" si="389"/>
        <v>0.48792907264150936</v>
      </c>
    </row>
    <row r="8281" spans="1:6" x14ac:dyDescent="0.25">
      <c r="A8281">
        <v>8272</v>
      </c>
      <c r="B8281">
        <f>'Założenia i wyniki'!$E$6*Znorm.Profile!B8281</f>
        <v>0</v>
      </c>
      <c r="C8281">
        <f>'Założenia i wyniki'!$E$8*Znorm.Profile!C8281</f>
        <v>0.56067199999999995</v>
      </c>
      <c r="D8281">
        <f t="shared" si="387"/>
        <v>0</v>
      </c>
      <c r="E8281">
        <f t="shared" si="388"/>
        <v>0</v>
      </c>
      <c r="F8281">
        <f t="shared" si="389"/>
        <v>0.56067199999999995</v>
      </c>
    </row>
    <row r="8282" spans="1:6" x14ac:dyDescent="0.25">
      <c r="A8282">
        <v>8273</v>
      </c>
      <c r="B8282">
        <f>'Założenia i wyniki'!$E$6*Znorm.Profile!B8282</f>
        <v>0</v>
      </c>
      <c r="C8282">
        <f>'Założenia i wyniki'!$E$8*Znorm.Profile!C8282</f>
        <v>0.63058590000000003</v>
      </c>
      <c r="D8282">
        <f t="shared" si="387"/>
        <v>0</v>
      </c>
      <c r="E8282">
        <f t="shared" si="388"/>
        <v>0</v>
      </c>
      <c r="F8282">
        <f t="shared" si="389"/>
        <v>0.63058590000000003</v>
      </c>
    </row>
    <row r="8283" spans="1:6" x14ac:dyDescent="0.25">
      <c r="A8283">
        <v>8274</v>
      </c>
      <c r="B8283">
        <f>'Założenia i wyniki'!$E$6*Znorm.Profile!B8283</f>
        <v>0</v>
      </c>
      <c r="C8283">
        <f>'Założenia i wyniki'!$E$8*Znorm.Profile!C8283</f>
        <v>0.65036369999999999</v>
      </c>
      <c r="D8283">
        <f t="shared" si="387"/>
        <v>0</v>
      </c>
      <c r="E8283">
        <f t="shared" si="388"/>
        <v>0</v>
      </c>
      <c r="F8283">
        <f t="shared" si="389"/>
        <v>0.65036369999999999</v>
      </c>
    </row>
    <row r="8284" spans="1:6" x14ac:dyDescent="0.25">
      <c r="A8284">
        <v>8275</v>
      </c>
      <c r="B8284">
        <f>'Założenia i wyniki'!$E$6*Znorm.Profile!B8284</f>
        <v>0</v>
      </c>
      <c r="C8284">
        <f>'Założenia i wyniki'!$E$8*Znorm.Profile!C8284</f>
        <v>0.65487659999999992</v>
      </c>
      <c r="D8284">
        <f t="shared" si="387"/>
        <v>0</v>
      </c>
      <c r="E8284">
        <f t="shared" si="388"/>
        <v>0</v>
      </c>
      <c r="F8284">
        <f t="shared" si="389"/>
        <v>0.65487659999999992</v>
      </c>
    </row>
    <row r="8285" spans="1:6" x14ac:dyDescent="0.25">
      <c r="A8285">
        <v>8276</v>
      </c>
      <c r="B8285">
        <f>'Założenia i wyniki'!$E$6*Znorm.Profile!B8285</f>
        <v>0</v>
      </c>
      <c r="C8285">
        <f>'Założenia i wyniki'!$E$8*Znorm.Profile!C8285</f>
        <v>0.64543535000000007</v>
      </c>
      <c r="D8285">
        <f t="shared" si="387"/>
        <v>0</v>
      </c>
      <c r="E8285">
        <f t="shared" si="388"/>
        <v>0</v>
      </c>
      <c r="F8285">
        <f t="shared" si="389"/>
        <v>0.64543535000000007</v>
      </c>
    </row>
    <row r="8286" spans="1:6" x14ac:dyDescent="0.25">
      <c r="A8286">
        <v>8277</v>
      </c>
      <c r="B8286">
        <f>'Założenia i wyniki'!$E$6*Znorm.Profile!B8286</f>
        <v>0</v>
      </c>
      <c r="C8286">
        <f>'Założenia i wyniki'!$E$8*Znorm.Profile!C8286</f>
        <v>0.60623150000000003</v>
      </c>
      <c r="D8286">
        <f t="shared" si="387"/>
        <v>0</v>
      </c>
      <c r="E8286">
        <f t="shared" si="388"/>
        <v>0</v>
      </c>
      <c r="F8286">
        <f t="shared" si="389"/>
        <v>0.60623150000000003</v>
      </c>
    </row>
    <row r="8287" spans="1:6" x14ac:dyDescent="0.25">
      <c r="A8287">
        <v>8278</v>
      </c>
      <c r="B8287">
        <f>'Założenia i wyniki'!$E$6*Znorm.Profile!B8287</f>
        <v>0</v>
      </c>
      <c r="C8287">
        <f>'Założenia i wyniki'!$E$8*Znorm.Profile!C8287</f>
        <v>0.53626404999999999</v>
      </c>
      <c r="D8287">
        <f t="shared" si="387"/>
        <v>0</v>
      </c>
      <c r="E8287">
        <f t="shared" si="388"/>
        <v>0</v>
      </c>
      <c r="F8287">
        <f t="shared" si="389"/>
        <v>0.53626404999999999</v>
      </c>
    </row>
    <row r="8288" spans="1:6" x14ac:dyDescent="0.25">
      <c r="A8288">
        <v>8279</v>
      </c>
      <c r="B8288">
        <f>'Założenia i wyniki'!$E$6*Znorm.Profile!B8288</f>
        <v>0</v>
      </c>
      <c r="C8288">
        <f>'Założenia i wyniki'!$E$8*Znorm.Profile!C8288</f>
        <v>0.45828370000000002</v>
      </c>
      <c r="D8288">
        <f t="shared" si="387"/>
        <v>0</v>
      </c>
      <c r="E8288">
        <f t="shared" si="388"/>
        <v>0</v>
      </c>
      <c r="F8288">
        <f t="shared" si="389"/>
        <v>0.45828370000000002</v>
      </c>
    </row>
    <row r="8289" spans="1:6" x14ac:dyDescent="0.25">
      <c r="A8289">
        <v>8280</v>
      </c>
      <c r="B8289">
        <f>'Założenia i wyniki'!$E$6*Znorm.Profile!B8289</f>
        <v>0</v>
      </c>
      <c r="C8289">
        <f>'Założenia i wyniki'!$E$8*Znorm.Profile!C8289</f>
        <v>0.37795065</v>
      </c>
      <c r="D8289">
        <f t="shared" si="387"/>
        <v>0</v>
      </c>
      <c r="E8289">
        <f t="shared" si="388"/>
        <v>0</v>
      </c>
      <c r="F8289">
        <f t="shared" si="389"/>
        <v>0.37795065</v>
      </c>
    </row>
    <row r="8290" spans="1:6" x14ac:dyDescent="0.25">
      <c r="A8290">
        <v>8281</v>
      </c>
      <c r="B8290">
        <f>'Założenia i wyniki'!$E$6*Znorm.Profile!B8290</f>
        <v>0</v>
      </c>
      <c r="C8290">
        <f>'Założenia i wyniki'!$E$8*Znorm.Profile!C8290</f>
        <v>0.30541279999999998</v>
      </c>
      <c r="D8290">
        <f t="shared" si="387"/>
        <v>0</v>
      </c>
      <c r="E8290">
        <f t="shared" si="388"/>
        <v>0</v>
      </c>
      <c r="F8290">
        <f t="shared" si="389"/>
        <v>0.30541279999999998</v>
      </c>
    </row>
    <row r="8291" spans="1:6" x14ac:dyDescent="0.25">
      <c r="A8291">
        <v>8282</v>
      </c>
      <c r="B8291">
        <f>'Założenia i wyniki'!$E$6*Znorm.Profile!B8291</f>
        <v>0</v>
      </c>
      <c r="C8291">
        <f>'Założenia i wyniki'!$E$8*Znorm.Profile!C8291</f>
        <v>0.26265644999999999</v>
      </c>
      <c r="D8291">
        <f t="shared" si="387"/>
        <v>0</v>
      </c>
      <c r="E8291">
        <f t="shared" si="388"/>
        <v>0</v>
      </c>
      <c r="F8291">
        <f t="shared" si="389"/>
        <v>0.26265644999999999</v>
      </c>
    </row>
    <row r="8292" spans="1:6" x14ac:dyDescent="0.25">
      <c r="A8292">
        <v>8283</v>
      </c>
      <c r="B8292">
        <f>'Założenia i wyniki'!$E$6*Znorm.Profile!B8292</f>
        <v>0</v>
      </c>
      <c r="C8292">
        <f>'Założenia i wyniki'!$E$8*Znorm.Profile!C8292</f>
        <v>0.24440744999999997</v>
      </c>
      <c r="D8292">
        <f t="shared" si="387"/>
        <v>0</v>
      </c>
      <c r="E8292">
        <f t="shared" si="388"/>
        <v>0</v>
      </c>
      <c r="F8292">
        <f t="shared" si="389"/>
        <v>0.24440744999999997</v>
      </c>
    </row>
    <row r="8293" spans="1:6" x14ac:dyDescent="0.25">
      <c r="A8293">
        <v>8284</v>
      </c>
      <c r="B8293">
        <f>'Założenia i wyniki'!$E$6*Znorm.Profile!B8293</f>
        <v>0</v>
      </c>
      <c r="C8293">
        <f>'Założenia i wyniki'!$E$8*Znorm.Profile!C8293</f>
        <v>0.23985500000000004</v>
      </c>
      <c r="D8293">
        <f t="shared" si="387"/>
        <v>0</v>
      </c>
      <c r="E8293">
        <f t="shared" si="388"/>
        <v>0</v>
      </c>
      <c r="F8293">
        <f t="shared" si="389"/>
        <v>0.23985500000000004</v>
      </c>
    </row>
    <row r="8294" spans="1:6" x14ac:dyDescent="0.25">
      <c r="A8294">
        <v>8285</v>
      </c>
      <c r="B8294">
        <f>'Założenia i wyniki'!$E$6*Znorm.Profile!B8294</f>
        <v>0</v>
      </c>
      <c r="C8294">
        <f>'Założenia i wyniki'!$E$8*Znorm.Profile!C8294</f>
        <v>0.25131645000000002</v>
      </c>
      <c r="D8294">
        <f t="shared" si="387"/>
        <v>0</v>
      </c>
      <c r="E8294">
        <f t="shared" si="388"/>
        <v>0</v>
      </c>
      <c r="F8294">
        <f t="shared" si="389"/>
        <v>0.25131645000000002</v>
      </c>
    </row>
    <row r="8295" spans="1:6" x14ac:dyDescent="0.25">
      <c r="A8295">
        <v>8286</v>
      </c>
      <c r="B8295">
        <f>'Założenia i wyniki'!$E$6*Znorm.Profile!B8295</f>
        <v>0</v>
      </c>
      <c r="C8295">
        <f>'Założenia i wyniki'!$E$8*Znorm.Profile!C8295</f>
        <v>0.28291515000000006</v>
      </c>
      <c r="D8295">
        <f t="shared" si="387"/>
        <v>0</v>
      </c>
      <c r="E8295">
        <f t="shared" si="388"/>
        <v>0</v>
      </c>
      <c r="F8295">
        <f t="shared" si="389"/>
        <v>0.28291515000000006</v>
      </c>
    </row>
    <row r="8296" spans="1:6" x14ac:dyDescent="0.25">
      <c r="A8296">
        <v>8287</v>
      </c>
      <c r="B8296">
        <f>'Założenia i wyniki'!$E$6*Znorm.Profile!B8296</f>
        <v>0</v>
      </c>
      <c r="C8296">
        <f>'Założenia i wyniki'!$E$8*Znorm.Profile!C8296</f>
        <v>0.34330309999999997</v>
      </c>
      <c r="D8296">
        <f t="shared" si="387"/>
        <v>0</v>
      </c>
      <c r="E8296">
        <f t="shared" si="388"/>
        <v>0</v>
      </c>
      <c r="F8296">
        <f t="shared" si="389"/>
        <v>0.34330309999999997</v>
      </c>
    </row>
    <row r="8297" spans="1:6" x14ac:dyDescent="0.25">
      <c r="A8297">
        <v>8288</v>
      </c>
      <c r="B8297">
        <f>'Założenia i wyniki'!$E$6*Znorm.Profile!B8297</f>
        <v>0</v>
      </c>
      <c r="C8297">
        <f>'Założenia i wyniki'!$E$8*Znorm.Profile!C8297</f>
        <v>0.41661585000000001</v>
      </c>
      <c r="D8297">
        <f t="shared" si="387"/>
        <v>0</v>
      </c>
      <c r="E8297">
        <f t="shared" si="388"/>
        <v>0</v>
      </c>
      <c r="F8297">
        <f t="shared" si="389"/>
        <v>0.41661585000000001</v>
      </c>
    </row>
    <row r="8298" spans="1:6" x14ac:dyDescent="0.25">
      <c r="A8298">
        <v>8289</v>
      </c>
      <c r="B8298">
        <f>'Założenia i wyniki'!$E$6*Znorm.Profile!B8298</f>
        <v>1.8000943396226415E-2</v>
      </c>
      <c r="C8298">
        <f>'Założenia i wyniki'!$E$8*Znorm.Profile!C8298</f>
        <v>0.48170569999999996</v>
      </c>
      <c r="D8298">
        <f t="shared" si="387"/>
        <v>1.8000943396226415E-2</v>
      </c>
      <c r="E8298">
        <f t="shared" si="388"/>
        <v>0</v>
      </c>
      <c r="F8298">
        <f t="shared" si="389"/>
        <v>0.46370475660377353</v>
      </c>
    </row>
    <row r="8299" spans="1:6" x14ac:dyDescent="0.25">
      <c r="A8299">
        <v>8290</v>
      </c>
      <c r="B8299">
        <f>'Założenia i wyniki'!$E$6*Znorm.Profile!B8299</f>
        <v>0.11849999999999999</v>
      </c>
      <c r="C8299">
        <f>'Założenia i wyniki'!$E$8*Znorm.Profile!C8299</f>
        <v>0.51771895000000001</v>
      </c>
      <c r="D8299">
        <f t="shared" si="387"/>
        <v>0.11849999999999999</v>
      </c>
      <c r="E8299">
        <f t="shared" si="388"/>
        <v>0</v>
      </c>
      <c r="F8299">
        <f t="shared" si="389"/>
        <v>0.39921895000000002</v>
      </c>
    </row>
    <row r="8300" spans="1:6" x14ac:dyDescent="0.25">
      <c r="A8300">
        <v>8291</v>
      </c>
      <c r="B8300">
        <f>'Założenia i wyniki'!$E$6*Znorm.Profile!B8300</f>
        <v>0.14766037735849058</v>
      </c>
      <c r="C8300">
        <f>'Założenia i wyniki'!$E$8*Znorm.Profile!C8300</f>
        <v>0.54273799999999994</v>
      </c>
      <c r="D8300">
        <f t="shared" si="387"/>
        <v>0.14766037735849058</v>
      </c>
      <c r="E8300">
        <f t="shared" si="388"/>
        <v>0</v>
      </c>
      <c r="F8300">
        <f t="shared" si="389"/>
        <v>0.39507762264150936</v>
      </c>
    </row>
    <row r="8301" spans="1:6" x14ac:dyDescent="0.25">
      <c r="A8301">
        <v>8292</v>
      </c>
      <c r="B8301">
        <f>'Założenia i wyniki'!$E$6*Znorm.Profile!B8301</f>
        <v>0.14385849056603775</v>
      </c>
      <c r="C8301">
        <f>'Założenia i wyniki'!$E$8*Znorm.Profile!C8301</f>
        <v>0.55751220000000001</v>
      </c>
      <c r="D8301">
        <f t="shared" si="387"/>
        <v>0.14385849056603775</v>
      </c>
      <c r="E8301">
        <f t="shared" si="388"/>
        <v>0</v>
      </c>
      <c r="F8301">
        <f t="shared" si="389"/>
        <v>0.41365370943396229</v>
      </c>
    </row>
    <row r="8302" spans="1:6" x14ac:dyDescent="0.25">
      <c r="A8302">
        <v>8293</v>
      </c>
      <c r="B8302">
        <f>'Założenia i wyniki'!$E$6*Znorm.Profile!B8302</f>
        <v>0.13285849056603774</v>
      </c>
      <c r="C8302">
        <f>'Założenia i wyniki'!$E$8*Znorm.Profile!C8302</f>
        <v>0.56129255</v>
      </c>
      <c r="D8302">
        <f t="shared" si="387"/>
        <v>0.13285849056603774</v>
      </c>
      <c r="E8302">
        <f t="shared" si="388"/>
        <v>0</v>
      </c>
      <c r="F8302">
        <f t="shared" si="389"/>
        <v>0.42843405943396229</v>
      </c>
    </row>
    <row r="8303" spans="1:6" x14ac:dyDescent="0.25">
      <c r="A8303">
        <v>8294</v>
      </c>
      <c r="B8303">
        <f>'Założenia i wyniki'!$E$6*Znorm.Profile!B8303</f>
        <v>8.8080188679245275E-2</v>
      </c>
      <c r="C8303">
        <f>'Założenia i wyniki'!$E$8*Znorm.Profile!C8303</f>
        <v>0.58336460000000001</v>
      </c>
      <c r="D8303">
        <f t="shared" si="387"/>
        <v>8.8080188679245275E-2</v>
      </c>
      <c r="E8303">
        <f t="shared" si="388"/>
        <v>0</v>
      </c>
      <c r="F8303">
        <f t="shared" si="389"/>
        <v>0.49528441132075474</v>
      </c>
    </row>
    <row r="8304" spans="1:6" x14ac:dyDescent="0.25">
      <c r="A8304">
        <v>8295</v>
      </c>
      <c r="B8304">
        <f>'Założenia i wyniki'!$E$6*Znorm.Profile!B8304</f>
        <v>5.300754716981132E-3</v>
      </c>
      <c r="C8304">
        <f>'Założenia i wyniki'!$E$8*Znorm.Profile!C8304</f>
        <v>0.59181919999999999</v>
      </c>
      <c r="D8304">
        <f t="shared" si="387"/>
        <v>5.300754716981132E-3</v>
      </c>
      <c r="E8304">
        <f t="shared" si="388"/>
        <v>0</v>
      </c>
      <c r="F8304">
        <f t="shared" si="389"/>
        <v>0.58651844528301889</v>
      </c>
    </row>
    <row r="8305" spans="1:6" x14ac:dyDescent="0.25">
      <c r="A8305">
        <v>8296</v>
      </c>
      <c r="B8305">
        <f>'Założenia i wyniki'!$E$6*Znorm.Profile!B8305</f>
        <v>0</v>
      </c>
      <c r="C8305">
        <f>'Założenia i wyniki'!$E$8*Znorm.Profile!C8305</f>
        <v>0.63368095000000002</v>
      </c>
      <c r="D8305">
        <f t="shared" si="387"/>
        <v>0</v>
      </c>
      <c r="E8305">
        <f t="shared" si="388"/>
        <v>0</v>
      </c>
      <c r="F8305">
        <f t="shared" si="389"/>
        <v>0.63368095000000002</v>
      </c>
    </row>
    <row r="8306" spans="1:6" x14ac:dyDescent="0.25">
      <c r="A8306">
        <v>8297</v>
      </c>
      <c r="B8306">
        <f>'Założenia i wyniki'!$E$6*Znorm.Profile!B8306</f>
        <v>0</v>
      </c>
      <c r="C8306">
        <f>'Założenia i wyniki'!$E$8*Znorm.Profile!C8306</f>
        <v>0.68091695000000008</v>
      </c>
      <c r="D8306">
        <f t="shared" si="387"/>
        <v>0</v>
      </c>
      <c r="E8306">
        <f t="shared" si="388"/>
        <v>0</v>
      </c>
      <c r="F8306">
        <f t="shared" si="389"/>
        <v>0.68091695000000008</v>
      </c>
    </row>
    <row r="8307" spans="1:6" x14ac:dyDescent="0.25">
      <c r="A8307">
        <v>8298</v>
      </c>
      <c r="B8307">
        <f>'Założenia i wyniki'!$E$6*Znorm.Profile!B8307</f>
        <v>0</v>
      </c>
      <c r="C8307">
        <f>'Założenia i wyniki'!$E$8*Znorm.Profile!C8307</f>
        <v>0.68149585000000001</v>
      </c>
      <c r="D8307">
        <f t="shared" si="387"/>
        <v>0</v>
      </c>
      <c r="E8307">
        <f t="shared" si="388"/>
        <v>0</v>
      </c>
      <c r="F8307">
        <f t="shared" si="389"/>
        <v>0.68149585000000001</v>
      </c>
    </row>
    <row r="8308" spans="1:6" x14ac:dyDescent="0.25">
      <c r="A8308">
        <v>8299</v>
      </c>
      <c r="B8308">
        <f>'Założenia i wyniki'!$E$6*Znorm.Profile!B8308</f>
        <v>0</v>
      </c>
      <c r="C8308">
        <f>'Założenia i wyniki'!$E$8*Znorm.Profile!C8308</f>
        <v>0.67109454999999996</v>
      </c>
      <c r="D8308">
        <f t="shared" si="387"/>
        <v>0</v>
      </c>
      <c r="E8308">
        <f t="shared" si="388"/>
        <v>0</v>
      </c>
      <c r="F8308">
        <f t="shared" si="389"/>
        <v>0.67109454999999996</v>
      </c>
    </row>
    <row r="8309" spans="1:6" x14ac:dyDescent="0.25">
      <c r="A8309">
        <v>8300</v>
      </c>
      <c r="B8309">
        <f>'Założenia i wyniki'!$E$6*Znorm.Profile!B8309</f>
        <v>0</v>
      </c>
      <c r="C8309">
        <f>'Założenia i wyniki'!$E$8*Znorm.Profile!C8309</f>
        <v>0.65735319999999997</v>
      </c>
      <c r="D8309">
        <f t="shared" si="387"/>
        <v>0</v>
      </c>
      <c r="E8309">
        <f t="shared" si="388"/>
        <v>0</v>
      </c>
      <c r="F8309">
        <f t="shared" si="389"/>
        <v>0.65735319999999997</v>
      </c>
    </row>
    <row r="8310" spans="1:6" x14ac:dyDescent="0.25">
      <c r="A8310">
        <v>8301</v>
      </c>
      <c r="B8310">
        <f>'Założenia i wyniki'!$E$6*Znorm.Profile!B8310</f>
        <v>0</v>
      </c>
      <c r="C8310">
        <f>'Założenia i wyniki'!$E$8*Znorm.Profile!C8310</f>
        <v>0.61334489999999997</v>
      </c>
      <c r="D8310">
        <f t="shared" si="387"/>
        <v>0</v>
      </c>
      <c r="E8310">
        <f t="shared" si="388"/>
        <v>0</v>
      </c>
      <c r="F8310">
        <f t="shared" si="389"/>
        <v>0.61334489999999997</v>
      </c>
    </row>
    <row r="8311" spans="1:6" x14ac:dyDescent="0.25">
      <c r="A8311">
        <v>8302</v>
      </c>
      <c r="B8311">
        <f>'Założenia i wyniki'!$E$6*Znorm.Profile!B8311</f>
        <v>0</v>
      </c>
      <c r="C8311">
        <f>'Założenia i wyniki'!$E$8*Znorm.Profile!C8311</f>
        <v>0.54255600000000004</v>
      </c>
      <c r="D8311">
        <f t="shared" si="387"/>
        <v>0</v>
      </c>
      <c r="E8311">
        <f t="shared" si="388"/>
        <v>0</v>
      </c>
      <c r="F8311">
        <f t="shared" si="389"/>
        <v>0.54255600000000004</v>
      </c>
    </row>
    <row r="8312" spans="1:6" x14ac:dyDescent="0.25">
      <c r="A8312">
        <v>8303</v>
      </c>
      <c r="B8312">
        <f>'Założenia i wyniki'!$E$6*Znorm.Profile!B8312</f>
        <v>0</v>
      </c>
      <c r="C8312">
        <f>'Założenia i wyniki'!$E$8*Znorm.Profile!C8312</f>
        <v>0.46632845000000001</v>
      </c>
      <c r="D8312">
        <f t="shared" si="387"/>
        <v>0</v>
      </c>
      <c r="E8312">
        <f t="shared" si="388"/>
        <v>0</v>
      </c>
      <c r="F8312">
        <f t="shared" si="389"/>
        <v>0.46632845000000001</v>
      </c>
    </row>
    <row r="8313" spans="1:6" x14ac:dyDescent="0.25">
      <c r="A8313">
        <v>8304</v>
      </c>
      <c r="B8313">
        <f>'Założenia i wyniki'!$E$6*Znorm.Profile!B8313</f>
        <v>0</v>
      </c>
      <c r="C8313">
        <f>'Założenia i wyniki'!$E$8*Znorm.Profile!C8313</f>
        <v>0.39465824999999999</v>
      </c>
      <c r="D8313">
        <f t="shared" si="387"/>
        <v>0</v>
      </c>
      <c r="E8313">
        <f t="shared" si="388"/>
        <v>0</v>
      </c>
      <c r="F8313">
        <f t="shared" si="389"/>
        <v>0.39465824999999999</v>
      </c>
    </row>
    <row r="8314" spans="1:6" x14ac:dyDescent="0.25">
      <c r="A8314">
        <v>8305</v>
      </c>
      <c r="B8314">
        <f>'Założenia i wyniki'!$E$6*Znorm.Profile!B8314</f>
        <v>0</v>
      </c>
      <c r="C8314">
        <f>'Założenia i wyniki'!$E$8*Znorm.Profile!C8314</f>
        <v>0.31033379999999999</v>
      </c>
      <c r="D8314">
        <f t="shared" si="387"/>
        <v>0</v>
      </c>
      <c r="E8314">
        <f t="shared" si="388"/>
        <v>0</v>
      </c>
      <c r="F8314">
        <f t="shared" si="389"/>
        <v>0.31033379999999999</v>
      </c>
    </row>
    <row r="8315" spans="1:6" x14ac:dyDescent="0.25">
      <c r="A8315">
        <v>8306</v>
      </c>
      <c r="B8315">
        <f>'Założenia i wyniki'!$E$6*Znorm.Profile!B8315</f>
        <v>0</v>
      </c>
      <c r="C8315">
        <f>'Założenia i wyniki'!$E$8*Znorm.Profile!C8315</f>
        <v>0.26869150000000003</v>
      </c>
      <c r="D8315">
        <f t="shared" si="387"/>
        <v>0</v>
      </c>
      <c r="E8315">
        <f t="shared" si="388"/>
        <v>0</v>
      </c>
      <c r="F8315">
        <f t="shared" si="389"/>
        <v>0.26869150000000003</v>
      </c>
    </row>
    <row r="8316" spans="1:6" x14ac:dyDescent="0.25">
      <c r="A8316">
        <v>8307</v>
      </c>
      <c r="B8316">
        <f>'Założenia i wyniki'!$E$6*Znorm.Profile!B8316</f>
        <v>0</v>
      </c>
      <c r="C8316">
        <f>'Założenia i wyniki'!$E$8*Znorm.Profile!C8316</f>
        <v>0.24436825000000004</v>
      </c>
      <c r="D8316">
        <f t="shared" si="387"/>
        <v>0</v>
      </c>
      <c r="E8316">
        <f t="shared" si="388"/>
        <v>0</v>
      </c>
      <c r="F8316">
        <f t="shared" si="389"/>
        <v>0.24436825000000004</v>
      </c>
    </row>
    <row r="8317" spans="1:6" x14ac:dyDescent="0.25">
      <c r="A8317">
        <v>8308</v>
      </c>
      <c r="B8317">
        <f>'Założenia i wyniki'!$E$6*Znorm.Profile!B8317</f>
        <v>0</v>
      </c>
      <c r="C8317">
        <f>'Założenia i wyniki'!$E$8*Znorm.Profile!C8317</f>
        <v>0.23610755</v>
      </c>
      <c r="D8317">
        <f t="shared" si="387"/>
        <v>0</v>
      </c>
      <c r="E8317">
        <f t="shared" si="388"/>
        <v>0</v>
      </c>
      <c r="F8317">
        <f t="shared" si="389"/>
        <v>0.23610755</v>
      </c>
    </row>
    <row r="8318" spans="1:6" x14ac:dyDescent="0.25">
      <c r="A8318">
        <v>8309</v>
      </c>
      <c r="B8318">
        <f>'Założenia i wyniki'!$E$6*Znorm.Profile!B8318</f>
        <v>0</v>
      </c>
      <c r="C8318">
        <f>'Założenia i wyniki'!$E$8*Znorm.Profile!C8318</f>
        <v>0.24440500000000001</v>
      </c>
      <c r="D8318">
        <f t="shared" si="387"/>
        <v>0</v>
      </c>
      <c r="E8318">
        <f t="shared" si="388"/>
        <v>0</v>
      </c>
      <c r="F8318">
        <f t="shared" si="389"/>
        <v>0.24440500000000001</v>
      </c>
    </row>
    <row r="8319" spans="1:6" x14ac:dyDescent="0.25">
      <c r="A8319">
        <v>8310</v>
      </c>
      <c r="B8319">
        <f>'Założenia i wyniki'!$E$6*Znorm.Profile!B8319</f>
        <v>0</v>
      </c>
      <c r="C8319">
        <f>'Założenia i wyniki'!$E$8*Znorm.Profile!C8319</f>
        <v>0.27389669999999999</v>
      </c>
      <c r="D8319">
        <f t="shared" si="387"/>
        <v>0</v>
      </c>
      <c r="E8319">
        <f t="shared" si="388"/>
        <v>0</v>
      </c>
      <c r="F8319">
        <f t="shared" si="389"/>
        <v>0.27389669999999999</v>
      </c>
    </row>
    <row r="8320" spans="1:6" x14ac:dyDescent="0.25">
      <c r="A8320">
        <v>8311</v>
      </c>
      <c r="B8320">
        <f>'Założenia i wyniki'!$E$6*Znorm.Profile!B8320</f>
        <v>0</v>
      </c>
      <c r="C8320">
        <f>'Założenia i wyniki'!$E$8*Znorm.Profile!C8320</f>
        <v>0.32163459999999994</v>
      </c>
      <c r="D8320">
        <f t="shared" si="387"/>
        <v>0</v>
      </c>
      <c r="E8320">
        <f t="shared" si="388"/>
        <v>0</v>
      </c>
      <c r="F8320">
        <f t="shared" si="389"/>
        <v>0.32163459999999994</v>
      </c>
    </row>
    <row r="8321" spans="1:6" x14ac:dyDescent="0.25">
      <c r="A8321">
        <v>8312</v>
      </c>
      <c r="B8321">
        <f>'Założenia i wyniki'!$E$6*Znorm.Profile!B8321</f>
        <v>0</v>
      </c>
      <c r="C8321">
        <f>'Założenia i wyniki'!$E$8*Znorm.Profile!C8321</f>
        <v>0.38044264999999999</v>
      </c>
      <c r="D8321">
        <f t="shared" si="387"/>
        <v>0</v>
      </c>
      <c r="E8321">
        <f t="shared" si="388"/>
        <v>0</v>
      </c>
      <c r="F8321">
        <f t="shared" si="389"/>
        <v>0.38044264999999999</v>
      </c>
    </row>
    <row r="8322" spans="1:6" x14ac:dyDescent="0.25">
      <c r="A8322">
        <v>8313</v>
      </c>
      <c r="B8322">
        <f>'Założenia i wyniki'!$E$6*Znorm.Profile!B8322</f>
        <v>3.2466037735849058E-2</v>
      </c>
      <c r="C8322">
        <f>'Założenia i wyniki'!$E$8*Znorm.Profile!C8322</f>
        <v>0.46205354999999998</v>
      </c>
      <c r="D8322">
        <f t="shared" si="387"/>
        <v>3.2466037735849058E-2</v>
      </c>
      <c r="E8322">
        <f t="shared" si="388"/>
        <v>0</v>
      </c>
      <c r="F8322">
        <f t="shared" si="389"/>
        <v>0.42958751226415093</v>
      </c>
    </row>
    <row r="8323" spans="1:6" x14ac:dyDescent="0.25">
      <c r="A8323">
        <v>8314</v>
      </c>
      <c r="B8323">
        <f>'Założenia i wyniki'!$E$6*Znorm.Profile!B8323</f>
        <v>0.14827358490566037</v>
      </c>
      <c r="C8323">
        <f>'Założenia i wyniki'!$E$8*Znorm.Profile!C8323</f>
        <v>0.51092300000000002</v>
      </c>
      <c r="D8323">
        <f t="shared" si="387"/>
        <v>0.14827358490566037</v>
      </c>
      <c r="E8323">
        <f t="shared" si="388"/>
        <v>0</v>
      </c>
      <c r="F8323">
        <f t="shared" si="389"/>
        <v>0.36264941509433968</v>
      </c>
    </row>
    <row r="8324" spans="1:6" x14ac:dyDescent="0.25">
      <c r="A8324">
        <v>8315</v>
      </c>
      <c r="B8324">
        <f>'Założenia i wyniki'!$E$6*Znorm.Profile!B8324</f>
        <v>0.18379245283018869</v>
      </c>
      <c r="C8324">
        <f>'Założenia i wyniki'!$E$8*Znorm.Profile!C8324</f>
        <v>0.54936980000000002</v>
      </c>
      <c r="D8324">
        <f t="shared" si="387"/>
        <v>0.18379245283018869</v>
      </c>
      <c r="E8324">
        <f t="shared" si="388"/>
        <v>0</v>
      </c>
      <c r="F8324">
        <f t="shared" si="389"/>
        <v>0.36557734716981133</v>
      </c>
    </row>
    <row r="8325" spans="1:6" x14ac:dyDescent="0.25">
      <c r="A8325">
        <v>8316</v>
      </c>
      <c r="B8325">
        <f>'Założenia i wyniki'!$E$6*Znorm.Profile!B8325</f>
        <v>0.19322641509433963</v>
      </c>
      <c r="C8325">
        <f>'Założenia i wyniki'!$E$8*Znorm.Profile!C8325</f>
        <v>0.56063174999999998</v>
      </c>
      <c r="D8325">
        <f t="shared" si="387"/>
        <v>0.19322641509433963</v>
      </c>
      <c r="E8325">
        <f t="shared" si="388"/>
        <v>0</v>
      </c>
      <c r="F8325">
        <f t="shared" si="389"/>
        <v>0.36740533490566035</v>
      </c>
    </row>
    <row r="8326" spans="1:6" x14ac:dyDescent="0.25">
      <c r="A8326">
        <v>8317</v>
      </c>
      <c r="B8326">
        <f>'Założenia i wyniki'!$E$6*Znorm.Profile!B8326</f>
        <v>0.16418867924528302</v>
      </c>
      <c r="C8326">
        <f>'Założenia i wyniki'!$E$8*Znorm.Profile!C8326</f>
        <v>0.54238520000000001</v>
      </c>
      <c r="D8326">
        <f t="shared" si="387"/>
        <v>0.16418867924528302</v>
      </c>
      <c r="E8326">
        <f t="shared" si="388"/>
        <v>0</v>
      </c>
      <c r="F8326">
        <f t="shared" si="389"/>
        <v>0.37819652075471699</v>
      </c>
    </row>
    <row r="8327" spans="1:6" x14ac:dyDescent="0.25">
      <c r="A8327">
        <v>8318</v>
      </c>
      <c r="B8327">
        <f>'Założenia i wyniki'!$E$6*Znorm.Profile!B8327</f>
        <v>9.9424528301886778E-2</v>
      </c>
      <c r="C8327">
        <f>'Założenia i wyniki'!$E$8*Znorm.Profile!C8327</f>
        <v>0.54506445000000003</v>
      </c>
      <c r="D8327">
        <f t="shared" si="387"/>
        <v>9.9424528301886778E-2</v>
      </c>
      <c r="E8327">
        <f t="shared" si="388"/>
        <v>0</v>
      </c>
      <c r="F8327">
        <f t="shared" si="389"/>
        <v>0.44563992169811328</v>
      </c>
    </row>
    <row r="8328" spans="1:6" x14ac:dyDescent="0.25">
      <c r="A8328">
        <v>8319</v>
      </c>
      <c r="B8328">
        <f>'Założenia i wyniki'!$E$6*Znorm.Profile!B8328</f>
        <v>1.3197169811320755E-2</v>
      </c>
      <c r="C8328">
        <f>'Założenia i wyniki'!$E$8*Znorm.Profile!C8328</f>
        <v>0.53206369999999992</v>
      </c>
      <c r="D8328">
        <f t="shared" si="387"/>
        <v>1.3197169811320755E-2</v>
      </c>
      <c r="E8328">
        <f t="shared" si="388"/>
        <v>0</v>
      </c>
      <c r="F8328">
        <f t="shared" si="389"/>
        <v>0.51886653018867912</v>
      </c>
    </row>
    <row r="8329" spans="1:6" x14ac:dyDescent="0.25">
      <c r="A8329">
        <v>8320</v>
      </c>
      <c r="B8329">
        <f>'Założenia i wyniki'!$E$6*Znorm.Profile!B8329</f>
        <v>0</v>
      </c>
      <c r="C8329">
        <f>'Założenia i wyniki'!$E$8*Znorm.Profile!C8329</f>
        <v>0.56046235</v>
      </c>
      <c r="D8329">
        <f t="shared" si="387"/>
        <v>0</v>
      </c>
      <c r="E8329">
        <f t="shared" si="388"/>
        <v>0</v>
      </c>
      <c r="F8329">
        <f t="shared" si="389"/>
        <v>0.56046235</v>
      </c>
    </row>
    <row r="8330" spans="1:6" x14ac:dyDescent="0.25">
      <c r="A8330">
        <v>8321</v>
      </c>
      <c r="B8330">
        <f>'Założenia i wyniki'!$E$6*Znorm.Profile!B8330</f>
        <v>0</v>
      </c>
      <c r="C8330">
        <f>'Założenia i wyniki'!$E$8*Znorm.Profile!C8330</f>
        <v>0.59293954999999987</v>
      </c>
      <c r="D8330">
        <f t="shared" si="387"/>
        <v>0</v>
      </c>
      <c r="E8330">
        <f t="shared" si="388"/>
        <v>0</v>
      </c>
      <c r="F8330">
        <f t="shared" si="389"/>
        <v>0.59293954999999987</v>
      </c>
    </row>
    <row r="8331" spans="1:6" x14ac:dyDescent="0.25">
      <c r="A8331">
        <v>8322</v>
      </c>
      <c r="B8331">
        <f>'Założenia i wyniki'!$E$6*Znorm.Profile!B8331</f>
        <v>0</v>
      </c>
      <c r="C8331">
        <f>'Założenia i wyniki'!$E$8*Znorm.Profile!C8331</f>
        <v>0.61519255000000006</v>
      </c>
      <c r="D8331">
        <f t="shared" ref="D8331:D8394" si="390">IF(B8331&lt;=C8331,B8331,C8331)</f>
        <v>0</v>
      </c>
      <c r="E8331">
        <f t="shared" ref="E8331:E8394" si="391">IF(B8331&gt;C8331,B8331-C8331,0)</f>
        <v>0</v>
      </c>
      <c r="F8331">
        <f t="shared" ref="F8331:F8394" si="392">IF(B8331&lt;C8331,C8331-B8331,0)</f>
        <v>0.61519255000000006</v>
      </c>
    </row>
    <row r="8332" spans="1:6" x14ac:dyDescent="0.25">
      <c r="A8332">
        <v>8323</v>
      </c>
      <c r="B8332">
        <f>'Założenia i wyniki'!$E$6*Znorm.Profile!B8332</f>
        <v>0</v>
      </c>
      <c r="C8332">
        <f>'Założenia i wyniki'!$E$8*Znorm.Profile!C8332</f>
        <v>0.62042364999999999</v>
      </c>
      <c r="D8332">
        <f t="shared" si="390"/>
        <v>0</v>
      </c>
      <c r="E8332">
        <f t="shared" si="391"/>
        <v>0</v>
      </c>
      <c r="F8332">
        <f t="shared" si="392"/>
        <v>0.62042364999999999</v>
      </c>
    </row>
    <row r="8333" spans="1:6" x14ac:dyDescent="0.25">
      <c r="A8333">
        <v>8324</v>
      </c>
      <c r="B8333">
        <f>'Założenia i wyniki'!$E$6*Znorm.Profile!B8333</f>
        <v>0</v>
      </c>
      <c r="C8333">
        <f>'Założenia i wyniki'!$E$8*Znorm.Profile!C8333</f>
        <v>0.62219395</v>
      </c>
      <c r="D8333">
        <f t="shared" si="390"/>
        <v>0</v>
      </c>
      <c r="E8333">
        <f t="shared" si="391"/>
        <v>0</v>
      </c>
      <c r="F8333">
        <f t="shared" si="392"/>
        <v>0.62219395</v>
      </c>
    </row>
    <row r="8334" spans="1:6" x14ac:dyDescent="0.25">
      <c r="A8334">
        <v>8325</v>
      </c>
      <c r="B8334">
        <f>'Założenia i wyniki'!$E$6*Znorm.Profile!B8334</f>
        <v>0</v>
      </c>
      <c r="C8334">
        <f>'Założenia i wyniki'!$E$8*Znorm.Profile!C8334</f>
        <v>0.59912265000000009</v>
      </c>
      <c r="D8334">
        <f t="shared" si="390"/>
        <v>0</v>
      </c>
      <c r="E8334">
        <f t="shared" si="391"/>
        <v>0</v>
      </c>
      <c r="F8334">
        <f t="shared" si="392"/>
        <v>0.59912265000000009</v>
      </c>
    </row>
    <row r="8335" spans="1:6" x14ac:dyDescent="0.25">
      <c r="A8335">
        <v>8326</v>
      </c>
      <c r="B8335">
        <f>'Założenia i wyniki'!$E$6*Znorm.Profile!B8335</f>
        <v>0</v>
      </c>
      <c r="C8335">
        <f>'Założenia i wyniki'!$E$8*Znorm.Profile!C8335</f>
        <v>0.53789714999999994</v>
      </c>
      <c r="D8335">
        <f t="shared" si="390"/>
        <v>0</v>
      </c>
      <c r="E8335">
        <f t="shared" si="391"/>
        <v>0</v>
      </c>
      <c r="F8335">
        <f t="shared" si="392"/>
        <v>0.53789714999999994</v>
      </c>
    </row>
    <row r="8336" spans="1:6" x14ac:dyDescent="0.25">
      <c r="A8336">
        <v>8327</v>
      </c>
      <c r="B8336">
        <f>'Założenia i wyniki'!$E$6*Znorm.Profile!B8336</f>
        <v>0</v>
      </c>
      <c r="C8336">
        <f>'Założenia i wyniki'!$E$8*Znorm.Profile!C8336</f>
        <v>0.44251305000000007</v>
      </c>
      <c r="D8336">
        <f t="shared" si="390"/>
        <v>0</v>
      </c>
      <c r="E8336">
        <f t="shared" si="391"/>
        <v>0</v>
      </c>
      <c r="F8336">
        <f t="shared" si="392"/>
        <v>0.44251305000000007</v>
      </c>
    </row>
    <row r="8337" spans="1:6" x14ac:dyDescent="0.25">
      <c r="A8337">
        <v>8328</v>
      </c>
      <c r="B8337">
        <f>'Założenia i wyniki'!$E$6*Znorm.Profile!B8337</f>
        <v>0</v>
      </c>
      <c r="C8337">
        <f>'Założenia i wyniki'!$E$8*Znorm.Profile!C8337</f>
        <v>0.35756315</v>
      </c>
      <c r="D8337">
        <f t="shared" si="390"/>
        <v>0</v>
      </c>
      <c r="E8337">
        <f t="shared" si="391"/>
        <v>0</v>
      </c>
      <c r="F8337">
        <f t="shared" si="392"/>
        <v>0.35756315</v>
      </c>
    </row>
    <row r="8338" spans="1:6" x14ac:dyDescent="0.25">
      <c r="A8338">
        <v>8329</v>
      </c>
      <c r="B8338">
        <f>'Założenia i wyniki'!$E$6*Znorm.Profile!B8338</f>
        <v>0</v>
      </c>
      <c r="C8338">
        <f>'Założenia i wyniki'!$E$8*Znorm.Profile!C8338</f>
        <v>0.28202369999999999</v>
      </c>
      <c r="D8338">
        <f t="shared" si="390"/>
        <v>0</v>
      </c>
      <c r="E8338">
        <f t="shared" si="391"/>
        <v>0</v>
      </c>
      <c r="F8338">
        <f t="shared" si="392"/>
        <v>0.28202369999999999</v>
      </c>
    </row>
    <row r="8339" spans="1:6" x14ac:dyDescent="0.25">
      <c r="A8339">
        <v>8330</v>
      </c>
      <c r="B8339">
        <f>'Założenia i wyniki'!$E$6*Znorm.Profile!B8339</f>
        <v>0</v>
      </c>
      <c r="C8339">
        <f>'Założenia i wyniki'!$E$8*Znorm.Profile!C8339</f>
        <v>0.24236345000000001</v>
      </c>
      <c r="D8339">
        <f t="shared" si="390"/>
        <v>0</v>
      </c>
      <c r="E8339">
        <f t="shared" si="391"/>
        <v>0</v>
      </c>
      <c r="F8339">
        <f t="shared" si="392"/>
        <v>0.24236345000000001</v>
      </c>
    </row>
    <row r="8340" spans="1:6" x14ac:dyDescent="0.25">
      <c r="A8340">
        <v>8331</v>
      </c>
      <c r="B8340">
        <f>'Założenia i wyniki'!$E$6*Znorm.Profile!B8340</f>
        <v>0</v>
      </c>
      <c r="C8340">
        <f>'Założenia i wyniki'!$E$8*Znorm.Profile!C8340</f>
        <v>0.22999724999999999</v>
      </c>
      <c r="D8340">
        <f t="shared" si="390"/>
        <v>0</v>
      </c>
      <c r="E8340">
        <f t="shared" si="391"/>
        <v>0</v>
      </c>
      <c r="F8340">
        <f t="shared" si="392"/>
        <v>0.22999724999999999</v>
      </c>
    </row>
    <row r="8341" spans="1:6" x14ac:dyDescent="0.25">
      <c r="A8341">
        <v>8332</v>
      </c>
      <c r="B8341">
        <f>'Założenia i wyniki'!$E$6*Znorm.Profile!B8341</f>
        <v>0</v>
      </c>
      <c r="C8341">
        <f>'Założenia i wyniki'!$E$8*Znorm.Profile!C8341</f>
        <v>0.23227714999999999</v>
      </c>
      <c r="D8341">
        <f t="shared" si="390"/>
        <v>0</v>
      </c>
      <c r="E8341">
        <f t="shared" si="391"/>
        <v>0</v>
      </c>
      <c r="F8341">
        <f t="shared" si="392"/>
        <v>0.23227714999999999</v>
      </c>
    </row>
    <row r="8342" spans="1:6" x14ac:dyDescent="0.25">
      <c r="A8342">
        <v>8333</v>
      </c>
      <c r="B8342">
        <f>'Założenia i wyniki'!$E$6*Znorm.Profile!B8342</f>
        <v>0</v>
      </c>
      <c r="C8342">
        <f>'Założenia i wyniki'!$E$8*Znorm.Profile!C8342</f>
        <v>0.2606947</v>
      </c>
      <c r="D8342">
        <f t="shared" si="390"/>
        <v>0</v>
      </c>
      <c r="E8342">
        <f t="shared" si="391"/>
        <v>0</v>
      </c>
      <c r="F8342">
        <f t="shared" si="392"/>
        <v>0.2606947</v>
      </c>
    </row>
    <row r="8343" spans="1:6" x14ac:dyDescent="0.25">
      <c r="A8343">
        <v>8334</v>
      </c>
      <c r="B8343">
        <f>'Założenia i wyniki'!$E$6*Znorm.Profile!B8343</f>
        <v>0</v>
      </c>
      <c r="C8343">
        <f>'Założenia i wyniki'!$E$8*Znorm.Profile!C8343</f>
        <v>0.3168088</v>
      </c>
      <c r="D8343">
        <f t="shared" si="390"/>
        <v>0</v>
      </c>
      <c r="E8343">
        <f t="shared" si="391"/>
        <v>0</v>
      </c>
      <c r="F8343">
        <f t="shared" si="392"/>
        <v>0.3168088</v>
      </c>
    </row>
    <row r="8344" spans="1:6" x14ac:dyDescent="0.25">
      <c r="A8344">
        <v>8335</v>
      </c>
      <c r="B8344">
        <f>'Założenia i wyniki'!$E$6*Znorm.Profile!B8344</f>
        <v>0</v>
      </c>
      <c r="C8344">
        <f>'Założenia i wyniki'!$E$8*Znorm.Profile!C8344</f>
        <v>0.42046479999999997</v>
      </c>
      <c r="D8344">
        <f t="shared" si="390"/>
        <v>0</v>
      </c>
      <c r="E8344">
        <f t="shared" si="391"/>
        <v>0</v>
      </c>
      <c r="F8344">
        <f t="shared" si="392"/>
        <v>0.42046479999999997</v>
      </c>
    </row>
    <row r="8345" spans="1:6" x14ac:dyDescent="0.25">
      <c r="A8345">
        <v>8336</v>
      </c>
      <c r="B8345">
        <f>'Założenia i wyniki'!$E$6*Znorm.Profile!B8345</f>
        <v>0</v>
      </c>
      <c r="C8345">
        <f>'Założenia i wyniki'!$E$8*Znorm.Profile!C8345</f>
        <v>0.50464960000000003</v>
      </c>
      <c r="D8345">
        <f t="shared" si="390"/>
        <v>0</v>
      </c>
      <c r="E8345">
        <f t="shared" si="391"/>
        <v>0</v>
      </c>
      <c r="F8345">
        <f t="shared" si="392"/>
        <v>0.50464960000000003</v>
      </c>
    </row>
    <row r="8346" spans="1:6" x14ac:dyDescent="0.25">
      <c r="A8346">
        <v>8337</v>
      </c>
      <c r="B8346">
        <f>'Założenia i wyniki'!$E$6*Znorm.Profile!B8346</f>
        <v>5.4167924528301884E-3</v>
      </c>
      <c r="C8346">
        <f>'Założenia i wyniki'!$E$8*Znorm.Profile!C8346</f>
        <v>0.52734569999999992</v>
      </c>
      <c r="D8346">
        <f t="shared" si="390"/>
        <v>5.4167924528301884E-3</v>
      </c>
      <c r="E8346">
        <f t="shared" si="391"/>
        <v>0</v>
      </c>
      <c r="F8346">
        <f t="shared" si="392"/>
        <v>0.5219289075471697</v>
      </c>
    </row>
    <row r="8347" spans="1:6" x14ac:dyDescent="0.25">
      <c r="A8347">
        <v>8338</v>
      </c>
      <c r="B8347">
        <f>'Założenia i wyniki'!$E$6*Znorm.Profile!B8347</f>
        <v>9.0483018867924536E-2</v>
      </c>
      <c r="C8347">
        <f>'Założenia i wyniki'!$E$8*Znorm.Profile!C8347</f>
        <v>0.50822345000000002</v>
      </c>
      <c r="D8347">
        <f t="shared" si="390"/>
        <v>9.0483018867924536E-2</v>
      </c>
      <c r="E8347">
        <f t="shared" si="391"/>
        <v>0</v>
      </c>
      <c r="F8347">
        <f t="shared" si="392"/>
        <v>0.41774043113207548</v>
      </c>
    </row>
    <row r="8348" spans="1:6" x14ac:dyDescent="0.25">
      <c r="A8348">
        <v>8339</v>
      </c>
      <c r="B8348">
        <f>'Założenia i wyniki'!$E$6*Znorm.Profile!B8348</f>
        <v>0.13400000000000001</v>
      </c>
      <c r="C8348">
        <f>'Założenia i wyniki'!$E$8*Znorm.Profile!C8348</f>
        <v>0.50810060000000012</v>
      </c>
      <c r="D8348">
        <f t="shared" si="390"/>
        <v>0.13400000000000001</v>
      </c>
      <c r="E8348">
        <f t="shared" si="391"/>
        <v>0</v>
      </c>
      <c r="F8348">
        <f t="shared" si="392"/>
        <v>0.37410060000000012</v>
      </c>
    </row>
    <row r="8349" spans="1:6" x14ac:dyDescent="0.25">
      <c r="A8349">
        <v>8340</v>
      </c>
      <c r="B8349">
        <f>'Założenia i wyniki'!$E$6*Znorm.Profile!B8349</f>
        <v>0.16163207547169811</v>
      </c>
      <c r="C8349">
        <f>'Założenia i wyniki'!$E$8*Znorm.Profile!C8349</f>
        <v>0.50503494999999998</v>
      </c>
      <c r="D8349">
        <f t="shared" si="390"/>
        <v>0.16163207547169811</v>
      </c>
      <c r="E8349">
        <f t="shared" si="391"/>
        <v>0</v>
      </c>
      <c r="F8349">
        <f t="shared" si="392"/>
        <v>0.34340287452830187</v>
      </c>
    </row>
    <row r="8350" spans="1:6" x14ac:dyDescent="0.25">
      <c r="A8350">
        <v>8341</v>
      </c>
      <c r="B8350">
        <f>'Założenia i wyniki'!$E$6*Znorm.Profile!B8350</f>
        <v>0.14050000000000001</v>
      </c>
      <c r="C8350">
        <f>'Założenia i wyniki'!$E$8*Znorm.Profile!C8350</f>
        <v>0.49435155000000003</v>
      </c>
      <c r="D8350">
        <f t="shared" si="390"/>
        <v>0.14050000000000001</v>
      </c>
      <c r="E8350">
        <f t="shared" si="391"/>
        <v>0</v>
      </c>
      <c r="F8350">
        <f t="shared" si="392"/>
        <v>0.35385155000000001</v>
      </c>
    </row>
    <row r="8351" spans="1:6" x14ac:dyDescent="0.25">
      <c r="A8351">
        <v>8342</v>
      </c>
      <c r="B8351">
        <f>'Założenia i wyniki'!$E$6*Znorm.Profile!B8351</f>
        <v>9.3883018867924536E-2</v>
      </c>
      <c r="C8351">
        <f>'Założenia i wyniki'!$E$8*Znorm.Profile!C8351</f>
        <v>0.5075147000000001</v>
      </c>
      <c r="D8351">
        <f t="shared" si="390"/>
        <v>9.3883018867924536E-2</v>
      </c>
      <c r="E8351">
        <f t="shared" si="391"/>
        <v>0</v>
      </c>
      <c r="F8351">
        <f t="shared" si="392"/>
        <v>0.41363168113207555</v>
      </c>
    </row>
    <row r="8352" spans="1:6" x14ac:dyDescent="0.25">
      <c r="A8352">
        <v>8343</v>
      </c>
      <c r="B8352">
        <f>'Założenia i wyniki'!$E$6*Znorm.Profile!B8352</f>
        <v>8.5228301886792462E-3</v>
      </c>
      <c r="C8352">
        <f>'Założenia i wyniki'!$E$8*Znorm.Profile!C8352</f>
        <v>0.52239075000000001</v>
      </c>
      <c r="D8352">
        <f t="shared" si="390"/>
        <v>8.5228301886792462E-3</v>
      </c>
      <c r="E8352">
        <f t="shared" si="391"/>
        <v>0</v>
      </c>
      <c r="F8352">
        <f t="shared" si="392"/>
        <v>0.51386791981132074</v>
      </c>
    </row>
    <row r="8353" spans="1:6" x14ac:dyDescent="0.25">
      <c r="A8353">
        <v>8344</v>
      </c>
      <c r="B8353">
        <f>'Założenia i wyniki'!$E$6*Znorm.Profile!B8353</f>
        <v>0</v>
      </c>
      <c r="C8353">
        <f>'Założenia i wyniki'!$E$8*Znorm.Profile!C8353</f>
        <v>0.57661625000000005</v>
      </c>
      <c r="D8353">
        <f t="shared" si="390"/>
        <v>0</v>
      </c>
      <c r="E8353">
        <f t="shared" si="391"/>
        <v>0</v>
      </c>
      <c r="F8353">
        <f t="shared" si="392"/>
        <v>0.57661625000000005</v>
      </c>
    </row>
    <row r="8354" spans="1:6" x14ac:dyDescent="0.25">
      <c r="A8354">
        <v>8345</v>
      </c>
      <c r="B8354">
        <f>'Założenia i wyniki'!$E$6*Znorm.Profile!B8354</f>
        <v>0</v>
      </c>
      <c r="C8354">
        <f>'Założenia i wyniki'!$E$8*Znorm.Profile!C8354</f>
        <v>0.65756355</v>
      </c>
      <c r="D8354">
        <f t="shared" si="390"/>
        <v>0</v>
      </c>
      <c r="E8354">
        <f t="shared" si="391"/>
        <v>0</v>
      </c>
      <c r="F8354">
        <f t="shared" si="392"/>
        <v>0.65756355</v>
      </c>
    </row>
    <row r="8355" spans="1:6" x14ac:dyDescent="0.25">
      <c r="A8355">
        <v>8346</v>
      </c>
      <c r="B8355">
        <f>'Założenia i wyniki'!$E$6*Znorm.Profile!B8355</f>
        <v>0</v>
      </c>
      <c r="C8355">
        <f>'Założenia i wyniki'!$E$8*Znorm.Profile!C8355</f>
        <v>0.68257805000000005</v>
      </c>
      <c r="D8355">
        <f t="shared" si="390"/>
        <v>0</v>
      </c>
      <c r="E8355">
        <f t="shared" si="391"/>
        <v>0</v>
      </c>
      <c r="F8355">
        <f t="shared" si="392"/>
        <v>0.68257805000000005</v>
      </c>
    </row>
    <row r="8356" spans="1:6" x14ac:dyDescent="0.25">
      <c r="A8356">
        <v>8347</v>
      </c>
      <c r="B8356">
        <f>'Założenia i wyniki'!$E$6*Znorm.Profile!B8356</f>
        <v>0</v>
      </c>
      <c r="C8356">
        <f>'Założenia i wyniki'!$E$8*Znorm.Profile!C8356</f>
        <v>0.69646010000000003</v>
      </c>
      <c r="D8356">
        <f t="shared" si="390"/>
        <v>0</v>
      </c>
      <c r="E8356">
        <f t="shared" si="391"/>
        <v>0</v>
      </c>
      <c r="F8356">
        <f t="shared" si="392"/>
        <v>0.69646010000000003</v>
      </c>
    </row>
    <row r="8357" spans="1:6" x14ac:dyDescent="0.25">
      <c r="A8357">
        <v>8348</v>
      </c>
      <c r="B8357">
        <f>'Założenia i wyniki'!$E$6*Znorm.Profile!B8357</f>
        <v>0</v>
      </c>
      <c r="C8357">
        <f>'Założenia i wyniki'!$E$8*Znorm.Profile!C8357</f>
        <v>0.68516314999999994</v>
      </c>
      <c r="D8357">
        <f t="shared" si="390"/>
        <v>0</v>
      </c>
      <c r="E8357">
        <f t="shared" si="391"/>
        <v>0</v>
      </c>
      <c r="F8357">
        <f t="shared" si="392"/>
        <v>0.68516314999999994</v>
      </c>
    </row>
    <row r="8358" spans="1:6" x14ac:dyDescent="0.25">
      <c r="A8358">
        <v>8349</v>
      </c>
      <c r="B8358">
        <f>'Założenia i wyniki'!$E$6*Znorm.Profile!B8358</f>
        <v>0</v>
      </c>
      <c r="C8358">
        <f>'Założenia i wyniki'!$E$8*Znorm.Profile!C8358</f>
        <v>0.64224440000000005</v>
      </c>
      <c r="D8358">
        <f t="shared" si="390"/>
        <v>0</v>
      </c>
      <c r="E8358">
        <f t="shared" si="391"/>
        <v>0</v>
      </c>
      <c r="F8358">
        <f t="shared" si="392"/>
        <v>0.64224440000000005</v>
      </c>
    </row>
    <row r="8359" spans="1:6" x14ac:dyDescent="0.25">
      <c r="A8359">
        <v>8350</v>
      </c>
      <c r="B8359">
        <f>'Założenia i wyniki'!$E$6*Znorm.Profile!B8359</f>
        <v>0</v>
      </c>
      <c r="C8359">
        <f>'Założenia i wyniki'!$E$8*Znorm.Profile!C8359</f>
        <v>0.56297569999999997</v>
      </c>
      <c r="D8359">
        <f t="shared" si="390"/>
        <v>0</v>
      </c>
      <c r="E8359">
        <f t="shared" si="391"/>
        <v>0</v>
      </c>
      <c r="F8359">
        <f t="shared" si="392"/>
        <v>0.56297569999999997</v>
      </c>
    </row>
    <row r="8360" spans="1:6" x14ac:dyDescent="0.25">
      <c r="A8360">
        <v>8351</v>
      </c>
      <c r="B8360">
        <f>'Założenia i wyniki'!$E$6*Znorm.Profile!B8360</f>
        <v>0</v>
      </c>
      <c r="C8360">
        <f>'Założenia i wyniki'!$E$8*Znorm.Profile!C8360</f>
        <v>0.47082069999999998</v>
      </c>
      <c r="D8360">
        <f t="shared" si="390"/>
        <v>0</v>
      </c>
      <c r="E8360">
        <f t="shared" si="391"/>
        <v>0</v>
      </c>
      <c r="F8360">
        <f t="shared" si="392"/>
        <v>0.47082069999999998</v>
      </c>
    </row>
    <row r="8361" spans="1:6" x14ac:dyDescent="0.25">
      <c r="A8361">
        <v>8352</v>
      </c>
      <c r="B8361">
        <f>'Założenia i wyniki'!$E$6*Znorm.Profile!B8361</f>
        <v>0</v>
      </c>
      <c r="C8361">
        <f>'Założenia i wyniki'!$E$8*Znorm.Profile!C8361</f>
        <v>0.3643535</v>
      </c>
      <c r="D8361">
        <f t="shared" si="390"/>
        <v>0</v>
      </c>
      <c r="E8361">
        <f t="shared" si="391"/>
        <v>0</v>
      </c>
      <c r="F8361">
        <f t="shared" si="392"/>
        <v>0.3643535</v>
      </c>
    </row>
    <row r="8362" spans="1:6" x14ac:dyDescent="0.25">
      <c r="A8362">
        <v>8353</v>
      </c>
      <c r="B8362">
        <f>'Założenia i wyniki'!$E$6*Znorm.Profile!B8362</f>
        <v>0</v>
      </c>
      <c r="C8362">
        <f>'Założenia i wyniki'!$E$8*Znorm.Profile!C8362</f>
        <v>0.28162785000000001</v>
      </c>
      <c r="D8362">
        <f t="shared" si="390"/>
        <v>0</v>
      </c>
      <c r="E8362">
        <f t="shared" si="391"/>
        <v>0</v>
      </c>
      <c r="F8362">
        <f t="shared" si="392"/>
        <v>0.28162785000000001</v>
      </c>
    </row>
    <row r="8363" spans="1:6" x14ac:dyDescent="0.25">
      <c r="A8363">
        <v>8354</v>
      </c>
      <c r="B8363">
        <f>'Założenia i wyniki'!$E$6*Znorm.Profile!B8363</f>
        <v>0</v>
      </c>
      <c r="C8363">
        <f>'Założenia i wyniki'!$E$8*Znorm.Profile!C8363</f>
        <v>0.25134270000000003</v>
      </c>
      <c r="D8363">
        <f t="shared" si="390"/>
        <v>0</v>
      </c>
      <c r="E8363">
        <f t="shared" si="391"/>
        <v>0</v>
      </c>
      <c r="F8363">
        <f t="shared" si="392"/>
        <v>0.25134270000000003</v>
      </c>
    </row>
    <row r="8364" spans="1:6" x14ac:dyDescent="0.25">
      <c r="A8364">
        <v>8355</v>
      </c>
      <c r="B8364">
        <f>'Założenia i wyniki'!$E$6*Znorm.Profile!B8364</f>
        <v>0</v>
      </c>
      <c r="C8364">
        <f>'Założenia i wyniki'!$E$8*Znorm.Profile!C8364</f>
        <v>0.23065174999999999</v>
      </c>
      <c r="D8364">
        <f t="shared" si="390"/>
        <v>0</v>
      </c>
      <c r="E8364">
        <f t="shared" si="391"/>
        <v>0</v>
      </c>
      <c r="F8364">
        <f t="shared" si="392"/>
        <v>0.23065174999999999</v>
      </c>
    </row>
    <row r="8365" spans="1:6" x14ac:dyDescent="0.25">
      <c r="A8365">
        <v>8356</v>
      </c>
      <c r="B8365">
        <f>'Założenia i wyniki'!$E$6*Znorm.Profile!B8365</f>
        <v>0</v>
      </c>
      <c r="C8365">
        <f>'Założenia i wyniki'!$E$8*Znorm.Profile!C8365</f>
        <v>0.23381784999999999</v>
      </c>
      <c r="D8365">
        <f t="shared" si="390"/>
        <v>0</v>
      </c>
      <c r="E8365">
        <f t="shared" si="391"/>
        <v>0</v>
      </c>
      <c r="F8365">
        <f t="shared" si="392"/>
        <v>0.23381784999999999</v>
      </c>
    </row>
    <row r="8366" spans="1:6" x14ac:dyDescent="0.25">
      <c r="A8366">
        <v>8357</v>
      </c>
      <c r="B8366">
        <f>'Założenia i wyniki'!$E$6*Znorm.Profile!B8366</f>
        <v>0</v>
      </c>
      <c r="C8366">
        <f>'Założenia i wyniki'!$E$8*Znorm.Profile!C8366</f>
        <v>0.2627737</v>
      </c>
      <c r="D8366">
        <f t="shared" si="390"/>
        <v>0</v>
      </c>
      <c r="E8366">
        <f t="shared" si="391"/>
        <v>0</v>
      </c>
      <c r="F8366">
        <f t="shared" si="392"/>
        <v>0.2627737</v>
      </c>
    </row>
    <row r="8367" spans="1:6" x14ac:dyDescent="0.25">
      <c r="A8367">
        <v>8358</v>
      </c>
      <c r="B8367">
        <f>'Założenia i wyniki'!$E$6*Znorm.Profile!B8367</f>
        <v>0</v>
      </c>
      <c r="C8367">
        <f>'Założenia i wyniki'!$E$8*Znorm.Profile!C8367</f>
        <v>0.3307003</v>
      </c>
      <c r="D8367">
        <f t="shared" si="390"/>
        <v>0</v>
      </c>
      <c r="E8367">
        <f t="shared" si="391"/>
        <v>0</v>
      </c>
      <c r="F8367">
        <f t="shared" si="392"/>
        <v>0.3307003</v>
      </c>
    </row>
    <row r="8368" spans="1:6" x14ac:dyDescent="0.25">
      <c r="A8368">
        <v>8359</v>
      </c>
      <c r="B8368">
        <f>'Założenia i wyniki'!$E$6*Znorm.Profile!B8368</f>
        <v>0</v>
      </c>
      <c r="C8368">
        <f>'Założenia i wyniki'!$E$8*Znorm.Profile!C8368</f>
        <v>0.4359712</v>
      </c>
      <c r="D8368">
        <f t="shared" si="390"/>
        <v>0</v>
      </c>
      <c r="E8368">
        <f t="shared" si="391"/>
        <v>0</v>
      </c>
      <c r="F8368">
        <f t="shared" si="392"/>
        <v>0.4359712</v>
      </c>
    </row>
    <row r="8369" spans="1:6" x14ac:dyDescent="0.25">
      <c r="A8369">
        <v>8360</v>
      </c>
      <c r="B8369">
        <f>'Założenia i wyniki'!$E$6*Znorm.Profile!B8369</f>
        <v>0</v>
      </c>
      <c r="C8369">
        <f>'Założenia i wyniki'!$E$8*Znorm.Profile!C8369</f>
        <v>0.51000984999999999</v>
      </c>
      <c r="D8369">
        <f t="shared" si="390"/>
        <v>0</v>
      </c>
      <c r="E8369">
        <f t="shared" si="391"/>
        <v>0</v>
      </c>
      <c r="F8369">
        <f t="shared" si="392"/>
        <v>0.51000984999999999</v>
      </c>
    </row>
    <row r="8370" spans="1:6" x14ac:dyDescent="0.25">
      <c r="A8370">
        <v>8361</v>
      </c>
      <c r="B8370">
        <f>'Założenia i wyniki'!$E$6*Znorm.Profile!B8370</f>
        <v>1.0328301886792454E-2</v>
      </c>
      <c r="C8370">
        <f>'Założenia i wyniki'!$E$8*Znorm.Profile!C8370</f>
        <v>0.52610424999999994</v>
      </c>
      <c r="D8370">
        <f t="shared" si="390"/>
        <v>1.0328301886792454E-2</v>
      </c>
      <c r="E8370">
        <f t="shared" si="391"/>
        <v>0</v>
      </c>
      <c r="F8370">
        <f t="shared" si="392"/>
        <v>0.51577594811320748</v>
      </c>
    </row>
    <row r="8371" spans="1:6" x14ac:dyDescent="0.25">
      <c r="A8371">
        <v>8362</v>
      </c>
      <c r="B8371">
        <f>'Założenia i wyniki'!$E$6*Znorm.Profile!B8371</f>
        <v>0.10464150943396226</v>
      </c>
      <c r="C8371">
        <f>'Założenia i wyniki'!$E$8*Znorm.Profile!C8371</f>
        <v>0.51343565000000002</v>
      </c>
      <c r="D8371">
        <f t="shared" si="390"/>
        <v>0.10464150943396226</v>
      </c>
      <c r="E8371">
        <f t="shared" si="391"/>
        <v>0</v>
      </c>
      <c r="F8371">
        <f t="shared" si="392"/>
        <v>0.40879414056603774</v>
      </c>
    </row>
    <row r="8372" spans="1:6" x14ac:dyDescent="0.25">
      <c r="A8372">
        <v>8363</v>
      </c>
      <c r="B8372">
        <f>'Założenia i wyniki'!$E$6*Znorm.Profile!B8372</f>
        <v>0.17222641509433961</v>
      </c>
      <c r="C8372">
        <f>'Założenia i wyniki'!$E$8*Znorm.Profile!C8372</f>
        <v>0.50328355000000002</v>
      </c>
      <c r="D8372">
        <f t="shared" si="390"/>
        <v>0.17222641509433961</v>
      </c>
      <c r="E8372">
        <f t="shared" si="391"/>
        <v>0</v>
      </c>
      <c r="F8372">
        <f t="shared" si="392"/>
        <v>0.33105713490566041</v>
      </c>
    </row>
    <row r="8373" spans="1:6" x14ac:dyDescent="0.25">
      <c r="A8373">
        <v>8364</v>
      </c>
      <c r="B8373">
        <f>'Założenia i wyniki'!$E$6*Znorm.Profile!B8373</f>
        <v>0.17810377358490564</v>
      </c>
      <c r="C8373">
        <f>'Założenia i wyniki'!$E$8*Znorm.Profile!C8373</f>
        <v>0.49040600000000001</v>
      </c>
      <c r="D8373">
        <f t="shared" si="390"/>
        <v>0.17810377358490564</v>
      </c>
      <c r="E8373">
        <f t="shared" si="391"/>
        <v>0</v>
      </c>
      <c r="F8373">
        <f t="shared" si="392"/>
        <v>0.31230222641509436</v>
      </c>
    </row>
    <row r="8374" spans="1:6" x14ac:dyDescent="0.25">
      <c r="A8374">
        <v>8365</v>
      </c>
      <c r="B8374">
        <f>'Założenia i wyniki'!$E$6*Znorm.Profile!B8374</f>
        <v>0.28750000000000003</v>
      </c>
      <c r="C8374">
        <f>'Założenia i wyniki'!$E$8*Znorm.Profile!C8374</f>
        <v>0.48298600000000003</v>
      </c>
      <c r="D8374">
        <f t="shared" si="390"/>
        <v>0.28750000000000003</v>
      </c>
      <c r="E8374">
        <f t="shared" si="391"/>
        <v>0</v>
      </c>
      <c r="F8374">
        <f t="shared" si="392"/>
        <v>0.19548599999999999</v>
      </c>
    </row>
    <row r="8375" spans="1:6" x14ac:dyDescent="0.25">
      <c r="A8375">
        <v>8366</v>
      </c>
      <c r="B8375">
        <f>'Założenia i wyniki'!$E$6*Znorm.Profile!B8375</f>
        <v>8.2801886792452831E-2</v>
      </c>
      <c r="C8375">
        <f>'Założenia i wyniki'!$E$8*Znorm.Profile!C8375</f>
        <v>0.49279509999999999</v>
      </c>
      <c r="D8375">
        <f t="shared" si="390"/>
        <v>8.2801886792452831E-2</v>
      </c>
      <c r="E8375">
        <f t="shared" si="391"/>
        <v>0</v>
      </c>
      <c r="F8375">
        <f t="shared" si="392"/>
        <v>0.40999321320754717</v>
      </c>
    </row>
    <row r="8376" spans="1:6" x14ac:dyDescent="0.25">
      <c r="A8376">
        <v>8367</v>
      </c>
      <c r="B8376">
        <f>'Założenia i wyniki'!$E$6*Znorm.Profile!B8376</f>
        <v>1.0401886792452829E-3</v>
      </c>
      <c r="C8376">
        <f>'Założenia i wyniki'!$E$8*Znorm.Profile!C8376</f>
        <v>0.51231424999999997</v>
      </c>
      <c r="D8376">
        <f t="shared" si="390"/>
        <v>1.0401886792452829E-3</v>
      </c>
      <c r="E8376">
        <f t="shared" si="391"/>
        <v>0</v>
      </c>
      <c r="F8376">
        <f t="shared" si="392"/>
        <v>0.5112740613207547</v>
      </c>
    </row>
    <row r="8377" spans="1:6" x14ac:dyDescent="0.25">
      <c r="A8377">
        <v>8368</v>
      </c>
      <c r="B8377">
        <f>'Założenia i wyniki'!$E$6*Znorm.Profile!B8377</f>
        <v>0</v>
      </c>
      <c r="C8377">
        <f>'Założenia i wyniki'!$E$8*Znorm.Profile!C8377</f>
        <v>0.57330559999999986</v>
      </c>
      <c r="D8377">
        <f t="shared" si="390"/>
        <v>0</v>
      </c>
      <c r="E8377">
        <f t="shared" si="391"/>
        <v>0</v>
      </c>
      <c r="F8377">
        <f t="shared" si="392"/>
        <v>0.57330559999999986</v>
      </c>
    </row>
    <row r="8378" spans="1:6" x14ac:dyDescent="0.25">
      <c r="A8378">
        <v>8369</v>
      </c>
      <c r="B8378">
        <f>'Założenia i wyniki'!$E$6*Znorm.Profile!B8378</f>
        <v>0</v>
      </c>
      <c r="C8378">
        <f>'Założenia i wyniki'!$E$8*Znorm.Profile!C8378</f>
        <v>0.65559830000000008</v>
      </c>
      <c r="D8378">
        <f t="shared" si="390"/>
        <v>0</v>
      </c>
      <c r="E8378">
        <f t="shared" si="391"/>
        <v>0</v>
      </c>
      <c r="F8378">
        <f t="shared" si="392"/>
        <v>0.65559830000000008</v>
      </c>
    </row>
    <row r="8379" spans="1:6" x14ac:dyDescent="0.25">
      <c r="A8379">
        <v>8370</v>
      </c>
      <c r="B8379">
        <f>'Założenia i wyniki'!$E$6*Znorm.Profile!B8379</f>
        <v>0</v>
      </c>
      <c r="C8379">
        <f>'Założenia i wyniki'!$E$8*Znorm.Profile!C8379</f>
        <v>0.67532464999999997</v>
      </c>
      <c r="D8379">
        <f t="shared" si="390"/>
        <v>0</v>
      </c>
      <c r="E8379">
        <f t="shared" si="391"/>
        <v>0</v>
      </c>
      <c r="F8379">
        <f t="shared" si="392"/>
        <v>0.67532464999999997</v>
      </c>
    </row>
    <row r="8380" spans="1:6" x14ac:dyDescent="0.25">
      <c r="A8380">
        <v>8371</v>
      </c>
      <c r="B8380">
        <f>'Założenia i wyniki'!$E$6*Znorm.Profile!B8380</f>
        <v>0</v>
      </c>
      <c r="C8380">
        <f>'Założenia i wyniki'!$E$8*Znorm.Profile!C8380</f>
        <v>0.67891214999999994</v>
      </c>
      <c r="D8380">
        <f t="shared" si="390"/>
        <v>0</v>
      </c>
      <c r="E8380">
        <f t="shared" si="391"/>
        <v>0</v>
      </c>
      <c r="F8380">
        <f t="shared" si="392"/>
        <v>0.67891214999999994</v>
      </c>
    </row>
    <row r="8381" spans="1:6" x14ac:dyDescent="0.25">
      <c r="A8381">
        <v>8372</v>
      </c>
      <c r="B8381">
        <f>'Założenia i wyniki'!$E$6*Znorm.Profile!B8381</f>
        <v>0</v>
      </c>
      <c r="C8381">
        <f>'Założenia i wyniki'!$E$8*Znorm.Profile!C8381</f>
        <v>0.68025930000000001</v>
      </c>
      <c r="D8381">
        <f t="shared" si="390"/>
        <v>0</v>
      </c>
      <c r="E8381">
        <f t="shared" si="391"/>
        <v>0</v>
      </c>
      <c r="F8381">
        <f t="shared" si="392"/>
        <v>0.68025930000000001</v>
      </c>
    </row>
    <row r="8382" spans="1:6" x14ac:dyDescent="0.25">
      <c r="A8382">
        <v>8373</v>
      </c>
      <c r="B8382">
        <f>'Założenia i wyniki'!$E$6*Znorm.Profile!B8382</f>
        <v>0</v>
      </c>
      <c r="C8382">
        <f>'Założenia i wyniki'!$E$8*Znorm.Profile!C8382</f>
        <v>0.63761809999999997</v>
      </c>
      <c r="D8382">
        <f t="shared" si="390"/>
        <v>0</v>
      </c>
      <c r="E8382">
        <f t="shared" si="391"/>
        <v>0</v>
      </c>
      <c r="F8382">
        <f t="shared" si="392"/>
        <v>0.63761809999999997</v>
      </c>
    </row>
    <row r="8383" spans="1:6" x14ac:dyDescent="0.25">
      <c r="A8383">
        <v>8374</v>
      </c>
      <c r="B8383">
        <f>'Założenia i wyniki'!$E$6*Znorm.Profile!B8383</f>
        <v>0</v>
      </c>
      <c r="C8383">
        <f>'Założenia i wyniki'!$E$8*Znorm.Profile!C8383</f>
        <v>0.56862155000000003</v>
      </c>
      <c r="D8383">
        <f t="shared" si="390"/>
        <v>0</v>
      </c>
      <c r="E8383">
        <f t="shared" si="391"/>
        <v>0</v>
      </c>
      <c r="F8383">
        <f t="shared" si="392"/>
        <v>0.56862155000000003</v>
      </c>
    </row>
    <row r="8384" spans="1:6" x14ac:dyDescent="0.25">
      <c r="A8384">
        <v>8375</v>
      </c>
      <c r="B8384">
        <f>'Założenia i wyniki'!$E$6*Znorm.Profile!B8384</f>
        <v>0</v>
      </c>
      <c r="C8384">
        <f>'Założenia i wyniki'!$E$8*Znorm.Profile!C8384</f>
        <v>0.47159175000000003</v>
      </c>
      <c r="D8384">
        <f t="shared" si="390"/>
        <v>0</v>
      </c>
      <c r="E8384">
        <f t="shared" si="391"/>
        <v>0</v>
      </c>
      <c r="F8384">
        <f t="shared" si="392"/>
        <v>0.47159175000000003</v>
      </c>
    </row>
    <row r="8385" spans="1:6" x14ac:dyDescent="0.25">
      <c r="A8385">
        <v>8376</v>
      </c>
      <c r="B8385">
        <f>'Założenia i wyniki'!$E$6*Znorm.Profile!B8385</f>
        <v>0</v>
      </c>
      <c r="C8385">
        <f>'Założenia i wyniki'!$E$8*Znorm.Profile!C8385</f>
        <v>0.37064754999999999</v>
      </c>
      <c r="D8385">
        <f t="shared" si="390"/>
        <v>0</v>
      </c>
      <c r="E8385">
        <f t="shared" si="391"/>
        <v>0</v>
      </c>
      <c r="F8385">
        <f t="shared" si="392"/>
        <v>0.37064754999999999</v>
      </c>
    </row>
    <row r="8386" spans="1:6" x14ac:dyDescent="0.25">
      <c r="A8386">
        <v>8377</v>
      </c>
      <c r="B8386">
        <f>'Założenia i wyniki'!$E$6*Znorm.Profile!B8386</f>
        <v>0</v>
      </c>
      <c r="C8386">
        <f>'Założenia i wyniki'!$E$8*Znorm.Profile!C8386</f>
        <v>0.29445569999999999</v>
      </c>
      <c r="D8386">
        <f t="shared" si="390"/>
        <v>0</v>
      </c>
      <c r="E8386">
        <f t="shared" si="391"/>
        <v>0</v>
      </c>
      <c r="F8386">
        <f t="shared" si="392"/>
        <v>0.29445569999999999</v>
      </c>
    </row>
    <row r="8387" spans="1:6" x14ac:dyDescent="0.25">
      <c r="A8387">
        <v>8378</v>
      </c>
      <c r="B8387">
        <f>'Założenia i wyniki'!$E$6*Znorm.Profile!B8387</f>
        <v>0</v>
      </c>
      <c r="C8387">
        <f>'Założenia i wyniki'!$E$8*Znorm.Profile!C8387</f>
        <v>0.25186140000000001</v>
      </c>
      <c r="D8387">
        <f t="shared" si="390"/>
        <v>0</v>
      </c>
      <c r="E8387">
        <f t="shared" si="391"/>
        <v>0</v>
      </c>
      <c r="F8387">
        <f t="shared" si="392"/>
        <v>0.25186140000000001</v>
      </c>
    </row>
    <row r="8388" spans="1:6" x14ac:dyDescent="0.25">
      <c r="A8388">
        <v>8379</v>
      </c>
      <c r="B8388">
        <f>'Założenia i wyniki'!$E$6*Znorm.Profile!B8388</f>
        <v>0</v>
      </c>
      <c r="C8388">
        <f>'Założenia i wyniki'!$E$8*Znorm.Profile!C8388</f>
        <v>0.23707740000000002</v>
      </c>
      <c r="D8388">
        <f t="shared" si="390"/>
        <v>0</v>
      </c>
      <c r="E8388">
        <f t="shared" si="391"/>
        <v>0</v>
      </c>
      <c r="F8388">
        <f t="shared" si="392"/>
        <v>0.23707740000000002</v>
      </c>
    </row>
    <row r="8389" spans="1:6" x14ac:dyDescent="0.25">
      <c r="A8389">
        <v>8380</v>
      </c>
      <c r="B8389">
        <f>'Założenia i wyniki'!$E$6*Znorm.Profile!B8389</f>
        <v>0</v>
      </c>
      <c r="C8389">
        <f>'Założenia i wyniki'!$E$8*Znorm.Profile!C8389</f>
        <v>0.23804585000000003</v>
      </c>
      <c r="D8389">
        <f t="shared" si="390"/>
        <v>0</v>
      </c>
      <c r="E8389">
        <f t="shared" si="391"/>
        <v>0</v>
      </c>
      <c r="F8389">
        <f t="shared" si="392"/>
        <v>0.23804585000000003</v>
      </c>
    </row>
    <row r="8390" spans="1:6" x14ac:dyDescent="0.25">
      <c r="A8390">
        <v>8381</v>
      </c>
      <c r="B8390">
        <f>'Założenia i wyniki'!$E$6*Znorm.Profile!B8390</f>
        <v>0</v>
      </c>
      <c r="C8390">
        <f>'Założenia i wyniki'!$E$8*Znorm.Profile!C8390</f>
        <v>0.26945029999999998</v>
      </c>
      <c r="D8390">
        <f t="shared" si="390"/>
        <v>0</v>
      </c>
      <c r="E8390">
        <f t="shared" si="391"/>
        <v>0</v>
      </c>
      <c r="F8390">
        <f t="shared" si="392"/>
        <v>0.26945029999999998</v>
      </c>
    </row>
    <row r="8391" spans="1:6" x14ac:dyDescent="0.25">
      <c r="A8391">
        <v>8382</v>
      </c>
      <c r="B8391">
        <f>'Założenia i wyniki'!$E$6*Znorm.Profile!B8391</f>
        <v>0</v>
      </c>
      <c r="C8391">
        <f>'Założenia i wyniki'!$E$8*Znorm.Profile!C8391</f>
        <v>0.32910044999999999</v>
      </c>
      <c r="D8391">
        <f t="shared" si="390"/>
        <v>0</v>
      </c>
      <c r="E8391">
        <f t="shared" si="391"/>
        <v>0</v>
      </c>
      <c r="F8391">
        <f t="shared" si="392"/>
        <v>0.32910044999999999</v>
      </c>
    </row>
    <row r="8392" spans="1:6" x14ac:dyDescent="0.25">
      <c r="A8392">
        <v>8383</v>
      </c>
      <c r="B8392">
        <f>'Założenia i wyniki'!$E$6*Znorm.Profile!B8392</f>
        <v>0</v>
      </c>
      <c r="C8392">
        <f>'Założenia i wyniki'!$E$8*Znorm.Profile!C8392</f>
        <v>0.44146164999999993</v>
      </c>
      <c r="D8392">
        <f t="shared" si="390"/>
        <v>0</v>
      </c>
      <c r="E8392">
        <f t="shared" si="391"/>
        <v>0</v>
      </c>
      <c r="F8392">
        <f t="shared" si="392"/>
        <v>0.44146164999999993</v>
      </c>
    </row>
    <row r="8393" spans="1:6" x14ac:dyDescent="0.25">
      <c r="A8393">
        <v>8384</v>
      </c>
      <c r="B8393">
        <f>'Założenia i wyniki'!$E$6*Znorm.Profile!B8393</f>
        <v>0</v>
      </c>
      <c r="C8393">
        <f>'Założenia i wyniki'!$E$8*Znorm.Profile!C8393</f>
        <v>0.51408490000000007</v>
      </c>
      <c r="D8393">
        <f t="shared" si="390"/>
        <v>0</v>
      </c>
      <c r="E8393">
        <f t="shared" si="391"/>
        <v>0</v>
      </c>
      <c r="F8393">
        <f t="shared" si="392"/>
        <v>0.51408490000000007</v>
      </c>
    </row>
    <row r="8394" spans="1:6" x14ac:dyDescent="0.25">
      <c r="A8394">
        <v>8385</v>
      </c>
      <c r="B8394">
        <f>'Założenia i wyniki'!$E$6*Znorm.Profile!B8394</f>
        <v>1.4916037735849057E-2</v>
      </c>
      <c r="C8394">
        <f>'Założenia i wyniki'!$E$8*Znorm.Profile!C8394</f>
        <v>0.53139415000000001</v>
      </c>
      <c r="D8394">
        <f t="shared" si="390"/>
        <v>1.4916037735849057E-2</v>
      </c>
      <c r="E8394">
        <f t="shared" si="391"/>
        <v>0</v>
      </c>
      <c r="F8394">
        <f t="shared" si="392"/>
        <v>0.51647811226415097</v>
      </c>
    </row>
    <row r="8395" spans="1:6" x14ac:dyDescent="0.25">
      <c r="A8395">
        <v>8386</v>
      </c>
      <c r="B8395">
        <f>'Założenia i wyniki'!$E$6*Znorm.Profile!B8395</f>
        <v>0.12646226415094342</v>
      </c>
      <c r="C8395">
        <f>'Założenia i wyniki'!$E$8*Znorm.Profile!C8395</f>
        <v>0.51752749999999992</v>
      </c>
      <c r="D8395">
        <f t="shared" ref="D8395:D8458" si="393">IF(B8395&lt;=C8395,B8395,C8395)</f>
        <v>0.12646226415094342</v>
      </c>
      <c r="E8395">
        <f t="shared" ref="E8395:E8458" si="394">IF(B8395&gt;C8395,B8395-C8395,0)</f>
        <v>0</v>
      </c>
      <c r="F8395">
        <f t="shared" ref="F8395:F8458" si="395">IF(B8395&lt;C8395,C8395-B8395,0)</f>
        <v>0.3910652358490565</v>
      </c>
    </row>
    <row r="8396" spans="1:6" x14ac:dyDescent="0.25">
      <c r="A8396">
        <v>8387</v>
      </c>
      <c r="B8396">
        <f>'Założenia i wyniki'!$E$6*Znorm.Profile!B8396</f>
        <v>0.22015094339622643</v>
      </c>
      <c r="C8396">
        <f>'Założenia i wyniki'!$E$8*Znorm.Profile!C8396</f>
        <v>0.50575490000000001</v>
      </c>
      <c r="D8396">
        <f t="shared" si="393"/>
        <v>0.22015094339622643</v>
      </c>
      <c r="E8396">
        <f t="shared" si="394"/>
        <v>0</v>
      </c>
      <c r="F8396">
        <f t="shared" si="395"/>
        <v>0.28560395660377358</v>
      </c>
    </row>
    <row r="8397" spans="1:6" x14ac:dyDescent="0.25">
      <c r="A8397">
        <v>8388</v>
      </c>
      <c r="B8397">
        <f>'Założenia i wyniki'!$E$6*Znorm.Profile!B8397</f>
        <v>0.31116037735849056</v>
      </c>
      <c r="C8397">
        <f>'Założenia i wyniki'!$E$8*Znorm.Profile!C8397</f>
        <v>0.49316330000000003</v>
      </c>
      <c r="D8397">
        <f t="shared" si="393"/>
        <v>0.31116037735849056</v>
      </c>
      <c r="E8397">
        <f t="shared" si="394"/>
        <v>0</v>
      </c>
      <c r="F8397">
        <f t="shared" si="395"/>
        <v>0.18200292264150947</v>
      </c>
    </row>
    <row r="8398" spans="1:6" x14ac:dyDescent="0.25">
      <c r="A8398">
        <v>8389</v>
      </c>
      <c r="B8398">
        <f>'Założenia i wyniki'!$E$6*Znorm.Profile!B8398</f>
        <v>0.15126415094339624</v>
      </c>
      <c r="C8398">
        <f>'Założenia i wyniki'!$E$8*Znorm.Profile!C8398</f>
        <v>0.48902595000000004</v>
      </c>
      <c r="D8398">
        <f t="shared" si="393"/>
        <v>0.15126415094339624</v>
      </c>
      <c r="E8398">
        <f t="shared" si="394"/>
        <v>0</v>
      </c>
      <c r="F8398">
        <f t="shared" si="395"/>
        <v>0.33776179905660381</v>
      </c>
    </row>
    <row r="8399" spans="1:6" x14ac:dyDescent="0.25">
      <c r="A8399">
        <v>8390</v>
      </c>
      <c r="B8399">
        <f>'Założenia i wyniki'!$E$6*Znorm.Profile!B8399</f>
        <v>8.9899999999999994E-2</v>
      </c>
      <c r="C8399">
        <f>'Założenia i wyniki'!$E$8*Znorm.Profile!C8399</f>
        <v>0.50027810000000006</v>
      </c>
      <c r="D8399">
        <f t="shared" si="393"/>
        <v>8.9899999999999994E-2</v>
      </c>
      <c r="E8399">
        <f t="shared" si="394"/>
        <v>0</v>
      </c>
      <c r="F8399">
        <f t="shared" si="395"/>
        <v>0.41037810000000008</v>
      </c>
    </row>
    <row r="8400" spans="1:6" x14ac:dyDescent="0.25">
      <c r="A8400">
        <v>8391</v>
      </c>
      <c r="B8400">
        <f>'Założenia i wyniki'!$E$6*Znorm.Profile!B8400</f>
        <v>8.5511320754716978E-3</v>
      </c>
      <c r="C8400">
        <f>'Założenia i wyniki'!$E$8*Znorm.Profile!C8400</f>
        <v>0.52233615</v>
      </c>
      <c r="D8400">
        <f t="shared" si="393"/>
        <v>8.5511320754716978E-3</v>
      </c>
      <c r="E8400">
        <f t="shared" si="394"/>
        <v>0</v>
      </c>
      <c r="F8400">
        <f t="shared" si="395"/>
        <v>0.51378501792452835</v>
      </c>
    </row>
    <row r="8401" spans="1:6" x14ac:dyDescent="0.25">
      <c r="A8401">
        <v>8392</v>
      </c>
      <c r="B8401">
        <f>'Założenia i wyniki'!$E$6*Znorm.Profile!B8401</f>
        <v>0</v>
      </c>
      <c r="C8401">
        <f>'Założenia i wyniki'!$E$8*Znorm.Profile!C8401</f>
        <v>0.57677339999999999</v>
      </c>
      <c r="D8401">
        <f t="shared" si="393"/>
        <v>0</v>
      </c>
      <c r="E8401">
        <f t="shared" si="394"/>
        <v>0</v>
      </c>
      <c r="F8401">
        <f t="shared" si="395"/>
        <v>0.57677339999999999</v>
      </c>
    </row>
    <row r="8402" spans="1:6" x14ac:dyDescent="0.25">
      <c r="A8402">
        <v>8393</v>
      </c>
      <c r="B8402">
        <f>'Założenia i wyniki'!$E$6*Znorm.Profile!B8402</f>
        <v>0</v>
      </c>
      <c r="C8402">
        <f>'Założenia i wyniki'!$E$8*Znorm.Profile!C8402</f>
        <v>0.65570994999999999</v>
      </c>
      <c r="D8402">
        <f t="shared" si="393"/>
        <v>0</v>
      </c>
      <c r="E8402">
        <f t="shared" si="394"/>
        <v>0</v>
      </c>
      <c r="F8402">
        <f t="shared" si="395"/>
        <v>0.65570994999999999</v>
      </c>
    </row>
    <row r="8403" spans="1:6" x14ac:dyDescent="0.25">
      <c r="A8403">
        <v>8394</v>
      </c>
      <c r="B8403">
        <f>'Założenia i wyniki'!$E$6*Znorm.Profile!B8403</f>
        <v>0</v>
      </c>
      <c r="C8403">
        <f>'Założenia i wyniki'!$E$8*Znorm.Profile!C8403</f>
        <v>0.67961704999999994</v>
      </c>
      <c r="D8403">
        <f t="shared" si="393"/>
        <v>0</v>
      </c>
      <c r="E8403">
        <f t="shared" si="394"/>
        <v>0</v>
      </c>
      <c r="F8403">
        <f t="shared" si="395"/>
        <v>0.67961704999999994</v>
      </c>
    </row>
    <row r="8404" spans="1:6" x14ac:dyDescent="0.25">
      <c r="A8404">
        <v>8395</v>
      </c>
      <c r="B8404">
        <f>'Założenia i wyniki'!$E$6*Znorm.Profile!B8404</f>
        <v>0</v>
      </c>
      <c r="C8404">
        <f>'Założenia i wyniki'!$E$8*Znorm.Profile!C8404</f>
        <v>0.67967690000000003</v>
      </c>
      <c r="D8404">
        <f t="shared" si="393"/>
        <v>0</v>
      </c>
      <c r="E8404">
        <f t="shared" si="394"/>
        <v>0</v>
      </c>
      <c r="F8404">
        <f t="shared" si="395"/>
        <v>0.67967690000000003</v>
      </c>
    </row>
    <row r="8405" spans="1:6" x14ac:dyDescent="0.25">
      <c r="A8405">
        <v>8396</v>
      </c>
      <c r="B8405">
        <f>'Założenia i wyniki'!$E$6*Znorm.Profile!B8405</f>
        <v>0</v>
      </c>
      <c r="C8405">
        <f>'Założenia i wyniki'!$E$8*Znorm.Profile!C8405</f>
        <v>0.67847500000000005</v>
      </c>
      <c r="D8405">
        <f t="shared" si="393"/>
        <v>0</v>
      </c>
      <c r="E8405">
        <f t="shared" si="394"/>
        <v>0</v>
      </c>
      <c r="F8405">
        <f t="shared" si="395"/>
        <v>0.67847500000000005</v>
      </c>
    </row>
    <row r="8406" spans="1:6" x14ac:dyDescent="0.25">
      <c r="A8406">
        <v>8397</v>
      </c>
      <c r="B8406">
        <f>'Założenia i wyniki'!$E$6*Znorm.Profile!B8406</f>
        <v>0</v>
      </c>
      <c r="C8406">
        <f>'Założenia i wyniki'!$E$8*Znorm.Profile!C8406</f>
        <v>0.64783634999999995</v>
      </c>
      <c r="D8406">
        <f t="shared" si="393"/>
        <v>0</v>
      </c>
      <c r="E8406">
        <f t="shared" si="394"/>
        <v>0</v>
      </c>
      <c r="F8406">
        <f t="shared" si="395"/>
        <v>0.64783634999999995</v>
      </c>
    </row>
    <row r="8407" spans="1:6" x14ac:dyDescent="0.25">
      <c r="A8407">
        <v>8398</v>
      </c>
      <c r="B8407">
        <f>'Założenia i wyniki'!$E$6*Znorm.Profile!B8407</f>
        <v>0</v>
      </c>
      <c r="C8407">
        <f>'Założenia i wyniki'!$E$8*Znorm.Profile!C8407</f>
        <v>0.57612415000000006</v>
      </c>
      <c r="D8407">
        <f t="shared" si="393"/>
        <v>0</v>
      </c>
      <c r="E8407">
        <f t="shared" si="394"/>
        <v>0</v>
      </c>
      <c r="F8407">
        <f t="shared" si="395"/>
        <v>0.57612415000000006</v>
      </c>
    </row>
    <row r="8408" spans="1:6" x14ac:dyDescent="0.25">
      <c r="A8408">
        <v>8399</v>
      </c>
      <c r="B8408">
        <f>'Założenia i wyniki'!$E$6*Znorm.Profile!B8408</f>
        <v>0</v>
      </c>
      <c r="C8408">
        <f>'Założenia i wyniki'!$E$8*Znorm.Profile!C8408</f>
        <v>0.46752649999999996</v>
      </c>
      <c r="D8408">
        <f t="shared" si="393"/>
        <v>0</v>
      </c>
      <c r="E8408">
        <f t="shared" si="394"/>
        <v>0</v>
      </c>
      <c r="F8408">
        <f t="shared" si="395"/>
        <v>0.46752649999999996</v>
      </c>
    </row>
    <row r="8409" spans="1:6" x14ac:dyDescent="0.25">
      <c r="A8409">
        <v>8400</v>
      </c>
      <c r="B8409">
        <f>'Założenia i wyniki'!$E$6*Znorm.Profile!B8409</f>
        <v>0</v>
      </c>
      <c r="C8409">
        <f>'Założenia i wyniki'!$E$8*Znorm.Profile!C8409</f>
        <v>0.37684885000000001</v>
      </c>
      <c r="D8409">
        <f t="shared" si="393"/>
        <v>0</v>
      </c>
      <c r="E8409">
        <f t="shared" si="394"/>
        <v>0</v>
      </c>
      <c r="F8409">
        <f t="shared" si="395"/>
        <v>0.37684885000000001</v>
      </c>
    </row>
    <row r="8410" spans="1:6" x14ac:dyDescent="0.25">
      <c r="A8410">
        <v>8401</v>
      </c>
      <c r="B8410">
        <f>'Założenia i wyniki'!$E$6*Znorm.Profile!B8410</f>
        <v>0</v>
      </c>
      <c r="C8410">
        <f>'Założenia i wyniki'!$E$8*Znorm.Profile!C8410</f>
        <v>0.29317889999999996</v>
      </c>
      <c r="D8410">
        <f t="shared" si="393"/>
        <v>0</v>
      </c>
      <c r="E8410">
        <f t="shared" si="394"/>
        <v>0</v>
      </c>
      <c r="F8410">
        <f t="shared" si="395"/>
        <v>0.29317889999999996</v>
      </c>
    </row>
    <row r="8411" spans="1:6" x14ac:dyDescent="0.25">
      <c r="A8411">
        <v>8402</v>
      </c>
      <c r="B8411">
        <f>'Założenia i wyniki'!$E$6*Znorm.Profile!B8411</f>
        <v>0</v>
      </c>
      <c r="C8411">
        <f>'Założenia i wyniki'!$E$8*Znorm.Profile!C8411</f>
        <v>0.25423334999999997</v>
      </c>
      <c r="D8411">
        <f t="shared" si="393"/>
        <v>0</v>
      </c>
      <c r="E8411">
        <f t="shared" si="394"/>
        <v>0</v>
      </c>
      <c r="F8411">
        <f t="shared" si="395"/>
        <v>0.25423334999999997</v>
      </c>
    </row>
    <row r="8412" spans="1:6" x14ac:dyDescent="0.25">
      <c r="A8412">
        <v>8403</v>
      </c>
      <c r="B8412">
        <f>'Założenia i wyniki'!$E$6*Znorm.Profile!B8412</f>
        <v>0</v>
      </c>
      <c r="C8412">
        <f>'Założenia i wyniki'!$E$8*Znorm.Profile!C8412</f>
        <v>0.23831325</v>
      </c>
      <c r="D8412">
        <f t="shared" si="393"/>
        <v>0</v>
      </c>
      <c r="E8412">
        <f t="shared" si="394"/>
        <v>0</v>
      </c>
      <c r="F8412">
        <f t="shared" si="395"/>
        <v>0.23831325</v>
      </c>
    </row>
    <row r="8413" spans="1:6" x14ac:dyDescent="0.25">
      <c r="A8413">
        <v>8404</v>
      </c>
      <c r="B8413">
        <f>'Założenia i wyniki'!$E$6*Znorm.Profile!B8413</f>
        <v>0</v>
      </c>
      <c r="C8413">
        <f>'Założenia i wyniki'!$E$8*Znorm.Profile!C8413</f>
        <v>0.23896915000000002</v>
      </c>
      <c r="D8413">
        <f t="shared" si="393"/>
        <v>0</v>
      </c>
      <c r="E8413">
        <f t="shared" si="394"/>
        <v>0</v>
      </c>
      <c r="F8413">
        <f t="shared" si="395"/>
        <v>0.23896915000000002</v>
      </c>
    </row>
    <row r="8414" spans="1:6" x14ac:dyDescent="0.25">
      <c r="A8414">
        <v>8405</v>
      </c>
      <c r="B8414">
        <f>'Założenia i wyniki'!$E$6*Znorm.Profile!B8414</f>
        <v>0</v>
      </c>
      <c r="C8414">
        <f>'Założenia i wyniki'!$E$8*Znorm.Profile!C8414</f>
        <v>0.26408409999999999</v>
      </c>
      <c r="D8414">
        <f t="shared" si="393"/>
        <v>0</v>
      </c>
      <c r="E8414">
        <f t="shared" si="394"/>
        <v>0</v>
      </c>
      <c r="F8414">
        <f t="shared" si="395"/>
        <v>0.26408409999999999</v>
      </c>
    </row>
    <row r="8415" spans="1:6" x14ac:dyDescent="0.25">
      <c r="A8415">
        <v>8406</v>
      </c>
      <c r="B8415">
        <f>'Założenia i wyniki'!$E$6*Znorm.Profile!B8415</f>
        <v>0</v>
      </c>
      <c r="C8415">
        <f>'Założenia i wyniki'!$E$8*Znorm.Profile!C8415</f>
        <v>0.32556649999999998</v>
      </c>
      <c r="D8415">
        <f t="shared" si="393"/>
        <v>0</v>
      </c>
      <c r="E8415">
        <f t="shared" si="394"/>
        <v>0</v>
      </c>
      <c r="F8415">
        <f t="shared" si="395"/>
        <v>0.32556649999999998</v>
      </c>
    </row>
    <row r="8416" spans="1:6" x14ac:dyDescent="0.25">
      <c r="A8416">
        <v>8407</v>
      </c>
      <c r="B8416">
        <f>'Założenia i wyniki'!$E$6*Znorm.Profile!B8416</f>
        <v>0</v>
      </c>
      <c r="C8416">
        <f>'Założenia i wyniki'!$E$8*Znorm.Profile!C8416</f>
        <v>0.43732779999999999</v>
      </c>
      <c r="D8416">
        <f t="shared" si="393"/>
        <v>0</v>
      </c>
      <c r="E8416">
        <f t="shared" si="394"/>
        <v>0</v>
      </c>
      <c r="F8416">
        <f t="shared" si="395"/>
        <v>0.43732779999999999</v>
      </c>
    </row>
    <row r="8417" spans="1:6" x14ac:dyDescent="0.25">
      <c r="A8417">
        <v>8408</v>
      </c>
      <c r="B8417">
        <f>'Założenia i wyniki'!$E$6*Znorm.Profile!B8417</f>
        <v>0</v>
      </c>
      <c r="C8417">
        <f>'Założenia i wyniki'!$E$8*Znorm.Profile!C8417</f>
        <v>0.51600745000000003</v>
      </c>
      <c r="D8417">
        <f t="shared" si="393"/>
        <v>0</v>
      </c>
      <c r="E8417">
        <f t="shared" si="394"/>
        <v>0</v>
      </c>
      <c r="F8417">
        <f t="shared" si="395"/>
        <v>0.51600745000000003</v>
      </c>
    </row>
    <row r="8418" spans="1:6" x14ac:dyDescent="0.25">
      <c r="A8418">
        <v>8409</v>
      </c>
      <c r="B8418">
        <f>'Założenia i wyniki'!$E$6*Znorm.Profile!B8418</f>
        <v>0.11369811320754716</v>
      </c>
      <c r="C8418">
        <f>'Założenia i wyniki'!$E$8*Znorm.Profile!C8418</f>
        <v>0.53206195000000001</v>
      </c>
      <c r="D8418">
        <f t="shared" si="393"/>
        <v>0.11369811320754716</v>
      </c>
      <c r="E8418">
        <f t="shared" si="394"/>
        <v>0</v>
      </c>
      <c r="F8418">
        <f t="shared" si="395"/>
        <v>0.41836383679245281</v>
      </c>
    </row>
    <row r="8419" spans="1:6" x14ac:dyDescent="0.25">
      <c r="A8419">
        <v>8410</v>
      </c>
      <c r="B8419">
        <f>'Założenia i wyniki'!$E$6*Znorm.Profile!B8419</f>
        <v>0.4837735849056603</v>
      </c>
      <c r="C8419">
        <f>'Założenia i wyniki'!$E$8*Znorm.Profile!C8419</f>
        <v>0.52310020000000002</v>
      </c>
      <c r="D8419">
        <f t="shared" si="393"/>
        <v>0.4837735849056603</v>
      </c>
      <c r="E8419">
        <f t="shared" si="394"/>
        <v>0</v>
      </c>
      <c r="F8419">
        <f t="shared" si="395"/>
        <v>3.9326615094339712E-2</v>
      </c>
    </row>
    <row r="8420" spans="1:6" x14ac:dyDescent="0.25">
      <c r="A8420">
        <v>8411</v>
      </c>
      <c r="B8420">
        <f>'Założenia i wyniki'!$E$6*Znorm.Profile!B8420</f>
        <v>0.76284905660377356</v>
      </c>
      <c r="C8420">
        <f>'Założenia i wyniki'!$E$8*Znorm.Profile!C8420</f>
        <v>0.51099159999999999</v>
      </c>
      <c r="D8420">
        <f t="shared" si="393"/>
        <v>0.51099159999999999</v>
      </c>
      <c r="E8420">
        <f t="shared" si="394"/>
        <v>0.25185745660377357</v>
      </c>
      <c r="F8420">
        <f t="shared" si="395"/>
        <v>0</v>
      </c>
    </row>
    <row r="8421" spans="1:6" x14ac:dyDescent="0.25">
      <c r="A8421">
        <v>8412</v>
      </c>
      <c r="B8421">
        <f>'Założenia i wyniki'!$E$6*Znorm.Profile!B8421</f>
        <v>0.4385</v>
      </c>
      <c r="C8421">
        <f>'Założenia i wyniki'!$E$8*Znorm.Profile!C8421</f>
        <v>0.50080134999999992</v>
      </c>
      <c r="D8421">
        <f t="shared" si="393"/>
        <v>0.4385</v>
      </c>
      <c r="E8421">
        <f t="shared" si="394"/>
        <v>0</v>
      </c>
      <c r="F8421">
        <f t="shared" si="395"/>
        <v>6.2301349999999922E-2</v>
      </c>
    </row>
    <row r="8422" spans="1:6" x14ac:dyDescent="0.25">
      <c r="A8422">
        <v>8413</v>
      </c>
      <c r="B8422">
        <f>'Założenia i wyniki'!$E$6*Znorm.Profile!B8422</f>
        <v>0.17443396226415095</v>
      </c>
      <c r="C8422">
        <f>'Założenia i wyniki'!$E$8*Znorm.Profile!C8422</f>
        <v>0.48165845000000007</v>
      </c>
      <c r="D8422">
        <f t="shared" si="393"/>
        <v>0.17443396226415095</v>
      </c>
      <c r="E8422">
        <f t="shared" si="394"/>
        <v>0</v>
      </c>
      <c r="F8422">
        <f t="shared" si="395"/>
        <v>0.30722448773584909</v>
      </c>
    </row>
    <row r="8423" spans="1:6" x14ac:dyDescent="0.25">
      <c r="A8423">
        <v>8414</v>
      </c>
      <c r="B8423">
        <f>'Założenia i wyniki'!$E$6*Znorm.Profile!B8423</f>
        <v>0.13368867924528302</v>
      </c>
      <c r="C8423">
        <f>'Założenia i wyniki'!$E$8*Znorm.Profile!C8423</f>
        <v>0.49822359999999999</v>
      </c>
      <c r="D8423">
        <f t="shared" si="393"/>
        <v>0.13368867924528302</v>
      </c>
      <c r="E8423">
        <f t="shared" si="394"/>
        <v>0</v>
      </c>
      <c r="F8423">
        <f t="shared" si="395"/>
        <v>0.36453492075471694</v>
      </c>
    </row>
    <row r="8424" spans="1:6" x14ac:dyDescent="0.25">
      <c r="A8424">
        <v>8415</v>
      </c>
      <c r="B8424">
        <f>'Założenia i wyniki'!$E$6*Znorm.Profile!B8424</f>
        <v>2.6305660377358493E-2</v>
      </c>
      <c r="C8424">
        <f>'Założenia i wyniki'!$E$8*Znorm.Profile!C8424</f>
        <v>0.51657199999999992</v>
      </c>
      <c r="D8424">
        <f t="shared" si="393"/>
        <v>2.6305660377358493E-2</v>
      </c>
      <c r="E8424">
        <f t="shared" si="394"/>
        <v>0</v>
      </c>
      <c r="F8424">
        <f t="shared" si="395"/>
        <v>0.49026633962264143</v>
      </c>
    </row>
    <row r="8425" spans="1:6" x14ac:dyDescent="0.25">
      <c r="A8425">
        <v>8416</v>
      </c>
      <c r="B8425">
        <f>'Założenia i wyniki'!$E$6*Znorm.Profile!B8425</f>
        <v>0</v>
      </c>
      <c r="C8425">
        <f>'Założenia i wyniki'!$E$8*Znorm.Profile!C8425</f>
        <v>0.58076654999999999</v>
      </c>
      <c r="D8425">
        <f t="shared" si="393"/>
        <v>0</v>
      </c>
      <c r="E8425">
        <f t="shared" si="394"/>
        <v>0</v>
      </c>
      <c r="F8425">
        <f t="shared" si="395"/>
        <v>0.58076654999999999</v>
      </c>
    </row>
    <row r="8426" spans="1:6" x14ac:dyDescent="0.25">
      <c r="A8426">
        <v>8417</v>
      </c>
      <c r="B8426">
        <f>'Założenia i wyniki'!$E$6*Znorm.Profile!B8426</f>
        <v>0</v>
      </c>
      <c r="C8426">
        <f>'Założenia i wyniki'!$E$8*Znorm.Profile!C8426</f>
        <v>0.65752750000000004</v>
      </c>
      <c r="D8426">
        <f t="shared" si="393"/>
        <v>0</v>
      </c>
      <c r="E8426">
        <f t="shared" si="394"/>
        <v>0</v>
      </c>
      <c r="F8426">
        <f t="shared" si="395"/>
        <v>0.65752750000000004</v>
      </c>
    </row>
    <row r="8427" spans="1:6" x14ac:dyDescent="0.25">
      <c r="A8427">
        <v>8418</v>
      </c>
      <c r="B8427">
        <f>'Założenia i wyniki'!$E$6*Znorm.Profile!B8427</f>
        <v>0</v>
      </c>
      <c r="C8427">
        <f>'Założenia i wyniki'!$E$8*Znorm.Profile!C8427</f>
        <v>0.68141114999999997</v>
      </c>
      <c r="D8427">
        <f t="shared" si="393"/>
        <v>0</v>
      </c>
      <c r="E8427">
        <f t="shared" si="394"/>
        <v>0</v>
      </c>
      <c r="F8427">
        <f t="shared" si="395"/>
        <v>0.68141114999999997</v>
      </c>
    </row>
    <row r="8428" spans="1:6" x14ac:dyDescent="0.25">
      <c r="A8428">
        <v>8419</v>
      </c>
      <c r="B8428">
        <f>'Założenia i wyniki'!$E$6*Znorm.Profile!B8428</f>
        <v>0</v>
      </c>
      <c r="C8428">
        <f>'Założenia i wyniki'!$E$8*Znorm.Profile!C8428</f>
        <v>0.69019160000000002</v>
      </c>
      <c r="D8428">
        <f t="shared" si="393"/>
        <v>0</v>
      </c>
      <c r="E8428">
        <f t="shared" si="394"/>
        <v>0</v>
      </c>
      <c r="F8428">
        <f t="shared" si="395"/>
        <v>0.69019160000000002</v>
      </c>
    </row>
    <row r="8429" spans="1:6" x14ac:dyDescent="0.25">
      <c r="A8429">
        <v>8420</v>
      </c>
      <c r="B8429">
        <f>'Założenia i wyniki'!$E$6*Znorm.Profile!B8429</f>
        <v>0</v>
      </c>
      <c r="C8429">
        <f>'Założenia i wyniki'!$E$8*Znorm.Profile!C8429</f>
        <v>0.69371190000000005</v>
      </c>
      <c r="D8429">
        <f t="shared" si="393"/>
        <v>0</v>
      </c>
      <c r="E8429">
        <f t="shared" si="394"/>
        <v>0</v>
      </c>
      <c r="F8429">
        <f t="shared" si="395"/>
        <v>0.69371190000000005</v>
      </c>
    </row>
    <row r="8430" spans="1:6" x14ac:dyDescent="0.25">
      <c r="A8430">
        <v>8421</v>
      </c>
      <c r="B8430">
        <f>'Założenia i wyniki'!$E$6*Znorm.Profile!B8430</f>
        <v>0</v>
      </c>
      <c r="C8430">
        <f>'Założenia i wyniki'!$E$8*Znorm.Profile!C8430</f>
        <v>0.65969504999999995</v>
      </c>
      <c r="D8430">
        <f t="shared" si="393"/>
        <v>0</v>
      </c>
      <c r="E8430">
        <f t="shared" si="394"/>
        <v>0</v>
      </c>
      <c r="F8430">
        <f t="shared" si="395"/>
        <v>0.65969504999999995</v>
      </c>
    </row>
    <row r="8431" spans="1:6" x14ac:dyDescent="0.25">
      <c r="A8431">
        <v>8422</v>
      </c>
      <c r="B8431">
        <f>'Założenia i wyniki'!$E$6*Znorm.Profile!B8431</f>
        <v>0</v>
      </c>
      <c r="C8431">
        <f>'Założenia i wyniki'!$E$8*Znorm.Profile!C8431</f>
        <v>0.58777285000000001</v>
      </c>
      <c r="D8431">
        <f t="shared" si="393"/>
        <v>0</v>
      </c>
      <c r="E8431">
        <f t="shared" si="394"/>
        <v>0</v>
      </c>
      <c r="F8431">
        <f t="shared" si="395"/>
        <v>0.58777285000000001</v>
      </c>
    </row>
    <row r="8432" spans="1:6" x14ac:dyDescent="0.25">
      <c r="A8432">
        <v>8423</v>
      </c>
      <c r="B8432">
        <f>'Założenia i wyniki'!$E$6*Znorm.Profile!B8432</f>
        <v>0</v>
      </c>
      <c r="C8432">
        <f>'Założenia i wyniki'!$E$8*Znorm.Profile!C8432</f>
        <v>0.48572824999999997</v>
      </c>
      <c r="D8432">
        <f t="shared" si="393"/>
        <v>0</v>
      </c>
      <c r="E8432">
        <f t="shared" si="394"/>
        <v>0</v>
      </c>
      <c r="F8432">
        <f t="shared" si="395"/>
        <v>0.48572824999999997</v>
      </c>
    </row>
    <row r="8433" spans="1:6" x14ac:dyDescent="0.25">
      <c r="A8433">
        <v>8424</v>
      </c>
      <c r="B8433">
        <f>'Założenia i wyniki'!$E$6*Znorm.Profile!B8433</f>
        <v>0</v>
      </c>
      <c r="C8433">
        <f>'Założenia i wyniki'!$E$8*Znorm.Profile!C8433</f>
        <v>0.38726554999999996</v>
      </c>
      <c r="D8433">
        <f t="shared" si="393"/>
        <v>0</v>
      </c>
      <c r="E8433">
        <f t="shared" si="394"/>
        <v>0</v>
      </c>
      <c r="F8433">
        <f t="shared" si="395"/>
        <v>0.38726554999999996</v>
      </c>
    </row>
    <row r="8434" spans="1:6" x14ac:dyDescent="0.25">
      <c r="A8434">
        <v>8425</v>
      </c>
      <c r="B8434">
        <f>'Założenia i wyniki'!$E$6*Znorm.Profile!B8434</f>
        <v>0</v>
      </c>
      <c r="C8434">
        <f>'Założenia i wyniki'!$E$8*Znorm.Profile!C8434</f>
        <v>0.30082150000000002</v>
      </c>
      <c r="D8434">
        <f t="shared" si="393"/>
        <v>0</v>
      </c>
      <c r="E8434">
        <f t="shared" si="394"/>
        <v>0</v>
      </c>
      <c r="F8434">
        <f t="shared" si="395"/>
        <v>0.30082150000000002</v>
      </c>
    </row>
    <row r="8435" spans="1:6" x14ac:dyDescent="0.25">
      <c r="A8435">
        <v>8426</v>
      </c>
      <c r="B8435">
        <f>'Założenia i wyniki'!$E$6*Znorm.Profile!B8435</f>
        <v>0</v>
      </c>
      <c r="C8435">
        <f>'Założenia i wyniki'!$E$8*Znorm.Profile!C8435</f>
        <v>0.25745895000000002</v>
      </c>
      <c r="D8435">
        <f t="shared" si="393"/>
        <v>0</v>
      </c>
      <c r="E8435">
        <f t="shared" si="394"/>
        <v>0</v>
      </c>
      <c r="F8435">
        <f t="shared" si="395"/>
        <v>0.25745895000000002</v>
      </c>
    </row>
    <row r="8436" spans="1:6" x14ac:dyDescent="0.25">
      <c r="A8436">
        <v>8427</v>
      </c>
      <c r="B8436">
        <f>'Założenia i wyniki'!$E$6*Znorm.Profile!B8436</f>
        <v>0</v>
      </c>
      <c r="C8436">
        <f>'Założenia i wyniki'!$E$8*Znorm.Profile!C8436</f>
        <v>0.24409945000000002</v>
      </c>
      <c r="D8436">
        <f t="shared" si="393"/>
        <v>0</v>
      </c>
      <c r="E8436">
        <f t="shared" si="394"/>
        <v>0</v>
      </c>
      <c r="F8436">
        <f t="shared" si="395"/>
        <v>0.24409945000000002</v>
      </c>
    </row>
    <row r="8437" spans="1:6" x14ac:dyDescent="0.25">
      <c r="A8437">
        <v>8428</v>
      </c>
      <c r="B8437">
        <f>'Założenia i wyniki'!$E$6*Znorm.Profile!B8437</f>
        <v>0</v>
      </c>
      <c r="C8437">
        <f>'Założenia i wyniki'!$E$8*Znorm.Profile!C8437</f>
        <v>0.24185735</v>
      </c>
      <c r="D8437">
        <f t="shared" si="393"/>
        <v>0</v>
      </c>
      <c r="E8437">
        <f t="shared" si="394"/>
        <v>0</v>
      </c>
      <c r="F8437">
        <f t="shared" si="395"/>
        <v>0.24185735</v>
      </c>
    </row>
    <row r="8438" spans="1:6" x14ac:dyDescent="0.25">
      <c r="A8438">
        <v>8429</v>
      </c>
      <c r="B8438">
        <f>'Założenia i wyniki'!$E$6*Znorm.Profile!B8438</f>
        <v>0</v>
      </c>
      <c r="C8438">
        <f>'Założenia i wyniki'!$E$8*Znorm.Profile!C8438</f>
        <v>0.26995324999999998</v>
      </c>
      <c r="D8438">
        <f t="shared" si="393"/>
        <v>0</v>
      </c>
      <c r="E8438">
        <f t="shared" si="394"/>
        <v>0</v>
      </c>
      <c r="F8438">
        <f t="shared" si="395"/>
        <v>0.26995324999999998</v>
      </c>
    </row>
    <row r="8439" spans="1:6" x14ac:dyDescent="0.25">
      <c r="A8439">
        <v>8430</v>
      </c>
      <c r="B8439">
        <f>'Założenia i wyniki'!$E$6*Znorm.Profile!B8439</f>
        <v>0</v>
      </c>
      <c r="C8439">
        <f>'Założenia i wyniki'!$E$8*Znorm.Profile!C8439</f>
        <v>0.33376805000000004</v>
      </c>
      <c r="D8439">
        <f t="shared" si="393"/>
        <v>0</v>
      </c>
      <c r="E8439">
        <f t="shared" si="394"/>
        <v>0</v>
      </c>
      <c r="F8439">
        <f t="shared" si="395"/>
        <v>0.33376805000000004</v>
      </c>
    </row>
    <row r="8440" spans="1:6" x14ac:dyDescent="0.25">
      <c r="A8440">
        <v>8431</v>
      </c>
      <c r="B8440">
        <f>'Założenia i wyniki'!$E$6*Znorm.Profile!B8440</f>
        <v>0</v>
      </c>
      <c r="C8440">
        <f>'Założenia i wyniki'!$E$8*Znorm.Profile!C8440</f>
        <v>0.43485960000000001</v>
      </c>
      <c r="D8440">
        <f t="shared" si="393"/>
        <v>0</v>
      </c>
      <c r="E8440">
        <f t="shared" si="394"/>
        <v>0</v>
      </c>
      <c r="F8440">
        <f t="shared" si="395"/>
        <v>0.43485960000000001</v>
      </c>
    </row>
    <row r="8441" spans="1:6" x14ac:dyDescent="0.25">
      <c r="A8441">
        <v>8432</v>
      </c>
      <c r="B8441">
        <f>'Założenia i wyniki'!$E$6*Znorm.Profile!B8441</f>
        <v>0</v>
      </c>
      <c r="C8441">
        <f>'Założenia i wyniki'!$E$8*Znorm.Profile!C8441</f>
        <v>0.51753344999999995</v>
      </c>
      <c r="D8441">
        <f t="shared" si="393"/>
        <v>0</v>
      </c>
      <c r="E8441">
        <f t="shared" si="394"/>
        <v>0</v>
      </c>
      <c r="F8441">
        <f t="shared" si="395"/>
        <v>0.51753344999999995</v>
      </c>
    </row>
    <row r="8442" spans="1:6" x14ac:dyDescent="0.25">
      <c r="A8442">
        <v>8433</v>
      </c>
      <c r="B8442">
        <f>'Założenia i wyniki'!$E$6*Znorm.Profile!B8442</f>
        <v>7.670943396226414E-3</v>
      </c>
      <c r="C8442">
        <f>'Założenia i wyniki'!$E$8*Znorm.Profile!C8442</f>
        <v>0.52635414999999997</v>
      </c>
      <c r="D8442">
        <f t="shared" si="393"/>
        <v>7.670943396226414E-3</v>
      </c>
      <c r="E8442">
        <f t="shared" si="394"/>
        <v>0</v>
      </c>
      <c r="F8442">
        <f t="shared" si="395"/>
        <v>0.51868320660377354</v>
      </c>
    </row>
    <row r="8443" spans="1:6" x14ac:dyDescent="0.25">
      <c r="A8443">
        <v>8434</v>
      </c>
      <c r="B8443">
        <f>'Założenia i wyniki'!$E$6*Znorm.Profile!B8443</f>
        <v>0.10203773584905659</v>
      </c>
      <c r="C8443">
        <f>'Założenia i wyniki'!$E$8*Znorm.Profile!C8443</f>
        <v>0.52115630000000002</v>
      </c>
      <c r="D8443">
        <f t="shared" si="393"/>
        <v>0.10203773584905659</v>
      </c>
      <c r="E8443">
        <f t="shared" si="394"/>
        <v>0</v>
      </c>
      <c r="F8443">
        <f t="shared" si="395"/>
        <v>0.4191185641509434</v>
      </c>
    </row>
    <row r="8444" spans="1:6" x14ac:dyDescent="0.25">
      <c r="A8444">
        <v>8435</v>
      </c>
      <c r="B8444">
        <f>'Założenia i wyniki'!$E$6*Znorm.Profile!B8444</f>
        <v>0.14337735849056601</v>
      </c>
      <c r="C8444">
        <f>'Założenia i wyniki'!$E$8*Znorm.Profile!C8444</f>
        <v>0.50704325000000006</v>
      </c>
      <c r="D8444">
        <f t="shared" si="393"/>
        <v>0.14337735849056601</v>
      </c>
      <c r="E8444">
        <f t="shared" si="394"/>
        <v>0</v>
      </c>
      <c r="F8444">
        <f t="shared" si="395"/>
        <v>0.36366589150943407</v>
      </c>
    </row>
    <row r="8445" spans="1:6" x14ac:dyDescent="0.25">
      <c r="A8445">
        <v>8436</v>
      </c>
      <c r="B8445">
        <f>'Założenia i wyniki'!$E$6*Znorm.Profile!B8445</f>
        <v>0.24316981132075471</v>
      </c>
      <c r="C8445">
        <f>'Założenia i wyniki'!$E$8*Znorm.Profile!C8445</f>
        <v>0.52786545000000007</v>
      </c>
      <c r="D8445">
        <f t="shared" si="393"/>
        <v>0.24316981132075471</v>
      </c>
      <c r="E8445">
        <f t="shared" si="394"/>
        <v>0</v>
      </c>
      <c r="F8445">
        <f t="shared" si="395"/>
        <v>0.28469563867924536</v>
      </c>
    </row>
    <row r="8446" spans="1:6" x14ac:dyDescent="0.25">
      <c r="A8446">
        <v>8437</v>
      </c>
      <c r="B8446">
        <f>'Założenia i wyniki'!$E$6*Znorm.Profile!B8446</f>
        <v>0.14962264150943394</v>
      </c>
      <c r="C8446">
        <f>'Założenia i wyniki'!$E$8*Znorm.Profile!C8446</f>
        <v>0.50425935</v>
      </c>
      <c r="D8446">
        <f t="shared" si="393"/>
        <v>0.14962264150943394</v>
      </c>
      <c r="E8446">
        <f t="shared" si="394"/>
        <v>0</v>
      </c>
      <c r="F8446">
        <f t="shared" si="395"/>
        <v>0.35463670849056605</v>
      </c>
    </row>
    <row r="8447" spans="1:6" x14ac:dyDescent="0.25">
      <c r="A8447">
        <v>8438</v>
      </c>
      <c r="B8447">
        <f>'Założenia i wyniki'!$E$6*Znorm.Profile!B8447</f>
        <v>8.6983018867924533E-2</v>
      </c>
      <c r="C8447">
        <f>'Założenia i wyniki'!$E$8*Znorm.Profile!C8447</f>
        <v>0.52362730000000002</v>
      </c>
      <c r="D8447">
        <f t="shared" si="393"/>
        <v>8.6983018867924533E-2</v>
      </c>
      <c r="E8447">
        <f t="shared" si="394"/>
        <v>0</v>
      </c>
      <c r="F8447">
        <f t="shared" si="395"/>
        <v>0.43664428113207548</v>
      </c>
    </row>
    <row r="8448" spans="1:6" x14ac:dyDescent="0.25">
      <c r="A8448">
        <v>8439</v>
      </c>
      <c r="B8448">
        <f>'Założenia i wyniki'!$E$6*Znorm.Profile!B8448</f>
        <v>4.869056603773585E-3</v>
      </c>
      <c r="C8448">
        <f>'Założenia i wyniki'!$E$8*Znorm.Profile!C8448</f>
        <v>0.53576075000000001</v>
      </c>
      <c r="D8448">
        <f t="shared" si="393"/>
        <v>4.869056603773585E-3</v>
      </c>
      <c r="E8448">
        <f t="shared" si="394"/>
        <v>0</v>
      </c>
      <c r="F8448">
        <f t="shared" si="395"/>
        <v>0.53089169339622644</v>
      </c>
    </row>
    <row r="8449" spans="1:6" x14ac:dyDescent="0.25">
      <c r="A8449">
        <v>8440</v>
      </c>
      <c r="B8449">
        <f>'Założenia i wyniki'!$E$6*Znorm.Profile!B8449</f>
        <v>0</v>
      </c>
      <c r="C8449">
        <f>'Założenia i wyniki'!$E$8*Znorm.Profile!C8449</f>
        <v>0.5988829</v>
      </c>
      <c r="D8449">
        <f t="shared" si="393"/>
        <v>0</v>
      </c>
      <c r="E8449">
        <f t="shared" si="394"/>
        <v>0</v>
      </c>
      <c r="F8449">
        <f t="shared" si="395"/>
        <v>0.5988829</v>
      </c>
    </row>
    <row r="8450" spans="1:6" x14ac:dyDescent="0.25">
      <c r="A8450">
        <v>8441</v>
      </c>
      <c r="B8450">
        <f>'Założenia i wyniki'!$E$6*Znorm.Profile!B8450</f>
        <v>0</v>
      </c>
      <c r="C8450">
        <f>'Założenia i wyniki'!$E$8*Znorm.Profile!C8450</f>
        <v>0.66023474999999998</v>
      </c>
      <c r="D8450">
        <f t="shared" si="393"/>
        <v>0</v>
      </c>
      <c r="E8450">
        <f t="shared" si="394"/>
        <v>0</v>
      </c>
      <c r="F8450">
        <f t="shared" si="395"/>
        <v>0.66023474999999998</v>
      </c>
    </row>
    <row r="8451" spans="1:6" x14ac:dyDescent="0.25">
      <c r="A8451">
        <v>8442</v>
      </c>
      <c r="B8451">
        <f>'Założenia i wyniki'!$E$6*Znorm.Profile!B8451</f>
        <v>0</v>
      </c>
      <c r="C8451">
        <f>'Założenia i wyniki'!$E$8*Znorm.Profile!C8451</f>
        <v>0.68847029999999998</v>
      </c>
      <c r="D8451">
        <f t="shared" si="393"/>
        <v>0</v>
      </c>
      <c r="E8451">
        <f t="shared" si="394"/>
        <v>0</v>
      </c>
      <c r="F8451">
        <f t="shared" si="395"/>
        <v>0.68847029999999998</v>
      </c>
    </row>
    <row r="8452" spans="1:6" x14ac:dyDescent="0.25">
      <c r="A8452">
        <v>8443</v>
      </c>
      <c r="B8452">
        <f>'Założenia i wyniki'!$E$6*Znorm.Profile!B8452</f>
        <v>0</v>
      </c>
      <c r="C8452">
        <f>'Założenia i wyniki'!$E$8*Znorm.Profile!C8452</f>
        <v>0.6903459500000001</v>
      </c>
      <c r="D8452">
        <f t="shared" si="393"/>
        <v>0</v>
      </c>
      <c r="E8452">
        <f t="shared" si="394"/>
        <v>0</v>
      </c>
      <c r="F8452">
        <f t="shared" si="395"/>
        <v>0.6903459500000001</v>
      </c>
    </row>
    <row r="8453" spans="1:6" x14ac:dyDescent="0.25">
      <c r="A8453">
        <v>8444</v>
      </c>
      <c r="B8453">
        <f>'Założenia i wyniki'!$E$6*Znorm.Profile!B8453</f>
        <v>0</v>
      </c>
      <c r="C8453">
        <f>'Założenia i wyniki'!$E$8*Znorm.Profile!C8453</f>
        <v>0.67373109999999992</v>
      </c>
      <c r="D8453">
        <f t="shared" si="393"/>
        <v>0</v>
      </c>
      <c r="E8453">
        <f t="shared" si="394"/>
        <v>0</v>
      </c>
      <c r="F8453">
        <f t="shared" si="395"/>
        <v>0.67373109999999992</v>
      </c>
    </row>
    <row r="8454" spans="1:6" x14ac:dyDescent="0.25">
      <c r="A8454">
        <v>8445</v>
      </c>
      <c r="B8454">
        <f>'Założenia i wyniki'!$E$6*Znorm.Profile!B8454</f>
        <v>0</v>
      </c>
      <c r="C8454">
        <f>'Założenia i wyniki'!$E$8*Znorm.Profile!C8454</f>
        <v>0.63790860000000005</v>
      </c>
      <c r="D8454">
        <f t="shared" si="393"/>
        <v>0</v>
      </c>
      <c r="E8454">
        <f t="shared" si="394"/>
        <v>0</v>
      </c>
      <c r="F8454">
        <f t="shared" si="395"/>
        <v>0.63790860000000005</v>
      </c>
    </row>
    <row r="8455" spans="1:6" x14ac:dyDescent="0.25">
      <c r="A8455">
        <v>8446</v>
      </c>
      <c r="B8455">
        <f>'Założenia i wyniki'!$E$6*Znorm.Profile!B8455</f>
        <v>0</v>
      </c>
      <c r="C8455">
        <f>'Założenia i wyniki'!$E$8*Znorm.Profile!C8455</f>
        <v>0.56807379999999996</v>
      </c>
      <c r="D8455">
        <f t="shared" si="393"/>
        <v>0</v>
      </c>
      <c r="E8455">
        <f t="shared" si="394"/>
        <v>0</v>
      </c>
      <c r="F8455">
        <f t="shared" si="395"/>
        <v>0.56807379999999996</v>
      </c>
    </row>
    <row r="8456" spans="1:6" x14ac:dyDescent="0.25">
      <c r="A8456">
        <v>8447</v>
      </c>
      <c r="B8456">
        <f>'Założenia i wyniki'!$E$6*Znorm.Profile!B8456</f>
        <v>0</v>
      </c>
      <c r="C8456">
        <f>'Założenia i wyniki'!$E$8*Znorm.Profile!C8456</f>
        <v>0.48263494999999995</v>
      </c>
      <c r="D8456">
        <f t="shared" si="393"/>
        <v>0</v>
      </c>
      <c r="E8456">
        <f t="shared" si="394"/>
        <v>0</v>
      </c>
      <c r="F8456">
        <f t="shared" si="395"/>
        <v>0.48263494999999995</v>
      </c>
    </row>
    <row r="8457" spans="1:6" x14ac:dyDescent="0.25">
      <c r="A8457">
        <v>8448</v>
      </c>
      <c r="B8457">
        <f>'Założenia i wyniki'!$E$6*Znorm.Profile!B8457</f>
        <v>0</v>
      </c>
      <c r="C8457">
        <f>'Założenia i wyniki'!$E$8*Znorm.Profile!C8457</f>
        <v>0.39894785000000005</v>
      </c>
      <c r="D8457">
        <f t="shared" si="393"/>
        <v>0</v>
      </c>
      <c r="E8457">
        <f t="shared" si="394"/>
        <v>0</v>
      </c>
      <c r="F8457">
        <f t="shared" si="395"/>
        <v>0.39894785000000005</v>
      </c>
    </row>
    <row r="8458" spans="1:6" x14ac:dyDescent="0.25">
      <c r="A8458">
        <v>8449</v>
      </c>
      <c r="B8458">
        <f>'Założenia i wyniki'!$E$6*Znorm.Profile!B8458</f>
        <v>0</v>
      </c>
      <c r="C8458">
        <f>'Założenia i wyniki'!$E$8*Znorm.Profile!C8458</f>
        <v>0.31792110000000001</v>
      </c>
      <c r="D8458">
        <f t="shared" si="393"/>
        <v>0</v>
      </c>
      <c r="E8458">
        <f t="shared" si="394"/>
        <v>0</v>
      </c>
      <c r="F8458">
        <f t="shared" si="395"/>
        <v>0.31792110000000001</v>
      </c>
    </row>
    <row r="8459" spans="1:6" x14ac:dyDescent="0.25">
      <c r="A8459">
        <v>8450</v>
      </c>
      <c r="B8459">
        <f>'Założenia i wyniki'!$E$6*Znorm.Profile!B8459</f>
        <v>0</v>
      </c>
      <c r="C8459">
        <f>'Założenia i wyniki'!$E$8*Znorm.Profile!C8459</f>
        <v>0.27490540000000002</v>
      </c>
      <c r="D8459">
        <f t="shared" ref="D8459:D8522" si="396">IF(B8459&lt;=C8459,B8459,C8459)</f>
        <v>0</v>
      </c>
      <c r="E8459">
        <f t="shared" ref="E8459:E8522" si="397">IF(B8459&gt;C8459,B8459-C8459,0)</f>
        <v>0</v>
      </c>
      <c r="F8459">
        <f t="shared" ref="F8459:F8522" si="398">IF(B8459&lt;C8459,C8459-B8459,0)</f>
        <v>0.27490540000000002</v>
      </c>
    </row>
    <row r="8460" spans="1:6" x14ac:dyDescent="0.25">
      <c r="A8460">
        <v>8451</v>
      </c>
      <c r="B8460">
        <f>'Założenia i wyniki'!$E$6*Znorm.Profile!B8460</f>
        <v>0</v>
      </c>
      <c r="C8460">
        <f>'Założenia i wyniki'!$E$8*Znorm.Profile!C8460</f>
        <v>0.25372129999999998</v>
      </c>
      <c r="D8460">
        <f t="shared" si="396"/>
        <v>0</v>
      </c>
      <c r="E8460">
        <f t="shared" si="397"/>
        <v>0</v>
      </c>
      <c r="F8460">
        <f t="shared" si="398"/>
        <v>0.25372129999999998</v>
      </c>
    </row>
    <row r="8461" spans="1:6" x14ac:dyDescent="0.25">
      <c r="A8461">
        <v>8452</v>
      </c>
      <c r="B8461">
        <f>'Założenia i wyniki'!$E$6*Znorm.Profile!B8461</f>
        <v>0</v>
      </c>
      <c r="C8461">
        <f>'Założenia i wyniki'!$E$8*Znorm.Profile!C8461</f>
        <v>0.24686025</v>
      </c>
      <c r="D8461">
        <f t="shared" si="396"/>
        <v>0</v>
      </c>
      <c r="E8461">
        <f t="shared" si="397"/>
        <v>0</v>
      </c>
      <c r="F8461">
        <f t="shared" si="398"/>
        <v>0.24686025</v>
      </c>
    </row>
    <row r="8462" spans="1:6" x14ac:dyDescent="0.25">
      <c r="A8462">
        <v>8453</v>
      </c>
      <c r="B8462">
        <f>'Założenia i wyniki'!$E$6*Znorm.Profile!B8462</f>
        <v>0</v>
      </c>
      <c r="C8462">
        <f>'Założenia i wyniki'!$E$8*Znorm.Profile!C8462</f>
        <v>0.2549225</v>
      </c>
      <c r="D8462">
        <f t="shared" si="396"/>
        <v>0</v>
      </c>
      <c r="E8462">
        <f t="shared" si="397"/>
        <v>0</v>
      </c>
      <c r="F8462">
        <f t="shared" si="398"/>
        <v>0.2549225</v>
      </c>
    </row>
    <row r="8463" spans="1:6" x14ac:dyDescent="0.25">
      <c r="A8463">
        <v>8454</v>
      </c>
      <c r="B8463">
        <f>'Założenia i wyniki'!$E$6*Znorm.Profile!B8463</f>
        <v>0</v>
      </c>
      <c r="C8463">
        <f>'Założenia i wyniki'!$E$8*Znorm.Profile!C8463</f>
        <v>0.28905345000000005</v>
      </c>
      <c r="D8463">
        <f t="shared" si="396"/>
        <v>0</v>
      </c>
      <c r="E8463">
        <f t="shared" si="397"/>
        <v>0</v>
      </c>
      <c r="F8463">
        <f t="shared" si="398"/>
        <v>0.28905345000000005</v>
      </c>
    </row>
    <row r="8464" spans="1:6" x14ac:dyDescent="0.25">
      <c r="A8464">
        <v>8455</v>
      </c>
      <c r="B8464">
        <f>'Założenia i wyniki'!$E$6*Znorm.Profile!B8464</f>
        <v>0</v>
      </c>
      <c r="C8464">
        <f>'Założenia i wyniki'!$E$8*Znorm.Profile!C8464</f>
        <v>0.34514444999999999</v>
      </c>
      <c r="D8464">
        <f t="shared" si="396"/>
        <v>0</v>
      </c>
      <c r="E8464">
        <f t="shared" si="397"/>
        <v>0</v>
      </c>
      <c r="F8464">
        <f t="shared" si="398"/>
        <v>0.34514444999999999</v>
      </c>
    </row>
    <row r="8465" spans="1:6" x14ac:dyDescent="0.25">
      <c r="A8465">
        <v>8456</v>
      </c>
      <c r="B8465">
        <f>'Założenia i wyniki'!$E$6*Znorm.Profile!B8465</f>
        <v>0</v>
      </c>
      <c r="C8465">
        <f>'Założenia i wyniki'!$E$8*Znorm.Profile!C8465</f>
        <v>0.42507430000000002</v>
      </c>
      <c r="D8465">
        <f t="shared" si="396"/>
        <v>0</v>
      </c>
      <c r="E8465">
        <f t="shared" si="397"/>
        <v>0</v>
      </c>
      <c r="F8465">
        <f t="shared" si="398"/>
        <v>0.42507430000000002</v>
      </c>
    </row>
    <row r="8466" spans="1:6" x14ac:dyDescent="0.25">
      <c r="A8466">
        <v>8457</v>
      </c>
      <c r="B8466">
        <f>'Założenia i wyniki'!$E$6*Znorm.Profile!B8466</f>
        <v>0.18664150943396227</v>
      </c>
      <c r="C8466">
        <f>'Założenia i wyniki'!$E$8*Znorm.Profile!C8466</f>
        <v>0.50285515000000003</v>
      </c>
      <c r="D8466">
        <f t="shared" si="396"/>
        <v>0.18664150943396227</v>
      </c>
      <c r="E8466">
        <f t="shared" si="397"/>
        <v>0</v>
      </c>
      <c r="F8466">
        <f t="shared" si="398"/>
        <v>0.31621364056603773</v>
      </c>
    </row>
    <row r="8467" spans="1:6" x14ac:dyDescent="0.25">
      <c r="A8467">
        <v>8458</v>
      </c>
      <c r="B8467">
        <f>'Założenia i wyniki'!$E$6*Znorm.Profile!B8467</f>
        <v>0.65712264150943389</v>
      </c>
      <c r="C8467">
        <f>'Założenia i wyniki'!$E$8*Znorm.Profile!C8467</f>
        <v>0.55368739999999994</v>
      </c>
      <c r="D8467">
        <f t="shared" si="396"/>
        <v>0.55368739999999994</v>
      </c>
      <c r="E8467">
        <f t="shared" si="397"/>
        <v>0.10343524150943395</v>
      </c>
      <c r="F8467">
        <f t="shared" si="398"/>
        <v>0</v>
      </c>
    </row>
    <row r="8468" spans="1:6" x14ac:dyDescent="0.25">
      <c r="A8468">
        <v>8459</v>
      </c>
      <c r="B8468">
        <f>'Założenia i wyniki'!$E$6*Znorm.Profile!B8468</f>
        <v>0.87496226415094336</v>
      </c>
      <c r="C8468">
        <f>'Założenia i wyniki'!$E$8*Znorm.Profile!C8468</f>
        <v>0.56699510000000009</v>
      </c>
      <c r="D8468">
        <f t="shared" si="396"/>
        <v>0.56699510000000009</v>
      </c>
      <c r="E8468">
        <f t="shared" si="397"/>
        <v>0.30796716415094327</v>
      </c>
      <c r="F8468">
        <f t="shared" si="398"/>
        <v>0</v>
      </c>
    </row>
    <row r="8469" spans="1:6" x14ac:dyDescent="0.25">
      <c r="A8469">
        <v>8460</v>
      </c>
      <c r="B8469">
        <f>'Założenia i wyniki'!$E$6*Znorm.Profile!B8469</f>
        <v>0.38016981132075478</v>
      </c>
      <c r="C8469">
        <f>'Założenia i wyniki'!$E$8*Znorm.Profile!C8469</f>
        <v>0.58330124999999999</v>
      </c>
      <c r="D8469">
        <f t="shared" si="396"/>
        <v>0.38016981132075478</v>
      </c>
      <c r="E8469">
        <f t="shared" si="397"/>
        <v>0</v>
      </c>
      <c r="F8469">
        <f t="shared" si="398"/>
        <v>0.20313143867924521</v>
      </c>
    </row>
    <row r="8470" spans="1:6" x14ac:dyDescent="0.25">
      <c r="A8470">
        <v>8461</v>
      </c>
      <c r="B8470">
        <f>'Założenia i wyniki'!$E$6*Znorm.Profile!B8470</f>
        <v>0.16848113207547172</v>
      </c>
      <c r="C8470">
        <f>'Założenia i wyniki'!$E$8*Znorm.Profile!C8470</f>
        <v>0.586565</v>
      </c>
      <c r="D8470">
        <f t="shared" si="396"/>
        <v>0.16848113207547172</v>
      </c>
      <c r="E8470">
        <f t="shared" si="397"/>
        <v>0</v>
      </c>
      <c r="F8470">
        <f t="shared" si="398"/>
        <v>0.41808386792452829</v>
      </c>
    </row>
    <row r="8471" spans="1:6" x14ac:dyDescent="0.25">
      <c r="A8471">
        <v>8462</v>
      </c>
      <c r="B8471">
        <f>'Założenia i wyniki'!$E$6*Znorm.Profile!B8471</f>
        <v>0.10841509433962264</v>
      </c>
      <c r="C8471">
        <f>'Założenia i wyniki'!$E$8*Znorm.Profile!C8471</f>
        <v>0.60608030000000002</v>
      </c>
      <c r="D8471">
        <f t="shared" si="396"/>
        <v>0.10841509433962264</v>
      </c>
      <c r="E8471">
        <f t="shared" si="397"/>
        <v>0</v>
      </c>
      <c r="F8471">
        <f t="shared" si="398"/>
        <v>0.49766520566037736</v>
      </c>
    </row>
    <row r="8472" spans="1:6" x14ac:dyDescent="0.25">
      <c r="A8472">
        <v>8463</v>
      </c>
      <c r="B8472">
        <f>'Założenia i wyniki'!$E$6*Znorm.Profile!B8472</f>
        <v>2.1944339622641508E-2</v>
      </c>
      <c r="C8472">
        <f>'Założenia i wyniki'!$E$8*Znorm.Profile!C8472</f>
        <v>0.62623085000000001</v>
      </c>
      <c r="D8472">
        <f t="shared" si="396"/>
        <v>2.1944339622641508E-2</v>
      </c>
      <c r="E8472">
        <f t="shared" si="397"/>
        <v>0</v>
      </c>
      <c r="F8472">
        <f t="shared" si="398"/>
        <v>0.60428651037735848</v>
      </c>
    </row>
    <row r="8473" spans="1:6" x14ac:dyDescent="0.25">
      <c r="A8473">
        <v>8464</v>
      </c>
      <c r="B8473">
        <f>'Założenia i wyniki'!$E$6*Znorm.Profile!B8473</f>
        <v>0</v>
      </c>
      <c r="C8473">
        <f>'Założenia i wyniki'!$E$8*Znorm.Profile!C8473</f>
        <v>0.6803866999999999</v>
      </c>
      <c r="D8473">
        <f t="shared" si="396"/>
        <v>0</v>
      </c>
      <c r="E8473">
        <f t="shared" si="397"/>
        <v>0</v>
      </c>
      <c r="F8473">
        <f t="shared" si="398"/>
        <v>0.6803866999999999</v>
      </c>
    </row>
    <row r="8474" spans="1:6" x14ac:dyDescent="0.25">
      <c r="A8474">
        <v>8465</v>
      </c>
      <c r="B8474">
        <f>'Założenia i wyniki'!$E$6*Znorm.Profile!B8474</f>
        <v>0</v>
      </c>
      <c r="C8474">
        <f>'Założenia i wyniki'!$E$8*Znorm.Profile!C8474</f>
        <v>0.73292135000000003</v>
      </c>
      <c r="D8474">
        <f t="shared" si="396"/>
        <v>0</v>
      </c>
      <c r="E8474">
        <f t="shared" si="397"/>
        <v>0</v>
      </c>
      <c r="F8474">
        <f t="shared" si="398"/>
        <v>0.73292135000000003</v>
      </c>
    </row>
    <row r="8475" spans="1:6" x14ac:dyDescent="0.25">
      <c r="A8475">
        <v>8466</v>
      </c>
      <c r="B8475">
        <f>'Założenia i wyniki'!$E$6*Znorm.Profile!B8475</f>
        <v>0</v>
      </c>
      <c r="C8475">
        <f>'Założenia i wyniki'!$E$8*Znorm.Profile!C8475</f>
        <v>0.73969594999999999</v>
      </c>
      <c r="D8475">
        <f t="shared" si="396"/>
        <v>0</v>
      </c>
      <c r="E8475">
        <f t="shared" si="397"/>
        <v>0</v>
      </c>
      <c r="F8475">
        <f t="shared" si="398"/>
        <v>0.73969594999999999</v>
      </c>
    </row>
    <row r="8476" spans="1:6" x14ac:dyDescent="0.25">
      <c r="A8476">
        <v>8467</v>
      </c>
      <c r="B8476">
        <f>'Założenia i wyniki'!$E$6*Znorm.Profile!B8476</f>
        <v>0</v>
      </c>
      <c r="C8476">
        <f>'Założenia i wyniki'!$E$8*Znorm.Profile!C8476</f>
        <v>0.73501399999999995</v>
      </c>
      <c r="D8476">
        <f t="shared" si="396"/>
        <v>0</v>
      </c>
      <c r="E8476">
        <f t="shared" si="397"/>
        <v>0</v>
      </c>
      <c r="F8476">
        <f t="shared" si="398"/>
        <v>0.73501399999999995</v>
      </c>
    </row>
    <row r="8477" spans="1:6" x14ac:dyDescent="0.25">
      <c r="A8477">
        <v>8468</v>
      </c>
      <c r="B8477">
        <f>'Założenia i wyniki'!$E$6*Znorm.Profile!B8477</f>
        <v>0</v>
      </c>
      <c r="C8477">
        <f>'Założenia i wyniki'!$E$8*Znorm.Profile!C8477</f>
        <v>0.71896614999999997</v>
      </c>
      <c r="D8477">
        <f t="shared" si="396"/>
        <v>0</v>
      </c>
      <c r="E8477">
        <f t="shared" si="397"/>
        <v>0</v>
      </c>
      <c r="F8477">
        <f t="shared" si="398"/>
        <v>0.71896614999999997</v>
      </c>
    </row>
    <row r="8478" spans="1:6" x14ac:dyDescent="0.25">
      <c r="A8478">
        <v>8469</v>
      </c>
      <c r="B8478">
        <f>'Założenia i wyniki'!$E$6*Znorm.Profile!B8478</f>
        <v>0</v>
      </c>
      <c r="C8478">
        <f>'Założenia i wyniki'!$E$8*Znorm.Profile!C8478</f>
        <v>0.68044444999999998</v>
      </c>
      <c r="D8478">
        <f t="shared" si="396"/>
        <v>0</v>
      </c>
      <c r="E8478">
        <f t="shared" si="397"/>
        <v>0</v>
      </c>
      <c r="F8478">
        <f t="shared" si="398"/>
        <v>0.68044444999999998</v>
      </c>
    </row>
    <row r="8479" spans="1:6" x14ac:dyDescent="0.25">
      <c r="A8479">
        <v>8470</v>
      </c>
      <c r="B8479">
        <f>'Założenia i wyniki'!$E$6*Znorm.Profile!B8479</f>
        <v>0</v>
      </c>
      <c r="C8479">
        <f>'Założenia i wyniki'!$E$8*Znorm.Profile!C8479</f>
        <v>0.60504535000000004</v>
      </c>
      <c r="D8479">
        <f t="shared" si="396"/>
        <v>0</v>
      </c>
      <c r="E8479">
        <f t="shared" si="397"/>
        <v>0</v>
      </c>
      <c r="F8479">
        <f t="shared" si="398"/>
        <v>0.60504535000000004</v>
      </c>
    </row>
    <row r="8480" spans="1:6" x14ac:dyDescent="0.25">
      <c r="A8480">
        <v>8471</v>
      </c>
      <c r="B8480">
        <f>'Założenia i wyniki'!$E$6*Znorm.Profile!B8480</f>
        <v>0</v>
      </c>
      <c r="C8480">
        <f>'Założenia i wyniki'!$E$8*Znorm.Profile!C8480</f>
        <v>0.50968119999999995</v>
      </c>
      <c r="D8480">
        <f t="shared" si="396"/>
        <v>0</v>
      </c>
      <c r="E8480">
        <f t="shared" si="397"/>
        <v>0</v>
      </c>
      <c r="F8480">
        <f t="shared" si="398"/>
        <v>0.50968119999999995</v>
      </c>
    </row>
    <row r="8481" spans="1:6" x14ac:dyDescent="0.25">
      <c r="A8481">
        <v>8472</v>
      </c>
      <c r="B8481">
        <f>'Założenia i wyniki'!$E$6*Znorm.Profile!B8481</f>
        <v>0</v>
      </c>
      <c r="C8481">
        <f>'Założenia i wyniki'!$E$8*Znorm.Profile!C8481</f>
        <v>0.41936684999999996</v>
      </c>
      <c r="D8481">
        <f t="shared" si="396"/>
        <v>0</v>
      </c>
      <c r="E8481">
        <f t="shared" si="397"/>
        <v>0</v>
      </c>
      <c r="F8481">
        <f t="shared" si="398"/>
        <v>0.41936684999999996</v>
      </c>
    </row>
    <row r="8482" spans="1:6" x14ac:dyDescent="0.25">
      <c r="A8482">
        <v>8473</v>
      </c>
      <c r="B8482">
        <f>'Założenia i wyniki'!$E$6*Znorm.Profile!B8482</f>
        <v>0</v>
      </c>
      <c r="C8482">
        <f>'Założenia i wyniki'!$E$8*Znorm.Profile!C8482</f>
        <v>0.33785920000000003</v>
      </c>
      <c r="D8482">
        <f t="shared" si="396"/>
        <v>0</v>
      </c>
      <c r="E8482">
        <f t="shared" si="397"/>
        <v>0</v>
      </c>
      <c r="F8482">
        <f t="shared" si="398"/>
        <v>0.33785920000000003</v>
      </c>
    </row>
    <row r="8483" spans="1:6" x14ac:dyDescent="0.25">
      <c r="A8483">
        <v>8474</v>
      </c>
      <c r="B8483">
        <f>'Założenia i wyniki'!$E$6*Znorm.Profile!B8483</f>
        <v>0</v>
      </c>
      <c r="C8483">
        <f>'Założenia i wyniki'!$E$8*Znorm.Profile!C8483</f>
        <v>0.28783195</v>
      </c>
      <c r="D8483">
        <f t="shared" si="396"/>
        <v>0</v>
      </c>
      <c r="E8483">
        <f t="shared" si="397"/>
        <v>0</v>
      </c>
      <c r="F8483">
        <f t="shared" si="398"/>
        <v>0.28783195</v>
      </c>
    </row>
    <row r="8484" spans="1:6" x14ac:dyDescent="0.25">
      <c r="A8484">
        <v>8475</v>
      </c>
      <c r="B8484">
        <f>'Założenia i wyniki'!$E$6*Znorm.Profile!B8484</f>
        <v>0</v>
      </c>
      <c r="C8484">
        <f>'Założenia i wyniki'!$E$8*Znorm.Profile!C8484</f>
        <v>0.26022080000000003</v>
      </c>
      <c r="D8484">
        <f t="shared" si="396"/>
        <v>0</v>
      </c>
      <c r="E8484">
        <f t="shared" si="397"/>
        <v>0</v>
      </c>
      <c r="F8484">
        <f t="shared" si="398"/>
        <v>0.26022080000000003</v>
      </c>
    </row>
    <row r="8485" spans="1:6" x14ac:dyDescent="0.25">
      <c r="A8485">
        <v>8476</v>
      </c>
      <c r="B8485">
        <f>'Założenia i wyniki'!$E$6*Znorm.Profile!B8485</f>
        <v>0</v>
      </c>
      <c r="C8485">
        <f>'Założenia i wyniki'!$E$8*Znorm.Profile!C8485</f>
        <v>0.24867955</v>
      </c>
      <c r="D8485">
        <f t="shared" si="396"/>
        <v>0</v>
      </c>
      <c r="E8485">
        <f t="shared" si="397"/>
        <v>0</v>
      </c>
      <c r="F8485">
        <f t="shared" si="398"/>
        <v>0.24867955</v>
      </c>
    </row>
    <row r="8486" spans="1:6" x14ac:dyDescent="0.25">
      <c r="A8486">
        <v>8477</v>
      </c>
      <c r="B8486">
        <f>'Założenia i wyniki'!$E$6*Znorm.Profile!B8486</f>
        <v>0</v>
      </c>
      <c r="C8486">
        <f>'Założenia i wyniki'!$E$8*Znorm.Profile!C8486</f>
        <v>0.25745055000000006</v>
      </c>
      <c r="D8486">
        <f t="shared" si="396"/>
        <v>0</v>
      </c>
      <c r="E8486">
        <f t="shared" si="397"/>
        <v>0</v>
      </c>
      <c r="F8486">
        <f t="shared" si="398"/>
        <v>0.25745055000000006</v>
      </c>
    </row>
    <row r="8487" spans="1:6" x14ac:dyDescent="0.25">
      <c r="A8487">
        <v>8478</v>
      </c>
      <c r="B8487">
        <f>'Założenia i wyniki'!$E$6*Znorm.Profile!B8487</f>
        <v>0</v>
      </c>
      <c r="C8487">
        <f>'Założenia i wyniki'!$E$8*Znorm.Profile!C8487</f>
        <v>0.28093135000000002</v>
      </c>
      <c r="D8487">
        <f t="shared" si="396"/>
        <v>0</v>
      </c>
      <c r="E8487">
        <f t="shared" si="397"/>
        <v>0</v>
      </c>
      <c r="F8487">
        <f t="shared" si="398"/>
        <v>0.28093135000000002</v>
      </c>
    </row>
    <row r="8488" spans="1:6" x14ac:dyDescent="0.25">
      <c r="A8488">
        <v>8479</v>
      </c>
      <c r="B8488">
        <f>'Założenia i wyniki'!$E$6*Znorm.Profile!B8488</f>
        <v>0</v>
      </c>
      <c r="C8488">
        <f>'Założenia i wyniki'!$E$8*Znorm.Profile!C8488</f>
        <v>0.33527409999999996</v>
      </c>
      <c r="D8488">
        <f t="shared" si="396"/>
        <v>0</v>
      </c>
      <c r="E8488">
        <f t="shared" si="397"/>
        <v>0</v>
      </c>
      <c r="F8488">
        <f t="shared" si="398"/>
        <v>0.33527409999999996</v>
      </c>
    </row>
    <row r="8489" spans="1:6" x14ac:dyDescent="0.25">
      <c r="A8489">
        <v>8480</v>
      </c>
      <c r="B8489">
        <f>'Założenia i wyniki'!$E$6*Znorm.Profile!B8489</f>
        <v>0</v>
      </c>
      <c r="C8489">
        <f>'Założenia i wyniki'!$E$8*Znorm.Profile!C8489</f>
        <v>0.40140904999999999</v>
      </c>
      <c r="D8489">
        <f t="shared" si="396"/>
        <v>0</v>
      </c>
      <c r="E8489">
        <f t="shared" si="397"/>
        <v>0</v>
      </c>
      <c r="F8489">
        <f t="shared" si="398"/>
        <v>0.40140904999999999</v>
      </c>
    </row>
    <row r="8490" spans="1:6" x14ac:dyDescent="0.25">
      <c r="A8490">
        <v>8481</v>
      </c>
      <c r="B8490">
        <f>'Założenia i wyniki'!$E$6*Znorm.Profile!B8490</f>
        <v>0</v>
      </c>
      <c r="C8490">
        <f>'Założenia i wyniki'!$E$8*Znorm.Profile!C8490</f>
        <v>0.48292684999999996</v>
      </c>
      <c r="D8490">
        <f t="shared" si="396"/>
        <v>0</v>
      </c>
      <c r="E8490">
        <f t="shared" si="397"/>
        <v>0</v>
      </c>
      <c r="F8490">
        <f t="shared" si="398"/>
        <v>0.48292684999999996</v>
      </c>
    </row>
    <row r="8491" spans="1:6" x14ac:dyDescent="0.25">
      <c r="A8491">
        <v>8482</v>
      </c>
      <c r="B8491">
        <f>'Założenia i wyniki'!$E$6*Znorm.Profile!B8491</f>
        <v>7.6248113207547166E-2</v>
      </c>
      <c r="C8491">
        <f>'Założenia i wyniki'!$E$8*Znorm.Profile!C8491</f>
        <v>0.54395845000000009</v>
      </c>
      <c r="D8491">
        <f t="shared" si="396"/>
        <v>7.6248113207547166E-2</v>
      </c>
      <c r="E8491">
        <f t="shared" si="397"/>
        <v>0</v>
      </c>
      <c r="F8491">
        <f t="shared" si="398"/>
        <v>0.46771033679245294</v>
      </c>
    </row>
    <row r="8492" spans="1:6" x14ac:dyDescent="0.25">
      <c r="A8492">
        <v>8483</v>
      </c>
      <c r="B8492">
        <f>'Założenia i wyniki'!$E$6*Znorm.Profile!B8492</f>
        <v>0.13129245283018867</v>
      </c>
      <c r="C8492">
        <f>'Założenia i wyniki'!$E$8*Znorm.Profile!C8492</f>
        <v>0.57637089999999991</v>
      </c>
      <c r="D8492">
        <f t="shared" si="396"/>
        <v>0.13129245283018867</v>
      </c>
      <c r="E8492">
        <f t="shared" si="397"/>
        <v>0</v>
      </c>
      <c r="F8492">
        <f t="shared" si="398"/>
        <v>0.44507844716981126</v>
      </c>
    </row>
    <row r="8493" spans="1:6" x14ac:dyDescent="0.25">
      <c r="A8493">
        <v>8484</v>
      </c>
      <c r="B8493">
        <f>'Założenia i wyniki'!$E$6*Znorm.Profile!B8493</f>
        <v>0.14155660377358492</v>
      </c>
      <c r="C8493">
        <f>'Założenia i wyniki'!$E$8*Znorm.Profile!C8493</f>
        <v>0.58195795000000006</v>
      </c>
      <c r="D8493">
        <f t="shared" si="396"/>
        <v>0.14155660377358492</v>
      </c>
      <c r="E8493">
        <f t="shared" si="397"/>
        <v>0</v>
      </c>
      <c r="F8493">
        <f t="shared" si="398"/>
        <v>0.44040134622641514</v>
      </c>
    </row>
    <row r="8494" spans="1:6" x14ac:dyDescent="0.25">
      <c r="A8494">
        <v>8485</v>
      </c>
      <c r="B8494">
        <f>'Założenia i wyniki'!$E$6*Znorm.Profile!B8494</f>
        <v>0.14464150943396226</v>
      </c>
      <c r="C8494">
        <f>'Założenia i wyniki'!$E$8*Znorm.Profile!C8494</f>
        <v>0.59088995000000011</v>
      </c>
      <c r="D8494">
        <f t="shared" si="396"/>
        <v>0.14464150943396226</v>
      </c>
      <c r="E8494">
        <f t="shared" si="397"/>
        <v>0</v>
      </c>
      <c r="F8494">
        <f t="shared" si="398"/>
        <v>0.44624844056603785</v>
      </c>
    </row>
    <row r="8495" spans="1:6" x14ac:dyDescent="0.25">
      <c r="A8495">
        <v>8486</v>
      </c>
      <c r="B8495">
        <f>'Założenia i wyniki'!$E$6*Znorm.Profile!B8495</f>
        <v>0.15477358490566037</v>
      </c>
      <c r="C8495">
        <f>'Założenia i wyniki'!$E$8*Znorm.Profile!C8495</f>
        <v>0.60017684999999998</v>
      </c>
      <c r="D8495">
        <f t="shared" si="396"/>
        <v>0.15477358490566037</v>
      </c>
      <c r="E8495">
        <f t="shared" si="397"/>
        <v>0</v>
      </c>
      <c r="F8495">
        <f t="shared" si="398"/>
        <v>0.44540326509433958</v>
      </c>
    </row>
    <row r="8496" spans="1:6" x14ac:dyDescent="0.25">
      <c r="A8496">
        <v>8487</v>
      </c>
      <c r="B8496">
        <f>'Założenia i wyniki'!$E$6*Znorm.Profile!B8496</f>
        <v>2.5689622641509438E-2</v>
      </c>
      <c r="C8496">
        <f>'Założenia i wyniki'!$E$8*Znorm.Profile!C8496</f>
        <v>0.60044810000000004</v>
      </c>
      <c r="D8496">
        <f t="shared" si="396"/>
        <v>2.5689622641509438E-2</v>
      </c>
      <c r="E8496">
        <f t="shared" si="397"/>
        <v>0</v>
      </c>
      <c r="F8496">
        <f t="shared" si="398"/>
        <v>0.57475847735849062</v>
      </c>
    </row>
    <row r="8497" spans="1:6" x14ac:dyDescent="0.25">
      <c r="A8497">
        <v>8488</v>
      </c>
      <c r="B8497">
        <f>'Założenia i wyniki'!$E$6*Znorm.Profile!B8497</f>
        <v>0</v>
      </c>
      <c r="C8497">
        <f>'Założenia i wyniki'!$E$8*Znorm.Profile!C8497</f>
        <v>0.63234325000000002</v>
      </c>
      <c r="D8497">
        <f t="shared" si="396"/>
        <v>0</v>
      </c>
      <c r="E8497">
        <f t="shared" si="397"/>
        <v>0</v>
      </c>
      <c r="F8497">
        <f t="shared" si="398"/>
        <v>0.63234325000000002</v>
      </c>
    </row>
    <row r="8498" spans="1:6" x14ac:dyDescent="0.25">
      <c r="A8498">
        <v>8489</v>
      </c>
      <c r="B8498">
        <f>'Założenia i wyniki'!$E$6*Znorm.Profile!B8498</f>
        <v>0</v>
      </c>
      <c r="C8498">
        <f>'Założenia i wyniki'!$E$8*Znorm.Profile!C8498</f>
        <v>0.69654584999999991</v>
      </c>
      <c r="D8498">
        <f t="shared" si="396"/>
        <v>0</v>
      </c>
      <c r="E8498">
        <f t="shared" si="397"/>
        <v>0</v>
      </c>
      <c r="F8498">
        <f t="shared" si="398"/>
        <v>0.69654584999999991</v>
      </c>
    </row>
    <row r="8499" spans="1:6" x14ac:dyDescent="0.25">
      <c r="A8499">
        <v>8490</v>
      </c>
      <c r="B8499">
        <f>'Założenia i wyniki'!$E$6*Znorm.Profile!B8499</f>
        <v>0</v>
      </c>
      <c r="C8499">
        <f>'Założenia i wyniki'!$E$8*Znorm.Profile!C8499</f>
        <v>0.70944929999999995</v>
      </c>
      <c r="D8499">
        <f t="shared" si="396"/>
        <v>0</v>
      </c>
      <c r="E8499">
        <f t="shared" si="397"/>
        <v>0</v>
      </c>
      <c r="F8499">
        <f t="shared" si="398"/>
        <v>0.70944929999999995</v>
      </c>
    </row>
    <row r="8500" spans="1:6" x14ac:dyDescent="0.25">
      <c r="A8500">
        <v>8491</v>
      </c>
      <c r="B8500">
        <f>'Założenia i wyniki'!$E$6*Znorm.Profile!B8500</f>
        <v>0</v>
      </c>
      <c r="C8500">
        <f>'Założenia i wyniki'!$E$8*Znorm.Profile!C8500</f>
        <v>0.72175109999999998</v>
      </c>
      <c r="D8500">
        <f t="shared" si="396"/>
        <v>0</v>
      </c>
      <c r="E8500">
        <f t="shared" si="397"/>
        <v>0</v>
      </c>
      <c r="F8500">
        <f t="shared" si="398"/>
        <v>0.72175109999999998</v>
      </c>
    </row>
    <row r="8501" spans="1:6" x14ac:dyDescent="0.25">
      <c r="A8501">
        <v>8492</v>
      </c>
      <c r="B8501">
        <f>'Założenia i wyniki'!$E$6*Znorm.Profile!B8501</f>
        <v>0</v>
      </c>
      <c r="C8501">
        <f>'Założenia i wyniki'!$E$8*Znorm.Profile!C8501</f>
        <v>0.70979579999999998</v>
      </c>
      <c r="D8501">
        <f t="shared" si="396"/>
        <v>0</v>
      </c>
      <c r="E8501">
        <f t="shared" si="397"/>
        <v>0</v>
      </c>
      <c r="F8501">
        <f t="shared" si="398"/>
        <v>0.70979579999999998</v>
      </c>
    </row>
    <row r="8502" spans="1:6" x14ac:dyDescent="0.25">
      <c r="A8502">
        <v>8493</v>
      </c>
      <c r="B8502">
        <f>'Założenia i wyniki'!$E$6*Znorm.Profile!B8502</f>
        <v>0</v>
      </c>
      <c r="C8502">
        <f>'Założenia i wyniki'!$E$8*Znorm.Profile!C8502</f>
        <v>0.67353194999999999</v>
      </c>
      <c r="D8502">
        <f t="shared" si="396"/>
        <v>0</v>
      </c>
      <c r="E8502">
        <f t="shared" si="397"/>
        <v>0</v>
      </c>
      <c r="F8502">
        <f t="shared" si="398"/>
        <v>0.67353194999999999</v>
      </c>
    </row>
    <row r="8503" spans="1:6" x14ac:dyDescent="0.25">
      <c r="A8503">
        <v>8494</v>
      </c>
      <c r="B8503">
        <f>'Założenia i wyniki'!$E$6*Znorm.Profile!B8503</f>
        <v>0</v>
      </c>
      <c r="C8503">
        <f>'Założenia i wyniki'!$E$8*Znorm.Profile!C8503</f>
        <v>0.60914559999999995</v>
      </c>
      <c r="D8503">
        <f t="shared" si="396"/>
        <v>0</v>
      </c>
      <c r="E8503">
        <f t="shared" si="397"/>
        <v>0</v>
      </c>
      <c r="F8503">
        <f t="shared" si="398"/>
        <v>0.60914559999999995</v>
      </c>
    </row>
    <row r="8504" spans="1:6" x14ac:dyDescent="0.25">
      <c r="A8504">
        <v>8495</v>
      </c>
      <c r="B8504">
        <f>'Założenia i wyniki'!$E$6*Znorm.Profile!B8504</f>
        <v>0</v>
      </c>
      <c r="C8504">
        <f>'Założenia i wyniki'!$E$8*Znorm.Profile!C8504</f>
        <v>0.50877085</v>
      </c>
      <c r="D8504">
        <f t="shared" si="396"/>
        <v>0</v>
      </c>
      <c r="E8504">
        <f t="shared" si="397"/>
        <v>0</v>
      </c>
      <c r="F8504">
        <f t="shared" si="398"/>
        <v>0.50877085</v>
      </c>
    </row>
    <row r="8505" spans="1:6" x14ac:dyDescent="0.25">
      <c r="A8505">
        <v>8496</v>
      </c>
      <c r="B8505">
        <f>'Założenia i wyniki'!$E$6*Znorm.Profile!B8505</f>
        <v>0</v>
      </c>
      <c r="C8505">
        <f>'Założenia i wyniki'!$E$8*Znorm.Profile!C8505</f>
        <v>0.42205065000000003</v>
      </c>
      <c r="D8505">
        <f t="shared" si="396"/>
        <v>0</v>
      </c>
      <c r="E8505">
        <f t="shared" si="397"/>
        <v>0</v>
      </c>
      <c r="F8505">
        <f t="shared" si="398"/>
        <v>0.42205065000000003</v>
      </c>
    </row>
    <row r="8506" spans="1:6" x14ac:dyDescent="0.25">
      <c r="A8506">
        <v>8497</v>
      </c>
      <c r="B8506">
        <f>'Założenia i wyniki'!$E$6*Znorm.Profile!B8506</f>
        <v>0</v>
      </c>
      <c r="C8506">
        <f>'Założenia i wyniki'!$E$8*Znorm.Profile!C8506</f>
        <v>0.30065175000000005</v>
      </c>
      <c r="D8506">
        <f t="shared" si="396"/>
        <v>0</v>
      </c>
      <c r="E8506">
        <f t="shared" si="397"/>
        <v>0</v>
      </c>
      <c r="F8506">
        <f t="shared" si="398"/>
        <v>0.30065175000000005</v>
      </c>
    </row>
    <row r="8507" spans="1:6" x14ac:dyDescent="0.25">
      <c r="A8507">
        <v>8498</v>
      </c>
      <c r="B8507">
        <f>'Założenia i wyniki'!$E$6*Znorm.Profile!B8507</f>
        <v>0</v>
      </c>
      <c r="C8507">
        <f>'Założenia i wyniki'!$E$8*Znorm.Profile!C8507</f>
        <v>0.25361525000000001</v>
      </c>
      <c r="D8507">
        <f t="shared" si="396"/>
        <v>0</v>
      </c>
      <c r="E8507">
        <f t="shared" si="397"/>
        <v>0</v>
      </c>
      <c r="F8507">
        <f t="shared" si="398"/>
        <v>0.25361525000000001</v>
      </c>
    </row>
    <row r="8508" spans="1:6" x14ac:dyDescent="0.25">
      <c r="A8508">
        <v>8499</v>
      </c>
      <c r="B8508">
        <f>'Założenia i wyniki'!$E$6*Znorm.Profile!B8508</f>
        <v>0</v>
      </c>
      <c r="C8508">
        <f>'Założenia i wyniki'!$E$8*Znorm.Profile!C8508</f>
        <v>0.23770040000000001</v>
      </c>
      <c r="D8508">
        <f t="shared" si="396"/>
        <v>0</v>
      </c>
      <c r="E8508">
        <f t="shared" si="397"/>
        <v>0</v>
      </c>
      <c r="F8508">
        <f t="shared" si="398"/>
        <v>0.23770040000000001</v>
      </c>
    </row>
    <row r="8509" spans="1:6" x14ac:dyDescent="0.25">
      <c r="A8509">
        <v>8500</v>
      </c>
      <c r="B8509">
        <f>'Założenia i wyniki'!$E$6*Znorm.Profile!B8509</f>
        <v>0</v>
      </c>
      <c r="C8509">
        <f>'Założenia i wyniki'!$E$8*Znorm.Profile!C8509</f>
        <v>0.23656395</v>
      </c>
      <c r="D8509">
        <f t="shared" si="396"/>
        <v>0</v>
      </c>
      <c r="E8509">
        <f t="shared" si="397"/>
        <v>0</v>
      </c>
      <c r="F8509">
        <f t="shared" si="398"/>
        <v>0.23656395</v>
      </c>
    </row>
    <row r="8510" spans="1:6" x14ac:dyDescent="0.25">
      <c r="A8510">
        <v>8501</v>
      </c>
      <c r="B8510">
        <f>'Założenia i wyniki'!$E$6*Znorm.Profile!B8510</f>
        <v>0</v>
      </c>
      <c r="C8510">
        <f>'Założenia i wyniki'!$E$8*Znorm.Profile!C8510</f>
        <v>0.25854570000000004</v>
      </c>
      <c r="D8510">
        <f t="shared" si="396"/>
        <v>0</v>
      </c>
      <c r="E8510">
        <f t="shared" si="397"/>
        <v>0</v>
      </c>
      <c r="F8510">
        <f t="shared" si="398"/>
        <v>0.25854570000000004</v>
      </c>
    </row>
    <row r="8511" spans="1:6" x14ac:dyDescent="0.25">
      <c r="A8511">
        <v>8502</v>
      </c>
      <c r="B8511">
        <f>'Założenia i wyniki'!$E$6*Znorm.Profile!B8511</f>
        <v>0</v>
      </c>
      <c r="C8511">
        <f>'Założenia i wyniki'!$E$8*Znorm.Profile!C8511</f>
        <v>0.31588654999999999</v>
      </c>
      <c r="D8511">
        <f t="shared" si="396"/>
        <v>0</v>
      </c>
      <c r="E8511">
        <f t="shared" si="397"/>
        <v>0</v>
      </c>
      <c r="F8511">
        <f t="shared" si="398"/>
        <v>0.31588654999999999</v>
      </c>
    </row>
    <row r="8512" spans="1:6" x14ac:dyDescent="0.25">
      <c r="A8512">
        <v>8503</v>
      </c>
      <c r="B8512">
        <f>'Założenia i wyniki'!$E$6*Znorm.Profile!B8512</f>
        <v>0</v>
      </c>
      <c r="C8512">
        <f>'Założenia i wyniki'!$E$8*Znorm.Profile!C8512</f>
        <v>0.41214005000000004</v>
      </c>
      <c r="D8512">
        <f t="shared" si="396"/>
        <v>0</v>
      </c>
      <c r="E8512">
        <f t="shared" si="397"/>
        <v>0</v>
      </c>
      <c r="F8512">
        <f t="shared" si="398"/>
        <v>0.41214005000000004</v>
      </c>
    </row>
    <row r="8513" spans="1:6" x14ac:dyDescent="0.25">
      <c r="A8513">
        <v>8504</v>
      </c>
      <c r="B8513">
        <f>'Założenia i wyniki'!$E$6*Znorm.Profile!B8513</f>
        <v>0</v>
      </c>
      <c r="C8513">
        <f>'Założenia i wyniki'!$E$8*Znorm.Profile!C8513</f>
        <v>0.49902754999999993</v>
      </c>
      <c r="D8513">
        <f t="shared" si="396"/>
        <v>0</v>
      </c>
      <c r="E8513">
        <f t="shared" si="397"/>
        <v>0</v>
      </c>
      <c r="F8513">
        <f t="shared" si="398"/>
        <v>0.49902754999999993</v>
      </c>
    </row>
    <row r="8514" spans="1:6" x14ac:dyDescent="0.25">
      <c r="A8514">
        <v>8505</v>
      </c>
      <c r="B8514">
        <f>'Założenia i wyniki'!$E$6*Znorm.Profile!B8514</f>
        <v>8.6624528301886793E-3</v>
      </c>
      <c r="C8514">
        <f>'Założenia i wyniki'!$E$8*Znorm.Profile!C8514</f>
        <v>0.54788230000000004</v>
      </c>
      <c r="D8514">
        <f t="shared" si="396"/>
        <v>8.6624528301886793E-3</v>
      </c>
      <c r="E8514">
        <f t="shared" si="397"/>
        <v>0</v>
      </c>
      <c r="F8514">
        <f t="shared" si="398"/>
        <v>0.53921984716981142</v>
      </c>
    </row>
    <row r="8515" spans="1:6" x14ac:dyDescent="0.25">
      <c r="A8515">
        <v>8506</v>
      </c>
      <c r="B8515">
        <f>'Założenia i wyniki'!$E$6*Znorm.Profile!B8515</f>
        <v>0.10237735849056603</v>
      </c>
      <c r="C8515">
        <f>'Założenia i wyniki'!$E$8*Znorm.Profile!C8515</f>
        <v>0.5390028</v>
      </c>
      <c r="D8515">
        <f t="shared" si="396"/>
        <v>0.10237735849056603</v>
      </c>
      <c r="E8515">
        <f t="shared" si="397"/>
        <v>0</v>
      </c>
      <c r="F8515">
        <f t="shared" si="398"/>
        <v>0.43662544150943394</v>
      </c>
    </row>
    <row r="8516" spans="1:6" x14ac:dyDescent="0.25">
      <c r="A8516">
        <v>8507</v>
      </c>
      <c r="B8516">
        <f>'Założenia i wyniki'!$E$6*Znorm.Profile!B8516</f>
        <v>0.23743396226415092</v>
      </c>
      <c r="C8516">
        <f>'Założenia i wyniki'!$E$8*Znorm.Profile!C8516</f>
        <v>0.53644780000000003</v>
      </c>
      <c r="D8516">
        <f t="shared" si="396"/>
        <v>0.23743396226415092</v>
      </c>
      <c r="E8516">
        <f t="shared" si="397"/>
        <v>0</v>
      </c>
      <c r="F8516">
        <f t="shared" si="398"/>
        <v>0.29901383773584911</v>
      </c>
    </row>
    <row r="8517" spans="1:6" x14ac:dyDescent="0.25">
      <c r="A8517">
        <v>8508</v>
      </c>
      <c r="B8517">
        <f>'Założenia i wyniki'!$E$6*Znorm.Profile!B8517</f>
        <v>0.1820566037735849</v>
      </c>
      <c r="C8517">
        <f>'Założenia i wyniki'!$E$8*Znorm.Profile!C8517</f>
        <v>0.53476535000000003</v>
      </c>
      <c r="D8517">
        <f t="shared" si="396"/>
        <v>0.1820566037735849</v>
      </c>
      <c r="E8517">
        <f t="shared" si="397"/>
        <v>0</v>
      </c>
      <c r="F8517">
        <f t="shared" si="398"/>
        <v>0.35270874622641513</v>
      </c>
    </row>
    <row r="8518" spans="1:6" x14ac:dyDescent="0.25">
      <c r="A8518">
        <v>8509</v>
      </c>
      <c r="B8518">
        <f>'Założenia i wyniki'!$E$6*Znorm.Profile!B8518</f>
        <v>0.15259433962264152</v>
      </c>
      <c r="C8518">
        <f>'Założenia i wyniki'!$E$8*Znorm.Profile!C8518</f>
        <v>0.5390531999999999</v>
      </c>
      <c r="D8518">
        <f t="shared" si="396"/>
        <v>0.15259433962264152</v>
      </c>
      <c r="E8518">
        <f t="shared" si="397"/>
        <v>0</v>
      </c>
      <c r="F8518">
        <f t="shared" si="398"/>
        <v>0.38645886037735838</v>
      </c>
    </row>
    <row r="8519" spans="1:6" x14ac:dyDescent="0.25">
      <c r="A8519">
        <v>8510</v>
      </c>
      <c r="B8519">
        <f>'Założenia i wyniki'!$E$6*Znorm.Profile!B8519</f>
        <v>0.10728301886792452</v>
      </c>
      <c r="C8519">
        <f>'Założenia i wyniki'!$E$8*Znorm.Profile!C8519</f>
        <v>0.55520464999999997</v>
      </c>
      <c r="D8519">
        <f t="shared" si="396"/>
        <v>0.10728301886792452</v>
      </c>
      <c r="E8519">
        <f t="shared" si="397"/>
        <v>0</v>
      </c>
      <c r="F8519">
        <f t="shared" si="398"/>
        <v>0.44792163113207545</v>
      </c>
    </row>
    <row r="8520" spans="1:6" x14ac:dyDescent="0.25">
      <c r="A8520">
        <v>8511</v>
      </c>
      <c r="B8520">
        <f>'Założenia i wyniki'!$E$6*Znorm.Profile!B8520</f>
        <v>2.1124528301886793E-2</v>
      </c>
      <c r="C8520">
        <f>'Założenia i wyniki'!$E$8*Znorm.Profile!C8520</f>
        <v>0.57081815000000002</v>
      </c>
      <c r="D8520">
        <f t="shared" si="396"/>
        <v>2.1124528301886793E-2</v>
      </c>
      <c r="E8520">
        <f t="shared" si="397"/>
        <v>0</v>
      </c>
      <c r="F8520">
        <f t="shared" si="398"/>
        <v>0.5496936216981132</v>
      </c>
    </row>
    <row r="8521" spans="1:6" x14ac:dyDescent="0.25">
      <c r="A8521">
        <v>8512</v>
      </c>
      <c r="B8521">
        <f>'Założenia i wyniki'!$E$6*Znorm.Profile!B8521</f>
        <v>0</v>
      </c>
      <c r="C8521">
        <f>'Założenia i wyniki'!$E$8*Znorm.Profile!C8521</f>
        <v>0.625023</v>
      </c>
      <c r="D8521">
        <f t="shared" si="396"/>
        <v>0</v>
      </c>
      <c r="E8521">
        <f t="shared" si="397"/>
        <v>0</v>
      </c>
      <c r="F8521">
        <f t="shared" si="398"/>
        <v>0.625023</v>
      </c>
    </row>
    <row r="8522" spans="1:6" x14ac:dyDescent="0.25">
      <c r="A8522">
        <v>8513</v>
      </c>
      <c r="B8522">
        <f>'Założenia i wyniki'!$E$6*Znorm.Profile!B8522</f>
        <v>0</v>
      </c>
      <c r="C8522">
        <f>'Założenia i wyniki'!$E$8*Znorm.Profile!C8522</f>
        <v>0.70358889999999996</v>
      </c>
      <c r="D8522">
        <f t="shared" si="396"/>
        <v>0</v>
      </c>
      <c r="E8522">
        <f t="shared" si="397"/>
        <v>0</v>
      </c>
      <c r="F8522">
        <f t="shared" si="398"/>
        <v>0.70358889999999996</v>
      </c>
    </row>
    <row r="8523" spans="1:6" x14ac:dyDescent="0.25">
      <c r="A8523">
        <v>8514</v>
      </c>
      <c r="B8523">
        <f>'Założenia i wyniki'!$E$6*Znorm.Profile!B8523</f>
        <v>0</v>
      </c>
      <c r="C8523">
        <f>'Założenia i wyniki'!$E$8*Znorm.Profile!C8523</f>
        <v>0.73766665000000009</v>
      </c>
      <c r="D8523">
        <f t="shared" ref="D8523:D8586" si="399">IF(B8523&lt;=C8523,B8523,C8523)</f>
        <v>0</v>
      </c>
      <c r="E8523">
        <f t="shared" ref="E8523:E8586" si="400">IF(B8523&gt;C8523,B8523-C8523,0)</f>
        <v>0</v>
      </c>
      <c r="F8523">
        <f t="shared" ref="F8523:F8586" si="401">IF(B8523&lt;C8523,C8523-B8523,0)</f>
        <v>0.73766665000000009</v>
      </c>
    </row>
    <row r="8524" spans="1:6" x14ac:dyDescent="0.25">
      <c r="A8524">
        <v>8515</v>
      </c>
      <c r="B8524">
        <f>'Założenia i wyniki'!$E$6*Znorm.Profile!B8524</f>
        <v>0</v>
      </c>
      <c r="C8524">
        <f>'Założenia i wyniki'!$E$8*Znorm.Profile!C8524</f>
        <v>0.75350765000000008</v>
      </c>
      <c r="D8524">
        <f t="shared" si="399"/>
        <v>0</v>
      </c>
      <c r="E8524">
        <f t="shared" si="400"/>
        <v>0</v>
      </c>
      <c r="F8524">
        <f t="shared" si="401"/>
        <v>0.75350765000000008</v>
      </c>
    </row>
    <row r="8525" spans="1:6" x14ac:dyDescent="0.25">
      <c r="A8525">
        <v>8516</v>
      </c>
      <c r="B8525">
        <f>'Założenia i wyniki'!$E$6*Znorm.Profile!B8525</f>
        <v>0</v>
      </c>
      <c r="C8525">
        <f>'Założenia i wyniki'!$E$8*Znorm.Profile!C8525</f>
        <v>0.74519340000000012</v>
      </c>
      <c r="D8525">
        <f t="shared" si="399"/>
        <v>0</v>
      </c>
      <c r="E8525">
        <f t="shared" si="400"/>
        <v>0</v>
      </c>
      <c r="F8525">
        <f t="shared" si="401"/>
        <v>0.74519340000000012</v>
      </c>
    </row>
    <row r="8526" spans="1:6" x14ac:dyDescent="0.25">
      <c r="A8526">
        <v>8517</v>
      </c>
      <c r="B8526">
        <f>'Założenia i wyniki'!$E$6*Znorm.Profile!B8526</f>
        <v>0</v>
      </c>
      <c r="C8526">
        <f>'Założenia i wyniki'!$E$8*Znorm.Profile!C8526</f>
        <v>0.70292739999999998</v>
      </c>
      <c r="D8526">
        <f t="shared" si="399"/>
        <v>0</v>
      </c>
      <c r="E8526">
        <f t="shared" si="400"/>
        <v>0</v>
      </c>
      <c r="F8526">
        <f t="shared" si="401"/>
        <v>0.70292739999999998</v>
      </c>
    </row>
    <row r="8527" spans="1:6" x14ac:dyDescent="0.25">
      <c r="A8527">
        <v>8518</v>
      </c>
      <c r="B8527">
        <f>'Założenia i wyniki'!$E$6*Znorm.Profile!B8527</f>
        <v>0</v>
      </c>
      <c r="C8527">
        <f>'Założenia i wyniki'!$E$8*Znorm.Profile!C8527</f>
        <v>0.63064155</v>
      </c>
      <c r="D8527">
        <f t="shared" si="399"/>
        <v>0</v>
      </c>
      <c r="E8527">
        <f t="shared" si="400"/>
        <v>0</v>
      </c>
      <c r="F8527">
        <f t="shared" si="401"/>
        <v>0.63064155</v>
      </c>
    </row>
    <row r="8528" spans="1:6" x14ac:dyDescent="0.25">
      <c r="A8528">
        <v>8519</v>
      </c>
      <c r="B8528">
        <f>'Założenia i wyniki'!$E$6*Znorm.Profile!B8528</f>
        <v>0</v>
      </c>
      <c r="C8528">
        <f>'Założenia i wyniki'!$E$8*Znorm.Profile!C8528</f>
        <v>0.5345091500000001</v>
      </c>
      <c r="D8528">
        <f t="shared" si="399"/>
        <v>0</v>
      </c>
      <c r="E8528">
        <f t="shared" si="400"/>
        <v>0</v>
      </c>
      <c r="F8528">
        <f t="shared" si="401"/>
        <v>0.5345091500000001</v>
      </c>
    </row>
    <row r="8529" spans="1:6" x14ac:dyDescent="0.25">
      <c r="A8529">
        <v>8520</v>
      </c>
      <c r="B8529">
        <f>'Założenia i wyniki'!$E$6*Znorm.Profile!B8529</f>
        <v>0</v>
      </c>
      <c r="C8529">
        <f>'Założenia i wyniki'!$E$8*Znorm.Profile!C8529</f>
        <v>0.42194424999999997</v>
      </c>
      <c r="D8529">
        <f t="shared" si="399"/>
        <v>0</v>
      </c>
      <c r="E8529">
        <f t="shared" si="400"/>
        <v>0</v>
      </c>
      <c r="F8529">
        <f t="shared" si="401"/>
        <v>0.42194424999999997</v>
      </c>
    </row>
    <row r="8530" spans="1:6" x14ac:dyDescent="0.25">
      <c r="A8530">
        <v>8521</v>
      </c>
      <c r="B8530">
        <f>'Założenia i wyniki'!$E$6*Znorm.Profile!B8530</f>
        <v>0</v>
      </c>
      <c r="C8530">
        <f>'Założenia i wyniki'!$E$8*Znorm.Profile!C8530</f>
        <v>0.28683899999999996</v>
      </c>
      <c r="D8530">
        <f t="shared" si="399"/>
        <v>0</v>
      </c>
      <c r="E8530">
        <f t="shared" si="400"/>
        <v>0</v>
      </c>
      <c r="F8530">
        <f t="shared" si="401"/>
        <v>0.28683899999999996</v>
      </c>
    </row>
    <row r="8531" spans="1:6" x14ac:dyDescent="0.25">
      <c r="A8531">
        <v>8522</v>
      </c>
      <c r="B8531">
        <f>'Założenia i wyniki'!$E$6*Znorm.Profile!B8531</f>
        <v>0</v>
      </c>
      <c r="C8531">
        <f>'Założenia i wyniki'!$E$8*Znorm.Profile!C8531</f>
        <v>0.25577649999999996</v>
      </c>
      <c r="D8531">
        <f t="shared" si="399"/>
        <v>0</v>
      </c>
      <c r="E8531">
        <f t="shared" si="400"/>
        <v>0</v>
      </c>
      <c r="F8531">
        <f t="shared" si="401"/>
        <v>0.25577649999999996</v>
      </c>
    </row>
    <row r="8532" spans="1:6" x14ac:dyDescent="0.25">
      <c r="A8532">
        <v>8523</v>
      </c>
      <c r="B8532">
        <f>'Założenia i wyniki'!$E$6*Znorm.Profile!B8532</f>
        <v>0</v>
      </c>
      <c r="C8532">
        <f>'Założenia i wyniki'!$E$8*Znorm.Profile!C8532</f>
        <v>0.23281650000000001</v>
      </c>
      <c r="D8532">
        <f t="shared" si="399"/>
        <v>0</v>
      </c>
      <c r="E8532">
        <f t="shared" si="400"/>
        <v>0</v>
      </c>
      <c r="F8532">
        <f t="shared" si="401"/>
        <v>0.23281650000000001</v>
      </c>
    </row>
    <row r="8533" spans="1:6" x14ac:dyDescent="0.25">
      <c r="A8533">
        <v>8524</v>
      </c>
      <c r="B8533">
        <f>'Założenia i wyniki'!$E$6*Znorm.Profile!B8533</f>
        <v>0</v>
      </c>
      <c r="C8533">
        <f>'Założenia i wyniki'!$E$8*Znorm.Profile!C8533</f>
        <v>0.23698884999999997</v>
      </c>
      <c r="D8533">
        <f t="shared" si="399"/>
        <v>0</v>
      </c>
      <c r="E8533">
        <f t="shared" si="400"/>
        <v>0</v>
      </c>
      <c r="F8533">
        <f t="shared" si="401"/>
        <v>0.23698884999999997</v>
      </c>
    </row>
    <row r="8534" spans="1:6" x14ac:dyDescent="0.25">
      <c r="A8534">
        <v>8525</v>
      </c>
      <c r="B8534">
        <f>'Założenia i wyniki'!$E$6*Znorm.Profile!B8534</f>
        <v>0</v>
      </c>
      <c r="C8534">
        <f>'Założenia i wyniki'!$E$8*Znorm.Profile!C8534</f>
        <v>0.26650154999999998</v>
      </c>
      <c r="D8534">
        <f t="shared" si="399"/>
        <v>0</v>
      </c>
      <c r="E8534">
        <f t="shared" si="400"/>
        <v>0</v>
      </c>
      <c r="F8534">
        <f t="shared" si="401"/>
        <v>0.26650154999999998</v>
      </c>
    </row>
    <row r="8535" spans="1:6" x14ac:dyDescent="0.25">
      <c r="A8535">
        <v>8526</v>
      </c>
      <c r="B8535">
        <f>'Założenia i wyniki'!$E$6*Znorm.Profile!B8535</f>
        <v>0</v>
      </c>
      <c r="C8535">
        <f>'Założenia i wyniki'!$E$8*Znorm.Profile!C8535</f>
        <v>0.33461154999999998</v>
      </c>
      <c r="D8535">
        <f t="shared" si="399"/>
        <v>0</v>
      </c>
      <c r="E8535">
        <f t="shared" si="400"/>
        <v>0</v>
      </c>
      <c r="F8535">
        <f t="shared" si="401"/>
        <v>0.33461154999999998</v>
      </c>
    </row>
    <row r="8536" spans="1:6" x14ac:dyDescent="0.25">
      <c r="A8536">
        <v>8527</v>
      </c>
      <c r="B8536">
        <f>'Założenia i wyniki'!$E$6*Znorm.Profile!B8536</f>
        <v>0</v>
      </c>
      <c r="C8536">
        <f>'Założenia i wyniki'!$E$8*Znorm.Profile!C8536</f>
        <v>0.43987999999999999</v>
      </c>
      <c r="D8536">
        <f t="shared" si="399"/>
        <v>0</v>
      </c>
      <c r="E8536">
        <f t="shared" si="400"/>
        <v>0</v>
      </c>
      <c r="F8536">
        <f t="shared" si="401"/>
        <v>0.43987999999999999</v>
      </c>
    </row>
    <row r="8537" spans="1:6" x14ac:dyDescent="0.25">
      <c r="A8537">
        <v>8528</v>
      </c>
      <c r="B8537">
        <f>'Założenia i wyniki'!$E$6*Znorm.Profile!B8537</f>
        <v>0</v>
      </c>
      <c r="C8537">
        <f>'Założenia i wyniki'!$E$8*Znorm.Profile!C8537</f>
        <v>0.51270344999999995</v>
      </c>
      <c r="D8537">
        <f t="shared" si="399"/>
        <v>0</v>
      </c>
      <c r="E8537">
        <f t="shared" si="400"/>
        <v>0</v>
      </c>
      <c r="F8537">
        <f t="shared" si="401"/>
        <v>0.51270344999999995</v>
      </c>
    </row>
    <row r="8538" spans="1:6" x14ac:dyDescent="0.25">
      <c r="A8538">
        <v>8529</v>
      </c>
      <c r="B8538">
        <f>'Założenia i wyniki'!$E$6*Znorm.Profile!B8538</f>
        <v>4.710377358490566E-4</v>
      </c>
      <c r="C8538">
        <f>'Założenia i wyniki'!$E$8*Znorm.Profile!C8538</f>
        <v>0.53161990000000003</v>
      </c>
      <c r="D8538">
        <f t="shared" si="399"/>
        <v>4.710377358490566E-4</v>
      </c>
      <c r="E8538">
        <f t="shared" si="400"/>
        <v>0</v>
      </c>
      <c r="F8538">
        <f t="shared" si="401"/>
        <v>0.53114886226415092</v>
      </c>
    </row>
    <row r="8539" spans="1:6" x14ac:dyDescent="0.25">
      <c r="A8539">
        <v>8530</v>
      </c>
      <c r="B8539">
        <f>'Założenia i wyniki'!$E$6*Znorm.Profile!B8539</f>
        <v>9.3431132075471712E-2</v>
      </c>
      <c r="C8539">
        <f>'Założenia i wyniki'!$E$8*Znorm.Profile!C8539</f>
        <v>0.51459590000000011</v>
      </c>
      <c r="D8539">
        <f t="shared" si="399"/>
        <v>9.3431132075471712E-2</v>
      </c>
      <c r="E8539">
        <f t="shared" si="400"/>
        <v>0</v>
      </c>
      <c r="F8539">
        <f t="shared" si="401"/>
        <v>0.42116476792452839</v>
      </c>
    </row>
    <row r="8540" spans="1:6" x14ac:dyDescent="0.25">
      <c r="A8540">
        <v>8531</v>
      </c>
      <c r="B8540">
        <f>'Założenia i wyniki'!$E$6*Znorm.Profile!B8540</f>
        <v>0.14647169811320754</v>
      </c>
      <c r="C8540">
        <f>'Założenia i wyniki'!$E$8*Znorm.Profile!C8540</f>
        <v>0.50468635000000006</v>
      </c>
      <c r="D8540">
        <f t="shared" si="399"/>
        <v>0.14647169811320754</v>
      </c>
      <c r="E8540">
        <f t="shared" si="400"/>
        <v>0</v>
      </c>
      <c r="F8540">
        <f t="shared" si="401"/>
        <v>0.35821465188679252</v>
      </c>
    </row>
    <row r="8541" spans="1:6" x14ac:dyDescent="0.25">
      <c r="A8541">
        <v>8532</v>
      </c>
      <c r="B8541">
        <f>'Założenia i wyniki'!$E$6*Znorm.Profile!B8541</f>
        <v>0.18137735849056602</v>
      </c>
      <c r="C8541">
        <f>'Założenia i wyniki'!$E$8*Znorm.Profile!C8541</f>
        <v>0.49496895000000007</v>
      </c>
      <c r="D8541">
        <f t="shared" si="399"/>
        <v>0.18137735849056602</v>
      </c>
      <c r="E8541">
        <f t="shared" si="400"/>
        <v>0</v>
      </c>
      <c r="F8541">
        <f t="shared" si="401"/>
        <v>0.31359159150943405</v>
      </c>
    </row>
    <row r="8542" spans="1:6" x14ac:dyDescent="0.25">
      <c r="A8542">
        <v>8533</v>
      </c>
      <c r="B8542">
        <f>'Założenia i wyniki'!$E$6*Znorm.Profile!B8542</f>
        <v>0.14823584905660378</v>
      </c>
      <c r="C8542">
        <f>'Założenia i wyniki'!$E$8*Znorm.Profile!C8542</f>
        <v>0.48478640000000001</v>
      </c>
      <c r="D8542">
        <f t="shared" si="399"/>
        <v>0.14823584905660378</v>
      </c>
      <c r="E8542">
        <f t="shared" si="400"/>
        <v>0</v>
      </c>
      <c r="F8542">
        <f t="shared" si="401"/>
        <v>0.33655055094339625</v>
      </c>
    </row>
    <row r="8543" spans="1:6" x14ac:dyDescent="0.25">
      <c r="A8543">
        <v>8534</v>
      </c>
      <c r="B8543">
        <f>'Założenia i wyniki'!$E$6*Znorm.Profile!B8543</f>
        <v>9.7990566037735857E-2</v>
      </c>
      <c r="C8543">
        <f>'Założenia i wyniki'!$E$8*Znorm.Profile!C8543</f>
        <v>0.49373169999999994</v>
      </c>
      <c r="D8543">
        <f t="shared" si="399"/>
        <v>9.7990566037735857E-2</v>
      </c>
      <c r="E8543">
        <f t="shared" si="400"/>
        <v>0</v>
      </c>
      <c r="F8543">
        <f t="shared" si="401"/>
        <v>0.39574113396226407</v>
      </c>
    </row>
    <row r="8544" spans="1:6" x14ac:dyDescent="0.25">
      <c r="A8544">
        <v>8535</v>
      </c>
      <c r="B8544">
        <f>'Założenia i wyniki'!$E$6*Znorm.Profile!B8544</f>
        <v>1.2105660377358491E-2</v>
      </c>
      <c r="C8544">
        <f>'Założenia i wyniki'!$E$8*Znorm.Profile!C8544</f>
        <v>0.51507014999999989</v>
      </c>
      <c r="D8544">
        <f t="shared" si="399"/>
        <v>1.2105660377358491E-2</v>
      </c>
      <c r="E8544">
        <f t="shared" si="400"/>
        <v>0</v>
      </c>
      <c r="F8544">
        <f t="shared" si="401"/>
        <v>0.5029644896226414</v>
      </c>
    </row>
    <row r="8545" spans="1:6" x14ac:dyDescent="0.25">
      <c r="A8545">
        <v>8536</v>
      </c>
      <c r="B8545">
        <f>'Założenia i wyniki'!$E$6*Znorm.Profile!B8545</f>
        <v>0</v>
      </c>
      <c r="C8545">
        <f>'Założenia i wyniki'!$E$8*Znorm.Profile!C8545</f>
        <v>0.58036055000000009</v>
      </c>
      <c r="D8545">
        <f t="shared" si="399"/>
        <v>0</v>
      </c>
      <c r="E8545">
        <f t="shared" si="400"/>
        <v>0</v>
      </c>
      <c r="F8545">
        <f t="shared" si="401"/>
        <v>0.58036055000000009</v>
      </c>
    </row>
    <row r="8546" spans="1:6" x14ac:dyDescent="0.25">
      <c r="A8546">
        <v>8537</v>
      </c>
      <c r="B8546">
        <f>'Założenia i wyniki'!$E$6*Znorm.Profile!B8546</f>
        <v>0</v>
      </c>
      <c r="C8546">
        <f>'Założenia i wyniki'!$E$8*Znorm.Profile!C8546</f>
        <v>0.66052840000000002</v>
      </c>
      <c r="D8546">
        <f t="shared" si="399"/>
        <v>0</v>
      </c>
      <c r="E8546">
        <f t="shared" si="400"/>
        <v>0</v>
      </c>
      <c r="F8546">
        <f t="shared" si="401"/>
        <v>0.66052840000000002</v>
      </c>
    </row>
    <row r="8547" spans="1:6" x14ac:dyDescent="0.25">
      <c r="A8547">
        <v>8538</v>
      </c>
      <c r="B8547">
        <f>'Założenia i wyniki'!$E$6*Znorm.Profile!B8547</f>
        <v>0</v>
      </c>
      <c r="C8547">
        <f>'Założenia i wyniki'!$E$8*Znorm.Profile!C8547</f>
        <v>0.68150004999999991</v>
      </c>
      <c r="D8547">
        <f t="shared" si="399"/>
        <v>0</v>
      </c>
      <c r="E8547">
        <f t="shared" si="400"/>
        <v>0</v>
      </c>
      <c r="F8547">
        <f t="shared" si="401"/>
        <v>0.68150004999999991</v>
      </c>
    </row>
    <row r="8548" spans="1:6" x14ac:dyDescent="0.25">
      <c r="A8548">
        <v>8539</v>
      </c>
      <c r="B8548">
        <f>'Założenia i wyniki'!$E$6*Znorm.Profile!B8548</f>
        <v>0</v>
      </c>
      <c r="C8548">
        <f>'Założenia i wyniki'!$E$8*Znorm.Profile!C8548</f>
        <v>0.68235439999999992</v>
      </c>
      <c r="D8548">
        <f t="shared" si="399"/>
        <v>0</v>
      </c>
      <c r="E8548">
        <f t="shared" si="400"/>
        <v>0</v>
      </c>
      <c r="F8548">
        <f t="shared" si="401"/>
        <v>0.68235439999999992</v>
      </c>
    </row>
    <row r="8549" spans="1:6" x14ac:dyDescent="0.25">
      <c r="A8549">
        <v>8540</v>
      </c>
      <c r="B8549">
        <f>'Założenia i wyniki'!$E$6*Znorm.Profile!B8549</f>
        <v>0</v>
      </c>
      <c r="C8549">
        <f>'Założenia i wyniki'!$E$8*Znorm.Profile!C8549</f>
        <v>0.68562199999999995</v>
      </c>
      <c r="D8549">
        <f t="shared" si="399"/>
        <v>0</v>
      </c>
      <c r="E8549">
        <f t="shared" si="400"/>
        <v>0</v>
      </c>
      <c r="F8549">
        <f t="shared" si="401"/>
        <v>0.68562199999999995</v>
      </c>
    </row>
    <row r="8550" spans="1:6" x14ac:dyDescent="0.25">
      <c r="A8550">
        <v>8541</v>
      </c>
      <c r="B8550">
        <f>'Założenia i wyniki'!$E$6*Znorm.Profile!B8550</f>
        <v>0</v>
      </c>
      <c r="C8550">
        <f>'Założenia i wyniki'!$E$8*Znorm.Profile!C8550</f>
        <v>0.64580285000000004</v>
      </c>
      <c r="D8550">
        <f t="shared" si="399"/>
        <v>0</v>
      </c>
      <c r="E8550">
        <f t="shared" si="400"/>
        <v>0</v>
      </c>
      <c r="F8550">
        <f t="shared" si="401"/>
        <v>0.64580285000000004</v>
      </c>
    </row>
    <row r="8551" spans="1:6" x14ac:dyDescent="0.25">
      <c r="A8551">
        <v>8542</v>
      </c>
      <c r="B8551">
        <f>'Założenia i wyniki'!$E$6*Znorm.Profile!B8551</f>
        <v>0</v>
      </c>
      <c r="C8551">
        <f>'Założenia i wyniki'!$E$8*Znorm.Profile!C8551</f>
        <v>0.57545809999999997</v>
      </c>
      <c r="D8551">
        <f t="shared" si="399"/>
        <v>0</v>
      </c>
      <c r="E8551">
        <f t="shared" si="400"/>
        <v>0</v>
      </c>
      <c r="F8551">
        <f t="shared" si="401"/>
        <v>0.57545809999999997</v>
      </c>
    </row>
    <row r="8552" spans="1:6" x14ac:dyDescent="0.25">
      <c r="A8552">
        <v>8543</v>
      </c>
      <c r="B8552">
        <f>'Założenia i wyniki'!$E$6*Znorm.Profile!B8552</f>
        <v>0</v>
      </c>
      <c r="C8552">
        <f>'Założenia i wyniki'!$E$8*Znorm.Profile!C8552</f>
        <v>0.48127309999999995</v>
      </c>
      <c r="D8552">
        <f t="shared" si="399"/>
        <v>0</v>
      </c>
      <c r="E8552">
        <f t="shared" si="400"/>
        <v>0</v>
      </c>
      <c r="F8552">
        <f t="shared" si="401"/>
        <v>0.48127309999999995</v>
      </c>
    </row>
    <row r="8553" spans="1:6" x14ac:dyDescent="0.25">
      <c r="A8553">
        <v>8544</v>
      </c>
      <c r="B8553">
        <f>'Założenia i wyniki'!$E$6*Znorm.Profile!B8553</f>
        <v>0</v>
      </c>
      <c r="C8553">
        <f>'Założenia i wyniki'!$E$8*Znorm.Profile!C8553</f>
        <v>0.36851184999999997</v>
      </c>
      <c r="D8553">
        <f t="shared" si="399"/>
        <v>0</v>
      </c>
      <c r="E8553">
        <f t="shared" si="400"/>
        <v>0</v>
      </c>
      <c r="F8553">
        <f t="shared" si="401"/>
        <v>0.36851184999999997</v>
      </c>
    </row>
    <row r="8554" spans="1:6" x14ac:dyDescent="0.25">
      <c r="A8554">
        <v>8545</v>
      </c>
      <c r="B8554">
        <f>'Założenia i wyniki'!$E$6*Znorm.Profile!B8554</f>
        <v>0</v>
      </c>
      <c r="C8554">
        <f>'Założenia i wyniki'!$E$8*Znorm.Profile!C8554</f>
        <v>0.30488500000000002</v>
      </c>
      <c r="D8554">
        <f t="shared" si="399"/>
        <v>0</v>
      </c>
      <c r="E8554">
        <f t="shared" si="400"/>
        <v>0</v>
      </c>
      <c r="F8554">
        <f t="shared" si="401"/>
        <v>0.30488500000000002</v>
      </c>
    </row>
    <row r="8555" spans="1:6" x14ac:dyDescent="0.25">
      <c r="A8555">
        <v>8546</v>
      </c>
      <c r="B8555">
        <f>'Założenia i wyniki'!$E$6*Znorm.Profile!B8555</f>
        <v>0</v>
      </c>
      <c r="C8555">
        <f>'Założenia i wyniki'!$E$8*Znorm.Profile!C8555</f>
        <v>0.26064569999999998</v>
      </c>
      <c r="D8555">
        <f t="shared" si="399"/>
        <v>0</v>
      </c>
      <c r="E8555">
        <f t="shared" si="400"/>
        <v>0</v>
      </c>
      <c r="F8555">
        <f t="shared" si="401"/>
        <v>0.26064569999999998</v>
      </c>
    </row>
    <row r="8556" spans="1:6" x14ac:dyDescent="0.25">
      <c r="A8556">
        <v>8547</v>
      </c>
      <c r="B8556">
        <f>'Założenia i wyniki'!$E$6*Znorm.Profile!B8556</f>
        <v>0</v>
      </c>
      <c r="C8556">
        <f>'Założenia i wyniki'!$E$8*Znorm.Profile!C8556</f>
        <v>0.24365494999999998</v>
      </c>
      <c r="D8556">
        <f t="shared" si="399"/>
        <v>0</v>
      </c>
      <c r="E8556">
        <f t="shared" si="400"/>
        <v>0</v>
      </c>
      <c r="F8556">
        <f t="shared" si="401"/>
        <v>0.24365494999999998</v>
      </c>
    </row>
    <row r="8557" spans="1:6" x14ac:dyDescent="0.25">
      <c r="A8557">
        <v>8548</v>
      </c>
      <c r="B8557">
        <f>'Założenia i wyniki'!$E$6*Znorm.Profile!B8557</f>
        <v>0</v>
      </c>
      <c r="C8557">
        <f>'Założenia i wyniki'!$E$8*Znorm.Profile!C8557</f>
        <v>0.24177649999999998</v>
      </c>
      <c r="D8557">
        <f t="shared" si="399"/>
        <v>0</v>
      </c>
      <c r="E8557">
        <f t="shared" si="400"/>
        <v>0</v>
      </c>
      <c r="F8557">
        <f t="shared" si="401"/>
        <v>0.24177649999999998</v>
      </c>
    </row>
    <row r="8558" spans="1:6" x14ac:dyDescent="0.25">
      <c r="A8558">
        <v>8549</v>
      </c>
      <c r="B8558">
        <f>'Założenia i wyniki'!$E$6*Znorm.Profile!B8558</f>
        <v>0</v>
      </c>
      <c r="C8558">
        <f>'Założenia i wyniki'!$E$8*Znorm.Profile!C8558</f>
        <v>0.27052794999999996</v>
      </c>
      <c r="D8558">
        <f t="shared" si="399"/>
        <v>0</v>
      </c>
      <c r="E8558">
        <f t="shared" si="400"/>
        <v>0</v>
      </c>
      <c r="F8558">
        <f t="shared" si="401"/>
        <v>0.27052794999999996</v>
      </c>
    </row>
    <row r="8559" spans="1:6" x14ac:dyDescent="0.25">
      <c r="A8559">
        <v>8550</v>
      </c>
      <c r="B8559">
        <f>'Założenia i wyniki'!$E$6*Znorm.Profile!B8559</f>
        <v>0</v>
      </c>
      <c r="C8559">
        <f>'Założenia i wyniki'!$E$8*Znorm.Profile!C8559</f>
        <v>0.33212515000000004</v>
      </c>
      <c r="D8559">
        <f t="shared" si="399"/>
        <v>0</v>
      </c>
      <c r="E8559">
        <f t="shared" si="400"/>
        <v>0</v>
      </c>
      <c r="F8559">
        <f t="shared" si="401"/>
        <v>0.33212515000000004</v>
      </c>
    </row>
    <row r="8560" spans="1:6" x14ac:dyDescent="0.25">
      <c r="A8560">
        <v>8551</v>
      </c>
      <c r="B8560">
        <f>'Założenia i wyniki'!$E$6*Znorm.Profile!B8560</f>
        <v>0</v>
      </c>
      <c r="C8560">
        <f>'Założenia i wyniki'!$E$8*Znorm.Profile!C8560</f>
        <v>0.44492244999999997</v>
      </c>
      <c r="D8560">
        <f t="shared" si="399"/>
        <v>0</v>
      </c>
      <c r="E8560">
        <f t="shared" si="400"/>
        <v>0</v>
      </c>
      <c r="F8560">
        <f t="shared" si="401"/>
        <v>0.44492244999999997</v>
      </c>
    </row>
    <row r="8561" spans="1:6" x14ac:dyDescent="0.25">
      <c r="A8561">
        <v>8552</v>
      </c>
      <c r="B8561">
        <f>'Założenia i wyniki'!$E$6*Znorm.Profile!B8561</f>
        <v>0</v>
      </c>
      <c r="C8561">
        <f>'Założenia i wyniki'!$E$8*Znorm.Profile!C8561</f>
        <v>0.52458070000000001</v>
      </c>
      <c r="D8561">
        <f t="shared" si="399"/>
        <v>0</v>
      </c>
      <c r="E8561">
        <f t="shared" si="400"/>
        <v>0</v>
      </c>
      <c r="F8561">
        <f t="shared" si="401"/>
        <v>0.52458070000000001</v>
      </c>
    </row>
    <row r="8562" spans="1:6" x14ac:dyDescent="0.25">
      <c r="A8562">
        <v>8553</v>
      </c>
      <c r="B8562">
        <f>'Założenia i wyniki'!$E$6*Znorm.Profile!B8562</f>
        <v>0</v>
      </c>
      <c r="C8562">
        <f>'Założenia i wyniki'!$E$8*Znorm.Profile!C8562</f>
        <v>0.53940705</v>
      </c>
      <c r="D8562">
        <f t="shared" si="399"/>
        <v>0</v>
      </c>
      <c r="E8562">
        <f t="shared" si="400"/>
        <v>0</v>
      </c>
      <c r="F8562">
        <f t="shared" si="401"/>
        <v>0.53940705</v>
      </c>
    </row>
    <row r="8563" spans="1:6" x14ac:dyDescent="0.25">
      <c r="A8563">
        <v>8554</v>
      </c>
      <c r="B8563">
        <f>'Założenia i wyniki'!$E$6*Znorm.Profile!B8563</f>
        <v>7.9704716981132073E-2</v>
      </c>
      <c r="C8563">
        <f>'Założenia i wyniki'!$E$8*Znorm.Profile!C8563</f>
        <v>0.52531675</v>
      </c>
      <c r="D8563">
        <f t="shared" si="399"/>
        <v>7.9704716981132073E-2</v>
      </c>
      <c r="E8563">
        <f t="shared" si="400"/>
        <v>0</v>
      </c>
      <c r="F8563">
        <f t="shared" si="401"/>
        <v>0.44561203301886793</v>
      </c>
    </row>
    <row r="8564" spans="1:6" x14ac:dyDescent="0.25">
      <c r="A8564">
        <v>8555</v>
      </c>
      <c r="B8564">
        <f>'Założenia i wyniki'!$E$6*Znorm.Profile!B8564</f>
        <v>0.13400000000000001</v>
      </c>
      <c r="C8564">
        <f>'Założenia i wyniki'!$E$8*Znorm.Profile!C8564</f>
        <v>0.51697484999999999</v>
      </c>
      <c r="D8564">
        <f t="shared" si="399"/>
        <v>0.13400000000000001</v>
      </c>
      <c r="E8564">
        <f t="shared" si="400"/>
        <v>0</v>
      </c>
      <c r="F8564">
        <f t="shared" si="401"/>
        <v>0.38297484999999998</v>
      </c>
    </row>
    <row r="8565" spans="1:6" x14ac:dyDescent="0.25">
      <c r="A8565">
        <v>8556</v>
      </c>
      <c r="B8565">
        <f>'Założenia i wyniki'!$E$6*Znorm.Profile!B8565</f>
        <v>0.15056603773584903</v>
      </c>
      <c r="C8565">
        <f>'Założenia i wyniki'!$E$8*Znorm.Profile!C8565</f>
        <v>0.50757315000000014</v>
      </c>
      <c r="D8565">
        <f t="shared" si="399"/>
        <v>0.15056603773584903</v>
      </c>
      <c r="E8565">
        <f t="shared" si="400"/>
        <v>0</v>
      </c>
      <c r="F8565">
        <f t="shared" si="401"/>
        <v>0.35700711226415111</v>
      </c>
    </row>
    <row r="8566" spans="1:6" x14ac:dyDescent="0.25">
      <c r="A8566">
        <v>8557</v>
      </c>
      <c r="B8566">
        <f>'Założenia i wyniki'!$E$6*Znorm.Profile!B8566</f>
        <v>0.13956603773584905</v>
      </c>
      <c r="C8566">
        <f>'Założenia i wyniki'!$E$8*Znorm.Profile!C8566</f>
        <v>0.5065634</v>
      </c>
      <c r="D8566">
        <f t="shared" si="399"/>
        <v>0.13956603773584905</v>
      </c>
      <c r="E8566">
        <f t="shared" si="400"/>
        <v>0</v>
      </c>
      <c r="F8566">
        <f t="shared" si="401"/>
        <v>0.36699736226415092</v>
      </c>
    </row>
    <row r="8567" spans="1:6" x14ac:dyDescent="0.25">
      <c r="A8567">
        <v>8558</v>
      </c>
      <c r="B8567">
        <f>'Założenia i wyniki'!$E$6*Znorm.Profile!B8567</f>
        <v>9.6603773584905656E-2</v>
      </c>
      <c r="C8567">
        <f>'Założenia i wyniki'!$E$8*Znorm.Profile!C8567</f>
        <v>0.52511830000000004</v>
      </c>
      <c r="D8567">
        <f t="shared" si="399"/>
        <v>9.6603773584905656E-2</v>
      </c>
      <c r="E8567">
        <f t="shared" si="400"/>
        <v>0</v>
      </c>
      <c r="F8567">
        <f t="shared" si="401"/>
        <v>0.42851452641509435</v>
      </c>
    </row>
    <row r="8568" spans="1:6" x14ac:dyDescent="0.25">
      <c r="A8568">
        <v>8559</v>
      </c>
      <c r="B8568">
        <f>'Założenia i wyniki'!$E$6*Znorm.Profile!B8568</f>
        <v>1.1533018867924528E-2</v>
      </c>
      <c r="C8568">
        <f>'Założenia i wyniki'!$E$8*Znorm.Profile!C8568</f>
        <v>0.53267025000000001</v>
      </c>
      <c r="D8568">
        <f t="shared" si="399"/>
        <v>1.1533018867924528E-2</v>
      </c>
      <c r="E8568">
        <f t="shared" si="400"/>
        <v>0</v>
      </c>
      <c r="F8568">
        <f t="shared" si="401"/>
        <v>0.52113723113207544</v>
      </c>
    </row>
    <row r="8569" spans="1:6" x14ac:dyDescent="0.25">
      <c r="A8569">
        <v>8560</v>
      </c>
      <c r="B8569">
        <f>'Założenia i wyniki'!$E$6*Znorm.Profile!B8569</f>
        <v>0</v>
      </c>
      <c r="C8569">
        <f>'Założenia i wyniki'!$E$8*Znorm.Profile!C8569</f>
        <v>0.59987970000000002</v>
      </c>
      <c r="D8569">
        <f t="shared" si="399"/>
        <v>0</v>
      </c>
      <c r="E8569">
        <f t="shared" si="400"/>
        <v>0</v>
      </c>
      <c r="F8569">
        <f t="shared" si="401"/>
        <v>0.59987970000000002</v>
      </c>
    </row>
    <row r="8570" spans="1:6" x14ac:dyDescent="0.25">
      <c r="A8570">
        <v>8561</v>
      </c>
      <c r="B8570">
        <f>'Założenia i wyniki'!$E$6*Znorm.Profile!B8570</f>
        <v>0</v>
      </c>
      <c r="C8570">
        <f>'Założenia i wyniki'!$E$8*Znorm.Profile!C8570</f>
        <v>0.66975089999999993</v>
      </c>
      <c r="D8570">
        <f t="shared" si="399"/>
        <v>0</v>
      </c>
      <c r="E8570">
        <f t="shared" si="400"/>
        <v>0</v>
      </c>
      <c r="F8570">
        <f t="shared" si="401"/>
        <v>0.66975089999999993</v>
      </c>
    </row>
    <row r="8571" spans="1:6" x14ac:dyDescent="0.25">
      <c r="A8571">
        <v>8562</v>
      </c>
      <c r="B8571">
        <f>'Założenia i wyniki'!$E$6*Znorm.Profile!B8571</f>
        <v>0</v>
      </c>
      <c r="C8571">
        <f>'Założenia i wyniki'!$E$8*Znorm.Profile!C8571</f>
        <v>0.69641669999999989</v>
      </c>
      <c r="D8571">
        <f t="shared" si="399"/>
        <v>0</v>
      </c>
      <c r="E8571">
        <f t="shared" si="400"/>
        <v>0</v>
      </c>
      <c r="F8571">
        <f t="shared" si="401"/>
        <v>0.69641669999999989</v>
      </c>
    </row>
    <row r="8572" spans="1:6" x14ac:dyDescent="0.25">
      <c r="A8572">
        <v>8563</v>
      </c>
      <c r="B8572">
        <f>'Założenia i wyniki'!$E$6*Znorm.Profile!B8572</f>
        <v>0</v>
      </c>
      <c r="C8572">
        <f>'Założenia i wyniki'!$E$8*Znorm.Profile!C8572</f>
        <v>0.70615090000000003</v>
      </c>
      <c r="D8572">
        <f t="shared" si="399"/>
        <v>0</v>
      </c>
      <c r="E8572">
        <f t="shared" si="400"/>
        <v>0</v>
      </c>
      <c r="F8572">
        <f t="shared" si="401"/>
        <v>0.70615090000000003</v>
      </c>
    </row>
    <row r="8573" spans="1:6" x14ac:dyDescent="0.25">
      <c r="A8573">
        <v>8564</v>
      </c>
      <c r="B8573">
        <f>'Założenia i wyniki'!$E$6*Znorm.Profile!B8573</f>
        <v>0</v>
      </c>
      <c r="C8573">
        <f>'Założenia i wyniki'!$E$8*Znorm.Profile!C8573</f>
        <v>0.70021875</v>
      </c>
      <c r="D8573">
        <f t="shared" si="399"/>
        <v>0</v>
      </c>
      <c r="E8573">
        <f t="shared" si="400"/>
        <v>0</v>
      </c>
      <c r="F8573">
        <f t="shared" si="401"/>
        <v>0.70021875</v>
      </c>
    </row>
    <row r="8574" spans="1:6" x14ac:dyDescent="0.25">
      <c r="A8574">
        <v>8565</v>
      </c>
      <c r="B8574">
        <f>'Założenia i wyniki'!$E$6*Znorm.Profile!B8574</f>
        <v>0</v>
      </c>
      <c r="C8574">
        <f>'Założenia i wyniki'!$E$8*Znorm.Profile!C8574</f>
        <v>0.66382224999999995</v>
      </c>
      <c r="D8574">
        <f t="shared" si="399"/>
        <v>0</v>
      </c>
      <c r="E8574">
        <f t="shared" si="400"/>
        <v>0</v>
      </c>
      <c r="F8574">
        <f t="shared" si="401"/>
        <v>0.66382224999999995</v>
      </c>
    </row>
    <row r="8575" spans="1:6" x14ac:dyDescent="0.25">
      <c r="A8575">
        <v>8566</v>
      </c>
      <c r="B8575">
        <f>'Założenia i wyniki'!$E$6*Znorm.Profile!B8575</f>
        <v>0</v>
      </c>
      <c r="C8575">
        <f>'Założenia i wyniki'!$E$8*Znorm.Profile!C8575</f>
        <v>0.58981930000000005</v>
      </c>
      <c r="D8575">
        <f t="shared" si="399"/>
        <v>0</v>
      </c>
      <c r="E8575">
        <f t="shared" si="400"/>
        <v>0</v>
      </c>
      <c r="F8575">
        <f t="shared" si="401"/>
        <v>0.58981930000000005</v>
      </c>
    </row>
    <row r="8576" spans="1:6" x14ac:dyDescent="0.25">
      <c r="A8576">
        <v>8567</v>
      </c>
      <c r="B8576">
        <f>'Założenia i wyniki'!$E$6*Znorm.Profile!B8576</f>
        <v>0</v>
      </c>
      <c r="C8576">
        <f>'Założenia i wyniki'!$E$8*Znorm.Profile!C8576</f>
        <v>0.48265979999999997</v>
      </c>
      <c r="D8576">
        <f t="shared" si="399"/>
        <v>0</v>
      </c>
      <c r="E8576">
        <f t="shared" si="400"/>
        <v>0</v>
      </c>
      <c r="F8576">
        <f t="shared" si="401"/>
        <v>0.48265979999999997</v>
      </c>
    </row>
    <row r="8577" spans="1:6" x14ac:dyDescent="0.25">
      <c r="A8577">
        <v>8568</v>
      </c>
      <c r="B8577">
        <f>'Założenia i wyniki'!$E$6*Znorm.Profile!B8577</f>
        <v>0</v>
      </c>
      <c r="C8577">
        <f>'Założenia i wyniki'!$E$8*Znorm.Profile!C8577</f>
        <v>0.40346599999999999</v>
      </c>
      <c r="D8577">
        <f t="shared" si="399"/>
        <v>0</v>
      </c>
      <c r="E8577">
        <f t="shared" si="400"/>
        <v>0</v>
      </c>
      <c r="F8577">
        <f t="shared" si="401"/>
        <v>0.40346599999999999</v>
      </c>
    </row>
    <row r="8578" spans="1:6" x14ac:dyDescent="0.25">
      <c r="A8578">
        <v>8569</v>
      </c>
      <c r="B8578">
        <f>'Założenia i wyniki'!$E$6*Znorm.Profile!B8578</f>
        <v>0</v>
      </c>
      <c r="C8578">
        <f>'Założenia i wyniki'!$E$8*Znorm.Profile!C8578</f>
        <v>0.40457305000000005</v>
      </c>
      <c r="D8578">
        <f t="shared" si="399"/>
        <v>0</v>
      </c>
      <c r="E8578">
        <f t="shared" si="400"/>
        <v>0</v>
      </c>
      <c r="F8578">
        <f t="shared" si="401"/>
        <v>0.40457305000000005</v>
      </c>
    </row>
    <row r="8579" spans="1:6" x14ac:dyDescent="0.25">
      <c r="A8579">
        <v>8570</v>
      </c>
      <c r="B8579">
        <f>'Założenia i wyniki'!$E$6*Znorm.Profile!B8579</f>
        <v>0</v>
      </c>
      <c r="C8579">
        <f>'Założenia i wyniki'!$E$8*Znorm.Profile!C8579</f>
        <v>0.30383080000000001</v>
      </c>
      <c r="D8579">
        <f t="shared" si="399"/>
        <v>0</v>
      </c>
      <c r="E8579">
        <f t="shared" si="400"/>
        <v>0</v>
      </c>
      <c r="F8579">
        <f t="shared" si="401"/>
        <v>0.30383080000000001</v>
      </c>
    </row>
    <row r="8580" spans="1:6" x14ac:dyDescent="0.25">
      <c r="A8580">
        <v>8571</v>
      </c>
      <c r="B8580">
        <f>'Założenia i wyniki'!$E$6*Znorm.Profile!B8580</f>
        <v>0</v>
      </c>
      <c r="C8580">
        <f>'Założenia i wyniki'!$E$8*Znorm.Profile!C8580</f>
        <v>0.26227250000000002</v>
      </c>
      <c r="D8580">
        <f t="shared" si="399"/>
        <v>0</v>
      </c>
      <c r="E8580">
        <f t="shared" si="400"/>
        <v>0</v>
      </c>
      <c r="F8580">
        <f t="shared" si="401"/>
        <v>0.26227250000000002</v>
      </c>
    </row>
    <row r="8581" spans="1:6" x14ac:dyDescent="0.25">
      <c r="A8581">
        <v>8572</v>
      </c>
      <c r="B8581">
        <f>'Założenia i wyniki'!$E$6*Znorm.Profile!B8581</f>
        <v>0</v>
      </c>
      <c r="C8581">
        <f>'Założenia i wyniki'!$E$8*Znorm.Profile!C8581</f>
        <v>0.25458685000000003</v>
      </c>
      <c r="D8581">
        <f t="shared" si="399"/>
        <v>0</v>
      </c>
      <c r="E8581">
        <f t="shared" si="400"/>
        <v>0</v>
      </c>
      <c r="F8581">
        <f t="shared" si="401"/>
        <v>0.25458685000000003</v>
      </c>
    </row>
    <row r="8582" spans="1:6" x14ac:dyDescent="0.25">
      <c r="A8582">
        <v>8573</v>
      </c>
      <c r="B8582">
        <f>'Założenia i wyniki'!$E$6*Znorm.Profile!B8582</f>
        <v>0</v>
      </c>
      <c r="C8582">
        <f>'Założenia i wyniki'!$E$8*Znorm.Profile!C8582</f>
        <v>0.26230890000000001</v>
      </c>
      <c r="D8582">
        <f t="shared" si="399"/>
        <v>0</v>
      </c>
      <c r="E8582">
        <f t="shared" si="400"/>
        <v>0</v>
      </c>
      <c r="F8582">
        <f t="shared" si="401"/>
        <v>0.26230890000000001</v>
      </c>
    </row>
    <row r="8583" spans="1:6" x14ac:dyDescent="0.25">
      <c r="A8583">
        <v>8574</v>
      </c>
      <c r="B8583">
        <f>'Założenia i wyniki'!$E$6*Znorm.Profile!B8583</f>
        <v>0</v>
      </c>
      <c r="C8583">
        <f>'Założenia i wyniki'!$E$8*Znorm.Profile!C8583</f>
        <v>0.30244270000000001</v>
      </c>
      <c r="D8583">
        <f t="shared" si="399"/>
        <v>0</v>
      </c>
      <c r="E8583">
        <f t="shared" si="400"/>
        <v>0</v>
      </c>
      <c r="F8583">
        <f t="shared" si="401"/>
        <v>0.30244270000000001</v>
      </c>
    </row>
    <row r="8584" spans="1:6" x14ac:dyDescent="0.25">
      <c r="A8584">
        <v>8575</v>
      </c>
      <c r="B8584">
        <f>'Założenia i wyniki'!$E$6*Znorm.Profile!B8584</f>
        <v>0</v>
      </c>
      <c r="C8584">
        <f>'Założenia i wyniki'!$E$8*Znorm.Profile!C8584</f>
        <v>0.37247699999999995</v>
      </c>
      <c r="D8584">
        <f t="shared" si="399"/>
        <v>0</v>
      </c>
      <c r="E8584">
        <f t="shared" si="400"/>
        <v>0</v>
      </c>
      <c r="F8584">
        <f t="shared" si="401"/>
        <v>0.37247699999999995</v>
      </c>
    </row>
    <row r="8585" spans="1:6" x14ac:dyDescent="0.25">
      <c r="A8585">
        <v>8576</v>
      </c>
      <c r="B8585">
        <f>'Założenia i wyniki'!$E$6*Znorm.Profile!B8585</f>
        <v>0</v>
      </c>
      <c r="C8585">
        <f>'Założenia i wyniki'!$E$8*Znorm.Profile!C8585</f>
        <v>0.45390029999999998</v>
      </c>
      <c r="D8585">
        <f t="shared" si="399"/>
        <v>0</v>
      </c>
      <c r="E8585">
        <f t="shared" si="400"/>
        <v>0</v>
      </c>
      <c r="F8585">
        <f t="shared" si="401"/>
        <v>0.45390029999999998</v>
      </c>
    </row>
    <row r="8586" spans="1:6" x14ac:dyDescent="0.25">
      <c r="A8586">
        <v>8577</v>
      </c>
      <c r="B8586">
        <f>'Założenia i wyniki'!$E$6*Znorm.Profile!B8586</f>
        <v>9.5594339622641507E-4</v>
      </c>
      <c r="C8586">
        <f>'Założenia i wyniki'!$E$8*Znorm.Profile!C8586</f>
        <v>0.53559030000000007</v>
      </c>
      <c r="D8586">
        <f t="shared" si="399"/>
        <v>9.5594339622641507E-4</v>
      </c>
      <c r="E8586">
        <f t="shared" si="400"/>
        <v>0</v>
      </c>
      <c r="F8586">
        <f t="shared" si="401"/>
        <v>0.53463435660377367</v>
      </c>
    </row>
    <row r="8587" spans="1:6" x14ac:dyDescent="0.25">
      <c r="A8587">
        <v>8578</v>
      </c>
      <c r="B8587">
        <f>'Założenia i wyniki'!$E$6*Znorm.Profile!B8587</f>
        <v>8.4855660377358505E-2</v>
      </c>
      <c r="C8587">
        <f>'Założenia i wyniki'!$E$8*Znorm.Profile!C8587</f>
        <v>0.58675469999999996</v>
      </c>
      <c r="D8587">
        <f t="shared" ref="D8587:D8650" si="402">IF(B8587&lt;=C8587,B8587,C8587)</f>
        <v>8.4855660377358505E-2</v>
      </c>
      <c r="E8587">
        <f t="shared" ref="E8587:E8650" si="403">IF(B8587&gt;C8587,B8587-C8587,0)</f>
        <v>0</v>
      </c>
      <c r="F8587">
        <f t="shared" ref="F8587:F8650" si="404">IF(B8587&lt;C8587,C8587-B8587,0)</f>
        <v>0.50189903962264149</v>
      </c>
    </row>
    <row r="8588" spans="1:6" x14ac:dyDescent="0.25">
      <c r="A8588">
        <v>8579</v>
      </c>
      <c r="B8588">
        <f>'Założenia i wyniki'!$E$6*Znorm.Profile!B8588</f>
        <v>0.15721698113207547</v>
      </c>
      <c r="C8588">
        <f>'Założenia i wyniki'!$E$8*Znorm.Profile!C8588</f>
        <v>0.61232429999999993</v>
      </c>
      <c r="D8588">
        <f t="shared" si="402"/>
        <v>0.15721698113207547</v>
      </c>
      <c r="E8588">
        <f t="shared" si="403"/>
        <v>0</v>
      </c>
      <c r="F8588">
        <f t="shared" si="404"/>
        <v>0.45510731886792444</v>
      </c>
    </row>
    <row r="8589" spans="1:6" x14ac:dyDescent="0.25">
      <c r="A8589">
        <v>8580</v>
      </c>
      <c r="B8589">
        <f>'Założenia i wyniki'!$E$6*Znorm.Profile!B8589</f>
        <v>0.16618867924528302</v>
      </c>
      <c r="C8589">
        <f>'Założenia i wyniki'!$E$8*Znorm.Profile!C8589</f>
        <v>0.63119000000000003</v>
      </c>
      <c r="D8589">
        <f t="shared" si="402"/>
        <v>0.16618867924528302</v>
      </c>
      <c r="E8589">
        <f t="shared" si="403"/>
        <v>0</v>
      </c>
      <c r="F8589">
        <f t="shared" si="404"/>
        <v>0.46500132075471701</v>
      </c>
    </row>
    <row r="8590" spans="1:6" x14ac:dyDescent="0.25">
      <c r="A8590">
        <v>8581</v>
      </c>
      <c r="B8590">
        <f>'Założenia i wyniki'!$E$6*Znorm.Profile!B8590</f>
        <v>0.1408867924528302</v>
      </c>
      <c r="C8590">
        <f>'Założenia i wyniki'!$E$8*Znorm.Profile!C8590</f>
        <v>0.64589805000000011</v>
      </c>
      <c r="D8590">
        <f t="shared" si="402"/>
        <v>0.1408867924528302</v>
      </c>
      <c r="E8590">
        <f t="shared" si="403"/>
        <v>0</v>
      </c>
      <c r="F8590">
        <f t="shared" si="404"/>
        <v>0.50501125754716991</v>
      </c>
    </row>
    <row r="8591" spans="1:6" x14ac:dyDescent="0.25">
      <c r="A8591">
        <v>8582</v>
      </c>
      <c r="B8591">
        <f>'Założenia i wyniki'!$E$6*Znorm.Profile!B8591</f>
        <v>8.1370754716981131E-2</v>
      </c>
      <c r="C8591">
        <f>'Założenia i wyniki'!$E$8*Znorm.Profile!C8591</f>
        <v>0.65634694999999998</v>
      </c>
      <c r="D8591">
        <f t="shared" si="402"/>
        <v>8.1370754716981131E-2</v>
      </c>
      <c r="E8591">
        <f t="shared" si="403"/>
        <v>0</v>
      </c>
      <c r="F8591">
        <f t="shared" si="404"/>
        <v>0.5749761952830188</v>
      </c>
    </row>
    <row r="8592" spans="1:6" x14ac:dyDescent="0.25">
      <c r="A8592">
        <v>8583</v>
      </c>
      <c r="B8592">
        <f>'Założenia i wyniki'!$E$6*Znorm.Profile!B8592</f>
        <v>7.6762264150943386E-3</v>
      </c>
      <c r="C8592">
        <f>'Założenia i wyniki'!$E$8*Znorm.Profile!C8592</f>
        <v>0.69109215000000002</v>
      </c>
      <c r="D8592">
        <f t="shared" si="402"/>
        <v>7.6762264150943386E-3</v>
      </c>
      <c r="E8592">
        <f t="shared" si="403"/>
        <v>0</v>
      </c>
      <c r="F8592">
        <f t="shared" si="404"/>
        <v>0.68341592358490566</v>
      </c>
    </row>
    <row r="8593" spans="1:6" x14ac:dyDescent="0.25">
      <c r="A8593">
        <v>8584</v>
      </c>
      <c r="B8593">
        <f>'Założenia i wyniki'!$E$6*Znorm.Profile!B8593</f>
        <v>0</v>
      </c>
      <c r="C8593">
        <f>'Założenia i wyniki'!$E$8*Znorm.Profile!C8593</f>
        <v>0.75461084999999994</v>
      </c>
      <c r="D8593">
        <f t="shared" si="402"/>
        <v>0</v>
      </c>
      <c r="E8593">
        <f t="shared" si="403"/>
        <v>0</v>
      </c>
      <c r="F8593">
        <f t="shared" si="404"/>
        <v>0.75461084999999994</v>
      </c>
    </row>
    <row r="8594" spans="1:6" x14ac:dyDescent="0.25">
      <c r="A8594">
        <v>8585</v>
      </c>
      <c r="B8594">
        <f>'Założenia i wyniki'!$E$6*Znorm.Profile!B8594</f>
        <v>0</v>
      </c>
      <c r="C8594">
        <f>'Założenia i wyniki'!$E$8*Znorm.Profile!C8594</f>
        <v>0.82503119999999996</v>
      </c>
      <c r="D8594">
        <f t="shared" si="402"/>
        <v>0</v>
      </c>
      <c r="E8594">
        <f t="shared" si="403"/>
        <v>0</v>
      </c>
      <c r="F8594">
        <f t="shared" si="404"/>
        <v>0.82503119999999996</v>
      </c>
    </row>
    <row r="8595" spans="1:6" x14ac:dyDescent="0.25">
      <c r="A8595">
        <v>8586</v>
      </c>
      <c r="B8595">
        <f>'Założenia i wyniki'!$E$6*Znorm.Profile!B8595</f>
        <v>0</v>
      </c>
      <c r="C8595">
        <f>'Założenia i wyniki'!$E$8*Znorm.Profile!C8595</f>
        <v>0.74289179999999999</v>
      </c>
      <c r="D8595">
        <f t="shared" si="402"/>
        <v>0</v>
      </c>
      <c r="E8595">
        <f t="shared" si="403"/>
        <v>0</v>
      </c>
      <c r="F8595">
        <f t="shared" si="404"/>
        <v>0.74289179999999999</v>
      </c>
    </row>
    <row r="8596" spans="1:6" x14ac:dyDescent="0.25">
      <c r="A8596">
        <v>8587</v>
      </c>
      <c r="B8596">
        <f>'Założenia i wyniki'!$E$6*Znorm.Profile!B8596</f>
        <v>0</v>
      </c>
      <c r="C8596">
        <f>'Założenia i wyniki'!$E$8*Znorm.Profile!C8596</f>
        <v>0.64352435000000008</v>
      </c>
      <c r="D8596">
        <f t="shared" si="402"/>
        <v>0</v>
      </c>
      <c r="E8596">
        <f t="shared" si="403"/>
        <v>0</v>
      </c>
      <c r="F8596">
        <f t="shared" si="404"/>
        <v>0.64352435000000008</v>
      </c>
    </row>
    <row r="8597" spans="1:6" x14ac:dyDescent="0.25">
      <c r="A8597">
        <v>8588</v>
      </c>
      <c r="B8597">
        <f>'Założenia i wyniki'!$E$6*Znorm.Profile!B8597</f>
        <v>0</v>
      </c>
      <c r="C8597">
        <f>'Założenia i wyniki'!$E$8*Znorm.Profile!C8597</f>
        <v>0.60935665000000006</v>
      </c>
      <c r="D8597">
        <f t="shared" si="402"/>
        <v>0</v>
      </c>
      <c r="E8597">
        <f t="shared" si="403"/>
        <v>0</v>
      </c>
      <c r="F8597">
        <f t="shared" si="404"/>
        <v>0.60935665000000006</v>
      </c>
    </row>
    <row r="8598" spans="1:6" x14ac:dyDescent="0.25">
      <c r="A8598">
        <v>8589</v>
      </c>
      <c r="B8598">
        <f>'Założenia i wyniki'!$E$6*Znorm.Profile!B8598</f>
        <v>0</v>
      </c>
      <c r="C8598">
        <f>'Założenia i wyniki'!$E$8*Znorm.Profile!C8598</f>
        <v>0.59765824999999995</v>
      </c>
      <c r="D8598">
        <f t="shared" si="402"/>
        <v>0</v>
      </c>
      <c r="E8598">
        <f t="shared" si="403"/>
        <v>0</v>
      </c>
      <c r="F8598">
        <f t="shared" si="404"/>
        <v>0.59765824999999995</v>
      </c>
    </row>
    <row r="8599" spans="1:6" x14ac:dyDescent="0.25">
      <c r="A8599">
        <v>8590</v>
      </c>
      <c r="B8599">
        <f>'Założenia i wyniki'!$E$6*Znorm.Profile!B8599</f>
        <v>0</v>
      </c>
      <c r="C8599">
        <f>'Założenia i wyniki'!$E$8*Znorm.Profile!C8599</f>
        <v>0.58017224999999994</v>
      </c>
      <c r="D8599">
        <f t="shared" si="402"/>
        <v>0</v>
      </c>
      <c r="E8599">
        <f t="shared" si="403"/>
        <v>0</v>
      </c>
      <c r="F8599">
        <f t="shared" si="404"/>
        <v>0.58017224999999994</v>
      </c>
    </row>
    <row r="8600" spans="1:6" x14ac:dyDescent="0.25">
      <c r="A8600">
        <v>8591</v>
      </c>
      <c r="B8600">
        <f>'Założenia i wyniki'!$E$6*Znorm.Profile!B8600</f>
        <v>0</v>
      </c>
      <c r="C8600">
        <f>'Założenia i wyniki'!$E$8*Znorm.Profile!C8600</f>
        <v>0.54024145000000001</v>
      </c>
      <c r="D8600">
        <f t="shared" si="402"/>
        <v>0</v>
      </c>
      <c r="E8600">
        <f t="shared" si="403"/>
        <v>0</v>
      </c>
      <c r="F8600">
        <f t="shared" si="404"/>
        <v>0.54024145000000001</v>
      </c>
    </row>
    <row r="8601" spans="1:6" x14ac:dyDescent="0.25">
      <c r="A8601">
        <v>8592</v>
      </c>
      <c r="B8601">
        <f>'Założenia i wyniki'!$E$6*Znorm.Profile!B8601</f>
        <v>0</v>
      </c>
      <c r="C8601">
        <f>'Założenia i wyniki'!$E$8*Znorm.Profile!C8601</f>
        <v>0.47785184999999997</v>
      </c>
      <c r="D8601">
        <f t="shared" si="402"/>
        <v>0</v>
      </c>
      <c r="E8601">
        <f t="shared" si="403"/>
        <v>0</v>
      </c>
      <c r="F8601">
        <f t="shared" si="404"/>
        <v>0.47785184999999997</v>
      </c>
    </row>
    <row r="8602" spans="1:6" x14ac:dyDescent="0.25">
      <c r="A8602">
        <v>8593</v>
      </c>
      <c r="B8602">
        <f>'Założenia i wyniki'!$E$6*Znorm.Profile!B8602</f>
        <v>0</v>
      </c>
      <c r="C8602">
        <f>'Założenia i wyniki'!$E$8*Znorm.Profile!C8602</f>
        <v>0.36968749999999995</v>
      </c>
      <c r="D8602">
        <f t="shared" si="402"/>
        <v>0</v>
      </c>
      <c r="E8602">
        <f t="shared" si="403"/>
        <v>0</v>
      </c>
      <c r="F8602">
        <f t="shared" si="404"/>
        <v>0.36968749999999995</v>
      </c>
    </row>
    <row r="8603" spans="1:6" x14ac:dyDescent="0.25">
      <c r="A8603">
        <v>8594</v>
      </c>
      <c r="B8603">
        <f>'Założenia i wyniki'!$E$6*Znorm.Profile!B8603</f>
        <v>0</v>
      </c>
      <c r="C8603">
        <f>'Założenia i wyniki'!$E$8*Znorm.Profile!C8603</f>
        <v>0.31969035000000001</v>
      </c>
      <c r="D8603">
        <f t="shared" si="402"/>
        <v>0</v>
      </c>
      <c r="E8603">
        <f t="shared" si="403"/>
        <v>0</v>
      </c>
      <c r="F8603">
        <f t="shared" si="404"/>
        <v>0.31969035000000001</v>
      </c>
    </row>
    <row r="8604" spans="1:6" x14ac:dyDescent="0.25">
      <c r="A8604">
        <v>8595</v>
      </c>
      <c r="B8604">
        <f>'Założenia i wyniki'!$E$6*Znorm.Profile!B8604</f>
        <v>0</v>
      </c>
      <c r="C8604">
        <f>'Założenia i wyniki'!$E$8*Znorm.Profile!C8604</f>
        <v>0.28110354999999998</v>
      </c>
      <c r="D8604">
        <f t="shared" si="402"/>
        <v>0</v>
      </c>
      <c r="E8604">
        <f t="shared" si="403"/>
        <v>0</v>
      </c>
      <c r="F8604">
        <f t="shared" si="404"/>
        <v>0.28110354999999998</v>
      </c>
    </row>
    <row r="8605" spans="1:6" x14ac:dyDescent="0.25">
      <c r="A8605">
        <v>8596</v>
      </c>
      <c r="B8605">
        <f>'Założenia i wyniki'!$E$6*Znorm.Profile!B8605</f>
        <v>0</v>
      </c>
      <c r="C8605">
        <f>'Założenia i wyniki'!$E$8*Znorm.Profile!C8605</f>
        <v>0.25419765</v>
      </c>
      <c r="D8605">
        <f t="shared" si="402"/>
        <v>0</v>
      </c>
      <c r="E8605">
        <f t="shared" si="403"/>
        <v>0</v>
      </c>
      <c r="F8605">
        <f t="shared" si="404"/>
        <v>0.25419765</v>
      </c>
    </row>
    <row r="8606" spans="1:6" x14ac:dyDescent="0.25">
      <c r="A8606">
        <v>8597</v>
      </c>
      <c r="B8606">
        <f>'Założenia i wyniki'!$E$6*Znorm.Profile!B8606</f>
        <v>0</v>
      </c>
      <c r="C8606">
        <f>'Założenia i wyniki'!$E$8*Znorm.Profile!C8606</f>
        <v>0.25395859999999998</v>
      </c>
      <c r="D8606">
        <f t="shared" si="402"/>
        <v>0</v>
      </c>
      <c r="E8606">
        <f t="shared" si="403"/>
        <v>0</v>
      </c>
      <c r="F8606">
        <f t="shared" si="404"/>
        <v>0.25395859999999998</v>
      </c>
    </row>
    <row r="8607" spans="1:6" x14ac:dyDescent="0.25">
      <c r="A8607">
        <v>8598</v>
      </c>
      <c r="B8607">
        <f>'Założenia i wyniki'!$E$6*Znorm.Profile!B8607</f>
        <v>0</v>
      </c>
      <c r="C8607">
        <f>'Założenia i wyniki'!$E$8*Znorm.Profile!C8607</f>
        <v>0.26979574999999995</v>
      </c>
      <c r="D8607">
        <f t="shared" si="402"/>
        <v>0</v>
      </c>
      <c r="E8607">
        <f t="shared" si="403"/>
        <v>0</v>
      </c>
      <c r="F8607">
        <f t="shared" si="404"/>
        <v>0.26979574999999995</v>
      </c>
    </row>
    <row r="8608" spans="1:6" x14ac:dyDescent="0.25">
      <c r="A8608">
        <v>8599</v>
      </c>
      <c r="B8608">
        <f>'Założenia i wyniki'!$E$6*Znorm.Profile!B8608</f>
        <v>0</v>
      </c>
      <c r="C8608">
        <f>'Założenia i wyniki'!$E$8*Znorm.Profile!C8608</f>
        <v>0.30859884999999998</v>
      </c>
      <c r="D8608">
        <f t="shared" si="402"/>
        <v>0</v>
      </c>
      <c r="E8608">
        <f t="shared" si="403"/>
        <v>0</v>
      </c>
      <c r="F8608">
        <f t="shared" si="404"/>
        <v>0.30859884999999998</v>
      </c>
    </row>
    <row r="8609" spans="1:6" x14ac:dyDescent="0.25">
      <c r="A8609">
        <v>8600</v>
      </c>
      <c r="B8609">
        <f>'Założenia i wyniki'!$E$6*Znorm.Profile!B8609</f>
        <v>0</v>
      </c>
      <c r="C8609">
        <f>'Założenia i wyniki'!$E$8*Znorm.Profile!C8609</f>
        <v>0.35292880000000004</v>
      </c>
      <c r="D8609">
        <f t="shared" si="402"/>
        <v>0</v>
      </c>
      <c r="E8609">
        <f t="shared" si="403"/>
        <v>0</v>
      </c>
      <c r="F8609">
        <f t="shared" si="404"/>
        <v>0.35292880000000004</v>
      </c>
    </row>
    <row r="8610" spans="1:6" x14ac:dyDescent="0.25">
      <c r="A8610">
        <v>8601</v>
      </c>
      <c r="B8610">
        <f>'Założenia i wyniki'!$E$6*Znorm.Profile!B8610</f>
        <v>2.8668867924528302E-2</v>
      </c>
      <c r="C8610">
        <f>'Założenia i wyniki'!$E$8*Znorm.Profile!C8610</f>
        <v>0.43036840000000004</v>
      </c>
      <c r="D8610">
        <f t="shared" si="402"/>
        <v>2.8668867924528302E-2</v>
      </c>
      <c r="E8610">
        <f t="shared" si="403"/>
        <v>0</v>
      </c>
      <c r="F8610">
        <f t="shared" si="404"/>
        <v>0.40169953207547171</v>
      </c>
    </row>
    <row r="8611" spans="1:6" x14ac:dyDescent="0.25">
      <c r="A8611">
        <v>8602</v>
      </c>
      <c r="B8611">
        <f>'Założenia i wyniki'!$E$6*Znorm.Profile!B8611</f>
        <v>0.18863207547169814</v>
      </c>
      <c r="C8611">
        <f>'Założenia i wyniki'!$E$8*Znorm.Profile!C8611</f>
        <v>0.48904660000000005</v>
      </c>
      <c r="D8611">
        <f t="shared" si="402"/>
        <v>0.18863207547169814</v>
      </c>
      <c r="E8611">
        <f t="shared" si="403"/>
        <v>0</v>
      </c>
      <c r="F8611">
        <f t="shared" si="404"/>
        <v>0.30041452452830192</v>
      </c>
    </row>
    <row r="8612" spans="1:6" x14ac:dyDescent="0.25">
      <c r="A8612">
        <v>8603</v>
      </c>
      <c r="B8612">
        <f>'Założenia i wyniki'!$E$6*Znorm.Profile!B8612</f>
        <v>0.26101886792452828</v>
      </c>
      <c r="C8612">
        <f>'Założenia i wyniki'!$E$8*Znorm.Profile!C8612</f>
        <v>0.52402000000000004</v>
      </c>
      <c r="D8612">
        <f t="shared" si="402"/>
        <v>0.26101886792452828</v>
      </c>
      <c r="E8612">
        <f t="shared" si="403"/>
        <v>0</v>
      </c>
      <c r="F8612">
        <f t="shared" si="404"/>
        <v>0.26300113207547177</v>
      </c>
    </row>
    <row r="8613" spans="1:6" x14ac:dyDescent="0.25">
      <c r="A8613">
        <v>8604</v>
      </c>
      <c r="B8613">
        <f>'Założenia i wyniki'!$E$6*Znorm.Profile!B8613</f>
        <v>0.20341509433962263</v>
      </c>
      <c r="C8613">
        <f>'Założenia i wyniki'!$E$8*Znorm.Profile!C8613</f>
        <v>0.5329142</v>
      </c>
      <c r="D8613">
        <f t="shared" si="402"/>
        <v>0.20341509433962263</v>
      </c>
      <c r="E8613">
        <f t="shared" si="403"/>
        <v>0</v>
      </c>
      <c r="F8613">
        <f t="shared" si="404"/>
        <v>0.32949910566037738</v>
      </c>
    </row>
    <row r="8614" spans="1:6" x14ac:dyDescent="0.25">
      <c r="A8614">
        <v>8605</v>
      </c>
      <c r="B8614">
        <f>'Założenia i wyniki'!$E$6*Znorm.Profile!B8614</f>
        <v>0.19253773584905659</v>
      </c>
      <c r="C8614">
        <f>'Założenia i wyniki'!$E$8*Znorm.Profile!C8614</f>
        <v>0.52486664999999988</v>
      </c>
      <c r="D8614">
        <f t="shared" si="402"/>
        <v>0.19253773584905659</v>
      </c>
      <c r="E8614">
        <f t="shared" si="403"/>
        <v>0</v>
      </c>
      <c r="F8614">
        <f t="shared" si="404"/>
        <v>0.33232891415094329</v>
      </c>
    </row>
    <row r="8615" spans="1:6" x14ac:dyDescent="0.25">
      <c r="A8615">
        <v>8606</v>
      </c>
      <c r="B8615">
        <f>'Założenia i wyniki'!$E$6*Znorm.Profile!B8615</f>
        <v>0.13967924528301887</v>
      </c>
      <c r="C8615">
        <f>'Założenia i wyniki'!$E$8*Znorm.Profile!C8615</f>
        <v>0.51886555000000001</v>
      </c>
      <c r="D8615">
        <f t="shared" si="402"/>
        <v>0.13967924528301887</v>
      </c>
      <c r="E8615">
        <f t="shared" si="403"/>
        <v>0</v>
      </c>
      <c r="F8615">
        <f t="shared" si="404"/>
        <v>0.37918630471698112</v>
      </c>
    </row>
    <row r="8616" spans="1:6" x14ac:dyDescent="0.25">
      <c r="A8616">
        <v>8607</v>
      </c>
      <c r="B8616">
        <f>'Założenia i wyniki'!$E$6*Znorm.Profile!B8616</f>
        <v>3.3301886792452828E-2</v>
      </c>
      <c r="C8616">
        <f>'Założenia i wyniki'!$E$8*Znorm.Profile!C8616</f>
        <v>0.49961519999999998</v>
      </c>
      <c r="D8616">
        <f t="shared" si="402"/>
        <v>3.3301886792452828E-2</v>
      </c>
      <c r="E8616">
        <f t="shared" si="403"/>
        <v>0</v>
      </c>
      <c r="F8616">
        <f t="shared" si="404"/>
        <v>0.46631331320754715</v>
      </c>
    </row>
    <row r="8617" spans="1:6" x14ac:dyDescent="0.25">
      <c r="A8617">
        <v>8608</v>
      </c>
      <c r="B8617">
        <f>'Założenia i wyniki'!$E$6*Znorm.Profile!B8617</f>
        <v>0</v>
      </c>
      <c r="C8617">
        <f>'Założenia i wyniki'!$E$8*Znorm.Profile!C8617</f>
        <v>0.52761904999999998</v>
      </c>
      <c r="D8617">
        <f t="shared" si="402"/>
        <v>0</v>
      </c>
      <c r="E8617">
        <f t="shared" si="403"/>
        <v>0</v>
      </c>
      <c r="F8617">
        <f t="shared" si="404"/>
        <v>0.52761904999999998</v>
      </c>
    </row>
    <row r="8618" spans="1:6" x14ac:dyDescent="0.25">
      <c r="A8618">
        <v>8609</v>
      </c>
      <c r="B8618">
        <f>'Założenia i wyniki'!$E$6*Znorm.Profile!B8618</f>
        <v>0</v>
      </c>
      <c r="C8618">
        <f>'Założenia i wyniki'!$E$8*Znorm.Profile!C8618</f>
        <v>0.56470995000000002</v>
      </c>
      <c r="D8618">
        <f t="shared" si="402"/>
        <v>0</v>
      </c>
      <c r="E8618">
        <f t="shared" si="403"/>
        <v>0</v>
      </c>
      <c r="F8618">
        <f t="shared" si="404"/>
        <v>0.56470995000000002</v>
      </c>
    </row>
    <row r="8619" spans="1:6" x14ac:dyDescent="0.25">
      <c r="A8619">
        <v>8610</v>
      </c>
      <c r="B8619">
        <f>'Założenia i wyniki'!$E$6*Znorm.Profile!B8619</f>
        <v>0</v>
      </c>
      <c r="C8619">
        <f>'Założenia i wyniki'!$E$8*Znorm.Profile!C8619</f>
        <v>0.59081225000000004</v>
      </c>
      <c r="D8619">
        <f t="shared" si="402"/>
        <v>0</v>
      </c>
      <c r="E8619">
        <f t="shared" si="403"/>
        <v>0</v>
      </c>
      <c r="F8619">
        <f t="shared" si="404"/>
        <v>0.59081225000000004</v>
      </c>
    </row>
    <row r="8620" spans="1:6" x14ac:dyDescent="0.25">
      <c r="A8620">
        <v>8611</v>
      </c>
      <c r="B8620">
        <f>'Założenia i wyniki'!$E$6*Znorm.Profile!B8620</f>
        <v>0</v>
      </c>
      <c r="C8620">
        <f>'Założenia i wyniki'!$E$8*Znorm.Profile!C8620</f>
        <v>0.59091375000000002</v>
      </c>
      <c r="D8620">
        <f t="shared" si="402"/>
        <v>0</v>
      </c>
      <c r="E8620">
        <f t="shared" si="403"/>
        <v>0</v>
      </c>
      <c r="F8620">
        <f t="shared" si="404"/>
        <v>0.59091375000000002</v>
      </c>
    </row>
    <row r="8621" spans="1:6" x14ac:dyDescent="0.25">
      <c r="A8621">
        <v>8612</v>
      </c>
      <c r="B8621">
        <f>'Założenia i wyniki'!$E$6*Znorm.Profile!B8621</f>
        <v>0</v>
      </c>
      <c r="C8621">
        <f>'Założenia i wyniki'!$E$8*Znorm.Profile!C8621</f>
        <v>0.59092180000000005</v>
      </c>
      <c r="D8621">
        <f t="shared" si="402"/>
        <v>0</v>
      </c>
      <c r="E8621">
        <f t="shared" si="403"/>
        <v>0</v>
      </c>
      <c r="F8621">
        <f t="shared" si="404"/>
        <v>0.59092180000000005</v>
      </c>
    </row>
    <row r="8622" spans="1:6" x14ac:dyDescent="0.25">
      <c r="A8622">
        <v>8613</v>
      </c>
      <c r="B8622">
        <f>'Założenia i wyniki'!$E$6*Znorm.Profile!B8622</f>
        <v>0</v>
      </c>
      <c r="C8622">
        <f>'Założenia i wyniki'!$E$8*Znorm.Profile!C8622</f>
        <v>0.57368289999999988</v>
      </c>
      <c r="D8622">
        <f t="shared" si="402"/>
        <v>0</v>
      </c>
      <c r="E8622">
        <f t="shared" si="403"/>
        <v>0</v>
      </c>
      <c r="F8622">
        <f t="shared" si="404"/>
        <v>0.57368289999999988</v>
      </c>
    </row>
    <row r="8623" spans="1:6" x14ac:dyDescent="0.25">
      <c r="A8623">
        <v>8614</v>
      </c>
      <c r="B8623">
        <f>'Założenia i wyniki'!$E$6*Znorm.Profile!B8623</f>
        <v>0</v>
      </c>
      <c r="C8623">
        <f>'Założenia i wyniki'!$E$8*Znorm.Profile!C8623</f>
        <v>0.54071605</v>
      </c>
      <c r="D8623">
        <f t="shared" si="402"/>
        <v>0</v>
      </c>
      <c r="E8623">
        <f t="shared" si="403"/>
        <v>0</v>
      </c>
      <c r="F8623">
        <f t="shared" si="404"/>
        <v>0.54071605</v>
      </c>
    </row>
    <row r="8624" spans="1:6" x14ac:dyDescent="0.25">
      <c r="A8624">
        <v>8615</v>
      </c>
      <c r="B8624">
        <f>'Założenia i wyniki'!$E$6*Znorm.Profile!B8624</f>
        <v>0</v>
      </c>
      <c r="C8624">
        <f>'Założenia i wyniki'!$E$8*Znorm.Profile!C8624</f>
        <v>0.48263249999999996</v>
      </c>
      <c r="D8624">
        <f t="shared" si="402"/>
        <v>0</v>
      </c>
      <c r="E8624">
        <f t="shared" si="403"/>
        <v>0</v>
      </c>
      <c r="F8624">
        <f t="shared" si="404"/>
        <v>0.48263249999999996</v>
      </c>
    </row>
    <row r="8625" spans="1:6" x14ac:dyDescent="0.25">
      <c r="A8625">
        <v>8616</v>
      </c>
      <c r="B8625">
        <f>'Założenia i wyniki'!$E$6*Znorm.Profile!B8625</f>
        <v>0</v>
      </c>
      <c r="C8625">
        <f>'Założenia i wyniki'!$E$8*Znorm.Profile!C8625</f>
        <v>0.421288</v>
      </c>
      <c r="D8625">
        <f t="shared" si="402"/>
        <v>0</v>
      </c>
      <c r="E8625">
        <f t="shared" si="403"/>
        <v>0</v>
      </c>
      <c r="F8625">
        <f t="shared" si="404"/>
        <v>0.421288</v>
      </c>
    </row>
    <row r="8626" spans="1:6" x14ac:dyDescent="0.25">
      <c r="A8626">
        <v>8617</v>
      </c>
      <c r="B8626">
        <f>'Założenia i wyniki'!$E$6*Znorm.Profile!B8626</f>
        <v>0</v>
      </c>
      <c r="C8626">
        <f>'Założenia i wyniki'!$E$8*Znorm.Profile!C8626</f>
        <v>0.32585524999999999</v>
      </c>
      <c r="D8626">
        <f t="shared" si="402"/>
        <v>0</v>
      </c>
      <c r="E8626">
        <f t="shared" si="403"/>
        <v>0</v>
      </c>
      <c r="F8626">
        <f t="shared" si="404"/>
        <v>0.32585524999999999</v>
      </c>
    </row>
    <row r="8627" spans="1:6" x14ac:dyDescent="0.25">
      <c r="A8627">
        <v>8618</v>
      </c>
      <c r="B8627">
        <f>'Założenia i wyniki'!$E$6*Znorm.Profile!B8627</f>
        <v>0</v>
      </c>
      <c r="C8627">
        <f>'Założenia i wyniki'!$E$8*Znorm.Profile!C8627</f>
        <v>0.27661829999999998</v>
      </c>
      <c r="D8627">
        <f t="shared" si="402"/>
        <v>0</v>
      </c>
      <c r="E8627">
        <f t="shared" si="403"/>
        <v>0</v>
      </c>
      <c r="F8627">
        <f t="shared" si="404"/>
        <v>0.27661829999999998</v>
      </c>
    </row>
    <row r="8628" spans="1:6" x14ac:dyDescent="0.25">
      <c r="A8628">
        <v>8619</v>
      </c>
      <c r="B8628">
        <f>'Założenia i wyniki'!$E$6*Znorm.Profile!B8628</f>
        <v>0</v>
      </c>
      <c r="C8628">
        <f>'Założenia i wyniki'!$E$8*Znorm.Profile!C8628</f>
        <v>0.24737055000000002</v>
      </c>
      <c r="D8628">
        <f t="shared" si="402"/>
        <v>0</v>
      </c>
      <c r="E8628">
        <f t="shared" si="403"/>
        <v>0</v>
      </c>
      <c r="F8628">
        <f t="shared" si="404"/>
        <v>0.24737055000000002</v>
      </c>
    </row>
    <row r="8629" spans="1:6" x14ac:dyDescent="0.25">
      <c r="A8629">
        <v>8620</v>
      </c>
      <c r="B8629">
        <f>'Założenia i wyniki'!$E$6*Znorm.Profile!B8629</f>
        <v>0</v>
      </c>
      <c r="C8629">
        <f>'Założenia i wyniki'!$E$8*Znorm.Profile!C8629</f>
        <v>0.2405774</v>
      </c>
      <c r="D8629">
        <f t="shared" si="402"/>
        <v>0</v>
      </c>
      <c r="E8629">
        <f t="shared" si="403"/>
        <v>0</v>
      </c>
      <c r="F8629">
        <f t="shared" si="404"/>
        <v>0.2405774</v>
      </c>
    </row>
    <row r="8630" spans="1:6" x14ac:dyDescent="0.25">
      <c r="A8630">
        <v>8621</v>
      </c>
      <c r="B8630">
        <f>'Założenia i wyniki'!$E$6*Znorm.Profile!B8630</f>
        <v>0</v>
      </c>
      <c r="C8630">
        <f>'Założenia i wyniki'!$E$8*Znorm.Profile!C8630</f>
        <v>0.24425694999999997</v>
      </c>
      <c r="D8630">
        <f t="shared" si="402"/>
        <v>0</v>
      </c>
      <c r="E8630">
        <f t="shared" si="403"/>
        <v>0</v>
      </c>
      <c r="F8630">
        <f t="shared" si="404"/>
        <v>0.24425694999999997</v>
      </c>
    </row>
    <row r="8631" spans="1:6" x14ac:dyDescent="0.25">
      <c r="A8631">
        <v>8622</v>
      </c>
      <c r="B8631">
        <f>'Założenia i wyniki'!$E$6*Znorm.Profile!B8631</f>
        <v>0</v>
      </c>
      <c r="C8631">
        <f>'Założenia i wyniki'!$E$8*Znorm.Profile!C8631</f>
        <v>0.26583374999999998</v>
      </c>
      <c r="D8631">
        <f t="shared" si="402"/>
        <v>0</v>
      </c>
      <c r="E8631">
        <f t="shared" si="403"/>
        <v>0</v>
      </c>
      <c r="F8631">
        <f t="shared" si="404"/>
        <v>0.26583374999999998</v>
      </c>
    </row>
    <row r="8632" spans="1:6" x14ac:dyDescent="0.25">
      <c r="A8632">
        <v>8623</v>
      </c>
      <c r="B8632">
        <f>'Założenia i wyniki'!$E$6*Znorm.Profile!B8632</f>
        <v>0</v>
      </c>
      <c r="C8632">
        <f>'Założenia i wyniki'!$E$8*Znorm.Profile!C8632</f>
        <v>0.31066035000000003</v>
      </c>
      <c r="D8632">
        <f t="shared" si="402"/>
        <v>0</v>
      </c>
      <c r="E8632">
        <f t="shared" si="403"/>
        <v>0</v>
      </c>
      <c r="F8632">
        <f t="shared" si="404"/>
        <v>0.31066035000000003</v>
      </c>
    </row>
    <row r="8633" spans="1:6" x14ac:dyDescent="0.25">
      <c r="A8633">
        <v>8624</v>
      </c>
      <c r="B8633">
        <f>'Założenia i wyniki'!$E$6*Znorm.Profile!B8633</f>
        <v>0</v>
      </c>
      <c r="C8633">
        <f>'Założenia i wyniki'!$E$8*Znorm.Profile!C8633</f>
        <v>0.34991634999999999</v>
      </c>
      <c r="D8633">
        <f t="shared" si="402"/>
        <v>0</v>
      </c>
      <c r="E8633">
        <f t="shared" si="403"/>
        <v>0</v>
      </c>
      <c r="F8633">
        <f t="shared" si="404"/>
        <v>0.34991634999999999</v>
      </c>
    </row>
    <row r="8634" spans="1:6" x14ac:dyDescent="0.25">
      <c r="A8634">
        <v>8625</v>
      </c>
      <c r="B8634">
        <f>'Założenia i wyniki'!$E$6*Znorm.Profile!B8634</f>
        <v>3.3788679245283018E-2</v>
      </c>
      <c r="C8634">
        <f>'Założenia i wyniki'!$E$8*Znorm.Profile!C8634</f>
        <v>0.42899114999999999</v>
      </c>
      <c r="D8634">
        <f t="shared" si="402"/>
        <v>3.3788679245283018E-2</v>
      </c>
      <c r="E8634">
        <f t="shared" si="403"/>
        <v>0</v>
      </c>
      <c r="F8634">
        <f t="shared" si="404"/>
        <v>0.39520247075471698</v>
      </c>
    </row>
    <row r="8635" spans="1:6" x14ac:dyDescent="0.25">
      <c r="A8635">
        <v>8626</v>
      </c>
      <c r="B8635">
        <f>'Założenia i wyniki'!$E$6*Znorm.Profile!B8635</f>
        <v>0.23474528301886793</v>
      </c>
      <c r="C8635">
        <f>'Założenia i wyniki'!$E$8*Znorm.Profile!C8635</f>
        <v>0.49175595000000005</v>
      </c>
      <c r="D8635">
        <f t="shared" si="402"/>
        <v>0.23474528301886793</v>
      </c>
      <c r="E8635">
        <f t="shared" si="403"/>
        <v>0</v>
      </c>
      <c r="F8635">
        <f t="shared" si="404"/>
        <v>0.25701066698113212</v>
      </c>
    </row>
    <row r="8636" spans="1:6" x14ac:dyDescent="0.25">
      <c r="A8636">
        <v>8627</v>
      </c>
      <c r="B8636">
        <f>'Założenia i wyniki'!$E$6*Znorm.Profile!B8636</f>
        <v>0.26870754716981132</v>
      </c>
      <c r="C8636">
        <f>'Założenia i wyniki'!$E$8*Znorm.Profile!C8636</f>
        <v>0.53062730000000002</v>
      </c>
      <c r="D8636">
        <f t="shared" si="402"/>
        <v>0.26870754716981132</v>
      </c>
      <c r="E8636">
        <f t="shared" si="403"/>
        <v>0</v>
      </c>
      <c r="F8636">
        <f t="shared" si="404"/>
        <v>0.2619197528301887</v>
      </c>
    </row>
    <row r="8637" spans="1:6" x14ac:dyDescent="0.25">
      <c r="A8637">
        <v>8628</v>
      </c>
      <c r="B8637">
        <f>'Założenia i wyniki'!$E$6*Znorm.Profile!B8637</f>
        <v>0.28389622641509438</v>
      </c>
      <c r="C8637">
        <f>'Założenia i wyniki'!$E$8*Znorm.Profile!C8637</f>
        <v>0.55007260000000002</v>
      </c>
      <c r="D8637">
        <f t="shared" si="402"/>
        <v>0.28389622641509438</v>
      </c>
      <c r="E8637">
        <f t="shared" si="403"/>
        <v>0</v>
      </c>
      <c r="F8637">
        <f t="shared" si="404"/>
        <v>0.26617637358490565</v>
      </c>
    </row>
    <row r="8638" spans="1:6" x14ac:dyDescent="0.25">
      <c r="A8638">
        <v>8629</v>
      </c>
      <c r="B8638">
        <f>'Założenia i wyniki'!$E$6*Znorm.Profile!B8638</f>
        <v>0.27575471698113208</v>
      </c>
      <c r="C8638">
        <f>'Założenia i wyniki'!$E$8*Znorm.Profile!C8638</f>
        <v>0.54965260000000005</v>
      </c>
      <c r="D8638">
        <f t="shared" si="402"/>
        <v>0.27575471698113208</v>
      </c>
      <c r="E8638">
        <f t="shared" si="403"/>
        <v>0</v>
      </c>
      <c r="F8638">
        <f t="shared" si="404"/>
        <v>0.27389788301886797</v>
      </c>
    </row>
    <row r="8639" spans="1:6" x14ac:dyDescent="0.25">
      <c r="A8639">
        <v>8630</v>
      </c>
      <c r="B8639">
        <f>'Założenia i wyniki'!$E$6*Znorm.Profile!B8639</f>
        <v>0.17310377358490567</v>
      </c>
      <c r="C8639">
        <f>'Założenia i wyniki'!$E$8*Znorm.Profile!C8639</f>
        <v>0.54084100000000002</v>
      </c>
      <c r="D8639">
        <f t="shared" si="402"/>
        <v>0.17310377358490567</v>
      </c>
      <c r="E8639">
        <f t="shared" si="403"/>
        <v>0</v>
      </c>
      <c r="F8639">
        <f t="shared" si="404"/>
        <v>0.36773722641509432</v>
      </c>
    </row>
    <row r="8640" spans="1:6" x14ac:dyDescent="0.25">
      <c r="A8640">
        <v>8631</v>
      </c>
      <c r="B8640">
        <f>'Założenia i wyniki'!$E$6*Znorm.Profile!B8640</f>
        <v>4.6899999999999997E-2</v>
      </c>
      <c r="C8640">
        <f>'Założenia i wyniki'!$E$8*Znorm.Profile!C8640</f>
        <v>0.520366</v>
      </c>
      <c r="D8640">
        <f t="shared" si="402"/>
        <v>4.6899999999999997E-2</v>
      </c>
      <c r="E8640">
        <f t="shared" si="403"/>
        <v>0</v>
      </c>
      <c r="F8640">
        <f t="shared" si="404"/>
        <v>0.473466</v>
      </c>
    </row>
    <row r="8641" spans="1:6" x14ac:dyDescent="0.25">
      <c r="A8641">
        <v>8632</v>
      </c>
      <c r="B8641">
        <f>'Założenia i wyniki'!$E$6*Znorm.Profile!B8641</f>
        <v>0</v>
      </c>
      <c r="C8641">
        <f>'Założenia i wyniki'!$E$8*Znorm.Profile!C8641</f>
        <v>0.54194279999999995</v>
      </c>
      <c r="D8641">
        <f t="shared" si="402"/>
        <v>0</v>
      </c>
      <c r="E8641">
        <f t="shared" si="403"/>
        <v>0</v>
      </c>
      <c r="F8641">
        <f t="shared" si="404"/>
        <v>0.54194279999999995</v>
      </c>
    </row>
    <row r="8642" spans="1:6" x14ac:dyDescent="0.25">
      <c r="A8642">
        <v>8633</v>
      </c>
      <c r="B8642">
        <f>'Założenia i wyniki'!$E$6*Znorm.Profile!B8642</f>
        <v>0</v>
      </c>
      <c r="C8642">
        <f>'Założenia i wyniki'!$E$8*Znorm.Profile!C8642</f>
        <v>0.58111864999999996</v>
      </c>
      <c r="D8642">
        <f t="shared" si="402"/>
        <v>0</v>
      </c>
      <c r="E8642">
        <f t="shared" si="403"/>
        <v>0</v>
      </c>
      <c r="F8642">
        <f t="shared" si="404"/>
        <v>0.58111864999999996</v>
      </c>
    </row>
    <row r="8643" spans="1:6" x14ac:dyDescent="0.25">
      <c r="A8643">
        <v>8634</v>
      </c>
      <c r="B8643">
        <f>'Założenia i wyniki'!$E$6*Znorm.Profile!B8643</f>
        <v>0</v>
      </c>
      <c r="C8643">
        <f>'Założenia i wyniki'!$E$8*Znorm.Profile!C8643</f>
        <v>0.60510240000000004</v>
      </c>
      <c r="D8643">
        <f t="shared" si="402"/>
        <v>0</v>
      </c>
      <c r="E8643">
        <f t="shared" si="403"/>
        <v>0</v>
      </c>
      <c r="F8643">
        <f t="shared" si="404"/>
        <v>0.60510240000000004</v>
      </c>
    </row>
    <row r="8644" spans="1:6" x14ac:dyDescent="0.25">
      <c r="A8644">
        <v>8635</v>
      </c>
      <c r="B8644">
        <f>'Założenia i wyniki'!$E$6*Znorm.Profile!B8644</f>
        <v>0</v>
      </c>
      <c r="C8644">
        <f>'Założenia i wyniki'!$E$8*Znorm.Profile!C8644</f>
        <v>0.61021169999999991</v>
      </c>
      <c r="D8644">
        <f t="shared" si="402"/>
        <v>0</v>
      </c>
      <c r="E8644">
        <f t="shared" si="403"/>
        <v>0</v>
      </c>
      <c r="F8644">
        <f t="shared" si="404"/>
        <v>0.61021169999999991</v>
      </c>
    </row>
    <row r="8645" spans="1:6" x14ac:dyDescent="0.25">
      <c r="A8645">
        <v>8636</v>
      </c>
      <c r="B8645">
        <f>'Założenia i wyniki'!$E$6*Znorm.Profile!B8645</f>
        <v>0</v>
      </c>
      <c r="C8645">
        <f>'Założenia i wyniki'!$E$8*Znorm.Profile!C8645</f>
        <v>0.6026499500000001</v>
      </c>
      <c r="D8645">
        <f t="shared" si="402"/>
        <v>0</v>
      </c>
      <c r="E8645">
        <f t="shared" si="403"/>
        <v>0</v>
      </c>
      <c r="F8645">
        <f t="shared" si="404"/>
        <v>0.6026499500000001</v>
      </c>
    </row>
    <row r="8646" spans="1:6" x14ac:dyDescent="0.25">
      <c r="A8646">
        <v>8637</v>
      </c>
      <c r="B8646">
        <f>'Założenia i wyniki'!$E$6*Znorm.Profile!B8646</f>
        <v>0</v>
      </c>
      <c r="C8646">
        <f>'Założenia i wyniki'!$E$8*Znorm.Profile!C8646</f>
        <v>0.58648414999999998</v>
      </c>
      <c r="D8646">
        <f t="shared" si="402"/>
        <v>0</v>
      </c>
      <c r="E8646">
        <f t="shared" si="403"/>
        <v>0</v>
      </c>
      <c r="F8646">
        <f t="shared" si="404"/>
        <v>0.58648414999999998</v>
      </c>
    </row>
    <row r="8647" spans="1:6" x14ac:dyDescent="0.25">
      <c r="A8647">
        <v>8638</v>
      </c>
      <c r="B8647">
        <f>'Założenia i wyniki'!$E$6*Znorm.Profile!B8647</f>
        <v>0</v>
      </c>
      <c r="C8647">
        <f>'Założenia i wyniki'!$E$8*Znorm.Profile!C8647</f>
        <v>0.54049659999999999</v>
      </c>
      <c r="D8647">
        <f t="shared" si="402"/>
        <v>0</v>
      </c>
      <c r="E8647">
        <f t="shared" si="403"/>
        <v>0</v>
      </c>
      <c r="F8647">
        <f t="shared" si="404"/>
        <v>0.54049659999999999</v>
      </c>
    </row>
    <row r="8648" spans="1:6" x14ac:dyDescent="0.25">
      <c r="A8648">
        <v>8639</v>
      </c>
      <c r="B8648">
        <f>'Założenia i wyniki'!$E$6*Znorm.Profile!B8648</f>
        <v>0</v>
      </c>
      <c r="C8648">
        <f>'Założenia i wyniki'!$E$8*Znorm.Profile!C8648</f>
        <v>0.46814285</v>
      </c>
      <c r="D8648">
        <f t="shared" si="402"/>
        <v>0</v>
      </c>
      <c r="E8648">
        <f t="shared" si="403"/>
        <v>0</v>
      </c>
      <c r="F8648">
        <f t="shared" si="404"/>
        <v>0.46814285</v>
      </c>
    </row>
    <row r="8649" spans="1:6" x14ac:dyDescent="0.25">
      <c r="A8649">
        <v>8640</v>
      </c>
      <c r="B8649">
        <f>'Założenia i wyniki'!$E$6*Znorm.Profile!B8649</f>
        <v>0</v>
      </c>
      <c r="C8649">
        <f>'Założenia i wyniki'!$E$8*Znorm.Profile!C8649</f>
        <v>0.39176724999999996</v>
      </c>
      <c r="D8649">
        <f t="shared" si="402"/>
        <v>0</v>
      </c>
      <c r="E8649">
        <f t="shared" si="403"/>
        <v>0</v>
      </c>
      <c r="F8649">
        <f t="shared" si="404"/>
        <v>0.39176724999999996</v>
      </c>
    </row>
    <row r="8650" spans="1:6" x14ac:dyDescent="0.25">
      <c r="A8650">
        <v>8641</v>
      </c>
      <c r="B8650">
        <f>'Założenia i wyniki'!$E$6*Znorm.Profile!B8650</f>
        <v>0</v>
      </c>
      <c r="C8650">
        <f>'Założenia i wyniki'!$E$8*Znorm.Profile!C8650</f>
        <v>0.32361034999999999</v>
      </c>
      <c r="D8650">
        <f t="shared" si="402"/>
        <v>0</v>
      </c>
      <c r="E8650">
        <f t="shared" si="403"/>
        <v>0</v>
      </c>
      <c r="F8650">
        <f t="shared" si="404"/>
        <v>0.32361034999999999</v>
      </c>
    </row>
    <row r="8651" spans="1:6" x14ac:dyDescent="0.25">
      <c r="A8651">
        <v>8642</v>
      </c>
      <c r="B8651">
        <f>'Założenia i wyniki'!$E$6*Znorm.Profile!B8651</f>
        <v>0</v>
      </c>
      <c r="C8651">
        <f>'Założenia i wyniki'!$E$8*Znorm.Profile!C8651</f>
        <v>0.27915859999999998</v>
      </c>
      <c r="D8651">
        <f t="shared" ref="D8651:D8714" si="405">IF(B8651&lt;=C8651,B8651,C8651)</f>
        <v>0</v>
      </c>
      <c r="E8651">
        <f t="shared" ref="E8651:E8714" si="406">IF(B8651&gt;C8651,B8651-C8651,0)</f>
        <v>0</v>
      </c>
      <c r="F8651">
        <f t="shared" ref="F8651:F8714" si="407">IF(B8651&lt;C8651,C8651-B8651,0)</f>
        <v>0.27915859999999998</v>
      </c>
    </row>
    <row r="8652" spans="1:6" x14ac:dyDescent="0.25">
      <c r="A8652">
        <v>8643</v>
      </c>
      <c r="B8652">
        <f>'Założenia i wyniki'!$E$6*Znorm.Profile!B8652</f>
        <v>0</v>
      </c>
      <c r="C8652">
        <f>'Założenia i wyniki'!$E$8*Znorm.Profile!C8652</f>
        <v>0.25278645</v>
      </c>
      <c r="D8652">
        <f t="shared" si="405"/>
        <v>0</v>
      </c>
      <c r="E8652">
        <f t="shared" si="406"/>
        <v>0</v>
      </c>
      <c r="F8652">
        <f t="shared" si="407"/>
        <v>0.25278645</v>
      </c>
    </row>
    <row r="8653" spans="1:6" x14ac:dyDescent="0.25">
      <c r="A8653">
        <v>8644</v>
      </c>
      <c r="B8653">
        <f>'Założenia i wyniki'!$E$6*Znorm.Profile!B8653</f>
        <v>0</v>
      </c>
      <c r="C8653">
        <f>'Założenia i wyniki'!$E$8*Znorm.Profile!C8653</f>
        <v>0.24248420000000001</v>
      </c>
      <c r="D8653">
        <f t="shared" si="405"/>
        <v>0</v>
      </c>
      <c r="E8653">
        <f t="shared" si="406"/>
        <v>0</v>
      </c>
      <c r="F8653">
        <f t="shared" si="407"/>
        <v>0.24248420000000001</v>
      </c>
    </row>
    <row r="8654" spans="1:6" x14ac:dyDescent="0.25">
      <c r="A8654">
        <v>8645</v>
      </c>
      <c r="B8654">
        <f>'Założenia i wyniki'!$E$6*Znorm.Profile!B8654</f>
        <v>0</v>
      </c>
      <c r="C8654">
        <f>'Założenia i wyniki'!$E$8*Znorm.Profile!C8654</f>
        <v>0.24722809999999998</v>
      </c>
      <c r="D8654">
        <f t="shared" si="405"/>
        <v>0</v>
      </c>
      <c r="E8654">
        <f t="shared" si="406"/>
        <v>0</v>
      </c>
      <c r="F8654">
        <f t="shared" si="407"/>
        <v>0.24722809999999998</v>
      </c>
    </row>
    <row r="8655" spans="1:6" x14ac:dyDescent="0.25">
      <c r="A8655">
        <v>8646</v>
      </c>
      <c r="B8655">
        <f>'Założenia i wyniki'!$E$6*Znorm.Profile!B8655</f>
        <v>0</v>
      </c>
      <c r="C8655">
        <f>'Założenia i wyniki'!$E$8*Znorm.Profile!C8655</f>
        <v>0.27194825</v>
      </c>
      <c r="D8655">
        <f t="shared" si="405"/>
        <v>0</v>
      </c>
      <c r="E8655">
        <f t="shared" si="406"/>
        <v>0</v>
      </c>
      <c r="F8655">
        <f t="shared" si="407"/>
        <v>0.27194825</v>
      </c>
    </row>
    <row r="8656" spans="1:6" x14ac:dyDescent="0.25">
      <c r="A8656">
        <v>8647</v>
      </c>
      <c r="B8656">
        <f>'Założenia i wyniki'!$E$6*Znorm.Profile!B8656</f>
        <v>0</v>
      </c>
      <c r="C8656">
        <f>'Założenia i wyniki'!$E$8*Znorm.Profile!C8656</f>
        <v>0.31792739999999997</v>
      </c>
      <c r="D8656">
        <f t="shared" si="405"/>
        <v>0</v>
      </c>
      <c r="E8656">
        <f t="shared" si="406"/>
        <v>0</v>
      </c>
      <c r="F8656">
        <f t="shared" si="407"/>
        <v>0.31792739999999997</v>
      </c>
    </row>
    <row r="8657" spans="1:6" x14ac:dyDescent="0.25">
      <c r="A8657">
        <v>8648</v>
      </c>
      <c r="B8657">
        <f>'Założenia i wyniki'!$E$6*Znorm.Profile!B8657</f>
        <v>0</v>
      </c>
      <c r="C8657">
        <f>'Założenia i wyniki'!$E$8*Znorm.Profile!C8657</f>
        <v>0.36733515</v>
      </c>
      <c r="D8657">
        <f t="shared" si="405"/>
        <v>0</v>
      </c>
      <c r="E8657">
        <f t="shared" si="406"/>
        <v>0</v>
      </c>
      <c r="F8657">
        <f t="shared" si="407"/>
        <v>0.36733515</v>
      </c>
    </row>
    <row r="8658" spans="1:6" x14ac:dyDescent="0.25">
      <c r="A8658">
        <v>8649</v>
      </c>
      <c r="B8658">
        <f>'Założenia i wyniki'!$E$6*Znorm.Profile!B8658</f>
        <v>7.3128301886792452E-2</v>
      </c>
      <c r="C8658">
        <f>'Założenia i wyniki'!$E$8*Znorm.Profile!C8658</f>
        <v>0.43367450000000002</v>
      </c>
      <c r="D8658">
        <f t="shared" si="405"/>
        <v>7.3128301886792452E-2</v>
      </c>
      <c r="E8658">
        <f t="shared" si="406"/>
        <v>0</v>
      </c>
      <c r="F8658">
        <f t="shared" si="407"/>
        <v>0.36054619811320754</v>
      </c>
    </row>
    <row r="8659" spans="1:6" x14ac:dyDescent="0.25">
      <c r="A8659">
        <v>8650</v>
      </c>
      <c r="B8659">
        <f>'Założenia i wyniki'!$E$6*Znorm.Profile!B8659</f>
        <v>0.36716037735849055</v>
      </c>
      <c r="C8659">
        <f>'Założenia i wyniki'!$E$8*Znorm.Profile!C8659</f>
        <v>0.48913059999999997</v>
      </c>
      <c r="D8659">
        <f t="shared" si="405"/>
        <v>0.36716037735849055</v>
      </c>
      <c r="E8659">
        <f t="shared" si="406"/>
        <v>0</v>
      </c>
      <c r="F8659">
        <f t="shared" si="407"/>
        <v>0.12197022264150942</v>
      </c>
    </row>
    <row r="8660" spans="1:6" x14ac:dyDescent="0.25">
      <c r="A8660">
        <v>8651</v>
      </c>
      <c r="B8660">
        <f>'Założenia i wyniki'!$E$6*Znorm.Profile!B8660</f>
        <v>0.42882075471698111</v>
      </c>
      <c r="C8660">
        <f>'Założenia i wyniki'!$E$8*Znorm.Profile!C8660</f>
        <v>0.52278170000000002</v>
      </c>
      <c r="D8660">
        <f t="shared" si="405"/>
        <v>0.42882075471698111</v>
      </c>
      <c r="E8660">
        <f t="shared" si="406"/>
        <v>0</v>
      </c>
      <c r="F8660">
        <f t="shared" si="407"/>
        <v>9.3960945283018904E-2</v>
      </c>
    </row>
    <row r="8661" spans="1:6" x14ac:dyDescent="0.25">
      <c r="A8661">
        <v>8652</v>
      </c>
      <c r="B8661">
        <f>'Założenia i wyniki'!$E$6*Znorm.Profile!B8661</f>
        <v>0.49872641509433957</v>
      </c>
      <c r="C8661">
        <f>'Założenia i wyniki'!$E$8*Znorm.Profile!C8661</f>
        <v>0.53208610000000012</v>
      </c>
      <c r="D8661">
        <f t="shared" si="405"/>
        <v>0.49872641509433957</v>
      </c>
      <c r="E8661">
        <f t="shared" si="406"/>
        <v>0</v>
      </c>
      <c r="F8661">
        <f t="shared" si="407"/>
        <v>3.3359684905660547E-2</v>
      </c>
    </row>
    <row r="8662" spans="1:6" x14ac:dyDescent="0.25">
      <c r="A8662">
        <v>8653</v>
      </c>
      <c r="B8662">
        <f>'Założenia i wyniki'!$E$6*Znorm.Profile!B8662</f>
        <v>0.66583962264150942</v>
      </c>
      <c r="C8662">
        <f>'Założenia i wyniki'!$E$8*Znorm.Profile!C8662</f>
        <v>0.5462838499999999</v>
      </c>
      <c r="D8662">
        <f t="shared" si="405"/>
        <v>0.5462838499999999</v>
      </c>
      <c r="E8662">
        <f t="shared" si="406"/>
        <v>0.11955577264150952</v>
      </c>
      <c r="F8662">
        <f t="shared" si="407"/>
        <v>0</v>
      </c>
    </row>
    <row r="8663" spans="1:6" x14ac:dyDescent="0.25">
      <c r="A8663">
        <v>8654</v>
      </c>
      <c r="B8663">
        <f>'Założenia i wyniki'!$E$6*Znorm.Profile!B8663</f>
        <v>0.34108490566037736</v>
      </c>
      <c r="C8663">
        <f>'Założenia i wyniki'!$E$8*Znorm.Profile!C8663</f>
        <v>0.54627824999999997</v>
      </c>
      <c r="D8663">
        <f t="shared" si="405"/>
        <v>0.34108490566037736</v>
      </c>
      <c r="E8663">
        <f t="shared" si="406"/>
        <v>0</v>
      </c>
      <c r="F8663">
        <f t="shared" si="407"/>
        <v>0.20519334433962261</v>
      </c>
    </row>
    <row r="8664" spans="1:6" x14ac:dyDescent="0.25">
      <c r="A8664">
        <v>8655</v>
      </c>
      <c r="B8664">
        <f>'Założenia i wyniki'!$E$6*Znorm.Profile!B8664</f>
        <v>0.10412264150943397</v>
      </c>
      <c r="C8664">
        <f>'Założenia i wyniki'!$E$8*Znorm.Profile!C8664</f>
        <v>0.53322955000000005</v>
      </c>
      <c r="D8664">
        <f t="shared" si="405"/>
        <v>0.10412264150943397</v>
      </c>
      <c r="E8664">
        <f t="shared" si="406"/>
        <v>0</v>
      </c>
      <c r="F8664">
        <f t="shared" si="407"/>
        <v>0.4291069084905661</v>
      </c>
    </row>
    <row r="8665" spans="1:6" x14ac:dyDescent="0.25">
      <c r="A8665">
        <v>8656</v>
      </c>
      <c r="B8665">
        <f>'Założenia i wyniki'!$E$6*Znorm.Profile!B8665</f>
        <v>0</v>
      </c>
      <c r="C8665">
        <f>'Założenia i wyniki'!$E$8*Znorm.Profile!C8665</f>
        <v>0.55707050000000002</v>
      </c>
      <c r="D8665">
        <f t="shared" si="405"/>
        <v>0</v>
      </c>
      <c r="E8665">
        <f t="shared" si="406"/>
        <v>0</v>
      </c>
      <c r="F8665">
        <f t="shared" si="407"/>
        <v>0.55707050000000002</v>
      </c>
    </row>
    <row r="8666" spans="1:6" x14ac:dyDescent="0.25">
      <c r="A8666">
        <v>8657</v>
      </c>
      <c r="B8666">
        <f>'Założenia i wyniki'!$E$6*Znorm.Profile!B8666</f>
        <v>0</v>
      </c>
      <c r="C8666">
        <f>'Założenia i wyniki'!$E$8*Znorm.Profile!C8666</f>
        <v>0.6116708500000001</v>
      </c>
      <c r="D8666">
        <f t="shared" si="405"/>
        <v>0</v>
      </c>
      <c r="E8666">
        <f t="shared" si="406"/>
        <v>0</v>
      </c>
      <c r="F8666">
        <f t="shared" si="407"/>
        <v>0.6116708500000001</v>
      </c>
    </row>
    <row r="8667" spans="1:6" x14ac:dyDescent="0.25">
      <c r="A8667">
        <v>8658</v>
      </c>
      <c r="B8667">
        <f>'Założenia i wyniki'!$E$6*Znorm.Profile!B8667</f>
        <v>0</v>
      </c>
      <c r="C8667">
        <f>'Założenia i wyniki'!$E$8*Znorm.Profile!C8667</f>
        <v>0.62643280000000012</v>
      </c>
      <c r="D8667">
        <f t="shared" si="405"/>
        <v>0</v>
      </c>
      <c r="E8667">
        <f t="shared" si="406"/>
        <v>0</v>
      </c>
      <c r="F8667">
        <f t="shared" si="407"/>
        <v>0.62643280000000012</v>
      </c>
    </row>
    <row r="8668" spans="1:6" x14ac:dyDescent="0.25">
      <c r="A8668">
        <v>8659</v>
      </c>
      <c r="B8668">
        <f>'Założenia i wyniki'!$E$6*Znorm.Profile!B8668</f>
        <v>0</v>
      </c>
      <c r="C8668">
        <f>'Założenia i wyniki'!$E$8*Znorm.Profile!C8668</f>
        <v>0.64400070000000009</v>
      </c>
      <c r="D8668">
        <f t="shared" si="405"/>
        <v>0</v>
      </c>
      <c r="E8668">
        <f t="shared" si="406"/>
        <v>0</v>
      </c>
      <c r="F8668">
        <f t="shared" si="407"/>
        <v>0.64400070000000009</v>
      </c>
    </row>
    <row r="8669" spans="1:6" x14ac:dyDescent="0.25">
      <c r="A8669">
        <v>8660</v>
      </c>
      <c r="B8669">
        <f>'Założenia i wyniki'!$E$6*Znorm.Profile!B8669</f>
        <v>0</v>
      </c>
      <c r="C8669">
        <f>'Założenia i wyniki'!$E$8*Znorm.Profile!C8669</f>
        <v>0.64474549999999997</v>
      </c>
      <c r="D8669">
        <f t="shared" si="405"/>
        <v>0</v>
      </c>
      <c r="E8669">
        <f t="shared" si="406"/>
        <v>0</v>
      </c>
      <c r="F8669">
        <f t="shared" si="407"/>
        <v>0.64474549999999997</v>
      </c>
    </row>
    <row r="8670" spans="1:6" x14ac:dyDescent="0.25">
      <c r="A8670">
        <v>8661</v>
      </c>
      <c r="B8670">
        <f>'Założenia i wyniki'!$E$6*Znorm.Profile!B8670</f>
        <v>0</v>
      </c>
      <c r="C8670">
        <f>'Założenia i wyniki'!$E$8*Znorm.Profile!C8670</f>
        <v>0.61126975000000006</v>
      </c>
      <c r="D8670">
        <f t="shared" si="405"/>
        <v>0</v>
      </c>
      <c r="E8670">
        <f t="shared" si="406"/>
        <v>0</v>
      </c>
      <c r="F8670">
        <f t="shared" si="407"/>
        <v>0.61126975000000006</v>
      </c>
    </row>
    <row r="8671" spans="1:6" x14ac:dyDescent="0.25">
      <c r="A8671">
        <v>8662</v>
      </c>
      <c r="B8671">
        <f>'Założenia i wyniki'!$E$6*Znorm.Profile!B8671</f>
        <v>0</v>
      </c>
      <c r="C8671">
        <f>'Założenia i wyniki'!$E$8*Znorm.Profile!C8671</f>
        <v>0.54905130000000013</v>
      </c>
      <c r="D8671">
        <f t="shared" si="405"/>
        <v>0</v>
      </c>
      <c r="E8671">
        <f t="shared" si="406"/>
        <v>0</v>
      </c>
      <c r="F8671">
        <f t="shared" si="407"/>
        <v>0.54905130000000013</v>
      </c>
    </row>
    <row r="8672" spans="1:6" x14ac:dyDescent="0.25">
      <c r="A8672">
        <v>8663</v>
      </c>
      <c r="B8672">
        <f>'Założenia i wyniki'!$E$6*Znorm.Profile!B8672</f>
        <v>0</v>
      </c>
      <c r="C8672">
        <f>'Założenia i wyniki'!$E$8*Znorm.Profile!C8672</f>
        <v>0.46261635000000001</v>
      </c>
      <c r="D8672">
        <f t="shared" si="405"/>
        <v>0</v>
      </c>
      <c r="E8672">
        <f t="shared" si="406"/>
        <v>0</v>
      </c>
      <c r="F8672">
        <f t="shared" si="407"/>
        <v>0.46261635000000001</v>
      </c>
    </row>
    <row r="8673" spans="1:6" x14ac:dyDescent="0.25">
      <c r="A8673">
        <v>8664</v>
      </c>
      <c r="B8673">
        <f>'Założenia i wyniki'!$E$6*Znorm.Profile!B8673</f>
        <v>0</v>
      </c>
      <c r="C8673">
        <f>'Założenia i wyniki'!$E$8*Znorm.Profile!C8673</f>
        <v>0.38890599999999997</v>
      </c>
      <c r="D8673">
        <f t="shared" si="405"/>
        <v>0</v>
      </c>
      <c r="E8673">
        <f t="shared" si="406"/>
        <v>0</v>
      </c>
      <c r="F8673">
        <f t="shared" si="407"/>
        <v>0.38890599999999997</v>
      </c>
    </row>
    <row r="8674" spans="1:6" x14ac:dyDescent="0.25">
      <c r="A8674">
        <v>8665</v>
      </c>
      <c r="B8674">
        <f>'Założenia i wyniki'!$E$6*Znorm.Profile!B8674</f>
        <v>0</v>
      </c>
      <c r="C8674">
        <f>'Założenia i wyniki'!$E$8*Znorm.Profile!C8674</f>
        <v>0.30954629999999994</v>
      </c>
      <c r="D8674">
        <f t="shared" si="405"/>
        <v>0</v>
      </c>
      <c r="E8674">
        <f t="shared" si="406"/>
        <v>0</v>
      </c>
      <c r="F8674">
        <f t="shared" si="407"/>
        <v>0.30954629999999994</v>
      </c>
    </row>
    <row r="8675" spans="1:6" x14ac:dyDescent="0.25">
      <c r="A8675">
        <v>8666</v>
      </c>
      <c r="B8675">
        <f>'Założenia i wyniki'!$E$6*Znorm.Profile!B8675</f>
        <v>0</v>
      </c>
      <c r="C8675">
        <f>'Założenia i wyniki'!$E$8*Znorm.Profile!C8675</f>
        <v>0.26475155</v>
      </c>
      <c r="D8675">
        <f t="shared" si="405"/>
        <v>0</v>
      </c>
      <c r="E8675">
        <f t="shared" si="406"/>
        <v>0</v>
      </c>
      <c r="F8675">
        <f t="shared" si="407"/>
        <v>0.26475155</v>
      </c>
    </row>
    <row r="8676" spans="1:6" x14ac:dyDescent="0.25">
      <c r="A8676">
        <v>8667</v>
      </c>
      <c r="B8676">
        <f>'Założenia i wyniki'!$E$6*Znorm.Profile!B8676</f>
        <v>0</v>
      </c>
      <c r="C8676">
        <f>'Założenia i wyniki'!$E$8*Znorm.Profile!C8676</f>
        <v>0.23819985000000005</v>
      </c>
      <c r="D8676">
        <f t="shared" si="405"/>
        <v>0</v>
      </c>
      <c r="E8676">
        <f t="shared" si="406"/>
        <v>0</v>
      </c>
      <c r="F8676">
        <f t="shared" si="407"/>
        <v>0.23819985000000005</v>
      </c>
    </row>
    <row r="8677" spans="1:6" x14ac:dyDescent="0.25">
      <c r="A8677">
        <v>8668</v>
      </c>
      <c r="B8677">
        <f>'Założenia i wyniki'!$E$6*Znorm.Profile!B8677</f>
        <v>0</v>
      </c>
      <c r="C8677">
        <f>'Założenia i wyniki'!$E$8*Znorm.Profile!C8677</f>
        <v>0.23589930000000001</v>
      </c>
      <c r="D8677">
        <f t="shared" si="405"/>
        <v>0</v>
      </c>
      <c r="E8677">
        <f t="shared" si="406"/>
        <v>0</v>
      </c>
      <c r="F8677">
        <f t="shared" si="407"/>
        <v>0.23589930000000001</v>
      </c>
    </row>
    <row r="8678" spans="1:6" x14ac:dyDescent="0.25">
      <c r="A8678">
        <v>8669</v>
      </c>
      <c r="B8678">
        <f>'Założenia i wyniki'!$E$6*Znorm.Profile!B8678</f>
        <v>0</v>
      </c>
      <c r="C8678">
        <f>'Założenia i wyniki'!$E$8*Znorm.Profile!C8678</f>
        <v>0.25212249999999997</v>
      </c>
      <c r="D8678">
        <f t="shared" si="405"/>
        <v>0</v>
      </c>
      <c r="E8678">
        <f t="shared" si="406"/>
        <v>0</v>
      </c>
      <c r="F8678">
        <f t="shared" si="407"/>
        <v>0.25212249999999997</v>
      </c>
    </row>
    <row r="8679" spans="1:6" x14ac:dyDescent="0.25">
      <c r="A8679">
        <v>8670</v>
      </c>
      <c r="B8679">
        <f>'Założenia i wyniki'!$E$6*Znorm.Profile!B8679</f>
        <v>0</v>
      </c>
      <c r="C8679">
        <f>'Założenia i wyniki'!$E$8*Znorm.Profile!C8679</f>
        <v>0.29102430000000001</v>
      </c>
      <c r="D8679">
        <f t="shared" si="405"/>
        <v>0</v>
      </c>
      <c r="E8679">
        <f t="shared" si="406"/>
        <v>0</v>
      </c>
      <c r="F8679">
        <f t="shared" si="407"/>
        <v>0.29102430000000001</v>
      </c>
    </row>
    <row r="8680" spans="1:6" x14ac:dyDescent="0.25">
      <c r="A8680">
        <v>8671</v>
      </c>
      <c r="B8680">
        <f>'Założenia i wyniki'!$E$6*Znorm.Profile!B8680</f>
        <v>0</v>
      </c>
      <c r="C8680">
        <f>'Założenia i wyniki'!$E$8*Znorm.Profile!C8680</f>
        <v>0.36510319999999996</v>
      </c>
      <c r="D8680">
        <f t="shared" si="405"/>
        <v>0</v>
      </c>
      <c r="E8680">
        <f t="shared" si="406"/>
        <v>0</v>
      </c>
      <c r="F8680">
        <f t="shared" si="407"/>
        <v>0.36510319999999996</v>
      </c>
    </row>
    <row r="8681" spans="1:6" x14ac:dyDescent="0.25">
      <c r="A8681">
        <v>8672</v>
      </c>
      <c r="B8681">
        <f>'Założenia i wyniki'!$E$6*Znorm.Profile!B8681</f>
        <v>0</v>
      </c>
      <c r="C8681">
        <f>'Założenia i wyniki'!$E$8*Znorm.Profile!C8681</f>
        <v>0.42388184999999995</v>
      </c>
      <c r="D8681">
        <f t="shared" si="405"/>
        <v>0</v>
      </c>
      <c r="E8681">
        <f t="shared" si="406"/>
        <v>0</v>
      </c>
      <c r="F8681">
        <f t="shared" si="407"/>
        <v>0.42388184999999995</v>
      </c>
    </row>
    <row r="8682" spans="1:6" x14ac:dyDescent="0.25">
      <c r="A8682">
        <v>8673</v>
      </c>
      <c r="B8682">
        <f>'Założenia i wyniki'!$E$6*Znorm.Profile!B8682</f>
        <v>1.0209433962264151E-2</v>
      </c>
      <c r="C8682">
        <f>'Założenia i wyniki'!$E$8*Znorm.Profile!C8682</f>
        <v>0.47989584999999996</v>
      </c>
      <c r="D8682">
        <f t="shared" si="405"/>
        <v>1.0209433962264151E-2</v>
      </c>
      <c r="E8682">
        <f t="shared" si="406"/>
        <v>0</v>
      </c>
      <c r="F8682">
        <f t="shared" si="407"/>
        <v>0.46968641603773581</v>
      </c>
    </row>
    <row r="8683" spans="1:6" x14ac:dyDescent="0.25">
      <c r="A8683">
        <v>8674</v>
      </c>
      <c r="B8683">
        <f>'Założenia i wyniki'!$E$6*Znorm.Profile!B8683</f>
        <v>0.11628301886792453</v>
      </c>
      <c r="C8683">
        <f>'Założenia i wyniki'!$E$8*Znorm.Profile!C8683</f>
        <v>0.50237845000000003</v>
      </c>
      <c r="D8683">
        <f t="shared" si="405"/>
        <v>0.11628301886792453</v>
      </c>
      <c r="E8683">
        <f t="shared" si="406"/>
        <v>0</v>
      </c>
      <c r="F8683">
        <f t="shared" si="407"/>
        <v>0.38609543113207551</v>
      </c>
    </row>
    <row r="8684" spans="1:6" x14ac:dyDescent="0.25">
      <c r="A8684">
        <v>8675</v>
      </c>
      <c r="B8684">
        <f>'Założenia i wyniki'!$E$6*Znorm.Profile!B8684</f>
        <v>0.15751886792452829</v>
      </c>
      <c r="C8684">
        <f>'Założenia i wyniki'!$E$8*Znorm.Profile!C8684</f>
        <v>0.52605840000000004</v>
      </c>
      <c r="D8684">
        <f t="shared" si="405"/>
        <v>0.15751886792452829</v>
      </c>
      <c r="E8684">
        <f t="shared" si="406"/>
        <v>0</v>
      </c>
      <c r="F8684">
        <f t="shared" si="407"/>
        <v>0.36853953207547174</v>
      </c>
    </row>
    <row r="8685" spans="1:6" x14ac:dyDescent="0.25">
      <c r="A8685">
        <v>8676</v>
      </c>
      <c r="B8685">
        <f>'Założenia i wyniki'!$E$6*Znorm.Profile!B8685</f>
        <v>0.19596226415094342</v>
      </c>
      <c r="C8685">
        <f>'Założenia i wyniki'!$E$8*Znorm.Profile!C8685</f>
        <v>0.51262540000000001</v>
      </c>
      <c r="D8685">
        <f t="shared" si="405"/>
        <v>0.19596226415094342</v>
      </c>
      <c r="E8685">
        <f t="shared" si="406"/>
        <v>0</v>
      </c>
      <c r="F8685">
        <f t="shared" si="407"/>
        <v>0.31666313584905659</v>
      </c>
    </row>
    <row r="8686" spans="1:6" x14ac:dyDescent="0.25">
      <c r="A8686">
        <v>8677</v>
      </c>
      <c r="B8686">
        <f>'Założenia i wyniki'!$E$6*Znorm.Profile!B8686</f>
        <v>0.19266037735849056</v>
      </c>
      <c r="C8686">
        <f>'Założenia i wyniki'!$E$8*Znorm.Profile!C8686</f>
        <v>0.5148860500000001</v>
      </c>
      <c r="D8686">
        <f t="shared" si="405"/>
        <v>0.19266037735849056</v>
      </c>
      <c r="E8686">
        <f t="shared" si="406"/>
        <v>0</v>
      </c>
      <c r="F8686">
        <f t="shared" si="407"/>
        <v>0.32222567264150953</v>
      </c>
    </row>
    <row r="8687" spans="1:6" x14ac:dyDescent="0.25">
      <c r="A8687">
        <v>8678</v>
      </c>
      <c r="B8687">
        <f>'Założenia i wyniki'!$E$6*Znorm.Profile!B8687</f>
        <v>0.1222075471698113</v>
      </c>
      <c r="C8687">
        <f>'Założenia i wyniki'!$E$8*Znorm.Profile!C8687</f>
        <v>0.52432239999999997</v>
      </c>
      <c r="D8687">
        <f t="shared" si="405"/>
        <v>0.1222075471698113</v>
      </c>
      <c r="E8687">
        <f t="shared" si="406"/>
        <v>0</v>
      </c>
      <c r="F8687">
        <f t="shared" si="407"/>
        <v>0.40211485283018866</v>
      </c>
    </row>
    <row r="8688" spans="1:6" x14ac:dyDescent="0.25">
      <c r="A8688">
        <v>8679</v>
      </c>
      <c r="B8688">
        <f>'Założenia i wyniki'!$E$6*Znorm.Profile!B8688</f>
        <v>2.3063207547169812E-2</v>
      </c>
      <c r="C8688">
        <f>'Założenia i wyniki'!$E$8*Znorm.Profile!C8688</f>
        <v>0.52525795000000008</v>
      </c>
      <c r="D8688">
        <f t="shared" si="405"/>
        <v>2.3063207547169812E-2</v>
      </c>
      <c r="E8688">
        <f t="shared" si="406"/>
        <v>0</v>
      </c>
      <c r="F8688">
        <f t="shared" si="407"/>
        <v>0.50219474245283025</v>
      </c>
    </row>
    <row r="8689" spans="1:6" x14ac:dyDescent="0.25">
      <c r="A8689">
        <v>8680</v>
      </c>
      <c r="B8689">
        <f>'Założenia i wyniki'!$E$6*Znorm.Profile!B8689</f>
        <v>0</v>
      </c>
      <c r="C8689">
        <f>'Założenia i wyniki'!$E$8*Znorm.Profile!C8689</f>
        <v>0.56533434999999999</v>
      </c>
      <c r="D8689">
        <f t="shared" si="405"/>
        <v>0</v>
      </c>
      <c r="E8689">
        <f t="shared" si="406"/>
        <v>0</v>
      </c>
      <c r="F8689">
        <f t="shared" si="407"/>
        <v>0.56533434999999999</v>
      </c>
    </row>
    <row r="8690" spans="1:6" x14ac:dyDescent="0.25">
      <c r="A8690">
        <v>8681</v>
      </c>
      <c r="B8690">
        <f>'Założenia i wyniki'!$E$6*Znorm.Profile!B8690</f>
        <v>0</v>
      </c>
      <c r="C8690">
        <f>'Założenia i wyniki'!$E$8*Znorm.Profile!C8690</f>
        <v>0.63736540000000008</v>
      </c>
      <c r="D8690">
        <f t="shared" si="405"/>
        <v>0</v>
      </c>
      <c r="E8690">
        <f t="shared" si="406"/>
        <v>0</v>
      </c>
      <c r="F8690">
        <f t="shared" si="407"/>
        <v>0.63736540000000008</v>
      </c>
    </row>
    <row r="8691" spans="1:6" x14ac:dyDescent="0.25">
      <c r="A8691">
        <v>8682</v>
      </c>
      <c r="B8691">
        <f>'Założenia i wyniki'!$E$6*Znorm.Profile!B8691</f>
        <v>0</v>
      </c>
      <c r="C8691">
        <f>'Założenia i wyniki'!$E$8*Znorm.Profile!C8691</f>
        <v>0.67479124999999995</v>
      </c>
      <c r="D8691">
        <f t="shared" si="405"/>
        <v>0</v>
      </c>
      <c r="E8691">
        <f t="shared" si="406"/>
        <v>0</v>
      </c>
      <c r="F8691">
        <f t="shared" si="407"/>
        <v>0.67479124999999995</v>
      </c>
    </row>
    <row r="8692" spans="1:6" x14ac:dyDescent="0.25">
      <c r="A8692">
        <v>8683</v>
      </c>
      <c r="B8692">
        <f>'Założenia i wyniki'!$E$6*Znorm.Profile!B8692</f>
        <v>0</v>
      </c>
      <c r="C8692">
        <f>'Założenia i wyniki'!$E$8*Znorm.Profile!C8692</f>
        <v>0.6807451000000001</v>
      </c>
      <c r="D8692">
        <f t="shared" si="405"/>
        <v>0</v>
      </c>
      <c r="E8692">
        <f t="shared" si="406"/>
        <v>0</v>
      </c>
      <c r="F8692">
        <f t="shared" si="407"/>
        <v>0.6807451000000001</v>
      </c>
    </row>
    <row r="8693" spans="1:6" x14ac:dyDescent="0.25">
      <c r="A8693">
        <v>8684</v>
      </c>
      <c r="B8693">
        <f>'Założenia i wyniki'!$E$6*Znorm.Profile!B8693</f>
        <v>0</v>
      </c>
      <c r="C8693">
        <f>'Założenia i wyniki'!$E$8*Znorm.Profile!C8693</f>
        <v>0.66740869999999997</v>
      </c>
      <c r="D8693">
        <f t="shared" si="405"/>
        <v>0</v>
      </c>
      <c r="E8693">
        <f t="shared" si="406"/>
        <v>0</v>
      </c>
      <c r="F8693">
        <f t="shared" si="407"/>
        <v>0.66740869999999997</v>
      </c>
    </row>
    <row r="8694" spans="1:6" x14ac:dyDescent="0.25">
      <c r="A8694">
        <v>8685</v>
      </c>
      <c r="B8694">
        <f>'Założenia i wyniki'!$E$6*Znorm.Profile!B8694</f>
        <v>0</v>
      </c>
      <c r="C8694">
        <f>'Założenia i wyniki'!$E$8*Znorm.Profile!C8694</f>
        <v>0.63644385000000003</v>
      </c>
      <c r="D8694">
        <f t="shared" si="405"/>
        <v>0</v>
      </c>
      <c r="E8694">
        <f t="shared" si="406"/>
        <v>0</v>
      </c>
      <c r="F8694">
        <f t="shared" si="407"/>
        <v>0.63644385000000003</v>
      </c>
    </row>
    <row r="8695" spans="1:6" x14ac:dyDescent="0.25">
      <c r="A8695">
        <v>8686</v>
      </c>
      <c r="B8695">
        <f>'Założenia i wyniki'!$E$6*Znorm.Profile!B8695</f>
        <v>0</v>
      </c>
      <c r="C8695">
        <f>'Założenia i wyniki'!$E$8*Znorm.Profile!C8695</f>
        <v>0.56914864999999992</v>
      </c>
      <c r="D8695">
        <f t="shared" si="405"/>
        <v>0</v>
      </c>
      <c r="E8695">
        <f t="shared" si="406"/>
        <v>0</v>
      </c>
      <c r="F8695">
        <f t="shared" si="407"/>
        <v>0.56914864999999992</v>
      </c>
    </row>
    <row r="8696" spans="1:6" x14ac:dyDescent="0.25">
      <c r="A8696">
        <v>8687</v>
      </c>
      <c r="B8696">
        <f>'Założenia i wyniki'!$E$6*Znorm.Profile!B8696</f>
        <v>0</v>
      </c>
      <c r="C8696">
        <f>'Założenia i wyniki'!$E$8*Znorm.Profile!C8696</f>
        <v>0.48477065000000003</v>
      </c>
      <c r="D8696">
        <f t="shared" si="405"/>
        <v>0</v>
      </c>
      <c r="E8696">
        <f t="shared" si="406"/>
        <v>0</v>
      </c>
      <c r="F8696">
        <f t="shared" si="407"/>
        <v>0.48477065000000003</v>
      </c>
    </row>
    <row r="8697" spans="1:6" x14ac:dyDescent="0.25">
      <c r="A8697">
        <v>8688</v>
      </c>
      <c r="B8697">
        <f>'Założenia i wyniki'!$E$6*Znorm.Profile!B8697</f>
        <v>0</v>
      </c>
      <c r="C8697">
        <f>'Założenia i wyniki'!$E$8*Znorm.Profile!C8697</f>
        <v>0.40585019999999999</v>
      </c>
      <c r="D8697">
        <f t="shared" si="405"/>
        <v>0</v>
      </c>
      <c r="E8697">
        <f t="shared" si="406"/>
        <v>0</v>
      </c>
      <c r="F8697">
        <f t="shared" si="407"/>
        <v>0.40585019999999999</v>
      </c>
    </row>
    <row r="8698" spans="1:6" x14ac:dyDescent="0.25">
      <c r="A8698">
        <v>8689</v>
      </c>
      <c r="B8698">
        <f>'Założenia i wyniki'!$E$6*Znorm.Profile!B8698</f>
        <v>0</v>
      </c>
      <c r="C8698">
        <f>'Założenia i wyniki'!$E$8*Znorm.Profile!C8698</f>
        <v>0.26823475000000002</v>
      </c>
      <c r="D8698">
        <f t="shared" si="405"/>
        <v>0</v>
      </c>
      <c r="E8698">
        <f t="shared" si="406"/>
        <v>0</v>
      </c>
      <c r="F8698">
        <f t="shared" si="407"/>
        <v>0.26823475000000002</v>
      </c>
    </row>
    <row r="8699" spans="1:6" x14ac:dyDescent="0.25">
      <c r="A8699">
        <v>8690</v>
      </c>
      <c r="B8699">
        <f>'Założenia i wyniki'!$E$6*Znorm.Profile!B8699</f>
        <v>0</v>
      </c>
      <c r="C8699">
        <f>'Założenia i wyniki'!$E$8*Znorm.Profile!C8699</f>
        <v>0.23561019999999996</v>
      </c>
      <c r="D8699">
        <f t="shared" si="405"/>
        <v>0</v>
      </c>
      <c r="E8699">
        <f t="shared" si="406"/>
        <v>0</v>
      </c>
      <c r="F8699">
        <f t="shared" si="407"/>
        <v>0.23561019999999996</v>
      </c>
    </row>
    <row r="8700" spans="1:6" x14ac:dyDescent="0.25">
      <c r="A8700">
        <v>8691</v>
      </c>
      <c r="B8700">
        <f>'Założenia i wyniki'!$E$6*Znorm.Profile!B8700</f>
        <v>0</v>
      </c>
      <c r="C8700">
        <f>'Założenia i wyniki'!$E$8*Znorm.Profile!C8700</f>
        <v>0.2153487</v>
      </c>
      <c r="D8700">
        <f t="shared" si="405"/>
        <v>0</v>
      </c>
      <c r="E8700">
        <f t="shared" si="406"/>
        <v>0</v>
      </c>
      <c r="F8700">
        <f t="shared" si="407"/>
        <v>0.2153487</v>
      </c>
    </row>
    <row r="8701" spans="1:6" x14ac:dyDescent="0.25">
      <c r="A8701">
        <v>8692</v>
      </c>
      <c r="B8701">
        <f>'Założenia i wyniki'!$E$6*Znorm.Profile!B8701</f>
        <v>0</v>
      </c>
      <c r="C8701">
        <f>'Założenia i wyniki'!$E$8*Znorm.Profile!C8701</f>
        <v>0.21829744999999998</v>
      </c>
      <c r="D8701">
        <f t="shared" si="405"/>
        <v>0</v>
      </c>
      <c r="E8701">
        <f t="shared" si="406"/>
        <v>0</v>
      </c>
      <c r="F8701">
        <f t="shared" si="407"/>
        <v>0.21829744999999998</v>
      </c>
    </row>
    <row r="8702" spans="1:6" x14ac:dyDescent="0.25">
      <c r="A8702">
        <v>8693</v>
      </c>
      <c r="B8702">
        <f>'Założenia i wyniki'!$E$6*Znorm.Profile!B8702</f>
        <v>0</v>
      </c>
      <c r="C8702">
        <f>'Założenia i wyniki'!$E$8*Znorm.Profile!C8702</f>
        <v>0.24365810000000002</v>
      </c>
      <c r="D8702">
        <f t="shared" si="405"/>
        <v>0</v>
      </c>
      <c r="E8702">
        <f t="shared" si="406"/>
        <v>0</v>
      </c>
      <c r="F8702">
        <f t="shared" si="407"/>
        <v>0.24365810000000002</v>
      </c>
    </row>
    <row r="8703" spans="1:6" x14ac:dyDescent="0.25">
      <c r="A8703">
        <v>8694</v>
      </c>
      <c r="B8703">
        <f>'Założenia i wyniki'!$E$6*Znorm.Profile!B8703</f>
        <v>0</v>
      </c>
      <c r="C8703">
        <f>'Założenia i wyniki'!$E$8*Znorm.Profile!C8703</f>
        <v>0.30051559999999999</v>
      </c>
      <c r="D8703">
        <f t="shared" si="405"/>
        <v>0</v>
      </c>
      <c r="E8703">
        <f t="shared" si="406"/>
        <v>0</v>
      </c>
      <c r="F8703">
        <f t="shared" si="407"/>
        <v>0.30051559999999999</v>
      </c>
    </row>
    <row r="8704" spans="1:6" x14ac:dyDescent="0.25">
      <c r="A8704">
        <v>8695</v>
      </c>
      <c r="B8704">
        <f>'Założenia i wyniki'!$E$6*Znorm.Profile!B8704</f>
        <v>0</v>
      </c>
      <c r="C8704">
        <f>'Założenia i wyniki'!$E$8*Znorm.Profile!C8704</f>
        <v>0.39319454999999998</v>
      </c>
      <c r="D8704">
        <f t="shared" si="405"/>
        <v>0</v>
      </c>
      <c r="E8704">
        <f t="shared" si="406"/>
        <v>0</v>
      </c>
      <c r="F8704">
        <f t="shared" si="407"/>
        <v>0.39319454999999998</v>
      </c>
    </row>
    <row r="8705" spans="1:6" x14ac:dyDescent="0.25">
      <c r="A8705">
        <v>8696</v>
      </c>
      <c r="B8705">
        <f>'Założenia i wyniki'!$E$6*Znorm.Profile!B8705</f>
        <v>0</v>
      </c>
      <c r="C8705">
        <f>'Założenia i wyniki'!$E$8*Znorm.Profile!C8705</f>
        <v>0.45087735000000007</v>
      </c>
      <c r="D8705">
        <f t="shared" si="405"/>
        <v>0</v>
      </c>
      <c r="E8705">
        <f t="shared" si="406"/>
        <v>0</v>
      </c>
      <c r="F8705">
        <f t="shared" si="407"/>
        <v>0.45087735000000007</v>
      </c>
    </row>
    <row r="8706" spans="1:6" x14ac:dyDescent="0.25">
      <c r="A8706">
        <v>8697</v>
      </c>
      <c r="B8706">
        <f>'Założenia i wyniki'!$E$6*Znorm.Profile!B8706</f>
        <v>6.0958490566037742E-3</v>
      </c>
      <c r="C8706">
        <f>'Założenia i wyniki'!$E$8*Znorm.Profile!C8706</f>
        <v>0.48095565000000001</v>
      </c>
      <c r="D8706">
        <f t="shared" si="405"/>
        <v>6.0958490566037742E-3</v>
      </c>
      <c r="E8706">
        <f t="shared" si="406"/>
        <v>0</v>
      </c>
      <c r="F8706">
        <f t="shared" si="407"/>
        <v>0.47485980094339625</v>
      </c>
    </row>
    <row r="8707" spans="1:6" x14ac:dyDescent="0.25">
      <c r="A8707">
        <v>8698</v>
      </c>
      <c r="B8707">
        <f>'Założenia i wyniki'!$E$6*Znorm.Profile!B8707</f>
        <v>0.12213207547169812</v>
      </c>
      <c r="C8707">
        <f>'Założenia i wyniki'!$E$8*Znorm.Profile!C8707</f>
        <v>0.47856095000000004</v>
      </c>
      <c r="D8707">
        <f t="shared" si="405"/>
        <v>0.12213207547169812</v>
      </c>
      <c r="E8707">
        <f t="shared" si="406"/>
        <v>0</v>
      </c>
      <c r="F8707">
        <f t="shared" si="407"/>
        <v>0.35642887452830191</v>
      </c>
    </row>
    <row r="8708" spans="1:6" x14ac:dyDescent="0.25">
      <c r="A8708">
        <v>8699</v>
      </c>
      <c r="B8708">
        <f>'Założenia i wyniki'!$E$6*Znorm.Profile!B8708</f>
        <v>0.54138679245283017</v>
      </c>
      <c r="C8708">
        <f>'Założenia i wyniki'!$E$8*Znorm.Profile!C8708</f>
        <v>0.47387724999999997</v>
      </c>
      <c r="D8708">
        <f t="shared" si="405"/>
        <v>0.47387724999999997</v>
      </c>
      <c r="E8708">
        <f t="shared" si="406"/>
        <v>6.7509542452830196E-2</v>
      </c>
      <c r="F8708">
        <f t="shared" si="407"/>
        <v>0</v>
      </c>
    </row>
    <row r="8709" spans="1:6" x14ac:dyDescent="0.25">
      <c r="A8709">
        <v>8700</v>
      </c>
      <c r="B8709">
        <f>'Założenia i wyniki'!$E$6*Znorm.Profile!B8709</f>
        <v>0.47377358490566041</v>
      </c>
      <c r="C8709">
        <f>'Założenia i wyniki'!$E$8*Znorm.Profile!C8709</f>
        <v>0.45616374999999998</v>
      </c>
      <c r="D8709">
        <f t="shared" si="405"/>
        <v>0.45616374999999998</v>
      </c>
      <c r="E8709">
        <f t="shared" si="406"/>
        <v>1.7609834905660426E-2</v>
      </c>
      <c r="F8709">
        <f t="shared" si="407"/>
        <v>0</v>
      </c>
    </row>
    <row r="8710" spans="1:6" x14ac:dyDescent="0.25">
      <c r="A8710">
        <v>8701</v>
      </c>
      <c r="B8710">
        <f>'Założenia i wyniki'!$E$6*Znorm.Profile!B8710</f>
        <v>0.26462264150943393</v>
      </c>
      <c r="C8710">
        <f>'Założenia i wyniki'!$E$8*Znorm.Profile!C8710</f>
        <v>0.44862440000000003</v>
      </c>
      <c r="D8710">
        <f t="shared" si="405"/>
        <v>0.26462264150943393</v>
      </c>
      <c r="E8710">
        <f t="shared" si="406"/>
        <v>0</v>
      </c>
      <c r="F8710">
        <f t="shared" si="407"/>
        <v>0.1840017584905661</v>
      </c>
    </row>
    <row r="8711" spans="1:6" x14ac:dyDescent="0.25">
      <c r="A8711">
        <v>8702</v>
      </c>
      <c r="B8711">
        <f>'Założenia i wyniki'!$E$6*Znorm.Profile!B8711</f>
        <v>0.52716037735849053</v>
      </c>
      <c r="C8711">
        <f>'Założenia i wyniki'!$E$8*Znorm.Profile!C8711</f>
        <v>0.45379739999999996</v>
      </c>
      <c r="D8711">
        <f t="shared" si="405"/>
        <v>0.45379739999999996</v>
      </c>
      <c r="E8711">
        <f t="shared" si="406"/>
        <v>7.3362977358490566E-2</v>
      </c>
      <c r="F8711">
        <f t="shared" si="407"/>
        <v>0</v>
      </c>
    </row>
    <row r="8712" spans="1:6" x14ac:dyDescent="0.25">
      <c r="A8712">
        <v>8703</v>
      </c>
      <c r="B8712">
        <f>'Założenia i wyniki'!$E$6*Znorm.Profile!B8712</f>
        <v>0.16687735849056601</v>
      </c>
      <c r="C8712">
        <f>'Założenia i wyniki'!$E$8*Znorm.Profile!C8712</f>
        <v>0.47140170000000003</v>
      </c>
      <c r="D8712">
        <f t="shared" si="405"/>
        <v>0.16687735849056601</v>
      </c>
      <c r="E8712">
        <f t="shared" si="406"/>
        <v>0</v>
      </c>
      <c r="F8712">
        <f t="shared" si="407"/>
        <v>0.30452434150943403</v>
      </c>
    </row>
    <row r="8713" spans="1:6" x14ac:dyDescent="0.25">
      <c r="A8713">
        <v>8704</v>
      </c>
      <c r="B8713">
        <f>'Założenia i wyniki'!$E$6*Znorm.Profile!B8713</f>
        <v>0</v>
      </c>
      <c r="C8713">
        <f>'Założenia i wyniki'!$E$8*Znorm.Profile!C8713</f>
        <v>0.52884125000000004</v>
      </c>
      <c r="D8713">
        <f t="shared" si="405"/>
        <v>0</v>
      </c>
      <c r="E8713">
        <f t="shared" si="406"/>
        <v>0</v>
      </c>
      <c r="F8713">
        <f t="shared" si="407"/>
        <v>0.52884125000000004</v>
      </c>
    </row>
    <row r="8714" spans="1:6" x14ac:dyDescent="0.25">
      <c r="A8714">
        <v>8705</v>
      </c>
      <c r="B8714">
        <f>'Założenia i wyniki'!$E$6*Znorm.Profile!B8714</f>
        <v>0</v>
      </c>
      <c r="C8714">
        <f>'Założenia i wyniki'!$E$8*Znorm.Profile!C8714</f>
        <v>0.60178300000000007</v>
      </c>
      <c r="D8714">
        <f t="shared" si="405"/>
        <v>0</v>
      </c>
      <c r="E8714">
        <f t="shared" si="406"/>
        <v>0</v>
      </c>
      <c r="F8714">
        <f t="shared" si="407"/>
        <v>0.60178300000000007</v>
      </c>
    </row>
    <row r="8715" spans="1:6" x14ac:dyDescent="0.25">
      <c r="A8715">
        <v>8706</v>
      </c>
      <c r="B8715">
        <f>'Założenia i wyniki'!$E$6*Znorm.Profile!B8715</f>
        <v>0</v>
      </c>
      <c r="C8715">
        <f>'Założenia i wyniki'!$E$8*Znorm.Profile!C8715</f>
        <v>0.62551264999999989</v>
      </c>
      <c r="D8715">
        <f t="shared" ref="D8715:D8769" si="408">IF(B8715&lt;=C8715,B8715,C8715)</f>
        <v>0</v>
      </c>
      <c r="E8715">
        <f t="shared" ref="E8715:E8769" si="409">IF(B8715&gt;C8715,B8715-C8715,0)</f>
        <v>0</v>
      </c>
      <c r="F8715">
        <f t="shared" ref="F8715:F8769" si="410">IF(B8715&lt;C8715,C8715-B8715,0)</f>
        <v>0.62551264999999989</v>
      </c>
    </row>
    <row r="8716" spans="1:6" x14ac:dyDescent="0.25">
      <c r="A8716">
        <v>8707</v>
      </c>
      <c r="B8716">
        <f>'Założenia i wyniki'!$E$6*Znorm.Profile!B8716</f>
        <v>0</v>
      </c>
      <c r="C8716">
        <f>'Założenia i wyniki'!$E$8*Znorm.Profile!C8716</f>
        <v>0.6273491000000001</v>
      </c>
      <c r="D8716">
        <f t="shared" si="408"/>
        <v>0</v>
      </c>
      <c r="E8716">
        <f t="shared" si="409"/>
        <v>0</v>
      </c>
      <c r="F8716">
        <f t="shared" si="410"/>
        <v>0.6273491000000001</v>
      </c>
    </row>
    <row r="8717" spans="1:6" x14ac:dyDescent="0.25">
      <c r="A8717">
        <v>8708</v>
      </c>
      <c r="B8717">
        <f>'Założenia i wyniki'!$E$6*Znorm.Profile!B8717</f>
        <v>0</v>
      </c>
      <c r="C8717">
        <f>'Założenia i wyniki'!$E$8*Znorm.Profile!C8717</f>
        <v>0.62675585</v>
      </c>
      <c r="D8717">
        <f t="shared" si="408"/>
        <v>0</v>
      </c>
      <c r="E8717">
        <f t="shared" si="409"/>
        <v>0</v>
      </c>
      <c r="F8717">
        <f t="shared" si="410"/>
        <v>0.62675585</v>
      </c>
    </row>
    <row r="8718" spans="1:6" x14ac:dyDescent="0.25">
      <c r="A8718">
        <v>8709</v>
      </c>
      <c r="B8718">
        <f>'Założenia i wyniki'!$E$6*Znorm.Profile!B8718</f>
        <v>0</v>
      </c>
      <c r="C8718">
        <f>'Założenia i wyniki'!$E$8*Znorm.Profile!C8718</f>
        <v>0.59673005000000001</v>
      </c>
      <c r="D8718">
        <f t="shared" si="408"/>
        <v>0</v>
      </c>
      <c r="E8718">
        <f t="shared" si="409"/>
        <v>0</v>
      </c>
      <c r="F8718">
        <f t="shared" si="410"/>
        <v>0.59673005000000001</v>
      </c>
    </row>
    <row r="8719" spans="1:6" x14ac:dyDescent="0.25">
      <c r="A8719">
        <v>8710</v>
      </c>
      <c r="B8719">
        <f>'Założenia i wyniki'!$E$6*Znorm.Profile!B8719</f>
        <v>0</v>
      </c>
      <c r="C8719">
        <f>'Założenia i wyniki'!$E$8*Znorm.Profile!C8719</f>
        <v>0.53252359999999999</v>
      </c>
      <c r="D8719">
        <f t="shared" si="408"/>
        <v>0</v>
      </c>
      <c r="E8719">
        <f t="shared" si="409"/>
        <v>0</v>
      </c>
      <c r="F8719">
        <f t="shared" si="410"/>
        <v>0.53252359999999999</v>
      </c>
    </row>
    <row r="8720" spans="1:6" x14ac:dyDescent="0.25">
      <c r="A8720">
        <v>8711</v>
      </c>
      <c r="B8720">
        <f>'Założenia i wyniki'!$E$6*Znorm.Profile!B8720</f>
        <v>0</v>
      </c>
      <c r="C8720">
        <f>'Założenia i wyniki'!$E$8*Znorm.Profile!C8720</f>
        <v>0.44297049999999999</v>
      </c>
      <c r="D8720">
        <f t="shared" si="408"/>
        <v>0</v>
      </c>
      <c r="E8720">
        <f t="shared" si="409"/>
        <v>0</v>
      </c>
      <c r="F8720">
        <f t="shared" si="410"/>
        <v>0.44297049999999999</v>
      </c>
    </row>
    <row r="8721" spans="1:6" x14ac:dyDescent="0.25">
      <c r="A8721">
        <v>8712</v>
      </c>
      <c r="B8721">
        <f>'Założenia i wyniki'!$E$6*Znorm.Profile!B8721</f>
        <v>0</v>
      </c>
      <c r="C8721">
        <f>'Założenia i wyniki'!$E$8*Znorm.Profile!C8721</f>
        <v>0.35054354999999998</v>
      </c>
      <c r="D8721">
        <f t="shared" si="408"/>
        <v>0</v>
      </c>
      <c r="E8721">
        <f t="shared" si="409"/>
        <v>0</v>
      </c>
      <c r="F8721">
        <f t="shared" si="410"/>
        <v>0.35054354999999998</v>
      </c>
    </row>
    <row r="8722" spans="1:6" x14ac:dyDescent="0.25">
      <c r="A8722">
        <v>8713</v>
      </c>
      <c r="B8722">
        <f>'Założenia i wyniki'!$E$6*Znorm.Profile!B8722</f>
        <v>0</v>
      </c>
      <c r="C8722">
        <f>'Założenia i wyniki'!$E$8*Znorm.Profile!C8722</f>
        <v>0.27819749999999999</v>
      </c>
      <c r="D8722">
        <f t="shared" si="408"/>
        <v>0</v>
      </c>
      <c r="E8722">
        <f t="shared" si="409"/>
        <v>0</v>
      </c>
      <c r="F8722">
        <f t="shared" si="410"/>
        <v>0.27819749999999999</v>
      </c>
    </row>
    <row r="8723" spans="1:6" x14ac:dyDescent="0.25">
      <c r="A8723">
        <v>8714</v>
      </c>
      <c r="B8723">
        <f>'Założenia i wyniki'!$E$6*Znorm.Profile!B8723</f>
        <v>0</v>
      </c>
      <c r="C8723">
        <f>'Założenia i wyniki'!$E$8*Znorm.Profile!C8723</f>
        <v>0.2368499</v>
      </c>
      <c r="D8723">
        <f t="shared" si="408"/>
        <v>0</v>
      </c>
      <c r="E8723">
        <f t="shared" si="409"/>
        <v>0</v>
      </c>
      <c r="F8723">
        <f t="shared" si="410"/>
        <v>0.2368499</v>
      </c>
    </row>
    <row r="8724" spans="1:6" x14ac:dyDescent="0.25">
      <c r="A8724">
        <v>8715</v>
      </c>
      <c r="B8724">
        <f>'Założenia i wyniki'!$E$6*Znorm.Profile!B8724</f>
        <v>0</v>
      </c>
      <c r="C8724">
        <f>'Założenia i wyniki'!$E$8*Znorm.Profile!C8724</f>
        <v>0.22244215000000001</v>
      </c>
      <c r="D8724">
        <f t="shared" si="408"/>
        <v>0</v>
      </c>
      <c r="E8724">
        <f t="shared" si="409"/>
        <v>0</v>
      </c>
      <c r="F8724">
        <f t="shared" si="410"/>
        <v>0.22244215000000001</v>
      </c>
    </row>
    <row r="8725" spans="1:6" x14ac:dyDescent="0.25">
      <c r="A8725">
        <v>8716</v>
      </c>
      <c r="B8725">
        <f>'Założenia i wyniki'!$E$6*Znorm.Profile!B8725</f>
        <v>0</v>
      </c>
      <c r="C8725">
        <f>'Założenia i wyniki'!$E$8*Znorm.Profile!C8725</f>
        <v>0.22248380000000004</v>
      </c>
      <c r="D8725">
        <f t="shared" si="408"/>
        <v>0</v>
      </c>
      <c r="E8725">
        <f t="shared" si="409"/>
        <v>0</v>
      </c>
      <c r="F8725">
        <f t="shared" si="410"/>
        <v>0.22248380000000004</v>
      </c>
    </row>
    <row r="8726" spans="1:6" x14ac:dyDescent="0.25">
      <c r="A8726">
        <v>8717</v>
      </c>
      <c r="B8726">
        <f>'Założenia i wyniki'!$E$6*Znorm.Profile!B8726</f>
        <v>0</v>
      </c>
      <c r="C8726">
        <f>'Założenia i wyniki'!$E$8*Znorm.Profile!C8726</f>
        <v>0.24669960000000002</v>
      </c>
      <c r="D8726">
        <f t="shared" si="408"/>
        <v>0</v>
      </c>
      <c r="E8726">
        <f t="shared" si="409"/>
        <v>0</v>
      </c>
      <c r="F8726">
        <f t="shared" si="410"/>
        <v>0.24669960000000002</v>
      </c>
    </row>
    <row r="8727" spans="1:6" x14ac:dyDescent="0.25">
      <c r="A8727">
        <v>8718</v>
      </c>
      <c r="B8727">
        <f>'Założenia i wyniki'!$E$6*Znorm.Profile!B8727</f>
        <v>0</v>
      </c>
      <c r="C8727">
        <f>'Założenia i wyniki'!$E$8*Znorm.Profile!C8727</f>
        <v>0.29671739999999996</v>
      </c>
      <c r="D8727">
        <f t="shared" si="408"/>
        <v>0</v>
      </c>
      <c r="E8727">
        <f t="shared" si="409"/>
        <v>0</v>
      </c>
      <c r="F8727">
        <f t="shared" si="410"/>
        <v>0.29671739999999996</v>
      </c>
    </row>
    <row r="8728" spans="1:6" x14ac:dyDescent="0.25">
      <c r="A8728">
        <v>8719</v>
      </c>
      <c r="B8728">
        <f>'Założenia i wyniki'!$E$6*Znorm.Profile!B8728</f>
        <v>0</v>
      </c>
      <c r="C8728">
        <f>'Założenia i wyniki'!$E$8*Znorm.Profile!C8728</f>
        <v>0.39385989999999999</v>
      </c>
      <c r="D8728">
        <f t="shared" si="408"/>
        <v>0</v>
      </c>
      <c r="E8728">
        <f t="shared" si="409"/>
        <v>0</v>
      </c>
      <c r="F8728">
        <f t="shared" si="410"/>
        <v>0.39385989999999999</v>
      </c>
    </row>
    <row r="8729" spans="1:6" x14ac:dyDescent="0.25">
      <c r="A8729">
        <v>8720</v>
      </c>
      <c r="B8729">
        <f>'Założenia i wyniki'!$E$6*Znorm.Profile!B8729</f>
        <v>0</v>
      </c>
      <c r="C8729">
        <f>'Założenia i wyniki'!$E$8*Znorm.Profile!C8729</f>
        <v>0.45772965000000004</v>
      </c>
      <c r="D8729">
        <f t="shared" si="408"/>
        <v>0</v>
      </c>
      <c r="E8729">
        <f t="shared" si="409"/>
        <v>0</v>
      </c>
      <c r="F8729">
        <f t="shared" si="410"/>
        <v>0.45772965000000004</v>
      </c>
    </row>
    <row r="8730" spans="1:6" x14ac:dyDescent="0.25">
      <c r="A8730">
        <v>8721</v>
      </c>
      <c r="B8730">
        <f>'Założenia i wyniki'!$E$6*Znorm.Profile!B8730</f>
        <v>0</v>
      </c>
      <c r="C8730">
        <f>'Założenia i wyniki'!$E$8*Znorm.Profile!C8730</f>
        <v>0.48486760000000001</v>
      </c>
      <c r="D8730">
        <f t="shared" si="408"/>
        <v>0</v>
      </c>
      <c r="E8730">
        <f t="shared" si="409"/>
        <v>0</v>
      </c>
      <c r="F8730">
        <f t="shared" si="410"/>
        <v>0.48486760000000001</v>
      </c>
    </row>
    <row r="8731" spans="1:6" x14ac:dyDescent="0.25">
      <c r="A8731">
        <v>8722</v>
      </c>
      <c r="B8731">
        <f>'Założenia i wyniki'!$E$6*Znorm.Profile!B8731</f>
        <v>7.9116037735849062E-2</v>
      </c>
      <c r="C8731">
        <f>'Założenia i wyniki'!$E$8*Znorm.Profile!C8731</f>
        <v>0.47832539999999996</v>
      </c>
      <c r="D8731">
        <f t="shared" si="408"/>
        <v>7.9116037735849062E-2</v>
      </c>
      <c r="E8731">
        <f t="shared" si="409"/>
        <v>0</v>
      </c>
      <c r="F8731">
        <f t="shared" si="410"/>
        <v>0.39920936226415088</v>
      </c>
    </row>
    <row r="8732" spans="1:6" x14ac:dyDescent="0.25">
      <c r="A8732">
        <v>8723</v>
      </c>
      <c r="B8732">
        <f>'Założenia i wyniki'!$E$6*Znorm.Profile!B8732</f>
        <v>0.12659433962264149</v>
      </c>
      <c r="C8732">
        <f>'Założenia i wyniki'!$E$8*Znorm.Profile!C8732</f>
        <v>0.47043849999999998</v>
      </c>
      <c r="D8732">
        <f t="shared" si="408"/>
        <v>0.12659433962264149</v>
      </c>
      <c r="E8732">
        <f t="shared" si="409"/>
        <v>0</v>
      </c>
      <c r="F8732">
        <f t="shared" si="410"/>
        <v>0.34384416037735849</v>
      </c>
    </row>
    <row r="8733" spans="1:6" x14ac:dyDescent="0.25">
      <c r="A8733">
        <v>8724</v>
      </c>
      <c r="B8733">
        <f>'Założenia i wyniki'!$E$6*Znorm.Profile!B8733</f>
        <v>0.15473584905660379</v>
      </c>
      <c r="C8733">
        <f>'Założenia i wyniki'!$E$8*Znorm.Profile!C8733</f>
        <v>0.45742445000000004</v>
      </c>
      <c r="D8733">
        <f t="shared" si="408"/>
        <v>0.15473584905660379</v>
      </c>
      <c r="E8733">
        <f t="shared" si="409"/>
        <v>0</v>
      </c>
      <c r="F8733">
        <f t="shared" si="410"/>
        <v>0.30268860094339622</v>
      </c>
    </row>
    <row r="8734" spans="1:6" x14ac:dyDescent="0.25">
      <c r="A8734">
        <v>8725</v>
      </c>
      <c r="B8734">
        <f>'Założenia i wyniki'!$E$6*Znorm.Profile!B8734</f>
        <v>0.13601886792452833</v>
      </c>
      <c r="C8734">
        <f>'Założenia i wyniki'!$E$8*Znorm.Profile!C8734</f>
        <v>0.45914854999999999</v>
      </c>
      <c r="D8734">
        <f t="shared" si="408"/>
        <v>0.13601886792452833</v>
      </c>
      <c r="E8734">
        <f t="shared" si="409"/>
        <v>0</v>
      </c>
      <c r="F8734">
        <f t="shared" si="410"/>
        <v>0.32312968207547166</v>
      </c>
    </row>
    <row r="8735" spans="1:6" x14ac:dyDescent="0.25">
      <c r="A8735">
        <v>8726</v>
      </c>
      <c r="B8735">
        <f>'Założenia i wyniki'!$E$6*Znorm.Profile!B8735</f>
        <v>9.0432075471698126E-2</v>
      </c>
      <c r="C8735">
        <f>'Założenia i wyniki'!$E$8*Znorm.Profile!C8735</f>
        <v>0.46433554999999999</v>
      </c>
      <c r="D8735">
        <f t="shared" si="408"/>
        <v>9.0432075471698126E-2</v>
      </c>
      <c r="E8735">
        <f t="shared" si="409"/>
        <v>0</v>
      </c>
      <c r="F8735">
        <f t="shared" si="410"/>
        <v>0.37390347452830186</v>
      </c>
    </row>
    <row r="8736" spans="1:6" x14ac:dyDescent="0.25">
      <c r="A8736">
        <v>8727</v>
      </c>
      <c r="B8736">
        <f>'Założenia i wyniki'!$E$6*Znorm.Profile!B8736</f>
        <v>1.5011320754716981E-2</v>
      </c>
      <c r="C8736">
        <f>'Założenia i wyniki'!$E$8*Znorm.Profile!C8736</f>
        <v>0.48059724999999998</v>
      </c>
      <c r="D8736">
        <f t="shared" si="408"/>
        <v>1.5011320754716981E-2</v>
      </c>
      <c r="E8736">
        <f t="shared" si="409"/>
        <v>0</v>
      </c>
      <c r="F8736">
        <f t="shared" si="410"/>
        <v>0.46558592924528297</v>
      </c>
    </row>
    <row r="8737" spans="1:6" x14ac:dyDescent="0.25">
      <c r="A8737">
        <v>8728</v>
      </c>
      <c r="B8737">
        <f>'Założenia i wyniki'!$E$6*Znorm.Profile!B8737</f>
        <v>0</v>
      </c>
      <c r="C8737">
        <f>'Założenia i wyniki'!$E$8*Znorm.Profile!C8737</f>
        <v>0.53413045000000003</v>
      </c>
      <c r="D8737">
        <f t="shared" si="408"/>
        <v>0</v>
      </c>
      <c r="E8737">
        <f t="shared" si="409"/>
        <v>0</v>
      </c>
      <c r="F8737">
        <f t="shared" si="410"/>
        <v>0.53413045000000003</v>
      </c>
    </row>
    <row r="8738" spans="1:6" x14ac:dyDescent="0.25">
      <c r="A8738">
        <v>8729</v>
      </c>
      <c r="B8738">
        <f>'Założenia i wyniki'!$E$6*Znorm.Profile!B8738</f>
        <v>0</v>
      </c>
      <c r="C8738">
        <f>'Założenia i wyniki'!$E$8*Znorm.Profile!C8738</f>
        <v>0.60157859999999996</v>
      </c>
      <c r="D8738">
        <f t="shared" si="408"/>
        <v>0</v>
      </c>
      <c r="E8738">
        <f t="shared" si="409"/>
        <v>0</v>
      </c>
      <c r="F8738">
        <f t="shared" si="410"/>
        <v>0.60157859999999996</v>
      </c>
    </row>
    <row r="8739" spans="1:6" x14ac:dyDescent="0.25">
      <c r="A8739">
        <v>8730</v>
      </c>
      <c r="B8739">
        <f>'Założenia i wyniki'!$E$6*Znorm.Profile!B8739</f>
        <v>0</v>
      </c>
      <c r="C8739">
        <f>'Założenia i wyniki'!$E$8*Znorm.Profile!C8739</f>
        <v>0.62768369999999996</v>
      </c>
      <c r="D8739">
        <f t="shared" si="408"/>
        <v>0</v>
      </c>
      <c r="E8739">
        <f t="shared" si="409"/>
        <v>0</v>
      </c>
      <c r="F8739">
        <f t="shared" si="410"/>
        <v>0.62768369999999996</v>
      </c>
    </row>
    <row r="8740" spans="1:6" x14ac:dyDescent="0.25">
      <c r="A8740">
        <v>8731</v>
      </c>
      <c r="B8740">
        <f>'Założenia i wyniki'!$E$6*Znorm.Profile!B8740</f>
        <v>0</v>
      </c>
      <c r="C8740">
        <f>'Założenia i wyniki'!$E$8*Znorm.Profile!C8740</f>
        <v>0.6306503</v>
      </c>
      <c r="D8740">
        <f t="shared" si="408"/>
        <v>0</v>
      </c>
      <c r="E8740">
        <f t="shared" si="409"/>
        <v>0</v>
      </c>
      <c r="F8740">
        <f t="shared" si="410"/>
        <v>0.6306503</v>
      </c>
    </row>
    <row r="8741" spans="1:6" x14ac:dyDescent="0.25">
      <c r="A8741">
        <v>8732</v>
      </c>
      <c r="B8741">
        <f>'Założenia i wyniki'!$E$6*Znorm.Profile!B8741</f>
        <v>0</v>
      </c>
      <c r="C8741">
        <f>'Założenia i wyniki'!$E$8*Znorm.Profile!C8741</f>
        <v>0.62981694999999993</v>
      </c>
      <c r="D8741">
        <f t="shared" si="408"/>
        <v>0</v>
      </c>
      <c r="E8741">
        <f t="shared" si="409"/>
        <v>0</v>
      </c>
      <c r="F8741">
        <f t="shared" si="410"/>
        <v>0.62981694999999993</v>
      </c>
    </row>
    <row r="8742" spans="1:6" x14ac:dyDescent="0.25">
      <c r="A8742">
        <v>8733</v>
      </c>
      <c r="B8742">
        <f>'Założenia i wyniki'!$E$6*Znorm.Profile!B8742</f>
        <v>0</v>
      </c>
      <c r="C8742">
        <f>'Założenia i wyniki'!$E$8*Znorm.Profile!C8742</f>
        <v>0.59996265000000004</v>
      </c>
      <c r="D8742">
        <f t="shared" si="408"/>
        <v>0</v>
      </c>
      <c r="E8742">
        <f t="shared" si="409"/>
        <v>0</v>
      </c>
      <c r="F8742">
        <f t="shared" si="410"/>
        <v>0.59996265000000004</v>
      </c>
    </row>
    <row r="8743" spans="1:6" x14ac:dyDescent="0.25">
      <c r="A8743">
        <v>8734</v>
      </c>
      <c r="B8743">
        <f>'Założenia i wyniki'!$E$6*Znorm.Profile!B8743</f>
        <v>0</v>
      </c>
      <c r="C8743">
        <f>'Założenia i wyniki'!$E$8*Znorm.Profile!C8743</f>
        <v>0.53591160000000004</v>
      </c>
      <c r="D8743">
        <f t="shared" si="408"/>
        <v>0</v>
      </c>
      <c r="E8743">
        <f t="shared" si="409"/>
        <v>0</v>
      </c>
      <c r="F8743">
        <f t="shared" si="410"/>
        <v>0.53591160000000004</v>
      </c>
    </row>
    <row r="8744" spans="1:6" x14ac:dyDescent="0.25">
      <c r="A8744">
        <v>8735</v>
      </c>
      <c r="B8744">
        <f>'Założenia i wyniki'!$E$6*Znorm.Profile!B8744</f>
        <v>0</v>
      </c>
      <c r="C8744">
        <f>'Założenia i wyniki'!$E$8*Znorm.Profile!C8744</f>
        <v>0.43848664999999998</v>
      </c>
      <c r="D8744">
        <f t="shared" si="408"/>
        <v>0</v>
      </c>
      <c r="E8744">
        <f t="shared" si="409"/>
        <v>0</v>
      </c>
      <c r="F8744">
        <f t="shared" si="410"/>
        <v>0.43848664999999998</v>
      </c>
    </row>
    <row r="8745" spans="1:6" x14ac:dyDescent="0.25">
      <c r="A8745">
        <v>8736</v>
      </c>
      <c r="B8745">
        <f>'Założenia i wyniki'!$E$6*Znorm.Profile!B8745</f>
        <v>0</v>
      </c>
      <c r="C8745">
        <f>'Założenia i wyniki'!$E$8*Znorm.Profile!C8745</f>
        <v>0.35498574999999999</v>
      </c>
      <c r="D8745">
        <f t="shared" si="408"/>
        <v>0</v>
      </c>
      <c r="E8745">
        <f t="shared" si="409"/>
        <v>0</v>
      </c>
      <c r="F8745">
        <f t="shared" si="410"/>
        <v>0.35498574999999999</v>
      </c>
    </row>
    <row r="8746" spans="1:6" x14ac:dyDescent="0.25">
      <c r="A8746">
        <v>8737</v>
      </c>
      <c r="B8746">
        <f>'Założenia i wyniki'!$E$6*Znorm.Profile!B8746</f>
        <v>0</v>
      </c>
      <c r="C8746">
        <f>'Założenia i wyniki'!$E$8*Znorm.Profile!C8746</f>
        <v>0.3157798</v>
      </c>
      <c r="D8746">
        <f t="shared" si="408"/>
        <v>0</v>
      </c>
      <c r="E8746">
        <f t="shared" si="409"/>
        <v>0</v>
      </c>
      <c r="F8746">
        <f t="shared" si="410"/>
        <v>0.3157798</v>
      </c>
    </row>
    <row r="8747" spans="1:6" x14ac:dyDescent="0.25">
      <c r="A8747">
        <v>8738</v>
      </c>
      <c r="B8747">
        <f>'Założenia i wyniki'!$E$6*Znorm.Profile!B8747</f>
        <v>0</v>
      </c>
      <c r="C8747">
        <f>'Założenia i wyniki'!$E$8*Znorm.Profile!C8747</f>
        <v>0.26866489999999998</v>
      </c>
      <c r="D8747">
        <f t="shared" si="408"/>
        <v>0</v>
      </c>
      <c r="E8747">
        <f t="shared" si="409"/>
        <v>0</v>
      </c>
      <c r="F8747">
        <f t="shared" si="410"/>
        <v>0.26866489999999998</v>
      </c>
    </row>
    <row r="8748" spans="1:6" x14ac:dyDescent="0.25">
      <c r="A8748">
        <v>8739</v>
      </c>
      <c r="B8748">
        <f>'Założenia i wyniki'!$E$6*Znorm.Profile!B8748</f>
        <v>0</v>
      </c>
      <c r="C8748">
        <f>'Założenia i wyniki'!$E$8*Znorm.Profile!C8748</f>
        <v>0.23715055000000002</v>
      </c>
      <c r="D8748">
        <f t="shared" si="408"/>
        <v>0</v>
      </c>
      <c r="E8748">
        <f t="shared" si="409"/>
        <v>0</v>
      </c>
      <c r="F8748">
        <f t="shared" si="410"/>
        <v>0.23715055000000002</v>
      </c>
    </row>
    <row r="8749" spans="1:6" x14ac:dyDescent="0.25">
      <c r="A8749">
        <v>8740</v>
      </c>
      <c r="B8749">
        <f>'Założenia i wyniki'!$E$6*Znorm.Profile!B8749</f>
        <v>0</v>
      </c>
      <c r="C8749">
        <f>'Założenia i wyniki'!$E$8*Znorm.Profile!C8749</f>
        <v>0.2352168</v>
      </c>
      <c r="D8749">
        <f t="shared" si="408"/>
        <v>0</v>
      </c>
      <c r="E8749">
        <f t="shared" si="409"/>
        <v>0</v>
      </c>
      <c r="F8749">
        <f t="shared" si="410"/>
        <v>0.2352168</v>
      </c>
    </row>
    <row r="8750" spans="1:6" x14ac:dyDescent="0.25">
      <c r="A8750">
        <v>8741</v>
      </c>
      <c r="B8750">
        <f>'Założenia i wyniki'!$E$6*Znorm.Profile!B8750</f>
        <v>0</v>
      </c>
      <c r="C8750">
        <f>'Założenia i wyniki'!$E$8*Znorm.Profile!C8750</f>
        <v>0.24839849999999999</v>
      </c>
      <c r="D8750">
        <f t="shared" si="408"/>
        <v>0</v>
      </c>
      <c r="E8750">
        <f t="shared" si="409"/>
        <v>0</v>
      </c>
      <c r="F8750">
        <f t="shared" si="410"/>
        <v>0.24839849999999999</v>
      </c>
    </row>
    <row r="8751" spans="1:6" x14ac:dyDescent="0.25">
      <c r="A8751">
        <v>8742</v>
      </c>
      <c r="B8751">
        <f>'Założenia i wyniki'!$E$6*Znorm.Profile!B8751</f>
        <v>0</v>
      </c>
      <c r="C8751">
        <f>'Założenia i wyniki'!$E$8*Znorm.Profile!C8751</f>
        <v>0.28771855000000002</v>
      </c>
      <c r="D8751">
        <f t="shared" si="408"/>
        <v>0</v>
      </c>
      <c r="E8751">
        <f t="shared" si="409"/>
        <v>0</v>
      </c>
      <c r="F8751">
        <f t="shared" si="410"/>
        <v>0.28771855000000002</v>
      </c>
    </row>
    <row r="8752" spans="1:6" x14ac:dyDescent="0.25">
      <c r="A8752">
        <v>8743</v>
      </c>
      <c r="B8752">
        <f>'Założenia i wyniki'!$E$6*Znorm.Profile!B8752</f>
        <v>0</v>
      </c>
      <c r="C8752">
        <f>'Założenia i wyniki'!$E$8*Znorm.Profile!C8752</f>
        <v>0.3530604</v>
      </c>
      <c r="D8752">
        <f t="shared" si="408"/>
        <v>0</v>
      </c>
      <c r="E8752">
        <f t="shared" si="409"/>
        <v>0</v>
      </c>
      <c r="F8752">
        <f t="shared" si="410"/>
        <v>0.3530604</v>
      </c>
    </row>
    <row r="8753" spans="1:6" x14ac:dyDescent="0.25">
      <c r="A8753">
        <v>8744</v>
      </c>
      <c r="B8753">
        <f>'Założenia i wyniki'!$E$6*Znorm.Profile!B8753</f>
        <v>0</v>
      </c>
      <c r="C8753">
        <f>'Założenia i wyniki'!$E$8*Znorm.Profile!C8753</f>
        <v>0.41068964999999996</v>
      </c>
      <c r="D8753">
        <f t="shared" si="408"/>
        <v>0</v>
      </c>
      <c r="E8753">
        <f t="shared" si="409"/>
        <v>0</v>
      </c>
      <c r="F8753">
        <f t="shared" si="410"/>
        <v>0.41068964999999996</v>
      </c>
    </row>
    <row r="8754" spans="1:6" x14ac:dyDescent="0.25">
      <c r="A8754">
        <v>8745</v>
      </c>
      <c r="B8754">
        <f>'Założenia i wyniki'!$E$6*Znorm.Profile!B8754</f>
        <v>1.8984905660377359E-3</v>
      </c>
      <c r="C8754">
        <f>'Założenia i wyniki'!$E$8*Znorm.Profile!C8754</f>
        <v>0.46477095000000007</v>
      </c>
      <c r="D8754">
        <f t="shared" si="408"/>
        <v>1.8984905660377359E-3</v>
      </c>
      <c r="E8754">
        <f t="shared" si="409"/>
        <v>0</v>
      </c>
      <c r="F8754">
        <f t="shared" si="410"/>
        <v>0.46287245943396232</v>
      </c>
    </row>
    <row r="8755" spans="1:6" x14ac:dyDescent="0.25">
      <c r="A8755">
        <v>8746</v>
      </c>
      <c r="B8755">
        <f>'Założenia i wyniki'!$E$6*Znorm.Profile!B8755</f>
        <v>9.0461320754716981E-2</v>
      </c>
      <c r="C8755">
        <f>'Założenia i wyniki'!$E$8*Znorm.Profile!C8755</f>
        <v>0.49800939999999999</v>
      </c>
      <c r="D8755">
        <f t="shared" si="408"/>
        <v>9.0461320754716981E-2</v>
      </c>
      <c r="E8755">
        <f t="shared" si="409"/>
        <v>0</v>
      </c>
      <c r="F8755">
        <f t="shared" si="410"/>
        <v>0.40754807924528302</v>
      </c>
    </row>
    <row r="8756" spans="1:6" x14ac:dyDescent="0.25">
      <c r="A8756">
        <v>8747</v>
      </c>
      <c r="B8756">
        <f>'Założenia i wyniki'!$E$6*Znorm.Profile!B8756</f>
        <v>0.14743396226415095</v>
      </c>
      <c r="C8756">
        <f>'Założenia i wyniki'!$E$8*Znorm.Profile!C8756</f>
        <v>0.51521784999999998</v>
      </c>
      <c r="D8756">
        <f t="shared" si="408"/>
        <v>0.14743396226415095</v>
      </c>
      <c r="E8756">
        <f t="shared" si="409"/>
        <v>0</v>
      </c>
      <c r="F8756">
        <f t="shared" si="410"/>
        <v>0.36778388773584902</v>
      </c>
    </row>
    <row r="8757" spans="1:6" x14ac:dyDescent="0.25">
      <c r="A8757">
        <v>8748</v>
      </c>
      <c r="B8757">
        <f>'Założenia i wyniki'!$E$6*Znorm.Profile!B8757</f>
        <v>0.14943396226415095</v>
      </c>
      <c r="C8757">
        <f>'Założenia i wyniki'!$E$8*Znorm.Profile!C8757</f>
        <v>0.52564119999999992</v>
      </c>
      <c r="D8757">
        <f t="shared" si="408"/>
        <v>0.14943396226415095</v>
      </c>
      <c r="E8757">
        <f t="shared" si="409"/>
        <v>0</v>
      </c>
      <c r="F8757">
        <f t="shared" si="410"/>
        <v>0.37620723773584896</v>
      </c>
    </row>
    <row r="8758" spans="1:6" x14ac:dyDescent="0.25">
      <c r="A8758">
        <v>8749</v>
      </c>
      <c r="B8758">
        <f>'Założenia i wyniki'!$E$6*Znorm.Profile!B8758</f>
        <v>0.14122641509433961</v>
      </c>
      <c r="C8758">
        <f>'Założenia i wyniki'!$E$8*Znorm.Profile!C8758</f>
        <v>0.53826814999999995</v>
      </c>
      <c r="D8758">
        <f t="shared" si="408"/>
        <v>0.14122641509433961</v>
      </c>
      <c r="E8758">
        <f t="shared" si="409"/>
        <v>0</v>
      </c>
      <c r="F8758">
        <f t="shared" si="410"/>
        <v>0.3970417349056603</v>
      </c>
    </row>
    <row r="8759" spans="1:6" x14ac:dyDescent="0.25">
      <c r="A8759">
        <v>8750</v>
      </c>
      <c r="B8759">
        <f>'Założenia i wyniki'!$E$6*Znorm.Profile!B8759</f>
        <v>0.10532075471698113</v>
      </c>
      <c r="C8759">
        <f>'Założenia i wyniki'!$E$8*Znorm.Profile!C8759</f>
        <v>0.55165739999999996</v>
      </c>
      <c r="D8759">
        <f t="shared" si="408"/>
        <v>0.10532075471698113</v>
      </c>
      <c r="E8759">
        <f t="shared" si="409"/>
        <v>0</v>
      </c>
      <c r="F8759">
        <f t="shared" si="410"/>
        <v>0.44633664528301886</v>
      </c>
    </row>
    <row r="8760" spans="1:6" x14ac:dyDescent="0.25">
      <c r="A8760">
        <v>8751</v>
      </c>
      <c r="B8760">
        <f>'Założenia i wyniki'!$E$6*Znorm.Profile!B8760</f>
        <v>2.2366037735849057E-2</v>
      </c>
      <c r="C8760">
        <f>'Założenia i wyniki'!$E$8*Znorm.Profile!C8760</f>
        <v>0.59921400000000002</v>
      </c>
      <c r="D8760">
        <f t="shared" si="408"/>
        <v>2.2366037735849057E-2</v>
      </c>
      <c r="E8760">
        <f t="shared" si="409"/>
        <v>0</v>
      </c>
      <c r="F8760">
        <f t="shared" si="410"/>
        <v>0.57684796226415092</v>
      </c>
    </row>
    <row r="8761" spans="1:6" x14ac:dyDescent="0.25">
      <c r="A8761">
        <v>8752</v>
      </c>
      <c r="B8761">
        <f>'Założenia i wyniki'!$E$6*Znorm.Profile!B8761</f>
        <v>0</v>
      </c>
      <c r="C8761">
        <f>'Założenia i wyniki'!$E$8*Znorm.Profile!C8761</f>
        <v>0.65350810000000004</v>
      </c>
      <c r="D8761">
        <f t="shared" si="408"/>
        <v>0</v>
      </c>
      <c r="E8761">
        <f t="shared" si="409"/>
        <v>0</v>
      </c>
      <c r="F8761">
        <f t="shared" si="410"/>
        <v>0.65350810000000004</v>
      </c>
    </row>
    <row r="8762" spans="1:6" x14ac:dyDescent="0.25">
      <c r="A8762">
        <v>8753</v>
      </c>
      <c r="B8762">
        <f>'Założenia i wyniki'!$E$6*Znorm.Profile!B8762</f>
        <v>0</v>
      </c>
      <c r="C8762">
        <f>'Założenia i wyniki'!$E$8*Znorm.Profile!C8762</f>
        <v>0.72963624999999999</v>
      </c>
      <c r="D8762">
        <f t="shared" si="408"/>
        <v>0</v>
      </c>
      <c r="E8762">
        <f t="shared" si="409"/>
        <v>0</v>
      </c>
      <c r="F8762">
        <f t="shared" si="410"/>
        <v>0.72963624999999999</v>
      </c>
    </row>
    <row r="8763" spans="1:6" x14ac:dyDescent="0.25">
      <c r="A8763">
        <v>8754</v>
      </c>
      <c r="B8763">
        <f>'Założenia i wyniki'!$E$6*Znorm.Profile!B8763</f>
        <v>0</v>
      </c>
      <c r="C8763">
        <f>'Założenia i wyniki'!$E$8*Znorm.Profile!C8763</f>
        <v>0.75797995000000007</v>
      </c>
      <c r="D8763">
        <f t="shared" si="408"/>
        <v>0</v>
      </c>
      <c r="E8763">
        <f t="shared" si="409"/>
        <v>0</v>
      </c>
      <c r="F8763">
        <f t="shared" si="410"/>
        <v>0.75797995000000007</v>
      </c>
    </row>
    <row r="8764" spans="1:6" x14ac:dyDescent="0.25">
      <c r="A8764">
        <v>8755</v>
      </c>
      <c r="B8764">
        <f>'Założenia i wyniki'!$E$6*Znorm.Profile!B8764</f>
        <v>0</v>
      </c>
      <c r="C8764">
        <f>'Założenia i wyniki'!$E$8*Znorm.Profile!C8764</f>
        <v>0.74624654999999995</v>
      </c>
      <c r="D8764">
        <f t="shared" si="408"/>
        <v>0</v>
      </c>
      <c r="E8764">
        <f t="shared" si="409"/>
        <v>0</v>
      </c>
      <c r="F8764">
        <f t="shared" si="410"/>
        <v>0.74624654999999995</v>
      </c>
    </row>
    <row r="8765" spans="1:6" x14ac:dyDescent="0.25">
      <c r="A8765">
        <v>8756</v>
      </c>
      <c r="B8765">
        <f>'Założenia i wyniki'!$E$6*Znorm.Profile!B8765</f>
        <v>0</v>
      </c>
      <c r="C8765">
        <f>'Założenia i wyniki'!$E$8*Znorm.Profile!C8765</f>
        <v>0.70573090000000005</v>
      </c>
      <c r="D8765">
        <f t="shared" si="408"/>
        <v>0</v>
      </c>
      <c r="E8765">
        <f t="shared" si="409"/>
        <v>0</v>
      </c>
      <c r="F8765">
        <f t="shared" si="410"/>
        <v>0.70573090000000005</v>
      </c>
    </row>
    <row r="8766" spans="1:6" x14ac:dyDescent="0.25">
      <c r="A8766">
        <v>8757</v>
      </c>
      <c r="B8766">
        <f>'Założenia i wyniki'!$E$6*Znorm.Profile!B8766</f>
        <v>0</v>
      </c>
      <c r="C8766">
        <f>'Założenia i wyniki'!$E$8*Znorm.Profile!C8766</f>
        <v>0.61908489999999994</v>
      </c>
      <c r="D8766">
        <f t="shared" si="408"/>
        <v>0</v>
      </c>
      <c r="E8766">
        <f t="shared" si="409"/>
        <v>0</v>
      </c>
      <c r="F8766">
        <f t="shared" si="410"/>
        <v>0.61908489999999994</v>
      </c>
    </row>
    <row r="8767" spans="1:6" x14ac:dyDescent="0.25">
      <c r="A8767">
        <v>8758</v>
      </c>
      <c r="B8767">
        <f>'Założenia i wyniki'!$E$6*Znorm.Profile!B8767</f>
        <v>0</v>
      </c>
      <c r="C8767">
        <f>'Założenia i wyniki'!$E$8*Znorm.Profile!C8767</f>
        <v>0.55657875000000001</v>
      </c>
      <c r="D8767">
        <f t="shared" si="408"/>
        <v>0</v>
      </c>
      <c r="E8767">
        <f t="shared" si="409"/>
        <v>0</v>
      </c>
      <c r="F8767">
        <f t="shared" si="410"/>
        <v>0.55657875000000001</v>
      </c>
    </row>
    <row r="8768" spans="1:6" x14ac:dyDescent="0.25">
      <c r="A8768">
        <v>8759</v>
      </c>
      <c r="B8768">
        <f>'Założenia i wyniki'!$E$6*Znorm.Profile!B8768</f>
        <v>0</v>
      </c>
      <c r="C8768">
        <f>'Założenia i wyniki'!$E$8*Znorm.Profile!C8768</f>
        <v>0.51074834999999996</v>
      </c>
      <c r="D8768">
        <f t="shared" si="408"/>
        <v>0</v>
      </c>
      <c r="E8768">
        <f t="shared" si="409"/>
        <v>0</v>
      </c>
      <c r="F8768">
        <f t="shared" si="410"/>
        <v>0.51074834999999996</v>
      </c>
    </row>
    <row r="8769" spans="1:6" x14ac:dyDescent="0.25">
      <c r="A8769">
        <v>8760</v>
      </c>
      <c r="B8769">
        <f>'Założenia i wyniki'!$E$6*Znorm.Profile!B8769</f>
        <v>0</v>
      </c>
      <c r="C8769">
        <f>'Założenia i wyniki'!$E$8*Znorm.Profile!C8769</f>
        <v>0.47001885000000004</v>
      </c>
      <c r="D8769">
        <f t="shared" si="408"/>
        <v>0</v>
      </c>
      <c r="E8769">
        <f t="shared" si="409"/>
        <v>0</v>
      </c>
      <c r="F8769">
        <f t="shared" si="410"/>
        <v>0.47001885000000004</v>
      </c>
    </row>
    <row r="8771" spans="1:6" x14ac:dyDescent="0.25">
      <c r="A8771" t="s">
        <v>50</v>
      </c>
      <c r="B8771">
        <f>SUM(B10:B8769)</f>
        <v>3285.88345226415</v>
      </c>
      <c r="C8771">
        <f>SUM(C10:C8769)</f>
        <v>3499.9999999999995</v>
      </c>
      <c r="D8771">
        <f>SUM(D10:D8769)</f>
        <v>1221.7822608047197</v>
      </c>
      <c r="E8771">
        <f>SUM(E10:E8769)</f>
        <v>2064.1011914594378</v>
      </c>
      <c r="F8771">
        <f>SUM(F10:F8769)</f>
        <v>2278.2177391952828</v>
      </c>
    </row>
  </sheetData>
  <sheetProtection password="CB8A" sheet="1" objects="1" scenarios="1" pivotTables="0"/>
  <customSheetViews>
    <customSheetView guid="{A82433FA-9CCD-40C3-BE49-51C457E7AFF1}">
      <selection activeCell="E4" sqref="E4"/>
      <pageMargins left="0" right="0" top="0" bottom="0" header="0" footer="0"/>
    </customSheetView>
    <customSheetView guid="{6256A2A8-6BA2-48DB-A44D-4FB14B6A9D71}">
      <pageMargins left="0.7" right="0.7" top="0.75" bottom="0.75" header="0.3" footer="0.3"/>
    </customSheetView>
  </customSheetViews>
  <mergeCells count="10">
    <mergeCell ref="I17:K17"/>
    <mergeCell ref="I8:K8"/>
    <mergeCell ref="I10:K10"/>
    <mergeCell ref="I11:K11"/>
    <mergeCell ref="I16:K16"/>
    <mergeCell ref="I9:K9"/>
    <mergeCell ref="I15:O15"/>
    <mergeCell ref="I12:K12"/>
    <mergeCell ref="I13:K13"/>
    <mergeCell ref="I14:K14"/>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771"/>
  <sheetViews>
    <sheetView workbookViewId="0">
      <selection activeCell="F24" sqref="F24"/>
    </sheetView>
  </sheetViews>
  <sheetFormatPr defaultRowHeight="15" x14ac:dyDescent="0.25"/>
  <cols>
    <col min="1" max="1" width="15.7109375" customWidth="1"/>
    <col min="2" max="3" width="19" customWidth="1"/>
    <col min="4" max="4" width="20.85546875" customWidth="1"/>
    <col min="5" max="5" width="22" customWidth="1"/>
    <col min="6" max="6" width="22.140625" customWidth="1"/>
    <col min="11" max="11" width="16.85546875" customWidth="1"/>
    <col min="12" max="12" width="9.5703125" bestFit="1" customWidth="1"/>
    <col min="14" max="14" width="7.7109375" bestFit="1" customWidth="1"/>
  </cols>
  <sheetData>
    <row r="1" spans="1:15" x14ac:dyDescent="0.25">
      <c r="A1" t="s">
        <v>51</v>
      </c>
    </row>
    <row r="2" spans="1:15" x14ac:dyDescent="0.25">
      <c r="A2" t="s">
        <v>55</v>
      </c>
    </row>
    <row r="3" spans="1:15" x14ac:dyDescent="0.25">
      <c r="A3" t="s">
        <v>268</v>
      </c>
    </row>
    <row r="7" spans="1:15" ht="15.75" thickBot="1" x14ac:dyDescent="0.3"/>
    <row r="8" spans="1:15" ht="15.75" thickTop="1" x14ac:dyDescent="0.25">
      <c r="A8" t="s">
        <v>48</v>
      </c>
      <c r="B8" t="s">
        <v>162</v>
      </c>
      <c r="C8" t="s">
        <v>27</v>
      </c>
      <c r="D8" t="s">
        <v>161</v>
      </c>
      <c r="E8" t="s">
        <v>53</v>
      </c>
      <c r="F8" t="s">
        <v>54</v>
      </c>
      <c r="I8" s="368" t="s">
        <v>34</v>
      </c>
      <c r="J8" s="369"/>
      <c r="K8" s="370"/>
      <c r="L8" s="14" t="s">
        <v>24</v>
      </c>
      <c r="M8" s="14" t="s">
        <v>25</v>
      </c>
      <c r="N8" s="14" t="s">
        <v>26</v>
      </c>
      <c r="O8" s="15"/>
    </row>
    <row r="9" spans="1:15" x14ac:dyDescent="0.25">
      <c r="B9" t="s">
        <v>28</v>
      </c>
      <c r="C9" t="s">
        <v>28</v>
      </c>
      <c r="D9" t="s">
        <v>28</v>
      </c>
      <c r="E9" t="s">
        <v>28</v>
      </c>
      <c r="F9" t="s">
        <v>28</v>
      </c>
      <c r="I9" s="374" t="s">
        <v>27</v>
      </c>
      <c r="J9" s="375"/>
      <c r="K9" s="376"/>
      <c r="L9" s="16">
        <f>SUM(Faktyczny_system_25_rok!C10:C4389)</f>
        <v>1728.306517349999</v>
      </c>
      <c r="M9" s="16">
        <f>SUM(Faktyczny_system_25_rok!C4390:C8769)</f>
        <v>1771.6934826500017</v>
      </c>
      <c r="N9" s="16">
        <f>Faktyczny_system_25_rok!C8771</f>
        <v>3499.9999999999995</v>
      </c>
      <c r="O9" s="17" t="s">
        <v>28</v>
      </c>
    </row>
    <row r="10" spans="1:15" x14ac:dyDescent="0.25">
      <c r="A10">
        <v>1</v>
      </c>
      <c r="B10">
        <f>'Założenia i wyniki'!$E$6*Znorm.Profile!B10*((100-(24*'Założenia i wyniki'!$E$9))/100)</f>
        <v>0</v>
      </c>
      <c r="C10">
        <f>'Założenia i wyniki'!$E$8*Znorm.Profile!C10*(1+'Założenia i wyniki'!$E$10/100)^24</f>
        <v>0.41162589999999993</v>
      </c>
      <c r="D10">
        <f>IF(B10&lt;=C10,B10,C10)</f>
        <v>0</v>
      </c>
      <c r="E10">
        <f>IF(B10&gt;C10,B10-C10,0)</f>
        <v>0</v>
      </c>
      <c r="F10">
        <f>IF(B10&lt;C10,C10-B10,0)</f>
        <v>0.41162589999999993</v>
      </c>
      <c r="I10" s="371" t="s">
        <v>29</v>
      </c>
      <c r="J10" s="372"/>
      <c r="K10" s="373"/>
      <c r="L10" s="16">
        <f>SUM(Faktyczny_system_25_rok!B10:B4389)</f>
        <v>1404.6066414309432</v>
      </c>
      <c r="M10" s="16">
        <f>SUM(Faktyczny_system_25_rok!B4390:B8769)</f>
        <v>1250.3871879984929</v>
      </c>
      <c r="N10" s="16">
        <f>Faktyczny_system_25_rok!B8771</f>
        <v>2654.9938294294357</v>
      </c>
      <c r="O10" s="17" t="s">
        <v>28</v>
      </c>
    </row>
    <row r="11" spans="1:15" x14ac:dyDescent="0.25">
      <c r="A11">
        <v>2</v>
      </c>
      <c r="B11">
        <f>'Założenia i wyniki'!$E$6*Znorm.Profile!B11*((100-(24*'Założenia i wyniki'!$E$9))/100)</f>
        <v>0</v>
      </c>
      <c r="C11">
        <f>'Założenia i wyniki'!$E$8*Znorm.Profile!C11*(1+'Założenia i wyniki'!$E$10/100)^24</f>
        <v>0.36734109999999998</v>
      </c>
      <c r="D11">
        <f t="shared" ref="D11:D74" si="0">IF(B11&lt;=C11,B11,C11)</f>
        <v>0</v>
      </c>
      <c r="E11">
        <f t="shared" ref="E11:E74" si="1">IF(B11&gt;C11,B11-C11,0)</f>
        <v>0</v>
      </c>
      <c r="F11">
        <f t="shared" ref="F11:F74" si="2">IF(B11&lt;C11,C11-B11,0)</f>
        <v>0.36734109999999998</v>
      </c>
      <c r="I11" s="371" t="s">
        <v>30</v>
      </c>
      <c r="J11" s="372"/>
      <c r="K11" s="373"/>
      <c r="L11" s="16">
        <f>SUM(Faktyczny_system_25_rok!D10:D4389)</f>
        <v>615.76771679509613</v>
      </c>
      <c r="M11" s="16">
        <f>SUM(Faktyczny_system_25_rok!D4390:D8769)</f>
        <v>535.02022270698023</v>
      </c>
      <c r="N11" s="16">
        <f>Faktyczny_system_25_rok!D8771</f>
        <v>1150.7879395020807</v>
      </c>
      <c r="O11" s="17" t="s">
        <v>28</v>
      </c>
    </row>
    <row r="12" spans="1:15" x14ac:dyDescent="0.25">
      <c r="A12">
        <v>3</v>
      </c>
      <c r="B12">
        <f>'Założenia i wyniki'!$E$6*Znorm.Profile!B12*((100-(24*'Założenia i wyniki'!$E$9))/100)</f>
        <v>0</v>
      </c>
      <c r="C12">
        <f>'Założenia i wyniki'!$E$8*Znorm.Profile!C12*(1+'Założenia i wyniki'!$E$10/100)^24</f>
        <v>0.3210151</v>
      </c>
      <c r="D12">
        <f t="shared" si="0"/>
        <v>0</v>
      </c>
      <c r="E12">
        <f t="shared" si="1"/>
        <v>0</v>
      </c>
      <c r="F12">
        <f t="shared" si="2"/>
        <v>0.3210151</v>
      </c>
      <c r="I12" s="371" t="s">
        <v>31</v>
      </c>
      <c r="J12" s="372"/>
      <c r="K12" s="373"/>
      <c r="L12" s="16">
        <f>SUM(Faktyczny_system_25_rok!E10:E4389)</f>
        <v>788.83892463584903</v>
      </c>
      <c r="M12" s="16">
        <f>SUM(Faktyczny_system_25_rok!E4390:E8769)</f>
        <v>715.36696529150777</v>
      </c>
      <c r="N12" s="16">
        <f>Faktyczny_system_25_rok!E8771</f>
        <v>1504.2058899273575</v>
      </c>
      <c r="O12" s="17" t="s">
        <v>28</v>
      </c>
    </row>
    <row r="13" spans="1:15" x14ac:dyDescent="0.25">
      <c r="A13">
        <v>4</v>
      </c>
      <c r="B13">
        <f>'Założenia i wyniki'!$E$6*Znorm.Profile!B13*((100-(24*'Założenia i wyniki'!$E$9))/100)</f>
        <v>0</v>
      </c>
      <c r="C13">
        <f>'Założenia i wyniki'!$E$8*Znorm.Profile!C13*(1+'Założenia i wyniki'!$E$10/100)^24</f>
        <v>0.28864640000000003</v>
      </c>
      <c r="D13">
        <f t="shared" si="0"/>
        <v>0</v>
      </c>
      <c r="E13">
        <f t="shared" si="1"/>
        <v>0</v>
      </c>
      <c r="F13">
        <f t="shared" si="2"/>
        <v>0.28864640000000003</v>
      </c>
      <c r="I13" s="371" t="s">
        <v>32</v>
      </c>
      <c r="J13" s="372"/>
      <c r="K13" s="373"/>
      <c r="L13" s="16">
        <f>SUM(Faktyczny_system_25_rok!F10:F4389)</f>
        <v>1112.5388005549032</v>
      </c>
      <c r="M13" s="16">
        <f>SUM(Faktyczny_system_25_rok!F4390:F8769)</f>
        <v>1236.6732599430168</v>
      </c>
      <c r="N13" s="16">
        <f>Faktyczny_system_25_rok!F8771</f>
        <v>2349.2120604979164</v>
      </c>
      <c r="O13" s="17" t="s">
        <v>28</v>
      </c>
    </row>
    <row r="14" spans="1:15" x14ac:dyDescent="0.25">
      <c r="A14">
        <v>5</v>
      </c>
      <c r="B14">
        <f>'Założenia i wyniki'!$E$6*Znorm.Profile!B14*((100-(24*'Założenia i wyniki'!$E$9))/100)</f>
        <v>0</v>
      </c>
      <c r="C14">
        <f>'Założenia i wyniki'!$E$8*Znorm.Profile!C14*(1+'Założenia i wyniki'!$E$10/100)^24</f>
        <v>0.27202525</v>
      </c>
      <c r="D14">
        <f t="shared" si="0"/>
        <v>0</v>
      </c>
      <c r="E14">
        <f t="shared" si="1"/>
        <v>0</v>
      </c>
      <c r="F14">
        <f t="shared" si="2"/>
        <v>0.27202525</v>
      </c>
      <c r="I14" s="378" t="s">
        <v>33</v>
      </c>
      <c r="J14" s="379"/>
      <c r="K14" s="380"/>
      <c r="L14" s="16">
        <f>L12-L13</f>
        <v>-323.69987591905419</v>
      </c>
      <c r="M14" s="16">
        <f>M12-M13</f>
        <v>-521.30629465150901</v>
      </c>
      <c r="N14" s="16">
        <f>N12-N13</f>
        <v>-845.00617057055888</v>
      </c>
      <c r="O14" s="17" t="s">
        <v>28</v>
      </c>
    </row>
    <row r="15" spans="1:15" x14ac:dyDescent="0.25">
      <c r="A15">
        <v>6</v>
      </c>
      <c r="B15">
        <f>'Założenia i wyniki'!$E$6*Znorm.Profile!B15*((100-(24*'Założenia i wyniki'!$E$9))/100)</f>
        <v>0</v>
      </c>
      <c r="C15">
        <f>'Założenia i wyniki'!$E$8*Znorm.Profile!C15*(1+'Założenia i wyniki'!$E$10/100)^24</f>
        <v>0.26996724999999999</v>
      </c>
      <c r="D15">
        <f t="shared" si="0"/>
        <v>0</v>
      </c>
      <c r="E15">
        <f t="shared" si="1"/>
        <v>0</v>
      </c>
      <c r="F15">
        <f t="shared" si="2"/>
        <v>0.26996724999999999</v>
      </c>
      <c r="I15" s="371"/>
      <c r="J15" s="372"/>
      <c r="K15" s="372"/>
      <c r="L15" s="372"/>
      <c r="M15" s="372"/>
      <c r="N15" s="372"/>
      <c r="O15" s="377"/>
    </row>
    <row r="16" spans="1:15" x14ac:dyDescent="0.25">
      <c r="A16">
        <v>7</v>
      </c>
      <c r="B16">
        <f>'Założenia i wyniki'!$E$6*Znorm.Profile!B16*((100-(24*'Założenia i wyniki'!$E$9))/100)</f>
        <v>0</v>
      </c>
      <c r="C16">
        <f>'Założenia i wyniki'!$E$8*Znorm.Profile!C16*(1+'Założenia i wyniki'!$E$10/100)^24</f>
        <v>0.29016365</v>
      </c>
      <c r="D16">
        <f t="shared" si="0"/>
        <v>0</v>
      </c>
      <c r="E16">
        <f t="shared" si="1"/>
        <v>0</v>
      </c>
      <c r="F16">
        <f t="shared" si="2"/>
        <v>0.29016365</v>
      </c>
      <c r="I16" s="371" t="s">
        <v>163</v>
      </c>
      <c r="J16" s="372"/>
      <c r="K16" s="373"/>
      <c r="L16" s="16">
        <f>100*L11/L10</f>
        <v>43.83915742899967</v>
      </c>
      <c r="M16" s="16">
        <f>100*M11/M10</f>
        <v>42.788364103713533</v>
      </c>
      <c r="N16" s="16">
        <f>100*N11/N10</f>
        <v>43.344279250147551</v>
      </c>
      <c r="O16" s="17" t="s">
        <v>21</v>
      </c>
    </row>
    <row r="17" spans="1:15" ht="15.75" thickBot="1" x14ac:dyDescent="0.3">
      <c r="A17">
        <v>8</v>
      </c>
      <c r="B17">
        <f>'Założenia i wyniki'!$E$6*Znorm.Profile!B17*((100-(24*'Założenia i wyniki'!$E$9))/100)</f>
        <v>0</v>
      </c>
      <c r="C17">
        <f>'Założenia i wyniki'!$E$8*Znorm.Profile!C17*(1+'Założenia i wyniki'!$E$10/100)^24</f>
        <v>0.30883125000000006</v>
      </c>
      <c r="D17">
        <f t="shared" si="0"/>
        <v>0</v>
      </c>
      <c r="E17">
        <f t="shared" si="1"/>
        <v>0</v>
      </c>
      <c r="F17">
        <f t="shared" si="2"/>
        <v>0.30883125000000006</v>
      </c>
      <c r="I17" s="365" t="s">
        <v>164</v>
      </c>
      <c r="J17" s="366"/>
      <c r="K17" s="367"/>
      <c r="L17" s="18">
        <f>100*L13/L10</f>
        <v>79.206431732481647</v>
      </c>
      <c r="M17" s="18">
        <f>100*M13/M10</f>
        <v>98.903225481906276</v>
      </c>
      <c r="N17" s="18">
        <f>100*N13/N10</f>
        <v>88.482769129552636</v>
      </c>
      <c r="O17" s="19" t="s">
        <v>21</v>
      </c>
    </row>
    <row r="18" spans="1:15" ht="15.75" thickTop="1" x14ac:dyDescent="0.25">
      <c r="A18">
        <v>9</v>
      </c>
      <c r="B18">
        <f>'Założenia i wyniki'!$E$6*Znorm.Profile!B18*((100-(24*'Założenia i wyniki'!$E$9))/100)</f>
        <v>4.2228671698113203E-3</v>
      </c>
      <c r="C18">
        <f>'Założenia i wyniki'!$E$8*Znorm.Profile!C18*(1+'Założenia i wyniki'!$E$10/100)^24</f>
        <v>0.33835199999999999</v>
      </c>
      <c r="D18">
        <f t="shared" si="0"/>
        <v>4.2228671698113203E-3</v>
      </c>
      <c r="E18">
        <f t="shared" si="1"/>
        <v>0</v>
      </c>
      <c r="F18">
        <f t="shared" si="2"/>
        <v>0.33412913283018869</v>
      </c>
    </row>
    <row r="19" spans="1:15" x14ac:dyDescent="0.25">
      <c r="A19">
        <v>10</v>
      </c>
      <c r="B19">
        <f>'Założenia i wyniki'!$E$6*Znorm.Profile!B19*((100-(24*'Założenia i wyniki'!$E$9))/100)</f>
        <v>8.3536528301886792E-2</v>
      </c>
      <c r="C19">
        <f>'Założenia i wyniki'!$E$8*Znorm.Profile!C19*(1+'Założenia i wyniki'!$E$10/100)^24</f>
        <v>0.37935134999999998</v>
      </c>
      <c r="D19">
        <f t="shared" si="0"/>
        <v>8.3536528301886792E-2</v>
      </c>
      <c r="E19">
        <f t="shared" si="1"/>
        <v>0</v>
      </c>
      <c r="F19">
        <f t="shared" si="2"/>
        <v>0.29581482169811318</v>
      </c>
    </row>
    <row r="20" spans="1:15" x14ac:dyDescent="0.25">
      <c r="A20">
        <v>11</v>
      </c>
      <c r="B20">
        <f>'Założenia i wyniki'!$E$6*Znorm.Profile!B20*((100-(24*'Założenia i wyniki'!$E$9))/100)</f>
        <v>0.11665690566037736</v>
      </c>
      <c r="C20">
        <f>'Założenia i wyniki'!$E$8*Znorm.Profile!C20*(1+'Założenia i wyniki'!$E$10/100)^24</f>
        <v>0.43716189999999999</v>
      </c>
      <c r="D20">
        <f t="shared" si="0"/>
        <v>0.11665690566037736</v>
      </c>
      <c r="E20">
        <f t="shared" si="1"/>
        <v>0</v>
      </c>
      <c r="F20">
        <f t="shared" si="2"/>
        <v>0.32050499433962265</v>
      </c>
    </row>
    <row r="21" spans="1:15" x14ac:dyDescent="0.25">
      <c r="A21">
        <v>12</v>
      </c>
      <c r="B21">
        <f>'Założenia i wyniki'!$E$6*Znorm.Profile!B21*((100-(24*'Założenia i wyniki'!$E$9))/100)</f>
        <v>0.12146679245283017</v>
      </c>
      <c r="C21">
        <f>'Założenia i wyniki'!$E$8*Znorm.Profile!C21*(1+'Założenia i wyniki'!$E$10/100)^24</f>
        <v>0.46844910000000001</v>
      </c>
      <c r="D21">
        <f t="shared" si="0"/>
        <v>0.12146679245283017</v>
      </c>
      <c r="E21">
        <f t="shared" si="1"/>
        <v>0</v>
      </c>
      <c r="F21">
        <f t="shared" si="2"/>
        <v>0.34698230754716985</v>
      </c>
    </row>
    <row r="22" spans="1:15" x14ac:dyDescent="0.25">
      <c r="A22">
        <v>13</v>
      </c>
      <c r="B22">
        <f>'Założenia i wyniki'!$E$6*Znorm.Profile!B22*((100-(24*'Założenia i wyniki'!$E$9))/100)</f>
        <v>0.12056732075471696</v>
      </c>
      <c r="C22">
        <f>'Założenia i wyniki'!$E$8*Znorm.Profile!C22*(1+'Założenia i wyniki'!$E$10/100)^24</f>
        <v>0.48626514999999992</v>
      </c>
      <c r="D22">
        <f t="shared" si="0"/>
        <v>0.12056732075471696</v>
      </c>
      <c r="E22">
        <f t="shared" si="1"/>
        <v>0</v>
      </c>
      <c r="F22">
        <f t="shared" si="2"/>
        <v>0.36569782924528293</v>
      </c>
    </row>
    <row r="23" spans="1:15" x14ac:dyDescent="0.25">
      <c r="A23">
        <v>14</v>
      </c>
      <c r="B23">
        <f>'Założenia i wyniki'!$E$6*Znorm.Profile!B23*((100-(24*'Założenia i wyniki'!$E$9))/100)</f>
        <v>9.1944301886792451E-2</v>
      </c>
      <c r="C23">
        <f>'Założenia i wyniki'!$E$8*Znorm.Profile!C23*(1+'Założenia i wyniki'!$E$10/100)^24</f>
        <v>0.49685929999999995</v>
      </c>
      <c r="D23">
        <f t="shared" si="0"/>
        <v>9.1944301886792451E-2</v>
      </c>
      <c r="E23">
        <f t="shared" si="1"/>
        <v>0</v>
      </c>
      <c r="F23">
        <f t="shared" si="2"/>
        <v>0.40491499811320752</v>
      </c>
    </row>
    <row r="24" spans="1:15" x14ac:dyDescent="0.25">
      <c r="A24">
        <v>15</v>
      </c>
      <c r="B24">
        <f>'Założenia i wyniki'!$E$6*Znorm.Profile!B24*((100-(24*'Założenia i wyniki'!$E$9))/100)</f>
        <v>2.4248384905660378E-2</v>
      </c>
      <c r="C24">
        <f>'Założenia i wyniki'!$E$8*Znorm.Profile!C24*(1+'Założenia i wyniki'!$E$10/100)^24</f>
        <v>0.49174405000000004</v>
      </c>
      <c r="D24">
        <f t="shared" si="0"/>
        <v>2.4248384905660378E-2</v>
      </c>
      <c r="E24">
        <f t="shared" si="1"/>
        <v>0</v>
      </c>
      <c r="F24">
        <f t="shared" si="2"/>
        <v>0.46749566509433965</v>
      </c>
    </row>
    <row r="25" spans="1:15" x14ac:dyDescent="0.25">
      <c r="A25">
        <v>16</v>
      </c>
      <c r="B25">
        <f>'Założenia i wyniki'!$E$6*Znorm.Profile!B25*((100-(24*'Założenia i wyniki'!$E$9))/100)</f>
        <v>0</v>
      </c>
      <c r="C25">
        <f>'Założenia i wyniki'!$E$8*Znorm.Profile!C25*(1+'Założenia i wyniki'!$E$10/100)^24</f>
        <v>0.51853165000000001</v>
      </c>
      <c r="D25">
        <f t="shared" si="0"/>
        <v>0</v>
      </c>
      <c r="E25">
        <f t="shared" si="1"/>
        <v>0</v>
      </c>
      <c r="F25">
        <f t="shared" si="2"/>
        <v>0.51853165000000001</v>
      </c>
    </row>
    <row r="26" spans="1:15" x14ac:dyDescent="0.25">
      <c r="A26">
        <v>17</v>
      </c>
      <c r="B26">
        <f>'Założenia i wyniki'!$E$6*Znorm.Profile!B26*((100-(24*'Założenia i wyniki'!$E$9))/100)</f>
        <v>0</v>
      </c>
      <c r="C26">
        <f>'Założenia i wyniki'!$E$8*Znorm.Profile!C26*(1+'Założenia i wyniki'!$E$10/100)^24</f>
        <v>0.58023209999999992</v>
      </c>
      <c r="D26">
        <f t="shared" si="0"/>
        <v>0</v>
      </c>
      <c r="E26">
        <f t="shared" si="1"/>
        <v>0</v>
      </c>
      <c r="F26">
        <f t="shared" si="2"/>
        <v>0.58023209999999992</v>
      </c>
    </row>
    <row r="27" spans="1:15" x14ac:dyDescent="0.25">
      <c r="A27">
        <v>18</v>
      </c>
      <c r="B27">
        <f>'Założenia i wyniki'!$E$6*Znorm.Profile!B27*((100-(24*'Założenia i wyniki'!$E$9))/100)</f>
        <v>0</v>
      </c>
      <c r="C27">
        <f>'Założenia i wyniki'!$E$8*Znorm.Profile!C27*(1+'Założenia i wyniki'!$E$10/100)^24</f>
        <v>0.60661719999999997</v>
      </c>
      <c r="D27">
        <f t="shared" si="0"/>
        <v>0</v>
      </c>
      <c r="E27">
        <f t="shared" si="1"/>
        <v>0</v>
      </c>
      <c r="F27">
        <f t="shared" si="2"/>
        <v>0.60661719999999997</v>
      </c>
    </row>
    <row r="28" spans="1:15" x14ac:dyDescent="0.25">
      <c r="A28">
        <v>19</v>
      </c>
      <c r="B28">
        <f>'Założenia i wyniki'!$E$6*Znorm.Profile!B28*((100-(24*'Założenia i wyniki'!$E$9))/100)</f>
        <v>0</v>
      </c>
      <c r="C28">
        <f>'Założenia i wyniki'!$E$8*Znorm.Profile!C28*(1+'Założenia i wyniki'!$E$10/100)^24</f>
        <v>0.61769014999999994</v>
      </c>
      <c r="D28">
        <f t="shared" si="0"/>
        <v>0</v>
      </c>
      <c r="E28">
        <f t="shared" si="1"/>
        <v>0</v>
      </c>
      <c r="F28">
        <f t="shared" si="2"/>
        <v>0.61769014999999994</v>
      </c>
    </row>
    <row r="29" spans="1:15" x14ac:dyDescent="0.25">
      <c r="A29">
        <v>20</v>
      </c>
      <c r="B29">
        <f>'Założenia i wyniki'!$E$6*Znorm.Profile!B29*((100-(24*'Założenia i wyniki'!$E$9))/100)</f>
        <v>0</v>
      </c>
      <c r="C29">
        <f>'Założenia i wyniki'!$E$8*Znorm.Profile!C29*(1+'Założenia i wyniki'!$E$10/100)^24</f>
        <v>0.60719329999999994</v>
      </c>
      <c r="D29">
        <f t="shared" si="0"/>
        <v>0</v>
      </c>
      <c r="E29">
        <f t="shared" si="1"/>
        <v>0</v>
      </c>
      <c r="F29">
        <f t="shared" si="2"/>
        <v>0.60719329999999994</v>
      </c>
    </row>
    <row r="30" spans="1:15" x14ac:dyDescent="0.25">
      <c r="A30">
        <v>21</v>
      </c>
      <c r="B30">
        <f>'Założenia i wyniki'!$E$6*Znorm.Profile!B30*((100-(24*'Założenia i wyniki'!$E$9))/100)</f>
        <v>0</v>
      </c>
      <c r="C30">
        <f>'Założenia i wyniki'!$E$8*Znorm.Profile!C30*(1+'Założenia i wyniki'!$E$10/100)^24</f>
        <v>0.57642165000000012</v>
      </c>
      <c r="D30">
        <f t="shared" si="0"/>
        <v>0</v>
      </c>
      <c r="E30">
        <f t="shared" si="1"/>
        <v>0</v>
      </c>
      <c r="F30">
        <f t="shared" si="2"/>
        <v>0.57642165000000012</v>
      </c>
    </row>
    <row r="31" spans="1:15" x14ac:dyDescent="0.25">
      <c r="A31">
        <v>22</v>
      </c>
      <c r="B31">
        <f>'Założenia i wyniki'!$E$6*Znorm.Profile!B31*((100-(24*'Założenia i wyniki'!$E$9))/100)</f>
        <v>0</v>
      </c>
      <c r="C31">
        <f>'Założenia i wyniki'!$E$8*Znorm.Profile!C31*(1+'Założenia i wyniki'!$E$10/100)^24</f>
        <v>0.51794820000000008</v>
      </c>
      <c r="D31">
        <f t="shared" si="0"/>
        <v>0</v>
      </c>
      <c r="E31">
        <f t="shared" si="1"/>
        <v>0</v>
      </c>
      <c r="F31">
        <f t="shared" si="2"/>
        <v>0.51794820000000008</v>
      </c>
    </row>
    <row r="32" spans="1:15" x14ac:dyDescent="0.25">
      <c r="A32">
        <v>23</v>
      </c>
      <c r="B32">
        <f>'Założenia i wyniki'!$E$6*Znorm.Profile!B32*((100-(24*'Założenia i wyniki'!$E$9))/100)</f>
        <v>0</v>
      </c>
      <c r="C32">
        <f>'Założenia i wyniki'!$E$8*Znorm.Profile!C32*(1+'Założenia i wyniki'!$E$10/100)^24</f>
        <v>0.42827155</v>
      </c>
      <c r="D32">
        <f t="shared" si="0"/>
        <v>0</v>
      </c>
      <c r="E32">
        <f t="shared" si="1"/>
        <v>0</v>
      </c>
      <c r="F32">
        <f t="shared" si="2"/>
        <v>0.42827155</v>
      </c>
    </row>
    <row r="33" spans="1:6" x14ac:dyDescent="0.25">
      <c r="A33">
        <v>24</v>
      </c>
      <c r="B33">
        <f>'Założenia i wyniki'!$E$6*Znorm.Profile!B33*((100-(24*'Założenia i wyniki'!$E$9))/100)</f>
        <v>0</v>
      </c>
      <c r="C33">
        <f>'Założenia i wyniki'!$E$8*Znorm.Profile!C33*(1+'Założenia i wyniki'!$E$10/100)^24</f>
        <v>0.35296064999999999</v>
      </c>
      <c r="D33">
        <f t="shared" si="0"/>
        <v>0</v>
      </c>
      <c r="E33">
        <f t="shared" si="1"/>
        <v>0</v>
      </c>
      <c r="F33">
        <f t="shared" si="2"/>
        <v>0.35296064999999999</v>
      </c>
    </row>
    <row r="34" spans="1:6" x14ac:dyDescent="0.25">
      <c r="A34">
        <v>25</v>
      </c>
      <c r="B34">
        <f>'Założenia i wyniki'!$E$6*Znorm.Profile!B34*((100-(24*'Założenia i wyniki'!$E$9))/100)</f>
        <v>0</v>
      </c>
      <c r="C34">
        <f>'Założenia i wyniki'!$E$8*Znorm.Profile!C34*(1+'Założenia i wyniki'!$E$10/100)^24</f>
        <v>0.28135414999999997</v>
      </c>
      <c r="D34">
        <f t="shared" si="0"/>
        <v>0</v>
      </c>
      <c r="E34">
        <f t="shared" si="1"/>
        <v>0</v>
      </c>
      <c r="F34">
        <f t="shared" si="2"/>
        <v>0.28135414999999997</v>
      </c>
    </row>
    <row r="35" spans="1:6" x14ac:dyDescent="0.25">
      <c r="A35">
        <v>26</v>
      </c>
      <c r="B35">
        <f>'Założenia i wyniki'!$E$6*Znorm.Profile!B35*((100-(24*'Założenia i wyniki'!$E$9))/100)</f>
        <v>0</v>
      </c>
      <c r="C35">
        <f>'Założenia i wyniki'!$E$8*Znorm.Profile!C35*(1+'Założenia i wyniki'!$E$10/100)^24</f>
        <v>0.24595725000000002</v>
      </c>
      <c r="D35">
        <f t="shared" si="0"/>
        <v>0</v>
      </c>
      <c r="E35">
        <f t="shared" si="1"/>
        <v>0</v>
      </c>
      <c r="F35">
        <f t="shared" si="2"/>
        <v>0.24595725000000002</v>
      </c>
    </row>
    <row r="36" spans="1:6" x14ac:dyDescent="0.25">
      <c r="A36">
        <v>27</v>
      </c>
      <c r="B36">
        <f>'Założenia i wyniki'!$E$6*Znorm.Profile!B36*((100-(24*'Założenia i wyniki'!$E$9))/100)</f>
        <v>0</v>
      </c>
      <c r="C36">
        <f>'Założenia i wyniki'!$E$8*Znorm.Profile!C36*(1+'Założenia i wyniki'!$E$10/100)^24</f>
        <v>0.22683289999999998</v>
      </c>
      <c r="D36">
        <f t="shared" si="0"/>
        <v>0</v>
      </c>
      <c r="E36">
        <f t="shared" si="1"/>
        <v>0</v>
      </c>
      <c r="F36">
        <f t="shared" si="2"/>
        <v>0.22683289999999998</v>
      </c>
    </row>
    <row r="37" spans="1:6" x14ac:dyDescent="0.25">
      <c r="A37">
        <v>28</v>
      </c>
      <c r="B37">
        <f>'Założenia i wyniki'!$E$6*Znorm.Profile!B37*((100-(24*'Założenia i wyniki'!$E$9))/100)</f>
        <v>0</v>
      </c>
      <c r="C37">
        <f>'Założenia i wyniki'!$E$8*Znorm.Profile!C37*(1+'Założenia i wyniki'!$E$10/100)^24</f>
        <v>0.23147669999999998</v>
      </c>
      <c r="D37">
        <f t="shared" si="0"/>
        <v>0</v>
      </c>
      <c r="E37">
        <f t="shared" si="1"/>
        <v>0</v>
      </c>
      <c r="F37">
        <f t="shared" si="2"/>
        <v>0.23147669999999998</v>
      </c>
    </row>
    <row r="38" spans="1:6" x14ac:dyDescent="0.25">
      <c r="A38">
        <v>29</v>
      </c>
      <c r="B38">
        <f>'Założenia i wyniki'!$E$6*Znorm.Profile!B38*((100-(24*'Założenia i wyniki'!$E$9))/100)</f>
        <v>0</v>
      </c>
      <c r="C38">
        <f>'Założenia i wyniki'!$E$8*Znorm.Profile!C38*(1+'Założenia i wyniki'!$E$10/100)^24</f>
        <v>0.24944044999999998</v>
      </c>
      <c r="D38">
        <f t="shared" si="0"/>
        <v>0</v>
      </c>
      <c r="E38">
        <f t="shared" si="1"/>
        <v>0</v>
      </c>
      <c r="F38">
        <f t="shared" si="2"/>
        <v>0.24944044999999998</v>
      </c>
    </row>
    <row r="39" spans="1:6" x14ac:dyDescent="0.25">
      <c r="A39">
        <v>30</v>
      </c>
      <c r="B39">
        <f>'Założenia i wyniki'!$E$6*Znorm.Profile!B39*((100-(24*'Założenia i wyniki'!$E$9))/100)</f>
        <v>0</v>
      </c>
      <c r="C39">
        <f>'Założenia i wyniki'!$E$8*Znorm.Profile!C39*(1+'Założenia i wyniki'!$E$10/100)^24</f>
        <v>0.30221765</v>
      </c>
      <c r="D39">
        <f t="shared" si="0"/>
        <v>0</v>
      </c>
      <c r="E39">
        <f t="shared" si="1"/>
        <v>0</v>
      </c>
      <c r="F39">
        <f t="shared" si="2"/>
        <v>0.30221765</v>
      </c>
    </row>
    <row r="40" spans="1:6" x14ac:dyDescent="0.25">
      <c r="A40">
        <v>31</v>
      </c>
      <c r="B40">
        <f>'Założenia i wyniki'!$E$6*Znorm.Profile!B40*((100-(24*'Założenia i wyniki'!$E$9))/100)</f>
        <v>0</v>
      </c>
      <c r="C40">
        <f>'Założenia i wyniki'!$E$8*Znorm.Profile!C40*(1+'Założenia i wyniki'!$E$10/100)^24</f>
        <v>0.38707200000000003</v>
      </c>
      <c r="D40">
        <f t="shared" si="0"/>
        <v>0</v>
      </c>
      <c r="E40">
        <f t="shared" si="1"/>
        <v>0</v>
      </c>
      <c r="F40">
        <f t="shared" si="2"/>
        <v>0.38707200000000003</v>
      </c>
    </row>
    <row r="41" spans="1:6" x14ac:dyDescent="0.25">
      <c r="A41">
        <v>32</v>
      </c>
      <c r="B41">
        <f>'Założenia i wyniki'!$E$6*Znorm.Profile!B41*((100-(24*'Założenia i wyniki'!$E$9))/100)</f>
        <v>0</v>
      </c>
      <c r="C41">
        <f>'Założenia i wyniki'!$E$8*Znorm.Profile!C41*(1+'Założenia i wyniki'!$E$10/100)^24</f>
        <v>0.44542609999999999</v>
      </c>
      <c r="D41">
        <f t="shared" si="0"/>
        <v>0</v>
      </c>
      <c r="E41">
        <f t="shared" si="1"/>
        <v>0</v>
      </c>
      <c r="F41">
        <f t="shared" si="2"/>
        <v>0.44542609999999999</v>
      </c>
    </row>
    <row r="42" spans="1:6" x14ac:dyDescent="0.25">
      <c r="A42">
        <v>33</v>
      </c>
      <c r="B42">
        <f>'Założenia i wyniki'!$E$6*Znorm.Profile!B42*((100-(24*'Założenia i wyniki'!$E$9))/100)</f>
        <v>0</v>
      </c>
      <c r="C42">
        <f>'Założenia i wyniki'!$E$8*Znorm.Profile!C42*(1+'Założenia i wyniki'!$E$10/100)^24</f>
        <v>0.46801124999999999</v>
      </c>
      <c r="D42">
        <f t="shared" si="0"/>
        <v>0</v>
      </c>
      <c r="E42">
        <f t="shared" si="1"/>
        <v>0</v>
      </c>
      <c r="F42">
        <f t="shared" si="2"/>
        <v>0.46801124999999999</v>
      </c>
    </row>
    <row r="43" spans="1:6" x14ac:dyDescent="0.25">
      <c r="A43">
        <v>34</v>
      </c>
      <c r="B43">
        <f>'Założenia i wyniki'!$E$6*Znorm.Profile!B43*((100-(24*'Założenia i wyniki'!$E$9))/100)</f>
        <v>5.9981803773584898E-2</v>
      </c>
      <c r="C43">
        <f>'Założenia i wyniki'!$E$8*Znorm.Profile!C43*(1+'Założenia i wyniki'!$E$10/100)^24</f>
        <v>0.47855639999999999</v>
      </c>
      <c r="D43">
        <f t="shared" si="0"/>
        <v>5.9981803773584898E-2</v>
      </c>
      <c r="E43">
        <f t="shared" si="1"/>
        <v>0</v>
      </c>
      <c r="F43">
        <f t="shared" si="2"/>
        <v>0.41857459622641507</v>
      </c>
    </row>
    <row r="44" spans="1:6" x14ac:dyDescent="0.25">
      <c r="A44">
        <v>35</v>
      </c>
      <c r="B44">
        <f>'Założenia i wyniki'!$E$6*Znorm.Profile!B44*((100-(24*'Założenia i wyniki'!$E$9))/100)</f>
        <v>0.10811192452830189</v>
      </c>
      <c r="C44">
        <f>'Założenia i wyniki'!$E$8*Znorm.Profile!C44*(1+'Założenia i wyniki'!$E$10/100)^24</f>
        <v>0.47401760000000004</v>
      </c>
      <c r="D44">
        <f t="shared" si="0"/>
        <v>0.10811192452830189</v>
      </c>
      <c r="E44">
        <f t="shared" si="1"/>
        <v>0</v>
      </c>
      <c r="F44">
        <f t="shared" si="2"/>
        <v>0.36590567547169817</v>
      </c>
    </row>
    <row r="45" spans="1:6" x14ac:dyDescent="0.25">
      <c r="A45">
        <v>36</v>
      </c>
      <c r="B45">
        <f>'Założenia i wyniki'!$E$6*Znorm.Profile!B45*((100-(24*'Założenia i wyniki'!$E$9))/100)</f>
        <v>0.14195645283018868</v>
      </c>
      <c r="C45">
        <f>'Założenia i wyniki'!$E$8*Znorm.Profile!C45*(1+'Założenia i wyniki'!$E$10/100)^24</f>
        <v>0.46759264999999994</v>
      </c>
      <c r="D45">
        <f t="shared" si="0"/>
        <v>0.14195645283018868</v>
      </c>
      <c r="E45">
        <f t="shared" si="1"/>
        <v>0</v>
      </c>
      <c r="F45">
        <f t="shared" si="2"/>
        <v>0.32563619716981129</v>
      </c>
    </row>
    <row r="46" spans="1:6" x14ac:dyDescent="0.25">
      <c r="A46">
        <v>37</v>
      </c>
      <c r="B46">
        <f>'Założenia i wyniki'!$E$6*Znorm.Profile!B46*((100-(24*'Założenia i wyniki'!$E$9))/100)</f>
        <v>0.16285011320754716</v>
      </c>
      <c r="C46">
        <f>'Założenia i wyniki'!$E$8*Znorm.Profile!C46*(1+'Założenia i wyniki'!$E$10/100)^24</f>
        <v>0.48076944999999999</v>
      </c>
      <c r="D46">
        <f t="shared" si="0"/>
        <v>0.16285011320754716</v>
      </c>
      <c r="E46">
        <f t="shared" si="1"/>
        <v>0</v>
      </c>
      <c r="F46">
        <f t="shared" si="2"/>
        <v>0.31791933679245282</v>
      </c>
    </row>
    <row r="47" spans="1:6" x14ac:dyDescent="0.25">
      <c r="A47">
        <v>38</v>
      </c>
      <c r="B47">
        <f>'Założenia i wyniki'!$E$6*Znorm.Profile!B47*((100-(24*'Założenia i wyniki'!$E$9))/100)</f>
        <v>8.1600377358490558E-2</v>
      </c>
      <c r="C47">
        <f>'Założenia i wyniki'!$E$8*Znorm.Profile!C47*(1+'Założenia i wyniki'!$E$10/100)^24</f>
        <v>0.49423745000000002</v>
      </c>
      <c r="D47">
        <f t="shared" si="0"/>
        <v>8.1600377358490558E-2</v>
      </c>
      <c r="E47">
        <f t="shared" si="1"/>
        <v>0</v>
      </c>
      <c r="F47">
        <f t="shared" si="2"/>
        <v>0.41263707264150945</v>
      </c>
    </row>
    <row r="48" spans="1:6" x14ac:dyDescent="0.25">
      <c r="A48">
        <v>39</v>
      </c>
      <c r="B48">
        <f>'Założenia i wyniki'!$E$6*Znorm.Profile!B48*((100-(24*'Założenia i wyniki'!$E$9))/100)</f>
        <v>1.7214973584905657E-2</v>
      </c>
      <c r="C48">
        <f>'Założenia i wyniki'!$E$8*Znorm.Profile!C48*(1+'Założenia i wyniki'!$E$10/100)^24</f>
        <v>0.5116681500000001</v>
      </c>
      <c r="D48">
        <f t="shared" si="0"/>
        <v>1.7214973584905657E-2</v>
      </c>
      <c r="E48">
        <f t="shared" si="1"/>
        <v>0</v>
      </c>
      <c r="F48">
        <f t="shared" si="2"/>
        <v>0.49445317641509445</v>
      </c>
    </row>
    <row r="49" spans="1:6" x14ac:dyDescent="0.25">
      <c r="A49">
        <v>40</v>
      </c>
      <c r="B49">
        <f>'Założenia i wyniki'!$E$6*Znorm.Profile!B49*((100-(24*'Założenia i wyniki'!$E$9))/100)</f>
        <v>0</v>
      </c>
      <c r="C49">
        <f>'Założenia i wyniki'!$E$8*Znorm.Profile!C49*(1+'Założenia i wyniki'!$E$10/100)^24</f>
        <v>0.55323414999999998</v>
      </c>
      <c r="D49">
        <f t="shared" si="0"/>
        <v>0</v>
      </c>
      <c r="E49">
        <f t="shared" si="1"/>
        <v>0</v>
      </c>
      <c r="F49">
        <f t="shared" si="2"/>
        <v>0.55323414999999998</v>
      </c>
    </row>
    <row r="50" spans="1:6" x14ac:dyDescent="0.25">
      <c r="A50">
        <v>41</v>
      </c>
      <c r="B50">
        <f>'Założenia i wyniki'!$E$6*Znorm.Profile!B50*((100-(24*'Założenia i wyniki'!$E$9))/100)</f>
        <v>0</v>
      </c>
      <c r="C50">
        <f>'Założenia i wyniki'!$E$8*Znorm.Profile!C50*(1+'Założenia i wyniki'!$E$10/100)^24</f>
        <v>0.62382845000000009</v>
      </c>
      <c r="D50">
        <f t="shared" si="0"/>
        <v>0</v>
      </c>
      <c r="E50">
        <f t="shared" si="1"/>
        <v>0</v>
      </c>
      <c r="F50">
        <f t="shared" si="2"/>
        <v>0.62382845000000009</v>
      </c>
    </row>
    <row r="51" spans="1:6" x14ac:dyDescent="0.25">
      <c r="A51">
        <v>42</v>
      </c>
      <c r="B51">
        <f>'Założenia i wyniki'!$E$6*Znorm.Profile!B51*((100-(24*'Założenia i wyniki'!$E$9))/100)</f>
        <v>0</v>
      </c>
      <c r="C51">
        <f>'Założenia i wyniki'!$E$8*Znorm.Profile!C51*(1+'Założenia i wyniki'!$E$10/100)^24</f>
        <v>0.65066645000000001</v>
      </c>
      <c r="D51">
        <f t="shared" si="0"/>
        <v>0</v>
      </c>
      <c r="E51">
        <f t="shared" si="1"/>
        <v>0</v>
      </c>
      <c r="F51">
        <f t="shared" si="2"/>
        <v>0.65066645000000001</v>
      </c>
    </row>
    <row r="52" spans="1:6" x14ac:dyDescent="0.25">
      <c r="A52">
        <v>43</v>
      </c>
      <c r="B52">
        <f>'Założenia i wyniki'!$E$6*Znorm.Profile!B52*((100-(24*'Założenia i wyniki'!$E$9))/100)</f>
        <v>0</v>
      </c>
      <c r="C52">
        <f>'Założenia i wyniki'!$E$8*Znorm.Profile!C52*(1+'Założenia i wyniki'!$E$10/100)^24</f>
        <v>0.64968749999999997</v>
      </c>
      <c r="D52">
        <f t="shared" si="0"/>
        <v>0</v>
      </c>
      <c r="E52">
        <f t="shared" si="1"/>
        <v>0</v>
      </c>
      <c r="F52">
        <f t="shared" si="2"/>
        <v>0.64968749999999997</v>
      </c>
    </row>
    <row r="53" spans="1:6" x14ac:dyDescent="0.25">
      <c r="A53">
        <v>44</v>
      </c>
      <c r="B53">
        <f>'Założenia i wyniki'!$E$6*Znorm.Profile!B53*((100-(24*'Założenia i wyniki'!$E$9))/100)</f>
        <v>0</v>
      </c>
      <c r="C53">
        <f>'Założenia i wyniki'!$E$8*Znorm.Profile!C53*(1+'Założenia i wyniki'!$E$10/100)^24</f>
        <v>0.63514570000000004</v>
      </c>
      <c r="D53">
        <f t="shared" si="0"/>
        <v>0</v>
      </c>
      <c r="E53">
        <f t="shared" si="1"/>
        <v>0</v>
      </c>
      <c r="F53">
        <f t="shared" si="2"/>
        <v>0.63514570000000004</v>
      </c>
    </row>
    <row r="54" spans="1:6" x14ac:dyDescent="0.25">
      <c r="A54">
        <v>45</v>
      </c>
      <c r="B54">
        <f>'Założenia i wyniki'!$E$6*Znorm.Profile!B54*((100-(24*'Założenia i wyniki'!$E$9))/100)</f>
        <v>0</v>
      </c>
      <c r="C54">
        <f>'Założenia i wyniki'!$E$8*Znorm.Profile!C54*(1+'Założenia i wyniki'!$E$10/100)^24</f>
        <v>0.59037649999999997</v>
      </c>
      <c r="D54">
        <f t="shared" si="0"/>
        <v>0</v>
      </c>
      <c r="E54">
        <f t="shared" si="1"/>
        <v>0</v>
      </c>
      <c r="F54">
        <f t="shared" si="2"/>
        <v>0.59037649999999997</v>
      </c>
    </row>
    <row r="55" spans="1:6" x14ac:dyDescent="0.25">
      <c r="A55">
        <v>46</v>
      </c>
      <c r="B55">
        <f>'Założenia i wyniki'!$E$6*Znorm.Profile!B55*((100-(24*'Założenia i wyniki'!$E$9))/100)</f>
        <v>0</v>
      </c>
      <c r="C55">
        <f>'Założenia i wyniki'!$E$8*Znorm.Profile!C55*(1+'Założenia i wyniki'!$E$10/100)^24</f>
        <v>0.53060174999999998</v>
      </c>
      <c r="D55">
        <f t="shared" si="0"/>
        <v>0</v>
      </c>
      <c r="E55">
        <f t="shared" si="1"/>
        <v>0</v>
      </c>
      <c r="F55">
        <f t="shared" si="2"/>
        <v>0.53060174999999998</v>
      </c>
    </row>
    <row r="56" spans="1:6" x14ac:dyDescent="0.25">
      <c r="A56">
        <v>47</v>
      </c>
      <c r="B56">
        <f>'Założenia i wyniki'!$E$6*Znorm.Profile!B56*((100-(24*'Założenia i wyniki'!$E$9))/100)</f>
        <v>0</v>
      </c>
      <c r="C56">
        <f>'Założenia i wyniki'!$E$8*Znorm.Profile!C56*(1+'Założenia i wyniki'!$E$10/100)^24</f>
        <v>0.44562455000000001</v>
      </c>
      <c r="D56">
        <f t="shared" si="0"/>
        <v>0</v>
      </c>
      <c r="E56">
        <f t="shared" si="1"/>
        <v>0</v>
      </c>
      <c r="F56">
        <f t="shared" si="2"/>
        <v>0.44562455000000001</v>
      </c>
    </row>
    <row r="57" spans="1:6" x14ac:dyDescent="0.25">
      <c r="A57">
        <v>48</v>
      </c>
      <c r="B57">
        <f>'Założenia i wyniki'!$E$6*Znorm.Profile!B57*((100-(24*'Założenia i wyniki'!$E$9))/100)</f>
        <v>0</v>
      </c>
      <c r="C57">
        <f>'Założenia i wyniki'!$E$8*Znorm.Profile!C57*(1+'Założenia i wyniki'!$E$10/100)^24</f>
        <v>0.36378825000000004</v>
      </c>
      <c r="D57">
        <f t="shared" si="0"/>
        <v>0</v>
      </c>
      <c r="E57">
        <f t="shared" si="1"/>
        <v>0</v>
      </c>
      <c r="F57">
        <f t="shared" si="2"/>
        <v>0.36378825000000004</v>
      </c>
    </row>
    <row r="58" spans="1:6" x14ac:dyDescent="0.25">
      <c r="A58">
        <v>49</v>
      </c>
      <c r="B58">
        <f>'Założenia i wyniki'!$E$6*Znorm.Profile!B58*((100-(24*'Założenia i wyniki'!$E$9))/100)</f>
        <v>0</v>
      </c>
      <c r="C58">
        <f>'Założenia i wyniki'!$E$8*Znorm.Profile!C58*(1+'Założenia i wyniki'!$E$10/100)^24</f>
        <v>0.29840054999999999</v>
      </c>
      <c r="D58">
        <f t="shared" si="0"/>
        <v>0</v>
      </c>
      <c r="E58">
        <f t="shared" si="1"/>
        <v>0</v>
      </c>
      <c r="F58">
        <f t="shared" si="2"/>
        <v>0.29840054999999999</v>
      </c>
    </row>
    <row r="59" spans="1:6" x14ac:dyDescent="0.25">
      <c r="A59">
        <v>50</v>
      </c>
      <c r="B59">
        <f>'Założenia i wyniki'!$E$6*Znorm.Profile!B59*((100-(24*'Założenia i wyniki'!$E$9))/100)</f>
        <v>0</v>
      </c>
      <c r="C59">
        <f>'Założenia i wyniki'!$E$8*Znorm.Profile!C59*(1+'Założenia i wyniki'!$E$10/100)^24</f>
        <v>0.25431280000000001</v>
      </c>
      <c r="D59">
        <f t="shared" si="0"/>
        <v>0</v>
      </c>
      <c r="E59">
        <f t="shared" si="1"/>
        <v>0</v>
      </c>
      <c r="F59">
        <f t="shared" si="2"/>
        <v>0.25431280000000001</v>
      </c>
    </row>
    <row r="60" spans="1:6" x14ac:dyDescent="0.25">
      <c r="A60">
        <v>51</v>
      </c>
      <c r="B60">
        <f>'Założenia i wyniki'!$E$6*Znorm.Profile!B60*((100-(24*'Założenia i wyniki'!$E$9))/100)</f>
        <v>0</v>
      </c>
      <c r="C60">
        <f>'Założenia i wyniki'!$E$8*Znorm.Profile!C60*(1+'Założenia i wyniki'!$E$10/100)^24</f>
        <v>0.2324399</v>
      </c>
      <c r="D60">
        <f t="shared" si="0"/>
        <v>0</v>
      </c>
      <c r="E60">
        <f t="shared" si="1"/>
        <v>0</v>
      </c>
      <c r="F60">
        <f t="shared" si="2"/>
        <v>0.2324399</v>
      </c>
    </row>
    <row r="61" spans="1:6" x14ac:dyDescent="0.25">
      <c r="A61">
        <v>52</v>
      </c>
      <c r="B61">
        <f>'Założenia i wyniki'!$E$6*Znorm.Profile!B61*((100-(24*'Założenia i wyniki'!$E$9))/100)</f>
        <v>0</v>
      </c>
      <c r="C61">
        <f>'Założenia i wyniki'!$E$8*Znorm.Profile!C61*(1+'Założenia i wyniki'!$E$10/100)^24</f>
        <v>0.22463804999999998</v>
      </c>
      <c r="D61">
        <f t="shared" si="0"/>
        <v>0</v>
      </c>
      <c r="E61">
        <f t="shared" si="1"/>
        <v>0</v>
      </c>
      <c r="F61">
        <f t="shared" si="2"/>
        <v>0.22463804999999998</v>
      </c>
    </row>
    <row r="62" spans="1:6" x14ac:dyDescent="0.25">
      <c r="A62">
        <v>53</v>
      </c>
      <c r="B62">
        <f>'Założenia i wyniki'!$E$6*Znorm.Profile!B62*((100-(24*'Założenia i wyniki'!$E$9))/100)</f>
        <v>0</v>
      </c>
      <c r="C62">
        <f>'Założenia i wyniki'!$E$8*Znorm.Profile!C62*(1+'Założenia i wyniki'!$E$10/100)^24</f>
        <v>0.23250780000000001</v>
      </c>
      <c r="D62">
        <f t="shared" si="0"/>
        <v>0</v>
      </c>
      <c r="E62">
        <f t="shared" si="1"/>
        <v>0</v>
      </c>
      <c r="F62">
        <f t="shared" si="2"/>
        <v>0.23250780000000001</v>
      </c>
    </row>
    <row r="63" spans="1:6" x14ac:dyDescent="0.25">
      <c r="A63">
        <v>54</v>
      </c>
      <c r="B63">
        <f>'Założenia i wyniki'!$E$6*Znorm.Profile!B63*((100-(24*'Założenia i wyniki'!$E$9))/100)</f>
        <v>0</v>
      </c>
      <c r="C63">
        <f>'Założenia i wyniki'!$E$8*Znorm.Profile!C63*(1+'Założenia i wyniki'!$E$10/100)^24</f>
        <v>0.25915925000000001</v>
      </c>
      <c r="D63">
        <f t="shared" si="0"/>
        <v>0</v>
      </c>
      <c r="E63">
        <f t="shared" si="1"/>
        <v>0</v>
      </c>
      <c r="F63">
        <f t="shared" si="2"/>
        <v>0.25915925000000001</v>
      </c>
    </row>
    <row r="64" spans="1:6" x14ac:dyDescent="0.25">
      <c r="A64">
        <v>55</v>
      </c>
      <c r="B64">
        <f>'Założenia i wyniki'!$E$6*Znorm.Profile!B64*((100-(24*'Założenia i wyniki'!$E$9))/100)</f>
        <v>0</v>
      </c>
      <c r="C64">
        <f>'Założenia i wyniki'!$E$8*Znorm.Profile!C64*(1+'Założenia i wyniki'!$E$10/100)^24</f>
        <v>0.31032785000000002</v>
      </c>
      <c r="D64">
        <f t="shared" si="0"/>
        <v>0</v>
      </c>
      <c r="E64">
        <f t="shared" si="1"/>
        <v>0</v>
      </c>
      <c r="F64">
        <f t="shared" si="2"/>
        <v>0.31032785000000002</v>
      </c>
    </row>
    <row r="65" spans="1:6" x14ac:dyDescent="0.25">
      <c r="A65">
        <v>56</v>
      </c>
      <c r="B65">
        <f>'Założenia i wyniki'!$E$6*Znorm.Profile!B65*((100-(24*'Założenia i wyniki'!$E$9))/100)</f>
        <v>0</v>
      </c>
      <c r="C65">
        <f>'Założenia i wyniki'!$E$8*Znorm.Profile!C65*(1+'Założenia i wyniki'!$E$10/100)^24</f>
        <v>0.36354885000000003</v>
      </c>
      <c r="D65">
        <f t="shared" si="0"/>
        <v>0</v>
      </c>
      <c r="E65">
        <f t="shared" si="1"/>
        <v>0</v>
      </c>
      <c r="F65">
        <f t="shared" si="2"/>
        <v>0.36354885000000003</v>
      </c>
    </row>
    <row r="66" spans="1:6" x14ac:dyDescent="0.25">
      <c r="A66">
        <v>57</v>
      </c>
      <c r="B66">
        <f>'Założenia i wyniki'!$E$6*Znorm.Profile!B66*((100-(24*'Założenia i wyniki'!$E$9))/100)</f>
        <v>1.351418113207547E-2</v>
      </c>
      <c r="C66">
        <f>'Założenia i wyniki'!$E$8*Znorm.Profile!C66*(1+'Założenia i wyniki'!$E$10/100)^24</f>
        <v>0.42557620000000002</v>
      </c>
      <c r="D66">
        <f t="shared" si="0"/>
        <v>1.351418113207547E-2</v>
      </c>
      <c r="E66">
        <f t="shared" si="1"/>
        <v>0</v>
      </c>
      <c r="F66">
        <f t="shared" si="2"/>
        <v>0.41206201886792454</v>
      </c>
    </row>
    <row r="67" spans="1:6" x14ac:dyDescent="0.25">
      <c r="A67">
        <v>58</v>
      </c>
      <c r="B67">
        <f>'Założenia i wyniki'!$E$6*Znorm.Profile!B67*((100-(24*'Założenia i wyniki'!$E$9))/100)</f>
        <v>0.15887871698113207</v>
      </c>
      <c r="C67">
        <f>'Założenia i wyniki'!$E$8*Znorm.Profile!C67*(1+'Założenia i wyniki'!$E$10/100)^24</f>
        <v>0.47457375000000002</v>
      </c>
      <c r="D67">
        <f t="shared" si="0"/>
        <v>0.15887871698113207</v>
      </c>
      <c r="E67">
        <f t="shared" si="1"/>
        <v>0</v>
      </c>
      <c r="F67">
        <f t="shared" si="2"/>
        <v>0.31569503301886792</v>
      </c>
    </row>
    <row r="68" spans="1:6" x14ac:dyDescent="0.25">
      <c r="A68">
        <v>59</v>
      </c>
      <c r="B68">
        <f>'Założenia i wyniki'!$E$6*Znorm.Profile!B68*((100-(24*'Założenia i wyniki'!$E$9))/100)</f>
        <v>0.36940845283018869</v>
      </c>
      <c r="C68">
        <f>'Założenia i wyniki'!$E$8*Znorm.Profile!C68*(1+'Założenia i wyniki'!$E$10/100)^24</f>
        <v>0.50250339999999993</v>
      </c>
      <c r="D68">
        <f t="shared" si="0"/>
        <v>0.36940845283018869</v>
      </c>
      <c r="E68">
        <f t="shared" si="1"/>
        <v>0</v>
      </c>
      <c r="F68">
        <f t="shared" si="2"/>
        <v>0.13309494716981124</v>
      </c>
    </row>
    <row r="69" spans="1:6" x14ac:dyDescent="0.25">
      <c r="A69">
        <v>60</v>
      </c>
      <c r="B69">
        <f>'Założenia i wyniki'!$E$6*Znorm.Profile!B69*((100-(24*'Założenia i wyniki'!$E$9))/100)</f>
        <v>0.21970739622641511</v>
      </c>
      <c r="C69">
        <f>'Założenia i wyniki'!$E$8*Znorm.Profile!C69*(1+'Założenia i wyniki'!$E$10/100)^24</f>
        <v>0.52853185000000014</v>
      </c>
      <c r="D69">
        <f t="shared" si="0"/>
        <v>0.21970739622641511</v>
      </c>
      <c r="E69">
        <f t="shared" si="1"/>
        <v>0</v>
      </c>
      <c r="F69">
        <f t="shared" si="2"/>
        <v>0.30882445377358503</v>
      </c>
    </row>
    <row r="70" spans="1:6" x14ac:dyDescent="0.25">
      <c r="A70">
        <v>61</v>
      </c>
      <c r="B70">
        <f>'Założenia i wyniki'!$E$6*Znorm.Profile!B70*((100-(24*'Założenia i wyniki'!$E$9))/100)</f>
        <v>0.18285954716981129</v>
      </c>
      <c r="C70">
        <f>'Założenia i wyniki'!$E$8*Znorm.Profile!C70*(1+'Założenia i wyniki'!$E$10/100)^24</f>
        <v>0.54174540000000004</v>
      </c>
      <c r="D70">
        <f t="shared" si="0"/>
        <v>0.18285954716981129</v>
      </c>
      <c r="E70">
        <f t="shared" si="1"/>
        <v>0</v>
      </c>
      <c r="F70">
        <f t="shared" si="2"/>
        <v>0.35888585283018876</v>
      </c>
    </row>
    <row r="71" spans="1:6" x14ac:dyDescent="0.25">
      <c r="A71">
        <v>62</v>
      </c>
      <c r="B71">
        <f>'Założenia i wyniki'!$E$6*Znorm.Profile!B71*((100-(24*'Założenia i wyniki'!$E$9))/100)</f>
        <v>6.8714301886792437E-2</v>
      </c>
      <c r="C71">
        <f>'Założenia i wyniki'!$E$8*Znorm.Profile!C71*(1+'Założenia i wyniki'!$E$10/100)^24</f>
        <v>0.55189960000000005</v>
      </c>
      <c r="D71">
        <f t="shared" si="0"/>
        <v>6.8714301886792437E-2</v>
      </c>
      <c r="E71">
        <f t="shared" si="1"/>
        <v>0</v>
      </c>
      <c r="F71">
        <f t="shared" si="2"/>
        <v>0.4831852981132076</v>
      </c>
    </row>
    <row r="72" spans="1:6" x14ac:dyDescent="0.25">
      <c r="A72">
        <v>63</v>
      </c>
      <c r="B72">
        <f>'Założenia i wyniki'!$E$6*Znorm.Profile!B72*((100-(24*'Założenia i wyniki'!$E$9))/100)</f>
        <v>1.2596415094339619E-2</v>
      </c>
      <c r="C72">
        <f>'Założenia i wyniki'!$E$8*Znorm.Profile!C72*(1+'Założenia i wyniki'!$E$10/100)^24</f>
        <v>0.54952240000000008</v>
      </c>
      <c r="D72">
        <f t="shared" si="0"/>
        <v>1.2596415094339619E-2</v>
      </c>
      <c r="E72">
        <f t="shared" si="1"/>
        <v>0</v>
      </c>
      <c r="F72">
        <f t="shared" si="2"/>
        <v>0.53692598490566046</v>
      </c>
    </row>
    <row r="73" spans="1:6" x14ac:dyDescent="0.25">
      <c r="A73">
        <v>64</v>
      </c>
      <c r="B73">
        <f>'Założenia i wyniki'!$E$6*Znorm.Profile!B73*((100-(24*'Założenia i wyniki'!$E$9))/100)</f>
        <v>0</v>
      </c>
      <c r="C73">
        <f>'Założenia i wyniki'!$E$8*Znorm.Profile!C73*(1+'Założenia i wyniki'!$E$10/100)^24</f>
        <v>0.58652719999999992</v>
      </c>
      <c r="D73">
        <f t="shared" si="0"/>
        <v>0</v>
      </c>
      <c r="E73">
        <f t="shared" si="1"/>
        <v>0</v>
      </c>
      <c r="F73">
        <f t="shared" si="2"/>
        <v>0.58652719999999992</v>
      </c>
    </row>
    <row r="74" spans="1:6" x14ac:dyDescent="0.25">
      <c r="A74">
        <v>65</v>
      </c>
      <c r="B74">
        <f>'Założenia i wyniki'!$E$6*Znorm.Profile!B74*((100-(24*'Założenia i wyniki'!$E$9))/100)</f>
        <v>0</v>
      </c>
      <c r="C74">
        <f>'Założenia i wyniki'!$E$8*Znorm.Profile!C74*(1+'Założenia i wyniki'!$E$10/100)^24</f>
        <v>0.63815500000000003</v>
      </c>
      <c r="D74">
        <f t="shared" si="0"/>
        <v>0</v>
      </c>
      <c r="E74">
        <f t="shared" si="1"/>
        <v>0</v>
      </c>
      <c r="F74">
        <f t="shared" si="2"/>
        <v>0.63815500000000003</v>
      </c>
    </row>
    <row r="75" spans="1:6" x14ac:dyDescent="0.25">
      <c r="A75">
        <v>66</v>
      </c>
      <c r="B75">
        <f>'Założenia i wyniki'!$E$6*Znorm.Profile!B75*((100-(24*'Założenia i wyniki'!$E$9))/100)</f>
        <v>0</v>
      </c>
      <c r="C75">
        <f>'Założenia i wyniki'!$E$8*Znorm.Profile!C75*(1+'Założenia i wyniki'!$E$10/100)^24</f>
        <v>0.65469215000000003</v>
      </c>
      <c r="D75">
        <f t="shared" ref="D75:D138" si="3">IF(B75&lt;=C75,B75,C75)</f>
        <v>0</v>
      </c>
      <c r="E75">
        <f t="shared" ref="E75:E138" si="4">IF(B75&gt;C75,B75-C75,0)</f>
        <v>0</v>
      </c>
      <c r="F75">
        <f t="shared" ref="F75:F138" si="5">IF(B75&lt;C75,C75-B75,0)</f>
        <v>0.65469215000000003</v>
      </c>
    </row>
    <row r="76" spans="1:6" x14ac:dyDescent="0.25">
      <c r="A76">
        <v>67</v>
      </c>
      <c r="B76">
        <f>'Założenia i wyniki'!$E$6*Znorm.Profile!B76*((100-(24*'Założenia i wyniki'!$E$9))/100)</f>
        <v>0</v>
      </c>
      <c r="C76">
        <f>'Założenia i wyniki'!$E$8*Znorm.Profile!C76*(1+'Założenia i wyniki'!$E$10/100)^24</f>
        <v>0.64505385000000004</v>
      </c>
      <c r="D76">
        <f t="shared" si="3"/>
        <v>0</v>
      </c>
      <c r="E76">
        <f t="shared" si="4"/>
        <v>0</v>
      </c>
      <c r="F76">
        <f t="shared" si="5"/>
        <v>0.64505385000000004</v>
      </c>
    </row>
    <row r="77" spans="1:6" x14ac:dyDescent="0.25">
      <c r="A77">
        <v>68</v>
      </c>
      <c r="B77">
        <f>'Założenia i wyniki'!$E$6*Znorm.Profile!B77*((100-(24*'Założenia i wyniki'!$E$9))/100)</f>
        <v>0</v>
      </c>
      <c r="C77">
        <f>'Założenia i wyniki'!$E$8*Znorm.Profile!C77*(1+'Założenia i wyniki'!$E$10/100)^24</f>
        <v>0.62573979999999996</v>
      </c>
      <c r="D77">
        <f t="shared" si="3"/>
        <v>0</v>
      </c>
      <c r="E77">
        <f t="shared" si="4"/>
        <v>0</v>
      </c>
      <c r="F77">
        <f t="shared" si="5"/>
        <v>0.62573979999999996</v>
      </c>
    </row>
    <row r="78" spans="1:6" x14ac:dyDescent="0.25">
      <c r="A78">
        <v>69</v>
      </c>
      <c r="B78">
        <f>'Założenia i wyniki'!$E$6*Znorm.Profile!B78*((100-(24*'Założenia i wyniki'!$E$9))/100)</f>
        <v>0</v>
      </c>
      <c r="C78">
        <f>'Założenia i wyniki'!$E$8*Znorm.Profile!C78*(1+'Założenia i wyniki'!$E$10/100)^24</f>
        <v>0.59123084999999997</v>
      </c>
      <c r="D78">
        <f t="shared" si="3"/>
        <v>0</v>
      </c>
      <c r="E78">
        <f t="shared" si="4"/>
        <v>0</v>
      </c>
      <c r="F78">
        <f t="shared" si="5"/>
        <v>0.59123084999999997</v>
      </c>
    </row>
    <row r="79" spans="1:6" x14ac:dyDescent="0.25">
      <c r="A79">
        <v>70</v>
      </c>
      <c r="B79">
        <f>'Założenia i wyniki'!$E$6*Znorm.Profile!B79*((100-(24*'Założenia i wyniki'!$E$9))/100)</f>
        <v>0</v>
      </c>
      <c r="C79">
        <f>'Założenia i wyniki'!$E$8*Znorm.Profile!C79*(1+'Założenia i wyniki'!$E$10/100)^24</f>
        <v>0.54311425000000002</v>
      </c>
      <c r="D79">
        <f t="shared" si="3"/>
        <v>0</v>
      </c>
      <c r="E79">
        <f t="shared" si="4"/>
        <v>0</v>
      </c>
      <c r="F79">
        <f t="shared" si="5"/>
        <v>0.54311425000000002</v>
      </c>
    </row>
    <row r="80" spans="1:6" x14ac:dyDescent="0.25">
      <c r="A80">
        <v>71</v>
      </c>
      <c r="B80">
        <f>'Założenia i wyniki'!$E$6*Znorm.Profile!B80*((100-(24*'Założenia i wyniki'!$E$9))/100)</f>
        <v>0</v>
      </c>
      <c r="C80">
        <f>'Założenia i wyniki'!$E$8*Znorm.Profile!C80*(1+'Założenia i wyniki'!$E$10/100)^24</f>
        <v>0.46080019999999999</v>
      </c>
      <c r="D80">
        <f t="shared" si="3"/>
        <v>0</v>
      </c>
      <c r="E80">
        <f t="shared" si="4"/>
        <v>0</v>
      </c>
      <c r="F80">
        <f t="shared" si="5"/>
        <v>0.46080019999999999</v>
      </c>
    </row>
    <row r="81" spans="1:6" x14ac:dyDescent="0.25">
      <c r="A81">
        <v>72</v>
      </c>
      <c r="B81">
        <f>'Założenia i wyniki'!$E$6*Znorm.Profile!B81*((100-(24*'Założenia i wyniki'!$E$9))/100)</f>
        <v>0</v>
      </c>
      <c r="C81">
        <f>'Założenia i wyniki'!$E$8*Znorm.Profile!C81*(1+'Założenia i wyniki'!$E$10/100)^24</f>
        <v>0.37807350000000001</v>
      </c>
      <c r="D81">
        <f t="shared" si="3"/>
        <v>0</v>
      </c>
      <c r="E81">
        <f t="shared" si="4"/>
        <v>0</v>
      </c>
      <c r="F81">
        <f t="shared" si="5"/>
        <v>0.37807350000000001</v>
      </c>
    </row>
    <row r="82" spans="1:6" x14ac:dyDescent="0.25">
      <c r="A82">
        <v>73</v>
      </c>
      <c r="B82">
        <f>'Założenia i wyniki'!$E$6*Znorm.Profile!B82*((100-(24*'Założenia i wyniki'!$E$9))/100)</f>
        <v>0</v>
      </c>
      <c r="C82">
        <f>'Założenia i wyniki'!$E$8*Znorm.Profile!C82*(1+'Założenia i wyniki'!$E$10/100)^24</f>
        <v>0.30656115000000006</v>
      </c>
      <c r="D82">
        <f t="shared" si="3"/>
        <v>0</v>
      </c>
      <c r="E82">
        <f t="shared" si="4"/>
        <v>0</v>
      </c>
      <c r="F82">
        <f t="shared" si="5"/>
        <v>0.30656115000000006</v>
      </c>
    </row>
    <row r="83" spans="1:6" x14ac:dyDescent="0.25">
      <c r="A83">
        <v>74</v>
      </c>
      <c r="B83">
        <f>'Założenia i wyniki'!$E$6*Znorm.Profile!B83*((100-(24*'Założenia i wyniki'!$E$9))/100)</f>
        <v>0</v>
      </c>
      <c r="C83">
        <f>'Założenia i wyniki'!$E$8*Znorm.Profile!C83*(1+'Założenia i wyniki'!$E$10/100)^24</f>
        <v>0.25738125000000001</v>
      </c>
      <c r="D83">
        <f t="shared" si="3"/>
        <v>0</v>
      </c>
      <c r="E83">
        <f t="shared" si="4"/>
        <v>0</v>
      </c>
      <c r="F83">
        <f t="shared" si="5"/>
        <v>0.25738125000000001</v>
      </c>
    </row>
    <row r="84" spans="1:6" x14ac:dyDescent="0.25">
      <c r="A84">
        <v>75</v>
      </c>
      <c r="B84">
        <f>'Założenia i wyniki'!$E$6*Znorm.Profile!B84*((100-(24*'Założenia i wyniki'!$E$9))/100)</f>
        <v>0</v>
      </c>
      <c r="C84">
        <f>'Założenia i wyniki'!$E$8*Znorm.Profile!C84*(1+'Założenia i wyniki'!$E$10/100)^24</f>
        <v>0.23245775000000002</v>
      </c>
      <c r="D84">
        <f t="shared" si="3"/>
        <v>0</v>
      </c>
      <c r="E84">
        <f t="shared" si="4"/>
        <v>0</v>
      </c>
      <c r="F84">
        <f t="shared" si="5"/>
        <v>0.23245775000000002</v>
      </c>
    </row>
    <row r="85" spans="1:6" x14ac:dyDescent="0.25">
      <c r="A85">
        <v>76</v>
      </c>
      <c r="B85">
        <f>'Założenia i wyniki'!$E$6*Znorm.Profile!B85*((100-(24*'Założenia i wyniki'!$E$9))/100)</f>
        <v>0</v>
      </c>
      <c r="C85">
        <f>'Założenia i wyniki'!$E$8*Znorm.Profile!C85*(1+'Założenia i wyniki'!$E$10/100)^24</f>
        <v>0.22615110000000002</v>
      </c>
      <c r="D85">
        <f t="shared" si="3"/>
        <v>0</v>
      </c>
      <c r="E85">
        <f t="shared" si="4"/>
        <v>0</v>
      </c>
      <c r="F85">
        <f t="shared" si="5"/>
        <v>0.22615110000000002</v>
      </c>
    </row>
    <row r="86" spans="1:6" x14ac:dyDescent="0.25">
      <c r="A86">
        <v>77</v>
      </c>
      <c r="B86">
        <f>'Założenia i wyniki'!$E$6*Znorm.Profile!B86*((100-(24*'Założenia i wyniki'!$E$9))/100)</f>
        <v>0</v>
      </c>
      <c r="C86">
        <f>'Założenia i wyniki'!$E$8*Znorm.Profile!C86*(1+'Założenia i wyniki'!$E$10/100)^24</f>
        <v>0.23064615000000002</v>
      </c>
      <c r="D86">
        <f t="shared" si="3"/>
        <v>0</v>
      </c>
      <c r="E86">
        <f t="shared" si="4"/>
        <v>0</v>
      </c>
      <c r="F86">
        <f t="shared" si="5"/>
        <v>0.23064615000000002</v>
      </c>
    </row>
    <row r="87" spans="1:6" x14ac:dyDescent="0.25">
      <c r="A87">
        <v>78</v>
      </c>
      <c r="B87">
        <f>'Założenia i wyniki'!$E$6*Znorm.Profile!B87*((100-(24*'Założenia i wyniki'!$E$9))/100)</f>
        <v>0</v>
      </c>
      <c r="C87">
        <f>'Założenia i wyniki'!$E$8*Znorm.Profile!C87*(1+'Założenia i wyniki'!$E$10/100)^24</f>
        <v>0.24672934999999999</v>
      </c>
      <c r="D87">
        <f t="shared" si="3"/>
        <v>0</v>
      </c>
      <c r="E87">
        <f t="shared" si="4"/>
        <v>0</v>
      </c>
      <c r="F87">
        <f t="shared" si="5"/>
        <v>0.24672934999999999</v>
      </c>
    </row>
    <row r="88" spans="1:6" x14ac:dyDescent="0.25">
      <c r="A88">
        <v>79</v>
      </c>
      <c r="B88">
        <f>'Założenia i wyniki'!$E$6*Znorm.Profile!B88*((100-(24*'Założenia i wyniki'!$E$9))/100)</f>
        <v>0</v>
      </c>
      <c r="C88">
        <f>'Założenia i wyniki'!$E$8*Znorm.Profile!C88*(1+'Założenia i wyniki'!$E$10/100)^24</f>
        <v>0.29301300000000002</v>
      </c>
      <c r="D88">
        <f t="shared" si="3"/>
        <v>0</v>
      </c>
      <c r="E88">
        <f t="shared" si="4"/>
        <v>0</v>
      </c>
      <c r="F88">
        <f t="shared" si="5"/>
        <v>0.29301300000000002</v>
      </c>
    </row>
    <row r="89" spans="1:6" x14ac:dyDescent="0.25">
      <c r="A89">
        <v>80</v>
      </c>
      <c r="B89">
        <f>'Założenia i wyniki'!$E$6*Znorm.Profile!B89*((100-(24*'Założenia i wyniki'!$E$9))/100)</f>
        <v>0</v>
      </c>
      <c r="C89">
        <f>'Założenia i wyniki'!$E$8*Znorm.Profile!C89*(1+'Założenia i wyniki'!$E$10/100)^24</f>
        <v>0.3415706</v>
      </c>
      <c r="D89">
        <f t="shared" si="3"/>
        <v>0</v>
      </c>
      <c r="E89">
        <f t="shared" si="4"/>
        <v>0</v>
      </c>
      <c r="F89">
        <f t="shared" si="5"/>
        <v>0.3415706</v>
      </c>
    </row>
    <row r="90" spans="1:6" x14ac:dyDescent="0.25">
      <c r="A90">
        <v>81</v>
      </c>
      <c r="B90">
        <f>'Założenia i wyniki'!$E$6*Znorm.Profile!B90*((100-(24*'Założenia i wyniki'!$E$9))/100)</f>
        <v>0</v>
      </c>
      <c r="C90">
        <f>'Założenia i wyniki'!$E$8*Znorm.Profile!C90*(1+'Założenia i wyniki'!$E$10/100)^24</f>
        <v>0.39637500000000003</v>
      </c>
      <c r="D90">
        <f t="shared" si="3"/>
        <v>0</v>
      </c>
      <c r="E90">
        <f t="shared" si="4"/>
        <v>0</v>
      </c>
      <c r="F90">
        <f t="shared" si="5"/>
        <v>0.39637500000000003</v>
      </c>
    </row>
    <row r="91" spans="1:6" x14ac:dyDescent="0.25">
      <c r="A91">
        <v>82</v>
      </c>
      <c r="B91">
        <f>'Założenia i wyniki'!$E$6*Znorm.Profile!B91*((100-(24*'Założenia i wyniki'!$E$9))/100)</f>
        <v>6.3547675471698109E-2</v>
      </c>
      <c r="C91">
        <f>'Założenia i wyniki'!$E$8*Znorm.Profile!C91*(1+'Założenia i wyniki'!$E$10/100)^24</f>
        <v>0.46410699999999999</v>
      </c>
      <c r="D91">
        <f t="shared" si="3"/>
        <v>6.3547675471698109E-2</v>
      </c>
      <c r="E91">
        <f t="shared" si="4"/>
        <v>0</v>
      </c>
      <c r="F91">
        <f t="shared" si="5"/>
        <v>0.4005593245283019</v>
      </c>
    </row>
    <row r="92" spans="1:6" x14ac:dyDescent="0.25">
      <c r="A92">
        <v>83</v>
      </c>
      <c r="B92">
        <f>'Założenia i wyniki'!$E$6*Znorm.Profile!B92*((100-(24*'Założenia i wyniki'!$E$9))/100)</f>
        <v>0.1157955471698113</v>
      </c>
      <c r="C92">
        <f>'Założenia i wyniki'!$E$8*Znorm.Profile!C92*(1+'Założenia i wyniki'!$E$10/100)^24</f>
        <v>0.50537410000000005</v>
      </c>
      <c r="D92">
        <f t="shared" si="3"/>
        <v>0.1157955471698113</v>
      </c>
      <c r="E92">
        <f t="shared" si="4"/>
        <v>0</v>
      </c>
      <c r="F92">
        <f t="shared" si="5"/>
        <v>0.38957855283018872</v>
      </c>
    </row>
    <row r="93" spans="1:6" x14ac:dyDescent="0.25">
      <c r="A93">
        <v>84</v>
      </c>
      <c r="B93">
        <f>'Założenia i wyniki'!$E$6*Znorm.Profile!B93*((100-(24*'Założenia i wyniki'!$E$9))/100)</f>
        <v>0.13715418867924528</v>
      </c>
      <c r="C93">
        <f>'Założenia i wyniki'!$E$8*Znorm.Profile!C93*(1+'Założenia i wyniki'!$E$10/100)^24</f>
        <v>0.53733084999999992</v>
      </c>
      <c r="D93">
        <f t="shared" si="3"/>
        <v>0.13715418867924528</v>
      </c>
      <c r="E93">
        <f t="shared" si="4"/>
        <v>0</v>
      </c>
      <c r="F93">
        <f t="shared" si="5"/>
        <v>0.40017666132075463</v>
      </c>
    </row>
    <row r="94" spans="1:6" x14ac:dyDescent="0.25">
      <c r="A94">
        <v>85</v>
      </c>
      <c r="B94">
        <f>'Założenia i wyniki'!$E$6*Znorm.Profile!B94*((100-(24*'Założenia i wyniki'!$E$9))/100)</f>
        <v>0.1219698867924528</v>
      </c>
      <c r="C94">
        <f>'Założenia i wyniki'!$E$8*Znorm.Profile!C94*(1+'Założenia i wyniki'!$E$10/100)^24</f>
        <v>0.54079900000000003</v>
      </c>
      <c r="D94">
        <f t="shared" si="3"/>
        <v>0.1219698867924528</v>
      </c>
      <c r="E94">
        <f t="shared" si="4"/>
        <v>0</v>
      </c>
      <c r="F94">
        <f t="shared" si="5"/>
        <v>0.41882911320754723</v>
      </c>
    </row>
    <row r="95" spans="1:6" x14ac:dyDescent="0.25">
      <c r="A95">
        <v>86</v>
      </c>
      <c r="B95">
        <f>'Założenia i wyniki'!$E$6*Znorm.Profile!B95*((100-(24*'Założenia i wyniki'!$E$9))/100)</f>
        <v>9.0892377358490553E-2</v>
      </c>
      <c r="C95">
        <f>'Założenia i wyniki'!$E$8*Znorm.Profile!C95*(1+'Założenia i wyniki'!$E$10/100)^24</f>
        <v>0.52964905000000007</v>
      </c>
      <c r="D95">
        <f t="shared" si="3"/>
        <v>9.0892377358490553E-2</v>
      </c>
      <c r="E95">
        <f t="shared" si="4"/>
        <v>0</v>
      </c>
      <c r="F95">
        <f t="shared" si="5"/>
        <v>0.43875667264150953</v>
      </c>
    </row>
    <row r="96" spans="1:6" x14ac:dyDescent="0.25">
      <c r="A96">
        <v>87</v>
      </c>
      <c r="B96">
        <f>'Założenia i wyniki'!$E$6*Znorm.Profile!B96*((100-(24*'Założenia i wyniki'!$E$9))/100)</f>
        <v>2.1604090566037733E-2</v>
      </c>
      <c r="C96">
        <f>'Założenia i wyniki'!$E$8*Znorm.Profile!C96*(1+'Założenia i wyniki'!$E$10/100)^24</f>
        <v>0.50181005000000001</v>
      </c>
      <c r="D96">
        <f t="shared" si="3"/>
        <v>2.1604090566037733E-2</v>
      </c>
      <c r="E96">
        <f t="shared" si="4"/>
        <v>0</v>
      </c>
      <c r="F96">
        <f t="shared" si="5"/>
        <v>0.48020595943396227</v>
      </c>
    </row>
    <row r="97" spans="1:6" x14ac:dyDescent="0.25">
      <c r="A97">
        <v>88</v>
      </c>
      <c r="B97">
        <f>'Założenia i wyniki'!$E$6*Znorm.Profile!B97*((100-(24*'Założenia i wyniki'!$E$9))/100)</f>
        <v>0</v>
      </c>
      <c r="C97">
        <f>'Założenia i wyniki'!$E$8*Znorm.Profile!C97*(1+'Założenia i wyniki'!$E$10/100)^24</f>
        <v>0.51434740000000001</v>
      </c>
      <c r="D97">
        <f t="shared" si="3"/>
        <v>0</v>
      </c>
      <c r="E97">
        <f t="shared" si="4"/>
        <v>0</v>
      </c>
      <c r="F97">
        <f t="shared" si="5"/>
        <v>0.51434740000000001</v>
      </c>
    </row>
    <row r="98" spans="1:6" x14ac:dyDescent="0.25">
      <c r="A98">
        <v>89</v>
      </c>
      <c r="B98">
        <f>'Założenia i wyniki'!$E$6*Znorm.Profile!B98*((100-(24*'Założenia i wyniki'!$E$9))/100)</f>
        <v>0</v>
      </c>
      <c r="C98">
        <f>'Założenia i wyniki'!$E$8*Znorm.Profile!C98*(1+'Założenia i wyniki'!$E$10/100)^24</f>
        <v>0.55885200000000002</v>
      </c>
      <c r="D98">
        <f t="shared" si="3"/>
        <v>0</v>
      </c>
      <c r="E98">
        <f t="shared" si="4"/>
        <v>0</v>
      </c>
      <c r="F98">
        <f t="shared" si="5"/>
        <v>0.55885200000000002</v>
      </c>
    </row>
    <row r="99" spans="1:6" x14ac:dyDescent="0.25">
      <c r="A99">
        <v>90</v>
      </c>
      <c r="B99">
        <f>'Założenia i wyniki'!$E$6*Znorm.Profile!B99*((100-(24*'Założenia i wyniki'!$E$9))/100)</f>
        <v>0</v>
      </c>
      <c r="C99">
        <f>'Założenia i wyniki'!$E$8*Znorm.Profile!C99*(1+'Założenia i wyniki'!$E$10/100)^24</f>
        <v>0.59180274999999993</v>
      </c>
      <c r="D99">
        <f t="shared" si="3"/>
        <v>0</v>
      </c>
      <c r="E99">
        <f t="shared" si="4"/>
        <v>0</v>
      </c>
      <c r="F99">
        <f t="shared" si="5"/>
        <v>0.59180274999999993</v>
      </c>
    </row>
    <row r="100" spans="1:6" x14ac:dyDescent="0.25">
      <c r="A100">
        <v>91</v>
      </c>
      <c r="B100">
        <f>'Założenia i wyniki'!$E$6*Znorm.Profile!B100*((100-(24*'Założenia i wyniki'!$E$9))/100)</f>
        <v>0</v>
      </c>
      <c r="C100">
        <f>'Założenia i wyniki'!$E$8*Znorm.Profile!C100*(1+'Założenia i wyniki'!$E$10/100)^24</f>
        <v>0.61190080000000002</v>
      </c>
      <c r="D100">
        <f t="shared" si="3"/>
        <v>0</v>
      </c>
      <c r="E100">
        <f t="shared" si="4"/>
        <v>0</v>
      </c>
      <c r="F100">
        <f t="shared" si="5"/>
        <v>0.61190080000000002</v>
      </c>
    </row>
    <row r="101" spans="1:6" x14ac:dyDescent="0.25">
      <c r="A101">
        <v>92</v>
      </c>
      <c r="B101">
        <f>'Założenia i wyniki'!$E$6*Znorm.Profile!B101*((100-(24*'Założenia i wyniki'!$E$9))/100)</f>
        <v>0</v>
      </c>
      <c r="C101">
        <f>'Założenia i wyniki'!$E$8*Znorm.Profile!C101*(1+'Założenia i wyniki'!$E$10/100)^24</f>
        <v>0.61282725000000005</v>
      </c>
      <c r="D101">
        <f t="shared" si="3"/>
        <v>0</v>
      </c>
      <c r="E101">
        <f t="shared" si="4"/>
        <v>0</v>
      </c>
      <c r="F101">
        <f t="shared" si="5"/>
        <v>0.61282725000000005</v>
      </c>
    </row>
    <row r="102" spans="1:6" x14ac:dyDescent="0.25">
      <c r="A102">
        <v>93</v>
      </c>
      <c r="B102">
        <f>'Założenia i wyniki'!$E$6*Znorm.Profile!B102*((100-(24*'Założenia i wyniki'!$E$9))/100)</f>
        <v>0</v>
      </c>
      <c r="C102">
        <f>'Założenia i wyniki'!$E$8*Znorm.Profile!C102*(1+'Założenia i wyniki'!$E$10/100)^24</f>
        <v>0.58362779999999992</v>
      </c>
      <c r="D102">
        <f t="shared" si="3"/>
        <v>0</v>
      </c>
      <c r="E102">
        <f t="shared" si="4"/>
        <v>0</v>
      </c>
      <c r="F102">
        <f t="shared" si="5"/>
        <v>0.58362779999999992</v>
      </c>
    </row>
    <row r="103" spans="1:6" x14ac:dyDescent="0.25">
      <c r="A103">
        <v>94</v>
      </c>
      <c r="B103">
        <f>'Założenia i wyniki'!$E$6*Znorm.Profile!B103*((100-(24*'Założenia i wyniki'!$E$9))/100)</f>
        <v>0</v>
      </c>
      <c r="C103">
        <f>'Założenia i wyniki'!$E$8*Znorm.Profile!C103*(1+'Założenia i wyniki'!$E$10/100)^24</f>
        <v>0.51392004999999996</v>
      </c>
      <c r="D103">
        <f t="shared" si="3"/>
        <v>0</v>
      </c>
      <c r="E103">
        <f t="shared" si="4"/>
        <v>0</v>
      </c>
      <c r="F103">
        <f t="shared" si="5"/>
        <v>0.51392004999999996</v>
      </c>
    </row>
    <row r="104" spans="1:6" x14ac:dyDescent="0.25">
      <c r="A104">
        <v>95</v>
      </c>
      <c r="B104">
        <f>'Założenia i wyniki'!$E$6*Znorm.Profile!B104*((100-(24*'Założenia i wyniki'!$E$9))/100)</f>
        <v>0</v>
      </c>
      <c r="C104">
        <f>'Założenia i wyniki'!$E$8*Znorm.Profile!C104*(1+'Założenia i wyniki'!$E$10/100)^24</f>
        <v>0.42346604999999998</v>
      </c>
      <c r="D104">
        <f t="shared" si="3"/>
        <v>0</v>
      </c>
      <c r="E104">
        <f t="shared" si="4"/>
        <v>0</v>
      </c>
      <c r="F104">
        <f t="shared" si="5"/>
        <v>0.42346604999999998</v>
      </c>
    </row>
    <row r="105" spans="1:6" x14ac:dyDescent="0.25">
      <c r="A105">
        <v>96</v>
      </c>
      <c r="B105">
        <f>'Założenia i wyniki'!$E$6*Znorm.Profile!B105*((100-(24*'Założenia i wyniki'!$E$9))/100)</f>
        <v>0</v>
      </c>
      <c r="C105">
        <f>'Założenia i wyniki'!$E$8*Znorm.Profile!C105*(1+'Założenia i wyniki'!$E$10/100)^24</f>
        <v>0.34036240000000001</v>
      </c>
      <c r="D105">
        <f t="shared" si="3"/>
        <v>0</v>
      </c>
      <c r="E105">
        <f t="shared" si="4"/>
        <v>0</v>
      </c>
      <c r="F105">
        <f t="shared" si="5"/>
        <v>0.34036240000000001</v>
      </c>
    </row>
    <row r="106" spans="1:6" x14ac:dyDescent="0.25">
      <c r="A106">
        <v>97</v>
      </c>
      <c r="B106">
        <f>'Założenia i wyniki'!$E$6*Znorm.Profile!B106*((100-(24*'Założenia i wyniki'!$E$9))/100)</f>
        <v>0</v>
      </c>
      <c r="C106">
        <f>'Założenia i wyniki'!$E$8*Znorm.Profile!C106*(1+'Założenia i wyniki'!$E$10/100)^24</f>
        <v>0.2841419</v>
      </c>
      <c r="D106">
        <f t="shared" si="3"/>
        <v>0</v>
      </c>
      <c r="E106">
        <f t="shared" si="4"/>
        <v>0</v>
      </c>
      <c r="F106">
        <f t="shared" si="5"/>
        <v>0.2841419</v>
      </c>
    </row>
    <row r="107" spans="1:6" x14ac:dyDescent="0.25">
      <c r="A107">
        <v>98</v>
      </c>
      <c r="B107">
        <f>'Założenia i wyniki'!$E$6*Znorm.Profile!B107*((100-(24*'Założenia i wyniki'!$E$9))/100)</f>
        <v>0</v>
      </c>
      <c r="C107">
        <f>'Założenia i wyniki'!$E$8*Znorm.Profile!C107*(1+'Założenia i wyniki'!$E$10/100)^24</f>
        <v>0.24781575</v>
      </c>
      <c r="D107">
        <f t="shared" si="3"/>
        <v>0</v>
      </c>
      <c r="E107">
        <f t="shared" si="4"/>
        <v>0</v>
      </c>
      <c r="F107">
        <f t="shared" si="5"/>
        <v>0.24781575</v>
      </c>
    </row>
    <row r="108" spans="1:6" x14ac:dyDescent="0.25">
      <c r="A108">
        <v>99</v>
      </c>
      <c r="B108">
        <f>'Założenia i wyniki'!$E$6*Znorm.Profile!B108*((100-(24*'Założenia i wyniki'!$E$9))/100)</f>
        <v>0</v>
      </c>
      <c r="C108">
        <f>'Założenia i wyniki'!$E$8*Znorm.Profile!C108*(1+'Założenia i wyniki'!$E$10/100)^24</f>
        <v>0.22590364999999996</v>
      </c>
      <c r="D108">
        <f t="shared" si="3"/>
        <v>0</v>
      </c>
      <c r="E108">
        <f t="shared" si="4"/>
        <v>0</v>
      </c>
      <c r="F108">
        <f t="shared" si="5"/>
        <v>0.22590364999999996</v>
      </c>
    </row>
    <row r="109" spans="1:6" x14ac:dyDescent="0.25">
      <c r="A109">
        <v>100</v>
      </c>
      <c r="B109">
        <f>'Założenia i wyniki'!$E$6*Znorm.Profile!B109*((100-(24*'Założenia i wyniki'!$E$9))/100)</f>
        <v>0</v>
      </c>
      <c r="C109">
        <f>'Założenia i wyniki'!$E$8*Znorm.Profile!C109*(1+'Założenia i wyniki'!$E$10/100)^24</f>
        <v>0.22961820000000002</v>
      </c>
      <c r="D109">
        <f t="shared" si="3"/>
        <v>0</v>
      </c>
      <c r="E109">
        <f t="shared" si="4"/>
        <v>0</v>
      </c>
      <c r="F109">
        <f t="shared" si="5"/>
        <v>0.22961820000000002</v>
      </c>
    </row>
    <row r="110" spans="1:6" x14ac:dyDescent="0.25">
      <c r="A110">
        <v>101</v>
      </c>
      <c r="B110">
        <f>'Założenia i wyniki'!$E$6*Znorm.Profile!B110*((100-(24*'Założenia i wyniki'!$E$9))/100)</f>
        <v>0</v>
      </c>
      <c r="C110">
        <f>'Założenia i wyniki'!$E$8*Znorm.Profile!C110*(1+'Założenia i wyniki'!$E$10/100)^24</f>
        <v>0.24944044999999998</v>
      </c>
      <c r="D110">
        <f t="shared" si="3"/>
        <v>0</v>
      </c>
      <c r="E110">
        <f t="shared" si="4"/>
        <v>0</v>
      </c>
      <c r="F110">
        <f t="shared" si="5"/>
        <v>0.24944044999999998</v>
      </c>
    </row>
    <row r="111" spans="1:6" x14ac:dyDescent="0.25">
      <c r="A111">
        <v>102</v>
      </c>
      <c r="B111">
        <f>'Założenia i wyniki'!$E$6*Znorm.Profile!B111*((100-(24*'Założenia i wyniki'!$E$9))/100)</f>
        <v>0</v>
      </c>
      <c r="C111">
        <f>'Założenia i wyniki'!$E$8*Znorm.Profile!C111*(1+'Założenia i wyniki'!$E$10/100)^24</f>
        <v>0.30035915000000002</v>
      </c>
      <c r="D111">
        <f t="shared" si="3"/>
        <v>0</v>
      </c>
      <c r="E111">
        <f t="shared" si="4"/>
        <v>0</v>
      </c>
      <c r="F111">
        <f t="shared" si="5"/>
        <v>0.30035915000000002</v>
      </c>
    </row>
    <row r="112" spans="1:6" x14ac:dyDescent="0.25">
      <c r="A112">
        <v>103</v>
      </c>
      <c r="B112">
        <f>'Założenia i wyniki'!$E$6*Znorm.Profile!B112*((100-(24*'Założenia i wyniki'!$E$9))/100)</f>
        <v>0</v>
      </c>
      <c r="C112">
        <f>'Założenia i wyniki'!$E$8*Znorm.Profile!C112*(1+'Założenia i wyniki'!$E$10/100)^24</f>
        <v>0.38056725000000002</v>
      </c>
      <c r="D112">
        <f t="shared" si="3"/>
        <v>0</v>
      </c>
      <c r="E112">
        <f t="shared" si="4"/>
        <v>0</v>
      </c>
      <c r="F112">
        <f t="shared" si="5"/>
        <v>0.38056725000000002</v>
      </c>
    </row>
    <row r="113" spans="1:6" x14ac:dyDescent="0.25">
      <c r="A113">
        <v>104</v>
      </c>
      <c r="B113">
        <f>'Założenia i wyniki'!$E$6*Znorm.Profile!B113*((100-(24*'Założenia i wyniki'!$E$9))/100)</f>
        <v>0</v>
      </c>
      <c r="C113">
        <f>'Założenia i wyniki'!$E$8*Znorm.Profile!C113*(1+'Założenia i wyniki'!$E$10/100)^24</f>
        <v>0.43985025</v>
      </c>
      <c r="D113">
        <f t="shared" si="3"/>
        <v>0</v>
      </c>
      <c r="E113">
        <f t="shared" si="4"/>
        <v>0</v>
      </c>
      <c r="F113">
        <f t="shared" si="5"/>
        <v>0.43985025</v>
      </c>
    </row>
    <row r="114" spans="1:6" x14ac:dyDescent="0.25">
      <c r="A114">
        <v>105</v>
      </c>
      <c r="B114">
        <f>'Założenia i wyniki'!$E$6*Znorm.Profile!B114*((100-(24*'Założenia i wyniki'!$E$9))/100)</f>
        <v>6.344629433962262E-3</v>
      </c>
      <c r="C114">
        <f>'Założenia i wyniki'!$E$8*Znorm.Profile!C114*(1+'Założenia i wyniki'!$E$10/100)^24</f>
        <v>0.45500139999999994</v>
      </c>
      <c r="D114">
        <f t="shared" si="3"/>
        <v>6.344629433962262E-3</v>
      </c>
      <c r="E114">
        <f t="shared" si="4"/>
        <v>0</v>
      </c>
      <c r="F114">
        <f t="shared" si="5"/>
        <v>0.4486567705660377</v>
      </c>
    </row>
    <row r="115" spans="1:6" x14ac:dyDescent="0.25">
      <c r="A115">
        <v>106</v>
      </c>
      <c r="B115">
        <f>'Założenia i wyniki'!$E$6*Znorm.Profile!B115*((100-(24*'Założenia i wyniki'!$E$9))/100)</f>
        <v>9.8873283018867927E-2</v>
      </c>
      <c r="C115">
        <f>'Założenia i wyniki'!$E$8*Znorm.Profile!C115*(1+'Założenia i wyniki'!$E$10/100)^24</f>
        <v>0.47669789999999995</v>
      </c>
      <c r="D115">
        <f t="shared" si="3"/>
        <v>9.8873283018867927E-2</v>
      </c>
      <c r="E115">
        <f t="shared" si="4"/>
        <v>0</v>
      </c>
      <c r="F115">
        <f t="shared" si="5"/>
        <v>0.37782461698113201</v>
      </c>
    </row>
    <row r="116" spans="1:6" x14ac:dyDescent="0.25">
      <c r="A116">
        <v>107</v>
      </c>
      <c r="B116">
        <f>'Założenia i wyniki'!$E$6*Znorm.Profile!B116*((100-(24*'Założenia i wyniki'!$E$9))/100)</f>
        <v>0.1659372830188679</v>
      </c>
      <c r="C116">
        <f>'Założenia i wyniki'!$E$8*Znorm.Profile!C116*(1+'Założenia i wyniki'!$E$10/100)^24</f>
        <v>0.47401760000000004</v>
      </c>
      <c r="D116">
        <f t="shared" si="3"/>
        <v>0.1659372830188679</v>
      </c>
      <c r="E116">
        <f t="shared" si="4"/>
        <v>0</v>
      </c>
      <c r="F116">
        <f t="shared" si="5"/>
        <v>0.30808031698113214</v>
      </c>
    </row>
    <row r="117" spans="1:6" x14ac:dyDescent="0.25">
      <c r="A117">
        <v>108</v>
      </c>
      <c r="B117">
        <f>'Założenia i wyniki'!$E$6*Znorm.Profile!B117*((100-(24*'Założenia i wyniki'!$E$9))/100)</f>
        <v>0.4621912452830188</v>
      </c>
      <c r="C117">
        <f>'Założenia i wyniki'!$E$8*Znorm.Profile!C117*(1+'Założenia i wyniki'!$E$10/100)^24</f>
        <v>0.46852189999999999</v>
      </c>
      <c r="D117">
        <f t="shared" si="3"/>
        <v>0.4621912452830188</v>
      </c>
      <c r="E117">
        <f t="shared" si="4"/>
        <v>0</v>
      </c>
      <c r="F117">
        <f t="shared" si="5"/>
        <v>6.3306547169811878E-3</v>
      </c>
    </row>
    <row r="118" spans="1:6" x14ac:dyDescent="0.25">
      <c r="A118">
        <v>109</v>
      </c>
      <c r="B118">
        <f>'Założenia i wyniki'!$E$6*Znorm.Profile!B118*((100-(24*'Założenia i wyniki'!$E$9))/100)</f>
        <v>0.55918173584905662</v>
      </c>
      <c r="C118">
        <f>'Założenia i wyniki'!$E$8*Znorm.Profile!C118*(1+'Założenia i wyniki'!$E$10/100)^24</f>
        <v>0.47054735000000003</v>
      </c>
      <c r="D118">
        <f t="shared" si="3"/>
        <v>0.47054735000000003</v>
      </c>
      <c r="E118">
        <f t="shared" si="4"/>
        <v>8.8634385849056585E-2</v>
      </c>
      <c r="F118">
        <f t="shared" si="5"/>
        <v>0</v>
      </c>
    </row>
    <row r="119" spans="1:6" x14ac:dyDescent="0.25">
      <c r="A119">
        <v>110</v>
      </c>
      <c r="B119">
        <f>'Założenia i wyniki'!$E$6*Znorm.Profile!B119*((100-(24*'Założenia i wyniki'!$E$9))/100)</f>
        <v>8.2050113207547168E-2</v>
      </c>
      <c r="C119">
        <f>'Założenia i wyniki'!$E$8*Znorm.Profile!C119*(1+'Założenia i wyniki'!$E$10/100)^24</f>
        <v>0.48773235000000004</v>
      </c>
      <c r="D119">
        <f t="shared" si="3"/>
        <v>8.2050113207547168E-2</v>
      </c>
      <c r="E119">
        <f t="shared" si="4"/>
        <v>0</v>
      </c>
      <c r="F119">
        <f t="shared" si="5"/>
        <v>0.40568223679245285</v>
      </c>
    </row>
    <row r="120" spans="1:6" x14ac:dyDescent="0.25">
      <c r="A120">
        <v>111</v>
      </c>
      <c r="B120">
        <f>'Założenia i wyniki'!$E$6*Znorm.Profile!B120*((100-(24*'Założenia i wyniki'!$E$9))/100)</f>
        <v>1.2633766037735849E-2</v>
      </c>
      <c r="C120">
        <f>'Założenia i wyniki'!$E$8*Znorm.Profile!C120*(1+'Założenia i wyniki'!$E$10/100)^24</f>
        <v>0.50330455000000007</v>
      </c>
      <c r="D120">
        <f t="shared" si="3"/>
        <v>1.2633766037735849E-2</v>
      </c>
      <c r="E120">
        <f t="shared" si="4"/>
        <v>0</v>
      </c>
      <c r="F120">
        <f t="shared" si="5"/>
        <v>0.49067078396226421</v>
      </c>
    </row>
    <row r="121" spans="1:6" x14ac:dyDescent="0.25">
      <c r="A121">
        <v>112</v>
      </c>
      <c r="B121">
        <f>'Założenia i wyniki'!$E$6*Znorm.Profile!B121*((100-(24*'Założenia i wyniki'!$E$9))/100)</f>
        <v>0</v>
      </c>
      <c r="C121">
        <f>'Założenia i wyniki'!$E$8*Znorm.Profile!C121*(1+'Założenia i wyniki'!$E$10/100)^24</f>
        <v>0.55416340000000008</v>
      </c>
      <c r="D121">
        <f t="shared" si="3"/>
        <v>0</v>
      </c>
      <c r="E121">
        <f t="shared" si="4"/>
        <v>0</v>
      </c>
      <c r="F121">
        <f t="shared" si="5"/>
        <v>0.55416340000000008</v>
      </c>
    </row>
    <row r="122" spans="1:6" x14ac:dyDescent="0.25">
      <c r="A122">
        <v>113</v>
      </c>
      <c r="B122">
        <f>'Założenia i wyniki'!$E$6*Znorm.Profile!B122*((100-(24*'Założenia i wyniki'!$E$9))/100)</f>
        <v>0</v>
      </c>
      <c r="C122">
        <f>'Założenia i wyniki'!$E$8*Znorm.Profile!C122*(1+'Założenia i wyniki'!$E$10/100)^24</f>
        <v>0.62196994999999999</v>
      </c>
      <c r="D122">
        <f t="shared" si="3"/>
        <v>0</v>
      </c>
      <c r="E122">
        <f t="shared" si="4"/>
        <v>0</v>
      </c>
      <c r="F122">
        <f t="shared" si="5"/>
        <v>0.62196994999999999</v>
      </c>
    </row>
    <row r="123" spans="1:6" x14ac:dyDescent="0.25">
      <c r="A123">
        <v>114</v>
      </c>
      <c r="B123">
        <f>'Założenia i wyniki'!$E$6*Znorm.Profile!B123*((100-(24*'Założenia i wyniki'!$E$9))/100)</f>
        <v>0</v>
      </c>
      <c r="C123">
        <f>'Założenia i wyniki'!$E$8*Znorm.Profile!C123*(1+'Założenia i wyniki'!$E$10/100)^24</f>
        <v>0.65438344999999998</v>
      </c>
      <c r="D123">
        <f t="shared" si="3"/>
        <v>0</v>
      </c>
      <c r="E123">
        <f t="shared" si="4"/>
        <v>0</v>
      </c>
      <c r="F123">
        <f t="shared" si="5"/>
        <v>0.65438344999999998</v>
      </c>
    </row>
    <row r="124" spans="1:6" x14ac:dyDescent="0.25">
      <c r="A124">
        <v>115</v>
      </c>
      <c r="B124">
        <f>'Założenia i wyniki'!$E$6*Znorm.Profile!B124*((100-(24*'Założenia i wyniki'!$E$9))/100)</f>
        <v>0</v>
      </c>
      <c r="C124">
        <f>'Założenia i wyniki'!$E$8*Znorm.Profile!C124*(1+'Założenia i wyniki'!$E$10/100)^24</f>
        <v>0.65340450000000005</v>
      </c>
      <c r="D124">
        <f t="shared" si="3"/>
        <v>0</v>
      </c>
      <c r="E124">
        <f t="shared" si="4"/>
        <v>0</v>
      </c>
      <c r="F124">
        <f t="shared" si="5"/>
        <v>0.65340450000000005</v>
      </c>
    </row>
    <row r="125" spans="1:6" x14ac:dyDescent="0.25">
      <c r="A125">
        <v>116</v>
      </c>
      <c r="B125">
        <f>'Założenia i wyniki'!$E$6*Znorm.Profile!B125*((100-(24*'Założenia i wyniki'!$E$9))/100)</f>
        <v>0</v>
      </c>
      <c r="C125">
        <f>'Założenia i wyniki'!$E$8*Znorm.Profile!C125*(1+'Założenia i wyniki'!$E$10/100)^24</f>
        <v>0.64072155000000008</v>
      </c>
      <c r="D125">
        <f t="shared" si="3"/>
        <v>0</v>
      </c>
      <c r="E125">
        <f t="shared" si="4"/>
        <v>0</v>
      </c>
      <c r="F125">
        <f t="shared" si="5"/>
        <v>0.64072155000000008</v>
      </c>
    </row>
    <row r="126" spans="1:6" x14ac:dyDescent="0.25">
      <c r="A126">
        <v>117</v>
      </c>
      <c r="B126">
        <f>'Założenia i wyniki'!$E$6*Znorm.Profile!B126*((100-(24*'Założenia i wyniki'!$E$9))/100)</f>
        <v>0</v>
      </c>
      <c r="C126">
        <f>'Założenia i wyniki'!$E$8*Znorm.Profile!C126*(1+'Założenia i wyniki'!$E$10/100)^24</f>
        <v>0.59966934999999999</v>
      </c>
      <c r="D126">
        <f t="shared" si="3"/>
        <v>0</v>
      </c>
      <c r="E126">
        <f t="shared" si="4"/>
        <v>0</v>
      </c>
      <c r="F126">
        <f t="shared" si="5"/>
        <v>0.59966934999999999</v>
      </c>
    </row>
    <row r="127" spans="1:6" x14ac:dyDescent="0.25">
      <c r="A127">
        <v>118</v>
      </c>
      <c r="B127">
        <f>'Założenia i wyniki'!$E$6*Znorm.Profile!B127*((100-(24*'Założenia i wyniki'!$E$9))/100)</f>
        <v>0</v>
      </c>
      <c r="C127">
        <f>'Założenia i wyniki'!$E$8*Znorm.Profile!C127*(1+'Założenia i wyniki'!$E$10/100)^24</f>
        <v>0.53431910000000005</v>
      </c>
      <c r="D127">
        <f t="shared" si="3"/>
        <v>0</v>
      </c>
      <c r="E127">
        <f t="shared" si="4"/>
        <v>0</v>
      </c>
      <c r="F127">
        <f t="shared" si="5"/>
        <v>0.53431910000000005</v>
      </c>
    </row>
    <row r="128" spans="1:6" x14ac:dyDescent="0.25">
      <c r="A128">
        <v>119</v>
      </c>
      <c r="B128">
        <f>'Założenia i wyniki'!$E$6*Znorm.Profile!B128*((100-(24*'Założenia i wyniki'!$E$9))/100)</f>
        <v>0</v>
      </c>
      <c r="C128">
        <f>'Założenia i wyniki'!$E$8*Znorm.Profile!C128*(1+'Założenia i wyniki'!$E$10/100)^24</f>
        <v>0.44004905</v>
      </c>
      <c r="D128">
        <f t="shared" si="3"/>
        <v>0</v>
      </c>
      <c r="E128">
        <f t="shared" si="4"/>
        <v>0</v>
      </c>
      <c r="F128">
        <f t="shared" si="5"/>
        <v>0.44004905</v>
      </c>
    </row>
    <row r="129" spans="1:6" x14ac:dyDescent="0.25">
      <c r="A129">
        <v>120</v>
      </c>
      <c r="B129">
        <f>'Założenia i wyniki'!$E$6*Znorm.Profile!B129*((100-(24*'Założenia i wyniki'!$E$9))/100)</f>
        <v>0</v>
      </c>
      <c r="C129">
        <f>'Założenia i wyniki'!$E$8*Znorm.Profile!C129*(1+'Założenia i wyniki'!$E$10/100)^24</f>
        <v>0.35821239999999999</v>
      </c>
      <c r="D129">
        <f t="shared" si="3"/>
        <v>0</v>
      </c>
      <c r="E129">
        <f t="shared" si="4"/>
        <v>0</v>
      </c>
      <c r="F129">
        <f t="shared" si="5"/>
        <v>0.35821239999999999</v>
      </c>
    </row>
    <row r="130" spans="1:6" x14ac:dyDescent="0.25">
      <c r="A130">
        <v>121</v>
      </c>
      <c r="B130">
        <f>'Założenia i wyniki'!$E$6*Znorm.Profile!B130*((100-(24*'Założenia i wyniki'!$E$9))/100)</f>
        <v>0</v>
      </c>
      <c r="C130">
        <f>'Założenia i wyniki'!$E$8*Znorm.Profile!C130*(1+'Założenia i wyniki'!$E$10/100)^24</f>
        <v>0.30517935000000002</v>
      </c>
      <c r="D130">
        <f t="shared" si="3"/>
        <v>0</v>
      </c>
      <c r="E130">
        <f t="shared" si="4"/>
        <v>0</v>
      </c>
      <c r="F130">
        <f t="shared" si="5"/>
        <v>0.30517935000000002</v>
      </c>
    </row>
    <row r="131" spans="1:6" x14ac:dyDescent="0.25">
      <c r="A131">
        <v>122</v>
      </c>
      <c r="B131">
        <f>'Założenia i wyniki'!$E$6*Znorm.Profile!B131*((100-(24*'Założenia i wyniki'!$E$9))/100)</f>
        <v>0</v>
      </c>
      <c r="C131">
        <f>'Założenia i wyniki'!$E$8*Znorm.Profile!C131*(1+'Założenia i wyniki'!$E$10/100)^24</f>
        <v>0.26359690000000002</v>
      </c>
      <c r="D131">
        <f t="shared" si="3"/>
        <v>0</v>
      </c>
      <c r="E131">
        <f t="shared" si="4"/>
        <v>0</v>
      </c>
      <c r="F131">
        <f t="shared" si="5"/>
        <v>0.26359690000000002</v>
      </c>
    </row>
    <row r="132" spans="1:6" x14ac:dyDescent="0.25">
      <c r="A132">
        <v>123</v>
      </c>
      <c r="B132">
        <f>'Założenia i wyniki'!$E$6*Znorm.Profile!B132*((100-(24*'Założenia i wyniki'!$E$9))/100)</f>
        <v>0</v>
      </c>
      <c r="C132">
        <f>'Założenia i wyniki'!$E$8*Znorm.Profile!C132*(1+'Założenia i wyniki'!$E$10/100)^24</f>
        <v>0.24109295000000003</v>
      </c>
      <c r="D132">
        <f t="shared" si="3"/>
        <v>0</v>
      </c>
      <c r="E132">
        <f t="shared" si="4"/>
        <v>0</v>
      </c>
      <c r="F132">
        <f t="shared" si="5"/>
        <v>0.24109295000000003</v>
      </c>
    </row>
    <row r="133" spans="1:6" x14ac:dyDescent="0.25">
      <c r="A133">
        <v>124</v>
      </c>
      <c r="B133">
        <f>'Założenia i wyniki'!$E$6*Znorm.Profile!B133*((100-(24*'Założenia i wyniki'!$E$9))/100)</f>
        <v>0</v>
      </c>
      <c r="C133">
        <f>'Założenia i wyniki'!$E$8*Znorm.Profile!C133*(1+'Założenia i wyniki'!$E$10/100)^24</f>
        <v>0.23157049999999998</v>
      </c>
      <c r="D133">
        <f t="shared" si="3"/>
        <v>0</v>
      </c>
      <c r="E133">
        <f t="shared" si="4"/>
        <v>0</v>
      </c>
      <c r="F133">
        <f t="shared" si="5"/>
        <v>0.23157049999999998</v>
      </c>
    </row>
    <row r="134" spans="1:6" x14ac:dyDescent="0.25">
      <c r="A134">
        <v>125</v>
      </c>
      <c r="B134">
        <f>'Założenia i wyniki'!$E$6*Znorm.Profile!B134*((100-(24*'Założenia i wyniki'!$E$9))/100)</f>
        <v>0</v>
      </c>
      <c r="C134">
        <f>'Założenia i wyniki'!$E$8*Znorm.Profile!C134*(1+'Założenia i wyniki'!$E$10/100)^24</f>
        <v>0.23615269999999999</v>
      </c>
      <c r="D134">
        <f t="shared" si="3"/>
        <v>0</v>
      </c>
      <c r="E134">
        <f t="shared" si="4"/>
        <v>0</v>
      </c>
      <c r="F134">
        <f t="shared" si="5"/>
        <v>0.23615269999999999</v>
      </c>
    </row>
    <row r="135" spans="1:6" x14ac:dyDescent="0.25">
      <c r="A135">
        <v>126</v>
      </c>
      <c r="B135">
        <f>'Założenia i wyniki'!$E$6*Znorm.Profile!B135*((100-(24*'Założenia i wyniki'!$E$9))/100)</f>
        <v>0</v>
      </c>
      <c r="C135">
        <f>'Założenia i wyniki'!$E$8*Znorm.Profile!C135*(1+'Założenia i wyniki'!$E$10/100)^24</f>
        <v>0.25585699999999995</v>
      </c>
      <c r="D135">
        <f t="shared" si="3"/>
        <v>0</v>
      </c>
      <c r="E135">
        <f t="shared" si="4"/>
        <v>0</v>
      </c>
      <c r="F135">
        <f t="shared" si="5"/>
        <v>0.25585699999999995</v>
      </c>
    </row>
    <row r="136" spans="1:6" x14ac:dyDescent="0.25">
      <c r="A136">
        <v>127</v>
      </c>
      <c r="B136">
        <f>'Założenia i wyniki'!$E$6*Znorm.Profile!B136*((100-(24*'Założenia i wyniki'!$E$9))/100)</f>
        <v>0</v>
      </c>
      <c r="C136">
        <f>'Założenia i wyniki'!$E$8*Znorm.Profile!C136*(1+'Założenia i wyniki'!$E$10/100)^24</f>
        <v>0.30269154999999998</v>
      </c>
      <c r="D136">
        <f t="shared" si="3"/>
        <v>0</v>
      </c>
      <c r="E136">
        <f t="shared" si="4"/>
        <v>0</v>
      </c>
      <c r="F136">
        <f t="shared" si="5"/>
        <v>0.30269154999999998</v>
      </c>
    </row>
    <row r="137" spans="1:6" x14ac:dyDescent="0.25">
      <c r="A137">
        <v>128</v>
      </c>
      <c r="B137">
        <f>'Założenia i wyniki'!$E$6*Znorm.Profile!B137*((100-(24*'Założenia i wyniki'!$E$9))/100)</f>
        <v>0</v>
      </c>
      <c r="C137">
        <f>'Założenia i wyniki'!$E$8*Znorm.Profile!C137*(1+'Założenia i wyniki'!$E$10/100)^24</f>
        <v>0.34769560000000005</v>
      </c>
      <c r="D137">
        <f t="shared" si="3"/>
        <v>0</v>
      </c>
      <c r="E137">
        <f t="shared" si="4"/>
        <v>0</v>
      </c>
      <c r="F137">
        <f t="shared" si="5"/>
        <v>0.34769560000000005</v>
      </c>
    </row>
    <row r="138" spans="1:6" x14ac:dyDescent="0.25">
      <c r="A138">
        <v>129</v>
      </c>
      <c r="B138">
        <f>'Założenia i wyniki'!$E$6*Znorm.Profile!B138*((100-(24*'Założenia i wyniki'!$E$9))/100)</f>
        <v>0</v>
      </c>
      <c r="C138">
        <f>'Założenia i wyniki'!$E$8*Znorm.Profile!C138*(1+'Założenia i wyniki'!$E$10/100)^24</f>
        <v>0.40004964999999998</v>
      </c>
      <c r="D138">
        <f t="shared" si="3"/>
        <v>0</v>
      </c>
      <c r="E138">
        <f t="shared" si="4"/>
        <v>0</v>
      </c>
      <c r="F138">
        <f t="shared" si="5"/>
        <v>0.40004964999999998</v>
      </c>
    </row>
    <row r="139" spans="1:6" x14ac:dyDescent="0.25">
      <c r="A139">
        <v>130</v>
      </c>
      <c r="B139">
        <f>'Założenia i wyniki'!$E$6*Znorm.Profile!B139*((100-(24*'Założenia i wyniki'!$E$9))/100)</f>
        <v>7.0741924528301886E-2</v>
      </c>
      <c r="C139">
        <f>'Założenia i wyniki'!$E$8*Znorm.Profile!C139*(1+'Założenia i wyniki'!$E$10/100)^24</f>
        <v>0.47039405000000001</v>
      </c>
      <c r="D139">
        <f t="shared" ref="D139:D202" si="6">IF(B139&lt;=C139,B139,C139)</f>
        <v>7.0741924528301886E-2</v>
      </c>
      <c r="E139">
        <f t="shared" ref="E139:E202" si="7">IF(B139&gt;C139,B139-C139,0)</f>
        <v>0</v>
      </c>
      <c r="F139">
        <f t="shared" ref="F139:F202" si="8">IF(B139&lt;C139,C139-B139,0)</f>
        <v>0.39965212547169815</v>
      </c>
    </row>
    <row r="140" spans="1:6" x14ac:dyDescent="0.25">
      <c r="A140">
        <v>131</v>
      </c>
      <c r="B140">
        <f>'Założenia i wyniki'!$E$6*Znorm.Profile!B140*((100-(24*'Założenia i wyniki'!$E$9))/100)</f>
        <v>0.12254158490566036</v>
      </c>
      <c r="C140">
        <f>'Założenia i wyniki'!$E$8*Znorm.Profile!C140*(1+'Założenia i wyniki'!$E$10/100)^24</f>
        <v>0.51984764999999999</v>
      </c>
      <c r="D140">
        <f t="shared" si="6"/>
        <v>0.12254158490566036</v>
      </c>
      <c r="E140">
        <f t="shared" si="7"/>
        <v>0</v>
      </c>
      <c r="F140">
        <f t="shared" si="8"/>
        <v>0.39730606509433963</v>
      </c>
    </row>
    <row r="141" spans="1:6" x14ac:dyDescent="0.25">
      <c r="A141">
        <v>132</v>
      </c>
      <c r="B141">
        <f>'Założenia i wyniki'!$E$6*Znorm.Profile!B141*((100-(24*'Założenia i wyniki'!$E$9))/100)</f>
        <v>0.16166860377358488</v>
      </c>
      <c r="C141">
        <f>'Założenia i wyniki'!$E$8*Znorm.Profile!C141*(1+'Założenia i wyniki'!$E$10/100)^24</f>
        <v>0.54924485000000001</v>
      </c>
      <c r="D141">
        <f t="shared" si="6"/>
        <v>0.16166860377358488</v>
      </c>
      <c r="E141">
        <f t="shared" si="7"/>
        <v>0</v>
      </c>
      <c r="F141">
        <f t="shared" si="8"/>
        <v>0.38757624622641512</v>
      </c>
    </row>
    <row r="142" spans="1:6" x14ac:dyDescent="0.25">
      <c r="A142">
        <v>133</v>
      </c>
      <c r="B142">
        <f>'Założenia i wyniki'!$E$6*Znorm.Profile!B142*((100-(24*'Założenia i wyniki'!$E$9))/100)</f>
        <v>0.11446158490566036</v>
      </c>
      <c r="C142">
        <f>'Założenia i wyniki'!$E$8*Znorm.Profile!C142*(1+'Założenia i wyniki'!$E$10/100)^24</f>
        <v>0.55727349999999998</v>
      </c>
      <c r="D142">
        <f t="shared" si="6"/>
        <v>0.11446158490566036</v>
      </c>
      <c r="E142">
        <f t="shared" si="7"/>
        <v>0</v>
      </c>
      <c r="F142">
        <f t="shared" si="8"/>
        <v>0.44281191509433959</v>
      </c>
    </row>
    <row r="143" spans="1:6" x14ac:dyDescent="0.25">
      <c r="A143">
        <v>134</v>
      </c>
      <c r="B143">
        <f>'Założenia i wyniki'!$E$6*Znorm.Profile!B143*((100-(24*'Założenia i wyniki'!$E$9))/100)</f>
        <v>8.1798566037735831E-2</v>
      </c>
      <c r="C143">
        <f>'Założenia i wyniki'!$E$8*Znorm.Profile!C143*(1+'Założenia i wyniki'!$E$10/100)^24</f>
        <v>0.56198239999999988</v>
      </c>
      <c r="D143">
        <f t="shared" si="6"/>
        <v>8.1798566037735831E-2</v>
      </c>
      <c r="E143">
        <f t="shared" si="7"/>
        <v>0</v>
      </c>
      <c r="F143">
        <f t="shared" si="8"/>
        <v>0.48018383396226405</v>
      </c>
    </row>
    <row r="144" spans="1:6" x14ac:dyDescent="0.25">
      <c r="A144">
        <v>135</v>
      </c>
      <c r="B144">
        <f>'Założenia i wyniki'!$E$6*Znorm.Profile!B144*((100-(24*'Założenia i wyniki'!$E$9))/100)</f>
        <v>2.145011320754717E-2</v>
      </c>
      <c r="C144">
        <f>'Założenia i wyniki'!$E$8*Znorm.Profile!C144*(1+'Założenia i wyniki'!$E$10/100)^24</f>
        <v>0.54007799999999995</v>
      </c>
      <c r="D144">
        <f t="shared" si="6"/>
        <v>2.145011320754717E-2</v>
      </c>
      <c r="E144">
        <f t="shared" si="7"/>
        <v>0</v>
      </c>
      <c r="F144">
        <f t="shared" si="8"/>
        <v>0.51862788679245275</v>
      </c>
    </row>
    <row r="145" spans="1:6" x14ac:dyDescent="0.25">
      <c r="A145">
        <v>136</v>
      </c>
      <c r="B145">
        <f>'Założenia i wyniki'!$E$6*Znorm.Profile!B145*((100-(24*'Założenia i wyniki'!$E$9))/100)</f>
        <v>0</v>
      </c>
      <c r="C145">
        <f>'Założenia i wyniki'!$E$8*Znorm.Profile!C145*(1+'Założenia i wyniki'!$E$10/100)^24</f>
        <v>0.55462924999999996</v>
      </c>
      <c r="D145">
        <f t="shared" si="6"/>
        <v>0</v>
      </c>
      <c r="E145">
        <f t="shared" si="7"/>
        <v>0</v>
      </c>
      <c r="F145">
        <f t="shared" si="8"/>
        <v>0.55462924999999996</v>
      </c>
    </row>
    <row r="146" spans="1:6" x14ac:dyDescent="0.25">
      <c r="A146">
        <v>137</v>
      </c>
      <c r="B146">
        <f>'Założenia i wyniki'!$E$6*Znorm.Profile!B146*((100-(24*'Założenia i wyniki'!$E$9))/100)</f>
        <v>0</v>
      </c>
      <c r="C146">
        <f>'Założenia i wyniki'!$E$8*Znorm.Profile!C146*(1+'Założenia i wyniki'!$E$10/100)^24</f>
        <v>0.5891613</v>
      </c>
      <c r="D146">
        <f t="shared" si="6"/>
        <v>0</v>
      </c>
      <c r="E146">
        <f t="shared" si="7"/>
        <v>0</v>
      </c>
      <c r="F146">
        <f t="shared" si="8"/>
        <v>0.5891613</v>
      </c>
    </row>
    <row r="147" spans="1:6" x14ac:dyDescent="0.25">
      <c r="A147">
        <v>138</v>
      </c>
      <c r="B147">
        <f>'Założenia i wyniki'!$E$6*Znorm.Profile!B147*((100-(24*'Założenia i wyniki'!$E$9))/100)</f>
        <v>0</v>
      </c>
      <c r="C147">
        <f>'Założenia i wyniki'!$E$8*Znorm.Profile!C147*(1+'Założenia i wyniki'!$E$10/100)^24</f>
        <v>0.61230154999999997</v>
      </c>
      <c r="D147">
        <f t="shared" si="6"/>
        <v>0</v>
      </c>
      <c r="E147">
        <f t="shared" si="7"/>
        <v>0</v>
      </c>
      <c r="F147">
        <f t="shared" si="8"/>
        <v>0.61230154999999997</v>
      </c>
    </row>
    <row r="148" spans="1:6" x14ac:dyDescent="0.25">
      <c r="A148">
        <v>139</v>
      </c>
      <c r="B148">
        <f>'Założenia i wyniki'!$E$6*Znorm.Profile!B148*((100-(24*'Założenia i wyniki'!$E$9))/100)</f>
        <v>0</v>
      </c>
      <c r="C148">
        <f>'Założenia i wyniki'!$E$8*Znorm.Profile!C148*(1+'Założenia i wyniki'!$E$10/100)^24</f>
        <v>0.61987099999999995</v>
      </c>
      <c r="D148">
        <f t="shared" si="6"/>
        <v>0</v>
      </c>
      <c r="E148">
        <f t="shared" si="7"/>
        <v>0</v>
      </c>
      <c r="F148">
        <f t="shared" si="8"/>
        <v>0.61987099999999995</v>
      </c>
    </row>
    <row r="149" spans="1:6" x14ac:dyDescent="0.25">
      <c r="A149">
        <v>140</v>
      </c>
      <c r="B149">
        <f>'Założenia i wyniki'!$E$6*Znorm.Profile!B149*((100-(24*'Założenia i wyniki'!$E$9))/100)</f>
        <v>0</v>
      </c>
      <c r="C149">
        <f>'Założenia i wyniki'!$E$8*Znorm.Profile!C149*(1+'Założenia i wyniki'!$E$10/100)^24</f>
        <v>0.61212725000000001</v>
      </c>
      <c r="D149">
        <f t="shared" si="6"/>
        <v>0</v>
      </c>
      <c r="E149">
        <f t="shared" si="7"/>
        <v>0</v>
      </c>
      <c r="F149">
        <f t="shared" si="8"/>
        <v>0.61212725000000001</v>
      </c>
    </row>
    <row r="150" spans="1:6" x14ac:dyDescent="0.25">
      <c r="A150">
        <v>141</v>
      </c>
      <c r="B150">
        <f>'Założenia i wyniki'!$E$6*Znorm.Profile!B150*((100-(24*'Założenia i wyniki'!$E$9))/100)</f>
        <v>0</v>
      </c>
      <c r="C150">
        <f>'Założenia i wyniki'!$E$8*Znorm.Profile!C150*(1+'Założenia i wyniki'!$E$10/100)^24</f>
        <v>0.57739185000000004</v>
      </c>
      <c r="D150">
        <f t="shared" si="6"/>
        <v>0</v>
      </c>
      <c r="E150">
        <f t="shared" si="7"/>
        <v>0</v>
      </c>
      <c r="F150">
        <f t="shared" si="8"/>
        <v>0.57739185000000004</v>
      </c>
    </row>
    <row r="151" spans="1:6" x14ac:dyDescent="0.25">
      <c r="A151">
        <v>142</v>
      </c>
      <c r="B151">
        <f>'Założenia i wyniki'!$E$6*Znorm.Profile!B151*((100-(24*'Założenia i wyniki'!$E$9))/100)</f>
        <v>0</v>
      </c>
      <c r="C151">
        <f>'Założenia i wyniki'!$E$8*Znorm.Profile!C151*(1+'Założenia i wyniki'!$E$10/100)^24</f>
        <v>0.52301690000000001</v>
      </c>
      <c r="D151">
        <f t="shared" si="6"/>
        <v>0</v>
      </c>
      <c r="E151">
        <f t="shared" si="7"/>
        <v>0</v>
      </c>
      <c r="F151">
        <f t="shared" si="8"/>
        <v>0.52301690000000001</v>
      </c>
    </row>
    <row r="152" spans="1:6" x14ac:dyDescent="0.25">
      <c r="A152">
        <v>143</v>
      </c>
      <c r="B152">
        <f>'Założenia i wyniki'!$E$6*Znorm.Profile!B152*((100-(24*'Założenia i wyniki'!$E$9))/100)</f>
        <v>0</v>
      </c>
      <c r="C152">
        <f>'Założenia i wyniki'!$E$8*Znorm.Profile!C152*(1+'Założenia i wyniki'!$E$10/100)^24</f>
        <v>0.43629389999999996</v>
      </c>
      <c r="D152">
        <f t="shared" si="6"/>
        <v>0</v>
      </c>
      <c r="E152">
        <f t="shared" si="7"/>
        <v>0</v>
      </c>
      <c r="F152">
        <f t="shared" si="8"/>
        <v>0.43629389999999996</v>
      </c>
    </row>
    <row r="153" spans="1:6" x14ac:dyDescent="0.25">
      <c r="A153">
        <v>144</v>
      </c>
      <c r="B153">
        <f>'Założenia i wyniki'!$E$6*Znorm.Profile!B153*((100-(24*'Założenia i wyniki'!$E$9))/100)</f>
        <v>0</v>
      </c>
      <c r="C153">
        <f>'Założenia i wyniki'!$E$8*Znorm.Profile!C153*(1+'Założenia i wyniki'!$E$10/100)^24</f>
        <v>0.36090669999999997</v>
      </c>
      <c r="D153">
        <f t="shared" si="6"/>
        <v>0</v>
      </c>
      <c r="E153">
        <f t="shared" si="7"/>
        <v>0</v>
      </c>
      <c r="F153">
        <f t="shared" si="8"/>
        <v>0.36090669999999997</v>
      </c>
    </row>
    <row r="154" spans="1:6" x14ac:dyDescent="0.25">
      <c r="A154">
        <v>145</v>
      </c>
      <c r="B154">
        <f>'Założenia i wyniki'!$E$6*Znorm.Profile!B154*((100-(24*'Założenia i wyniki'!$E$9))/100)</f>
        <v>0</v>
      </c>
      <c r="C154">
        <f>'Założenia i wyniki'!$E$8*Znorm.Profile!C154*(1+'Założenia i wyniki'!$E$10/100)^24</f>
        <v>0.26842480000000002</v>
      </c>
      <c r="D154">
        <f t="shared" si="6"/>
        <v>0</v>
      </c>
      <c r="E154">
        <f t="shared" si="7"/>
        <v>0</v>
      </c>
      <c r="F154">
        <f t="shared" si="8"/>
        <v>0.26842480000000002</v>
      </c>
    </row>
    <row r="155" spans="1:6" x14ac:dyDescent="0.25">
      <c r="A155">
        <v>146</v>
      </c>
      <c r="B155">
        <f>'Założenia i wyniki'!$E$6*Znorm.Profile!B155*((100-(24*'Założenia i wyniki'!$E$9))/100)</f>
        <v>0</v>
      </c>
      <c r="C155">
        <f>'Założenia i wyniki'!$E$8*Znorm.Profile!C155*(1+'Założenia i wyniki'!$E$10/100)^24</f>
        <v>0.23686775000000002</v>
      </c>
      <c r="D155">
        <f t="shared" si="6"/>
        <v>0</v>
      </c>
      <c r="E155">
        <f t="shared" si="7"/>
        <v>0</v>
      </c>
      <c r="F155">
        <f t="shared" si="8"/>
        <v>0.23686775000000002</v>
      </c>
    </row>
    <row r="156" spans="1:6" x14ac:dyDescent="0.25">
      <c r="A156">
        <v>147</v>
      </c>
      <c r="B156">
        <f>'Założenia i wyniki'!$E$6*Znorm.Profile!B156*((100-(24*'Założenia i wyniki'!$E$9))/100)</f>
        <v>0</v>
      </c>
      <c r="C156">
        <f>'Założenia i wyniki'!$E$8*Znorm.Profile!C156*(1+'Założenia i wyniki'!$E$10/100)^24</f>
        <v>0.22334865000000001</v>
      </c>
      <c r="D156">
        <f t="shared" si="6"/>
        <v>0</v>
      </c>
      <c r="E156">
        <f t="shared" si="7"/>
        <v>0</v>
      </c>
      <c r="F156">
        <f t="shared" si="8"/>
        <v>0.22334865000000001</v>
      </c>
    </row>
    <row r="157" spans="1:6" x14ac:dyDescent="0.25">
      <c r="A157">
        <v>148</v>
      </c>
      <c r="B157">
        <f>'Założenia i wyniki'!$E$6*Znorm.Profile!B157*((100-(24*'Założenia i wyniki'!$E$9))/100)</f>
        <v>0</v>
      </c>
      <c r="C157">
        <f>'Założenia i wyniki'!$E$8*Znorm.Profile!C157*(1+'Założenia i wyniki'!$E$10/100)^24</f>
        <v>0.22106315000000001</v>
      </c>
      <c r="D157">
        <f t="shared" si="6"/>
        <v>0</v>
      </c>
      <c r="E157">
        <f t="shared" si="7"/>
        <v>0</v>
      </c>
      <c r="F157">
        <f t="shared" si="8"/>
        <v>0.22106315000000001</v>
      </c>
    </row>
    <row r="158" spans="1:6" x14ac:dyDescent="0.25">
      <c r="A158">
        <v>149</v>
      </c>
      <c r="B158">
        <f>'Założenia i wyniki'!$E$6*Znorm.Profile!B158*((100-(24*'Założenia i wyniki'!$E$9))/100)</f>
        <v>0</v>
      </c>
      <c r="C158">
        <f>'Założenia i wyniki'!$E$8*Znorm.Profile!C158*(1+'Założenia i wyniki'!$E$10/100)^24</f>
        <v>0.24714305</v>
      </c>
      <c r="D158">
        <f t="shared" si="6"/>
        <v>0</v>
      </c>
      <c r="E158">
        <f t="shared" si="7"/>
        <v>0</v>
      </c>
      <c r="F158">
        <f t="shared" si="8"/>
        <v>0.24714305</v>
      </c>
    </row>
    <row r="159" spans="1:6" x14ac:dyDescent="0.25">
      <c r="A159">
        <v>150</v>
      </c>
      <c r="B159">
        <f>'Założenia i wyniki'!$E$6*Znorm.Profile!B159*((100-(24*'Założenia i wyniki'!$E$9))/100)</f>
        <v>0</v>
      </c>
      <c r="C159">
        <f>'Założenia i wyniki'!$E$8*Znorm.Profile!C159*(1+'Założenia i wyniki'!$E$10/100)^24</f>
        <v>0.30379335000000002</v>
      </c>
      <c r="D159">
        <f t="shared" si="6"/>
        <v>0</v>
      </c>
      <c r="E159">
        <f t="shared" si="7"/>
        <v>0</v>
      </c>
      <c r="F159">
        <f t="shared" si="8"/>
        <v>0.30379335000000002</v>
      </c>
    </row>
    <row r="160" spans="1:6" x14ac:dyDescent="0.25">
      <c r="A160">
        <v>151</v>
      </c>
      <c r="B160">
        <f>'Założenia i wyniki'!$E$6*Znorm.Profile!B160*((100-(24*'Założenia i wyniki'!$E$9))/100)</f>
        <v>0</v>
      </c>
      <c r="C160">
        <f>'Założenia i wyniki'!$E$8*Znorm.Profile!C160*(1+'Założenia i wyniki'!$E$10/100)^24</f>
        <v>0.39940284999999998</v>
      </c>
      <c r="D160">
        <f t="shared" si="6"/>
        <v>0</v>
      </c>
      <c r="E160">
        <f t="shared" si="7"/>
        <v>0</v>
      </c>
      <c r="F160">
        <f t="shared" si="8"/>
        <v>0.39940284999999998</v>
      </c>
    </row>
    <row r="161" spans="1:6" x14ac:dyDescent="0.25">
      <c r="A161">
        <v>152</v>
      </c>
      <c r="B161">
        <f>'Założenia i wyniki'!$E$6*Znorm.Profile!B161*((100-(24*'Założenia i wyniki'!$E$9))/100)</f>
        <v>0</v>
      </c>
      <c r="C161">
        <f>'Założenia i wyniki'!$E$8*Znorm.Profile!C161*(1+'Założenia i wyniki'!$E$10/100)^24</f>
        <v>0.46146555</v>
      </c>
      <c r="D161">
        <f t="shared" si="6"/>
        <v>0</v>
      </c>
      <c r="E161">
        <f t="shared" si="7"/>
        <v>0</v>
      </c>
      <c r="F161">
        <f t="shared" si="8"/>
        <v>0.46146555</v>
      </c>
    </row>
    <row r="162" spans="1:6" x14ac:dyDescent="0.25">
      <c r="A162">
        <v>153</v>
      </c>
      <c r="B162">
        <f>'Założenia i wyniki'!$E$6*Znorm.Profile!B162*((100-(24*'Założenia i wyniki'!$E$9))/100)</f>
        <v>0</v>
      </c>
      <c r="C162">
        <f>'Założenia i wyniki'!$E$8*Znorm.Profile!C162*(1+'Założenia i wyniki'!$E$10/100)^24</f>
        <v>0.45027779999999995</v>
      </c>
      <c r="D162">
        <f t="shared" si="6"/>
        <v>0</v>
      </c>
      <c r="E162">
        <f t="shared" si="7"/>
        <v>0</v>
      </c>
      <c r="F162">
        <f t="shared" si="8"/>
        <v>0.45027779999999995</v>
      </c>
    </row>
    <row r="163" spans="1:6" x14ac:dyDescent="0.25">
      <c r="A163">
        <v>154</v>
      </c>
      <c r="B163">
        <f>'Założenia i wyniki'!$E$6*Znorm.Profile!B163*((100-(24*'Założenia i wyniki'!$E$9))/100)</f>
        <v>7.3924377358490556E-2</v>
      </c>
      <c r="C163">
        <f>'Założenia i wyniki'!$E$8*Znorm.Profile!C163*(1+'Założenia i wyniki'!$E$10/100)^24</f>
        <v>0.46511989999999998</v>
      </c>
      <c r="D163">
        <f t="shared" si="6"/>
        <v>7.3924377358490556E-2</v>
      </c>
      <c r="E163">
        <f t="shared" si="7"/>
        <v>0</v>
      </c>
      <c r="F163">
        <f t="shared" si="8"/>
        <v>0.39119552264150942</v>
      </c>
    </row>
    <row r="164" spans="1:6" x14ac:dyDescent="0.25">
      <c r="A164">
        <v>155</v>
      </c>
      <c r="B164">
        <f>'Założenia i wyniki'!$E$6*Znorm.Profile!B164*((100-(24*'Założenia i wyniki'!$E$9))/100)</f>
        <v>0.11106950943396225</v>
      </c>
      <c r="C164">
        <f>'Założenia i wyniki'!$E$8*Znorm.Profile!C164*(1+'Założenia i wyniki'!$E$10/100)^24</f>
        <v>0.45518514999999998</v>
      </c>
      <c r="D164">
        <f t="shared" si="6"/>
        <v>0.11106950943396225</v>
      </c>
      <c r="E164">
        <f t="shared" si="7"/>
        <v>0</v>
      </c>
      <c r="F164">
        <f t="shared" si="8"/>
        <v>0.34411564056603772</v>
      </c>
    </row>
    <row r="165" spans="1:6" x14ac:dyDescent="0.25">
      <c r="A165">
        <v>156</v>
      </c>
      <c r="B165">
        <f>'Założenia i wyniki'!$E$6*Znorm.Profile!B165*((100-(24*'Założenia i wyniki'!$E$9))/100)</f>
        <v>0.12400513207547169</v>
      </c>
      <c r="C165">
        <f>'Założenia i wyniki'!$E$8*Znorm.Profile!C165*(1+'Założenia i wyniki'!$E$10/100)^24</f>
        <v>0.44785649999999999</v>
      </c>
      <c r="D165">
        <f t="shared" si="6"/>
        <v>0.12400513207547169</v>
      </c>
      <c r="E165">
        <f t="shared" si="7"/>
        <v>0</v>
      </c>
      <c r="F165">
        <f t="shared" si="8"/>
        <v>0.32385136792452829</v>
      </c>
    </row>
    <row r="166" spans="1:6" x14ac:dyDescent="0.25">
      <c r="A166">
        <v>157</v>
      </c>
      <c r="B166">
        <f>'Założenia i wyniki'!$E$6*Znorm.Profile!B166*((100-(24*'Założenia i wyniki'!$E$9))/100)</f>
        <v>0.12255683018867922</v>
      </c>
      <c r="C166">
        <f>'Założenia i wyniki'!$E$8*Znorm.Profile!C166*(1+'Założenia i wyniki'!$E$10/100)^24</f>
        <v>0.4481792</v>
      </c>
      <c r="D166">
        <f t="shared" si="6"/>
        <v>0.12255683018867922</v>
      </c>
      <c r="E166">
        <f t="shared" si="7"/>
        <v>0</v>
      </c>
      <c r="F166">
        <f t="shared" si="8"/>
        <v>0.32562236981132076</v>
      </c>
    </row>
    <row r="167" spans="1:6" x14ac:dyDescent="0.25">
      <c r="A167">
        <v>158</v>
      </c>
      <c r="B167">
        <f>'Założenia i wyniki'!$E$6*Znorm.Profile!B167*((100-(24*'Założenia i wyniki'!$E$9))/100)</f>
        <v>8.7622264150943402E-2</v>
      </c>
      <c r="C167">
        <f>'Założenia i wyniki'!$E$8*Znorm.Profile!C167*(1+'Założenia i wyniki'!$E$10/100)^24</f>
        <v>0.45546900000000001</v>
      </c>
      <c r="D167">
        <f t="shared" si="6"/>
        <v>8.7622264150943402E-2</v>
      </c>
      <c r="E167">
        <f t="shared" si="7"/>
        <v>0</v>
      </c>
      <c r="F167">
        <f t="shared" si="8"/>
        <v>0.36784673584905658</v>
      </c>
    </row>
    <row r="168" spans="1:6" x14ac:dyDescent="0.25">
      <c r="A168">
        <v>159</v>
      </c>
      <c r="B168">
        <f>'Założenia i wyniki'!$E$6*Znorm.Profile!B168*((100-(24*'Założenia i wyniki'!$E$9))/100)</f>
        <v>2.1085750943396226E-2</v>
      </c>
      <c r="C168">
        <f>'Założenia i wyniki'!$E$8*Znorm.Profile!C168*(1+'Założenia i wyniki'!$E$10/100)^24</f>
        <v>0.47861730000000002</v>
      </c>
      <c r="D168">
        <f t="shared" si="6"/>
        <v>2.1085750943396226E-2</v>
      </c>
      <c r="E168">
        <f t="shared" si="7"/>
        <v>0</v>
      </c>
      <c r="F168">
        <f t="shared" si="8"/>
        <v>0.45753154905660381</v>
      </c>
    </row>
    <row r="169" spans="1:6" x14ac:dyDescent="0.25">
      <c r="A169">
        <v>160</v>
      </c>
      <c r="B169">
        <f>'Założenia i wyniki'!$E$6*Znorm.Profile!B169*((100-(24*'Założenia i wyniki'!$E$9))/100)</f>
        <v>0</v>
      </c>
      <c r="C169">
        <f>'Założenia i wyniki'!$E$8*Znorm.Profile!C169*(1+'Założenia i wyniki'!$E$10/100)^24</f>
        <v>0.53673059999999995</v>
      </c>
      <c r="D169">
        <f t="shared" si="6"/>
        <v>0</v>
      </c>
      <c r="E169">
        <f t="shared" si="7"/>
        <v>0</v>
      </c>
      <c r="F169">
        <f t="shared" si="8"/>
        <v>0.53673059999999995</v>
      </c>
    </row>
    <row r="170" spans="1:6" x14ac:dyDescent="0.25">
      <c r="A170">
        <v>161</v>
      </c>
      <c r="B170">
        <f>'Założenia i wyniki'!$E$6*Znorm.Profile!B170*((100-(24*'Założenia i wyniki'!$E$9))/100)</f>
        <v>0</v>
      </c>
      <c r="C170">
        <f>'Założenia i wyniki'!$E$8*Znorm.Profile!C170*(1+'Założenia i wyniki'!$E$10/100)^24</f>
        <v>0.61375895000000003</v>
      </c>
      <c r="D170">
        <f t="shared" si="6"/>
        <v>0</v>
      </c>
      <c r="E170">
        <f t="shared" si="7"/>
        <v>0</v>
      </c>
      <c r="F170">
        <f t="shared" si="8"/>
        <v>0.61375895000000003</v>
      </c>
    </row>
    <row r="171" spans="1:6" x14ac:dyDescent="0.25">
      <c r="A171">
        <v>162</v>
      </c>
      <c r="B171">
        <f>'Założenia i wyniki'!$E$6*Znorm.Profile!B171*((100-(24*'Założenia i wyniki'!$E$9))/100)</f>
        <v>0</v>
      </c>
      <c r="C171">
        <f>'Założenia i wyniki'!$E$8*Znorm.Profile!C171*(1+'Założenia i wyniki'!$E$10/100)^24</f>
        <v>0.64673245000000001</v>
      </c>
      <c r="D171">
        <f t="shared" si="6"/>
        <v>0</v>
      </c>
      <c r="E171">
        <f t="shared" si="7"/>
        <v>0</v>
      </c>
      <c r="F171">
        <f t="shared" si="8"/>
        <v>0.64673245000000001</v>
      </c>
    </row>
    <row r="172" spans="1:6" x14ac:dyDescent="0.25">
      <c r="A172">
        <v>163</v>
      </c>
      <c r="B172">
        <f>'Założenia i wyniki'!$E$6*Znorm.Profile!B172*((100-(24*'Założenia i wyniki'!$E$9))/100)</f>
        <v>0</v>
      </c>
      <c r="C172">
        <f>'Założenia i wyniki'!$E$8*Znorm.Profile!C172*(1+'Założenia i wyniki'!$E$10/100)^24</f>
        <v>0.65165905000000002</v>
      </c>
      <c r="D172">
        <f t="shared" si="6"/>
        <v>0</v>
      </c>
      <c r="E172">
        <f t="shared" si="7"/>
        <v>0</v>
      </c>
      <c r="F172">
        <f t="shared" si="8"/>
        <v>0.65165905000000002</v>
      </c>
    </row>
    <row r="173" spans="1:6" x14ac:dyDescent="0.25">
      <c r="A173">
        <v>164</v>
      </c>
      <c r="B173">
        <f>'Założenia i wyniki'!$E$6*Znorm.Profile!B173*((100-(24*'Założenia i wyniki'!$E$9))/100)</f>
        <v>0</v>
      </c>
      <c r="C173">
        <f>'Założenia i wyniki'!$E$8*Znorm.Profile!C173*(1+'Założenia i wyniki'!$E$10/100)^24</f>
        <v>0.64276694999999995</v>
      </c>
      <c r="D173">
        <f t="shared" si="6"/>
        <v>0</v>
      </c>
      <c r="E173">
        <f t="shared" si="7"/>
        <v>0</v>
      </c>
      <c r="F173">
        <f t="shared" si="8"/>
        <v>0.64276694999999995</v>
      </c>
    </row>
    <row r="174" spans="1:6" x14ac:dyDescent="0.25">
      <c r="A174">
        <v>165</v>
      </c>
      <c r="B174">
        <f>'Założenia i wyniki'!$E$6*Znorm.Profile!B174*((100-(24*'Założenia i wyniki'!$E$9))/100)</f>
        <v>0</v>
      </c>
      <c r="C174">
        <f>'Założenia i wyniki'!$E$8*Znorm.Profile!C174*(1+'Założenia i wyniki'!$E$10/100)^24</f>
        <v>0.60710125000000004</v>
      </c>
      <c r="D174">
        <f t="shared" si="6"/>
        <v>0</v>
      </c>
      <c r="E174">
        <f t="shared" si="7"/>
        <v>0</v>
      </c>
      <c r="F174">
        <f t="shared" si="8"/>
        <v>0.60710125000000004</v>
      </c>
    </row>
    <row r="175" spans="1:6" x14ac:dyDescent="0.25">
      <c r="A175">
        <v>166</v>
      </c>
      <c r="B175">
        <f>'Założenia i wyniki'!$E$6*Znorm.Profile!B175*((100-(24*'Założenia i wyniki'!$E$9))/100)</f>
        <v>0</v>
      </c>
      <c r="C175">
        <f>'Założenia i wyniki'!$E$8*Znorm.Profile!C175*(1+'Założenia i wyniki'!$E$10/100)^24</f>
        <v>0.53875080000000009</v>
      </c>
      <c r="D175">
        <f t="shared" si="6"/>
        <v>0</v>
      </c>
      <c r="E175">
        <f t="shared" si="7"/>
        <v>0</v>
      </c>
      <c r="F175">
        <f t="shared" si="8"/>
        <v>0.53875080000000009</v>
      </c>
    </row>
    <row r="176" spans="1:6" x14ac:dyDescent="0.25">
      <c r="A176">
        <v>167</v>
      </c>
      <c r="B176">
        <f>'Założenia i wyniki'!$E$6*Znorm.Profile!B176*((100-(24*'Założenia i wyniki'!$E$9))/100)</f>
        <v>0</v>
      </c>
      <c r="C176">
        <f>'Założenia i wyniki'!$E$8*Znorm.Profile!C176*(1+'Założenia i wyniki'!$E$10/100)^24</f>
        <v>0.42890994999999998</v>
      </c>
      <c r="D176">
        <f t="shared" si="6"/>
        <v>0</v>
      </c>
      <c r="E176">
        <f t="shared" si="7"/>
        <v>0</v>
      </c>
      <c r="F176">
        <f t="shared" si="8"/>
        <v>0.42890994999999998</v>
      </c>
    </row>
    <row r="177" spans="1:6" x14ac:dyDescent="0.25">
      <c r="A177">
        <v>168</v>
      </c>
      <c r="B177">
        <f>'Założenia i wyniki'!$E$6*Znorm.Profile!B177*((100-(24*'Założenia i wyniki'!$E$9))/100)</f>
        <v>0</v>
      </c>
      <c r="C177">
        <f>'Założenia i wyniki'!$E$8*Znorm.Profile!C177*(1+'Założenia i wyniki'!$E$10/100)^24</f>
        <v>0.33837860000000003</v>
      </c>
      <c r="D177">
        <f t="shared" si="6"/>
        <v>0</v>
      </c>
      <c r="E177">
        <f t="shared" si="7"/>
        <v>0</v>
      </c>
      <c r="F177">
        <f t="shared" si="8"/>
        <v>0.33837860000000003</v>
      </c>
    </row>
    <row r="178" spans="1:6" x14ac:dyDescent="0.25">
      <c r="A178">
        <v>169</v>
      </c>
      <c r="B178">
        <f>'Założenia i wyniki'!$E$6*Znorm.Profile!B178*((100-(24*'Założenia i wyniki'!$E$9))/100)</f>
        <v>0</v>
      </c>
      <c r="C178">
        <f>'Założenia i wyniki'!$E$8*Znorm.Profile!C178*(1+'Założenia i wyniki'!$E$10/100)^24</f>
        <v>0.26610080000000003</v>
      </c>
      <c r="D178">
        <f t="shared" si="6"/>
        <v>0</v>
      </c>
      <c r="E178">
        <f t="shared" si="7"/>
        <v>0</v>
      </c>
      <c r="F178">
        <f t="shared" si="8"/>
        <v>0.26610080000000003</v>
      </c>
    </row>
    <row r="179" spans="1:6" x14ac:dyDescent="0.25">
      <c r="A179">
        <v>170</v>
      </c>
      <c r="B179">
        <f>'Założenia i wyniki'!$E$6*Znorm.Profile!B179*((100-(24*'Założenia i wyniki'!$E$9))/100)</f>
        <v>0</v>
      </c>
      <c r="C179">
        <f>'Założenia i wyniki'!$E$8*Znorm.Profile!C179*(1+'Założenia i wyniki'!$E$10/100)^24</f>
        <v>0.23690204999999998</v>
      </c>
      <c r="D179">
        <f t="shared" si="6"/>
        <v>0</v>
      </c>
      <c r="E179">
        <f t="shared" si="7"/>
        <v>0</v>
      </c>
      <c r="F179">
        <f t="shared" si="8"/>
        <v>0.23690204999999998</v>
      </c>
    </row>
    <row r="180" spans="1:6" x14ac:dyDescent="0.25">
      <c r="A180">
        <v>171</v>
      </c>
      <c r="B180">
        <f>'Założenia i wyniki'!$E$6*Znorm.Profile!B180*((100-(24*'Założenia i wyniki'!$E$9))/100)</f>
        <v>0</v>
      </c>
      <c r="C180">
        <f>'Założenia i wyniki'!$E$8*Znorm.Profile!C180*(1+'Założenia i wyniki'!$E$10/100)^24</f>
        <v>0.22309419999999999</v>
      </c>
      <c r="D180">
        <f t="shared" si="6"/>
        <v>0</v>
      </c>
      <c r="E180">
        <f t="shared" si="7"/>
        <v>0</v>
      </c>
      <c r="F180">
        <f t="shared" si="8"/>
        <v>0.22309419999999999</v>
      </c>
    </row>
    <row r="181" spans="1:6" x14ac:dyDescent="0.25">
      <c r="A181">
        <v>172</v>
      </c>
      <c r="B181">
        <f>'Założenia i wyniki'!$E$6*Znorm.Profile!B181*((100-(24*'Założenia i wyniki'!$E$9))/100)</f>
        <v>0</v>
      </c>
      <c r="C181">
        <f>'Założenia i wyniki'!$E$8*Znorm.Profile!C181*(1+'Założenia i wyniki'!$E$10/100)^24</f>
        <v>0.22102815000000001</v>
      </c>
      <c r="D181">
        <f t="shared" si="6"/>
        <v>0</v>
      </c>
      <c r="E181">
        <f t="shared" si="7"/>
        <v>0</v>
      </c>
      <c r="F181">
        <f t="shared" si="8"/>
        <v>0.22102815000000001</v>
      </c>
    </row>
    <row r="182" spans="1:6" x14ac:dyDescent="0.25">
      <c r="A182">
        <v>173</v>
      </c>
      <c r="B182">
        <f>'Założenia i wyniki'!$E$6*Znorm.Profile!B182*((100-(24*'Założenia i wyniki'!$E$9))/100)</f>
        <v>0</v>
      </c>
      <c r="C182">
        <f>'Założenia i wyniki'!$E$8*Znorm.Profile!C182*(1+'Założenia i wyniki'!$E$10/100)^24</f>
        <v>0.24544940000000001</v>
      </c>
      <c r="D182">
        <f t="shared" si="6"/>
        <v>0</v>
      </c>
      <c r="E182">
        <f t="shared" si="7"/>
        <v>0</v>
      </c>
      <c r="F182">
        <f t="shared" si="8"/>
        <v>0.24544940000000001</v>
      </c>
    </row>
    <row r="183" spans="1:6" x14ac:dyDescent="0.25">
      <c r="A183">
        <v>174</v>
      </c>
      <c r="B183">
        <f>'Założenia i wyniki'!$E$6*Znorm.Profile!B183*((100-(24*'Założenia i wyniki'!$E$9))/100)</f>
        <v>0</v>
      </c>
      <c r="C183">
        <f>'Założenia i wyniki'!$E$8*Znorm.Profile!C183*(1+'Założenia i wyniki'!$E$10/100)^24</f>
        <v>0.30234435000000004</v>
      </c>
      <c r="D183">
        <f t="shared" si="6"/>
        <v>0</v>
      </c>
      <c r="E183">
        <f t="shared" si="7"/>
        <v>0</v>
      </c>
      <c r="F183">
        <f t="shared" si="8"/>
        <v>0.30234435000000004</v>
      </c>
    </row>
    <row r="184" spans="1:6" x14ac:dyDescent="0.25">
      <c r="A184">
        <v>175</v>
      </c>
      <c r="B184">
        <f>'Założenia i wyniki'!$E$6*Znorm.Profile!B184*((100-(24*'Założenia i wyniki'!$E$9))/100)</f>
        <v>0</v>
      </c>
      <c r="C184">
        <f>'Założenia i wyniki'!$E$8*Znorm.Profile!C184*(1+'Założenia i wyniki'!$E$10/100)^24</f>
        <v>0.39866469999999998</v>
      </c>
      <c r="D184">
        <f t="shared" si="6"/>
        <v>0</v>
      </c>
      <c r="E184">
        <f t="shared" si="7"/>
        <v>0</v>
      </c>
      <c r="F184">
        <f t="shared" si="8"/>
        <v>0.39866469999999998</v>
      </c>
    </row>
    <row r="185" spans="1:6" x14ac:dyDescent="0.25">
      <c r="A185">
        <v>176</v>
      </c>
      <c r="B185">
        <f>'Założenia i wyniki'!$E$6*Znorm.Profile!B185*((100-(24*'Założenia i wyniki'!$E$9))/100)</f>
        <v>0</v>
      </c>
      <c r="C185">
        <f>'Założenia i wyniki'!$E$8*Znorm.Profile!C185*(1+'Założenia i wyniki'!$E$10/100)^24</f>
        <v>0.46150230000000003</v>
      </c>
      <c r="D185">
        <f t="shared" si="6"/>
        <v>0</v>
      </c>
      <c r="E185">
        <f t="shared" si="7"/>
        <v>0</v>
      </c>
      <c r="F185">
        <f t="shared" si="8"/>
        <v>0.46150230000000003</v>
      </c>
    </row>
    <row r="186" spans="1:6" x14ac:dyDescent="0.25">
      <c r="A186">
        <v>177</v>
      </c>
      <c r="B186">
        <f>'Założenia i wyniki'!$E$6*Znorm.Profile!B186*((100-(24*'Założenia i wyniki'!$E$9))/100)</f>
        <v>0.17203539622641509</v>
      </c>
      <c r="C186">
        <f>'Założenia i wyniki'!$E$8*Znorm.Profile!C186*(1+'Założenia i wyniki'!$E$10/100)^24</f>
        <v>0.45248734999999995</v>
      </c>
      <c r="D186">
        <f t="shared" si="6"/>
        <v>0.17203539622641509</v>
      </c>
      <c r="E186">
        <f t="shared" si="7"/>
        <v>0</v>
      </c>
      <c r="F186">
        <f t="shared" si="8"/>
        <v>0.28045195377358489</v>
      </c>
    </row>
    <row r="187" spans="1:6" x14ac:dyDescent="0.25">
      <c r="A187">
        <v>178</v>
      </c>
      <c r="B187">
        <f>'Założenia i wyniki'!$E$6*Znorm.Profile!B187*((100-(24*'Założenia i wyniki'!$E$9))/100)</f>
        <v>0.64569109433962268</v>
      </c>
      <c r="C187">
        <f>'Założenia i wyniki'!$E$8*Znorm.Profile!C187*(1+'Założenia i wyniki'!$E$10/100)^24</f>
        <v>0.46711770000000002</v>
      </c>
      <c r="D187">
        <f t="shared" si="6"/>
        <v>0.46711770000000002</v>
      </c>
      <c r="E187">
        <f t="shared" si="7"/>
        <v>0.17857339433962266</v>
      </c>
      <c r="F187">
        <f t="shared" si="8"/>
        <v>0</v>
      </c>
    </row>
    <row r="188" spans="1:6" x14ac:dyDescent="0.25">
      <c r="A188">
        <v>179</v>
      </c>
      <c r="B188">
        <f>'Założenia i wyniki'!$E$6*Znorm.Profile!B188*((100-(24*'Założenia i wyniki'!$E$9))/100)</f>
        <v>0.8766799999999999</v>
      </c>
      <c r="C188">
        <f>'Założenia i wyniki'!$E$8*Znorm.Profile!C188*(1+'Założenia i wyniki'!$E$10/100)^24</f>
        <v>0.45878629999999998</v>
      </c>
      <c r="D188">
        <f t="shared" si="6"/>
        <v>0.45878629999999998</v>
      </c>
      <c r="E188">
        <f t="shared" si="7"/>
        <v>0.41789369999999992</v>
      </c>
      <c r="F188">
        <f t="shared" si="8"/>
        <v>0</v>
      </c>
    </row>
    <row r="189" spans="1:6" x14ac:dyDescent="0.25">
      <c r="A189">
        <v>180</v>
      </c>
      <c r="B189">
        <f>'Założenia i wyniki'!$E$6*Znorm.Profile!B189*((100-(24*'Założenia i wyniki'!$E$9))/100)</f>
        <v>1.0223486792452829</v>
      </c>
      <c r="C189">
        <f>'Założenia i wyniki'!$E$8*Znorm.Profile!C189*(1+'Założenia i wyniki'!$E$10/100)^24</f>
        <v>0.45432695000000001</v>
      </c>
      <c r="D189">
        <f t="shared" si="6"/>
        <v>0.45432695000000001</v>
      </c>
      <c r="E189">
        <f t="shared" si="7"/>
        <v>0.56802172924528294</v>
      </c>
      <c r="F189">
        <f t="shared" si="8"/>
        <v>0</v>
      </c>
    </row>
    <row r="190" spans="1:6" x14ac:dyDescent="0.25">
      <c r="A190">
        <v>181</v>
      </c>
      <c r="B190">
        <f>'Założenia i wyniki'!$E$6*Znorm.Profile!B190*((100-(24*'Założenia i wyniki'!$E$9))/100)</f>
        <v>1.054211320754717</v>
      </c>
      <c r="C190">
        <f>'Założenia i wyniki'!$E$8*Znorm.Profile!C190*(1+'Założenia i wyniki'!$E$10/100)^24</f>
        <v>0.45039995000000005</v>
      </c>
      <c r="D190">
        <f t="shared" si="6"/>
        <v>0.45039995000000005</v>
      </c>
      <c r="E190">
        <f t="shared" si="7"/>
        <v>0.60381137075471703</v>
      </c>
      <c r="F190">
        <f t="shared" si="8"/>
        <v>0</v>
      </c>
    </row>
    <row r="191" spans="1:6" x14ac:dyDescent="0.25">
      <c r="A191">
        <v>182</v>
      </c>
      <c r="B191">
        <f>'Założenia i wyniki'!$E$6*Znorm.Profile!B191*((100-(24*'Założenia i wyniki'!$E$9))/100)</f>
        <v>0.6741845283018868</v>
      </c>
      <c r="C191">
        <f>'Założenia i wyniki'!$E$8*Znorm.Profile!C191*(1+'Założenia i wyniki'!$E$10/100)^24</f>
        <v>0.46338669999999998</v>
      </c>
      <c r="D191">
        <f t="shared" si="6"/>
        <v>0.46338669999999998</v>
      </c>
      <c r="E191">
        <f t="shared" si="7"/>
        <v>0.21079782830188681</v>
      </c>
      <c r="F191">
        <f t="shared" si="8"/>
        <v>0</v>
      </c>
    </row>
    <row r="192" spans="1:6" x14ac:dyDescent="0.25">
      <c r="A192">
        <v>183</v>
      </c>
      <c r="B192">
        <f>'Założenia i wyniki'!$E$6*Znorm.Profile!B192*((100-(24*'Założenia i wyniki'!$E$9))/100)</f>
        <v>0.26335464150943394</v>
      </c>
      <c r="C192">
        <f>'Założenia i wyniki'!$E$8*Znorm.Profile!C192*(1+'Założenia i wyniki'!$E$10/100)^24</f>
        <v>0.47764815000000005</v>
      </c>
      <c r="D192">
        <f t="shared" si="6"/>
        <v>0.26335464150943394</v>
      </c>
      <c r="E192">
        <f t="shared" si="7"/>
        <v>0</v>
      </c>
      <c r="F192">
        <f t="shared" si="8"/>
        <v>0.21429350849056611</v>
      </c>
    </row>
    <row r="193" spans="1:6" x14ac:dyDescent="0.25">
      <c r="A193">
        <v>184</v>
      </c>
      <c r="B193">
        <f>'Założenia i wyniki'!$E$6*Znorm.Profile!B193*((100-(24*'Założenia i wyniki'!$E$9))/100)</f>
        <v>0</v>
      </c>
      <c r="C193">
        <f>'Założenia i wyniki'!$E$8*Znorm.Profile!C193*(1+'Założenia i wyniki'!$E$10/100)^24</f>
        <v>0.52768694999999999</v>
      </c>
      <c r="D193">
        <f t="shared" si="6"/>
        <v>0</v>
      </c>
      <c r="E193">
        <f t="shared" si="7"/>
        <v>0</v>
      </c>
      <c r="F193">
        <f t="shared" si="8"/>
        <v>0.52768694999999999</v>
      </c>
    </row>
    <row r="194" spans="1:6" x14ac:dyDescent="0.25">
      <c r="A194">
        <v>185</v>
      </c>
      <c r="B194">
        <f>'Założenia i wyniki'!$E$6*Znorm.Profile!B194*((100-(24*'Założenia i wyniki'!$E$9))/100)</f>
        <v>0</v>
      </c>
      <c r="C194">
        <f>'Założenia i wyniki'!$E$8*Znorm.Profile!C194*(1+'Założenia i wyniki'!$E$10/100)^24</f>
        <v>0.58963694999999994</v>
      </c>
      <c r="D194">
        <f t="shared" si="6"/>
        <v>0</v>
      </c>
      <c r="E194">
        <f t="shared" si="7"/>
        <v>0</v>
      </c>
      <c r="F194">
        <f t="shared" si="8"/>
        <v>0.58963694999999994</v>
      </c>
    </row>
    <row r="195" spans="1:6" x14ac:dyDescent="0.25">
      <c r="A195">
        <v>186</v>
      </c>
      <c r="B195">
        <f>'Założenia i wyniki'!$E$6*Znorm.Profile!B195*((100-(24*'Założenia i wyniki'!$E$9))/100)</f>
        <v>0</v>
      </c>
      <c r="C195">
        <f>'Założenia i wyniki'!$E$8*Znorm.Profile!C195*(1+'Założenia i wyniki'!$E$10/100)^24</f>
        <v>0.62691929999999996</v>
      </c>
      <c r="D195">
        <f t="shared" si="6"/>
        <v>0</v>
      </c>
      <c r="E195">
        <f t="shared" si="7"/>
        <v>0</v>
      </c>
      <c r="F195">
        <f t="shared" si="8"/>
        <v>0.62691929999999996</v>
      </c>
    </row>
    <row r="196" spans="1:6" x14ac:dyDescent="0.25">
      <c r="A196">
        <v>187</v>
      </c>
      <c r="B196">
        <f>'Założenia i wyniki'!$E$6*Znorm.Profile!B196*((100-(24*'Założenia i wyniki'!$E$9))/100)</f>
        <v>0</v>
      </c>
      <c r="C196">
        <f>'Założenia i wyniki'!$E$8*Znorm.Profile!C196*(1+'Założenia i wyniki'!$E$10/100)^24</f>
        <v>0.63719005000000006</v>
      </c>
      <c r="D196">
        <f t="shared" si="6"/>
        <v>0</v>
      </c>
      <c r="E196">
        <f t="shared" si="7"/>
        <v>0</v>
      </c>
      <c r="F196">
        <f t="shared" si="8"/>
        <v>0.63719005000000006</v>
      </c>
    </row>
    <row r="197" spans="1:6" x14ac:dyDescent="0.25">
      <c r="A197">
        <v>188</v>
      </c>
      <c r="B197">
        <f>'Założenia i wyniki'!$E$6*Znorm.Profile!B197*((100-(24*'Założenia i wyniki'!$E$9))/100)</f>
        <v>0</v>
      </c>
      <c r="C197">
        <f>'Założenia i wyniki'!$E$8*Znorm.Profile!C197*(1+'Założenia i wyniki'!$E$10/100)^24</f>
        <v>0.63139440000000002</v>
      </c>
      <c r="D197">
        <f t="shared" si="6"/>
        <v>0</v>
      </c>
      <c r="E197">
        <f t="shared" si="7"/>
        <v>0</v>
      </c>
      <c r="F197">
        <f t="shared" si="8"/>
        <v>0.63139440000000002</v>
      </c>
    </row>
    <row r="198" spans="1:6" x14ac:dyDescent="0.25">
      <c r="A198">
        <v>189</v>
      </c>
      <c r="B198">
        <f>'Założenia i wyniki'!$E$6*Znorm.Profile!B198*((100-(24*'Założenia i wyniki'!$E$9))/100)</f>
        <v>0</v>
      </c>
      <c r="C198">
        <f>'Założenia i wyniki'!$E$8*Znorm.Profile!C198*(1+'Założenia i wyniki'!$E$10/100)^24</f>
        <v>0.59097569999999999</v>
      </c>
      <c r="D198">
        <f t="shared" si="6"/>
        <v>0</v>
      </c>
      <c r="E198">
        <f t="shared" si="7"/>
        <v>0</v>
      </c>
      <c r="F198">
        <f t="shared" si="8"/>
        <v>0.59097569999999999</v>
      </c>
    </row>
    <row r="199" spans="1:6" x14ac:dyDescent="0.25">
      <c r="A199">
        <v>190</v>
      </c>
      <c r="B199">
        <f>'Założenia i wyniki'!$E$6*Znorm.Profile!B199*((100-(24*'Założenia i wyniki'!$E$9))/100)</f>
        <v>0</v>
      </c>
      <c r="C199">
        <f>'Założenia i wyniki'!$E$8*Znorm.Profile!C199*(1+'Założenia i wyniki'!$E$10/100)^24</f>
        <v>0.52501295000000003</v>
      </c>
      <c r="D199">
        <f t="shared" si="6"/>
        <v>0</v>
      </c>
      <c r="E199">
        <f t="shared" si="7"/>
        <v>0</v>
      </c>
      <c r="F199">
        <f t="shared" si="8"/>
        <v>0.52501295000000003</v>
      </c>
    </row>
    <row r="200" spans="1:6" x14ac:dyDescent="0.25">
      <c r="A200">
        <v>191</v>
      </c>
      <c r="B200">
        <f>'Założenia i wyniki'!$E$6*Znorm.Profile!B200*((100-(24*'Założenia i wyniki'!$E$9))/100)</f>
        <v>0</v>
      </c>
      <c r="C200">
        <f>'Założenia i wyniki'!$E$8*Znorm.Profile!C200*(1+'Założenia i wyniki'!$E$10/100)^24</f>
        <v>0.43044715000000006</v>
      </c>
      <c r="D200">
        <f t="shared" si="6"/>
        <v>0</v>
      </c>
      <c r="E200">
        <f t="shared" si="7"/>
        <v>0</v>
      </c>
      <c r="F200">
        <f t="shared" si="8"/>
        <v>0.43044715000000006</v>
      </c>
    </row>
    <row r="201" spans="1:6" x14ac:dyDescent="0.25">
      <c r="A201">
        <v>192</v>
      </c>
      <c r="B201">
        <f>'Założenia i wyniki'!$E$6*Znorm.Profile!B201*((100-(24*'Założenia i wyniki'!$E$9))/100)</f>
        <v>0</v>
      </c>
      <c r="C201">
        <f>'Założenia i wyniki'!$E$8*Znorm.Profile!C201*(1+'Założenia i wyniki'!$E$10/100)^24</f>
        <v>0.34133225</v>
      </c>
      <c r="D201">
        <f t="shared" si="6"/>
        <v>0</v>
      </c>
      <c r="E201">
        <f t="shared" si="7"/>
        <v>0</v>
      </c>
      <c r="F201">
        <f t="shared" si="8"/>
        <v>0.34133225</v>
      </c>
    </row>
    <row r="202" spans="1:6" x14ac:dyDescent="0.25">
      <c r="A202">
        <v>193</v>
      </c>
      <c r="B202">
        <f>'Założenia i wyniki'!$E$6*Znorm.Profile!B202*((100-(24*'Założenia i wyniki'!$E$9))/100)</f>
        <v>0</v>
      </c>
      <c r="C202">
        <f>'Założenia i wyniki'!$E$8*Znorm.Profile!C202*(1+'Założenia i wyniki'!$E$10/100)^24</f>
        <v>0.27244770000000001</v>
      </c>
      <c r="D202">
        <f t="shared" si="6"/>
        <v>0</v>
      </c>
      <c r="E202">
        <f t="shared" si="7"/>
        <v>0</v>
      </c>
      <c r="F202">
        <f t="shared" si="8"/>
        <v>0.27244770000000001</v>
      </c>
    </row>
    <row r="203" spans="1:6" x14ac:dyDescent="0.25">
      <c r="A203">
        <v>194</v>
      </c>
      <c r="B203">
        <f>'Założenia i wyniki'!$E$6*Znorm.Profile!B203*((100-(24*'Założenia i wyniki'!$E$9))/100)</f>
        <v>0</v>
      </c>
      <c r="C203">
        <f>'Założenia i wyniki'!$E$8*Znorm.Profile!C203*(1+'Założenia i wyniki'!$E$10/100)^24</f>
        <v>0.23984030000000001</v>
      </c>
      <c r="D203">
        <f t="shared" ref="D203:D266" si="9">IF(B203&lt;=C203,B203,C203)</f>
        <v>0</v>
      </c>
      <c r="E203">
        <f t="shared" ref="E203:E266" si="10">IF(B203&gt;C203,B203-C203,0)</f>
        <v>0</v>
      </c>
      <c r="F203">
        <f t="shared" ref="F203:F266" si="11">IF(B203&lt;C203,C203-B203,0)</f>
        <v>0.23984030000000001</v>
      </c>
    </row>
    <row r="204" spans="1:6" x14ac:dyDescent="0.25">
      <c r="A204">
        <v>195</v>
      </c>
      <c r="B204">
        <f>'Założenia i wyniki'!$E$6*Znorm.Profile!B204*((100-(24*'Założenia i wyniki'!$E$9))/100)</f>
        <v>0</v>
      </c>
      <c r="C204">
        <f>'Założenia i wyniki'!$E$8*Znorm.Profile!C204*(1+'Założenia i wyniki'!$E$10/100)^24</f>
        <v>0.22679299999999999</v>
      </c>
      <c r="D204">
        <f t="shared" si="9"/>
        <v>0</v>
      </c>
      <c r="E204">
        <f t="shared" si="10"/>
        <v>0</v>
      </c>
      <c r="F204">
        <f t="shared" si="11"/>
        <v>0.22679299999999999</v>
      </c>
    </row>
    <row r="205" spans="1:6" x14ac:dyDescent="0.25">
      <c r="A205">
        <v>196</v>
      </c>
      <c r="B205">
        <f>'Założenia i wyniki'!$E$6*Znorm.Profile!B205*((100-(24*'Założenia i wyniki'!$E$9))/100)</f>
        <v>0</v>
      </c>
      <c r="C205">
        <f>'Założenia i wyniki'!$E$8*Znorm.Profile!C205*(1+'Założenia i wyniki'!$E$10/100)^24</f>
        <v>0.22518579999999999</v>
      </c>
      <c r="D205">
        <f t="shared" si="9"/>
        <v>0</v>
      </c>
      <c r="E205">
        <f t="shared" si="10"/>
        <v>0</v>
      </c>
      <c r="F205">
        <f t="shared" si="11"/>
        <v>0.22518579999999999</v>
      </c>
    </row>
    <row r="206" spans="1:6" x14ac:dyDescent="0.25">
      <c r="A206">
        <v>197</v>
      </c>
      <c r="B206">
        <f>'Założenia i wyniki'!$E$6*Znorm.Profile!B206*((100-(24*'Założenia i wyniki'!$E$9))/100)</f>
        <v>0</v>
      </c>
      <c r="C206">
        <f>'Założenia i wyniki'!$E$8*Znorm.Profile!C206*(1+'Założenia i wyniki'!$E$10/100)^24</f>
        <v>0.2494632</v>
      </c>
      <c r="D206">
        <f t="shared" si="9"/>
        <v>0</v>
      </c>
      <c r="E206">
        <f t="shared" si="10"/>
        <v>0</v>
      </c>
      <c r="F206">
        <f t="shared" si="11"/>
        <v>0.2494632</v>
      </c>
    </row>
    <row r="207" spans="1:6" x14ac:dyDescent="0.25">
      <c r="A207">
        <v>198</v>
      </c>
      <c r="B207">
        <f>'Założenia i wyniki'!$E$6*Znorm.Profile!B207*((100-(24*'Założenia i wyniki'!$E$9))/100)</f>
        <v>0</v>
      </c>
      <c r="C207">
        <f>'Założenia i wyniki'!$E$8*Znorm.Profile!C207*(1+'Założenia i wyniki'!$E$10/100)^24</f>
        <v>0.30493540000000002</v>
      </c>
      <c r="D207">
        <f t="shared" si="9"/>
        <v>0</v>
      </c>
      <c r="E207">
        <f t="shared" si="10"/>
        <v>0</v>
      </c>
      <c r="F207">
        <f t="shared" si="11"/>
        <v>0.30493540000000002</v>
      </c>
    </row>
    <row r="208" spans="1:6" x14ac:dyDescent="0.25">
      <c r="A208">
        <v>199</v>
      </c>
      <c r="B208">
        <f>'Założenia i wyniki'!$E$6*Znorm.Profile!B208*((100-(24*'Założenia i wyniki'!$E$9))/100)</f>
        <v>0</v>
      </c>
      <c r="C208">
        <f>'Założenia i wyniki'!$E$8*Znorm.Profile!C208*(1+'Założenia i wyniki'!$E$10/100)^24</f>
        <v>0.40065234999999999</v>
      </c>
      <c r="D208">
        <f t="shared" si="9"/>
        <v>0</v>
      </c>
      <c r="E208">
        <f t="shared" si="10"/>
        <v>0</v>
      </c>
      <c r="F208">
        <f t="shared" si="11"/>
        <v>0.40065234999999999</v>
      </c>
    </row>
    <row r="209" spans="1:6" x14ac:dyDescent="0.25">
      <c r="A209">
        <v>200</v>
      </c>
      <c r="B209">
        <f>'Założenia i wyniki'!$E$6*Znorm.Profile!B209*((100-(24*'Założenia i wyniki'!$E$9))/100)</f>
        <v>0</v>
      </c>
      <c r="C209">
        <f>'Założenia i wyniki'!$E$8*Znorm.Profile!C209*(1+'Założenia i wyniki'!$E$10/100)^24</f>
        <v>0.45749620000000002</v>
      </c>
      <c r="D209">
        <f t="shared" si="9"/>
        <v>0</v>
      </c>
      <c r="E209">
        <f t="shared" si="10"/>
        <v>0</v>
      </c>
      <c r="F209">
        <f t="shared" si="11"/>
        <v>0.45749620000000002</v>
      </c>
    </row>
    <row r="210" spans="1:6" x14ac:dyDescent="0.25">
      <c r="A210">
        <v>201</v>
      </c>
      <c r="B210">
        <f>'Założenia i wyniki'!$E$6*Znorm.Profile!B210*((100-(24*'Założenia i wyniki'!$E$9))/100)</f>
        <v>7.1349449056603773E-2</v>
      </c>
      <c r="C210">
        <f>'Założenia i wyniki'!$E$8*Znorm.Profile!C210*(1+'Założenia i wyniki'!$E$10/100)^24</f>
        <v>0.44799719999999998</v>
      </c>
      <c r="D210">
        <f t="shared" si="9"/>
        <v>7.1349449056603773E-2</v>
      </c>
      <c r="E210">
        <f t="shared" si="10"/>
        <v>0</v>
      </c>
      <c r="F210">
        <f t="shared" si="11"/>
        <v>0.3766477509433962</v>
      </c>
    </row>
    <row r="211" spans="1:6" x14ac:dyDescent="0.25">
      <c r="A211">
        <v>202</v>
      </c>
      <c r="B211">
        <f>'Założenia i wyniki'!$E$6*Znorm.Profile!B211*((100-(24*'Założenia i wyniki'!$E$9))/100)</f>
        <v>0.31949539622641504</v>
      </c>
      <c r="C211">
        <f>'Założenia i wyniki'!$E$8*Znorm.Profile!C211*(1+'Założenia i wyniki'!$E$10/100)^24</f>
        <v>0.46849040000000003</v>
      </c>
      <c r="D211">
        <f t="shared" si="9"/>
        <v>0.31949539622641504</v>
      </c>
      <c r="E211">
        <f t="shared" si="10"/>
        <v>0</v>
      </c>
      <c r="F211">
        <f t="shared" si="11"/>
        <v>0.14899500377358499</v>
      </c>
    </row>
    <row r="212" spans="1:6" x14ac:dyDescent="0.25">
      <c r="A212">
        <v>203</v>
      </c>
      <c r="B212">
        <f>'Założenia i wyniki'!$E$6*Znorm.Profile!B212*((100-(24*'Założenia i wyniki'!$E$9))/100)</f>
        <v>1.0041305660377358</v>
      </c>
      <c r="C212">
        <f>'Założenia i wyniki'!$E$8*Znorm.Profile!C212*(1+'Założenia i wyniki'!$E$10/100)^24</f>
        <v>0.45199</v>
      </c>
      <c r="D212">
        <f t="shared" si="9"/>
        <v>0.45199</v>
      </c>
      <c r="E212">
        <f t="shared" si="10"/>
        <v>0.55214056603773576</v>
      </c>
      <c r="F212">
        <f t="shared" si="11"/>
        <v>0</v>
      </c>
    </row>
    <row r="213" spans="1:6" x14ac:dyDescent="0.25">
      <c r="A213">
        <v>204</v>
      </c>
      <c r="B213">
        <f>'Założenia i wyniki'!$E$6*Znorm.Profile!B213*((100-(24*'Założenia i wyniki'!$E$9))/100)</f>
        <v>1.128074716981132</v>
      </c>
      <c r="C213">
        <f>'Założenia i wyniki'!$E$8*Znorm.Profile!C213*(1+'Założenia i wyniki'!$E$10/100)^24</f>
        <v>0.45857315000000004</v>
      </c>
      <c r="D213">
        <f t="shared" si="9"/>
        <v>0.45857315000000004</v>
      </c>
      <c r="E213">
        <f t="shared" si="10"/>
        <v>0.66950156698113195</v>
      </c>
      <c r="F213">
        <f t="shared" si="11"/>
        <v>0</v>
      </c>
    </row>
    <row r="214" spans="1:6" x14ac:dyDescent="0.25">
      <c r="A214">
        <v>205</v>
      </c>
      <c r="B214">
        <f>'Założenia i wyniki'!$E$6*Znorm.Profile!B214*((100-(24*'Założenia i wyniki'!$E$9))/100)</f>
        <v>0.97501207547169799</v>
      </c>
      <c r="C214">
        <f>'Założenia i wyniki'!$E$8*Znorm.Profile!C214*(1+'Założenia i wyniki'!$E$10/100)^24</f>
        <v>0.45346560000000002</v>
      </c>
      <c r="D214">
        <f t="shared" si="9"/>
        <v>0.45346560000000002</v>
      </c>
      <c r="E214">
        <f t="shared" si="10"/>
        <v>0.52154647547169797</v>
      </c>
      <c r="F214">
        <f t="shared" si="11"/>
        <v>0</v>
      </c>
    </row>
    <row r="215" spans="1:6" x14ac:dyDescent="0.25">
      <c r="A215">
        <v>206</v>
      </c>
      <c r="B215">
        <f>'Założenia i wyniki'!$E$6*Znorm.Profile!B215*((100-(24*'Założenia i wyniki'!$E$9))/100)</f>
        <v>0.59792762264150934</v>
      </c>
      <c r="C215">
        <f>'Założenia i wyniki'!$E$8*Znorm.Profile!C215*(1+'Założenia i wyniki'!$E$10/100)^24</f>
        <v>0.46622940000000002</v>
      </c>
      <c r="D215">
        <f t="shared" si="9"/>
        <v>0.46622940000000002</v>
      </c>
      <c r="E215">
        <f t="shared" si="10"/>
        <v>0.13169822264150932</v>
      </c>
      <c r="F215">
        <f t="shared" si="11"/>
        <v>0</v>
      </c>
    </row>
    <row r="216" spans="1:6" x14ac:dyDescent="0.25">
      <c r="A216">
        <v>207</v>
      </c>
      <c r="B216">
        <f>'Założenia i wyniki'!$E$6*Znorm.Profile!B216*((100-(24*'Założenia i wyniki'!$E$9))/100)</f>
        <v>0.20247260377358492</v>
      </c>
      <c r="C216">
        <f>'Założenia i wyniki'!$E$8*Znorm.Profile!C216*(1+'Założenia i wyniki'!$E$10/100)^24</f>
        <v>0.47060089999999999</v>
      </c>
      <c r="D216">
        <f t="shared" si="9"/>
        <v>0.20247260377358492</v>
      </c>
      <c r="E216">
        <f t="shared" si="10"/>
        <v>0</v>
      </c>
      <c r="F216">
        <f t="shared" si="11"/>
        <v>0.2681282962264151</v>
      </c>
    </row>
    <row r="217" spans="1:6" x14ac:dyDescent="0.25">
      <c r="A217">
        <v>208</v>
      </c>
      <c r="B217">
        <f>'Założenia i wyniki'!$E$6*Znorm.Profile!B217*((100-(24*'Założenia i wyniki'!$E$9))/100)</f>
        <v>0</v>
      </c>
      <c r="C217">
        <f>'Założenia i wyniki'!$E$8*Znorm.Profile!C217*(1+'Założenia i wyniki'!$E$10/100)^24</f>
        <v>0.53014814999999993</v>
      </c>
      <c r="D217">
        <f t="shared" si="9"/>
        <v>0</v>
      </c>
      <c r="E217">
        <f t="shared" si="10"/>
        <v>0</v>
      </c>
      <c r="F217">
        <f t="shared" si="11"/>
        <v>0.53014814999999993</v>
      </c>
    </row>
    <row r="218" spans="1:6" x14ac:dyDescent="0.25">
      <c r="A218">
        <v>209</v>
      </c>
      <c r="B218">
        <f>'Założenia i wyniki'!$E$6*Znorm.Profile!B218*((100-(24*'Założenia i wyniki'!$E$9))/100)</f>
        <v>0</v>
      </c>
      <c r="C218">
        <f>'Założenia i wyniki'!$E$8*Znorm.Profile!C218*(1+'Założenia i wyniki'!$E$10/100)^24</f>
        <v>0.59185209999999999</v>
      </c>
      <c r="D218">
        <f t="shared" si="9"/>
        <v>0</v>
      </c>
      <c r="E218">
        <f t="shared" si="10"/>
        <v>0</v>
      </c>
      <c r="F218">
        <f t="shared" si="11"/>
        <v>0.59185209999999999</v>
      </c>
    </row>
    <row r="219" spans="1:6" x14ac:dyDescent="0.25">
      <c r="A219">
        <v>210</v>
      </c>
      <c r="B219">
        <f>'Założenia i wyniki'!$E$6*Znorm.Profile!B219*((100-(24*'Założenia i wyniki'!$E$9))/100)</f>
        <v>0</v>
      </c>
      <c r="C219">
        <f>'Założenia i wyniki'!$E$8*Znorm.Profile!C219*(1+'Założenia i wyniki'!$E$10/100)^24</f>
        <v>0.62672889999999992</v>
      </c>
      <c r="D219">
        <f t="shared" si="9"/>
        <v>0</v>
      </c>
      <c r="E219">
        <f t="shared" si="10"/>
        <v>0</v>
      </c>
      <c r="F219">
        <f t="shared" si="11"/>
        <v>0.62672889999999992</v>
      </c>
    </row>
    <row r="220" spans="1:6" x14ac:dyDescent="0.25">
      <c r="A220">
        <v>211</v>
      </c>
      <c r="B220">
        <f>'Założenia i wyniki'!$E$6*Znorm.Profile!B220*((100-(24*'Założenia i wyniki'!$E$9))/100)</f>
        <v>0</v>
      </c>
      <c r="C220">
        <f>'Założenia i wyniki'!$E$8*Znorm.Profile!C220*(1+'Założenia i wyniki'!$E$10/100)^24</f>
        <v>0.62598655000000003</v>
      </c>
      <c r="D220">
        <f t="shared" si="9"/>
        <v>0</v>
      </c>
      <c r="E220">
        <f t="shared" si="10"/>
        <v>0</v>
      </c>
      <c r="F220">
        <f t="shared" si="11"/>
        <v>0.62598655000000003</v>
      </c>
    </row>
    <row r="221" spans="1:6" x14ac:dyDescent="0.25">
      <c r="A221">
        <v>212</v>
      </c>
      <c r="B221">
        <f>'Założenia i wyniki'!$E$6*Znorm.Profile!B221*((100-(24*'Założenia i wyniki'!$E$9))/100)</f>
        <v>0</v>
      </c>
      <c r="C221">
        <f>'Założenia i wyniki'!$E$8*Znorm.Profile!C221*(1+'Założenia i wyniki'!$E$10/100)^24</f>
        <v>0.62519205</v>
      </c>
      <c r="D221">
        <f t="shared" si="9"/>
        <v>0</v>
      </c>
      <c r="E221">
        <f t="shared" si="10"/>
        <v>0</v>
      </c>
      <c r="F221">
        <f t="shared" si="11"/>
        <v>0.62519205</v>
      </c>
    </row>
    <row r="222" spans="1:6" x14ac:dyDescent="0.25">
      <c r="A222">
        <v>213</v>
      </c>
      <c r="B222">
        <f>'Założenia i wyniki'!$E$6*Znorm.Profile!B222*((100-(24*'Założenia i wyniki'!$E$9))/100)</f>
        <v>0</v>
      </c>
      <c r="C222">
        <f>'Założenia i wyniki'!$E$8*Znorm.Profile!C222*(1+'Założenia i wyniki'!$E$10/100)^24</f>
        <v>0.59267389999999998</v>
      </c>
      <c r="D222">
        <f t="shared" si="9"/>
        <v>0</v>
      </c>
      <c r="E222">
        <f t="shared" si="10"/>
        <v>0</v>
      </c>
      <c r="F222">
        <f t="shared" si="11"/>
        <v>0.59267389999999998</v>
      </c>
    </row>
    <row r="223" spans="1:6" x14ac:dyDescent="0.25">
      <c r="A223">
        <v>214</v>
      </c>
      <c r="B223">
        <f>'Założenia i wyniki'!$E$6*Znorm.Profile!B223*((100-(24*'Założenia i wyniki'!$E$9))/100)</f>
        <v>0</v>
      </c>
      <c r="C223">
        <f>'Założenia i wyniki'!$E$8*Znorm.Profile!C223*(1+'Założenia i wyniki'!$E$10/100)^24</f>
        <v>0.52224340000000002</v>
      </c>
      <c r="D223">
        <f t="shared" si="9"/>
        <v>0</v>
      </c>
      <c r="E223">
        <f t="shared" si="10"/>
        <v>0</v>
      </c>
      <c r="F223">
        <f t="shared" si="11"/>
        <v>0.52224340000000002</v>
      </c>
    </row>
    <row r="224" spans="1:6" x14ac:dyDescent="0.25">
      <c r="A224">
        <v>215</v>
      </c>
      <c r="B224">
        <f>'Założenia i wyniki'!$E$6*Znorm.Profile!B224*((100-(24*'Założenia i wyniki'!$E$9))/100)</f>
        <v>0</v>
      </c>
      <c r="C224">
        <f>'Założenia i wyniki'!$E$8*Znorm.Profile!C224*(1+'Założenia i wyniki'!$E$10/100)^24</f>
        <v>0.43405284999999999</v>
      </c>
      <c r="D224">
        <f t="shared" si="9"/>
        <v>0</v>
      </c>
      <c r="E224">
        <f t="shared" si="10"/>
        <v>0</v>
      </c>
      <c r="F224">
        <f t="shared" si="11"/>
        <v>0.43405284999999999</v>
      </c>
    </row>
    <row r="225" spans="1:6" x14ac:dyDescent="0.25">
      <c r="A225">
        <v>216</v>
      </c>
      <c r="B225">
        <f>'Założenia i wyniki'!$E$6*Znorm.Profile!B225*((100-(24*'Założenia i wyniki'!$E$9))/100)</f>
        <v>0</v>
      </c>
      <c r="C225">
        <f>'Założenia i wyniki'!$E$8*Znorm.Profile!C225*(1+'Założenia i wyniki'!$E$10/100)^24</f>
        <v>0.35845319999999997</v>
      </c>
      <c r="D225">
        <f t="shared" si="9"/>
        <v>0</v>
      </c>
      <c r="E225">
        <f t="shared" si="10"/>
        <v>0</v>
      </c>
      <c r="F225">
        <f t="shared" si="11"/>
        <v>0.35845319999999997</v>
      </c>
    </row>
    <row r="226" spans="1:6" x14ac:dyDescent="0.25">
      <c r="A226">
        <v>217</v>
      </c>
      <c r="B226">
        <f>'Założenia i wyniki'!$E$6*Znorm.Profile!B226*((100-(24*'Założenia i wyniki'!$E$9))/100)</f>
        <v>0</v>
      </c>
      <c r="C226">
        <f>'Założenia i wyniki'!$E$8*Znorm.Profile!C226*(1+'Założenia i wyniki'!$E$10/100)^24</f>
        <v>0.2859101</v>
      </c>
      <c r="D226">
        <f t="shared" si="9"/>
        <v>0</v>
      </c>
      <c r="E226">
        <f t="shared" si="10"/>
        <v>0</v>
      </c>
      <c r="F226">
        <f t="shared" si="11"/>
        <v>0.2859101</v>
      </c>
    </row>
    <row r="227" spans="1:6" x14ac:dyDescent="0.25">
      <c r="A227">
        <v>218</v>
      </c>
      <c r="B227">
        <f>'Założenia i wyniki'!$E$6*Znorm.Profile!B227*((100-(24*'Założenia i wyniki'!$E$9))/100)</f>
        <v>0</v>
      </c>
      <c r="C227">
        <f>'Założenia i wyniki'!$E$8*Znorm.Profile!C227*(1+'Założenia i wyniki'!$E$10/100)^24</f>
        <v>0.24712415000000001</v>
      </c>
      <c r="D227">
        <f t="shared" si="9"/>
        <v>0</v>
      </c>
      <c r="E227">
        <f t="shared" si="10"/>
        <v>0</v>
      </c>
      <c r="F227">
        <f t="shared" si="11"/>
        <v>0.24712415000000001</v>
      </c>
    </row>
    <row r="228" spans="1:6" x14ac:dyDescent="0.25">
      <c r="A228">
        <v>219</v>
      </c>
      <c r="B228">
        <f>'Założenia i wyniki'!$E$6*Znorm.Profile!B228*((100-(24*'Założenia i wyniki'!$E$9))/100)</f>
        <v>0</v>
      </c>
      <c r="C228">
        <f>'Założenia i wyniki'!$E$8*Znorm.Profile!C228*(1+'Założenia i wyniki'!$E$10/100)^24</f>
        <v>0.230713</v>
      </c>
      <c r="D228">
        <f t="shared" si="9"/>
        <v>0</v>
      </c>
      <c r="E228">
        <f t="shared" si="10"/>
        <v>0</v>
      </c>
      <c r="F228">
        <f t="shared" si="11"/>
        <v>0.230713</v>
      </c>
    </row>
    <row r="229" spans="1:6" x14ac:dyDescent="0.25">
      <c r="A229">
        <v>220</v>
      </c>
      <c r="B229">
        <f>'Założenia i wyniki'!$E$6*Znorm.Profile!B229*((100-(24*'Założenia i wyniki'!$E$9))/100)</f>
        <v>0</v>
      </c>
      <c r="C229">
        <f>'Założenia i wyniki'!$E$8*Znorm.Profile!C229*(1+'Założenia i wyniki'!$E$10/100)^24</f>
        <v>0.22574474999999999</v>
      </c>
      <c r="D229">
        <f t="shared" si="9"/>
        <v>0</v>
      </c>
      <c r="E229">
        <f t="shared" si="10"/>
        <v>0</v>
      </c>
      <c r="F229">
        <f t="shared" si="11"/>
        <v>0.22574474999999999</v>
      </c>
    </row>
    <row r="230" spans="1:6" x14ac:dyDescent="0.25">
      <c r="A230">
        <v>221</v>
      </c>
      <c r="B230">
        <f>'Założenia i wyniki'!$E$6*Znorm.Profile!B230*((100-(24*'Założenia i wyniki'!$E$9))/100)</f>
        <v>0</v>
      </c>
      <c r="C230">
        <f>'Założenia i wyniki'!$E$8*Znorm.Profile!C230*(1+'Założenia i wyniki'!$E$10/100)^24</f>
        <v>0.23259914999999998</v>
      </c>
      <c r="D230">
        <f t="shared" si="9"/>
        <v>0</v>
      </c>
      <c r="E230">
        <f t="shared" si="10"/>
        <v>0</v>
      </c>
      <c r="F230">
        <f t="shared" si="11"/>
        <v>0.23259914999999998</v>
      </c>
    </row>
    <row r="231" spans="1:6" x14ac:dyDescent="0.25">
      <c r="A231">
        <v>222</v>
      </c>
      <c r="B231">
        <f>'Założenia i wyniki'!$E$6*Znorm.Profile!B231*((100-(24*'Założenia i wyniki'!$E$9))/100)</f>
        <v>0</v>
      </c>
      <c r="C231">
        <f>'Założenia i wyniki'!$E$8*Znorm.Profile!C231*(1+'Założenia i wyniki'!$E$10/100)^24</f>
        <v>0.26369420000000005</v>
      </c>
      <c r="D231">
        <f t="shared" si="9"/>
        <v>0</v>
      </c>
      <c r="E231">
        <f t="shared" si="10"/>
        <v>0</v>
      </c>
      <c r="F231">
        <f t="shared" si="11"/>
        <v>0.26369420000000005</v>
      </c>
    </row>
    <row r="232" spans="1:6" x14ac:dyDescent="0.25">
      <c r="A232">
        <v>223</v>
      </c>
      <c r="B232">
        <f>'Założenia i wyniki'!$E$6*Znorm.Profile!B232*((100-(24*'Założenia i wyniki'!$E$9))/100)</f>
        <v>0</v>
      </c>
      <c r="C232">
        <f>'Założenia i wyniki'!$E$8*Znorm.Profile!C232*(1+'Założenia i wyniki'!$E$10/100)^24</f>
        <v>0.31800790000000001</v>
      </c>
      <c r="D232">
        <f t="shared" si="9"/>
        <v>0</v>
      </c>
      <c r="E232">
        <f t="shared" si="10"/>
        <v>0</v>
      </c>
      <c r="F232">
        <f t="shared" si="11"/>
        <v>0.31800790000000001</v>
      </c>
    </row>
    <row r="233" spans="1:6" x14ac:dyDescent="0.25">
      <c r="A233">
        <v>224</v>
      </c>
      <c r="B233">
        <f>'Założenia i wyniki'!$E$6*Znorm.Profile!B233*((100-(24*'Założenia i wyniki'!$E$9))/100)</f>
        <v>0</v>
      </c>
      <c r="C233">
        <f>'Założenia i wyniki'!$E$8*Znorm.Profile!C233*(1+'Założenia i wyniki'!$E$10/100)^24</f>
        <v>0.37857259999999998</v>
      </c>
      <c r="D233">
        <f t="shared" si="9"/>
        <v>0</v>
      </c>
      <c r="E233">
        <f t="shared" si="10"/>
        <v>0</v>
      </c>
      <c r="F233">
        <f t="shared" si="11"/>
        <v>0.37857259999999998</v>
      </c>
    </row>
    <row r="234" spans="1:6" x14ac:dyDescent="0.25">
      <c r="A234">
        <v>225</v>
      </c>
      <c r="B234">
        <f>'Założenia i wyniki'!$E$6*Znorm.Profile!B234*((100-(24*'Założenia i wyniki'!$E$9))/100)</f>
        <v>3.0152120754716981E-2</v>
      </c>
      <c r="C234">
        <f>'Założenia i wyniki'!$E$8*Znorm.Profile!C234*(1+'Założenia i wyniki'!$E$10/100)^24</f>
        <v>0.43765890000000002</v>
      </c>
      <c r="D234">
        <f t="shared" si="9"/>
        <v>3.0152120754716981E-2</v>
      </c>
      <c r="E234">
        <f t="shared" si="10"/>
        <v>0</v>
      </c>
      <c r="F234">
        <f t="shared" si="11"/>
        <v>0.40750677924528306</v>
      </c>
    </row>
    <row r="235" spans="1:6" x14ac:dyDescent="0.25">
      <c r="A235">
        <v>226</v>
      </c>
      <c r="B235">
        <f>'Założenia i wyniki'!$E$6*Znorm.Profile!B235*((100-(24*'Założenia i wyniki'!$E$9))/100)</f>
        <v>0.17327788679245279</v>
      </c>
      <c r="C235">
        <f>'Założenia i wyniki'!$E$8*Znorm.Profile!C235*(1+'Założenia i wyniki'!$E$10/100)^24</f>
        <v>0.50323665000000006</v>
      </c>
      <c r="D235">
        <f t="shared" si="9"/>
        <v>0.17327788679245279</v>
      </c>
      <c r="E235">
        <f t="shared" si="10"/>
        <v>0</v>
      </c>
      <c r="F235">
        <f t="shared" si="11"/>
        <v>0.32995876320754725</v>
      </c>
    </row>
    <row r="236" spans="1:6" x14ac:dyDescent="0.25">
      <c r="A236">
        <v>227</v>
      </c>
      <c r="B236">
        <f>'Założenia i wyniki'!$E$6*Znorm.Profile!B236*((100-(24*'Założenia i wyniki'!$E$9))/100)</f>
        <v>0.20971411320754715</v>
      </c>
      <c r="C236">
        <f>'Założenia i wyniki'!$E$8*Znorm.Profile!C236*(1+'Założenia i wyniki'!$E$10/100)^24</f>
        <v>0.51965934999999996</v>
      </c>
      <c r="D236">
        <f t="shared" si="9"/>
        <v>0.20971411320754715</v>
      </c>
      <c r="E236">
        <f t="shared" si="10"/>
        <v>0</v>
      </c>
      <c r="F236">
        <f t="shared" si="11"/>
        <v>0.30994523679245278</v>
      </c>
    </row>
    <row r="237" spans="1:6" x14ac:dyDescent="0.25">
      <c r="A237">
        <v>228</v>
      </c>
      <c r="B237">
        <f>'Założenia i wyniki'!$E$6*Znorm.Profile!B237*((100-(24*'Założenia i wyniki'!$E$9))/100)</f>
        <v>0.26678483018867927</v>
      </c>
      <c r="C237">
        <f>'Założenia i wyniki'!$E$8*Znorm.Profile!C237*(1+'Założenia i wyniki'!$E$10/100)^24</f>
        <v>0.53872070000000005</v>
      </c>
      <c r="D237">
        <f t="shared" si="9"/>
        <v>0.26678483018867927</v>
      </c>
      <c r="E237">
        <f t="shared" si="10"/>
        <v>0</v>
      </c>
      <c r="F237">
        <f t="shared" si="11"/>
        <v>0.27193586981132079</v>
      </c>
    </row>
    <row r="238" spans="1:6" x14ac:dyDescent="0.25">
      <c r="A238">
        <v>229</v>
      </c>
      <c r="B238">
        <f>'Założenia i wyniki'!$E$6*Znorm.Profile!B238*((100-(24*'Założenia i wyniki'!$E$9))/100)</f>
        <v>0.22300800000000001</v>
      </c>
      <c r="C238">
        <f>'Założenia i wyniki'!$E$8*Znorm.Profile!C238*(1+'Założenia i wyniki'!$E$10/100)^24</f>
        <v>0.54148814999999995</v>
      </c>
      <c r="D238">
        <f t="shared" si="9"/>
        <v>0.22300800000000001</v>
      </c>
      <c r="E238">
        <f t="shared" si="10"/>
        <v>0</v>
      </c>
      <c r="F238">
        <f t="shared" si="11"/>
        <v>0.31848014999999996</v>
      </c>
    </row>
    <row r="239" spans="1:6" x14ac:dyDescent="0.25">
      <c r="A239">
        <v>230</v>
      </c>
      <c r="B239">
        <f>'Założenia i wyniki'!$E$6*Znorm.Profile!B239*((100-(24*'Założenia i wyniki'!$E$9))/100)</f>
        <v>0.11408807547169809</v>
      </c>
      <c r="C239">
        <f>'Założenia i wyniki'!$E$8*Znorm.Profile!C239*(1+'Założenia i wyniki'!$E$10/100)^24</f>
        <v>0.55393415000000001</v>
      </c>
      <c r="D239">
        <f t="shared" si="9"/>
        <v>0.11408807547169809</v>
      </c>
      <c r="E239">
        <f t="shared" si="10"/>
        <v>0</v>
      </c>
      <c r="F239">
        <f t="shared" si="11"/>
        <v>0.43984607452830193</v>
      </c>
    </row>
    <row r="240" spans="1:6" x14ac:dyDescent="0.25">
      <c r="A240">
        <v>231</v>
      </c>
      <c r="B240">
        <f>'Założenia i wyniki'!$E$6*Znorm.Profile!B240*((100-(24*'Założenia i wyniki'!$E$9))/100)</f>
        <v>3.2308566037735846E-2</v>
      </c>
      <c r="C240">
        <f>'Założenia i wyniki'!$E$8*Znorm.Profile!C240*(1+'Założenia i wyniki'!$E$10/100)^24</f>
        <v>0.5495874999999999</v>
      </c>
      <c r="D240">
        <f t="shared" si="9"/>
        <v>3.2308566037735846E-2</v>
      </c>
      <c r="E240">
        <f t="shared" si="10"/>
        <v>0</v>
      </c>
      <c r="F240">
        <f t="shared" si="11"/>
        <v>0.5172789339622641</v>
      </c>
    </row>
    <row r="241" spans="1:6" x14ac:dyDescent="0.25">
      <c r="A241">
        <v>232</v>
      </c>
      <c r="B241">
        <f>'Założenia i wyniki'!$E$6*Znorm.Profile!B241*((100-(24*'Założenia i wyniki'!$E$9))/100)</f>
        <v>0</v>
      </c>
      <c r="C241">
        <f>'Założenia i wyniki'!$E$8*Znorm.Profile!C241*(1+'Założenia i wyniki'!$E$10/100)^24</f>
        <v>0.58151974999999989</v>
      </c>
      <c r="D241">
        <f t="shared" si="9"/>
        <v>0</v>
      </c>
      <c r="E241">
        <f t="shared" si="10"/>
        <v>0</v>
      </c>
      <c r="F241">
        <f t="shared" si="11"/>
        <v>0.58151974999999989</v>
      </c>
    </row>
    <row r="242" spans="1:6" x14ac:dyDescent="0.25">
      <c r="A242">
        <v>233</v>
      </c>
      <c r="B242">
        <f>'Założenia i wyniki'!$E$6*Znorm.Profile!B242*((100-(24*'Założenia i wyniki'!$E$9))/100)</f>
        <v>0</v>
      </c>
      <c r="C242">
        <f>'Założenia i wyniki'!$E$8*Znorm.Profile!C242*(1+'Założenia i wyniki'!$E$10/100)^24</f>
        <v>0.62901510000000005</v>
      </c>
      <c r="D242">
        <f t="shared" si="9"/>
        <v>0</v>
      </c>
      <c r="E242">
        <f t="shared" si="10"/>
        <v>0</v>
      </c>
      <c r="F242">
        <f t="shared" si="11"/>
        <v>0.62901510000000005</v>
      </c>
    </row>
    <row r="243" spans="1:6" x14ac:dyDescent="0.25">
      <c r="A243">
        <v>234</v>
      </c>
      <c r="B243">
        <f>'Założenia i wyniki'!$E$6*Znorm.Profile!B243*((100-(24*'Założenia i wyniki'!$E$9))/100)</f>
        <v>0</v>
      </c>
      <c r="C243">
        <f>'Założenia i wyniki'!$E$8*Znorm.Profile!C243*(1+'Założenia i wyniki'!$E$10/100)^24</f>
        <v>0.64943480000000009</v>
      </c>
      <c r="D243">
        <f t="shared" si="9"/>
        <v>0</v>
      </c>
      <c r="E243">
        <f t="shared" si="10"/>
        <v>0</v>
      </c>
      <c r="F243">
        <f t="shared" si="11"/>
        <v>0.64943480000000009</v>
      </c>
    </row>
    <row r="244" spans="1:6" x14ac:dyDescent="0.25">
      <c r="A244">
        <v>235</v>
      </c>
      <c r="B244">
        <f>'Założenia i wyniki'!$E$6*Znorm.Profile!B244*((100-(24*'Założenia i wyniki'!$E$9))/100)</f>
        <v>0</v>
      </c>
      <c r="C244">
        <f>'Założenia i wyniki'!$E$8*Znorm.Profile!C244*(1+'Założenia i wyniki'!$E$10/100)^24</f>
        <v>0.64127734999999997</v>
      </c>
      <c r="D244">
        <f t="shared" si="9"/>
        <v>0</v>
      </c>
      <c r="E244">
        <f t="shared" si="10"/>
        <v>0</v>
      </c>
      <c r="F244">
        <f t="shared" si="11"/>
        <v>0.64127734999999997</v>
      </c>
    </row>
    <row r="245" spans="1:6" x14ac:dyDescent="0.25">
      <c r="A245">
        <v>236</v>
      </c>
      <c r="B245">
        <f>'Założenia i wyniki'!$E$6*Znorm.Profile!B245*((100-(24*'Założenia i wyniki'!$E$9))/100)</f>
        <v>0</v>
      </c>
      <c r="C245">
        <f>'Założenia i wyniki'!$E$8*Znorm.Profile!C245*(1+'Założenia i wyniki'!$E$10/100)^24</f>
        <v>0.62858879999999995</v>
      </c>
      <c r="D245">
        <f t="shared" si="9"/>
        <v>0</v>
      </c>
      <c r="E245">
        <f t="shared" si="10"/>
        <v>0</v>
      </c>
      <c r="F245">
        <f t="shared" si="11"/>
        <v>0.62858879999999995</v>
      </c>
    </row>
    <row r="246" spans="1:6" x14ac:dyDescent="0.25">
      <c r="A246">
        <v>237</v>
      </c>
      <c r="B246">
        <f>'Założenia i wyniki'!$E$6*Znorm.Profile!B246*((100-(24*'Założenia i wyniki'!$E$9))/100)</f>
        <v>0</v>
      </c>
      <c r="C246">
        <f>'Założenia i wyniki'!$E$8*Znorm.Profile!C246*(1+'Założenia i wyniki'!$E$10/100)^24</f>
        <v>0.58695629999999988</v>
      </c>
      <c r="D246">
        <f t="shared" si="9"/>
        <v>0</v>
      </c>
      <c r="E246">
        <f t="shared" si="10"/>
        <v>0</v>
      </c>
      <c r="F246">
        <f t="shared" si="11"/>
        <v>0.58695629999999988</v>
      </c>
    </row>
    <row r="247" spans="1:6" x14ac:dyDescent="0.25">
      <c r="A247">
        <v>238</v>
      </c>
      <c r="B247">
        <f>'Założenia i wyniki'!$E$6*Znorm.Profile!B247*((100-(24*'Założenia i wyniki'!$E$9))/100)</f>
        <v>0</v>
      </c>
      <c r="C247">
        <f>'Założenia i wyniki'!$E$8*Znorm.Profile!C247*(1+'Założenia i wyniki'!$E$10/100)^24</f>
        <v>0.52389260000000004</v>
      </c>
      <c r="D247">
        <f t="shared" si="9"/>
        <v>0</v>
      </c>
      <c r="E247">
        <f t="shared" si="10"/>
        <v>0</v>
      </c>
      <c r="F247">
        <f t="shared" si="11"/>
        <v>0.52389260000000004</v>
      </c>
    </row>
    <row r="248" spans="1:6" x14ac:dyDescent="0.25">
      <c r="A248">
        <v>239</v>
      </c>
      <c r="B248">
        <f>'Założenia i wyniki'!$E$6*Znorm.Profile!B248*((100-(24*'Założenia i wyniki'!$E$9))/100)</f>
        <v>0</v>
      </c>
      <c r="C248">
        <f>'Założenia i wyniki'!$E$8*Znorm.Profile!C248*(1+'Założenia i wyniki'!$E$10/100)^24</f>
        <v>0.44484370000000001</v>
      </c>
      <c r="D248">
        <f t="shared" si="9"/>
        <v>0</v>
      </c>
      <c r="E248">
        <f t="shared" si="10"/>
        <v>0</v>
      </c>
      <c r="F248">
        <f t="shared" si="11"/>
        <v>0.44484370000000001</v>
      </c>
    </row>
    <row r="249" spans="1:6" x14ac:dyDescent="0.25">
      <c r="A249">
        <v>240</v>
      </c>
      <c r="B249">
        <f>'Założenia i wyniki'!$E$6*Znorm.Profile!B249*((100-(24*'Założenia i wyniki'!$E$9))/100)</f>
        <v>0</v>
      </c>
      <c r="C249">
        <f>'Założenia i wyniki'!$E$8*Znorm.Profile!C249*(1+'Założenia i wyniki'!$E$10/100)^24</f>
        <v>0.37337965000000001</v>
      </c>
      <c r="D249">
        <f t="shared" si="9"/>
        <v>0</v>
      </c>
      <c r="E249">
        <f t="shared" si="10"/>
        <v>0</v>
      </c>
      <c r="F249">
        <f t="shared" si="11"/>
        <v>0.37337965000000001</v>
      </c>
    </row>
    <row r="250" spans="1:6" x14ac:dyDescent="0.25">
      <c r="A250">
        <v>241</v>
      </c>
      <c r="B250">
        <f>'Założenia i wyniki'!$E$6*Znorm.Profile!B250*((100-(24*'Założenia i wyniki'!$E$9))/100)</f>
        <v>0</v>
      </c>
      <c r="C250">
        <f>'Założenia i wyniki'!$E$8*Znorm.Profile!C250*(1+'Założenia i wyniki'!$E$10/100)^24</f>
        <v>0.30054185</v>
      </c>
      <c r="D250">
        <f t="shared" si="9"/>
        <v>0</v>
      </c>
      <c r="E250">
        <f t="shared" si="10"/>
        <v>0</v>
      </c>
      <c r="F250">
        <f t="shared" si="11"/>
        <v>0.30054185</v>
      </c>
    </row>
    <row r="251" spans="1:6" x14ac:dyDescent="0.25">
      <c r="A251">
        <v>242</v>
      </c>
      <c r="B251">
        <f>'Założenia i wyniki'!$E$6*Znorm.Profile!B251*((100-(24*'Założenia i wyniki'!$E$9))/100)</f>
        <v>0</v>
      </c>
      <c r="C251">
        <f>'Założenia i wyniki'!$E$8*Znorm.Profile!C251*(1+'Założenia i wyniki'!$E$10/100)^24</f>
        <v>0.25567675000000001</v>
      </c>
      <c r="D251">
        <f t="shared" si="9"/>
        <v>0</v>
      </c>
      <c r="E251">
        <f t="shared" si="10"/>
        <v>0</v>
      </c>
      <c r="F251">
        <f t="shared" si="11"/>
        <v>0.25567675000000001</v>
      </c>
    </row>
    <row r="252" spans="1:6" x14ac:dyDescent="0.25">
      <c r="A252">
        <v>243</v>
      </c>
      <c r="B252">
        <f>'Założenia i wyniki'!$E$6*Znorm.Profile!B252*((100-(24*'Założenia i wyniki'!$E$9))/100)</f>
        <v>0</v>
      </c>
      <c r="C252">
        <f>'Założenia i wyniki'!$E$8*Znorm.Profile!C252*(1+'Założenia i wyniki'!$E$10/100)^24</f>
        <v>0.23918335000000002</v>
      </c>
      <c r="D252">
        <f t="shared" si="9"/>
        <v>0</v>
      </c>
      <c r="E252">
        <f t="shared" si="10"/>
        <v>0</v>
      </c>
      <c r="F252">
        <f t="shared" si="11"/>
        <v>0.23918335000000002</v>
      </c>
    </row>
    <row r="253" spans="1:6" x14ac:dyDescent="0.25">
      <c r="A253">
        <v>244</v>
      </c>
      <c r="B253">
        <f>'Założenia i wyniki'!$E$6*Znorm.Profile!B253*((100-(24*'Założenia i wyniki'!$E$9))/100)</f>
        <v>0</v>
      </c>
      <c r="C253">
        <f>'Założenia i wyniki'!$E$8*Znorm.Profile!C253*(1+'Założenia i wyniki'!$E$10/100)^24</f>
        <v>0.23405269999999997</v>
      </c>
      <c r="D253">
        <f t="shared" si="9"/>
        <v>0</v>
      </c>
      <c r="E253">
        <f t="shared" si="10"/>
        <v>0</v>
      </c>
      <c r="F253">
        <f t="shared" si="11"/>
        <v>0.23405269999999997</v>
      </c>
    </row>
    <row r="254" spans="1:6" x14ac:dyDescent="0.25">
      <c r="A254">
        <v>245</v>
      </c>
      <c r="B254">
        <f>'Założenia i wyniki'!$E$6*Znorm.Profile!B254*((100-(24*'Założenia i wyniki'!$E$9))/100)</f>
        <v>0</v>
      </c>
      <c r="C254">
        <f>'Założenia i wyniki'!$E$8*Znorm.Profile!C254*(1+'Założenia i wyniki'!$E$10/100)^24</f>
        <v>0.23646175000000003</v>
      </c>
      <c r="D254">
        <f t="shared" si="9"/>
        <v>0</v>
      </c>
      <c r="E254">
        <f t="shared" si="10"/>
        <v>0</v>
      </c>
      <c r="F254">
        <f t="shared" si="11"/>
        <v>0.23646175000000003</v>
      </c>
    </row>
    <row r="255" spans="1:6" x14ac:dyDescent="0.25">
      <c r="A255">
        <v>246</v>
      </c>
      <c r="B255">
        <f>'Założenia i wyniki'!$E$6*Znorm.Profile!B255*((100-(24*'Założenia i wyniki'!$E$9))/100)</f>
        <v>0</v>
      </c>
      <c r="C255">
        <f>'Założenia i wyniki'!$E$8*Znorm.Profile!C255*(1+'Założenia i wyniki'!$E$10/100)^24</f>
        <v>0.25743479999999996</v>
      </c>
      <c r="D255">
        <f t="shared" si="9"/>
        <v>0</v>
      </c>
      <c r="E255">
        <f t="shared" si="10"/>
        <v>0</v>
      </c>
      <c r="F255">
        <f t="shared" si="11"/>
        <v>0.25743479999999996</v>
      </c>
    </row>
    <row r="256" spans="1:6" x14ac:dyDescent="0.25">
      <c r="A256">
        <v>247</v>
      </c>
      <c r="B256">
        <f>'Założenia i wyniki'!$E$6*Znorm.Profile!B256*((100-(24*'Założenia i wyniki'!$E$9))/100)</f>
        <v>0</v>
      </c>
      <c r="C256">
        <f>'Założenia i wyniki'!$E$8*Znorm.Profile!C256*(1+'Założenia i wyniki'!$E$10/100)^24</f>
        <v>0.30414300000000005</v>
      </c>
      <c r="D256">
        <f t="shared" si="9"/>
        <v>0</v>
      </c>
      <c r="E256">
        <f t="shared" si="10"/>
        <v>0</v>
      </c>
      <c r="F256">
        <f t="shared" si="11"/>
        <v>0.30414300000000005</v>
      </c>
    </row>
    <row r="257" spans="1:6" x14ac:dyDescent="0.25">
      <c r="A257">
        <v>248</v>
      </c>
      <c r="B257">
        <f>'Założenia i wyniki'!$E$6*Znorm.Profile!B257*((100-(24*'Założenia i wyniki'!$E$9))/100)</f>
        <v>0</v>
      </c>
      <c r="C257">
        <f>'Założenia i wyniki'!$E$8*Znorm.Profile!C257*(1+'Założenia i wyniki'!$E$10/100)^24</f>
        <v>0.3462305</v>
      </c>
      <c r="D257">
        <f t="shared" si="9"/>
        <v>0</v>
      </c>
      <c r="E257">
        <f t="shared" si="10"/>
        <v>0</v>
      </c>
      <c r="F257">
        <f t="shared" si="11"/>
        <v>0.3462305</v>
      </c>
    </row>
    <row r="258" spans="1:6" x14ac:dyDescent="0.25">
      <c r="A258">
        <v>249</v>
      </c>
      <c r="B258">
        <f>'Założenia i wyniki'!$E$6*Znorm.Profile!B258*((100-(24*'Założenia i wyniki'!$E$9))/100)</f>
        <v>0.13074354716981132</v>
      </c>
      <c r="C258">
        <f>'Założenia i wyniki'!$E$8*Znorm.Profile!C258*(1+'Założenia i wyniki'!$E$10/100)^24</f>
        <v>0.40944469999999994</v>
      </c>
      <c r="D258">
        <f t="shared" si="9"/>
        <v>0.13074354716981132</v>
      </c>
      <c r="E258">
        <f t="shared" si="10"/>
        <v>0</v>
      </c>
      <c r="F258">
        <f t="shared" si="11"/>
        <v>0.27870115283018859</v>
      </c>
    </row>
    <row r="259" spans="1:6" x14ac:dyDescent="0.25">
      <c r="A259">
        <v>250</v>
      </c>
      <c r="B259">
        <f>'Założenia i wyniki'!$E$6*Znorm.Profile!B259*((100-(24*'Założenia i wyniki'!$E$9))/100)</f>
        <v>0.51109049056603773</v>
      </c>
      <c r="C259">
        <f>'Założenia i wyniki'!$E$8*Znorm.Profile!C259*(1+'Założenia i wyniki'!$E$10/100)^24</f>
        <v>0.48035925000000007</v>
      </c>
      <c r="D259">
        <f t="shared" si="9"/>
        <v>0.48035925000000007</v>
      </c>
      <c r="E259">
        <f t="shared" si="10"/>
        <v>3.0731240566037654E-2</v>
      </c>
      <c r="F259">
        <f t="shared" si="11"/>
        <v>0</v>
      </c>
    </row>
    <row r="260" spans="1:6" x14ac:dyDescent="0.25">
      <c r="A260">
        <v>251</v>
      </c>
      <c r="B260">
        <f>'Założenia i wyniki'!$E$6*Znorm.Profile!B260*((100-(24*'Założenia i wyniki'!$E$9))/100)</f>
        <v>0.43966633962264146</v>
      </c>
      <c r="C260">
        <f>'Założenia i wyniki'!$E$8*Znorm.Profile!C260*(1+'Założenia i wyniki'!$E$10/100)^24</f>
        <v>0.51467184999999993</v>
      </c>
      <c r="D260">
        <f t="shared" si="9"/>
        <v>0.43966633962264146</v>
      </c>
      <c r="E260">
        <f t="shared" si="10"/>
        <v>0</v>
      </c>
      <c r="F260">
        <f t="shared" si="11"/>
        <v>7.5005510377358475E-2</v>
      </c>
    </row>
    <row r="261" spans="1:6" x14ac:dyDescent="0.25">
      <c r="A261">
        <v>252</v>
      </c>
      <c r="B261">
        <f>'Założenia i wyniki'!$E$6*Znorm.Profile!B261*((100-(24*'Założenia i wyniki'!$E$9))/100)</f>
        <v>0.29786233962264147</v>
      </c>
      <c r="C261">
        <f>'Założenia i wyniki'!$E$8*Znorm.Profile!C261*(1+'Założenia i wyniki'!$E$10/100)^24</f>
        <v>0.53249979999999997</v>
      </c>
      <c r="D261">
        <f t="shared" si="9"/>
        <v>0.29786233962264147</v>
      </c>
      <c r="E261">
        <f t="shared" si="10"/>
        <v>0</v>
      </c>
      <c r="F261">
        <f t="shared" si="11"/>
        <v>0.2346374603773585</v>
      </c>
    </row>
    <row r="262" spans="1:6" x14ac:dyDescent="0.25">
      <c r="A262">
        <v>253</v>
      </c>
      <c r="B262">
        <f>'Założenia i wyniki'!$E$6*Znorm.Profile!B262*((100-(24*'Założenia i wyniki'!$E$9))/100)</f>
        <v>0.15255192452830191</v>
      </c>
      <c r="C262">
        <f>'Założenia i wyniki'!$E$8*Znorm.Profile!C262*(1+'Założenia i wyniki'!$E$10/100)^24</f>
        <v>0.52627084999999996</v>
      </c>
      <c r="D262">
        <f t="shared" si="9"/>
        <v>0.15255192452830191</v>
      </c>
      <c r="E262">
        <f t="shared" si="10"/>
        <v>0</v>
      </c>
      <c r="F262">
        <f t="shared" si="11"/>
        <v>0.37371892547169805</v>
      </c>
    </row>
    <row r="263" spans="1:6" x14ac:dyDescent="0.25">
      <c r="A263">
        <v>254</v>
      </c>
      <c r="B263">
        <f>'Założenia i wyniki'!$E$6*Znorm.Profile!B263*((100-(24*'Założenia i wyniki'!$E$9))/100)</f>
        <v>9.6594113207547169E-2</v>
      </c>
      <c r="C263">
        <f>'Założenia i wyniki'!$E$8*Znorm.Profile!C263*(1+'Założenia i wyniki'!$E$10/100)^24</f>
        <v>0.51177910000000004</v>
      </c>
      <c r="D263">
        <f t="shared" si="9"/>
        <v>9.6594113207547169E-2</v>
      </c>
      <c r="E263">
        <f t="shared" si="10"/>
        <v>0</v>
      </c>
      <c r="F263">
        <f t="shared" si="11"/>
        <v>0.41518498679245286</v>
      </c>
    </row>
    <row r="264" spans="1:6" x14ac:dyDescent="0.25">
      <c r="A264">
        <v>255</v>
      </c>
      <c r="B264">
        <f>'Założenia i wyniki'!$E$6*Znorm.Profile!B264*((100-(24*'Założenia i wyniki'!$E$9))/100)</f>
        <v>3.4314083018867923E-2</v>
      </c>
      <c r="C264">
        <f>'Założenia i wyniki'!$E$8*Znorm.Profile!C264*(1+'Założenia i wyniki'!$E$10/100)^24</f>
        <v>0.49037904999999998</v>
      </c>
      <c r="D264">
        <f t="shared" si="9"/>
        <v>3.4314083018867923E-2</v>
      </c>
      <c r="E264">
        <f t="shared" si="10"/>
        <v>0</v>
      </c>
      <c r="F264">
        <f t="shared" si="11"/>
        <v>0.45606496698113208</v>
      </c>
    </row>
    <row r="265" spans="1:6" x14ac:dyDescent="0.25">
      <c r="A265">
        <v>256</v>
      </c>
      <c r="B265">
        <f>'Założenia i wyniki'!$E$6*Znorm.Profile!B265*((100-(24*'Założenia i wyniki'!$E$9))/100)</f>
        <v>0</v>
      </c>
      <c r="C265">
        <f>'Założenia i wyniki'!$E$8*Znorm.Profile!C265*(1+'Założenia i wyniki'!$E$10/100)^24</f>
        <v>0.50028685000000006</v>
      </c>
      <c r="D265">
        <f t="shared" si="9"/>
        <v>0</v>
      </c>
      <c r="E265">
        <f t="shared" si="10"/>
        <v>0</v>
      </c>
      <c r="F265">
        <f t="shared" si="11"/>
        <v>0.50028685000000006</v>
      </c>
    </row>
    <row r="266" spans="1:6" x14ac:dyDescent="0.25">
      <c r="A266">
        <v>257</v>
      </c>
      <c r="B266">
        <f>'Założenia i wyniki'!$E$6*Znorm.Profile!B266*((100-(24*'Założenia i wyniki'!$E$9))/100)</f>
        <v>0</v>
      </c>
      <c r="C266">
        <f>'Założenia i wyniki'!$E$8*Znorm.Profile!C266*(1+'Założenia i wyniki'!$E$10/100)^24</f>
        <v>0.55327965000000001</v>
      </c>
      <c r="D266">
        <f t="shared" si="9"/>
        <v>0</v>
      </c>
      <c r="E266">
        <f t="shared" si="10"/>
        <v>0</v>
      </c>
      <c r="F266">
        <f t="shared" si="11"/>
        <v>0.55327965000000001</v>
      </c>
    </row>
    <row r="267" spans="1:6" x14ac:dyDescent="0.25">
      <c r="A267">
        <v>258</v>
      </c>
      <c r="B267">
        <f>'Założenia i wyniki'!$E$6*Znorm.Profile!B267*((100-(24*'Założenia i wyniki'!$E$9))/100)</f>
        <v>0</v>
      </c>
      <c r="C267">
        <f>'Założenia i wyniki'!$E$8*Znorm.Profile!C267*(1+'Założenia i wyniki'!$E$10/100)^24</f>
        <v>0.58354695000000001</v>
      </c>
      <c r="D267">
        <f t="shared" ref="D267:D330" si="12">IF(B267&lt;=C267,B267,C267)</f>
        <v>0</v>
      </c>
      <c r="E267">
        <f t="shared" ref="E267:E330" si="13">IF(B267&gt;C267,B267-C267,0)</f>
        <v>0</v>
      </c>
      <c r="F267">
        <f t="shared" ref="F267:F330" si="14">IF(B267&lt;C267,C267-B267,0)</f>
        <v>0.58354695000000001</v>
      </c>
    </row>
    <row r="268" spans="1:6" x14ac:dyDescent="0.25">
      <c r="A268">
        <v>259</v>
      </c>
      <c r="B268">
        <f>'Założenia i wyniki'!$E$6*Znorm.Profile!B268*((100-(24*'Założenia i wyniki'!$E$9))/100)</f>
        <v>0</v>
      </c>
      <c r="C268">
        <f>'Założenia i wyniki'!$E$8*Znorm.Profile!C268*(1+'Założenia i wyniki'!$E$10/100)^24</f>
        <v>0.60048380000000001</v>
      </c>
      <c r="D268">
        <f t="shared" si="12"/>
        <v>0</v>
      </c>
      <c r="E268">
        <f t="shared" si="13"/>
        <v>0</v>
      </c>
      <c r="F268">
        <f t="shared" si="14"/>
        <v>0.60048380000000001</v>
      </c>
    </row>
    <row r="269" spans="1:6" x14ac:dyDescent="0.25">
      <c r="A269">
        <v>260</v>
      </c>
      <c r="B269">
        <f>'Założenia i wyniki'!$E$6*Znorm.Profile!B269*((100-(24*'Założenia i wyniki'!$E$9))/100)</f>
        <v>0</v>
      </c>
      <c r="C269">
        <f>'Założenia i wyniki'!$E$8*Znorm.Profile!C269*(1+'Założenia i wyniki'!$E$10/100)^24</f>
        <v>0.60547725000000008</v>
      </c>
      <c r="D269">
        <f t="shared" si="12"/>
        <v>0</v>
      </c>
      <c r="E269">
        <f t="shared" si="13"/>
        <v>0</v>
      </c>
      <c r="F269">
        <f t="shared" si="14"/>
        <v>0.60547725000000008</v>
      </c>
    </row>
    <row r="270" spans="1:6" x14ac:dyDescent="0.25">
      <c r="A270">
        <v>261</v>
      </c>
      <c r="B270">
        <f>'Założenia i wyniki'!$E$6*Znorm.Profile!B270*((100-(24*'Założenia i wyniki'!$E$9))/100)</f>
        <v>0</v>
      </c>
      <c r="C270">
        <f>'Założenia i wyniki'!$E$8*Znorm.Profile!C270*(1+'Założenia i wyniki'!$E$10/100)^24</f>
        <v>0.57011465000000006</v>
      </c>
      <c r="D270">
        <f t="shared" si="12"/>
        <v>0</v>
      </c>
      <c r="E270">
        <f t="shared" si="13"/>
        <v>0</v>
      </c>
      <c r="F270">
        <f t="shared" si="14"/>
        <v>0.57011465000000006</v>
      </c>
    </row>
    <row r="271" spans="1:6" x14ac:dyDescent="0.25">
      <c r="A271">
        <v>262</v>
      </c>
      <c r="B271">
        <f>'Założenia i wyniki'!$E$6*Znorm.Profile!B271*((100-(24*'Założenia i wyniki'!$E$9))/100)</f>
        <v>0</v>
      </c>
      <c r="C271">
        <f>'Założenia i wyniki'!$E$8*Znorm.Profile!C271*(1+'Założenia i wyniki'!$E$10/100)^24</f>
        <v>0.5180091</v>
      </c>
      <c r="D271">
        <f t="shared" si="12"/>
        <v>0</v>
      </c>
      <c r="E271">
        <f t="shared" si="13"/>
        <v>0</v>
      </c>
      <c r="F271">
        <f t="shared" si="14"/>
        <v>0.5180091</v>
      </c>
    </row>
    <row r="272" spans="1:6" x14ac:dyDescent="0.25">
      <c r="A272">
        <v>263</v>
      </c>
      <c r="B272">
        <f>'Założenia i wyniki'!$E$6*Znorm.Profile!B272*((100-(24*'Założenia i wyniki'!$E$9))/100)</f>
        <v>0</v>
      </c>
      <c r="C272">
        <f>'Założenia i wyniki'!$E$8*Znorm.Profile!C272*(1+'Założenia i wyniki'!$E$10/100)^24</f>
        <v>0.42051729999999998</v>
      </c>
      <c r="D272">
        <f t="shared" si="12"/>
        <v>0</v>
      </c>
      <c r="E272">
        <f t="shared" si="13"/>
        <v>0</v>
      </c>
      <c r="F272">
        <f t="shared" si="14"/>
        <v>0.42051729999999998</v>
      </c>
    </row>
    <row r="273" spans="1:6" x14ac:dyDescent="0.25">
      <c r="A273">
        <v>264</v>
      </c>
      <c r="B273">
        <f>'Założenia i wyniki'!$E$6*Znorm.Profile!B273*((100-(24*'Założenia i wyniki'!$E$9))/100)</f>
        <v>0</v>
      </c>
      <c r="C273">
        <f>'Założenia i wyniki'!$E$8*Znorm.Profile!C273*(1+'Założenia i wyniki'!$E$10/100)^24</f>
        <v>0.34288169999999996</v>
      </c>
      <c r="D273">
        <f t="shared" si="12"/>
        <v>0</v>
      </c>
      <c r="E273">
        <f t="shared" si="13"/>
        <v>0</v>
      </c>
      <c r="F273">
        <f t="shared" si="14"/>
        <v>0.34288169999999996</v>
      </c>
    </row>
    <row r="274" spans="1:6" x14ac:dyDescent="0.25">
      <c r="A274">
        <v>265</v>
      </c>
      <c r="B274">
        <f>'Założenia i wyniki'!$E$6*Znorm.Profile!B274*((100-(24*'Założenia i wyniki'!$E$9))/100)</f>
        <v>0</v>
      </c>
      <c r="C274">
        <f>'Założenia i wyniki'!$E$8*Znorm.Profile!C274*(1+'Założenia i wyniki'!$E$10/100)^24</f>
        <v>0.27307139999999996</v>
      </c>
      <c r="D274">
        <f t="shared" si="12"/>
        <v>0</v>
      </c>
      <c r="E274">
        <f t="shared" si="13"/>
        <v>0</v>
      </c>
      <c r="F274">
        <f t="shared" si="14"/>
        <v>0.27307139999999996</v>
      </c>
    </row>
    <row r="275" spans="1:6" x14ac:dyDescent="0.25">
      <c r="A275">
        <v>266</v>
      </c>
      <c r="B275">
        <f>'Założenia i wyniki'!$E$6*Znorm.Profile!B275*((100-(24*'Założenia i wyniki'!$E$9))/100)</f>
        <v>0</v>
      </c>
      <c r="C275">
        <f>'Założenia i wyniki'!$E$8*Znorm.Profile!C275*(1+'Założenia i wyniki'!$E$10/100)^24</f>
        <v>0.24151434999999999</v>
      </c>
      <c r="D275">
        <f t="shared" si="12"/>
        <v>0</v>
      </c>
      <c r="E275">
        <f t="shared" si="13"/>
        <v>0</v>
      </c>
      <c r="F275">
        <f t="shared" si="14"/>
        <v>0.24151434999999999</v>
      </c>
    </row>
    <row r="276" spans="1:6" x14ac:dyDescent="0.25">
      <c r="A276">
        <v>267</v>
      </c>
      <c r="B276">
        <f>'Założenia i wyniki'!$E$6*Znorm.Profile!B276*((100-(24*'Założenia i wyniki'!$E$9))/100)</f>
        <v>0</v>
      </c>
      <c r="C276">
        <f>'Założenia i wyniki'!$E$8*Znorm.Profile!C276*(1+'Założenia i wyniki'!$E$10/100)^24</f>
        <v>0.22644614999999996</v>
      </c>
      <c r="D276">
        <f t="shared" si="12"/>
        <v>0</v>
      </c>
      <c r="E276">
        <f t="shared" si="13"/>
        <v>0</v>
      </c>
      <c r="F276">
        <f t="shared" si="14"/>
        <v>0.22644614999999996</v>
      </c>
    </row>
    <row r="277" spans="1:6" x14ac:dyDescent="0.25">
      <c r="A277">
        <v>268</v>
      </c>
      <c r="B277">
        <f>'Założenia i wyniki'!$E$6*Znorm.Profile!B277*((100-(24*'Założenia i wyniki'!$E$9))/100)</f>
        <v>0</v>
      </c>
      <c r="C277">
        <f>'Założenia i wyniki'!$E$8*Znorm.Profile!C277*(1+'Założenia i wyniki'!$E$10/100)^24</f>
        <v>0.22725814999999999</v>
      </c>
      <c r="D277">
        <f t="shared" si="12"/>
        <v>0</v>
      </c>
      <c r="E277">
        <f t="shared" si="13"/>
        <v>0</v>
      </c>
      <c r="F277">
        <f t="shared" si="14"/>
        <v>0.22725814999999999</v>
      </c>
    </row>
    <row r="278" spans="1:6" x14ac:dyDescent="0.25">
      <c r="A278">
        <v>269</v>
      </c>
      <c r="B278">
        <f>'Założenia i wyniki'!$E$6*Znorm.Profile!B278*((100-(24*'Założenia i wyniki'!$E$9))/100)</f>
        <v>0</v>
      </c>
      <c r="C278">
        <f>'Założenia i wyniki'!$E$8*Znorm.Profile!C278*(1+'Założenia i wyniki'!$E$10/100)^24</f>
        <v>0.25024055000000001</v>
      </c>
      <c r="D278">
        <f t="shared" si="12"/>
        <v>0</v>
      </c>
      <c r="E278">
        <f t="shared" si="13"/>
        <v>0</v>
      </c>
      <c r="F278">
        <f t="shared" si="14"/>
        <v>0.25024055000000001</v>
      </c>
    </row>
    <row r="279" spans="1:6" x14ac:dyDescent="0.25">
      <c r="A279">
        <v>270</v>
      </c>
      <c r="B279">
        <f>'Założenia i wyniki'!$E$6*Znorm.Profile!B279*((100-(24*'Założenia i wyniki'!$E$9))/100)</f>
        <v>0</v>
      </c>
      <c r="C279">
        <f>'Założenia i wyniki'!$E$8*Znorm.Profile!C279*(1+'Założenia i wyniki'!$E$10/100)^24</f>
        <v>0.30843959999999998</v>
      </c>
      <c r="D279">
        <f t="shared" si="12"/>
        <v>0</v>
      </c>
      <c r="E279">
        <f t="shared" si="13"/>
        <v>0</v>
      </c>
      <c r="F279">
        <f t="shared" si="14"/>
        <v>0.30843959999999998</v>
      </c>
    </row>
    <row r="280" spans="1:6" x14ac:dyDescent="0.25">
      <c r="A280">
        <v>271</v>
      </c>
      <c r="B280">
        <f>'Założenia i wyniki'!$E$6*Znorm.Profile!B280*((100-(24*'Założenia i wyniki'!$E$9))/100)</f>
        <v>0</v>
      </c>
      <c r="C280">
        <f>'Założenia i wyniki'!$E$8*Znorm.Profile!C280*(1+'Założenia i wyniki'!$E$10/100)^24</f>
        <v>0.40095159999999996</v>
      </c>
      <c r="D280">
        <f t="shared" si="12"/>
        <v>0</v>
      </c>
      <c r="E280">
        <f t="shared" si="13"/>
        <v>0</v>
      </c>
      <c r="F280">
        <f t="shared" si="14"/>
        <v>0.40095159999999996</v>
      </c>
    </row>
    <row r="281" spans="1:6" x14ac:dyDescent="0.25">
      <c r="A281">
        <v>272</v>
      </c>
      <c r="B281">
        <f>'Założenia i wyniki'!$E$6*Znorm.Profile!B281*((100-(24*'Założenia i wyniki'!$E$9))/100)</f>
        <v>0</v>
      </c>
      <c r="C281">
        <f>'Założenia i wyniki'!$E$8*Znorm.Profile!C281*(1+'Założenia i wyniki'!$E$10/100)^24</f>
        <v>0.46456305000000003</v>
      </c>
      <c r="D281">
        <f t="shared" si="12"/>
        <v>0</v>
      </c>
      <c r="E281">
        <f t="shared" si="13"/>
        <v>0</v>
      </c>
      <c r="F281">
        <f t="shared" si="14"/>
        <v>0.46456305000000003</v>
      </c>
    </row>
    <row r="282" spans="1:6" x14ac:dyDescent="0.25">
      <c r="A282">
        <v>273</v>
      </c>
      <c r="B282">
        <f>'Założenia i wyniki'!$E$6*Znorm.Profile!B282*((100-(24*'Założenia i wyniki'!$E$9))/100)</f>
        <v>0.188439320754717</v>
      </c>
      <c r="C282">
        <f>'Założenia i wyniki'!$E$8*Znorm.Profile!C282*(1+'Założenia i wyniki'!$E$10/100)^24</f>
        <v>0.45337529999999998</v>
      </c>
      <c r="D282">
        <f t="shared" si="12"/>
        <v>0.188439320754717</v>
      </c>
      <c r="E282">
        <f t="shared" si="13"/>
        <v>0</v>
      </c>
      <c r="F282">
        <f t="shared" si="14"/>
        <v>0.264935979245283</v>
      </c>
    </row>
    <row r="283" spans="1:6" x14ac:dyDescent="0.25">
      <c r="A283">
        <v>274</v>
      </c>
      <c r="B283">
        <f>'Założenia i wyniki'!$E$6*Znorm.Profile!B283*((100-(24*'Założenia i wyniki'!$E$9))/100)</f>
        <v>0.64731471698113208</v>
      </c>
      <c r="C283">
        <f>'Założenia i wyniki'!$E$8*Znorm.Profile!C283*(1+'Założenia i wyniki'!$E$10/100)^24</f>
        <v>0.47131524999999996</v>
      </c>
      <c r="D283">
        <f t="shared" si="12"/>
        <v>0.47131524999999996</v>
      </c>
      <c r="E283">
        <f t="shared" si="13"/>
        <v>0.17599946698113211</v>
      </c>
      <c r="F283">
        <f t="shared" si="14"/>
        <v>0</v>
      </c>
    </row>
    <row r="284" spans="1:6" x14ac:dyDescent="0.25">
      <c r="A284">
        <v>275</v>
      </c>
      <c r="B284">
        <f>'Założenia i wyniki'!$E$6*Znorm.Profile!B284*((100-(24*'Założenia i wyniki'!$E$9))/100)</f>
        <v>1.0607667924528301</v>
      </c>
      <c r="C284">
        <f>'Założenia i wyniki'!$E$8*Znorm.Profile!C284*(1+'Założenia i wyniki'!$E$10/100)^24</f>
        <v>0.46292925000000007</v>
      </c>
      <c r="D284">
        <f t="shared" si="12"/>
        <v>0.46292925000000007</v>
      </c>
      <c r="E284">
        <f t="shared" si="13"/>
        <v>0.59783754245283005</v>
      </c>
      <c r="F284">
        <f t="shared" si="14"/>
        <v>0</v>
      </c>
    </row>
    <row r="285" spans="1:6" x14ac:dyDescent="0.25">
      <c r="A285">
        <v>276</v>
      </c>
      <c r="B285">
        <f>'Założenia i wyniki'!$E$6*Znorm.Profile!B285*((100-(24*'Założenia i wyniki'!$E$9))/100)</f>
        <v>1.2671116981132076</v>
      </c>
      <c r="C285">
        <f>'Założenia i wyniki'!$E$8*Znorm.Profile!C285*(1+'Założenia i wyniki'!$E$10/100)^24</f>
        <v>0.46179595000000001</v>
      </c>
      <c r="D285">
        <f t="shared" si="12"/>
        <v>0.46179595000000001</v>
      </c>
      <c r="E285">
        <f t="shared" si="13"/>
        <v>0.80531574811320761</v>
      </c>
      <c r="F285">
        <f t="shared" si="14"/>
        <v>0</v>
      </c>
    </row>
    <row r="286" spans="1:6" x14ac:dyDescent="0.25">
      <c r="A286">
        <v>277</v>
      </c>
      <c r="B286">
        <f>'Założenia i wyniki'!$E$6*Znorm.Profile!B286*((100-(24*'Założenia i wyniki'!$E$9))/100)</f>
        <v>1.1324958490566037</v>
      </c>
      <c r="C286">
        <f>'Założenia i wyniki'!$E$8*Znorm.Profile!C286*(1+'Założenia i wyniki'!$E$10/100)^24</f>
        <v>0.45902114999999999</v>
      </c>
      <c r="D286">
        <f t="shared" si="12"/>
        <v>0.45902114999999999</v>
      </c>
      <c r="E286">
        <f t="shared" si="13"/>
        <v>0.67347469905660373</v>
      </c>
      <c r="F286">
        <f t="shared" si="14"/>
        <v>0</v>
      </c>
    </row>
    <row r="287" spans="1:6" x14ac:dyDescent="0.25">
      <c r="A287">
        <v>278</v>
      </c>
      <c r="B287">
        <f>'Założenia i wyniki'!$E$6*Znorm.Profile!B287*((100-(24*'Założenia i wyniki'!$E$9))/100)</f>
        <v>0.78353132075471699</v>
      </c>
      <c r="C287">
        <f>'Założenia i wyniki'!$E$8*Znorm.Profile!C287*(1+'Założenia i wyniki'!$E$10/100)^24</f>
        <v>0.46940845000000003</v>
      </c>
      <c r="D287">
        <f t="shared" si="12"/>
        <v>0.46940845000000003</v>
      </c>
      <c r="E287">
        <f t="shared" si="13"/>
        <v>0.31412287075471695</v>
      </c>
      <c r="F287">
        <f t="shared" si="14"/>
        <v>0</v>
      </c>
    </row>
    <row r="288" spans="1:6" x14ac:dyDescent="0.25">
      <c r="A288">
        <v>279</v>
      </c>
      <c r="B288">
        <f>'Założenia i wyniki'!$E$6*Znorm.Profile!B288*((100-(24*'Założenia i wyniki'!$E$9))/100)</f>
        <v>0.33803366037735844</v>
      </c>
      <c r="C288">
        <f>'Założenia i wyniki'!$E$8*Znorm.Profile!C288*(1+'Założenia i wyniki'!$E$10/100)^24</f>
        <v>0.4817148</v>
      </c>
      <c r="D288">
        <f t="shared" si="12"/>
        <v>0.33803366037735844</v>
      </c>
      <c r="E288">
        <f t="shared" si="13"/>
        <v>0</v>
      </c>
      <c r="F288">
        <f t="shared" si="14"/>
        <v>0.14368113962264156</v>
      </c>
    </row>
    <row r="289" spans="1:6" x14ac:dyDescent="0.25">
      <c r="A289">
        <v>280</v>
      </c>
      <c r="B289">
        <f>'Założenia i wyniki'!$E$6*Znorm.Profile!B289*((100-(24*'Założenia i wyniki'!$E$9))/100)</f>
        <v>0</v>
      </c>
      <c r="C289">
        <f>'Założenia i wyniki'!$E$8*Znorm.Profile!C289*(1+'Założenia i wyniki'!$E$10/100)^24</f>
        <v>0.53827935000000005</v>
      </c>
      <c r="D289">
        <f t="shared" si="12"/>
        <v>0</v>
      </c>
      <c r="E289">
        <f t="shared" si="13"/>
        <v>0</v>
      </c>
      <c r="F289">
        <f t="shared" si="14"/>
        <v>0.53827935000000005</v>
      </c>
    </row>
    <row r="290" spans="1:6" x14ac:dyDescent="0.25">
      <c r="A290">
        <v>281</v>
      </c>
      <c r="B290">
        <f>'Założenia i wyniki'!$E$6*Znorm.Profile!B290*((100-(24*'Założenia i wyniki'!$E$9))/100)</f>
        <v>0</v>
      </c>
      <c r="C290">
        <f>'Założenia i wyniki'!$E$8*Znorm.Profile!C290*(1+'Założenia i wyniki'!$E$10/100)^24</f>
        <v>0.61530770000000001</v>
      </c>
      <c r="D290">
        <f t="shared" si="12"/>
        <v>0</v>
      </c>
      <c r="E290">
        <f t="shared" si="13"/>
        <v>0</v>
      </c>
      <c r="F290">
        <f t="shared" si="14"/>
        <v>0.61530770000000001</v>
      </c>
    </row>
    <row r="291" spans="1:6" x14ac:dyDescent="0.25">
      <c r="A291">
        <v>282</v>
      </c>
      <c r="B291">
        <f>'Założenia i wyniki'!$E$6*Znorm.Profile!B291*((100-(24*'Założenia i wyniki'!$E$9))/100)</f>
        <v>0</v>
      </c>
      <c r="C291">
        <f>'Założenia i wyniki'!$E$8*Znorm.Profile!C291*(1+'Założenia i wyniki'!$E$10/100)^24</f>
        <v>0.63898835000000009</v>
      </c>
      <c r="D291">
        <f t="shared" si="12"/>
        <v>0</v>
      </c>
      <c r="E291">
        <f t="shared" si="13"/>
        <v>0</v>
      </c>
      <c r="F291">
        <f t="shared" si="14"/>
        <v>0.63898835000000009</v>
      </c>
    </row>
    <row r="292" spans="1:6" x14ac:dyDescent="0.25">
      <c r="A292">
        <v>283</v>
      </c>
      <c r="B292">
        <f>'Założenia i wyniki'!$E$6*Znorm.Profile!B292*((100-(24*'Założenia i wyniki'!$E$9))/100)</f>
        <v>0</v>
      </c>
      <c r="C292">
        <f>'Założenia i wyniki'!$E$8*Znorm.Profile!C292*(1+'Założenia i wyniki'!$E$10/100)^24</f>
        <v>0.64856120000000006</v>
      </c>
      <c r="D292">
        <f t="shared" si="12"/>
        <v>0</v>
      </c>
      <c r="E292">
        <f t="shared" si="13"/>
        <v>0</v>
      </c>
      <c r="F292">
        <f t="shared" si="14"/>
        <v>0.64856120000000006</v>
      </c>
    </row>
    <row r="293" spans="1:6" x14ac:dyDescent="0.25">
      <c r="A293">
        <v>284</v>
      </c>
      <c r="B293">
        <f>'Założenia i wyniki'!$E$6*Znorm.Profile!B293*((100-(24*'Założenia i wyniki'!$E$9))/100)</f>
        <v>0</v>
      </c>
      <c r="C293">
        <f>'Założenia i wyniki'!$E$8*Znorm.Profile!C293*(1+'Założenia i wyniki'!$E$10/100)^24</f>
        <v>0.64276694999999995</v>
      </c>
      <c r="D293">
        <f t="shared" si="12"/>
        <v>0</v>
      </c>
      <c r="E293">
        <f t="shared" si="13"/>
        <v>0</v>
      </c>
      <c r="F293">
        <f t="shared" si="14"/>
        <v>0.64276694999999995</v>
      </c>
    </row>
    <row r="294" spans="1:6" x14ac:dyDescent="0.25">
      <c r="A294">
        <v>285</v>
      </c>
      <c r="B294">
        <f>'Założenia i wyniki'!$E$6*Znorm.Profile!B294*((100-(24*'Założenia i wyniki'!$E$9))/100)</f>
        <v>0</v>
      </c>
      <c r="C294">
        <f>'Założenia i wyniki'!$E$8*Znorm.Profile!C294*(1+'Założenia i wyniki'!$E$10/100)^24</f>
        <v>0.59935715000000001</v>
      </c>
      <c r="D294">
        <f t="shared" si="12"/>
        <v>0</v>
      </c>
      <c r="E294">
        <f t="shared" si="13"/>
        <v>0</v>
      </c>
      <c r="F294">
        <f t="shared" si="14"/>
        <v>0.59935715000000001</v>
      </c>
    </row>
    <row r="295" spans="1:6" x14ac:dyDescent="0.25">
      <c r="A295">
        <v>286</v>
      </c>
      <c r="B295">
        <f>'Założenia i wyniki'!$E$6*Znorm.Profile!B295*((100-(24*'Założenia i wyniki'!$E$9))/100)</f>
        <v>0</v>
      </c>
      <c r="C295">
        <f>'Założenia i wyniki'!$E$8*Znorm.Profile!C295*(1+'Założenia i wyniki'!$E$10/100)^24</f>
        <v>0.53875080000000009</v>
      </c>
      <c r="D295">
        <f t="shared" si="12"/>
        <v>0</v>
      </c>
      <c r="E295">
        <f t="shared" si="13"/>
        <v>0</v>
      </c>
      <c r="F295">
        <f t="shared" si="14"/>
        <v>0.53875080000000009</v>
      </c>
    </row>
    <row r="296" spans="1:6" x14ac:dyDescent="0.25">
      <c r="A296">
        <v>287</v>
      </c>
      <c r="B296">
        <f>'Założenia i wyniki'!$E$6*Znorm.Profile!B296*((100-(24*'Założenia i wyniki'!$E$9))/100)</f>
        <v>0</v>
      </c>
      <c r="C296">
        <f>'Założenia i wyniki'!$E$8*Znorm.Profile!C296*(1+'Założenia i wyniki'!$E$10/100)^24</f>
        <v>0.43510530000000003</v>
      </c>
      <c r="D296">
        <f t="shared" si="12"/>
        <v>0</v>
      </c>
      <c r="E296">
        <f t="shared" si="13"/>
        <v>0</v>
      </c>
      <c r="F296">
        <f t="shared" si="14"/>
        <v>0.43510530000000003</v>
      </c>
    </row>
    <row r="297" spans="1:6" x14ac:dyDescent="0.25">
      <c r="A297">
        <v>288</v>
      </c>
      <c r="B297">
        <f>'Założenia i wyniki'!$E$6*Znorm.Profile!B297*((100-(24*'Założenia i wyniki'!$E$9))/100)</f>
        <v>0</v>
      </c>
      <c r="C297">
        <f>'Założenia i wyniki'!$E$8*Znorm.Profile!C297*(1+'Założenia i wyniki'!$E$10/100)^24</f>
        <v>0.33837860000000003</v>
      </c>
      <c r="D297">
        <f t="shared" si="12"/>
        <v>0</v>
      </c>
      <c r="E297">
        <f t="shared" si="13"/>
        <v>0</v>
      </c>
      <c r="F297">
        <f t="shared" si="14"/>
        <v>0.33837860000000003</v>
      </c>
    </row>
    <row r="298" spans="1:6" x14ac:dyDescent="0.25">
      <c r="A298">
        <v>289</v>
      </c>
      <c r="B298">
        <f>'Założenia i wyniki'!$E$6*Znorm.Profile!B298*((100-(24*'Założenia i wyniki'!$E$9))/100)</f>
        <v>0</v>
      </c>
      <c r="C298">
        <f>'Założenia i wyniki'!$E$8*Znorm.Profile!C298*(1+'Założenia i wyniki'!$E$10/100)^24</f>
        <v>0.26919864999999998</v>
      </c>
      <c r="D298">
        <f t="shared" si="12"/>
        <v>0</v>
      </c>
      <c r="E298">
        <f t="shared" si="13"/>
        <v>0</v>
      </c>
      <c r="F298">
        <f t="shared" si="14"/>
        <v>0.26919864999999998</v>
      </c>
    </row>
    <row r="299" spans="1:6" x14ac:dyDescent="0.25">
      <c r="A299">
        <v>290</v>
      </c>
      <c r="B299">
        <f>'Założenia i wyniki'!$E$6*Znorm.Profile!B299*((100-(24*'Założenia i wyniki'!$E$9))/100)</f>
        <v>0</v>
      </c>
      <c r="C299">
        <f>'Założenia i wyniki'!$E$8*Znorm.Profile!C299*(1+'Założenia i wyniki'!$E$10/100)^24</f>
        <v>0.23845079999999999</v>
      </c>
      <c r="D299">
        <f t="shared" si="12"/>
        <v>0</v>
      </c>
      <c r="E299">
        <f t="shared" si="13"/>
        <v>0</v>
      </c>
      <c r="F299">
        <f t="shared" si="14"/>
        <v>0.23845079999999999</v>
      </c>
    </row>
    <row r="300" spans="1:6" x14ac:dyDescent="0.25">
      <c r="A300">
        <v>291</v>
      </c>
      <c r="B300">
        <f>'Założenia i wyniki'!$E$6*Znorm.Profile!B300*((100-(24*'Założenia i wyniki'!$E$9))/100)</f>
        <v>0</v>
      </c>
      <c r="C300">
        <f>'Założenia i wyniki'!$E$8*Znorm.Profile!C300*(1+'Założenia i wyniki'!$E$10/100)^24</f>
        <v>0.22588229999999998</v>
      </c>
      <c r="D300">
        <f t="shared" si="12"/>
        <v>0</v>
      </c>
      <c r="E300">
        <f t="shared" si="13"/>
        <v>0</v>
      </c>
      <c r="F300">
        <f t="shared" si="14"/>
        <v>0.22588229999999998</v>
      </c>
    </row>
    <row r="301" spans="1:6" x14ac:dyDescent="0.25">
      <c r="A301">
        <v>292</v>
      </c>
      <c r="B301">
        <f>'Założenia i wyniki'!$E$6*Znorm.Profile!B301*((100-(24*'Założenia i wyniki'!$E$9))/100)</f>
        <v>0</v>
      </c>
      <c r="C301">
        <f>'Założenia i wyniki'!$E$8*Znorm.Profile!C301*(1+'Założenia i wyniki'!$E$10/100)^24</f>
        <v>0.22319639999999999</v>
      </c>
      <c r="D301">
        <f t="shared" si="12"/>
        <v>0</v>
      </c>
      <c r="E301">
        <f t="shared" si="13"/>
        <v>0</v>
      </c>
      <c r="F301">
        <f t="shared" si="14"/>
        <v>0.22319639999999999</v>
      </c>
    </row>
    <row r="302" spans="1:6" x14ac:dyDescent="0.25">
      <c r="A302">
        <v>293</v>
      </c>
      <c r="B302">
        <f>'Założenia i wyniki'!$E$6*Znorm.Profile!B302*((100-(24*'Założenia i wyniki'!$E$9))/100)</f>
        <v>0</v>
      </c>
      <c r="C302">
        <f>'Założenia i wyniki'!$E$8*Znorm.Profile!C302*(1+'Założenia i wyniki'!$E$10/100)^24</f>
        <v>0.24792740000000005</v>
      </c>
      <c r="D302">
        <f t="shared" si="12"/>
        <v>0</v>
      </c>
      <c r="E302">
        <f t="shared" si="13"/>
        <v>0</v>
      </c>
      <c r="F302">
        <f t="shared" si="14"/>
        <v>0.24792740000000005</v>
      </c>
    </row>
    <row r="303" spans="1:6" x14ac:dyDescent="0.25">
      <c r="A303">
        <v>294</v>
      </c>
      <c r="B303">
        <f>'Założenia i wyniki'!$E$6*Znorm.Profile!B303*((100-(24*'Założenia i wyniki'!$E$9))/100)</f>
        <v>0</v>
      </c>
      <c r="C303">
        <f>'Założenia i wyniki'!$E$8*Znorm.Profile!C303*(1+'Założenia i wyniki'!$E$10/100)^24</f>
        <v>0.30265410000000004</v>
      </c>
      <c r="D303">
        <f t="shared" si="12"/>
        <v>0</v>
      </c>
      <c r="E303">
        <f t="shared" si="13"/>
        <v>0</v>
      </c>
      <c r="F303">
        <f t="shared" si="14"/>
        <v>0.30265410000000004</v>
      </c>
    </row>
    <row r="304" spans="1:6" x14ac:dyDescent="0.25">
      <c r="A304">
        <v>295</v>
      </c>
      <c r="B304">
        <f>'Założenia i wyniki'!$E$6*Znorm.Profile!B304*((100-(24*'Założenia i wyniki'!$E$9))/100)</f>
        <v>0</v>
      </c>
      <c r="C304">
        <f>'Założenia i wyniki'!$E$8*Znorm.Profile!C304*(1+'Założenia i wyniki'!$E$10/100)^24</f>
        <v>0.40547955000000002</v>
      </c>
      <c r="D304">
        <f t="shared" si="12"/>
        <v>0</v>
      </c>
      <c r="E304">
        <f t="shared" si="13"/>
        <v>0</v>
      </c>
      <c r="F304">
        <f t="shared" si="14"/>
        <v>0.40547955000000002</v>
      </c>
    </row>
    <row r="305" spans="1:6" x14ac:dyDescent="0.25">
      <c r="A305">
        <v>296</v>
      </c>
      <c r="B305">
        <f>'Założenia i wyniki'!$E$6*Znorm.Profile!B305*((100-(24*'Założenia i wyniki'!$E$9))/100)</f>
        <v>0</v>
      </c>
      <c r="C305">
        <f>'Założenia i wyniki'!$E$8*Znorm.Profile!C305*(1+'Założenia i wyniki'!$E$10/100)^24</f>
        <v>0.4584048</v>
      </c>
      <c r="D305">
        <f t="shared" si="12"/>
        <v>0</v>
      </c>
      <c r="E305">
        <f t="shared" si="13"/>
        <v>0</v>
      </c>
      <c r="F305">
        <f t="shared" si="14"/>
        <v>0.4584048</v>
      </c>
    </row>
    <row r="306" spans="1:6" x14ac:dyDescent="0.25">
      <c r="A306">
        <v>297</v>
      </c>
      <c r="B306">
        <f>'Założenia i wyniki'!$E$6*Znorm.Profile!B306*((100-(24*'Założenia i wyniki'!$E$9))/100)</f>
        <v>3.9310724528301881E-3</v>
      </c>
      <c r="C306">
        <f>'Założenia i wyniki'!$E$8*Znorm.Profile!C306*(1+'Założenia i wyniki'!$E$10/100)^24</f>
        <v>0.45682419999999996</v>
      </c>
      <c r="D306">
        <f t="shared" si="12"/>
        <v>3.9310724528301881E-3</v>
      </c>
      <c r="E306">
        <f t="shared" si="13"/>
        <v>0</v>
      </c>
      <c r="F306">
        <f t="shared" si="14"/>
        <v>0.45289312754716976</v>
      </c>
    </row>
    <row r="307" spans="1:6" x14ac:dyDescent="0.25">
      <c r="A307">
        <v>298</v>
      </c>
      <c r="B307">
        <f>'Założenia i wyniki'!$E$6*Znorm.Profile!B307*((100-(24*'Założenia i wyniki'!$E$9))/100)</f>
        <v>8.4634188679245284E-2</v>
      </c>
      <c r="C307">
        <f>'Założenia i wyniki'!$E$8*Znorm.Profile!C307*(1+'Założenia i wyniki'!$E$10/100)^24</f>
        <v>0.45968334999999999</v>
      </c>
      <c r="D307">
        <f t="shared" si="12"/>
        <v>8.4634188679245284E-2</v>
      </c>
      <c r="E307">
        <f t="shared" si="13"/>
        <v>0</v>
      </c>
      <c r="F307">
        <f t="shared" si="14"/>
        <v>0.37504916132075472</v>
      </c>
    </row>
    <row r="308" spans="1:6" x14ac:dyDescent="0.25">
      <c r="A308">
        <v>299</v>
      </c>
      <c r="B308">
        <f>'Założenia i wyniki'!$E$6*Znorm.Profile!B308*((100-(24*'Założenia i wyniki'!$E$9))/100)</f>
        <v>0.17315592452830186</v>
      </c>
      <c r="C308">
        <f>'Założenia i wyniki'!$E$8*Znorm.Profile!C308*(1+'Założenia i wyniki'!$E$10/100)^24</f>
        <v>0.45599819999999996</v>
      </c>
      <c r="D308">
        <f t="shared" si="12"/>
        <v>0.17315592452830186</v>
      </c>
      <c r="E308">
        <f t="shared" si="13"/>
        <v>0</v>
      </c>
      <c r="F308">
        <f t="shared" si="14"/>
        <v>0.2828422754716981</v>
      </c>
    </row>
    <row r="309" spans="1:6" x14ac:dyDescent="0.25">
      <c r="A309">
        <v>300</v>
      </c>
      <c r="B309">
        <f>'Założenia i wyniki'!$E$6*Znorm.Profile!B309*((100-(24*'Założenia i wyniki'!$E$9))/100)</f>
        <v>0.49969464150943393</v>
      </c>
      <c r="C309">
        <f>'Założenia i wyniki'!$E$8*Znorm.Profile!C309*(1+'Założenia i wyniki'!$E$10/100)^24</f>
        <v>0.44534385000000004</v>
      </c>
      <c r="D309">
        <f t="shared" si="12"/>
        <v>0.44534385000000004</v>
      </c>
      <c r="E309">
        <f t="shared" si="13"/>
        <v>5.4350791509433893E-2</v>
      </c>
      <c r="F309">
        <f t="shared" si="14"/>
        <v>0</v>
      </c>
    </row>
    <row r="310" spans="1:6" x14ac:dyDescent="0.25">
      <c r="A310">
        <v>301</v>
      </c>
      <c r="B310">
        <f>'Założenia i wyniki'!$E$6*Znorm.Profile!B310*((100-(24*'Założenia i wyniki'!$E$9))/100)</f>
        <v>0.96624603773584905</v>
      </c>
      <c r="C310">
        <f>'Założenia i wyniki'!$E$8*Znorm.Profile!C310*(1+'Założenia i wyniki'!$E$10/100)^24</f>
        <v>0.44854145000000001</v>
      </c>
      <c r="D310">
        <f t="shared" si="12"/>
        <v>0.44854145000000001</v>
      </c>
      <c r="E310">
        <f t="shared" si="13"/>
        <v>0.51770458773584904</v>
      </c>
      <c r="F310">
        <f t="shared" si="14"/>
        <v>0</v>
      </c>
    </row>
    <row r="311" spans="1:6" x14ac:dyDescent="0.25">
      <c r="A311">
        <v>302</v>
      </c>
      <c r="B311">
        <f>'Założenia i wyniki'!$E$6*Znorm.Profile!B311*((100-(24*'Założenia i wyniki'!$E$9))/100)</f>
        <v>0.19341690566037734</v>
      </c>
      <c r="C311">
        <f>'Założenia i wyniki'!$E$8*Znorm.Profile!C311*(1+'Założenia i wyniki'!$E$10/100)^24</f>
        <v>0.46121845</v>
      </c>
      <c r="D311">
        <f t="shared" si="12"/>
        <v>0.19341690566037734</v>
      </c>
      <c r="E311">
        <f t="shared" si="13"/>
        <v>0</v>
      </c>
      <c r="F311">
        <f t="shared" si="14"/>
        <v>0.26780154433962267</v>
      </c>
    </row>
    <row r="312" spans="1:6" x14ac:dyDescent="0.25">
      <c r="A312">
        <v>303</v>
      </c>
      <c r="B312">
        <f>'Założenia i wyniki'!$E$6*Znorm.Profile!B312*((100-(24*'Założenia i wyniki'!$E$9))/100)</f>
        <v>4.9894762264150939E-2</v>
      </c>
      <c r="C312">
        <f>'Założenia i wyniki'!$E$8*Znorm.Profile!C312*(1+'Założenia i wyniki'!$E$10/100)^24</f>
        <v>0.46711630000000004</v>
      </c>
      <c r="D312">
        <f t="shared" si="12"/>
        <v>4.9894762264150939E-2</v>
      </c>
      <c r="E312">
        <f t="shared" si="13"/>
        <v>0</v>
      </c>
      <c r="F312">
        <f t="shared" si="14"/>
        <v>0.41722153773584908</v>
      </c>
    </row>
    <row r="313" spans="1:6" x14ac:dyDescent="0.25">
      <c r="A313">
        <v>304</v>
      </c>
      <c r="B313">
        <f>'Założenia i wyniki'!$E$6*Znorm.Profile!B313*((100-(24*'Założenia i wyniki'!$E$9))/100)</f>
        <v>0</v>
      </c>
      <c r="C313">
        <f>'Założenia i wyniki'!$E$8*Znorm.Profile!C313*(1+'Założenia i wyniki'!$E$10/100)^24</f>
        <v>0.5162258500000001</v>
      </c>
      <c r="D313">
        <f t="shared" si="12"/>
        <v>0</v>
      </c>
      <c r="E313">
        <f t="shared" si="13"/>
        <v>0</v>
      </c>
      <c r="F313">
        <f t="shared" si="14"/>
        <v>0.5162258500000001</v>
      </c>
    </row>
    <row r="314" spans="1:6" x14ac:dyDescent="0.25">
      <c r="A314">
        <v>305</v>
      </c>
      <c r="B314">
        <f>'Założenia i wyniki'!$E$6*Znorm.Profile!B314*((100-(24*'Założenia i wyniki'!$E$9))/100)</f>
        <v>0</v>
      </c>
      <c r="C314">
        <f>'Założenia i wyniki'!$E$8*Znorm.Profile!C314*(1+'Założenia i wyniki'!$E$10/100)^24</f>
        <v>0.59025644999999993</v>
      </c>
      <c r="D314">
        <f t="shared" si="12"/>
        <v>0</v>
      </c>
      <c r="E314">
        <f t="shared" si="13"/>
        <v>0</v>
      </c>
      <c r="F314">
        <f t="shared" si="14"/>
        <v>0.59025644999999993</v>
      </c>
    </row>
    <row r="315" spans="1:6" x14ac:dyDescent="0.25">
      <c r="A315">
        <v>306</v>
      </c>
      <c r="B315">
        <f>'Założenia i wyniki'!$E$6*Znorm.Profile!B315*((100-(24*'Założenia i wyniki'!$E$9))/100)</f>
        <v>0</v>
      </c>
      <c r="C315">
        <f>'Założenia i wyniki'!$E$8*Znorm.Profile!C315*(1+'Założenia i wyniki'!$E$10/100)^24</f>
        <v>0.62444129999999998</v>
      </c>
      <c r="D315">
        <f t="shared" si="12"/>
        <v>0</v>
      </c>
      <c r="E315">
        <f t="shared" si="13"/>
        <v>0</v>
      </c>
      <c r="F315">
        <f t="shared" si="14"/>
        <v>0.62444129999999998</v>
      </c>
    </row>
    <row r="316" spans="1:6" x14ac:dyDescent="0.25">
      <c r="A316">
        <v>307</v>
      </c>
      <c r="B316">
        <f>'Założenia i wyniki'!$E$6*Znorm.Profile!B316*((100-(24*'Założenia i wyniki'!$E$9))/100)</f>
        <v>0</v>
      </c>
      <c r="C316">
        <f>'Założenia i wyniki'!$E$8*Znorm.Profile!C316*(1+'Założenia i wyniki'!$E$10/100)^24</f>
        <v>0.64090704999999992</v>
      </c>
      <c r="D316">
        <f t="shared" si="12"/>
        <v>0</v>
      </c>
      <c r="E316">
        <f t="shared" si="13"/>
        <v>0</v>
      </c>
      <c r="F316">
        <f t="shared" si="14"/>
        <v>0.64090704999999992</v>
      </c>
    </row>
    <row r="317" spans="1:6" x14ac:dyDescent="0.25">
      <c r="A317">
        <v>308</v>
      </c>
      <c r="B317">
        <f>'Założenia i wyniki'!$E$6*Znorm.Profile!B317*((100-(24*'Założenia i wyniki'!$E$9))/100)</f>
        <v>0</v>
      </c>
      <c r="C317">
        <f>'Założenia i wyniki'!$E$8*Znorm.Profile!C317*(1+'Założenia i wyniki'!$E$10/100)^24</f>
        <v>0.63635075000000008</v>
      </c>
      <c r="D317">
        <f t="shared" si="12"/>
        <v>0</v>
      </c>
      <c r="E317">
        <f t="shared" si="13"/>
        <v>0</v>
      </c>
      <c r="F317">
        <f t="shared" si="14"/>
        <v>0.63635075000000008</v>
      </c>
    </row>
    <row r="318" spans="1:6" x14ac:dyDescent="0.25">
      <c r="A318">
        <v>309</v>
      </c>
      <c r="B318">
        <f>'Założenia i wyniki'!$E$6*Znorm.Profile!B318*((100-(24*'Założenia i wyniki'!$E$9))/100)</f>
        <v>0</v>
      </c>
      <c r="C318">
        <f>'Założenia i wyniki'!$E$8*Znorm.Profile!C318*(1+'Założenia i wyniki'!$E$10/100)^24</f>
        <v>0.59345404999999996</v>
      </c>
      <c r="D318">
        <f t="shared" si="12"/>
        <v>0</v>
      </c>
      <c r="E318">
        <f t="shared" si="13"/>
        <v>0</v>
      </c>
      <c r="F318">
        <f t="shared" si="14"/>
        <v>0.59345404999999996</v>
      </c>
    </row>
    <row r="319" spans="1:6" x14ac:dyDescent="0.25">
      <c r="A319">
        <v>310</v>
      </c>
      <c r="B319">
        <f>'Założenia i wyniki'!$E$6*Znorm.Profile!B319*((100-(24*'Założenia i wyniki'!$E$9))/100)</f>
        <v>0</v>
      </c>
      <c r="C319">
        <f>'Założenia i wyniki'!$E$8*Znorm.Profile!C319*(1+'Założenia i wyniki'!$E$10/100)^24</f>
        <v>0.53089854999999997</v>
      </c>
      <c r="D319">
        <f t="shared" si="12"/>
        <v>0</v>
      </c>
      <c r="E319">
        <f t="shared" si="13"/>
        <v>0</v>
      </c>
      <c r="F319">
        <f t="shared" si="14"/>
        <v>0.53089854999999997</v>
      </c>
    </row>
    <row r="320" spans="1:6" x14ac:dyDescent="0.25">
      <c r="A320">
        <v>311</v>
      </c>
      <c r="B320">
        <f>'Założenia i wyniki'!$E$6*Znorm.Profile!B320*((100-(24*'Założenia i wyniki'!$E$9))/100)</f>
        <v>0</v>
      </c>
      <c r="C320">
        <f>'Założenia i wyniki'!$E$8*Znorm.Profile!C320*(1+'Założenia i wyniki'!$E$10/100)^24</f>
        <v>0.42920814999999995</v>
      </c>
      <c r="D320">
        <f t="shared" si="12"/>
        <v>0</v>
      </c>
      <c r="E320">
        <f t="shared" si="13"/>
        <v>0</v>
      </c>
      <c r="F320">
        <f t="shared" si="14"/>
        <v>0.42920814999999995</v>
      </c>
    </row>
    <row r="321" spans="1:6" x14ac:dyDescent="0.25">
      <c r="A321">
        <v>312</v>
      </c>
      <c r="B321">
        <f>'Założenia i wyniki'!$E$6*Znorm.Profile!B321*((100-(24*'Założenia i wyniki'!$E$9))/100)</f>
        <v>0</v>
      </c>
      <c r="C321">
        <f>'Założenia i wyniki'!$E$8*Znorm.Profile!C321*(1+'Założenia i wyniki'!$E$10/100)^24</f>
        <v>0.34102250000000001</v>
      </c>
      <c r="D321">
        <f t="shared" si="12"/>
        <v>0</v>
      </c>
      <c r="E321">
        <f t="shared" si="13"/>
        <v>0</v>
      </c>
      <c r="F321">
        <f t="shared" si="14"/>
        <v>0.34102250000000001</v>
      </c>
    </row>
    <row r="322" spans="1:6" x14ac:dyDescent="0.25">
      <c r="A322">
        <v>313</v>
      </c>
      <c r="B322">
        <f>'Założenia i wyniki'!$E$6*Znorm.Profile!B322*((100-(24*'Założenia i wyniki'!$E$9))/100)</f>
        <v>0</v>
      </c>
      <c r="C322">
        <f>'Założenia i wyniki'!$E$8*Znorm.Profile!C322*(1+'Założenia i wyniki'!$E$10/100)^24</f>
        <v>0.27273819999999999</v>
      </c>
      <c r="D322">
        <f t="shared" si="12"/>
        <v>0</v>
      </c>
      <c r="E322">
        <f t="shared" si="13"/>
        <v>0</v>
      </c>
      <c r="F322">
        <f t="shared" si="14"/>
        <v>0.27273819999999999</v>
      </c>
    </row>
    <row r="323" spans="1:6" x14ac:dyDescent="0.25">
      <c r="A323">
        <v>314</v>
      </c>
      <c r="B323">
        <f>'Założenia i wyniki'!$E$6*Znorm.Profile!B323*((100-(24*'Założenia i wyniki'!$E$9))/100)</f>
        <v>0</v>
      </c>
      <c r="C323">
        <f>'Założenia i wyniki'!$E$8*Znorm.Profile!C323*(1+'Założenia i wyniki'!$E$10/100)^24</f>
        <v>0.23939684999999999</v>
      </c>
      <c r="D323">
        <f t="shared" si="12"/>
        <v>0</v>
      </c>
      <c r="E323">
        <f t="shared" si="13"/>
        <v>0</v>
      </c>
      <c r="F323">
        <f t="shared" si="14"/>
        <v>0.23939684999999999</v>
      </c>
    </row>
    <row r="324" spans="1:6" x14ac:dyDescent="0.25">
      <c r="A324">
        <v>315</v>
      </c>
      <c r="B324">
        <f>'Założenia i wyniki'!$E$6*Znorm.Profile!B324*((100-(24*'Założenia i wyniki'!$E$9))/100)</f>
        <v>0</v>
      </c>
      <c r="C324">
        <f>'Założenia i wyniki'!$E$8*Znorm.Profile!C324*(1+'Założenia i wyniki'!$E$10/100)^24</f>
        <v>0.22563765</v>
      </c>
      <c r="D324">
        <f t="shared" si="12"/>
        <v>0</v>
      </c>
      <c r="E324">
        <f t="shared" si="13"/>
        <v>0</v>
      </c>
      <c r="F324">
        <f t="shared" si="14"/>
        <v>0.22563765</v>
      </c>
    </row>
    <row r="325" spans="1:6" x14ac:dyDescent="0.25">
      <c r="A325">
        <v>316</v>
      </c>
      <c r="B325">
        <f>'Założenia i wyniki'!$E$6*Znorm.Profile!B325*((100-(24*'Założenia i wyniki'!$E$9))/100)</f>
        <v>0</v>
      </c>
      <c r="C325">
        <f>'Założenia i wyniki'!$E$8*Znorm.Profile!C325*(1+'Założenia i wyniki'!$E$10/100)^24</f>
        <v>0.22128855</v>
      </c>
      <c r="D325">
        <f t="shared" si="12"/>
        <v>0</v>
      </c>
      <c r="E325">
        <f t="shared" si="13"/>
        <v>0</v>
      </c>
      <c r="F325">
        <f t="shared" si="14"/>
        <v>0.22128855</v>
      </c>
    </row>
    <row r="326" spans="1:6" x14ac:dyDescent="0.25">
      <c r="A326">
        <v>317</v>
      </c>
      <c r="B326">
        <f>'Założenia i wyniki'!$E$6*Znorm.Profile!B326*((100-(24*'Założenia i wyniki'!$E$9))/100)</f>
        <v>0</v>
      </c>
      <c r="C326">
        <f>'Założenia i wyniki'!$E$8*Znorm.Profile!C326*(1+'Założenia i wyniki'!$E$10/100)^24</f>
        <v>0.24989195</v>
      </c>
      <c r="D326">
        <f t="shared" si="12"/>
        <v>0</v>
      </c>
      <c r="E326">
        <f t="shared" si="13"/>
        <v>0</v>
      </c>
      <c r="F326">
        <f t="shared" si="14"/>
        <v>0.24989195</v>
      </c>
    </row>
    <row r="327" spans="1:6" x14ac:dyDescent="0.25">
      <c r="A327">
        <v>318</v>
      </c>
      <c r="B327">
        <f>'Założenia i wyniki'!$E$6*Znorm.Profile!B327*((100-(24*'Założenia i wyniki'!$E$9))/100)</f>
        <v>0</v>
      </c>
      <c r="C327">
        <f>'Założenia i wyniki'!$E$8*Znorm.Profile!C327*(1+'Założenia i wyniki'!$E$10/100)^24</f>
        <v>0.30709455000000002</v>
      </c>
      <c r="D327">
        <f t="shared" si="12"/>
        <v>0</v>
      </c>
      <c r="E327">
        <f t="shared" si="13"/>
        <v>0</v>
      </c>
      <c r="F327">
        <f t="shared" si="14"/>
        <v>0.30709455000000002</v>
      </c>
    </row>
    <row r="328" spans="1:6" x14ac:dyDescent="0.25">
      <c r="A328">
        <v>319</v>
      </c>
      <c r="B328">
        <f>'Założenia i wyniki'!$E$6*Znorm.Profile!B328*((100-(24*'Założenia i wyniki'!$E$9))/100)</f>
        <v>0</v>
      </c>
      <c r="C328">
        <f>'Założenia i wyniki'!$E$8*Znorm.Profile!C328*(1+'Założenia i wyniki'!$E$10/100)^24</f>
        <v>0.39714709999999998</v>
      </c>
      <c r="D328">
        <f t="shared" si="12"/>
        <v>0</v>
      </c>
      <c r="E328">
        <f t="shared" si="13"/>
        <v>0</v>
      </c>
      <c r="F328">
        <f t="shared" si="14"/>
        <v>0.39714709999999998</v>
      </c>
    </row>
    <row r="329" spans="1:6" x14ac:dyDescent="0.25">
      <c r="A329">
        <v>320</v>
      </c>
      <c r="B329">
        <f>'Założenia i wyniki'!$E$6*Znorm.Profile!B329*((100-(24*'Założenia i wyniki'!$E$9))/100)</f>
        <v>0</v>
      </c>
      <c r="C329">
        <f>'Założenia i wyniki'!$E$8*Znorm.Profile!C329*(1+'Założenia i wyniki'!$E$10/100)^24</f>
        <v>0.45187345000000001</v>
      </c>
      <c r="D329">
        <f t="shared" si="12"/>
        <v>0</v>
      </c>
      <c r="E329">
        <f t="shared" si="13"/>
        <v>0</v>
      </c>
      <c r="F329">
        <f t="shared" si="14"/>
        <v>0.45187345000000001</v>
      </c>
    </row>
    <row r="330" spans="1:6" x14ac:dyDescent="0.25">
      <c r="A330">
        <v>321</v>
      </c>
      <c r="B330">
        <f>'Założenia i wyniki'!$E$6*Znorm.Profile!B330*((100-(24*'Założenia i wyniki'!$E$9))/100)</f>
        <v>1.3274830188679244E-2</v>
      </c>
      <c r="C330">
        <f>'Założenia i wyniki'!$E$8*Znorm.Profile!C330*(1+'Założenia i wyniki'!$E$10/100)^24</f>
        <v>0.45570630000000006</v>
      </c>
      <c r="D330">
        <f t="shared" si="12"/>
        <v>1.3274830188679244E-2</v>
      </c>
      <c r="E330">
        <f t="shared" si="13"/>
        <v>0</v>
      </c>
      <c r="F330">
        <f t="shared" si="14"/>
        <v>0.44243146981132081</v>
      </c>
    </row>
    <row r="331" spans="1:6" x14ac:dyDescent="0.25">
      <c r="A331">
        <v>322</v>
      </c>
      <c r="B331">
        <f>'Założenia i wyniki'!$E$6*Znorm.Profile!B331*((100-(24*'Założenia i wyniki'!$E$9))/100)</f>
        <v>0.11731245283018868</v>
      </c>
      <c r="C331">
        <f>'Założenia i wyniki'!$E$8*Znorm.Profile!C331*(1+'Założenia i wyniki'!$E$10/100)^24</f>
        <v>0.46476745000000003</v>
      </c>
      <c r="D331">
        <f t="shared" ref="D331:D394" si="15">IF(B331&lt;=C331,B331,C331)</f>
        <v>0.11731245283018868</v>
      </c>
      <c r="E331">
        <f t="shared" ref="E331:E394" si="16">IF(B331&gt;C331,B331-C331,0)</f>
        <v>0</v>
      </c>
      <c r="F331">
        <f t="shared" ref="F331:F394" si="17">IF(B331&lt;C331,C331-B331,0)</f>
        <v>0.34745499716981132</v>
      </c>
    </row>
    <row r="332" spans="1:6" x14ac:dyDescent="0.25">
      <c r="A332">
        <v>323</v>
      </c>
      <c r="B332">
        <f>'Założenia i wyniki'!$E$6*Znorm.Profile!B332*((100-(24*'Założenia i wyniki'!$E$9))/100)</f>
        <v>0.19200671698113206</v>
      </c>
      <c r="C332">
        <f>'Założenia i wyniki'!$E$8*Znorm.Profile!C332*(1+'Założenia i wyniki'!$E$10/100)^24</f>
        <v>0.46574675000000004</v>
      </c>
      <c r="D332">
        <f t="shared" si="15"/>
        <v>0.19200671698113206</v>
      </c>
      <c r="E332">
        <f t="shared" si="16"/>
        <v>0</v>
      </c>
      <c r="F332">
        <f t="shared" si="17"/>
        <v>0.27374003301886796</v>
      </c>
    </row>
    <row r="333" spans="1:6" x14ac:dyDescent="0.25">
      <c r="A333">
        <v>324</v>
      </c>
      <c r="B333">
        <f>'Założenia i wyniki'!$E$6*Znorm.Profile!B333*((100-(24*'Założenia i wyniki'!$E$9))/100)</f>
        <v>0.14678158490566034</v>
      </c>
      <c r="C333">
        <f>'Założenia i wyniki'!$E$8*Znorm.Profile!C333*(1+'Założenia i wyniki'!$E$10/100)^24</f>
        <v>0.46343604999999993</v>
      </c>
      <c r="D333">
        <f t="shared" si="15"/>
        <v>0.14678158490566034</v>
      </c>
      <c r="E333">
        <f t="shared" si="16"/>
        <v>0</v>
      </c>
      <c r="F333">
        <f t="shared" si="17"/>
        <v>0.31665446509433959</v>
      </c>
    </row>
    <row r="334" spans="1:6" x14ac:dyDescent="0.25">
      <c r="A334">
        <v>325</v>
      </c>
      <c r="B334">
        <f>'Założenia i wyniki'!$E$6*Znorm.Profile!B334*((100-(24*'Założenia i wyniki'!$E$9))/100)</f>
        <v>0.13398316981132077</v>
      </c>
      <c r="C334">
        <f>'Założenia i wyniki'!$E$8*Znorm.Profile!C334*(1+'Założenia i wyniki'!$E$10/100)^24</f>
        <v>0.46099549999999995</v>
      </c>
      <c r="D334">
        <f t="shared" si="15"/>
        <v>0.13398316981132077</v>
      </c>
      <c r="E334">
        <f t="shared" si="16"/>
        <v>0</v>
      </c>
      <c r="F334">
        <f t="shared" si="17"/>
        <v>0.32701233018867915</v>
      </c>
    </row>
    <row r="335" spans="1:6" x14ac:dyDescent="0.25">
      <c r="A335">
        <v>326</v>
      </c>
      <c r="B335">
        <f>'Założenia i wyniki'!$E$6*Znorm.Profile!B335*((100-(24*'Założenia i wyniki'!$E$9))/100)</f>
        <v>9.728777358490566E-2</v>
      </c>
      <c r="C335">
        <f>'Założenia i wyniki'!$E$8*Znorm.Profile!C335*(1+'Założenia i wyniki'!$E$10/100)^24</f>
        <v>0.46804835000000006</v>
      </c>
      <c r="D335">
        <f t="shared" si="15"/>
        <v>9.728777358490566E-2</v>
      </c>
      <c r="E335">
        <f t="shared" si="16"/>
        <v>0</v>
      </c>
      <c r="F335">
        <f t="shared" si="17"/>
        <v>0.37076057641509441</v>
      </c>
    </row>
    <row r="336" spans="1:6" x14ac:dyDescent="0.25">
      <c r="A336">
        <v>327</v>
      </c>
      <c r="B336">
        <f>'Założenia i wyniki'!$E$6*Znorm.Profile!B336*((100-(24*'Założenia i wyniki'!$E$9))/100)</f>
        <v>3.3846815094339615E-2</v>
      </c>
      <c r="C336">
        <f>'Założenia i wyniki'!$E$8*Znorm.Profile!C336*(1+'Założenia i wyniki'!$E$10/100)^24</f>
        <v>0.48200179999999998</v>
      </c>
      <c r="D336">
        <f t="shared" si="15"/>
        <v>3.3846815094339615E-2</v>
      </c>
      <c r="E336">
        <f t="shared" si="16"/>
        <v>0</v>
      </c>
      <c r="F336">
        <f t="shared" si="17"/>
        <v>0.44815498490566036</v>
      </c>
    </row>
    <row r="337" spans="1:6" x14ac:dyDescent="0.25">
      <c r="A337">
        <v>328</v>
      </c>
      <c r="B337">
        <f>'Założenia i wyniki'!$E$6*Znorm.Profile!B337*((100-(24*'Założenia i wyniki'!$E$9))/100)</f>
        <v>0</v>
      </c>
      <c r="C337">
        <f>'Założenia i wyniki'!$E$8*Znorm.Profile!C337*(1+'Założenia i wyniki'!$E$10/100)^24</f>
        <v>0.53829755000000001</v>
      </c>
      <c r="D337">
        <f t="shared" si="15"/>
        <v>0</v>
      </c>
      <c r="E337">
        <f t="shared" si="16"/>
        <v>0</v>
      </c>
      <c r="F337">
        <f t="shared" si="17"/>
        <v>0.53829755000000001</v>
      </c>
    </row>
    <row r="338" spans="1:6" x14ac:dyDescent="0.25">
      <c r="A338">
        <v>329</v>
      </c>
      <c r="B338">
        <f>'Założenia i wyniki'!$E$6*Znorm.Profile!B338*((100-(24*'Założenia i wyniki'!$E$9))/100)</f>
        <v>0</v>
      </c>
      <c r="C338">
        <f>'Założenia i wyniki'!$E$8*Znorm.Profile!C338*(1+'Założenia i wyniki'!$E$10/100)^24</f>
        <v>0.59930919999999999</v>
      </c>
      <c r="D338">
        <f t="shared" si="15"/>
        <v>0</v>
      </c>
      <c r="E338">
        <f t="shared" si="16"/>
        <v>0</v>
      </c>
      <c r="F338">
        <f t="shared" si="17"/>
        <v>0.59930919999999999</v>
      </c>
    </row>
    <row r="339" spans="1:6" x14ac:dyDescent="0.25">
      <c r="A339">
        <v>330</v>
      </c>
      <c r="B339">
        <f>'Założenia i wyniki'!$E$6*Znorm.Profile!B339*((100-(24*'Założenia i wyniki'!$E$9))/100)</f>
        <v>0</v>
      </c>
      <c r="C339">
        <f>'Założenia i wyniki'!$E$8*Znorm.Profile!C339*(1+'Założenia i wyniki'!$E$10/100)^24</f>
        <v>0.63375094999999992</v>
      </c>
      <c r="D339">
        <f t="shared" si="15"/>
        <v>0</v>
      </c>
      <c r="E339">
        <f t="shared" si="16"/>
        <v>0</v>
      </c>
      <c r="F339">
        <f t="shared" si="17"/>
        <v>0.63375094999999992</v>
      </c>
    </row>
    <row r="340" spans="1:6" x14ac:dyDescent="0.25">
      <c r="A340">
        <v>331</v>
      </c>
      <c r="B340">
        <f>'Założenia i wyniki'!$E$6*Znorm.Profile!B340*((100-(24*'Założenia i wyniki'!$E$9))/100)</f>
        <v>0</v>
      </c>
      <c r="C340">
        <f>'Założenia i wyniki'!$E$8*Znorm.Profile!C340*(1+'Założenia i wyniki'!$E$10/100)^24</f>
        <v>0.64251389999999997</v>
      </c>
      <c r="D340">
        <f t="shared" si="15"/>
        <v>0</v>
      </c>
      <c r="E340">
        <f t="shared" si="16"/>
        <v>0</v>
      </c>
      <c r="F340">
        <f t="shared" si="17"/>
        <v>0.64251389999999997</v>
      </c>
    </row>
    <row r="341" spans="1:6" x14ac:dyDescent="0.25">
      <c r="A341">
        <v>332</v>
      </c>
      <c r="B341">
        <f>'Założenia i wyniki'!$E$6*Znorm.Profile!B341*((100-(24*'Założenia i wyniki'!$E$9))/100)</f>
        <v>0</v>
      </c>
      <c r="C341">
        <f>'Założenia i wyniki'!$E$8*Znorm.Profile!C341*(1+'Założenia i wyniki'!$E$10/100)^24</f>
        <v>0.63676305</v>
      </c>
      <c r="D341">
        <f t="shared" si="15"/>
        <v>0</v>
      </c>
      <c r="E341">
        <f t="shared" si="16"/>
        <v>0</v>
      </c>
      <c r="F341">
        <f t="shared" si="17"/>
        <v>0.63676305</v>
      </c>
    </row>
    <row r="342" spans="1:6" x14ac:dyDescent="0.25">
      <c r="A342">
        <v>333</v>
      </c>
      <c r="B342">
        <f>'Założenia i wyniki'!$E$6*Znorm.Profile!B342*((100-(24*'Założenia i wyniki'!$E$9))/100)</f>
        <v>0</v>
      </c>
      <c r="C342">
        <f>'Założenia i wyniki'!$E$8*Znorm.Profile!C342*(1+'Założenia i wyniki'!$E$10/100)^24</f>
        <v>0.59858399999999989</v>
      </c>
      <c r="D342">
        <f t="shared" si="15"/>
        <v>0</v>
      </c>
      <c r="E342">
        <f t="shared" si="16"/>
        <v>0</v>
      </c>
      <c r="F342">
        <f t="shared" si="17"/>
        <v>0.59858399999999989</v>
      </c>
    </row>
    <row r="343" spans="1:6" x14ac:dyDescent="0.25">
      <c r="A343">
        <v>334</v>
      </c>
      <c r="B343">
        <f>'Założenia i wyniki'!$E$6*Znorm.Profile!B343*((100-(24*'Założenia i wyniki'!$E$9))/100)</f>
        <v>0</v>
      </c>
      <c r="C343">
        <f>'Założenia i wyniki'!$E$8*Znorm.Profile!C343*(1+'Założenia i wyniki'!$E$10/100)^24</f>
        <v>0.52963329999999997</v>
      </c>
      <c r="D343">
        <f t="shared" si="15"/>
        <v>0</v>
      </c>
      <c r="E343">
        <f t="shared" si="16"/>
        <v>0</v>
      </c>
      <c r="F343">
        <f t="shared" si="17"/>
        <v>0.52963329999999997</v>
      </c>
    </row>
    <row r="344" spans="1:6" x14ac:dyDescent="0.25">
      <c r="A344">
        <v>335</v>
      </c>
      <c r="B344">
        <f>'Założenia i wyniki'!$E$6*Znorm.Profile!B344*((100-(24*'Założenia i wyniki'!$E$9))/100)</f>
        <v>0</v>
      </c>
      <c r="C344">
        <f>'Założenia i wyniki'!$E$8*Znorm.Profile!C344*(1+'Założenia i wyniki'!$E$10/100)^24</f>
        <v>0.42985460000000003</v>
      </c>
      <c r="D344">
        <f t="shared" si="15"/>
        <v>0</v>
      </c>
      <c r="E344">
        <f t="shared" si="16"/>
        <v>0</v>
      </c>
      <c r="F344">
        <f t="shared" si="17"/>
        <v>0.42985460000000003</v>
      </c>
    </row>
    <row r="345" spans="1:6" x14ac:dyDescent="0.25">
      <c r="A345">
        <v>336</v>
      </c>
      <c r="B345">
        <f>'Założenia i wyniki'!$E$6*Znorm.Profile!B345*((100-(24*'Założenia i wyniki'!$E$9))/100)</f>
        <v>0</v>
      </c>
      <c r="C345">
        <f>'Założenia i wyniki'!$E$8*Znorm.Profile!C345*(1+'Założenia i wyniki'!$E$10/100)^24</f>
        <v>0.34423444999999997</v>
      </c>
      <c r="D345">
        <f t="shared" si="15"/>
        <v>0</v>
      </c>
      <c r="E345">
        <f t="shared" si="16"/>
        <v>0</v>
      </c>
      <c r="F345">
        <f t="shared" si="17"/>
        <v>0.34423444999999997</v>
      </c>
    </row>
    <row r="346" spans="1:6" x14ac:dyDescent="0.25">
      <c r="A346">
        <v>337</v>
      </c>
      <c r="B346">
        <f>'Założenia i wyniki'!$E$6*Znorm.Profile!B346*((100-(24*'Założenia i wyniki'!$E$9))/100)</f>
        <v>0</v>
      </c>
      <c r="C346">
        <f>'Założenia i wyniki'!$E$8*Znorm.Profile!C346*(1+'Założenia i wyniki'!$E$10/100)^24</f>
        <v>0.27227129999999999</v>
      </c>
      <c r="D346">
        <f t="shared" si="15"/>
        <v>0</v>
      </c>
      <c r="E346">
        <f t="shared" si="16"/>
        <v>0</v>
      </c>
      <c r="F346">
        <f t="shared" si="17"/>
        <v>0.27227129999999999</v>
      </c>
    </row>
    <row r="347" spans="1:6" x14ac:dyDescent="0.25">
      <c r="A347">
        <v>338</v>
      </c>
      <c r="B347">
        <f>'Założenia i wyniki'!$E$6*Znorm.Profile!B347*((100-(24*'Założenia i wyniki'!$E$9))/100)</f>
        <v>0</v>
      </c>
      <c r="C347">
        <f>'Założenia i wyniki'!$E$8*Znorm.Profile!C347*(1+'Założenia i wyniki'!$E$10/100)^24</f>
        <v>0.242872</v>
      </c>
      <c r="D347">
        <f t="shared" si="15"/>
        <v>0</v>
      </c>
      <c r="E347">
        <f t="shared" si="16"/>
        <v>0</v>
      </c>
      <c r="F347">
        <f t="shared" si="17"/>
        <v>0.242872</v>
      </c>
    </row>
    <row r="348" spans="1:6" x14ac:dyDescent="0.25">
      <c r="A348">
        <v>339</v>
      </c>
      <c r="B348">
        <f>'Założenia i wyniki'!$E$6*Znorm.Profile!B348*((100-(24*'Założenia i wyniki'!$E$9))/100)</f>
        <v>0</v>
      </c>
      <c r="C348">
        <f>'Założenia i wyniki'!$E$8*Znorm.Profile!C348*(1+'Założenia i wyniki'!$E$10/100)^24</f>
        <v>0.22659769999999999</v>
      </c>
      <c r="D348">
        <f t="shared" si="15"/>
        <v>0</v>
      </c>
      <c r="E348">
        <f t="shared" si="16"/>
        <v>0</v>
      </c>
      <c r="F348">
        <f t="shared" si="17"/>
        <v>0.22659769999999999</v>
      </c>
    </row>
    <row r="349" spans="1:6" x14ac:dyDescent="0.25">
      <c r="A349">
        <v>340</v>
      </c>
      <c r="B349">
        <f>'Założenia i wyniki'!$E$6*Znorm.Profile!B349*((100-(24*'Założenia i wyniki'!$E$9))/100)</f>
        <v>0</v>
      </c>
      <c r="C349">
        <f>'Założenia i wyniki'!$E$8*Znorm.Profile!C349*(1+'Założenia i wyniki'!$E$10/100)^24</f>
        <v>0.22480744999999999</v>
      </c>
      <c r="D349">
        <f t="shared" si="15"/>
        <v>0</v>
      </c>
      <c r="E349">
        <f t="shared" si="16"/>
        <v>0</v>
      </c>
      <c r="F349">
        <f t="shared" si="17"/>
        <v>0.22480744999999999</v>
      </c>
    </row>
    <row r="350" spans="1:6" x14ac:dyDescent="0.25">
      <c r="A350">
        <v>341</v>
      </c>
      <c r="B350">
        <f>'Założenia i wyniki'!$E$6*Znorm.Profile!B350*((100-(24*'Założenia i wyniki'!$E$9))/100)</f>
        <v>0</v>
      </c>
      <c r="C350">
        <f>'Założenia i wyniki'!$E$8*Znorm.Profile!C350*(1+'Założenia i wyniki'!$E$10/100)^24</f>
        <v>0.24933089999999999</v>
      </c>
      <c r="D350">
        <f t="shared" si="15"/>
        <v>0</v>
      </c>
      <c r="E350">
        <f t="shared" si="16"/>
        <v>0</v>
      </c>
      <c r="F350">
        <f t="shared" si="17"/>
        <v>0.24933089999999999</v>
      </c>
    </row>
    <row r="351" spans="1:6" x14ac:dyDescent="0.25">
      <c r="A351">
        <v>342</v>
      </c>
      <c r="B351">
        <f>'Założenia i wyniki'!$E$6*Znorm.Profile!B351*((100-(24*'Założenia i wyniki'!$E$9))/100)</f>
        <v>0</v>
      </c>
      <c r="C351">
        <f>'Założenia i wyniki'!$E$8*Znorm.Profile!C351*(1+'Założenia i wyniki'!$E$10/100)^24</f>
        <v>0.30397290000000005</v>
      </c>
      <c r="D351">
        <f t="shared" si="15"/>
        <v>0</v>
      </c>
      <c r="E351">
        <f t="shared" si="16"/>
        <v>0</v>
      </c>
      <c r="F351">
        <f t="shared" si="17"/>
        <v>0.30397290000000005</v>
      </c>
    </row>
    <row r="352" spans="1:6" x14ac:dyDescent="0.25">
      <c r="A352">
        <v>343</v>
      </c>
      <c r="B352">
        <f>'Założenia i wyniki'!$E$6*Znorm.Profile!B352*((100-(24*'Założenia i wyniki'!$E$9))/100)</f>
        <v>0</v>
      </c>
      <c r="C352">
        <f>'Założenia i wyniki'!$E$8*Znorm.Profile!C352*(1+'Założenia i wyniki'!$E$10/100)^24</f>
        <v>0.39786599999999994</v>
      </c>
      <c r="D352">
        <f t="shared" si="15"/>
        <v>0</v>
      </c>
      <c r="E352">
        <f t="shared" si="16"/>
        <v>0</v>
      </c>
      <c r="F352">
        <f t="shared" si="17"/>
        <v>0.39786599999999994</v>
      </c>
    </row>
    <row r="353" spans="1:6" x14ac:dyDescent="0.25">
      <c r="A353">
        <v>344</v>
      </c>
      <c r="B353">
        <f>'Założenia i wyniki'!$E$6*Znorm.Profile!B353*((100-(24*'Założenia i wyniki'!$E$9))/100)</f>
        <v>0</v>
      </c>
      <c r="C353">
        <f>'Założenia i wyniki'!$E$8*Znorm.Profile!C353*(1+'Założenia i wyniki'!$E$10/100)^24</f>
        <v>0.46352110000000002</v>
      </c>
      <c r="D353">
        <f t="shared" si="15"/>
        <v>0</v>
      </c>
      <c r="E353">
        <f t="shared" si="16"/>
        <v>0</v>
      </c>
      <c r="F353">
        <f t="shared" si="17"/>
        <v>0.46352110000000002</v>
      </c>
    </row>
    <row r="354" spans="1:6" x14ac:dyDescent="0.25">
      <c r="A354">
        <v>345</v>
      </c>
      <c r="B354">
        <f>'Założenia i wyniki'!$E$6*Znorm.Profile!B354*((100-(24*'Założenia i wyniki'!$E$9))/100)</f>
        <v>3.8479094339622634E-2</v>
      </c>
      <c r="C354">
        <f>'Założenia i wyniki'!$E$8*Znorm.Profile!C354*(1+'Założenia i wyniki'!$E$10/100)^24</f>
        <v>0.46104765000000003</v>
      </c>
      <c r="D354">
        <f t="shared" si="15"/>
        <v>3.8479094339622634E-2</v>
      </c>
      <c r="E354">
        <f t="shared" si="16"/>
        <v>0</v>
      </c>
      <c r="F354">
        <f t="shared" si="17"/>
        <v>0.42256855566037738</v>
      </c>
    </row>
    <row r="355" spans="1:6" x14ac:dyDescent="0.25">
      <c r="A355">
        <v>346</v>
      </c>
      <c r="B355">
        <f>'Założenia i wyniki'!$E$6*Znorm.Profile!B355*((100-(24*'Założenia i wyniki'!$E$9))/100)</f>
        <v>0.17325501886792452</v>
      </c>
      <c r="C355">
        <f>'Założenia i wyniki'!$E$8*Znorm.Profile!C355*(1+'Założenia i wyniki'!$E$10/100)^24</f>
        <v>0.46693990000000002</v>
      </c>
      <c r="D355">
        <f t="shared" si="15"/>
        <v>0.17325501886792452</v>
      </c>
      <c r="E355">
        <f t="shared" si="16"/>
        <v>0</v>
      </c>
      <c r="F355">
        <f t="shared" si="17"/>
        <v>0.29368488113207547</v>
      </c>
    </row>
    <row r="356" spans="1:6" x14ac:dyDescent="0.25">
      <c r="A356">
        <v>347</v>
      </c>
      <c r="B356">
        <f>'Założenia i wyniki'!$E$6*Znorm.Profile!B356*((100-(24*'Założenia i wyniki'!$E$9))/100)</f>
        <v>0.20011720754716977</v>
      </c>
      <c r="C356">
        <f>'Założenia i wyniki'!$E$8*Znorm.Profile!C356*(1+'Założenia i wyniki'!$E$10/100)^24</f>
        <v>0.46145154999999999</v>
      </c>
      <c r="D356">
        <f t="shared" si="15"/>
        <v>0.20011720754716977</v>
      </c>
      <c r="E356">
        <f t="shared" si="16"/>
        <v>0</v>
      </c>
      <c r="F356">
        <f t="shared" si="17"/>
        <v>0.26133434245283022</v>
      </c>
    </row>
    <row r="357" spans="1:6" x14ac:dyDescent="0.25">
      <c r="A357">
        <v>348</v>
      </c>
      <c r="B357">
        <f>'Założenia i wyniki'!$E$6*Znorm.Profile!B357*((100-(24*'Założenia i wyniki'!$E$9))/100)</f>
        <v>0.2437720754716981</v>
      </c>
      <c r="C357">
        <f>'Założenia i wyniki'!$E$8*Znorm.Profile!C357*(1+'Założenia i wyniki'!$E$10/100)^24</f>
        <v>0.45430559999999998</v>
      </c>
      <c r="D357">
        <f t="shared" si="15"/>
        <v>0.2437720754716981</v>
      </c>
      <c r="E357">
        <f t="shared" si="16"/>
        <v>0</v>
      </c>
      <c r="F357">
        <f t="shared" si="17"/>
        <v>0.21053352452830187</v>
      </c>
    </row>
    <row r="358" spans="1:6" x14ac:dyDescent="0.25">
      <c r="A358">
        <v>349</v>
      </c>
      <c r="B358">
        <f>'Założenia i wyniki'!$E$6*Znorm.Profile!B358*((100-(24*'Założenia i wyniki'!$E$9))/100)</f>
        <v>0.5309322264150943</v>
      </c>
      <c r="C358">
        <f>'Założenia i wyniki'!$E$8*Znorm.Profile!C358*(1+'Założenia i wyniki'!$E$10/100)^24</f>
        <v>0.45181535</v>
      </c>
      <c r="D358">
        <f t="shared" si="15"/>
        <v>0.45181535</v>
      </c>
      <c r="E358">
        <f t="shared" si="16"/>
        <v>7.9116876415094295E-2</v>
      </c>
      <c r="F358">
        <f t="shared" si="17"/>
        <v>0</v>
      </c>
    </row>
    <row r="359" spans="1:6" x14ac:dyDescent="0.25">
      <c r="A359">
        <v>350</v>
      </c>
      <c r="B359">
        <f>'Założenia i wyniki'!$E$6*Znorm.Profile!B359*((100-(24*'Założenia i wyniki'!$E$9))/100)</f>
        <v>0.28957652830188674</v>
      </c>
      <c r="C359">
        <f>'Założenia i wyniki'!$E$8*Znorm.Profile!C359*(1+'Założenia i wyniki'!$E$10/100)^24</f>
        <v>0.46252149999999997</v>
      </c>
      <c r="D359">
        <f t="shared" si="15"/>
        <v>0.28957652830188674</v>
      </c>
      <c r="E359">
        <f t="shared" si="16"/>
        <v>0</v>
      </c>
      <c r="F359">
        <f t="shared" si="17"/>
        <v>0.17294497169811324</v>
      </c>
    </row>
    <row r="360" spans="1:6" x14ac:dyDescent="0.25">
      <c r="A360">
        <v>351</v>
      </c>
      <c r="B360">
        <f>'Założenia i wyniki'!$E$6*Znorm.Profile!B360*((100-(24*'Założenia i wyniki'!$E$9))/100)</f>
        <v>0.1189360754716981</v>
      </c>
      <c r="C360">
        <f>'Założenia i wyniki'!$E$8*Znorm.Profile!C360*(1+'Założenia i wyniki'!$E$10/100)^24</f>
        <v>0.4753868</v>
      </c>
      <c r="D360">
        <f t="shared" si="15"/>
        <v>0.1189360754716981</v>
      </c>
      <c r="E360">
        <f t="shared" si="16"/>
        <v>0</v>
      </c>
      <c r="F360">
        <f t="shared" si="17"/>
        <v>0.3564507245283019</v>
      </c>
    </row>
    <row r="361" spans="1:6" x14ac:dyDescent="0.25">
      <c r="A361">
        <v>352</v>
      </c>
      <c r="B361">
        <f>'Założenia i wyniki'!$E$6*Znorm.Profile!B361*((100-(24*'Założenia i wyniki'!$E$9))/100)</f>
        <v>0</v>
      </c>
      <c r="C361">
        <f>'Założenia i wyniki'!$E$8*Znorm.Profile!C361*(1+'Założenia i wyniki'!$E$10/100)^24</f>
        <v>0.5347436499999999</v>
      </c>
      <c r="D361">
        <f t="shared" si="15"/>
        <v>0</v>
      </c>
      <c r="E361">
        <f t="shared" si="16"/>
        <v>0</v>
      </c>
      <c r="F361">
        <f t="shared" si="17"/>
        <v>0.5347436499999999</v>
      </c>
    </row>
    <row r="362" spans="1:6" x14ac:dyDescent="0.25">
      <c r="A362">
        <v>353</v>
      </c>
      <c r="B362">
        <f>'Założenia i wyniki'!$E$6*Znorm.Profile!B362*((100-(24*'Założenia i wyniki'!$E$9))/100)</f>
        <v>0</v>
      </c>
      <c r="C362">
        <f>'Założenia i wyniki'!$E$8*Znorm.Profile!C362*(1+'Założenia i wyniki'!$E$10/100)^24</f>
        <v>0.59334310000000001</v>
      </c>
      <c r="D362">
        <f t="shared" si="15"/>
        <v>0</v>
      </c>
      <c r="E362">
        <f t="shared" si="16"/>
        <v>0</v>
      </c>
      <c r="F362">
        <f t="shared" si="17"/>
        <v>0.59334310000000001</v>
      </c>
    </row>
    <row r="363" spans="1:6" x14ac:dyDescent="0.25">
      <c r="A363">
        <v>354</v>
      </c>
      <c r="B363">
        <f>'Założenia i wyniki'!$E$6*Znorm.Profile!B363*((100-(24*'Założenia i wyniki'!$E$9))/100)</f>
        <v>0</v>
      </c>
      <c r="C363">
        <f>'Założenia i wyniki'!$E$8*Znorm.Profile!C363*(1+'Założenia i wyniki'!$E$10/100)^24</f>
        <v>0.62506149999999994</v>
      </c>
      <c r="D363">
        <f t="shared" si="15"/>
        <v>0</v>
      </c>
      <c r="E363">
        <f t="shared" si="16"/>
        <v>0</v>
      </c>
      <c r="F363">
        <f t="shared" si="17"/>
        <v>0.62506149999999994</v>
      </c>
    </row>
    <row r="364" spans="1:6" x14ac:dyDescent="0.25">
      <c r="A364">
        <v>355</v>
      </c>
      <c r="B364">
        <f>'Założenia i wyniki'!$E$6*Znorm.Profile!B364*((100-(24*'Założenia i wyniki'!$E$9))/100)</f>
        <v>0</v>
      </c>
      <c r="C364">
        <f>'Założenia i wyniki'!$E$8*Znorm.Profile!C364*(1+'Założenia i wyniki'!$E$10/100)^24</f>
        <v>0.63811545000000003</v>
      </c>
      <c r="D364">
        <f t="shared" si="15"/>
        <v>0</v>
      </c>
      <c r="E364">
        <f t="shared" si="16"/>
        <v>0</v>
      </c>
      <c r="F364">
        <f t="shared" si="17"/>
        <v>0.63811545000000003</v>
      </c>
    </row>
    <row r="365" spans="1:6" x14ac:dyDescent="0.25">
      <c r="A365">
        <v>356</v>
      </c>
      <c r="B365">
        <f>'Założenia i wyniki'!$E$6*Znorm.Profile!B365*((100-(24*'Założenia i wyniki'!$E$9))/100)</f>
        <v>0</v>
      </c>
      <c r="C365">
        <f>'Założenia i wyniki'!$E$8*Znorm.Profile!C365*(1+'Założenia i wyniki'!$E$10/100)^24</f>
        <v>0.62815409999999994</v>
      </c>
      <c r="D365">
        <f t="shared" si="15"/>
        <v>0</v>
      </c>
      <c r="E365">
        <f t="shared" si="16"/>
        <v>0</v>
      </c>
      <c r="F365">
        <f t="shared" si="17"/>
        <v>0.62815409999999994</v>
      </c>
    </row>
    <row r="366" spans="1:6" x14ac:dyDescent="0.25">
      <c r="A366">
        <v>357</v>
      </c>
      <c r="B366">
        <f>'Założenia i wyniki'!$E$6*Znorm.Profile!B366*((100-(24*'Założenia i wyniki'!$E$9))/100)</f>
        <v>0</v>
      </c>
      <c r="C366">
        <f>'Założenia i wyniki'!$E$8*Znorm.Profile!C366*(1+'Założenia i wyniki'!$E$10/100)^24</f>
        <v>0.59662575000000007</v>
      </c>
      <c r="D366">
        <f t="shared" si="15"/>
        <v>0</v>
      </c>
      <c r="E366">
        <f t="shared" si="16"/>
        <v>0</v>
      </c>
      <c r="F366">
        <f t="shared" si="17"/>
        <v>0.59662575000000007</v>
      </c>
    </row>
    <row r="367" spans="1:6" x14ac:dyDescent="0.25">
      <c r="A367">
        <v>358</v>
      </c>
      <c r="B367">
        <f>'Założenia i wyniki'!$E$6*Znorm.Profile!B367*((100-(24*'Założenia i wyniki'!$E$9))/100)</f>
        <v>0</v>
      </c>
      <c r="C367">
        <f>'Założenia i wyniki'!$E$8*Znorm.Profile!C367*(1+'Założenia i wyniki'!$E$10/100)^24</f>
        <v>0.52678429999999998</v>
      </c>
      <c r="D367">
        <f t="shared" si="15"/>
        <v>0</v>
      </c>
      <c r="E367">
        <f t="shared" si="16"/>
        <v>0</v>
      </c>
      <c r="F367">
        <f t="shared" si="17"/>
        <v>0.52678429999999998</v>
      </c>
    </row>
    <row r="368" spans="1:6" x14ac:dyDescent="0.25">
      <c r="A368">
        <v>359</v>
      </c>
      <c r="B368">
        <f>'Założenia i wyniki'!$E$6*Znorm.Profile!B368*((100-(24*'Założenia i wyniki'!$E$9))/100)</f>
        <v>0</v>
      </c>
      <c r="C368">
        <f>'Założenia i wyniki'!$E$8*Znorm.Profile!C368*(1+'Założenia i wyniki'!$E$10/100)^24</f>
        <v>0.43708979999999997</v>
      </c>
      <c r="D368">
        <f t="shared" si="15"/>
        <v>0</v>
      </c>
      <c r="E368">
        <f t="shared" si="16"/>
        <v>0</v>
      </c>
      <c r="F368">
        <f t="shared" si="17"/>
        <v>0.43708979999999997</v>
      </c>
    </row>
    <row r="369" spans="1:6" x14ac:dyDescent="0.25">
      <c r="A369">
        <v>360</v>
      </c>
      <c r="B369">
        <f>'Założenia i wyniki'!$E$6*Znorm.Profile!B369*((100-(24*'Założenia i wyniki'!$E$9))/100)</f>
        <v>0</v>
      </c>
      <c r="C369">
        <f>'Założenia i wyniki'!$E$8*Znorm.Profile!C369*(1+'Założenia i wyniki'!$E$10/100)^24</f>
        <v>0.34791749999999999</v>
      </c>
      <c r="D369">
        <f t="shared" si="15"/>
        <v>0</v>
      </c>
      <c r="E369">
        <f t="shared" si="16"/>
        <v>0</v>
      </c>
      <c r="F369">
        <f t="shared" si="17"/>
        <v>0.34791749999999999</v>
      </c>
    </row>
    <row r="370" spans="1:6" x14ac:dyDescent="0.25">
      <c r="A370">
        <v>361</v>
      </c>
      <c r="B370">
        <f>'Założenia i wyniki'!$E$6*Znorm.Profile!B370*((100-(24*'Założenia i wyniki'!$E$9))/100)</f>
        <v>0</v>
      </c>
      <c r="C370">
        <f>'Założenia i wyniki'!$E$8*Znorm.Profile!C370*(1+'Założenia i wyniki'!$E$10/100)^24</f>
        <v>0.27399644999999995</v>
      </c>
      <c r="D370">
        <f t="shared" si="15"/>
        <v>0</v>
      </c>
      <c r="E370">
        <f t="shared" si="16"/>
        <v>0</v>
      </c>
      <c r="F370">
        <f t="shared" si="17"/>
        <v>0.27399644999999995</v>
      </c>
    </row>
    <row r="371" spans="1:6" x14ac:dyDescent="0.25">
      <c r="A371">
        <v>362</v>
      </c>
      <c r="B371">
        <f>'Założenia i wyniki'!$E$6*Znorm.Profile!B371*((100-(24*'Założenia i wyniki'!$E$9))/100)</f>
        <v>0</v>
      </c>
      <c r="C371">
        <f>'Założenia i wyniki'!$E$8*Znorm.Profile!C371*(1+'Założenia i wyniki'!$E$10/100)^24</f>
        <v>0.24138904999999999</v>
      </c>
      <c r="D371">
        <f t="shared" si="15"/>
        <v>0</v>
      </c>
      <c r="E371">
        <f t="shared" si="16"/>
        <v>0</v>
      </c>
      <c r="F371">
        <f t="shared" si="17"/>
        <v>0.24138904999999999</v>
      </c>
    </row>
    <row r="372" spans="1:6" x14ac:dyDescent="0.25">
      <c r="A372">
        <v>363</v>
      </c>
      <c r="B372">
        <f>'Założenia i wyniki'!$E$6*Znorm.Profile!B372*((100-(24*'Założenia i wyniki'!$E$9))/100)</f>
        <v>0</v>
      </c>
      <c r="C372">
        <f>'Założenia i wyniki'!$E$8*Znorm.Profile!C372*(1+'Założenia i wyniki'!$E$10/100)^24</f>
        <v>0.22989084999999998</v>
      </c>
      <c r="D372">
        <f t="shared" si="15"/>
        <v>0</v>
      </c>
      <c r="E372">
        <f t="shared" si="16"/>
        <v>0</v>
      </c>
      <c r="F372">
        <f t="shared" si="17"/>
        <v>0.22989084999999998</v>
      </c>
    </row>
    <row r="373" spans="1:6" x14ac:dyDescent="0.25">
      <c r="A373">
        <v>364</v>
      </c>
      <c r="B373">
        <f>'Założenia i wyniki'!$E$6*Znorm.Profile!B373*((100-(24*'Założenia i wyniki'!$E$9))/100)</f>
        <v>0</v>
      </c>
      <c r="C373">
        <f>'Założenia i wyniki'!$E$8*Znorm.Profile!C373*(1+'Założenia i wyniki'!$E$10/100)^24</f>
        <v>0.22983204999999998</v>
      </c>
      <c r="D373">
        <f t="shared" si="15"/>
        <v>0</v>
      </c>
      <c r="E373">
        <f t="shared" si="16"/>
        <v>0</v>
      </c>
      <c r="F373">
        <f t="shared" si="17"/>
        <v>0.22983204999999998</v>
      </c>
    </row>
    <row r="374" spans="1:6" x14ac:dyDescent="0.25">
      <c r="A374">
        <v>365</v>
      </c>
      <c r="B374">
        <f>'Założenia i wyniki'!$E$6*Znorm.Profile!B374*((100-(24*'Założenia i wyniki'!$E$9))/100)</f>
        <v>0</v>
      </c>
      <c r="C374">
        <f>'Założenia i wyniki'!$E$8*Znorm.Profile!C374*(1+'Założenia i wyniki'!$E$10/100)^24</f>
        <v>0.25101194999999998</v>
      </c>
      <c r="D374">
        <f t="shared" si="15"/>
        <v>0</v>
      </c>
      <c r="E374">
        <f t="shared" si="16"/>
        <v>0</v>
      </c>
      <c r="F374">
        <f t="shared" si="17"/>
        <v>0.25101194999999998</v>
      </c>
    </row>
    <row r="375" spans="1:6" x14ac:dyDescent="0.25">
      <c r="A375">
        <v>366</v>
      </c>
      <c r="B375">
        <f>'Założenia i wyniki'!$E$6*Znorm.Profile!B375*((100-(24*'Założenia i wyniki'!$E$9))/100)</f>
        <v>0</v>
      </c>
      <c r="C375">
        <f>'Założenia i wyniki'!$E$8*Znorm.Profile!C375*(1+'Założenia i wyniki'!$E$10/100)^24</f>
        <v>0.30958200000000002</v>
      </c>
      <c r="D375">
        <f t="shared" si="15"/>
        <v>0</v>
      </c>
      <c r="E375">
        <f t="shared" si="16"/>
        <v>0</v>
      </c>
      <c r="F375">
        <f t="shared" si="17"/>
        <v>0.30958200000000002</v>
      </c>
    </row>
    <row r="376" spans="1:6" x14ac:dyDescent="0.25">
      <c r="A376">
        <v>367</v>
      </c>
      <c r="B376">
        <f>'Założenia i wyniki'!$E$6*Znorm.Profile!B376*((100-(24*'Założenia i wyniki'!$E$9))/100)</f>
        <v>0</v>
      </c>
      <c r="C376">
        <f>'Założenia i wyniki'!$E$8*Znorm.Profile!C376*(1+'Założenia i wyniki'!$E$10/100)^24</f>
        <v>0.39755449999999998</v>
      </c>
      <c r="D376">
        <f t="shared" si="15"/>
        <v>0</v>
      </c>
      <c r="E376">
        <f t="shared" si="16"/>
        <v>0</v>
      </c>
      <c r="F376">
        <f t="shared" si="17"/>
        <v>0.39755449999999998</v>
      </c>
    </row>
    <row r="377" spans="1:6" x14ac:dyDescent="0.25">
      <c r="A377">
        <v>368</v>
      </c>
      <c r="B377">
        <f>'Założenia i wyniki'!$E$6*Znorm.Profile!B377*((100-(24*'Założenia i wyniki'!$E$9))/100)</f>
        <v>0</v>
      </c>
      <c r="C377">
        <f>'Założenia i wyniki'!$E$8*Znorm.Profile!C377*(1+'Założenia i wyniki'!$E$10/100)^24</f>
        <v>0.46059369999999994</v>
      </c>
      <c r="D377">
        <f t="shared" si="15"/>
        <v>0</v>
      </c>
      <c r="E377">
        <f t="shared" si="16"/>
        <v>0</v>
      </c>
      <c r="F377">
        <f t="shared" si="17"/>
        <v>0.46059369999999994</v>
      </c>
    </row>
    <row r="378" spans="1:6" x14ac:dyDescent="0.25">
      <c r="A378">
        <v>369</v>
      </c>
      <c r="B378">
        <f>'Założenia i wyniki'!$E$6*Znorm.Profile!B378*((100-(24*'Założenia i wyniki'!$E$9))/100)</f>
        <v>0.12452347169811322</v>
      </c>
      <c r="C378">
        <f>'Założenia i wyniki'!$E$8*Znorm.Profile!C378*(1+'Założenia i wyniki'!$E$10/100)^24</f>
        <v>0.45729040000000004</v>
      </c>
      <c r="D378">
        <f t="shared" si="15"/>
        <v>0.12452347169811322</v>
      </c>
      <c r="E378">
        <f t="shared" si="16"/>
        <v>0</v>
      </c>
      <c r="F378">
        <f t="shared" si="17"/>
        <v>0.33276692830188681</v>
      </c>
    </row>
    <row r="379" spans="1:6" x14ac:dyDescent="0.25">
      <c r="A379">
        <v>370</v>
      </c>
      <c r="B379">
        <f>'Założenia i wyniki'!$E$6*Znorm.Profile!B379*((100-(24*'Założenia i wyniki'!$E$9))/100)</f>
        <v>0.49752218867924519</v>
      </c>
      <c r="C379">
        <f>'Założenia i wyniki'!$E$8*Znorm.Profile!C379*(1+'Założenia i wyniki'!$E$10/100)^24</f>
        <v>0.47158790000000006</v>
      </c>
      <c r="D379">
        <f t="shared" si="15"/>
        <v>0.47158790000000006</v>
      </c>
      <c r="E379">
        <f t="shared" si="16"/>
        <v>2.5934288679245132E-2</v>
      </c>
      <c r="F379">
        <f t="shared" si="17"/>
        <v>0</v>
      </c>
    </row>
    <row r="380" spans="1:6" x14ac:dyDescent="0.25">
      <c r="A380">
        <v>371</v>
      </c>
      <c r="B380">
        <f>'Założenia i wyniki'!$E$6*Znorm.Profile!B380*((100-(24*'Założenia i wyniki'!$E$9))/100)</f>
        <v>1.0481894339622642</v>
      </c>
      <c r="C380">
        <f>'Założenia i wyniki'!$E$8*Znorm.Profile!C380*(1+'Założenia i wyniki'!$E$10/100)^24</f>
        <v>0.45199</v>
      </c>
      <c r="D380">
        <f t="shared" si="15"/>
        <v>0.45199</v>
      </c>
      <c r="E380">
        <f t="shared" si="16"/>
        <v>0.59619943396226416</v>
      </c>
      <c r="F380">
        <f t="shared" si="17"/>
        <v>0</v>
      </c>
    </row>
    <row r="381" spans="1:6" x14ac:dyDescent="0.25">
      <c r="A381">
        <v>372</v>
      </c>
      <c r="B381">
        <f>'Założenia i wyniki'!$E$6*Znorm.Profile!B381*((100-(24*'Założenia i wyniki'!$E$9))/100)</f>
        <v>0.87058188679245274</v>
      </c>
      <c r="C381">
        <f>'Założenia i wyniki'!$E$8*Znorm.Profile!C381*(1+'Założenia i wyniki'!$E$10/100)^24</f>
        <v>0.46321939999999995</v>
      </c>
      <c r="D381">
        <f t="shared" si="15"/>
        <v>0.46321939999999995</v>
      </c>
      <c r="E381">
        <f t="shared" si="16"/>
        <v>0.40736248679245279</v>
      </c>
      <c r="F381">
        <f t="shared" si="17"/>
        <v>0</v>
      </c>
    </row>
    <row r="382" spans="1:6" x14ac:dyDescent="0.25">
      <c r="A382">
        <v>373</v>
      </c>
      <c r="B382">
        <f>'Założenia i wyniki'!$E$6*Znorm.Profile!B382*((100-(24*'Założenia i wyniki'!$E$9))/100)</f>
        <v>0.30775652830188677</v>
      </c>
      <c r="C382">
        <f>'Założenia i wyniki'!$E$8*Znorm.Profile!C382*(1+'Założenia i wyniki'!$E$10/100)^24</f>
        <v>0.45811185000000004</v>
      </c>
      <c r="D382">
        <f t="shared" si="15"/>
        <v>0.30775652830188677</v>
      </c>
      <c r="E382">
        <f t="shared" si="16"/>
        <v>0</v>
      </c>
      <c r="F382">
        <f t="shared" si="17"/>
        <v>0.15035532169811328</v>
      </c>
    </row>
    <row r="383" spans="1:6" x14ac:dyDescent="0.25">
      <c r="A383">
        <v>374</v>
      </c>
      <c r="B383">
        <f>'Założenia i wyniki'!$E$6*Znorm.Profile!B383*((100-(24*'Założenia i wyniki'!$E$9))/100)</f>
        <v>0.18042792452830186</v>
      </c>
      <c r="C383">
        <f>'Założenia i wyniki'!$E$8*Znorm.Profile!C383*(1+'Założenia i wyniki'!$E$10/100)^24</f>
        <v>0.47242440000000002</v>
      </c>
      <c r="D383">
        <f t="shared" si="15"/>
        <v>0.18042792452830186</v>
      </c>
      <c r="E383">
        <f t="shared" si="16"/>
        <v>0</v>
      </c>
      <c r="F383">
        <f t="shared" si="17"/>
        <v>0.29199647547169816</v>
      </c>
    </row>
    <row r="384" spans="1:6" x14ac:dyDescent="0.25">
      <c r="A384">
        <v>375</v>
      </c>
      <c r="B384">
        <f>'Założenia i wyniki'!$E$6*Znorm.Profile!B384*((100-(24*'Założenia i wyniki'!$E$9))/100)</f>
        <v>9.6838037735849064E-2</v>
      </c>
      <c r="C384">
        <f>'Założenia i wyniki'!$E$8*Znorm.Profile!C384*(1+'Założenia i wyniki'!$E$10/100)^24</f>
        <v>0.47679625000000003</v>
      </c>
      <c r="D384">
        <f t="shared" si="15"/>
        <v>9.6838037735849064E-2</v>
      </c>
      <c r="E384">
        <f t="shared" si="16"/>
        <v>0</v>
      </c>
      <c r="F384">
        <f t="shared" si="17"/>
        <v>0.37995821226415094</v>
      </c>
    </row>
    <row r="385" spans="1:6" x14ac:dyDescent="0.25">
      <c r="A385">
        <v>376</v>
      </c>
      <c r="B385">
        <f>'Założenia i wyniki'!$E$6*Znorm.Profile!B385*((100-(24*'Założenia i wyniki'!$E$9))/100)</f>
        <v>0</v>
      </c>
      <c r="C385">
        <f>'Założenia i wyniki'!$E$8*Znorm.Profile!C385*(1+'Założenia i wyniki'!$E$10/100)^24</f>
        <v>0.53479474999999999</v>
      </c>
      <c r="D385">
        <f t="shared" si="15"/>
        <v>0</v>
      </c>
      <c r="E385">
        <f t="shared" si="16"/>
        <v>0</v>
      </c>
      <c r="F385">
        <f t="shared" si="17"/>
        <v>0.53479474999999999</v>
      </c>
    </row>
    <row r="386" spans="1:6" x14ac:dyDescent="0.25">
      <c r="A386">
        <v>377</v>
      </c>
      <c r="B386">
        <f>'Założenia i wyniki'!$E$6*Znorm.Profile!B386*((100-(24*'Założenia i wyniki'!$E$9))/100)</f>
        <v>0</v>
      </c>
      <c r="C386">
        <f>'Założenia i wyniki'!$E$8*Znorm.Profile!C386*(1+'Założenia i wyniki'!$E$10/100)^24</f>
        <v>0.59494994999999995</v>
      </c>
      <c r="D386">
        <f t="shared" si="15"/>
        <v>0</v>
      </c>
      <c r="E386">
        <f t="shared" si="16"/>
        <v>0</v>
      </c>
      <c r="F386">
        <f t="shared" si="17"/>
        <v>0.59494994999999995</v>
      </c>
    </row>
    <row r="387" spans="1:6" x14ac:dyDescent="0.25">
      <c r="A387">
        <v>378</v>
      </c>
      <c r="B387">
        <f>'Założenia i wyniki'!$E$6*Znorm.Profile!B387*((100-(24*'Założenia i wyniki'!$E$9))/100)</f>
        <v>0</v>
      </c>
      <c r="C387">
        <f>'Założenia i wyniki'!$E$8*Znorm.Profile!C387*(1+'Założenia i wyniki'!$E$10/100)^24</f>
        <v>0.62672889999999992</v>
      </c>
      <c r="D387">
        <f t="shared" si="15"/>
        <v>0</v>
      </c>
      <c r="E387">
        <f t="shared" si="16"/>
        <v>0</v>
      </c>
      <c r="F387">
        <f t="shared" si="17"/>
        <v>0.62672889999999992</v>
      </c>
    </row>
    <row r="388" spans="1:6" x14ac:dyDescent="0.25">
      <c r="A388">
        <v>379</v>
      </c>
      <c r="B388">
        <f>'Założenia i wyniki'!$E$6*Znorm.Profile!B388*((100-(24*'Założenia i wyniki'!$E$9))/100)</f>
        <v>0</v>
      </c>
      <c r="C388">
        <f>'Założenia i wyniki'!$E$8*Znorm.Profile!C388*(1+'Założenia i wyniki'!$E$10/100)^24</f>
        <v>0.62443779999999993</v>
      </c>
      <c r="D388">
        <f t="shared" si="15"/>
        <v>0</v>
      </c>
      <c r="E388">
        <f t="shared" si="16"/>
        <v>0</v>
      </c>
      <c r="F388">
        <f t="shared" si="17"/>
        <v>0.62443779999999993</v>
      </c>
    </row>
    <row r="389" spans="1:6" x14ac:dyDescent="0.25">
      <c r="A389">
        <v>380</v>
      </c>
      <c r="B389">
        <f>'Założenia i wyniki'!$E$6*Znorm.Profile!B389*((100-(24*'Założenia i wyniki'!$E$9))/100)</f>
        <v>0</v>
      </c>
      <c r="C389">
        <f>'Założenia i wyniki'!$E$8*Znorm.Profile!C389*(1+'Założenia i wyniki'!$E$10/100)^24</f>
        <v>0.61899670000000007</v>
      </c>
      <c r="D389">
        <f t="shared" si="15"/>
        <v>0</v>
      </c>
      <c r="E389">
        <f t="shared" si="16"/>
        <v>0</v>
      </c>
      <c r="F389">
        <f t="shared" si="17"/>
        <v>0.61899670000000007</v>
      </c>
    </row>
    <row r="390" spans="1:6" x14ac:dyDescent="0.25">
      <c r="A390">
        <v>381</v>
      </c>
      <c r="B390">
        <f>'Założenia i wyniki'!$E$6*Znorm.Profile!B390*((100-(24*'Założenia i wyniki'!$E$9))/100)</f>
        <v>0</v>
      </c>
      <c r="C390">
        <f>'Założenia i wyniki'!$E$8*Znorm.Profile!C390*(1+'Założenia i wyniki'!$E$10/100)^24</f>
        <v>0.58492979999999994</v>
      </c>
      <c r="D390">
        <f t="shared" si="15"/>
        <v>0</v>
      </c>
      <c r="E390">
        <f t="shared" si="16"/>
        <v>0</v>
      </c>
      <c r="F390">
        <f t="shared" si="17"/>
        <v>0.58492979999999994</v>
      </c>
    </row>
    <row r="391" spans="1:6" x14ac:dyDescent="0.25">
      <c r="A391">
        <v>382</v>
      </c>
      <c r="B391">
        <f>'Założenia i wyniki'!$E$6*Znorm.Profile!B391*((100-(24*'Założenia i wyniki'!$E$9))/100)</f>
        <v>0</v>
      </c>
      <c r="C391">
        <f>'Założenia i wyniki'!$E$8*Znorm.Profile!C391*(1+'Założenia i wyniki'!$E$10/100)^24</f>
        <v>0.52379215000000012</v>
      </c>
      <c r="D391">
        <f t="shared" si="15"/>
        <v>0</v>
      </c>
      <c r="E391">
        <f t="shared" si="16"/>
        <v>0</v>
      </c>
      <c r="F391">
        <f t="shared" si="17"/>
        <v>0.52379215000000012</v>
      </c>
    </row>
    <row r="392" spans="1:6" x14ac:dyDescent="0.25">
      <c r="A392">
        <v>383</v>
      </c>
      <c r="B392">
        <f>'Założenia i wyniki'!$E$6*Znorm.Profile!B392*((100-(24*'Założenia i wyniki'!$E$9))/100)</f>
        <v>0</v>
      </c>
      <c r="C392">
        <f>'Założenia i wyniki'!$E$8*Znorm.Profile!C392*(1+'Założenia i wyniki'!$E$10/100)^24</f>
        <v>0.43405284999999999</v>
      </c>
      <c r="D392">
        <f t="shared" si="15"/>
        <v>0</v>
      </c>
      <c r="E392">
        <f t="shared" si="16"/>
        <v>0</v>
      </c>
      <c r="F392">
        <f t="shared" si="17"/>
        <v>0.43405284999999999</v>
      </c>
    </row>
    <row r="393" spans="1:6" x14ac:dyDescent="0.25">
      <c r="A393">
        <v>384</v>
      </c>
      <c r="B393">
        <f>'Założenia i wyniki'!$E$6*Znorm.Profile!B393*((100-(24*'Założenia i wyniki'!$E$9))/100)</f>
        <v>0</v>
      </c>
      <c r="C393">
        <f>'Założenia i wyniki'!$E$8*Znorm.Profile!C393*(1+'Założenia i wyniki'!$E$10/100)^24</f>
        <v>0.35845319999999997</v>
      </c>
      <c r="D393">
        <f t="shared" si="15"/>
        <v>0</v>
      </c>
      <c r="E393">
        <f t="shared" si="16"/>
        <v>0</v>
      </c>
      <c r="F393">
        <f t="shared" si="17"/>
        <v>0.35845319999999997</v>
      </c>
    </row>
    <row r="394" spans="1:6" x14ac:dyDescent="0.25">
      <c r="A394">
        <v>385</v>
      </c>
      <c r="B394">
        <f>'Założenia i wyniki'!$E$6*Znorm.Profile!B394*((100-(24*'Założenia i wyniki'!$E$9))/100)</f>
        <v>0</v>
      </c>
      <c r="C394">
        <f>'Założenia i wyniki'!$E$8*Znorm.Profile!C394*(1+'Założenia i wyniki'!$E$10/100)^24</f>
        <v>0.28900760000000003</v>
      </c>
      <c r="D394">
        <f t="shared" si="15"/>
        <v>0</v>
      </c>
      <c r="E394">
        <f t="shared" si="16"/>
        <v>0</v>
      </c>
      <c r="F394">
        <f t="shared" si="17"/>
        <v>0.28900760000000003</v>
      </c>
    </row>
    <row r="395" spans="1:6" x14ac:dyDescent="0.25">
      <c r="A395">
        <v>386</v>
      </c>
      <c r="B395">
        <f>'Założenia i wyniki'!$E$6*Znorm.Profile!B395*((100-(24*'Założenia i wyniki'!$E$9))/100)</f>
        <v>0</v>
      </c>
      <c r="C395">
        <f>'Założenia i wyniki'!$E$8*Znorm.Profile!C395*(1+'Założenia i wyniki'!$E$10/100)^24</f>
        <v>0.25022164999999996</v>
      </c>
      <c r="D395">
        <f t="shared" ref="D395:D458" si="18">IF(B395&lt;=C395,B395,C395)</f>
        <v>0</v>
      </c>
      <c r="E395">
        <f t="shared" ref="E395:E458" si="19">IF(B395&gt;C395,B395-C395,0)</f>
        <v>0</v>
      </c>
      <c r="F395">
        <f t="shared" ref="F395:F458" si="20">IF(B395&lt;C395,C395-B395,0)</f>
        <v>0.25022164999999996</v>
      </c>
    </row>
    <row r="396" spans="1:6" x14ac:dyDescent="0.25">
      <c r="A396">
        <v>387</v>
      </c>
      <c r="B396">
        <f>'Założenia i wyniki'!$E$6*Znorm.Profile!B396*((100-(24*'Założenia i wyniki'!$E$9))/100)</f>
        <v>0</v>
      </c>
      <c r="C396">
        <f>'Założenia i wyniki'!$E$8*Znorm.Profile!C396*(1+'Założenia i wyniki'!$E$10/100)^24</f>
        <v>0.23535924999999996</v>
      </c>
      <c r="D396">
        <f t="shared" si="18"/>
        <v>0</v>
      </c>
      <c r="E396">
        <f t="shared" si="19"/>
        <v>0</v>
      </c>
      <c r="F396">
        <f t="shared" si="20"/>
        <v>0.23535924999999996</v>
      </c>
    </row>
    <row r="397" spans="1:6" x14ac:dyDescent="0.25">
      <c r="A397">
        <v>388</v>
      </c>
      <c r="B397">
        <f>'Założenia i wyniki'!$E$6*Znorm.Profile!B397*((100-(24*'Założenia i wyniki'!$E$9))/100)</f>
        <v>0</v>
      </c>
      <c r="C397">
        <f>'Założenia i wyniki'!$E$8*Znorm.Profile!C397*(1+'Założenia i wyniki'!$E$10/100)^24</f>
        <v>0.22884225</v>
      </c>
      <c r="D397">
        <f t="shared" si="18"/>
        <v>0</v>
      </c>
      <c r="E397">
        <f t="shared" si="19"/>
        <v>0</v>
      </c>
      <c r="F397">
        <f t="shared" si="20"/>
        <v>0.22884225</v>
      </c>
    </row>
    <row r="398" spans="1:6" x14ac:dyDescent="0.25">
      <c r="A398">
        <v>389</v>
      </c>
      <c r="B398">
        <f>'Założenia i wyniki'!$E$6*Znorm.Profile!B398*((100-(24*'Założenia i wyniki'!$E$9))/100)</f>
        <v>0</v>
      </c>
      <c r="C398">
        <f>'Założenia i wyniki'!$E$8*Znorm.Profile!C398*(1+'Założenia i wyniki'!$E$10/100)^24</f>
        <v>0.23569700000000002</v>
      </c>
      <c r="D398">
        <f t="shared" si="18"/>
        <v>0</v>
      </c>
      <c r="E398">
        <f t="shared" si="19"/>
        <v>0</v>
      </c>
      <c r="F398">
        <f t="shared" si="20"/>
        <v>0.23569700000000002</v>
      </c>
    </row>
    <row r="399" spans="1:6" x14ac:dyDescent="0.25">
      <c r="A399">
        <v>390</v>
      </c>
      <c r="B399">
        <f>'Założenia i wyniki'!$E$6*Znorm.Profile!B399*((100-(24*'Założenia i wyniki'!$E$9))/100)</f>
        <v>0</v>
      </c>
      <c r="C399">
        <f>'Założenia i wyniki'!$E$8*Znorm.Profile!C399*(1+'Założenia i wyniki'!$E$10/100)^24</f>
        <v>0.26988954999999998</v>
      </c>
      <c r="D399">
        <f t="shared" si="18"/>
        <v>0</v>
      </c>
      <c r="E399">
        <f t="shared" si="19"/>
        <v>0</v>
      </c>
      <c r="F399">
        <f t="shared" si="20"/>
        <v>0.26988954999999998</v>
      </c>
    </row>
    <row r="400" spans="1:6" x14ac:dyDescent="0.25">
      <c r="A400">
        <v>391</v>
      </c>
      <c r="B400">
        <f>'Założenia i wyniki'!$E$6*Znorm.Profile!B400*((100-(24*'Założenia i wyniki'!$E$9))/100)</f>
        <v>0</v>
      </c>
      <c r="C400">
        <f>'Założenia i wyniki'!$E$8*Znorm.Profile!C400*(1+'Założenia i wyniki'!$E$10/100)^24</f>
        <v>0.32420324999999994</v>
      </c>
      <c r="D400">
        <f t="shared" si="18"/>
        <v>0</v>
      </c>
      <c r="E400">
        <f t="shared" si="19"/>
        <v>0</v>
      </c>
      <c r="F400">
        <f t="shared" si="20"/>
        <v>0.32420324999999994</v>
      </c>
    </row>
    <row r="401" spans="1:6" x14ac:dyDescent="0.25">
      <c r="A401">
        <v>392</v>
      </c>
      <c r="B401">
        <f>'Założenia i wyniki'!$E$6*Znorm.Profile!B401*((100-(24*'Założenia i wyniki'!$E$9))/100)</f>
        <v>0</v>
      </c>
      <c r="C401">
        <f>'Założenia i wyniki'!$E$8*Znorm.Profile!C401*(1+'Założenia i wyniki'!$E$10/100)^24</f>
        <v>0.38476795000000003</v>
      </c>
      <c r="D401">
        <f t="shared" si="18"/>
        <v>0</v>
      </c>
      <c r="E401">
        <f t="shared" si="19"/>
        <v>0</v>
      </c>
      <c r="F401">
        <f t="shared" si="20"/>
        <v>0.38476795000000003</v>
      </c>
    </row>
    <row r="402" spans="1:6" x14ac:dyDescent="0.25">
      <c r="A402">
        <v>393</v>
      </c>
      <c r="B402">
        <f>'Założenia i wyniki'!$E$6*Znorm.Profile!B402*((100-(24*'Założenia i wyniki'!$E$9))/100)</f>
        <v>0.25211124528301881</v>
      </c>
      <c r="C402">
        <f>'Założenia i wyniki'!$E$8*Znorm.Profile!C402*(1+'Założenia i wyniki'!$E$10/100)^24</f>
        <v>0.44540299999999999</v>
      </c>
      <c r="D402">
        <f t="shared" si="18"/>
        <v>0.25211124528301881</v>
      </c>
      <c r="E402">
        <f t="shared" si="19"/>
        <v>0</v>
      </c>
      <c r="F402">
        <f t="shared" si="20"/>
        <v>0.19329175471698118</v>
      </c>
    </row>
    <row r="403" spans="1:6" x14ac:dyDescent="0.25">
      <c r="A403">
        <v>394</v>
      </c>
      <c r="B403">
        <f>'Założenia i wyniki'!$E$6*Znorm.Profile!B403*((100-(24*'Założenia i wyniki'!$E$9))/100)</f>
        <v>0.81973886792452832</v>
      </c>
      <c r="C403">
        <f>'Założenia i wyniki'!$E$8*Znorm.Profile!C403*(1+'Założenia i wyniki'!$E$10/100)^24</f>
        <v>0.50788290000000003</v>
      </c>
      <c r="D403">
        <f t="shared" si="18"/>
        <v>0.50788290000000003</v>
      </c>
      <c r="E403">
        <f t="shared" si="19"/>
        <v>0.3118559679245283</v>
      </c>
      <c r="F403">
        <f t="shared" si="20"/>
        <v>0</v>
      </c>
    </row>
    <row r="404" spans="1:6" x14ac:dyDescent="0.25">
      <c r="A404">
        <v>395</v>
      </c>
      <c r="B404">
        <f>'Założenia i wyniki'!$E$6*Znorm.Profile!B404*((100-(24*'Założenia i wyniki'!$E$9))/100)</f>
        <v>1.2420332075471698</v>
      </c>
      <c r="C404">
        <f>'Założenia i wyniki'!$E$8*Znorm.Profile!C404*(1+'Założenia i wyniki'!$E$10/100)^24</f>
        <v>0.52275684999999994</v>
      </c>
      <c r="D404">
        <f t="shared" si="18"/>
        <v>0.52275684999999994</v>
      </c>
      <c r="E404">
        <f t="shared" si="19"/>
        <v>0.7192763575471699</v>
      </c>
      <c r="F404">
        <f t="shared" si="20"/>
        <v>0</v>
      </c>
    </row>
    <row r="405" spans="1:6" x14ac:dyDescent="0.25">
      <c r="A405">
        <v>396</v>
      </c>
      <c r="B405">
        <f>'Założenia i wyniki'!$E$6*Znorm.Profile!B405*((100-(24*'Założenia i wyniki'!$E$9))/100)</f>
        <v>1.4265011320754715</v>
      </c>
      <c r="C405">
        <f>'Założenia i wyniki'!$E$8*Znorm.Profile!C405*(1+'Założenia i wyniki'!$E$10/100)^24</f>
        <v>0.53562319999999997</v>
      </c>
      <c r="D405">
        <f t="shared" si="18"/>
        <v>0.53562319999999997</v>
      </c>
      <c r="E405">
        <f t="shared" si="19"/>
        <v>0.8908779320754715</v>
      </c>
      <c r="F405">
        <f t="shared" si="20"/>
        <v>0</v>
      </c>
    </row>
    <row r="406" spans="1:6" x14ac:dyDescent="0.25">
      <c r="A406">
        <v>397</v>
      </c>
      <c r="B406">
        <f>'Założenia i wyniki'!$E$6*Znorm.Profile!B406*((100-(24*'Założenia i wyniki'!$E$9))/100)</f>
        <v>1.2992792452830186</v>
      </c>
      <c r="C406">
        <f>'Założenia i wyniki'!$E$8*Znorm.Profile!C406*(1+'Założenia i wyniki'!$E$10/100)^24</f>
        <v>0.54148814999999995</v>
      </c>
      <c r="D406">
        <f t="shared" si="18"/>
        <v>0.54148814999999995</v>
      </c>
      <c r="E406">
        <f t="shared" si="19"/>
        <v>0.75779109528301869</v>
      </c>
      <c r="F406">
        <f t="shared" si="20"/>
        <v>0</v>
      </c>
    </row>
    <row r="407" spans="1:6" x14ac:dyDescent="0.25">
      <c r="A407">
        <v>398</v>
      </c>
      <c r="B407">
        <f>'Założenia i wyniki'!$E$6*Znorm.Profile!B407*((100-(24*'Założenia i wyniki'!$E$9))/100)</f>
        <v>0.9695237735849056</v>
      </c>
      <c r="C407">
        <f>'Założenia i wyniki'!$E$8*Znorm.Profile!C407*(1+'Założenia i wyniki'!$E$10/100)^24</f>
        <v>0.54928754999999996</v>
      </c>
      <c r="D407">
        <f t="shared" si="18"/>
        <v>0.54928754999999996</v>
      </c>
      <c r="E407">
        <f t="shared" si="19"/>
        <v>0.42023622358490564</v>
      </c>
      <c r="F407">
        <f t="shared" si="20"/>
        <v>0</v>
      </c>
    </row>
    <row r="408" spans="1:6" x14ac:dyDescent="0.25">
      <c r="A408">
        <v>399</v>
      </c>
      <c r="B408">
        <f>'Założenia i wyniki'!$E$6*Znorm.Profile!B408*((100-(24*'Założenia i wyniki'!$E$9))/100)</f>
        <v>0.49623396226415095</v>
      </c>
      <c r="C408">
        <f>'Założenia i wyniki'!$E$8*Znorm.Profile!C408*(1+'Założenia i wyniki'!$E$10/100)^24</f>
        <v>0.5495874999999999</v>
      </c>
      <c r="D408">
        <f t="shared" si="18"/>
        <v>0.49623396226415095</v>
      </c>
      <c r="E408">
        <f t="shared" si="19"/>
        <v>0</v>
      </c>
      <c r="F408">
        <f t="shared" si="20"/>
        <v>5.3353537735848944E-2</v>
      </c>
    </row>
    <row r="409" spans="1:6" x14ac:dyDescent="0.25">
      <c r="A409">
        <v>400</v>
      </c>
      <c r="B409">
        <f>'Założenia i wyniki'!$E$6*Znorm.Profile!B409*((100-(24*'Założenia i wyniki'!$E$9))/100)</f>
        <v>2.940586415094339E-2</v>
      </c>
      <c r="C409">
        <f>'Założenia i wyniki'!$E$8*Znorm.Profile!C409*(1+'Założenia i wyniki'!$E$10/100)^24</f>
        <v>0.58461760000000007</v>
      </c>
      <c r="D409">
        <f t="shared" si="18"/>
        <v>2.940586415094339E-2</v>
      </c>
      <c r="E409">
        <f t="shared" si="19"/>
        <v>0</v>
      </c>
      <c r="F409">
        <f t="shared" si="20"/>
        <v>0.5552117358490567</v>
      </c>
    </row>
    <row r="410" spans="1:6" x14ac:dyDescent="0.25">
      <c r="A410">
        <v>401</v>
      </c>
      <c r="B410">
        <f>'Założenia i wyniki'!$E$6*Znorm.Profile!B410*((100-(24*'Założenia i wyniki'!$E$9))/100)</f>
        <v>0</v>
      </c>
      <c r="C410">
        <f>'Założenia i wyniki'!$E$8*Znorm.Profile!C410*(1+'Założenia i wyniki'!$E$10/100)^24</f>
        <v>0.62591724999999998</v>
      </c>
      <c r="D410">
        <f t="shared" si="18"/>
        <v>0</v>
      </c>
      <c r="E410">
        <f t="shared" si="19"/>
        <v>0</v>
      </c>
      <c r="F410">
        <f t="shared" si="20"/>
        <v>0.62591724999999998</v>
      </c>
    </row>
    <row r="411" spans="1:6" x14ac:dyDescent="0.25">
      <c r="A411">
        <v>402</v>
      </c>
      <c r="B411">
        <f>'Założenia i wyniki'!$E$6*Znorm.Profile!B411*((100-(24*'Założenia i wyniki'!$E$9))/100)</f>
        <v>0</v>
      </c>
      <c r="C411">
        <f>'Założenia i wyniki'!$E$8*Znorm.Profile!C411*(1+'Założenia i wyniki'!$E$10/100)^24</f>
        <v>0.65253229999999995</v>
      </c>
      <c r="D411">
        <f t="shared" si="18"/>
        <v>0</v>
      </c>
      <c r="E411">
        <f t="shared" si="19"/>
        <v>0</v>
      </c>
      <c r="F411">
        <f t="shared" si="20"/>
        <v>0.65253229999999995</v>
      </c>
    </row>
    <row r="412" spans="1:6" x14ac:dyDescent="0.25">
      <c r="A412">
        <v>403</v>
      </c>
      <c r="B412">
        <f>'Założenia i wyniki'!$E$6*Znorm.Profile!B412*((100-(24*'Założenia i wyniki'!$E$9))/100)</f>
        <v>0</v>
      </c>
      <c r="C412">
        <f>'Założenia i wyniki'!$E$8*Znorm.Profile!C412*(1+'Założenia i wyniki'!$E$10/100)^24</f>
        <v>0.64437520000000004</v>
      </c>
      <c r="D412">
        <f t="shared" si="18"/>
        <v>0</v>
      </c>
      <c r="E412">
        <f t="shared" si="19"/>
        <v>0</v>
      </c>
      <c r="F412">
        <f t="shared" si="20"/>
        <v>0.64437520000000004</v>
      </c>
    </row>
    <row r="413" spans="1:6" x14ac:dyDescent="0.25">
      <c r="A413">
        <v>404</v>
      </c>
      <c r="B413">
        <f>'Założenia i wyniki'!$E$6*Znorm.Profile!B413*((100-(24*'Założenia i wyniki'!$E$9))/100)</f>
        <v>0</v>
      </c>
      <c r="C413">
        <f>'Założenia i wyniki'!$E$8*Znorm.Profile!C413*(1+'Założenia i wyniki'!$E$10/100)^24</f>
        <v>0.63168630000000003</v>
      </c>
      <c r="D413">
        <f t="shared" si="18"/>
        <v>0</v>
      </c>
      <c r="E413">
        <f t="shared" si="19"/>
        <v>0</v>
      </c>
      <c r="F413">
        <f t="shared" si="20"/>
        <v>0.63168630000000003</v>
      </c>
    </row>
    <row r="414" spans="1:6" x14ac:dyDescent="0.25">
      <c r="A414">
        <v>405</v>
      </c>
      <c r="B414">
        <f>'Założenia i wyniki'!$E$6*Znorm.Profile!B414*((100-(24*'Założenia i wyniki'!$E$9))/100)</f>
        <v>0</v>
      </c>
      <c r="C414">
        <f>'Założenia i wyniki'!$E$8*Znorm.Profile!C414*(1+'Założenia i wyniki'!$E$10/100)^24</f>
        <v>0.58230970000000004</v>
      </c>
      <c r="D414">
        <f t="shared" si="18"/>
        <v>0</v>
      </c>
      <c r="E414">
        <f t="shared" si="19"/>
        <v>0</v>
      </c>
      <c r="F414">
        <f t="shared" si="20"/>
        <v>0.58230970000000004</v>
      </c>
    </row>
    <row r="415" spans="1:6" x14ac:dyDescent="0.25">
      <c r="A415">
        <v>406</v>
      </c>
      <c r="B415">
        <f>'Założenia i wyniki'!$E$6*Znorm.Profile!B415*((100-(24*'Założenia i wyniki'!$E$9))/100)</f>
        <v>0</v>
      </c>
      <c r="C415">
        <f>'Założenia i wyniki'!$E$8*Znorm.Profile!C415*(1+'Założenia i wyniki'!$E$10/100)^24</f>
        <v>0.52079474999999997</v>
      </c>
      <c r="D415">
        <f t="shared" si="18"/>
        <v>0</v>
      </c>
      <c r="E415">
        <f t="shared" si="19"/>
        <v>0</v>
      </c>
      <c r="F415">
        <f t="shared" si="20"/>
        <v>0.52079474999999997</v>
      </c>
    </row>
    <row r="416" spans="1:6" x14ac:dyDescent="0.25">
      <c r="A416">
        <v>407</v>
      </c>
      <c r="B416">
        <f>'Założenia i wyniki'!$E$6*Znorm.Profile!B416*((100-(24*'Założenia i wyniki'!$E$9))/100)</f>
        <v>0</v>
      </c>
      <c r="C416">
        <f>'Założenia i wyniki'!$E$8*Znorm.Profile!C416*(1+'Założenia i wyniki'!$E$10/100)^24</f>
        <v>0.44948995000000003</v>
      </c>
      <c r="D416">
        <f t="shared" si="18"/>
        <v>0</v>
      </c>
      <c r="E416">
        <f t="shared" si="19"/>
        <v>0</v>
      </c>
      <c r="F416">
        <f t="shared" si="20"/>
        <v>0.44948995000000003</v>
      </c>
    </row>
    <row r="417" spans="1:6" x14ac:dyDescent="0.25">
      <c r="A417">
        <v>408</v>
      </c>
      <c r="B417">
        <f>'Założenia i wyniki'!$E$6*Znorm.Profile!B417*((100-(24*'Założenia i wyniki'!$E$9))/100)</f>
        <v>0</v>
      </c>
      <c r="C417">
        <f>'Założenia i wyniki'!$E$8*Znorm.Profile!C417*(1+'Założenia i wyniki'!$E$10/100)^24</f>
        <v>0.37337965000000001</v>
      </c>
      <c r="D417">
        <f t="shared" si="18"/>
        <v>0</v>
      </c>
      <c r="E417">
        <f t="shared" si="19"/>
        <v>0</v>
      </c>
      <c r="F417">
        <f t="shared" si="20"/>
        <v>0.37337965000000001</v>
      </c>
    </row>
    <row r="418" spans="1:6" x14ac:dyDescent="0.25">
      <c r="A418">
        <v>409</v>
      </c>
      <c r="B418">
        <f>'Założenia i wyniki'!$E$6*Znorm.Profile!B418*((100-(24*'Założenia i wyniki'!$E$9))/100)</f>
        <v>0</v>
      </c>
      <c r="C418">
        <f>'Założenia i wyniki'!$E$8*Znorm.Profile!C418*(1+'Założenia i wyniki'!$E$10/100)^24</f>
        <v>0.30518810000000002</v>
      </c>
      <c r="D418">
        <f t="shared" si="18"/>
        <v>0</v>
      </c>
      <c r="E418">
        <f t="shared" si="19"/>
        <v>0</v>
      </c>
      <c r="F418">
        <f t="shared" si="20"/>
        <v>0.30518810000000002</v>
      </c>
    </row>
    <row r="419" spans="1:6" x14ac:dyDescent="0.25">
      <c r="A419">
        <v>410</v>
      </c>
      <c r="B419">
        <f>'Założenia i wyniki'!$E$6*Znorm.Profile!B419*((100-(24*'Założenia i wyniki'!$E$9))/100)</f>
        <v>0</v>
      </c>
      <c r="C419">
        <f>'Założenia i wyniki'!$E$8*Znorm.Profile!C419*(1+'Założenia i wyniki'!$E$10/100)^24</f>
        <v>0.2618721</v>
      </c>
      <c r="D419">
        <f t="shared" si="18"/>
        <v>0</v>
      </c>
      <c r="E419">
        <f t="shared" si="19"/>
        <v>0</v>
      </c>
      <c r="F419">
        <f t="shared" si="20"/>
        <v>0.2618721</v>
      </c>
    </row>
    <row r="420" spans="1:6" x14ac:dyDescent="0.25">
      <c r="A420">
        <v>411</v>
      </c>
      <c r="B420">
        <f>'Założenia i wyniki'!$E$6*Znorm.Profile!B420*((100-(24*'Założenia i wyniki'!$E$9))/100)</f>
        <v>0</v>
      </c>
      <c r="C420">
        <f>'Założenia i wyniki'!$E$8*Znorm.Profile!C420*(1+'Założenia i wyniki'!$E$10/100)^24</f>
        <v>0.23918335000000002</v>
      </c>
      <c r="D420">
        <f t="shared" si="18"/>
        <v>0</v>
      </c>
      <c r="E420">
        <f t="shared" si="19"/>
        <v>0</v>
      </c>
      <c r="F420">
        <f t="shared" si="20"/>
        <v>0.23918335000000002</v>
      </c>
    </row>
    <row r="421" spans="1:6" x14ac:dyDescent="0.25">
      <c r="A421">
        <v>412</v>
      </c>
      <c r="B421">
        <f>'Założenia i wyniki'!$E$6*Znorm.Profile!B421*((100-(24*'Założenia i wyniki'!$E$9))/100)</f>
        <v>0</v>
      </c>
      <c r="C421">
        <f>'Założenia i wyniki'!$E$8*Znorm.Profile!C421*(1+'Założenia i wyniki'!$E$10/100)^24</f>
        <v>0.23560145000000002</v>
      </c>
      <c r="D421">
        <f t="shared" si="18"/>
        <v>0</v>
      </c>
      <c r="E421">
        <f t="shared" si="19"/>
        <v>0</v>
      </c>
      <c r="F421">
        <f t="shared" si="20"/>
        <v>0.23560145000000002</v>
      </c>
    </row>
    <row r="422" spans="1:6" x14ac:dyDescent="0.25">
      <c r="A422">
        <v>413</v>
      </c>
      <c r="B422">
        <f>'Założenia i wyniki'!$E$6*Znorm.Profile!B422*((100-(24*'Założenia i wyniki'!$E$9))/100)</f>
        <v>0</v>
      </c>
      <c r="C422">
        <f>'Założenia i wyniki'!$E$8*Znorm.Profile!C422*(1+'Założenia i wyniki'!$E$10/100)^24</f>
        <v>0.23801049999999999</v>
      </c>
      <c r="D422">
        <f t="shared" si="18"/>
        <v>0</v>
      </c>
      <c r="E422">
        <f t="shared" si="19"/>
        <v>0</v>
      </c>
      <c r="F422">
        <f t="shared" si="20"/>
        <v>0.23801049999999999</v>
      </c>
    </row>
    <row r="423" spans="1:6" x14ac:dyDescent="0.25">
      <c r="A423">
        <v>414</v>
      </c>
      <c r="B423">
        <f>'Założenia i wyniki'!$E$6*Znorm.Profile!B423*((100-(24*'Założenia i wyniki'!$E$9))/100)</f>
        <v>0</v>
      </c>
      <c r="C423">
        <f>'Założenia i wyniki'!$E$8*Znorm.Profile!C423*(1+'Założenia i wyniki'!$E$10/100)^24</f>
        <v>0.26053230000000005</v>
      </c>
      <c r="D423">
        <f t="shared" si="18"/>
        <v>0</v>
      </c>
      <c r="E423">
        <f t="shared" si="19"/>
        <v>0</v>
      </c>
      <c r="F423">
        <f t="shared" si="20"/>
        <v>0.26053230000000005</v>
      </c>
    </row>
    <row r="424" spans="1:6" x14ac:dyDescent="0.25">
      <c r="A424">
        <v>415</v>
      </c>
      <c r="B424">
        <f>'Założenia i wyniki'!$E$6*Znorm.Profile!B424*((100-(24*'Założenia i wyniki'!$E$9))/100)</f>
        <v>0</v>
      </c>
      <c r="C424">
        <f>'Założenia i wyniki'!$E$8*Znorm.Profile!C424*(1+'Założenia i wyniki'!$E$10/100)^24</f>
        <v>0.30414300000000005</v>
      </c>
      <c r="D424">
        <f t="shared" si="18"/>
        <v>0</v>
      </c>
      <c r="E424">
        <f t="shared" si="19"/>
        <v>0</v>
      </c>
      <c r="F424">
        <f t="shared" si="20"/>
        <v>0.30414300000000005</v>
      </c>
    </row>
    <row r="425" spans="1:6" x14ac:dyDescent="0.25">
      <c r="A425">
        <v>416</v>
      </c>
      <c r="B425">
        <f>'Założenia i wyniki'!$E$6*Znorm.Profile!B425*((100-(24*'Założenia i wyniki'!$E$9))/100)</f>
        <v>0</v>
      </c>
      <c r="C425">
        <f>'Założenia i wyniki'!$E$8*Znorm.Profile!C425*(1+'Założenia i wyniki'!$E$10/100)^24</f>
        <v>0.34932799999999997</v>
      </c>
      <c r="D425">
        <f t="shared" si="18"/>
        <v>0</v>
      </c>
      <c r="E425">
        <f t="shared" si="19"/>
        <v>0</v>
      </c>
      <c r="F425">
        <f t="shared" si="20"/>
        <v>0.34932799999999997</v>
      </c>
    </row>
    <row r="426" spans="1:6" x14ac:dyDescent="0.25">
      <c r="A426">
        <v>417</v>
      </c>
      <c r="B426">
        <f>'Założenia i wyniki'!$E$6*Znorm.Profile!B426*((100-(24*'Założenia i wyniki'!$E$9))/100)</f>
        <v>0.19997999999999999</v>
      </c>
      <c r="C426">
        <f>'Założenia i wyniki'!$E$8*Znorm.Profile!C426*(1+'Założenia i wyniki'!$E$10/100)^24</f>
        <v>0.41099344999999998</v>
      </c>
      <c r="D426">
        <f t="shared" si="18"/>
        <v>0.19997999999999999</v>
      </c>
      <c r="E426">
        <f t="shared" si="19"/>
        <v>0</v>
      </c>
      <c r="F426">
        <f t="shared" si="20"/>
        <v>0.21101344999999999</v>
      </c>
    </row>
    <row r="427" spans="1:6" x14ac:dyDescent="0.25">
      <c r="A427">
        <v>418</v>
      </c>
      <c r="B427">
        <f>'Założenia i wyniki'!$E$6*Znorm.Profile!B427*((100-(24*'Założenia i wyniki'!$E$9))/100)</f>
        <v>0.67823215094339606</v>
      </c>
      <c r="C427">
        <f>'Założenia i wyniki'!$E$8*Znorm.Profile!C427*(1+'Założenia i wyniki'!$E$10/100)^24</f>
        <v>0.47881050000000003</v>
      </c>
      <c r="D427">
        <f t="shared" si="18"/>
        <v>0.47881050000000003</v>
      </c>
      <c r="E427">
        <f t="shared" si="19"/>
        <v>0.19942165094339603</v>
      </c>
      <c r="F427">
        <f t="shared" si="20"/>
        <v>0</v>
      </c>
    </row>
    <row r="428" spans="1:6" x14ac:dyDescent="0.25">
      <c r="A428">
        <v>419</v>
      </c>
      <c r="B428">
        <f>'Założenia i wyniki'!$E$6*Znorm.Profile!B428*((100-(24*'Założenia i wyniki'!$E$9))/100)</f>
        <v>1.1987366037735849</v>
      </c>
      <c r="C428">
        <f>'Założenia i wyniki'!$E$8*Znorm.Profile!C428*(1+'Założenia i wyniki'!$E$10/100)^24</f>
        <v>0.51776935000000002</v>
      </c>
      <c r="D428">
        <f t="shared" si="18"/>
        <v>0.51776935000000002</v>
      </c>
      <c r="E428">
        <f t="shared" si="19"/>
        <v>0.68096725377358491</v>
      </c>
      <c r="F428">
        <f t="shared" si="20"/>
        <v>0</v>
      </c>
    </row>
    <row r="429" spans="1:6" x14ac:dyDescent="0.25">
      <c r="A429">
        <v>420</v>
      </c>
      <c r="B429">
        <f>'Założenia i wyniki'!$E$6*Znorm.Profile!B429*((100-(24*'Założenia i wyniki'!$E$9))/100)</f>
        <v>1.4086641509433961</v>
      </c>
      <c r="C429">
        <f>'Założenia i wyniki'!$E$8*Znorm.Profile!C429*(1+'Założenia i wyniki'!$E$10/100)^24</f>
        <v>0.54334140000000009</v>
      </c>
      <c r="D429">
        <f t="shared" si="18"/>
        <v>0.54334140000000009</v>
      </c>
      <c r="E429">
        <f t="shared" si="19"/>
        <v>0.86532275094339606</v>
      </c>
      <c r="F429">
        <f t="shared" si="20"/>
        <v>0</v>
      </c>
    </row>
    <row r="430" spans="1:6" x14ac:dyDescent="0.25">
      <c r="A430">
        <v>421</v>
      </c>
      <c r="B430">
        <f>'Założenia i wyniki'!$E$6*Znorm.Profile!B430*((100-(24*'Założenia i wyniki'!$E$9))/100)</f>
        <v>1.2778596226415095</v>
      </c>
      <c r="C430">
        <f>'Założenia i wyniki'!$E$8*Znorm.Profile!C430*(1+'Założenia i wyniki'!$E$10/100)^24</f>
        <v>0.53401494999999999</v>
      </c>
      <c r="D430">
        <f t="shared" si="18"/>
        <v>0.53401494999999999</v>
      </c>
      <c r="E430">
        <f t="shared" si="19"/>
        <v>0.74384467264150955</v>
      </c>
      <c r="F430">
        <f t="shared" si="20"/>
        <v>0</v>
      </c>
    </row>
    <row r="431" spans="1:6" x14ac:dyDescent="0.25">
      <c r="A431">
        <v>422</v>
      </c>
      <c r="B431">
        <f>'Założenia i wyniki'!$E$6*Znorm.Profile!B431*((100-(24*'Założenia i wyniki'!$E$9))/100)</f>
        <v>1.010228679245283</v>
      </c>
      <c r="C431">
        <f>'Założenia i wyniki'!$E$8*Znorm.Profile!C431*(1+'Założenia i wyniki'!$E$10/100)^24</f>
        <v>0.5164257000000001</v>
      </c>
      <c r="D431">
        <f t="shared" si="18"/>
        <v>0.5164257000000001</v>
      </c>
      <c r="E431">
        <f t="shared" si="19"/>
        <v>0.49380297924528294</v>
      </c>
      <c r="F431">
        <f t="shared" si="20"/>
        <v>0</v>
      </c>
    </row>
    <row r="432" spans="1:6" x14ac:dyDescent="0.25">
      <c r="A432">
        <v>423</v>
      </c>
      <c r="B432">
        <f>'Założenia i wyniki'!$E$6*Znorm.Profile!B432*((100-(24*'Założenia i wyniki'!$E$9))/100)</f>
        <v>0.59868988679245272</v>
      </c>
      <c r="C432">
        <f>'Założenia i wyniki'!$E$8*Znorm.Profile!C432*(1+'Założenia i wyniki'!$E$10/100)^24</f>
        <v>0.49812314999999996</v>
      </c>
      <c r="D432">
        <f t="shared" si="18"/>
        <v>0.49812314999999996</v>
      </c>
      <c r="E432">
        <f t="shared" si="19"/>
        <v>0.10056673679245276</v>
      </c>
      <c r="F432">
        <f t="shared" si="20"/>
        <v>0</v>
      </c>
    </row>
    <row r="433" spans="1:6" x14ac:dyDescent="0.25">
      <c r="A433">
        <v>424</v>
      </c>
      <c r="B433">
        <f>'Założenia i wyniki'!$E$6*Znorm.Profile!B433*((100-(24*'Założenia i wyniki'!$E$9))/100)</f>
        <v>4.788009811320755E-2</v>
      </c>
      <c r="C433">
        <f>'Założenia i wyniki'!$E$8*Znorm.Profile!C433*(1+'Założenia i wyniki'!$E$10/100)^24</f>
        <v>0.50338435000000004</v>
      </c>
      <c r="D433">
        <f t="shared" si="18"/>
        <v>4.788009811320755E-2</v>
      </c>
      <c r="E433">
        <f t="shared" si="19"/>
        <v>0</v>
      </c>
      <c r="F433">
        <f t="shared" si="20"/>
        <v>0.4555042518867925</v>
      </c>
    </row>
    <row r="434" spans="1:6" x14ac:dyDescent="0.25">
      <c r="A434">
        <v>425</v>
      </c>
      <c r="B434">
        <f>'Założenia i wyniki'!$E$6*Znorm.Profile!B434*((100-(24*'Założenia i wyniki'!$E$9))/100)</f>
        <v>0</v>
      </c>
      <c r="C434">
        <f>'Założenia i wyniki'!$E$8*Znorm.Profile!C434*(1+'Założenia i wyniki'!$E$10/100)^24</f>
        <v>0.55018215000000004</v>
      </c>
      <c r="D434">
        <f t="shared" si="18"/>
        <v>0</v>
      </c>
      <c r="E434">
        <f t="shared" si="19"/>
        <v>0</v>
      </c>
      <c r="F434">
        <f t="shared" si="20"/>
        <v>0.55018215000000004</v>
      </c>
    </row>
    <row r="435" spans="1:6" x14ac:dyDescent="0.25">
      <c r="A435">
        <v>426</v>
      </c>
      <c r="B435">
        <f>'Założenia i wyniki'!$E$6*Znorm.Profile!B435*((100-(24*'Założenia i wyniki'!$E$9))/100)</f>
        <v>0</v>
      </c>
      <c r="C435">
        <f>'Założenia i wyniki'!$E$8*Znorm.Profile!C435*(1+'Założenia i wyniki'!$E$10/100)^24</f>
        <v>0.58044945000000003</v>
      </c>
      <c r="D435">
        <f t="shared" si="18"/>
        <v>0</v>
      </c>
      <c r="E435">
        <f t="shared" si="19"/>
        <v>0</v>
      </c>
      <c r="F435">
        <f t="shared" si="20"/>
        <v>0.58044945000000003</v>
      </c>
    </row>
    <row r="436" spans="1:6" x14ac:dyDescent="0.25">
      <c r="A436">
        <v>427</v>
      </c>
      <c r="B436">
        <f>'Założenia i wyniki'!$E$6*Znorm.Profile!B436*((100-(24*'Założenia i wyniki'!$E$9))/100)</f>
        <v>0</v>
      </c>
      <c r="C436">
        <f>'Założenia i wyniki'!$E$8*Znorm.Profile!C436*(1+'Założenia i wyniki'!$E$10/100)^24</f>
        <v>0.59738630000000004</v>
      </c>
      <c r="D436">
        <f t="shared" si="18"/>
        <v>0</v>
      </c>
      <c r="E436">
        <f t="shared" si="19"/>
        <v>0</v>
      </c>
      <c r="F436">
        <f t="shared" si="20"/>
        <v>0.59738630000000004</v>
      </c>
    </row>
    <row r="437" spans="1:6" x14ac:dyDescent="0.25">
      <c r="A437">
        <v>428</v>
      </c>
      <c r="B437">
        <f>'Założenia i wyniki'!$E$6*Znorm.Profile!B437*((100-(24*'Założenia i wyniki'!$E$9))/100)</f>
        <v>0</v>
      </c>
      <c r="C437">
        <f>'Założenia i wyniki'!$E$8*Znorm.Profile!C437*(1+'Założenia i wyniki'!$E$10/100)^24</f>
        <v>0.60392849999999998</v>
      </c>
      <c r="D437">
        <f t="shared" si="18"/>
        <v>0</v>
      </c>
      <c r="E437">
        <f t="shared" si="19"/>
        <v>0</v>
      </c>
      <c r="F437">
        <f t="shared" si="20"/>
        <v>0.60392849999999998</v>
      </c>
    </row>
    <row r="438" spans="1:6" x14ac:dyDescent="0.25">
      <c r="A438">
        <v>429</v>
      </c>
      <c r="B438">
        <f>'Założenia i wyniki'!$E$6*Znorm.Profile!B438*((100-(24*'Założenia i wyniki'!$E$9))/100)</f>
        <v>0</v>
      </c>
      <c r="C438">
        <f>'Założenia i wyniki'!$E$8*Znorm.Profile!C438*(1+'Założenia i wyniki'!$E$10/100)^24</f>
        <v>0.56701714999999997</v>
      </c>
      <c r="D438">
        <f t="shared" si="18"/>
        <v>0</v>
      </c>
      <c r="E438">
        <f t="shared" si="19"/>
        <v>0</v>
      </c>
      <c r="F438">
        <f t="shared" si="20"/>
        <v>0.56701714999999997</v>
      </c>
    </row>
    <row r="439" spans="1:6" x14ac:dyDescent="0.25">
      <c r="A439">
        <v>430</v>
      </c>
      <c r="B439">
        <f>'Założenia i wyniki'!$E$6*Znorm.Profile!B439*((100-(24*'Założenia i wyniki'!$E$9))/100)</f>
        <v>0</v>
      </c>
      <c r="C439">
        <f>'Założenia i wyniki'!$E$8*Znorm.Profile!C439*(1+'Założenia i wyniki'!$E$10/100)^24</f>
        <v>0.50871624999999998</v>
      </c>
      <c r="D439">
        <f t="shared" si="18"/>
        <v>0</v>
      </c>
      <c r="E439">
        <f t="shared" si="19"/>
        <v>0</v>
      </c>
      <c r="F439">
        <f t="shared" si="20"/>
        <v>0.50871624999999998</v>
      </c>
    </row>
    <row r="440" spans="1:6" x14ac:dyDescent="0.25">
      <c r="A440">
        <v>431</v>
      </c>
      <c r="B440">
        <f>'Założenia i wyniki'!$E$6*Znorm.Profile!B440*((100-(24*'Założenia i wyniki'!$E$9))/100)</f>
        <v>0</v>
      </c>
      <c r="C440">
        <f>'Założenia i wyniki'!$E$8*Znorm.Profile!C440*(1+'Założenia i wyniki'!$E$10/100)^24</f>
        <v>0.41741944999999997</v>
      </c>
      <c r="D440">
        <f t="shared" si="18"/>
        <v>0</v>
      </c>
      <c r="E440">
        <f t="shared" si="19"/>
        <v>0</v>
      </c>
      <c r="F440">
        <f t="shared" si="20"/>
        <v>0.41741944999999997</v>
      </c>
    </row>
    <row r="441" spans="1:6" x14ac:dyDescent="0.25">
      <c r="A441">
        <v>432</v>
      </c>
      <c r="B441">
        <f>'Założenia i wyniki'!$E$6*Znorm.Profile!B441*((100-(24*'Założenia i wyniki'!$E$9))/100)</f>
        <v>0</v>
      </c>
      <c r="C441">
        <f>'Założenia i wyniki'!$E$8*Znorm.Profile!C441*(1+'Założenia i wyniki'!$E$10/100)^24</f>
        <v>0.33978419999999998</v>
      </c>
      <c r="D441">
        <f t="shared" si="18"/>
        <v>0</v>
      </c>
      <c r="E441">
        <f t="shared" si="19"/>
        <v>0</v>
      </c>
      <c r="F441">
        <f t="shared" si="20"/>
        <v>0.33978419999999998</v>
      </c>
    </row>
    <row r="442" spans="1:6" x14ac:dyDescent="0.25">
      <c r="A442">
        <v>433</v>
      </c>
      <c r="B442">
        <f>'Założenia i wyniki'!$E$6*Znorm.Profile!B442*((100-(24*'Założenia i wyniki'!$E$9))/100)</f>
        <v>0</v>
      </c>
      <c r="C442">
        <f>'Założenia i wyniki'!$E$8*Znorm.Profile!C442*(1+'Założenia i wyniki'!$E$10/100)^24</f>
        <v>0.27618184999999995</v>
      </c>
      <c r="D442">
        <f t="shared" si="18"/>
        <v>0</v>
      </c>
      <c r="E442">
        <f t="shared" si="19"/>
        <v>0</v>
      </c>
      <c r="F442">
        <f t="shared" si="20"/>
        <v>0.27618184999999995</v>
      </c>
    </row>
    <row r="443" spans="1:6" x14ac:dyDescent="0.25">
      <c r="A443">
        <v>434</v>
      </c>
      <c r="B443">
        <f>'Założenia i wyniki'!$E$6*Znorm.Profile!B443*((100-(24*'Założenia i wyniki'!$E$9))/100)</f>
        <v>0</v>
      </c>
      <c r="C443">
        <f>'Założenia i wyniki'!$E$8*Znorm.Profile!C443*(1+'Założenia i wyniki'!$E$10/100)^24</f>
        <v>0.24197495000000002</v>
      </c>
      <c r="D443">
        <f t="shared" si="18"/>
        <v>0</v>
      </c>
      <c r="E443">
        <f t="shared" si="19"/>
        <v>0</v>
      </c>
      <c r="F443">
        <f t="shared" si="20"/>
        <v>0.24197495000000002</v>
      </c>
    </row>
    <row r="444" spans="1:6" x14ac:dyDescent="0.25">
      <c r="A444">
        <v>435</v>
      </c>
      <c r="B444">
        <f>'Założenia i wyniki'!$E$6*Znorm.Profile!B444*((100-(24*'Założenia i wyniki'!$E$9))/100)</f>
        <v>0</v>
      </c>
      <c r="C444">
        <f>'Założenia i wyniki'!$E$8*Znorm.Profile!C444*(1+'Założenia i wyniki'!$E$10/100)^24</f>
        <v>0.22677305000000003</v>
      </c>
      <c r="D444">
        <f t="shared" si="18"/>
        <v>0</v>
      </c>
      <c r="E444">
        <f t="shared" si="19"/>
        <v>0</v>
      </c>
      <c r="F444">
        <f t="shared" si="20"/>
        <v>0.22677305000000003</v>
      </c>
    </row>
    <row r="445" spans="1:6" x14ac:dyDescent="0.25">
      <c r="A445">
        <v>436</v>
      </c>
      <c r="B445">
        <f>'Założenia i wyniki'!$E$6*Znorm.Profile!B445*((100-(24*'Założenia i wyniki'!$E$9))/100)</f>
        <v>0</v>
      </c>
      <c r="C445">
        <f>'Założenia i wyniki'!$E$8*Znorm.Profile!C445*(1+'Założenia i wyniki'!$E$10/100)^24</f>
        <v>0.22786959999999998</v>
      </c>
      <c r="D445">
        <f t="shared" si="18"/>
        <v>0</v>
      </c>
      <c r="E445">
        <f t="shared" si="19"/>
        <v>0</v>
      </c>
      <c r="F445">
        <f t="shared" si="20"/>
        <v>0.22786959999999998</v>
      </c>
    </row>
    <row r="446" spans="1:6" x14ac:dyDescent="0.25">
      <c r="A446">
        <v>437</v>
      </c>
      <c r="B446">
        <f>'Założenia i wyniki'!$E$6*Znorm.Profile!B446*((100-(24*'Założenia i wyniki'!$E$9))/100)</f>
        <v>0</v>
      </c>
      <c r="C446">
        <f>'Założenia i wyniki'!$E$8*Znorm.Profile!C446*(1+'Założenia i wyniki'!$E$10/100)^24</f>
        <v>0.25070919999999997</v>
      </c>
      <c r="D446">
        <f t="shared" si="18"/>
        <v>0</v>
      </c>
      <c r="E446">
        <f t="shared" si="19"/>
        <v>0</v>
      </c>
      <c r="F446">
        <f t="shared" si="20"/>
        <v>0.25070919999999997</v>
      </c>
    </row>
    <row r="447" spans="1:6" x14ac:dyDescent="0.25">
      <c r="A447">
        <v>438</v>
      </c>
      <c r="B447">
        <f>'Założenia i wyniki'!$E$6*Znorm.Profile!B447*((100-(24*'Założenia i wyniki'!$E$9))/100)</f>
        <v>0</v>
      </c>
      <c r="C447">
        <f>'Założenia i wyniki'!$E$8*Znorm.Profile!C447*(1+'Założenia i wyniki'!$E$10/100)^24</f>
        <v>0.29682064999999996</v>
      </c>
      <c r="D447">
        <f t="shared" si="18"/>
        <v>0</v>
      </c>
      <c r="E447">
        <f t="shared" si="19"/>
        <v>0</v>
      </c>
      <c r="F447">
        <f t="shared" si="20"/>
        <v>0.29682064999999996</v>
      </c>
    </row>
    <row r="448" spans="1:6" x14ac:dyDescent="0.25">
      <c r="A448">
        <v>439</v>
      </c>
      <c r="B448">
        <f>'Założenia i wyniki'!$E$6*Znorm.Profile!B448*((100-(24*'Założenia i wyniki'!$E$9))/100)</f>
        <v>0</v>
      </c>
      <c r="C448">
        <f>'Założenia i wyniki'!$E$8*Znorm.Profile!C448*(1+'Założenia i wyniki'!$E$10/100)^24</f>
        <v>0.39034660000000004</v>
      </c>
      <c r="D448">
        <f t="shared" si="18"/>
        <v>0</v>
      </c>
      <c r="E448">
        <f t="shared" si="19"/>
        <v>0</v>
      </c>
      <c r="F448">
        <f t="shared" si="20"/>
        <v>0.39034660000000004</v>
      </c>
    </row>
    <row r="449" spans="1:6" x14ac:dyDescent="0.25">
      <c r="A449">
        <v>440</v>
      </c>
      <c r="B449">
        <f>'Założenia i wyniki'!$E$6*Znorm.Profile!B449*((100-(24*'Założenia i wyniki'!$E$9))/100)</f>
        <v>0</v>
      </c>
      <c r="C449">
        <f>'Założenia i wyniki'!$E$8*Znorm.Profile!C449*(1+'Założenia i wyniki'!$E$10/100)^24</f>
        <v>0.44949415000000004</v>
      </c>
      <c r="D449">
        <f t="shared" si="18"/>
        <v>0</v>
      </c>
      <c r="E449">
        <f t="shared" si="19"/>
        <v>0</v>
      </c>
      <c r="F449">
        <f t="shared" si="20"/>
        <v>0.44949415000000004</v>
      </c>
    </row>
    <row r="450" spans="1:6" x14ac:dyDescent="0.25">
      <c r="A450">
        <v>441</v>
      </c>
      <c r="B450">
        <f>'Założenia i wyniki'!$E$6*Znorm.Profile!B450*((100-(24*'Założenia i wyniki'!$E$9))/100)</f>
        <v>2.0836490566037733E-2</v>
      </c>
      <c r="C450">
        <f>'Założenia i wyniki'!$E$8*Znorm.Profile!C450*(1+'Założenia i wyniki'!$E$10/100)^24</f>
        <v>0.45418835000000002</v>
      </c>
      <c r="D450">
        <f t="shared" si="18"/>
        <v>2.0836490566037733E-2</v>
      </c>
      <c r="E450">
        <f t="shared" si="19"/>
        <v>0</v>
      </c>
      <c r="F450">
        <f t="shared" si="20"/>
        <v>0.43335185943396226</v>
      </c>
    </row>
    <row r="451" spans="1:6" x14ac:dyDescent="0.25">
      <c r="A451">
        <v>442</v>
      </c>
      <c r="B451">
        <f>'Założenia i wyniki'!$E$6*Znorm.Profile!B451*((100-(24*'Założenia i wyniki'!$E$9))/100)</f>
        <v>0.11036822641509432</v>
      </c>
      <c r="C451">
        <f>'Założenia i wyniki'!$E$8*Znorm.Profile!C451*(1+'Założenia i wyniki'!$E$10/100)^24</f>
        <v>0.48568170000000005</v>
      </c>
      <c r="D451">
        <f t="shared" si="18"/>
        <v>0.11036822641509432</v>
      </c>
      <c r="E451">
        <f t="shared" si="19"/>
        <v>0</v>
      </c>
      <c r="F451">
        <f t="shared" si="20"/>
        <v>0.37531347358490574</v>
      </c>
    </row>
    <row r="452" spans="1:6" x14ac:dyDescent="0.25">
      <c r="A452">
        <v>443</v>
      </c>
      <c r="B452">
        <f>'Założenia i wyniki'!$E$6*Znorm.Profile!B452*((100-(24*'Założenia i wyniki'!$E$9))/100)</f>
        <v>0.1450588679245283</v>
      </c>
      <c r="C452">
        <f>'Założenia i wyniki'!$E$8*Znorm.Profile!C452*(1+'Założenia i wyniki'!$E$10/100)^24</f>
        <v>0.47542774999999998</v>
      </c>
      <c r="D452">
        <f t="shared" si="18"/>
        <v>0.1450588679245283</v>
      </c>
      <c r="E452">
        <f t="shared" si="19"/>
        <v>0</v>
      </c>
      <c r="F452">
        <f t="shared" si="20"/>
        <v>0.33036888207547166</v>
      </c>
    </row>
    <row r="453" spans="1:6" x14ac:dyDescent="0.25">
      <c r="A453">
        <v>444</v>
      </c>
      <c r="B453">
        <f>'Założenia i wyniki'!$E$6*Znorm.Profile!B453*((100-(24*'Założenia i wyniki'!$E$9))/100)</f>
        <v>0.15755237735849056</v>
      </c>
      <c r="C453">
        <f>'Założenia i wyniki'!$E$8*Znorm.Profile!C453*(1+'Założenia i wyniki'!$E$10/100)^24</f>
        <v>0.46045230000000004</v>
      </c>
      <c r="D453">
        <f t="shared" si="18"/>
        <v>0.15755237735849056</v>
      </c>
      <c r="E453">
        <f t="shared" si="19"/>
        <v>0</v>
      </c>
      <c r="F453">
        <f t="shared" si="20"/>
        <v>0.30289992264150944</v>
      </c>
    </row>
    <row r="454" spans="1:6" x14ac:dyDescent="0.25">
      <c r="A454">
        <v>445</v>
      </c>
      <c r="B454">
        <f>'Założenia i wyniki'!$E$6*Znorm.Profile!B454*((100-(24*'Założenia i wyniki'!$E$9))/100)</f>
        <v>0.15008218867924528</v>
      </c>
      <c r="C454">
        <f>'Założenia i wyniki'!$E$8*Znorm.Profile!C454*(1+'Założenia i wyniki'!$E$10/100)^24</f>
        <v>0.45318174999999999</v>
      </c>
      <c r="D454">
        <f t="shared" si="18"/>
        <v>0.15008218867924528</v>
      </c>
      <c r="E454">
        <f t="shared" si="19"/>
        <v>0</v>
      </c>
      <c r="F454">
        <f t="shared" si="20"/>
        <v>0.30309956132075472</v>
      </c>
    </row>
    <row r="455" spans="1:6" x14ac:dyDescent="0.25">
      <c r="A455">
        <v>446</v>
      </c>
      <c r="B455">
        <f>'Założenia i wyniki'!$E$6*Znorm.Profile!B455*((100-(24*'Założenia i wyniki'!$E$9))/100)</f>
        <v>0.12305992452830188</v>
      </c>
      <c r="C455">
        <f>'Założenia i wyniki'!$E$8*Znorm.Profile!C455*(1+'Założenia i wyniki'!$E$10/100)^24</f>
        <v>0.45043179999999999</v>
      </c>
      <c r="D455">
        <f t="shared" si="18"/>
        <v>0.12305992452830188</v>
      </c>
      <c r="E455">
        <f t="shared" si="19"/>
        <v>0</v>
      </c>
      <c r="F455">
        <f t="shared" si="20"/>
        <v>0.3273718754716981</v>
      </c>
    </row>
    <row r="456" spans="1:6" x14ac:dyDescent="0.25">
      <c r="A456">
        <v>447</v>
      </c>
      <c r="B456">
        <f>'Założenia i wyniki'!$E$6*Znorm.Profile!B456*((100-(24*'Założenia i wyniki'!$E$9))/100)</f>
        <v>4.3541290566037734E-2</v>
      </c>
      <c r="C456">
        <f>'Założenia i wyniki'!$E$8*Znorm.Profile!C456*(1+'Założenia i wyniki'!$E$10/100)^24</f>
        <v>0.46072985</v>
      </c>
      <c r="D456">
        <f t="shared" si="18"/>
        <v>4.3541290566037734E-2</v>
      </c>
      <c r="E456">
        <f t="shared" si="19"/>
        <v>0</v>
      </c>
      <c r="F456">
        <f t="shared" si="20"/>
        <v>0.41718855943396227</v>
      </c>
    </row>
    <row r="457" spans="1:6" x14ac:dyDescent="0.25">
      <c r="A457">
        <v>448</v>
      </c>
      <c r="B457">
        <f>'Założenia i wyniki'!$E$6*Znorm.Profile!B457*((100-(24*'Założenia i wyniki'!$E$9))/100)</f>
        <v>0</v>
      </c>
      <c r="C457">
        <f>'Założenia i wyniki'!$E$8*Znorm.Profile!C457*(1+'Założenia i wyniki'!$E$10/100)^24</f>
        <v>0.50915445000000004</v>
      </c>
      <c r="D457">
        <f t="shared" si="18"/>
        <v>0</v>
      </c>
      <c r="E457">
        <f t="shared" si="19"/>
        <v>0</v>
      </c>
      <c r="F457">
        <f t="shared" si="20"/>
        <v>0.50915445000000004</v>
      </c>
    </row>
    <row r="458" spans="1:6" x14ac:dyDescent="0.25">
      <c r="A458">
        <v>449</v>
      </c>
      <c r="B458">
        <f>'Założenia i wyniki'!$E$6*Znorm.Profile!B458*((100-(24*'Założenia i wyniki'!$E$9))/100)</f>
        <v>0</v>
      </c>
      <c r="C458">
        <f>'Założenia i wyniki'!$E$8*Znorm.Profile!C458*(1+'Założenia i wyniki'!$E$10/100)^24</f>
        <v>0.57878240000000003</v>
      </c>
      <c r="D458">
        <f t="shared" si="18"/>
        <v>0</v>
      </c>
      <c r="E458">
        <f t="shared" si="19"/>
        <v>0</v>
      </c>
      <c r="F458">
        <f t="shared" si="20"/>
        <v>0.57878240000000003</v>
      </c>
    </row>
    <row r="459" spans="1:6" x14ac:dyDescent="0.25">
      <c r="A459">
        <v>450</v>
      </c>
      <c r="B459">
        <f>'Założenia i wyniki'!$E$6*Znorm.Profile!B459*((100-(24*'Założenia i wyniki'!$E$9))/100)</f>
        <v>0</v>
      </c>
      <c r="C459">
        <f>'Założenia i wyniki'!$E$8*Znorm.Profile!C459*(1+'Założenia i wyniki'!$E$10/100)^24</f>
        <v>0.6283396</v>
      </c>
      <c r="D459">
        <f t="shared" ref="D459:D522" si="21">IF(B459&lt;=C459,B459,C459)</f>
        <v>0</v>
      </c>
      <c r="E459">
        <f t="shared" ref="E459:E522" si="22">IF(B459&gt;C459,B459-C459,0)</f>
        <v>0</v>
      </c>
      <c r="F459">
        <f t="shared" ref="F459:F522" si="23">IF(B459&lt;C459,C459-B459,0)</f>
        <v>0.6283396</v>
      </c>
    </row>
    <row r="460" spans="1:6" x14ac:dyDescent="0.25">
      <c r="A460">
        <v>451</v>
      </c>
      <c r="B460">
        <f>'Założenia i wyniki'!$E$6*Znorm.Profile!B460*((100-(24*'Założenia i wyniki'!$E$9))/100)</f>
        <v>0</v>
      </c>
      <c r="C460">
        <f>'Założenia i wyniki'!$E$8*Znorm.Profile!C460*(1+'Założenia i wyniki'!$E$10/100)^24</f>
        <v>0.64003905000000005</v>
      </c>
      <c r="D460">
        <f t="shared" si="21"/>
        <v>0</v>
      </c>
      <c r="E460">
        <f t="shared" si="22"/>
        <v>0</v>
      </c>
      <c r="F460">
        <f t="shared" si="23"/>
        <v>0.64003905000000005</v>
      </c>
    </row>
    <row r="461" spans="1:6" x14ac:dyDescent="0.25">
      <c r="A461">
        <v>452</v>
      </c>
      <c r="B461">
        <f>'Założenia i wyniki'!$E$6*Znorm.Profile!B461*((100-(24*'Założenia i wyniki'!$E$9))/100)</f>
        <v>0</v>
      </c>
      <c r="C461">
        <f>'Założenia i wyniki'!$E$8*Znorm.Profile!C461*(1+'Założenia i wyniki'!$E$10/100)^24</f>
        <v>0.63372084999999989</v>
      </c>
      <c r="D461">
        <f t="shared" si="21"/>
        <v>0</v>
      </c>
      <c r="E461">
        <f t="shared" si="22"/>
        <v>0</v>
      </c>
      <c r="F461">
        <f t="shared" si="23"/>
        <v>0.63372084999999989</v>
      </c>
    </row>
    <row r="462" spans="1:6" x14ac:dyDescent="0.25">
      <c r="A462">
        <v>453</v>
      </c>
      <c r="B462">
        <f>'Założenia i wyniki'!$E$6*Znorm.Profile!B462*((100-(24*'Założenia i wyniki'!$E$9))/100)</f>
        <v>0</v>
      </c>
      <c r="C462">
        <f>'Założenia i wyniki'!$E$8*Znorm.Profile!C462*(1+'Założenia i wyniki'!$E$10/100)^24</f>
        <v>0.59851680000000007</v>
      </c>
      <c r="D462">
        <f t="shared" si="21"/>
        <v>0</v>
      </c>
      <c r="E462">
        <f t="shared" si="22"/>
        <v>0</v>
      </c>
      <c r="F462">
        <f t="shared" si="23"/>
        <v>0.59851680000000007</v>
      </c>
    </row>
    <row r="463" spans="1:6" x14ac:dyDescent="0.25">
      <c r="A463">
        <v>454</v>
      </c>
      <c r="B463">
        <f>'Założenia i wyniki'!$E$6*Znorm.Profile!B463*((100-(24*'Założenia i wyniki'!$E$9))/100)</f>
        <v>0</v>
      </c>
      <c r="C463">
        <f>'Założenia i wyniki'!$E$8*Znorm.Profile!C463*(1+'Założenia i wyniki'!$E$10/100)^24</f>
        <v>0.53902379999999994</v>
      </c>
      <c r="D463">
        <f t="shared" si="21"/>
        <v>0</v>
      </c>
      <c r="E463">
        <f t="shared" si="22"/>
        <v>0</v>
      </c>
      <c r="F463">
        <f t="shared" si="23"/>
        <v>0.53902379999999994</v>
      </c>
    </row>
    <row r="464" spans="1:6" x14ac:dyDescent="0.25">
      <c r="A464">
        <v>455</v>
      </c>
      <c r="B464">
        <f>'Założenia i wyniki'!$E$6*Znorm.Profile!B464*((100-(24*'Założenia i wyniki'!$E$9))/100)</f>
        <v>0</v>
      </c>
      <c r="C464">
        <f>'Założenia i wyniki'!$E$8*Znorm.Profile!C464*(1+'Założenia i wyniki'!$E$10/100)^24</f>
        <v>0.44165730000000009</v>
      </c>
      <c r="D464">
        <f t="shared" si="21"/>
        <v>0</v>
      </c>
      <c r="E464">
        <f t="shared" si="22"/>
        <v>0</v>
      </c>
      <c r="F464">
        <f t="shared" si="23"/>
        <v>0.44165730000000009</v>
      </c>
    </row>
    <row r="465" spans="1:6" x14ac:dyDescent="0.25">
      <c r="A465">
        <v>456</v>
      </c>
      <c r="B465">
        <f>'Założenia i wyniki'!$E$6*Znorm.Profile!B465*((100-(24*'Założenia i wyniki'!$E$9))/100)</f>
        <v>0</v>
      </c>
      <c r="C465">
        <f>'Założenia i wyniki'!$E$8*Znorm.Profile!C465*(1+'Założenia i wyniki'!$E$10/100)^24</f>
        <v>0.34986420000000001</v>
      </c>
      <c r="D465">
        <f t="shared" si="21"/>
        <v>0</v>
      </c>
      <c r="E465">
        <f t="shared" si="22"/>
        <v>0</v>
      </c>
      <c r="F465">
        <f t="shared" si="23"/>
        <v>0.34986420000000001</v>
      </c>
    </row>
    <row r="466" spans="1:6" x14ac:dyDescent="0.25">
      <c r="A466">
        <v>457</v>
      </c>
      <c r="B466">
        <f>'Założenia i wyniki'!$E$6*Znorm.Profile!B466*((100-(24*'Założenia i wyniki'!$E$9))/100)</f>
        <v>0</v>
      </c>
      <c r="C466">
        <f>'Założenia i wyniki'!$E$8*Znorm.Profile!C466*(1+'Założenia i wyniki'!$E$10/100)^24</f>
        <v>0.28140454999999998</v>
      </c>
      <c r="D466">
        <f t="shared" si="21"/>
        <v>0</v>
      </c>
      <c r="E466">
        <f t="shared" si="22"/>
        <v>0</v>
      </c>
      <c r="F466">
        <f t="shared" si="23"/>
        <v>0.28140454999999998</v>
      </c>
    </row>
    <row r="467" spans="1:6" x14ac:dyDescent="0.25">
      <c r="A467">
        <v>458</v>
      </c>
      <c r="B467">
        <f>'Założenia i wyniki'!$E$6*Znorm.Profile!B467*((100-(24*'Założenia i wyniki'!$E$9))/100)</f>
        <v>0</v>
      </c>
      <c r="C467">
        <f>'Założenia i wyniki'!$E$8*Znorm.Profile!C467*(1+'Założenia i wyniki'!$E$10/100)^24</f>
        <v>0.24617110000000003</v>
      </c>
      <c r="D467">
        <f t="shared" si="21"/>
        <v>0</v>
      </c>
      <c r="E467">
        <f t="shared" si="22"/>
        <v>0</v>
      </c>
      <c r="F467">
        <f t="shared" si="23"/>
        <v>0.24617110000000003</v>
      </c>
    </row>
    <row r="468" spans="1:6" x14ac:dyDescent="0.25">
      <c r="A468">
        <v>459</v>
      </c>
      <c r="B468">
        <f>'Założenia i wyniki'!$E$6*Znorm.Profile!B468*((100-(24*'Założenia i wyniki'!$E$9))/100)</f>
        <v>0</v>
      </c>
      <c r="C468">
        <f>'Założenia i wyniki'!$E$8*Znorm.Profile!C468*(1+'Założenia i wyniki'!$E$10/100)^24</f>
        <v>0.2291723</v>
      </c>
      <c r="D468">
        <f t="shared" si="21"/>
        <v>0</v>
      </c>
      <c r="E468">
        <f t="shared" si="22"/>
        <v>0</v>
      </c>
      <c r="F468">
        <f t="shared" si="23"/>
        <v>0.2291723</v>
      </c>
    </row>
    <row r="469" spans="1:6" x14ac:dyDescent="0.25">
      <c r="A469">
        <v>460</v>
      </c>
      <c r="B469">
        <f>'Założenia i wyniki'!$E$6*Znorm.Profile!B469*((100-(24*'Założenia i wyniki'!$E$9))/100)</f>
        <v>0</v>
      </c>
      <c r="C469">
        <f>'Założenia i wyniki'!$E$8*Znorm.Profile!C469*(1+'Założenia i wyniki'!$E$10/100)^24</f>
        <v>0.23125129999999999</v>
      </c>
      <c r="D469">
        <f t="shared" si="21"/>
        <v>0</v>
      </c>
      <c r="E469">
        <f t="shared" si="22"/>
        <v>0</v>
      </c>
      <c r="F469">
        <f t="shared" si="23"/>
        <v>0.23125129999999999</v>
      </c>
    </row>
    <row r="470" spans="1:6" x14ac:dyDescent="0.25">
      <c r="A470">
        <v>461</v>
      </c>
      <c r="B470">
        <f>'Założenia i wyniki'!$E$6*Znorm.Profile!B470*((100-(24*'Założenia i wyniki'!$E$9))/100)</f>
        <v>0</v>
      </c>
      <c r="C470">
        <f>'Założenia i wyniki'!$E$8*Znorm.Profile!C470*(1+'Założenia i wyniki'!$E$10/100)^24</f>
        <v>0.25327925000000001</v>
      </c>
      <c r="D470">
        <f t="shared" si="21"/>
        <v>0</v>
      </c>
      <c r="E470">
        <f t="shared" si="22"/>
        <v>0</v>
      </c>
      <c r="F470">
        <f t="shared" si="23"/>
        <v>0.25327925000000001</v>
      </c>
    </row>
    <row r="471" spans="1:6" x14ac:dyDescent="0.25">
      <c r="A471">
        <v>462</v>
      </c>
      <c r="B471">
        <f>'Założenia i wyniki'!$E$6*Znorm.Profile!B471*((100-(24*'Założenia i wyniki'!$E$9))/100)</f>
        <v>0</v>
      </c>
      <c r="C471">
        <f>'Założenia i wyniki'!$E$8*Znorm.Profile!C471*(1+'Założenia i wyniki'!$E$10/100)^24</f>
        <v>0.31195814999999999</v>
      </c>
      <c r="D471">
        <f t="shared" si="21"/>
        <v>0</v>
      </c>
      <c r="E471">
        <f t="shared" si="22"/>
        <v>0</v>
      </c>
      <c r="F471">
        <f t="shared" si="23"/>
        <v>0.31195814999999999</v>
      </c>
    </row>
    <row r="472" spans="1:6" x14ac:dyDescent="0.25">
      <c r="A472">
        <v>463</v>
      </c>
      <c r="B472">
        <f>'Założenia i wyniki'!$E$6*Znorm.Profile!B472*((100-(24*'Założenia i wyniki'!$E$9))/100)</f>
        <v>0</v>
      </c>
      <c r="C472">
        <f>'Założenia i wyniki'!$E$8*Znorm.Profile!C472*(1+'Założenia i wyniki'!$E$10/100)^24</f>
        <v>0.39340769999999997</v>
      </c>
      <c r="D472">
        <f t="shared" si="21"/>
        <v>0</v>
      </c>
      <c r="E472">
        <f t="shared" si="22"/>
        <v>0</v>
      </c>
      <c r="F472">
        <f t="shared" si="23"/>
        <v>0.39340769999999997</v>
      </c>
    </row>
    <row r="473" spans="1:6" x14ac:dyDescent="0.25">
      <c r="A473">
        <v>464</v>
      </c>
      <c r="B473">
        <f>'Założenia i wyniki'!$E$6*Znorm.Profile!B473*((100-(24*'Założenia i wyniki'!$E$9))/100)</f>
        <v>0</v>
      </c>
      <c r="C473">
        <f>'Założenia i wyniki'!$E$8*Znorm.Profile!C473*(1+'Założenia i wyniki'!$E$10/100)^24</f>
        <v>0.44263940000000002</v>
      </c>
      <c r="D473">
        <f t="shared" si="21"/>
        <v>0</v>
      </c>
      <c r="E473">
        <f t="shared" si="22"/>
        <v>0</v>
      </c>
      <c r="F473">
        <f t="shared" si="23"/>
        <v>0.44263940000000002</v>
      </c>
    </row>
    <row r="474" spans="1:6" x14ac:dyDescent="0.25">
      <c r="A474">
        <v>465</v>
      </c>
      <c r="B474">
        <f>'Założenia i wyniki'!$E$6*Znorm.Profile!B474*((100-(24*'Założenia i wyniki'!$E$9))/100)</f>
        <v>1.4473871698113205E-2</v>
      </c>
      <c r="C474">
        <f>'Założenia i wyniki'!$E$8*Znorm.Profile!C474*(1+'Założenia i wyniki'!$E$10/100)^24</f>
        <v>0.44879940000000001</v>
      </c>
      <c r="D474">
        <f t="shared" si="21"/>
        <v>1.4473871698113205E-2</v>
      </c>
      <c r="E474">
        <f t="shared" si="22"/>
        <v>0</v>
      </c>
      <c r="F474">
        <f t="shared" si="23"/>
        <v>0.43432552830188681</v>
      </c>
    </row>
    <row r="475" spans="1:6" x14ac:dyDescent="0.25">
      <c r="A475">
        <v>466</v>
      </c>
      <c r="B475">
        <f>'Założenia i wyniki'!$E$6*Znorm.Profile!B475*((100-(24*'Założenia i wyniki'!$E$9))/100)</f>
        <v>9.4711320754716971E-2</v>
      </c>
      <c r="C475">
        <f>'Założenia i wyniki'!$E$8*Znorm.Profile!C475*(1+'Założenia i wyniki'!$E$10/100)^24</f>
        <v>0.45877124999999996</v>
      </c>
      <c r="D475">
        <f t="shared" si="21"/>
        <v>9.4711320754716971E-2</v>
      </c>
      <c r="E475">
        <f t="shared" si="22"/>
        <v>0</v>
      </c>
      <c r="F475">
        <f t="shared" si="23"/>
        <v>0.36405992924528296</v>
      </c>
    </row>
    <row r="476" spans="1:6" x14ac:dyDescent="0.25">
      <c r="A476">
        <v>467</v>
      </c>
      <c r="B476">
        <f>'Założenia i wyniki'!$E$6*Znorm.Profile!B476*((100-(24*'Założenia i wyniki'!$E$9))/100)</f>
        <v>0.13197841509433961</v>
      </c>
      <c r="C476">
        <f>'Założenia i wyniki'!$E$8*Znorm.Profile!C476*(1+'Założenia i wyniki'!$E$10/100)^24</f>
        <v>0.45290734999999993</v>
      </c>
      <c r="D476">
        <f t="shared" si="21"/>
        <v>0.13197841509433961</v>
      </c>
      <c r="E476">
        <f t="shared" si="22"/>
        <v>0</v>
      </c>
      <c r="F476">
        <f t="shared" si="23"/>
        <v>0.32092893490566032</v>
      </c>
    </row>
    <row r="477" spans="1:6" x14ac:dyDescent="0.25">
      <c r="A477">
        <v>468</v>
      </c>
      <c r="B477">
        <f>'Założenia i wyniki'!$E$6*Znorm.Profile!B477*((100-(24*'Założenia i wyniki'!$E$9))/100)</f>
        <v>0.12859396226415093</v>
      </c>
      <c r="C477">
        <f>'Założenia i wyniki'!$E$8*Znorm.Profile!C477*(1+'Założenia i wyniki'!$E$10/100)^24</f>
        <v>0.44884280000000004</v>
      </c>
      <c r="D477">
        <f t="shared" si="21"/>
        <v>0.12859396226415093</v>
      </c>
      <c r="E477">
        <f t="shared" si="22"/>
        <v>0</v>
      </c>
      <c r="F477">
        <f t="shared" si="23"/>
        <v>0.32024883773584911</v>
      </c>
    </row>
    <row r="478" spans="1:6" x14ac:dyDescent="0.25">
      <c r="A478">
        <v>469</v>
      </c>
      <c r="B478">
        <f>'Założenia i wyniki'!$E$6*Znorm.Profile!B478*((100-(24*'Założenia i wyniki'!$E$9))/100)</f>
        <v>0.13979162264150943</v>
      </c>
      <c r="C478">
        <f>'Założenia i wyniki'!$E$8*Znorm.Profile!C478*(1+'Założenia i wyniki'!$E$10/100)^24</f>
        <v>0.44919735</v>
      </c>
      <c r="D478">
        <f t="shared" si="21"/>
        <v>0.13979162264150943</v>
      </c>
      <c r="E478">
        <f t="shared" si="22"/>
        <v>0</v>
      </c>
      <c r="F478">
        <f t="shared" si="23"/>
        <v>0.30940572735849059</v>
      </c>
    </row>
    <row r="479" spans="1:6" x14ac:dyDescent="0.25">
      <c r="A479">
        <v>470</v>
      </c>
      <c r="B479">
        <f>'Założenia i wyniki'!$E$6*Znorm.Profile!B479*((100-(24*'Założenia i wyniki'!$E$9))/100)</f>
        <v>0.10971267924528302</v>
      </c>
      <c r="C479">
        <f>'Założenia i wyniki'!$E$8*Znorm.Profile!C479*(1+'Założenia i wyniki'!$E$10/100)^24</f>
        <v>0.46528789999999998</v>
      </c>
      <c r="D479">
        <f t="shared" si="21"/>
        <v>0.10971267924528302</v>
      </c>
      <c r="E479">
        <f t="shared" si="22"/>
        <v>0</v>
      </c>
      <c r="F479">
        <f t="shared" si="23"/>
        <v>0.35557522075471693</v>
      </c>
    </row>
    <row r="480" spans="1:6" x14ac:dyDescent="0.25">
      <c r="A480">
        <v>471</v>
      </c>
      <c r="B480">
        <f>'Założenia i wyniki'!$E$6*Znorm.Profile!B480*((100-(24*'Założenia i wyniki'!$E$9))/100)</f>
        <v>8.9276377358490561E-2</v>
      </c>
      <c r="C480">
        <f>'Założenia i wyniki'!$E$8*Znorm.Profile!C480*(1+'Założenia i wyniki'!$E$10/100)^24</f>
        <v>0.47035695</v>
      </c>
      <c r="D480">
        <f t="shared" si="21"/>
        <v>8.9276377358490561E-2</v>
      </c>
      <c r="E480">
        <f t="shared" si="22"/>
        <v>0</v>
      </c>
      <c r="F480">
        <f t="shared" si="23"/>
        <v>0.38108057264150941</v>
      </c>
    </row>
    <row r="481" spans="1:6" x14ac:dyDescent="0.25">
      <c r="A481">
        <v>472</v>
      </c>
      <c r="B481">
        <f>'Założenia i wyniki'!$E$6*Znorm.Profile!B481*((100-(24*'Założenia i wyniki'!$E$9))/100)</f>
        <v>0</v>
      </c>
      <c r="C481">
        <f>'Założenia i wyniki'!$E$8*Znorm.Profile!C481*(1+'Założenia i wyniki'!$E$10/100)^24</f>
        <v>0.51477824999999999</v>
      </c>
      <c r="D481">
        <f t="shared" si="21"/>
        <v>0</v>
      </c>
      <c r="E481">
        <f t="shared" si="22"/>
        <v>0</v>
      </c>
      <c r="F481">
        <f t="shared" si="23"/>
        <v>0.51477824999999999</v>
      </c>
    </row>
    <row r="482" spans="1:6" x14ac:dyDescent="0.25">
      <c r="A482">
        <v>473</v>
      </c>
      <c r="B482">
        <f>'Założenia i wyniki'!$E$6*Znorm.Profile!B482*((100-(24*'Założenia i wyniki'!$E$9))/100)</f>
        <v>0</v>
      </c>
      <c r="C482">
        <f>'Założenia i wyniki'!$E$8*Znorm.Profile!C482*(1+'Założenia i wyniki'!$E$10/100)^24</f>
        <v>0.57996539999999996</v>
      </c>
      <c r="D482">
        <f t="shared" si="21"/>
        <v>0</v>
      </c>
      <c r="E482">
        <f t="shared" si="22"/>
        <v>0</v>
      </c>
      <c r="F482">
        <f t="shared" si="23"/>
        <v>0.57996539999999996</v>
      </c>
    </row>
    <row r="483" spans="1:6" x14ac:dyDescent="0.25">
      <c r="A483">
        <v>474</v>
      </c>
      <c r="B483">
        <f>'Założenia i wyniki'!$E$6*Znorm.Profile!B483*((100-(24*'Założenia i wyniki'!$E$9))/100)</f>
        <v>0</v>
      </c>
      <c r="C483">
        <f>'Założenia i wyniki'!$E$8*Znorm.Profile!C483*(1+'Założenia i wyniki'!$E$10/100)^24</f>
        <v>0.63858060000000005</v>
      </c>
      <c r="D483">
        <f t="shared" si="21"/>
        <v>0</v>
      </c>
      <c r="E483">
        <f t="shared" si="22"/>
        <v>0</v>
      </c>
      <c r="F483">
        <f t="shared" si="23"/>
        <v>0.63858060000000005</v>
      </c>
    </row>
    <row r="484" spans="1:6" x14ac:dyDescent="0.25">
      <c r="A484">
        <v>475</v>
      </c>
      <c r="B484">
        <f>'Założenia i wyniki'!$E$6*Znorm.Profile!B484*((100-(24*'Założenia i wyniki'!$E$9))/100)</f>
        <v>0</v>
      </c>
      <c r="C484">
        <f>'Założenia i wyniki'!$E$8*Znorm.Profile!C484*(1+'Założenia i wyniki'!$E$10/100)^24</f>
        <v>0.64433319999999994</v>
      </c>
      <c r="D484">
        <f t="shared" si="21"/>
        <v>0</v>
      </c>
      <c r="E484">
        <f t="shared" si="22"/>
        <v>0</v>
      </c>
      <c r="F484">
        <f t="shared" si="23"/>
        <v>0.64433319999999994</v>
      </c>
    </row>
    <row r="485" spans="1:6" x14ac:dyDescent="0.25">
      <c r="A485">
        <v>476</v>
      </c>
      <c r="B485">
        <f>'Założenia i wyniki'!$E$6*Znorm.Profile!B485*((100-(24*'Założenia i wyniki'!$E$9))/100)</f>
        <v>0</v>
      </c>
      <c r="C485">
        <f>'Założenia i wyniki'!$E$8*Znorm.Profile!C485*(1+'Założenia i wyniki'!$E$10/100)^24</f>
        <v>0.64280475000000004</v>
      </c>
      <c r="D485">
        <f t="shared" si="21"/>
        <v>0</v>
      </c>
      <c r="E485">
        <f t="shared" si="22"/>
        <v>0</v>
      </c>
      <c r="F485">
        <f t="shared" si="23"/>
        <v>0.64280475000000004</v>
      </c>
    </row>
    <row r="486" spans="1:6" x14ac:dyDescent="0.25">
      <c r="A486">
        <v>477</v>
      </c>
      <c r="B486">
        <f>'Założenia i wyniki'!$E$6*Znorm.Profile!B486*((100-(24*'Założenia i wyniki'!$E$9))/100)</f>
        <v>0</v>
      </c>
      <c r="C486">
        <f>'Założenia i wyniki'!$E$8*Znorm.Profile!C486*(1+'Założenia i wyniki'!$E$10/100)^24</f>
        <v>0.60059755000000004</v>
      </c>
      <c r="D486">
        <f t="shared" si="21"/>
        <v>0</v>
      </c>
      <c r="E486">
        <f t="shared" si="22"/>
        <v>0</v>
      </c>
      <c r="F486">
        <f t="shared" si="23"/>
        <v>0.60059755000000004</v>
      </c>
    </row>
    <row r="487" spans="1:6" x14ac:dyDescent="0.25">
      <c r="A487">
        <v>478</v>
      </c>
      <c r="B487">
        <f>'Założenia i wyniki'!$E$6*Znorm.Profile!B487*((100-(24*'Założenia i wyniki'!$E$9))/100)</f>
        <v>0</v>
      </c>
      <c r="C487">
        <f>'Założenia i wyniki'!$E$8*Znorm.Profile!C487*(1+'Założenia i wyniki'!$E$10/100)^24</f>
        <v>0.53136929999999993</v>
      </c>
      <c r="D487">
        <f t="shared" si="21"/>
        <v>0</v>
      </c>
      <c r="E487">
        <f t="shared" si="22"/>
        <v>0</v>
      </c>
      <c r="F487">
        <f t="shared" si="23"/>
        <v>0.53136929999999993</v>
      </c>
    </row>
    <row r="488" spans="1:6" x14ac:dyDescent="0.25">
      <c r="A488">
        <v>479</v>
      </c>
      <c r="B488">
        <f>'Założenia i wyniki'!$E$6*Znorm.Profile!B488*((100-(24*'Założenia i wyniki'!$E$9))/100)</f>
        <v>0</v>
      </c>
      <c r="C488">
        <f>'Założenia i wyniki'!$E$8*Znorm.Profile!C488*(1+'Założenia i wyniki'!$E$10/100)^24</f>
        <v>0.4363611</v>
      </c>
      <c r="D488">
        <f t="shared" si="21"/>
        <v>0</v>
      </c>
      <c r="E488">
        <f t="shared" si="22"/>
        <v>0</v>
      </c>
      <c r="F488">
        <f t="shared" si="23"/>
        <v>0.4363611</v>
      </c>
    </row>
    <row r="489" spans="1:6" x14ac:dyDescent="0.25">
      <c r="A489">
        <v>480</v>
      </c>
      <c r="B489">
        <f>'Założenia i wyniki'!$E$6*Znorm.Profile!B489*((100-(24*'Założenia i wyniki'!$E$9))/100)</f>
        <v>0</v>
      </c>
      <c r="C489">
        <f>'Założenia i wyniki'!$E$8*Znorm.Profile!C489*(1+'Założenia i wyniki'!$E$10/100)^24</f>
        <v>0.34805540000000001</v>
      </c>
      <c r="D489">
        <f t="shared" si="21"/>
        <v>0</v>
      </c>
      <c r="E489">
        <f t="shared" si="22"/>
        <v>0</v>
      </c>
      <c r="F489">
        <f t="shared" si="23"/>
        <v>0.34805540000000001</v>
      </c>
    </row>
    <row r="490" spans="1:6" x14ac:dyDescent="0.25">
      <c r="A490">
        <v>481</v>
      </c>
      <c r="B490">
        <f>'Założenia i wyniki'!$E$6*Znorm.Profile!B490*((100-(24*'Założenia i wyniki'!$E$9))/100)</f>
        <v>0</v>
      </c>
      <c r="C490">
        <f>'Założenia i wyniki'!$E$8*Znorm.Profile!C490*(1+'Założenia i wyniki'!$E$10/100)^24</f>
        <v>0.27622209999999997</v>
      </c>
      <c r="D490">
        <f t="shared" si="21"/>
        <v>0</v>
      </c>
      <c r="E490">
        <f t="shared" si="22"/>
        <v>0</v>
      </c>
      <c r="F490">
        <f t="shared" si="23"/>
        <v>0.27622209999999997</v>
      </c>
    </row>
    <row r="491" spans="1:6" x14ac:dyDescent="0.25">
      <c r="A491">
        <v>482</v>
      </c>
      <c r="B491">
        <f>'Założenia i wyniki'!$E$6*Znorm.Profile!B491*((100-(24*'Założenia i wyniki'!$E$9))/100)</f>
        <v>0</v>
      </c>
      <c r="C491">
        <f>'Założenia i wyniki'!$E$8*Znorm.Profile!C491*(1+'Założenia i wyniki'!$E$10/100)^24</f>
        <v>0.24410819999999997</v>
      </c>
      <c r="D491">
        <f t="shared" si="21"/>
        <v>0</v>
      </c>
      <c r="E491">
        <f t="shared" si="22"/>
        <v>0</v>
      </c>
      <c r="F491">
        <f t="shared" si="23"/>
        <v>0.24410819999999997</v>
      </c>
    </row>
    <row r="492" spans="1:6" x14ac:dyDescent="0.25">
      <c r="A492">
        <v>483</v>
      </c>
      <c r="B492">
        <f>'Założenia i wyniki'!$E$6*Znorm.Profile!B492*((100-(24*'Założenia i wyniki'!$E$9))/100)</f>
        <v>0</v>
      </c>
      <c r="C492">
        <f>'Założenia i wyniki'!$E$8*Znorm.Profile!C492*(1+'Założenia i wyniki'!$E$10/100)^24</f>
        <v>0.23380665000000003</v>
      </c>
      <c r="D492">
        <f t="shared" si="21"/>
        <v>0</v>
      </c>
      <c r="E492">
        <f t="shared" si="22"/>
        <v>0</v>
      </c>
      <c r="F492">
        <f t="shared" si="23"/>
        <v>0.23380665000000003</v>
      </c>
    </row>
    <row r="493" spans="1:6" x14ac:dyDescent="0.25">
      <c r="A493">
        <v>484</v>
      </c>
      <c r="B493">
        <f>'Założenia i wyniki'!$E$6*Znorm.Profile!B493*((100-(24*'Założenia i wyniki'!$E$9))/100)</f>
        <v>0</v>
      </c>
      <c r="C493">
        <f>'Założenia i wyniki'!$E$8*Znorm.Profile!C493*(1+'Założenia i wyniki'!$E$10/100)^24</f>
        <v>0.23099965</v>
      </c>
      <c r="D493">
        <f t="shared" si="21"/>
        <v>0</v>
      </c>
      <c r="E493">
        <f t="shared" si="22"/>
        <v>0</v>
      </c>
      <c r="F493">
        <f t="shared" si="23"/>
        <v>0.23099965</v>
      </c>
    </row>
    <row r="494" spans="1:6" x14ac:dyDescent="0.25">
      <c r="A494">
        <v>485</v>
      </c>
      <c r="B494">
        <f>'Założenia i wyniki'!$E$6*Znorm.Profile!B494*((100-(24*'Założenia i wyniki'!$E$9))/100)</f>
        <v>0</v>
      </c>
      <c r="C494">
        <f>'Założenia i wyniki'!$E$8*Znorm.Profile!C494*(1+'Założenia i wyniki'!$E$10/100)^24</f>
        <v>0.25421934999999996</v>
      </c>
      <c r="D494">
        <f t="shared" si="21"/>
        <v>0</v>
      </c>
      <c r="E494">
        <f t="shared" si="22"/>
        <v>0</v>
      </c>
      <c r="F494">
        <f t="shared" si="23"/>
        <v>0.25421934999999996</v>
      </c>
    </row>
    <row r="495" spans="1:6" x14ac:dyDescent="0.25">
      <c r="A495">
        <v>486</v>
      </c>
      <c r="B495">
        <f>'Założenia i wyniki'!$E$6*Znorm.Profile!B495*((100-(24*'Założenia i wyniki'!$E$9))/100)</f>
        <v>0</v>
      </c>
      <c r="C495">
        <f>'Założenia i wyniki'!$E$8*Znorm.Profile!C495*(1+'Założenia i wyniki'!$E$10/100)^24</f>
        <v>0.30697625000000001</v>
      </c>
      <c r="D495">
        <f t="shared" si="21"/>
        <v>0</v>
      </c>
      <c r="E495">
        <f t="shared" si="22"/>
        <v>0</v>
      </c>
      <c r="F495">
        <f t="shared" si="23"/>
        <v>0.30697625000000001</v>
      </c>
    </row>
    <row r="496" spans="1:6" x14ac:dyDescent="0.25">
      <c r="A496">
        <v>487</v>
      </c>
      <c r="B496">
        <f>'Założenia i wyniki'!$E$6*Znorm.Profile!B496*((100-(24*'Założenia i wyniki'!$E$9))/100)</f>
        <v>0</v>
      </c>
      <c r="C496">
        <f>'Założenia i wyniki'!$E$8*Znorm.Profile!C496*(1+'Założenia i wyniki'!$E$10/100)^24</f>
        <v>0.40267744999999999</v>
      </c>
      <c r="D496">
        <f t="shared" si="21"/>
        <v>0</v>
      </c>
      <c r="E496">
        <f t="shared" si="22"/>
        <v>0</v>
      </c>
      <c r="F496">
        <f t="shared" si="23"/>
        <v>0.40267744999999999</v>
      </c>
    </row>
    <row r="497" spans="1:6" x14ac:dyDescent="0.25">
      <c r="A497">
        <v>488</v>
      </c>
      <c r="B497">
        <f>'Założenia i wyniki'!$E$6*Znorm.Profile!B497*((100-(24*'Założenia i wyniki'!$E$9))/100)</f>
        <v>0</v>
      </c>
      <c r="C497">
        <f>'Założenia i wyniki'!$E$8*Znorm.Profile!C497*(1+'Założenia i wyniki'!$E$10/100)^24</f>
        <v>0.45383309999999999</v>
      </c>
      <c r="D497">
        <f t="shared" si="21"/>
        <v>0</v>
      </c>
      <c r="E497">
        <f t="shared" si="22"/>
        <v>0</v>
      </c>
      <c r="F497">
        <f t="shared" si="23"/>
        <v>0.45383309999999999</v>
      </c>
    </row>
    <row r="498" spans="1:6" x14ac:dyDescent="0.25">
      <c r="A498">
        <v>489</v>
      </c>
      <c r="B498">
        <f>'Założenia i wyniki'!$E$6*Znorm.Profile!B498*((100-(24*'Założenia i wyniki'!$E$9))/100)</f>
        <v>1.0870649056603772E-2</v>
      </c>
      <c r="C498">
        <f>'Założenia i wyniki'!$E$8*Znorm.Profile!C498*(1+'Założenia i wyniki'!$E$10/100)^24</f>
        <v>0.46643030000000002</v>
      </c>
      <c r="D498">
        <f t="shared" si="21"/>
        <v>1.0870649056603772E-2</v>
      </c>
      <c r="E498">
        <f t="shared" si="22"/>
        <v>0</v>
      </c>
      <c r="F498">
        <f t="shared" si="23"/>
        <v>0.45555965094339623</v>
      </c>
    </row>
    <row r="499" spans="1:6" x14ac:dyDescent="0.25">
      <c r="A499">
        <v>490</v>
      </c>
      <c r="B499">
        <f>'Założenia i wyniki'!$E$6*Znorm.Profile!B499*((100-(24*'Założenia i wyniki'!$E$9))/100)</f>
        <v>8.9947169811320754E-2</v>
      </c>
      <c r="C499">
        <f>'Założenia i wyniki'!$E$8*Znorm.Profile!C499*(1+'Założenia i wyniki'!$E$10/100)^24</f>
        <v>0.47447539999999999</v>
      </c>
      <c r="D499">
        <f t="shared" si="21"/>
        <v>8.9947169811320754E-2</v>
      </c>
      <c r="E499">
        <f t="shared" si="22"/>
        <v>0</v>
      </c>
      <c r="F499">
        <f t="shared" si="23"/>
        <v>0.38452823018867921</v>
      </c>
    </row>
    <row r="500" spans="1:6" x14ac:dyDescent="0.25">
      <c r="A500">
        <v>491</v>
      </c>
      <c r="B500">
        <f>'Założenia i wyniki'!$E$6*Znorm.Profile!B500*((100-(24*'Założenia i wyniki'!$E$9))/100)</f>
        <v>0.14390022641509434</v>
      </c>
      <c r="C500">
        <f>'Założenia i wyniki'!$E$8*Znorm.Profile!C500*(1+'Założenia i wyniki'!$E$10/100)^24</f>
        <v>0.46488259999999998</v>
      </c>
      <c r="D500">
        <f t="shared" si="21"/>
        <v>0.14390022641509434</v>
      </c>
      <c r="E500">
        <f t="shared" si="22"/>
        <v>0</v>
      </c>
      <c r="F500">
        <f t="shared" si="23"/>
        <v>0.32098237358490567</v>
      </c>
    </row>
    <row r="501" spans="1:6" x14ac:dyDescent="0.25">
      <c r="A501">
        <v>492</v>
      </c>
      <c r="B501">
        <f>'Założenia i wyniki'!$E$6*Znorm.Profile!B501*((100-(24*'Założenia i wyniki'!$E$9))/100)</f>
        <v>0.30213864150943393</v>
      </c>
      <c r="C501">
        <f>'Założenia i wyniki'!$E$8*Znorm.Profile!C501*(1+'Założenia i wyniki'!$E$10/100)^24</f>
        <v>0.4602948</v>
      </c>
      <c r="D501">
        <f t="shared" si="21"/>
        <v>0.30213864150943393</v>
      </c>
      <c r="E501">
        <f t="shared" si="22"/>
        <v>0</v>
      </c>
      <c r="F501">
        <f t="shared" si="23"/>
        <v>0.15815615849056608</v>
      </c>
    </row>
    <row r="502" spans="1:6" x14ac:dyDescent="0.25">
      <c r="A502">
        <v>493</v>
      </c>
      <c r="B502">
        <f>'Założenia i wyniki'!$E$6*Znorm.Profile!B502*((100-(24*'Założenia i wyniki'!$E$9))/100)</f>
        <v>0.1768224150943396</v>
      </c>
      <c r="C502">
        <f>'Założenia i wyniki'!$E$8*Znorm.Profile!C502*(1+'Założenia i wyniki'!$E$10/100)^24</f>
        <v>0.45054274999999999</v>
      </c>
      <c r="D502">
        <f t="shared" si="21"/>
        <v>0.1768224150943396</v>
      </c>
      <c r="E502">
        <f t="shared" si="22"/>
        <v>0</v>
      </c>
      <c r="F502">
        <f t="shared" si="23"/>
        <v>0.27372033490566039</v>
      </c>
    </row>
    <row r="503" spans="1:6" x14ac:dyDescent="0.25">
      <c r="A503">
        <v>494</v>
      </c>
      <c r="B503">
        <f>'Założenia i wyniki'!$E$6*Znorm.Profile!B503*((100-(24*'Założenia i wyniki'!$E$9))/100)</f>
        <v>0.15595924528301883</v>
      </c>
      <c r="C503">
        <f>'Założenia i wyniki'!$E$8*Znorm.Profile!C503*(1+'Założenia i wyniki'!$E$10/100)^24</f>
        <v>0.45904424999999999</v>
      </c>
      <c r="D503">
        <f t="shared" si="21"/>
        <v>0.15595924528301883</v>
      </c>
      <c r="E503">
        <f t="shared" si="22"/>
        <v>0</v>
      </c>
      <c r="F503">
        <f t="shared" si="23"/>
        <v>0.30308500471698119</v>
      </c>
    </row>
    <row r="504" spans="1:6" x14ac:dyDescent="0.25">
      <c r="A504">
        <v>495</v>
      </c>
      <c r="B504">
        <f>'Założenia i wyniki'!$E$6*Znorm.Profile!B504*((100-(24*'Założenia i wyniki'!$E$9))/100)</f>
        <v>7.6767622641509409E-2</v>
      </c>
      <c r="C504">
        <f>'Założenia i wyniki'!$E$8*Znorm.Profile!C504*(1+'Założenia i wyniki'!$E$10/100)^24</f>
        <v>0.46897899999999998</v>
      </c>
      <c r="D504">
        <f t="shared" si="21"/>
        <v>7.6767622641509409E-2</v>
      </c>
      <c r="E504">
        <f t="shared" si="22"/>
        <v>0</v>
      </c>
      <c r="F504">
        <f t="shared" si="23"/>
        <v>0.39221137735849054</v>
      </c>
    </row>
    <row r="505" spans="1:6" x14ac:dyDescent="0.25">
      <c r="A505">
        <v>496</v>
      </c>
      <c r="B505">
        <f>'Założenia i wyniki'!$E$6*Znorm.Profile!B505*((100-(24*'Założenia i wyniki'!$E$9))/100)</f>
        <v>0</v>
      </c>
      <c r="C505">
        <f>'Założenia i wyniki'!$E$8*Znorm.Profile!C505*(1+'Założenia i wyniki'!$E$10/100)^24</f>
        <v>0.51783374999999998</v>
      </c>
      <c r="D505">
        <f t="shared" si="21"/>
        <v>0</v>
      </c>
      <c r="E505">
        <f t="shared" si="22"/>
        <v>0</v>
      </c>
      <c r="F505">
        <f t="shared" si="23"/>
        <v>0.51783374999999998</v>
      </c>
    </row>
    <row r="506" spans="1:6" x14ac:dyDescent="0.25">
      <c r="A506">
        <v>497</v>
      </c>
      <c r="B506">
        <f>'Założenia i wyniki'!$E$6*Znorm.Profile!B506*((100-(24*'Założenia i wyniki'!$E$9))/100)</f>
        <v>0</v>
      </c>
      <c r="C506">
        <f>'Założenia i wyniki'!$E$8*Znorm.Profile!C506*(1+'Założenia i wyniki'!$E$10/100)^24</f>
        <v>0.58671130000000005</v>
      </c>
      <c r="D506">
        <f t="shared" si="21"/>
        <v>0</v>
      </c>
      <c r="E506">
        <f t="shared" si="22"/>
        <v>0</v>
      </c>
      <c r="F506">
        <f t="shared" si="23"/>
        <v>0.58671130000000005</v>
      </c>
    </row>
    <row r="507" spans="1:6" x14ac:dyDescent="0.25">
      <c r="A507">
        <v>498</v>
      </c>
      <c r="B507">
        <f>'Założenia i wyniki'!$E$6*Znorm.Profile!B507*((100-(24*'Założenia i wyniki'!$E$9))/100)</f>
        <v>0</v>
      </c>
      <c r="C507">
        <f>'Założenia i wyniki'!$E$8*Znorm.Profile!C507*(1+'Założenia i wyniki'!$E$10/100)^24</f>
        <v>0.63419719999999991</v>
      </c>
      <c r="D507">
        <f t="shared" si="21"/>
        <v>0</v>
      </c>
      <c r="E507">
        <f t="shared" si="22"/>
        <v>0</v>
      </c>
      <c r="F507">
        <f t="shared" si="23"/>
        <v>0.63419719999999991</v>
      </c>
    </row>
    <row r="508" spans="1:6" x14ac:dyDescent="0.25">
      <c r="A508">
        <v>499</v>
      </c>
      <c r="B508">
        <f>'Założenia i wyniki'!$E$6*Znorm.Profile!B508*((100-(24*'Założenia i wyniki'!$E$9))/100)</f>
        <v>0</v>
      </c>
      <c r="C508">
        <f>'Założenia i wyniki'!$E$8*Znorm.Profile!C508*(1+'Założenia i wyniki'!$E$10/100)^24</f>
        <v>0.64478330000000006</v>
      </c>
      <c r="D508">
        <f t="shared" si="21"/>
        <v>0</v>
      </c>
      <c r="E508">
        <f t="shared" si="22"/>
        <v>0</v>
      </c>
      <c r="F508">
        <f t="shared" si="23"/>
        <v>0.64478330000000006</v>
      </c>
    </row>
    <row r="509" spans="1:6" x14ac:dyDescent="0.25">
      <c r="A509">
        <v>500</v>
      </c>
      <c r="B509">
        <f>'Założenia i wyniki'!$E$6*Znorm.Profile!B509*((100-(24*'Założenia i wyniki'!$E$9))/100)</f>
        <v>0</v>
      </c>
      <c r="C509">
        <f>'Założenia i wyniki'!$E$8*Znorm.Profile!C509*(1+'Założenia i wyniki'!$E$10/100)^24</f>
        <v>0.64276029999999995</v>
      </c>
      <c r="D509">
        <f t="shared" si="21"/>
        <v>0</v>
      </c>
      <c r="E509">
        <f t="shared" si="22"/>
        <v>0</v>
      </c>
      <c r="F509">
        <f t="shared" si="23"/>
        <v>0.64276029999999995</v>
      </c>
    </row>
    <row r="510" spans="1:6" x14ac:dyDescent="0.25">
      <c r="A510">
        <v>501</v>
      </c>
      <c r="B510">
        <f>'Założenia i wyniki'!$E$6*Znorm.Profile!B510*((100-(24*'Założenia i wyniki'!$E$9))/100)</f>
        <v>0</v>
      </c>
      <c r="C510">
        <f>'Założenia i wyniki'!$E$8*Znorm.Profile!C510*(1+'Założenia i wyniki'!$E$10/100)^24</f>
        <v>0.59881465</v>
      </c>
      <c r="D510">
        <f t="shared" si="21"/>
        <v>0</v>
      </c>
      <c r="E510">
        <f t="shared" si="22"/>
        <v>0</v>
      </c>
      <c r="F510">
        <f t="shared" si="23"/>
        <v>0.59881465</v>
      </c>
    </row>
    <row r="511" spans="1:6" x14ac:dyDescent="0.25">
      <c r="A511">
        <v>502</v>
      </c>
      <c r="B511">
        <f>'Założenia i wyniki'!$E$6*Znorm.Profile!B511*((100-(24*'Założenia i wyniki'!$E$9))/100)</f>
        <v>0</v>
      </c>
      <c r="C511">
        <f>'Założenia i wyniki'!$E$8*Znorm.Profile!C511*(1+'Założenia i wyniki'!$E$10/100)^24</f>
        <v>0.53275705000000007</v>
      </c>
      <c r="D511">
        <f t="shared" si="21"/>
        <v>0</v>
      </c>
      <c r="E511">
        <f t="shared" si="22"/>
        <v>0</v>
      </c>
      <c r="F511">
        <f t="shared" si="23"/>
        <v>0.53275705000000007</v>
      </c>
    </row>
    <row r="512" spans="1:6" x14ac:dyDescent="0.25">
      <c r="A512">
        <v>503</v>
      </c>
      <c r="B512">
        <f>'Założenia i wyniki'!$E$6*Znorm.Profile!B512*((100-(24*'Założenia i wyniki'!$E$9))/100)</f>
        <v>0</v>
      </c>
      <c r="C512">
        <f>'Założenia i wyniki'!$E$8*Znorm.Profile!C512*(1+'Założenia i wyniki'!$E$10/100)^24</f>
        <v>0.43775095000000003</v>
      </c>
      <c r="D512">
        <f t="shared" si="21"/>
        <v>0</v>
      </c>
      <c r="E512">
        <f t="shared" si="22"/>
        <v>0</v>
      </c>
      <c r="F512">
        <f t="shared" si="23"/>
        <v>0.43775095000000003</v>
      </c>
    </row>
    <row r="513" spans="1:6" x14ac:dyDescent="0.25">
      <c r="A513">
        <v>504</v>
      </c>
      <c r="B513">
        <f>'Założenia i wyniki'!$E$6*Znorm.Profile!B513*((100-(24*'Założenia i wyniki'!$E$9))/100)</f>
        <v>0</v>
      </c>
      <c r="C513">
        <f>'Założenia i wyniki'!$E$8*Znorm.Profile!C513*(1+'Założenia i wyniki'!$E$10/100)^24</f>
        <v>0.34486305</v>
      </c>
      <c r="D513">
        <f t="shared" si="21"/>
        <v>0</v>
      </c>
      <c r="E513">
        <f t="shared" si="22"/>
        <v>0</v>
      </c>
      <c r="F513">
        <f t="shared" si="23"/>
        <v>0.34486305</v>
      </c>
    </row>
    <row r="514" spans="1:6" x14ac:dyDescent="0.25">
      <c r="A514">
        <v>505</v>
      </c>
      <c r="B514">
        <f>'Założenia i wyniki'!$E$6*Znorm.Profile!B514*((100-(24*'Założenia i wyniki'!$E$9))/100)</f>
        <v>0</v>
      </c>
      <c r="C514">
        <f>'Założenia i wyniki'!$E$8*Znorm.Profile!C514*(1+'Założenia i wyniki'!$E$10/100)^24</f>
        <v>0.27656194999999995</v>
      </c>
      <c r="D514">
        <f t="shared" si="21"/>
        <v>0</v>
      </c>
      <c r="E514">
        <f t="shared" si="22"/>
        <v>0</v>
      </c>
      <c r="F514">
        <f t="shared" si="23"/>
        <v>0.27656194999999995</v>
      </c>
    </row>
    <row r="515" spans="1:6" x14ac:dyDescent="0.25">
      <c r="A515">
        <v>506</v>
      </c>
      <c r="B515">
        <f>'Założenia i wyniki'!$E$6*Znorm.Profile!B515*((100-(24*'Założenia i wyniki'!$E$9))/100)</f>
        <v>0</v>
      </c>
      <c r="C515">
        <f>'Założenia i wyniki'!$E$8*Znorm.Profile!C515*(1+'Założenia i wyniki'!$E$10/100)^24</f>
        <v>0.24643045</v>
      </c>
      <c r="D515">
        <f t="shared" si="21"/>
        <v>0</v>
      </c>
      <c r="E515">
        <f t="shared" si="22"/>
        <v>0</v>
      </c>
      <c r="F515">
        <f t="shared" si="23"/>
        <v>0.24643045</v>
      </c>
    </row>
    <row r="516" spans="1:6" x14ac:dyDescent="0.25">
      <c r="A516">
        <v>507</v>
      </c>
      <c r="B516">
        <f>'Założenia i wyniki'!$E$6*Znorm.Profile!B516*((100-(24*'Założenia i wyniki'!$E$9))/100)</f>
        <v>0</v>
      </c>
      <c r="C516">
        <f>'Założenia i wyniki'!$E$8*Znorm.Profile!C516*(1+'Założenia i wyniki'!$E$10/100)^24</f>
        <v>0.22951425</v>
      </c>
      <c r="D516">
        <f t="shared" si="21"/>
        <v>0</v>
      </c>
      <c r="E516">
        <f t="shared" si="22"/>
        <v>0</v>
      </c>
      <c r="F516">
        <f t="shared" si="23"/>
        <v>0.22951425</v>
      </c>
    </row>
    <row r="517" spans="1:6" x14ac:dyDescent="0.25">
      <c r="A517">
        <v>508</v>
      </c>
      <c r="B517">
        <f>'Założenia i wyniki'!$E$6*Znorm.Profile!B517*((100-(24*'Założenia i wyniki'!$E$9))/100)</f>
        <v>0</v>
      </c>
      <c r="C517">
        <f>'Założenia i wyniki'!$E$8*Znorm.Profile!C517*(1+'Założenia i wyniki'!$E$10/100)^24</f>
        <v>0.23746135000000002</v>
      </c>
      <c r="D517">
        <f t="shared" si="21"/>
        <v>0</v>
      </c>
      <c r="E517">
        <f t="shared" si="22"/>
        <v>0</v>
      </c>
      <c r="F517">
        <f t="shared" si="23"/>
        <v>0.23746135000000002</v>
      </c>
    </row>
    <row r="518" spans="1:6" x14ac:dyDescent="0.25">
      <c r="A518">
        <v>509</v>
      </c>
      <c r="B518">
        <f>'Założenia i wyniki'!$E$6*Znorm.Profile!B518*((100-(24*'Założenia i wyniki'!$E$9))/100)</f>
        <v>0</v>
      </c>
      <c r="C518">
        <f>'Założenia i wyniki'!$E$8*Znorm.Profile!C518*(1+'Założenia i wyniki'!$E$10/100)^24</f>
        <v>0.25289984999999998</v>
      </c>
      <c r="D518">
        <f t="shared" si="21"/>
        <v>0</v>
      </c>
      <c r="E518">
        <f t="shared" si="22"/>
        <v>0</v>
      </c>
      <c r="F518">
        <f t="shared" si="23"/>
        <v>0.25289984999999998</v>
      </c>
    </row>
    <row r="519" spans="1:6" x14ac:dyDescent="0.25">
      <c r="A519">
        <v>510</v>
      </c>
      <c r="B519">
        <f>'Założenia i wyniki'!$E$6*Znorm.Profile!B519*((100-(24*'Założenia i wyniki'!$E$9))/100)</f>
        <v>0</v>
      </c>
      <c r="C519">
        <f>'Założenia i wyniki'!$E$8*Znorm.Profile!C519*(1+'Założenia i wyniki'!$E$10/100)^24</f>
        <v>0.30785580000000001</v>
      </c>
      <c r="D519">
        <f t="shared" si="21"/>
        <v>0</v>
      </c>
      <c r="E519">
        <f t="shared" si="22"/>
        <v>0</v>
      </c>
      <c r="F519">
        <f t="shared" si="23"/>
        <v>0.30785580000000001</v>
      </c>
    </row>
    <row r="520" spans="1:6" x14ac:dyDescent="0.25">
      <c r="A520">
        <v>511</v>
      </c>
      <c r="B520">
        <f>'Założenia i wyniki'!$E$6*Znorm.Profile!B520*((100-(24*'Założenia i wyniki'!$E$9))/100)</f>
        <v>0</v>
      </c>
      <c r="C520">
        <f>'Założenia i wyniki'!$E$8*Znorm.Profile!C520*(1+'Założenia i wyniki'!$E$10/100)^24</f>
        <v>0.39470060000000001</v>
      </c>
      <c r="D520">
        <f t="shared" si="21"/>
        <v>0</v>
      </c>
      <c r="E520">
        <f t="shared" si="22"/>
        <v>0</v>
      </c>
      <c r="F520">
        <f t="shared" si="23"/>
        <v>0.39470060000000001</v>
      </c>
    </row>
    <row r="521" spans="1:6" x14ac:dyDescent="0.25">
      <c r="A521">
        <v>512</v>
      </c>
      <c r="B521">
        <f>'Założenia i wyniki'!$E$6*Znorm.Profile!B521*((100-(24*'Założenia i wyniki'!$E$9))/100)</f>
        <v>0</v>
      </c>
      <c r="C521">
        <f>'Założenia i wyniki'!$E$8*Znorm.Profile!C521*(1+'Założenia i wyniki'!$E$10/100)^24</f>
        <v>0.4541964</v>
      </c>
      <c r="D521">
        <f t="shared" si="21"/>
        <v>0</v>
      </c>
      <c r="E521">
        <f t="shared" si="22"/>
        <v>0</v>
      </c>
      <c r="F521">
        <f t="shared" si="23"/>
        <v>0.4541964</v>
      </c>
    </row>
    <row r="522" spans="1:6" x14ac:dyDescent="0.25">
      <c r="A522">
        <v>513</v>
      </c>
      <c r="B522">
        <f>'Założenia i wyniki'!$E$6*Znorm.Profile!B522*((100-(24*'Założenia i wyniki'!$E$9))/100)</f>
        <v>0.13999743396226413</v>
      </c>
      <c r="C522">
        <f>'Założenia i wyniki'!$E$8*Znorm.Profile!C522*(1+'Założenia i wyniki'!$E$10/100)^24</f>
        <v>0.46147464999999999</v>
      </c>
      <c r="D522">
        <f t="shared" si="21"/>
        <v>0.13999743396226413</v>
      </c>
      <c r="E522">
        <f t="shared" si="22"/>
        <v>0</v>
      </c>
      <c r="F522">
        <f t="shared" si="23"/>
        <v>0.32147721603773582</v>
      </c>
    </row>
    <row r="523" spans="1:6" x14ac:dyDescent="0.25">
      <c r="A523">
        <v>514</v>
      </c>
      <c r="B523">
        <f>'Założenia i wyniki'!$E$6*Znorm.Profile!B523*((100-(24*'Założenia i wyniki'!$E$9))/100)</f>
        <v>0.33567826415094337</v>
      </c>
      <c r="C523">
        <f>'Założenia i wyniki'!$E$8*Znorm.Profile!C523*(1+'Założenia i wyniki'!$E$10/100)^24</f>
        <v>0.46398975000000003</v>
      </c>
      <c r="D523">
        <f t="shared" ref="D523:D586" si="24">IF(B523&lt;=C523,B523,C523)</f>
        <v>0.33567826415094337</v>
      </c>
      <c r="E523">
        <f t="shared" ref="E523:E586" si="25">IF(B523&gt;C523,B523-C523,0)</f>
        <v>0</v>
      </c>
      <c r="F523">
        <f t="shared" ref="F523:F586" si="26">IF(B523&lt;C523,C523-B523,0)</f>
        <v>0.12831148584905666</v>
      </c>
    </row>
    <row r="524" spans="1:6" x14ac:dyDescent="0.25">
      <c r="A524">
        <v>515</v>
      </c>
      <c r="B524">
        <f>'Założenia i wyniki'!$E$6*Znorm.Profile!B524*((100-(24*'Założenia i wyniki'!$E$9))/100)</f>
        <v>0.83971018867924496</v>
      </c>
      <c r="C524">
        <f>'Założenia i wyniki'!$E$8*Znorm.Profile!C524*(1+'Założenia i wyniki'!$E$10/100)^24</f>
        <v>0.45874044999999997</v>
      </c>
      <c r="D524">
        <f t="shared" si="24"/>
        <v>0.45874044999999997</v>
      </c>
      <c r="E524">
        <f t="shared" si="25"/>
        <v>0.380969738679245</v>
      </c>
      <c r="F524">
        <f t="shared" si="26"/>
        <v>0</v>
      </c>
    </row>
    <row r="525" spans="1:6" x14ac:dyDescent="0.25">
      <c r="A525">
        <v>516</v>
      </c>
      <c r="B525">
        <f>'Założenia i wyniki'!$E$6*Znorm.Profile!B525*((100-(24*'Założenia i wyniki'!$E$9))/100)</f>
        <v>0.57539509433962255</v>
      </c>
      <c r="C525">
        <f>'Założenia i wyniki'!$E$8*Znorm.Profile!C525*(1+'Założenia i wyniki'!$E$10/100)^24</f>
        <v>0.46064024999999997</v>
      </c>
      <c r="D525">
        <f t="shared" si="24"/>
        <v>0.46064024999999997</v>
      </c>
      <c r="E525">
        <f t="shared" si="25"/>
        <v>0.11475484433962257</v>
      </c>
      <c r="F525">
        <f t="shared" si="26"/>
        <v>0</v>
      </c>
    </row>
    <row r="526" spans="1:6" x14ac:dyDescent="0.25">
      <c r="A526">
        <v>517</v>
      </c>
      <c r="B526">
        <f>'Założenia i wyniki'!$E$6*Znorm.Profile!B526*((100-(24*'Założenia i wyniki'!$E$9))/100)</f>
        <v>0.23615705660377356</v>
      </c>
      <c r="C526">
        <f>'Założenia i wyniki'!$E$8*Znorm.Profile!C526*(1+'Założenia i wyniki'!$E$10/100)^24</f>
        <v>0.45894170000000001</v>
      </c>
      <c r="D526">
        <f t="shared" si="24"/>
        <v>0.23615705660377356</v>
      </c>
      <c r="E526">
        <f t="shared" si="25"/>
        <v>0</v>
      </c>
      <c r="F526">
        <f t="shared" si="26"/>
        <v>0.22278464339622644</v>
      </c>
    </row>
    <row r="527" spans="1:6" x14ac:dyDescent="0.25">
      <c r="A527">
        <v>518</v>
      </c>
      <c r="B527">
        <f>'Założenia i wyniki'!$E$6*Znorm.Profile!B527*((100-(24*'Założenia i wyniki'!$E$9))/100)</f>
        <v>0.43532143396226414</v>
      </c>
      <c r="C527">
        <f>'Założenia i wyniki'!$E$8*Znorm.Profile!C527*(1+'Założenia i wyniki'!$E$10/100)^24</f>
        <v>0.46373775</v>
      </c>
      <c r="D527">
        <f t="shared" si="24"/>
        <v>0.43532143396226414</v>
      </c>
      <c r="E527">
        <f t="shared" si="25"/>
        <v>0</v>
      </c>
      <c r="F527">
        <f t="shared" si="26"/>
        <v>2.8416316037735867E-2</v>
      </c>
    </row>
    <row r="528" spans="1:6" x14ac:dyDescent="0.25">
      <c r="A528">
        <v>519</v>
      </c>
      <c r="B528">
        <f>'Założenia i wyniki'!$E$6*Znorm.Profile!B528*((100-(24*'Założenia i wyniki'!$E$9))/100)</f>
        <v>0.45196166037735841</v>
      </c>
      <c r="C528">
        <f>'Założenia i wyniki'!$E$8*Znorm.Profile!C528*(1+'Założenia i wyniki'!$E$10/100)^24</f>
        <v>0.47175170000000005</v>
      </c>
      <c r="D528">
        <f t="shared" si="24"/>
        <v>0.45196166037735841</v>
      </c>
      <c r="E528">
        <f t="shared" si="25"/>
        <v>0</v>
      </c>
      <c r="F528">
        <f t="shared" si="26"/>
        <v>1.9790039622641642E-2</v>
      </c>
    </row>
    <row r="529" spans="1:6" x14ac:dyDescent="0.25">
      <c r="A529">
        <v>520</v>
      </c>
      <c r="B529">
        <f>'Założenia i wyniki'!$E$6*Znorm.Profile!B529*((100-(24*'Założenia i wyniki'!$E$9))/100)</f>
        <v>6.0949879245283015E-2</v>
      </c>
      <c r="C529">
        <f>'Założenia i wyniki'!$E$8*Znorm.Profile!C529*(1+'Założenia i wyniki'!$E$10/100)^24</f>
        <v>0.515158</v>
      </c>
      <c r="D529">
        <f t="shared" si="24"/>
        <v>6.0949879245283015E-2</v>
      </c>
      <c r="E529">
        <f t="shared" si="25"/>
        <v>0</v>
      </c>
      <c r="F529">
        <f t="shared" si="26"/>
        <v>0.454208120754717</v>
      </c>
    </row>
    <row r="530" spans="1:6" x14ac:dyDescent="0.25">
      <c r="A530">
        <v>521</v>
      </c>
      <c r="B530">
        <f>'Założenia i wyniki'!$E$6*Znorm.Profile!B530*((100-(24*'Założenia i wyniki'!$E$9))/100)</f>
        <v>0</v>
      </c>
      <c r="C530">
        <f>'Założenia i wyniki'!$E$8*Znorm.Profile!C530*(1+'Założenia i wyniki'!$E$10/100)^24</f>
        <v>0.58021460000000002</v>
      </c>
      <c r="D530">
        <f t="shared" si="24"/>
        <v>0</v>
      </c>
      <c r="E530">
        <f t="shared" si="25"/>
        <v>0</v>
      </c>
      <c r="F530">
        <f t="shared" si="26"/>
        <v>0.58021460000000002</v>
      </c>
    </row>
    <row r="531" spans="1:6" x14ac:dyDescent="0.25">
      <c r="A531">
        <v>522</v>
      </c>
      <c r="B531">
        <f>'Założenia i wyniki'!$E$6*Znorm.Profile!B531*((100-(24*'Założenia i wyniki'!$E$9))/100)</f>
        <v>0</v>
      </c>
      <c r="C531">
        <f>'Założenia i wyniki'!$E$8*Znorm.Profile!C531*(1+'Założenia i wyniki'!$E$10/100)^24</f>
        <v>0.62124440000000003</v>
      </c>
      <c r="D531">
        <f t="shared" si="24"/>
        <v>0</v>
      </c>
      <c r="E531">
        <f t="shared" si="25"/>
        <v>0</v>
      </c>
      <c r="F531">
        <f t="shared" si="26"/>
        <v>0.62124440000000003</v>
      </c>
    </row>
    <row r="532" spans="1:6" x14ac:dyDescent="0.25">
      <c r="A532">
        <v>523</v>
      </c>
      <c r="B532">
        <f>'Założenia i wyniki'!$E$6*Znorm.Profile!B532*((100-(24*'Założenia i wyniki'!$E$9))/100)</f>
        <v>0</v>
      </c>
      <c r="C532">
        <f>'Założenia i wyniki'!$E$8*Znorm.Profile!C532*(1+'Założenia i wyniki'!$E$10/100)^24</f>
        <v>0.65505720000000001</v>
      </c>
      <c r="D532">
        <f t="shared" si="24"/>
        <v>0</v>
      </c>
      <c r="E532">
        <f t="shared" si="25"/>
        <v>0</v>
      </c>
      <c r="F532">
        <f t="shared" si="26"/>
        <v>0.65505720000000001</v>
      </c>
    </row>
    <row r="533" spans="1:6" x14ac:dyDescent="0.25">
      <c r="A533">
        <v>524</v>
      </c>
      <c r="B533">
        <f>'Założenia i wyniki'!$E$6*Znorm.Profile!B533*((100-(24*'Założenia i wyniki'!$E$9))/100)</f>
        <v>0</v>
      </c>
      <c r="C533">
        <f>'Założenia i wyniki'!$E$8*Znorm.Profile!C533*(1+'Założenia i wyniki'!$E$10/100)^24</f>
        <v>0.63925260000000006</v>
      </c>
      <c r="D533">
        <f t="shared" si="24"/>
        <v>0</v>
      </c>
      <c r="E533">
        <f t="shared" si="25"/>
        <v>0</v>
      </c>
      <c r="F533">
        <f t="shared" si="26"/>
        <v>0.63925260000000006</v>
      </c>
    </row>
    <row r="534" spans="1:6" x14ac:dyDescent="0.25">
      <c r="A534">
        <v>525</v>
      </c>
      <c r="B534">
        <f>'Założenia i wyniki'!$E$6*Znorm.Profile!B534*((100-(24*'Założenia i wyniki'!$E$9))/100)</f>
        <v>0</v>
      </c>
      <c r="C534">
        <f>'Założenia i wyniki'!$E$8*Znorm.Profile!C534*(1+'Założenia i wyniki'!$E$10/100)^24</f>
        <v>0.60018454999999993</v>
      </c>
      <c r="D534">
        <f t="shared" si="24"/>
        <v>0</v>
      </c>
      <c r="E534">
        <f t="shared" si="25"/>
        <v>0</v>
      </c>
      <c r="F534">
        <f t="shared" si="26"/>
        <v>0.60018454999999993</v>
      </c>
    </row>
    <row r="535" spans="1:6" x14ac:dyDescent="0.25">
      <c r="A535">
        <v>526</v>
      </c>
      <c r="B535">
        <f>'Założenia i wyniki'!$E$6*Znorm.Profile!B535*((100-(24*'Założenia i wyniki'!$E$9))/100)</f>
        <v>0</v>
      </c>
      <c r="C535">
        <f>'Założenia i wyniki'!$E$8*Znorm.Profile!C535*(1+'Założenia i wyniki'!$E$10/100)^24</f>
        <v>0.53081559999999994</v>
      </c>
      <c r="D535">
        <f t="shared" si="24"/>
        <v>0</v>
      </c>
      <c r="E535">
        <f t="shared" si="25"/>
        <v>0</v>
      </c>
      <c r="F535">
        <f t="shared" si="26"/>
        <v>0.53081559999999994</v>
      </c>
    </row>
    <row r="536" spans="1:6" x14ac:dyDescent="0.25">
      <c r="A536">
        <v>527</v>
      </c>
      <c r="B536">
        <f>'Założenia i wyniki'!$E$6*Znorm.Profile!B536*((100-(24*'Założenia i wyniki'!$E$9))/100)</f>
        <v>0</v>
      </c>
      <c r="C536">
        <f>'Założenia i wyniki'!$E$8*Znorm.Profile!C536*(1+'Założenia i wyniki'!$E$10/100)^24</f>
        <v>0.45150945000000003</v>
      </c>
      <c r="D536">
        <f t="shared" si="24"/>
        <v>0</v>
      </c>
      <c r="E536">
        <f t="shared" si="25"/>
        <v>0</v>
      </c>
      <c r="F536">
        <f t="shared" si="26"/>
        <v>0.45150945000000003</v>
      </c>
    </row>
    <row r="537" spans="1:6" x14ac:dyDescent="0.25">
      <c r="A537">
        <v>528</v>
      </c>
      <c r="B537">
        <f>'Założenia i wyniki'!$E$6*Znorm.Profile!B537*((100-(24*'Założenia i wyniki'!$E$9))/100)</f>
        <v>0</v>
      </c>
      <c r="C537">
        <f>'Założenia i wyniki'!$E$8*Znorm.Profile!C537*(1+'Założenia i wyniki'!$E$10/100)^24</f>
        <v>0.35955184999999995</v>
      </c>
      <c r="D537">
        <f t="shared" si="24"/>
        <v>0</v>
      </c>
      <c r="E537">
        <f t="shared" si="25"/>
        <v>0</v>
      </c>
      <c r="F537">
        <f t="shared" si="26"/>
        <v>0.35955184999999995</v>
      </c>
    </row>
    <row r="538" spans="1:6" x14ac:dyDescent="0.25">
      <c r="A538">
        <v>529</v>
      </c>
      <c r="B538">
        <f>'Założenia i wyniki'!$E$6*Znorm.Profile!B538*((100-(24*'Założenia i wyniki'!$E$9))/100)</f>
        <v>0</v>
      </c>
      <c r="C538">
        <f>'Założenia i wyniki'!$E$8*Znorm.Profile!C538*(1+'Założenia i wyniki'!$E$10/100)^24</f>
        <v>0.28922215000000001</v>
      </c>
      <c r="D538">
        <f t="shared" si="24"/>
        <v>0</v>
      </c>
      <c r="E538">
        <f t="shared" si="25"/>
        <v>0</v>
      </c>
      <c r="F538">
        <f t="shared" si="26"/>
        <v>0.28922215000000001</v>
      </c>
    </row>
    <row r="539" spans="1:6" x14ac:dyDescent="0.25">
      <c r="A539">
        <v>530</v>
      </c>
      <c r="B539">
        <f>'Założenia i wyniki'!$E$6*Znorm.Profile!B539*((100-(24*'Założenia i wyniki'!$E$9))/100)</f>
        <v>0</v>
      </c>
      <c r="C539">
        <f>'Założenia i wyniki'!$E$8*Znorm.Profile!C539*(1+'Założenia i wyniki'!$E$10/100)^24</f>
        <v>0.25132765000000001</v>
      </c>
      <c r="D539">
        <f t="shared" si="24"/>
        <v>0</v>
      </c>
      <c r="E539">
        <f t="shared" si="25"/>
        <v>0</v>
      </c>
      <c r="F539">
        <f t="shared" si="26"/>
        <v>0.25132765000000001</v>
      </c>
    </row>
    <row r="540" spans="1:6" x14ac:dyDescent="0.25">
      <c r="A540">
        <v>531</v>
      </c>
      <c r="B540">
        <f>'Założenia i wyniki'!$E$6*Znorm.Profile!B540*((100-(24*'Założenia i wyniki'!$E$9))/100)</f>
        <v>0</v>
      </c>
      <c r="C540">
        <f>'Założenia i wyniki'!$E$8*Znorm.Profile!C540*(1+'Założenia i wyniki'!$E$10/100)^24</f>
        <v>0.23147704999999999</v>
      </c>
      <c r="D540">
        <f t="shared" si="24"/>
        <v>0</v>
      </c>
      <c r="E540">
        <f t="shared" si="25"/>
        <v>0</v>
      </c>
      <c r="F540">
        <f t="shared" si="26"/>
        <v>0.23147704999999999</v>
      </c>
    </row>
    <row r="541" spans="1:6" x14ac:dyDescent="0.25">
      <c r="A541">
        <v>532</v>
      </c>
      <c r="B541">
        <f>'Założenia i wyniki'!$E$6*Znorm.Profile!B541*((100-(24*'Założenia i wyniki'!$E$9))/100)</f>
        <v>0</v>
      </c>
      <c r="C541">
        <f>'Założenia i wyniki'!$E$8*Znorm.Profile!C541*(1+'Założenia i wyniki'!$E$10/100)^24</f>
        <v>0.23443630000000001</v>
      </c>
      <c r="D541">
        <f t="shared" si="24"/>
        <v>0</v>
      </c>
      <c r="E541">
        <f t="shared" si="25"/>
        <v>0</v>
      </c>
      <c r="F541">
        <f t="shared" si="26"/>
        <v>0.23443630000000001</v>
      </c>
    </row>
    <row r="542" spans="1:6" x14ac:dyDescent="0.25">
      <c r="A542">
        <v>533</v>
      </c>
      <c r="B542">
        <f>'Założenia i wyniki'!$E$6*Znorm.Profile!B542*((100-(24*'Założenia i wyniki'!$E$9))/100)</f>
        <v>0</v>
      </c>
      <c r="C542">
        <f>'Założenia i wyniki'!$E$8*Znorm.Profile!C542*(1+'Założenia i wyniki'!$E$10/100)^24</f>
        <v>0.25413255000000001</v>
      </c>
      <c r="D542">
        <f t="shared" si="24"/>
        <v>0</v>
      </c>
      <c r="E542">
        <f t="shared" si="25"/>
        <v>0</v>
      </c>
      <c r="F542">
        <f t="shared" si="26"/>
        <v>0.25413255000000001</v>
      </c>
    </row>
    <row r="543" spans="1:6" x14ac:dyDescent="0.25">
      <c r="A543">
        <v>534</v>
      </c>
      <c r="B543">
        <f>'Założenia i wyniki'!$E$6*Znorm.Profile!B543*((100-(24*'Założenia i wyniki'!$E$9))/100)</f>
        <v>0</v>
      </c>
      <c r="C543">
        <f>'Założenia i wyniki'!$E$8*Znorm.Profile!C543*(1+'Założenia i wyniki'!$E$10/100)^24</f>
        <v>0.3098207</v>
      </c>
      <c r="D543">
        <f t="shared" si="24"/>
        <v>0</v>
      </c>
      <c r="E543">
        <f t="shared" si="25"/>
        <v>0</v>
      </c>
      <c r="F543">
        <f t="shared" si="26"/>
        <v>0.3098207</v>
      </c>
    </row>
    <row r="544" spans="1:6" x14ac:dyDescent="0.25">
      <c r="A544">
        <v>535</v>
      </c>
      <c r="B544">
        <f>'Założenia i wyniki'!$E$6*Znorm.Profile!B544*((100-(24*'Założenia i wyniki'!$E$9))/100)</f>
        <v>0</v>
      </c>
      <c r="C544">
        <f>'Założenia i wyniki'!$E$8*Znorm.Profile!C544*(1+'Założenia i wyniki'!$E$10/100)^24</f>
        <v>0.3958409</v>
      </c>
      <c r="D544">
        <f t="shared" si="24"/>
        <v>0</v>
      </c>
      <c r="E544">
        <f t="shared" si="25"/>
        <v>0</v>
      </c>
      <c r="F544">
        <f t="shared" si="26"/>
        <v>0.3958409</v>
      </c>
    </row>
    <row r="545" spans="1:6" x14ac:dyDescent="0.25">
      <c r="A545">
        <v>536</v>
      </c>
      <c r="B545">
        <f>'Założenia i wyniki'!$E$6*Znorm.Profile!B545*((100-(24*'Założenia i wyniki'!$E$9))/100)</f>
        <v>0</v>
      </c>
      <c r="C545">
        <f>'Założenia i wyniki'!$E$8*Znorm.Profile!C545*(1+'Założenia i wyniki'!$E$10/100)^24</f>
        <v>0.44782850000000002</v>
      </c>
      <c r="D545">
        <f t="shared" si="24"/>
        <v>0</v>
      </c>
      <c r="E545">
        <f t="shared" si="25"/>
        <v>0</v>
      </c>
      <c r="F545">
        <f t="shared" si="26"/>
        <v>0.44782850000000002</v>
      </c>
    </row>
    <row r="546" spans="1:6" x14ac:dyDescent="0.25">
      <c r="A546">
        <v>537</v>
      </c>
      <c r="B546">
        <f>'Założenia i wyniki'!$E$6*Znorm.Profile!B546*((100-(24*'Założenia i wyniki'!$E$9))/100)</f>
        <v>7.7987245283018855E-2</v>
      </c>
      <c r="C546">
        <f>'Założenia i wyniki'!$E$8*Znorm.Profile!C546*(1+'Założenia i wyniki'!$E$10/100)^24</f>
        <v>0.45342080000000001</v>
      </c>
      <c r="D546">
        <f t="shared" si="24"/>
        <v>7.7987245283018855E-2</v>
      </c>
      <c r="E546">
        <f t="shared" si="25"/>
        <v>0</v>
      </c>
      <c r="F546">
        <f t="shared" si="26"/>
        <v>0.37543355471698114</v>
      </c>
    </row>
    <row r="547" spans="1:6" x14ac:dyDescent="0.25">
      <c r="A547">
        <v>538</v>
      </c>
      <c r="B547">
        <f>'Założenia i wyniki'!$E$6*Znorm.Profile!B547*((100-(24*'Założenia i wyniki'!$E$9))/100)</f>
        <v>0.29144407547169804</v>
      </c>
      <c r="C547">
        <f>'Założenia i wyniki'!$E$8*Znorm.Profile!C547*(1+'Założenia i wyniki'!$E$10/100)^24</f>
        <v>0.46416335000000009</v>
      </c>
      <c r="D547">
        <f t="shared" si="24"/>
        <v>0.29144407547169804</v>
      </c>
      <c r="E547">
        <f t="shared" si="25"/>
        <v>0</v>
      </c>
      <c r="F547">
        <f t="shared" si="26"/>
        <v>0.17271927452830205</v>
      </c>
    </row>
    <row r="548" spans="1:6" x14ac:dyDescent="0.25">
      <c r="A548">
        <v>539</v>
      </c>
      <c r="B548">
        <f>'Założenia i wyniki'!$E$6*Znorm.Profile!B548*((100-(24*'Założenia i wyniki'!$E$9))/100)</f>
        <v>0.24066966037735849</v>
      </c>
      <c r="C548">
        <f>'Założenia i wyniki'!$E$8*Znorm.Profile!C548*(1+'Założenia i wyniki'!$E$10/100)^24</f>
        <v>0.46335904999999994</v>
      </c>
      <c r="D548">
        <f t="shared" si="24"/>
        <v>0.24066966037735849</v>
      </c>
      <c r="E548">
        <f t="shared" si="25"/>
        <v>0</v>
      </c>
      <c r="F548">
        <f t="shared" si="26"/>
        <v>0.22268938962264145</v>
      </c>
    </row>
    <row r="549" spans="1:6" x14ac:dyDescent="0.25">
      <c r="A549">
        <v>540</v>
      </c>
      <c r="B549">
        <f>'Założenia i wyniki'!$E$6*Znorm.Profile!B549*((100-(24*'Założenia i wyniki'!$E$9))/100)</f>
        <v>0.18938452830188676</v>
      </c>
      <c r="C549">
        <f>'Założenia i wyniki'!$E$8*Znorm.Profile!C549*(1+'Założenia i wyniki'!$E$10/100)^24</f>
        <v>0.45977014999999999</v>
      </c>
      <c r="D549">
        <f t="shared" si="24"/>
        <v>0.18938452830188676</v>
      </c>
      <c r="E549">
        <f t="shared" si="25"/>
        <v>0</v>
      </c>
      <c r="F549">
        <f t="shared" si="26"/>
        <v>0.2703856216981132</v>
      </c>
    </row>
    <row r="550" spans="1:6" x14ac:dyDescent="0.25">
      <c r="A550">
        <v>541</v>
      </c>
      <c r="B550">
        <f>'Założenia i wyniki'!$E$6*Znorm.Profile!B550*((100-(24*'Założenia i wyniki'!$E$9))/100)</f>
        <v>0.3248922264150943</v>
      </c>
      <c r="C550">
        <f>'Założenia i wyniki'!$E$8*Znorm.Profile!C550*(1+'Założenia i wyniki'!$E$10/100)^24</f>
        <v>0.45518900000000001</v>
      </c>
      <c r="D550">
        <f t="shared" si="24"/>
        <v>0.3248922264150943</v>
      </c>
      <c r="E550">
        <f t="shared" si="25"/>
        <v>0</v>
      </c>
      <c r="F550">
        <f t="shared" si="26"/>
        <v>0.13029677358490571</v>
      </c>
    </row>
    <row r="551" spans="1:6" x14ac:dyDescent="0.25">
      <c r="A551">
        <v>542</v>
      </c>
      <c r="B551">
        <f>'Założenia i wyniki'!$E$6*Znorm.Profile!B551*((100-(24*'Założenia i wyniki'!$E$9))/100)</f>
        <v>0.19751026415094339</v>
      </c>
      <c r="C551">
        <f>'Założenia i wyniki'!$E$8*Znorm.Profile!C551*(1+'Założenia i wyniki'!$E$10/100)^24</f>
        <v>0.46323024999999995</v>
      </c>
      <c r="D551">
        <f t="shared" si="24"/>
        <v>0.19751026415094339</v>
      </c>
      <c r="E551">
        <f t="shared" si="25"/>
        <v>0</v>
      </c>
      <c r="F551">
        <f t="shared" si="26"/>
        <v>0.26571998584905654</v>
      </c>
    </row>
    <row r="552" spans="1:6" x14ac:dyDescent="0.25">
      <c r="A552">
        <v>543</v>
      </c>
      <c r="B552">
        <f>'Założenia i wyniki'!$E$6*Znorm.Profile!B552*((100-(24*'Założenia i wyniki'!$E$9))/100)</f>
        <v>7.2238249056603768E-2</v>
      </c>
      <c r="C552">
        <f>'Założenia i wyniki'!$E$8*Znorm.Profile!C552*(1+'Założenia i wyniki'!$E$10/100)^24</f>
        <v>0.47349049999999993</v>
      </c>
      <c r="D552">
        <f t="shared" si="24"/>
        <v>7.2238249056603768E-2</v>
      </c>
      <c r="E552">
        <f t="shared" si="25"/>
        <v>0</v>
      </c>
      <c r="F552">
        <f t="shared" si="26"/>
        <v>0.40125225094339617</v>
      </c>
    </row>
    <row r="553" spans="1:6" x14ac:dyDescent="0.25">
      <c r="A553">
        <v>544</v>
      </c>
      <c r="B553">
        <f>'Założenia i wyniki'!$E$6*Znorm.Profile!B553*((100-(24*'Założenia i wyniki'!$E$9))/100)</f>
        <v>0</v>
      </c>
      <c r="C553">
        <f>'Założenia i wyniki'!$E$8*Znorm.Profile!C553*(1+'Założenia i wyniki'!$E$10/100)^24</f>
        <v>0.51988650000000003</v>
      </c>
      <c r="D553">
        <f t="shared" si="24"/>
        <v>0</v>
      </c>
      <c r="E553">
        <f t="shared" si="25"/>
        <v>0</v>
      </c>
      <c r="F553">
        <f t="shared" si="26"/>
        <v>0.51988650000000003</v>
      </c>
    </row>
    <row r="554" spans="1:6" x14ac:dyDescent="0.25">
      <c r="A554">
        <v>545</v>
      </c>
      <c r="B554">
        <f>'Założenia i wyniki'!$E$6*Znorm.Profile!B554*((100-(24*'Założenia i wyniki'!$E$9))/100)</f>
        <v>0</v>
      </c>
      <c r="C554">
        <f>'Założenia i wyniki'!$E$8*Znorm.Profile!C554*(1+'Założenia i wyniki'!$E$10/100)^24</f>
        <v>0.58068675000000003</v>
      </c>
      <c r="D554">
        <f t="shared" si="24"/>
        <v>0</v>
      </c>
      <c r="E554">
        <f t="shared" si="25"/>
        <v>0</v>
      </c>
      <c r="F554">
        <f t="shared" si="26"/>
        <v>0.58068675000000003</v>
      </c>
    </row>
    <row r="555" spans="1:6" x14ac:dyDescent="0.25">
      <c r="A555">
        <v>546</v>
      </c>
      <c r="B555">
        <f>'Założenia i wyniki'!$E$6*Znorm.Profile!B555*((100-(24*'Założenia i wyniki'!$E$9))/100)</f>
        <v>0</v>
      </c>
      <c r="C555">
        <f>'Założenia i wyniki'!$E$8*Znorm.Profile!C555*(1+'Założenia i wyniki'!$E$10/100)^24</f>
        <v>0.62987820000000005</v>
      </c>
      <c r="D555">
        <f t="shared" si="24"/>
        <v>0</v>
      </c>
      <c r="E555">
        <f t="shared" si="25"/>
        <v>0</v>
      </c>
      <c r="F555">
        <f t="shared" si="26"/>
        <v>0.62987820000000005</v>
      </c>
    </row>
    <row r="556" spans="1:6" x14ac:dyDescent="0.25">
      <c r="A556">
        <v>547</v>
      </c>
      <c r="B556">
        <f>'Założenia i wyniki'!$E$6*Znorm.Profile!B556*((100-(24*'Założenia i wyniki'!$E$9))/100)</f>
        <v>0</v>
      </c>
      <c r="C556">
        <f>'Założenia i wyniki'!$E$8*Znorm.Profile!C556*(1+'Założenia i wyniki'!$E$10/100)^24</f>
        <v>0.6339515</v>
      </c>
      <c r="D556">
        <f t="shared" si="24"/>
        <v>0</v>
      </c>
      <c r="E556">
        <f t="shared" si="25"/>
        <v>0</v>
      </c>
      <c r="F556">
        <f t="shared" si="26"/>
        <v>0.6339515</v>
      </c>
    </row>
    <row r="557" spans="1:6" x14ac:dyDescent="0.25">
      <c r="A557">
        <v>548</v>
      </c>
      <c r="B557">
        <f>'Założenia i wyniki'!$E$6*Znorm.Profile!B557*((100-(24*'Założenia i wyniki'!$E$9))/100)</f>
        <v>0</v>
      </c>
      <c r="C557">
        <f>'Założenia i wyniki'!$E$8*Znorm.Profile!C557*(1+'Założenia i wyniki'!$E$10/100)^24</f>
        <v>0.61749204999999996</v>
      </c>
      <c r="D557">
        <f t="shared" si="24"/>
        <v>0</v>
      </c>
      <c r="E557">
        <f t="shared" si="25"/>
        <v>0</v>
      </c>
      <c r="F557">
        <f t="shared" si="26"/>
        <v>0.61749204999999996</v>
      </c>
    </row>
    <row r="558" spans="1:6" x14ac:dyDescent="0.25">
      <c r="A558">
        <v>549</v>
      </c>
      <c r="B558">
        <f>'Założenia i wyniki'!$E$6*Znorm.Profile!B558*((100-(24*'Założenia i wyniki'!$E$9))/100)</f>
        <v>0</v>
      </c>
      <c r="C558">
        <f>'Założenia i wyniki'!$E$8*Znorm.Profile!C558*(1+'Założenia i wyniki'!$E$10/100)^24</f>
        <v>0.57845864999999996</v>
      </c>
      <c r="D558">
        <f t="shared" si="24"/>
        <v>0</v>
      </c>
      <c r="E558">
        <f t="shared" si="25"/>
        <v>0</v>
      </c>
      <c r="F558">
        <f t="shared" si="26"/>
        <v>0.57845864999999996</v>
      </c>
    </row>
    <row r="559" spans="1:6" x14ac:dyDescent="0.25">
      <c r="A559">
        <v>550</v>
      </c>
      <c r="B559">
        <f>'Założenia i wyniki'!$E$6*Znorm.Profile!B559*((100-(24*'Założenia i wyniki'!$E$9))/100)</f>
        <v>0</v>
      </c>
      <c r="C559">
        <f>'Założenia i wyniki'!$E$8*Znorm.Profile!C559*(1+'Założenia i wyniki'!$E$10/100)^24</f>
        <v>0.51266705000000001</v>
      </c>
      <c r="D559">
        <f t="shared" si="24"/>
        <v>0</v>
      </c>
      <c r="E559">
        <f t="shared" si="25"/>
        <v>0</v>
      </c>
      <c r="F559">
        <f t="shared" si="26"/>
        <v>0.51266705000000001</v>
      </c>
    </row>
    <row r="560" spans="1:6" x14ac:dyDescent="0.25">
      <c r="A560">
        <v>551</v>
      </c>
      <c r="B560">
        <f>'Założenia i wyniki'!$E$6*Znorm.Profile!B560*((100-(24*'Założenia i wyniki'!$E$9))/100)</f>
        <v>0</v>
      </c>
      <c r="C560">
        <f>'Założenia i wyniki'!$E$8*Znorm.Profile!C560*(1+'Założenia i wyniki'!$E$10/100)^24</f>
        <v>0.4323613</v>
      </c>
      <c r="D560">
        <f t="shared" si="24"/>
        <v>0</v>
      </c>
      <c r="E560">
        <f t="shared" si="25"/>
        <v>0</v>
      </c>
      <c r="F560">
        <f t="shared" si="26"/>
        <v>0.4323613</v>
      </c>
    </row>
    <row r="561" spans="1:6" x14ac:dyDescent="0.25">
      <c r="A561">
        <v>552</v>
      </c>
      <c r="B561">
        <f>'Założenia i wyniki'!$E$6*Znorm.Profile!B561*((100-(24*'Założenia i wyniki'!$E$9))/100)</f>
        <v>0</v>
      </c>
      <c r="C561">
        <f>'Założenia i wyniki'!$E$8*Znorm.Profile!C561*(1+'Założenia i wyniki'!$E$10/100)^24</f>
        <v>0.35972194999999996</v>
      </c>
      <c r="D561">
        <f t="shared" si="24"/>
        <v>0</v>
      </c>
      <c r="E561">
        <f t="shared" si="25"/>
        <v>0</v>
      </c>
      <c r="F561">
        <f t="shared" si="26"/>
        <v>0.35972194999999996</v>
      </c>
    </row>
    <row r="562" spans="1:6" x14ac:dyDescent="0.25">
      <c r="A562">
        <v>553</v>
      </c>
      <c r="B562">
        <f>'Założenia i wyniki'!$E$6*Znorm.Profile!B562*((100-(24*'Założenia i wyniki'!$E$9))/100)</f>
        <v>0</v>
      </c>
      <c r="C562">
        <f>'Założenia i wyniki'!$E$8*Znorm.Profile!C562*(1+'Założenia i wyniki'!$E$10/100)^24</f>
        <v>0.29653784999999999</v>
      </c>
      <c r="D562">
        <f t="shared" si="24"/>
        <v>0</v>
      </c>
      <c r="E562">
        <f t="shared" si="25"/>
        <v>0</v>
      </c>
      <c r="F562">
        <f t="shared" si="26"/>
        <v>0.29653784999999999</v>
      </c>
    </row>
    <row r="563" spans="1:6" x14ac:dyDescent="0.25">
      <c r="A563">
        <v>554</v>
      </c>
      <c r="B563">
        <f>'Założenia i wyniki'!$E$6*Znorm.Profile!B563*((100-(24*'Założenia i wyniki'!$E$9))/100)</f>
        <v>0</v>
      </c>
      <c r="C563">
        <f>'Założenia i wyniki'!$E$8*Znorm.Profile!C563*(1+'Założenia i wyniki'!$E$10/100)^24</f>
        <v>0.26043954999999996</v>
      </c>
      <c r="D563">
        <f t="shared" si="24"/>
        <v>0</v>
      </c>
      <c r="E563">
        <f t="shared" si="25"/>
        <v>0</v>
      </c>
      <c r="F563">
        <f t="shared" si="26"/>
        <v>0.26043954999999996</v>
      </c>
    </row>
    <row r="564" spans="1:6" x14ac:dyDescent="0.25">
      <c r="A564">
        <v>555</v>
      </c>
      <c r="B564">
        <f>'Założenia i wyniki'!$E$6*Znorm.Profile!B564*((100-(24*'Założenia i wyniki'!$E$9))/100)</f>
        <v>0</v>
      </c>
      <c r="C564">
        <f>'Założenia i wyniki'!$E$8*Znorm.Profile!C564*(1+'Założenia i wyniki'!$E$10/100)^24</f>
        <v>0.23758734999999997</v>
      </c>
      <c r="D564">
        <f t="shared" si="24"/>
        <v>0</v>
      </c>
      <c r="E564">
        <f t="shared" si="25"/>
        <v>0</v>
      </c>
      <c r="F564">
        <f t="shared" si="26"/>
        <v>0.23758734999999997</v>
      </c>
    </row>
    <row r="565" spans="1:6" x14ac:dyDescent="0.25">
      <c r="A565">
        <v>556</v>
      </c>
      <c r="B565">
        <f>'Założenia i wyniki'!$E$6*Znorm.Profile!B565*((100-(24*'Założenia i wyniki'!$E$9))/100)</f>
        <v>0</v>
      </c>
      <c r="C565">
        <f>'Założenia i wyniki'!$E$8*Znorm.Profile!C565*(1+'Założenia i wyniki'!$E$10/100)^24</f>
        <v>0.2346848</v>
      </c>
      <c r="D565">
        <f t="shared" si="24"/>
        <v>0</v>
      </c>
      <c r="E565">
        <f t="shared" si="25"/>
        <v>0</v>
      </c>
      <c r="F565">
        <f t="shared" si="26"/>
        <v>0.2346848</v>
      </c>
    </row>
    <row r="566" spans="1:6" x14ac:dyDescent="0.25">
      <c r="A566">
        <v>557</v>
      </c>
      <c r="B566">
        <f>'Założenia i wyniki'!$E$6*Znorm.Profile!B566*((100-(24*'Założenia i wyniki'!$E$9))/100)</f>
        <v>0</v>
      </c>
      <c r="C566">
        <f>'Założenia i wyniki'!$E$8*Znorm.Profile!C566*(1+'Założenia i wyniki'!$E$10/100)^24</f>
        <v>0.24418135000000002</v>
      </c>
      <c r="D566">
        <f t="shared" si="24"/>
        <v>0</v>
      </c>
      <c r="E566">
        <f t="shared" si="25"/>
        <v>0</v>
      </c>
      <c r="F566">
        <f t="shared" si="26"/>
        <v>0.24418135000000002</v>
      </c>
    </row>
    <row r="567" spans="1:6" x14ac:dyDescent="0.25">
      <c r="A567">
        <v>558</v>
      </c>
      <c r="B567">
        <f>'Założenia i wyniki'!$E$6*Znorm.Profile!B567*((100-(24*'Założenia i wyniki'!$E$9))/100)</f>
        <v>0</v>
      </c>
      <c r="C567">
        <f>'Założenia i wyniki'!$E$8*Znorm.Profile!C567*(1+'Założenia i wyniki'!$E$10/100)^24</f>
        <v>0.2748333</v>
      </c>
      <c r="D567">
        <f t="shared" si="24"/>
        <v>0</v>
      </c>
      <c r="E567">
        <f t="shared" si="25"/>
        <v>0</v>
      </c>
      <c r="F567">
        <f t="shared" si="26"/>
        <v>0.2748333</v>
      </c>
    </row>
    <row r="568" spans="1:6" x14ac:dyDescent="0.25">
      <c r="A568">
        <v>559</v>
      </c>
      <c r="B568">
        <f>'Założenia i wyniki'!$E$6*Znorm.Profile!B568*((100-(24*'Założenia i wyniki'!$E$9))/100)</f>
        <v>0</v>
      </c>
      <c r="C568">
        <f>'Założenia i wyniki'!$E$8*Znorm.Profile!C568*(1+'Założenia i wyniki'!$E$10/100)^24</f>
        <v>0.32520320000000003</v>
      </c>
      <c r="D568">
        <f t="shared" si="24"/>
        <v>0</v>
      </c>
      <c r="E568">
        <f t="shared" si="25"/>
        <v>0</v>
      </c>
      <c r="F568">
        <f t="shared" si="26"/>
        <v>0.32520320000000003</v>
      </c>
    </row>
    <row r="569" spans="1:6" x14ac:dyDescent="0.25">
      <c r="A569">
        <v>560</v>
      </c>
      <c r="B569">
        <f>'Założenia i wyniki'!$E$6*Znorm.Profile!B569*((100-(24*'Założenia i wyniki'!$E$9))/100)</f>
        <v>0</v>
      </c>
      <c r="C569">
        <f>'Założenia i wyniki'!$E$8*Znorm.Profile!C569*(1+'Założenia i wyniki'!$E$10/100)^24</f>
        <v>0.39848935000000002</v>
      </c>
      <c r="D569">
        <f t="shared" si="24"/>
        <v>0</v>
      </c>
      <c r="E569">
        <f t="shared" si="25"/>
        <v>0</v>
      </c>
      <c r="F569">
        <f t="shared" si="26"/>
        <v>0.39848935000000002</v>
      </c>
    </row>
    <row r="570" spans="1:6" x14ac:dyDescent="0.25">
      <c r="A570">
        <v>561</v>
      </c>
      <c r="B570">
        <f>'Założenia i wyniki'!$E$6*Znorm.Profile!B570*((100-(24*'Założenia i wyniki'!$E$9))/100)</f>
        <v>3.4930754716981136E-2</v>
      </c>
      <c r="C570">
        <f>'Założenia i wyniki'!$E$8*Znorm.Profile!C570*(1+'Założenia i wyniki'!$E$10/100)^24</f>
        <v>0.46619685</v>
      </c>
      <c r="D570">
        <f t="shared" si="24"/>
        <v>3.4930754716981136E-2</v>
      </c>
      <c r="E570">
        <f t="shared" si="25"/>
        <v>0</v>
      </c>
      <c r="F570">
        <f t="shared" si="26"/>
        <v>0.43126609528301885</v>
      </c>
    </row>
    <row r="571" spans="1:6" x14ac:dyDescent="0.25">
      <c r="A571">
        <v>562</v>
      </c>
      <c r="B571">
        <f>'Założenia i wyniki'!$E$6*Znorm.Profile!B571*((100-(24*'Założenia i wyniki'!$E$9))/100)</f>
        <v>0.15281871698113206</v>
      </c>
      <c r="C571">
        <f>'Założenia i wyniki'!$E$8*Znorm.Profile!C571*(1+'Założenia i wyniki'!$E$10/100)^24</f>
        <v>0.49970900000000001</v>
      </c>
      <c r="D571">
        <f t="shared" si="24"/>
        <v>0.15281871698113206</v>
      </c>
      <c r="E571">
        <f t="shared" si="25"/>
        <v>0</v>
      </c>
      <c r="F571">
        <f t="shared" si="26"/>
        <v>0.34689028301886793</v>
      </c>
    </row>
    <row r="572" spans="1:6" x14ac:dyDescent="0.25">
      <c r="A572">
        <v>563</v>
      </c>
      <c r="B572">
        <f>'Założenia i wyniki'!$E$6*Znorm.Profile!B572*((100-(24*'Założenia i wyniki'!$E$9))/100)</f>
        <v>0.23259728301886787</v>
      </c>
      <c r="C572">
        <f>'Założenia i wyniki'!$E$8*Znorm.Profile!C572*(1+'Założenia i wyniki'!$E$10/100)^24</f>
        <v>0.53189359999999997</v>
      </c>
      <c r="D572">
        <f t="shared" si="24"/>
        <v>0.23259728301886787</v>
      </c>
      <c r="E572">
        <f t="shared" si="25"/>
        <v>0</v>
      </c>
      <c r="F572">
        <f t="shared" si="26"/>
        <v>0.29929631698113213</v>
      </c>
    </row>
    <row r="573" spans="1:6" x14ac:dyDescent="0.25">
      <c r="A573">
        <v>564</v>
      </c>
      <c r="B573">
        <f>'Założenia i wyniki'!$E$6*Znorm.Profile!B573*((100-(24*'Założenia i wyniki'!$E$9))/100)</f>
        <v>0.23235335849056601</v>
      </c>
      <c r="C573">
        <f>'Założenia i wyniki'!$E$8*Znorm.Profile!C573*(1+'Założenia i wyniki'!$E$10/100)^24</f>
        <v>0.54646830000000002</v>
      </c>
      <c r="D573">
        <f t="shared" si="24"/>
        <v>0.23235335849056601</v>
      </c>
      <c r="E573">
        <f t="shared" si="25"/>
        <v>0</v>
      </c>
      <c r="F573">
        <f t="shared" si="26"/>
        <v>0.31411494150943398</v>
      </c>
    </row>
    <row r="574" spans="1:6" x14ac:dyDescent="0.25">
      <c r="A574">
        <v>565</v>
      </c>
      <c r="B574">
        <f>'Założenia i wyniki'!$E$6*Znorm.Profile!B574*((100-(24*'Założenia i wyniki'!$E$9))/100)</f>
        <v>0.20386754716981129</v>
      </c>
      <c r="C574">
        <f>'Założenia i wyniki'!$E$8*Znorm.Profile!C574*(1+'Założenia i wyniki'!$E$10/100)^24</f>
        <v>0.54337115000000002</v>
      </c>
      <c r="D574">
        <f t="shared" si="24"/>
        <v>0.20386754716981129</v>
      </c>
      <c r="E574">
        <f t="shared" si="25"/>
        <v>0</v>
      </c>
      <c r="F574">
        <f t="shared" si="26"/>
        <v>0.33950360283018877</v>
      </c>
    </row>
    <row r="575" spans="1:6" x14ac:dyDescent="0.25">
      <c r="A575">
        <v>566</v>
      </c>
      <c r="B575">
        <f>'Założenia i wyniki'!$E$6*Znorm.Profile!B575*((100-(24*'Założenia i wyniki'!$E$9))/100)</f>
        <v>0.16261381132075473</v>
      </c>
      <c r="C575">
        <f>'Założenia i wyniki'!$E$8*Znorm.Profile!C575*(1+'Założenia i wyniki'!$E$10/100)^24</f>
        <v>0.56122254999999999</v>
      </c>
      <c r="D575">
        <f t="shared" si="24"/>
        <v>0.16261381132075473</v>
      </c>
      <c r="E575">
        <f t="shared" si="25"/>
        <v>0</v>
      </c>
      <c r="F575">
        <f t="shared" si="26"/>
        <v>0.39860873867924529</v>
      </c>
    </row>
    <row r="576" spans="1:6" x14ac:dyDescent="0.25">
      <c r="A576">
        <v>567</v>
      </c>
      <c r="B576">
        <f>'Założenia i wyniki'!$E$6*Znorm.Profile!B576*((100-(24*'Założenia i wyniki'!$E$9))/100)</f>
        <v>0.12725237735849054</v>
      </c>
      <c r="C576">
        <f>'Założenia i wyniki'!$E$8*Znorm.Profile!C576*(1+'Założenia i wyniki'!$E$10/100)^24</f>
        <v>0.56155330000000003</v>
      </c>
      <c r="D576">
        <f t="shared" si="24"/>
        <v>0.12725237735849054</v>
      </c>
      <c r="E576">
        <f t="shared" si="25"/>
        <v>0</v>
      </c>
      <c r="F576">
        <f t="shared" si="26"/>
        <v>0.43430092264150949</v>
      </c>
    </row>
    <row r="577" spans="1:6" x14ac:dyDescent="0.25">
      <c r="A577">
        <v>568</v>
      </c>
      <c r="B577">
        <f>'Założenia i wyniki'!$E$6*Znorm.Profile!B577*((100-(24*'Założenia i wyniki'!$E$9))/100)</f>
        <v>4.6472196226415088E-3</v>
      </c>
      <c r="C577">
        <f>'Założenia i wyniki'!$E$8*Znorm.Profile!C577*(1+'Założenia i wyniki'!$E$10/100)^24</f>
        <v>0.58032344999999996</v>
      </c>
      <c r="D577">
        <f t="shared" si="24"/>
        <v>4.6472196226415088E-3</v>
      </c>
      <c r="E577">
        <f t="shared" si="25"/>
        <v>0</v>
      </c>
      <c r="F577">
        <f t="shared" si="26"/>
        <v>0.57567623037735849</v>
      </c>
    </row>
    <row r="578" spans="1:6" x14ac:dyDescent="0.25">
      <c r="A578">
        <v>569</v>
      </c>
      <c r="B578">
        <f>'Założenia i wyniki'!$E$6*Znorm.Profile!B578*((100-(24*'Założenia i wyniki'!$E$9))/100)</f>
        <v>0</v>
      </c>
      <c r="C578">
        <f>'Założenia i wyniki'!$E$8*Znorm.Profile!C578*(1+'Założenia i wyniki'!$E$10/100)^24</f>
        <v>0.61295604999999997</v>
      </c>
      <c r="D578">
        <f t="shared" si="24"/>
        <v>0</v>
      </c>
      <c r="E578">
        <f t="shared" si="25"/>
        <v>0</v>
      </c>
      <c r="F578">
        <f t="shared" si="26"/>
        <v>0.61295604999999997</v>
      </c>
    </row>
    <row r="579" spans="1:6" x14ac:dyDescent="0.25">
      <c r="A579">
        <v>570</v>
      </c>
      <c r="B579">
        <f>'Założenia i wyniki'!$E$6*Znorm.Profile!B579*((100-(24*'Założenia i wyniki'!$E$9))/100)</f>
        <v>0</v>
      </c>
      <c r="C579">
        <f>'Założenia i wyniki'!$E$8*Znorm.Profile!C579*(1+'Założenia i wyniki'!$E$10/100)^24</f>
        <v>0.64168649999999994</v>
      </c>
      <c r="D579">
        <f t="shared" si="24"/>
        <v>0</v>
      </c>
      <c r="E579">
        <f t="shared" si="25"/>
        <v>0</v>
      </c>
      <c r="F579">
        <f t="shared" si="26"/>
        <v>0.64168649999999994</v>
      </c>
    </row>
    <row r="580" spans="1:6" x14ac:dyDescent="0.25">
      <c r="A580">
        <v>571</v>
      </c>
      <c r="B580">
        <f>'Założenia i wyniki'!$E$6*Znorm.Profile!B580*((100-(24*'Założenia i wyniki'!$E$9))/100)</f>
        <v>0</v>
      </c>
      <c r="C580">
        <f>'Założenia i wyniki'!$E$8*Znorm.Profile!C580*(1+'Założenia i wyniki'!$E$10/100)^24</f>
        <v>0.63358190000000003</v>
      </c>
      <c r="D580">
        <f t="shared" si="24"/>
        <v>0</v>
      </c>
      <c r="E580">
        <f t="shared" si="25"/>
        <v>0</v>
      </c>
      <c r="F580">
        <f t="shared" si="26"/>
        <v>0.63358190000000003</v>
      </c>
    </row>
    <row r="581" spans="1:6" x14ac:dyDescent="0.25">
      <c r="A581">
        <v>572</v>
      </c>
      <c r="B581">
        <f>'Założenia i wyniki'!$E$6*Znorm.Profile!B581*((100-(24*'Założenia i wyniki'!$E$9))/100)</f>
        <v>0</v>
      </c>
      <c r="C581">
        <f>'Założenia i wyniki'!$E$8*Znorm.Profile!C581*(1+'Założenia i wyniki'!$E$10/100)^24</f>
        <v>0.61850424999999998</v>
      </c>
      <c r="D581">
        <f t="shared" si="24"/>
        <v>0</v>
      </c>
      <c r="E581">
        <f t="shared" si="25"/>
        <v>0</v>
      </c>
      <c r="F581">
        <f t="shared" si="26"/>
        <v>0.61850424999999998</v>
      </c>
    </row>
    <row r="582" spans="1:6" x14ac:dyDescent="0.25">
      <c r="A582">
        <v>573</v>
      </c>
      <c r="B582">
        <f>'Założenia i wyniki'!$E$6*Znorm.Profile!B582*((100-(24*'Założenia i wyniki'!$E$9))/100)</f>
        <v>0</v>
      </c>
      <c r="C582">
        <f>'Założenia i wyniki'!$E$8*Znorm.Profile!C582*(1+'Założenia i wyniki'!$E$10/100)^24</f>
        <v>0.57422260000000003</v>
      </c>
      <c r="D582">
        <f t="shared" si="24"/>
        <v>0</v>
      </c>
      <c r="E582">
        <f t="shared" si="25"/>
        <v>0</v>
      </c>
      <c r="F582">
        <f t="shared" si="26"/>
        <v>0.57422260000000003</v>
      </c>
    </row>
    <row r="583" spans="1:6" x14ac:dyDescent="0.25">
      <c r="A583">
        <v>574</v>
      </c>
      <c r="B583">
        <f>'Założenia i wyniki'!$E$6*Znorm.Profile!B583*((100-(24*'Założenia i wyniki'!$E$9))/100)</f>
        <v>0</v>
      </c>
      <c r="C583">
        <f>'Założenia i wyniki'!$E$8*Znorm.Profile!C583*(1+'Założenia i wyniki'!$E$10/100)^24</f>
        <v>0.50964620000000005</v>
      </c>
      <c r="D583">
        <f t="shared" si="24"/>
        <v>0</v>
      </c>
      <c r="E583">
        <f t="shared" si="25"/>
        <v>0</v>
      </c>
      <c r="F583">
        <f t="shared" si="26"/>
        <v>0.50964620000000005</v>
      </c>
    </row>
    <row r="584" spans="1:6" x14ac:dyDescent="0.25">
      <c r="A584">
        <v>575</v>
      </c>
      <c r="B584">
        <f>'Założenia i wyniki'!$E$6*Znorm.Profile!B584*((100-(24*'Założenia i wyniki'!$E$9))/100)</f>
        <v>0</v>
      </c>
      <c r="C584">
        <f>'Założenia i wyniki'!$E$8*Znorm.Profile!C584*(1+'Założenia i wyniki'!$E$10/100)^24</f>
        <v>0.43620150000000008</v>
      </c>
      <c r="D584">
        <f t="shared" si="24"/>
        <v>0</v>
      </c>
      <c r="E584">
        <f t="shared" si="25"/>
        <v>0</v>
      </c>
      <c r="F584">
        <f t="shared" si="26"/>
        <v>0.43620150000000008</v>
      </c>
    </row>
    <row r="585" spans="1:6" x14ac:dyDescent="0.25">
      <c r="A585">
        <v>576</v>
      </c>
      <c r="B585">
        <f>'Założenia i wyniki'!$E$6*Znorm.Profile!B585*((100-(24*'Założenia i wyniki'!$E$9))/100)</f>
        <v>0</v>
      </c>
      <c r="C585">
        <f>'Założenia i wyniki'!$E$8*Znorm.Profile!C585*(1+'Założenia i wyniki'!$E$10/100)^24</f>
        <v>0.36629879999999998</v>
      </c>
      <c r="D585">
        <f t="shared" si="24"/>
        <v>0</v>
      </c>
      <c r="E585">
        <f t="shared" si="25"/>
        <v>0</v>
      </c>
      <c r="F585">
        <f t="shared" si="26"/>
        <v>0.36629879999999998</v>
      </c>
    </row>
    <row r="586" spans="1:6" x14ac:dyDescent="0.25">
      <c r="A586">
        <v>577</v>
      </c>
      <c r="B586">
        <f>'Założenia i wyniki'!$E$6*Znorm.Profile!B586*((100-(24*'Założenia i wyniki'!$E$9))/100)</f>
        <v>0</v>
      </c>
      <c r="C586">
        <f>'Założenia i wyniki'!$E$8*Znorm.Profile!C586*(1+'Założenia i wyniki'!$E$10/100)^24</f>
        <v>0.29965459999999999</v>
      </c>
      <c r="D586">
        <f t="shared" si="24"/>
        <v>0</v>
      </c>
      <c r="E586">
        <f t="shared" si="25"/>
        <v>0</v>
      </c>
      <c r="F586">
        <f t="shared" si="26"/>
        <v>0.29965459999999999</v>
      </c>
    </row>
    <row r="587" spans="1:6" x14ac:dyDescent="0.25">
      <c r="A587">
        <v>578</v>
      </c>
      <c r="B587">
        <f>'Założenia i wyniki'!$E$6*Znorm.Profile!B587*((100-(24*'Założenia i wyniki'!$E$9))/100)</f>
        <v>0</v>
      </c>
      <c r="C587">
        <f>'Założenia i wyniki'!$E$8*Znorm.Profile!C587*(1+'Założenia i wyniki'!$E$10/100)^24</f>
        <v>0.26781159999999998</v>
      </c>
      <c r="D587">
        <f t="shared" ref="D587:D650" si="27">IF(B587&lt;=C587,B587,C587)</f>
        <v>0</v>
      </c>
      <c r="E587">
        <f t="shared" ref="E587:E650" si="28">IF(B587&gt;C587,B587-C587,0)</f>
        <v>0</v>
      </c>
      <c r="F587">
        <f t="shared" ref="F587:F650" si="29">IF(B587&lt;C587,C587-B587,0)</f>
        <v>0.26781159999999998</v>
      </c>
    </row>
    <row r="588" spans="1:6" x14ac:dyDescent="0.25">
      <c r="A588">
        <v>579</v>
      </c>
      <c r="B588">
        <f>'Założenia i wyniki'!$E$6*Znorm.Profile!B588*((100-(24*'Założenia i wyniki'!$E$9))/100)</f>
        <v>0</v>
      </c>
      <c r="C588">
        <f>'Założenia i wyniki'!$E$8*Znorm.Profile!C588*(1+'Założenia i wyniki'!$E$10/100)^24</f>
        <v>0.24564364999999999</v>
      </c>
      <c r="D588">
        <f t="shared" si="27"/>
        <v>0</v>
      </c>
      <c r="E588">
        <f t="shared" si="28"/>
        <v>0</v>
      </c>
      <c r="F588">
        <f t="shared" si="29"/>
        <v>0.24564364999999999</v>
      </c>
    </row>
    <row r="589" spans="1:6" x14ac:dyDescent="0.25">
      <c r="A589">
        <v>580</v>
      </c>
      <c r="B589">
        <f>'Założenia i wyniki'!$E$6*Znorm.Profile!B589*((100-(24*'Założenia i wyniki'!$E$9))/100)</f>
        <v>0</v>
      </c>
      <c r="C589">
        <f>'Założenia i wyniki'!$E$8*Znorm.Profile!C589*(1+'Założenia i wyniki'!$E$10/100)^24</f>
        <v>0.24161724999999998</v>
      </c>
      <c r="D589">
        <f t="shared" si="27"/>
        <v>0</v>
      </c>
      <c r="E589">
        <f t="shared" si="28"/>
        <v>0</v>
      </c>
      <c r="F589">
        <f t="shared" si="29"/>
        <v>0.24161724999999998</v>
      </c>
    </row>
    <row r="590" spans="1:6" x14ac:dyDescent="0.25">
      <c r="A590">
        <v>581</v>
      </c>
      <c r="B590">
        <f>'Założenia i wyniki'!$E$6*Znorm.Profile!B590*((100-(24*'Założenia i wyniki'!$E$9))/100)</f>
        <v>0</v>
      </c>
      <c r="C590">
        <f>'Założenia i wyniki'!$E$8*Znorm.Profile!C590*(1+'Założenia i wyniki'!$E$10/100)^24</f>
        <v>0.24246494999999998</v>
      </c>
      <c r="D590">
        <f t="shared" si="27"/>
        <v>0</v>
      </c>
      <c r="E590">
        <f t="shared" si="28"/>
        <v>0</v>
      </c>
      <c r="F590">
        <f t="shared" si="29"/>
        <v>0.24246494999999998</v>
      </c>
    </row>
    <row r="591" spans="1:6" x14ac:dyDescent="0.25">
      <c r="A591">
        <v>582</v>
      </c>
      <c r="B591">
        <f>'Założenia i wyniki'!$E$6*Znorm.Profile!B591*((100-(24*'Założenia i wyniki'!$E$9))/100)</f>
        <v>0</v>
      </c>
      <c r="C591">
        <f>'Założenia i wyniki'!$E$8*Znorm.Profile!C591*(1+'Założenia i wyniki'!$E$10/100)^24</f>
        <v>0.26999210000000001</v>
      </c>
      <c r="D591">
        <f t="shared" si="27"/>
        <v>0</v>
      </c>
      <c r="E591">
        <f t="shared" si="28"/>
        <v>0</v>
      </c>
      <c r="F591">
        <f t="shared" si="29"/>
        <v>0.26999210000000001</v>
      </c>
    </row>
    <row r="592" spans="1:6" x14ac:dyDescent="0.25">
      <c r="A592">
        <v>583</v>
      </c>
      <c r="B592">
        <f>'Założenia i wyniki'!$E$6*Znorm.Profile!B592*((100-(24*'Założenia i wyniki'!$E$9))/100)</f>
        <v>0</v>
      </c>
      <c r="C592">
        <f>'Założenia i wyniki'!$E$8*Znorm.Profile!C592*(1+'Założenia i wyniki'!$E$10/100)^24</f>
        <v>0.31217549999999999</v>
      </c>
      <c r="D592">
        <f t="shared" si="27"/>
        <v>0</v>
      </c>
      <c r="E592">
        <f t="shared" si="28"/>
        <v>0</v>
      </c>
      <c r="F592">
        <f t="shared" si="29"/>
        <v>0.31217549999999999</v>
      </c>
    </row>
    <row r="593" spans="1:6" x14ac:dyDescent="0.25">
      <c r="A593">
        <v>584</v>
      </c>
      <c r="B593">
        <f>'Założenia i wyniki'!$E$6*Znorm.Profile!B593*((100-(24*'Założenia i wyniki'!$E$9))/100)</f>
        <v>0</v>
      </c>
      <c r="C593">
        <f>'Założenia i wyniki'!$E$8*Znorm.Profile!C593*(1+'Założenia i wyniki'!$E$10/100)^24</f>
        <v>0.36361325</v>
      </c>
      <c r="D593">
        <f t="shared" si="27"/>
        <v>0</v>
      </c>
      <c r="E593">
        <f t="shared" si="28"/>
        <v>0</v>
      </c>
      <c r="F593">
        <f t="shared" si="29"/>
        <v>0.36361325</v>
      </c>
    </row>
    <row r="594" spans="1:6" x14ac:dyDescent="0.25">
      <c r="A594">
        <v>585</v>
      </c>
      <c r="B594">
        <f>'Założenia i wyniki'!$E$6*Znorm.Profile!B594*((100-(24*'Założenia i wyniki'!$E$9))/100)</f>
        <v>4.2161592452830181E-2</v>
      </c>
      <c r="C594">
        <f>'Założenia i wyniki'!$E$8*Znorm.Profile!C594*(1+'Założenia i wyniki'!$E$10/100)^24</f>
        <v>0.43293775000000001</v>
      </c>
      <c r="D594">
        <f t="shared" si="27"/>
        <v>4.2161592452830181E-2</v>
      </c>
      <c r="E594">
        <f t="shared" si="28"/>
        <v>0</v>
      </c>
      <c r="F594">
        <f t="shared" si="29"/>
        <v>0.39077615754716982</v>
      </c>
    </row>
    <row r="595" spans="1:6" x14ac:dyDescent="0.25">
      <c r="A595">
        <v>586</v>
      </c>
      <c r="B595">
        <f>'Założenia i wyniki'!$E$6*Znorm.Profile!B595*((100-(24*'Założenia i wyniki'!$E$9))/100)</f>
        <v>0.22438007547169814</v>
      </c>
      <c r="C595">
        <f>'Założenia i wyniki'!$E$8*Znorm.Profile!C595*(1+'Założenia i wyniki'!$E$10/100)^24</f>
        <v>0.48792974999999988</v>
      </c>
      <c r="D595">
        <f t="shared" si="27"/>
        <v>0.22438007547169814</v>
      </c>
      <c r="E595">
        <f t="shared" si="28"/>
        <v>0</v>
      </c>
      <c r="F595">
        <f t="shared" si="29"/>
        <v>0.26354967452830175</v>
      </c>
    </row>
    <row r="596" spans="1:6" x14ac:dyDescent="0.25">
      <c r="A596">
        <v>587</v>
      </c>
      <c r="B596">
        <f>'Założenia i wyniki'!$E$6*Znorm.Profile!B596*((100-(24*'Założenia i wyniki'!$E$9))/100)</f>
        <v>0.54899026415094343</v>
      </c>
      <c r="C596">
        <f>'Założenia i wyniki'!$E$8*Znorm.Profile!C596*(1+'Założenia i wyniki'!$E$10/100)^24</f>
        <v>0.52542700000000009</v>
      </c>
      <c r="D596">
        <f t="shared" si="27"/>
        <v>0.52542700000000009</v>
      </c>
      <c r="E596">
        <f t="shared" si="28"/>
        <v>2.3563264150943342E-2</v>
      </c>
      <c r="F596">
        <f t="shared" si="29"/>
        <v>0</v>
      </c>
    </row>
    <row r="597" spans="1:6" x14ac:dyDescent="0.25">
      <c r="A597">
        <v>588</v>
      </c>
      <c r="B597">
        <f>'Założenia i wyniki'!$E$6*Znorm.Profile!B597*((100-(24*'Założenia i wyniki'!$E$9))/100)</f>
        <v>0.35619079245283014</v>
      </c>
      <c r="C597">
        <f>'Założenia i wyniki'!$E$8*Znorm.Profile!C597*(1+'Założenia i wyniki'!$E$10/100)^24</f>
        <v>0.53307380000000004</v>
      </c>
      <c r="D597">
        <f t="shared" si="27"/>
        <v>0.35619079245283014</v>
      </c>
      <c r="E597">
        <f t="shared" si="28"/>
        <v>0</v>
      </c>
      <c r="F597">
        <f t="shared" si="29"/>
        <v>0.1768830075471699</v>
      </c>
    </row>
    <row r="598" spans="1:6" x14ac:dyDescent="0.25">
      <c r="A598">
        <v>589</v>
      </c>
      <c r="B598">
        <f>'Założenia i wyniki'!$E$6*Znorm.Profile!B598*((100-(24*'Założenia i wyniki'!$E$9))/100)</f>
        <v>0.52384316981132073</v>
      </c>
      <c r="C598">
        <f>'Założenia i wyniki'!$E$8*Znorm.Profile!C598*(1+'Założenia i wyniki'!$E$10/100)^24</f>
        <v>0.52544099999999994</v>
      </c>
      <c r="D598">
        <f t="shared" si="27"/>
        <v>0.52384316981132073</v>
      </c>
      <c r="E598">
        <f t="shared" si="28"/>
        <v>0</v>
      </c>
      <c r="F598">
        <f t="shared" si="29"/>
        <v>1.5978301886792057E-3</v>
      </c>
    </row>
    <row r="599" spans="1:6" x14ac:dyDescent="0.25">
      <c r="A599">
        <v>590</v>
      </c>
      <c r="B599">
        <f>'Założenia i wyniki'!$E$6*Znorm.Profile!B599*((100-(24*'Założenia i wyniki'!$E$9))/100)</f>
        <v>0.33068543396226407</v>
      </c>
      <c r="C599">
        <f>'Założenia i wyniki'!$E$8*Znorm.Profile!C599*(1+'Założenia i wyniki'!$E$10/100)^24</f>
        <v>0.5090015</v>
      </c>
      <c r="D599">
        <f t="shared" si="27"/>
        <v>0.33068543396226407</v>
      </c>
      <c r="E599">
        <f t="shared" si="28"/>
        <v>0</v>
      </c>
      <c r="F599">
        <f t="shared" si="29"/>
        <v>0.17831606603773592</v>
      </c>
    </row>
    <row r="600" spans="1:6" x14ac:dyDescent="0.25">
      <c r="A600">
        <v>591</v>
      </c>
      <c r="B600">
        <f>'Założenia i wyniki'!$E$6*Znorm.Profile!B600*((100-(24*'Założenia i wyniki'!$E$9))/100)</f>
        <v>0.32256732075471695</v>
      </c>
      <c r="C600">
        <f>'Założenia i wyniki'!$E$8*Znorm.Profile!C600*(1+'Założenia i wyniki'!$E$10/100)^24</f>
        <v>0.48782754999999994</v>
      </c>
      <c r="D600">
        <f t="shared" si="27"/>
        <v>0.32256732075471695</v>
      </c>
      <c r="E600">
        <f t="shared" si="28"/>
        <v>0</v>
      </c>
      <c r="F600">
        <f t="shared" si="29"/>
        <v>0.165260229245283</v>
      </c>
    </row>
    <row r="601" spans="1:6" x14ac:dyDescent="0.25">
      <c r="A601">
        <v>592</v>
      </c>
      <c r="B601">
        <f>'Założenia i wyniki'!$E$6*Znorm.Profile!B601*((100-(24*'Założenia i wyniki'!$E$9))/100)</f>
        <v>5.7807064150943388E-2</v>
      </c>
      <c r="C601">
        <f>'Założenia i wyniki'!$E$8*Znorm.Profile!C601*(1+'Założenia i wyniki'!$E$10/100)^24</f>
        <v>0.49177485000000004</v>
      </c>
      <c r="D601">
        <f t="shared" si="27"/>
        <v>5.7807064150943388E-2</v>
      </c>
      <c r="E601">
        <f t="shared" si="28"/>
        <v>0</v>
      </c>
      <c r="F601">
        <f t="shared" si="29"/>
        <v>0.43396778584905665</v>
      </c>
    </row>
    <row r="602" spans="1:6" x14ac:dyDescent="0.25">
      <c r="A602">
        <v>593</v>
      </c>
      <c r="B602">
        <f>'Założenia i wyniki'!$E$6*Znorm.Profile!B602*((100-(24*'Założenia i wyniki'!$E$9))/100)</f>
        <v>0</v>
      </c>
      <c r="C602">
        <f>'Założenia i wyniki'!$E$8*Znorm.Profile!C602*(1+'Założenia i wyniki'!$E$10/100)^24</f>
        <v>0.53723460000000001</v>
      </c>
      <c r="D602">
        <f t="shared" si="27"/>
        <v>0</v>
      </c>
      <c r="E602">
        <f t="shared" si="28"/>
        <v>0</v>
      </c>
      <c r="F602">
        <f t="shared" si="29"/>
        <v>0.53723460000000001</v>
      </c>
    </row>
    <row r="603" spans="1:6" x14ac:dyDescent="0.25">
      <c r="A603">
        <v>594</v>
      </c>
      <c r="B603">
        <f>'Założenia i wyniki'!$E$6*Znorm.Profile!B603*((100-(24*'Założenia i wyniki'!$E$9))/100)</f>
        <v>0</v>
      </c>
      <c r="C603">
        <f>'Założenia i wyniki'!$E$8*Znorm.Profile!C603*(1+'Założenia i wyniki'!$E$10/100)^24</f>
        <v>0.58639174999999999</v>
      </c>
      <c r="D603">
        <f t="shared" si="27"/>
        <v>0</v>
      </c>
      <c r="E603">
        <f t="shared" si="28"/>
        <v>0</v>
      </c>
      <c r="F603">
        <f t="shared" si="29"/>
        <v>0.58639174999999999</v>
      </c>
    </row>
    <row r="604" spans="1:6" x14ac:dyDescent="0.25">
      <c r="A604">
        <v>595</v>
      </c>
      <c r="B604">
        <f>'Założenia i wyniki'!$E$6*Znorm.Profile!B604*((100-(24*'Założenia i wyniki'!$E$9))/100)</f>
        <v>0</v>
      </c>
      <c r="C604">
        <f>'Założenia i wyniki'!$E$8*Znorm.Profile!C604*(1+'Założenia i wyniki'!$E$10/100)^24</f>
        <v>0.59861164999999994</v>
      </c>
      <c r="D604">
        <f t="shared" si="27"/>
        <v>0</v>
      </c>
      <c r="E604">
        <f t="shared" si="28"/>
        <v>0</v>
      </c>
      <c r="F604">
        <f t="shared" si="29"/>
        <v>0.59861164999999994</v>
      </c>
    </row>
    <row r="605" spans="1:6" x14ac:dyDescent="0.25">
      <c r="A605">
        <v>596</v>
      </c>
      <c r="B605">
        <f>'Założenia i wyniki'!$E$6*Znorm.Profile!B605*((100-(24*'Założenia i wyniki'!$E$9))/100)</f>
        <v>0</v>
      </c>
      <c r="C605">
        <f>'Założenia i wyniki'!$E$8*Znorm.Profile!C605*(1+'Założenia i wyniki'!$E$10/100)^24</f>
        <v>0.59749095000000008</v>
      </c>
      <c r="D605">
        <f t="shared" si="27"/>
        <v>0</v>
      </c>
      <c r="E605">
        <f t="shared" si="28"/>
        <v>0</v>
      </c>
      <c r="F605">
        <f t="shared" si="29"/>
        <v>0.59749095000000008</v>
      </c>
    </row>
    <row r="606" spans="1:6" x14ac:dyDescent="0.25">
      <c r="A606">
        <v>597</v>
      </c>
      <c r="B606">
        <f>'Założenia i wyniki'!$E$6*Znorm.Profile!B606*((100-(24*'Założenia i wyniki'!$E$9))/100)</f>
        <v>0</v>
      </c>
      <c r="C606">
        <f>'Założenia i wyniki'!$E$8*Znorm.Profile!C606*(1+'Założenia i wyniki'!$E$10/100)^24</f>
        <v>0.56688660000000002</v>
      </c>
      <c r="D606">
        <f t="shared" si="27"/>
        <v>0</v>
      </c>
      <c r="E606">
        <f t="shared" si="28"/>
        <v>0</v>
      </c>
      <c r="F606">
        <f t="shared" si="29"/>
        <v>0.56688660000000002</v>
      </c>
    </row>
    <row r="607" spans="1:6" x14ac:dyDescent="0.25">
      <c r="A607">
        <v>598</v>
      </c>
      <c r="B607">
        <f>'Założenia i wyniki'!$E$6*Znorm.Profile!B607*((100-(24*'Założenia i wyniki'!$E$9))/100)</f>
        <v>0</v>
      </c>
      <c r="C607">
        <f>'Założenia i wyniki'!$E$8*Znorm.Profile!C607*(1+'Założenia i wyniki'!$E$10/100)^24</f>
        <v>0.49896664999999996</v>
      </c>
      <c r="D607">
        <f t="shared" si="27"/>
        <v>0</v>
      </c>
      <c r="E607">
        <f t="shared" si="28"/>
        <v>0</v>
      </c>
      <c r="F607">
        <f t="shared" si="29"/>
        <v>0.49896664999999996</v>
      </c>
    </row>
    <row r="608" spans="1:6" x14ac:dyDescent="0.25">
      <c r="A608">
        <v>599</v>
      </c>
      <c r="B608">
        <f>'Założenia i wyniki'!$E$6*Znorm.Profile!B608*((100-(24*'Założenia i wyniki'!$E$9))/100)</f>
        <v>0</v>
      </c>
      <c r="C608">
        <f>'Założenia i wyniki'!$E$8*Znorm.Profile!C608*(1+'Założenia i wyniki'!$E$10/100)^24</f>
        <v>0.41062349999999997</v>
      </c>
      <c r="D608">
        <f t="shared" si="27"/>
        <v>0</v>
      </c>
      <c r="E608">
        <f t="shared" si="28"/>
        <v>0</v>
      </c>
      <c r="F608">
        <f t="shared" si="29"/>
        <v>0.41062349999999997</v>
      </c>
    </row>
    <row r="609" spans="1:6" x14ac:dyDescent="0.25">
      <c r="A609">
        <v>600</v>
      </c>
      <c r="B609">
        <f>'Założenia i wyniki'!$E$6*Znorm.Profile!B609*((100-(24*'Założenia i wyniki'!$E$9))/100)</f>
        <v>0</v>
      </c>
      <c r="C609">
        <f>'Założenia i wyniki'!$E$8*Znorm.Profile!C609*(1+'Założenia i wyniki'!$E$10/100)^24</f>
        <v>0.33608014999999997</v>
      </c>
      <c r="D609">
        <f t="shared" si="27"/>
        <v>0</v>
      </c>
      <c r="E609">
        <f t="shared" si="28"/>
        <v>0</v>
      </c>
      <c r="F609">
        <f t="shared" si="29"/>
        <v>0.33608014999999997</v>
      </c>
    </row>
    <row r="610" spans="1:6" x14ac:dyDescent="0.25">
      <c r="A610">
        <v>601</v>
      </c>
      <c r="B610">
        <f>'Założenia i wyniki'!$E$6*Znorm.Profile!B610*((100-(24*'Założenia i wyniki'!$E$9))/100)</f>
        <v>0</v>
      </c>
      <c r="C610">
        <f>'Założenia i wyniki'!$E$8*Znorm.Profile!C610*(1+'Założenia i wyniki'!$E$10/100)^24</f>
        <v>0.27450289999999999</v>
      </c>
      <c r="D610">
        <f t="shared" si="27"/>
        <v>0</v>
      </c>
      <c r="E610">
        <f t="shared" si="28"/>
        <v>0</v>
      </c>
      <c r="F610">
        <f t="shared" si="29"/>
        <v>0.27450289999999999</v>
      </c>
    </row>
    <row r="611" spans="1:6" x14ac:dyDescent="0.25">
      <c r="A611">
        <v>602</v>
      </c>
      <c r="B611">
        <f>'Założenia i wyniki'!$E$6*Znorm.Profile!B611*((100-(24*'Założenia i wyniki'!$E$9))/100)</f>
        <v>0</v>
      </c>
      <c r="C611">
        <f>'Założenia i wyniki'!$E$8*Znorm.Profile!C611*(1+'Założenia i wyniki'!$E$10/100)^24</f>
        <v>0.24398080000000003</v>
      </c>
      <c r="D611">
        <f t="shared" si="27"/>
        <v>0</v>
      </c>
      <c r="E611">
        <f t="shared" si="28"/>
        <v>0</v>
      </c>
      <c r="F611">
        <f t="shared" si="29"/>
        <v>0.24398080000000003</v>
      </c>
    </row>
    <row r="612" spans="1:6" x14ac:dyDescent="0.25">
      <c r="A612">
        <v>603</v>
      </c>
      <c r="B612">
        <f>'Założenia i wyniki'!$E$6*Znorm.Profile!B612*((100-(24*'Założenia i wyniki'!$E$9))/100)</f>
        <v>0</v>
      </c>
      <c r="C612">
        <f>'Założenia i wyniki'!$E$8*Znorm.Profile!C612*(1+'Założenia i wyniki'!$E$10/100)^24</f>
        <v>0.22961224999999999</v>
      </c>
      <c r="D612">
        <f t="shared" si="27"/>
        <v>0</v>
      </c>
      <c r="E612">
        <f t="shared" si="28"/>
        <v>0</v>
      </c>
      <c r="F612">
        <f t="shared" si="29"/>
        <v>0.22961224999999999</v>
      </c>
    </row>
    <row r="613" spans="1:6" x14ac:dyDescent="0.25">
      <c r="A613">
        <v>604</v>
      </c>
      <c r="B613">
        <f>'Założenia i wyniki'!$E$6*Znorm.Profile!B613*((100-(24*'Założenia i wyniki'!$E$9))/100)</f>
        <v>0</v>
      </c>
      <c r="C613">
        <f>'Założenia i wyniki'!$E$8*Znorm.Profile!C613*(1+'Założenia i wyniki'!$E$10/100)^24</f>
        <v>0.22669850000000002</v>
      </c>
      <c r="D613">
        <f t="shared" si="27"/>
        <v>0</v>
      </c>
      <c r="E613">
        <f t="shared" si="28"/>
        <v>0</v>
      </c>
      <c r="F613">
        <f t="shared" si="29"/>
        <v>0.22669850000000002</v>
      </c>
    </row>
    <row r="614" spans="1:6" x14ac:dyDescent="0.25">
      <c r="A614">
        <v>605</v>
      </c>
      <c r="B614">
        <f>'Założenia i wyniki'!$E$6*Znorm.Profile!B614*((100-(24*'Założenia i wyniki'!$E$9))/100)</f>
        <v>0</v>
      </c>
      <c r="C614">
        <f>'Założenia i wyniki'!$E$8*Znorm.Profile!C614*(1+'Założenia i wyniki'!$E$10/100)^24</f>
        <v>0.24924795000000002</v>
      </c>
      <c r="D614">
        <f t="shared" si="27"/>
        <v>0</v>
      </c>
      <c r="E614">
        <f t="shared" si="28"/>
        <v>0</v>
      </c>
      <c r="F614">
        <f t="shared" si="29"/>
        <v>0.24924795000000002</v>
      </c>
    </row>
    <row r="615" spans="1:6" x14ac:dyDescent="0.25">
      <c r="A615">
        <v>606</v>
      </c>
      <c r="B615">
        <f>'Założenia i wyniki'!$E$6*Znorm.Profile!B615*((100-(24*'Założenia i wyniki'!$E$9))/100)</f>
        <v>0</v>
      </c>
      <c r="C615">
        <f>'Założenia i wyniki'!$E$8*Znorm.Profile!C615*(1+'Założenia i wyniki'!$E$10/100)^24</f>
        <v>0.30676625000000002</v>
      </c>
      <c r="D615">
        <f t="shared" si="27"/>
        <v>0</v>
      </c>
      <c r="E615">
        <f t="shared" si="28"/>
        <v>0</v>
      </c>
      <c r="F615">
        <f t="shared" si="29"/>
        <v>0.30676625000000002</v>
      </c>
    </row>
    <row r="616" spans="1:6" x14ac:dyDescent="0.25">
      <c r="A616">
        <v>607</v>
      </c>
      <c r="B616">
        <f>'Założenia i wyniki'!$E$6*Znorm.Profile!B616*((100-(24*'Założenia i wyniki'!$E$9))/100)</f>
        <v>0</v>
      </c>
      <c r="C616">
        <f>'Założenia i wyniki'!$E$8*Znorm.Profile!C616*(1+'Założenia i wyniki'!$E$10/100)^24</f>
        <v>0.39187295</v>
      </c>
      <c r="D616">
        <f t="shared" si="27"/>
        <v>0</v>
      </c>
      <c r="E616">
        <f t="shared" si="28"/>
        <v>0</v>
      </c>
      <c r="F616">
        <f t="shared" si="29"/>
        <v>0.39187295</v>
      </c>
    </row>
    <row r="617" spans="1:6" x14ac:dyDescent="0.25">
      <c r="A617">
        <v>608</v>
      </c>
      <c r="B617">
        <f>'Założenia i wyniki'!$E$6*Znorm.Profile!B617*((100-(24*'Założenia i wyniki'!$E$9))/100)</f>
        <v>0</v>
      </c>
      <c r="C617">
        <f>'Założenia i wyniki'!$E$8*Znorm.Profile!C617*(1+'Założenia i wyniki'!$E$10/100)^24</f>
        <v>0.44143889999999997</v>
      </c>
      <c r="D617">
        <f t="shared" si="27"/>
        <v>0</v>
      </c>
      <c r="E617">
        <f t="shared" si="28"/>
        <v>0</v>
      </c>
      <c r="F617">
        <f t="shared" si="29"/>
        <v>0.44143889999999997</v>
      </c>
    </row>
    <row r="618" spans="1:6" x14ac:dyDescent="0.25">
      <c r="A618">
        <v>609</v>
      </c>
      <c r="B618">
        <f>'Założenia i wyniki'!$E$6*Znorm.Profile!B618*((100-(24*'Założenia i wyniki'!$E$9))/100)</f>
        <v>5.1368981132075463E-2</v>
      </c>
      <c r="C618">
        <f>'Założenia i wyniki'!$E$8*Znorm.Profile!C618*(1+'Założenia i wyniki'!$E$10/100)^24</f>
        <v>0.44737244999999998</v>
      </c>
      <c r="D618">
        <f t="shared" si="27"/>
        <v>5.1368981132075463E-2</v>
      </c>
      <c r="E618">
        <f t="shared" si="28"/>
        <v>0</v>
      </c>
      <c r="F618">
        <f t="shared" si="29"/>
        <v>0.39600346886792454</v>
      </c>
    </row>
    <row r="619" spans="1:6" x14ac:dyDescent="0.25">
      <c r="A619">
        <v>610</v>
      </c>
      <c r="B619">
        <f>'Założenia i wyniki'!$E$6*Znorm.Profile!B619*((100-(24*'Założenia i wyniki'!$E$9))/100)</f>
        <v>0.15261290566037733</v>
      </c>
      <c r="C619">
        <f>'Założenia i wyniki'!$E$8*Znorm.Profile!C619*(1+'Założenia i wyniki'!$E$10/100)^24</f>
        <v>0.46785970000000004</v>
      </c>
      <c r="D619">
        <f t="shared" si="27"/>
        <v>0.15261290566037733</v>
      </c>
      <c r="E619">
        <f t="shared" si="28"/>
        <v>0</v>
      </c>
      <c r="F619">
        <f t="shared" si="29"/>
        <v>0.31524679433962272</v>
      </c>
    </row>
    <row r="620" spans="1:6" x14ac:dyDescent="0.25">
      <c r="A620">
        <v>611</v>
      </c>
      <c r="B620">
        <f>'Założenia i wyniki'!$E$6*Znorm.Profile!B620*((100-(24*'Założenia i wyniki'!$E$9))/100)</f>
        <v>0.20417245283018867</v>
      </c>
      <c r="C620">
        <f>'Założenia i wyniki'!$E$8*Znorm.Profile!C620*(1+'Założenia i wyniki'!$E$10/100)^24</f>
        <v>0.46242874999999994</v>
      </c>
      <c r="D620">
        <f t="shared" si="27"/>
        <v>0.20417245283018867</v>
      </c>
      <c r="E620">
        <f t="shared" si="28"/>
        <v>0</v>
      </c>
      <c r="F620">
        <f t="shared" si="29"/>
        <v>0.25825629716981124</v>
      </c>
    </row>
    <row r="621" spans="1:6" x14ac:dyDescent="0.25">
      <c r="A621">
        <v>612</v>
      </c>
      <c r="B621">
        <f>'Założenia i wyniki'!$E$6*Znorm.Profile!B621*((100-(24*'Założenia i wyniki'!$E$9))/100)</f>
        <v>0.21838105660377358</v>
      </c>
      <c r="C621">
        <f>'Założenia i wyniki'!$E$8*Znorm.Profile!C621*(1+'Założenia i wyniki'!$E$10/100)^24</f>
        <v>0.4616577</v>
      </c>
      <c r="D621">
        <f t="shared" si="27"/>
        <v>0.21838105660377358</v>
      </c>
      <c r="E621">
        <f t="shared" si="28"/>
        <v>0</v>
      </c>
      <c r="F621">
        <f t="shared" si="29"/>
        <v>0.24327664339622643</v>
      </c>
    </row>
    <row r="622" spans="1:6" x14ac:dyDescent="0.25">
      <c r="A622">
        <v>613</v>
      </c>
      <c r="B622">
        <f>'Założenia i wyniki'!$E$6*Znorm.Profile!B622*((100-(24*'Założenia i wyniki'!$E$9))/100)</f>
        <v>0.54135237735849051</v>
      </c>
      <c r="C622">
        <f>'Założenia i wyniki'!$E$8*Znorm.Profile!C622*(1+'Założenia i wyniki'!$E$10/100)^24</f>
        <v>0.45475570000000004</v>
      </c>
      <c r="D622">
        <f t="shared" si="27"/>
        <v>0.45475570000000004</v>
      </c>
      <c r="E622">
        <f t="shared" si="28"/>
        <v>8.659667735849047E-2</v>
      </c>
      <c r="F622">
        <f t="shared" si="29"/>
        <v>0</v>
      </c>
    </row>
    <row r="623" spans="1:6" x14ac:dyDescent="0.25">
      <c r="A623">
        <v>614</v>
      </c>
      <c r="B623">
        <f>'Założenia i wyniki'!$E$6*Znorm.Profile!B623*((100-(24*'Założenia i wyniki'!$E$9))/100)</f>
        <v>0.57977811320754713</v>
      </c>
      <c r="C623">
        <f>'Założenia i wyniki'!$E$8*Znorm.Profile!C623*(1+'Założenia i wyniki'!$E$10/100)^24</f>
        <v>0.45368155000000004</v>
      </c>
      <c r="D623">
        <f t="shared" si="27"/>
        <v>0.45368155000000004</v>
      </c>
      <c r="E623">
        <f t="shared" si="28"/>
        <v>0.12609656320754709</v>
      </c>
      <c r="F623">
        <f t="shared" si="29"/>
        <v>0</v>
      </c>
    </row>
    <row r="624" spans="1:6" x14ac:dyDescent="0.25">
      <c r="A624">
        <v>615</v>
      </c>
      <c r="B624">
        <f>'Założenia i wyniki'!$E$6*Znorm.Profile!B624*((100-(24*'Założenia i wyniki'!$E$9))/100)</f>
        <v>0.74321516981132074</v>
      </c>
      <c r="C624">
        <f>'Założenia i wyniki'!$E$8*Znorm.Profile!C624*(1+'Założenia i wyniki'!$E$10/100)^24</f>
        <v>0.46444090000000005</v>
      </c>
      <c r="D624">
        <f t="shared" si="27"/>
        <v>0.46444090000000005</v>
      </c>
      <c r="E624">
        <f t="shared" si="28"/>
        <v>0.2787742698113207</v>
      </c>
      <c r="F624">
        <f t="shared" si="29"/>
        <v>0</v>
      </c>
    </row>
    <row r="625" spans="1:6" x14ac:dyDescent="0.25">
      <c r="A625">
        <v>616</v>
      </c>
      <c r="B625">
        <f>'Założenia i wyniki'!$E$6*Znorm.Profile!B625*((100-(24*'Założenia i wyniki'!$E$9))/100)</f>
        <v>0.17314067924528298</v>
      </c>
      <c r="C625">
        <f>'Założenia i wyniki'!$E$8*Znorm.Profile!C625*(1+'Założenia i wyniki'!$E$10/100)^24</f>
        <v>0.50691304999999998</v>
      </c>
      <c r="D625">
        <f t="shared" si="27"/>
        <v>0.17314067924528298</v>
      </c>
      <c r="E625">
        <f t="shared" si="28"/>
        <v>0</v>
      </c>
      <c r="F625">
        <f t="shared" si="29"/>
        <v>0.333772370754717</v>
      </c>
    </row>
    <row r="626" spans="1:6" x14ac:dyDescent="0.25">
      <c r="A626">
        <v>617</v>
      </c>
      <c r="B626">
        <f>'Założenia i wyniki'!$E$6*Znorm.Profile!B626*((100-(24*'Założenia i wyniki'!$E$9))/100)</f>
        <v>0</v>
      </c>
      <c r="C626">
        <f>'Założenia i wyniki'!$E$8*Znorm.Profile!C626*(1+'Założenia i wyniki'!$E$10/100)^24</f>
        <v>0.57131129999999997</v>
      </c>
      <c r="D626">
        <f t="shared" si="27"/>
        <v>0</v>
      </c>
      <c r="E626">
        <f t="shared" si="28"/>
        <v>0</v>
      </c>
      <c r="F626">
        <f t="shared" si="29"/>
        <v>0.57131129999999997</v>
      </c>
    </row>
    <row r="627" spans="1:6" x14ac:dyDescent="0.25">
      <c r="A627">
        <v>618</v>
      </c>
      <c r="B627">
        <f>'Założenia i wyniki'!$E$6*Znorm.Profile!B627*((100-(24*'Założenia i wyniki'!$E$9))/100)</f>
        <v>0</v>
      </c>
      <c r="C627">
        <f>'Założenia i wyniki'!$E$8*Znorm.Profile!C627*(1+'Założenia i wyniki'!$E$10/100)^24</f>
        <v>0.6288842</v>
      </c>
      <c r="D627">
        <f t="shared" si="27"/>
        <v>0</v>
      </c>
      <c r="E627">
        <f t="shared" si="28"/>
        <v>0</v>
      </c>
      <c r="F627">
        <f t="shared" si="29"/>
        <v>0.6288842</v>
      </c>
    </row>
    <row r="628" spans="1:6" x14ac:dyDescent="0.25">
      <c r="A628">
        <v>619</v>
      </c>
      <c r="B628">
        <f>'Założenia i wyniki'!$E$6*Znorm.Profile!B628*((100-(24*'Założenia i wyniki'!$E$9))/100)</f>
        <v>0</v>
      </c>
      <c r="C628">
        <f>'Założenia i wyniki'!$E$8*Znorm.Profile!C628*(1+'Założenia i wyniki'!$E$10/100)^24</f>
        <v>0.63798315000000005</v>
      </c>
      <c r="D628">
        <f t="shared" si="27"/>
        <v>0</v>
      </c>
      <c r="E628">
        <f t="shared" si="28"/>
        <v>0</v>
      </c>
      <c r="F628">
        <f t="shared" si="29"/>
        <v>0.63798315000000005</v>
      </c>
    </row>
    <row r="629" spans="1:6" x14ac:dyDescent="0.25">
      <c r="A629">
        <v>620</v>
      </c>
      <c r="B629">
        <f>'Założenia i wyniki'!$E$6*Znorm.Profile!B629*((100-(24*'Założenia i wyniki'!$E$9))/100)</f>
        <v>0</v>
      </c>
      <c r="C629">
        <f>'Założenia i wyniki'!$E$8*Znorm.Profile!C629*(1+'Założenia i wyniki'!$E$10/100)^24</f>
        <v>0.63129990000000002</v>
      </c>
      <c r="D629">
        <f t="shared" si="27"/>
        <v>0</v>
      </c>
      <c r="E629">
        <f t="shared" si="28"/>
        <v>0</v>
      </c>
      <c r="F629">
        <f t="shared" si="29"/>
        <v>0.63129990000000002</v>
      </c>
    </row>
    <row r="630" spans="1:6" x14ac:dyDescent="0.25">
      <c r="A630">
        <v>621</v>
      </c>
      <c r="B630">
        <f>'Założenia i wyniki'!$E$6*Znorm.Profile!B630*((100-(24*'Założenia i wyniki'!$E$9))/100)</f>
        <v>0</v>
      </c>
      <c r="C630">
        <f>'Założenia i wyniki'!$E$8*Znorm.Profile!C630*(1+'Założenia i wyniki'!$E$10/100)^24</f>
        <v>0.58216830000000008</v>
      </c>
      <c r="D630">
        <f t="shared" si="27"/>
        <v>0</v>
      </c>
      <c r="E630">
        <f t="shared" si="28"/>
        <v>0</v>
      </c>
      <c r="F630">
        <f t="shared" si="29"/>
        <v>0.58216830000000008</v>
      </c>
    </row>
    <row r="631" spans="1:6" x14ac:dyDescent="0.25">
      <c r="A631">
        <v>622</v>
      </c>
      <c r="B631">
        <f>'Założenia i wyniki'!$E$6*Znorm.Profile!B631*((100-(24*'Założenia i wyniki'!$E$9))/100)</f>
        <v>0</v>
      </c>
      <c r="C631">
        <f>'Założenia i wyniki'!$E$8*Znorm.Profile!C631*(1+'Założenia i wyniki'!$E$10/100)^24</f>
        <v>0.51593255000000005</v>
      </c>
      <c r="D631">
        <f t="shared" si="27"/>
        <v>0</v>
      </c>
      <c r="E631">
        <f t="shared" si="28"/>
        <v>0</v>
      </c>
      <c r="F631">
        <f t="shared" si="29"/>
        <v>0.51593255000000005</v>
      </c>
    </row>
    <row r="632" spans="1:6" x14ac:dyDescent="0.25">
      <c r="A632">
        <v>623</v>
      </c>
      <c r="B632">
        <f>'Założenia i wyniki'!$E$6*Znorm.Profile!B632*((100-(24*'Założenia i wyniki'!$E$9))/100)</f>
        <v>0</v>
      </c>
      <c r="C632">
        <f>'Założenia i wyniki'!$E$8*Znorm.Profile!C632*(1+'Założenia i wyniki'!$E$10/100)^24</f>
        <v>0.42460740000000002</v>
      </c>
      <c r="D632">
        <f t="shared" si="27"/>
        <v>0</v>
      </c>
      <c r="E632">
        <f t="shared" si="28"/>
        <v>0</v>
      </c>
      <c r="F632">
        <f t="shared" si="29"/>
        <v>0.42460740000000002</v>
      </c>
    </row>
    <row r="633" spans="1:6" x14ac:dyDescent="0.25">
      <c r="A633">
        <v>624</v>
      </c>
      <c r="B633">
        <f>'Założenia i wyniki'!$E$6*Znorm.Profile!B633*((100-(24*'Założenia i wyniki'!$E$9))/100)</f>
        <v>0</v>
      </c>
      <c r="C633">
        <f>'Założenia i wyniki'!$E$8*Znorm.Profile!C633*(1+'Założenia i wyniki'!$E$10/100)^24</f>
        <v>0.33599124999999996</v>
      </c>
      <c r="D633">
        <f t="shared" si="27"/>
        <v>0</v>
      </c>
      <c r="E633">
        <f t="shared" si="28"/>
        <v>0</v>
      </c>
      <c r="F633">
        <f t="shared" si="29"/>
        <v>0.33599124999999996</v>
      </c>
    </row>
    <row r="634" spans="1:6" x14ac:dyDescent="0.25">
      <c r="A634">
        <v>625</v>
      </c>
      <c r="B634">
        <f>'Założenia i wyniki'!$E$6*Znorm.Profile!B634*((100-(24*'Założenia i wyniki'!$E$9))/100)</f>
        <v>0</v>
      </c>
      <c r="C634">
        <f>'Założenia i wyniki'!$E$8*Znorm.Profile!C634*(1+'Założenia i wyniki'!$E$10/100)^24</f>
        <v>0.26949580000000001</v>
      </c>
      <c r="D634">
        <f t="shared" si="27"/>
        <v>0</v>
      </c>
      <c r="E634">
        <f t="shared" si="28"/>
        <v>0</v>
      </c>
      <c r="F634">
        <f t="shared" si="29"/>
        <v>0.26949580000000001</v>
      </c>
    </row>
    <row r="635" spans="1:6" x14ac:dyDescent="0.25">
      <c r="A635">
        <v>626</v>
      </c>
      <c r="B635">
        <f>'Założenia i wyniki'!$E$6*Znorm.Profile!B635*((100-(24*'Założenia i wyniki'!$E$9))/100)</f>
        <v>0</v>
      </c>
      <c r="C635">
        <f>'Założenia i wyniki'!$E$8*Znorm.Profile!C635*(1+'Założenia i wyniki'!$E$10/100)^24</f>
        <v>0.24116784999999999</v>
      </c>
      <c r="D635">
        <f t="shared" si="27"/>
        <v>0</v>
      </c>
      <c r="E635">
        <f t="shared" si="28"/>
        <v>0</v>
      </c>
      <c r="F635">
        <f t="shared" si="29"/>
        <v>0.24116784999999999</v>
      </c>
    </row>
    <row r="636" spans="1:6" x14ac:dyDescent="0.25">
      <c r="A636">
        <v>627</v>
      </c>
      <c r="B636">
        <f>'Założenia i wyniki'!$E$6*Znorm.Profile!B636*((100-(24*'Założenia i wyniki'!$E$9))/100)</f>
        <v>0</v>
      </c>
      <c r="C636">
        <f>'Założenia i wyniki'!$E$8*Znorm.Profile!C636*(1+'Założenia i wyniki'!$E$10/100)^24</f>
        <v>0.22397025000000001</v>
      </c>
      <c r="D636">
        <f t="shared" si="27"/>
        <v>0</v>
      </c>
      <c r="E636">
        <f t="shared" si="28"/>
        <v>0</v>
      </c>
      <c r="F636">
        <f t="shared" si="29"/>
        <v>0.22397025000000001</v>
      </c>
    </row>
    <row r="637" spans="1:6" x14ac:dyDescent="0.25">
      <c r="A637">
        <v>628</v>
      </c>
      <c r="B637">
        <f>'Założenia i wyniki'!$E$6*Znorm.Profile!B637*((100-(24*'Założenia i wyniki'!$E$9))/100)</f>
        <v>0</v>
      </c>
      <c r="C637">
        <f>'Założenia i wyniki'!$E$8*Znorm.Profile!C637*(1+'Założenia i wyniki'!$E$10/100)^24</f>
        <v>0.22170785000000001</v>
      </c>
      <c r="D637">
        <f t="shared" si="27"/>
        <v>0</v>
      </c>
      <c r="E637">
        <f t="shared" si="28"/>
        <v>0</v>
      </c>
      <c r="F637">
        <f t="shared" si="29"/>
        <v>0.22170785000000001</v>
      </c>
    </row>
    <row r="638" spans="1:6" x14ac:dyDescent="0.25">
      <c r="A638">
        <v>629</v>
      </c>
      <c r="B638">
        <f>'Założenia i wyniki'!$E$6*Znorm.Profile!B638*((100-(24*'Założenia i wyniki'!$E$9))/100)</f>
        <v>0</v>
      </c>
      <c r="C638">
        <f>'Założenia i wyniki'!$E$8*Znorm.Profile!C638*(1+'Założenia i wyniki'!$E$10/100)^24</f>
        <v>0.2465099</v>
      </c>
      <c r="D638">
        <f t="shared" si="27"/>
        <v>0</v>
      </c>
      <c r="E638">
        <f t="shared" si="28"/>
        <v>0</v>
      </c>
      <c r="F638">
        <f t="shared" si="29"/>
        <v>0.2465099</v>
      </c>
    </row>
    <row r="639" spans="1:6" x14ac:dyDescent="0.25">
      <c r="A639">
        <v>630</v>
      </c>
      <c r="B639">
        <f>'Założenia i wyniki'!$E$6*Znorm.Profile!B639*((100-(24*'Założenia i wyniki'!$E$9))/100)</f>
        <v>0</v>
      </c>
      <c r="C639">
        <f>'Założenia i wyniki'!$E$8*Znorm.Profile!C639*(1+'Założenia i wyniki'!$E$10/100)^24</f>
        <v>0.29984080000000002</v>
      </c>
      <c r="D639">
        <f t="shared" si="27"/>
        <v>0</v>
      </c>
      <c r="E639">
        <f t="shared" si="28"/>
        <v>0</v>
      </c>
      <c r="F639">
        <f t="shared" si="29"/>
        <v>0.29984080000000002</v>
      </c>
    </row>
    <row r="640" spans="1:6" x14ac:dyDescent="0.25">
      <c r="A640">
        <v>631</v>
      </c>
      <c r="B640">
        <f>'Założenia i wyniki'!$E$6*Znorm.Profile!B640*((100-(24*'Założenia i wyniki'!$E$9))/100)</f>
        <v>0</v>
      </c>
      <c r="C640">
        <f>'Założenia i wyniki'!$E$8*Znorm.Profile!C640*(1+'Założenia i wyniki'!$E$10/100)^24</f>
        <v>0.38975019999999999</v>
      </c>
      <c r="D640">
        <f t="shared" si="27"/>
        <v>0</v>
      </c>
      <c r="E640">
        <f t="shared" si="28"/>
        <v>0</v>
      </c>
      <c r="F640">
        <f t="shared" si="29"/>
        <v>0.38975019999999999</v>
      </c>
    </row>
    <row r="641" spans="1:6" x14ac:dyDescent="0.25">
      <c r="A641">
        <v>632</v>
      </c>
      <c r="B641">
        <f>'Założenia i wyniki'!$E$6*Znorm.Profile!B641*((100-(24*'Założenia i wyniki'!$E$9))/100)</f>
        <v>0</v>
      </c>
      <c r="C641">
        <f>'Założenia i wyniki'!$E$8*Znorm.Profile!C641*(1+'Założenia i wyniki'!$E$10/100)^24</f>
        <v>0.44251059999999998</v>
      </c>
      <c r="D641">
        <f t="shared" si="27"/>
        <v>0</v>
      </c>
      <c r="E641">
        <f t="shared" si="28"/>
        <v>0</v>
      </c>
      <c r="F641">
        <f t="shared" si="29"/>
        <v>0.44251059999999998</v>
      </c>
    </row>
    <row r="642" spans="1:6" x14ac:dyDescent="0.25">
      <c r="A642">
        <v>633</v>
      </c>
      <c r="B642">
        <f>'Założenia i wyniki'!$E$6*Znorm.Profile!B642*((100-(24*'Założenia i wyniki'!$E$9))/100)</f>
        <v>5.5825177358490574E-2</v>
      </c>
      <c r="C642">
        <f>'Założenia i wyniki'!$E$8*Znorm.Profile!C642*(1+'Założenia i wyniki'!$E$10/100)^24</f>
        <v>0.44722054999999999</v>
      </c>
      <c r="D642">
        <f t="shared" si="27"/>
        <v>5.5825177358490574E-2</v>
      </c>
      <c r="E642">
        <f t="shared" si="28"/>
        <v>0</v>
      </c>
      <c r="F642">
        <f t="shared" si="29"/>
        <v>0.39139537264150942</v>
      </c>
    </row>
    <row r="643" spans="1:6" x14ac:dyDescent="0.25">
      <c r="A643">
        <v>634</v>
      </c>
      <c r="B643">
        <f>'Założenia i wyniki'!$E$6*Znorm.Profile!B643*((100-(24*'Założenia i wyniki'!$E$9))/100)</f>
        <v>0.13640716981132076</v>
      </c>
      <c r="C643">
        <f>'Założenia i wyniki'!$E$8*Znorm.Profile!C643*(1+'Założenia i wyniki'!$E$10/100)^24</f>
        <v>0.45255035000000005</v>
      </c>
      <c r="D643">
        <f t="shared" si="27"/>
        <v>0.13640716981132076</v>
      </c>
      <c r="E643">
        <f t="shared" si="28"/>
        <v>0</v>
      </c>
      <c r="F643">
        <f t="shared" si="29"/>
        <v>0.31614318018867926</v>
      </c>
    </row>
    <row r="644" spans="1:6" x14ac:dyDescent="0.25">
      <c r="A644">
        <v>635</v>
      </c>
      <c r="B644">
        <f>'Założenia i wyniki'!$E$6*Znorm.Profile!B644*((100-(24*'Założenia i wyniki'!$E$9))/100)</f>
        <v>0.19029162264150942</v>
      </c>
      <c r="C644">
        <f>'Założenia i wyniki'!$E$8*Znorm.Profile!C644*(1+'Założenia i wyniki'!$E$10/100)^24</f>
        <v>0.44395889999999999</v>
      </c>
      <c r="D644">
        <f t="shared" si="27"/>
        <v>0.19029162264150942</v>
      </c>
      <c r="E644">
        <f t="shared" si="28"/>
        <v>0</v>
      </c>
      <c r="F644">
        <f t="shared" si="29"/>
        <v>0.25366727735849059</v>
      </c>
    </row>
    <row r="645" spans="1:6" x14ac:dyDescent="0.25">
      <c r="A645">
        <v>636</v>
      </c>
      <c r="B645">
        <f>'Założenia i wyniki'!$E$6*Znorm.Profile!B645*((100-(24*'Założenia i wyniki'!$E$9))/100)</f>
        <v>0.20218294339622642</v>
      </c>
      <c r="C645">
        <f>'Założenia i wyniki'!$E$8*Znorm.Profile!C645*(1+'Założenia i wyniki'!$E$10/100)^24</f>
        <v>0.45165644999999999</v>
      </c>
      <c r="D645">
        <f t="shared" si="27"/>
        <v>0.20218294339622642</v>
      </c>
      <c r="E645">
        <f t="shared" si="28"/>
        <v>0</v>
      </c>
      <c r="F645">
        <f t="shared" si="29"/>
        <v>0.24947350660377357</v>
      </c>
    </row>
    <row r="646" spans="1:6" x14ac:dyDescent="0.25">
      <c r="A646">
        <v>637</v>
      </c>
      <c r="B646">
        <f>'Założenia i wyniki'!$E$6*Znorm.Profile!B646*((100-(24*'Założenia i wyniki'!$E$9))/100)</f>
        <v>0.16690535849056604</v>
      </c>
      <c r="C646">
        <f>'Założenia i wyniki'!$E$8*Znorm.Profile!C646*(1+'Założenia i wyniki'!$E$10/100)^24</f>
        <v>0.44095030000000002</v>
      </c>
      <c r="D646">
        <f t="shared" si="27"/>
        <v>0.16690535849056604</v>
      </c>
      <c r="E646">
        <f t="shared" si="28"/>
        <v>0</v>
      </c>
      <c r="F646">
        <f t="shared" si="29"/>
        <v>0.27404494150943398</v>
      </c>
    </row>
    <row r="647" spans="1:6" x14ac:dyDescent="0.25">
      <c r="A647">
        <v>638</v>
      </c>
      <c r="B647">
        <f>'Założenia i wyniki'!$E$6*Znorm.Profile!B647*((100-(24*'Założenia i wyniki'!$E$9))/100)</f>
        <v>0.13697886792452829</v>
      </c>
      <c r="C647">
        <f>'Założenia i wyniki'!$E$8*Znorm.Profile!C647*(1+'Założenia i wyniki'!$E$10/100)^24</f>
        <v>0.45027745000000002</v>
      </c>
      <c r="D647">
        <f t="shared" si="27"/>
        <v>0.13697886792452829</v>
      </c>
      <c r="E647">
        <f t="shared" si="28"/>
        <v>0</v>
      </c>
      <c r="F647">
        <f t="shared" si="29"/>
        <v>0.31329858207547173</v>
      </c>
    </row>
    <row r="648" spans="1:6" x14ac:dyDescent="0.25">
      <c r="A648">
        <v>639</v>
      </c>
      <c r="B648">
        <f>'Założenia i wyniki'!$E$6*Znorm.Profile!B648*((100-(24*'Założenia i wyniki'!$E$9))/100)</f>
        <v>9.7341132075471681E-2</v>
      </c>
      <c r="C648">
        <f>'Założenia i wyniki'!$E$8*Znorm.Profile!C648*(1+'Założenia i wyniki'!$E$10/100)^24</f>
        <v>0.45283210000000002</v>
      </c>
      <c r="D648">
        <f t="shared" si="27"/>
        <v>9.7341132075471681E-2</v>
      </c>
      <c r="E648">
        <f t="shared" si="28"/>
        <v>0</v>
      </c>
      <c r="F648">
        <f t="shared" si="29"/>
        <v>0.35549096792452833</v>
      </c>
    </row>
    <row r="649" spans="1:6" x14ac:dyDescent="0.25">
      <c r="A649">
        <v>640</v>
      </c>
      <c r="B649">
        <f>'Założenia i wyniki'!$E$6*Znorm.Profile!B649*((100-(24*'Założenia i wyniki'!$E$9))/100)</f>
        <v>4.9646264150943397E-3</v>
      </c>
      <c r="C649">
        <f>'Założenia i wyniki'!$E$8*Znorm.Profile!C649*(1+'Założenia i wyniki'!$E$10/100)^24</f>
        <v>0.49213709999999994</v>
      </c>
      <c r="D649">
        <f t="shared" si="27"/>
        <v>4.9646264150943397E-3</v>
      </c>
      <c r="E649">
        <f t="shared" si="28"/>
        <v>0</v>
      </c>
      <c r="F649">
        <f t="shared" si="29"/>
        <v>0.48717247358490562</v>
      </c>
    </row>
    <row r="650" spans="1:6" x14ac:dyDescent="0.25">
      <c r="A650">
        <v>641</v>
      </c>
      <c r="B650">
        <f>'Założenia i wyniki'!$E$6*Znorm.Profile!B650*((100-(24*'Założenia i wyniki'!$E$9))/100)</f>
        <v>0</v>
      </c>
      <c r="C650">
        <f>'Założenia i wyniki'!$E$8*Znorm.Profile!C650*(1+'Założenia i wyniki'!$E$10/100)^24</f>
        <v>0.56121519999999991</v>
      </c>
      <c r="D650">
        <f t="shared" si="27"/>
        <v>0</v>
      </c>
      <c r="E650">
        <f t="shared" si="28"/>
        <v>0</v>
      </c>
      <c r="F650">
        <f t="shared" si="29"/>
        <v>0.56121519999999991</v>
      </c>
    </row>
    <row r="651" spans="1:6" x14ac:dyDescent="0.25">
      <c r="A651">
        <v>642</v>
      </c>
      <c r="B651">
        <f>'Założenia i wyniki'!$E$6*Znorm.Profile!B651*((100-(24*'Założenia i wyniki'!$E$9))/100)</f>
        <v>0</v>
      </c>
      <c r="C651">
        <f>'Założenia i wyniki'!$E$8*Znorm.Profile!C651*(1+'Założenia i wyniki'!$E$10/100)^24</f>
        <v>0.61410335000000005</v>
      </c>
      <c r="D651">
        <f t="shared" ref="D651:D714" si="30">IF(B651&lt;=C651,B651,C651)</f>
        <v>0</v>
      </c>
      <c r="E651">
        <f t="shared" ref="E651:E714" si="31">IF(B651&gt;C651,B651-C651,0)</f>
        <v>0</v>
      </c>
      <c r="F651">
        <f t="shared" ref="F651:F714" si="32">IF(B651&lt;C651,C651-B651,0)</f>
        <v>0.61410335000000005</v>
      </c>
    </row>
    <row r="652" spans="1:6" x14ac:dyDescent="0.25">
      <c r="A652">
        <v>643</v>
      </c>
      <c r="B652">
        <f>'Założenia i wyniki'!$E$6*Znorm.Profile!B652*((100-(24*'Założenia i wyniki'!$E$9))/100)</f>
        <v>0</v>
      </c>
      <c r="C652">
        <f>'Założenia i wyniki'!$E$8*Znorm.Profile!C652*(1+'Założenia i wyniki'!$E$10/100)^24</f>
        <v>0.62580210000000003</v>
      </c>
      <c r="D652">
        <f t="shared" si="30"/>
        <v>0</v>
      </c>
      <c r="E652">
        <f t="shared" si="31"/>
        <v>0</v>
      </c>
      <c r="F652">
        <f t="shared" si="32"/>
        <v>0.62580210000000003</v>
      </c>
    </row>
    <row r="653" spans="1:6" x14ac:dyDescent="0.25">
      <c r="A653">
        <v>644</v>
      </c>
      <c r="B653">
        <f>'Założenia i wyniki'!$E$6*Znorm.Profile!B653*((100-(24*'Założenia i wyniki'!$E$9))/100)</f>
        <v>0</v>
      </c>
      <c r="C653">
        <f>'Założenia i wyniki'!$E$8*Znorm.Profile!C653*(1+'Założenia i wyniki'!$E$10/100)^24</f>
        <v>0.61824245</v>
      </c>
      <c r="D653">
        <f t="shared" si="30"/>
        <v>0</v>
      </c>
      <c r="E653">
        <f t="shared" si="31"/>
        <v>0</v>
      </c>
      <c r="F653">
        <f t="shared" si="32"/>
        <v>0.61824245</v>
      </c>
    </row>
    <row r="654" spans="1:6" x14ac:dyDescent="0.25">
      <c r="A654">
        <v>645</v>
      </c>
      <c r="B654">
        <f>'Założenia i wyniki'!$E$6*Znorm.Profile!B654*((100-(24*'Założenia i wyniki'!$E$9))/100)</f>
        <v>0</v>
      </c>
      <c r="C654">
        <f>'Założenia i wyniki'!$E$8*Znorm.Profile!C654*(1+'Założenia i wyniki'!$E$10/100)^24</f>
        <v>0.57788324999999996</v>
      </c>
      <c r="D654">
        <f t="shared" si="30"/>
        <v>0</v>
      </c>
      <c r="E654">
        <f t="shared" si="31"/>
        <v>0</v>
      </c>
      <c r="F654">
        <f t="shared" si="32"/>
        <v>0.57788324999999996</v>
      </c>
    </row>
    <row r="655" spans="1:6" x14ac:dyDescent="0.25">
      <c r="A655">
        <v>646</v>
      </c>
      <c r="B655">
        <f>'Założenia i wyniki'!$E$6*Znorm.Profile!B655*((100-(24*'Założenia i wyniki'!$E$9))/100)</f>
        <v>0</v>
      </c>
      <c r="C655">
        <f>'Założenia i wyniki'!$E$8*Znorm.Profile!C655*(1+'Założenia i wyniki'!$E$10/100)^24</f>
        <v>0.50875999999999999</v>
      </c>
      <c r="D655">
        <f t="shared" si="30"/>
        <v>0</v>
      </c>
      <c r="E655">
        <f t="shared" si="31"/>
        <v>0</v>
      </c>
      <c r="F655">
        <f t="shared" si="32"/>
        <v>0.50875999999999999</v>
      </c>
    </row>
    <row r="656" spans="1:6" x14ac:dyDescent="0.25">
      <c r="A656">
        <v>647</v>
      </c>
      <c r="B656">
        <f>'Założenia i wyniki'!$E$6*Znorm.Profile!B656*((100-(24*'Założenia i wyniki'!$E$9))/100)</f>
        <v>0</v>
      </c>
      <c r="C656">
        <f>'Założenia i wyniki'!$E$8*Znorm.Profile!C656*(1+'Założenia i wyniki'!$E$10/100)^24</f>
        <v>0.41571914999999998</v>
      </c>
      <c r="D656">
        <f t="shared" si="30"/>
        <v>0</v>
      </c>
      <c r="E656">
        <f t="shared" si="31"/>
        <v>0</v>
      </c>
      <c r="F656">
        <f t="shared" si="32"/>
        <v>0.41571914999999998</v>
      </c>
    </row>
    <row r="657" spans="1:6" x14ac:dyDescent="0.25">
      <c r="A657">
        <v>648</v>
      </c>
      <c r="B657">
        <f>'Założenia i wyniki'!$E$6*Znorm.Profile!B657*((100-(24*'Założenia i wyniki'!$E$9))/100)</f>
        <v>0</v>
      </c>
      <c r="C657">
        <f>'Założenia i wyniki'!$E$8*Znorm.Profile!C657*(1+'Założenia i wyniki'!$E$10/100)^24</f>
        <v>0.33678470000000005</v>
      </c>
      <c r="D657">
        <f t="shared" si="30"/>
        <v>0</v>
      </c>
      <c r="E657">
        <f t="shared" si="31"/>
        <v>0</v>
      </c>
      <c r="F657">
        <f t="shared" si="32"/>
        <v>0.33678470000000005</v>
      </c>
    </row>
    <row r="658" spans="1:6" x14ac:dyDescent="0.25">
      <c r="A658">
        <v>649</v>
      </c>
      <c r="B658">
        <f>'Założenia i wyniki'!$E$6*Znorm.Profile!B658*((100-(24*'Założenia i wyniki'!$E$9))/100)</f>
        <v>0</v>
      </c>
      <c r="C658">
        <f>'Założenia i wyniki'!$E$8*Znorm.Profile!C658*(1+'Założenia i wyniki'!$E$10/100)^24</f>
        <v>0.26938835</v>
      </c>
      <c r="D658">
        <f t="shared" si="30"/>
        <v>0</v>
      </c>
      <c r="E658">
        <f t="shared" si="31"/>
        <v>0</v>
      </c>
      <c r="F658">
        <f t="shared" si="32"/>
        <v>0.26938835</v>
      </c>
    </row>
    <row r="659" spans="1:6" x14ac:dyDescent="0.25">
      <c r="A659">
        <v>650</v>
      </c>
      <c r="B659">
        <f>'Założenia i wyniki'!$E$6*Znorm.Profile!B659*((100-(24*'Założenia i wyniki'!$E$9))/100)</f>
        <v>0</v>
      </c>
      <c r="C659">
        <f>'Założenia i wyniki'!$E$8*Znorm.Profile!C659*(1+'Założenia i wyniki'!$E$10/100)^24</f>
        <v>0.24140410000000001</v>
      </c>
      <c r="D659">
        <f t="shared" si="30"/>
        <v>0</v>
      </c>
      <c r="E659">
        <f t="shared" si="31"/>
        <v>0</v>
      </c>
      <c r="F659">
        <f t="shared" si="32"/>
        <v>0.24140410000000001</v>
      </c>
    </row>
    <row r="660" spans="1:6" x14ac:dyDescent="0.25">
      <c r="A660">
        <v>651</v>
      </c>
      <c r="B660">
        <f>'Założenia i wyniki'!$E$6*Znorm.Profile!B660*((100-(24*'Założenia i wyniki'!$E$9))/100)</f>
        <v>0</v>
      </c>
      <c r="C660">
        <f>'Założenia i wyniki'!$E$8*Znorm.Profile!C660*(1+'Założenia i wyniki'!$E$10/100)^24</f>
        <v>0.22388590000000003</v>
      </c>
      <c r="D660">
        <f t="shared" si="30"/>
        <v>0</v>
      </c>
      <c r="E660">
        <f t="shared" si="31"/>
        <v>0</v>
      </c>
      <c r="F660">
        <f t="shared" si="32"/>
        <v>0.22388590000000003</v>
      </c>
    </row>
    <row r="661" spans="1:6" x14ac:dyDescent="0.25">
      <c r="A661">
        <v>652</v>
      </c>
      <c r="B661">
        <f>'Założenia i wyniki'!$E$6*Znorm.Profile!B661*((100-(24*'Założenia i wyniki'!$E$9))/100)</f>
        <v>0</v>
      </c>
      <c r="C661">
        <f>'Założenia i wyniki'!$E$8*Znorm.Profile!C661*(1+'Założenia i wyniki'!$E$10/100)^24</f>
        <v>0.22157415</v>
      </c>
      <c r="D661">
        <f t="shared" si="30"/>
        <v>0</v>
      </c>
      <c r="E661">
        <f t="shared" si="31"/>
        <v>0</v>
      </c>
      <c r="F661">
        <f t="shared" si="32"/>
        <v>0.22157415</v>
      </c>
    </row>
    <row r="662" spans="1:6" x14ac:dyDescent="0.25">
      <c r="A662">
        <v>653</v>
      </c>
      <c r="B662">
        <f>'Założenia i wyniki'!$E$6*Znorm.Profile!B662*((100-(24*'Założenia i wyniki'!$E$9))/100)</f>
        <v>0</v>
      </c>
      <c r="C662">
        <f>'Założenia i wyniki'!$E$8*Znorm.Profile!C662*(1+'Założenia i wyniki'!$E$10/100)^24</f>
        <v>0.24253985000000003</v>
      </c>
      <c r="D662">
        <f t="shared" si="30"/>
        <v>0</v>
      </c>
      <c r="E662">
        <f t="shared" si="31"/>
        <v>0</v>
      </c>
      <c r="F662">
        <f t="shared" si="32"/>
        <v>0.24253985000000003</v>
      </c>
    </row>
    <row r="663" spans="1:6" x14ac:dyDescent="0.25">
      <c r="A663">
        <v>654</v>
      </c>
      <c r="B663">
        <f>'Założenia i wyniki'!$E$6*Znorm.Profile!B663*((100-(24*'Założenia i wyniki'!$E$9))/100)</f>
        <v>0</v>
      </c>
      <c r="C663">
        <f>'Założenia i wyniki'!$E$8*Znorm.Profile!C663*(1+'Założenia i wyniki'!$E$10/100)^24</f>
        <v>0.29931475000000002</v>
      </c>
      <c r="D663">
        <f t="shared" si="30"/>
        <v>0</v>
      </c>
      <c r="E663">
        <f t="shared" si="31"/>
        <v>0</v>
      </c>
      <c r="F663">
        <f t="shared" si="32"/>
        <v>0.29931475000000002</v>
      </c>
    </row>
    <row r="664" spans="1:6" x14ac:dyDescent="0.25">
      <c r="A664">
        <v>655</v>
      </c>
      <c r="B664">
        <f>'Założenia i wyniki'!$E$6*Znorm.Profile!B664*((100-(24*'Założenia i wyniki'!$E$9))/100)</f>
        <v>0</v>
      </c>
      <c r="C664">
        <f>'Założenia i wyniki'!$E$8*Znorm.Profile!C664*(1+'Założenia i wyniki'!$E$10/100)^24</f>
        <v>0.38254474999999999</v>
      </c>
      <c r="D664">
        <f t="shared" si="30"/>
        <v>0</v>
      </c>
      <c r="E664">
        <f t="shared" si="31"/>
        <v>0</v>
      </c>
      <c r="F664">
        <f t="shared" si="32"/>
        <v>0.38254474999999999</v>
      </c>
    </row>
    <row r="665" spans="1:6" x14ac:dyDescent="0.25">
      <c r="A665">
        <v>656</v>
      </c>
      <c r="B665">
        <f>'Założenia i wyniki'!$E$6*Znorm.Profile!B665*((100-(24*'Założenia i wyniki'!$E$9))/100)</f>
        <v>0</v>
      </c>
      <c r="C665">
        <f>'Założenia i wyniki'!$E$8*Znorm.Profile!C665*(1+'Założenia i wyniki'!$E$10/100)^24</f>
        <v>0.43242184999999994</v>
      </c>
      <c r="D665">
        <f t="shared" si="30"/>
        <v>0</v>
      </c>
      <c r="E665">
        <f t="shared" si="31"/>
        <v>0</v>
      </c>
      <c r="F665">
        <f t="shared" si="32"/>
        <v>0.43242184999999994</v>
      </c>
    </row>
    <row r="666" spans="1:6" x14ac:dyDescent="0.25">
      <c r="A666">
        <v>657</v>
      </c>
      <c r="B666">
        <f>'Założenia i wyniki'!$E$6*Znorm.Profile!B666*((100-(24*'Założenia i wyniki'!$E$9))/100)</f>
        <v>7.8658037735849048E-2</v>
      </c>
      <c r="C666">
        <f>'Założenia i wyniki'!$E$8*Znorm.Profile!C666*(1+'Założenia i wyniki'!$E$10/100)^24</f>
        <v>0.44121944999999996</v>
      </c>
      <c r="D666">
        <f t="shared" si="30"/>
        <v>7.8658037735849048E-2</v>
      </c>
      <c r="E666">
        <f t="shared" si="31"/>
        <v>0</v>
      </c>
      <c r="F666">
        <f t="shared" si="32"/>
        <v>0.3625614122641509</v>
      </c>
    </row>
    <row r="667" spans="1:6" x14ac:dyDescent="0.25">
      <c r="A667">
        <v>658</v>
      </c>
      <c r="B667">
        <f>'Założenia i wyniki'!$E$6*Znorm.Profile!B667*((100-(24*'Założenia i wyniki'!$E$9))/100)</f>
        <v>0.18647267924528299</v>
      </c>
      <c r="C667">
        <f>'Założenia i wyniki'!$E$8*Znorm.Profile!C667*(1+'Założenia i wyniki'!$E$10/100)^24</f>
        <v>0.45134600000000002</v>
      </c>
      <c r="D667">
        <f t="shared" si="30"/>
        <v>0.18647267924528299</v>
      </c>
      <c r="E667">
        <f t="shared" si="31"/>
        <v>0</v>
      </c>
      <c r="F667">
        <f t="shared" si="32"/>
        <v>0.26487332075471703</v>
      </c>
    </row>
    <row r="668" spans="1:6" x14ac:dyDescent="0.25">
      <c r="A668">
        <v>659</v>
      </c>
      <c r="B668">
        <f>'Założenia i wyniki'!$E$6*Znorm.Profile!B668*((100-(24*'Założenia i wyniki'!$E$9))/100)</f>
        <v>0.19100815094339621</v>
      </c>
      <c r="C668">
        <f>'Założenia i wyniki'!$E$8*Znorm.Profile!C668*(1+'Założenia i wyniki'!$E$10/100)^24</f>
        <v>0.44781484999999993</v>
      </c>
      <c r="D668">
        <f t="shared" si="30"/>
        <v>0.19100815094339621</v>
      </c>
      <c r="E668">
        <f t="shared" si="31"/>
        <v>0</v>
      </c>
      <c r="F668">
        <f t="shared" si="32"/>
        <v>0.25680669905660369</v>
      </c>
    </row>
    <row r="669" spans="1:6" x14ac:dyDescent="0.25">
      <c r="A669">
        <v>660</v>
      </c>
      <c r="B669">
        <f>'Założenia i wyniki'!$E$6*Znorm.Profile!B669*((100-(24*'Założenia i wyniki'!$E$9))/100)</f>
        <v>0.18593147169811319</v>
      </c>
      <c r="C669">
        <f>'Założenia i wyniki'!$E$8*Znorm.Profile!C669*(1+'Założenia i wyniki'!$E$10/100)^24</f>
        <v>0.44329809999999997</v>
      </c>
      <c r="D669">
        <f t="shared" si="30"/>
        <v>0.18593147169811319</v>
      </c>
      <c r="E669">
        <f t="shared" si="31"/>
        <v>0</v>
      </c>
      <c r="F669">
        <f t="shared" si="32"/>
        <v>0.25736662830188678</v>
      </c>
    </row>
    <row r="670" spans="1:6" x14ac:dyDescent="0.25">
      <c r="A670">
        <v>661</v>
      </c>
      <c r="B670">
        <f>'Założenia i wyniki'!$E$6*Znorm.Profile!B670*((100-(24*'Założenia i wyniki'!$E$9))/100)</f>
        <v>0.17012973584905655</v>
      </c>
      <c r="C670">
        <f>'Założenia i wyniki'!$E$8*Znorm.Profile!C670*(1+'Założenia i wyniki'!$E$10/100)^24</f>
        <v>0.43930180000000008</v>
      </c>
      <c r="D670">
        <f t="shared" si="30"/>
        <v>0.17012973584905655</v>
      </c>
      <c r="E670">
        <f t="shared" si="31"/>
        <v>0</v>
      </c>
      <c r="F670">
        <f t="shared" si="32"/>
        <v>0.26917206415094352</v>
      </c>
    </row>
    <row r="671" spans="1:6" x14ac:dyDescent="0.25">
      <c r="A671">
        <v>662</v>
      </c>
      <c r="B671">
        <f>'Założenia i wyniki'!$E$6*Znorm.Profile!B671*((100-(24*'Założenia i wyniki'!$E$9))/100)</f>
        <v>0.18198294339622642</v>
      </c>
      <c r="C671">
        <f>'Założenia i wyniki'!$E$8*Znorm.Profile!C671*(1+'Założenia i wyniki'!$E$10/100)^24</f>
        <v>0.44424380000000002</v>
      </c>
      <c r="D671">
        <f t="shared" si="30"/>
        <v>0.18198294339622642</v>
      </c>
      <c r="E671">
        <f t="shared" si="31"/>
        <v>0</v>
      </c>
      <c r="F671">
        <f t="shared" si="32"/>
        <v>0.26226085660377363</v>
      </c>
    </row>
    <row r="672" spans="1:6" x14ac:dyDescent="0.25">
      <c r="A672">
        <v>663</v>
      </c>
      <c r="B672">
        <f>'Założenia i wyniki'!$E$6*Znorm.Profile!B672*((100-(24*'Założenia i wyniki'!$E$9))/100)</f>
        <v>0.1870291320754717</v>
      </c>
      <c r="C672">
        <f>'Założenia i wyniki'!$E$8*Znorm.Profile!C672*(1+'Założenia i wyniki'!$E$10/100)^24</f>
        <v>0.45600730000000006</v>
      </c>
      <c r="D672">
        <f t="shared" si="30"/>
        <v>0.1870291320754717</v>
      </c>
      <c r="E672">
        <f t="shared" si="31"/>
        <v>0</v>
      </c>
      <c r="F672">
        <f t="shared" si="32"/>
        <v>0.26897816792452833</v>
      </c>
    </row>
    <row r="673" spans="1:6" x14ac:dyDescent="0.25">
      <c r="A673">
        <v>664</v>
      </c>
      <c r="B673">
        <f>'Założenia i wyniki'!$E$6*Znorm.Profile!B673*((100-(24*'Założenia i wyniki'!$E$9))/100)</f>
        <v>3.666795471698113E-2</v>
      </c>
      <c r="C673">
        <f>'Założenia i wyniki'!$E$8*Znorm.Profile!C673*(1+'Założenia i wyniki'!$E$10/100)^24</f>
        <v>0.48846279999999997</v>
      </c>
      <c r="D673">
        <f t="shared" si="30"/>
        <v>3.666795471698113E-2</v>
      </c>
      <c r="E673">
        <f t="shared" si="31"/>
        <v>0</v>
      </c>
      <c r="F673">
        <f t="shared" si="32"/>
        <v>0.45179484528301883</v>
      </c>
    </row>
    <row r="674" spans="1:6" x14ac:dyDescent="0.25">
      <c r="A674">
        <v>665</v>
      </c>
      <c r="B674">
        <f>'Założenia i wyniki'!$E$6*Znorm.Profile!B674*((100-(24*'Założenia i wyniki'!$E$9))/100)</f>
        <v>0</v>
      </c>
      <c r="C674">
        <f>'Założenia i wyniki'!$E$8*Znorm.Profile!C674*(1+'Założenia i wyniki'!$E$10/100)^24</f>
        <v>0.54986190000000001</v>
      </c>
      <c r="D674">
        <f t="shared" si="30"/>
        <v>0</v>
      </c>
      <c r="E674">
        <f t="shared" si="31"/>
        <v>0</v>
      </c>
      <c r="F674">
        <f t="shared" si="32"/>
        <v>0.54986190000000001</v>
      </c>
    </row>
    <row r="675" spans="1:6" x14ac:dyDescent="0.25">
      <c r="A675">
        <v>666</v>
      </c>
      <c r="B675">
        <f>'Założenia i wyniki'!$E$6*Znorm.Profile!B675*((100-(24*'Założenia i wyniki'!$E$9))/100)</f>
        <v>0</v>
      </c>
      <c r="C675">
        <f>'Założenia i wyniki'!$E$8*Znorm.Profile!C675*(1+'Założenia i wyniki'!$E$10/100)^24</f>
        <v>0.61649735000000006</v>
      </c>
      <c r="D675">
        <f t="shared" si="30"/>
        <v>0</v>
      </c>
      <c r="E675">
        <f t="shared" si="31"/>
        <v>0</v>
      </c>
      <c r="F675">
        <f t="shared" si="32"/>
        <v>0.61649735000000006</v>
      </c>
    </row>
    <row r="676" spans="1:6" x14ac:dyDescent="0.25">
      <c r="A676">
        <v>667</v>
      </c>
      <c r="B676">
        <f>'Założenia i wyniki'!$E$6*Znorm.Profile!B676*((100-(24*'Założenia i wyniki'!$E$9))/100)</f>
        <v>0</v>
      </c>
      <c r="C676">
        <f>'Założenia i wyniki'!$E$8*Znorm.Profile!C676*(1+'Założenia i wyniki'!$E$10/100)^24</f>
        <v>0.62257335000000003</v>
      </c>
      <c r="D676">
        <f t="shared" si="30"/>
        <v>0</v>
      </c>
      <c r="E676">
        <f t="shared" si="31"/>
        <v>0</v>
      </c>
      <c r="F676">
        <f t="shared" si="32"/>
        <v>0.62257335000000003</v>
      </c>
    </row>
    <row r="677" spans="1:6" x14ac:dyDescent="0.25">
      <c r="A677">
        <v>668</v>
      </c>
      <c r="B677">
        <f>'Założenia i wyniki'!$E$6*Znorm.Profile!B677*((100-(24*'Założenia i wyniki'!$E$9))/100)</f>
        <v>0</v>
      </c>
      <c r="C677">
        <f>'Założenia i wyniki'!$E$8*Znorm.Profile!C677*(1+'Założenia i wyniki'!$E$10/100)^24</f>
        <v>0.61013505000000001</v>
      </c>
      <c r="D677">
        <f t="shared" si="30"/>
        <v>0</v>
      </c>
      <c r="E677">
        <f t="shared" si="31"/>
        <v>0</v>
      </c>
      <c r="F677">
        <f t="shared" si="32"/>
        <v>0.61013505000000001</v>
      </c>
    </row>
    <row r="678" spans="1:6" x14ac:dyDescent="0.25">
      <c r="A678">
        <v>669</v>
      </c>
      <c r="B678">
        <f>'Założenia i wyniki'!$E$6*Znorm.Profile!B678*((100-(24*'Założenia i wyniki'!$E$9))/100)</f>
        <v>0</v>
      </c>
      <c r="C678">
        <f>'Założenia i wyniki'!$E$8*Znorm.Profile!C678*(1+'Założenia i wyniki'!$E$10/100)^24</f>
        <v>0.57514589999999999</v>
      </c>
      <c r="D678">
        <f t="shared" si="30"/>
        <v>0</v>
      </c>
      <c r="E678">
        <f t="shared" si="31"/>
        <v>0</v>
      </c>
      <c r="F678">
        <f t="shared" si="32"/>
        <v>0.57514589999999999</v>
      </c>
    </row>
    <row r="679" spans="1:6" x14ac:dyDescent="0.25">
      <c r="A679">
        <v>670</v>
      </c>
      <c r="B679">
        <f>'Założenia i wyniki'!$E$6*Znorm.Profile!B679*((100-(24*'Założenia i wyniki'!$E$9))/100)</f>
        <v>0</v>
      </c>
      <c r="C679">
        <f>'Założenia i wyniki'!$E$8*Znorm.Profile!C679*(1+'Założenia i wyniki'!$E$10/100)^24</f>
        <v>0.50924894999999992</v>
      </c>
      <c r="D679">
        <f t="shared" si="30"/>
        <v>0</v>
      </c>
      <c r="E679">
        <f t="shared" si="31"/>
        <v>0</v>
      </c>
      <c r="F679">
        <f t="shared" si="32"/>
        <v>0.50924894999999992</v>
      </c>
    </row>
    <row r="680" spans="1:6" x14ac:dyDescent="0.25">
      <c r="A680">
        <v>671</v>
      </c>
      <c r="B680">
        <f>'Założenia i wyniki'!$E$6*Znorm.Profile!B680*((100-(24*'Założenia i wyniki'!$E$9))/100)</f>
        <v>0</v>
      </c>
      <c r="C680">
        <f>'Założenia i wyniki'!$E$8*Znorm.Profile!C680*(1+'Założenia i wyniki'!$E$10/100)^24</f>
        <v>0.42005495000000004</v>
      </c>
      <c r="D680">
        <f t="shared" si="30"/>
        <v>0</v>
      </c>
      <c r="E680">
        <f t="shared" si="31"/>
        <v>0</v>
      </c>
      <c r="F680">
        <f t="shared" si="32"/>
        <v>0.42005495000000004</v>
      </c>
    </row>
    <row r="681" spans="1:6" x14ac:dyDescent="0.25">
      <c r="A681">
        <v>672</v>
      </c>
      <c r="B681">
        <f>'Założenia i wyniki'!$E$6*Znorm.Profile!B681*((100-(24*'Założenia i wyniki'!$E$9))/100)</f>
        <v>0</v>
      </c>
      <c r="C681">
        <f>'Założenia i wyniki'!$E$8*Znorm.Profile!C681*(1+'Założenia i wyniki'!$E$10/100)^24</f>
        <v>0.33250315000000003</v>
      </c>
      <c r="D681">
        <f t="shared" si="30"/>
        <v>0</v>
      </c>
      <c r="E681">
        <f t="shared" si="31"/>
        <v>0</v>
      </c>
      <c r="F681">
        <f t="shared" si="32"/>
        <v>0.33250315000000003</v>
      </c>
    </row>
    <row r="682" spans="1:6" x14ac:dyDescent="0.25">
      <c r="A682">
        <v>673</v>
      </c>
      <c r="B682">
        <f>'Założenia i wyniki'!$E$6*Znorm.Profile!B682*((100-(24*'Założenia i wyniki'!$E$9))/100)</f>
        <v>0</v>
      </c>
      <c r="C682">
        <f>'Założenia i wyniki'!$E$8*Znorm.Profile!C682*(1+'Założenia i wyniki'!$E$10/100)^24</f>
        <v>0.27247115</v>
      </c>
      <c r="D682">
        <f t="shared" si="30"/>
        <v>0</v>
      </c>
      <c r="E682">
        <f t="shared" si="31"/>
        <v>0</v>
      </c>
      <c r="F682">
        <f t="shared" si="32"/>
        <v>0.27247115</v>
      </c>
    </row>
    <row r="683" spans="1:6" x14ac:dyDescent="0.25">
      <c r="A683">
        <v>674</v>
      </c>
      <c r="B683">
        <f>'Założenia i wyniki'!$E$6*Znorm.Profile!B683*((100-(24*'Założenia i wyniki'!$E$9))/100)</f>
        <v>0</v>
      </c>
      <c r="C683">
        <f>'Założenia i wyniki'!$E$8*Znorm.Profile!C683*(1+'Założenia i wyniki'!$E$10/100)^24</f>
        <v>0.23703645000000001</v>
      </c>
      <c r="D683">
        <f t="shared" si="30"/>
        <v>0</v>
      </c>
      <c r="E683">
        <f t="shared" si="31"/>
        <v>0</v>
      </c>
      <c r="F683">
        <f t="shared" si="32"/>
        <v>0.23703645000000001</v>
      </c>
    </row>
    <row r="684" spans="1:6" x14ac:dyDescent="0.25">
      <c r="A684">
        <v>675</v>
      </c>
      <c r="B684">
        <f>'Założenia i wyniki'!$E$6*Znorm.Profile!B684*((100-(24*'Założenia i wyniki'!$E$9))/100)</f>
        <v>0</v>
      </c>
      <c r="C684">
        <f>'Założenia i wyniki'!$E$8*Znorm.Profile!C684*(1+'Założenia i wyniki'!$E$10/100)^24</f>
        <v>0.2238985</v>
      </c>
      <c r="D684">
        <f t="shared" si="30"/>
        <v>0</v>
      </c>
      <c r="E684">
        <f t="shared" si="31"/>
        <v>0</v>
      </c>
      <c r="F684">
        <f t="shared" si="32"/>
        <v>0.2238985</v>
      </c>
    </row>
    <row r="685" spans="1:6" x14ac:dyDescent="0.25">
      <c r="A685">
        <v>676</v>
      </c>
      <c r="B685">
        <f>'Założenia i wyniki'!$E$6*Znorm.Profile!B685*((100-(24*'Założenia i wyniki'!$E$9))/100)</f>
        <v>0</v>
      </c>
      <c r="C685">
        <f>'Założenia i wyniki'!$E$8*Znorm.Profile!C685*(1+'Założenia i wyniki'!$E$10/100)^24</f>
        <v>0.22237879999999999</v>
      </c>
      <c r="D685">
        <f t="shared" si="30"/>
        <v>0</v>
      </c>
      <c r="E685">
        <f t="shared" si="31"/>
        <v>0</v>
      </c>
      <c r="F685">
        <f t="shared" si="32"/>
        <v>0.22237879999999999</v>
      </c>
    </row>
    <row r="686" spans="1:6" x14ac:dyDescent="0.25">
      <c r="A686">
        <v>677</v>
      </c>
      <c r="B686">
        <f>'Założenia i wyniki'!$E$6*Znorm.Profile!B686*((100-(24*'Założenia i wyniki'!$E$9))/100)</f>
        <v>0</v>
      </c>
      <c r="C686">
        <f>'Założenia i wyniki'!$E$8*Znorm.Profile!C686*(1+'Założenia i wyniki'!$E$10/100)^24</f>
        <v>0.24095575</v>
      </c>
      <c r="D686">
        <f t="shared" si="30"/>
        <v>0</v>
      </c>
      <c r="E686">
        <f t="shared" si="31"/>
        <v>0</v>
      </c>
      <c r="F686">
        <f t="shared" si="32"/>
        <v>0.24095575</v>
      </c>
    </row>
    <row r="687" spans="1:6" x14ac:dyDescent="0.25">
      <c r="A687">
        <v>678</v>
      </c>
      <c r="B687">
        <f>'Założenia i wyniki'!$E$6*Znorm.Profile!B687*((100-(24*'Założenia i wyniki'!$E$9))/100)</f>
        <v>0</v>
      </c>
      <c r="C687">
        <f>'Założenia i wyniki'!$E$8*Znorm.Profile!C687*(1+'Założenia i wyniki'!$E$10/100)^24</f>
        <v>0.29835855</v>
      </c>
      <c r="D687">
        <f t="shared" si="30"/>
        <v>0</v>
      </c>
      <c r="E687">
        <f t="shared" si="31"/>
        <v>0</v>
      </c>
      <c r="F687">
        <f t="shared" si="32"/>
        <v>0.29835855</v>
      </c>
    </row>
    <row r="688" spans="1:6" x14ac:dyDescent="0.25">
      <c r="A688">
        <v>679</v>
      </c>
      <c r="B688">
        <f>'Założenia i wyniki'!$E$6*Znorm.Profile!B688*((100-(24*'Założenia i wyniki'!$E$9))/100)</f>
        <v>0</v>
      </c>
      <c r="C688">
        <f>'Założenia i wyniki'!$E$8*Znorm.Profile!C688*(1+'Założenia i wyniki'!$E$10/100)^24</f>
        <v>0.37643795000000002</v>
      </c>
      <c r="D688">
        <f t="shared" si="30"/>
        <v>0</v>
      </c>
      <c r="E688">
        <f t="shared" si="31"/>
        <v>0</v>
      </c>
      <c r="F688">
        <f t="shared" si="32"/>
        <v>0.37643795000000002</v>
      </c>
    </row>
    <row r="689" spans="1:6" x14ac:dyDescent="0.25">
      <c r="A689">
        <v>680</v>
      </c>
      <c r="B689">
        <f>'Założenia i wyniki'!$E$6*Znorm.Profile!B689*((100-(24*'Założenia i wyniki'!$E$9))/100)</f>
        <v>0</v>
      </c>
      <c r="C689">
        <f>'Założenia i wyniki'!$E$8*Znorm.Profile!C689*(1+'Założenia i wyniki'!$E$10/100)^24</f>
        <v>0.42881580000000002</v>
      </c>
      <c r="D689">
        <f t="shared" si="30"/>
        <v>0</v>
      </c>
      <c r="E689">
        <f t="shared" si="31"/>
        <v>0</v>
      </c>
      <c r="F689">
        <f t="shared" si="32"/>
        <v>0.42881580000000002</v>
      </c>
    </row>
    <row r="690" spans="1:6" x14ac:dyDescent="0.25">
      <c r="A690">
        <v>681</v>
      </c>
      <c r="B690">
        <f>'Założenia i wyniki'!$E$6*Znorm.Profile!B690*((100-(24*'Założenia i wyniki'!$E$9))/100)</f>
        <v>4.1740822641509426E-2</v>
      </c>
      <c r="C690">
        <f>'Założenia i wyniki'!$E$8*Znorm.Profile!C690*(1+'Założenia i wyniki'!$E$10/100)^24</f>
        <v>0.44052960000000002</v>
      </c>
      <c r="D690">
        <f t="shared" si="30"/>
        <v>4.1740822641509426E-2</v>
      </c>
      <c r="E690">
        <f t="shared" si="31"/>
        <v>0</v>
      </c>
      <c r="F690">
        <f t="shared" si="32"/>
        <v>0.39878877735849061</v>
      </c>
    </row>
    <row r="691" spans="1:6" x14ac:dyDescent="0.25">
      <c r="A691">
        <v>682</v>
      </c>
      <c r="B691">
        <f>'Założenia i wyniki'!$E$6*Znorm.Profile!B691*((100-(24*'Założenia i wyniki'!$E$9))/100)</f>
        <v>0.12475215094339623</v>
      </c>
      <c r="C691">
        <f>'Założenia i wyniki'!$E$8*Znorm.Profile!C691*(1+'Założenia i wyniki'!$E$10/100)^24</f>
        <v>0.45334869999999999</v>
      </c>
      <c r="D691">
        <f t="shared" si="30"/>
        <v>0.12475215094339623</v>
      </c>
      <c r="E691">
        <f t="shared" si="31"/>
        <v>0</v>
      </c>
      <c r="F691">
        <f t="shared" si="32"/>
        <v>0.32859654905660374</v>
      </c>
    </row>
    <row r="692" spans="1:6" x14ac:dyDescent="0.25">
      <c r="A692">
        <v>683</v>
      </c>
      <c r="B692">
        <f>'Założenia i wyniki'!$E$6*Znorm.Profile!B692*((100-(24*'Założenia i wyniki'!$E$9))/100)</f>
        <v>0.14647667924528301</v>
      </c>
      <c r="C692">
        <f>'Założenia i wyniki'!$E$8*Znorm.Profile!C692*(1+'Założenia i wyniki'!$E$10/100)^24</f>
        <v>0.45008984999999996</v>
      </c>
      <c r="D692">
        <f t="shared" si="30"/>
        <v>0.14647667924528301</v>
      </c>
      <c r="E692">
        <f t="shared" si="31"/>
        <v>0</v>
      </c>
      <c r="F692">
        <f t="shared" si="32"/>
        <v>0.30361317075471694</v>
      </c>
    </row>
    <row r="693" spans="1:6" x14ac:dyDescent="0.25">
      <c r="A693">
        <v>684</v>
      </c>
      <c r="B693">
        <f>'Założenia i wyniki'!$E$6*Znorm.Profile!B693*((100-(24*'Założenia i wyniki'!$E$9))/100)</f>
        <v>0.15656905660377357</v>
      </c>
      <c r="C693">
        <f>'Założenia i wyniki'!$E$8*Znorm.Profile!C693*(1+'Założenia i wyniki'!$E$10/100)^24</f>
        <v>0.44039800000000001</v>
      </c>
      <c r="D693">
        <f t="shared" si="30"/>
        <v>0.15656905660377357</v>
      </c>
      <c r="E693">
        <f t="shared" si="31"/>
        <v>0</v>
      </c>
      <c r="F693">
        <f t="shared" si="32"/>
        <v>0.28382894339622644</v>
      </c>
    </row>
    <row r="694" spans="1:6" x14ac:dyDescent="0.25">
      <c r="A694">
        <v>685</v>
      </c>
      <c r="B694">
        <f>'Założenia i wyniki'!$E$6*Znorm.Profile!B694*((100-(24*'Założenia i wyniki'!$E$9))/100)</f>
        <v>0.15988490566037736</v>
      </c>
      <c r="C694">
        <f>'Założenia i wyniki'!$E$8*Znorm.Profile!C694*(1+'Założenia i wyniki'!$E$10/100)^24</f>
        <v>0.44033325000000001</v>
      </c>
      <c r="D694">
        <f t="shared" si="30"/>
        <v>0.15988490566037736</v>
      </c>
      <c r="E694">
        <f t="shared" si="31"/>
        <v>0</v>
      </c>
      <c r="F694">
        <f t="shared" si="32"/>
        <v>0.28044834433962262</v>
      </c>
    </row>
    <row r="695" spans="1:6" x14ac:dyDescent="0.25">
      <c r="A695">
        <v>686</v>
      </c>
      <c r="B695">
        <f>'Założenia i wyniki'!$E$6*Znorm.Profile!B695*((100-(24*'Założenia i wyniki'!$E$9))/100)</f>
        <v>0.14829849056603772</v>
      </c>
      <c r="C695">
        <f>'Założenia i wyniki'!$E$8*Znorm.Profile!C695*(1+'Założenia i wyniki'!$E$10/100)^24</f>
        <v>0.44091600000000003</v>
      </c>
      <c r="D695">
        <f t="shared" si="30"/>
        <v>0.14829849056603772</v>
      </c>
      <c r="E695">
        <f t="shared" si="31"/>
        <v>0</v>
      </c>
      <c r="F695">
        <f t="shared" si="32"/>
        <v>0.29261750943396231</v>
      </c>
    </row>
    <row r="696" spans="1:6" x14ac:dyDescent="0.25">
      <c r="A696">
        <v>687</v>
      </c>
      <c r="B696">
        <f>'Założenia i wyniki'!$E$6*Znorm.Profile!B696*((100-(24*'Założenia i wyniki'!$E$9))/100)</f>
        <v>0.10318769811320753</v>
      </c>
      <c r="C696">
        <f>'Założenia i wyniki'!$E$8*Znorm.Profile!C696*(1+'Założenia i wyniki'!$E$10/100)^24</f>
        <v>0.44471524999999995</v>
      </c>
      <c r="D696">
        <f t="shared" si="30"/>
        <v>0.10318769811320753</v>
      </c>
      <c r="E696">
        <f t="shared" si="31"/>
        <v>0</v>
      </c>
      <c r="F696">
        <f t="shared" si="32"/>
        <v>0.3415275518867924</v>
      </c>
    </row>
    <row r="697" spans="1:6" x14ac:dyDescent="0.25">
      <c r="A697">
        <v>688</v>
      </c>
      <c r="B697">
        <f>'Założenia i wyniki'!$E$6*Znorm.Profile!B697*((100-(24*'Założenia i wyniki'!$E$9))/100)</f>
        <v>1.3290837735849055E-2</v>
      </c>
      <c r="C697">
        <f>'Założenia i wyniki'!$E$8*Znorm.Profile!C697*(1+'Założenia i wyniki'!$E$10/100)^24</f>
        <v>0.48435309999999998</v>
      </c>
      <c r="D697">
        <f t="shared" si="30"/>
        <v>1.3290837735849055E-2</v>
      </c>
      <c r="E697">
        <f t="shared" si="31"/>
        <v>0</v>
      </c>
      <c r="F697">
        <f t="shared" si="32"/>
        <v>0.47106226226415093</v>
      </c>
    </row>
    <row r="698" spans="1:6" x14ac:dyDescent="0.25">
      <c r="A698">
        <v>689</v>
      </c>
      <c r="B698">
        <f>'Założenia i wyniki'!$E$6*Znorm.Profile!B698*((100-(24*'Założenia i wyniki'!$E$9))/100)</f>
        <v>0</v>
      </c>
      <c r="C698">
        <f>'Założenia i wyniki'!$E$8*Znorm.Profile!C698*(1+'Założenia i wyniki'!$E$10/100)^24</f>
        <v>0.55063925000000002</v>
      </c>
      <c r="D698">
        <f t="shared" si="30"/>
        <v>0</v>
      </c>
      <c r="E698">
        <f t="shared" si="31"/>
        <v>0</v>
      </c>
      <c r="F698">
        <f t="shared" si="32"/>
        <v>0.55063925000000002</v>
      </c>
    </row>
    <row r="699" spans="1:6" x14ac:dyDescent="0.25">
      <c r="A699">
        <v>690</v>
      </c>
      <c r="B699">
        <f>'Założenia i wyniki'!$E$6*Znorm.Profile!B699*((100-(24*'Założenia i wyniki'!$E$9))/100)</f>
        <v>0</v>
      </c>
      <c r="C699">
        <f>'Założenia i wyniki'!$E$8*Znorm.Profile!C699*(1+'Założenia i wyniki'!$E$10/100)^24</f>
        <v>0.62000785000000003</v>
      </c>
      <c r="D699">
        <f t="shared" si="30"/>
        <v>0</v>
      </c>
      <c r="E699">
        <f t="shared" si="31"/>
        <v>0</v>
      </c>
      <c r="F699">
        <f t="shared" si="32"/>
        <v>0.62000785000000003</v>
      </c>
    </row>
    <row r="700" spans="1:6" x14ac:dyDescent="0.25">
      <c r="A700">
        <v>691</v>
      </c>
      <c r="B700">
        <f>'Założenia i wyniki'!$E$6*Znorm.Profile!B700*((100-(24*'Założenia i wyniki'!$E$9))/100)</f>
        <v>0</v>
      </c>
      <c r="C700">
        <f>'Założenia i wyniki'!$E$8*Znorm.Profile!C700*(1+'Założenia i wyniki'!$E$10/100)^24</f>
        <v>0.62468175000000004</v>
      </c>
      <c r="D700">
        <f t="shared" si="30"/>
        <v>0</v>
      </c>
      <c r="E700">
        <f t="shared" si="31"/>
        <v>0</v>
      </c>
      <c r="F700">
        <f t="shared" si="32"/>
        <v>0.62468175000000004</v>
      </c>
    </row>
    <row r="701" spans="1:6" x14ac:dyDescent="0.25">
      <c r="A701">
        <v>692</v>
      </c>
      <c r="B701">
        <f>'Założenia i wyniki'!$E$6*Znorm.Profile!B701*((100-(24*'Założenia i wyniki'!$E$9))/100)</f>
        <v>0</v>
      </c>
      <c r="C701">
        <f>'Założenia i wyniki'!$E$8*Znorm.Profile!C701*(1+'Założenia i wyniki'!$E$10/100)^24</f>
        <v>0.61239254999999992</v>
      </c>
      <c r="D701">
        <f t="shared" si="30"/>
        <v>0</v>
      </c>
      <c r="E701">
        <f t="shared" si="31"/>
        <v>0</v>
      </c>
      <c r="F701">
        <f t="shared" si="32"/>
        <v>0.61239254999999992</v>
      </c>
    </row>
    <row r="702" spans="1:6" x14ac:dyDescent="0.25">
      <c r="A702">
        <v>693</v>
      </c>
      <c r="B702">
        <f>'Założenia i wyniki'!$E$6*Znorm.Profile!B702*((100-(24*'Założenia i wyniki'!$E$9))/100)</f>
        <v>0</v>
      </c>
      <c r="C702">
        <f>'Założenia i wyniki'!$E$8*Znorm.Profile!C702*(1+'Założenia i wyniki'!$E$10/100)^24</f>
        <v>0.57865079999999991</v>
      </c>
      <c r="D702">
        <f t="shared" si="30"/>
        <v>0</v>
      </c>
      <c r="E702">
        <f t="shared" si="31"/>
        <v>0</v>
      </c>
      <c r="F702">
        <f t="shared" si="32"/>
        <v>0.57865079999999991</v>
      </c>
    </row>
    <row r="703" spans="1:6" x14ac:dyDescent="0.25">
      <c r="A703">
        <v>694</v>
      </c>
      <c r="B703">
        <f>'Założenia i wyniki'!$E$6*Znorm.Profile!B703*((100-(24*'Założenia i wyniki'!$E$9))/100)</f>
        <v>0</v>
      </c>
      <c r="C703">
        <f>'Założenia i wyniki'!$E$8*Znorm.Profile!C703*(1+'Założenia i wyniki'!$E$10/100)^24</f>
        <v>0.51488360000000011</v>
      </c>
      <c r="D703">
        <f t="shared" si="30"/>
        <v>0</v>
      </c>
      <c r="E703">
        <f t="shared" si="31"/>
        <v>0</v>
      </c>
      <c r="F703">
        <f t="shared" si="32"/>
        <v>0.51488360000000011</v>
      </c>
    </row>
    <row r="704" spans="1:6" x14ac:dyDescent="0.25">
      <c r="A704">
        <v>695</v>
      </c>
      <c r="B704">
        <f>'Założenia i wyniki'!$E$6*Znorm.Profile!B704*((100-(24*'Założenia i wyniki'!$E$9))/100)</f>
        <v>0</v>
      </c>
      <c r="C704">
        <f>'Założenia i wyniki'!$E$8*Znorm.Profile!C704*(1+'Założenia i wyniki'!$E$10/100)^24</f>
        <v>0.41920655000000001</v>
      </c>
      <c r="D704">
        <f t="shared" si="30"/>
        <v>0</v>
      </c>
      <c r="E704">
        <f t="shared" si="31"/>
        <v>0</v>
      </c>
      <c r="F704">
        <f t="shared" si="32"/>
        <v>0.41920655000000001</v>
      </c>
    </row>
    <row r="705" spans="1:6" x14ac:dyDescent="0.25">
      <c r="A705">
        <v>696</v>
      </c>
      <c r="B705">
        <f>'Założenia i wyniki'!$E$6*Znorm.Profile!B705*((100-(24*'Założenia i wyniki'!$E$9))/100)</f>
        <v>0</v>
      </c>
      <c r="C705">
        <f>'Założenia i wyniki'!$E$8*Znorm.Profile!C705*(1+'Założenia i wyniki'!$E$10/100)^24</f>
        <v>0.338422</v>
      </c>
      <c r="D705">
        <f t="shared" si="30"/>
        <v>0</v>
      </c>
      <c r="E705">
        <f t="shared" si="31"/>
        <v>0</v>
      </c>
      <c r="F705">
        <f t="shared" si="32"/>
        <v>0.338422</v>
      </c>
    </row>
    <row r="706" spans="1:6" x14ac:dyDescent="0.25">
      <c r="A706">
        <v>697</v>
      </c>
      <c r="B706">
        <f>'Założenia i wyniki'!$E$6*Znorm.Profile!B706*((100-(24*'Założenia i wyniki'!$E$9))/100)</f>
        <v>0</v>
      </c>
      <c r="C706">
        <f>'Założenia i wyniki'!$E$8*Znorm.Profile!C706*(1+'Założenia i wyniki'!$E$10/100)^24</f>
        <v>0.27274029999999999</v>
      </c>
      <c r="D706">
        <f t="shared" si="30"/>
        <v>0</v>
      </c>
      <c r="E706">
        <f t="shared" si="31"/>
        <v>0</v>
      </c>
      <c r="F706">
        <f t="shared" si="32"/>
        <v>0.27274029999999999</v>
      </c>
    </row>
    <row r="707" spans="1:6" x14ac:dyDescent="0.25">
      <c r="A707">
        <v>698</v>
      </c>
      <c r="B707">
        <f>'Założenia i wyniki'!$E$6*Znorm.Profile!B707*((100-(24*'Założenia i wyniki'!$E$9))/100)</f>
        <v>0</v>
      </c>
      <c r="C707">
        <f>'Założenia i wyniki'!$E$8*Znorm.Profile!C707*(1+'Założenia i wyniki'!$E$10/100)^24</f>
        <v>0.24009755000000002</v>
      </c>
      <c r="D707">
        <f t="shared" si="30"/>
        <v>0</v>
      </c>
      <c r="E707">
        <f t="shared" si="31"/>
        <v>0</v>
      </c>
      <c r="F707">
        <f t="shared" si="32"/>
        <v>0.24009755000000002</v>
      </c>
    </row>
    <row r="708" spans="1:6" x14ac:dyDescent="0.25">
      <c r="A708">
        <v>699</v>
      </c>
      <c r="B708">
        <f>'Założenia i wyniki'!$E$6*Znorm.Profile!B708*((100-(24*'Założenia i wyniki'!$E$9))/100)</f>
        <v>0</v>
      </c>
      <c r="C708">
        <f>'Założenia i wyniki'!$E$8*Znorm.Profile!C708*(1+'Założenia i wyniki'!$E$10/100)^24</f>
        <v>0.22411410000000001</v>
      </c>
      <c r="D708">
        <f t="shared" si="30"/>
        <v>0</v>
      </c>
      <c r="E708">
        <f t="shared" si="31"/>
        <v>0</v>
      </c>
      <c r="F708">
        <f t="shared" si="32"/>
        <v>0.22411410000000001</v>
      </c>
    </row>
    <row r="709" spans="1:6" x14ac:dyDescent="0.25">
      <c r="A709">
        <v>700</v>
      </c>
      <c r="B709">
        <f>'Założenia i wyniki'!$E$6*Znorm.Profile!B709*((100-(24*'Założenia i wyniki'!$E$9))/100)</f>
        <v>0</v>
      </c>
      <c r="C709">
        <f>'Założenia i wyniki'!$E$8*Znorm.Profile!C709*(1+'Założenia i wyniki'!$E$10/100)^24</f>
        <v>0.22576574999999999</v>
      </c>
      <c r="D709">
        <f t="shared" si="30"/>
        <v>0</v>
      </c>
      <c r="E709">
        <f t="shared" si="31"/>
        <v>0</v>
      </c>
      <c r="F709">
        <f t="shared" si="32"/>
        <v>0.22576574999999999</v>
      </c>
    </row>
    <row r="710" spans="1:6" x14ac:dyDescent="0.25">
      <c r="A710">
        <v>701</v>
      </c>
      <c r="B710">
        <f>'Założenia i wyniki'!$E$6*Znorm.Profile!B710*((100-(24*'Założenia i wyniki'!$E$9))/100)</f>
        <v>0</v>
      </c>
      <c r="C710">
        <f>'Założenia i wyniki'!$E$8*Znorm.Profile!C710*(1+'Założenia i wyniki'!$E$10/100)^24</f>
        <v>0.24657114999999999</v>
      </c>
      <c r="D710">
        <f t="shared" si="30"/>
        <v>0</v>
      </c>
      <c r="E710">
        <f t="shared" si="31"/>
        <v>0</v>
      </c>
      <c r="F710">
        <f t="shared" si="32"/>
        <v>0.24657114999999999</v>
      </c>
    </row>
    <row r="711" spans="1:6" x14ac:dyDescent="0.25">
      <c r="A711">
        <v>702</v>
      </c>
      <c r="B711">
        <f>'Założenia i wyniki'!$E$6*Znorm.Profile!B711*((100-(24*'Założenia i wyniki'!$E$9))/100)</f>
        <v>0</v>
      </c>
      <c r="C711">
        <f>'Założenia i wyniki'!$E$8*Znorm.Profile!C711*(1+'Założenia i wyniki'!$E$10/100)^24</f>
        <v>0.30290119999999998</v>
      </c>
      <c r="D711">
        <f t="shared" si="30"/>
        <v>0</v>
      </c>
      <c r="E711">
        <f t="shared" si="31"/>
        <v>0</v>
      </c>
      <c r="F711">
        <f t="shared" si="32"/>
        <v>0.30290119999999998</v>
      </c>
    </row>
    <row r="712" spans="1:6" x14ac:dyDescent="0.25">
      <c r="A712">
        <v>703</v>
      </c>
      <c r="B712">
        <f>'Założenia i wyniki'!$E$6*Znorm.Profile!B712*((100-(24*'Założenia i wyniki'!$E$9))/100)</f>
        <v>0</v>
      </c>
      <c r="C712">
        <f>'Założenia i wyniki'!$E$8*Znorm.Profile!C712*(1+'Założenia i wyniki'!$E$10/100)^24</f>
        <v>0.3874031</v>
      </c>
      <c r="D712">
        <f t="shared" si="30"/>
        <v>0</v>
      </c>
      <c r="E712">
        <f t="shared" si="31"/>
        <v>0</v>
      </c>
      <c r="F712">
        <f t="shared" si="32"/>
        <v>0.3874031</v>
      </c>
    </row>
    <row r="713" spans="1:6" x14ac:dyDescent="0.25">
      <c r="A713">
        <v>704</v>
      </c>
      <c r="B713">
        <f>'Założenia i wyniki'!$E$6*Znorm.Profile!B713*((100-(24*'Założenia i wyniki'!$E$9))/100)</f>
        <v>0</v>
      </c>
      <c r="C713">
        <f>'Założenia i wyniki'!$E$8*Znorm.Profile!C713*(1+'Założenia i wyniki'!$E$10/100)^24</f>
        <v>0.44304295000000005</v>
      </c>
      <c r="D713">
        <f t="shared" si="30"/>
        <v>0</v>
      </c>
      <c r="E713">
        <f t="shared" si="31"/>
        <v>0</v>
      </c>
      <c r="F713">
        <f t="shared" si="32"/>
        <v>0.44304295000000005</v>
      </c>
    </row>
    <row r="714" spans="1:6" x14ac:dyDescent="0.25">
      <c r="A714">
        <v>705</v>
      </c>
      <c r="B714">
        <f>'Założenia i wyniki'!$E$6*Znorm.Profile!B714*((100-(24*'Założenia i wyniki'!$E$9))/100)</f>
        <v>0.44067252830188675</v>
      </c>
      <c r="C714">
        <f>'Założenia i wyniki'!$E$8*Znorm.Profile!C714*(1+'Założenia i wyniki'!$E$10/100)^24</f>
        <v>0.46064689999999997</v>
      </c>
      <c r="D714">
        <f t="shared" si="30"/>
        <v>0.44067252830188675</v>
      </c>
      <c r="E714">
        <f t="shared" si="31"/>
        <v>0</v>
      </c>
      <c r="F714">
        <f t="shared" si="32"/>
        <v>1.9974371698113225E-2</v>
      </c>
    </row>
    <row r="715" spans="1:6" x14ac:dyDescent="0.25">
      <c r="A715">
        <v>706</v>
      </c>
      <c r="B715">
        <f>'Założenia i wyniki'!$E$6*Znorm.Profile!B715*((100-(24*'Założenia i wyniki'!$E$9))/100)</f>
        <v>0.49746120754716977</v>
      </c>
      <c r="C715">
        <f>'Założenia i wyniki'!$E$8*Znorm.Profile!C715*(1+'Założenia i wyniki'!$E$10/100)^24</f>
        <v>0.46333210000000008</v>
      </c>
      <c r="D715">
        <f t="shared" ref="D715:D778" si="33">IF(B715&lt;=C715,B715,C715)</f>
        <v>0.46333210000000008</v>
      </c>
      <c r="E715">
        <f t="shared" ref="E715:E778" si="34">IF(B715&gt;C715,B715-C715,0)</f>
        <v>3.412910754716969E-2</v>
      </c>
      <c r="F715">
        <f t="shared" ref="F715:F778" si="35">IF(B715&lt;C715,C715-B715,0)</f>
        <v>0</v>
      </c>
    </row>
    <row r="716" spans="1:6" x14ac:dyDescent="0.25">
      <c r="A716">
        <v>707</v>
      </c>
      <c r="B716">
        <f>'Założenia i wyniki'!$E$6*Znorm.Profile!B716*((100-(24*'Założenia i wyniki'!$E$9))/100)</f>
        <v>0.28731260377358492</v>
      </c>
      <c r="C716">
        <f>'Założenia i wyniki'!$E$8*Znorm.Profile!C716*(1+'Założenia i wyniki'!$E$10/100)^24</f>
        <v>0.45405219999999996</v>
      </c>
      <c r="D716">
        <f t="shared" si="33"/>
        <v>0.28731260377358492</v>
      </c>
      <c r="E716">
        <f t="shared" si="34"/>
        <v>0</v>
      </c>
      <c r="F716">
        <f t="shared" si="35"/>
        <v>0.16673959622641504</v>
      </c>
    </row>
    <row r="717" spans="1:6" x14ac:dyDescent="0.25">
      <c r="A717">
        <v>708</v>
      </c>
      <c r="B717">
        <f>'Założenia i wyniki'!$E$6*Znorm.Profile!B717*((100-(24*'Założenia i wyniki'!$E$9))/100)</f>
        <v>0.21783984905660372</v>
      </c>
      <c r="C717">
        <f>'Założenia i wyniki'!$E$8*Znorm.Profile!C717*(1+'Założenia i wyniki'!$E$10/100)^24</f>
        <v>0.45730090000000001</v>
      </c>
      <c r="D717">
        <f t="shared" si="33"/>
        <v>0.21783984905660372</v>
      </c>
      <c r="E717">
        <f t="shared" si="34"/>
        <v>0</v>
      </c>
      <c r="F717">
        <f t="shared" si="35"/>
        <v>0.23946105094339629</v>
      </c>
    </row>
    <row r="718" spans="1:6" x14ac:dyDescent="0.25">
      <c r="A718">
        <v>709</v>
      </c>
      <c r="B718">
        <f>'Założenia i wyniki'!$E$6*Znorm.Profile!B718*((100-(24*'Założenia i wyniki'!$E$9))/100)</f>
        <v>0.16634890566037736</v>
      </c>
      <c r="C718">
        <f>'Założenia i wyniki'!$E$8*Znorm.Profile!C718*(1+'Założenia i wyniki'!$E$10/100)^24</f>
        <v>0.45741674999999998</v>
      </c>
      <c r="D718">
        <f t="shared" si="33"/>
        <v>0.16634890566037736</v>
      </c>
      <c r="E718">
        <f t="shared" si="34"/>
        <v>0</v>
      </c>
      <c r="F718">
        <f t="shared" si="35"/>
        <v>0.29106784433962263</v>
      </c>
    </row>
    <row r="719" spans="1:6" x14ac:dyDescent="0.25">
      <c r="A719">
        <v>710</v>
      </c>
      <c r="B719">
        <f>'Założenia i wyniki'!$E$6*Znorm.Profile!B719*((100-(24*'Założenia i wyniki'!$E$9))/100)</f>
        <v>0.18596196226415096</v>
      </c>
      <c r="C719">
        <f>'Założenia i wyniki'!$E$8*Znorm.Profile!C719*(1+'Założenia i wyniki'!$E$10/100)^24</f>
        <v>0.45715145000000001</v>
      </c>
      <c r="D719">
        <f t="shared" si="33"/>
        <v>0.18596196226415096</v>
      </c>
      <c r="E719">
        <f t="shared" si="34"/>
        <v>0</v>
      </c>
      <c r="F719">
        <f t="shared" si="35"/>
        <v>0.27118948773584906</v>
      </c>
    </row>
    <row r="720" spans="1:6" x14ac:dyDescent="0.25">
      <c r="A720">
        <v>711</v>
      </c>
      <c r="B720">
        <f>'Założenia i wyniki'!$E$6*Znorm.Profile!B720*((100-(24*'Założenia i wyniki'!$E$9))/100)</f>
        <v>0.23411418867924527</v>
      </c>
      <c r="C720">
        <f>'Założenia i wyniki'!$E$8*Znorm.Profile!C720*(1+'Założenia i wyniki'!$E$10/100)^24</f>
        <v>0.45808279999999996</v>
      </c>
      <c r="D720">
        <f t="shared" si="33"/>
        <v>0.23411418867924527</v>
      </c>
      <c r="E720">
        <f t="shared" si="34"/>
        <v>0</v>
      </c>
      <c r="F720">
        <f t="shared" si="35"/>
        <v>0.22396861132075468</v>
      </c>
    </row>
    <row r="721" spans="1:6" x14ac:dyDescent="0.25">
      <c r="A721">
        <v>712</v>
      </c>
      <c r="B721">
        <f>'Założenia i wyniki'!$E$6*Znorm.Profile!B721*((100-(24*'Założenia i wyniki'!$E$9))/100)</f>
        <v>5.6405260377358497E-2</v>
      </c>
      <c r="C721">
        <f>'Założenia i wyniki'!$E$8*Znorm.Profile!C721*(1+'Założenia i wyniki'!$E$10/100)^24</f>
        <v>0.4852477</v>
      </c>
      <c r="D721">
        <f t="shared" si="33"/>
        <v>5.6405260377358497E-2</v>
      </c>
      <c r="E721">
        <f t="shared" si="34"/>
        <v>0</v>
      </c>
      <c r="F721">
        <f t="shared" si="35"/>
        <v>0.42884243962264151</v>
      </c>
    </row>
    <row r="722" spans="1:6" x14ac:dyDescent="0.25">
      <c r="A722">
        <v>713</v>
      </c>
      <c r="B722">
        <f>'Założenia i wyniki'!$E$6*Znorm.Profile!B722*((100-(24*'Założenia i wyniki'!$E$9))/100)</f>
        <v>0</v>
      </c>
      <c r="C722">
        <f>'Założenia i wyniki'!$E$8*Znorm.Profile!C722*(1+'Założenia i wyniki'!$E$10/100)^24</f>
        <v>0.55961324999999995</v>
      </c>
      <c r="D722">
        <f t="shared" si="33"/>
        <v>0</v>
      </c>
      <c r="E722">
        <f t="shared" si="34"/>
        <v>0</v>
      </c>
      <c r="F722">
        <f t="shared" si="35"/>
        <v>0.55961324999999995</v>
      </c>
    </row>
    <row r="723" spans="1:6" x14ac:dyDescent="0.25">
      <c r="A723">
        <v>714</v>
      </c>
      <c r="B723">
        <f>'Założenia i wyniki'!$E$6*Znorm.Profile!B723*((100-(24*'Założenia i wyniki'!$E$9))/100)</f>
        <v>0</v>
      </c>
      <c r="C723">
        <f>'Założenia i wyniki'!$E$8*Znorm.Profile!C723*(1+'Założenia i wyniki'!$E$10/100)^24</f>
        <v>0.62242529999999996</v>
      </c>
      <c r="D723">
        <f t="shared" si="33"/>
        <v>0</v>
      </c>
      <c r="E723">
        <f t="shared" si="34"/>
        <v>0</v>
      </c>
      <c r="F723">
        <f t="shared" si="35"/>
        <v>0.62242529999999996</v>
      </c>
    </row>
    <row r="724" spans="1:6" x14ac:dyDescent="0.25">
      <c r="A724">
        <v>715</v>
      </c>
      <c r="B724">
        <f>'Założenia i wyniki'!$E$6*Znorm.Profile!B724*((100-(24*'Założenia i wyniki'!$E$9))/100)</f>
        <v>0</v>
      </c>
      <c r="C724">
        <f>'Założenia i wyniki'!$E$8*Znorm.Profile!C724*(1+'Założenia i wyniki'!$E$10/100)^24</f>
        <v>0.64140230000000009</v>
      </c>
      <c r="D724">
        <f t="shared" si="33"/>
        <v>0</v>
      </c>
      <c r="E724">
        <f t="shared" si="34"/>
        <v>0</v>
      </c>
      <c r="F724">
        <f t="shared" si="35"/>
        <v>0.64140230000000009</v>
      </c>
    </row>
    <row r="725" spans="1:6" x14ac:dyDescent="0.25">
      <c r="A725">
        <v>716</v>
      </c>
      <c r="B725">
        <f>'Założenia i wyniki'!$E$6*Znorm.Profile!B725*((100-(24*'Założenia i wyniki'!$E$9))/100)</f>
        <v>0</v>
      </c>
      <c r="C725">
        <f>'Założenia i wyniki'!$E$8*Znorm.Profile!C725*(1+'Założenia i wyniki'!$E$10/100)^24</f>
        <v>0.61841570000000001</v>
      </c>
      <c r="D725">
        <f t="shared" si="33"/>
        <v>0</v>
      </c>
      <c r="E725">
        <f t="shared" si="34"/>
        <v>0</v>
      </c>
      <c r="F725">
        <f t="shared" si="35"/>
        <v>0.61841570000000001</v>
      </c>
    </row>
    <row r="726" spans="1:6" x14ac:dyDescent="0.25">
      <c r="A726">
        <v>717</v>
      </c>
      <c r="B726">
        <f>'Założenia i wyniki'!$E$6*Znorm.Profile!B726*((100-(24*'Założenia i wyniki'!$E$9))/100)</f>
        <v>0</v>
      </c>
      <c r="C726">
        <f>'Założenia i wyniki'!$E$8*Znorm.Profile!C726*(1+'Założenia i wyniki'!$E$10/100)^24</f>
        <v>0.57700300000000004</v>
      </c>
      <c r="D726">
        <f t="shared" si="33"/>
        <v>0</v>
      </c>
      <c r="E726">
        <f t="shared" si="34"/>
        <v>0</v>
      </c>
      <c r="F726">
        <f t="shared" si="35"/>
        <v>0.57700300000000004</v>
      </c>
    </row>
    <row r="727" spans="1:6" x14ac:dyDescent="0.25">
      <c r="A727">
        <v>718</v>
      </c>
      <c r="B727">
        <f>'Założenia i wyniki'!$E$6*Znorm.Profile!B727*((100-(24*'Założenia i wyniki'!$E$9))/100)</f>
        <v>0</v>
      </c>
      <c r="C727">
        <f>'Założenia i wyniki'!$E$8*Znorm.Profile!C727*(1+'Założenia i wyniki'!$E$10/100)^24</f>
        <v>0.51748759999999994</v>
      </c>
      <c r="D727">
        <f t="shared" si="33"/>
        <v>0</v>
      </c>
      <c r="E727">
        <f t="shared" si="34"/>
        <v>0</v>
      </c>
      <c r="F727">
        <f t="shared" si="35"/>
        <v>0.51748759999999994</v>
      </c>
    </row>
    <row r="728" spans="1:6" x14ac:dyDescent="0.25">
      <c r="A728">
        <v>719</v>
      </c>
      <c r="B728">
        <f>'Założenia i wyniki'!$E$6*Znorm.Profile!B728*((100-(24*'Założenia i wyniki'!$E$9))/100)</f>
        <v>0</v>
      </c>
      <c r="C728">
        <f>'Założenia i wyniki'!$E$8*Znorm.Profile!C728*(1+'Założenia i wyniki'!$E$10/100)^24</f>
        <v>0.43401470000000003</v>
      </c>
      <c r="D728">
        <f t="shared" si="33"/>
        <v>0</v>
      </c>
      <c r="E728">
        <f t="shared" si="34"/>
        <v>0</v>
      </c>
      <c r="F728">
        <f t="shared" si="35"/>
        <v>0.43401470000000003</v>
      </c>
    </row>
    <row r="729" spans="1:6" x14ac:dyDescent="0.25">
      <c r="A729">
        <v>720</v>
      </c>
      <c r="B729">
        <f>'Założenia i wyniki'!$E$6*Znorm.Profile!B729*((100-(24*'Założenia i wyniki'!$E$9))/100)</f>
        <v>0</v>
      </c>
      <c r="C729">
        <f>'Założenia i wyniki'!$E$8*Znorm.Profile!C729*(1+'Założenia i wyniki'!$E$10/100)^24</f>
        <v>0.36091125000000002</v>
      </c>
      <c r="D729">
        <f t="shared" si="33"/>
        <v>0</v>
      </c>
      <c r="E729">
        <f t="shared" si="34"/>
        <v>0</v>
      </c>
      <c r="F729">
        <f t="shared" si="35"/>
        <v>0.36091125000000002</v>
      </c>
    </row>
    <row r="730" spans="1:6" x14ac:dyDescent="0.25">
      <c r="A730">
        <v>721</v>
      </c>
      <c r="B730">
        <f>'Założenia i wyniki'!$E$6*Znorm.Profile!B730*((100-(24*'Założenia i wyniki'!$E$9))/100)</f>
        <v>0</v>
      </c>
      <c r="C730">
        <f>'Założenia i wyniki'!$E$8*Znorm.Profile!C730*(1+'Założenia i wyniki'!$E$10/100)^24</f>
        <v>0.295344</v>
      </c>
      <c r="D730">
        <f t="shared" si="33"/>
        <v>0</v>
      </c>
      <c r="E730">
        <f t="shared" si="34"/>
        <v>0</v>
      </c>
      <c r="F730">
        <f t="shared" si="35"/>
        <v>0.295344</v>
      </c>
    </row>
    <row r="731" spans="1:6" x14ac:dyDescent="0.25">
      <c r="A731">
        <v>722</v>
      </c>
      <c r="B731">
        <f>'Założenia i wyniki'!$E$6*Znorm.Profile!B731*((100-(24*'Założenia i wyniki'!$E$9))/100)</f>
        <v>0</v>
      </c>
      <c r="C731">
        <f>'Założenia i wyniki'!$E$8*Znorm.Profile!C731*(1+'Założenia i wyniki'!$E$10/100)^24</f>
        <v>0.25527565000000002</v>
      </c>
      <c r="D731">
        <f t="shared" si="33"/>
        <v>0</v>
      </c>
      <c r="E731">
        <f t="shared" si="34"/>
        <v>0</v>
      </c>
      <c r="F731">
        <f t="shared" si="35"/>
        <v>0.25527565000000002</v>
      </c>
    </row>
    <row r="732" spans="1:6" x14ac:dyDescent="0.25">
      <c r="A732">
        <v>723</v>
      </c>
      <c r="B732">
        <f>'Założenia i wyniki'!$E$6*Znorm.Profile!B732*((100-(24*'Założenia i wyniki'!$E$9))/100)</f>
        <v>0</v>
      </c>
      <c r="C732">
        <f>'Założenia i wyniki'!$E$8*Znorm.Profile!C732*(1+'Założenia i wyniki'!$E$10/100)^24</f>
        <v>0.23600255000000001</v>
      </c>
      <c r="D732">
        <f t="shared" si="33"/>
        <v>0</v>
      </c>
      <c r="E732">
        <f t="shared" si="34"/>
        <v>0</v>
      </c>
      <c r="F732">
        <f t="shared" si="35"/>
        <v>0.23600255000000001</v>
      </c>
    </row>
    <row r="733" spans="1:6" x14ac:dyDescent="0.25">
      <c r="A733">
        <v>724</v>
      </c>
      <c r="B733">
        <f>'Założenia i wyniki'!$E$6*Znorm.Profile!B733*((100-(24*'Założenia i wyniki'!$E$9))/100)</f>
        <v>0</v>
      </c>
      <c r="C733">
        <f>'Założenia i wyniki'!$E$8*Znorm.Profile!C733*(1+'Założenia i wyniki'!$E$10/100)^24</f>
        <v>0.23640820000000001</v>
      </c>
      <c r="D733">
        <f t="shared" si="33"/>
        <v>0</v>
      </c>
      <c r="E733">
        <f t="shared" si="34"/>
        <v>0</v>
      </c>
      <c r="F733">
        <f t="shared" si="35"/>
        <v>0.23640820000000001</v>
      </c>
    </row>
    <row r="734" spans="1:6" x14ac:dyDescent="0.25">
      <c r="A734">
        <v>725</v>
      </c>
      <c r="B734">
        <f>'Założenia i wyniki'!$E$6*Znorm.Profile!B734*((100-(24*'Założenia i wyniki'!$E$9))/100)</f>
        <v>0</v>
      </c>
      <c r="C734">
        <f>'Założenia i wyniki'!$E$8*Znorm.Profile!C734*(1+'Założenia i wyniki'!$E$10/100)^24</f>
        <v>0.24587639999999997</v>
      </c>
      <c r="D734">
        <f t="shared" si="33"/>
        <v>0</v>
      </c>
      <c r="E734">
        <f t="shared" si="34"/>
        <v>0</v>
      </c>
      <c r="F734">
        <f t="shared" si="35"/>
        <v>0.24587639999999997</v>
      </c>
    </row>
    <row r="735" spans="1:6" x14ac:dyDescent="0.25">
      <c r="A735">
        <v>726</v>
      </c>
      <c r="B735">
        <f>'Założenia i wyniki'!$E$6*Znorm.Profile!B735*((100-(24*'Założenia i wyniki'!$E$9))/100)</f>
        <v>0</v>
      </c>
      <c r="C735">
        <f>'Założenia i wyniki'!$E$8*Znorm.Profile!C735*(1+'Założenia i wyniki'!$E$10/100)^24</f>
        <v>0.27818699999999996</v>
      </c>
      <c r="D735">
        <f t="shared" si="33"/>
        <v>0</v>
      </c>
      <c r="E735">
        <f t="shared" si="34"/>
        <v>0</v>
      </c>
      <c r="F735">
        <f t="shared" si="35"/>
        <v>0.27818699999999996</v>
      </c>
    </row>
    <row r="736" spans="1:6" x14ac:dyDescent="0.25">
      <c r="A736">
        <v>727</v>
      </c>
      <c r="B736">
        <f>'Założenia i wyniki'!$E$6*Znorm.Profile!B736*((100-(24*'Założenia i wyniki'!$E$9))/100)</f>
        <v>0</v>
      </c>
      <c r="C736">
        <f>'Założenia i wyniki'!$E$8*Znorm.Profile!C736*(1+'Założenia i wyniki'!$E$10/100)^24</f>
        <v>0.33886755000000002</v>
      </c>
      <c r="D736">
        <f t="shared" si="33"/>
        <v>0</v>
      </c>
      <c r="E736">
        <f t="shared" si="34"/>
        <v>0</v>
      </c>
      <c r="F736">
        <f t="shared" si="35"/>
        <v>0.33886755000000002</v>
      </c>
    </row>
    <row r="737" spans="1:6" x14ac:dyDescent="0.25">
      <c r="A737">
        <v>728</v>
      </c>
      <c r="B737">
        <f>'Założenia i wyniki'!$E$6*Znorm.Profile!B737*((100-(24*'Założenia i wyniki'!$E$9))/100)</f>
        <v>0</v>
      </c>
      <c r="C737">
        <f>'Założenia i wyniki'!$E$8*Znorm.Profile!C737*(1+'Założenia i wyniki'!$E$10/100)^24</f>
        <v>0.39773965</v>
      </c>
      <c r="D737">
        <f t="shared" si="33"/>
        <v>0</v>
      </c>
      <c r="E737">
        <f t="shared" si="34"/>
        <v>0</v>
      </c>
      <c r="F737">
        <f t="shared" si="35"/>
        <v>0.39773965</v>
      </c>
    </row>
    <row r="738" spans="1:6" x14ac:dyDescent="0.25">
      <c r="A738">
        <v>729</v>
      </c>
      <c r="B738">
        <f>'Założenia i wyniki'!$E$6*Znorm.Profile!B738*((100-(24*'Założenia i wyniki'!$E$9))/100)</f>
        <v>9.2394037735849033E-2</v>
      </c>
      <c r="C738">
        <f>'Założenia i wyniki'!$E$8*Znorm.Profile!C738*(1+'Założenia i wyniki'!$E$10/100)^24</f>
        <v>0.46450705000000003</v>
      </c>
      <c r="D738">
        <f t="shared" si="33"/>
        <v>9.2394037735849033E-2</v>
      </c>
      <c r="E738">
        <f t="shared" si="34"/>
        <v>0</v>
      </c>
      <c r="F738">
        <f t="shared" si="35"/>
        <v>0.372113012264151</v>
      </c>
    </row>
    <row r="739" spans="1:6" x14ac:dyDescent="0.25">
      <c r="A739">
        <v>730</v>
      </c>
      <c r="B739">
        <f>'Założenia i wyniki'!$E$6*Znorm.Profile!B739*((100-(24*'Założenia i wyniki'!$E$9))/100)</f>
        <v>0.22877071698113205</v>
      </c>
      <c r="C739">
        <f>'Założenia i wyniki'!$E$8*Znorm.Profile!C739*(1+'Założenia i wyniki'!$E$10/100)^24</f>
        <v>0.51414789999999999</v>
      </c>
      <c r="D739">
        <f t="shared" si="33"/>
        <v>0.22877071698113205</v>
      </c>
      <c r="E739">
        <f t="shared" si="34"/>
        <v>0</v>
      </c>
      <c r="F739">
        <f t="shared" si="35"/>
        <v>0.28537718301886794</v>
      </c>
    </row>
    <row r="740" spans="1:6" x14ac:dyDescent="0.25">
      <c r="A740">
        <v>731</v>
      </c>
      <c r="B740">
        <f>'Założenia i wyniki'!$E$6*Znorm.Profile!B740*((100-(24*'Założenia i wyniki'!$E$9))/100)</f>
        <v>0.20956166037735849</v>
      </c>
      <c r="C740">
        <f>'Założenia i wyniki'!$E$8*Znorm.Profile!C740*(1+'Założenia i wyniki'!$E$10/100)^24</f>
        <v>0.52504269999999997</v>
      </c>
      <c r="D740">
        <f t="shared" si="33"/>
        <v>0.20956166037735849</v>
      </c>
      <c r="E740">
        <f t="shared" si="34"/>
        <v>0</v>
      </c>
      <c r="F740">
        <f t="shared" si="35"/>
        <v>0.31548103962264151</v>
      </c>
    </row>
    <row r="741" spans="1:6" x14ac:dyDescent="0.25">
      <c r="A741">
        <v>732</v>
      </c>
      <c r="B741">
        <f>'Założenia i wyniki'!$E$6*Znorm.Profile!B741*((100-(24*'Założenia i wyniki'!$E$9))/100)</f>
        <v>0.20468316981132073</v>
      </c>
      <c r="C741">
        <f>'Założenia i wyniki'!$E$8*Znorm.Profile!C741*(1+'Założenia i wyniki'!$E$10/100)^24</f>
        <v>0.53760419999999998</v>
      </c>
      <c r="D741">
        <f t="shared" si="33"/>
        <v>0.20468316981132073</v>
      </c>
      <c r="E741">
        <f t="shared" si="34"/>
        <v>0</v>
      </c>
      <c r="F741">
        <f t="shared" si="35"/>
        <v>0.33292103018867925</v>
      </c>
    </row>
    <row r="742" spans="1:6" x14ac:dyDescent="0.25">
      <c r="A742">
        <v>733</v>
      </c>
      <c r="B742">
        <f>'Założenia i wyniki'!$E$6*Znorm.Profile!B742*((100-(24*'Założenia i wyniki'!$E$9))/100)</f>
        <v>0.1752064150943396</v>
      </c>
      <c r="C742">
        <f>'Założenia i wyniki'!$E$8*Znorm.Profile!C742*(1+'Założenia i wyniki'!$E$10/100)^24</f>
        <v>0.54060264999999996</v>
      </c>
      <c r="D742">
        <f t="shared" si="33"/>
        <v>0.1752064150943396</v>
      </c>
      <c r="E742">
        <f t="shared" si="34"/>
        <v>0</v>
      </c>
      <c r="F742">
        <f t="shared" si="35"/>
        <v>0.36539623490566037</v>
      </c>
    </row>
    <row r="743" spans="1:6" x14ac:dyDescent="0.25">
      <c r="A743">
        <v>734</v>
      </c>
      <c r="B743">
        <f>'Założenia i wyniki'!$E$6*Znorm.Profile!B743*((100-(24*'Założenia i wyniki'!$E$9))/100)</f>
        <v>0.15836799999999998</v>
      </c>
      <c r="C743">
        <f>'Założenia i wyniki'!$E$8*Znorm.Profile!C743*(1+'Założenia i wyniki'!$E$10/100)^24</f>
        <v>0.55671385000000007</v>
      </c>
      <c r="D743">
        <f t="shared" si="33"/>
        <v>0.15836799999999998</v>
      </c>
      <c r="E743">
        <f t="shared" si="34"/>
        <v>0</v>
      </c>
      <c r="F743">
        <f t="shared" si="35"/>
        <v>0.39834585000000011</v>
      </c>
    </row>
    <row r="744" spans="1:6" x14ac:dyDescent="0.25">
      <c r="A744">
        <v>735</v>
      </c>
      <c r="B744">
        <f>'Założenia i wyniki'!$E$6*Znorm.Profile!B744*((100-(24*'Założenia i wyniki'!$E$9))/100)</f>
        <v>0.1110542641509434</v>
      </c>
      <c r="C744">
        <f>'Założenia i wyniki'!$E$8*Znorm.Profile!C744*(1+'Założenia i wyniki'!$E$10/100)^24</f>
        <v>0.56589539999999994</v>
      </c>
      <c r="D744">
        <f t="shared" si="33"/>
        <v>0.1110542641509434</v>
      </c>
      <c r="E744">
        <f t="shared" si="34"/>
        <v>0</v>
      </c>
      <c r="F744">
        <f t="shared" si="35"/>
        <v>0.45484113584905655</v>
      </c>
    </row>
    <row r="745" spans="1:6" x14ac:dyDescent="0.25">
      <c r="A745">
        <v>736</v>
      </c>
      <c r="B745">
        <f>'Założenia i wyniki'!$E$6*Znorm.Profile!B745*((100-(24*'Założenia i wyniki'!$E$9))/100)</f>
        <v>1.2203086792452829E-2</v>
      </c>
      <c r="C745">
        <f>'Założenia i wyniki'!$E$8*Znorm.Profile!C745*(1+'Założenia i wyniki'!$E$10/100)^24</f>
        <v>0.58634065000000002</v>
      </c>
      <c r="D745">
        <f t="shared" si="33"/>
        <v>1.2203086792452829E-2</v>
      </c>
      <c r="E745">
        <f t="shared" si="34"/>
        <v>0</v>
      </c>
      <c r="F745">
        <f t="shared" si="35"/>
        <v>0.57413756320754716</v>
      </c>
    </row>
    <row r="746" spans="1:6" x14ac:dyDescent="0.25">
      <c r="A746">
        <v>737</v>
      </c>
      <c r="B746">
        <f>'Założenia i wyniki'!$E$6*Znorm.Profile!B746*((100-(24*'Założenia i wyniki'!$E$9))/100)</f>
        <v>0</v>
      </c>
      <c r="C746">
        <f>'Założenia i wyniki'!$E$8*Znorm.Profile!C746*(1+'Założenia i wyniki'!$E$10/100)^24</f>
        <v>0.62776419999999999</v>
      </c>
      <c r="D746">
        <f t="shared" si="33"/>
        <v>0</v>
      </c>
      <c r="E746">
        <f t="shared" si="34"/>
        <v>0</v>
      </c>
      <c r="F746">
        <f t="shared" si="35"/>
        <v>0.62776419999999999</v>
      </c>
    </row>
    <row r="747" spans="1:6" x14ac:dyDescent="0.25">
      <c r="A747">
        <v>738</v>
      </c>
      <c r="B747">
        <f>'Założenia i wyniki'!$E$6*Znorm.Profile!B747*((100-(24*'Założenia i wyniki'!$E$9))/100)</f>
        <v>0</v>
      </c>
      <c r="C747">
        <f>'Założenia i wyniki'!$E$8*Znorm.Profile!C747*(1+'Założenia i wyniki'!$E$10/100)^24</f>
        <v>0.65732940000000006</v>
      </c>
      <c r="D747">
        <f t="shared" si="33"/>
        <v>0</v>
      </c>
      <c r="E747">
        <f t="shared" si="34"/>
        <v>0</v>
      </c>
      <c r="F747">
        <f t="shared" si="35"/>
        <v>0.65732940000000006</v>
      </c>
    </row>
    <row r="748" spans="1:6" x14ac:dyDescent="0.25">
      <c r="A748">
        <v>739</v>
      </c>
      <c r="B748">
        <f>'Założenia i wyniki'!$E$6*Znorm.Profile!B748*((100-(24*'Założenia i wyniki'!$E$9))/100)</f>
        <v>0</v>
      </c>
      <c r="C748">
        <f>'Założenia i wyniki'!$E$8*Znorm.Profile!C748*(1+'Założenia i wyniki'!$E$10/100)^24</f>
        <v>0.6539372</v>
      </c>
      <c r="D748">
        <f t="shared" si="33"/>
        <v>0</v>
      </c>
      <c r="E748">
        <f t="shared" si="34"/>
        <v>0</v>
      </c>
      <c r="F748">
        <f t="shared" si="35"/>
        <v>0.6539372</v>
      </c>
    </row>
    <row r="749" spans="1:6" x14ac:dyDescent="0.25">
      <c r="A749">
        <v>740</v>
      </c>
      <c r="B749">
        <f>'Założenia i wyniki'!$E$6*Znorm.Profile!B749*((100-(24*'Założenia i wyniki'!$E$9))/100)</f>
        <v>0</v>
      </c>
      <c r="C749">
        <f>'Założenia i wyniki'!$E$8*Znorm.Profile!C749*(1+'Założenia i wyniki'!$E$10/100)^24</f>
        <v>0.63427454999999999</v>
      </c>
      <c r="D749">
        <f t="shared" si="33"/>
        <v>0</v>
      </c>
      <c r="E749">
        <f t="shared" si="34"/>
        <v>0</v>
      </c>
      <c r="F749">
        <f t="shared" si="35"/>
        <v>0.63427454999999999</v>
      </c>
    </row>
    <row r="750" spans="1:6" x14ac:dyDescent="0.25">
      <c r="A750">
        <v>741</v>
      </c>
      <c r="B750">
        <f>'Założenia i wyniki'!$E$6*Znorm.Profile!B750*((100-(24*'Założenia i wyniki'!$E$9))/100)</f>
        <v>0</v>
      </c>
      <c r="C750">
        <f>'Założenia i wyniki'!$E$8*Znorm.Profile!C750*(1+'Założenia i wyniki'!$E$10/100)^24</f>
        <v>0.58562630000000004</v>
      </c>
      <c r="D750">
        <f t="shared" si="33"/>
        <v>0</v>
      </c>
      <c r="E750">
        <f t="shared" si="34"/>
        <v>0</v>
      </c>
      <c r="F750">
        <f t="shared" si="35"/>
        <v>0.58562630000000004</v>
      </c>
    </row>
    <row r="751" spans="1:6" x14ac:dyDescent="0.25">
      <c r="A751">
        <v>742</v>
      </c>
      <c r="B751">
        <f>'Założenia i wyniki'!$E$6*Znorm.Profile!B751*((100-(24*'Założenia i wyniki'!$E$9))/100)</f>
        <v>0</v>
      </c>
      <c r="C751">
        <f>'Założenia i wyniki'!$E$8*Znorm.Profile!C751*(1+'Założenia i wyniki'!$E$10/100)^24</f>
        <v>0.52552675000000004</v>
      </c>
      <c r="D751">
        <f t="shared" si="33"/>
        <v>0</v>
      </c>
      <c r="E751">
        <f t="shared" si="34"/>
        <v>0</v>
      </c>
      <c r="F751">
        <f t="shared" si="35"/>
        <v>0.52552675000000004</v>
      </c>
    </row>
    <row r="752" spans="1:6" x14ac:dyDescent="0.25">
      <c r="A752">
        <v>743</v>
      </c>
      <c r="B752">
        <f>'Założenia i wyniki'!$E$6*Znorm.Profile!B752*((100-(24*'Założenia i wyniki'!$E$9))/100)</f>
        <v>0</v>
      </c>
      <c r="C752">
        <f>'Założenia i wyniki'!$E$8*Znorm.Profile!C752*(1+'Założenia i wyniki'!$E$10/100)^24</f>
        <v>0.44687159999999998</v>
      </c>
      <c r="D752">
        <f t="shared" si="33"/>
        <v>0</v>
      </c>
      <c r="E752">
        <f t="shared" si="34"/>
        <v>0</v>
      </c>
      <c r="F752">
        <f t="shared" si="35"/>
        <v>0.44687159999999998</v>
      </c>
    </row>
    <row r="753" spans="1:6" x14ac:dyDescent="0.25">
      <c r="A753">
        <v>744</v>
      </c>
      <c r="B753">
        <f>'Założenia i wyniki'!$E$6*Znorm.Profile!B753*((100-(24*'Założenia i wyniki'!$E$9))/100)</f>
        <v>0</v>
      </c>
      <c r="C753">
        <f>'Założenia i wyniki'!$E$8*Znorm.Profile!C753*(1+'Założenia i wyniki'!$E$10/100)^24</f>
        <v>0.37523289999999998</v>
      </c>
      <c r="D753">
        <f t="shared" si="33"/>
        <v>0</v>
      </c>
      <c r="E753">
        <f t="shared" si="34"/>
        <v>0</v>
      </c>
      <c r="F753">
        <f t="shared" si="35"/>
        <v>0.37523289999999998</v>
      </c>
    </row>
    <row r="754" spans="1:6" x14ac:dyDescent="0.25">
      <c r="A754">
        <v>745</v>
      </c>
      <c r="B754">
        <f>'Założenia i wyniki'!$E$6*Znorm.Profile!B754*((100-(24*'Założenia i wyniki'!$E$9))/100)</f>
        <v>0</v>
      </c>
      <c r="C754">
        <f>'Założenia i wyniki'!$E$8*Znorm.Profile!C754*(1+'Założenia i wyniki'!$E$10/100)^24</f>
        <v>0.30531200000000003</v>
      </c>
      <c r="D754">
        <f t="shared" si="33"/>
        <v>0</v>
      </c>
      <c r="E754">
        <f t="shared" si="34"/>
        <v>0</v>
      </c>
      <c r="F754">
        <f t="shared" si="35"/>
        <v>0.30531200000000003</v>
      </c>
    </row>
    <row r="755" spans="1:6" x14ac:dyDescent="0.25">
      <c r="A755">
        <v>746</v>
      </c>
      <c r="B755">
        <f>'Założenia i wyniki'!$E$6*Znorm.Profile!B755*((100-(24*'Założenia i wyniki'!$E$9))/100)</f>
        <v>0</v>
      </c>
      <c r="C755">
        <f>'Założenia i wyniki'!$E$8*Znorm.Profile!C755*(1+'Założenia i wyniki'!$E$10/100)^24</f>
        <v>0.26236175</v>
      </c>
      <c r="D755">
        <f t="shared" si="33"/>
        <v>0</v>
      </c>
      <c r="E755">
        <f t="shared" si="34"/>
        <v>0</v>
      </c>
      <c r="F755">
        <f t="shared" si="35"/>
        <v>0.26236175</v>
      </c>
    </row>
    <row r="756" spans="1:6" x14ac:dyDescent="0.25">
      <c r="A756">
        <v>747</v>
      </c>
      <c r="B756">
        <f>'Założenia i wyniki'!$E$6*Znorm.Profile!B756*((100-(24*'Założenia i wyniki'!$E$9))/100)</f>
        <v>0</v>
      </c>
      <c r="C756">
        <f>'Założenia i wyniki'!$E$8*Znorm.Profile!C756*(1+'Założenia i wyniki'!$E$10/100)^24</f>
        <v>0.24645635000000002</v>
      </c>
      <c r="D756">
        <f t="shared" si="33"/>
        <v>0</v>
      </c>
      <c r="E756">
        <f t="shared" si="34"/>
        <v>0</v>
      </c>
      <c r="F756">
        <f t="shared" si="35"/>
        <v>0.24645635000000002</v>
      </c>
    </row>
    <row r="757" spans="1:6" x14ac:dyDescent="0.25">
      <c r="A757">
        <v>748</v>
      </c>
      <c r="B757">
        <f>'Założenia i wyniki'!$E$6*Znorm.Profile!B757*((100-(24*'Założenia i wyniki'!$E$9))/100)</f>
        <v>0</v>
      </c>
      <c r="C757">
        <f>'Założenia i wyniki'!$E$8*Znorm.Profile!C757*(1+'Założenia i wyniki'!$E$10/100)^24</f>
        <v>0.23914345000000001</v>
      </c>
      <c r="D757">
        <f t="shared" si="33"/>
        <v>0</v>
      </c>
      <c r="E757">
        <f t="shared" si="34"/>
        <v>0</v>
      </c>
      <c r="F757">
        <f t="shared" si="35"/>
        <v>0.23914345000000001</v>
      </c>
    </row>
    <row r="758" spans="1:6" x14ac:dyDescent="0.25">
      <c r="A758">
        <v>749</v>
      </c>
      <c r="B758">
        <f>'Założenia i wyniki'!$E$6*Znorm.Profile!B758*((100-(24*'Założenia i wyniki'!$E$9))/100)</f>
        <v>0</v>
      </c>
      <c r="C758">
        <f>'Założenia i wyniki'!$E$8*Znorm.Profile!C758*(1+'Założenia i wyniki'!$E$10/100)^24</f>
        <v>0.24171139999999997</v>
      </c>
      <c r="D758">
        <f t="shared" si="33"/>
        <v>0</v>
      </c>
      <c r="E758">
        <f t="shared" si="34"/>
        <v>0</v>
      </c>
      <c r="F758">
        <f t="shared" si="35"/>
        <v>0.24171139999999997</v>
      </c>
    </row>
    <row r="759" spans="1:6" x14ac:dyDescent="0.25">
      <c r="A759">
        <v>750</v>
      </c>
      <c r="B759">
        <f>'Założenia i wyniki'!$E$6*Znorm.Profile!B759*((100-(24*'Założenia i wyniki'!$E$9))/100)</f>
        <v>0</v>
      </c>
      <c r="C759">
        <f>'Założenia i wyniki'!$E$8*Znorm.Profile!C759*(1+'Założenia i wyniki'!$E$10/100)^24</f>
        <v>0.26698420000000006</v>
      </c>
      <c r="D759">
        <f t="shared" si="33"/>
        <v>0</v>
      </c>
      <c r="E759">
        <f t="shared" si="34"/>
        <v>0</v>
      </c>
      <c r="F759">
        <f t="shared" si="35"/>
        <v>0.26698420000000006</v>
      </c>
    </row>
    <row r="760" spans="1:6" x14ac:dyDescent="0.25">
      <c r="A760">
        <v>751</v>
      </c>
      <c r="B760">
        <f>'Założenia i wyniki'!$E$6*Znorm.Profile!B760*((100-(24*'Założenia i wyniki'!$E$9))/100)</f>
        <v>0</v>
      </c>
      <c r="C760">
        <f>'Założenia i wyniki'!$E$8*Znorm.Profile!C760*(1+'Założenia i wyniki'!$E$10/100)^24</f>
        <v>0.32075960000000003</v>
      </c>
      <c r="D760">
        <f t="shared" si="33"/>
        <v>0</v>
      </c>
      <c r="E760">
        <f t="shared" si="34"/>
        <v>0</v>
      </c>
      <c r="F760">
        <f t="shared" si="35"/>
        <v>0.32075960000000003</v>
      </c>
    </row>
    <row r="761" spans="1:6" x14ac:dyDescent="0.25">
      <c r="A761">
        <v>752</v>
      </c>
      <c r="B761">
        <f>'Założenia i wyniki'!$E$6*Znorm.Profile!B761*((100-(24*'Założenia i wyniki'!$E$9))/100)</f>
        <v>0</v>
      </c>
      <c r="C761">
        <f>'Założenia i wyniki'!$E$8*Znorm.Profile!C761*(1+'Założenia i wyniki'!$E$10/100)^24</f>
        <v>0.36987614999999996</v>
      </c>
      <c r="D761">
        <f t="shared" si="33"/>
        <v>0</v>
      </c>
      <c r="E761">
        <f t="shared" si="34"/>
        <v>0</v>
      </c>
      <c r="F761">
        <f t="shared" si="35"/>
        <v>0.36987614999999996</v>
      </c>
    </row>
    <row r="762" spans="1:6" x14ac:dyDescent="0.25">
      <c r="A762">
        <v>753</v>
      </c>
      <c r="B762">
        <f>'Założenia i wyniki'!$E$6*Znorm.Profile!B762*((100-(24*'Założenia i wyniki'!$E$9))/100)</f>
        <v>5.8817826415094331E-2</v>
      </c>
      <c r="C762">
        <f>'Założenia i wyniki'!$E$8*Znorm.Profile!C762*(1+'Założenia i wyniki'!$E$10/100)^24</f>
        <v>0.42941080000000004</v>
      </c>
      <c r="D762">
        <f t="shared" si="33"/>
        <v>5.8817826415094331E-2</v>
      </c>
      <c r="E762">
        <f t="shared" si="34"/>
        <v>0</v>
      </c>
      <c r="F762">
        <f t="shared" si="35"/>
        <v>0.37059297358490573</v>
      </c>
    </row>
    <row r="763" spans="1:6" x14ac:dyDescent="0.25">
      <c r="A763">
        <v>754</v>
      </c>
      <c r="B763">
        <f>'Założenia i wyniki'!$E$6*Znorm.Profile!B763*((100-(24*'Założenia i wyniki'!$E$9))/100)</f>
        <v>0.20364649056603776</v>
      </c>
      <c r="C763">
        <f>'Założenia i wyniki'!$E$8*Znorm.Profile!C763*(1+'Założenia i wyniki'!$E$10/100)^24</f>
        <v>0.49582855000000003</v>
      </c>
      <c r="D763">
        <f t="shared" si="33"/>
        <v>0.20364649056603776</v>
      </c>
      <c r="E763">
        <f t="shared" si="34"/>
        <v>0</v>
      </c>
      <c r="F763">
        <f t="shared" si="35"/>
        <v>0.29218205943396225</v>
      </c>
    </row>
    <row r="764" spans="1:6" x14ac:dyDescent="0.25">
      <c r="A764">
        <v>755</v>
      </c>
      <c r="B764">
        <f>'Założenia i wyniki'!$E$6*Znorm.Profile!B764*((100-(24*'Założenia i wyniki'!$E$9))/100)</f>
        <v>0.1628196226415094</v>
      </c>
      <c r="C764">
        <f>'Założenia i wyniki'!$E$8*Znorm.Profile!C764*(1+'Założenia i wyniki'!$E$10/100)^24</f>
        <v>0.53576600000000008</v>
      </c>
      <c r="D764">
        <f t="shared" si="33"/>
        <v>0.1628196226415094</v>
      </c>
      <c r="E764">
        <f t="shared" si="34"/>
        <v>0</v>
      </c>
      <c r="F764">
        <f t="shared" si="35"/>
        <v>0.37294637735849068</v>
      </c>
    </row>
    <row r="765" spans="1:6" x14ac:dyDescent="0.25">
      <c r="A765">
        <v>756</v>
      </c>
      <c r="B765">
        <f>'Założenia i wyniki'!$E$6*Znorm.Profile!B765*((100-(24*'Założenia i wyniki'!$E$9))/100)</f>
        <v>0.26824075471698111</v>
      </c>
      <c r="C765">
        <f>'Założenia i wyniki'!$E$8*Znorm.Profile!C765*(1+'Założenia i wyniki'!$E$10/100)^24</f>
        <v>0.54133169999999997</v>
      </c>
      <c r="D765">
        <f t="shared" si="33"/>
        <v>0.26824075471698111</v>
      </c>
      <c r="E765">
        <f t="shared" si="34"/>
        <v>0</v>
      </c>
      <c r="F765">
        <f t="shared" si="35"/>
        <v>0.27309094528301886</v>
      </c>
    </row>
    <row r="766" spans="1:6" x14ac:dyDescent="0.25">
      <c r="A766">
        <v>757</v>
      </c>
      <c r="B766">
        <f>'Założenia i wyniki'!$E$6*Znorm.Profile!B766*((100-(24*'Założenia i wyniki'!$E$9))/100)</f>
        <v>0.3089685283018867</v>
      </c>
      <c r="C766">
        <f>'Założenia i wyniki'!$E$8*Znorm.Profile!C766*(1+'Założenia i wyniki'!$E$10/100)^24</f>
        <v>0.54492620000000003</v>
      </c>
      <c r="D766">
        <f t="shared" si="33"/>
        <v>0.3089685283018867</v>
      </c>
      <c r="E766">
        <f t="shared" si="34"/>
        <v>0</v>
      </c>
      <c r="F766">
        <f t="shared" si="35"/>
        <v>0.23595767169811332</v>
      </c>
    </row>
    <row r="767" spans="1:6" x14ac:dyDescent="0.25">
      <c r="A767">
        <v>758</v>
      </c>
      <c r="B767">
        <f>'Założenia i wyniki'!$E$6*Znorm.Profile!B767*((100-(24*'Założenia i wyniki'!$E$9))/100)</f>
        <v>0.14277969811320754</v>
      </c>
      <c r="C767">
        <f>'Założenia i wyniki'!$E$8*Znorm.Profile!C767*(1+'Założenia i wyniki'!$E$10/100)^24</f>
        <v>0.52371374999999998</v>
      </c>
      <c r="D767">
        <f t="shared" si="33"/>
        <v>0.14277969811320754</v>
      </c>
      <c r="E767">
        <f t="shared" si="34"/>
        <v>0</v>
      </c>
      <c r="F767">
        <f t="shared" si="35"/>
        <v>0.38093405188679241</v>
      </c>
    </row>
    <row r="768" spans="1:6" x14ac:dyDescent="0.25">
      <c r="A768">
        <v>759</v>
      </c>
      <c r="B768">
        <f>'Założenia i wyniki'!$E$6*Znorm.Profile!B768*((100-(24*'Założenia i wyniki'!$E$9))/100)</f>
        <v>8.2065358490566023E-2</v>
      </c>
      <c r="C768">
        <f>'Założenia i wyniki'!$E$8*Znorm.Profile!C768*(1+'Założenia i wyniki'!$E$10/100)^24</f>
        <v>0.50027565000000007</v>
      </c>
      <c r="D768">
        <f t="shared" si="33"/>
        <v>8.2065358490566023E-2</v>
      </c>
      <c r="E768">
        <f t="shared" si="34"/>
        <v>0</v>
      </c>
      <c r="F768">
        <f t="shared" si="35"/>
        <v>0.41821029150943406</v>
      </c>
    </row>
    <row r="769" spans="1:6" x14ac:dyDescent="0.25">
      <c r="A769">
        <v>760</v>
      </c>
      <c r="B769">
        <f>'Założenia i wyniki'!$E$6*Znorm.Profile!B769*((100-(24*'Założenia i wyniki'!$E$9))/100)</f>
        <v>3.0796996226415086E-3</v>
      </c>
      <c r="C769">
        <f>'Założenia i wyniki'!$E$8*Znorm.Profile!C769*(1+'Założenia i wyniki'!$E$10/100)^24</f>
        <v>0.48612480000000002</v>
      </c>
      <c r="D769">
        <f t="shared" si="33"/>
        <v>3.0796996226415086E-3</v>
      </c>
      <c r="E769">
        <f t="shared" si="34"/>
        <v>0</v>
      </c>
      <c r="F769">
        <f t="shared" si="35"/>
        <v>0.48304510037735854</v>
      </c>
    </row>
    <row r="770" spans="1:6" x14ac:dyDescent="0.25">
      <c r="A770">
        <v>761</v>
      </c>
      <c r="B770">
        <f>'Założenia i wyniki'!$E$6*Znorm.Profile!B770*((100-(24*'Założenia i wyniki'!$E$9))/100)</f>
        <v>0</v>
      </c>
      <c r="C770">
        <f>'Założenia i wyniki'!$E$8*Znorm.Profile!C770*(1+'Założenia i wyniki'!$E$10/100)^24</f>
        <v>0.52570665000000005</v>
      </c>
      <c r="D770">
        <f t="shared" si="33"/>
        <v>0</v>
      </c>
      <c r="E770">
        <f t="shared" si="34"/>
        <v>0</v>
      </c>
      <c r="F770">
        <f t="shared" si="35"/>
        <v>0.52570665000000005</v>
      </c>
    </row>
    <row r="771" spans="1:6" x14ac:dyDescent="0.25">
      <c r="A771">
        <v>762</v>
      </c>
      <c r="B771">
        <f>'Założenia i wyniki'!$E$6*Znorm.Profile!B771*((100-(24*'Założenia i wyniki'!$E$9))/100)</f>
        <v>0</v>
      </c>
      <c r="C771">
        <f>'Założenia i wyniki'!$E$8*Znorm.Profile!C771*(1+'Założenia i wyniki'!$E$10/100)^24</f>
        <v>0.57907674999999992</v>
      </c>
      <c r="D771">
        <f t="shared" si="33"/>
        <v>0</v>
      </c>
      <c r="E771">
        <f t="shared" si="34"/>
        <v>0</v>
      </c>
      <c r="F771">
        <f t="shared" si="35"/>
        <v>0.57907674999999992</v>
      </c>
    </row>
    <row r="772" spans="1:6" x14ac:dyDescent="0.25">
      <c r="A772">
        <v>763</v>
      </c>
      <c r="B772">
        <f>'Założenia i wyniki'!$E$6*Znorm.Profile!B772*((100-(24*'Założenia i wyniki'!$E$9))/100)</f>
        <v>0</v>
      </c>
      <c r="C772">
        <f>'Założenia i wyniki'!$E$8*Znorm.Profile!C772*(1+'Założenia i wyniki'!$E$10/100)^24</f>
        <v>0.60155619999999999</v>
      </c>
      <c r="D772">
        <f t="shared" si="33"/>
        <v>0</v>
      </c>
      <c r="E772">
        <f t="shared" si="34"/>
        <v>0</v>
      </c>
      <c r="F772">
        <f t="shared" si="35"/>
        <v>0.60155619999999999</v>
      </c>
    </row>
    <row r="773" spans="1:6" x14ac:dyDescent="0.25">
      <c r="A773">
        <v>764</v>
      </c>
      <c r="B773">
        <f>'Założenia i wyniki'!$E$6*Znorm.Profile!B773*((100-(24*'Założenia i wyniki'!$E$9))/100)</f>
        <v>0</v>
      </c>
      <c r="C773">
        <f>'Założenia i wyniki'!$E$8*Znorm.Profile!C773*(1+'Założenia i wyniki'!$E$10/100)^24</f>
        <v>0.60134900000000002</v>
      </c>
      <c r="D773">
        <f t="shared" si="33"/>
        <v>0</v>
      </c>
      <c r="E773">
        <f t="shared" si="34"/>
        <v>0</v>
      </c>
      <c r="F773">
        <f t="shared" si="35"/>
        <v>0.60134900000000002</v>
      </c>
    </row>
    <row r="774" spans="1:6" x14ac:dyDescent="0.25">
      <c r="A774">
        <v>765</v>
      </c>
      <c r="B774">
        <f>'Założenia i wyniki'!$E$6*Znorm.Profile!B774*((100-(24*'Założenia i wyniki'!$E$9))/100)</f>
        <v>0</v>
      </c>
      <c r="C774">
        <f>'Założenia i wyniki'!$E$8*Znorm.Profile!C774*(1+'Założenia i wyniki'!$E$10/100)^24</f>
        <v>0.56919134999999998</v>
      </c>
      <c r="D774">
        <f t="shared" si="33"/>
        <v>0</v>
      </c>
      <c r="E774">
        <f t="shared" si="34"/>
        <v>0</v>
      </c>
      <c r="F774">
        <f t="shared" si="35"/>
        <v>0.56919134999999998</v>
      </c>
    </row>
    <row r="775" spans="1:6" x14ac:dyDescent="0.25">
      <c r="A775">
        <v>766</v>
      </c>
      <c r="B775">
        <f>'Założenia i wyniki'!$E$6*Znorm.Profile!B775*((100-(24*'Założenia i wyniki'!$E$9))/100)</f>
        <v>0</v>
      </c>
      <c r="C775">
        <f>'Założenia i wyniki'!$E$8*Znorm.Profile!C775*(1+'Założenia i wyniki'!$E$10/100)^24</f>
        <v>0.49967155000000002</v>
      </c>
      <c r="D775">
        <f t="shared" si="33"/>
        <v>0</v>
      </c>
      <c r="E775">
        <f t="shared" si="34"/>
        <v>0</v>
      </c>
      <c r="F775">
        <f t="shared" si="35"/>
        <v>0.49967155000000002</v>
      </c>
    </row>
    <row r="776" spans="1:6" x14ac:dyDescent="0.25">
      <c r="A776">
        <v>767</v>
      </c>
      <c r="B776">
        <f>'Założenia i wyniki'!$E$6*Znorm.Profile!B776*((100-(24*'Założenia i wyniki'!$E$9))/100)</f>
        <v>0</v>
      </c>
      <c r="C776">
        <f>'Założenia i wyniki'!$E$8*Znorm.Profile!C776*(1+'Założenia i wyniki'!$E$10/100)^24</f>
        <v>0.40804469999999998</v>
      </c>
      <c r="D776">
        <f t="shared" si="33"/>
        <v>0</v>
      </c>
      <c r="E776">
        <f t="shared" si="34"/>
        <v>0</v>
      </c>
      <c r="F776">
        <f t="shared" si="35"/>
        <v>0.40804469999999998</v>
      </c>
    </row>
    <row r="777" spans="1:6" x14ac:dyDescent="0.25">
      <c r="A777">
        <v>768</v>
      </c>
      <c r="B777">
        <f>'Założenia i wyniki'!$E$6*Znorm.Profile!B777*((100-(24*'Założenia i wyniki'!$E$9))/100)</f>
        <v>0</v>
      </c>
      <c r="C777">
        <f>'Założenia i wyniki'!$E$8*Znorm.Profile!C777*(1+'Założenia i wyniki'!$E$10/100)^24</f>
        <v>0.33791519999999997</v>
      </c>
      <c r="D777">
        <f t="shared" si="33"/>
        <v>0</v>
      </c>
      <c r="E777">
        <f t="shared" si="34"/>
        <v>0</v>
      </c>
      <c r="F777">
        <f t="shared" si="35"/>
        <v>0.33791519999999997</v>
      </c>
    </row>
    <row r="778" spans="1:6" x14ac:dyDescent="0.25">
      <c r="A778">
        <v>769</v>
      </c>
      <c r="B778">
        <f>'Założenia i wyniki'!$E$6*Znorm.Profile!B778*((100-(24*'Założenia i wyniki'!$E$9))/100)</f>
        <v>0</v>
      </c>
      <c r="C778">
        <f>'Założenia i wyniki'!$E$8*Znorm.Profile!C778*(1+'Założenia i wyniki'!$E$10/100)^24</f>
        <v>0.27894265000000001</v>
      </c>
      <c r="D778">
        <f t="shared" si="33"/>
        <v>0</v>
      </c>
      <c r="E778">
        <f t="shared" si="34"/>
        <v>0</v>
      </c>
      <c r="F778">
        <f t="shared" si="35"/>
        <v>0.27894265000000001</v>
      </c>
    </row>
    <row r="779" spans="1:6" x14ac:dyDescent="0.25">
      <c r="A779">
        <v>770</v>
      </c>
      <c r="B779">
        <f>'Założenia i wyniki'!$E$6*Znorm.Profile!B779*((100-(24*'Założenia i wyniki'!$E$9))/100)</f>
        <v>0</v>
      </c>
      <c r="C779">
        <f>'Założenia i wyniki'!$E$8*Znorm.Profile!C779*(1+'Założenia i wyniki'!$E$10/100)^24</f>
        <v>0.24504970000000004</v>
      </c>
      <c r="D779">
        <f t="shared" ref="D779:D842" si="36">IF(B779&lt;=C779,B779,C779)</f>
        <v>0</v>
      </c>
      <c r="E779">
        <f t="shared" ref="E779:E842" si="37">IF(B779&gt;C779,B779-C779,0)</f>
        <v>0</v>
      </c>
      <c r="F779">
        <f t="shared" ref="F779:F842" si="38">IF(B779&lt;C779,C779-B779,0)</f>
        <v>0.24504970000000004</v>
      </c>
    </row>
    <row r="780" spans="1:6" x14ac:dyDescent="0.25">
      <c r="A780">
        <v>771</v>
      </c>
      <c r="B780">
        <f>'Założenia i wyniki'!$E$6*Znorm.Profile!B780*((100-(24*'Założenia i wyniki'!$E$9))/100)</f>
        <v>0</v>
      </c>
      <c r="C780">
        <f>'Założenia i wyniki'!$E$8*Znorm.Profile!C780*(1+'Założenia i wyniki'!$E$10/100)^24</f>
        <v>0.23056284999999999</v>
      </c>
      <c r="D780">
        <f t="shared" si="36"/>
        <v>0</v>
      </c>
      <c r="E780">
        <f t="shared" si="37"/>
        <v>0</v>
      </c>
      <c r="F780">
        <f t="shared" si="38"/>
        <v>0.23056284999999999</v>
      </c>
    </row>
    <row r="781" spans="1:6" x14ac:dyDescent="0.25">
      <c r="A781">
        <v>772</v>
      </c>
      <c r="B781">
        <f>'Założenia i wyniki'!$E$6*Znorm.Profile!B781*((100-(24*'Założenia i wyniki'!$E$9))/100)</f>
        <v>0</v>
      </c>
      <c r="C781">
        <f>'Założenia i wyniki'!$E$8*Znorm.Profile!C781*(1+'Założenia i wyniki'!$E$10/100)^24</f>
        <v>0.23124745000000002</v>
      </c>
      <c r="D781">
        <f t="shared" si="36"/>
        <v>0</v>
      </c>
      <c r="E781">
        <f t="shared" si="37"/>
        <v>0</v>
      </c>
      <c r="F781">
        <f t="shared" si="38"/>
        <v>0.23124745000000002</v>
      </c>
    </row>
    <row r="782" spans="1:6" x14ac:dyDescent="0.25">
      <c r="A782">
        <v>773</v>
      </c>
      <c r="B782">
        <f>'Założenia i wyniki'!$E$6*Znorm.Profile!B782*((100-(24*'Założenia i wyniki'!$E$9))/100)</f>
        <v>0</v>
      </c>
      <c r="C782">
        <f>'Założenia i wyniki'!$E$8*Znorm.Profile!C782*(1+'Założenia i wyniki'!$E$10/100)^24</f>
        <v>0.25425435000000002</v>
      </c>
      <c r="D782">
        <f t="shared" si="36"/>
        <v>0</v>
      </c>
      <c r="E782">
        <f t="shared" si="37"/>
        <v>0</v>
      </c>
      <c r="F782">
        <f t="shared" si="38"/>
        <v>0.25425435000000002</v>
      </c>
    </row>
    <row r="783" spans="1:6" x14ac:dyDescent="0.25">
      <c r="A783">
        <v>774</v>
      </c>
      <c r="B783">
        <f>'Założenia i wyniki'!$E$6*Znorm.Profile!B783*((100-(24*'Założenia i wyniki'!$E$9))/100)</f>
        <v>0</v>
      </c>
      <c r="C783">
        <f>'Założenia i wyniki'!$E$8*Znorm.Profile!C783*(1+'Założenia i wyniki'!$E$10/100)^24</f>
        <v>0.31177895</v>
      </c>
      <c r="D783">
        <f t="shared" si="36"/>
        <v>0</v>
      </c>
      <c r="E783">
        <f t="shared" si="37"/>
        <v>0</v>
      </c>
      <c r="F783">
        <f t="shared" si="38"/>
        <v>0.31177895</v>
      </c>
    </row>
    <row r="784" spans="1:6" x14ac:dyDescent="0.25">
      <c r="A784">
        <v>775</v>
      </c>
      <c r="B784">
        <f>'Założenia i wyniki'!$E$6*Znorm.Profile!B784*((100-(24*'Założenia i wyniki'!$E$9))/100)</f>
        <v>0</v>
      </c>
      <c r="C784">
        <f>'Założenia i wyniki'!$E$8*Znorm.Profile!C784*(1+'Założenia i wyniki'!$E$10/100)^24</f>
        <v>0.39922434999999995</v>
      </c>
      <c r="D784">
        <f t="shared" si="36"/>
        <v>0</v>
      </c>
      <c r="E784">
        <f t="shared" si="37"/>
        <v>0</v>
      </c>
      <c r="F784">
        <f t="shared" si="38"/>
        <v>0.39922434999999995</v>
      </c>
    </row>
    <row r="785" spans="1:6" x14ac:dyDescent="0.25">
      <c r="A785">
        <v>776</v>
      </c>
      <c r="B785">
        <f>'Założenia i wyniki'!$E$6*Znorm.Profile!B785*((100-(24*'Założenia i wyniki'!$E$9))/100)</f>
        <v>0</v>
      </c>
      <c r="C785">
        <f>'Założenia i wyniki'!$E$8*Znorm.Profile!C785*(1+'Założenia i wyniki'!$E$10/100)^24</f>
        <v>0.45617845000000007</v>
      </c>
      <c r="D785">
        <f t="shared" si="36"/>
        <v>0</v>
      </c>
      <c r="E785">
        <f t="shared" si="37"/>
        <v>0</v>
      </c>
      <c r="F785">
        <f t="shared" si="38"/>
        <v>0.45617845000000007</v>
      </c>
    </row>
    <row r="786" spans="1:6" x14ac:dyDescent="0.25">
      <c r="A786">
        <v>777</v>
      </c>
      <c r="B786">
        <f>'Założenia i wyniki'!$E$6*Znorm.Profile!B786*((100-(24*'Założenia i wyniki'!$E$9))/100)</f>
        <v>3.4952098113207548E-2</v>
      </c>
      <c r="C786">
        <f>'Założenia i wyniki'!$E$8*Znorm.Profile!C786*(1+'Założenia i wyniki'!$E$10/100)^24</f>
        <v>0.46746314999999999</v>
      </c>
      <c r="D786">
        <f t="shared" si="36"/>
        <v>3.4952098113207548E-2</v>
      </c>
      <c r="E786">
        <f t="shared" si="37"/>
        <v>0</v>
      </c>
      <c r="F786">
        <f t="shared" si="38"/>
        <v>0.43251105188679245</v>
      </c>
    </row>
    <row r="787" spans="1:6" x14ac:dyDescent="0.25">
      <c r="A787">
        <v>778</v>
      </c>
      <c r="B787">
        <f>'Założenia i wyniki'!$E$6*Znorm.Profile!B787*((100-(24*'Założenia i wyniki'!$E$9))/100)</f>
        <v>0.10555833962264148</v>
      </c>
      <c r="C787">
        <f>'Założenia i wyniki'!$E$8*Znorm.Profile!C787*(1+'Założenia i wyniki'!$E$10/100)^24</f>
        <v>0.48723394999999997</v>
      </c>
      <c r="D787">
        <f t="shared" si="36"/>
        <v>0.10555833962264148</v>
      </c>
      <c r="E787">
        <f t="shared" si="37"/>
        <v>0</v>
      </c>
      <c r="F787">
        <f t="shared" si="38"/>
        <v>0.38167561037735848</v>
      </c>
    </row>
    <row r="788" spans="1:6" x14ac:dyDescent="0.25">
      <c r="A788">
        <v>779</v>
      </c>
      <c r="B788">
        <f>'Założenia i wyniki'!$E$6*Znorm.Profile!B788*((100-(24*'Założenia i wyniki'!$E$9))/100)</f>
        <v>0.30425011320754713</v>
      </c>
      <c r="C788">
        <f>'Założenia i wyniki'!$E$8*Znorm.Profile!C788*(1+'Założenia i wyniki'!$E$10/100)^24</f>
        <v>0.46638235</v>
      </c>
      <c r="D788">
        <f t="shared" si="36"/>
        <v>0.30425011320754713</v>
      </c>
      <c r="E788">
        <f t="shared" si="37"/>
        <v>0</v>
      </c>
      <c r="F788">
        <f t="shared" si="38"/>
        <v>0.16213223679245287</v>
      </c>
    </row>
    <row r="789" spans="1:6" x14ac:dyDescent="0.25">
      <c r="A789">
        <v>780</v>
      </c>
      <c r="B789">
        <f>'Założenia i wyniki'!$E$6*Znorm.Profile!B789*((100-(24*'Założenia i wyniki'!$E$9))/100)</f>
        <v>0.1455314716981132</v>
      </c>
      <c r="C789">
        <f>'Założenia i wyniki'!$E$8*Znorm.Profile!C789*(1+'Założenia i wyniki'!$E$10/100)^24</f>
        <v>0.45531150000000004</v>
      </c>
      <c r="D789">
        <f t="shared" si="36"/>
        <v>0.1455314716981132</v>
      </c>
      <c r="E789">
        <f t="shared" si="37"/>
        <v>0</v>
      </c>
      <c r="F789">
        <f t="shared" si="38"/>
        <v>0.30978002830188683</v>
      </c>
    </row>
    <row r="790" spans="1:6" x14ac:dyDescent="0.25">
      <c r="A790">
        <v>781</v>
      </c>
      <c r="B790">
        <f>'Założenia i wyniki'!$E$6*Znorm.Profile!B790*((100-(24*'Założenia i wyniki'!$E$9))/100)</f>
        <v>0.24737758490566034</v>
      </c>
      <c r="C790">
        <f>'Założenia i wyniki'!$E$8*Znorm.Profile!C790*(1+'Założenia i wyniki'!$E$10/100)^24</f>
        <v>0.45402315000000004</v>
      </c>
      <c r="D790">
        <f t="shared" si="36"/>
        <v>0.24737758490566034</v>
      </c>
      <c r="E790">
        <f t="shared" si="37"/>
        <v>0</v>
      </c>
      <c r="F790">
        <f t="shared" si="38"/>
        <v>0.20664556509433971</v>
      </c>
    </row>
    <row r="791" spans="1:6" x14ac:dyDescent="0.25">
      <c r="A791">
        <v>782</v>
      </c>
      <c r="B791">
        <f>'Założenia i wyniki'!$E$6*Znorm.Profile!B791*((100-(24*'Założenia i wyniki'!$E$9))/100)</f>
        <v>0.21890701886792455</v>
      </c>
      <c r="C791">
        <f>'Założenia i wyniki'!$E$8*Znorm.Profile!C791*(1+'Założenia i wyniki'!$E$10/100)^24</f>
        <v>0.45563769999999998</v>
      </c>
      <c r="D791">
        <f t="shared" si="36"/>
        <v>0.21890701886792455</v>
      </c>
      <c r="E791">
        <f t="shared" si="37"/>
        <v>0</v>
      </c>
      <c r="F791">
        <f t="shared" si="38"/>
        <v>0.23673068113207543</v>
      </c>
    </row>
    <row r="792" spans="1:6" x14ac:dyDescent="0.25">
      <c r="A792">
        <v>783</v>
      </c>
      <c r="B792">
        <f>'Założenia i wyniki'!$E$6*Znorm.Profile!B792*((100-(24*'Założenia i wyniki'!$E$9))/100)</f>
        <v>0.11423290566037735</v>
      </c>
      <c r="C792">
        <f>'Założenia i wyniki'!$E$8*Znorm.Profile!C792*(1+'Założenia i wyniki'!$E$10/100)^24</f>
        <v>0.46645129999999996</v>
      </c>
      <c r="D792">
        <f t="shared" si="36"/>
        <v>0.11423290566037735</v>
      </c>
      <c r="E792">
        <f t="shared" si="37"/>
        <v>0</v>
      </c>
      <c r="F792">
        <f t="shared" si="38"/>
        <v>0.3522183943396226</v>
      </c>
    </row>
    <row r="793" spans="1:6" x14ac:dyDescent="0.25">
      <c r="A793">
        <v>784</v>
      </c>
      <c r="B793">
        <f>'Założenia i wyniki'!$E$6*Znorm.Profile!B793*((100-(24*'Założenia i wyniki'!$E$9))/100)</f>
        <v>1.8811154716981131E-2</v>
      </c>
      <c r="C793">
        <f>'Założenia i wyniki'!$E$8*Znorm.Profile!C793*(1+'Założenia i wyniki'!$E$10/100)^24</f>
        <v>0.50411829999999991</v>
      </c>
      <c r="D793">
        <f t="shared" si="36"/>
        <v>1.8811154716981131E-2</v>
      </c>
      <c r="E793">
        <f t="shared" si="37"/>
        <v>0</v>
      </c>
      <c r="F793">
        <f t="shared" si="38"/>
        <v>0.48530714528301877</v>
      </c>
    </row>
    <row r="794" spans="1:6" x14ac:dyDescent="0.25">
      <c r="A794">
        <v>785</v>
      </c>
      <c r="B794">
        <f>'Założenia i wyniki'!$E$6*Znorm.Profile!B794*((100-(24*'Założenia i wyniki'!$E$9))/100)</f>
        <v>0</v>
      </c>
      <c r="C794">
        <f>'Założenia i wyniki'!$E$8*Znorm.Profile!C794*(1+'Założenia i wyniki'!$E$10/100)^24</f>
        <v>0.55926220000000004</v>
      </c>
      <c r="D794">
        <f t="shared" si="36"/>
        <v>0</v>
      </c>
      <c r="E794">
        <f t="shared" si="37"/>
        <v>0</v>
      </c>
      <c r="F794">
        <f t="shared" si="38"/>
        <v>0.55926220000000004</v>
      </c>
    </row>
    <row r="795" spans="1:6" x14ac:dyDescent="0.25">
      <c r="A795">
        <v>786</v>
      </c>
      <c r="B795">
        <f>'Założenia i wyniki'!$E$6*Znorm.Profile!B795*((100-(24*'Założenia i wyniki'!$E$9))/100)</f>
        <v>0</v>
      </c>
      <c r="C795">
        <f>'Założenia i wyniki'!$E$8*Znorm.Profile!C795*(1+'Założenia i wyniki'!$E$10/100)^24</f>
        <v>0.62803335000000005</v>
      </c>
      <c r="D795">
        <f t="shared" si="36"/>
        <v>0</v>
      </c>
      <c r="E795">
        <f t="shared" si="37"/>
        <v>0</v>
      </c>
      <c r="F795">
        <f t="shared" si="38"/>
        <v>0.62803335000000005</v>
      </c>
    </row>
    <row r="796" spans="1:6" x14ac:dyDescent="0.25">
      <c r="A796">
        <v>787</v>
      </c>
      <c r="B796">
        <f>'Założenia i wyniki'!$E$6*Znorm.Profile!B796*((100-(24*'Założenia i wyniki'!$E$9))/100)</f>
        <v>0</v>
      </c>
      <c r="C796">
        <f>'Założenia i wyniki'!$E$8*Znorm.Profile!C796*(1+'Założenia i wyniki'!$E$10/100)^24</f>
        <v>0.65141440000000006</v>
      </c>
      <c r="D796">
        <f t="shared" si="36"/>
        <v>0</v>
      </c>
      <c r="E796">
        <f t="shared" si="37"/>
        <v>0</v>
      </c>
      <c r="F796">
        <f t="shared" si="38"/>
        <v>0.65141440000000006</v>
      </c>
    </row>
    <row r="797" spans="1:6" x14ac:dyDescent="0.25">
      <c r="A797">
        <v>788</v>
      </c>
      <c r="B797">
        <f>'Założenia i wyniki'!$E$6*Znorm.Profile!B797*((100-(24*'Założenia i wyniki'!$E$9))/100)</f>
        <v>0</v>
      </c>
      <c r="C797">
        <f>'Założenia i wyniki'!$E$8*Znorm.Profile!C797*(1+'Założenia i wyniki'!$E$10/100)^24</f>
        <v>0.64447565000000007</v>
      </c>
      <c r="D797">
        <f t="shared" si="36"/>
        <v>0</v>
      </c>
      <c r="E797">
        <f t="shared" si="37"/>
        <v>0</v>
      </c>
      <c r="F797">
        <f t="shared" si="38"/>
        <v>0.64447565000000007</v>
      </c>
    </row>
    <row r="798" spans="1:6" x14ac:dyDescent="0.25">
      <c r="A798">
        <v>789</v>
      </c>
      <c r="B798">
        <f>'Założenia i wyniki'!$E$6*Znorm.Profile!B798*((100-(24*'Założenia i wyniki'!$E$9))/100)</f>
        <v>0</v>
      </c>
      <c r="C798">
        <f>'Założenia i wyniki'!$E$8*Znorm.Profile!C798*(1+'Założenia i wyniki'!$E$10/100)^24</f>
        <v>0.59995985000000007</v>
      </c>
      <c r="D798">
        <f t="shared" si="36"/>
        <v>0</v>
      </c>
      <c r="E798">
        <f t="shared" si="37"/>
        <v>0</v>
      </c>
      <c r="F798">
        <f t="shared" si="38"/>
        <v>0.59995985000000007</v>
      </c>
    </row>
    <row r="799" spans="1:6" x14ac:dyDescent="0.25">
      <c r="A799">
        <v>790</v>
      </c>
      <c r="B799">
        <f>'Założenia i wyniki'!$E$6*Znorm.Profile!B799*((100-(24*'Założenia i wyniki'!$E$9))/100)</f>
        <v>0</v>
      </c>
      <c r="C799">
        <f>'Założenia i wyniki'!$E$8*Znorm.Profile!C799*(1+'Założenia i wyniki'!$E$10/100)^24</f>
        <v>0.52703875000000011</v>
      </c>
      <c r="D799">
        <f t="shared" si="36"/>
        <v>0</v>
      </c>
      <c r="E799">
        <f t="shared" si="37"/>
        <v>0</v>
      </c>
      <c r="F799">
        <f t="shared" si="38"/>
        <v>0.52703875000000011</v>
      </c>
    </row>
    <row r="800" spans="1:6" x14ac:dyDescent="0.25">
      <c r="A800">
        <v>791</v>
      </c>
      <c r="B800">
        <f>'Założenia i wyniki'!$E$6*Znorm.Profile!B800*((100-(24*'Założenia i wyniki'!$E$9))/100)</f>
        <v>0</v>
      </c>
      <c r="C800">
        <f>'Założenia i wyniki'!$E$8*Znorm.Profile!C800*(1+'Założenia i wyniki'!$E$10/100)^24</f>
        <v>0.43158674999999996</v>
      </c>
      <c r="D800">
        <f t="shared" si="36"/>
        <v>0</v>
      </c>
      <c r="E800">
        <f t="shared" si="37"/>
        <v>0</v>
      </c>
      <c r="F800">
        <f t="shared" si="38"/>
        <v>0.43158674999999996</v>
      </c>
    </row>
    <row r="801" spans="1:6" x14ac:dyDescent="0.25">
      <c r="A801">
        <v>792</v>
      </c>
      <c r="B801">
        <f>'Założenia i wyniki'!$E$6*Znorm.Profile!B801*((100-(24*'Założenia i wyniki'!$E$9))/100)</f>
        <v>0</v>
      </c>
      <c r="C801">
        <f>'Założenia i wyniki'!$E$8*Znorm.Profile!C801*(1+'Założenia i wyniki'!$E$10/100)^24</f>
        <v>0.35051345</v>
      </c>
      <c r="D801">
        <f t="shared" si="36"/>
        <v>0</v>
      </c>
      <c r="E801">
        <f t="shared" si="37"/>
        <v>0</v>
      </c>
      <c r="F801">
        <f t="shared" si="38"/>
        <v>0.35051345</v>
      </c>
    </row>
    <row r="802" spans="1:6" x14ac:dyDescent="0.25">
      <c r="A802">
        <v>793</v>
      </c>
      <c r="B802">
        <f>'Założenia i wyniki'!$E$6*Znorm.Profile!B802*((100-(24*'Założenia i wyniki'!$E$9))/100)</f>
        <v>0</v>
      </c>
      <c r="C802">
        <f>'Założenia i wyniki'!$E$8*Znorm.Profile!C802*(1+'Założenia i wyniki'!$E$10/100)^24</f>
        <v>0.27834869999999995</v>
      </c>
      <c r="D802">
        <f t="shared" si="36"/>
        <v>0</v>
      </c>
      <c r="E802">
        <f t="shared" si="37"/>
        <v>0</v>
      </c>
      <c r="F802">
        <f t="shared" si="38"/>
        <v>0.27834869999999995</v>
      </c>
    </row>
    <row r="803" spans="1:6" x14ac:dyDescent="0.25">
      <c r="A803">
        <v>794</v>
      </c>
      <c r="B803">
        <f>'Założenia i wyniki'!$E$6*Znorm.Profile!B803*((100-(24*'Założenia i wyniki'!$E$9))/100)</f>
        <v>0</v>
      </c>
      <c r="C803">
        <f>'Założenia i wyniki'!$E$8*Znorm.Profile!C803*(1+'Założenia i wyniki'!$E$10/100)^24</f>
        <v>0.24658165000000001</v>
      </c>
      <c r="D803">
        <f t="shared" si="36"/>
        <v>0</v>
      </c>
      <c r="E803">
        <f t="shared" si="37"/>
        <v>0</v>
      </c>
      <c r="F803">
        <f t="shared" si="38"/>
        <v>0.24658165000000001</v>
      </c>
    </row>
    <row r="804" spans="1:6" x14ac:dyDescent="0.25">
      <c r="A804">
        <v>795</v>
      </c>
      <c r="B804">
        <f>'Założenia i wyniki'!$E$6*Znorm.Profile!B804*((100-(24*'Założenia i wyniki'!$E$9))/100)</f>
        <v>0</v>
      </c>
      <c r="C804">
        <f>'Założenia i wyniki'!$E$8*Znorm.Profile!C804*(1+'Założenia i wyniki'!$E$10/100)^24</f>
        <v>0.22748039999999997</v>
      </c>
      <c r="D804">
        <f t="shared" si="36"/>
        <v>0</v>
      </c>
      <c r="E804">
        <f t="shared" si="37"/>
        <v>0</v>
      </c>
      <c r="F804">
        <f t="shared" si="38"/>
        <v>0.22748039999999997</v>
      </c>
    </row>
    <row r="805" spans="1:6" x14ac:dyDescent="0.25">
      <c r="A805">
        <v>796</v>
      </c>
      <c r="B805">
        <f>'Założenia i wyniki'!$E$6*Znorm.Profile!B805*((100-(24*'Założenia i wyniki'!$E$9))/100)</f>
        <v>0</v>
      </c>
      <c r="C805">
        <f>'Założenia i wyniki'!$E$8*Znorm.Profile!C805*(1+'Założenia i wyniki'!$E$10/100)^24</f>
        <v>0.23003330000000002</v>
      </c>
      <c r="D805">
        <f t="shared" si="36"/>
        <v>0</v>
      </c>
      <c r="E805">
        <f t="shared" si="37"/>
        <v>0</v>
      </c>
      <c r="F805">
        <f t="shared" si="38"/>
        <v>0.23003330000000002</v>
      </c>
    </row>
    <row r="806" spans="1:6" x14ac:dyDescent="0.25">
      <c r="A806">
        <v>797</v>
      </c>
      <c r="B806">
        <f>'Założenia i wyniki'!$E$6*Znorm.Profile!B806*((100-(24*'Założenia i wyniki'!$E$9))/100)</f>
        <v>0</v>
      </c>
      <c r="C806">
        <f>'Założenia i wyniki'!$E$8*Znorm.Profile!C806*(1+'Założenia i wyniki'!$E$10/100)^24</f>
        <v>0.25657940000000001</v>
      </c>
      <c r="D806">
        <f t="shared" si="36"/>
        <v>0</v>
      </c>
      <c r="E806">
        <f t="shared" si="37"/>
        <v>0</v>
      </c>
      <c r="F806">
        <f t="shared" si="38"/>
        <v>0.25657940000000001</v>
      </c>
    </row>
    <row r="807" spans="1:6" x14ac:dyDescent="0.25">
      <c r="A807">
        <v>798</v>
      </c>
      <c r="B807">
        <f>'Założenia i wyniki'!$E$6*Znorm.Profile!B807*((100-(24*'Założenia i wyniki'!$E$9))/100)</f>
        <v>0</v>
      </c>
      <c r="C807">
        <f>'Założenia i wyniki'!$E$8*Znorm.Profile!C807*(1+'Założenia i wyniki'!$E$10/100)^24</f>
        <v>0.31264414999999995</v>
      </c>
      <c r="D807">
        <f t="shared" si="36"/>
        <v>0</v>
      </c>
      <c r="E807">
        <f t="shared" si="37"/>
        <v>0</v>
      </c>
      <c r="F807">
        <f t="shared" si="38"/>
        <v>0.31264414999999995</v>
      </c>
    </row>
    <row r="808" spans="1:6" x14ac:dyDescent="0.25">
      <c r="A808">
        <v>799</v>
      </c>
      <c r="B808">
        <f>'Założenia i wyniki'!$E$6*Znorm.Profile!B808*((100-(24*'Założenia i wyniki'!$E$9))/100)</f>
        <v>0</v>
      </c>
      <c r="C808">
        <f>'Założenia i wyniki'!$E$8*Znorm.Profile!C808*(1+'Założenia i wyniki'!$E$10/100)^24</f>
        <v>0.40462800000000004</v>
      </c>
      <c r="D808">
        <f t="shared" si="36"/>
        <v>0</v>
      </c>
      <c r="E808">
        <f t="shared" si="37"/>
        <v>0</v>
      </c>
      <c r="F808">
        <f t="shared" si="38"/>
        <v>0.40462800000000004</v>
      </c>
    </row>
    <row r="809" spans="1:6" x14ac:dyDescent="0.25">
      <c r="A809">
        <v>800</v>
      </c>
      <c r="B809">
        <f>'Założenia i wyniki'!$E$6*Znorm.Profile!B809*((100-(24*'Założenia i wyniki'!$E$9))/100)</f>
        <v>0</v>
      </c>
      <c r="C809">
        <f>'Założenia i wyniki'!$E$8*Znorm.Profile!C809*(1+'Założenia i wyniki'!$E$10/100)^24</f>
        <v>0.45556595</v>
      </c>
      <c r="D809">
        <f t="shared" si="36"/>
        <v>0</v>
      </c>
      <c r="E809">
        <f t="shared" si="37"/>
        <v>0</v>
      </c>
      <c r="F809">
        <f t="shared" si="38"/>
        <v>0.45556595</v>
      </c>
    </row>
    <row r="810" spans="1:6" x14ac:dyDescent="0.25">
      <c r="A810">
        <v>801</v>
      </c>
      <c r="B810">
        <f>'Założenia i wyniki'!$E$6*Znorm.Profile!B810*((100-(24*'Założenia i wyniki'!$E$9))/100)</f>
        <v>7.5390211320754727E-2</v>
      </c>
      <c r="C810">
        <f>'Założenia i wyniki'!$E$8*Znorm.Profile!C810*(1+'Założenia i wyniki'!$E$10/100)^24</f>
        <v>0.47183779999999997</v>
      </c>
      <c r="D810">
        <f t="shared" si="36"/>
        <v>7.5390211320754727E-2</v>
      </c>
      <c r="E810">
        <f t="shared" si="37"/>
        <v>0</v>
      </c>
      <c r="F810">
        <f t="shared" si="38"/>
        <v>0.39644758867924523</v>
      </c>
    </row>
    <row r="811" spans="1:6" x14ac:dyDescent="0.25">
      <c r="A811">
        <v>802</v>
      </c>
      <c r="B811">
        <f>'Założenia i wyniki'!$E$6*Znorm.Profile!B811*((100-(24*'Założenia i wyniki'!$E$9))/100)</f>
        <v>0.15518173584905659</v>
      </c>
      <c r="C811">
        <f>'Założenia i wyniki'!$E$8*Znorm.Profile!C811*(1+'Założenia i wyniki'!$E$10/100)^24</f>
        <v>0.47732265000000001</v>
      </c>
      <c r="D811">
        <f t="shared" si="36"/>
        <v>0.15518173584905659</v>
      </c>
      <c r="E811">
        <f t="shared" si="37"/>
        <v>0</v>
      </c>
      <c r="F811">
        <f t="shared" si="38"/>
        <v>0.32214091415094342</v>
      </c>
    </row>
    <row r="812" spans="1:6" x14ac:dyDescent="0.25">
      <c r="A812">
        <v>803</v>
      </c>
      <c r="B812">
        <f>'Założenia i wyniki'!$E$6*Znorm.Profile!B812*((100-(24*'Założenia i wyniki'!$E$9))/100)</f>
        <v>0.20863932075471697</v>
      </c>
      <c r="C812">
        <f>'Założenia i wyniki'!$E$8*Znorm.Profile!C812*(1+'Założenia i wyniki'!$E$10/100)^24</f>
        <v>0.46806095000000009</v>
      </c>
      <c r="D812">
        <f t="shared" si="36"/>
        <v>0.20863932075471697</v>
      </c>
      <c r="E812">
        <f t="shared" si="37"/>
        <v>0</v>
      </c>
      <c r="F812">
        <f t="shared" si="38"/>
        <v>0.25942162924528311</v>
      </c>
    </row>
    <row r="813" spans="1:6" x14ac:dyDescent="0.25">
      <c r="A813">
        <v>804</v>
      </c>
      <c r="B813">
        <f>'Założenia i wyniki'!$E$6*Znorm.Profile!B813*((100-(24*'Założenia i wyniki'!$E$9))/100)</f>
        <v>0.18549698113207544</v>
      </c>
      <c r="C813">
        <f>'Założenia i wyniki'!$E$8*Znorm.Profile!C813*(1+'Założenia i wyniki'!$E$10/100)^24</f>
        <v>0.46422005000000005</v>
      </c>
      <c r="D813">
        <f t="shared" si="36"/>
        <v>0.18549698113207544</v>
      </c>
      <c r="E813">
        <f t="shared" si="37"/>
        <v>0</v>
      </c>
      <c r="F813">
        <f t="shared" si="38"/>
        <v>0.27872306886792464</v>
      </c>
    </row>
    <row r="814" spans="1:6" x14ac:dyDescent="0.25">
      <c r="A814">
        <v>805</v>
      </c>
      <c r="B814">
        <f>'Założenia i wyniki'!$E$6*Znorm.Profile!B814*((100-(24*'Założenia i wyniki'!$E$9))/100)</f>
        <v>0.16783532075471697</v>
      </c>
      <c r="C814">
        <f>'Założenia i wyniki'!$E$8*Znorm.Profile!C814*(1+'Założenia i wyniki'!$E$10/100)^24</f>
        <v>0.45907750000000003</v>
      </c>
      <c r="D814">
        <f t="shared" si="36"/>
        <v>0.16783532075471697</v>
      </c>
      <c r="E814">
        <f t="shared" si="37"/>
        <v>0</v>
      </c>
      <c r="F814">
        <f t="shared" si="38"/>
        <v>0.29124217924528306</v>
      </c>
    </row>
    <row r="815" spans="1:6" x14ac:dyDescent="0.25">
      <c r="A815">
        <v>806</v>
      </c>
      <c r="B815">
        <f>'Założenia i wyniki'!$E$6*Znorm.Profile!B815*((100-(24*'Założenia i wyniki'!$E$9))/100)</f>
        <v>0.14068347169811318</v>
      </c>
      <c r="C815">
        <f>'Założenia i wyniki'!$E$8*Znorm.Profile!C815*(1+'Założenia i wyniki'!$E$10/100)^24</f>
        <v>0.46532604999999999</v>
      </c>
      <c r="D815">
        <f t="shared" si="36"/>
        <v>0.14068347169811318</v>
      </c>
      <c r="E815">
        <f t="shared" si="37"/>
        <v>0</v>
      </c>
      <c r="F815">
        <f t="shared" si="38"/>
        <v>0.32464257830188681</v>
      </c>
    </row>
    <row r="816" spans="1:6" x14ac:dyDescent="0.25">
      <c r="A816">
        <v>807</v>
      </c>
      <c r="B816">
        <f>'Założenia i wyniki'!$E$6*Znorm.Profile!B816*((100-(24*'Założenia i wyniki'!$E$9))/100)</f>
        <v>0.11505615094339622</v>
      </c>
      <c r="C816">
        <f>'Założenia i wyniki'!$E$8*Znorm.Profile!C816*(1+'Założenia i wyniki'!$E$10/100)^24</f>
        <v>0.46556930000000002</v>
      </c>
      <c r="D816">
        <f t="shared" si="36"/>
        <v>0.11505615094339622</v>
      </c>
      <c r="E816">
        <f t="shared" si="37"/>
        <v>0</v>
      </c>
      <c r="F816">
        <f t="shared" si="38"/>
        <v>0.3505131490566038</v>
      </c>
    </row>
    <row r="817" spans="1:6" x14ac:dyDescent="0.25">
      <c r="A817">
        <v>808</v>
      </c>
      <c r="B817">
        <f>'Założenia i wyniki'!$E$6*Znorm.Profile!B817*((100-(24*'Założenia i wyniki'!$E$9))/100)</f>
        <v>2.8041411320754713E-2</v>
      </c>
      <c r="C817">
        <f>'Założenia i wyniki'!$E$8*Znorm.Profile!C817*(1+'Założenia i wyniki'!$E$10/100)^24</f>
        <v>0.50166409999999995</v>
      </c>
      <c r="D817">
        <f t="shared" si="36"/>
        <v>2.8041411320754713E-2</v>
      </c>
      <c r="E817">
        <f t="shared" si="37"/>
        <v>0</v>
      </c>
      <c r="F817">
        <f t="shared" si="38"/>
        <v>0.47362268867924523</v>
      </c>
    </row>
    <row r="818" spans="1:6" x14ac:dyDescent="0.25">
      <c r="A818">
        <v>809</v>
      </c>
      <c r="B818">
        <f>'Założenia i wyniki'!$E$6*Znorm.Profile!B818*((100-(24*'Założenia i wyniki'!$E$9))/100)</f>
        <v>0</v>
      </c>
      <c r="C818">
        <f>'Założenia i wyniki'!$E$8*Znorm.Profile!C818*(1+'Założenia i wyniki'!$E$10/100)^24</f>
        <v>0.55588785000000007</v>
      </c>
      <c r="D818">
        <f t="shared" si="36"/>
        <v>0</v>
      </c>
      <c r="E818">
        <f t="shared" si="37"/>
        <v>0</v>
      </c>
      <c r="F818">
        <f t="shared" si="38"/>
        <v>0.55588785000000007</v>
      </c>
    </row>
    <row r="819" spans="1:6" x14ac:dyDescent="0.25">
      <c r="A819">
        <v>810</v>
      </c>
      <c r="B819">
        <f>'Założenia i wyniki'!$E$6*Znorm.Profile!B819*((100-(24*'Założenia i wyniki'!$E$9))/100)</f>
        <v>0</v>
      </c>
      <c r="C819">
        <f>'Założenia i wyniki'!$E$8*Znorm.Profile!C819*(1+'Założenia i wyniki'!$E$10/100)^24</f>
        <v>0.63319655000000008</v>
      </c>
      <c r="D819">
        <f t="shared" si="36"/>
        <v>0</v>
      </c>
      <c r="E819">
        <f t="shared" si="37"/>
        <v>0</v>
      </c>
      <c r="F819">
        <f t="shared" si="38"/>
        <v>0.63319655000000008</v>
      </c>
    </row>
    <row r="820" spans="1:6" x14ac:dyDescent="0.25">
      <c r="A820">
        <v>811</v>
      </c>
      <c r="B820">
        <f>'Założenia i wyniki'!$E$6*Znorm.Profile!B820*((100-(24*'Założenia i wyniki'!$E$9))/100)</f>
        <v>0</v>
      </c>
      <c r="C820">
        <f>'Założenia i wyniki'!$E$8*Znorm.Profile!C820*(1+'Założenia i wyniki'!$E$10/100)^24</f>
        <v>0.64495094999999991</v>
      </c>
      <c r="D820">
        <f t="shared" si="36"/>
        <v>0</v>
      </c>
      <c r="E820">
        <f t="shared" si="37"/>
        <v>0</v>
      </c>
      <c r="F820">
        <f t="shared" si="38"/>
        <v>0.64495094999999991</v>
      </c>
    </row>
    <row r="821" spans="1:6" x14ac:dyDescent="0.25">
      <c r="A821">
        <v>812</v>
      </c>
      <c r="B821">
        <f>'Założenia i wyniki'!$E$6*Znorm.Profile!B821*((100-(24*'Założenia i wyniki'!$E$9))/100)</f>
        <v>0</v>
      </c>
      <c r="C821">
        <f>'Założenia i wyniki'!$E$8*Znorm.Profile!C821*(1+'Założenia i wyniki'!$E$10/100)^24</f>
        <v>0.63187005000000007</v>
      </c>
      <c r="D821">
        <f t="shared" si="36"/>
        <v>0</v>
      </c>
      <c r="E821">
        <f t="shared" si="37"/>
        <v>0</v>
      </c>
      <c r="F821">
        <f t="shared" si="38"/>
        <v>0.63187005000000007</v>
      </c>
    </row>
    <row r="822" spans="1:6" x14ac:dyDescent="0.25">
      <c r="A822">
        <v>813</v>
      </c>
      <c r="B822">
        <f>'Założenia i wyniki'!$E$6*Znorm.Profile!B822*((100-(24*'Założenia i wyniki'!$E$9))/100)</f>
        <v>0</v>
      </c>
      <c r="C822">
        <f>'Założenia i wyniki'!$E$8*Znorm.Profile!C822*(1+'Założenia i wyniki'!$E$10/100)^24</f>
        <v>0.59431995000000004</v>
      </c>
      <c r="D822">
        <f t="shared" si="36"/>
        <v>0</v>
      </c>
      <c r="E822">
        <f t="shared" si="37"/>
        <v>0</v>
      </c>
      <c r="F822">
        <f t="shared" si="38"/>
        <v>0.59431995000000004</v>
      </c>
    </row>
    <row r="823" spans="1:6" x14ac:dyDescent="0.25">
      <c r="A823">
        <v>814</v>
      </c>
      <c r="B823">
        <f>'Założenia i wyniki'!$E$6*Znorm.Profile!B823*((100-(24*'Założenia i wyniki'!$E$9))/100)</f>
        <v>0</v>
      </c>
      <c r="C823">
        <f>'Założenia i wyniki'!$E$8*Znorm.Profile!C823*(1+'Założenia i wyniki'!$E$10/100)^24</f>
        <v>0.51855194999999998</v>
      </c>
      <c r="D823">
        <f t="shared" si="36"/>
        <v>0</v>
      </c>
      <c r="E823">
        <f t="shared" si="37"/>
        <v>0</v>
      </c>
      <c r="F823">
        <f t="shared" si="38"/>
        <v>0.51855194999999998</v>
      </c>
    </row>
    <row r="824" spans="1:6" x14ac:dyDescent="0.25">
      <c r="A824">
        <v>815</v>
      </c>
      <c r="B824">
        <f>'Założenia i wyniki'!$E$6*Znorm.Profile!B824*((100-(24*'Założenia i wyniki'!$E$9))/100)</f>
        <v>0</v>
      </c>
      <c r="C824">
        <f>'Założenia i wyniki'!$E$8*Znorm.Profile!C824*(1+'Założenia i wyniki'!$E$10/100)^24</f>
        <v>0.42645539999999998</v>
      </c>
      <c r="D824">
        <f t="shared" si="36"/>
        <v>0</v>
      </c>
      <c r="E824">
        <f t="shared" si="37"/>
        <v>0</v>
      </c>
      <c r="F824">
        <f t="shared" si="38"/>
        <v>0.42645539999999998</v>
      </c>
    </row>
    <row r="825" spans="1:6" x14ac:dyDescent="0.25">
      <c r="A825">
        <v>816</v>
      </c>
      <c r="B825">
        <f>'Założenia i wyniki'!$E$6*Znorm.Profile!B825*((100-(24*'Założenia i wyniki'!$E$9))/100)</f>
        <v>0</v>
      </c>
      <c r="C825">
        <f>'Założenia i wyniki'!$E$8*Znorm.Profile!C825*(1+'Założenia i wyniki'!$E$10/100)^24</f>
        <v>0.34740019999999999</v>
      </c>
      <c r="D825">
        <f t="shared" si="36"/>
        <v>0</v>
      </c>
      <c r="E825">
        <f t="shared" si="37"/>
        <v>0</v>
      </c>
      <c r="F825">
        <f t="shared" si="38"/>
        <v>0.34740019999999999</v>
      </c>
    </row>
    <row r="826" spans="1:6" x14ac:dyDescent="0.25">
      <c r="A826">
        <v>817</v>
      </c>
      <c r="B826">
        <f>'Założenia i wyniki'!$E$6*Znorm.Profile!B826*((100-(24*'Założenia i wyniki'!$E$9))/100)</f>
        <v>0</v>
      </c>
      <c r="C826">
        <f>'Założenia i wyniki'!$E$8*Znorm.Profile!C826*(1+'Założenia i wyniki'!$E$10/100)^24</f>
        <v>0.2803388</v>
      </c>
      <c r="D826">
        <f t="shared" si="36"/>
        <v>0</v>
      </c>
      <c r="E826">
        <f t="shared" si="37"/>
        <v>0</v>
      </c>
      <c r="F826">
        <f t="shared" si="38"/>
        <v>0.2803388</v>
      </c>
    </row>
    <row r="827" spans="1:6" x14ac:dyDescent="0.25">
      <c r="A827">
        <v>818</v>
      </c>
      <c r="B827">
        <f>'Założenia i wyniki'!$E$6*Znorm.Profile!B827*((100-(24*'Założenia i wyniki'!$E$9))/100)</f>
        <v>0</v>
      </c>
      <c r="C827">
        <f>'Założenia i wyniki'!$E$8*Znorm.Profile!C827*(1+'Założenia i wyniki'!$E$10/100)^24</f>
        <v>0.25142215000000007</v>
      </c>
      <c r="D827">
        <f t="shared" si="36"/>
        <v>0</v>
      </c>
      <c r="E827">
        <f t="shared" si="37"/>
        <v>0</v>
      </c>
      <c r="F827">
        <f t="shared" si="38"/>
        <v>0.25142215000000007</v>
      </c>
    </row>
    <row r="828" spans="1:6" x14ac:dyDescent="0.25">
      <c r="A828">
        <v>819</v>
      </c>
      <c r="B828">
        <f>'Założenia i wyniki'!$E$6*Znorm.Profile!B828*((100-(24*'Założenia i wyniki'!$E$9))/100)</f>
        <v>0</v>
      </c>
      <c r="C828">
        <f>'Założenia i wyniki'!$E$8*Znorm.Profile!C828*(1+'Założenia i wyniki'!$E$10/100)^24</f>
        <v>0.23193765000000002</v>
      </c>
      <c r="D828">
        <f t="shared" si="36"/>
        <v>0</v>
      </c>
      <c r="E828">
        <f t="shared" si="37"/>
        <v>0</v>
      </c>
      <c r="F828">
        <f t="shared" si="38"/>
        <v>0.23193765000000002</v>
      </c>
    </row>
    <row r="829" spans="1:6" x14ac:dyDescent="0.25">
      <c r="A829">
        <v>820</v>
      </c>
      <c r="B829">
        <f>'Założenia i wyniki'!$E$6*Znorm.Profile!B829*((100-(24*'Założenia i wyniki'!$E$9))/100)</f>
        <v>0</v>
      </c>
      <c r="C829">
        <f>'Założenia i wyniki'!$E$8*Znorm.Profile!C829*(1+'Założenia i wyniki'!$E$10/100)^24</f>
        <v>0.23414265000000001</v>
      </c>
      <c r="D829">
        <f t="shared" si="36"/>
        <v>0</v>
      </c>
      <c r="E829">
        <f t="shared" si="37"/>
        <v>0</v>
      </c>
      <c r="F829">
        <f t="shared" si="38"/>
        <v>0.23414265000000001</v>
      </c>
    </row>
    <row r="830" spans="1:6" x14ac:dyDescent="0.25">
      <c r="A830">
        <v>821</v>
      </c>
      <c r="B830">
        <f>'Założenia i wyniki'!$E$6*Znorm.Profile!B830*((100-(24*'Założenia i wyniki'!$E$9))/100)</f>
        <v>0</v>
      </c>
      <c r="C830">
        <f>'Założenia i wyniki'!$E$8*Znorm.Profile!C830*(1+'Założenia i wyniki'!$E$10/100)^24</f>
        <v>0.25761679999999998</v>
      </c>
      <c r="D830">
        <f t="shared" si="36"/>
        <v>0</v>
      </c>
      <c r="E830">
        <f t="shared" si="37"/>
        <v>0</v>
      </c>
      <c r="F830">
        <f t="shared" si="38"/>
        <v>0.25761679999999998</v>
      </c>
    </row>
    <row r="831" spans="1:6" x14ac:dyDescent="0.25">
      <c r="A831">
        <v>822</v>
      </c>
      <c r="B831">
        <f>'Założenia i wyniki'!$E$6*Znorm.Profile!B831*((100-(24*'Założenia i wyniki'!$E$9))/100)</f>
        <v>0</v>
      </c>
      <c r="C831">
        <f>'Założenia i wyniki'!$E$8*Znorm.Profile!C831*(1+'Założenia i wyniki'!$E$10/100)^24</f>
        <v>0.31822735000000002</v>
      </c>
      <c r="D831">
        <f t="shared" si="36"/>
        <v>0</v>
      </c>
      <c r="E831">
        <f t="shared" si="37"/>
        <v>0</v>
      </c>
      <c r="F831">
        <f t="shared" si="38"/>
        <v>0.31822735000000002</v>
      </c>
    </row>
    <row r="832" spans="1:6" x14ac:dyDescent="0.25">
      <c r="A832">
        <v>823</v>
      </c>
      <c r="B832">
        <f>'Założenia i wyniki'!$E$6*Znorm.Profile!B832*((100-(24*'Założenia i wyniki'!$E$9))/100)</f>
        <v>0</v>
      </c>
      <c r="C832">
        <f>'Założenia i wyniki'!$E$8*Znorm.Profile!C832*(1+'Założenia i wyniki'!$E$10/100)^24</f>
        <v>0.40534585000000001</v>
      </c>
      <c r="D832">
        <f t="shared" si="36"/>
        <v>0</v>
      </c>
      <c r="E832">
        <f t="shared" si="37"/>
        <v>0</v>
      </c>
      <c r="F832">
        <f t="shared" si="38"/>
        <v>0.40534585000000001</v>
      </c>
    </row>
    <row r="833" spans="1:6" x14ac:dyDescent="0.25">
      <c r="A833">
        <v>824</v>
      </c>
      <c r="B833">
        <f>'Założenia i wyniki'!$E$6*Znorm.Profile!B833*((100-(24*'Założenia i wyniki'!$E$9))/100)</f>
        <v>0</v>
      </c>
      <c r="C833">
        <f>'Założenia i wyniki'!$E$8*Znorm.Profile!C833*(1+'Założenia i wyniki'!$E$10/100)^24</f>
        <v>0.45907575</v>
      </c>
      <c r="D833">
        <f t="shared" si="36"/>
        <v>0</v>
      </c>
      <c r="E833">
        <f t="shared" si="37"/>
        <v>0</v>
      </c>
      <c r="F833">
        <f t="shared" si="38"/>
        <v>0.45907575</v>
      </c>
    </row>
    <row r="834" spans="1:6" x14ac:dyDescent="0.25">
      <c r="A834">
        <v>825</v>
      </c>
      <c r="B834">
        <f>'Założenia i wyniki'!$E$6*Znorm.Profile!B834*((100-(24*'Założenia i wyniki'!$E$9))/100)</f>
        <v>8.8163471698113186E-2</v>
      </c>
      <c r="C834">
        <f>'Założenia i wyniki'!$E$8*Znorm.Profile!C834*(1+'Założenia i wyniki'!$E$10/100)^24</f>
        <v>0.46890199999999999</v>
      </c>
      <c r="D834">
        <f t="shared" si="36"/>
        <v>8.8163471698113186E-2</v>
      </c>
      <c r="E834">
        <f t="shared" si="37"/>
        <v>0</v>
      </c>
      <c r="F834">
        <f t="shared" si="38"/>
        <v>0.38073852830188681</v>
      </c>
    </row>
    <row r="835" spans="1:6" x14ac:dyDescent="0.25">
      <c r="A835">
        <v>826</v>
      </c>
      <c r="B835">
        <f>'Założenia i wyniki'!$E$6*Znorm.Profile!B835*((100-(24*'Założenia i wyniki'!$E$9))/100)</f>
        <v>0.17219547169811322</v>
      </c>
      <c r="C835">
        <f>'Założenia i wyniki'!$E$8*Znorm.Profile!C835*(1+'Założenia i wyniki'!$E$10/100)^24</f>
        <v>0.47480720000000004</v>
      </c>
      <c r="D835">
        <f t="shared" si="36"/>
        <v>0.17219547169811322</v>
      </c>
      <c r="E835">
        <f t="shared" si="37"/>
        <v>0</v>
      </c>
      <c r="F835">
        <f t="shared" si="38"/>
        <v>0.30261172830188682</v>
      </c>
    </row>
    <row r="836" spans="1:6" x14ac:dyDescent="0.25">
      <c r="A836">
        <v>827</v>
      </c>
      <c r="B836">
        <f>'Założenia i wyniki'!$E$6*Znorm.Profile!B836*((100-(24*'Założenia i wyniki'!$E$9))/100)</f>
        <v>0.19725871698113204</v>
      </c>
      <c r="C836">
        <f>'Założenia i wyniki'!$E$8*Znorm.Profile!C836*(1+'Założenia i wyniki'!$E$10/100)^24</f>
        <v>0.47294240000000004</v>
      </c>
      <c r="D836">
        <f t="shared" si="36"/>
        <v>0.19725871698113204</v>
      </c>
      <c r="E836">
        <f t="shared" si="37"/>
        <v>0</v>
      </c>
      <c r="F836">
        <f t="shared" si="38"/>
        <v>0.27568368301886803</v>
      </c>
    </row>
    <row r="837" spans="1:6" x14ac:dyDescent="0.25">
      <c r="A837">
        <v>828</v>
      </c>
      <c r="B837">
        <f>'Założenia i wyniki'!$E$6*Znorm.Profile!B837*((100-(24*'Założenia i wyniki'!$E$9))/100)</f>
        <v>0.18294339622641509</v>
      </c>
      <c r="C837">
        <f>'Założenia i wyniki'!$E$8*Znorm.Profile!C837*(1+'Założenia i wyniki'!$E$10/100)^24</f>
        <v>0.4632502</v>
      </c>
      <c r="D837">
        <f t="shared" si="36"/>
        <v>0.18294339622641509</v>
      </c>
      <c r="E837">
        <f t="shared" si="37"/>
        <v>0</v>
      </c>
      <c r="F837">
        <f t="shared" si="38"/>
        <v>0.28030680377358491</v>
      </c>
    </row>
    <row r="838" spans="1:6" x14ac:dyDescent="0.25">
      <c r="A838">
        <v>829</v>
      </c>
      <c r="B838">
        <f>'Założenia i wyniki'!$E$6*Znorm.Profile!B838*((100-(24*'Założenia i wyniki'!$E$9))/100)</f>
        <v>0.18070233962264151</v>
      </c>
      <c r="C838">
        <f>'Założenia i wyniki'!$E$8*Znorm.Profile!C838*(1+'Założenia i wyniki'!$E$10/100)^24</f>
        <v>0.44799685000000006</v>
      </c>
      <c r="D838">
        <f t="shared" si="36"/>
        <v>0.18070233962264151</v>
      </c>
      <c r="E838">
        <f t="shared" si="37"/>
        <v>0</v>
      </c>
      <c r="F838">
        <f t="shared" si="38"/>
        <v>0.26729451037735852</v>
      </c>
    </row>
    <row r="839" spans="1:6" x14ac:dyDescent="0.25">
      <c r="A839">
        <v>830</v>
      </c>
      <c r="B839">
        <f>'Założenia i wyniki'!$E$6*Znorm.Profile!B839*((100-(24*'Założenia i wyniki'!$E$9))/100)</f>
        <v>0.15323033962264151</v>
      </c>
      <c r="C839">
        <f>'Założenia i wyniki'!$E$8*Znorm.Profile!C839*(1+'Założenia i wyniki'!$E$10/100)^24</f>
        <v>0.45450755000000004</v>
      </c>
      <c r="D839">
        <f t="shared" si="36"/>
        <v>0.15323033962264151</v>
      </c>
      <c r="E839">
        <f t="shared" si="37"/>
        <v>0</v>
      </c>
      <c r="F839">
        <f t="shared" si="38"/>
        <v>0.30127721037735855</v>
      </c>
    </row>
    <row r="840" spans="1:6" x14ac:dyDescent="0.25">
      <c r="A840">
        <v>831</v>
      </c>
      <c r="B840">
        <f>'Założenia i wyniki'!$E$6*Znorm.Profile!B840*((100-(24*'Założenia i wyniki'!$E$9))/100)</f>
        <v>0.12258732075471697</v>
      </c>
      <c r="C840">
        <f>'Założenia i wyniki'!$E$8*Znorm.Profile!C840*(1+'Założenia i wyniki'!$E$10/100)^24</f>
        <v>0.47068874999999993</v>
      </c>
      <c r="D840">
        <f t="shared" si="36"/>
        <v>0.12258732075471697</v>
      </c>
      <c r="E840">
        <f t="shared" si="37"/>
        <v>0</v>
      </c>
      <c r="F840">
        <f t="shared" si="38"/>
        <v>0.34810142924528298</v>
      </c>
    </row>
    <row r="841" spans="1:6" x14ac:dyDescent="0.25">
      <c r="A841">
        <v>832</v>
      </c>
      <c r="B841">
        <f>'Założenia i wyniki'!$E$6*Znorm.Profile!B841*((100-(24*'Założenia i wyniki'!$E$9))/100)</f>
        <v>3.3646339622641505E-2</v>
      </c>
      <c r="C841">
        <f>'Założenia i wyniki'!$E$8*Znorm.Profile!C841*(1+'Założenia i wyniki'!$E$10/100)^24</f>
        <v>0.50167530000000005</v>
      </c>
      <c r="D841">
        <f t="shared" si="36"/>
        <v>3.3646339622641505E-2</v>
      </c>
      <c r="E841">
        <f t="shared" si="37"/>
        <v>0</v>
      </c>
      <c r="F841">
        <f t="shared" si="38"/>
        <v>0.46802896037735853</v>
      </c>
    </row>
    <row r="842" spans="1:6" x14ac:dyDescent="0.25">
      <c r="A842">
        <v>833</v>
      </c>
      <c r="B842">
        <f>'Założenia i wyniki'!$E$6*Znorm.Profile!B842*((100-(24*'Założenia i wyniki'!$E$9))/100)</f>
        <v>0</v>
      </c>
      <c r="C842">
        <f>'Założenia i wyniki'!$E$8*Znorm.Profile!C842*(1+'Założenia i wyniki'!$E$10/100)^24</f>
        <v>0.56196630000000003</v>
      </c>
      <c r="D842">
        <f t="shared" si="36"/>
        <v>0</v>
      </c>
      <c r="E842">
        <f t="shared" si="37"/>
        <v>0</v>
      </c>
      <c r="F842">
        <f t="shared" si="38"/>
        <v>0.56196630000000003</v>
      </c>
    </row>
    <row r="843" spans="1:6" x14ac:dyDescent="0.25">
      <c r="A843">
        <v>834</v>
      </c>
      <c r="B843">
        <f>'Założenia i wyniki'!$E$6*Znorm.Profile!B843*((100-(24*'Założenia i wyniki'!$E$9))/100)</f>
        <v>0</v>
      </c>
      <c r="C843">
        <f>'Założenia i wyniki'!$E$8*Znorm.Profile!C843*(1+'Założenia i wyniki'!$E$10/100)^24</f>
        <v>0.62786920000000002</v>
      </c>
      <c r="D843">
        <f t="shared" ref="D843:D906" si="39">IF(B843&lt;=C843,B843,C843)</f>
        <v>0</v>
      </c>
      <c r="E843">
        <f t="shared" ref="E843:E906" si="40">IF(B843&gt;C843,B843-C843,0)</f>
        <v>0</v>
      </c>
      <c r="F843">
        <f t="shared" ref="F843:F906" si="41">IF(B843&lt;C843,C843-B843,0)</f>
        <v>0.62786920000000002</v>
      </c>
    </row>
    <row r="844" spans="1:6" x14ac:dyDescent="0.25">
      <c r="A844">
        <v>835</v>
      </c>
      <c r="B844">
        <f>'Założenia i wyniki'!$E$6*Znorm.Profile!B844*((100-(24*'Założenia i wyniki'!$E$9))/100)</f>
        <v>0</v>
      </c>
      <c r="C844">
        <f>'Założenia i wyniki'!$E$8*Znorm.Profile!C844*(1+'Założenia i wyniki'!$E$10/100)^24</f>
        <v>0.65016804999999989</v>
      </c>
      <c r="D844">
        <f t="shared" si="39"/>
        <v>0</v>
      </c>
      <c r="E844">
        <f t="shared" si="40"/>
        <v>0</v>
      </c>
      <c r="F844">
        <f t="shared" si="41"/>
        <v>0.65016804999999989</v>
      </c>
    </row>
    <row r="845" spans="1:6" x14ac:dyDescent="0.25">
      <c r="A845">
        <v>836</v>
      </c>
      <c r="B845">
        <f>'Założenia i wyniki'!$E$6*Znorm.Profile!B845*((100-(24*'Założenia i wyniki'!$E$9))/100)</f>
        <v>0</v>
      </c>
      <c r="C845">
        <f>'Założenia i wyniki'!$E$8*Znorm.Profile!C845*(1+'Założenia i wyniki'!$E$10/100)^24</f>
        <v>0.64277010000000001</v>
      </c>
      <c r="D845">
        <f t="shared" si="39"/>
        <v>0</v>
      </c>
      <c r="E845">
        <f t="shared" si="40"/>
        <v>0</v>
      </c>
      <c r="F845">
        <f t="shared" si="41"/>
        <v>0.64277010000000001</v>
      </c>
    </row>
    <row r="846" spans="1:6" x14ac:dyDescent="0.25">
      <c r="A846">
        <v>837</v>
      </c>
      <c r="B846">
        <f>'Założenia i wyniki'!$E$6*Znorm.Profile!B846*((100-(24*'Założenia i wyniki'!$E$9))/100)</f>
        <v>0</v>
      </c>
      <c r="C846">
        <f>'Założenia i wyniki'!$E$8*Znorm.Profile!C846*(1+'Założenia i wyniki'!$E$10/100)^24</f>
        <v>0.60003475000000006</v>
      </c>
      <c r="D846">
        <f t="shared" si="39"/>
        <v>0</v>
      </c>
      <c r="E846">
        <f t="shared" si="40"/>
        <v>0</v>
      </c>
      <c r="F846">
        <f t="shared" si="41"/>
        <v>0.60003475000000006</v>
      </c>
    </row>
    <row r="847" spans="1:6" x14ac:dyDescent="0.25">
      <c r="A847">
        <v>838</v>
      </c>
      <c r="B847">
        <f>'Założenia i wyniki'!$E$6*Znorm.Profile!B847*((100-(24*'Założenia i wyniki'!$E$9))/100)</f>
        <v>0</v>
      </c>
      <c r="C847">
        <f>'Założenia i wyniki'!$E$8*Znorm.Profile!C847*(1+'Założenia i wyniki'!$E$10/100)^24</f>
        <v>0.53143264999999995</v>
      </c>
      <c r="D847">
        <f t="shared" si="39"/>
        <v>0</v>
      </c>
      <c r="E847">
        <f t="shared" si="40"/>
        <v>0</v>
      </c>
      <c r="F847">
        <f t="shared" si="41"/>
        <v>0.53143264999999995</v>
      </c>
    </row>
    <row r="848" spans="1:6" x14ac:dyDescent="0.25">
      <c r="A848">
        <v>839</v>
      </c>
      <c r="B848">
        <f>'Założenia i wyniki'!$E$6*Znorm.Profile!B848*((100-(24*'Założenia i wyniki'!$E$9))/100)</f>
        <v>0</v>
      </c>
      <c r="C848">
        <f>'Założenia i wyniki'!$E$8*Znorm.Profile!C848*(1+'Założenia i wyniki'!$E$10/100)^24</f>
        <v>0.43892765</v>
      </c>
      <c r="D848">
        <f t="shared" si="39"/>
        <v>0</v>
      </c>
      <c r="E848">
        <f t="shared" si="40"/>
        <v>0</v>
      </c>
      <c r="F848">
        <f t="shared" si="41"/>
        <v>0.43892765</v>
      </c>
    </row>
    <row r="849" spans="1:6" x14ac:dyDescent="0.25">
      <c r="A849">
        <v>840</v>
      </c>
      <c r="B849">
        <f>'Założenia i wyniki'!$E$6*Znorm.Profile!B849*((100-(24*'Założenia i wyniki'!$E$9))/100)</f>
        <v>0</v>
      </c>
      <c r="C849">
        <f>'Założenia i wyniki'!$E$8*Znorm.Profile!C849*(1+'Założenia i wyniki'!$E$10/100)^24</f>
        <v>0.35574804999999998</v>
      </c>
      <c r="D849">
        <f t="shared" si="39"/>
        <v>0</v>
      </c>
      <c r="E849">
        <f t="shared" si="40"/>
        <v>0</v>
      </c>
      <c r="F849">
        <f t="shared" si="41"/>
        <v>0.35574804999999998</v>
      </c>
    </row>
    <row r="850" spans="1:6" x14ac:dyDescent="0.25">
      <c r="A850">
        <v>841</v>
      </c>
      <c r="B850">
        <f>'Założenia i wyniki'!$E$6*Znorm.Profile!B850*((100-(24*'Założenia i wyniki'!$E$9))/100)</f>
        <v>0</v>
      </c>
      <c r="C850">
        <f>'Założenia i wyniki'!$E$8*Znorm.Profile!C850*(1+'Założenia i wyniki'!$E$10/100)^24</f>
        <v>0.28458044999999998</v>
      </c>
      <c r="D850">
        <f t="shared" si="39"/>
        <v>0</v>
      </c>
      <c r="E850">
        <f t="shared" si="40"/>
        <v>0</v>
      </c>
      <c r="F850">
        <f t="shared" si="41"/>
        <v>0.28458044999999998</v>
      </c>
    </row>
    <row r="851" spans="1:6" x14ac:dyDescent="0.25">
      <c r="A851">
        <v>842</v>
      </c>
      <c r="B851">
        <f>'Założenia i wyniki'!$E$6*Znorm.Profile!B851*((100-(24*'Założenia i wyniki'!$E$9))/100)</f>
        <v>0</v>
      </c>
      <c r="C851">
        <f>'Założenia i wyniki'!$E$8*Znorm.Profile!C851*(1+'Założenia i wyniki'!$E$10/100)^24</f>
        <v>0.25052649999999999</v>
      </c>
      <c r="D851">
        <f t="shared" si="39"/>
        <v>0</v>
      </c>
      <c r="E851">
        <f t="shared" si="40"/>
        <v>0</v>
      </c>
      <c r="F851">
        <f t="shared" si="41"/>
        <v>0.25052649999999999</v>
      </c>
    </row>
    <row r="852" spans="1:6" x14ac:dyDescent="0.25">
      <c r="A852">
        <v>843</v>
      </c>
      <c r="B852">
        <f>'Założenia i wyniki'!$E$6*Znorm.Profile!B852*((100-(24*'Założenia i wyniki'!$E$9))/100)</f>
        <v>0</v>
      </c>
      <c r="C852">
        <f>'Założenia i wyniki'!$E$8*Znorm.Profile!C852*(1+'Założenia i wyniki'!$E$10/100)^24</f>
        <v>0.24138835</v>
      </c>
      <c r="D852">
        <f t="shared" si="39"/>
        <v>0</v>
      </c>
      <c r="E852">
        <f t="shared" si="40"/>
        <v>0</v>
      </c>
      <c r="F852">
        <f t="shared" si="41"/>
        <v>0.24138835</v>
      </c>
    </row>
    <row r="853" spans="1:6" x14ac:dyDescent="0.25">
      <c r="A853">
        <v>844</v>
      </c>
      <c r="B853">
        <f>'Założenia i wyniki'!$E$6*Znorm.Profile!B853*((100-(24*'Założenia i wyniki'!$E$9))/100)</f>
        <v>0</v>
      </c>
      <c r="C853">
        <f>'Założenia i wyniki'!$E$8*Znorm.Profile!C853*(1+'Założenia i wyniki'!$E$10/100)^24</f>
        <v>0.24022879999999999</v>
      </c>
      <c r="D853">
        <f t="shared" si="39"/>
        <v>0</v>
      </c>
      <c r="E853">
        <f t="shared" si="40"/>
        <v>0</v>
      </c>
      <c r="F853">
        <f t="shared" si="41"/>
        <v>0.24022879999999999</v>
      </c>
    </row>
    <row r="854" spans="1:6" x14ac:dyDescent="0.25">
      <c r="A854">
        <v>845</v>
      </c>
      <c r="B854">
        <f>'Założenia i wyniki'!$E$6*Znorm.Profile!B854*((100-(24*'Założenia i wyniki'!$E$9))/100)</f>
        <v>0</v>
      </c>
      <c r="C854">
        <f>'Założenia i wyniki'!$E$8*Znorm.Profile!C854*(1+'Założenia i wyniki'!$E$10/100)^24</f>
        <v>0.26476204999999997</v>
      </c>
      <c r="D854">
        <f t="shared" si="39"/>
        <v>0</v>
      </c>
      <c r="E854">
        <f t="shared" si="40"/>
        <v>0</v>
      </c>
      <c r="F854">
        <f t="shared" si="41"/>
        <v>0.26476204999999997</v>
      </c>
    </row>
    <row r="855" spans="1:6" x14ac:dyDescent="0.25">
      <c r="A855">
        <v>846</v>
      </c>
      <c r="B855">
        <f>'Założenia i wyniki'!$E$6*Znorm.Profile!B855*((100-(24*'Założenia i wyniki'!$E$9))/100)</f>
        <v>0</v>
      </c>
      <c r="C855">
        <f>'Założenia i wyniki'!$E$8*Znorm.Profile!C855*(1+'Założenia i wyniki'!$E$10/100)^24</f>
        <v>0.32317214999999999</v>
      </c>
      <c r="D855">
        <f t="shared" si="39"/>
        <v>0</v>
      </c>
      <c r="E855">
        <f t="shared" si="40"/>
        <v>0</v>
      </c>
      <c r="F855">
        <f t="shared" si="41"/>
        <v>0.32317214999999999</v>
      </c>
    </row>
    <row r="856" spans="1:6" x14ac:dyDescent="0.25">
      <c r="A856">
        <v>847</v>
      </c>
      <c r="B856">
        <f>'Założenia i wyniki'!$E$6*Znorm.Profile!B856*((100-(24*'Założenia i wyniki'!$E$9))/100)</f>
        <v>0</v>
      </c>
      <c r="C856">
        <f>'Założenia i wyniki'!$E$8*Znorm.Profile!C856*(1+'Założenia i wyniki'!$E$10/100)^24</f>
        <v>0.40612075000000003</v>
      </c>
      <c r="D856">
        <f t="shared" si="39"/>
        <v>0</v>
      </c>
      <c r="E856">
        <f t="shared" si="40"/>
        <v>0</v>
      </c>
      <c r="F856">
        <f t="shared" si="41"/>
        <v>0.40612075000000003</v>
      </c>
    </row>
    <row r="857" spans="1:6" x14ac:dyDescent="0.25">
      <c r="A857">
        <v>848</v>
      </c>
      <c r="B857">
        <f>'Założenia i wyniki'!$E$6*Znorm.Profile!B857*((100-(24*'Założenia i wyniki'!$E$9))/100)</f>
        <v>0</v>
      </c>
      <c r="C857">
        <f>'Założenia i wyniki'!$E$8*Znorm.Profile!C857*(1+'Założenia i wyniki'!$E$10/100)^24</f>
        <v>0.45545920000000001</v>
      </c>
      <c r="D857">
        <f t="shared" si="39"/>
        <v>0</v>
      </c>
      <c r="E857">
        <f t="shared" si="40"/>
        <v>0</v>
      </c>
      <c r="F857">
        <f t="shared" si="41"/>
        <v>0.45545920000000001</v>
      </c>
    </row>
    <row r="858" spans="1:6" x14ac:dyDescent="0.25">
      <c r="A858">
        <v>849</v>
      </c>
      <c r="B858">
        <f>'Założenia i wyniki'!$E$6*Znorm.Profile!B858*((100-(24*'Założenia i wyniki'!$E$9))/100)</f>
        <v>9.3331622641509432E-2</v>
      </c>
      <c r="C858">
        <f>'Założenia i wyniki'!$E$8*Znorm.Profile!C858*(1+'Założenia i wyniki'!$E$10/100)^24</f>
        <v>0.46978714999999999</v>
      </c>
      <c r="D858">
        <f t="shared" si="39"/>
        <v>9.3331622641509432E-2</v>
      </c>
      <c r="E858">
        <f t="shared" si="40"/>
        <v>0</v>
      </c>
      <c r="F858">
        <f t="shared" si="41"/>
        <v>0.37645552735849053</v>
      </c>
    </row>
    <row r="859" spans="1:6" x14ac:dyDescent="0.25">
      <c r="A859">
        <v>850</v>
      </c>
      <c r="B859">
        <f>'Założenia i wyniki'!$E$6*Znorm.Profile!B859*((100-(24*'Założenia i wyniki'!$E$9))/100)</f>
        <v>0.17609064150943393</v>
      </c>
      <c r="C859">
        <f>'Założenia i wyniki'!$E$8*Znorm.Profile!C859*(1+'Założenia i wyniki'!$E$10/100)^24</f>
        <v>0.47679765000000002</v>
      </c>
      <c r="D859">
        <f t="shared" si="39"/>
        <v>0.17609064150943393</v>
      </c>
      <c r="E859">
        <f t="shared" si="40"/>
        <v>0</v>
      </c>
      <c r="F859">
        <f t="shared" si="41"/>
        <v>0.30070700849056609</v>
      </c>
    </row>
    <row r="860" spans="1:6" x14ac:dyDescent="0.25">
      <c r="A860">
        <v>851</v>
      </c>
      <c r="B860">
        <f>'Założenia i wyniki'!$E$6*Znorm.Profile!B860*((100-(24*'Założenia i wyniki'!$E$9))/100)</f>
        <v>0.23760535849056602</v>
      </c>
      <c r="C860">
        <f>'Założenia i wyniki'!$E$8*Znorm.Profile!C860*(1+'Założenia i wyniki'!$E$10/100)^24</f>
        <v>0.48387815000000001</v>
      </c>
      <c r="D860">
        <f t="shared" si="39"/>
        <v>0.23760535849056602</v>
      </c>
      <c r="E860">
        <f t="shared" si="40"/>
        <v>0</v>
      </c>
      <c r="F860">
        <f t="shared" si="41"/>
        <v>0.24627279150943399</v>
      </c>
    </row>
    <row r="861" spans="1:6" x14ac:dyDescent="0.25">
      <c r="A861">
        <v>852</v>
      </c>
      <c r="B861">
        <f>'Założenia i wyniki'!$E$6*Znorm.Profile!B861*((100-(24*'Założenia i wyniki'!$E$9))/100)</f>
        <v>0.57025743396226403</v>
      </c>
      <c r="C861">
        <f>'Założenia i wyniki'!$E$8*Znorm.Profile!C861*(1+'Założenia i wyniki'!$E$10/100)^24</f>
        <v>0.47264840000000002</v>
      </c>
      <c r="D861">
        <f t="shared" si="39"/>
        <v>0.47264840000000002</v>
      </c>
      <c r="E861">
        <f t="shared" si="40"/>
        <v>9.7609033962264002E-2</v>
      </c>
      <c r="F861">
        <f t="shared" si="41"/>
        <v>0</v>
      </c>
    </row>
    <row r="862" spans="1:6" x14ac:dyDescent="0.25">
      <c r="A862">
        <v>853</v>
      </c>
      <c r="B862">
        <f>'Założenia i wyniki'!$E$6*Znorm.Profile!B862*((100-(24*'Założenia i wyniki'!$E$9))/100)</f>
        <v>1.0717433962264151</v>
      </c>
      <c r="C862">
        <f>'Założenia i wyniki'!$E$8*Znorm.Profile!C862*(1+'Założenia i wyniki'!$E$10/100)^24</f>
        <v>0.46206090000000005</v>
      </c>
      <c r="D862">
        <f t="shared" si="39"/>
        <v>0.46206090000000005</v>
      </c>
      <c r="E862">
        <f t="shared" si="40"/>
        <v>0.60968249622641513</v>
      </c>
      <c r="F862">
        <f t="shared" si="41"/>
        <v>0</v>
      </c>
    </row>
    <row r="863" spans="1:6" x14ac:dyDescent="0.25">
      <c r="A863">
        <v>854</v>
      </c>
      <c r="B863">
        <f>'Założenia i wyniki'!$E$6*Znorm.Profile!B863*((100-(24*'Założenia i wyniki'!$E$9))/100)</f>
        <v>0.91273509433962252</v>
      </c>
      <c r="C863">
        <f>'Założenia i wyniki'!$E$8*Znorm.Profile!C863*(1+'Założenia i wyniki'!$E$10/100)^24</f>
        <v>0.47755364999999994</v>
      </c>
      <c r="D863">
        <f t="shared" si="39"/>
        <v>0.47755364999999994</v>
      </c>
      <c r="E863">
        <f t="shared" si="40"/>
        <v>0.43518144433962258</v>
      </c>
      <c r="F863">
        <f t="shared" si="41"/>
        <v>0</v>
      </c>
    </row>
    <row r="864" spans="1:6" x14ac:dyDescent="0.25">
      <c r="A864">
        <v>855</v>
      </c>
      <c r="B864">
        <f>'Założenia i wyniki'!$E$6*Znorm.Profile!B864*((100-(24*'Założenia i wyniki'!$E$9))/100)</f>
        <v>0.50397856603773583</v>
      </c>
      <c r="C864">
        <f>'Założenia i wyniki'!$E$8*Znorm.Profile!C864*(1+'Założenia i wyniki'!$E$10/100)^24</f>
        <v>0.48438040000000004</v>
      </c>
      <c r="D864">
        <f t="shared" si="39"/>
        <v>0.48438040000000004</v>
      </c>
      <c r="E864">
        <f t="shared" si="40"/>
        <v>1.9598166037735787E-2</v>
      </c>
      <c r="F864">
        <f t="shared" si="41"/>
        <v>0</v>
      </c>
    </row>
    <row r="865" spans="1:6" x14ac:dyDescent="0.25">
      <c r="A865">
        <v>856</v>
      </c>
      <c r="B865">
        <f>'Założenia i wyniki'!$E$6*Znorm.Profile!B865*((100-(24*'Założenia i wyniki'!$E$9))/100)</f>
        <v>0.14803932075471699</v>
      </c>
      <c r="C865">
        <f>'Założenia i wyniki'!$E$8*Znorm.Profile!C865*(1+'Założenia i wyniki'!$E$10/100)^24</f>
        <v>0.51234330000000006</v>
      </c>
      <c r="D865">
        <f t="shared" si="39"/>
        <v>0.14803932075471699</v>
      </c>
      <c r="E865">
        <f t="shared" si="40"/>
        <v>0</v>
      </c>
      <c r="F865">
        <f t="shared" si="41"/>
        <v>0.36430397924528307</v>
      </c>
    </row>
    <row r="866" spans="1:6" x14ac:dyDescent="0.25">
      <c r="A866">
        <v>857</v>
      </c>
      <c r="B866">
        <f>'Założenia i wyniki'!$E$6*Znorm.Profile!B866*((100-(24*'Założenia i wyniki'!$E$9))/100)</f>
        <v>0</v>
      </c>
      <c r="C866">
        <f>'Założenia i wyniki'!$E$8*Znorm.Profile!C866*(1+'Założenia i wyniki'!$E$10/100)^24</f>
        <v>0.57496144999999999</v>
      </c>
      <c r="D866">
        <f t="shared" si="39"/>
        <v>0</v>
      </c>
      <c r="E866">
        <f t="shared" si="40"/>
        <v>0</v>
      </c>
      <c r="F866">
        <f t="shared" si="41"/>
        <v>0.57496144999999999</v>
      </c>
    </row>
    <row r="867" spans="1:6" x14ac:dyDescent="0.25">
      <c r="A867">
        <v>858</v>
      </c>
      <c r="B867">
        <f>'Założenia i wyniki'!$E$6*Znorm.Profile!B867*((100-(24*'Założenia i wyniki'!$E$9))/100)</f>
        <v>0</v>
      </c>
      <c r="C867">
        <f>'Założenia i wyniki'!$E$8*Znorm.Profile!C867*(1+'Założenia i wyniki'!$E$10/100)^24</f>
        <v>0.63224875000000003</v>
      </c>
      <c r="D867">
        <f t="shared" si="39"/>
        <v>0</v>
      </c>
      <c r="E867">
        <f t="shared" si="40"/>
        <v>0</v>
      </c>
      <c r="F867">
        <f t="shared" si="41"/>
        <v>0.63224875000000003</v>
      </c>
    </row>
    <row r="868" spans="1:6" x14ac:dyDescent="0.25">
      <c r="A868">
        <v>859</v>
      </c>
      <c r="B868">
        <f>'Założenia i wyniki'!$E$6*Znorm.Profile!B868*((100-(24*'Założenia i wyniki'!$E$9))/100)</f>
        <v>0</v>
      </c>
      <c r="C868">
        <f>'Założenia i wyniki'!$E$8*Znorm.Profile!C868*(1+'Założenia i wyniki'!$E$10/100)^24</f>
        <v>0.64357369999999992</v>
      </c>
      <c r="D868">
        <f t="shared" si="39"/>
        <v>0</v>
      </c>
      <c r="E868">
        <f t="shared" si="40"/>
        <v>0</v>
      </c>
      <c r="F868">
        <f t="shared" si="41"/>
        <v>0.64357369999999992</v>
      </c>
    </row>
    <row r="869" spans="1:6" x14ac:dyDescent="0.25">
      <c r="A869">
        <v>860</v>
      </c>
      <c r="B869">
        <f>'Założenia i wyniki'!$E$6*Znorm.Profile!B869*((100-(24*'Założenia i wyniki'!$E$9))/100)</f>
        <v>0</v>
      </c>
      <c r="C869">
        <f>'Założenia i wyniki'!$E$8*Znorm.Profile!C869*(1+'Założenia i wyniki'!$E$10/100)^24</f>
        <v>0.63021945000000001</v>
      </c>
      <c r="D869">
        <f t="shared" si="39"/>
        <v>0</v>
      </c>
      <c r="E869">
        <f t="shared" si="40"/>
        <v>0</v>
      </c>
      <c r="F869">
        <f t="shared" si="41"/>
        <v>0.63021945000000001</v>
      </c>
    </row>
    <row r="870" spans="1:6" x14ac:dyDescent="0.25">
      <c r="A870">
        <v>861</v>
      </c>
      <c r="B870">
        <f>'Założenia i wyniki'!$E$6*Znorm.Profile!B870*((100-(24*'Założenia i wyniki'!$E$9))/100)</f>
        <v>0</v>
      </c>
      <c r="C870">
        <f>'Założenia i wyniki'!$E$8*Znorm.Profile!C870*(1+'Założenia i wyniki'!$E$10/100)^24</f>
        <v>0.59710839999999998</v>
      </c>
      <c r="D870">
        <f t="shared" si="39"/>
        <v>0</v>
      </c>
      <c r="E870">
        <f t="shared" si="40"/>
        <v>0</v>
      </c>
      <c r="F870">
        <f t="shared" si="41"/>
        <v>0.59710839999999998</v>
      </c>
    </row>
    <row r="871" spans="1:6" x14ac:dyDescent="0.25">
      <c r="A871">
        <v>862</v>
      </c>
      <c r="B871">
        <f>'Założenia i wyniki'!$E$6*Znorm.Profile!B871*((100-(24*'Założenia i wyniki'!$E$9))/100)</f>
        <v>0</v>
      </c>
      <c r="C871">
        <f>'Założenia i wyniki'!$E$8*Znorm.Profile!C871*(1+'Założenia i wyniki'!$E$10/100)^24</f>
        <v>0.52785319999999991</v>
      </c>
      <c r="D871">
        <f t="shared" si="39"/>
        <v>0</v>
      </c>
      <c r="E871">
        <f t="shared" si="40"/>
        <v>0</v>
      </c>
      <c r="F871">
        <f t="shared" si="41"/>
        <v>0.52785319999999991</v>
      </c>
    </row>
    <row r="872" spans="1:6" x14ac:dyDescent="0.25">
      <c r="A872">
        <v>863</v>
      </c>
      <c r="B872">
        <f>'Założenia i wyniki'!$E$6*Znorm.Profile!B872*((100-(24*'Założenia i wyniki'!$E$9))/100)</f>
        <v>0</v>
      </c>
      <c r="C872">
        <f>'Założenia i wyniki'!$E$8*Znorm.Profile!C872*(1+'Założenia i wyniki'!$E$10/100)^24</f>
        <v>0.44104480000000001</v>
      </c>
      <c r="D872">
        <f t="shared" si="39"/>
        <v>0</v>
      </c>
      <c r="E872">
        <f t="shared" si="40"/>
        <v>0</v>
      </c>
      <c r="F872">
        <f t="shared" si="41"/>
        <v>0.44104480000000001</v>
      </c>
    </row>
    <row r="873" spans="1:6" x14ac:dyDescent="0.25">
      <c r="A873">
        <v>864</v>
      </c>
      <c r="B873">
        <f>'Założenia i wyniki'!$E$6*Znorm.Profile!B873*((100-(24*'Założenia i wyniki'!$E$9))/100)</f>
        <v>0</v>
      </c>
      <c r="C873">
        <f>'Założenia i wyniki'!$E$8*Znorm.Profile!C873*(1+'Założenia i wyniki'!$E$10/100)^24</f>
        <v>0.35650159999999997</v>
      </c>
      <c r="D873">
        <f t="shared" si="39"/>
        <v>0</v>
      </c>
      <c r="E873">
        <f t="shared" si="40"/>
        <v>0</v>
      </c>
      <c r="F873">
        <f t="shared" si="41"/>
        <v>0.35650159999999997</v>
      </c>
    </row>
    <row r="874" spans="1:6" x14ac:dyDescent="0.25">
      <c r="A874">
        <v>865</v>
      </c>
      <c r="B874">
        <f>'Założenia i wyniki'!$E$6*Znorm.Profile!B874*((100-(24*'Założenia i wyniki'!$E$9))/100)</f>
        <v>0</v>
      </c>
      <c r="C874">
        <f>'Założenia i wyniki'!$E$8*Znorm.Profile!C874*(1+'Założenia i wyniki'!$E$10/100)^24</f>
        <v>0.29286704999999996</v>
      </c>
      <c r="D874">
        <f t="shared" si="39"/>
        <v>0</v>
      </c>
      <c r="E874">
        <f t="shared" si="40"/>
        <v>0</v>
      </c>
      <c r="F874">
        <f t="shared" si="41"/>
        <v>0.29286704999999996</v>
      </c>
    </row>
    <row r="875" spans="1:6" x14ac:dyDescent="0.25">
      <c r="A875">
        <v>866</v>
      </c>
      <c r="B875">
        <f>'Założenia i wyniki'!$E$6*Znorm.Profile!B875*((100-(24*'Założenia i wyniki'!$E$9))/100)</f>
        <v>0</v>
      </c>
      <c r="C875">
        <f>'Założenia i wyniki'!$E$8*Znorm.Profile!C875*(1+'Założenia i wyniki'!$E$10/100)^24</f>
        <v>0.25816910000000004</v>
      </c>
      <c r="D875">
        <f t="shared" si="39"/>
        <v>0</v>
      </c>
      <c r="E875">
        <f t="shared" si="40"/>
        <v>0</v>
      </c>
      <c r="F875">
        <f t="shared" si="41"/>
        <v>0.25816910000000004</v>
      </c>
    </row>
    <row r="876" spans="1:6" x14ac:dyDescent="0.25">
      <c r="A876">
        <v>867</v>
      </c>
      <c r="B876">
        <f>'Założenia i wyniki'!$E$6*Znorm.Profile!B876*((100-(24*'Założenia i wyniki'!$E$9))/100)</f>
        <v>0</v>
      </c>
      <c r="C876">
        <f>'Założenia i wyniki'!$E$8*Znorm.Profile!C876*(1+'Założenia i wyniki'!$E$10/100)^24</f>
        <v>0.2430659</v>
      </c>
      <c r="D876">
        <f t="shared" si="39"/>
        <v>0</v>
      </c>
      <c r="E876">
        <f t="shared" si="40"/>
        <v>0</v>
      </c>
      <c r="F876">
        <f t="shared" si="41"/>
        <v>0.2430659</v>
      </c>
    </row>
    <row r="877" spans="1:6" x14ac:dyDescent="0.25">
      <c r="A877">
        <v>868</v>
      </c>
      <c r="B877">
        <f>'Założenia i wyniki'!$E$6*Znorm.Profile!B877*((100-(24*'Założenia i wyniki'!$E$9))/100)</f>
        <v>0</v>
      </c>
      <c r="C877">
        <f>'Założenia i wyniki'!$E$8*Znorm.Profile!C877*(1+'Założenia i wyniki'!$E$10/100)^24</f>
        <v>0.2421083</v>
      </c>
      <c r="D877">
        <f t="shared" si="39"/>
        <v>0</v>
      </c>
      <c r="E877">
        <f t="shared" si="40"/>
        <v>0</v>
      </c>
      <c r="F877">
        <f t="shared" si="41"/>
        <v>0.2421083</v>
      </c>
    </row>
    <row r="878" spans="1:6" x14ac:dyDescent="0.25">
      <c r="A878">
        <v>869</v>
      </c>
      <c r="B878">
        <f>'Założenia i wyniki'!$E$6*Znorm.Profile!B878*((100-(24*'Założenia i wyniki'!$E$9))/100)</f>
        <v>0</v>
      </c>
      <c r="C878">
        <f>'Założenia i wyniki'!$E$8*Znorm.Profile!C878*(1+'Założenia i wyniki'!$E$10/100)^24</f>
        <v>0.26483309999999999</v>
      </c>
      <c r="D878">
        <f t="shared" si="39"/>
        <v>0</v>
      </c>
      <c r="E878">
        <f t="shared" si="40"/>
        <v>0</v>
      </c>
      <c r="F878">
        <f t="shared" si="41"/>
        <v>0.26483309999999999</v>
      </c>
    </row>
    <row r="879" spans="1:6" x14ac:dyDescent="0.25">
      <c r="A879">
        <v>870</v>
      </c>
      <c r="B879">
        <f>'Założenia i wyniki'!$E$6*Znorm.Profile!B879*((100-(24*'Założenia i wyniki'!$E$9))/100)</f>
        <v>0</v>
      </c>
      <c r="C879">
        <f>'Założenia i wyniki'!$E$8*Znorm.Profile!C879*(1+'Założenia i wyniki'!$E$10/100)^24</f>
        <v>0.32088209999999995</v>
      </c>
      <c r="D879">
        <f t="shared" si="39"/>
        <v>0</v>
      </c>
      <c r="E879">
        <f t="shared" si="40"/>
        <v>0</v>
      </c>
      <c r="F879">
        <f t="shared" si="41"/>
        <v>0.32088209999999995</v>
      </c>
    </row>
    <row r="880" spans="1:6" x14ac:dyDescent="0.25">
      <c r="A880">
        <v>871</v>
      </c>
      <c r="B880">
        <f>'Założenia i wyniki'!$E$6*Znorm.Profile!B880*((100-(24*'Założenia i wyniki'!$E$9))/100)</f>
        <v>0</v>
      </c>
      <c r="C880">
        <f>'Założenia i wyniki'!$E$8*Znorm.Profile!C880*(1+'Założenia i wyniki'!$E$10/100)^24</f>
        <v>0.40426714999999996</v>
      </c>
      <c r="D880">
        <f t="shared" si="39"/>
        <v>0</v>
      </c>
      <c r="E880">
        <f t="shared" si="40"/>
        <v>0</v>
      </c>
      <c r="F880">
        <f t="shared" si="41"/>
        <v>0.40426714999999996</v>
      </c>
    </row>
    <row r="881" spans="1:6" x14ac:dyDescent="0.25">
      <c r="A881">
        <v>872</v>
      </c>
      <c r="B881">
        <f>'Założenia i wyniki'!$E$6*Znorm.Profile!B881*((100-(24*'Założenia i wyniki'!$E$9))/100)</f>
        <v>2.5237803773584904E-2</v>
      </c>
      <c r="C881">
        <f>'Założenia i wyniki'!$E$8*Znorm.Profile!C881*(1+'Założenia i wyniki'!$E$10/100)^24</f>
        <v>0.46010300000000004</v>
      </c>
      <c r="D881">
        <f t="shared" si="39"/>
        <v>2.5237803773584904E-2</v>
      </c>
      <c r="E881">
        <f t="shared" si="40"/>
        <v>0</v>
      </c>
      <c r="F881">
        <f t="shared" si="41"/>
        <v>0.43486519622641512</v>
      </c>
    </row>
    <row r="882" spans="1:6" x14ac:dyDescent="0.25">
      <c r="A882">
        <v>873</v>
      </c>
      <c r="B882">
        <f>'Założenia i wyniki'!$E$6*Znorm.Profile!B882*((100-(24*'Założenia i wyniki'!$E$9))/100)</f>
        <v>0.52130483018867924</v>
      </c>
      <c r="C882">
        <f>'Założenia i wyniki'!$E$8*Znorm.Profile!C882*(1+'Założenia i wyniki'!$E$10/100)^24</f>
        <v>0.47830790000000001</v>
      </c>
      <c r="D882">
        <f t="shared" si="39"/>
        <v>0.47830790000000001</v>
      </c>
      <c r="E882">
        <f t="shared" si="40"/>
        <v>4.2996930188679228E-2</v>
      </c>
      <c r="F882">
        <f t="shared" si="41"/>
        <v>0</v>
      </c>
    </row>
    <row r="883" spans="1:6" x14ac:dyDescent="0.25">
      <c r="A883">
        <v>874</v>
      </c>
      <c r="B883">
        <f>'Założenia i wyniki'!$E$6*Znorm.Profile!B883*((100-(24*'Założenia i wyniki'!$E$9))/100)</f>
        <v>1.0776890566037733</v>
      </c>
      <c r="C883">
        <f>'Założenia i wyniki'!$E$8*Znorm.Profile!C883*(1+'Założenia i wyniki'!$E$10/100)^24</f>
        <v>0.48885024999999999</v>
      </c>
      <c r="D883">
        <f t="shared" si="39"/>
        <v>0.48885024999999999</v>
      </c>
      <c r="E883">
        <f t="shared" si="40"/>
        <v>0.5888388066037733</v>
      </c>
      <c r="F883">
        <f t="shared" si="41"/>
        <v>0</v>
      </c>
    </row>
    <row r="884" spans="1:6" x14ac:dyDescent="0.25">
      <c r="A884">
        <v>875</v>
      </c>
      <c r="B884">
        <f>'Założenia i wyniki'!$E$6*Znorm.Profile!B884*((100-(24*'Założenia i wyniki'!$E$9))/100)</f>
        <v>1.2478264150943397</v>
      </c>
      <c r="C884">
        <f>'Założenia i wyniki'!$E$8*Znorm.Profile!C884*(1+'Założenia i wyniki'!$E$10/100)^24</f>
        <v>0.49285180000000006</v>
      </c>
      <c r="D884">
        <f t="shared" si="39"/>
        <v>0.49285180000000006</v>
      </c>
      <c r="E884">
        <f t="shared" si="40"/>
        <v>0.75497461509433961</v>
      </c>
      <c r="F884">
        <f t="shared" si="41"/>
        <v>0</v>
      </c>
    </row>
    <row r="885" spans="1:6" x14ac:dyDescent="0.25">
      <c r="A885">
        <v>876</v>
      </c>
      <c r="B885">
        <f>'Założenia i wyniki'!$E$6*Znorm.Profile!B885*((100-(24*'Założenia i wyniki'!$E$9))/100)</f>
        <v>1.2764875471698112</v>
      </c>
      <c r="C885">
        <f>'Założenia i wyniki'!$E$8*Znorm.Profile!C885*(1+'Założenia i wyniki'!$E$10/100)^24</f>
        <v>0.47947970000000001</v>
      </c>
      <c r="D885">
        <f t="shared" si="39"/>
        <v>0.47947970000000001</v>
      </c>
      <c r="E885">
        <f t="shared" si="40"/>
        <v>0.79700784716981121</v>
      </c>
      <c r="F885">
        <f t="shared" si="41"/>
        <v>0</v>
      </c>
    </row>
    <row r="886" spans="1:6" x14ac:dyDescent="0.25">
      <c r="A886">
        <v>877</v>
      </c>
      <c r="B886">
        <f>'Założenia i wyniki'!$E$6*Znorm.Profile!B886*((100-(24*'Założenia i wyniki'!$E$9))/100)</f>
        <v>1.1324958490566037</v>
      </c>
      <c r="C886">
        <f>'Założenia i wyniki'!$E$8*Znorm.Profile!C886*(1+'Założenia i wyniki'!$E$10/100)^24</f>
        <v>0.47779654999999999</v>
      </c>
      <c r="D886">
        <f t="shared" si="39"/>
        <v>0.47779654999999999</v>
      </c>
      <c r="E886">
        <f t="shared" si="40"/>
        <v>0.65469929905660373</v>
      </c>
      <c r="F886">
        <f t="shared" si="41"/>
        <v>0</v>
      </c>
    </row>
    <row r="887" spans="1:6" x14ac:dyDescent="0.25">
      <c r="A887">
        <v>878</v>
      </c>
      <c r="B887">
        <f>'Założenia i wyniki'!$E$6*Znorm.Profile!B887*((100-(24*'Założenia i wyniki'!$E$9))/100)</f>
        <v>0.89588905660377349</v>
      </c>
      <c r="C887">
        <f>'Założenia i wyniki'!$E$8*Znorm.Profile!C887*(1+'Założenia i wyniki'!$E$10/100)^24</f>
        <v>0.47859489999999993</v>
      </c>
      <c r="D887">
        <f t="shared" si="39"/>
        <v>0.47859489999999993</v>
      </c>
      <c r="E887">
        <f t="shared" si="40"/>
        <v>0.41729415660377356</v>
      </c>
      <c r="F887">
        <f t="shared" si="41"/>
        <v>0</v>
      </c>
    </row>
    <row r="888" spans="1:6" x14ac:dyDescent="0.25">
      <c r="A888">
        <v>879</v>
      </c>
      <c r="B888">
        <f>'Założenia i wyniki'!$E$6*Znorm.Profile!B888*((100-(24*'Założenia i wyniki'!$E$9))/100)</f>
        <v>0.57296347169811312</v>
      </c>
      <c r="C888">
        <f>'Założenia i wyniki'!$E$8*Znorm.Profile!C888*(1+'Założenia i wyniki'!$E$10/100)^24</f>
        <v>0.48156185000000001</v>
      </c>
      <c r="D888">
        <f t="shared" si="39"/>
        <v>0.48156185000000001</v>
      </c>
      <c r="E888">
        <f t="shared" si="40"/>
        <v>9.1401621698113111E-2</v>
      </c>
      <c r="F888">
        <f t="shared" si="41"/>
        <v>0</v>
      </c>
    </row>
    <row r="889" spans="1:6" x14ac:dyDescent="0.25">
      <c r="A889">
        <v>880</v>
      </c>
      <c r="B889">
        <f>'Założenia i wyniki'!$E$6*Znorm.Profile!B889*((100-(24*'Założenia i wyniki'!$E$9))/100)</f>
        <v>0.19406483018867923</v>
      </c>
      <c r="C889">
        <f>'Założenia i wyniki'!$E$8*Znorm.Profile!C889*(1+'Założenia i wyniki'!$E$10/100)^24</f>
        <v>0.51091110000000006</v>
      </c>
      <c r="D889">
        <f t="shared" si="39"/>
        <v>0.19406483018867923</v>
      </c>
      <c r="E889">
        <f t="shared" si="40"/>
        <v>0</v>
      </c>
      <c r="F889">
        <f t="shared" si="41"/>
        <v>0.3168462698113208</v>
      </c>
    </row>
    <row r="890" spans="1:6" x14ac:dyDescent="0.25">
      <c r="A890">
        <v>881</v>
      </c>
      <c r="B890">
        <f>'Założenia i wyniki'!$E$6*Znorm.Profile!B890*((100-(24*'Założenia i wyniki'!$E$9))/100)</f>
        <v>0</v>
      </c>
      <c r="C890">
        <f>'Założenia i wyniki'!$E$8*Znorm.Profile!C890*(1+'Założenia i wyniki'!$E$10/100)^24</f>
        <v>0.56227289999999996</v>
      </c>
      <c r="D890">
        <f t="shared" si="39"/>
        <v>0</v>
      </c>
      <c r="E890">
        <f t="shared" si="40"/>
        <v>0</v>
      </c>
      <c r="F890">
        <f t="shared" si="41"/>
        <v>0.56227289999999996</v>
      </c>
    </row>
    <row r="891" spans="1:6" x14ac:dyDescent="0.25">
      <c r="A891">
        <v>882</v>
      </c>
      <c r="B891">
        <f>'Założenia i wyniki'!$E$6*Znorm.Profile!B891*((100-(24*'Założenia i wyniki'!$E$9))/100)</f>
        <v>0</v>
      </c>
      <c r="C891">
        <f>'Założenia i wyniki'!$E$8*Znorm.Profile!C891*(1+'Założenia i wyniki'!$E$10/100)^24</f>
        <v>0.61816510000000002</v>
      </c>
      <c r="D891">
        <f t="shared" si="39"/>
        <v>0</v>
      </c>
      <c r="E891">
        <f t="shared" si="40"/>
        <v>0</v>
      </c>
      <c r="F891">
        <f t="shared" si="41"/>
        <v>0.61816510000000002</v>
      </c>
    </row>
    <row r="892" spans="1:6" x14ac:dyDescent="0.25">
      <c r="A892">
        <v>883</v>
      </c>
      <c r="B892">
        <f>'Założenia i wyniki'!$E$6*Znorm.Profile!B892*((100-(24*'Założenia i wyniki'!$E$9))/100)</f>
        <v>0</v>
      </c>
      <c r="C892">
        <f>'Założenia i wyniki'!$E$8*Znorm.Profile!C892*(1+'Założenia i wyniki'!$E$10/100)^24</f>
        <v>0.64344279999999998</v>
      </c>
      <c r="D892">
        <f t="shared" si="39"/>
        <v>0</v>
      </c>
      <c r="E892">
        <f t="shared" si="40"/>
        <v>0</v>
      </c>
      <c r="F892">
        <f t="shared" si="41"/>
        <v>0.64344279999999998</v>
      </c>
    </row>
    <row r="893" spans="1:6" x14ac:dyDescent="0.25">
      <c r="A893">
        <v>884</v>
      </c>
      <c r="B893">
        <f>'Założenia i wyniki'!$E$6*Znorm.Profile!B893*((100-(24*'Założenia i wyniki'!$E$9))/100)</f>
        <v>0</v>
      </c>
      <c r="C893">
        <f>'Założenia i wyniki'!$E$8*Znorm.Profile!C893*(1+'Założenia i wyniki'!$E$10/100)^24</f>
        <v>0.63584605000000005</v>
      </c>
      <c r="D893">
        <f t="shared" si="39"/>
        <v>0</v>
      </c>
      <c r="E893">
        <f t="shared" si="40"/>
        <v>0</v>
      </c>
      <c r="F893">
        <f t="shared" si="41"/>
        <v>0.63584605000000005</v>
      </c>
    </row>
    <row r="894" spans="1:6" x14ac:dyDescent="0.25">
      <c r="A894">
        <v>885</v>
      </c>
      <c r="B894">
        <f>'Założenia i wyniki'!$E$6*Znorm.Profile!B894*((100-(24*'Założenia i wyniki'!$E$9))/100)</f>
        <v>0</v>
      </c>
      <c r="C894">
        <f>'Założenia i wyniki'!$E$8*Znorm.Profile!C894*(1+'Założenia i wyniki'!$E$10/100)^24</f>
        <v>0.59107754999999995</v>
      </c>
      <c r="D894">
        <f t="shared" si="39"/>
        <v>0</v>
      </c>
      <c r="E894">
        <f t="shared" si="40"/>
        <v>0</v>
      </c>
      <c r="F894">
        <f t="shared" si="41"/>
        <v>0.59107754999999995</v>
      </c>
    </row>
    <row r="895" spans="1:6" x14ac:dyDescent="0.25">
      <c r="A895">
        <v>886</v>
      </c>
      <c r="B895">
        <f>'Założenia i wyniki'!$E$6*Znorm.Profile!B895*((100-(24*'Założenia i wyniki'!$E$9))/100)</f>
        <v>0</v>
      </c>
      <c r="C895">
        <f>'Założenia i wyniki'!$E$8*Znorm.Profile!C895*(1+'Założenia i wyniki'!$E$10/100)^24</f>
        <v>0.52253775000000013</v>
      </c>
      <c r="D895">
        <f t="shared" si="39"/>
        <v>0</v>
      </c>
      <c r="E895">
        <f t="shared" si="40"/>
        <v>0</v>
      </c>
      <c r="F895">
        <f t="shared" si="41"/>
        <v>0.52253775000000013</v>
      </c>
    </row>
    <row r="896" spans="1:6" x14ac:dyDescent="0.25">
      <c r="A896">
        <v>887</v>
      </c>
      <c r="B896">
        <f>'Założenia i wyniki'!$E$6*Znorm.Profile!B896*((100-(24*'Założenia i wyniki'!$E$9))/100)</f>
        <v>0</v>
      </c>
      <c r="C896">
        <f>'Założenia i wyniki'!$E$8*Znorm.Profile!C896*(1+'Założenia i wyniki'!$E$10/100)^24</f>
        <v>0.44790864999999996</v>
      </c>
      <c r="D896">
        <f t="shared" si="39"/>
        <v>0</v>
      </c>
      <c r="E896">
        <f t="shared" si="40"/>
        <v>0</v>
      </c>
      <c r="F896">
        <f t="shared" si="41"/>
        <v>0.44790864999999996</v>
      </c>
    </row>
    <row r="897" spans="1:6" x14ac:dyDescent="0.25">
      <c r="A897">
        <v>888</v>
      </c>
      <c r="B897">
        <f>'Założenia i wyniki'!$E$6*Znorm.Profile!B897*((100-(24*'Założenia i wyniki'!$E$9))/100)</f>
        <v>0</v>
      </c>
      <c r="C897">
        <f>'Założenia i wyniki'!$E$8*Znorm.Profile!C897*(1+'Założenia i wyniki'!$E$10/100)^24</f>
        <v>0.36802429999999997</v>
      </c>
      <c r="D897">
        <f t="shared" si="39"/>
        <v>0</v>
      </c>
      <c r="E897">
        <f t="shared" si="40"/>
        <v>0</v>
      </c>
      <c r="F897">
        <f t="shared" si="41"/>
        <v>0.36802429999999997</v>
      </c>
    </row>
    <row r="898" spans="1:6" x14ac:dyDescent="0.25">
      <c r="A898">
        <v>889</v>
      </c>
      <c r="B898">
        <f>'Założenia i wyniki'!$E$6*Znorm.Profile!B898*((100-(24*'Założenia i wyniki'!$E$9))/100)</f>
        <v>0</v>
      </c>
      <c r="C898">
        <f>'Założenia i wyniki'!$E$8*Znorm.Profile!C898*(1+'Założenia i wyniki'!$E$10/100)^24</f>
        <v>0.30542924999999999</v>
      </c>
      <c r="D898">
        <f t="shared" si="39"/>
        <v>0</v>
      </c>
      <c r="E898">
        <f t="shared" si="40"/>
        <v>0</v>
      </c>
      <c r="F898">
        <f t="shared" si="41"/>
        <v>0.30542924999999999</v>
      </c>
    </row>
    <row r="899" spans="1:6" x14ac:dyDescent="0.25">
      <c r="A899">
        <v>890</v>
      </c>
      <c r="B899">
        <f>'Założenia i wyniki'!$E$6*Znorm.Profile!B899*((100-(24*'Założenia i wyniki'!$E$9))/100)</f>
        <v>0</v>
      </c>
      <c r="C899">
        <f>'Założenia i wyniki'!$E$8*Znorm.Profile!C899*(1+'Założenia i wyniki'!$E$10/100)^24</f>
        <v>0.26738075</v>
      </c>
      <c r="D899">
        <f t="shared" si="39"/>
        <v>0</v>
      </c>
      <c r="E899">
        <f t="shared" si="40"/>
        <v>0</v>
      </c>
      <c r="F899">
        <f t="shared" si="41"/>
        <v>0.26738075</v>
      </c>
    </row>
    <row r="900" spans="1:6" x14ac:dyDescent="0.25">
      <c r="A900">
        <v>891</v>
      </c>
      <c r="B900">
        <f>'Założenia i wyniki'!$E$6*Znorm.Profile!B900*((100-(24*'Założenia i wyniki'!$E$9))/100)</f>
        <v>0</v>
      </c>
      <c r="C900">
        <f>'Założenia i wyniki'!$E$8*Znorm.Profile!C900*(1+'Założenia i wyniki'!$E$10/100)^24</f>
        <v>0.24772615000000001</v>
      </c>
      <c r="D900">
        <f t="shared" si="39"/>
        <v>0</v>
      </c>
      <c r="E900">
        <f t="shared" si="40"/>
        <v>0</v>
      </c>
      <c r="F900">
        <f t="shared" si="41"/>
        <v>0.24772615000000001</v>
      </c>
    </row>
    <row r="901" spans="1:6" x14ac:dyDescent="0.25">
      <c r="A901">
        <v>892</v>
      </c>
      <c r="B901">
        <f>'Założenia i wyniki'!$E$6*Znorm.Profile!B901*((100-(24*'Założenia i wyniki'!$E$9))/100)</f>
        <v>0</v>
      </c>
      <c r="C901">
        <f>'Założenia i wyniki'!$E$8*Znorm.Profile!C901*(1+'Założenia i wyniki'!$E$10/100)^24</f>
        <v>0.25084080000000003</v>
      </c>
      <c r="D901">
        <f t="shared" si="39"/>
        <v>0</v>
      </c>
      <c r="E901">
        <f t="shared" si="40"/>
        <v>0</v>
      </c>
      <c r="F901">
        <f t="shared" si="41"/>
        <v>0.25084080000000003</v>
      </c>
    </row>
    <row r="902" spans="1:6" x14ac:dyDescent="0.25">
      <c r="A902">
        <v>893</v>
      </c>
      <c r="B902">
        <f>'Założenia i wyniki'!$E$6*Znorm.Profile!B902*((100-(24*'Założenia i wyniki'!$E$9))/100)</f>
        <v>0</v>
      </c>
      <c r="C902">
        <f>'Założenia i wyniki'!$E$8*Znorm.Profile!C902*(1+'Założenia i wyniki'!$E$10/100)^24</f>
        <v>0.25549719999999998</v>
      </c>
      <c r="D902">
        <f t="shared" si="39"/>
        <v>0</v>
      </c>
      <c r="E902">
        <f t="shared" si="40"/>
        <v>0</v>
      </c>
      <c r="F902">
        <f t="shared" si="41"/>
        <v>0.25549719999999998</v>
      </c>
    </row>
    <row r="903" spans="1:6" x14ac:dyDescent="0.25">
      <c r="A903">
        <v>894</v>
      </c>
      <c r="B903">
        <f>'Założenia i wyniki'!$E$6*Znorm.Profile!B903*((100-(24*'Założenia i wyniki'!$E$9))/100)</f>
        <v>0</v>
      </c>
      <c r="C903">
        <f>'Założenia i wyniki'!$E$8*Znorm.Profile!C903*(1+'Założenia i wyniki'!$E$10/100)^24</f>
        <v>0.28488810000000003</v>
      </c>
      <c r="D903">
        <f t="shared" si="39"/>
        <v>0</v>
      </c>
      <c r="E903">
        <f t="shared" si="40"/>
        <v>0</v>
      </c>
      <c r="F903">
        <f t="shared" si="41"/>
        <v>0.28488810000000003</v>
      </c>
    </row>
    <row r="904" spans="1:6" x14ac:dyDescent="0.25">
      <c r="A904">
        <v>895</v>
      </c>
      <c r="B904">
        <f>'Założenia i wyniki'!$E$6*Znorm.Profile!B904*((100-(24*'Założenia i wyniki'!$E$9))/100)</f>
        <v>0</v>
      </c>
      <c r="C904">
        <f>'Założenia i wyniki'!$E$8*Znorm.Profile!C904*(1+'Założenia i wyniki'!$E$10/100)^24</f>
        <v>0.34058255000000004</v>
      </c>
      <c r="D904">
        <f t="shared" si="39"/>
        <v>0</v>
      </c>
      <c r="E904">
        <f t="shared" si="40"/>
        <v>0</v>
      </c>
      <c r="F904">
        <f t="shared" si="41"/>
        <v>0.34058255000000004</v>
      </c>
    </row>
    <row r="905" spans="1:6" x14ac:dyDescent="0.25">
      <c r="A905">
        <v>896</v>
      </c>
      <c r="B905">
        <f>'Założenia i wyniki'!$E$6*Znorm.Profile!B905*((100-(24*'Założenia i wyniki'!$E$9))/100)</f>
        <v>3.9922822641509439E-2</v>
      </c>
      <c r="C905">
        <f>'Założenia i wyniki'!$E$8*Znorm.Profile!C905*(1+'Założenia i wyniki'!$E$10/100)^24</f>
        <v>0.40631254999999999</v>
      </c>
      <c r="D905">
        <f t="shared" si="39"/>
        <v>3.9922822641509439E-2</v>
      </c>
      <c r="E905">
        <f t="shared" si="40"/>
        <v>0</v>
      </c>
      <c r="F905">
        <f t="shared" si="41"/>
        <v>0.36638972735849057</v>
      </c>
    </row>
    <row r="906" spans="1:6" x14ac:dyDescent="0.25">
      <c r="A906">
        <v>897</v>
      </c>
      <c r="B906">
        <f>'Założenia i wyniki'!$E$6*Znorm.Profile!B906*((100-(24*'Założenia i wyniki'!$E$9))/100)</f>
        <v>0.56907592452830191</v>
      </c>
      <c r="C906">
        <f>'Założenia i wyniki'!$E$8*Znorm.Profile!C906*(1+'Założenia i wyniki'!$E$10/100)^24</f>
        <v>0.46857160000000003</v>
      </c>
      <c r="D906">
        <f t="shared" si="39"/>
        <v>0.46857160000000003</v>
      </c>
      <c r="E906">
        <f t="shared" si="40"/>
        <v>0.10050432452830188</v>
      </c>
      <c r="F906">
        <f t="shared" si="41"/>
        <v>0</v>
      </c>
    </row>
    <row r="907" spans="1:6" x14ac:dyDescent="0.25">
      <c r="A907">
        <v>898</v>
      </c>
      <c r="B907">
        <f>'Założenia i wyniki'!$E$6*Znorm.Profile!B907*((100-(24*'Założenia i wyniki'!$E$9))/100)</f>
        <v>1.1417192452830187</v>
      </c>
      <c r="C907">
        <f>'Założenia i wyniki'!$E$8*Znorm.Profile!C907*(1+'Założenia i wyniki'!$E$10/100)^24</f>
        <v>0.51511740000000006</v>
      </c>
      <c r="D907">
        <f t="shared" ref="D907:D970" si="42">IF(B907&lt;=C907,B907,C907)</f>
        <v>0.51511740000000006</v>
      </c>
      <c r="E907">
        <f t="shared" ref="E907:E970" si="43">IF(B907&gt;C907,B907-C907,0)</f>
        <v>0.62660184528301865</v>
      </c>
      <c r="F907">
        <f t="shared" ref="F907:F970" si="44">IF(B907&lt;C907,C907-B907,0)</f>
        <v>0</v>
      </c>
    </row>
    <row r="908" spans="1:6" x14ac:dyDescent="0.25">
      <c r="A908">
        <v>899</v>
      </c>
      <c r="B908">
        <f>'Założenia i wyniki'!$E$6*Znorm.Profile!B908*((100-(24*'Założenia i wyniki'!$E$9))/100)</f>
        <v>1.3385358490566035</v>
      </c>
      <c r="C908">
        <f>'Założenia i wyniki'!$E$8*Znorm.Profile!C908*(1+'Założenia i wyniki'!$E$10/100)^24</f>
        <v>0.54685015000000003</v>
      </c>
      <c r="D908">
        <f t="shared" si="42"/>
        <v>0.54685015000000003</v>
      </c>
      <c r="E908">
        <f t="shared" si="43"/>
        <v>0.79168569905660346</v>
      </c>
      <c r="F908">
        <f t="shared" si="44"/>
        <v>0</v>
      </c>
    </row>
    <row r="909" spans="1:6" x14ac:dyDescent="0.25">
      <c r="A909">
        <v>900</v>
      </c>
      <c r="B909">
        <f>'Założenia i wyniki'!$E$6*Znorm.Profile!B909*((100-(24*'Założenia i wyniki'!$E$9))/100)</f>
        <v>1.3891501886792454</v>
      </c>
      <c r="C909">
        <f>'Założenia i wyniki'!$E$8*Znorm.Profile!C909*(1+'Założenia i wyniki'!$E$10/100)^24</f>
        <v>0.55608840000000004</v>
      </c>
      <c r="D909">
        <f t="shared" si="42"/>
        <v>0.55608840000000004</v>
      </c>
      <c r="E909">
        <f t="shared" si="43"/>
        <v>0.83306178867924541</v>
      </c>
      <c r="F909">
        <f t="shared" si="44"/>
        <v>0</v>
      </c>
    </row>
    <row r="910" spans="1:6" x14ac:dyDescent="0.25">
      <c r="A910">
        <v>901</v>
      </c>
      <c r="B910">
        <f>'Założenia i wyniki'!$E$6*Znorm.Profile!B910*((100-(24*'Założenia i wyniki'!$E$9))/100)</f>
        <v>1.3085026415094339</v>
      </c>
      <c r="C910">
        <f>'Założenia i wyniki'!$E$8*Znorm.Profile!C910*(1+'Założenia i wyniki'!$E$10/100)^24</f>
        <v>0.5611081</v>
      </c>
      <c r="D910">
        <f t="shared" si="42"/>
        <v>0.5611081</v>
      </c>
      <c r="E910">
        <f t="shared" si="43"/>
        <v>0.74739454150943385</v>
      </c>
      <c r="F910">
        <f t="shared" si="44"/>
        <v>0</v>
      </c>
    </row>
    <row r="911" spans="1:6" x14ac:dyDescent="0.25">
      <c r="A911">
        <v>902</v>
      </c>
      <c r="B911">
        <f>'Założenia i wyniki'!$E$6*Znorm.Profile!B911*((100-(24*'Założenia i wyniki'!$E$9))/100)</f>
        <v>1.0805094339622641</v>
      </c>
      <c r="C911">
        <f>'Założenia i wyniki'!$E$8*Znorm.Profile!C911*(1+'Założenia i wyniki'!$E$10/100)^24</f>
        <v>0.57146529999999995</v>
      </c>
      <c r="D911">
        <f t="shared" si="42"/>
        <v>0.57146529999999995</v>
      </c>
      <c r="E911">
        <f t="shared" si="43"/>
        <v>0.50904413396226411</v>
      </c>
      <c r="F911">
        <f t="shared" si="44"/>
        <v>0</v>
      </c>
    </row>
    <row r="912" spans="1:6" x14ac:dyDescent="0.25">
      <c r="A912">
        <v>903</v>
      </c>
      <c r="B912">
        <f>'Założenia i wyniki'!$E$6*Znorm.Profile!B912*((100-(24*'Założenia i wyniki'!$E$9))/100)</f>
        <v>0.70237305660377347</v>
      </c>
      <c r="C912">
        <f>'Założenia i wyniki'!$E$8*Znorm.Profile!C912*(1+'Założenia i wyniki'!$E$10/100)^24</f>
        <v>0.57498840000000007</v>
      </c>
      <c r="D912">
        <f t="shared" si="42"/>
        <v>0.57498840000000007</v>
      </c>
      <c r="E912">
        <f t="shared" si="43"/>
        <v>0.12738465660377341</v>
      </c>
      <c r="F912">
        <f t="shared" si="44"/>
        <v>0</v>
      </c>
    </row>
    <row r="913" spans="1:6" x14ac:dyDescent="0.25">
      <c r="A913">
        <v>904</v>
      </c>
      <c r="B913">
        <f>'Założenia i wyniki'!$E$6*Znorm.Profile!B913*((100-(24*'Założenia i wyniki'!$E$9))/100)</f>
        <v>0.23916799999999996</v>
      </c>
      <c r="C913">
        <f>'Założenia i wyniki'!$E$8*Znorm.Profile!C913*(1+'Założenia i wyniki'!$E$10/100)^24</f>
        <v>0.58970974999999992</v>
      </c>
      <c r="D913">
        <f t="shared" si="42"/>
        <v>0.23916799999999996</v>
      </c>
      <c r="E913">
        <f t="shared" si="43"/>
        <v>0</v>
      </c>
      <c r="F913">
        <f t="shared" si="44"/>
        <v>0.35054174999999999</v>
      </c>
    </row>
    <row r="914" spans="1:6" x14ac:dyDescent="0.25">
      <c r="A914">
        <v>905</v>
      </c>
      <c r="B914">
        <f>'Założenia i wyniki'!$E$6*Znorm.Profile!B914*((100-(24*'Założenia i wyniki'!$E$9))/100)</f>
        <v>0</v>
      </c>
      <c r="C914">
        <f>'Założenia i wyniki'!$E$8*Znorm.Profile!C914*(1+'Założenia i wyniki'!$E$10/100)^24</f>
        <v>0.61736044999999995</v>
      </c>
      <c r="D914">
        <f t="shared" si="42"/>
        <v>0</v>
      </c>
      <c r="E914">
        <f t="shared" si="43"/>
        <v>0</v>
      </c>
      <c r="F914">
        <f t="shared" si="44"/>
        <v>0.61736044999999995</v>
      </c>
    </row>
    <row r="915" spans="1:6" x14ac:dyDescent="0.25">
      <c r="A915">
        <v>906</v>
      </c>
      <c r="B915">
        <f>'Założenia i wyniki'!$E$6*Znorm.Profile!B915*((100-(24*'Założenia i wyniki'!$E$9))/100)</f>
        <v>0</v>
      </c>
      <c r="C915">
        <f>'Założenia i wyniki'!$E$8*Znorm.Profile!C915*(1+'Założenia i wyniki'!$E$10/100)^24</f>
        <v>0.65570680000000003</v>
      </c>
      <c r="D915">
        <f t="shared" si="42"/>
        <v>0</v>
      </c>
      <c r="E915">
        <f t="shared" si="43"/>
        <v>0</v>
      </c>
      <c r="F915">
        <f t="shared" si="44"/>
        <v>0.65570680000000003</v>
      </c>
    </row>
    <row r="916" spans="1:6" x14ac:dyDescent="0.25">
      <c r="A916">
        <v>907</v>
      </c>
      <c r="B916">
        <f>'Założenia i wyniki'!$E$6*Znorm.Profile!B916*((100-(24*'Założenia i wyniki'!$E$9))/100)</f>
        <v>0</v>
      </c>
      <c r="C916">
        <f>'Założenia i wyniki'!$E$8*Znorm.Profile!C916*(1+'Założenia i wyniki'!$E$10/100)^24</f>
        <v>0.65241610000000005</v>
      </c>
      <c r="D916">
        <f t="shared" si="42"/>
        <v>0</v>
      </c>
      <c r="E916">
        <f t="shared" si="43"/>
        <v>0</v>
      </c>
      <c r="F916">
        <f t="shared" si="44"/>
        <v>0.65241610000000005</v>
      </c>
    </row>
    <row r="917" spans="1:6" x14ac:dyDescent="0.25">
      <c r="A917">
        <v>908</v>
      </c>
      <c r="B917">
        <f>'Założenia i wyniki'!$E$6*Znorm.Profile!B917*((100-(24*'Założenia i wyniki'!$E$9))/100)</f>
        <v>0</v>
      </c>
      <c r="C917">
        <f>'Założenia i wyniki'!$E$8*Znorm.Profile!C917*(1+'Założenia i wyniki'!$E$10/100)^24</f>
        <v>0.63236075000000003</v>
      </c>
      <c r="D917">
        <f t="shared" si="42"/>
        <v>0</v>
      </c>
      <c r="E917">
        <f t="shared" si="43"/>
        <v>0</v>
      </c>
      <c r="F917">
        <f t="shared" si="44"/>
        <v>0.63236075000000003</v>
      </c>
    </row>
    <row r="918" spans="1:6" x14ac:dyDescent="0.25">
      <c r="A918">
        <v>909</v>
      </c>
      <c r="B918">
        <f>'Założenia i wyniki'!$E$6*Znorm.Profile!B918*((100-(24*'Założenia i wyniki'!$E$9))/100)</f>
        <v>0</v>
      </c>
      <c r="C918">
        <f>'Założenia i wyniki'!$E$8*Znorm.Profile!C918*(1+'Założenia i wyniki'!$E$10/100)^24</f>
        <v>0.57781815000000003</v>
      </c>
      <c r="D918">
        <f t="shared" si="42"/>
        <v>0</v>
      </c>
      <c r="E918">
        <f t="shared" si="43"/>
        <v>0</v>
      </c>
      <c r="F918">
        <f t="shared" si="44"/>
        <v>0.57781815000000003</v>
      </c>
    </row>
    <row r="919" spans="1:6" x14ac:dyDescent="0.25">
      <c r="A919">
        <v>910</v>
      </c>
      <c r="B919">
        <f>'Założenia i wyniki'!$E$6*Znorm.Profile!B919*((100-(24*'Założenia i wyniki'!$E$9))/100)</f>
        <v>0</v>
      </c>
      <c r="C919">
        <f>'Założenia i wyniki'!$E$8*Znorm.Profile!C919*(1+'Założenia i wyniki'!$E$10/100)^24</f>
        <v>0.52225215000000003</v>
      </c>
      <c r="D919">
        <f t="shared" si="42"/>
        <v>0</v>
      </c>
      <c r="E919">
        <f t="shared" si="43"/>
        <v>0</v>
      </c>
      <c r="F919">
        <f t="shared" si="44"/>
        <v>0.52225215000000003</v>
      </c>
    </row>
    <row r="920" spans="1:6" x14ac:dyDescent="0.25">
      <c r="A920">
        <v>911</v>
      </c>
      <c r="B920">
        <f>'Założenia i wyniki'!$E$6*Znorm.Profile!B920*((100-(24*'Założenia i wyniki'!$E$9))/100)</f>
        <v>0</v>
      </c>
      <c r="C920">
        <f>'Założenia i wyniki'!$E$8*Znorm.Profile!C920*(1+'Założenia i wyniki'!$E$10/100)^24</f>
        <v>0.44656464999999995</v>
      </c>
      <c r="D920">
        <f t="shared" si="42"/>
        <v>0</v>
      </c>
      <c r="E920">
        <f t="shared" si="43"/>
        <v>0</v>
      </c>
      <c r="F920">
        <f t="shared" si="44"/>
        <v>0.44656464999999995</v>
      </c>
    </row>
    <row r="921" spans="1:6" x14ac:dyDescent="0.25">
      <c r="A921">
        <v>912</v>
      </c>
      <c r="B921">
        <f>'Założenia i wyniki'!$E$6*Znorm.Profile!B921*((100-(24*'Założenia i wyniki'!$E$9))/100)</f>
        <v>0</v>
      </c>
      <c r="C921">
        <f>'Założenia i wyniki'!$E$8*Znorm.Profile!C921*(1+'Założenia i wyniki'!$E$10/100)^24</f>
        <v>0.37315635000000003</v>
      </c>
      <c r="D921">
        <f t="shared" si="42"/>
        <v>0</v>
      </c>
      <c r="E921">
        <f t="shared" si="43"/>
        <v>0</v>
      </c>
      <c r="F921">
        <f t="shared" si="44"/>
        <v>0.37315635000000003</v>
      </c>
    </row>
    <row r="922" spans="1:6" x14ac:dyDescent="0.25">
      <c r="A922">
        <v>913</v>
      </c>
      <c r="B922">
        <f>'Założenia i wyniki'!$E$6*Znorm.Profile!B922*((100-(24*'Założenia i wyniki'!$E$9))/100)</f>
        <v>0</v>
      </c>
      <c r="C922">
        <f>'Założenia i wyniki'!$E$8*Znorm.Profile!C922*(1+'Założenia i wyniki'!$E$10/100)^24</f>
        <v>0.30668820000000002</v>
      </c>
      <c r="D922">
        <f t="shared" si="42"/>
        <v>0</v>
      </c>
      <c r="E922">
        <f t="shared" si="43"/>
        <v>0</v>
      </c>
      <c r="F922">
        <f t="shared" si="44"/>
        <v>0.30668820000000002</v>
      </c>
    </row>
    <row r="923" spans="1:6" x14ac:dyDescent="0.25">
      <c r="A923">
        <v>914</v>
      </c>
      <c r="B923">
        <f>'Założenia i wyniki'!$E$6*Znorm.Profile!B923*((100-(24*'Założenia i wyniki'!$E$9))/100)</f>
        <v>0</v>
      </c>
      <c r="C923">
        <f>'Założenia i wyniki'!$E$8*Znorm.Profile!C923*(1+'Założenia i wyniki'!$E$10/100)^24</f>
        <v>0.27518855000000003</v>
      </c>
      <c r="D923">
        <f t="shared" si="42"/>
        <v>0</v>
      </c>
      <c r="E923">
        <f t="shared" si="43"/>
        <v>0</v>
      </c>
      <c r="F923">
        <f t="shared" si="44"/>
        <v>0.27518855000000003</v>
      </c>
    </row>
    <row r="924" spans="1:6" x14ac:dyDescent="0.25">
      <c r="A924">
        <v>915</v>
      </c>
      <c r="B924">
        <f>'Założenia i wyniki'!$E$6*Znorm.Profile!B924*((100-(24*'Założenia i wyniki'!$E$9))/100)</f>
        <v>0</v>
      </c>
      <c r="C924">
        <f>'Założenia i wyniki'!$E$8*Znorm.Profile!C924*(1+'Założenia i wyniki'!$E$10/100)^24</f>
        <v>0.25227405000000003</v>
      </c>
      <c r="D924">
        <f t="shared" si="42"/>
        <v>0</v>
      </c>
      <c r="E924">
        <f t="shared" si="43"/>
        <v>0</v>
      </c>
      <c r="F924">
        <f t="shared" si="44"/>
        <v>0.25227405000000003</v>
      </c>
    </row>
    <row r="925" spans="1:6" x14ac:dyDescent="0.25">
      <c r="A925">
        <v>916</v>
      </c>
      <c r="B925">
        <f>'Założenia i wyniki'!$E$6*Znorm.Profile!B925*((100-(24*'Założenia i wyniki'!$E$9))/100)</f>
        <v>0</v>
      </c>
      <c r="C925">
        <f>'Założenia i wyniki'!$E$8*Znorm.Profile!C925*(1+'Założenia i wyniki'!$E$10/100)^24</f>
        <v>0.24354855</v>
      </c>
      <c r="D925">
        <f t="shared" si="42"/>
        <v>0</v>
      </c>
      <c r="E925">
        <f t="shared" si="43"/>
        <v>0</v>
      </c>
      <c r="F925">
        <f t="shared" si="44"/>
        <v>0.24354855</v>
      </c>
    </row>
    <row r="926" spans="1:6" x14ac:dyDescent="0.25">
      <c r="A926">
        <v>917</v>
      </c>
      <c r="B926">
        <f>'Założenia i wyniki'!$E$6*Znorm.Profile!B926*((100-(24*'Założenia i wyniki'!$E$9))/100)</f>
        <v>0</v>
      </c>
      <c r="C926">
        <f>'Założenia i wyniki'!$E$8*Znorm.Profile!C926*(1+'Założenia i wyniki'!$E$10/100)^24</f>
        <v>0.24863510000000003</v>
      </c>
      <c r="D926">
        <f t="shared" si="42"/>
        <v>0</v>
      </c>
      <c r="E926">
        <f t="shared" si="43"/>
        <v>0</v>
      </c>
      <c r="F926">
        <f t="shared" si="44"/>
        <v>0.24863510000000003</v>
      </c>
    </row>
    <row r="927" spans="1:6" x14ac:dyDescent="0.25">
      <c r="A927">
        <v>918</v>
      </c>
      <c r="B927">
        <f>'Założenia i wyniki'!$E$6*Znorm.Profile!B927*((100-(24*'Założenia i wyniki'!$E$9))/100)</f>
        <v>0</v>
      </c>
      <c r="C927">
        <f>'Założenia i wyniki'!$E$8*Znorm.Profile!C927*(1+'Założenia i wyniki'!$E$10/100)^24</f>
        <v>0.26740874999999997</v>
      </c>
      <c r="D927">
        <f t="shared" si="42"/>
        <v>0</v>
      </c>
      <c r="E927">
        <f t="shared" si="43"/>
        <v>0</v>
      </c>
      <c r="F927">
        <f t="shared" si="44"/>
        <v>0.26740874999999997</v>
      </c>
    </row>
    <row r="928" spans="1:6" x14ac:dyDescent="0.25">
      <c r="A928">
        <v>919</v>
      </c>
      <c r="B928">
        <f>'Założenia i wyniki'!$E$6*Znorm.Profile!B928*((100-(24*'Założenia i wyniki'!$E$9))/100)</f>
        <v>0</v>
      </c>
      <c r="C928">
        <f>'Założenia i wyniki'!$E$8*Znorm.Profile!C928*(1+'Założenia i wyniki'!$E$10/100)^24</f>
        <v>0.31628029999999996</v>
      </c>
      <c r="D928">
        <f t="shared" si="42"/>
        <v>0</v>
      </c>
      <c r="E928">
        <f t="shared" si="43"/>
        <v>0</v>
      </c>
      <c r="F928">
        <f t="shared" si="44"/>
        <v>0.31628029999999996</v>
      </c>
    </row>
    <row r="929" spans="1:6" x14ac:dyDescent="0.25">
      <c r="A929">
        <v>920</v>
      </c>
      <c r="B929">
        <f>'Założenia i wyniki'!$E$6*Znorm.Profile!B929*((100-(24*'Założenia i wyniki'!$E$9))/100)</f>
        <v>4.2251539622641505E-2</v>
      </c>
      <c r="C929">
        <f>'Założenia i wyniki'!$E$8*Znorm.Profile!C929*(1+'Założenia i wyniki'!$E$10/100)^24</f>
        <v>0.36924299999999999</v>
      </c>
      <c r="D929">
        <f t="shared" si="42"/>
        <v>4.2251539622641505E-2</v>
      </c>
      <c r="E929">
        <f t="shared" si="43"/>
        <v>0</v>
      </c>
      <c r="F929">
        <f t="shared" si="44"/>
        <v>0.32699146037735849</v>
      </c>
    </row>
    <row r="930" spans="1:6" x14ac:dyDescent="0.25">
      <c r="A930">
        <v>921</v>
      </c>
      <c r="B930">
        <f>'Założenia i wyniki'!$E$6*Znorm.Profile!B930*((100-(24*'Założenia i wyniki'!$E$9))/100)</f>
        <v>0.578932</v>
      </c>
      <c r="C930">
        <f>'Założenia i wyniki'!$E$8*Znorm.Profile!C930*(1+'Założenia i wyniki'!$E$10/100)^24</f>
        <v>0.43305814999999998</v>
      </c>
      <c r="D930">
        <f t="shared" si="42"/>
        <v>0.43305814999999998</v>
      </c>
      <c r="E930">
        <f t="shared" si="43"/>
        <v>0.14587385000000003</v>
      </c>
      <c r="F930">
        <f t="shared" si="44"/>
        <v>0</v>
      </c>
    </row>
    <row r="931" spans="1:6" x14ac:dyDescent="0.25">
      <c r="A931">
        <v>922</v>
      </c>
      <c r="B931">
        <f>'Założenia i wyniki'!$E$6*Znorm.Profile!B931*((100-(24*'Założenia i wyniki'!$E$9))/100)</f>
        <v>1.0055026415094339</v>
      </c>
      <c r="C931">
        <f>'Założenia i wyniki'!$E$8*Znorm.Profile!C931*(1+'Założenia i wyniki'!$E$10/100)^24</f>
        <v>0.49244930000000009</v>
      </c>
      <c r="D931">
        <f t="shared" si="42"/>
        <v>0.49244930000000009</v>
      </c>
      <c r="E931">
        <f t="shared" si="43"/>
        <v>0.51305334150943382</v>
      </c>
      <c r="F931">
        <f t="shared" si="44"/>
        <v>0</v>
      </c>
    </row>
    <row r="932" spans="1:6" x14ac:dyDescent="0.25">
      <c r="A932">
        <v>923</v>
      </c>
      <c r="B932">
        <f>'Założenia i wyniki'!$E$6*Znorm.Profile!B932*((100-(24*'Założenia i wyniki'!$E$9))/100)</f>
        <v>1.2267116981132076</v>
      </c>
      <c r="C932">
        <f>'Założenia i wyniki'!$E$8*Znorm.Profile!C932*(1+'Założenia i wyniki'!$E$10/100)^24</f>
        <v>0.53267235000000002</v>
      </c>
      <c r="D932">
        <f t="shared" si="42"/>
        <v>0.53267235000000002</v>
      </c>
      <c r="E932">
        <f t="shared" si="43"/>
        <v>0.69403934811320755</v>
      </c>
      <c r="F932">
        <f t="shared" si="44"/>
        <v>0</v>
      </c>
    </row>
    <row r="933" spans="1:6" x14ac:dyDescent="0.25">
      <c r="A933">
        <v>924</v>
      </c>
      <c r="B933">
        <f>'Założenia i wyniki'!$E$6*Znorm.Profile!B933*((100-(24*'Założenia i wyniki'!$E$9))/100)</f>
        <v>1.2145916981132074</v>
      </c>
      <c r="C933">
        <f>'Założenia i wyniki'!$E$8*Znorm.Profile!C933*(1+'Założenia i wyniki'!$E$10/100)^24</f>
        <v>0.54082244999999995</v>
      </c>
      <c r="D933">
        <f t="shared" si="42"/>
        <v>0.54082244999999995</v>
      </c>
      <c r="E933">
        <f t="shared" si="43"/>
        <v>0.67376924811320749</v>
      </c>
      <c r="F933">
        <f t="shared" si="44"/>
        <v>0</v>
      </c>
    </row>
    <row r="934" spans="1:6" x14ac:dyDescent="0.25">
      <c r="A934">
        <v>925</v>
      </c>
      <c r="B934">
        <f>'Założenia i wyniki'!$E$6*Znorm.Profile!B934*((100-(24*'Założenia i wyniki'!$E$9))/100)</f>
        <v>1.1469026415094337</v>
      </c>
      <c r="C934">
        <f>'Założenia i wyniki'!$E$8*Znorm.Profile!C934*(1+'Założenia i wyniki'!$E$10/100)^24</f>
        <v>0.54076679999999999</v>
      </c>
      <c r="D934">
        <f t="shared" si="42"/>
        <v>0.54076679999999999</v>
      </c>
      <c r="E934">
        <f t="shared" si="43"/>
        <v>0.60613584150943367</v>
      </c>
      <c r="F934">
        <f t="shared" si="44"/>
        <v>0</v>
      </c>
    </row>
    <row r="935" spans="1:6" x14ac:dyDescent="0.25">
      <c r="A935">
        <v>926</v>
      </c>
      <c r="B935">
        <f>'Założenia i wyniki'!$E$6*Znorm.Profile!B935*((100-(24*'Założenia i wyniki'!$E$9))/100)</f>
        <v>0.88788528301886771</v>
      </c>
      <c r="C935">
        <f>'Założenia i wyniki'!$E$8*Znorm.Profile!C935*(1+'Założenia i wyniki'!$E$10/100)^24</f>
        <v>0.52300709999999995</v>
      </c>
      <c r="D935">
        <f t="shared" si="42"/>
        <v>0.52300709999999995</v>
      </c>
      <c r="E935">
        <f t="shared" si="43"/>
        <v>0.36487818301886776</v>
      </c>
      <c r="F935">
        <f t="shared" si="44"/>
        <v>0</v>
      </c>
    </row>
    <row r="936" spans="1:6" x14ac:dyDescent="0.25">
      <c r="A936">
        <v>927</v>
      </c>
      <c r="B936">
        <f>'Założenia i wyniki'!$E$6*Znorm.Profile!B936*((100-(24*'Założenia i wyniki'!$E$9))/100)</f>
        <v>0.57328362264150945</v>
      </c>
      <c r="C936">
        <f>'Założenia i wyniki'!$E$8*Znorm.Profile!C936*(1+'Założenia i wyniki'!$E$10/100)^24</f>
        <v>0.49682185000000001</v>
      </c>
      <c r="D936">
        <f t="shared" si="42"/>
        <v>0.49682185000000001</v>
      </c>
      <c r="E936">
        <f t="shared" si="43"/>
        <v>7.646177264150944E-2</v>
      </c>
      <c r="F936">
        <f t="shared" si="44"/>
        <v>0</v>
      </c>
    </row>
    <row r="937" spans="1:6" x14ac:dyDescent="0.25">
      <c r="A937">
        <v>928</v>
      </c>
      <c r="B937">
        <f>'Założenia i wyniki'!$E$6*Znorm.Profile!B937*((100-(24*'Założenia i wyniki'!$E$9))/100)</f>
        <v>0.19679373584905657</v>
      </c>
      <c r="C937">
        <f>'Założenia i wyniki'!$E$8*Znorm.Profile!C937*(1+'Założenia i wyniki'!$E$10/100)^24</f>
        <v>0.49811055000000004</v>
      </c>
      <c r="D937">
        <f t="shared" si="42"/>
        <v>0.19679373584905657</v>
      </c>
      <c r="E937">
        <f t="shared" si="43"/>
        <v>0</v>
      </c>
      <c r="F937">
        <f t="shared" si="44"/>
        <v>0.30131681415094347</v>
      </c>
    </row>
    <row r="938" spans="1:6" x14ac:dyDescent="0.25">
      <c r="A938">
        <v>929</v>
      </c>
      <c r="B938">
        <f>'Założenia i wyniki'!$E$6*Znorm.Profile!B938*((100-(24*'Założenia i wyniki'!$E$9))/100)</f>
        <v>0</v>
      </c>
      <c r="C938">
        <f>'Założenia i wyniki'!$E$8*Znorm.Profile!C938*(1+'Założenia i wyniki'!$E$10/100)^24</f>
        <v>0.52624495000000004</v>
      </c>
      <c r="D938">
        <f t="shared" si="42"/>
        <v>0</v>
      </c>
      <c r="E938">
        <f t="shared" si="43"/>
        <v>0</v>
      </c>
      <c r="F938">
        <f t="shared" si="44"/>
        <v>0.52624495000000004</v>
      </c>
    </row>
    <row r="939" spans="1:6" x14ac:dyDescent="0.25">
      <c r="A939">
        <v>930</v>
      </c>
      <c r="B939">
        <f>'Założenia i wyniki'!$E$6*Znorm.Profile!B939*((100-(24*'Założenia i wyniki'!$E$9))/100)</f>
        <v>0</v>
      </c>
      <c r="C939">
        <f>'Założenia i wyniki'!$E$8*Znorm.Profile!C939*(1+'Założenia i wyniki'!$E$10/100)^24</f>
        <v>0.57623895000000003</v>
      </c>
      <c r="D939">
        <f t="shared" si="42"/>
        <v>0</v>
      </c>
      <c r="E939">
        <f t="shared" si="43"/>
        <v>0</v>
      </c>
      <c r="F939">
        <f t="shared" si="44"/>
        <v>0.57623895000000003</v>
      </c>
    </row>
    <row r="940" spans="1:6" x14ac:dyDescent="0.25">
      <c r="A940">
        <v>931</v>
      </c>
      <c r="B940">
        <f>'Założenia i wyniki'!$E$6*Znorm.Profile!B940*((100-(24*'Założenia i wyniki'!$E$9))/100)</f>
        <v>0</v>
      </c>
      <c r="C940">
        <f>'Założenia i wyniki'!$E$8*Znorm.Profile!C940*(1+'Założenia i wyniki'!$E$10/100)^24</f>
        <v>0.60368735000000007</v>
      </c>
      <c r="D940">
        <f t="shared" si="42"/>
        <v>0</v>
      </c>
      <c r="E940">
        <f t="shared" si="43"/>
        <v>0</v>
      </c>
      <c r="F940">
        <f t="shared" si="44"/>
        <v>0.60368735000000007</v>
      </c>
    </row>
    <row r="941" spans="1:6" x14ac:dyDescent="0.25">
      <c r="A941">
        <v>932</v>
      </c>
      <c r="B941">
        <f>'Założenia i wyniki'!$E$6*Znorm.Profile!B941*((100-(24*'Założenia i wyniki'!$E$9))/100)</f>
        <v>0</v>
      </c>
      <c r="C941">
        <f>'Założenia i wyniki'!$E$8*Znorm.Profile!C941*(1+'Założenia i wyniki'!$E$10/100)^24</f>
        <v>0.60877949999999992</v>
      </c>
      <c r="D941">
        <f t="shared" si="42"/>
        <v>0</v>
      </c>
      <c r="E941">
        <f t="shared" si="43"/>
        <v>0</v>
      </c>
      <c r="F941">
        <f t="shared" si="44"/>
        <v>0.60877949999999992</v>
      </c>
    </row>
    <row r="942" spans="1:6" x14ac:dyDescent="0.25">
      <c r="A942">
        <v>933</v>
      </c>
      <c r="B942">
        <f>'Założenia i wyniki'!$E$6*Znorm.Profile!B942*((100-(24*'Założenia i wyniki'!$E$9))/100)</f>
        <v>0</v>
      </c>
      <c r="C942">
        <f>'Założenia i wyniki'!$E$8*Znorm.Profile!C942*(1+'Założenia i wyniki'!$E$10/100)^24</f>
        <v>0.56727719999999993</v>
      </c>
      <c r="D942">
        <f t="shared" si="42"/>
        <v>0</v>
      </c>
      <c r="E942">
        <f t="shared" si="43"/>
        <v>0</v>
      </c>
      <c r="F942">
        <f t="shared" si="44"/>
        <v>0.56727719999999993</v>
      </c>
    </row>
    <row r="943" spans="1:6" x14ac:dyDescent="0.25">
      <c r="A943">
        <v>934</v>
      </c>
      <c r="B943">
        <f>'Założenia i wyniki'!$E$6*Znorm.Profile!B943*((100-(24*'Założenia i wyniki'!$E$9))/100)</f>
        <v>0</v>
      </c>
      <c r="C943">
        <f>'Założenia i wyniki'!$E$8*Znorm.Profile!C943*(1+'Założenia i wyniki'!$E$10/100)^24</f>
        <v>0.50451765000000004</v>
      </c>
      <c r="D943">
        <f t="shared" si="42"/>
        <v>0</v>
      </c>
      <c r="E943">
        <f t="shared" si="43"/>
        <v>0</v>
      </c>
      <c r="F943">
        <f t="shared" si="44"/>
        <v>0.50451765000000004</v>
      </c>
    </row>
    <row r="944" spans="1:6" x14ac:dyDescent="0.25">
      <c r="A944">
        <v>935</v>
      </c>
      <c r="B944">
        <f>'Założenia i wyniki'!$E$6*Znorm.Profile!B944*((100-(24*'Założenia i wyniki'!$E$9))/100)</f>
        <v>0</v>
      </c>
      <c r="C944">
        <f>'Założenia i wyniki'!$E$8*Znorm.Profile!C944*(1+'Założenia i wyniki'!$E$10/100)^24</f>
        <v>0.41297234999999999</v>
      </c>
      <c r="D944">
        <f t="shared" si="42"/>
        <v>0</v>
      </c>
      <c r="E944">
        <f t="shared" si="43"/>
        <v>0</v>
      </c>
      <c r="F944">
        <f t="shared" si="44"/>
        <v>0.41297234999999999</v>
      </c>
    </row>
    <row r="945" spans="1:6" x14ac:dyDescent="0.25">
      <c r="A945">
        <v>936</v>
      </c>
      <c r="B945">
        <f>'Założenia i wyniki'!$E$6*Znorm.Profile!B945*((100-(24*'Założenia i wyniki'!$E$9))/100)</f>
        <v>0</v>
      </c>
      <c r="C945">
        <f>'Założenia i wyniki'!$E$8*Znorm.Profile!C945*(1+'Założenia i wyniki'!$E$10/100)^24</f>
        <v>0.34044605</v>
      </c>
      <c r="D945">
        <f t="shared" si="42"/>
        <v>0</v>
      </c>
      <c r="E945">
        <f t="shared" si="43"/>
        <v>0</v>
      </c>
      <c r="F945">
        <f t="shared" si="44"/>
        <v>0.34044605</v>
      </c>
    </row>
    <row r="946" spans="1:6" x14ac:dyDescent="0.25">
      <c r="A946">
        <v>937</v>
      </c>
      <c r="B946">
        <f>'Założenia i wyniki'!$E$6*Znorm.Profile!B946*((100-(24*'Założenia i wyniki'!$E$9))/100)</f>
        <v>0</v>
      </c>
      <c r="C946">
        <f>'Założenia i wyniki'!$E$8*Znorm.Profile!C946*(1+'Założenia i wyniki'!$E$10/100)^24</f>
        <v>0.27546225000000002</v>
      </c>
      <c r="D946">
        <f t="shared" si="42"/>
        <v>0</v>
      </c>
      <c r="E946">
        <f t="shared" si="43"/>
        <v>0</v>
      </c>
      <c r="F946">
        <f t="shared" si="44"/>
        <v>0.27546225000000002</v>
      </c>
    </row>
    <row r="947" spans="1:6" x14ac:dyDescent="0.25">
      <c r="A947">
        <v>938</v>
      </c>
      <c r="B947">
        <f>'Założenia i wyniki'!$E$6*Znorm.Profile!B947*((100-(24*'Założenia i wyniki'!$E$9))/100)</f>
        <v>0</v>
      </c>
      <c r="C947">
        <f>'Założenia i wyniki'!$E$8*Znorm.Profile!C947*(1+'Założenia i wyniki'!$E$10/100)^24</f>
        <v>0.24777549999999998</v>
      </c>
      <c r="D947">
        <f t="shared" si="42"/>
        <v>0</v>
      </c>
      <c r="E947">
        <f t="shared" si="43"/>
        <v>0</v>
      </c>
      <c r="F947">
        <f t="shared" si="44"/>
        <v>0.24777549999999998</v>
      </c>
    </row>
    <row r="948" spans="1:6" x14ac:dyDescent="0.25">
      <c r="A948">
        <v>939</v>
      </c>
      <c r="B948">
        <f>'Założenia i wyniki'!$E$6*Znorm.Profile!B948*((100-(24*'Założenia i wyniki'!$E$9))/100)</f>
        <v>0</v>
      </c>
      <c r="C948">
        <f>'Założenia i wyniki'!$E$8*Znorm.Profile!C948*(1+'Założenia i wyniki'!$E$10/100)^24</f>
        <v>0.23515870000000003</v>
      </c>
      <c r="D948">
        <f t="shared" si="42"/>
        <v>0</v>
      </c>
      <c r="E948">
        <f t="shared" si="43"/>
        <v>0</v>
      </c>
      <c r="F948">
        <f t="shared" si="44"/>
        <v>0.23515870000000003</v>
      </c>
    </row>
    <row r="949" spans="1:6" x14ac:dyDescent="0.25">
      <c r="A949">
        <v>940</v>
      </c>
      <c r="B949">
        <f>'Założenia i wyniki'!$E$6*Znorm.Profile!B949*((100-(24*'Założenia i wyniki'!$E$9))/100)</f>
        <v>0</v>
      </c>
      <c r="C949">
        <f>'Założenia i wyniki'!$E$8*Znorm.Profile!C949*(1+'Założenia i wyniki'!$E$10/100)^24</f>
        <v>0.23472994999999997</v>
      </c>
      <c r="D949">
        <f t="shared" si="42"/>
        <v>0</v>
      </c>
      <c r="E949">
        <f t="shared" si="43"/>
        <v>0</v>
      </c>
      <c r="F949">
        <f t="shared" si="44"/>
        <v>0.23472994999999997</v>
      </c>
    </row>
    <row r="950" spans="1:6" x14ac:dyDescent="0.25">
      <c r="A950">
        <v>941</v>
      </c>
      <c r="B950">
        <f>'Założenia i wyniki'!$E$6*Znorm.Profile!B950*((100-(24*'Założenia i wyniki'!$E$9))/100)</f>
        <v>0</v>
      </c>
      <c r="C950">
        <f>'Założenia i wyniki'!$E$8*Znorm.Profile!C950*(1+'Założenia i wyniki'!$E$10/100)^24</f>
        <v>0.26145699999999994</v>
      </c>
      <c r="D950">
        <f t="shared" si="42"/>
        <v>0</v>
      </c>
      <c r="E950">
        <f t="shared" si="43"/>
        <v>0</v>
      </c>
      <c r="F950">
        <f t="shared" si="44"/>
        <v>0.26145699999999994</v>
      </c>
    </row>
    <row r="951" spans="1:6" x14ac:dyDescent="0.25">
      <c r="A951">
        <v>942</v>
      </c>
      <c r="B951">
        <f>'Założenia i wyniki'!$E$6*Znorm.Profile!B951*((100-(24*'Założenia i wyniki'!$E$9))/100)</f>
        <v>0</v>
      </c>
      <c r="C951">
        <f>'Założenia i wyniki'!$E$8*Znorm.Profile!C951*(1+'Założenia i wyniki'!$E$10/100)^24</f>
        <v>0.32075049999999999</v>
      </c>
      <c r="D951">
        <f t="shared" si="42"/>
        <v>0</v>
      </c>
      <c r="E951">
        <f t="shared" si="43"/>
        <v>0</v>
      </c>
      <c r="F951">
        <f t="shared" si="44"/>
        <v>0.32075049999999999</v>
      </c>
    </row>
    <row r="952" spans="1:6" x14ac:dyDescent="0.25">
      <c r="A952">
        <v>943</v>
      </c>
      <c r="B952">
        <f>'Założenia i wyniki'!$E$6*Znorm.Profile!B952*((100-(24*'Założenia i wyniki'!$E$9))/100)</f>
        <v>0</v>
      </c>
      <c r="C952">
        <f>'Założenia i wyniki'!$E$8*Znorm.Profile!C952*(1+'Założenia i wyniki'!$E$10/100)^24</f>
        <v>0.39938079999999998</v>
      </c>
      <c r="D952">
        <f t="shared" si="42"/>
        <v>0</v>
      </c>
      <c r="E952">
        <f t="shared" si="43"/>
        <v>0</v>
      </c>
      <c r="F952">
        <f t="shared" si="44"/>
        <v>0.39938079999999998</v>
      </c>
    </row>
    <row r="953" spans="1:6" x14ac:dyDescent="0.25">
      <c r="A953">
        <v>944</v>
      </c>
      <c r="B953">
        <f>'Założenia i wyniki'!$E$6*Znorm.Profile!B953*((100-(24*'Założenia i wyniki'!$E$9))/100)</f>
        <v>4.0649260377358484E-2</v>
      </c>
      <c r="C953">
        <f>'Założenia i wyniki'!$E$8*Znorm.Profile!C953*(1+'Założenia i wyniki'!$E$10/100)^24</f>
        <v>0.44851939999999996</v>
      </c>
      <c r="D953">
        <f t="shared" si="42"/>
        <v>4.0649260377358484E-2</v>
      </c>
      <c r="E953">
        <f t="shared" si="43"/>
        <v>0</v>
      </c>
      <c r="F953">
        <f t="shared" si="44"/>
        <v>0.40787013962264146</v>
      </c>
    </row>
    <row r="954" spans="1:6" x14ac:dyDescent="0.25">
      <c r="A954">
        <v>945</v>
      </c>
      <c r="B954">
        <f>'Założenia i wyniki'!$E$6*Znorm.Profile!B954*((100-(24*'Założenia i wyniki'!$E$9))/100)</f>
        <v>0.42737101886792456</v>
      </c>
      <c r="C954">
        <f>'Założenia i wyniki'!$E$8*Znorm.Profile!C954*(1+'Założenia i wyniki'!$E$10/100)^24</f>
        <v>0.47786620000000002</v>
      </c>
      <c r="D954">
        <f t="shared" si="42"/>
        <v>0.42737101886792456</v>
      </c>
      <c r="E954">
        <f t="shared" si="43"/>
        <v>0</v>
      </c>
      <c r="F954">
        <f t="shared" si="44"/>
        <v>5.0495181132075462E-2</v>
      </c>
    </row>
    <row r="955" spans="1:6" x14ac:dyDescent="0.25">
      <c r="A955">
        <v>946</v>
      </c>
      <c r="B955">
        <f>'Założenia i wyniki'!$E$6*Znorm.Profile!B955*((100-(24*'Założenia i wyniki'!$E$9))/100)</f>
        <v>0.87866188679245272</v>
      </c>
      <c r="C955">
        <f>'Założenia i wyniki'!$E$8*Znorm.Profile!C955*(1+'Założenia i wyniki'!$E$10/100)^24</f>
        <v>0.5060321000000001</v>
      </c>
      <c r="D955">
        <f t="shared" si="42"/>
        <v>0.5060321000000001</v>
      </c>
      <c r="E955">
        <f t="shared" si="43"/>
        <v>0.37262978679245262</v>
      </c>
      <c r="F955">
        <f t="shared" si="44"/>
        <v>0</v>
      </c>
    </row>
    <row r="956" spans="1:6" x14ac:dyDescent="0.25">
      <c r="A956">
        <v>947</v>
      </c>
      <c r="B956">
        <f>'Założenia i wyniki'!$E$6*Znorm.Profile!B956*((100-(24*'Założenia i wyniki'!$E$9))/100)</f>
        <v>1.0619864150943394</v>
      </c>
      <c r="C956">
        <f>'Założenia i wyniki'!$E$8*Znorm.Profile!C956*(1+'Założenia i wyniki'!$E$10/100)^24</f>
        <v>0.48738129999999996</v>
      </c>
      <c r="D956">
        <f t="shared" si="42"/>
        <v>0.48738129999999996</v>
      </c>
      <c r="E956">
        <f t="shared" si="43"/>
        <v>0.57460511509433942</v>
      </c>
      <c r="F956">
        <f t="shared" si="44"/>
        <v>0</v>
      </c>
    </row>
    <row r="957" spans="1:6" x14ac:dyDescent="0.25">
      <c r="A957">
        <v>948</v>
      </c>
      <c r="B957">
        <f>'Założenia i wyniki'!$E$6*Znorm.Profile!B957*((100-(24*'Założenia i wyniki'!$E$9))/100)</f>
        <v>1.0546686792452828</v>
      </c>
      <c r="C957">
        <f>'Założenia i wyniki'!$E$8*Znorm.Profile!C957*(1+'Założenia i wyniki'!$E$10/100)^24</f>
        <v>0.48940850000000002</v>
      </c>
      <c r="D957">
        <f t="shared" si="42"/>
        <v>0.48940850000000002</v>
      </c>
      <c r="E957">
        <f t="shared" si="43"/>
        <v>0.56526017924528282</v>
      </c>
      <c r="F957">
        <f t="shared" si="44"/>
        <v>0</v>
      </c>
    </row>
    <row r="958" spans="1:6" x14ac:dyDescent="0.25">
      <c r="A958">
        <v>949</v>
      </c>
      <c r="B958">
        <f>'Założenia i wyniki'!$E$6*Znorm.Profile!B958*((100-(24*'Założenia i wyniki'!$E$9))/100)</f>
        <v>0.94170113207547168</v>
      </c>
      <c r="C958">
        <f>'Założenia i wyniki'!$E$8*Znorm.Profile!C958*(1+'Założenia i wyniki'!$E$10/100)^24</f>
        <v>0.4792669</v>
      </c>
      <c r="D958">
        <f t="shared" si="42"/>
        <v>0.4792669</v>
      </c>
      <c r="E958">
        <f t="shared" si="43"/>
        <v>0.46243423207547169</v>
      </c>
      <c r="F958">
        <f t="shared" si="44"/>
        <v>0</v>
      </c>
    </row>
    <row r="959" spans="1:6" x14ac:dyDescent="0.25">
      <c r="A959">
        <v>950</v>
      </c>
      <c r="B959">
        <f>'Założenia i wyniki'!$E$6*Znorm.Profile!B959*((100-(24*'Założenia i wyniki'!$E$9))/100)</f>
        <v>0.92035773584905656</v>
      </c>
      <c r="C959">
        <f>'Założenia i wyniki'!$E$8*Znorm.Profile!C959*(1+'Założenia i wyniki'!$E$10/100)^24</f>
        <v>0.48827835000000003</v>
      </c>
      <c r="D959">
        <f t="shared" si="42"/>
        <v>0.48827835000000003</v>
      </c>
      <c r="E959">
        <f t="shared" si="43"/>
        <v>0.43207938584905653</v>
      </c>
      <c r="F959">
        <f t="shared" si="44"/>
        <v>0</v>
      </c>
    </row>
    <row r="960" spans="1:6" x14ac:dyDescent="0.25">
      <c r="A960">
        <v>951</v>
      </c>
      <c r="B960">
        <f>'Założenia i wyniki'!$E$6*Znorm.Profile!B960*((100-(24*'Założenia i wyniki'!$E$9))/100)</f>
        <v>0.74151532075471704</v>
      </c>
      <c r="C960">
        <f>'Założenia i wyniki'!$E$8*Znorm.Profile!C960*(1+'Założenia i wyniki'!$E$10/100)^24</f>
        <v>0.49133560000000004</v>
      </c>
      <c r="D960">
        <f t="shared" si="42"/>
        <v>0.49133560000000004</v>
      </c>
      <c r="E960">
        <f t="shared" si="43"/>
        <v>0.25017972075471701</v>
      </c>
      <c r="F960">
        <f t="shared" si="44"/>
        <v>0</v>
      </c>
    </row>
    <row r="961" spans="1:6" x14ac:dyDescent="0.25">
      <c r="A961">
        <v>952</v>
      </c>
      <c r="B961">
        <f>'Założenia i wyniki'!$E$6*Znorm.Profile!B961*((100-(24*'Założenia i wyniki'!$E$9))/100)</f>
        <v>0.25530513207547173</v>
      </c>
      <c r="C961">
        <f>'Założenia i wyniki'!$E$8*Znorm.Profile!C961*(1+'Założenia i wyniki'!$E$10/100)^24</f>
        <v>0.51485175000000005</v>
      </c>
      <c r="D961">
        <f t="shared" si="42"/>
        <v>0.25530513207547173</v>
      </c>
      <c r="E961">
        <f t="shared" si="43"/>
        <v>0</v>
      </c>
      <c r="F961">
        <f t="shared" si="44"/>
        <v>0.25954661792452832</v>
      </c>
    </row>
    <row r="962" spans="1:6" x14ac:dyDescent="0.25">
      <c r="A962">
        <v>953</v>
      </c>
      <c r="B962">
        <f>'Założenia i wyniki'!$E$6*Znorm.Profile!B962*((100-(24*'Założenia i wyniki'!$E$9))/100)</f>
        <v>0</v>
      </c>
      <c r="C962">
        <f>'Założenia i wyniki'!$E$8*Znorm.Profile!C962*(1+'Założenia i wyniki'!$E$10/100)^24</f>
        <v>0.57044399999999995</v>
      </c>
      <c r="D962">
        <f t="shared" si="42"/>
        <v>0</v>
      </c>
      <c r="E962">
        <f t="shared" si="43"/>
        <v>0</v>
      </c>
      <c r="F962">
        <f t="shared" si="44"/>
        <v>0.57044399999999995</v>
      </c>
    </row>
    <row r="963" spans="1:6" x14ac:dyDescent="0.25">
      <c r="A963">
        <v>954</v>
      </c>
      <c r="B963">
        <f>'Założenia i wyniki'!$E$6*Znorm.Profile!B963*((100-(24*'Założenia i wyniki'!$E$9))/100)</f>
        <v>0</v>
      </c>
      <c r="C963">
        <f>'Założenia i wyniki'!$E$8*Znorm.Profile!C963*(1+'Założenia i wyniki'!$E$10/100)^24</f>
        <v>0.62527290000000002</v>
      </c>
      <c r="D963">
        <f t="shared" si="42"/>
        <v>0</v>
      </c>
      <c r="E963">
        <f t="shared" si="43"/>
        <v>0</v>
      </c>
      <c r="F963">
        <f t="shared" si="44"/>
        <v>0.62527290000000002</v>
      </c>
    </row>
    <row r="964" spans="1:6" x14ac:dyDescent="0.25">
      <c r="A964">
        <v>955</v>
      </c>
      <c r="B964">
        <f>'Założenia i wyniki'!$E$6*Znorm.Profile!B964*((100-(24*'Założenia i wyniki'!$E$9))/100)</f>
        <v>0</v>
      </c>
      <c r="C964">
        <f>'Założenia i wyniki'!$E$8*Znorm.Profile!C964*(1+'Założenia i wyniki'!$E$10/100)^24</f>
        <v>0.65150014999999994</v>
      </c>
      <c r="D964">
        <f t="shared" si="42"/>
        <v>0</v>
      </c>
      <c r="E964">
        <f t="shared" si="43"/>
        <v>0</v>
      </c>
      <c r="F964">
        <f t="shared" si="44"/>
        <v>0.65150014999999994</v>
      </c>
    </row>
    <row r="965" spans="1:6" x14ac:dyDescent="0.25">
      <c r="A965">
        <v>956</v>
      </c>
      <c r="B965">
        <f>'Założenia i wyniki'!$E$6*Znorm.Profile!B965*((100-(24*'Założenia i wyniki'!$E$9))/100)</f>
        <v>0</v>
      </c>
      <c r="C965">
        <f>'Założenia i wyniki'!$E$8*Znorm.Profile!C965*(1+'Założenia i wyniki'!$E$10/100)^24</f>
        <v>0.63682885</v>
      </c>
      <c r="D965">
        <f t="shared" si="42"/>
        <v>0</v>
      </c>
      <c r="E965">
        <f t="shared" si="43"/>
        <v>0</v>
      </c>
      <c r="F965">
        <f t="shared" si="44"/>
        <v>0.63682885</v>
      </c>
    </row>
    <row r="966" spans="1:6" x14ac:dyDescent="0.25">
      <c r="A966">
        <v>957</v>
      </c>
      <c r="B966">
        <f>'Założenia i wyniki'!$E$6*Znorm.Profile!B966*((100-(24*'Założenia i wyniki'!$E$9))/100)</f>
        <v>0</v>
      </c>
      <c r="C966">
        <f>'Założenia i wyniki'!$E$8*Znorm.Profile!C966*(1+'Założenia i wyniki'!$E$10/100)^24</f>
        <v>0.5977271999999999</v>
      </c>
      <c r="D966">
        <f t="shared" si="42"/>
        <v>0</v>
      </c>
      <c r="E966">
        <f t="shared" si="43"/>
        <v>0</v>
      </c>
      <c r="F966">
        <f t="shared" si="44"/>
        <v>0.5977271999999999</v>
      </c>
    </row>
    <row r="967" spans="1:6" x14ac:dyDescent="0.25">
      <c r="A967">
        <v>958</v>
      </c>
      <c r="B967">
        <f>'Założenia i wyniki'!$E$6*Znorm.Profile!B967*((100-(24*'Założenia i wyniki'!$E$9))/100)</f>
        <v>0</v>
      </c>
      <c r="C967">
        <f>'Założenia i wyniki'!$E$8*Znorm.Profile!C967*(1+'Założenia i wyniki'!$E$10/100)^24</f>
        <v>0.52844715000000009</v>
      </c>
      <c r="D967">
        <f t="shared" si="42"/>
        <v>0</v>
      </c>
      <c r="E967">
        <f t="shared" si="43"/>
        <v>0</v>
      </c>
      <c r="F967">
        <f t="shared" si="44"/>
        <v>0.52844715000000009</v>
      </c>
    </row>
    <row r="968" spans="1:6" x14ac:dyDescent="0.25">
      <c r="A968">
        <v>959</v>
      </c>
      <c r="B968">
        <f>'Założenia i wyniki'!$E$6*Znorm.Profile!B968*((100-(24*'Założenia i wyniki'!$E$9))/100)</f>
        <v>0</v>
      </c>
      <c r="C968">
        <f>'Założenia i wyniki'!$E$8*Znorm.Profile!C968*(1+'Założenia i wyniki'!$E$10/100)^24</f>
        <v>0.43197629999999998</v>
      </c>
      <c r="D968">
        <f t="shared" si="42"/>
        <v>0</v>
      </c>
      <c r="E968">
        <f t="shared" si="43"/>
        <v>0</v>
      </c>
      <c r="F968">
        <f t="shared" si="44"/>
        <v>0.43197629999999998</v>
      </c>
    </row>
    <row r="969" spans="1:6" x14ac:dyDescent="0.25">
      <c r="A969">
        <v>960</v>
      </c>
      <c r="B969">
        <f>'Założenia i wyniki'!$E$6*Znorm.Profile!B969*((100-(24*'Założenia i wyniki'!$E$9))/100)</f>
        <v>0</v>
      </c>
      <c r="C969">
        <f>'Założenia i wyniki'!$E$8*Znorm.Profile!C969*(1+'Założenia i wyniki'!$E$10/100)^24</f>
        <v>0.35151830000000001</v>
      </c>
      <c r="D969">
        <f t="shared" si="42"/>
        <v>0</v>
      </c>
      <c r="E969">
        <f t="shared" si="43"/>
        <v>0</v>
      </c>
      <c r="F969">
        <f t="shared" si="44"/>
        <v>0.35151830000000001</v>
      </c>
    </row>
    <row r="970" spans="1:6" x14ac:dyDescent="0.25">
      <c r="A970">
        <v>961</v>
      </c>
      <c r="B970">
        <f>'Założenia i wyniki'!$E$6*Znorm.Profile!B970*((100-(24*'Założenia i wyniki'!$E$9))/100)</f>
        <v>0</v>
      </c>
      <c r="C970">
        <f>'Założenia i wyniki'!$E$8*Znorm.Profile!C970*(1+'Założenia i wyniki'!$E$10/100)^24</f>
        <v>0.28150639999999999</v>
      </c>
      <c r="D970">
        <f t="shared" si="42"/>
        <v>0</v>
      </c>
      <c r="E970">
        <f t="shared" si="43"/>
        <v>0</v>
      </c>
      <c r="F970">
        <f t="shared" si="44"/>
        <v>0.28150639999999999</v>
      </c>
    </row>
    <row r="971" spans="1:6" x14ac:dyDescent="0.25">
      <c r="A971">
        <v>962</v>
      </c>
      <c r="B971">
        <f>'Założenia i wyniki'!$E$6*Znorm.Profile!B971*((100-(24*'Założenia i wyniki'!$E$9))/100)</f>
        <v>0</v>
      </c>
      <c r="C971">
        <f>'Założenia i wyniki'!$E$8*Znorm.Profile!C971*(1+'Założenia i wyniki'!$E$10/100)^24</f>
        <v>0.24852555000000001</v>
      </c>
      <c r="D971">
        <f t="shared" ref="D971:D1034" si="45">IF(B971&lt;=C971,B971,C971)</f>
        <v>0</v>
      </c>
      <c r="E971">
        <f t="shared" ref="E971:E1034" si="46">IF(B971&gt;C971,B971-C971,0)</f>
        <v>0</v>
      </c>
      <c r="F971">
        <f t="shared" ref="F971:F1034" si="47">IF(B971&lt;C971,C971-B971,0)</f>
        <v>0.24852555000000001</v>
      </c>
    </row>
    <row r="972" spans="1:6" x14ac:dyDescent="0.25">
      <c r="A972">
        <v>963</v>
      </c>
      <c r="B972">
        <f>'Założenia i wyniki'!$E$6*Znorm.Profile!B972*((100-(24*'Założenia i wyniki'!$E$9))/100)</f>
        <v>0</v>
      </c>
      <c r="C972">
        <f>'Założenia i wyniki'!$E$8*Znorm.Profile!C972*(1+'Założenia i wyniki'!$E$10/100)^24</f>
        <v>0.23622025000000002</v>
      </c>
      <c r="D972">
        <f t="shared" si="45"/>
        <v>0</v>
      </c>
      <c r="E972">
        <f t="shared" si="46"/>
        <v>0</v>
      </c>
      <c r="F972">
        <f t="shared" si="47"/>
        <v>0.23622025000000002</v>
      </c>
    </row>
    <row r="973" spans="1:6" x14ac:dyDescent="0.25">
      <c r="A973">
        <v>964</v>
      </c>
      <c r="B973">
        <f>'Założenia i wyniki'!$E$6*Znorm.Profile!B973*((100-(24*'Założenia i wyniki'!$E$9))/100)</f>
        <v>0</v>
      </c>
      <c r="C973">
        <f>'Założenia i wyniki'!$E$8*Znorm.Profile!C973*(1+'Założenia i wyniki'!$E$10/100)^24</f>
        <v>0.23682015000000001</v>
      </c>
      <c r="D973">
        <f t="shared" si="45"/>
        <v>0</v>
      </c>
      <c r="E973">
        <f t="shared" si="46"/>
        <v>0</v>
      </c>
      <c r="F973">
        <f t="shared" si="47"/>
        <v>0.23682015000000001</v>
      </c>
    </row>
    <row r="974" spans="1:6" x14ac:dyDescent="0.25">
      <c r="A974">
        <v>965</v>
      </c>
      <c r="B974">
        <f>'Założenia i wyniki'!$E$6*Znorm.Profile!B974*((100-(24*'Założenia i wyniki'!$E$9))/100)</f>
        <v>0</v>
      </c>
      <c r="C974">
        <f>'Założenia i wyniki'!$E$8*Znorm.Profile!C974*(1+'Założenia i wyniki'!$E$10/100)^24</f>
        <v>0.25916100000000003</v>
      </c>
      <c r="D974">
        <f t="shared" si="45"/>
        <v>0</v>
      </c>
      <c r="E974">
        <f t="shared" si="46"/>
        <v>0</v>
      </c>
      <c r="F974">
        <f t="shared" si="47"/>
        <v>0.25916100000000003</v>
      </c>
    </row>
    <row r="975" spans="1:6" x14ac:dyDescent="0.25">
      <c r="A975">
        <v>966</v>
      </c>
      <c r="B975">
        <f>'Założenia i wyniki'!$E$6*Znorm.Profile!B975*((100-(24*'Założenia i wyniki'!$E$9))/100)</f>
        <v>0</v>
      </c>
      <c r="C975">
        <f>'Założenia i wyniki'!$E$8*Znorm.Profile!C975*(1+'Założenia i wyniki'!$E$10/100)^24</f>
        <v>0.31886540000000002</v>
      </c>
      <c r="D975">
        <f t="shared" si="45"/>
        <v>0</v>
      </c>
      <c r="E975">
        <f t="shared" si="46"/>
        <v>0</v>
      </c>
      <c r="F975">
        <f t="shared" si="47"/>
        <v>0.31886540000000002</v>
      </c>
    </row>
    <row r="976" spans="1:6" x14ac:dyDescent="0.25">
      <c r="A976">
        <v>967</v>
      </c>
      <c r="B976">
        <f>'Założenia i wyniki'!$E$6*Znorm.Profile!B976*((100-(24*'Założenia i wyniki'!$E$9))/100)</f>
        <v>0</v>
      </c>
      <c r="C976">
        <f>'Założenia i wyniki'!$E$8*Znorm.Profile!C976*(1+'Założenia i wyniki'!$E$10/100)^24</f>
        <v>0.40540920000000003</v>
      </c>
      <c r="D976">
        <f t="shared" si="45"/>
        <v>0</v>
      </c>
      <c r="E976">
        <f t="shared" si="46"/>
        <v>0</v>
      </c>
      <c r="F976">
        <f t="shared" si="47"/>
        <v>0.40540920000000003</v>
      </c>
    </row>
    <row r="977" spans="1:6" x14ac:dyDescent="0.25">
      <c r="A977">
        <v>968</v>
      </c>
      <c r="B977">
        <f>'Założenia i wyniki'!$E$6*Znorm.Profile!B977*((100-(24*'Założenia i wyniki'!$E$9))/100)</f>
        <v>5.044283018867924E-2</v>
      </c>
      <c r="C977">
        <f>'Założenia i wyniki'!$E$8*Znorm.Profile!C977*(1+'Założenia i wyniki'!$E$10/100)^24</f>
        <v>0.45621590000000001</v>
      </c>
      <c r="D977">
        <f t="shared" si="45"/>
        <v>5.044283018867924E-2</v>
      </c>
      <c r="E977">
        <f t="shared" si="46"/>
        <v>0</v>
      </c>
      <c r="F977">
        <f t="shared" si="47"/>
        <v>0.40577306981132077</v>
      </c>
    </row>
    <row r="978" spans="1:6" x14ac:dyDescent="0.25">
      <c r="A978">
        <v>969</v>
      </c>
      <c r="B978">
        <f>'Założenia i wyniki'!$E$6*Znorm.Profile!B978*((100-(24*'Założenia i wyniki'!$E$9))/100)</f>
        <v>0.54332664150943399</v>
      </c>
      <c r="C978">
        <f>'Założenia i wyniki'!$E$8*Znorm.Profile!C978*(1+'Założenia i wyniki'!$E$10/100)^24</f>
        <v>0.46234124999999998</v>
      </c>
      <c r="D978">
        <f t="shared" si="45"/>
        <v>0.46234124999999998</v>
      </c>
      <c r="E978">
        <f t="shared" si="46"/>
        <v>8.0985391509434013E-2</v>
      </c>
      <c r="F978">
        <f t="shared" si="47"/>
        <v>0</v>
      </c>
    </row>
    <row r="979" spans="1:6" x14ac:dyDescent="0.25">
      <c r="A979">
        <v>970</v>
      </c>
      <c r="B979">
        <f>'Założenia i wyniki'!$E$6*Znorm.Profile!B979*((100-(24*'Założenia i wyniki'!$E$9))/100)</f>
        <v>1.0942301886792452</v>
      </c>
      <c r="C979">
        <f>'Założenia i wyniki'!$E$8*Znorm.Profile!C979*(1+'Założenia i wyniki'!$E$10/100)^24</f>
        <v>0.47383804999999996</v>
      </c>
      <c r="D979">
        <f t="shared" si="45"/>
        <v>0.47383804999999996</v>
      </c>
      <c r="E979">
        <f t="shared" si="46"/>
        <v>0.62039213867924525</v>
      </c>
      <c r="F979">
        <f t="shared" si="47"/>
        <v>0</v>
      </c>
    </row>
    <row r="980" spans="1:6" x14ac:dyDescent="0.25">
      <c r="A980">
        <v>971</v>
      </c>
      <c r="B980">
        <f>'Założenia i wyniki'!$E$6*Znorm.Profile!B980*((100-(24*'Założenia i wyniki'!$E$9))/100)</f>
        <v>1.3453962264150943</v>
      </c>
      <c r="C980">
        <f>'Założenia i wyniki'!$E$8*Znorm.Profile!C980*(1+'Założenia i wyniki'!$E$10/100)^24</f>
        <v>0.47321085000000002</v>
      </c>
      <c r="D980">
        <f t="shared" si="45"/>
        <v>0.47321085000000002</v>
      </c>
      <c r="E980">
        <f t="shared" si="46"/>
        <v>0.87218537641509419</v>
      </c>
      <c r="F980">
        <f t="shared" si="47"/>
        <v>0</v>
      </c>
    </row>
    <row r="981" spans="1:6" x14ac:dyDescent="0.25">
      <c r="A981">
        <v>972</v>
      </c>
      <c r="B981">
        <f>'Założenia i wyniki'!$E$6*Znorm.Profile!B981*((100-(24*'Założenia i wyniki'!$E$9))/100)</f>
        <v>1.3838143396226414</v>
      </c>
      <c r="C981">
        <f>'Założenia i wyniki'!$E$8*Znorm.Profile!C981*(1+'Założenia i wyniki'!$E$10/100)^24</f>
        <v>0.48013315000000006</v>
      </c>
      <c r="D981">
        <f t="shared" si="45"/>
        <v>0.48013315000000006</v>
      </c>
      <c r="E981">
        <f t="shared" si="46"/>
        <v>0.90368118962264132</v>
      </c>
      <c r="F981">
        <f t="shared" si="47"/>
        <v>0</v>
      </c>
    </row>
    <row r="982" spans="1:6" x14ac:dyDescent="0.25">
      <c r="A982">
        <v>973</v>
      </c>
      <c r="B982">
        <f>'Założenia i wyniki'!$E$6*Znorm.Profile!B982*((100-(24*'Założenia i wyniki'!$E$9))/100)</f>
        <v>1.4064535849056601</v>
      </c>
      <c r="C982">
        <f>'Założenia i wyniki'!$E$8*Znorm.Profile!C982*(1+'Założenia i wyniki'!$E$10/100)^24</f>
        <v>0.47836005000000004</v>
      </c>
      <c r="D982">
        <f t="shared" si="45"/>
        <v>0.47836005000000004</v>
      </c>
      <c r="E982">
        <f t="shared" si="46"/>
        <v>0.92809353490566004</v>
      </c>
      <c r="F982">
        <f t="shared" si="47"/>
        <v>0</v>
      </c>
    </row>
    <row r="983" spans="1:6" x14ac:dyDescent="0.25">
      <c r="A983">
        <v>974</v>
      </c>
      <c r="B983">
        <f>'Założenia i wyniki'!$E$6*Znorm.Profile!B983*((100-(24*'Założenia i wyniki'!$E$9))/100)</f>
        <v>1.1833388679245282</v>
      </c>
      <c r="C983">
        <f>'Założenia i wyniki'!$E$8*Znorm.Profile!C983*(1+'Założenia i wyniki'!$E$10/100)^24</f>
        <v>0.47296654999999999</v>
      </c>
      <c r="D983">
        <f t="shared" si="45"/>
        <v>0.47296654999999999</v>
      </c>
      <c r="E983">
        <f t="shared" si="46"/>
        <v>0.71037231792452826</v>
      </c>
      <c r="F983">
        <f t="shared" si="47"/>
        <v>0</v>
      </c>
    </row>
    <row r="984" spans="1:6" x14ac:dyDescent="0.25">
      <c r="A984">
        <v>975</v>
      </c>
      <c r="B984">
        <f>'Założenia i wyniki'!$E$6*Znorm.Profile!B984*((100-(24*'Założenia i wyniki'!$E$9))/100)</f>
        <v>0.73524188679245273</v>
      </c>
      <c r="C984">
        <f>'Założenia i wyniki'!$E$8*Znorm.Profile!C984*(1+'Założenia i wyniki'!$E$10/100)^24</f>
        <v>0.47969985000000004</v>
      </c>
      <c r="D984">
        <f t="shared" si="45"/>
        <v>0.47969985000000004</v>
      </c>
      <c r="E984">
        <f t="shared" si="46"/>
        <v>0.25554203679245269</v>
      </c>
      <c r="F984">
        <f t="shared" si="47"/>
        <v>0</v>
      </c>
    </row>
    <row r="985" spans="1:6" x14ac:dyDescent="0.25">
      <c r="A985">
        <v>976</v>
      </c>
      <c r="B985">
        <f>'Założenia i wyniki'!$E$6*Znorm.Profile!B985*((100-(24*'Założenia i wyniki'!$E$9))/100)</f>
        <v>0.23536430188679244</v>
      </c>
      <c r="C985">
        <f>'Założenia i wyniki'!$E$8*Znorm.Profile!C985*(1+'Założenia i wyniki'!$E$10/100)^24</f>
        <v>0.50460269999999996</v>
      </c>
      <c r="D985">
        <f t="shared" si="45"/>
        <v>0.23536430188679244</v>
      </c>
      <c r="E985">
        <f t="shared" si="46"/>
        <v>0</v>
      </c>
      <c r="F985">
        <f t="shared" si="47"/>
        <v>0.26923839811320749</v>
      </c>
    </row>
    <row r="986" spans="1:6" x14ac:dyDescent="0.25">
      <c r="A986">
        <v>977</v>
      </c>
      <c r="B986">
        <f>'Założenia i wyniki'!$E$6*Znorm.Profile!B986*((100-(24*'Założenia i wyniki'!$E$9))/100)</f>
        <v>0</v>
      </c>
      <c r="C986">
        <f>'Założenia i wyniki'!$E$8*Znorm.Profile!C986*(1+'Założenia i wyniki'!$E$10/100)^24</f>
        <v>0.54847800000000002</v>
      </c>
      <c r="D986">
        <f t="shared" si="45"/>
        <v>0</v>
      </c>
      <c r="E986">
        <f t="shared" si="46"/>
        <v>0</v>
      </c>
      <c r="F986">
        <f t="shared" si="47"/>
        <v>0.54847800000000002</v>
      </c>
    </row>
    <row r="987" spans="1:6" x14ac:dyDescent="0.25">
      <c r="A987">
        <v>978</v>
      </c>
      <c r="B987">
        <f>'Założenia i wyniki'!$E$6*Znorm.Profile!B987*((100-(24*'Założenia i wyniki'!$E$9))/100)</f>
        <v>0</v>
      </c>
      <c r="C987">
        <f>'Założenia i wyniki'!$E$8*Znorm.Profile!C987*(1+'Założenia i wyniki'!$E$10/100)^24</f>
        <v>0.62073619999999996</v>
      </c>
      <c r="D987">
        <f t="shared" si="45"/>
        <v>0</v>
      </c>
      <c r="E987">
        <f t="shared" si="46"/>
        <v>0</v>
      </c>
      <c r="F987">
        <f t="shared" si="47"/>
        <v>0.62073619999999996</v>
      </c>
    </row>
    <row r="988" spans="1:6" x14ac:dyDescent="0.25">
      <c r="A988">
        <v>979</v>
      </c>
      <c r="B988">
        <f>'Założenia i wyniki'!$E$6*Znorm.Profile!B988*((100-(24*'Założenia i wyniki'!$E$9))/100)</f>
        <v>0</v>
      </c>
      <c r="C988">
        <f>'Założenia i wyniki'!$E$8*Znorm.Profile!C988*(1+'Założenia i wyniki'!$E$10/100)^24</f>
        <v>0.63918504999999992</v>
      </c>
      <c r="D988">
        <f t="shared" si="45"/>
        <v>0</v>
      </c>
      <c r="E988">
        <f t="shared" si="46"/>
        <v>0</v>
      </c>
      <c r="F988">
        <f t="shared" si="47"/>
        <v>0.63918504999999992</v>
      </c>
    </row>
    <row r="989" spans="1:6" x14ac:dyDescent="0.25">
      <c r="A989">
        <v>980</v>
      </c>
      <c r="B989">
        <f>'Założenia i wyniki'!$E$6*Znorm.Profile!B989*((100-(24*'Założenia i wyniki'!$E$9))/100)</f>
        <v>0</v>
      </c>
      <c r="C989">
        <f>'Założenia i wyniki'!$E$8*Znorm.Profile!C989*(1+'Założenia i wyniki'!$E$10/100)^24</f>
        <v>0.6284999</v>
      </c>
      <c r="D989">
        <f t="shared" si="45"/>
        <v>0</v>
      </c>
      <c r="E989">
        <f t="shared" si="46"/>
        <v>0</v>
      </c>
      <c r="F989">
        <f t="shared" si="47"/>
        <v>0.6284999</v>
      </c>
    </row>
    <row r="990" spans="1:6" x14ac:dyDescent="0.25">
      <c r="A990">
        <v>981</v>
      </c>
      <c r="B990">
        <f>'Założenia i wyniki'!$E$6*Znorm.Profile!B990*((100-(24*'Założenia i wyniki'!$E$9))/100)</f>
        <v>0</v>
      </c>
      <c r="C990">
        <f>'Założenia i wyniki'!$E$8*Znorm.Profile!C990*(1+'Założenia i wyniki'!$E$10/100)^24</f>
        <v>0.59044160000000001</v>
      </c>
      <c r="D990">
        <f t="shared" si="45"/>
        <v>0</v>
      </c>
      <c r="E990">
        <f t="shared" si="46"/>
        <v>0</v>
      </c>
      <c r="F990">
        <f t="shared" si="47"/>
        <v>0.59044160000000001</v>
      </c>
    </row>
    <row r="991" spans="1:6" x14ac:dyDescent="0.25">
      <c r="A991">
        <v>982</v>
      </c>
      <c r="B991">
        <f>'Założenia i wyniki'!$E$6*Znorm.Profile!B991*((100-(24*'Założenia i wyniki'!$E$9))/100)</f>
        <v>0</v>
      </c>
      <c r="C991">
        <f>'Założenia i wyniki'!$E$8*Znorm.Profile!C991*(1+'Założenia i wyniki'!$E$10/100)^24</f>
        <v>0.51527105000000006</v>
      </c>
      <c r="D991">
        <f t="shared" si="45"/>
        <v>0</v>
      </c>
      <c r="E991">
        <f t="shared" si="46"/>
        <v>0</v>
      </c>
      <c r="F991">
        <f t="shared" si="47"/>
        <v>0.51527105000000006</v>
      </c>
    </row>
    <row r="992" spans="1:6" x14ac:dyDescent="0.25">
      <c r="A992">
        <v>983</v>
      </c>
      <c r="B992">
        <f>'Założenia i wyniki'!$E$6*Znorm.Profile!B992*((100-(24*'Założenia i wyniki'!$E$9))/100)</f>
        <v>0</v>
      </c>
      <c r="C992">
        <f>'Założenia i wyniki'!$E$8*Znorm.Profile!C992*(1+'Założenia i wyniki'!$E$10/100)^24</f>
        <v>0.42506695000000005</v>
      </c>
      <c r="D992">
        <f t="shared" si="45"/>
        <v>0</v>
      </c>
      <c r="E992">
        <f t="shared" si="46"/>
        <v>0</v>
      </c>
      <c r="F992">
        <f t="shared" si="47"/>
        <v>0.42506695000000005</v>
      </c>
    </row>
    <row r="993" spans="1:6" x14ac:dyDescent="0.25">
      <c r="A993">
        <v>984</v>
      </c>
      <c r="B993">
        <f>'Założenia i wyniki'!$E$6*Znorm.Profile!B993*((100-(24*'Założenia i wyniki'!$E$9))/100)</f>
        <v>0</v>
      </c>
      <c r="C993">
        <f>'Założenia i wyniki'!$E$8*Znorm.Profile!C993*(1+'Założenia i wyniki'!$E$10/100)^24</f>
        <v>0.34861155000000005</v>
      </c>
      <c r="D993">
        <f t="shared" si="45"/>
        <v>0</v>
      </c>
      <c r="E993">
        <f t="shared" si="46"/>
        <v>0</v>
      </c>
      <c r="F993">
        <f t="shared" si="47"/>
        <v>0.34861155000000005</v>
      </c>
    </row>
    <row r="994" spans="1:6" x14ac:dyDescent="0.25">
      <c r="A994">
        <v>985</v>
      </c>
      <c r="B994">
        <f>'Założenia i wyniki'!$E$6*Znorm.Profile!B994*((100-(24*'Założenia i wyniki'!$E$9))/100)</f>
        <v>0</v>
      </c>
      <c r="C994">
        <f>'Założenia i wyniki'!$E$8*Znorm.Profile!C994*(1+'Założenia i wyniki'!$E$10/100)^24</f>
        <v>0.27897589999999994</v>
      </c>
      <c r="D994">
        <f t="shared" si="45"/>
        <v>0</v>
      </c>
      <c r="E994">
        <f t="shared" si="46"/>
        <v>0</v>
      </c>
      <c r="F994">
        <f t="shared" si="47"/>
        <v>0.27897589999999994</v>
      </c>
    </row>
    <row r="995" spans="1:6" x14ac:dyDescent="0.25">
      <c r="A995">
        <v>986</v>
      </c>
      <c r="B995">
        <f>'Założenia i wyniki'!$E$6*Znorm.Profile!B995*((100-(24*'Założenia i wyniki'!$E$9))/100)</f>
        <v>0</v>
      </c>
      <c r="C995">
        <f>'Założenia i wyniki'!$E$8*Znorm.Profile!C995*(1+'Założenia i wyniki'!$E$10/100)^24</f>
        <v>0.24528070000000002</v>
      </c>
      <c r="D995">
        <f t="shared" si="45"/>
        <v>0</v>
      </c>
      <c r="E995">
        <f t="shared" si="46"/>
        <v>0</v>
      </c>
      <c r="F995">
        <f t="shared" si="47"/>
        <v>0.24528070000000002</v>
      </c>
    </row>
    <row r="996" spans="1:6" x14ac:dyDescent="0.25">
      <c r="A996">
        <v>987</v>
      </c>
      <c r="B996">
        <f>'Założenia i wyniki'!$E$6*Znorm.Profile!B996*((100-(24*'Założenia i wyniki'!$E$9))/100)</f>
        <v>0</v>
      </c>
      <c r="C996">
        <f>'Założenia i wyniki'!$E$8*Znorm.Profile!C996*(1+'Założenia i wyniki'!$E$10/100)^24</f>
        <v>0.23424064999999999</v>
      </c>
      <c r="D996">
        <f t="shared" si="45"/>
        <v>0</v>
      </c>
      <c r="E996">
        <f t="shared" si="46"/>
        <v>0</v>
      </c>
      <c r="F996">
        <f t="shared" si="47"/>
        <v>0.23424064999999999</v>
      </c>
    </row>
    <row r="997" spans="1:6" x14ac:dyDescent="0.25">
      <c r="A997">
        <v>988</v>
      </c>
      <c r="B997">
        <f>'Założenia i wyniki'!$E$6*Znorm.Profile!B997*((100-(24*'Założenia i wyniki'!$E$9))/100)</f>
        <v>0</v>
      </c>
      <c r="C997">
        <f>'Założenia i wyniki'!$E$8*Znorm.Profile!C997*(1+'Założenia i wyniki'!$E$10/100)^24</f>
        <v>0.23683624999999997</v>
      </c>
      <c r="D997">
        <f t="shared" si="45"/>
        <v>0</v>
      </c>
      <c r="E997">
        <f t="shared" si="46"/>
        <v>0</v>
      </c>
      <c r="F997">
        <f t="shared" si="47"/>
        <v>0.23683624999999997</v>
      </c>
    </row>
    <row r="998" spans="1:6" x14ac:dyDescent="0.25">
      <c r="A998">
        <v>989</v>
      </c>
      <c r="B998">
        <f>'Założenia i wyniki'!$E$6*Znorm.Profile!B998*((100-(24*'Założenia i wyniki'!$E$9))/100)</f>
        <v>0</v>
      </c>
      <c r="C998">
        <f>'Założenia i wyniki'!$E$8*Znorm.Profile!C998*(1+'Założenia i wyniki'!$E$10/100)^24</f>
        <v>0.25757515000000003</v>
      </c>
      <c r="D998">
        <f t="shared" si="45"/>
        <v>0</v>
      </c>
      <c r="E998">
        <f t="shared" si="46"/>
        <v>0</v>
      </c>
      <c r="F998">
        <f t="shared" si="47"/>
        <v>0.25757515000000003</v>
      </c>
    </row>
    <row r="999" spans="1:6" x14ac:dyDescent="0.25">
      <c r="A999">
        <v>990</v>
      </c>
      <c r="B999">
        <f>'Założenia i wyniki'!$E$6*Znorm.Profile!B999*((100-(24*'Założenia i wyniki'!$E$9))/100)</f>
        <v>0</v>
      </c>
      <c r="C999">
        <f>'Założenia i wyniki'!$E$8*Znorm.Profile!C999*(1+'Założenia i wyniki'!$E$10/100)^24</f>
        <v>0.31896340000000001</v>
      </c>
      <c r="D999">
        <f t="shared" si="45"/>
        <v>0</v>
      </c>
      <c r="E999">
        <f t="shared" si="46"/>
        <v>0</v>
      </c>
      <c r="F999">
        <f t="shared" si="47"/>
        <v>0.31896340000000001</v>
      </c>
    </row>
    <row r="1000" spans="1:6" x14ac:dyDescent="0.25">
      <c r="A1000">
        <v>991</v>
      </c>
      <c r="B1000">
        <f>'Założenia i wyniki'!$E$6*Znorm.Profile!B1000*((100-(24*'Założenia i wyniki'!$E$9))/100)</f>
        <v>0</v>
      </c>
      <c r="C1000">
        <f>'Założenia i wyniki'!$E$8*Znorm.Profile!C1000*(1+'Założenia i wyniki'!$E$10/100)^24</f>
        <v>0.40004685000000001</v>
      </c>
      <c r="D1000">
        <f t="shared" si="45"/>
        <v>0</v>
      </c>
      <c r="E1000">
        <f t="shared" si="46"/>
        <v>0</v>
      </c>
      <c r="F1000">
        <f t="shared" si="47"/>
        <v>0.40004685000000001</v>
      </c>
    </row>
    <row r="1001" spans="1:6" x14ac:dyDescent="0.25">
      <c r="A1001">
        <v>992</v>
      </c>
      <c r="B1001">
        <f>'Założenia i wyniki'!$E$6*Znorm.Profile!B1001*((100-(24*'Założenia i wyniki'!$E$9))/100)</f>
        <v>0</v>
      </c>
      <c r="C1001">
        <f>'Założenia i wyniki'!$E$8*Znorm.Profile!C1001*(1+'Założenia i wyniki'!$E$10/100)^24</f>
        <v>0.44207974999999999</v>
      </c>
      <c r="D1001">
        <f t="shared" si="45"/>
        <v>0</v>
      </c>
      <c r="E1001">
        <f t="shared" si="46"/>
        <v>0</v>
      </c>
      <c r="F1001">
        <f t="shared" si="47"/>
        <v>0.44207974999999999</v>
      </c>
    </row>
    <row r="1002" spans="1:6" x14ac:dyDescent="0.25">
      <c r="A1002">
        <v>993</v>
      </c>
      <c r="B1002">
        <f>'Założenia i wyniki'!$E$6*Znorm.Profile!B1002*((100-(24*'Założenia i wyniki'!$E$9))/100)</f>
        <v>0.10559645283018868</v>
      </c>
      <c r="C1002">
        <f>'Założenia i wyniki'!$E$8*Znorm.Profile!C1002*(1+'Założenia i wyniki'!$E$10/100)^24</f>
        <v>0.45965465</v>
      </c>
      <c r="D1002">
        <f t="shared" si="45"/>
        <v>0.10559645283018868</v>
      </c>
      <c r="E1002">
        <f t="shared" si="46"/>
        <v>0</v>
      </c>
      <c r="F1002">
        <f t="shared" si="47"/>
        <v>0.35405819716981135</v>
      </c>
    </row>
    <row r="1003" spans="1:6" x14ac:dyDescent="0.25">
      <c r="A1003">
        <v>994</v>
      </c>
      <c r="B1003">
        <f>'Założenia i wyniki'!$E$6*Znorm.Profile!B1003*((100-(24*'Założenia i wyniki'!$E$9))/100)</f>
        <v>0.236164679245283</v>
      </c>
      <c r="C1003">
        <f>'Założenia i wyniki'!$E$8*Znorm.Profile!C1003*(1+'Założenia i wyniki'!$E$10/100)^24</f>
        <v>0.47003564999999997</v>
      </c>
      <c r="D1003">
        <f t="shared" si="45"/>
        <v>0.236164679245283</v>
      </c>
      <c r="E1003">
        <f t="shared" si="46"/>
        <v>0</v>
      </c>
      <c r="F1003">
        <f t="shared" si="47"/>
        <v>0.23387097075471697</v>
      </c>
    </row>
    <row r="1004" spans="1:6" x14ac:dyDescent="0.25">
      <c r="A1004">
        <v>995</v>
      </c>
      <c r="B1004">
        <f>'Założenia i wyniki'!$E$6*Znorm.Profile!B1004*((100-(24*'Założenia i wyniki'!$E$9))/100)</f>
        <v>0.62109283018867922</v>
      </c>
      <c r="C1004">
        <f>'Założenia i wyniki'!$E$8*Znorm.Profile!C1004*(1+'Założenia i wyniki'!$E$10/100)^24</f>
        <v>0.45895780000000003</v>
      </c>
      <c r="D1004">
        <f t="shared" si="45"/>
        <v>0.45895780000000003</v>
      </c>
      <c r="E1004">
        <f t="shared" si="46"/>
        <v>0.1621350301886792</v>
      </c>
      <c r="F1004">
        <f t="shared" si="47"/>
        <v>0</v>
      </c>
    </row>
    <row r="1005" spans="1:6" x14ac:dyDescent="0.25">
      <c r="A1005">
        <v>996</v>
      </c>
      <c r="B1005">
        <f>'Założenia i wyniki'!$E$6*Znorm.Profile!B1005*((100-(24*'Założenia i wyniki'!$E$9))/100)</f>
        <v>0.40886324528301887</v>
      </c>
      <c r="C1005">
        <f>'Założenia i wyniki'!$E$8*Znorm.Profile!C1005*(1+'Założenia i wyniki'!$E$10/100)^24</f>
        <v>0.46703544999999996</v>
      </c>
      <c r="D1005">
        <f t="shared" si="45"/>
        <v>0.40886324528301887</v>
      </c>
      <c r="E1005">
        <f t="shared" si="46"/>
        <v>0</v>
      </c>
      <c r="F1005">
        <f t="shared" si="47"/>
        <v>5.8172204716981091E-2</v>
      </c>
    </row>
    <row r="1006" spans="1:6" x14ac:dyDescent="0.25">
      <c r="A1006">
        <v>997</v>
      </c>
      <c r="B1006">
        <f>'Założenia i wyniki'!$E$6*Znorm.Profile!B1006*((100-(24*'Założenia i wyniki'!$E$9))/100)</f>
        <v>0.29765652830188682</v>
      </c>
      <c r="C1006">
        <f>'Założenia i wyniki'!$E$8*Znorm.Profile!C1006*(1+'Założenia i wyniki'!$E$10/100)^24</f>
        <v>0.45964519999999998</v>
      </c>
      <c r="D1006">
        <f t="shared" si="45"/>
        <v>0.29765652830188682</v>
      </c>
      <c r="E1006">
        <f t="shared" si="46"/>
        <v>0</v>
      </c>
      <c r="F1006">
        <f t="shared" si="47"/>
        <v>0.16198867169811315</v>
      </c>
    </row>
    <row r="1007" spans="1:6" x14ac:dyDescent="0.25">
      <c r="A1007">
        <v>998</v>
      </c>
      <c r="B1007">
        <f>'Założenia i wyniki'!$E$6*Znorm.Profile!B1007*((100-(24*'Założenia i wyniki'!$E$9))/100)</f>
        <v>0.1628196226415094</v>
      </c>
      <c r="C1007">
        <f>'Założenia i wyniki'!$E$8*Znorm.Profile!C1007*(1+'Założenia i wyniki'!$E$10/100)^24</f>
        <v>0.4626923</v>
      </c>
      <c r="D1007">
        <f t="shared" si="45"/>
        <v>0.1628196226415094</v>
      </c>
      <c r="E1007">
        <f t="shared" si="46"/>
        <v>0</v>
      </c>
      <c r="F1007">
        <f t="shared" si="47"/>
        <v>0.2998726773584906</v>
      </c>
    </row>
    <row r="1008" spans="1:6" x14ac:dyDescent="0.25">
      <c r="A1008">
        <v>999</v>
      </c>
      <c r="B1008">
        <f>'Założenia i wyniki'!$E$6*Znorm.Profile!B1008*((100-(24*'Założenia i wyniki'!$E$9))/100)</f>
        <v>0.22502799999999995</v>
      </c>
      <c r="C1008">
        <f>'Założenia i wyniki'!$E$8*Znorm.Profile!C1008*(1+'Założenia i wyniki'!$E$10/100)^24</f>
        <v>0.46539430000000004</v>
      </c>
      <c r="D1008">
        <f t="shared" si="45"/>
        <v>0.22502799999999995</v>
      </c>
      <c r="E1008">
        <f t="shared" si="46"/>
        <v>0</v>
      </c>
      <c r="F1008">
        <f t="shared" si="47"/>
        <v>0.24036630000000009</v>
      </c>
    </row>
    <row r="1009" spans="1:6" x14ac:dyDescent="0.25">
      <c r="A1009">
        <v>1000</v>
      </c>
      <c r="B1009">
        <f>'Założenia i wyniki'!$E$6*Znorm.Profile!B1009*((100-(24*'Założenia i wyniki'!$E$9))/100)</f>
        <v>3.9411343396226414E-2</v>
      </c>
      <c r="C1009">
        <f>'Założenia i wyniki'!$E$8*Znorm.Profile!C1009*(1+'Założenia i wyniki'!$E$10/100)^24</f>
        <v>0.49002800000000002</v>
      </c>
      <c r="D1009">
        <f t="shared" si="45"/>
        <v>3.9411343396226414E-2</v>
      </c>
      <c r="E1009">
        <f t="shared" si="46"/>
        <v>0</v>
      </c>
      <c r="F1009">
        <f t="shared" si="47"/>
        <v>0.45061665660377359</v>
      </c>
    </row>
    <row r="1010" spans="1:6" x14ac:dyDescent="0.25">
      <c r="A1010">
        <v>1001</v>
      </c>
      <c r="B1010">
        <f>'Założenia i wyniki'!$E$6*Znorm.Profile!B1010*((100-(24*'Założenia i wyniki'!$E$9))/100)</f>
        <v>0</v>
      </c>
      <c r="C1010">
        <f>'Założenia i wyniki'!$E$8*Znorm.Profile!C1010*(1+'Założenia i wyniki'!$E$10/100)^24</f>
        <v>0.53429075000000004</v>
      </c>
      <c r="D1010">
        <f t="shared" si="45"/>
        <v>0</v>
      </c>
      <c r="E1010">
        <f t="shared" si="46"/>
        <v>0</v>
      </c>
      <c r="F1010">
        <f t="shared" si="47"/>
        <v>0.53429075000000004</v>
      </c>
    </row>
    <row r="1011" spans="1:6" x14ac:dyDescent="0.25">
      <c r="A1011">
        <v>1002</v>
      </c>
      <c r="B1011">
        <f>'Założenia i wyniki'!$E$6*Znorm.Profile!B1011*((100-(24*'Założenia i wyniki'!$E$9))/100)</f>
        <v>0</v>
      </c>
      <c r="C1011">
        <f>'Założenia i wyniki'!$E$8*Znorm.Profile!C1011*(1+'Założenia i wyniki'!$E$10/100)^24</f>
        <v>0.59785809999999995</v>
      </c>
      <c r="D1011">
        <f t="shared" si="45"/>
        <v>0</v>
      </c>
      <c r="E1011">
        <f t="shared" si="46"/>
        <v>0</v>
      </c>
      <c r="F1011">
        <f t="shared" si="47"/>
        <v>0.59785809999999995</v>
      </c>
    </row>
    <row r="1012" spans="1:6" x14ac:dyDescent="0.25">
      <c r="A1012">
        <v>1003</v>
      </c>
      <c r="B1012">
        <f>'Założenia i wyniki'!$E$6*Znorm.Profile!B1012*((100-(24*'Założenia i wyniki'!$E$9))/100)</f>
        <v>0</v>
      </c>
      <c r="C1012">
        <f>'Założenia i wyniki'!$E$8*Znorm.Profile!C1012*(1+'Założenia i wyniki'!$E$10/100)^24</f>
        <v>0.63363230000000004</v>
      </c>
      <c r="D1012">
        <f t="shared" si="45"/>
        <v>0</v>
      </c>
      <c r="E1012">
        <f t="shared" si="46"/>
        <v>0</v>
      </c>
      <c r="F1012">
        <f t="shared" si="47"/>
        <v>0.63363230000000004</v>
      </c>
    </row>
    <row r="1013" spans="1:6" x14ac:dyDescent="0.25">
      <c r="A1013">
        <v>1004</v>
      </c>
      <c r="B1013">
        <f>'Założenia i wyniki'!$E$6*Znorm.Profile!B1013*((100-(24*'Założenia i wyniki'!$E$9))/100)</f>
        <v>0</v>
      </c>
      <c r="C1013">
        <f>'Założenia i wyniki'!$E$8*Znorm.Profile!C1013*(1+'Założenia i wyniki'!$E$10/100)^24</f>
        <v>0.63270130000000002</v>
      </c>
      <c r="D1013">
        <f t="shared" si="45"/>
        <v>0</v>
      </c>
      <c r="E1013">
        <f t="shared" si="46"/>
        <v>0</v>
      </c>
      <c r="F1013">
        <f t="shared" si="47"/>
        <v>0.63270130000000002</v>
      </c>
    </row>
    <row r="1014" spans="1:6" x14ac:dyDescent="0.25">
      <c r="A1014">
        <v>1005</v>
      </c>
      <c r="B1014">
        <f>'Założenia i wyniki'!$E$6*Znorm.Profile!B1014*((100-(24*'Założenia i wyniki'!$E$9))/100)</f>
        <v>0</v>
      </c>
      <c r="C1014">
        <f>'Założenia i wyniki'!$E$8*Znorm.Profile!C1014*(1+'Założenia i wyniki'!$E$10/100)^24</f>
        <v>0.59258919999999993</v>
      </c>
      <c r="D1014">
        <f t="shared" si="45"/>
        <v>0</v>
      </c>
      <c r="E1014">
        <f t="shared" si="46"/>
        <v>0</v>
      </c>
      <c r="F1014">
        <f t="shared" si="47"/>
        <v>0.59258919999999993</v>
      </c>
    </row>
    <row r="1015" spans="1:6" x14ac:dyDescent="0.25">
      <c r="A1015">
        <v>1006</v>
      </c>
      <c r="B1015">
        <f>'Założenia i wyniki'!$E$6*Znorm.Profile!B1015*((100-(24*'Założenia i wyniki'!$E$9))/100)</f>
        <v>0</v>
      </c>
      <c r="C1015">
        <f>'Założenia i wyniki'!$E$8*Znorm.Profile!C1015*(1+'Założenia i wyniki'!$E$10/100)^24</f>
        <v>0.52303230000000001</v>
      </c>
      <c r="D1015">
        <f t="shared" si="45"/>
        <v>0</v>
      </c>
      <c r="E1015">
        <f t="shared" si="46"/>
        <v>0</v>
      </c>
      <c r="F1015">
        <f t="shared" si="47"/>
        <v>0.52303230000000001</v>
      </c>
    </row>
    <row r="1016" spans="1:6" x14ac:dyDescent="0.25">
      <c r="A1016">
        <v>1007</v>
      </c>
      <c r="B1016">
        <f>'Założenia i wyniki'!$E$6*Znorm.Profile!B1016*((100-(24*'Założenia i wyniki'!$E$9))/100)</f>
        <v>0</v>
      </c>
      <c r="C1016">
        <f>'Założenia i wyniki'!$E$8*Znorm.Profile!C1016*(1+'Założenia i wyniki'!$E$10/100)^24</f>
        <v>0.43407699999999999</v>
      </c>
      <c r="D1016">
        <f t="shared" si="45"/>
        <v>0</v>
      </c>
      <c r="E1016">
        <f t="shared" si="46"/>
        <v>0</v>
      </c>
      <c r="F1016">
        <f t="shared" si="47"/>
        <v>0.43407699999999999</v>
      </c>
    </row>
    <row r="1017" spans="1:6" x14ac:dyDescent="0.25">
      <c r="A1017">
        <v>1008</v>
      </c>
      <c r="B1017">
        <f>'Założenia i wyniki'!$E$6*Znorm.Profile!B1017*((100-(24*'Założenia i wyniki'!$E$9))/100)</f>
        <v>0</v>
      </c>
      <c r="C1017">
        <f>'Założenia i wyniki'!$E$8*Znorm.Profile!C1017*(1+'Założenia i wyniki'!$E$10/100)^24</f>
        <v>0.35045815000000002</v>
      </c>
      <c r="D1017">
        <f t="shared" si="45"/>
        <v>0</v>
      </c>
      <c r="E1017">
        <f t="shared" si="46"/>
        <v>0</v>
      </c>
      <c r="F1017">
        <f t="shared" si="47"/>
        <v>0.35045815000000002</v>
      </c>
    </row>
    <row r="1018" spans="1:6" x14ac:dyDescent="0.25">
      <c r="A1018">
        <v>1009</v>
      </c>
      <c r="B1018">
        <f>'Założenia i wyniki'!$E$6*Znorm.Profile!B1018*((100-(24*'Założenia i wyniki'!$E$9))/100)</f>
        <v>0</v>
      </c>
      <c r="C1018">
        <f>'Założenia i wyniki'!$E$8*Znorm.Profile!C1018*(1+'Założenia i wyniki'!$E$10/100)^24</f>
        <v>0.28160125000000003</v>
      </c>
      <c r="D1018">
        <f t="shared" si="45"/>
        <v>0</v>
      </c>
      <c r="E1018">
        <f t="shared" si="46"/>
        <v>0</v>
      </c>
      <c r="F1018">
        <f t="shared" si="47"/>
        <v>0.28160125000000003</v>
      </c>
    </row>
    <row r="1019" spans="1:6" x14ac:dyDescent="0.25">
      <c r="A1019">
        <v>1010</v>
      </c>
      <c r="B1019">
        <f>'Założenia i wyniki'!$E$6*Znorm.Profile!B1019*((100-(24*'Założenia i wyniki'!$E$9))/100)</f>
        <v>0</v>
      </c>
      <c r="C1019">
        <f>'Założenia i wyniki'!$E$8*Znorm.Profile!C1019*(1+'Założenia i wyniki'!$E$10/100)^24</f>
        <v>0.24591349999999998</v>
      </c>
      <c r="D1019">
        <f t="shared" si="45"/>
        <v>0</v>
      </c>
      <c r="E1019">
        <f t="shared" si="46"/>
        <v>0</v>
      </c>
      <c r="F1019">
        <f t="shared" si="47"/>
        <v>0.24591349999999998</v>
      </c>
    </row>
    <row r="1020" spans="1:6" x14ac:dyDescent="0.25">
      <c r="A1020">
        <v>1011</v>
      </c>
      <c r="B1020">
        <f>'Założenia i wyniki'!$E$6*Znorm.Profile!B1020*((100-(24*'Założenia i wyniki'!$E$9))/100)</f>
        <v>0</v>
      </c>
      <c r="C1020">
        <f>'Założenia i wyniki'!$E$8*Znorm.Profile!C1020*(1+'Założenia i wyniki'!$E$10/100)^24</f>
        <v>0.23028074999999998</v>
      </c>
      <c r="D1020">
        <f t="shared" si="45"/>
        <v>0</v>
      </c>
      <c r="E1020">
        <f t="shared" si="46"/>
        <v>0</v>
      </c>
      <c r="F1020">
        <f t="shared" si="47"/>
        <v>0.23028074999999998</v>
      </c>
    </row>
    <row r="1021" spans="1:6" x14ac:dyDescent="0.25">
      <c r="A1021">
        <v>1012</v>
      </c>
      <c r="B1021">
        <f>'Założenia i wyniki'!$E$6*Znorm.Profile!B1021*((100-(24*'Założenia i wyniki'!$E$9))/100)</f>
        <v>0</v>
      </c>
      <c r="C1021">
        <f>'Założenia i wyniki'!$E$8*Znorm.Profile!C1021*(1+'Założenia i wyniki'!$E$10/100)^24</f>
        <v>0.23513489999999998</v>
      </c>
      <c r="D1021">
        <f t="shared" si="45"/>
        <v>0</v>
      </c>
      <c r="E1021">
        <f t="shared" si="46"/>
        <v>0</v>
      </c>
      <c r="F1021">
        <f t="shared" si="47"/>
        <v>0.23513489999999998</v>
      </c>
    </row>
    <row r="1022" spans="1:6" x14ac:dyDescent="0.25">
      <c r="A1022">
        <v>1013</v>
      </c>
      <c r="B1022">
        <f>'Założenia i wyniki'!$E$6*Znorm.Profile!B1022*((100-(24*'Założenia i wyniki'!$E$9))/100)</f>
        <v>0</v>
      </c>
      <c r="C1022">
        <f>'Założenia i wyniki'!$E$8*Znorm.Profile!C1022*(1+'Założenia i wyniki'!$E$10/100)^24</f>
        <v>0.25540269999999998</v>
      </c>
      <c r="D1022">
        <f t="shared" si="45"/>
        <v>0</v>
      </c>
      <c r="E1022">
        <f t="shared" si="46"/>
        <v>0</v>
      </c>
      <c r="F1022">
        <f t="shared" si="47"/>
        <v>0.25540269999999998</v>
      </c>
    </row>
    <row r="1023" spans="1:6" x14ac:dyDescent="0.25">
      <c r="A1023">
        <v>1014</v>
      </c>
      <c r="B1023">
        <f>'Założenia i wyniki'!$E$6*Znorm.Profile!B1023*((100-(24*'Założenia i wyniki'!$E$9))/100)</f>
        <v>0</v>
      </c>
      <c r="C1023">
        <f>'Założenia i wyniki'!$E$8*Znorm.Profile!C1023*(1+'Założenia i wyniki'!$E$10/100)^24</f>
        <v>0.3131044</v>
      </c>
      <c r="D1023">
        <f t="shared" si="45"/>
        <v>0</v>
      </c>
      <c r="E1023">
        <f t="shared" si="46"/>
        <v>0</v>
      </c>
      <c r="F1023">
        <f t="shared" si="47"/>
        <v>0.3131044</v>
      </c>
    </row>
    <row r="1024" spans="1:6" x14ac:dyDescent="0.25">
      <c r="A1024">
        <v>1015</v>
      </c>
      <c r="B1024">
        <f>'Założenia i wyniki'!$E$6*Znorm.Profile!B1024*((100-(24*'Założenia i wyniki'!$E$9))/100)</f>
        <v>0</v>
      </c>
      <c r="C1024">
        <f>'Założenia i wyniki'!$E$8*Znorm.Profile!C1024*(1+'Założenia i wyniki'!$E$10/100)^24</f>
        <v>0.39719854999999998</v>
      </c>
      <c r="D1024">
        <f t="shared" si="45"/>
        <v>0</v>
      </c>
      <c r="E1024">
        <f t="shared" si="46"/>
        <v>0</v>
      </c>
      <c r="F1024">
        <f t="shared" si="47"/>
        <v>0.39719854999999998</v>
      </c>
    </row>
    <row r="1025" spans="1:6" x14ac:dyDescent="0.25">
      <c r="A1025">
        <v>1016</v>
      </c>
      <c r="B1025">
        <f>'Założenia i wyniki'!$E$6*Znorm.Profile!B1025*((100-(24*'Założenia i wyniki'!$E$9))/100)</f>
        <v>9.5427849056603772E-2</v>
      </c>
      <c r="C1025">
        <f>'Założenia i wyniki'!$E$8*Znorm.Profile!C1025*(1+'Założenia i wyniki'!$E$10/100)^24</f>
        <v>0.44301039999999997</v>
      </c>
      <c r="D1025">
        <f t="shared" si="45"/>
        <v>9.5427849056603772E-2</v>
      </c>
      <c r="E1025">
        <f t="shared" si="46"/>
        <v>0</v>
      </c>
      <c r="F1025">
        <f t="shared" si="47"/>
        <v>0.34758255094339618</v>
      </c>
    </row>
    <row r="1026" spans="1:6" x14ac:dyDescent="0.25">
      <c r="A1026">
        <v>1017</v>
      </c>
      <c r="B1026">
        <f>'Założenia i wyniki'!$E$6*Znorm.Profile!B1026*((100-(24*'Założenia i wyniki'!$E$9))/100)</f>
        <v>0.56367147169811327</v>
      </c>
      <c r="C1026">
        <f>'Założenia i wyniki'!$E$8*Znorm.Profile!C1026*(1+'Założenia i wyniki'!$E$10/100)^24</f>
        <v>0.46114495</v>
      </c>
      <c r="D1026">
        <f t="shared" si="45"/>
        <v>0.46114495</v>
      </c>
      <c r="E1026">
        <f t="shared" si="46"/>
        <v>0.10252652169811327</v>
      </c>
      <c r="F1026">
        <f t="shared" si="47"/>
        <v>0</v>
      </c>
    </row>
    <row r="1027" spans="1:6" x14ac:dyDescent="0.25">
      <c r="A1027">
        <v>1018</v>
      </c>
      <c r="B1027">
        <f>'Założenia i wyniki'!$E$6*Znorm.Profile!B1027*((100-(24*'Założenia i wyniki'!$E$9))/100)</f>
        <v>0.65653811320754707</v>
      </c>
      <c r="C1027">
        <f>'Założenia i wyniki'!$E$8*Znorm.Profile!C1027*(1+'Założenia i wyniki'!$E$10/100)^24</f>
        <v>0.47062854999999998</v>
      </c>
      <c r="D1027">
        <f t="shared" si="45"/>
        <v>0.47062854999999998</v>
      </c>
      <c r="E1027">
        <f t="shared" si="46"/>
        <v>0.18590956320754709</v>
      </c>
      <c r="F1027">
        <f t="shared" si="47"/>
        <v>0</v>
      </c>
    </row>
    <row r="1028" spans="1:6" x14ac:dyDescent="0.25">
      <c r="A1028">
        <v>1019</v>
      </c>
      <c r="B1028">
        <f>'Założenia i wyniki'!$E$6*Znorm.Profile!B1028*((100-(24*'Założenia i wyniki'!$E$9))/100)</f>
        <v>0.55194784905660377</v>
      </c>
      <c r="C1028">
        <f>'Założenia i wyniki'!$E$8*Znorm.Profile!C1028*(1+'Założenia i wyniki'!$E$10/100)^24</f>
        <v>0.46578350000000002</v>
      </c>
      <c r="D1028">
        <f t="shared" si="45"/>
        <v>0.46578350000000002</v>
      </c>
      <c r="E1028">
        <f t="shared" si="46"/>
        <v>8.6164349056603751E-2</v>
      </c>
      <c r="F1028">
        <f t="shared" si="47"/>
        <v>0</v>
      </c>
    </row>
    <row r="1029" spans="1:6" x14ac:dyDescent="0.25">
      <c r="A1029">
        <v>1020</v>
      </c>
      <c r="B1029">
        <f>'Założenia i wyniki'!$E$6*Znorm.Profile!B1029*((100-(24*'Założenia i wyniki'!$E$9))/100)</f>
        <v>0.26510022641509429</v>
      </c>
      <c r="C1029">
        <f>'Założenia i wyniki'!$E$8*Znorm.Profile!C1029*(1+'Założenia i wyniki'!$E$10/100)^24</f>
        <v>0.4624046</v>
      </c>
      <c r="D1029">
        <f t="shared" si="45"/>
        <v>0.26510022641509429</v>
      </c>
      <c r="E1029">
        <f t="shared" si="46"/>
        <v>0</v>
      </c>
      <c r="F1029">
        <f t="shared" si="47"/>
        <v>0.19730437358490571</v>
      </c>
    </row>
    <row r="1030" spans="1:6" x14ac:dyDescent="0.25">
      <c r="A1030">
        <v>1021</v>
      </c>
      <c r="B1030">
        <f>'Założenia i wyniki'!$E$6*Znorm.Profile!B1030*((100-(24*'Założenia i wyniki'!$E$9))/100)</f>
        <v>0.24897833962264146</v>
      </c>
      <c r="C1030">
        <f>'Założenia i wyniki'!$E$8*Znorm.Profile!C1030*(1+'Założenia i wyniki'!$E$10/100)^24</f>
        <v>0.46053174999999996</v>
      </c>
      <c r="D1030">
        <f t="shared" si="45"/>
        <v>0.24897833962264146</v>
      </c>
      <c r="E1030">
        <f t="shared" si="46"/>
        <v>0</v>
      </c>
      <c r="F1030">
        <f t="shared" si="47"/>
        <v>0.2115534103773585</v>
      </c>
    </row>
    <row r="1031" spans="1:6" x14ac:dyDescent="0.25">
      <c r="A1031">
        <v>1022</v>
      </c>
      <c r="B1031">
        <f>'Założenia i wyniki'!$E$6*Znorm.Profile!B1031*((100-(24*'Założenia i wyniki'!$E$9))/100)</f>
        <v>0.19953788679245282</v>
      </c>
      <c r="C1031">
        <f>'Założenia i wyniki'!$E$8*Znorm.Profile!C1031*(1+'Założenia i wyniki'!$E$10/100)^24</f>
        <v>0.46386129999999998</v>
      </c>
      <c r="D1031">
        <f t="shared" si="45"/>
        <v>0.19953788679245282</v>
      </c>
      <c r="E1031">
        <f t="shared" si="46"/>
        <v>0</v>
      </c>
      <c r="F1031">
        <f t="shared" si="47"/>
        <v>0.26432341320754715</v>
      </c>
    </row>
    <row r="1032" spans="1:6" x14ac:dyDescent="0.25">
      <c r="A1032">
        <v>1023</v>
      </c>
      <c r="B1032">
        <f>'Założenia i wyniki'!$E$6*Znorm.Profile!B1032*((100-(24*'Założenia i wyniki'!$E$9))/100)</f>
        <v>0.14699501886792452</v>
      </c>
      <c r="C1032">
        <f>'Założenia i wyniki'!$E$8*Znorm.Profile!C1032*(1+'Założenia i wyniki'!$E$10/100)^24</f>
        <v>0.46864229999999996</v>
      </c>
      <c r="D1032">
        <f t="shared" si="45"/>
        <v>0.14699501886792452</v>
      </c>
      <c r="E1032">
        <f t="shared" si="46"/>
        <v>0</v>
      </c>
      <c r="F1032">
        <f t="shared" si="47"/>
        <v>0.32164728113207541</v>
      </c>
    </row>
    <row r="1033" spans="1:6" x14ac:dyDescent="0.25">
      <c r="A1033">
        <v>1024</v>
      </c>
      <c r="B1033">
        <f>'Założenia i wyniki'!$E$6*Znorm.Profile!B1033*((100-(24*'Założenia i wyniki'!$E$9))/100)</f>
        <v>6.647858113207547E-2</v>
      </c>
      <c r="C1033">
        <f>'Założenia i wyniki'!$E$8*Znorm.Profile!C1033*(1+'Założenia i wyniki'!$E$10/100)^24</f>
        <v>0.49090405000000004</v>
      </c>
      <c r="D1033">
        <f t="shared" si="45"/>
        <v>6.647858113207547E-2</v>
      </c>
      <c r="E1033">
        <f t="shared" si="46"/>
        <v>0</v>
      </c>
      <c r="F1033">
        <f t="shared" si="47"/>
        <v>0.42442546886792454</v>
      </c>
    </row>
    <row r="1034" spans="1:6" x14ac:dyDescent="0.25">
      <c r="A1034">
        <v>1025</v>
      </c>
      <c r="B1034">
        <f>'Założenia i wyniki'!$E$6*Znorm.Profile!B1034*((100-(24*'Założenia i wyniki'!$E$9))/100)</f>
        <v>0</v>
      </c>
      <c r="C1034">
        <f>'Założenia i wyniki'!$E$8*Znorm.Profile!C1034*(1+'Założenia i wyniki'!$E$10/100)^24</f>
        <v>0.53474540000000004</v>
      </c>
      <c r="D1034">
        <f t="shared" si="45"/>
        <v>0</v>
      </c>
      <c r="E1034">
        <f t="shared" si="46"/>
        <v>0</v>
      </c>
      <c r="F1034">
        <f t="shared" si="47"/>
        <v>0.53474540000000004</v>
      </c>
    </row>
    <row r="1035" spans="1:6" x14ac:dyDescent="0.25">
      <c r="A1035">
        <v>1026</v>
      </c>
      <c r="B1035">
        <f>'Założenia i wyniki'!$E$6*Znorm.Profile!B1035*((100-(24*'Założenia i wyniki'!$E$9))/100)</f>
        <v>0</v>
      </c>
      <c r="C1035">
        <f>'Założenia i wyniki'!$E$8*Znorm.Profile!C1035*(1+'Założenia i wyniki'!$E$10/100)^24</f>
        <v>0.60463584999999997</v>
      </c>
      <c r="D1035">
        <f t="shared" ref="D1035:D1098" si="48">IF(B1035&lt;=C1035,B1035,C1035)</f>
        <v>0</v>
      </c>
      <c r="E1035">
        <f t="shared" ref="E1035:E1098" si="49">IF(B1035&gt;C1035,B1035-C1035,0)</f>
        <v>0</v>
      </c>
      <c r="F1035">
        <f t="shared" ref="F1035:F1098" si="50">IF(B1035&lt;C1035,C1035-B1035,0)</f>
        <v>0.60463584999999997</v>
      </c>
    </row>
    <row r="1036" spans="1:6" x14ac:dyDescent="0.25">
      <c r="A1036">
        <v>1027</v>
      </c>
      <c r="B1036">
        <f>'Założenia i wyniki'!$E$6*Znorm.Profile!B1036*((100-(24*'Założenia i wyniki'!$E$9))/100)</f>
        <v>0</v>
      </c>
      <c r="C1036">
        <f>'Założenia i wyniki'!$E$8*Znorm.Profile!C1036*(1+'Założenia i wyniki'!$E$10/100)^24</f>
        <v>0.63655935000000008</v>
      </c>
      <c r="D1036">
        <f t="shared" si="48"/>
        <v>0</v>
      </c>
      <c r="E1036">
        <f t="shared" si="49"/>
        <v>0</v>
      </c>
      <c r="F1036">
        <f t="shared" si="50"/>
        <v>0.63655935000000008</v>
      </c>
    </row>
    <row r="1037" spans="1:6" x14ac:dyDescent="0.25">
      <c r="A1037">
        <v>1028</v>
      </c>
      <c r="B1037">
        <f>'Założenia i wyniki'!$E$6*Znorm.Profile!B1037*((100-(24*'Założenia i wyniki'!$E$9))/100)</f>
        <v>0</v>
      </c>
      <c r="C1037">
        <f>'Założenia i wyniki'!$E$8*Znorm.Profile!C1037*(1+'Założenia i wyniki'!$E$10/100)^24</f>
        <v>0.63552929999999996</v>
      </c>
      <c r="D1037">
        <f t="shared" si="48"/>
        <v>0</v>
      </c>
      <c r="E1037">
        <f t="shared" si="49"/>
        <v>0</v>
      </c>
      <c r="F1037">
        <f t="shared" si="50"/>
        <v>0.63552929999999996</v>
      </c>
    </row>
    <row r="1038" spans="1:6" x14ac:dyDescent="0.25">
      <c r="A1038">
        <v>1029</v>
      </c>
      <c r="B1038">
        <f>'Założenia i wyniki'!$E$6*Znorm.Profile!B1038*((100-(24*'Założenia i wyniki'!$E$9))/100)</f>
        <v>0</v>
      </c>
      <c r="C1038">
        <f>'Założenia i wyniki'!$E$8*Znorm.Profile!C1038*(1+'Założenia i wyniki'!$E$10/100)^24</f>
        <v>0.5902946</v>
      </c>
      <c r="D1038">
        <f t="shared" si="48"/>
        <v>0</v>
      </c>
      <c r="E1038">
        <f t="shared" si="49"/>
        <v>0</v>
      </c>
      <c r="F1038">
        <f t="shared" si="50"/>
        <v>0.5902946</v>
      </c>
    </row>
    <row r="1039" spans="1:6" x14ac:dyDescent="0.25">
      <c r="A1039">
        <v>1030</v>
      </c>
      <c r="B1039">
        <f>'Założenia i wyniki'!$E$6*Znorm.Profile!B1039*((100-(24*'Założenia i wyniki'!$E$9))/100)</f>
        <v>0</v>
      </c>
      <c r="C1039">
        <f>'Założenia i wyniki'!$E$8*Znorm.Profile!C1039*(1+'Założenia i wyniki'!$E$10/100)^24</f>
        <v>0.52313834999999997</v>
      </c>
      <c r="D1039">
        <f t="shared" si="48"/>
        <v>0</v>
      </c>
      <c r="E1039">
        <f t="shared" si="49"/>
        <v>0</v>
      </c>
      <c r="F1039">
        <f t="shared" si="50"/>
        <v>0.52313834999999997</v>
      </c>
    </row>
    <row r="1040" spans="1:6" x14ac:dyDescent="0.25">
      <c r="A1040">
        <v>1031</v>
      </c>
      <c r="B1040">
        <f>'Założenia i wyniki'!$E$6*Znorm.Profile!B1040*((100-(24*'Założenia i wyniki'!$E$9))/100)</f>
        <v>0</v>
      </c>
      <c r="C1040">
        <f>'Założenia i wyniki'!$E$8*Znorm.Profile!C1040*(1+'Założenia i wyniki'!$E$10/100)^24</f>
        <v>0.43382289999999996</v>
      </c>
      <c r="D1040">
        <f t="shared" si="48"/>
        <v>0</v>
      </c>
      <c r="E1040">
        <f t="shared" si="49"/>
        <v>0</v>
      </c>
      <c r="F1040">
        <f t="shared" si="50"/>
        <v>0.43382289999999996</v>
      </c>
    </row>
    <row r="1041" spans="1:6" x14ac:dyDescent="0.25">
      <c r="A1041">
        <v>1032</v>
      </c>
      <c r="B1041">
        <f>'Założenia i wyniki'!$E$6*Znorm.Profile!B1041*((100-(24*'Założenia i wyniki'!$E$9))/100)</f>
        <v>0</v>
      </c>
      <c r="C1041">
        <f>'Założenia i wyniki'!$E$8*Znorm.Profile!C1041*(1+'Założenia i wyniki'!$E$10/100)^24</f>
        <v>0.34814010000000001</v>
      </c>
      <c r="D1041">
        <f t="shared" si="48"/>
        <v>0</v>
      </c>
      <c r="E1041">
        <f t="shared" si="49"/>
        <v>0</v>
      </c>
      <c r="F1041">
        <f t="shared" si="50"/>
        <v>0.34814010000000001</v>
      </c>
    </row>
    <row r="1042" spans="1:6" x14ac:dyDescent="0.25">
      <c r="A1042">
        <v>1033</v>
      </c>
      <c r="B1042">
        <f>'Założenia i wyniki'!$E$6*Znorm.Profile!B1042*((100-(24*'Założenia i wyniki'!$E$9))/100)</f>
        <v>0</v>
      </c>
      <c r="C1042">
        <f>'Założenia i wyniki'!$E$8*Znorm.Profile!C1042*(1+'Założenia i wyniki'!$E$10/100)^24</f>
        <v>0.28215425000000005</v>
      </c>
      <c r="D1042">
        <f t="shared" si="48"/>
        <v>0</v>
      </c>
      <c r="E1042">
        <f t="shared" si="49"/>
        <v>0</v>
      </c>
      <c r="F1042">
        <f t="shared" si="50"/>
        <v>0.28215425000000005</v>
      </c>
    </row>
    <row r="1043" spans="1:6" x14ac:dyDescent="0.25">
      <c r="A1043">
        <v>1034</v>
      </c>
      <c r="B1043">
        <f>'Założenia i wyniki'!$E$6*Znorm.Profile!B1043*((100-(24*'Założenia i wyniki'!$E$9))/100)</f>
        <v>0</v>
      </c>
      <c r="C1043">
        <f>'Założenia i wyniki'!$E$8*Znorm.Profile!C1043*(1+'Założenia i wyniki'!$E$10/100)^24</f>
        <v>0.2496823</v>
      </c>
      <c r="D1043">
        <f t="shared" si="48"/>
        <v>0</v>
      </c>
      <c r="E1043">
        <f t="shared" si="49"/>
        <v>0</v>
      </c>
      <c r="F1043">
        <f t="shared" si="50"/>
        <v>0.2496823</v>
      </c>
    </row>
    <row r="1044" spans="1:6" x14ac:dyDescent="0.25">
      <c r="A1044">
        <v>1035</v>
      </c>
      <c r="B1044">
        <f>'Założenia i wyniki'!$E$6*Znorm.Profile!B1044*((100-(24*'Założenia i wyniki'!$E$9))/100)</f>
        <v>0</v>
      </c>
      <c r="C1044">
        <f>'Założenia i wyniki'!$E$8*Znorm.Profile!C1044*(1+'Założenia i wyniki'!$E$10/100)^24</f>
        <v>0.23327010000000001</v>
      </c>
      <c r="D1044">
        <f t="shared" si="48"/>
        <v>0</v>
      </c>
      <c r="E1044">
        <f t="shared" si="49"/>
        <v>0</v>
      </c>
      <c r="F1044">
        <f t="shared" si="50"/>
        <v>0.23327010000000001</v>
      </c>
    </row>
    <row r="1045" spans="1:6" x14ac:dyDescent="0.25">
      <c r="A1045">
        <v>1036</v>
      </c>
      <c r="B1045">
        <f>'Założenia i wyniki'!$E$6*Znorm.Profile!B1045*((100-(24*'Założenia i wyniki'!$E$9))/100)</f>
        <v>0</v>
      </c>
      <c r="C1045">
        <f>'Założenia i wyniki'!$E$8*Znorm.Profile!C1045*(1+'Założenia i wyniki'!$E$10/100)^24</f>
        <v>0.23467324999999997</v>
      </c>
      <c r="D1045">
        <f t="shared" si="48"/>
        <v>0</v>
      </c>
      <c r="E1045">
        <f t="shared" si="49"/>
        <v>0</v>
      </c>
      <c r="F1045">
        <f t="shared" si="50"/>
        <v>0.23467324999999997</v>
      </c>
    </row>
    <row r="1046" spans="1:6" x14ac:dyDescent="0.25">
      <c r="A1046">
        <v>1037</v>
      </c>
      <c r="B1046">
        <f>'Założenia i wyniki'!$E$6*Znorm.Profile!B1046*((100-(24*'Założenia i wyniki'!$E$9))/100)</f>
        <v>0</v>
      </c>
      <c r="C1046">
        <f>'Założenia i wyniki'!$E$8*Znorm.Profile!C1046*(1+'Założenia i wyniki'!$E$10/100)^24</f>
        <v>0.25946830000000004</v>
      </c>
      <c r="D1046">
        <f t="shared" si="48"/>
        <v>0</v>
      </c>
      <c r="E1046">
        <f t="shared" si="49"/>
        <v>0</v>
      </c>
      <c r="F1046">
        <f t="shared" si="50"/>
        <v>0.25946830000000004</v>
      </c>
    </row>
    <row r="1047" spans="1:6" x14ac:dyDescent="0.25">
      <c r="A1047">
        <v>1038</v>
      </c>
      <c r="B1047">
        <f>'Założenia i wyniki'!$E$6*Znorm.Profile!B1047*((100-(24*'Założenia i wyniki'!$E$9))/100)</f>
        <v>0</v>
      </c>
      <c r="C1047">
        <f>'Założenia i wyniki'!$E$8*Znorm.Profile!C1047*(1+'Założenia i wyniki'!$E$10/100)^24</f>
        <v>0.32289460000000003</v>
      </c>
      <c r="D1047">
        <f t="shared" si="48"/>
        <v>0</v>
      </c>
      <c r="E1047">
        <f t="shared" si="49"/>
        <v>0</v>
      </c>
      <c r="F1047">
        <f t="shared" si="50"/>
        <v>0.32289460000000003</v>
      </c>
    </row>
    <row r="1048" spans="1:6" x14ac:dyDescent="0.25">
      <c r="A1048">
        <v>1039</v>
      </c>
      <c r="B1048">
        <f>'Założenia i wyniki'!$E$6*Znorm.Profile!B1048*((100-(24*'Założenia i wyniki'!$E$9))/100)</f>
        <v>0</v>
      </c>
      <c r="C1048">
        <f>'Założenia i wyniki'!$E$8*Znorm.Profile!C1048*(1+'Założenia i wyniki'!$E$10/100)^24</f>
        <v>0.39881939999999999</v>
      </c>
      <c r="D1048">
        <f t="shared" si="48"/>
        <v>0</v>
      </c>
      <c r="E1048">
        <f t="shared" si="49"/>
        <v>0</v>
      </c>
      <c r="F1048">
        <f t="shared" si="50"/>
        <v>0.39881939999999999</v>
      </c>
    </row>
    <row r="1049" spans="1:6" x14ac:dyDescent="0.25">
      <c r="A1049">
        <v>1040</v>
      </c>
      <c r="B1049">
        <f>'Założenia i wyniki'!$E$6*Znorm.Profile!B1049*((100-(24*'Założenia i wyniki'!$E$9))/100)</f>
        <v>7.0310483018867928E-2</v>
      </c>
      <c r="C1049">
        <f>'Założenia i wyniki'!$E$8*Znorm.Profile!C1049*(1+'Założenia i wyniki'!$E$10/100)^24</f>
        <v>0.44716665</v>
      </c>
      <c r="D1049">
        <f t="shared" si="48"/>
        <v>7.0310483018867928E-2</v>
      </c>
      <c r="E1049">
        <f t="shared" si="49"/>
        <v>0</v>
      </c>
      <c r="F1049">
        <f t="shared" si="50"/>
        <v>0.37685616698113206</v>
      </c>
    </row>
    <row r="1050" spans="1:6" x14ac:dyDescent="0.25">
      <c r="A1050">
        <v>1041</v>
      </c>
      <c r="B1050">
        <f>'Założenia i wyniki'!$E$6*Znorm.Profile!B1050*((100-(24*'Założenia i wyniki'!$E$9))/100)</f>
        <v>0.54517132075471697</v>
      </c>
      <c r="C1050">
        <f>'Założenia i wyniki'!$E$8*Znorm.Profile!C1050*(1+'Założenia i wyniki'!$E$10/100)^24</f>
        <v>0.46115404999999998</v>
      </c>
      <c r="D1050">
        <f t="shared" si="48"/>
        <v>0.46115404999999998</v>
      </c>
      <c r="E1050">
        <f t="shared" si="49"/>
        <v>8.4017270754716988E-2</v>
      </c>
      <c r="F1050">
        <f t="shared" si="50"/>
        <v>0</v>
      </c>
    </row>
    <row r="1051" spans="1:6" x14ac:dyDescent="0.25">
      <c r="A1051">
        <v>1042</v>
      </c>
      <c r="B1051">
        <f>'Założenia i wyniki'!$E$6*Znorm.Profile!B1051*((100-(24*'Założenia i wyniki'!$E$9))/100)</f>
        <v>0.6142934339622641</v>
      </c>
      <c r="C1051">
        <f>'Założenia i wyniki'!$E$8*Znorm.Profile!C1051*(1+'Założenia i wyniki'!$E$10/100)^24</f>
        <v>0.48063539999999999</v>
      </c>
      <c r="D1051">
        <f t="shared" si="48"/>
        <v>0.48063539999999999</v>
      </c>
      <c r="E1051">
        <f t="shared" si="49"/>
        <v>0.13365803396226411</v>
      </c>
      <c r="F1051">
        <f t="shared" si="50"/>
        <v>0</v>
      </c>
    </row>
    <row r="1052" spans="1:6" x14ac:dyDescent="0.25">
      <c r="A1052">
        <v>1043</v>
      </c>
      <c r="B1052">
        <f>'Założenia i wyniki'!$E$6*Znorm.Profile!B1052*((100-(24*'Założenia i wyniki'!$E$9))/100)</f>
        <v>1.0470460377358488</v>
      </c>
      <c r="C1052">
        <f>'Założenia i wyniki'!$E$8*Znorm.Profile!C1052*(1+'Założenia i wyniki'!$E$10/100)^24</f>
        <v>0.47101775000000001</v>
      </c>
      <c r="D1052">
        <f t="shared" si="48"/>
        <v>0.47101775000000001</v>
      </c>
      <c r="E1052">
        <f t="shared" si="49"/>
        <v>0.5760282877358488</v>
      </c>
      <c r="F1052">
        <f t="shared" si="50"/>
        <v>0</v>
      </c>
    </row>
    <row r="1053" spans="1:6" x14ac:dyDescent="0.25">
      <c r="A1053">
        <v>1044</v>
      </c>
      <c r="B1053">
        <f>'Założenia i wyniki'!$E$6*Znorm.Profile!B1053*((100-(24*'Założenia i wyniki'!$E$9))/100)</f>
        <v>0.54790022641509428</v>
      </c>
      <c r="C1053">
        <f>'Założenia i wyniki'!$E$8*Znorm.Profile!C1053*(1+'Założenia i wyniki'!$E$10/100)^24</f>
        <v>0.46379690000000001</v>
      </c>
      <c r="D1053">
        <f t="shared" si="48"/>
        <v>0.46379690000000001</v>
      </c>
      <c r="E1053">
        <f t="shared" si="49"/>
        <v>8.4103326415094271E-2</v>
      </c>
      <c r="F1053">
        <f t="shared" si="50"/>
        <v>0</v>
      </c>
    </row>
    <row r="1054" spans="1:6" x14ac:dyDescent="0.25">
      <c r="A1054">
        <v>1045</v>
      </c>
      <c r="B1054">
        <f>'Założenia i wyniki'!$E$6*Znorm.Profile!B1054*((100-(24*'Założenia i wyniki'!$E$9))/100)</f>
        <v>1.0660264150943395</v>
      </c>
      <c r="C1054">
        <f>'Założenia i wyniki'!$E$8*Znorm.Profile!C1054*(1+'Założenia i wyniki'!$E$10/100)^24</f>
        <v>0.46718560000000003</v>
      </c>
      <c r="D1054">
        <f t="shared" si="48"/>
        <v>0.46718560000000003</v>
      </c>
      <c r="E1054">
        <f t="shared" si="49"/>
        <v>0.5988408150943394</v>
      </c>
      <c r="F1054">
        <f t="shared" si="50"/>
        <v>0</v>
      </c>
    </row>
    <row r="1055" spans="1:6" x14ac:dyDescent="0.25">
      <c r="A1055">
        <v>1046</v>
      </c>
      <c r="B1055">
        <f>'Założenia i wyniki'!$E$6*Znorm.Profile!B1055*((100-(24*'Założenia i wyniki'!$E$9))/100)</f>
        <v>1.0936203773584905</v>
      </c>
      <c r="C1055">
        <f>'Założenia i wyniki'!$E$8*Znorm.Profile!C1055*(1+'Założenia i wyniki'!$E$10/100)^24</f>
        <v>0.46399395000000004</v>
      </c>
      <c r="D1055">
        <f t="shared" si="48"/>
        <v>0.46399395000000004</v>
      </c>
      <c r="E1055">
        <f t="shared" si="49"/>
        <v>0.62962642735849039</v>
      </c>
      <c r="F1055">
        <f t="shared" si="50"/>
        <v>0</v>
      </c>
    </row>
    <row r="1056" spans="1:6" x14ac:dyDescent="0.25">
      <c r="A1056">
        <v>1047</v>
      </c>
      <c r="B1056">
        <f>'Założenia i wyniki'!$E$6*Znorm.Profile!B1056*((100-(24*'Założenia i wyniki'!$E$9))/100)</f>
        <v>0.67206543396226404</v>
      </c>
      <c r="C1056">
        <f>'Założenia i wyniki'!$E$8*Znorm.Profile!C1056*(1+'Założenia i wyniki'!$E$10/100)^24</f>
        <v>0.47794950000000003</v>
      </c>
      <c r="D1056">
        <f t="shared" si="48"/>
        <v>0.47794950000000003</v>
      </c>
      <c r="E1056">
        <f t="shared" si="49"/>
        <v>0.19411593396226401</v>
      </c>
      <c r="F1056">
        <f t="shared" si="50"/>
        <v>0</v>
      </c>
    </row>
    <row r="1057" spans="1:6" x14ac:dyDescent="0.25">
      <c r="A1057">
        <v>1048</v>
      </c>
      <c r="B1057">
        <f>'Założenia i wyniki'!$E$6*Znorm.Profile!B1057*((100-(24*'Założenia i wyniki'!$E$9))/100)</f>
        <v>0.31671313207547164</v>
      </c>
      <c r="C1057">
        <f>'Założenia i wyniki'!$E$8*Znorm.Profile!C1057*(1+'Założenia i wyniki'!$E$10/100)^24</f>
        <v>0.50304764999999996</v>
      </c>
      <c r="D1057">
        <f t="shared" si="48"/>
        <v>0.31671313207547164</v>
      </c>
      <c r="E1057">
        <f t="shared" si="49"/>
        <v>0</v>
      </c>
      <c r="F1057">
        <f t="shared" si="50"/>
        <v>0.18633451792452832</v>
      </c>
    </row>
    <row r="1058" spans="1:6" x14ac:dyDescent="0.25">
      <c r="A1058">
        <v>1049</v>
      </c>
      <c r="B1058">
        <f>'Założenia i wyniki'!$E$6*Znorm.Profile!B1058*((100-(24*'Założenia i wyniki'!$E$9))/100)</f>
        <v>0</v>
      </c>
      <c r="C1058">
        <f>'Założenia i wyniki'!$E$8*Znorm.Profile!C1058*(1+'Założenia i wyniki'!$E$10/100)^24</f>
        <v>0.54928579999999994</v>
      </c>
      <c r="D1058">
        <f t="shared" si="48"/>
        <v>0</v>
      </c>
      <c r="E1058">
        <f t="shared" si="49"/>
        <v>0</v>
      </c>
      <c r="F1058">
        <f t="shared" si="50"/>
        <v>0.54928579999999994</v>
      </c>
    </row>
    <row r="1059" spans="1:6" x14ac:dyDescent="0.25">
      <c r="A1059">
        <v>1050</v>
      </c>
      <c r="B1059">
        <f>'Założenia i wyniki'!$E$6*Znorm.Profile!B1059*((100-(24*'Założenia i wyniki'!$E$9))/100)</f>
        <v>0</v>
      </c>
      <c r="C1059">
        <f>'Założenia i wyniki'!$E$8*Znorm.Profile!C1059*(1+'Założenia i wyniki'!$E$10/100)^24</f>
        <v>0.62055945000000001</v>
      </c>
      <c r="D1059">
        <f t="shared" si="48"/>
        <v>0</v>
      </c>
      <c r="E1059">
        <f t="shared" si="49"/>
        <v>0</v>
      </c>
      <c r="F1059">
        <f t="shared" si="50"/>
        <v>0.62055945000000001</v>
      </c>
    </row>
    <row r="1060" spans="1:6" x14ac:dyDescent="0.25">
      <c r="A1060">
        <v>1051</v>
      </c>
      <c r="B1060">
        <f>'Założenia i wyniki'!$E$6*Znorm.Profile!B1060*((100-(24*'Założenia i wyniki'!$E$9))/100)</f>
        <v>0</v>
      </c>
      <c r="C1060">
        <f>'Założenia i wyniki'!$E$8*Znorm.Profile!C1060*(1+'Założenia i wyniki'!$E$10/100)^24</f>
        <v>0.62556270000000003</v>
      </c>
      <c r="D1060">
        <f t="shared" si="48"/>
        <v>0</v>
      </c>
      <c r="E1060">
        <f t="shared" si="49"/>
        <v>0</v>
      </c>
      <c r="F1060">
        <f t="shared" si="50"/>
        <v>0.62556270000000003</v>
      </c>
    </row>
    <row r="1061" spans="1:6" x14ac:dyDescent="0.25">
      <c r="A1061">
        <v>1052</v>
      </c>
      <c r="B1061">
        <f>'Założenia i wyniki'!$E$6*Znorm.Profile!B1061*((100-(24*'Założenia i wyniki'!$E$9))/100)</f>
        <v>0</v>
      </c>
      <c r="C1061">
        <f>'Założenia i wyniki'!$E$8*Znorm.Profile!C1061*(1+'Założenia i wyniki'!$E$10/100)^24</f>
        <v>0.62070539999999996</v>
      </c>
      <c r="D1061">
        <f t="shared" si="48"/>
        <v>0</v>
      </c>
      <c r="E1061">
        <f t="shared" si="49"/>
        <v>0</v>
      </c>
      <c r="F1061">
        <f t="shared" si="50"/>
        <v>0.62070539999999996</v>
      </c>
    </row>
    <row r="1062" spans="1:6" x14ac:dyDescent="0.25">
      <c r="A1062">
        <v>1053</v>
      </c>
      <c r="B1062">
        <f>'Założenia i wyniki'!$E$6*Znorm.Profile!B1062*((100-(24*'Założenia i wyniki'!$E$9))/100)</f>
        <v>0</v>
      </c>
      <c r="C1062">
        <f>'Założenia i wyniki'!$E$8*Znorm.Profile!C1062*(1+'Założenia i wyniki'!$E$10/100)^24</f>
        <v>0.57416100000000003</v>
      </c>
      <c r="D1062">
        <f t="shared" si="48"/>
        <v>0</v>
      </c>
      <c r="E1062">
        <f t="shared" si="49"/>
        <v>0</v>
      </c>
      <c r="F1062">
        <f t="shared" si="50"/>
        <v>0.57416100000000003</v>
      </c>
    </row>
    <row r="1063" spans="1:6" x14ac:dyDescent="0.25">
      <c r="A1063">
        <v>1054</v>
      </c>
      <c r="B1063">
        <f>'Założenia i wyniki'!$E$6*Znorm.Profile!B1063*((100-(24*'Założenia i wyniki'!$E$9))/100)</f>
        <v>0</v>
      </c>
      <c r="C1063">
        <f>'Założenia i wyniki'!$E$8*Znorm.Profile!C1063*(1+'Założenia i wyniki'!$E$10/100)^24</f>
        <v>0.51227469999999997</v>
      </c>
      <c r="D1063">
        <f t="shared" si="48"/>
        <v>0</v>
      </c>
      <c r="E1063">
        <f t="shared" si="49"/>
        <v>0</v>
      </c>
      <c r="F1063">
        <f t="shared" si="50"/>
        <v>0.51227469999999997</v>
      </c>
    </row>
    <row r="1064" spans="1:6" x14ac:dyDescent="0.25">
      <c r="A1064">
        <v>1055</v>
      </c>
      <c r="B1064">
        <f>'Założenia i wyniki'!$E$6*Znorm.Profile!B1064*((100-(24*'Założenia i wyniki'!$E$9))/100)</f>
        <v>0</v>
      </c>
      <c r="C1064">
        <f>'Założenia i wyniki'!$E$8*Znorm.Profile!C1064*(1+'Założenia i wyniki'!$E$10/100)^24</f>
        <v>0.43435069999999998</v>
      </c>
      <c r="D1064">
        <f t="shared" si="48"/>
        <v>0</v>
      </c>
      <c r="E1064">
        <f t="shared" si="49"/>
        <v>0</v>
      </c>
      <c r="F1064">
        <f t="shared" si="50"/>
        <v>0.43435069999999998</v>
      </c>
    </row>
    <row r="1065" spans="1:6" x14ac:dyDescent="0.25">
      <c r="A1065">
        <v>1056</v>
      </c>
      <c r="B1065">
        <f>'Założenia i wyniki'!$E$6*Znorm.Profile!B1065*((100-(24*'Założenia i wyniki'!$E$9))/100)</f>
        <v>0</v>
      </c>
      <c r="C1065">
        <f>'Założenia i wyniki'!$E$8*Znorm.Profile!C1065*(1+'Założenia i wyniki'!$E$10/100)^24</f>
        <v>0.3657591</v>
      </c>
      <c r="D1065">
        <f t="shared" si="48"/>
        <v>0</v>
      </c>
      <c r="E1065">
        <f t="shared" si="49"/>
        <v>0</v>
      </c>
      <c r="F1065">
        <f t="shared" si="50"/>
        <v>0.3657591</v>
      </c>
    </row>
    <row r="1066" spans="1:6" x14ac:dyDescent="0.25">
      <c r="A1066">
        <v>1057</v>
      </c>
      <c r="B1066">
        <f>'Założenia i wyniki'!$E$6*Znorm.Profile!B1066*((100-(24*'Założenia i wyniki'!$E$9))/100)</f>
        <v>0</v>
      </c>
      <c r="C1066">
        <f>'Założenia i wyniki'!$E$8*Znorm.Profile!C1066*(1+'Założenia i wyniki'!$E$10/100)^24</f>
        <v>0.28911994999999996</v>
      </c>
      <c r="D1066">
        <f t="shared" si="48"/>
        <v>0</v>
      </c>
      <c r="E1066">
        <f t="shared" si="49"/>
        <v>0</v>
      </c>
      <c r="F1066">
        <f t="shared" si="50"/>
        <v>0.28911994999999996</v>
      </c>
    </row>
    <row r="1067" spans="1:6" x14ac:dyDescent="0.25">
      <c r="A1067">
        <v>1058</v>
      </c>
      <c r="B1067">
        <f>'Założenia i wyniki'!$E$6*Znorm.Profile!B1067*((100-(24*'Założenia i wyniki'!$E$9))/100)</f>
        <v>0</v>
      </c>
      <c r="C1067">
        <f>'Założenia i wyniki'!$E$8*Znorm.Profile!C1067*(1+'Założenia i wyniki'!$E$10/100)^24</f>
        <v>0.25779774999999999</v>
      </c>
      <c r="D1067">
        <f t="shared" si="48"/>
        <v>0</v>
      </c>
      <c r="E1067">
        <f t="shared" si="49"/>
        <v>0</v>
      </c>
      <c r="F1067">
        <f t="shared" si="50"/>
        <v>0.25779774999999999</v>
      </c>
    </row>
    <row r="1068" spans="1:6" x14ac:dyDescent="0.25">
      <c r="A1068">
        <v>1059</v>
      </c>
      <c r="B1068">
        <f>'Założenia i wyniki'!$E$6*Znorm.Profile!B1068*((100-(24*'Założenia i wyniki'!$E$9))/100)</f>
        <v>0</v>
      </c>
      <c r="C1068">
        <f>'Założenia i wyniki'!$E$8*Znorm.Profile!C1068*(1+'Założenia i wyniki'!$E$10/100)^24</f>
        <v>0.24018574999999998</v>
      </c>
      <c r="D1068">
        <f t="shared" si="48"/>
        <v>0</v>
      </c>
      <c r="E1068">
        <f t="shared" si="49"/>
        <v>0</v>
      </c>
      <c r="F1068">
        <f t="shared" si="50"/>
        <v>0.24018574999999998</v>
      </c>
    </row>
    <row r="1069" spans="1:6" x14ac:dyDescent="0.25">
      <c r="A1069">
        <v>1060</v>
      </c>
      <c r="B1069">
        <f>'Założenia i wyniki'!$E$6*Znorm.Profile!B1069*((100-(24*'Założenia i wyniki'!$E$9))/100)</f>
        <v>0</v>
      </c>
      <c r="C1069">
        <f>'Założenia i wyniki'!$E$8*Znorm.Profile!C1069*(1+'Założenia i wyniki'!$E$10/100)^24</f>
        <v>0.2375023</v>
      </c>
      <c r="D1069">
        <f t="shared" si="48"/>
        <v>0</v>
      </c>
      <c r="E1069">
        <f t="shared" si="49"/>
        <v>0</v>
      </c>
      <c r="F1069">
        <f t="shared" si="50"/>
        <v>0.2375023</v>
      </c>
    </row>
    <row r="1070" spans="1:6" x14ac:dyDescent="0.25">
      <c r="A1070">
        <v>1061</v>
      </c>
      <c r="B1070">
        <f>'Założenia i wyniki'!$E$6*Znorm.Profile!B1070*((100-(24*'Założenia i wyniki'!$E$9))/100)</f>
        <v>0</v>
      </c>
      <c r="C1070">
        <f>'Założenia i wyniki'!$E$8*Znorm.Profile!C1070*(1+'Założenia i wyniki'!$E$10/100)^24</f>
        <v>0.24705869999999999</v>
      </c>
      <c r="D1070">
        <f t="shared" si="48"/>
        <v>0</v>
      </c>
      <c r="E1070">
        <f t="shared" si="49"/>
        <v>0</v>
      </c>
      <c r="F1070">
        <f t="shared" si="50"/>
        <v>0.24705869999999999</v>
      </c>
    </row>
    <row r="1071" spans="1:6" x14ac:dyDescent="0.25">
      <c r="A1071">
        <v>1062</v>
      </c>
      <c r="B1071">
        <f>'Założenia i wyniki'!$E$6*Znorm.Profile!B1071*((100-(24*'Założenia i wyniki'!$E$9))/100)</f>
        <v>0</v>
      </c>
      <c r="C1071">
        <f>'Założenia i wyniki'!$E$8*Znorm.Profile!C1071*(1+'Założenia i wyniki'!$E$10/100)^24</f>
        <v>0.27685245000000003</v>
      </c>
      <c r="D1071">
        <f t="shared" si="48"/>
        <v>0</v>
      </c>
      <c r="E1071">
        <f t="shared" si="49"/>
        <v>0</v>
      </c>
      <c r="F1071">
        <f t="shared" si="50"/>
        <v>0.27685245000000003</v>
      </c>
    </row>
    <row r="1072" spans="1:6" x14ac:dyDescent="0.25">
      <c r="A1072">
        <v>1063</v>
      </c>
      <c r="B1072">
        <f>'Założenia i wyniki'!$E$6*Znorm.Profile!B1072*((100-(24*'Założenia i wyniki'!$E$9))/100)</f>
        <v>0</v>
      </c>
      <c r="C1072">
        <f>'Założenia i wyniki'!$E$8*Znorm.Profile!C1072*(1+'Założenia i wyniki'!$E$10/100)^24</f>
        <v>0.33402670000000001</v>
      </c>
      <c r="D1072">
        <f t="shared" si="48"/>
        <v>0</v>
      </c>
      <c r="E1072">
        <f t="shared" si="49"/>
        <v>0</v>
      </c>
      <c r="F1072">
        <f t="shared" si="50"/>
        <v>0.33402670000000001</v>
      </c>
    </row>
    <row r="1073" spans="1:6" x14ac:dyDescent="0.25">
      <c r="A1073">
        <v>1064</v>
      </c>
      <c r="B1073">
        <f>'Założenia i wyniki'!$E$6*Znorm.Profile!B1073*((100-(24*'Założenia i wyniki'!$E$9))/100)</f>
        <v>1.3234430188679243E-2</v>
      </c>
      <c r="C1073">
        <f>'Założenia i wyniki'!$E$8*Znorm.Profile!C1073*(1+'Założenia i wyniki'!$E$10/100)^24</f>
        <v>0.40063135</v>
      </c>
      <c r="D1073">
        <f t="shared" si="48"/>
        <v>1.3234430188679243E-2</v>
      </c>
      <c r="E1073">
        <f t="shared" si="49"/>
        <v>0</v>
      </c>
      <c r="F1073">
        <f t="shared" si="50"/>
        <v>0.38739691981132074</v>
      </c>
    </row>
    <row r="1074" spans="1:6" x14ac:dyDescent="0.25">
      <c r="A1074">
        <v>1065</v>
      </c>
      <c r="B1074">
        <f>'Założenia i wyniki'!$E$6*Znorm.Profile!B1074*((100-(24*'Założenia i wyniki'!$E$9))/100)</f>
        <v>0.18532928301886792</v>
      </c>
      <c r="C1074">
        <f>'Założenia i wyniki'!$E$8*Znorm.Profile!C1074*(1+'Założenia i wyniki'!$E$10/100)^24</f>
        <v>0.45529014999999995</v>
      </c>
      <c r="D1074">
        <f t="shared" si="48"/>
        <v>0.18532928301886792</v>
      </c>
      <c r="E1074">
        <f t="shared" si="49"/>
        <v>0</v>
      </c>
      <c r="F1074">
        <f t="shared" si="50"/>
        <v>0.26996086698113203</v>
      </c>
    </row>
    <row r="1075" spans="1:6" x14ac:dyDescent="0.25">
      <c r="A1075">
        <v>1066</v>
      </c>
      <c r="B1075">
        <f>'Założenia i wyniki'!$E$6*Znorm.Profile!B1075*((100-(24*'Założenia i wyniki'!$E$9))/100)</f>
        <v>0.61966739622641498</v>
      </c>
      <c r="C1075">
        <f>'Założenia i wyniki'!$E$8*Znorm.Profile!C1075*(1+'Założenia i wyniki'!$E$10/100)^24</f>
        <v>0.50685985</v>
      </c>
      <c r="D1075">
        <f t="shared" si="48"/>
        <v>0.50685985</v>
      </c>
      <c r="E1075">
        <f t="shared" si="49"/>
        <v>0.11280754622641498</v>
      </c>
      <c r="F1075">
        <f t="shared" si="50"/>
        <v>0</v>
      </c>
    </row>
    <row r="1076" spans="1:6" x14ac:dyDescent="0.25">
      <c r="A1076">
        <v>1067</v>
      </c>
      <c r="B1076">
        <f>'Założenia i wyniki'!$E$6*Znorm.Profile!B1076*((100-(24*'Założenia i wyniki'!$E$9))/100)</f>
        <v>1.0327154716981131</v>
      </c>
      <c r="C1076">
        <f>'Założenia i wyniki'!$E$8*Znorm.Profile!C1076*(1+'Założenia i wyniki'!$E$10/100)^24</f>
        <v>0.53591404999999992</v>
      </c>
      <c r="D1076">
        <f t="shared" si="48"/>
        <v>0.53591404999999992</v>
      </c>
      <c r="E1076">
        <f t="shared" si="49"/>
        <v>0.49680142169811314</v>
      </c>
      <c r="F1076">
        <f t="shared" si="50"/>
        <v>0</v>
      </c>
    </row>
    <row r="1077" spans="1:6" x14ac:dyDescent="0.25">
      <c r="A1077">
        <v>1068</v>
      </c>
      <c r="B1077">
        <f>'Założenia i wyniki'!$E$6*Znorm.Profile!B1077*((100-(24*'Założenia i wyniki'!$E$9))/100)</f>
        <v>0.43070211320754709</v>
      </c>
      <c r="C1077">
        <f>'Założenia i wyniki'!$E$8*Znorm.Profile!C1077*(1+'Założenia i wyniki'!$E$10/100)^24</f>
        <v>0.53954425000000006</v>
      </c>
      <c r="D1077">
        <f t="shared" si="48"/>
        <v>0.43070211320754709</v>
      </c>
      <c r="E1077">
        <f t="shared" si="49"/>
        <v>0</v>
      </c>
      <c r="F1077">
        <f t="shared" si="50"/>
        <v>0.10884213679245297</v>
      </c>
    </row>
    <row r="1078" spans="1:6" x14ac:dyDescent="0.25">
      <c r="A1078">
        <v>1069</v>
      </c>
      <c r="B1078">
        <f>'Założenia i wyniki'!$E$6*Znorm.Profile!B1078*((100-(24*'Założenia i wyniki'!$E$9))/100)</f>
        <v>0.81646113207547166</v>
      </c>
      <c r="C1078">
        <f>'Założenia i wyniki'!$E$8*Znorm.Profile!C1078*(1+'Założenia i wyniki'!$E$10/100)^24</f>
        <v>0.54659849999999999</v>
      </c>
      <c r="D1078">
        <f t="shared" si="48"/>
        <v>0.54659849999999999</v>
      </c>
      <c r="E1078">
        <f t="shared" si="49"/>
        <v>0.26986263207547168</v>
      </c>
      <c r="F1078">
        <f t="shared" si="50"/>
        <v>0</v>
      </c>
    </row>
    <row r="1079" spans="1:6" x14ac:dyDescent="0.25">
      <c r="A1079">
        <v>1070</v>
      </c>
      <c r="B1079">
        <f>'Założenia i wyniki'!$E$6*Znorm.Profile!B1079*((100-(24*'Założenia i wyniki'!$E$9))/100)</f>
        <v>0.61847826415094331</v>
      </c>
      <c r="C1079">
        <f>'Założenia i wyniki'!$E$8*Znorm.Profile!C1079*(1+'Założenia i wyniki'!$E$10/100)^24</f>
        <v>0.54219270000000008</v>
      </c>
      <c r="D1079">
        <f t="shared" si="48"/>
        <v>0.54219270000000008</v>
      </c>
      <c r="E1079">
        <f t="shared" si="49"/>
        <v>7.628556415094323E-2</v>
      </c>
      <c r="F1079">
        <f t="shared" si="50"/>
        <v>0</v>
      </c>
    </row>
    <row r="1080" spans="1:6" x14ac:dyDescent="0.25">
      <c r="A1080">
        <v>1071</v>
      </c>
      <c r="B1080">
        <f>'Założenia i wyniki'!$E$6*Znorm.Profile!B1080*((100-(24*'Założenia i wyniki'!$E$9))/100)</f>
        <v>0.16329984905660377</v>
      </c>
      <c r="C1080">
        <f>'Założenia i wyniki'!$E$8*Znorm.Profile!C1080*(1+'Założenia i wyniki'!$E$10/100)^24</f>
        <v>0.54360145000000004</v>
      </c>
      <c r="D1080">
        <f t="shared" si="48"/>
        <v>0.16329984905660377</v>
      </c>
      <c r="E1080">
        <f t="shared" si="49"/>
        <v>0</v>
      </c>
      <c r="F1080">
        <f t="shared" si="50"/>
        <v>0.38030160094339627</v>
      </c>
    </row>
    <row r="1081" spans="1:6" x14ac:dyDescent="0.25">
      <c r="A1081">
        <v>1072</v>
      </c>
      <c r="B1081">
        <f>'Założenia i wyniki'!$E$6*Znorm.Profile!B1081*((100-(24*'Założenia i wyniki'!$E$9))/100)</f>
        <v>6.9028354716981127E-2</v>
      </c>
      <c r="C1081">
        <f>'Założenia i wyniki'!$E$8*Znorm.Profile!C1081*(1+'Założenia i wyniki'!$E$10/100)^24</f>
        <v>0.55648039999999999</v>
      </c>
      <c r="D1081">
        <f t="shared" si="48"/>
        <v>6.9028354716981127E-2</v>
      </c>
      <c r="E1081">
        <f t="shared" si="49"/>
        <v>0</v>
      </c>
      <c r="F1081">
        <f t="shared" si="50"/>
        <v>0.48745204528301889</v>
      </c>
    </row>
    <row r="1082" spans="1:6" x14ac:dyDescent="0.25">
      <c r="A1082">
        <v>1073</v>
      </c>
      <c r="B1082">
        <f>'Założenia i wyniki'!$E$6*Znorm.Profile!B1082*((100-(24*'Założenia i wyniki'!$E$9))/100)</f>
        <v>0</v>
      </c>
      <c r="C1082">
        <f>'Założenia i wyniki'!$E$8*Znorm.Profile!C1082*(1+'Założenia i wyniki'!$E$10/100)^24</f>
        <v>0.58452274999999998</v>
      </c>
      <c r="D1082">
        <f t="shared" si="48"/>
        <v>0</v>
      </c>
      <c r="E1082">
        <f t="shared" si="49"/>
        <v>0</v>
      </c>
      <c r="F1082">
        <f t="shared" si="50"/>
        <v>0.58452274999999998</v>
      </c>
    </row>
    <row r="1083" spans="1:6" x14ac:dyDescent="0.25">
      <c r="A1083">
        <v>1074</v>
      </c>
      <c r="B1083">
        <f>'Założenia i wyniki'!$E$6*Znorm.Profile!B1083*((100-(24*'Założenia i wyniki'!$E$9))/100)</f>
        <v>0</v>
      </c>
      <c r="C1083">
        <f>'Założenia i wyniki'!$E$8*Znorm.Profile!C1083*(1+'Założenia i wyniki'!$E$10/100)^24</f>
        <v>0.61969390000000002</v>
      </c>
      <c r="D1083">
        <f t="shared" si="48"/>
        <v>0</v>
      </c>
      <c r="E1083">
        <f t="shared" si="49"/>
        <v>0</v>
      </c>
      <c r="F1083">
        <f t="shared" si="50"/>
        <v>0.61969390000000002</v>
      </c>
    </row>
    <row r="1084" spans="1:6" x14ac:dyDescent="0.25">
      <c r="A1084">
        <v>1075</v>
      </c>
      <c r="B1084">
        <f>'Założenia i wyniki'!$E$6*Znorm.Profile!B1084*((100-(24*'Założenia i wyniki'!$E$9))/100)</f>
        <v>0</v>
      </c>
      <c r="C1084">
        <f>'Założenia i wyniki'!$E$8*Znorm.Profile!C1084*(1+'Założenia i wyniki'!$E$10/100)^24</f>
        <v>0.63048965000000001</v>
      </c>
      <c r="D1084">
        <f t="shared" si="48"/>
        <v>0</v>
      </c>
      <c r="E1084">
        <f t="shared" si="49"/>
        <v>0</v>
      </c>
      <c r="F1084">
        <f t="shared" si="50"/>
        <v>0.63048965000000001</v>
      </c>
    </row>
    <row r="1085" spans="1:6" x14ac:dyDescent="0.25">
      <c r="A1085">
        <v>1076</v>
      </c>
      <c r="B1085">
        <f>'Założenia i wyniki'!$E$6*Znorm.Profile!B1085*((100-(24*'Założenia i wyniki'!$E$9))/100)</f>
        <v>0</v>
      </c>
      <c r="C1085">
        <f>'Założenia i wyniki'!$E$8*Znorm.Profile!C1085*(1+'Założenia i wyniki'!$E$10/100)^24</f>
        <v>0.61796035000000005</v>
      </c>
      <c r="D1085">
        <f t="shared" si="48"/>
        <v>0</v>
      </c>
      <c r="E1085">
        <f t="shared" si="49"/>
        <v>0</v>
      </c>
      <c r="F1085">
        <f t="shared" si="50"/>
        <v>0.61796035000000005</v>
      </c>
    </row>
    <row r="1086" spans="1:6" x14ac:dyDescent="0.25">
      <c r="A1086">
        <v>1077</v>
      </c>
      <c r="B1086">
        <f>'Założenia i wyniki'!$E$6*Znorm.Profile!B1086*((100-(24*'Założenia i wyniki'!$E$9))/100)</f>
        <v>0</v>
      </c>
      <c r="C1086">
        <f>'Założenia i wyniki'!$E$8*Znorm.Profile!C1086*(1+'Założenia i wyniki'!$E$10/100)^24</f>
        <v>0.5719168</v>
      </c>
      <c r="D1086">
        <f t="shared" si="48"/>
        <v>0</v>
      </c>
      <c r="E1086">
        <f t="shared" si="49"/>
        <v>0</v>
      </c>
      <c r="F1086">
        <f t="shared" si="50"/>
        <v>0.5719168</v>
      </c>
    </row>
    <row r="1087" spans="1:6" x14ac:dyDescent="0.25">
      <c r="A1087">
        <v>1078</v>
      </c>
      <c r="B1087">
        <f>'Założenia i wyniki'!$E$6*Znorm.Profile!B1087*((100-(24*'Założenia i wyniki'!$E$9))/100)</f>
        <v>0</v>
      </c>
      <c r="C1087">
        <f>'Założenia i wyniki'!$E$8*Znorm.Profile!C1087*(1+'Założenia i wyniki'!$E$10/100)^24</f>
        <v>0.51139970000000001</v>
      </c>
      <c r="D1087">
        <f t="shared" si="48"/>
        <v>0</v>
      </c>
      <c r="E1087">
        <f t="shared" si="49"/>
        <v>0</v>
      </c>
      <c r="F1087">
        <f t="shared" si="50"/>
        <v>0.51139970000000001</v>
      </c>
    </row>
    <row r="1088" spans="1:6" x14ac:dyDescent="0.25">
      <c r="A1088">
        <v>1079</v>
      </c>
      <c r="B1088">
        <f>'Założenia i wyniki'!$E$6*Znorm.Profile!B1088*((100-(24*'Założenia i wyniki'!$E$9))/100)</f>
        <v>0</v>
      </c>
      <c r="C1088">
        <f>'Założenia i wyniki'!$E$8*Znorm.Profile!C1088*(1+'Założenia i wyniki'!$E$10/100)^24</f>
        <v>0.44097654999999997</v>
      </c>
      <c r="D1088">
        <f t="shared" si="48"/>
        <v>0</v>
      </c>
      <c r="E1088">
        <f t="shared" si="49"/>
        <v>0</v>
      </c>
      <c r="F1088">
        <f t="shared" si="50"/>
        <v>0.44097654999999997</v>
      </c>
    </row>
    <row r="1089" spans="1:6" x14ac:dyDescent="0.25">
      <c r="A1089">
        <v>1080</v>
      </c>
      <c r="B1089">
        <f>'Założenia i wyniki'!$E$6*Znorm.Profile!B1089*((100-(24*'Założenia i wyniki'!$E$9))/100)</f>
        <v>0</v>
      </c>
      <c r="C1089">
        <f>'Założenia i wyniki'!$E$8*Znorm.Profile!C1089*(1+'Założenia i wyniki'!$E$10/100)^24</f>
        <v>0.3716489</v>
      </c>
      <c r="D1089">
        <f t="shared" si="48"/>
        <v>0</v>
      </c>
      <c r="E1089">
        <f t="shared" si="49"/>
        <v>0</v>
      </c>
      <c r="F1089">
        <f t="shared" si="50"/>
        <v>0.3716489</v>
      </c>
    </row>
    <row r="1090" spans="1:6" x14ac:dyDescent="0.25">
      <c r="A1090">
        <v>1081</v>
      </c>
      <c r="B1090">
        <f>'Założenia i wyniki'!$E$6*Znorm.Profile!B1090*((100-(24*'Założenia i wyniki'!$E$9))/100)</f>
        <v>0</v>
      </c>
      <c r="C1090">
        <f>'Założenia i wyniki'!$E$8*Znorm.Profile!C1090*(1+'Założenia i wyniki'!$E$10/100)^24</f>
        <v>0.3054828</v>
      </c>
      <c r="D1090">
        <f t="shared" si="48"/>
        <v>0</v>
      </c>
      <c r="E1090">
        <f t="shared" si="49"/>
        <v>0</v>
      </c>
      <c r="F1090">
        <f t="shared" si="50"/>
        <v>0.3054828</v>
      </c>
    </row>
    <row r="1091" spans="1:6" x14ac:dyDescent="0.25">
      <c r="A1091">
        <v>1082</v>
      </c>
      <c r="B1091">
        <f>'Założenia i wyniki'!$E$6*Znorm.Profile!B1091*((100-(24*'Założenia i wyniki'!$E$9))/100)</f>
        <v>0</v>
      </c>
      <c r="C1091">
        <f>'Założenia i wyniki'!$E$8*Znorm.Profile!C1091*(1+'Założenia i wyniki'!$E$10/100)^24</f>
        <v>0.26804714999999996</v>
      </c>
      <c r="D1091">
        <f t="shared" si="48"/>
        <v>0</v>
      </c>
      <c r="E1091">
        <f t="shared" si="49"/>
        <v>0</v>
      </c>
      <c r="F1091">
        <f t="shared" si="50"/>
        <v>0.26804714999999996</v>
      </c>
    </row>
    <row r="1092" spans="1:6" x14ac:dyDescent="0.25">
      <c r="A1092">
        <v>1083</v>
      </c>
      <c r="B1092">
        <f>'Założenia i wyniki'!$E$6*Znorm.Profile!B1092*((100-(24*'Założenia i wyniki'!$E$9))/100)</f>
        <v>0</v>
      </c>
      <c r="C1092">
        <f>'Założenia i wyniki'!$E$8*Znorm.Profile!C1092*(1+'Założenia i wyniki'!$E$10/100)^24</f>
        <v>0.24071319999999996</v>
      </c>
      <c r="D1092">
        <f t="shared" si="48"/>
        <v>0</v>
      </c>
      <c r="E1092">
        <f t="shared" si="49"/>
        <v>0</v>
      </c>
      <c r="F1092">
        <f t="shared" si="50"/>
        <v>0.24071319999999996</v>
      </c>
    </row>
    <row r="1093" spans="1:6" x14ac:dyDescent="0.25">
      <c r="A1093">
        <v>1084</v>
      </c>
      <c r="B1093">
        <f>'Założenia i wyniki'!$E$6*Znorm.Profile!B1093*((100-(24*'Założenia i wyniki'!$E$9))/100)</f>
        <v>0</v>
      </c>
      <c r="C1093">
        <f>'Założenia i wyniki'!$E$8*Znorm.Profile!C1093*(1+'Założenia i wyniki'!$E$10/100)^24</f>
        <v>0.23785790000000001</v>
      </c>
      <c r="D1093">
        <f t="shared" si="48"/>
        <v>0</v>
      </c>
      <c r="E1093">
        <f t="shared" si="49"/>
        <v>0</v>
      </c>
      <c r="F1093">
        <f t="shared" si="50"/>
        <v>0.23785790000000001</v>
      </c>
    </row>
    <row r="1094" spans="1:6" x14ac:dyDescent="0.25">
      <c r="A1094">
        <v>1085</v>
      </c>
      <c r="B1094">
        <f>'Założenia i wyniki'!$E$6*Znorm.Profile!B1094*((100-(24*'Założenia i wyniki'!$E$9))/100)</f>
        <v>0</v>
      </c>
      <c r="C1094">
        <f>'Założenia i wyniki'!$E$8*Znorm.Profile!C1094*(1+'Założenia i wyniki'!$E$10/100)^24</f>
        <v>0.24391010000000002</v>
      </c>
      <c r="D1094">
        <f t="shared" si="48"/>
        <v>0</v>
      </c>
      <c r="E1094">
        <f t="shared" si="49"/>
        <v>0</v>
      </c>
      <c r="F1094">
        <f t="shared" si="50"/>
        <v>0.24391010000000002</v>
      </c>
    </row>
    <row r="1095" spans="1:6" x14ac:dyDescent="0.25">
      <c r="A1095">
        <v>1086</v>
      </c>
      <c r="B1095">
        <f>'Założenia i wyniki'!$E$6*Znorm.Profile!B1095*((100-(24*'Założenia i wyniki'!$E$9))/100)</f>
        <v>0</v>
      </c>
      <c r="C1095">
        <f>'Założenia i wyniki'!$E$8*Znorm.Profile!C1095*(1+'Założenia i wyniki'!$E$10/100)^24</f>
        <v>0.26638079999999997</v>
      </c>
      <c r="D1095">
        <f t="shared" si="48"/>
        <v>0</v>
      </c>
      <c r="E1095">
        <f t="shared" si="49"/>
        <v>0</v>
      </c>
      <c r="F1095">
        <f t="shared" si="50"/>
        <v>0.26638079999999997</v>
      </c>
    </row>
    <row r="1096" spans="1:6" x14ac:dyDescent="0.25">
      <c r="A1096">
        <v>1087</v>
      </c>
      <c r="B1096">
        <f>'Założenia i wyniki'!$E$6*Znorm.Profile!B1096*((100-(24*'Założenia i wyniki'!$E$9))/100)</f>
        <v>0</v>
      </c>
      <c r="C1096">
        <f>'Założenia i wyniki'!$E$8*Znorm.Profile!C1096*(1+'Założenia i wyniki'!$E$10/100)^24</f>
        <v>0.31673075000000001</v>
      </c>
      <c r="D1096">
        <f t="shared" si="48"/>
        <v>0</v>
      </c>
      <c r="E1096">
        <f t="shared" si="49"/>
        <v>0</v>
      </c>
      <c r="F1096">
        <f t="shared" si="50"/>
        <v>0.31673075000000001</v>
      </c>
    </row>
    <row r="1097" spans="1:6" x14ac:dyDescent="0.25">
      <c r="A1097">
        <v>1088</v>
      </c>
      <c r="B1097">
        <f>'Założenia i wyniki'!$E$6*Znorm.Profile!B1097*((100-(24*'Założenia i wyniki'!$E$9))/100)</f>
        <v>1.5366483018867923E-2</v>
      </c>
      <c r="C1097">
        <f>'Założenia i wyniki'!$E$8*Znorm.Profile!C1097*(1+'Założenia i wyniki'!$E$10/100)^24</f>
        <v>0.37327149999999998</v>
      </c>
      <c r="D1097">
        <f t="shared" si="48"/>
        <v>1.5366483018867923E-2</v>
      </c>
      <c r="E1097">
        <f t="shared" si="49"/>
        <v>0</v>
      </c>
      <c r="F1097">
        <f t="shared" si="50"/>
        <v>0.35790501698113203</v>
      </c>
    </row>
    <row r="1098" spans="1:6" x14ac:dyDescent="0.25">
      <c r="A1098">
        <v>1089</v>
      </c>
      <c r="B1098">
        <f>'Założenia i wyniki'!$E$6*Znorm.Profile!B1098*((100-(24*'Założenia i wyniki'!$E$9))/100)</f>
        <v>0.15278060377358491</v>
      </c>
      <c r="C1098">
        <f>'Założenia i wyniki'!$E$8*Znorm.Profile!C1098*(1+'Założenia i wyniki'!$E$10/100)^24</f>
        <v>0.43831165000000005</v>
      </c>
      <c r="D1098">
        <f t="shared" si="48"/>
        <v>0.15278060377358491</v>
      </c>
      <c r="E1098">
        <f t="shared" si="49"/>
        <v>0</v>
      </c>
      <c r="F1098">
        <f t="shared" si="50"/>
        <v>0.28553104622641512</v>
      </c>
    </row>
    <row r="1099" spans="1:6" x14ac:dyDescent="0.25">
      <c r="A1099">
        <v>1090</v>
      </c>
      <c r="B1099">
        <f>'Założenia i wyniki'!$E$6*Znorm.Profile!B1099*((100-(24*'Założenia i wyniki'!$E$9))/100)</f>
        <v>0.48489909433962258</v>
      </c>
      <c r="C1099">
        <f>'Założenia i wyniki'!$E$8*Znorm.Profile!C1099*(1+'Założenia i wyniki'!$E$10/100)^24</f>
        <v>0.48649265000000003</v>
      </c>
      <c r="D1099">
        <f t="shared" ref="D1099:D1162" si="51">IF(B1099&lt;=C1099,B1099,C1099)</f>
        <v>0.48489909433962258</v>
      </c>
      <c r="E1099">
        <f t="shared" ref="E1099:E1162" si="52">IF(B1099&gt;C1099,B1099-C1099,0)</f>
        <v>0</v>
      </c>
      <c r="F1099">
        <f t="shared" ref="F1099:F1162" si="53">IF(B1099&lt;C1099,C1099-B1099,0)</f>
        <v>1.5935556603774437E-3</v>
      </c>
    </row>
    <row r="1100" spans="1:6" x14ac:dyDescent="0.25">
      <c r="A1100">
        <v>1091</v>
      </c>
      <c r="B1100">
        <f>'Założenia i wyniki'!$E$6*Znorm.Profile!B1100*((100-(24*'Założenia i wyniki'!$E$9))/100)</f>
        <v>1.0448354716981132</v>
      </c>
      <c r="C1100">
        <f>'Założenia i wyniki'!$E$8*Znorm.Profile!C1100*(1+'Założenia i wyniki'!$E$10/100)^24</f>
        <v>0.53146555000000006</v>
      </c>
      <c r="D1100">
        <f t="shared" si="51"/>
        <v>0.53146555000000006</v>
      </c>
      <c r="E1100">
        <f t="shared" si="52"/>
        <v>0.51336992169811313</v>
      </c>
      <c r="F1100">
        <f t="shared" si="53"/>
        <v>0</v>
      </c>
    </row>
    <row r="1101" spans="1:6" x14ac:dyDescent="0.25">
      <c r="A1101">
        <v>1092</v>
      </c>
      <c r="B1101">
        <f>'Założenia i wyniki'!$E$6*Znorm.Profile!B1101*((100-(24*'Założenia i wyniki'!$E$9))/100)</f>
        <v>1.3739049056603774</v>
      </c>
      <c r="C1101">
        <f>'Założenia i wyniki'!$E$8*Znorm.Profile!C1101*(1+'Założenia i wyniki'!$E$10/100)^24</f>
        <v>0.53511710000000001</v>
      </c>
      <c r="D1101">
        <f t="shared" si="51"/>
        <v>0.53511710000000001</v>
      </c>
      <c r="E1101">
        <f t="shared" si="52"/>
        <v>0.83878780566037736</v>
      </c>
      <c r="F1101">
        <f t="shared" si="53"/>
        <v>0</v>
      </c>
    </row>
    <row r="1102" spans="1:6" x14ac:dyDescent="0.25">
      <c r="A1102">
        <v>1093</v>
      </c>
      <c r="B1102">
        <f>'Założenia i wyniki'!$E$6*Znorm.Profile!B1102*((100-(24*'Założenia i wyniki'!$E$9))/100)</f>
        <v>1.1002520754716982</v>
      </c>
      <c r="C1102">
        <f>'Założenia i wyniki'!$E$8*Znorm.Profile!C1102*(1+'Założenia i wyniki'!$E$10/100)^24</f>
        <v>0.52478544999999999</v>
      </c>
      <c r="D1102">
        <f t="shared" si="51"/>
        <v>0.52478544999999999</v>
      </c>
      <c r="E1102">
        <f t="shared" si="52"/>
        <v>0.57546662547169825</v>
      </c>
      <c r="F1102">
        <f t="shared" si="53"/>
        <v>0</v>
      </c>
    </row>
    <row r="1103" spans="1:6" x14ac:dyDescent="0.25">
      <c r="A1103">
        <v>1094</v>
      </c>
      <c r="B1103">
        <f>'Założenia i wyniki'!$E$6*Znorm.Profile!B1103*((100-(24*'Założenia i wyniki'!$E$9))/100)</f>
        <v>0.47214641509433958</v>
      </c>
      <c r="C1103">
        <f>'Założenia i wyniki'!$E$8*Znorm.Profile!C1103*(1+'Założenia i wyniki'!$E$10/100)^24</f>
        <v>0.51001265000000007</v>
      </c>
      <c r="D1103">
        <f t="shared" si="51"/>
        <v>0.47214641509433958</v>
      </c>
      <c r="E1103">
        <f t="shared" si="52"/>
        <v>0</v>
      </c>
      <c r="F1103">
        <f t="shared" si="53"/>
        <v>3.786623490566049E-2</v>
      </c>
    </row>
    <row r="1104" spans="1:6" x14ac:dyDescent="0.25">
      <c r="A1104">
        <v>1095</v>
      </c>
      <c r="B1104">
        <f>'Założenia i wyniki'!$E$6*Znorm.Profile!B1104*((100-(24*'Założenia i wyniki'!$E$9))/100)</f>
        <v>0.16972573584905659</v>
      </c>
      <c r="C1104">
        <f>'Założenia i wyniki'!$E$8*Znorm.Profile!C1104*(1+'Założenia i wyniki'!$E$10/100)^24</f>
        <v>0.48414099999999999</v>
      </c>
      <c r="D1104">
        <f t="shared" si="51"/>
        <v>0.16972573584905659</v>
      </c>
      <c r="E1104">
        <f t="shared" si="52"/>
        <v>0</v>
      </c>
      <c r="F1104">
        <f t="shared" si="53"/>
        <v>0.3144152641509434</v>
      </c>
    </row>
    <row r="1105" spans="1:6" x14ac:dyDescent="0.25">
      <c r="A1105">
        <v>1096</v>
      </c>
      <c r="B1105">
        <f>'Założenia i wyniki'!$E$6*Znorm.Profile!B1105*((100-(24*'Założenia i wyniki'!$E$9))/100)</f>
        <v>8.6120603773584908E-2</v>
      </c>
      <c r="C1105">
        <f>'Założenia i wyniki'!$E$8*Znorm.Profile!C1105*(1+'Założenia i wyniki'!$E$10/100)^24</f>
        <v>0.47307785000000002</v>
      </c>
      <c r="D1105">
        <f t="shared" si="51"/>
        <v>8.6120603773584908E-2</v>
      </c>
      <c r="E1105">
        <f t="shared" si="52"/>
        <v>0</v>
      </c>
      <c r="F1105">
        <f t="shared" si="53"/>
        <v>0.38695724622641514</v>
      </c>
    </row>
    <row r="1106" spans="1:6" x14ac:dyDescent="0.25">
      <c r="A1106">
        <v>1097</v>
      </c>
      <c r="B1106">
        <f>'Założenia i wyniki'!$E$6*Znorm.Profile!B1106*((100-(24*'Założenia i wyniki'!$E$9))/100)</f>
        <v>0</v>
      </c>
      <c r="C1106">
        <f>'Założenia i wyniki'!$E$8*Znorm.Profile!C1106*(1+'Założenia i wyniki'!$E$10/100)^24</f>
        <v>0.5051924499999999</v>
      </c>
      <c r="D1106">
        <f t="shared" si="51"/>
        <v>0</v>
      </c>
      <c r="E1106">
        <f t="shared" si="52"/>
        <v>0</v>
      </c>
      <c r="F1106">
        <f t="shared" si="53"/>
        <v>0.5051924499999999</v>
      </c>
    </row>
    <row r="1107" spans="1:6" x14ac:dyDescent="0.25">
      <c r="A1107">
        <v>1098</v>
      </c>
      <c r="B1107">
        <f>'Założenia i wyniki'!$E$6*Znorm.Profile!B1107*((100-(24*'Założenia i wyniki'!$E$9))/100)</f>
        <v>0</v>
      </c>
      <c r="C1107">
        <f>'Założenia i wyniki'!$E$8*Znorm.Profile!C1107*(1+'Założenia i wyniki'!$E$10/100)^24</f>
        <v>0.57076145</v>
      </c>
      <c r="D1107">
        <f t="shared" si="51"/>
        <v>0</v>
      </c>
      <c r="E1107">
        <f t="shared" si="52"/>
        <v>0</v>
      </c>
      <c r="F1107">
        <f t="shared" si="53"/>
        <v>0.57076145</v>
      </c>
    </row>
    <row r="1108" spans="1:6" x14ac:dyDescent="0.25">
      <c r="A1108">
        <v>1099</v>
      </c>
      <c r="B1108">
        <f>'Założenia i wyniki'!$E$6*Znorm.Profile!B1108*((100-(24*'Założenia i wyniki'!$E$9))/100)</f>
        <v>0</v>
      </c>
      <c r="C1108">
        <f>'Założenia i wyniki'!$E$8*Znorm.Profile!C1108*(1+'Założenia i wyniki'!$E$10/100)^24</f>
        <v>0.59781189999999995</v>
      </c>
      <c r="D1108">
        <f t="shared" si="51"/>
        <v>0</v>
      </c>
      <c r="E1108">
        <f t="shared" si="52"/>
        <v>0</v>
      </c>
      <c r="F1108">
        <f t="shared" si="53"/>
        <v>0.59781189999999995</v>
      </c>
    </row>
    <row r="1109" spans="1:6" x14ac:dyDescent="0.25">
      <c r="A1109">
        <v>1100</v>
      </c>
      <c r="B1109">
        <f>'Założenia i wyniki'!$E$6*Znorm.Profile!B1109*((100-(24*'Założenia i wyniki'!$E$9))/100)</f>
        <v>0</v>
      </c>
      <c r="C1109">
        <f>'Założenia i wyniki'!$E$8*Znorm.Profile!C1109*(1+'Założenia i wyniki'!$E$10/100)^24</f>
        <v>0.59318945000000001</v>
      </c>
      <c r="D1109">
        <f t="shared" si="51"/>
        <v>0</v>
      </c>
      <c r="E1109">
        <f t="shared" si="52"/>
        <v>0</v>
      </c>
      <c r="F1109">
        <f t="shared" si="53"/>
        <v>0.59318945000000001</v>
      </c>
    </row>
    <row r="1110" spans="1:6" x14ac:dyDescent="0.25">
      <c r="A1110">
        <v>1101</v>
      </c>
      <c r="B1110">
        <f>'Założenia i wyniki'!$E$6*Znorm.Profile!B1110*((100-(24*'Założenia i wyniki'!$E$9))/100)</f>
        <v>0</v>
      </c>
      <c r="C1110">
        <f>'Założenia i wyniki'!$E$8*Znorm.Profile!C1110*(1+'Założenia i wyniki'!$E$10/100)^24</f>
        <v>0.56376775000000012</v>
      </c>
      <c r="D1110">
        <f t="shared" si="51"/>
        <v>0</v>
      </c>
      <c r="E1110">
        <f t="shared" si="52"/>
        <v>0</v>
      </c>
      <c r="F1110">
        <f t="shared" si="53"/>
        <v>0.56376775000000012</v>
      </c>
    </row>
    <row r="1111" spans="1:6" x14ac:dyDescent="0.25">
      <c r="A1111">
        <v>1102</v>
      </c>
      <c r="B1111">
        <f>'Założenia i wyniki'!$E$6*Znorm.Profile!B1111*((100-(24*'Założenia i wyniki'!$E$9))/100)</f>
        <v>0</v>
      </c>
      <c r="C1111">
        <f>'Założenia i wyniki'!$E$8*Znorm.Profile!C1111*(1+'Założenia i wyniki'!$E$10/100)^24</f>
        <v>0.50060009999999999</v>
      </c>
      <c r="D1111">
        <f t="shared" si="51"/>
        <v>0</v>
      </c>
      <c r="E1111">
        <f t="shared" si="52"/>
        <v>0</v>
      </c>
      <c r="F1111">
        <f t="shared" si="53"/>
        <v>0.50060009999999999</v>
      </c>
    </row>
    <row r="1112" spans="1:6" x14ac:dyDescent="0.25">
      <c r="A1112">
        <v>1103</v>
      </c>
      <c r="B1112">
        <f>'Założenia i wyniki'!$E$6*Znorm.Profile!B1112*((100-(24*'Założenia i wyniki'!$E$9))/100)</f>
        <v>0</v>
      </c>
      <c r="C1112">
        <f>'Założenia i wyniki'!$E$8*Znorm.Profile!C1112*(1+'Założenia i wyniki'!$E$10/100)^24</f>
        <v>0.41564985000000004</v>
      </c>
      <c r="D1112">
        <f t="shared" si="51"/>
        <v>0</v>
      </c>
      <c r="E1112">
        <f t="shared" si="52"/>
        <v>0</v>
      </c>
      <c r="F1112">
        <f t="shared" si="53"/>
        <v>0.41564985000000004</v>
      </c>
    </row>
    <row r="1113" spans="1:6" x14ac:dyDescent="0.25">
      <c r="A1113">
        <v>1104</v>
      </c>
      <c r="B1113">
        <f>'Założenia i wyniki'!$E$6*Znorm.Profile!B1113*((100-(24*'Założenia i wyniki'!$E$9))/100)</f>
        <v>0</v>
      </c>
      <c r="C1113">
        <f>'Założenia i wyniki'!$E$8*Znorm.Profile!C1113*(1+'Założenia i wyniki'!$E$10/100)^24</f>
        <v>0.34313650000000001</v>
      </c>
      <c r="D1113">
        <f t="shared" si="51"/>
        <v>0</v>
      </c>
      <c r="E1113">
        <f t="shared" si="52"/>
        <v>0</v>
      </c>
      <c r="F1113">
        <f t="shared" si="53"/>
        <v>0.34313650000000001</v>
      </c>
    </row>
    <row r="1114" spans="1:6" x14ac:dyDescent="0.25">
      <c r="A1114">
        <v>1105</v>
      </c>
      <c r="B1114">
        <f>'Założenia i wyniki'!$E$6*Znorm.Profile!B1114*((100-(24*'Założenia i wyniki'!$E$9))/100)</f>
        <v>0</v>
      </c>
      <c r="C1114">
        <f>'Założenia i wyniki'!$E$8*Znorm.Profile!C1114*(1+'Założenia i wyniki'!$E$10/100)^24</f>
        <v>0.27866859999999999</v>
      </c>
      <c r="D1114">
        <f t="shared" si="51"/>
        <v>0</v>
      </c>
      <c r="E1114">
        <f t="shared" si="52"/>
        <v>0</v>
      </c>
      <c r="F1114">
        <f t="shared" si="53"/>
        <v>0.27866859999999999</v>
      </c>
    </row>
    <row r="1115" spans="1:6" x14ac:dyDescent="0.25">
      <c r="A1115">
        <v>1106</v>
      </c>
      <c r="B1115">
        <f>'Założenia i wyniki'!$E$6*Znorm.Profile!B1115*((100-(24*'Założenia i wyniki'!$E$9))/100)</f>
        <v>0</v>
      </c>
      <c r="C1115">
        <f>'Założenia i wyniki'!$E$8*Znorm.Profile!C1115*(1+'Założenia i wyniki'!$E$10/100)^24</f>
        <v>0.24619979999999994</v>
      </c>
      <c r="D1115">
        <f t="shared" si="51"/>
        <v>0</v>
      </c>
      <c r="E1115">
        <f t="shared" si="52"/>
        <v>0</v>
      </c>
      <c r="F1115">
        <f t="shared" si="53"/>
        <v>0.24619979999999994</v>
      </c>
    </row>
    <row r="1116" spans="1:6" x14ac:dyDescent="0.25">
      <c r="A1116">
        <v>1107</v>
      </c>
      <c r="B1116">
        <f>'Założenia i wyniki'!$E$6*Znorm.Profile!B1116*((100-(24*'Założenia i wyniki'!$E$9))/100)</f>
        <v>0</v>
      </c>
      <c r="C1116">
        <f>'Założenia i wyniki'!$E$8*Znorm.Profile!C1116*(1+'Założenia i wyniki'!$E$10/100)^24</f>
        <v>0.22898890000000002</v>
      </c>
      <c r="D1116">
        <f t="shared" si="51"/>
        <v>0</v>
      </c>
      <c r="E1116">
        <f t="shared" si="52"/>
        <v>0</v>
      </c>
      <c r="F1116">
        <f t="shared" si="53"/>
        <v>0.22898890000000002</v>
      </c>
    </row>
    <row r="1117" spans="1:6" x14ac:dyDescent="0.25">
      <c r="A1117">
        <v>1108</v>
      </c>
      <c r="B1117">
        <f>'Założenia i wyniki'!$E$6*Znorm.Profile!B1117*((100-(24*'Założenia i wyniki'!$E$9))/100)</f>
        <v>0</v>
      </c>
      <c r="C1117">
        <f>'Założenia i wyniki'!$E$8*Znorm.Profile!C1117*(1+'Założenia i wyniki'!$E$10/100)^24</f>
        <v>0.23271745000000002</v>
      </c>
      <c r="D1117">
        <f t="shared" si="51"/>
        <v>0</v>
      </c>
      <c r="E1117">
        <f t="shared" si="52"/>
        <v>0</v>
      </c>
      <c r="F1117">
        <f t="shared" si="53"/>
        <v>0.23271745000000002</v>
      </c>
    </row>
    <row r="1118" spans="1:6" x14ac:dyDescent="0.25">
      <c r="A1118">
        <v>1109</v>
      </c>
      <c r="B1118">
        <f>'Założenia i wyniki'!$E$6*Znorm.Profile!B1118*((100-(24*'Założenia i wyniki'!$E$9))/100)</f>
        <v>0</v>
      </c>
      <c r="C1118">
        <f>'Założenia i wyniki'!$E$8*Znorm.Profile!C1118*(1+'Założenia i wyniki'!$E$10/100)^24</f>
        <v>0.25701514999999997</v>
      </c>
      <c r="D1118">
        <f t="shared" si="51"/>
        <v>0</v>
      </c>
      <c r="E1118">
        <f t="shared" si="52"/>
        <v>0</v>
      </c>
      <c r="F1118">
        <f t="shared" si="53"/>
        <v>0.25701514999999997</v>
      </c>
    </row>
    <row r="1119" spans="1:6" x14ac:dyDescent="0.25">
      <c r="A1119">
        <v>1110</v>
      </c>
      <c r="B1119">
        <f>'Założenia i wyniki'!$E$6*Znorm.Profile!B1119*((100-(24*'Założenia i wyniki'!$E$9))/100)</f>
        <v>0</v>
      </c>
      <c r="C1119">
        <f>'Założenia i wyniki'!$E$8*Znorm.Profile!C1119*(1+'Założenia i wyniki'!$E$10/100)^24</f>
        <v>0.32028675000000001</v>
      </c>
      <c r="D1119">
        <f t="shared" si="51"/>
        <v>0</v>
      </c>
      <c r="E1119">
        <f t="shared" si="52"/>
        <v>0</v>
      </c>
      <c r="F1119">
        <f t="shared" si="53"/>
        <v>0.32028675000000001</v>
      </c>
    </row>
    <row r="1120" spans="1:6" x14ac:dyDescent="0.25">
      <c r="A1120">
        <v>1111</v>
      </c>
      <c r="B1120">
        <f>'Założenia i wyniki'!$E$6*Znorm.Profile!B1120*((100-(24*'Założenia i wyniki'!$E$9))/100)</f>
        <v>0</v>
      </c>
      <c r="C1120">
        <f>'Założenia i wyniki'!$E$8*Znorm.Profile!C1120*(1+'Założenia i wyniki'!$E$10/100)^24</f>
        <v>0.40026244999999999</v>
      </c>
      <c r="D1120">
        <f t="shared" si="51"/>
        <v>0</v>
      </c>
      <c r="E1120">
        <f t="shared" si="52"/>
        <v>0</v>
      </c>
      <c r="F1120">
        <f t="shared" si="53"/>
        <v>0.40026244999999999</v>
      </c>
    </row>
    <row r="1121" spans="1:6" x14ac:dyDescent="0.25">
      <c r="A1121">
        <v>1112</v>
      </c>
      <c r="B1121">
        <f>'Założenia i wyniki'!$E$6*Znorm.Profile!B1121*((100-(24*'Założenia i wyniki'!$E$9))/100)</f>
        <v>0</v>
      </c>
      <c r="C1121">
        <f>'Założenia i wyniki'!$E$8*Znorm.Profile!C1121*(1+'Założenia i wyniki'!$E$10/100)^24</f>
        <v>0.44853514999999994</v>
      </c>
      <c r="D1121">
        <f t="shared" si="51"/>
        <v>0</v>
      </c>
      <c r="E1121">
        <f t="shared" si="52"/>
        <v>0</v>
      </c>
      <c r="F1121">
        <f t="shared" si="53"/>
        <v>0.44853514999999994</v>
      </c>
    </row>
    <row r="1122" spans="1:6" x14ac:dyDescent="0.25">
      <c r="A1122">
        <v>1113</v>
      </c>
      <c r="B1122">
        <f>'Założenia i wyniki'!$E$6*Znorm.Profile!B1122*((100-(24*'Założenia i wyniki'!$E$9))/100)</f>
        <v>9.9391622641509414E-2</v>
      </c>
      <c r="C1122">
        <f>'Założenia i wyniki'!$E$8*Znorm.Profile!C1122*(1+'Założenia i wyniki'!$E$10/100)^24</f>
        <v>0.47474840000000001</v>
      </c>
      <c r="D1122">
        <f t="shared" si="51"/>
        <v>9.9391622641509414E-2</v>
      </c>
      <c r="E1122">
        <f t="shared" si="52"/>
        <v>0</v>
      </c>
      <c r="F1122">
        <f t="shared" si="53"/>
        <v>0.3753567773584906</v>
      </c>
    </row>
    <row r="1123" spans="1:6" x14ac:dyDescent="0.25">
      <c r="A1123">
        <v>1114</v>
      </c>
      <c r="B1123">
        <f>'Założenia i wyniki'!$E$6*Znorm.Profile!B1123*((100-(24*'Założenia i wyniki'!$E$9))/100)</f>
        <v>0.1838886037735849</v>
      </c>
      <c r="C1123">
        <f>'Założenia i wyniki'!$E$8*Znorm.Profile!C1123*(1+'Założenia i wyniki'!$E$10/100)^24</f>
        <v>0.48908194999999999</v>
      </c>
      <c r="D1123">
        <f t="shared" si="51"/>
        <v>0.1838886037735849</v>
      </c>
      <c r="E1123">
        <f t="shared" si="52"/>
        <v>0</v>
      </c>
      <c r="F1123">
        <f t="shared" si="53"/>
        <v>0.30519334622641509</v>
      </c>
    </row>
    <row r="1124" spans="1:6" x14ac:dyDescent="0.25">
      <c r="A1124">
        <v>1115</v>
      </c>
      <c r="B1124">
        <f>'Założenia i wyniki'!$E$6*Znorm.Profile!B1124*((100-(24*'Założenia i wyniki'!$E$9))/100)</f>
        <v>0.18290528301886791</v>
      </c>
      <c r="C1124">
        <f>'Założenia i wyniki'!$E$8*Znorm.Profile!C1124*(1+'Założenia i wyniki'!$E$10/100)^24</f>
        <v>0.48717760000000004</v>
      </c>
      <c r="D1124">
        <f t="shared" si="51"/>
        <v>0.18290528301886791</v>
      </c>
      <c r="E1124">
        <f t="shared" si="52"/>
        <v>0</v>
      </c>
      <c r="F1124">
        <f t="shared" si="53"/>
        <v>0.30427231698113211</v>
      </c>
    </row>
    <row r="1125" spans="1:6" x14ac:dyDescent="0.25">
      <c r="A1125">
        <v>1116</v>
      </c>
      <c r="B1125">
        <f>'Założenia i wyniki'!$E$6*Znorm.Profile!B1125*((100-(24*'Założenia i wyniki'!$E$9))/100)</f>
        <v>0.18324830188679245</v>
      </c>
      <c r="C1125">
        <f>'Założenia i wyniki'!$E$8*Znorm.Profile!C1125*(1+'Założenia i wyniki'!$E$10/100)^24</f>
        <v>0.4732364</v>
      </c>
      <c r="D1125">
        <f t="shared" si="51"/>
        <v>0.18324830188679245</v>
      </c>
      <c r="E1125">
        <f t="shared" si="52"/>
        <v>0</v>
      </c>
      <c r="F1125">
        <f t="shared" si="53"/>
        <v>0.28998809811320758</v>
      </c>
    </row>
    <row r="1126" spans="1:6" x14ac:dyDescent="0.25">
      <c r="A1126">
        <v>1117</v>
      </c>
      <c r="B1126">
        <f>'Założenia i wyniki'!$E$6*Znorm.Profile!B1126*((100-(24*'Założenia i wyniki'!$E$9))/100)</f>
        <v>0.1783774339622641</v>
      </c>
      <c r="C1126">
        <f>'Założenia i wyniki'!$E$8*Znorm.Profile!C1126*(1+'Założenia i wyniki'!$E$10/100)^24</f>
        <v>0.46781524999999996</v>
      </c>
      <c r="D1126">
        <f t="shared" si="51"/>
        <v>0.1783774339622641</v>
      </c>
      <c r="E1126">
        <f t="shared" si="52"/>
        <v>0</v>
      </c>
      <c r="F1126">
        <f t="shared" si="53"/>
        <v>0.28943781603773588</v>
      </c>
    </row>
    <row r="1127" spans="1:6" x14ac:dyDescent="0.25">
      <c r="A1127">
        <v>1118</v>
      </c>
      <c r="B1127">
        <f>'Założenia i wyniki'!$E$6*Znorm.Profile!B1127*((100-(24*'Założenia i wyniki'!$E$9))/100)</f>
        <v>0.14652241509433961</v>
      </c>
      <c r="C1127">
        <f>'Założenia i wyniki'!$E$8*Znorm.Profile!C1127*(1+'Założenia i wyniki'!$E$10/100)^24</f>
        <v>0.47607910000000003</v>
      </c>
      <c r="D1127">
        <f t="shared" si="51"/>
        <v>0.14652241509433961</v>
      </c>
      <c r="E1127">
        <f t="shared" si="52"/>
        <v>0</v>
      </c>
      <c r="F1127">
        <f t="shared" si="53"/>
        <v>0.32955668490566042</v>
      </c>
    </row>
    <row r="1128" spans="1:6" x14ac:dyDescent="0.25">
      <c r="A1128">
        <v>1119</v>
      </c>
      <c r="B1128">
        <f>'Założenia i wyniki'!$E$6*Znorm.Profile!B1128*((100-(24*'Założenia i wyniki'!$E$9))/100)</f>
        <v>0.12155064150943397</v>
      </c>
      <c r="C1128">
        <f>'Założenia i wyniki'!$E$8*Znorm.Profile!C1128*(1+'Założenia i wyniki'!$E$10/100)^24</f>
        <v>0.47972504999999999</v>
      </c>
      <c r="D1128">
        <f t="shared" si="51"/>
        <v>0.12155064150943397</v>
      </c>
      <c r="E1128">
        <f t="shared" si="52"/>
        <v>0</v>
      </c>
      <c r="F1128">
        <f t="shared" si="53"/>
        <v>0.35817440849056603</v>
      </c>
    </row>
    <row r="1129" spans="1:6" x14ac:dyDescent="0.25">
      <c r="A1129">
        <v>1120</v>
      </c>
      <c r="B1129">
        <f>'Założenia i wyniki'!$E$6*Znorm.Profile!B1129*((100-(24*'Założenia i wyniki'!$E$9))/100)</f>
        <v>6.2017811320754714E-2</v>
      </c>
      <c r="C1129">
        <f>'Założenia i wyniki'!$E$8*Znorm.Profile!C1129*(1+'Założenia i wyniki'!$E$10/100)^24</f>
        <v>0.50738064999999999</v>
      </c>
      <c r="D1129">
        <f t="shared" si="51"/>
        <v>6.2017811320754714E-2</v>
      </c>
      <c r="E1129">
        <f t="shared" si="52"/>
        <v>0</v>
      </c>
      <c r="F1129">
        <f t="shared" si="53"/>
        <v>0.44536283867924525</v>
      </c>
    </row>
    <row r="1130" spans="1:6" x14ac:dyDescent="0.25">
      <c r="A1130">
        <v>1121</v>
      </c>
      <c r="B1130">
        <f>'Założenia i wyniki'!$E$6*Znorm.Profile!B1130*((100-(24*'Założenia i wyniki'!$E$9))/100)</f>
        <v>0</v>
      </c>
      <c r="C1130">
        <f>'Założenia i wyniki'!$E$8*Znorm.Profile!C1130*(1+'Założenia i wyniki'!$E$10/100)^24</f>
        <v>0.55636525000000003</v>
      </c>
      <c r="D1130">
        <f t="shared" si="51"/>
        <v>0</v>
      </c>
      <c r="E1130">
        <f t="shared" si="52"/>
        <v>0</v>
      </c>
      <c r="F1130">
        <f t="shared" si="53"/>
        <v>0.55636525000000003</v>
      </c>
    </row>
    <row r="1131" spans="1:6" x14ac:dyDescent="0.25">
      <c r="A1131">
        <v>1122</v>
      </c>
      <c r="B1131">
        <f>'Założenia i wyniki'!$E$6*Znorm.Profile!B1131*((100-(24*'Założenia i wyniki'!$E$9))/100)</f>
        <v>0</v>
      </c>
      <c r="C1131">
        <f>'Założenia i wyniki'!$E$8*Znorm.Profile!C1131*(1+'Założenia i wyniki'!$E$10/100)^24</f>
        <v>0.61267079999999996</v>
      </c>
      <c r="D1131">
        <f t="shared" si="51"/>
        <v>0</v>
      </c>
      <c r="E1131">
        <f t="shared" si="52"/>
        <v>0</v>
      </c>
      <c r="F1131">
        <f t="shared" si="53"/>
        <v>0.61267079999999996</v>
      </c>
    </row>
    <row r="1132" spans="1:6" x14ac:dyDescent="0.25">
      <c r="A1132">
        <v>1123</v>
      </c>
      <c r="B1132">
        <f>'Założenia i wyniki'!$E$6*Znorm.Profile!B1132*((100-(24*'Założenia i wyniki'!$E$9))/100)</f>
        <v>0</v>
      </c>
      <c r="C1132">
        <f>'Założenia i wyniki'!$E$8*Znorm.Profile!C1132*(1+'Założenia i wyniki'!$E$10/100)^24</f>
        <v>0.6370290500000001</v>
      </c>
      <c r="D1132">
        <f t="shared" si="51"/>
        <v>0</v>
      </c>
      <c r="E1132">
        <f t="shared" si="52"/>
        <v>0</v>
      </c>
      <c r="F1132">
        <f t="shared" si="53"/>
        <v>0.6370290500000001</v>
      </c>
    </row>
    <row r="1133" spans="1:6" x14ac:dyDescent="0.25">
      <c r="A1133">
        <v>1124</v>
      </c>
      <c r="B1133">
        <f>'Założenia i wyniki'!$E$6*Znorm.Profile!B1133*((100-(24*'Założenia i wyniki'!$E$9))/100)</f>
        <v>0</v>
      </c>
      <c r="C1133">
        <f>'Założenia i wyniki'!$E$8*Znorm.Profile!C1133*(1+'Założenia i wyniki'!$E$10/100)^24</f>
        <v>0.63474670000000011</v>
      </c>
      <c r="D1133">
        <f t="shared" si="51"/>
        <v>0</v>
      </c>
      <c r="E1133">
        <f t="shared" si="52"/>
        <v>0</v>
      </c>
      <c r="F1133">
        <f t="shared" si="53"/>
        <v>0.63474670000000011</v>
      </c>
    </row>
    <row r="1134" spans="1:6" x14ac:dyDescent="0.25">
      <c r="A1134">
        <v>1125</v>
      </c>
      <c r="B1134">
        <f>'Założenia i wyniki'!$E$6*Znorm.Profile!B1134*((100-(24*'Założenia i wyniki'!$E$9))/100)</f>
        <v>0</v>
      </c>
      <c r="C1134">
        <f>'Założenia i wyniki'!$E$8*Znorm.Profile!C1134*(1+'Założenia i wyniki'!$E$10/100)^24</f>
        <v>0.59883775000000006</v>
      </c>
      <c r="D1134">
        <f t="shared" si="51"/>
        <v>0</v>
      </c>
      <c r="E1134">
        <f t="shared" si="52"/>
        <v>0</v>
      </c>
      <c r="F1134">
        <f t="shared" si="53"/>
        <v>0.59883775000000006</v>
      </c>
    </row>
    <row r="1135" spans="1:6" x14ac:dyDescent="0.25">
      <c r="A1135">
        <v>1126</v>
      </c>
      <c r="B1135">
        <f>'Założenia i wyniki'!$E$6*Znorm.Profile!B1135*((100-(24*'Założenia i wyniki'!$E$9))/100)</f>
        <v>0</v>
      </c>
      <c r="C1135">
        <f>'Założenia i wyniki'!$E$8*Znorm.Profile!C1135*(1+'Założenia i wyniki'!$E$10/100)^24</f>
        <v>0.52412079999999994</v>
      </c>
      <c r="D1135">
        <f t="shared" si="51"/>
        <v>0</v>
      </c>
      <c r="E1135">
        <f t="shared" si="52"/>
        <v>0</v>
      </c>
      <c r="F1135">
        <f t="shared" si="53"/>
        <v>0.52412079999999994</v>
      </c>
    </row>
    <row r="1136" spans="1:6" x14ac:dyDescent="0.25">
      <c r="A1136">
        <v>1127</v>
      </c>
      <c r="B1136">
        <f>'Założenia i wyniki'!$E$6*Znorm.Profile!B1136*((100-(24*'Założenia i wyniki'!$E$9))/100)</f>
        <v>0</v>
      </c>
      <c r="C1136">
        <f>'Założenia i wyniki'!$E$8*Znorm.Profile!C1136*(1+'Założenia i wyniki'!$E$10/100)^24</f>
        <v>0.43562715000000002</v>
      </c>
      <c r="D1136">
        <f t="shared" si="51"/>
        <v>0</v>
      </c>
      <c r="E1136">
        <f t="shared" si="52"/>
        <v>0</v>
      </c>
      <c r="F1136">
        <f t="shared" si="53"/>
        <v>0.43562715000000002</v>
      </c>
    </row>
    <row r="1137" spans="1:6" x14ac:dyDescent="0.25">
      <c r="A1137">
        <v>1128</v>
      </c>
      <c r="B1137">
        <f>'Założenia i wyniki'!$E$6*Znorm.Profile!B1137*((100-(24*'Założenia i wyniki'!$E$9))/100)</f>
        <v>0</v>
      </c>
      <c r="C1137">
        <f>'Założenia i wyniki'!$E$8*Znorm.Profile!C1137*(1+'Założenia i wyniki'!$E$10/100)^24</f>
        <v>0.34614544999999997</v>
      </c>
      <c r="D1137">
        <f t="shared" si="51"/>
        <v>0</v>
      </c>
      <c r="E1137">
        <f t="shared" si="52"/>
        <v>0</v>
      </c>
      <c r="F1137">
        <f t="shared" si="53"/>
        <v>0.34614544999999997</v>
      </c>
    </row>
    <row r="1138" spans="1:6" x14ac:dyDescent="0.25">
      <c r="A1138">
        <v>1129</v>
      </c>
      <c r="B1138">
        <f>'Założenia i wyniki'!$E$6*Znorm.Profile!B1138*((100-(24*'Założenia i wyniki'!$E$9))/100)</f>
        <v>0</v>
      </c>
      <c r="C1138">
        <f>'Założenia i wyniki'!$E$8*Znorm.Profile!C1138*(1+'Założenia i wyniki'!$E$10/100)^24</f>
        <v>0.28442785000000004</v>
      </c>
      <c r="D1138">
        <f t="shared" si="51"/>
        <v>0</v>
      </c>
      <c r="E1138">
        <f t="shared" si="52"/>
        <v>0</v>
      </c>
      <c r="F1138">
        <f t="shared" si="53"/>
        <v>0.28442785000000004</v>
      </c>
    </row>
    <row r="1139" spans="1:6" x14ac:dyDescent="0.25">
      <c r="A1139">
        <v>1130</v>
      </c>
      <c r="B1139">
        <f>'Założenia i wyniki'!$E$6*Znorm.Profile!B1139*((100-(24*'Założenia i wyniki'!$E$9))/100)</f>
        <v>0</v>
      </c>
      <c r="C1139">
        <f>'Założenia i wyniki'!$E$8*Znorm.Profile!C1139*(1+'Założenia i wyniki'!$E$10/100)^24</f>
        <v>0.24676190000000001</v>
      </c>
      <c r="D1139">
        <f t="shared" si="51"/>
        <v>0</v>
      </c>
      <c r="E1139">
        <f t="shared" si="52"/>
        <v>0</v>
      </c>
      <c r="F1139">
        <f t="shared" si="53"/>
        <v>0.24676190000000001</v>
      </c>
    </row>
    <row r="1140" spans="1:6" x14ac:dyDescent="0.25">
      <c r="A1140">
        <v>1131</v>
      </c>
      <c r="B1140">
        <f>'Założenia i wyniki'!$E$6*Znorm.Profile!B1140*((100-(24*'Założenia i wyniki'!$E$9))/100)</f>
        <v>0</v>
      </c>
      <c r="C1140">
        <f>'Założenia i wyniki'!$E$8*Znorm.Profile!C1140*(1+'Założenia i wyniki'!$E$10/100)^24</f>
        <v>0.23336635</v>
      </c>
      <c r="D1140">
        <f t="shared" si="51"/>
        <v>0</v>
      </c>
      <c r="E1140">
        <f t="shared" si="52"/>
        <v>0</v>
      </c>
      <c r="F1140">
        <f t="shared" si="53"/>
        <v>0.23336635</v>
      </c>
    </row>
    <row r="1141" spans="1:6" x14ac:dyDescent="0.25">
      <c r="A1141">
        <v>1132</v>
      </c>
      <c r="B1141">
        <f>'Założenia i wyniki'!$E$6*Znorm.Profile!B1141*((100-(24*'Założenia i wyniki'!$E$9))/100)</f>
        <v>0</v>
      </c>
      <c r="C1141">
        <f>'Założenia i wyniki'!$E$8*Znorm.Profile!C1141*(1+'Założenia i wyniki'!$E$10/100)^24</f>
        <v>0.23409785</v>
      </c>
      <c r="D1141">
        <f t="shared" si="51"/>
        <v>0</v>
      </c>
      <c r="E1141">
        <f t="shared" si="52"/>
        <v>0</v>
      </c>
      <c r="F1141">
        <f t="shared" si="53"/>
        <v>0.23409785</v>
      </c>
    </row>
    <row r="1142" spans="1:6" x14ac:dyDescent="0.25">
      <c r="A1142">
        <v>1133</v>
      </c>
      <c r="B1142">
        <f>'Założenia i wyniki'!$E$6*Znorm.Profile!B1142*((100-(24*'Założenia i wyniki'!$E$9))/100)</f>
        <v>0</v>
      </c>
      <c r="C1142">
        <f>'Założenia i wyniki'!$E$8*Znorm.Profile!C1142*(1+'Założenia i wyniki'!$E$10/100)^24</f>
        <v>0.26165790000000005</v>
      </c>
      <c r="D1142">
        <f t="shared" si="51"/>
        <v>0</v>
      </c>
      <c r="E1142">
        <f t="shared" si="52"/>
        <v>0</v>
      </c>
      <c r="F1142">
        <f t="shared" si="53"/>
        <v>0.26165790000000005</v>
      </c>
    </row>
    <row r="1143" spans="1:6" x14ac:dyDescent="0.25">
      <c r="A1143">
        <v>1134</v>
      </c>
      <c r="B1143">
        <f>'Założenia i wyniki'!$E$6*Znorm.Profile!B1143*((100-(24*'Założenia i wyniki'!$E$9))/100)</f>
        <v>0</v>
      </c>
      <c r="C1143">
        <f>'Założenia i wyniki'!$E$8*Znorm.Profile!C1143*(1+'Założenia i wyniki'!$E$10/100)^24</f>
        <v>0.31533425000000004</v>
      </c>
      <c r="D1143">
        <f t="shared" si="51"/>
        <v>0</v>
      </c>
      <c r="E1143">
        <f t="shared" si="52"/>
        <v>0</v>
      </c>
      <c r="F1143">
        <f t="shared" si="53"/>
        <v>0.31533425000000004</v>
      </c>
    </row>
    <row r="1144" spans="1:6" x14ac:dyDescent="0.25">
      <c r="A1144">
        <v>1135</v>
      </c>
      <c r="B1144">
        <f>'Założenia i wyniki'!$E$6*Znorm.Profile!B1144*((100-(24*'Założenia i wyniki'!$E$9))/100)</f>
        <v>0</v>
      </c>
      <c r="C1144">
        <f>'Założenia i wyniki'!$E$8*Znorm.Profile!C1144*(1+'Założenia i wyniki'!$E$10/100)^24</f>
        <v>0.39995304999999998</v>
      </c>
      <c r="D1144">
        <f t="shared" si="51"/>
        <v>0</v>
      </c>
      <c r="E1144">
        <f t="shared" si="52"/>
        <v>0</v>
      </c>
      <c r="F1144">
        <f t="shared" si="53"/>
        <v>0.39995304999999998</v>
      </c>
    </row>
    <row r="1145" spans="1:6" x14ac:dyDescent="0.25">
      <c r="A1145">
        <v>1136</v>
      </c>
      <c r="B1145">
        <f>'Założenia i wyniki'!$E$6*Znorm.Profile!B1145*((100-(24*'Założenia i wyniki'!$E$9))/100)</f>
        <v>1.0672460377358488E-2</v>
      </c>
      <c r="C1145">
        <f>'Założenia i wyniki'!$E$8*Znorm.Profile!C1145*(1+'Założenia i wyniki'!$E$10/100)^24</f>
        <v>0.44675644999999997</v>
      </c>
      <c r="D1145">
        <f t="shared" si="51"/>
        <v>1.0672460377358488E-2</v>
      </c>
      <c r="E1145">
        <f t="shared" si="52"/>
        <v>0</v>
      </c>
      <c r="F1145">
        <f t="shared" si="53"/>
        <v>0.4360839896226415</v>
      </c>
    </row>
    <row r="1146" spans="1:6" x14ac:dyDescent="0.25">
      <c r="A1146">
        <v>1137</v>
      </c>
      <c r="B1146">
        <f>'Założenia i wyniki'!$E$6*Znorm.Profile!B1146*((100-(24*'Założenia i wyniki'!$E$9))/100)</f>
        <v>0.16159999999999999</v>
      </c>
      <c r="C1146">
        <f>'Założenia i wyniki'!$E$8*Znorm.Profile!C1146*(1+'Założenia i wyniki'!$E$10/100)^24</f>
        <v>0.46802594999999997</v>
      </c>
      <c r="D1146">
        <f t="shared" si="51"/>
        <v>0.16159999999999999</v>
      </c>
      <c r="E1146">
        <f t="shared" si="52"/>
        <v>0</v>
      </c>
      <c r="F1146">
        <f t="shared" si="53"/>
        <v>0.30642594999999995</v>
      </c>
    </row>
    <row r="1147" spans="1:6" x14ac:dyDescent="0.25">
      <c r="A1147">
        <v>1138</v>
      </c>
      <c r="B1147">
        <f>'Założenia i wyniki'!$E$6*Znorm.Profile!B1147*((100-(24*'Założenia i wyniki'!$E$9))/100)</f>
        <v>0.22762732075471698</v>
      </c>
      <c r="C1147">
        <f>'Założenia i wyniki'!$E$8*Znorm.Profile!C1147*(1+'Założenia i wyniki'!$E$10/100)^24</f>
        <v>0.47476380000000001</v>
      </c>
      <c r="D1147">
        <f t="shared" si="51"/>
        <v>0.22762732075471698</v>
      </c>
      <c r="E1147">
        <f t="shared" si="52"/>
        <v>0</v>
      </c>
      <c r="F1147">
        <f t="shared" si="53"/>
        <v>0.24713647924528304</v>
      </c>
    </row>
    <row r="1148" spans="1:6" x14ac:dyDescent="0.25">
      <c r="A1148">
        <v>1139</v>
      </c>
      <c r="B1148">
        <f>'Założenia i wyniki'!$E$6*Znorm.Profile!B1148*((100-(24*'Założenia i wyniki'!$E$9))/100)</f>
        <v>0.23448769811320755</v>
      </c>
      <c r="C1148">
        <f>'Założenia i wyniki'!$E$8*Znorm.Profile!C1148*(1+'Założenia i wyniki'!$E$10/100)^24</f>
        <v>0.48272524999999999</v>
      </c>
      <c r="D1148">
        <f t="shared" si="51"/>
        <v>0.23448769811320755</v>
      </c>
      <c r="E1148">
        <f t="shared" si="52"/>
        <v>0</v>
      </c>
      <c r="F1148">
        <f t="shared" si="53"/>
        <v>0.24823755188679245</v>
      </c>
    </row>
    <row r="1149" spans="1:6" x14ac:dyDescent="0.25">
      <c r="A1149">
        <v>1140</v>
      </c>
      <c r="B1149">
        <f>'Założenia i wyniki'!$E$6*Znorm.Profile!B1149*((100-(24*'Założenia i wyniki'!$E$9))/100)</f>
        <v>0.21824384905660377</v>
      </c>
      <c r="C1149">
        <f>'Założenia i wyniki'!$E$8*Znorm.Profile!C1149*(1+'Założenia i wyniki'!$E$10/100)^24</f>
        <v>0.47258364999999997</v>
      </c>
      <c r="D1149">
        <f t="shared" si="51"/>
        <v>0.21824384905660377</v>
      </c>
      <c r="E1149">
        <f t="shared" si="52"/>
        <v>0</v>
      </c>
      <c r="F1149">
        <f t="shared" si="53"/>
        <v>0.2543398009433962</v>
      </c>
    </row>
    <row r="1150" spans="1:6" x14ac:dyDescent="0.25">
      <c r="A1150">
        <v>1141</v>
      </c>
      <c r="B1150">
        <f>'Założenia i wyniki'!$E$6*Znorm.Profile!B1150*((100-(24*'Założenia i wyniki'!$E$9))/100)</f>
        <v>0.3291304150943396</v>
      </c>
      <c r="C1150">
        <f>'Założenia i wyniki'!$E$8*Znorm.Profile!C1150*(1+'Założenia i wyniki'!$E$10/100)^24</f>
        <v>0.46158559999999998</v>
      </c>
      <c r="D1150">
        <f t="shared" si="51"/>
        <v>0.3291304150943396</v>
      </c>
      <c r="E1150">
        <f t="shared" si="52"/>
        <v>0</v>
      </c>
      <c r="F1150">
        <f t="shared" si="53"/>
        <v>0.13245518490566038</v>
      </c>
    </row>
    <row r="1151" spans="1:6" x14ac:dyDescent="0.25">
      <c r="A1151">
        <v>1142</v>
      </c>
      <c r="B1151">
        <f>'Założenia i wyniki'!$E$6*Znorm.Profile!B1151*((100-(24*'Założenia i wyniki'!$E$9))/100)</f>
        <v>0.18842407547169812</v>
      </c>
      <c r="C1151">
        <f>'Założenia i wyniki'!$E$8*Znorm.Profile!C1151*(1+'Założenia i wyniki'!$E$10/100)^24</f>
        <v>0.46301290000000001</v>
      </c>
      <c r="D1151">
        <f t="shared" si="51"/>
        <v>0.18842407547169812</v>
      </c>
      <c r="E1151">
        <f t="shared" si="52"/>
        <v>0</v>
      </c>
      <c r="F1151">
        <f t="shared" si="53"/>
        <v>0.27458882452830191</v>
      </c>
    </row>
    <row r="1152" spans="1:6" x14ac:dyDescent="0.25">
      <c r="A1152">
        <v>1143</v>
      </c>
      <c r="B1152">
        <f>'Założenia i wyniki'!$E$6*Znorm.Profile!B1152*((100-(24*'Założenia i wyniki'!$E$9))/100)</f>
        <v>0.13612513207547169</v>
      </c>
      <c r="C1152">
        <f>'Założenia i wyniki'!$E$8*Znorm.Profile!C1152*(1+'Założenia i wyniki'!$E$10/100)^24</f>
        <v>0.46825135000000001</v>
      </c>
      <c r="D1152">
        <f t="shared" si="51"/>
        <v>0.13612513207547169</v>
      </c>
      <c r="E1152">
        <f t="shared" si="52"/>
        <v>0</v>
      </c>
      <c r="F1152">
        <f t="shared" si="53"/>
        <v>0.33212621792452834</v>
      </c>
    </row>
    <row r="1153" spans="1:6" x14ac:dyDescent="0.25">
      <c r="A1153">
        <v>1144</v>
      </c>
      <c r="B1153">
        <f>'Założenia i wyniki'!$E$6*Znorm.Profile!B1153*((100-(24*'Założenia i wyniki'!$E$9))/100)</f>
        <v>7.8993433962264131E-2</v>
      </c>
      <c r="C1153">
        <f>'Założenia i wyniki'!$E$8*Znorm.Profile!C1153*(1+'Założenia i wyniki'!$E$10/100)^24</f>
        <v>0.49197820000000003</v>
      </c>
      <c r="D1153">
        <f t="shared" si="51"/>
        <v>7.8993433962264131E-2</v>
      </c>
      <c r="E1153">
        <f t="shared" si="52"/>
        <v>0</v>
      </c>
      <c r="F1153">
        <f t="shared" si="53"/>
        <v>0.41298476603773593</v>
      </c>
    </row>
    <row r="1154" spans="1:6" x14ac:dyDescent="0.25">
      <c r="A1154">
        <v>1145</v>
      </c>
      <c r="B1154">
        <f>'Założenia i wyniki'!$E$6*Znorm.Profile!B1154*((100-(24*'Założenia i wyniki'!$E$9))/100)</f>
        <v>0</v>
      </c>
      <c r="C1154">
        <f>'Założenia i wyniki'!$E$8*Znorm.Profile!C1154*(1+'Założenia i wyniki'!$E$10/100)^24</f>
        <v>0.54078325000000005</v>
      </c>
      <c r="D1154">
        <f t="shared" si="51"/>
        <v>0</v>
      </c>
      <c r="E1154">
        <f t="shared" si="52"/>
        <v>0</v>
      </c>
      <c r="F1154">
        <f t="shared" si="53"/>
        <v>0.54078325000000005</v>
      </c>
    </row>
    <row r="1155" spans="1:6" x14ac:dyDescent="0.25">
      <c r="A1155">
        <v>1146</v>
      </c>
      <c r="B1155">
        <f>'Założenia i wyniki'!$E$6*Znorm.Profile!B1155*((100-(24*'Założenia i wyniki'!$E$9))/100)</f>
        <v>0</v>
      </c>
      <c r="C1155">
        <f>'Założenia i wyniki'!$E$8*Znorm.Profile!C1155*(1+'Założenia i wyniki'!$E$10/100)^24</f>
        <v>0.60803505000000002</v>
      </c>
      <c r="D1155">
        <f t="shared" si="51"/>
        <v>0</v>
      </c>
      <c r="E1155">
        <f t="shared" si="52"/>
        <v>0</v>
      </c>
      <c r="F1155">
        <f t="shared" si="53"/>
        <v>0.60803505000000002</v>
      </c>
    </row>
    <row r="1156" spans="1:6" x14ac:dyDescent="0.25">
      <c r="A1156">
        <v>1147</v>
      </c>
      <c r="B1156">
        <f>'Założenia i wyniki'!$E$6*Znorm.Profile!B1156*((100-(24*'Założenia i wyniki'!$E$9))/100)</f>
        <v>0</v>
      </c>
      <c r="C1156">
        <f>'Założenia i wyniki'!$E$8*Znorm.Profile!C1156*(1+'Założenia i wyniki'!$E$10/100)^24</f>
        <v>0.63461509999999999</v>
      </c>
      <c r="D1156">
        <f t="shared" si="51"/>
        <v>0</v>
      </c>
      <c r="E1156">
        <f t="shared" si="52"/>
        <v>0</v>
      </c>
      <c r="F1156">
        <f t="shared" si="53"/>
        <v>0.63461509999999999</v>
      </c>
    </row>
    <row r="1157" spans="1:6" x14ac:dyDescent="0.25">
      <c r="A1157">
        <v>1148</v>
      </c>
      <c r="B1157">
        <f>'Założenia i wyniki'!$E$6*Znorm.Profile!B1157*((100-(24*'Założenia i wyniki'!$E$9))/100)</f>
        <v>0</v>
      </c>
      <c r="C1157">
        <f>'Założenia i wyniki'!$E$8*Znorm.Profile!C1157*(1+'Założenia i wyniki'!$E$10/100)^24</f>
        <v>0.62921844999999998</v>
      </c>
      <c r="D1157">
        <f t="shared" si="51"/>
        <v>0</v>
      </c>
      <c r="E1157">
        <f t="shared" si="52"/>
        <v>0</v>
      </c>
      <c r="F1157">
        <f t="shared" si="53"/>
        <v>0.62921844999999998</v>
      </c>
    </row>
    <row r="1158" spans="1:6" x14ac:dyDescent="0.25">
      <c r="A1158">
        <v>1149</v>
      </c>
      <c r="B1158">
        <f>'Założenia i wyniki'!$E$6*Znorm.Profile!B1158*((100-(24*'Założenia i wyniki'!$E$9))/100)</f>
        <v>0</v>
      </c>
      <c r="C1158">
        <f>'Założenia i wyniki'!$E$8*Znorm.Profile!C1158*(1+'Założenia i wyniki'!$E$10/100)^24</f>
        <v>0.58225720000000003</v>
      </c>
      <c r="D1158">
        <f t="shared" si="51"/>
        <v>0</v>
      </c>
      <c r="E1158">
        <f t="shared" si="52"/>
        <v>0</v>
      </c>
      <c r="F1158">
        <f t="shared" si="53"/>
        <v>0.58225720000000003</v>
      </c>
    </row>
    <row r="1159" spans="1:6" x14ac:dyDescent="0.25">
      <c r="A1159">
        <v>1150</v>
      </c>
      <c r="B1159">
        <f>'Założenia i wyniki'!$E$6*Znorm.Profile!B1159*((100-(24*'Założenia i wyniki'!$E$9))/100)</f>
        <v>0</v>
      </c>
      <c r="C1159">
        <f>'Założenia i wyniki'!$E$8*Znorm.Profile!C1159*(1+'Założenia i wyniki'!$E$10/100)^24</f>
        <v>0.52192490000000002</v>
      </c>
      <c r="D1159">
        <f t="shared" si="51"/>
        <v>0</v>
      </c>
      <c r="E1159">
        <f t="shared" si="52"/>
        <v>0</v>
      </c>
      <c r="F1159">
        <f t="shared" si="53"/>
        <v>0.52192490000000002</v>
      </c>
    </row>
    <row r="1160" spans="1:6" x14ac:dyDescent="0.25">
      <c r="A1160">
        <v>1151</v>
      </c>
      <c r="B1160">
        <f>'Założenia i wyniki'!$E$6*Znorm.Profile!B1160*((100-(24*'Założenia i wyniki'!$E$9))/100)</f>
        <v>0</v>
      </c>
      <c r="C1160">
        <f>'Założenia i wyniki'!$E$8*Znorm.Profile!C1160*(1+'Założenia i wyniki'!$E$10/100)^24</f>
        <v>0.44213645000000001</v>
      </c>
      <c r="D1160">
        <f t="shared" si="51"/>
        <v>0</v>
      </c>
      <c r="E1160">
        <f t="shared" si="52"/>
        <v>0</v>
      </c>
      <c r="F1160">
        <f t="shared" si="53"/>
        <v>0.44213645000000001</v>
      </c>
    </row>
    <row r="1161" spans="1:6" x14ac:dyDescent="0.25">
      <c r="A1161">
        <v>1152</v>
      </c>
      <c r="B1161">
        <f>'Założenia i wyniki'!$E$6*Znorm.Profile!B1161*((100-(24*'Założenia i wyniki'!$E$9))/100)</f>
        <v>0</v>
      </c>
      <c r="C1161">
        <f>'Założenia i wyniki'!$E$8*Znorm.Profile!C1161*(1+'Założenia i wyniki'!$E$10/100)^24</f>
        <v>0.3513153</v>
      </c>
      <c r="D1161">
        <f t="shared" si="51"/>
        <v>0</v>
      </c>
      <c r="E1161">
        <f t="shared" si="52"/>
        <v>0</v>
      </c>
      <c r="F1161">
        <f t="shared" si="53"/>
        <v>0.3513153</v>
      </c>
    </row>
    <row r="1162" spans="1:6" x14ac:dyDescent="0.25">
      <c r="A1162">
        <v>1153</v>
      </c>
      <c r="B1162">
        <f>'Założenia i wyniki'!$E$6*Znorm.Profile!B1162*((100-(24*'Założenia i wyniki'!$E$9))/100)</f>
        <v>0</v>
      </c>
      <c r="C1162">
        <f>'Założenia i wyniki'!$E$8*Znorm.Profile!C1162*(1+'Założenia i wyniki'!$E$10/100)^24</f>
        <v>0.27895140000000007</v>
      </c>
      <c r="D1162">
        <f t="shared" si="51"/>
        <v>0</v>
      </c>
      <c r="E1162">
        <f t="shared" si="52"/>
        <v>0</v>
      </c>
      <c r="F1162">
        <f t="shared" si="53"/>
        <v>0.27895140000000007</v>
      </c>
    </row>
    <row r="1163" spans="1:6" x14ac:dyDescent="0.25">
      <c r="A1163">
        <v>1154</v>
      </c>
      <c r="B1163">
        <f>'Założenia i wyniki'!$E$6*Znorm.Profile!B1163*((100-(24*'Założenia i wyniki'!$E$9))/100)</f>
        <v>0</v>
      </c>
      <c r="C1163">
        <f>'Założenia i wyniki'!$E$8*Znorm.Profile!C1163*(1+'Założenia i wyniki'!$E$10/100)^24</f>
        <v>0.24943660000000004</v>
      </c>
      <c r="D1163">
        <f t="shared" ref="D1163:D1226" si="54">IF(B1163&lt;=C1163,B1163,C1163)</f>
        <v>0</v>
      </c>
      <c r="E1163">
        <f t="shared" ref="E1163:E1226" si="55">IF(B1163&gt;C1163,B1163-C1163,0)</f>
        <v>0</v>
      </c>
      <c r="F1163">
        <f t="shared" ref="F1163:F1226" si="56">IF(B1163&lt;C1163,C1163-B1163,0)</f>
        <v>0.24943660000000004</v>
      </c>
    </row>
    <row r="1164" spans="1:6" x14ac:dyDescent="0.25">
      <c r="A1164">
        <v>1155</v>
      </c>
      <c r="B1164">
        <f>'Założenia i wyniki'!$E$6*Znorm.Profile!B1164*((100-(24*'Założenia i wyniki'!$E$9))/100)</f>
        <v>0</v>
      </c>
      <c r="C1164">
        <f>'Założenia i wyniki'!$E$8*Znorm.Profile!C1164*(1+'Założenia i wyniki'!$E$10/100)^24</f>
        <v>0.2353372</v>
      </c>
      <c r="D1164">
        <f t="shared" si="54"/>
        <v>0</v>
      </c>
      <c r="E1164">
        <f t="shared" si="55"/>
        <v>0</v>
      </c>
      <c r="F1164">
        <f t="shared" si="56"/>
        <v>0.2353372</v>
      </c>
    </row>
    <row r="1165" spans="1:6" x14ac:dyDescent="0.25">
      <c r="A1165">
        <v>1156</v>
      </c>
      <c r="B1165">
        <f>'Założenia i wyniki'!$E$6*Znorm.Profile!B1165*((100-(24*'Założenia i wyniki'!$E$9))/100)</f>
        <v>0</v>
      </c>
      <c r="C1165">
        <f>'Założenia i wyniki'!$E$8*Znorm.Profile!C1165*(1+'Założenia i wyniki'!$E$10/100)^24</f>
        <v>0.2342186</v>
      </c>
      <c r="D1165">
        <f t="shared" si="54"/>
        <v>0</v>
      </c>
      <c r="E1165">
        <f t="shared" si="55"/>
        <v>0</v>
      </c>
      <c r="F1165">
        <f t="shared" si="56"/>
        <v>0.2342186</v>
      </c>
    </row>
    <row r="1166" spans="1:6" x14ac:dyDescent="0.25">
      <c r="A1166">
        <v>1157</v>
      </c>
      <c r="B1166">
        <f>'Założenia i wyniki'!$E$6*Znorm.Profile!B1166*((100-(24*'Założenia i wyniki'!$E$9))/100)</f>
        <v>0</v>
      </c>
      <c r="C1166">
        <f>'Założenia i wyniki'!$E$8*Znorm.Profile!C1166*(1+'Założenia i wyniki'!$E$10/100)^24</f>
        <v>0.2587914</v>
      </c>
      <c r="D1166">
        <f t="shared" si="54"/>
        <v>0</v>
      </c>
      <c r="E1166">
        <f t="shared" si="55"/>
        <v>0</v>
      </c>
      <c r="F1166">
        <f t="shared" si="56"/>
        <v>0.2587914</v>
      </c>
    </row>
    <row r="1167" spans="1:6" x14ac:dyDescent="0.25">
      <c r="A1167">
        <v>1158</v>
      </c>
      <c r="B1167">
        <f>'Założenia i wyniki'!$E$6*Znorm.Profile!B1167*((100-(24*'Założenia i wyniki'!$E$9))/100)</f>
        <v>0</v>
      </c>
      <c r="C1167">
        <f>'Założenia i wyniki'!$E$8*Znorm.Profile!C1167*(1+'Założenia i wyniki'!$E$10/100)^24</f>
        <v>0.31327134999999995</v>
      </c>
      <c r="D1167">
        <f t="shared" si="54"/>
        <v>0</v>
      </c>
      <c r="E1167">
        <f t="shared" si="55"/>
        <v>0</v>
      </c>
      <c r="F1167">
        <f t="shared" si="56"/>
        <v>0.31327134999999995</v>
      </c>
    </row>
    <row r="1168" spans="1:6" x14ac:dyDescent="0.25">
      <c r="A1168">
        <v>1159</v>
      </c>
      <c r="B1168">
        <f>'Założenia i wyniki'!$E$6*Znorm.Profile!B1168*((100-(24*'Założenia i wyniki'!$E$9))/100)</f>
        <v>0</v>
      </c>
      <c r="C1168">
        <f>'Założenia i wyniki'!$E$8*Znorm.Profile!C1168*(1+'Założenia i wyniki'!$E$10/100)^24</f>
        <v>0.3969763</v>
      </c>
      <c r="D1168">
        <f t="shared" si="54"/>
        <v>0</v>
      </c>
      <c r="E1168">
        <f t="shared" si="55"/>
        <v>0</v>
      </c>
      <c r="F1168">
        <f t="shared" si="56"/>
        <v>0.3969763</v>
      </c>
    </row>
    <row r="1169" spans="1:6" x14ac:dyDescent="0.25">
      <c r="A1169">
        <v>1160</v>
      </c>
      <c r="B1169">
        <f>'Założenia i wyniki'!$E$6*Znorm.Profile!B1169*((100-(24*'Założenia i wyniki'!$E$9))/100)</f>
        <v>1.3174973584905656E-2</v>
      </c>
      <c r="C1169">
        <f>'Założenia i wyniki'!$E$8*Znorm.Profile!C1169*(1+'Założenia i wyniki'!$E$10/100)^24</f>
        <v>0.4489457</v>
      </c>
      <c r="D1169">
        <f t="shared" si="54"/>
        <v>1.3174973584905656E-2</v>
      </c>
      <c r="E1169">
        <f t="shared" si="55"/>
        <v>0</v>
      </c>
      <c r="F1169">
        <f t="shared" si="56"/>
        <v>0.43577072641509434</v>
      </c>
    </row>
    <row r="1170" spans="1:6" x14ac:dyDescent="0.25">
      <c r="A1170">
        <v>1161</v>
      </c>
      <c r="B1170">
        <f>'Założenia i wyniki'!$E$6*Znorm.Profile!B1170*((100-(24*'Założenia i wyniki'!$E$9))/100)</f>
        <v>0.10755547169811321</v>
      </c>
      <c r="C1170">
        <f>'Założenia i wyniki'!$E$8*Znorm.Profile!C1170*(1+'Założenia i wyniki'!$E$10/100)^24</f>
        <v>0.46691084999999999</v>
      </c>
      <c r="D1170">
        <f t="shared" si="54"/>
        <v>0.10755547169811321</v>
      </c>
      <c r="E1170">
        <f t="shared" si="55"/>
        <v>0</v>
      </c>
      <c r="F1170">
        <f t="shared" si="56"/>
        <v>0.3593553783018868</v>
      </c>
    </row>
    <row r="1171" spans="1:6" x14ac:dyDescent="0.25">
      <c r="A1171">
        <v>1162</v>
      </c>
      <c r="B1171">
        <f>'Założenia i wyniki'!$E$6*Znorm.Profile!B1171*((100-(24*'Założenia i wyniki'!$E$9))/100)</f>
        <v>0.20809811320754715</v>
      </c>
      <c r="C1171">
        <f>'Założenia i wyniki'!$E$8*Znorm.Profile!C1171*(1+'Założenia i wyniki'!$E$10/100)^24</f>
        <v>0.47836774999999998</v>
      </c>
      <c r="D1171">
        <f t="shared" si="54"/>
        <v>0.20809811320754715</v>
      </c>
      <c r="E1171">
        <f t="shared" si="55"/>
        <v>0</v>
      </c>
      <c r="F1171">
        <f t="shared" si="56"/>
        <v>0.27026963679245286</v>
      </c>
    </row>
    <row r="1172" spans="1:6" x14ac:dyDescent="0.25">
      <c r="A1172">
        <v>1163</v>
      </c>
      <c r="B1172">
        <f>'Założenia i wyniki'!$E$6*Znorm.Profile!B1172*((100-(24*'Założenia i wyniki'!$E$9))/100)</f>
        <v>0.26172339622641511</v>
      </c>
      <c r="C1172">
        <f>'Założenia i wyniki'!$E$8*Znorm.Profile!C1172*(1+'Założenia i wyniki'!$E$10/100)^24</f>
        <v>0.47762329999999997</v>
      </c>
      <c r="D1172">
        <f t="shared" si="54"/>
        <v>0.26172339622641511</v>
      </c>
      <c r="E1172">
        <f t="shared" si="55"/>
        <v>0</v>
      </c>
      <c r="F1172">
        <f t="shared" si="56"/>
        <v>0.21589990377358487</v>
      </c>
    </row>
    <row r="1173" spans="1:6" x14ac:dyDescent="0.25">
      <c r="A1173">
        <v>1164</v>
      </c>
      <c r="B1173">
        <f>'Założenia i wyniki'!$E$6*Znorm.Profile!B1173*((100-(24*'Założenia i wyniki'!$E$9))/100)</f>
        <v>0.22923569811320754</v>
      </c>
      <c r="C1173">
        <f>'Założenia i wyniki'!$E$8*Znorm.Profile!C1173*(1+'Założenia i wyniki'!$E$10/100)^24</f>
        <v>0.47509804999999999</v>
      </c>
      <c r="D1173">
        <f t="shared" si="54"/>
        <v>0.22923569811320754</v>
      </c>
      <c r="E1173">
        <f t="shared" si="55"/>
        <v>0</v>
      </c>
      <c r="F1173">
        <f t="shared" si="56"/>
        <v>0.24586235188679245</v>
      </c>
    </row>
    <row r="1174" spans="1:6" x14ac:dyDescent="0.25">
      <c r="A1174">
        <v>1165</v>
      </c>
      <c r="B1174">
        <f>'Założenia i wyniki'!$E$6*Znorm.Profile!B1174*((100-(24*'Założenia i wyniki'!$E$9))/100)</f>
        <v>0.22418950943396229</v>
      </c>
      <c r="C1174">
        <f>'Założenia i wyniki'!$E$8*Znorm.Profile!C1174*(1+'Założenia i wyniki'!$E$10/100)^24</f>
        <v>0.47099289999999999</v>
      </c>
      <c r="D1174">
        <f t="shared" si="54"/>
        <v>0.22418950943396229</v>
      </c>
      <c r="E1174">
        <f t="shared" si="55"/>
        <v>0</v>
      </c>
      <c r="F1174">
        <f t="shared" si="56"/>
        <v>0.2468033905660377</v>
      </c>
    </row>
    <row r="1175" spans="1:6" x14ac:dyDescent="0.25">
      <c r="A1175">
        <v>1166</v>
      </c>
      <c r="B1175">
        <f>'Założenia i wyniki'!$E$6*Znorm.Profile!B1175*((100-(24*'Założenia i wyniki'!$E$9))/100)</f>
        <v>0.1641688301886792</v>
      </c>
      <c r="C1175">
        <f>'Założenia i wyniki'!$E$8*Znorm.Profile!C1175*(1+'Założenia i wyniki'!$E$10/100)^24</f>
        <v>0.46963699999999997</v>
      </c>
      <c r="D1175">
        <f t="shared" si="54"/>
        <v>0.1641688301886792</v>
      </c>
      <c r="E1175">
        <f t="shared" si="55"/>
        <v>0</v>
      </c>
      <c r="F1175">
        <f t="shared" si="56"/>
        <v>0.30546816981132074</v>
      </c>
    </row>
    <row r="1176" spans="1:6" x14ac:dyDescent="0.25">
      <c r="A1176">
        <v>1167</v>
      </c>
      <c r="B1176">
        <f>'Założenia i wyniki'!$E$6*Znorm.Profile!B1176*((100-(24*'Założenia i wyniki'!$E$9))/100)</f>
        <v>0.13928852830188676</v>
      </c>
      <c r="C1176">
        <f>'Założenia i wyniki'!$E$8*Znorm.Profile!C1176*(1+'Założenia i wyniki'!$E$10/100)^24</f>
        <v>0.47538925000000004</v>
      </c>
      <c r="D1176">
        <f t="shared" si="54"/>
        <v>0.13928852830188676</v>
      </c>
      <c r="E1176">
        <f t="shared" si="55"/>
        <v>0</v>
      </c>
      <c r="F1176">
        <f t="shared" si="56"/>
        <v>0.33610072169811328</v>
      </c>
    </row>
    <row r="1177" spans="1:6" x14ac:dyDescent="0.25">
      <c r="A1177">
        <v>1168</v>
      </c>
      <c r="B1177">
        <f>'Założenia i wyniki'!$E$6*Znorm.Profile!B1177*((100-(24*'Założenia i wyniki'!$E$9))/100)</f>
        <v>7.910015094339623E-2</v>
      </c>
      <c r="C1177">
        <f>'Założenia i wyniki'!$E$8*Znorm.Profile!C1177*(1+'Założenia i wyniki'!$E$10/100)^24</f>
        <v>0.49281749999999991</v>
      </c>
      <c r="D1177">
        <f t="shared" si="54"/>
        <v>7.910015094339623E-2</v>
      </c>
      <c r="E1177">
        <f t="shared" si="55"/>
        <v>0</v>
      </c>
      <c r="F1177">
        <f t="shared" si="56"/>
        <v>0.41371734905660368</v>
      </c>
    </row>
    <row r="1178" spans="1:6" x14ac:dyDescent="0.25">
      <c r="A1178">
        <v>1169</v>
      </c>
      <c r="B1178">
        <f>'Założenia i wyniki'!$E$6*Znorm.Profile!B1178*((100-(24*'Założenia i wyniki'!$E$9))/100)</f>
        <v>0</v>
      </c>
      <c r="C1178">
        <f>'Założenia i wyniki'!$E$8*Znorm.Profile!C1178*(1+'Założenia i wyniki'!$E$10/100)^24</f>
        <v>0.54064745000000003</v>
      </c>
      <c r="D1178">
        <f t="shared" si="54"/>
        <v>0</v>
      </c>
      <c r="E1178">
        <f t="shared" si="55"/>
        <v>0</v>
      </c>
      <c r="F1178">
        <f t="shared" si="56"/>
        <v>0.54064745000000003</v>
      </c>
    </row>
    <row r="1179" spans="1:6" x14ac:dyDescent="0.25">
      <c r="A1179">
        <v>1170</v>
      </c>
      <c r="B1179">
        <f>'Założenia i wyniki'!$E$6*Znorm.Profile!B1179*((100-(24*'Założenia i wyniki'!$E$9))/100)</f>
        <v>0</v>
      </c>
      <c r="C1179">
        <f>'Założenia i wyniki'!$E$8*Znorm.Profile!C1179*(1+'Założenia i wyniki'!$E$10/100)^24</f>
        <v>0.61026524999999998</v>
      </c>
      <c r="D1179">
        <f t="shared" si="54"/>
        <v>0</v>
      </c>
      <c r="E1179">
        <f t="shared" si="55"/>
        <v>0</v>
      </c>
      <c r="F1179">
        <f t="shared" si="56"/>
        <v>0.61026524999999998</v>
      </c>
    </row>
    <row r="1180" spans="1:6" x14ac:dyDescent="0.25">
      <c r="A1180">
        <v>1171</v>
      </c>
      <c r="B1180">
        <f>'Założenia i wyniki'!$E$6*Znorm.Profile!B1180*((100-(24*'Założenia i wyniki'!$E$9))/100)</f>
        <v>0</v>
      </c>
      <c r="C1180">
        <f>'Założenia i wyniki'!$E$8*Znorm.Profile!C1180*(1+'Założenia i wyniki'!$E$10/100)^24</f>
        <v>0.63618485000000002</v>
      </c>
      <c r="D1180">
        <f t="shared" si="54"/>
        <v>0</v>
      </c>
      <c r="E1180">
        <f t="shared" si="55"/>
        <v>0</v>
      </c>
      <c r="F1180">
        <f t="shared" si="56"/>
        <v>0.63618485000000002</v>
      </c>
    </row>
    <row r="1181" spans="1:6" x14ac:dyDescent="0.25">
      <c r="A1181">
        <v>1172</v>
      </c>
      <c r="B1181">
        <f>'Założenia i wyniki'!$E$6*Znorm.Profile!B1181*((100-(24*'Założenia i wyniki'!$E$9))/100)</f>
        <v>0</v>
      </c>
      <c r="C1181">
        <f>'Założenia i wyniki'!$E$8*Znorm.Profile!C1181*(1+'Założenia i wyniki'!$E$10/100)^24</f>
        <v>0.63514254999999997</v>
      </c>
      <c r="D1181">
        <f t="shared" si="54"/>
        <v>0</v>
      </c>
      <c r="E1181">
        <f t="shared" si="55"/>
        <v>0</v>
      </c>
      <c r="F1181">
        <f t="shared" si="56"/>
        <v>0.63514254999999997</v>
      </c>
    </row>
    <row r="1182" spans="1:6" x14ac:dyDescent="0.25">
      <c r="A1182">
        <v>1173</v>
      </c>
      <c r="B1182">
        <f>'Założenia i wyniki'!$E$6*Znorm.Profile!B1182*((100-(24*'Założenia i wyniki'!$E$9))/100)</f>
        <v>0</v>
      </c>
      <c r="C1182">
        <f>'Założenia i wyniki'!$E$8*Znorm.Profile!C1182*(1+'Założenia i wyniki'!$E$10/100)^24</f>
        <v>0.58885855000000009</v>
      </c>
      <c r="D1182">
        <f t="shared" si="54"/>
        <v>0</v>
      </c>
      <c r="E1182">
        <f t="shared" si="55"/>
        <v>0</v>
      </c>
      <c r="F1182">
        <f t="shared" si="56"/>
        <v>0.58885855000000009</v>
      </c>
    </row>
    <row r="1183" spans="1:6" x14ac:dyDescent="0.25">
      <c r="A1183">
        <v>1174</v>
      </c>
      <c r="B1183">
        <f>'Założenia i wyniki'!$E$6*Znorm.Profile!B1183*((100-(24*'Założenia i wyniki'!$E$9))/100)</f>
        <v>0</v>
      </c>
      <c r="C1183">
        <f>'Założenia i wyniki'!$E$8*Znorm.Profile!C1183*(1+'Założenia i wyniki'!$E$10/100)^24</f>
        <v>0.51797095000000004</v>
      </c>
      <c r="D1183">
        <f t="shared" si="54"/>
        <v>0</v>
      </c>
      <c r="E1183">
        <f t="shared" si="55"/>
        <v>0</v>
      </c>
      <c r="F1183">
        <f t="shared" si="56"/>
        <v>0.51797095000000004</v>
      </c>
    </row>
    <row r="1184" spans="1:6" x14ac:dyDescent="0.25">
      <c r="A1184">
        <v>1175</v>
      </c>
      <c r="B1184">
        <f>'Założenia i wyniki'!$E$6*Znorm.Profile!B1184*((100-(24*'Założenia i wyniki'!$E$9))/100)</f>
        <v>0</v>
      </c>
      <c r="C1184">
        <f>'Założenia i wyniki'!$E$8*Znorm.Profile!C1184*(1+'Założenia i wyniki'!$E$10/100)^24</f>
        <v>0.42479919999999999</v>
      </c>
      <c r="D1184">
        <f t="shared" si="54"/>
        <v>0</v>
      </c>
      <c r="E1184">
        <f t="shared" si="55"/>
        <v>0</v>
      </c>
      <c r="F1184">
        <f t="shared" si="56"/>
        <v>0.42479919999999999</v>
      </c>
    </row>
    <row r="1185" spans="1:6" x14ac:dyDescent="0.25">
      <c r="A1185">
        <v>1176</v>
      </c>
      <c r="B1185">
        <f>'Założenia i wyniki'!$E$6*Znorm.Profile!B1185*((100-(24*'Założenia i wyniki'!$E$9))/100)</f>
        <v>0</v>
      </c>
      <c r="C1185">
        <f>'Założenia i wyniki'!$E$8*Znorm.Profile!C1185*(1+'Założenia i wyniki'!$E$10/100)^24</f>
        <v>0.34538559999999996</v>
      </c>
      <c r="D1185">
        <f t="shared" si="54"/>
        <v>0</v>
      </c>
      <c r="E1185">
        <f t="shared" si="55"/>
        <v>0</v>
      </c>
      <c r="F1185">
        <f t="shared" si="56"/>
        <v>0.34538559999999996</v>
      </c>
    </row>
    <row r="1186" spans="1:6" x14ac:dyDescent="0.25">
      <c r="A1186">
        <v>1177</v>
      </c>
      <c r="B1186">
        <f>'Założenia i wyniki'!$E$6*Znorm.Profile!B1186*((100-(24*'Założenia i wyniki'!$E$9))/100)</f>
        <v>0</v>
      </c>
      <c r="C1186">
        <f>'Założenia i wyniki'!$E$8*Znorm.Profile!C1186*(1+'Założenia i wyniki'!$E$10/100)^24</f>
        <v>0.28079309999999996</v>
      </c>
      <c r="D1186">
        <f t="shared" si="54"/>
        <v>0</v>
      </c>
      <c r="E1186">
        <f t="shared" si="55"/>
        <v>0</v>
      </c>
      <c r="F1186">
        <f t="shared" si="56"/>
        <v>0.28079309999999996</v>
      </c>
    </row>
    <row r="1187" spans="1:6" x14ac:dyDescent="0.25">
      <c r="A1187">
        <v>1178</v>
      </c>
      <c r="B1187">
        <f>'Założenia i wyniki'!$E$6*Znorm.Profile!B1187*((100-(24*'Założenia i wyniki'!$E$9))/100)</f>
        <v>0</v>
      </c>
      <c r="C1187">
        <f>'Założenia i wyniki'!$E$8*Znorm.Profile!C1187*(1+'Założenia i wyniki'!$E$10/100)^24</f>
        <v>0.24829489999999999</v>
      </c>
      <c r="D1187">
        <f t="shared" si="54"/>
        <v>0</v>
      </c>
      <c r="E1187">
        <f t="shared" si="55"/>
        <v>0</v>
      </c>
      <c r="F1187">
        <f t="shared" si="56"/>
        <v>0.24829489999999999</v>
      </c>
    </row>
    <row r="1188" spans="1:6" x14ac:dyDescent="0.25">
      <c r="A1188">
        <v>1179</v>
      </c>
      <c r="B1188">
        <f>'Założenia i wyniki'!$E$6*Znorm.Profile!B1188*((100-(24*'Założenia i wyniki'!$E$9))/100)</f>
        <v>0</v>
      </c>
      <c r="C1188">
        <f>'Założenia i wyniki'!$E$8*Znorm.Profile!C1188*(1+'Założenia i wyniki'!$E$10/100)^24</f>
        <v>0.23378109999999999</v>
      </c>
      <c r="D1188">
        <f t="shared" si="54"/>
        <v>0</v>
      </c>
      <c r="E1188">
        <f t="shared" si="55"/>
        <v>0</v>
      </c>
      <c r="F1188">
        <f t="shared" si="56"/>
        <v>0.23378109999999999</v>
      </c>
    </row>
    <row r="1189" spans="1:6" x14ac:dyDescent="0.25">
      <c r="A1189">
        <v>1180</v>
      </c>
      <c r="B1189">
        <f>'Założenia i wyniki'!$E$6*Znorm.Profile!B1189*((100-(24*'Założenia i wyniki'!$E$9))/100)</f>
        <v>0</v>
      </c>
      <c r="C1189">
        <f>'Założenia i wyniki'!$E$8*Znorm.Profile!C1189*(1+'Założenia i wyniki'!$E$10/100)^24</f>
        <v>0.23202025000000001</v>
      </c>
      <c r="D1189">
        <f t="shared" si="54"/>
        <v>0</v>
      </c>
      <c r="E1189">
        <f t="shared" si="55"/>
        <v>0</v>
      </c>
      <c r="F1189">
        <f t="shared" si="56"/>
        <v>0.23202025000000001</v>
      </c>
    </row>
    <row r="1190" spans="1:6" x14ac:dyDescent="0.25">
      <c r="A1190">
        <v>1181</v>
      </c>
      <c r="B1190">
        <f>'Założenia i wyniki'!$E$6*Znorm.Profile!B1190*((100-(24*'Założenia i wyniki'!$E$9))/100)</f>
        <v>0</v>
      </c>
      <c r="C1190">
        <f>'Założenia i wyniki'!$E$8*Znorm.Profile!C1190*(1+'Założenia i wyniki'!$E$10/100)^24</f>
        <v>0.25849915000000001</v>
      </c>
      <c r="D1190">
        <f t="shared" si="54"/>
        <v>0</v>
      </c>
      <c r="E1190">
        <f t="shared" si="55"/>
        <v>0</v>
      </c>
      <c r="F1190">
        <f t="shared" si="56"/>
        <v>0.25849915000000001</v>
      </c>
    </row>
    <row r="1191" spans="1:6" x14ac:dyDescent="0.25">
      <c r="A1191">
        <v>1182</v>
      </c>
      <c r="B1191">
        <f>'Założenia i wyniki'!$E$6*Znorm.Profile!B1191*((100-(24*'Założenia i wyniki'!$E$9))/100)</f>
        <v>0</v>
      </c>
      <c r="C1191">
        <f>'Założenia i wyniki'!$E$8*Znorm.Profile!C1191*(1+'Założenia i wyniki'!$E$10/100)^24</f>
        <v>0.31557469999999999</v>
      </c>
      <c r="D1191">
        <f t="shared" si="54"/>
        <v>0</v>
      </c>
      <c r="E1191">
        <f t="shared" si="55"/>
        <v>0</v>
      </c>
      <c r="F1191">
        <f t="shared" si="56"/>
        <v>0.31557469999999999</v>
      </c>
    </row>
    <row r="1192" spans="1:6" x14ac:dyDescent="0.25">
      <c r="A1192">
        <v>1183</v>
      </c>
      <c r="B1192">
        <f>'Założenia i wyniki'!$E$6*Znorm.Profile!B1192*((100-(24*'Założenia i wyniki'!$E$9))/100)</f>
        <v>0</v>
      </c>
      <c r="C1192">
        <f>'Założenia i wyniki'!$E$8*Znorm.Profile!C1192*(1+'Założenia i wyniki'!$E$10/100)^24</f>
        <v>0.40168625000000002</v>
      </c>
      <c r="D1192">
        <f t="shared" si="54"/>
        <v>0</v>
      </c>
      <c r="E1192">
        <f t="shared" si="55"/>
        <v>0</v>
      </c>
      <c r="F1192">
        <f t="shared" si="56"/>
        <v>0.40168625000000002</v>
      </c>
    </row>
    <row r="1193" spans="1:6" x14ac:dyDescent="0.25">
      <c r="A1193">
        <v>1184</v>
      </c>
      <c r="B1193">
        <f>'Założenia i wyniki'!$E$6*Znorm.Profile!B1193*((100-(24*'Założenia i wyniki'!$E$9))/100)</f>
        <v>2.459902641509434E-2</v>
      </c>
      <c r="C1193">
        <f>'Założenia i wyniki'!$E$8*Znorm.Profile!C1193*(1+'Założenia i wyniki'!$E$10/100)^24</f>
        <v>0.44287565000000001</v>
      </c>
      <c r="D1193">
        <f t="shared" si="54"/>
        <v>2.459902641509434E-2</v>
      </c>
      <c r="E1193">
        <f t="shared" si="55"/>
        <v>0</v>
      </c>
      <c r="F1193">
        <f t="shared" si="56"/>
        <v>0.41827662358490569</v>
      </c>
    </row>
    <row r="1194" spans="1:6" x14ac:dyDescent="0.25">
      <c r="A1194">
        <v>1185</v>
      </c>
      <c r="B1194">
        <f>'Założenia i wyniki'!$E$6*Znorm.Profile!B1194*((100-(24*'Założenia i wyniki'!$E$9))/100)</f>
        <v>0.16861283018867923</v>
      </c>
      <c r="C1194">
        <f>'Założenia i wyniki'!$E$8*Znorm.Profile!C1194*(1+'Założenia i wyniki'!$E$10/100)^24</f>
        <v>0.45642939999999999</v>
      </c>
      <c r="D1194">
        <f t="shared" si="54"/>
        <v>0.16861283018867923</v>
      </c>
      <c r="E1194">
        <f t="shared" si="55"/>
        <v>0</v>
      </c>
      <c r="F1194">
        <f t="shared" si="56"/>
        <v>0.28781656981132075</v>
      </c>
    </row>
    <row r="1195" spans="1:6" x14ac:dyDescent="0.25">
      <c r="A1195">
        <v>1186</v>
      </c>
      <c r="B1195">
        <f>'Założenia i wyniki'!$E$6*Znorm.Profile!B1195*((100-(24*'Założenia i wyniki'!$E$9))/100)</f>
        <v>0.30529441509433958</v>
      </c>
      <c r="C1195">
        <f>'Założenia i wyniki'!$E$8*Znorm.Profile!C1195*(1+'Założenia i wyniki'!$E$10/100)^24</f>
        <v>0.47159874999999996</v>
      </c>
      <c r="D1195">
        <f t="shared" si="54"/>
        <v>0.30529441509433958</v>
      </c>
      <c r="E1195">
        <f t="shared" si="55"/>
        <v>0</v>
      </c>
      <c r="F1195">
        <f t="shared" si="56"/>
        <v>0.16630433490566038</v>
      </c>
    </row>
    <row r="1196" spans="1:6" x14ac:dyDescent="0.25">
      <c r="A1196">
        <v>1187</v>
      </c>
      <c r="B1196">
        <f>'Założenia i wyniki'!$E$6*Znorm.Profile!B1196*((100-(24*'Założenia i wyniki'!$E$9))/100)</f>
        <v>0.28584143396226414</v>
      </c>
      <c r="C1196">
        <f>'Założenia i wyniki'!$E$8*Znorm.Profile!C1196*(1+'Założenia i wyniki'!$E$10/100)^24</f>
        <v>0.47841675</v>
      </c>
      <c r="D1196">
        <f t="shared" si="54"/>
        <v>0.28584143396226414</v>
      </c>
      <c r="E1196">
        <f t="shared" si="55"/>
        <v>0</v>
      </c>
      <c r="F1196">
        <f t="shared" si="56"/>
        <v>0.19257531603773587</v>
      </c>
    </row>
    <row r="1197" spans="1:6" x14ac:dyDescent="0.25">
      <c r="A1197">
        <v>1188</v>
      </c>
      <c r="B1197">
        <f>'Założenia i wyniki'!$E$6*Znorm.Profile!B1197*((100-(24*'Założenia i wyniki'!$E$9))/100)</f>
        <v>0.23662203773584903</v>
      </c>
      <c r="C1197">
        <f>'Założenia i wyniki'!$E$8*Znorm.Profile!C1197*(1+'Założenia i wyniki'!$E$10/100)^24</f>
        <v>0.47430809999999995</v>
      </c>
      <c r="D1197">
        <f t="shared" si="54"/>
        <v>0.23662203773584903</v>
      </c>
      <c r="E1197">
        <f t="shared" si="55"/>
        <v>0</v>
      </c>
      <c r="F1197">
        <f t="shared" si="56"/>
        <v>0.23768606226415093</v>
      </c>
    </row>
    <row r="1198" spans="1:6" x14ac:dyDescent="0.25">
      <c r="A1198">
        <v>1189</v>
      </c>
      <c r="B1198">
        <f>'Założenia i wyniki'!$E$6*Znorm.Profile!B1198*((100-(24*'Założenia i wyniki'!$E$9))/100)</f>
        <v>0.22911373584905656</v>
      </c>
      <c r="C1198">
        <f>'Założenia i wyniki'!$E$8*Znorm.Profile!C1198*(1+'Założenia i wyniki'!$E$10/100)^24</f>
        <v>0.46150404999999994</v>
      </c>
      <c r="D1198">
        <f t="shared" si="54"/>
        <v>0.22911373584905656</v>
      </c>
      <c r="E1198">
        <f t="shared" si="55"/>
        <v>0</v>
      </c>
      <c r="F1198">
        <f t="shared" si="56"/>
        <v>0.23239031415094338</v>
      </c>
    </row>
    <row r="1199" spans="1:6" x14ac:dyDescent="0.25">
      <c r="A1199">
        <v>1190</v>
      </c>
      <c r="B1199">
        <f>'Założenia i wyniki'!$E$6*Znorm.Profile!B1199*((100-(24*'Założenia i wyniki'!$E$9))/100)</f>
        <v>0.17638030188679243</v>
      </c>
      <c r="C1199">
        <f>'Założenia i wyniki'!$E$8*Znorm.Profile!C1199*(1+'Założenia i wyniki'!$E$10/100)^24</f>
        <v>0.47045880000000001</v>
      </c>
      <c r="D1199">
        <f t="shared" si="54"/>
        <v>0.17638030188679243</v>
      </c>
      <c r="E1199">
        <f t="shared" si="55"/>
        <v>0</v>
      </c>
      <c r="F1199">
        <f t="shared" si="56"/>
        <v>0.29407849811320758</v>
      </c>
    </row>
    <row r="1200" spans="1:6" x14ac:dyDescent="0.25">
      <c r="A1200">
        <v>1191</v>
      </c>
      <c r="B1200">
        <f>'Założenia i wyniki'!$E$6*Znorm.Profile!B1200*((100-(24*'Założenia i wyniki'!$E$9))/100)</f>
        <v>0.1387778113207547</v>
      </c>
      <c r="C1200">
        <f>'Założenia i wyniki'!$E$8*Znorm.Profile!C1200*(1+'Założenia i wyniki'!$E$10/100)^24</f>
        <v>0.47252905000000006</v>
      </c>
      <c r="D1200">
        <f t="shared" si="54"/>
        <v>0.1387778113207547</v>
      </c>
      <c r="E1200">
        <f t="shared" si="55"/>
        <v>0</v>
      </c>
      <c r="F1200">
        <f t="shared" si="56"/>
        <v>0.33375123867924539</v>
      </c>
    </row>
    <row r="1201" spans="1:6" x14ac:dyDescent="0.25">
      <c r="A1201">
        <v>1192</v>
      </c>
      <c r="B1201">
        <f>'Założenia i wyniki'!$E$6*Znorm.Profile!B1201*((100-(24*'Założenia i wyniki'!$E$9))/100)</f>
        <v>9.0358792452830197E-2</v>
      </c>
      <c r="C1201">
        <f>'Założenia i wyniki'!$E$8*Znorm.Profile!C1201*(1+'Założenia i wyniki'!$E$10/100)^24</f>
        <v>0.49200479999999996</v>
      </c>
      <c r="D1201">
        <f t="shared" si="54"/>
        <v>9.0358792452830197E-2</v>
      </c>
      <c r="E1201">
        <f t="shared" si="55"/>
        <v>0</v>
      </c>
      <c r="F1201">
        <f t="shared" si="56"/>
        <v>0.40164600754716978</v>
      </c>
    </row>
    <row r="1202" spans="1:6" x14ac:dyDescent="0.25">
      <c r="A1202">
        <v>1193</v>
      </c>
      <c r="B1202">
        <f>'Założenia i wyniki'!$E$6*Znorm.Profile!B1202*((100-(24*'Założenia i wyniki'!$E$9))/100)</f>
        <v>0</v>
      </c>
      <c r="C1202">
        <f>'Założenia i wyniki'!$E$8*Znorm.Profile!C1202*(1+'Założenia i wyniki'!$E$10/100)^24</f>
        <v>0.54035310000000003</v>
      </c>
      <c r="D1202">
        <f t="shared" si="54"/>
        <v>0</v>
      </c>
      <c r="E1202">
        <f t="shared" si="55"/>
        <v>0</v>
      </c>
      <c r="F1202">
        <f t="shared" si="56"/>
        <v>0.54035310000000003</v>
      </c>
    </row>
    <row r="1203" spans="1:6" x14ac:dyDescent="0.25">
      <c r="A1203">
        <v>1194</v>
      </c>
      <c r="B1203">
        <f>'Założenia i wyniki'!$E$6*Znorm.Profile!B1203*((100-(24*'Założenia i wyniki'!$E$9))/100)</f>
        <v>0</v>
      </c>
      <c r="C1203">
        <f>'Założenia i wyniki'!$E$8*Znorm.Profile!C1203*(1+'Założenia i wyniki'!$E$10/100)^24</f>
        <v>0.59836489999999998</v>
      </c>
      <c r="D1203">
        <f t="shared" si="54"/>
        <v>0</v>
      </c>
      <c r="E1203">
        <f t="shared" si="55"/>
        <v>0</v>
      </c>
      <c r="F1203">
        <f t="shared" si="56"/>
        <v>0.59836489999999998</v>
      </c>
    </row>
    <row r="1204" spans="1:6" x14ac:dyDescent="0.25">
      <c r="A1204">
        <v>1195</v>
      </c>
      <c r="B1204">
        <f>'Założenia i wyniki'!$E$6*Znorm.Profile!B1204*((100-(24*'Założenia i wyniki'!$E$9))/100)</f>
        <v>0</v>
      </c>
      <c r="C1204">
        <f>'Założenia i wyniki'!$E$8*Znorm.Profile!C1204*(1+'Założenia i wyniki'!$E$10/100)^24</f>
        <v>0.63293650000000012</v>
      </c>
      <c r="D1204">
        <f t="shared" si="54"/>
        <v>0</v>
      </c>
      <c r="E1204">
        <f t="shared" si="55"/>
        <v>0</v>
      </c>
      <c r="F1204">
        <f t="shared" si="56"/>
        <v>0.63293650000000012</v>
      </c>
    </row>
    <row r="1205" spans="1:6" x14ac:dyDescent="0.25">
      <c r="A1205">
        <v>1196</v>
      </c>
      <c r="B1205">
        <f>'Założenia i wyniki'!$E$6*Znorm.Profile!B1205*((100-(24*'Założenia i wyniki'!$E$9))/100)</f>
        <v>0</v>
      </c>
      <c r="C1205">
        <f>'Założenia i wyniki'!$E$8*Znorm.Profile!C1205*(1+'Założenia i wyniki'!$E$10/100)^24</f>
        <v>0.62942564999999995</v>
      </c>
      <c r="D1205">
        <f t="shared" si="54"/>
        <v>0</v>
      </c>
      <c r="E1205">
        <f t="shared" si="55"/>
        <v>0</v>
      </c>
      <c r="F1205">
        <f t="shared" si="56"/>
        <v>0.62942564999999995</v>
      </c>
    </row>
    <row r="1206" spans="1:6" x14ac:dyDescent="0.25">
      <c r="A1206">
        <v>1197</v>
      </c>
      <c r="B1206">
        <f>'Założenia i wyniki'!$E$6*Znorm.Profile!B1206*((100-(24*'Założenia i wyniki'!$E$9))/100)</f>
        <v>0</v>
      </c>
      <c r="C1206">
        <f>'Założenia i wyniki'!$E$8*Znorm.Profile!C1206*(1+'Założenia i wyniki'!$E$10/100)^24</f>
        <v>0.58418779999999992</v>
      </c>
      <c r="D1206">
        <f t="shared" si="54"/>
        <v>0</v>
      </c>
      <c r="E1206">
        <f t="shared" si="55"/>
        <v>0</v>
      </c>
      <c r="F1206">
        <f t="shared" si="56"/>
        <v>0.58418779999999992</v>
      </c>
    </row>
    <row r="1207" spans="1:6" x14ac:dyDescent="0.25">
      <c r="A1207">
        <v>1198</v>
      </c>
      <c r="B1207">
        <f>'Założenia i wyniki'!$E$6*Znorm.Profile!B1207*((100-(24*'Założenia i wyniki'!$E$9))/100)</f>
        <v>0</v>
      </c>
      <c r="C1207">
        <f>'Założenia i wyniki'!$E$8*Znorm.Profile!C1207*(1+'Założenia i wyniki'!$E$10/100)^24</f>
        <v>0.51808785000000002</v>
      </c>
      <c r="D1207">
        <f t="shared" si="54"/>
        <v>0</v>
      </c>
      <c r="E1207">
        <f t="shared" si="55"/>
        <v>0</v>
      </c>
      <c r="F1207">
        <f t="shared" si="56"/>
        <v>0.51808785000000002</v>
      </c>
    </row>
    <row r="1208" spans="1:6" x14ac:dyDescent="0.25">
      <c r="A1208">
        <v>1199</v>
      </c>
      <c r="B1208">
        <f>'Założenia i wyniki'!$E$6*Znorm.Profile!B1208*((100-(24*'Założenia i wyniki'!$E$9))/100)</f>
        <v>0</v>
      </c>
      <c r="C1208">
        <f>'Założenia i wyniki'!$E$8*Znorm.Profile!C1208*(1+'Założenia i wyniki'!$E$10/100)^24</f>
        <v>0.42422939999999998</v>
      </c>
      <c r="D1208">
        <f t="shared" si="54"/>
        <v>0</v>
      </c>
      <c r="E1208">
        <f t="shared" si="55"/>
        <v>0</v>
      </c>
      <c r="F1208">
        <f t="shared" si="56"/>
        <v>0.42422939999999998</v>
      </c>
    </row>
    <row r="1209" spans="1:6" x14ac:dyDescent="0.25">
      <c r="A1209">
        <v>1200</v>
      </c>
      <c r="B1209">
        <f>'Założenia i wyniki'!$E$6*Znorm.Profile!B1209*((100-(24*'Założenia i wyniki'!$E$9))/100)</f>
        <v>0</v>
      </c>
      <c r="C1209">
        <f>'Założenia i wyniki'!$E$8*Znorm.Profile!C1209*(1+'Założenia i wyniki'!$E$10/100)^24</f>
        <v>0.34298845</v>
      </c>
      <c r="D1209">
        <f t="shared" si="54"/>
        <v>0</v>
      </c>
      <c r="E1209">
        <f t="shared" si="55"/>
        <v>0</v>
      </c>
      <c r="F1209">
        <f t="shared" si="56"/>
        <v>0.34298845</v>
      </c>
    </row>
    <row r="1210" spans="1:6" x14ac:dyDescent="0.25">
      <c r="A1210">
        <v>1201</v>
      </c>
      <c r="B1210">
        <f>'Założenia i wyniki'!$E$6*Znorm.Profile!B1210*((100-(24*'Założenia i wyniki'!$E$9))/100)</f>
        <v>0</v>
      </c>
      <c r="C1210">
        <f>'Założenia i wyniki'!$E$8*Znorm.Profile!C1210*(1+'Założenia i wyniki'!$E$10/100)^24</f>
        <v>0.27613319999999997</v>
      </c>
      <c r="D1210">
        <f t="shared" si="54"/>
        <v>0</v>
      </c>
      <c r="E1210">
        <f t="shared" si="55"/>
        <v>0</v>
      </c>
      <c r="F1210">
        <f t="shared" si="56"/>
        <v>0.27613319999999997</v>
      </c>
    </row>
    <row r="1211" spans="1:6" x14ac:dyDescent="0.25">
      <c r="A1211">
        <v>1202</v>
      </c>
      <c r="B1211">
        <f>'Założenia i wyniki'!$E$6*Znorm.Profile!B1211*((100-(24*'Założenia i wyniki'!$E$9))/100)</f>
        <v>0</v>
      </c>
      <c r="C1211">
        <f>'Założenia i wyniki'!$E$8*Znorm.Profile!C1211*(1+'Założenia i wyniki'!$E$10/100)^24</f>
        <v>0.24734814999999999</v>
      </c>
      <c r="D1211">
        <f t="shared" si="54"/>
        <v>0</v>
      </c>
      <c r="E1211">
        <f t="shared" si="55"/>
        <v>0</v>
      </c>
      <c r="F1211">
        <f t="shared" si="56"/>
        <v>0.24734814999999999</v>
      </c>
    </row>
    <row r="1212" spans="1:6" x14ac:dyDescent="0.25">
      <c r="A1212">
        <v>1203</v>
      </c>
      <c r="B1212">
        <f>'Założenia i wyniki'!$E$6*Znorm.Profile!B1212*((100-(24*'Założenia i wyniki'!$E$9))/100)</f>
        <v>0</v>
      </c>
      <c r="C1212">
        <f>'Założenia i wyniki'!$E$8*Znorm.Profile!C1212*(1+'Założenia i wyniki'!$E$10/100)^24</f>
        <v>0.23592135000000003</v>
      </c>
      <c r="D1212">
        <f t="shared" si="54"/>
        <v>0</v>
      </c>
      <c r="E1212">
        <f t="shared" si="55"/>
        <v>0</v>
      </c>
      <c r="F1212">
        <f t="shared" si="56"/>
        <v>0.23592135000000003</v>
      </c>
    </row>
    <row r="1213" spans="1:6" x14ac:dyDescent="0.25">
      <c r="A1213">
        <v>1204</v>
      </c>
      <c r="B1213">
        <f>'Założenia i wyniki'!$E$6*Znorm.Profile!B1213*((100-(24*'Założenia i wyniki'!$E$9))/100)</f>
        <v>0</v>
      </c>
      <c r="C1213">
        <f>'Założenia i wyniki'!$E$8*Znorm.Profile!C1213*(1+'Założenia i wyniki'!$E$10/100)^24</f>
        <v>0.2310952</v>
      </c>
      <c r="D1213">
        <f t="shared" si="54"/>
        <v>0</v>
      </c>
      <c r="E1213">
        <f t="shared" si="55"/>
        <v>0</v>
      </c>
      <c r="F1213">
        <f t="shared" si="56"/>
        <v>0.2310952</v>
      </c>
    </row>
    <row r="1214" spans="1:6" x14ac:dyDescent="0.25">
      <c r="A1214">
        <v>1205</v>
      </c>
      <c r="B1214">
        <f>'Założenia i wyniki'!$E$6*Znorm.Profile!B1214*((100-(24*'Założenia i wyniki'!$E$9))/100)</f>
        <v>0</v>
      </c>
      <c r="C1214">
        <f>'Założenia i wyniki'!$E$8*Znorm.Profile!C1214*(1+'Założenia i wyniki'!$E$10/100)^24</f>
        <v>0.25726260000000001</v>
      </c>
      <c r="D1214">
        <f t="shared" si="54"/>
        <v>0</v>
      </c>
      <c r="E1214">
        <f t="shared" si="55"/>
        <v>0</v>
      </c>
      <c r="F1214">
        <f t="shared" si="56"/>
        <v>0.25726260000000001</v>
      </c>
    </row>
    <row r="1215" spans="1:6" x14ac:dyDescent="0.25">
      <c r="A1215">
        <v>1206</v>
      </c>
      <c r="B1215">
        <f>'Założenia i wyniki'!$E$6*Znorm.Profile!B1215*((100-(24*'Założenia i wyniki'!$E$9))/100)</f>
        <v>0</v>
      </c>
      <c r="C1215">
        <f>'Założenia i wyniki'!$E$8*Znorm.Profile!C1215*(1+'Założenia i wyniki'!$E$10/100)^24</f>
        <v>0.31483830000000002</v>
      </c>
      <c r="D1215">
        <f t="shared" si="54"/>
        <v>0</v>
      </c>
      <c r="E1215">
        <f t="shared" si="55"/>
        <v>0</v>
      </c>
      <c r="F1215">
        <f t="shared" si="56"/>
        <v>0.31483830000000002</v>
      </c>
    </row>
    <row r="1216" spans="1:6" x14ac:dyDescent="0.25">
      <c r="A1216">
        <v>1207</v>
      </c>
      <c r="B1216">
        <f>'Założenia i wyniki'!$E$6*Znorm.Profile!B1216*((100-(24*'Założenia i wyniki'!$E$9))/100)</f>
        <v>0</v>
      </c>
      <c r="C1216">
        <f>'Założenia i wyniki'!$E$8*Znorm.Profile!C1216*(1+'Założenia i wyniki'!$E$10/100)^24</f>
        <v>0.39288270000000003</v>
      </c>
      <c r="D1216">
        <f t="shared" si="54"/>
        <v>0</v>
      </c>
      <c r="E1216">
        <f t="shared" si="55"/>
        <v>0</v>
      </c>
      <c r="F1216">
        <f t="shared" si="56"/>
        <v>0.39288270000000003</v>
      </c>
    </row>
    <row r="1217" spans="1:6" x14ac:dyDescent="0.25">
      <c r="A1217">
        <v>1208</v>
      </c>
      <c r="B1217">
        <f>'Założenia i wyniki'!$E$6*Znorm.Profile!B1217*((100-(24*'Założenia i wyniki'!$E$9))/100)</f>
        <v>2.9974513207547172E-2</v>
      </c>
      <c r="C1217">
        <f>'Założenia i wyniki'!$E$8*Znorm.Profile!C1217*(1+'Założenia i wyniki'!$E$10/100)^24</f>
        <v>0.43914744999999999</v>
      </c>
      <c r="D1217">
        <f t="shared" si="54"/>
        <v>2.9974513207547172E-2</v>
      </c>
      <c r="E1217">
        <f t="shared" si="55"/>
        <v>0</v>
      </c>
      <c r="F1217">
        <f t="shared" si="56"/>
        <v>0.40917293679245281</v>
      </c>
    </row>
    <row r="1218" spans="1:6" x14ac:dyDescent="0.25">
      <c r="A1218">
        <v>1209</v>
      </c>
      <c r="B1218">
        <f>'Założenia i wyniki'!$E$6*Znorm.Profile!B1218*((100-(24*'Założenia i wyniki'!$E$9))/100)</f>
        <v>0.15531132075471696</v>
      </c>
      <c r="C1218">
        <f>'Założenia i wyniki'!$E$8*Znorm.Profile!C1218*(1+'Założenia i wyniki'!$E$10/100)^24</f>
        <v>0.46467400000000003</v>
      </c>
      <c r="D1218">
        <f t="shared" si="54"/>
        <v>0.15531132075471696</v>
      </c>
      <c r="E1218">
        <f t="shared" si="55"/>
        <v>0</v>
      </c>
      <c r="F1218">
        <f t="shared" si="56"/>
        <v>0.30936267924528305</v>
      </c>
    </row>
    <row r="1219" spans="1:6" x14ac:dyDescent="0.25">
      <c r="A1219">
        <v>1210</v>
      </c>
      <c r="B1219">
        <f>'Założenia i wyniki'!$E$6*Znorm.Profile!B1219*((100-(24*'Założenia i wyniki'!$E$9))/100)</f>
        <v>0.25961954716981128</v>
      </c>
      <c r="C1219">
        <f>'Założenia i wyniki'!$E$8*Znorm.Profile!C1219*(1+'Założenia i wyniki'!$E$10/100)^24</f>
        <v>0.46759475</v>
      </c>
      <c r="D1219">
        <f t="shared" si="54"/>
        <v>0.25961954716981128</v>
      </c>
      <c r="E1219">
        <f t="shared" si="55"/>
        <v>0</v>
      </c>
      <c r="F1219">
        <f t="shared" si="56"/>
        <v>0.20797520283018872</v>
      </c>
    </row>
    <row r="1220" spans="1:6" x14ac:dyDescent="0.25">
      <c r="A1220">
        <v>1211</v>
      </c>
      <c r="B1220">
        <f>'Założenia i wyniki'!$E$6*Znorm.Profile!B1220*((100-(24*'Założenia i wyniki'!$E$9))/100)</f>
        <v>0.29283901886792452</v>
      </c>
      <c r="C1220">
        <f>'Założenia i wyniki'!$E$8*Znorm.Profile!C1220*(1+'Założenia i wyniki'!$E$10/100)^24</f>
        <v>0.473354</v>
      </c>
      <c r="D1220">
        <f t="shared" si="54"/>
        <v>0.29283901886792452</v>
      </c>
      <c r="E1220">
        <f t="shared" si="55"/>
        <v>0</v>
      </c>
      <c r="F1220">
        <f t="shared" si="56"/>
        <v>0.18051498113207548</v>
      </c>
    </row>
    <row r="1221" spans="1:6" x14ac:dyDescent="0.25">
      <c r="A1221">
        <v>1212</v>
      </c>
      <c r="B1221">
        <f>'Założenia i wyniki'!$E$6*Znorm.Profile!B1221*((100-(24*'Założenia i wyniki'!$E$9))/100)</f>
        <v>0.28013969811320755</v>
      </c>
      <c r="C1221">
        <f>'Założenia i wyniki'!$E$8*Znorm.Profile!C1221*(1+'Założenia i wyniki'!$E$10/100)^24</f>
        <v>0.47598250000000003</v>
      </c>
      <c r="D1221">
        <f t="shared" si="54"/>
        <v>0.28013969811320755</v>
      </c>
      <c r="E1221">
        <f t="shared" si="55"/>
        <v>0</v>
      </c>
      <c r="F1221">
        <f t="shared" si="56"/>
        <v>0.19584280188679248</v>
      </c>
    </row>
    <row r="1222" spans="1:6" x14ac:dyDescent="0.25">
      <c r="A1222">
        <v>1213</v>
      </c>
      <c r="B1222">
        <f>'Założenia i wyniki'!$E$6*Znorm.Profile!B1222*((100-(24*'Założenia i wyniki'!$E$9))/100)</f>
        <v>0.25676105660377352</v>
      </c>
      <c r="C1222">
        <f>'Założenia i wyniki'!$E$8*Znorm.Profile!C1222*(1+'Założenia i wyniki'!$E$10/100)^24</f>
        <v>0.47254620000000003</v>
      </c>
      <c r="D1222">
        <f t="shared" si="54"/>
        <v>0.25676105660377352</v>
      </c>
      <c r="E1222">
        <f t="shared" si="55"/>
        <v>0</v>
      </c>
      <c r="F1222">
        <f t="shared" si="56"/>
        <v>0.21578514339622651</v>
      </c>
    </row>
    <row r="1223" spans="1:6" x14ac:dyDescent="0.25">
      <c r="A1223">
        <v>1214</v>
      </c>
      <c r="B1223">
        <f>'Założenia i wyniki'!$E$6*Znorm.Profile!B1223*((100-(24*'Założenia i wyniki'!$E$9))/100)</f>
        <v>0.17803441509433962</v>
      </c>
      <c r="C1223">
        <f>'Założenia i wyniki'!$E$8*Znorm.Profile!C1223*(1+'Założenia i wyniki'!$E$10/100)^24</f>
        <v>0.47961165</v>
      </c>
      <c r="D1223">
        <f t="shared" si="54"/>
        <v>0.17803441509433962</v>
      </c>
      <c r="E1223">
        <f t="shared" si="55"/>
        <v>0</v>
      </c>
      <c r="F1223">
        <f t="shared" si="56"/>
        <v>0.30157723490566035</v>
      </c>
    </row>
    <row r="1224" spans="1:6" x14ac:dyDescent="0.25">
      <c r="A1224">
        <v>1215</v>
      </c>
      <c r="B1224">
        <f>'Założenia i wyniki'!$E$6*Znorm.Profile!B1224*((100-(24*'Założenia i wyniki'!$E$9))/100)</f>
        <v>0.15341328301886789</v>
      </c>
      <c r="C1224">
        <f>'Założenia i wyniki'!$E$8*Znorm.Profile!C1224*(1+'Założenia i wyniki'!$E$10/100)^24</f>
        <v>0.47551945000000007</v>
      </c>
      <c r="D1224">
        <f t="shared" si="54"/>
        <v>0.15341328301886789</v>
      </c>
      <c r="E1224">
        <f t="shared" si="55"/>
        <v>0</v>
      </c>
      <c r="F1224">
        <f t="shared" si="56"/>
        <v>0.32210616698113215</v>
      </c>
    </row>
    <row r="1225" spans="1:6" x14ac:dyDescent="0.25">
      <c r="A1225">
        <v>1216</v>
      </c>
      <c r="B1225">
        <f>'Założenia i wyniki'!$E$6*Znorm.Profile!B1225*((100-(24*'Założenia i wyniki'!$E$9))/100)</f>
        <v>8.657033962264149E-2</v>
      </c>
      <c r="C1225">
        <f>'Założenia i wyniki'!$E$8*Znorm.Profile!C1225*(1+'Założenia i wyniki'!$E$10/100)^24</f>
        <v>0.49740915000000002</v>
      </c>
      <c r="D1225">
        <f t="shared" si="54"/>
        <v>8.657033962264149E-2</v>
      </c>
      <c r="E1225">
        <f t="shared" si="55"/>
        <v>0</v>
      </c>
      <c r="F1225">
        <f t="shared" si="56"/>
        <v>0.41083881037735853</v>
      </c>
    </row>
    <row r="1226" spans="1:6" x14ac:dyDescent="0.25">
      <c r="A1226">
        <v>1217</v>
      </c>
      <c r="B1226">
        <f>'Założenia i wyniki'!$E$6*Znorm.Profile!B1226*((100-(24*'Założenia i wyniki'!$E$9))/100)</f>
        <v>0</v>
      </c>
      <c r="C1226">
        <f>'Założenia i wyniki'!$E$8*Znorm.Profile!C1226*(1+'Założenia i wyniki'!$E$10/100)^24</f>
        <v>0.52881220000000007</v>
      </c>
      <c r="D1226">
        <f t="shared" si="54"/>
        <v>0</v>
      </c>
      <c r="E1226">
        <f t="shared" si="55"/>
        <v>0</v>
      </c>
      <c r="F1226">
        <f t="shared" si="56"/>
        <v>0.52881220000000007</v>
      </c>
    </row>
    <row r="1227" spans="1:6" x14ac:dyDescent="0.25">
      <c r="A1227">
        <v>1218</v>
      </c>
      <c r="B1227">
        <f>'Założenia i wyniki'!$E$6*Znorm.Profile!B1227*((100-(24*'Założenia i wyniki'!$E$9))/100)</f>
        <v>0</v>
      </c>
      <c r="C1227">
        <f>'Założenia i wyniki'!$E$8*Znorm.Profile!C1227*(1+'Założenia i wyniki'!$E$10/100)^24</f>
        <v>0.60306504999999999</v>
      </c>
      <c r="D1227">
        <f t="shared" ref="D1227:D1290" si="57">IF(B1227&lt;=C1227,B1227,C1227)</f>
        <v>0</v>
      </c>
      <c r="E1227">
        <f t="shared" ref="E1227:E1290" si="58">IF(B1227&gt;C1227,B1227-C1227,0)</f>
        <v>0</v>
      </c>
      <c r="F1227">
        <f t="shared" ref="F1227:F1290" si="59">IF(B1227&lt;C1227,C1227-B1227,0)</f>
        <v>0.60306504999999999</v>
      </c>
    </row>
    <row r="1228" spans="1:6" x14ac:dyDescent="0.25">
      <c r="A1228">
        <v>1219</v>
      </c>
      <c r="B1228">
        <f>'Założenia i wyniki'!$E$6*Znorm.Profile!B1228*((100-(24*'Założenia i wyniki'!$E$9))/100)</f>
        <v>0</v>
      </c>
      <c r="C1228">
        <f>'Założenia i wyniki'!$E$8*Znorm.Profile!C1228*(1+'Założenia i wyniki'!$E$10/100)^24</f>
        <v>0.62309415000000001</v>
      </c>
      <c r="D1228">
        <f t="shared" si="57"/>
        <v>0</v>
      </c>
      <c r="E1228">
        <f t="shared" si="58"/>
        <v>0</v>
      </c>
      <c r="F1228">
        <f t="shared" si="59"/>
        <v>0.62309415000000001</v>
      </c>
    </row>
    <row r="1229" spans="1:6" x14ac:dyDescent="0.25">
      <c r="A1229">
        <v>1220</v>
      </c>
      <c r="B1229">
        <f>'Założenia i wyniki'!$E$6*Znorm.Profile!B1229*((100-(24*'Założenia i wyniki'!$E$9))/100)</f>
        <v>0</v>
      </c>
      <c r="C1229">
        <f>'Założenia i wyniki'!$E$8*Znorm.Profile!C1229*(1+'Założenia i wyniki'!$E$10/100)^24</f>
        <v>0.61283739999999998</v>
      </c>
      <c r="D1229">
        <f t="shared" si="57"/>
        <v>0</v>
      </c>
      <c r="E1229">
        <f t="shared" si="58"/>
        <v>0</v>
      </c>
      <c r="F1229">
        <f t="shared" si="59"/>
        <v>0.61283739999999998</v>
      </c>
    </row>
    <row r="1230" spans="1:6" x14ac:dyDescent="0.25">
      <c r="A1230">
        <v>1221</v>
      </c>
      <c r="B1230">
        <f>'Założenia i wyniki'!$E$6*Znorm.Profile!B1230*((100-(24*'Założenia i wyniki'!$E$9))/100)</f>
        <v>0</v>
      </c>
      <c r="C1230">
        <f>'Założenia i wyniki'!$E$8*Znorm.Profile!C1230*(1+'Założenia i wyniki'!$E$10/100)^24</f>
        <v>0.56035455000000001</v>
      </c>
      <c r="D1230">
        <f t="shared" si="57"/>
        <v>0</v>
      </c>
      <c r="E1230">
        <f t="shared" si="58"/>
        <v>0</v>
      </c>
      <c r="F1230">
        <f t="shared" si="59"/>
        <v>0.56035455000000001</v>
      </c>
    </row>
    <row r="1231" spans="1:6" x14ac:dyDescent="0.25">
      <c r="A1231">
        <v>1222</v>
      </c>
      <c r="B1231">
        <f>'Założenia i wyniki'!$E$6*Znorm.Profile!B1231*((100-(24*'Założenia i wyniki'!$E$9))/100)</f>
        <v>0</v>
      </c>
      <c r="C1231">
        <f>'Założenia i wyniki'!$E$8*Znorm.Profile!C1231*(1+'Założenia i wyniki'!$E$10/100)^24</f>
        <v>0.50306934999999997</v>
      </c>
      <c r="D1231">
        <f t="shared" si="57"/>
        <v>0</v>
      </c>
      <c r="E1231">
        <f t="shared" si="58"/>
        <v>0</v>
      </c>
      <c r="F1231">
        <f t="shared" si="59"/>
        <v>0.50306934999999997</v>
      </c>
    </row>
    <row r="1232" spans="1:6" x14ac:dyDescent="0.25">
      <c r="A1232">
        <v>1223</v>
      </c>
      <c r="B1232">
        <f>'Założenia i wyniki'!$E$6*Znorm.Profile!B1232*((100-(24*'Założenia i wyniki'!$E$9))/100)</f>
        <v>0</v>
      </c>
      <c r="C1232">
        <f>'Założenia i wyniki'!$E$8*Znorm.Profile!C1232*(1+'Założenia i wyniki'!$E$10/100)^24</f>
        <v>0.4265562</v>
      </c>
      <c r="D1232">
        <f t="shared" si="57"/>
        <v>0</v>
      </c>
      <c r="E1232">
        <f t="shared" si="58"/>
        <v>0</v>
      </c>
      <c r="F1232">
        <f t="shared" si="59"/>
        <v>0.4265562</v>
      </c>
    </row>
    <row r="1233" spans="1:6" x14ac:dyDescent="0.25">
      <c r="A1233">
        <v>1224</v>
      </c>
      <c r="B1233">
        <f>'Założenia i wyniki'!$E$6*Znorm.Profile!B1233*((100-(24*'Założenia i wyniki'!$E$9))/100)</f>
        <v>0</v>
      </c>
      <c r="C1233">
        <f>'Założenia i wyniki'!$E$8*Znorm.Profile!C1233*(1+'Założenia i wyniki'!$E$10/100)^24</f>
        <v>0.35482965</v>
      </c>
      <c r="D1233">
        <f t="shared" si="57"/>
        <v>0</v>
      </c>
      <c r="E1233">
        <f t="shared" si="58"/>
        <v>0</v>
      </c>
      <c r="F1233">
        <f t="shared" si="59"/>
        <v>0.35482965</v>
      </c>
    </row>
    <row r="1234" spans="1:6" x14ac:dyDescent="0.25">
      <c r="A1234">
        <v>1225</v>
      </c>
      <c r="B1234">
        <f>'Założenia i wyniki'!$E$6*Znorm.Profile!B1234*((100-(24*'Założenia i wyniki'!$E$9))/100)</f>
        <v>0</v>
      </c>
      <c r="C1234">
        <f>'Założenia i wyniki'!$E$8*Znorm.Profile!C1234*(1+'Założenia i wyniki'!$E$10/100)^24</f>
        <v>0.29076495000000002</v>
      </c>
      <c r="D1234">
        <f t="shared" si="57"/>
        <v>0</v>
      </c>
      <c r="E1234">
        <f t="shared" si="58"/>
        <v>0</v>
      </c>
      <c r="F1234">
        <f t="shared" si="59"/>
        <v>0.29076495000000002</v>
      </c>
    </row>
    <row r="1235" spans="1:6" x14ac:dyDescent="0.25">
      <c r="A1235">
        <v>1226</v>
      </c>
      <c r="B1235">
        <f>'Założenia i wyniki'!$E$6*Znorm.Profile!B1235*((100-(24*'Założenia i wyniki'!$E$9))/100)</f>
        <v>0</v>
      </c>
      <c r="C1235">
        <f>'Założenia i wyniki'!$E$8*Znorm.Profile!C1235*(1+'Założenia i wyniki'!$E$10/100)^24</f>
        <v>0.25491374999999999</v>
      </c>
      <c r="D1235">
        <f t="shared" si="57"/>
        <v>0</v>
      </c>
      <c r="E1235">
        <f t="shared" si="58"/>
        <v>0</v>
      </c>
      <c r="F1235">
        <f t="shared" si="59"/>
        <v>0.25491374999999999</v>
      </c>
    </row>
    <row r="1236" spans="1:6" x14ac:dyDescent="0.25">
      <c r="A1236">
        <v>1227</v>
      </c>
      <c r="B1236">
        <f>'Założenia i wyniki'!$E$6*Znorm.Profile!B1236*((100-(24*'Założenia i wyniki'!$E$9))/100)</f>
        <v>0</v>
      </c>
      <c r="C1236">
        <f>'Założenia i wyniki'!$E$8*Znorm.Profile!C1236*(1+'Założenia i wyniki'!$E$10/100)^24</f>
        <v>0.23656919999999998</v>
      </c>
      <c r="D1236">
        <f t="shared" si="57"/>
        <v>0</v>
      </c>
      <c r="E1236">
        <f t="shared" si="58"/>
        <v>0</v>
      </c>
      <c r="F1236">
        <f t="shared" si="59"/>
        <v>0.23656919999999998</v>
      </c>
    </row>
    <row r="1237" spans="1:6" x14ac:dyDescent="0.25">
      <c r="A1237">
        <v>1228</v>
      </c>
      <c r="B1237">
        <f>'Założenia i wyniki'!$E$6*Znorm.Profile!B1237*((100-(24*'Założenia i wyniki'!$E$9))/100)</f>
        <v>0</v>
      </c>
      <c r="C1237">
        <f>'Założenia i wyniki'!$E$8*Znorm.Profile!C1237*(1+'Założenia i wyniki'!$E$10/100)^24</f>
        <v>0.23478874999999999</v>
      </c>
      <c r="D1237">
        <f t="shared" si="57"/>
        <v>0</v>
      </c>
      <c r="E1237">
        <f t="shared" si="58"/>
        <v>0</v>
      </c>
      <c r="F1237">
        <f t="shared" si="59"/>
        <v>0.23478874999999999</v>
      </c>
    </row>
    <row r="1238" spans="1:6" x14ac:dyDescent="0.25">
      <c r="A1238">
        <v>1229</v>
      </c>
      <c r="B1238">
        <f>'Założenia i wyniki'!$E$6*Znorm.Profile!B1238*((100-(24*'Założenia i wyniki'!$E$9))/100)</f>
        <v>0</v>
      </c>
      <c r="C1238">
        <f>'Założenia i wyniki'!$E$8*Znorm.Profile!C1238*(1+'Założenia i wyniki'!$E$10/100)^24</f>
        <v>0.24029600000000001</v>
      </c>
      <c r="D1238">
        <f t="shared" si="57"/>
        <v>0</v>
      </c>
      <c r="E1238">
        <f t="shared" si="58"/>
        <v>0</v>
      </c>
      <c r="F1238">
        <f t="shared" si="59"/>
        <v>0.24029600000000001</v>
      </c>
    </row>
    <row r="1239" spans="1:6" x14ac:dyDescent="0.25">
      <c r="A1239">
        <v>1230</v>
      </c>
      <c r="B1239">
        <f>'Założenia i wyniki'!$E$6*Znorm.Profile!B1239*((100-(24*'Założenia i wyniki'!$E$9))/100)</f>
        <v>0</v>
      </c>
      <c r="C1239">
        <f>'Założenia i wyniki'!$E$8*Znorm.Profile!C1239*(1+'Założenia i wyniki'!$E$10/100)^24</f>
        <v>0.27322504999999997</v>
      </c>
      <c r="D1239">
        <f t="shared" si="57"/>
        <v>0</v>
      </c>
      <c r="E1239">
        <f t="shared" si="58"/>
        <v>0</v>
      </c>
      <c r="F1239">
        <f t="shared" si="59"/>
        <v>0.27322504999999997</v>
      </c>
    </row>
    <row r="1240" spans="1:6" x14ac:dyDescent="0.25">
      <c r="A1240">
        <v>1231</v>
      </c>
      <c r="B1240">
        <f>'Założenia i wyniki'!$E$6*Znorm.Profile!B1240*((100-(24*'Założenia i wyniki'!$E$9))/100)</f>
        <v>0</v>
      </c>
      <c r="C1240">
        <f>'Założenia i wyniki'!$E$8*Znorm.Profile!C1240*(1+'Założenia i wyniki'!$E$10/100)^24</f>
        <v>0.32555214999999998</v>
      </c>
      <c r="D1240">
        <f t="shared" si="57"/>
        <v>0</v>
      </c>
      <c r="E1240">
        <f t="shared" si="58"/>
        <v>0</v>
      </c>
      <c r="F1240">
        <f t="shared" si="59"/>
        <v>0.32555214999999998</v>
      </c>
    </row>
    <row r="1241" spans="1:6" x14ac:dyDescent="0.25">
      <c r="A1241">
        <v>1232</v>
      </c>
      <c r="B1241">
        <f>'Założenia i wyniki'!$E$6*Znorm.Profile!B1241*((100-(24*'Założenia i wyniki'!$E$9))/100)</f>
        <v>4.1964166037735839E-2</v>
      </c>
      <c r="C1241">
        <f>'Założenia i wyniki'!$E$8*Znorm.Profile!C1241*(1+'Założenia i wyniki'!$E$10/100)^24</f>
        <v>0.38948175000000002</v>
      </c>
      <c r="D1241">
        <f t="shared" si="57"/>
        <v>4.1964166037735839E-2</v>
      </c>
      <c r="E1241">
        <f t="shared" si="58"/>
        <v>0</v>
      </c>
      <c r="F1241">
        <f t="shared" si="59"/>
        <v>0.34751758396226418</v>
      </c>
    </row>
    <row r="1242" spans="1:6" x14ac:dyDescent="0.25">
      <c r="A1242">
        <v>1233</v>
      </c>
      <c r="B1242">
        <f>'Założenia i wyniki'!$E$6*Znorm.Profile!B1242*((100-(24*'Założenia i wyniki'!$E$9))/100)</f>
        <v>0.19095479245283017</v>
      </c>
      <c r="C1242">
        <f>'Założenia i wyniki'!$E$8*Znorm.Profile!C1242*(1+'Założenia i wyniki'!$E$10/100)^24</f>
        <v>0.45848740000000004</v>
      </c>
      <c r="D1242">
        <f t="shared" si="57"/>
        <v>0.19095479245283017</v>
      </c>
      <c r="E1242">
        <f t="shared" si="58"/>
        <v>0</v>
      </c>
      <c r="F1242">
        <f t="shared" si="59"/>
        <v>0.2675326075471699</v>
      </c>
    </row>
    <row r="1243" spans="1:6" x14ac:dyDescent="0.25">
      <c r="A1243">
        <v>1234</v>
      </c>
      <c r="B1243">
        <f>'Założenia i wyniki'!$E$6*Znorm.Profile!B1243*((100-(24*'Założenia i wyniki'!$E$9))/100)</f>
        <v>0.3418526037735849</v>
      </c>
      <c r="C1243">
        <f>'Założenia i wyniki'!$E$8*Znorm.Profile!C1243*(1+'Założenia i wyniki'!$E$10/100)^24</f>
        <v>0.50894410000000001</v>
      </c>
      <c r="D1243">
        <f t="shared" si="57"/>
        <v>0.3418526037735849</v>
      </c>
      <c r="E1243">
        <f t="shared" si="58"/>
        <v>0</v>
      </c>
      <c r="F1243">
        <f t="shared" si="59"/>
        <v>0.16709149622641511</v>
      </c>
    </row>
    <row r="1244" spans="1:6" x14ac:dyDescent="0.25">
      <c r="A1244">
        <v>1235</v>
      </c>
      <c r="B1244">
        <f>'Założenia i wyniki'!$E$6*Znorm.Profile!B1244*((100-(24*'Założenia i wyniki'!$E$9))/100)</f>
        <v>0.63104800000000005</v>
      </c>
      <c r="C1244">
        <f>'Założenia i wyniki'!$E$8*Znorm.Profile!C1244*(1+'Założenia i wyniki'!$E$10/100)^24</f>
        <v>0.51864750000000004</v>
      </c>
      <c r="D1244">
        <f t="shared" si="57"/>
        <v>0.51864750000000004</v>
      </c>
      <c r="E1244">
        <f t="shared" si="58"/>
        <v>0.11240050000000001</v>
      </c>
      <c r="F1244">
        <f t="shared" si="59"/>
        <v>0</v>
      </c>
    </row>
    <row r="1245" spans="1:6" x14ac:dyDescent="0.25">
      <c r="A1245">
        <v>1236</v>
      </c>
      <c r="B1245">
        <f>'Założenia i wyniki'!$E$6*Znorm.Profile!B1245*((100-(24*'Założenia i wyniki'!$E$9))/100)</f>
        <v>0.94581735849056603</v>
      </c>
      <c r="C1245">
        <f>'Założenia i wyniki'!$E$8*Znorm.Profile!C1245*(1+'Założenia i wyniki'!$E$10/100)^24</f>
        <v>0.53822195000000006</v>
      </c>
      <c r="D1245">
        <f t="shared" si="57"/>
        <v>0.53822195000000006</v>
      </c>
      <c r="E1245">
        <f t="shared" si="58"/>
        <v>0.40759540849056597</v>
      </c>
      <c r="F1245">
        <f t="shared" si="59"/>
        <v>0</v>
      </c>
    </row>
    <row r="1246" spans="1:6" x14ac:dyDescent="0.25">
      <c r="A1246">
        <v>1237</v>
      </c>
      <c r="B1246">
        <f>'Założenia i wyniki'!$E$6*Znorm.Profile!B1246*((100-(24*'Założenia i wyniki'!$E$9))/100)</f>
        <v>0.79283094339622628</v>
      </c>
      <c r="C1246">
        <f>'Założenia i wyniki'!$E$8*Znorm.Profile!C1246*(1+'Założenia i wyniki'!$E$10/100)^24</f>
        <v>0.54335855</v>
      </c>
      <c r="D1246">
        <f t="shared" si="57"/>
        <v>0.54335855</v>
      </c>
      <c r="E1246">
        <f t="shared" si="58"/>
        <v>0.24947239339622629</v>
      </c>
      <c r="F1246">
        <f t="shared" si="59"/>
        <v>0</v>
      </c>
    </row>
    <row r="1247" spans="1:6" x14ac:dyDescent="0.25">
      <c r="A1247">
        <v>1238</v>
      </c>
      <c r="B1247">
        <f>'Założenia i wyniki'!$E$6*Znorm.Profile!B1247*((100-(24*'Założenia i wyniki'!$E$9))/100)</f>
        <v>0.5224939622641509</v>
      </c>
      <c r="C1247">
        <f>'Założenia i wyniki'!$E$8*Znorm.Profile!C1247*(1+'Założenia i wyniki'!$E$10/100)^24</f>
        <v>0.54960534999999999</v>
      </c>
      <c r="D1247">
        <f t="shared" si="57"/>
        <v>0.5224939622641509</v>
      </c>
      <c r="E1247">
        <f t="shared" si="58"/>
        <v>0</v>
      </c>
      <c r="F1247">
        <f t="shared" si="59"/>
        <v>2.7111387735849091E-2</v>
      </c>
    </row>
    <row r="1248" spans="1:6" x14ac:dyDescent="0.25">
      <c r="A1248">
        <v>1239</v>
      </c>
      <c r="B1248">
        <f>'Założenia i wyniki'!$E$6*Znorm.Profile!B1248*((100-(24*'Założenia i wyniki'!$E$9))/100)</f>
        <v>0.28578045283018866</v>
      </c>
      <c r="C1248">
        <f>'Założenia i wyniki'!$E$8*Znorm.Profile!C1248*(1+'Założenia i wyniki'!$E$10/100)^24</f>
        <v>0.55251384999999997</v>
      </c>
      <c r="D1248">
        <f t="shared" si="57"/>
        <v>0.28578045283018866</v>
      </c>
      <c r="E1248">
        <f t="shared" si="58"/>
        <v>0</v>
      </c>
      <c r="F1248">
        <f t="shared" si="59"/>
        <v>0.26673339716981131</v>
      </c>
    </row>
    <row r="1249" spans="1:6" x14ac:dyDescent="0.25">
      <c r="A1249">
        <v>1240</v>
      </c>
      <c r="B1249">
        <f>'Założenia i wyniki'!$E$6*Znorm.Profile!B1249*((100-(24*'Założenia i wyniki'!$E$9))/100)</f>
        <v>0.15005932075471695</v>
      </c>
      <c r="C1249">
        <f>'Założenia i wyniki'!$E$8*Znorm.Profile!C1249*(1+'Założenia i wyniki'!$E$10/100)^24</f>
        <v>0.5549733</v>
      </c>
      <c r="D1249">
        <f t="shared" si="57"/>
        <v>0.15005932075471695</v>
      </c>
      <c r="E1249">
        <f t="shared" si="58"/>
        <v>0</v>
      </c>
      <c r="F1249">
        <f t="shared" si="59"/>
        <v>0.40491397924528305</v>
      </c>
    </row>
    <row r="1250" spans="1:6" x14ac:dyDescent="0.25">
      <c r="A1250">
        <v>1241</v>
      </c>
      <c r="B1250">
        <f>'Założenia i wyniki'!$E$6*Znorm.Profile!B1250*((100-(24*'Założenia i wyniki'!$E$9))/100)</f>
        <v>7.5990113207547163E-3</v>
      </c>
      <c r="C1250">
        <f>'Założenia i wyniki'!$E$8*Znorm.Profile!C1250*(1+'Założenia i wyniki'!$E$10/100)^24</f>
        <v>0.57819719999999997</v>
      </c>
      <c r="D1250">
        <f t="shared" si="57"/>
        <v>7.5990113207547163E-3</v>
      </c>
      <c r="E1250">
        <f t="shared" si="58"/>
        <v>0</v>
      </c>
      <c r="F1250">
        <f t="shared" si="59"/>
        <v>0.57059818867924528</v>
      </c>
    </row>
    <row r="1251" spans="1:6" x14ac:dyDescent="0.25">
      <c r="A1251">
        <v>1242</v>
      </c>
      <c r="B1251">
        <f>'Założenia i wyniki'!$E$6*Znorm.Profile!B1251*((100-(24*'Założenia i wyniki'!$E$9))/100)</f>
        <v>0</v>
      </c>
      <c r="C1251">
        <f>'Założenia i wyniki'!$E$8*Znorm.Profile!C1251*(1+'Założenia i wyniki'!$E$10/100)^24</f>
        <v>0.61485410000000007</v>
      </c>
      <c r="D1251">
        <f t="shared" si="57"/>
        <v>0</v>
      </c>
      <c r="E1251">
        <f t="shared" si="58"/>
        <v>0</v>
      </c>
      <c r="F1251">
        <f t="shared" si="59"/>
        <v>0.61485410000000007</v>
      </c>
    </row>
    <row r="1252" spans="1:6" x14ac:dyDescent="0.25">
      <c r="A1252">
        <v>1243</v>
      </c>
      <c r="B1252">
        <f>'Założenia i wyniki'!$E$6*Znorm.Profile!B1252*((100-(24*'Założenia i wyniki'!$E$9))/100)</f>
        <v>0</v>
      </c>
      <c r="C1252">
        <f>'Założenia i wyniki'!$E$8*Znorm.Profile!C1252*(1+'Założenia i wyniki'!$E$10/100)^24</f>
        <v>0.63324765000000005</v>
      </c>
      <c r="D1252">
        <f t="shared" si="57"/>
        <v>0</v>
      </c>
      <c r="E1252">
        <f t="shared" si="58"/>
        <v>0</v>
      </c>
      <c r="F1252">
        <f t="shared" si="59"/>
        <v>0.63324765000000005</v>
      </c>
    </row>
    <row r="1253" spans="1:6" x14ac:dyDescent="0.25">
      <c r="A1253">
        <v>1244</v>
      </c>
      <c r="B1253">
        <f>'Założenia i wyniki'!$E$6*Znorm.Profile!B1253*((100-(24*'Założenia i wyniki'!$E$9))/100)</f>
        <v>0</v>
      </c>
      <c r="C1253">
        <f>'Założenia i wyniki'!$E$8*Znorm.Profile!C1253*(1+'Założenia i wyniki'!$E$10/100)^24</f>
        <v>0.61531749999999996</v>
      </c>
      <c r="D1253">
        <f t="shared" si="57"/>
        <v>0</v>
      </c>
      <c r="E1253">
        <f t="shared" si="58"/>
        <v>0</v>
      </c>
      <c r="F1253">
        <f t="shared" si="59"/>
        <v>0.61531749999999996</v>
      </c>
    </row>
    <row r="1254" spans="1:6" x14ac:dyDescent="0.25">
      <c r="A1254">
        <v>1245</v>
      </c>
      <c r="B1254">
        <f>'Założenia i wyniki'!$E$6*Znorm.Profile!B1254*((100-(24*'Założenia i wyniki'!$E$9))/100)</f>
        <v>0</v>
      </c>
      <c r="C1254">
        <f>'Założenia i wyniki'!$E$8*Znorm.Profile!C1254*(1+'Założenia i wyniki'!$E$10/100)^24</f>
        <v>0.57192029999999994</v>
      </c>
      <c r="D1254">
        <f t="shared" si="57"/>
        <v>0</v>
      </c>
      <c r="E1254">
        <f t="shared" si="58"/>
        <v>0</v>
      </c>
      <c r="F1254">
        <f t="shared" si="59"/>
        <v>0.57192029999999994</v>
      </c>
    </row>
    <row r="1255" spans="1:6" x14ac:dyDescent="0.25">
      <c r="A1255">
        <v>1246</v>
      </c>
      <c r="B1255">
        <f>'Założenia i wyniki'!$E$6*Znorm.Profile!B1255*((100-(24*'Założenia i wyniki'!$E$9))/100)</f>
        <v>0</v>
      </c>
      <c r="C1255">
        <f>'Założenia i wyniki'!$E$8*Znorm.Profile!C1255*(1+'Założenia i wyniki'!$E$10/100)^24</f>
        <v>0.50791300000000006</v>
      </c>
      <c r="D1255">
        <f t="shared" si="57"/>
        <v>0</v>
      </c>
      <c r="E1255">
        <f t="shared" si="58"/>
        <v>0</v>
      </c>
      <c r="F1255">
        <f t="shared" si="59"/>
        <v>0.50791300000000006</v>
      </c>
    </row>
    <row r="1256" spans="1:6" x14ac:dyDescent="0.25">
      <c r="A1256">
        <v>1247</v>
      </c>
      <c r="B1256">
        <f>'Założenia i wyniki'!$E$6*Znorm.Profile!B1256*((100-(24*'Założenia i wyniki'!$E$9))/100)</f>
        <v>0</v>
      </c>
      <c r="C1256">
        <f>'Założenia i wyniki'!$E$8*Znorm.Profile!C1256*(1+'Założenia i wyniki'!$E$10/100)^24</f>
        <v>0.43942325000000004</v>
      </c>
      <c r="D1256">
        <f t="shared" si="57"/>
        <v>0</v>
      </c>
      <c r="E1256">
        <f t="shared" si="58"/>
        <v>0</v>
      </c>
      <c r="F1256">
        <f t="shared" si="59"/>
        <v>0.43942325000000004</v>
      </c>
    </row>
    <row r="1257" spans="1:6" x14ac:dyDescent="0.25">
      <c r="A1257">
        <v>1248</v>
      </c>
      <c r="B1257">
        <f>'Założenia i wyniki'!$E$6*Znorm.Profile!B1257*((100-(24*'Założenia i wyniki'!$E$9))/100)</f>
        <v>0</v>
      </c>
      <c r="C1257">
        <f>'Założenia i wyniki'!$E$8*Znorm.Profile!C1257*(1+'Założenia i wyniki'!$E$10/100)^24</f>
        <v>0.37114105000000003</v>
      </c>
      <c r="D1257">
        <f t="shared" si="57"/>
        <v>0</v>
      </c>
      <c r="E1257">
        <f t="shared" si="58"/>
        <v>0</v>
      </c>
      <c r="F1257">
        <f t="shared" si="59"/>
        <v>0.37114105000000003</v>
      </c>
    </row>
    <row r="1258" spans="1:6" x14ac:dyDescent="0.25">
      <c r="A1258">
        <v>1249</v>
      </c>
      <c r="B1258">
        <f>'Założenia i wyniki'!$E$6*Znorm.Profile!B1258*((100-(24*'Założenia i wyniki'!$E$9))/100)</f>
        <v>0</v>
      </c>
      <c r="C1258">
        <f>'Założenia i wyniki'!$E$8*Znorm.Profile!C1258*(1+'Założenia i wyniki'!$E$10/100)^24</f>
        <v>0.30605890000000002</v>
      </c>
      <c r="D1258">
        <f t="shared" si="57"/>
        <v>0</v>
      </c>
      <c r="E1258">
        <f t="shared" si="58"/>
        <v>0</v>
      </c>
      <c r="F1258">
        <f t="shared" si="59"/>
        <v>0.30605890000000002</v>
      </c>
    </row>
    <row r="1259" spans="1:6" x14ac:dyDescent="0.25">
      <c r="A1259">
        <v>1250</v>
      </c>
      <c r="B1259">
        <f>'Założenia i wyniki'!$E$6*Znorm.Profile!B1259*((100-(24*'Założenia i wyniki'!$E$9))/100)</f>
        <v>0</v>
      </c>
      <c r="C1259">
        <f>'Założenia i wyniki'!$E$8*Znorm.Profile!C1259*(1+'Założenia i wyniki'!$E$10/100)^24</f>
        <v>0.26267290000000004</v>
      </c>
      <c r="D1259">
        <f t="shared" si="57"/>
        <v>0</v>
      </c>
      <c r="E1259">
        <f t="shared" si="58"/>
        <v>0</v>
      </c>
      <c r="F1259">
        <f t="shared" si="59"/>
        <v>0.26267290000000004</v>
      </c>
    </row>
    <row r="1260" spans="1:6" x14ac:dyDescent="0.25">
      <c r="A1260">
        <v>1251</v>
      </c>
      <c r="B1260">
        <f>'Założenia i wyniki'!$E$6*Znorm.Profile!B1260*((100-(24*'Założenia i wyniki'!$E$9))/100)</f>
        <v>0</v>
      </c>
      <c r="C1260">
        <f>'Założenia i wyniki'!$E$8*Znorm.Profile!C1260*(1+'Założenia i wyniki'!$E$10/100)^24</f>
        <v>0.24081714999999998</v>
      </c>
      <c r="D1260">
        <f t="shared" si="57"/>
        <v>0</v>
      </c>
      <c r="E1260">
        <f t="shared" si="58"/>
        <v>0</v>
      </c>
      <c r="F1260">
        <f t="shared" si="59"/>
        <v>0.24081714999999998</v>
      </c>
    </row>
    <row r="1261" spans="1:6" x14ac:dyDescent="0.25">
      <c r="A1261">
        <v>1252</v>
      </c>
      <c r="B1261">
        <f>'Założenia i wyniki'!$E$6*Znorm.Profile!B1261*((100-(24*'Założenia i wyniki'!$E$9))/100)</f>
        <v>0</v>
      </c>
      <c r="C1261">
        <f>'Założenia i wyniki'!$E$8*Znorm.Profile!C1261*(1+'Założenia i wyniki'!$E$10/100)^24</f>
        <v>0.23656255000000001</v>
      </c>
      <c r="D1261">
        <f t="shared" si="57"/>
        <v>0</v>
      </c>
      <c r="E1261">
        <f t="shared" si="58"/>
        <v>0</v>
      </c>
      <c r="F1261">
        <f t="shared" si="59"/>
        <v>0.23656255000000001</v>
      </c>
    </row>
    <row r="1262" spans="1:6" x14ac:dyDescent="0.25">
      <c r="A1262">
        <v>1253</v>
      </c>
      <c r="B1262">
        <f>'Założenia i wyniki'!$E$6*Znorm.Profile!B1262*((100-(24*'Założenia i wyniki'!$E$9))/100)</f>
        <v>0</v>
      </c>
      <c r="C1262">
        <f>'Założenia i wyniki'!$E$8*Znorm.Profile!C1262*(1+'Założenia i wyniki'!$E$10/100)^24</f>
        <v>0.23732135000000001</v>
      </c>
      <c r="D1262">
        <f t="shared" si="57"/>
        <v>0</v>
      </c>
      <c r="E1262">
        <f t="shared" si="58"/>
        <v>0</v>
      </c>
      <c r="F1262">
        <f t="shared" si="59"/>
        <v>0.23732135000000001</v>
      </c>
    </row>
    <row r="1263" spans="1:6" x14ac:dyDescent="0.25">
      <c r="A1263">
        <v>1254</v>
      </c>
      <c r="B1263">
        <f>'Założenia i wyniki'!$E$6*Znorm.Profile!B1263*((100-(24*'Założenia i wyniki'!$E$9))/100)</f>
        <v>0</v>
      </c>
      <c r="C1263">
        <f>'Założenia i wyniki'!$E$8*Znorm.Profile!C1263*(1+'Założenia i wyniki'!$E$10/100)^24</f>
        <v>0.26013995000000001</v>
      </c>
      <c r="D1263">
        <f t="shared" si="57"/>
        <v>0</v>
      </c>
      <c r="E1263">
        <f t="shared" si="58"/>
        <v>0</v>
      </c>
      <c r="F1263">
        <f t="shared" si="59"/>
        <v>0.26013995000000001</v>
      </c>
    </row>
    <row r="1264" spans="1:6" x14ac:dyDescent="0.25">
      <c r="A1264">
        <v>1255</v>
      </c>
      <c r="B1264">
        <f>'Założenia i wyniki'!$E$6*Znorm.Profile!B1264*((100-(24*'Założenia i wyniki'!$E$9))/100)</f>
        <v>0</v>
      </c>
      <c r="C1264">
        <f>'Założenia i wyniki'!$E$8*Znorm.Profile!C1264*(1+'Założenia i wyniki'!$E$10/100)^24</f>
        <v>0.31045315000000001</v>
      </c>
      <c r="D1264">
        <f t="shared" si="57"/>
        <v>0</v>
      </c>
      <c r="E1264">
        <f t="shared" si="58"/>
        <v>0</v>
      </c>
      <c r="F1264">
        <f t="shared" si="59"/>
        <v>0.31045315000000001</v>
      </c>
    </row>
    <row r="1265" spans="1:6" x14ac:dyDescent="0.25">
      <c r="A1265">
        <v>1256</v>
      </c>
      <c r="B1265">
        <f>'Założenia i wyniki'!$E$6*Znorm.Profile!B1265*((100-(24*'Założenia i wyniki'!$E$9))/100)</f>
        <v>1.1962211320754717E-2</v>
      </c>
      <c r="C1265">
        <f>'Założenia i wyniki'!$E$8*Znorm.Profile!C1265*(1+'Założenia i wyniki'!$E$10/100)^24</f>
        <v>0.35883225000000002</v>
      </c>
      <c r="D1265">
        <f t="shared" si="57"/>
        <v>1.1962211320754717E-2</v>
      </c>
      <c r="E1265">
        <f t="shared" si="58"/>
        <v>0</v>
      </c>
      <c r="F1265">
        <f t="shared" si="59"/>
        <v>0.34687003867924532</v>
      </c>
    </row>
    <row r="1266" spans="1:6" x14ac:dyDescent="0.25">
      <c r="A1266">
        <v>1257</v>
      </c>
      <c r="B1266">
        <f>'Założenia i wyniki'!$E$6*Znorm.Profile!B1266*((100-(24*'Założenia i wyniki'!$E$9))/100)</f>
        <v>0.1241423396226415</v>
      </c>
      <c r="C1266">
        <f>'Założenia i wyniki'!$E$8*Znorm.Profile!C1266*(1+'Założenia i wyniki'!$E$10/100)^24</f>
        <v>0.42685895000000001</v>
      </c>
      <c r="D1266">
        <f t="shared" si="57"/>
        <v>0.1241423396226415</v>
      </c>
      <c r="E1266">
        <f t="shared" si="58"/>
        <v>0</v>
      </c>
      <c r="F1266">
        <f t="shared" si="59"/>
        <v>0.30271661037735853</v>
      </c>
    </row>
    <row r="1267" spans="1:6" x14ac:dyDescent="0.25">
      <c r="A1267">
        <v>1258</v>
      </c>
      <c r="B1267">
        <f>'Założenia i wyniki'!$E$6*Znorm.Profile!B1267*((100-(24*'Założenia i wyniki'!$E$9))/100)</f>
        <v>0.23276498113207544</v>
      </c>
      <c r="C1267">
        <f>'Założenia i wyniki'!$E$8*Znorm.Profile!C1267*(1+'Założenia i wyniki'!$E$10/100)^24</f>
        <v>0.47762679999999996</v>
      </c>
      <c r="D1267">
        <f t="shared" si="57"/>
        <v>0.23276498113207544</v>
      </c>
      <c r="E1267">
        <f t="shared" si="58"/>
        <v>0</v>
      </c>
      <c r="F1267">
        <f t="shared" si="59"/>
        <v>0.24486181886792452</v>
      </c>
    </row>
    <row r="1268" spans="1:6" x14ac:dyDescent="0.25">
      <c r="A1268">
        <v>1259</v>
      </c>
      <c r="B1268">
        <f>'Założenia i wyniki'!$E$6*Znorm.Profile!B1268*((100-(24*'Założenia i wyniki'!$E$9))/100)</f>
        <v>0.32320762264150937</v>
      </c>
      <c r="C1268">
        <f>'Założenia i wyniki'!$E$8*Znorm.Profile!C1268*(1+'Założenia i wyniki'!$E$10/100)^24</f>
        <v>0.51933874999999996</v>
      </c>
      <c r="D1268">
        <f t="shared" si="57"/>
        <v>0.32320762264150937</v>
      </c>
      <c r="E1268">
        <f t="shared" si="58"/>
        <v>0</v>
      </c>
      <c r="F1268">
        <f t="shared" si="59"/>
        <v>0.19613112735849059</v>
      </c>
    </row>
    <row r="1269" spans="1:6" x14ac:dyDescent="0.25">
      <c r="A1269">
        <v>1260</v>
      </c>
      <c r="B1269">
        <f>'Założenia i wyniki'!$E$6*Znorm.Profile!B1269*((100-(24*'Założenia i wyniki'!$E$9))/100)</f>
        <v>0.404510716981132</v>
      </c>
      <c r="C1269">
        <f>'Założenia i wyniki'!$E$8*Znorm.Profile!C1269*(1+'Założenia i wyniki'!$E$10/100)^24</f>
        <v>0.53419975000000008</v>
      </c>
      <c r="D1269">
        <f t="shared" si="57"/>
        <v>0.404510716981132</v>
      </c>
      <c r="E1269">
        <f t="shared" si="58"/>
        <v>0</v>
      </c>
      <c r="F1269">
        <f t="shared" si="59"/>
        <v>0.12968903301886808</v>
      </c>
    </row>
    <row r="1270" spans="1:6" x14ac:dyDescent="0.25">
      <c r="A1270">
        <v>1261</v>
      </c>
      <c r="B1270">
        <f>'Założenia i wyniki'!$E$6*Znorm.Profile!B1270*((100-(24*'Założenia i wyniki'!$E$9))/100)</f>
        <v>0.4090843018867924</v>
      </c>
      <c r="C1270">
        <f>'Założenia i wyniki'!$E$8*Znorm.Profile!C1270*(1+'Założenia i wyniki'!$E$10/100)^24</f>
        <v>0.52391360000000009</v>
      </c>
      <c r="D1270">
        <f t="shared" si="57"/>
        <v>0.4090843018867924</v>
      </c>
      <c r="E1270">
        <f t="shared" si="58"/>
        <v>0</v>
      </c>
      <c r="F1270">
        <f t="shared" si="59"/>
        <v>0.11482929811320769</v>
      </c>
    </row>
    <row r="1271" spans="1:6" x14ac:dyDescent="0.25">
      <c r="A1271">
        <v>1262</v>
      </c>
      <c r="B1271">
        <f>'Założenia i wyniki'!$E$6*Znorm.Profile!B1271*((100-(24*'Założenia i wyniki'!$E$9))/100)</f>
        <v>0.24471728301886791</v>
      </c>
      <c r="C1271">
        <f>'Założenia i wyniki'!$E$8*Znorm.Profile!C1271*(1+'Założenia i wyniki'!$E$10/100)^24</f>
        <v>0.50618889999999994</v>
      </c>
      <c r="D1271">
        <f t="shared" si="57"/>
        <v>0.24471728301886791</v>
      </c>
      <c r="E1271">
        <f t="shared" si="58"/>
        <v>0</v>
      </c>
      <c r="F1271">
        <f t="shared" si="59"/>
        <v>0.26147161698113203</v>
      </c>
    </row>
    <row r="1272" spans="1:6" x14ac:dyDescent="0.25">
      <c r="A1272">
        <v>1263</v>
      </c>
      <c r="B1272">
        <f>'Założenia i wyniki'!$E$6*Znorm.Profile!B1272*((100-(24*'Założenia i wyniki'!$E$9))/100)</f>
        <v>0.14034807547169811</v>
      </c>
      <c r="C1272">
        <f>'Założenia i wyniki'!$E$8*Znorm.Profile!C1272*(1+'Założenia i wyniki'!$E$10/100)^24</f>
        <v>0.48269479999999998</v>
      </c>
      <c r="D1272">
        <f t="shared" si="57"/>
        <v>0.14034807547169811</v>
      </c>
      <c r="E1272">
        <f t="shared" si="58"/>
        <v>0</v>
      </c>
      <c r="F1272">
        <f t="shared" si="59"/>
        <v>0.34234672452830184</v>
      </c>
    </row>
    <row r="1273" spans="1:6" x14ac:dyDescent="0.25">
      <c r="A1273">
        <v>1264</v>
      </c>
      <c r="B1273">
        <f>'Założenia i wyniki'!$E$6*Znorm.Profile!B1273*((100-(24*'Założenia i wyniki'!$E$9))/100)</f>
        <v>9.4391169811320744E-2</v>
      </c>
      <c r="C1273">
        <f>'Założenia i wyniki'!$E$8*Znorm.Profile!C1273*(1+'Założenia i wyniki'!$E$10/100)^24</f>
        <v>0.47530175000000002</v>
      </c>
      <c r="D1273">
        <f t="shared" si="57"/>
        <v>9.4391169811320744E-2</v>
      </c>
      <c r="E1273">
        <f t="shared" si="58"/>
        <v>0</v>
      </c>
      <c r="F1273">
        <f t="shared" si="59"/>
        <v>0.38091058018867929</v>
      </c>
    </row>
    <row r="1274" spans="1:6" x14ac:dyDescent="0.25">
      <c r="A1274">
        <v>1265</v>
      </c>
      <c r="B1274">
        <f>'Założenia i wyniki'!$E$6*Znorm.Profile!B1274*((100-(24*'Założenia i wyniki'!$E$9))/100)</f>
        <v>0</v>
      </c>
      <c r="C1274">
        <f>'Założenia i wyniki'!$E$8*Znorm.Profile!C1274*(1+'Założenia i wyniki'!$E$10/100)^24</f>
        <v>0.49641024999999994</v>
      </c>
      <c r="D1274">
        <f t="shared" si="57"/>
        <v>0</v>
      </c>
      <c r="E1274">
        <f t="shared" si="58"/>
        <v>0</v>
      </c>
      <c r="F1274">
        <f t="shared" si="59"/>
        <v>0.49641024999999994</v>
      </c>
    </row>
    <row r="1275" spans="1:6" x14ac:dyDescent="0.25">
      <c r="A1275">
        <v>1266</v>
      </c>
      <c r="B1275">
        <f>'Założenia i wyniki'!$E$6*Znorm.Profile!B1275*((100-(24*'Założenia i wyniki'!$E$9))/100)</f>
        <v>0</v>
      </c>
      <c r="C1275">
        <f>'Założenia i wyniki'!$E$8*Znorm.Profile!C1275*(1+'Założenia i wyniki'!$E$10/100)^24</f>
        <v>0.55619374999999993</v>
      </c>
      <c r="D1275">
        <f t="shared" si="57"/>
        <v>0</v>
      </c>
      <c r="E1275">
        <f t="shared" si="58"/>
        <v>0</v>
      </c>
      <c r="F1275">
        <f t="shared" si="59"/>
        <v>0.55619374999999993</v>
      </c>
    </row>
    <row r="1276" spans="1:6" x14ac:dyDescent="0.25">
      <c r="A1276">
        <v>1267</v>
      </c>
      <c r="B1276">
        <f>'Założenia i wyniki'!$E$6*Znorm.Profile!B1276*((100-(24*'Założenia i wyniki'!$E$9))/100)</f>
        <v>0</v>
      </c>
      <c r="C1276">
        <f>'Założenia i wyniki'!$E$8*Znorm.Profile!C1276*(1+'Założenia i wyniki'!$E$10/100)^24</f>
        <v>0.59381174999999997</v>
      </c>
      <c r="D1276">
        <f t="shared" si="57"/>
        <v>0</v>
      </c>
      <c r="E1276">
        <f t="shared" si="58"/>
        <v>0</v>
      </c>
      <c r="F1276">
        <f t="shared" si="59"/>
        <v>0.59381174999999997</v>
      </c>
    </row>
    <row r="1277" spans="1:6" x14ac:dyDescent="0.25">
      <c r="A1277">
        <v>1268</v>
      </c>
      <c r="B1277">
        <f>'Założenia i wyniki'!$E$6*Znorm.Profile!B1277*((100-(24*'Założenia i wyniki'!$E$9))/100)</f>
        <v>0</v>
      </c>
      <c r="C1277">
        <f>'Założenia i wyniki'!$E$8*Znorm.Profile!C1277*(1+'Założenia i wyniki'!$E$10/100)^24</f>
        <v>0.59128369999999997</v>
      </c>
      <c r="D1277">
        <f t="shared" si="57"/>
        <v>0</v>
      </c>
      <c r="E1277">
        <f t="shared" si="58"/>
        <v>0</v>
      </c>
      <c r="F1277">
        <f t="shared" si="59"/>
        <v>0.59128369999999997</v>
      </c>
    </row>
    <row r="1278" spans="1:6" x14ac:dyDescent="0.25">
      <c r="A1278">
        <v>1269</v>
      </c>
      <c r="B1278">
        <f>'Założenia i wyniki'!$E$6*Znorm.Profile!B1278*((100-(24*'Założenia i wyniki'!$E$9))/100)</f>
        <v>0</v>
      </c>
      <c r="C1278">
        <f>'Założenia i wyniki'!$E$8*Znorm.Profile!C1278*(1+'Założenia i wyniki'!$E$10/100)^24</f>
        <v>0.56681029999999999</v>
      </c>
      <c r="D1278">
        <f t="shared" si="57"/>
        <v>0</v>
      </c>
      <c r="E1278">
        <f t="shared" si="58"/>
        <v>0</v>
      </c>
      <c r="F1278">
        <f t="shared" si="59"/>
        <v>0.56681029999999999</v>
      </c>
    </row>
    <row r="1279" spans="1:6" x14ac:dyDescent="0.25">
      <c r="A1279">
        <v>1270</v>
      </c>
      <c r="B1279">
        <f>'Założenia i wyniki'!$E$6*Znorm.Profile!B1279*((100-(24*'Założenia i wyniki'!$E$9))/100)</f>
        <v>0</v>
      </c>
      <c r="C1279">
        <f>'Założenia i wyniki'!$E$8*Znorm.Profile!C1279*(1+'Założenia i wyniki'!$E$10/100)^24</f>
        <v>0.49927675000000005</v>
      </c>
      <c r="D1279">
        <f t="shared" si="57"/>
        <v>0</v>
      </c>
      <c r="E1279">
        <f t="shared" si="58"/>
        <v>0</v>
      </c>
      <c r="F1279">
        <f t="shared" si="59"/>
        <v>0.49927675000000005</v>
      </c>
    </row>
    <row r="1280" spans="1:6" x14ac:dyDescent="0.25">
      <c r="A1280">
        <v>1271</v>
      </c>
      <c r="B1280">
        <f>'Założenia i wyniki'!$E$6*Znorm.Profile!B1280*((100-(24*'Założenia i wyniki'!$E$9))/100)</f>
        <v>0</v>
      </c>
      <c r="C1280">
        <f>'Założenia i wyniki'!$E$8*Znorm.Profile!C1280*(1+'Założenia i wyniki'!$E$10/100)^24</f>
        <v>0.40467175</v>
      </c>
      <c r="D1280">
        <f t="shared" si="57"/>
        <v>0</v>
      </c>
      <c r="E1280">
        <f t="shared" si="58"/>
        <v>0</v>
      </c>
      <c r="F1280">
        <f t="shared" si="59"/>
        <v>0.40467175</v>
      </c>
    </row>
    <row r="1281" spans="1:6" x14ac:dyDescent="0.25">
      <c r="A1281">
        <v>1272</v>
      </c>
      <c r="B1281">
        <f>'Założenia i wyniki'!$E$6*Znorm.Profile!B1281*((100-(24*'Założenia i wyniki'!$E$9))/100)</f>
        <v>0</v>
      </c>
      <c r="C1281">
        <f>'Założenia i wyniki'!$E$8*Znorm.Profile!C1281*(1+'Założenia i wyniki'!$E$10/100)^24</f>
        <v>0.33032929999999999</v>
      </c>
      <c r="D1281">
        <f t="shared" si="57"/>
        <v>0</v>
      </c>
      <c r="E1281">
        <f t="shared" si="58"/>
        <v>0</v>
      </c>
      <c r="F1281">
        <f t="shared" si="59"/>
        <v>0.33032929999999999</v>
      </c>
    </row>
    <row r="1282" spans="1:6" x14ac:dyDescent="0.25">
      <c r="A1282">
        <v>1273</v>
      </c>
      <c r="B1282">
        <f>'Założenia i wyniki'!$E$6*Znorm.Profile!B1282*((100-(24*'Założenia i wyniki'!$E$9))/100)</f>
        <v>0</v>
      </c>
      <c r="C1282">
        <f>'Założenia i wyniki'!$E$8*Znorm.Profile!C1282*(1+'Założenia i wyniki'!$E$10/100)^24</f>
        <v>0.26734855000000002</v>
      </c>
      <c r="D1282">
        <f t="shared" si="57"/>
        <v>0</v>
      </c>
      <c r="E1282">
        <f t="shared" si="58"/>
        <v>0</v>
      </c>
      <c r="F1282">
        <f t="shared" si="59"/>
        <v>0.26734855000000002</v>
      </c>
    </row>
    <row r="1283" spans="1:6" x14ac:dyDescent="0.25">
      <c r="A1283">
        <v>1274</v>
      </c>
      <c r="B1283">
        <f>'Założenia i wyniki'!$E$6*Znorm.Profile!B1283*((100-(24*'Założenia i wyniki'!$E$9))/100)</f>
        <v>0</v>
      </c>
      <c r="C1283">
        <f>'Założenia i wyniki'!$E$8*Znorm.Profile!C1283*(1+'Założenia i wyniki'!$E$10/100)^24</f>
        <v>0.24217934999999999</v>
      </c>
      <c r="D1283">
        <f t="shared" si="57"/>
        <v>0</v>
      </c>
      <c r="E1283">
        <f t="shared" si="58"/>
        <v>0</v>
      </c>
      <c r="F1283">
        <f t="shared" si="59"/>
        <v>0.24217934999999999</v>
      </c>
    </row>
    <row r="1284" spans="1:6" x14ac:dyDescent="0.25">
      <c r="A1284">
        <v>1275</v>
      </c>
      <c r="B1284">
        <f>'Założenia i wyniki'!$E$6*Znorm.Profile!B1284*((100-(24*'Założenia i wyniki'!$E$9))/100)</f>
        <v>0</v>
      </c>
      <c r="C1284">
        <f>'Założenia i wyniki'!$E$8*Znorm.Profile!C1284*(1+'Założenia i wyniki'!$E$10/100)^24</f>
        <v>0.22922794999999999</v>
      </c>
      <c r="D1284">
        <f t="shared" si="57"/>
        <v>0</v>
      </c>
      <c r="E1284">
        <f t="shared" si="58"/>
        <v>0</v>
      </c>
      <c r="F1284">
        <f t="shared" si="59"/>
        <v>0.22922794999999999</v>
      </c>
    </row>
    <row r="1285" spans="1:6" x14ac:dyDescent="0.25">
      <c r="A1285">
        <v>1276</v>
      </c>
      <c r="B1285">
        <f>'Założenia i wyniki'!$E$6*Znorm.Profile!B1285*((100-(24*'Założenia i wyniki'!$E$9))/100)</f>
        <v>0</v>
      </c>
      <c r="C1285">
        <f>'Założenia i wyniki'!$E$8*Znorm.Profile!C1285*(1+'Założenia i wyniki'!$E$10/100)^24</f>
        <v>0.22922584999999998</v>
      </c>
      <c r="D1285">
        <f t="shared" si="57"/>
        <v>0</v>
      </c>
      <c r="E1285">
        <f t="shared" si="58"/>
        <v>0</v>
      </c>
      <c r="F1285">
        <f t="shared" si="59"/>
        <v>0.22922584999999998</v>
      </c>
    </row>
    <row r="1286" spans="1:6" x14ac:dyDescent="0.25">
      <c r="A1286">
        <v>1277</v>
      </c>
      <c r="B1286">
        <f>'Założenia i wyniki'!$E$6*Znorm.Profile!B1286*((100-(24*'Założenia i wyniki'!$E$9))/100)</f>
        <v>0</v>
      </c>
      <c r="C1286">
        <f>'Założenia i wyniki'!$E$8*Znorm.Profile!C1286*(1+'Założenia i wyniki'!$E$10/100)^24</f>
        <v>0.25334154999999997</v>
      </c>
      <c r="D1286">
        <f t="shared" si="57"/>
        <v>0</v>
      </c>
      <c r="E1286">
        <f t="shared" si="58"/>
        <v>0</v>
      </c>
      <c r="F1286">
        <f t="shared" si="59"/>
        <v>0.25334154999999997</v>
      </c>
    </row>
    <row r="1287" spans="1:6" x14ac:dyDescent="0.25">
      <c r="A1287">
        <v>1278</v>
      </c>
      <c r="B1287">
        <f>'Założenia i wyniki'!$E$6*Znorm.Profile!B1287*((100-(24*'Założenia i wyniki'!$E$9))/100)</f>
        <v>0</v>
      </c>
      <c r="C1287">
        <f>'Założenia i wyniki'!$E$8*Znorm.Profile!C1287*(1+'Założenia i wyniki'!$E$10/100)^24</f>
        <v>0.30777284999999999</v>
      </c>
      <c r="D1287">
        <f t="shared" si="57"/>
        <v>0</v>
      </c>
      <c r="E1287">
        <f t="shared" si="58"/>
        <v>0</v>
      </c>
      <c r="F1287">
        <f t="shared" si="59"/>
        <v>0.30777284999999999</v>
      </c>
    </row>
    <row r="1288" spans="1:6" x14ac:dyDescent="0.25">
      <c r="A1288">
        <v>1279</v>
      </c>
      <c r="B1288">
        <f>'Założenia i wyniki'!$E$6*Znorm.Profile!B1288*((100-(24*'Założenia i wyniki'!$E$9))/100)</f>
        <v>0</v>
      </c>
      <c r="C1288">
        <f>'Założenia i wyniki'!$E$8*Znorm.Profile!C1288*(1+'Założenia i wyniki'!$E$10/100)^24</f>
        <v>0.39878930000000001</v>
      </c>
      <c r="D1288">
        <f t="shared" si="57"/>
        <v>0</v>
      </c>
      <c r="E1288">
        <f t="shared" si="58"/>
        <v>0</v>
      </c>
      <c r="F1288">
        <f t="shared" si="59"/>
        <v>0.39878930000000001</v>
      </c>
    </row>
    <row r="1289" spans="1:6" x14ac:dyDescent="0.25">
      <c r="A1289">
        <v>1280</v>
      </c>
      <c r="B1289">
        <f>'Założenia i wyniki'!$E$6*Znorm.Profile!B1289*((100-(24*'Założenia i wyniki'!$E$9))/100)</f>
        <v>1.86701358490566E-2</v>
      </c>
      <c r="C1289">
        <f>'Założenia i wyniki'!$E$8*Znorm.Profile!C1289*(1+'Założenia i wyniki'!$E$10/100)^24</f>
        <v>0.45352229999999999</v>
      </c>
      <c r="D1289">
        <f t="shared" si="57"/>
        <v>1.86701358490566E-2</v>
      </c>
      <c r="E1289">
        <f t="shared" si="58"/>
        <v>0</v>
      </c>
      <c r="F1289">
        <f t="shared" si="59"/>
        <v>0.43485216415094341</v>
      </c>
    </row>
    <row r="1290" spans="1:6" x14ac:dyDescent="0.25">
      <c r="A1290">
        <v>1281</v>
      </c>
      <c r="B1290">
        <f>'Założenia i wyniki'!$E$6*Znorm.Profile!B1290*((100-(24*'Założenia i wyniki'!$E$9))/100)</f>
        <v>9.9422113207547153E-2</v>
      </c>
      <c r="C1290">
        <f>'Założenia i wyniki'!$E$8*Znorm.Profile!C1290*(1+'Założenia i wyniki'!$E$10/100)^24</f>
        <v>0.46353404999999998</v>
      </c>
      <c r="D1290">
        <f t="shared" si="57"/>
        <v>9.9422113207547153E-2</v>
      </c>
      <c r="E1290">
        <f t="shared" si="58"/>
        <v>0</v>
      </c>
      <c r="F1290">
        <f t="shared" si="59"/>
        <v>0.36411193679245279</v>
      </c>
    </row>
    <row r="1291" spans="1:6" x14ac:dyDescent="0.25">
      <c r="A1291">
        <v>1282</v>
      </c>
      <c r="B1291">
        <f>'Założenia i wyniki'!$E$6*Znorm.Profile!B1291*((100-(24*'Założenia i wyniki'!$E$9))/100)</f>
        <v>0.12892935849056603</v>
      </c>
      <c r="C1291">
        <f>'Założenia i wyniki'!$E$8*Znorm.Profile!C1291*(1+'Założenia i wyniki'!$E$10/100)^24</f>
        <v>0.47325040000000002</v>
      </c>
      <c r="D1291">
        <f t="shared" ref="D1291:D1354" si="60">IF(B1291&lt;=C1291,B1291,C1291)</f>
        <v>0.12892935849056603</v>
      </c>
      <c r="E1291">
        <f t="shared" ref="E1291:E1354" si="61">IF(B1291&gt;C1291,B1291-C1291,0)</f>
        <v>0</v>
      </c>
      <c r="F1291">
        <f t="shared" ref="F1291:F1354" si="62">IF(B1291&lt;C1291,C1291-B1291,0)</f>
        <v>0.34432104150943399</v>
      </c>
    </row>
    <row r="1292" spans="1:6" x14ac:dyDescent="0.25">
      <c r="A1292">
        <v>1283</v>
      </c>
      <c r="B1292">
        <f>'Założenia i wyniki'!$E$6*Znorm.Profile!B1292*((100-(24*'Założenia i wyniki'!$E$9))/100)</f>
        <v>0.2151185660377358</v>
      </c>
      <c r="C1292">
        <f>'Założenia i wyniki'!$E$8*Znorm.Profile!C1292*(1+'Założenia i wyniki'!$E$10/100)^24</f>
        <v>0.45979885000000004</v>
      </c>
      <c r="D1292">
        <f t="shared" si="60"/>
        <v>0.2151185660377358</v>
      </c>
      <c r="E1292">
        <f t="shared" si="61"/>
        <v>0</v>
      </c>
      <c r="F1292">
        <f t="shared" si="62"/>
        <v>0.24468028396226424</v>
      </c>
    </row>
    <row r="1293" spans="1:6" x14ac:dyDescent="0.25">
      <c r="A1293">
        <v>1284</v>
      </c>
      <c r="B1293">
        <f>'Założenia i wyniki'!$E$6*Znorm.Profile!B1293*((100-(24*'Założenia i wyniki'!$E$9))/100)</f>
        <v>0.25532799999999994</v>
      </c>
      <c r="C1293">
        <f>'Założenia i wyniki'!$E$8*Znorm.Profile!C1293*(1+'Założenia i wyniki'!$E$10/100)^24</f>
        <v>0.45533109999999999</v>
      </c>
      <c r="D1293">
        <f t="shared" si="60"/>
        <v>0.25532799999999994</v>
      </c>
      <c r="E1293">
        <f t="shared" si="61"/>
        <v>0</v>
      </c>
      <c r="F1293">
        <f t="shared" si="62"/>
        <v>0.20000310000000004</v>
      </c>
    </row>
    <row r="1294" spans="1:6" x14ac:dyDescent="0.25">
      <c r="A1294">
        <v>1285</v>
      </c>
      <c r="B1294">
        <f>'Założenia i wyniki'!$E$6*Znorm.Profile!B1294*((100-(24*'Założenia i wyniki'!$E$9))/100)</f>
        <v>0.21033154716981128</v>
      </c>
      <c r="C1294">
        <f>'Założenia i wyniki'!$E$8*Znorm.Profile!C1294*(1+'Założenia i wyniki'!$E$10/100)^24</f>
        <v>0.44428684999999996</v>
      </c>
      <c r="D1294">
        <f t="shared" si="60"/>
        <v>0.21033154716981128</v>
      </c>
      <c r="E1294">
        <f t="shared" si="61"/>
        <v>0</v>
      </c>
      <c r="F1294">
        <f t="shared" si="62"/>
        <v>0.23395530283018867</v>
      </c>
    </row>
    <row r="1295" spans="1:6" x14ac:dyDescent="0.25">
      <c r="A1295">
        <v>1286</v>
      </c>
      <c r="B1295">
        <f>'Założenia i wyniki'!$E$6*Znorm.Profile!B1295*((100-(24*'Założenia i wyniki'!$E$9))/100)</f>
        <v>0.16390203773584905</v>
      </c>
      <c r="C1295">
        <f>'Założenia i wyniki'!$E$8*Znorm.Profile!C1295*(1+'Założenia i wyniki'!$E$10/100)^24</f>
        <v>0.44304644999999998</v>
      </c>
      <c r="D1295">
        <f t="shared" si="60"/>
        <v>0.16390203773584905</v>
      </c>
      <c r="E1295">
        <f t="shared" si="61"/>
        <v>0</v>
      </c>
      <c r="F1295">
        <f t="shared" si="62"/>
        <v>0.27914441226415093</v>
      </c>
    </row>
    <row r="1296" spans="1:6" x14ac:dyDescent="0.25">
      <c r="A1296">
        <v>1287</v>
      </c>
      <c r="B1296">
        <f>'Założenia i wyniki'!$E$6*Znorm.Profile!B1296*((100-(24*'Założenia i wyniki'!$E$9))/100)</f>
        <v>0.12941720754716979</v>
      </c>
      <c r="C1296">
        <f>'Założenia i wyniki'!$E$8*Znorm.Profile!C1296*(1+'Założenia i wyniki'!$E$10/100)^24</f>
        <v>0.44574914999999998</v>
      </c>
      <c r="D1296">
        <f t="shared" si="60"/>
        <v>0.12941720754716979</v>
      </c>
      <c r="E1296">
        <f t="shared" si="61"/>
        <v>0</v>
      </c>
      <c r="F1296">
        <f t="shared" si="62"/>
        <v>0.31633194245283019</v>
      </c>
    </row>
    <row r="1297" spans="1:6" x14ac:dyDescent="0.25">
      <c r="A1297">
        <v>1288</v>
      </c>
      <c r="B1297">
        <f>'Założenia i wyniki'!$E$6*Znorm.Profile!B1297*((100-(24*'Założenia i wyniki'!$E$9))/100)</f>
        <v>8.0075849056603768E-2</v>
      </c>
      <c r="C1297">
        <f>'Założenia i wyniki'!$E$8*Znorm.Profile!C1297*(1+'Założenia i wyniki'!$E$10/100)^24</f>
        <v>0.46622659999999999</v>
      </c>
      <c r="D1297">
        <f t="shared" si="60"/>
        <v>8.0075849056603768E-2</v>
      </c>
      <c r="E1297">
        <f t="shared" si="61"/>
        <v>0</v>
      </c>
      <c r="F1297">
        <f t="shared" si="62"/>
        <v>0.38615075094339624</v>
      </c>
    </row>
    <row r="1298" spans="1:6" x14ac:dyDescent="0.25">
      <c r="A1298">
        <v>1289</v>
      </c>
      <c r="B1298">
        <f>'Założenia i wyniki'!$E$6*Znorm.Profile!B1298*((100-(24*'Założenia i wyniki'!$E$9))/100)</f>
        <v>0</v>
      </c>
      <c r="C1298">
        <f>'Założenia i wyniki'!$E$8*Znorm.Profile!C1298*(1+'Założenia i wyniki'!$E$10/100)^24</f>
        <v>0.52082275</v>
      </c>
      <c r="D1298">
        <f t="shared" si="60"/>
        <v>0</v>
      </c>
      <c r="E1298">
        <f t="shared" si="61"/>
        <v>0</v>
      </c>
      <c r="F1298">
        <f t="shared" si="62"/>
        <v>0.52082275</v>
      </c>
    </row>
    <row r="1299" spans="1:6" x14ac:dyDescent="0.25">
      <c r="A1299">
        <v>1290</v>
      </c>
      <c r="B1299">
        <f>'Założenia i wyniki'!$E$6*Znorm.Profile!B1299*((100-(24*'Założenia i wyniki'!$E$9))/100)</f>
        <v>0</v>
      </c>
      <c r="C1299">
        <f>'Założenia i wyniki'!$E$8*Znorm.Profile!C1299*(1+'Założenia i wyniki'!$E$10/100)^24</f>
        <v>0.60056779999999998</v>
      </c>
      <c r="D1299">
        <f t="shared" si="60"/>
        <v>0</v>
      </c>
      <c r="E1299">
        <f t="shared" si="61"/>
        <v>0</v>
      </c>
      <c r="F1299">
        <f t="shared" si="62"/>
        <v>0.60056779999999998</v>
      </c>
    </row>
    <row r="1300" spans="1:6" x14ac:dyDescent="0.25">
      <c r="A1300">
        <v>1291</v>
      </c>
      <c r="B1300">
        <f>'Założenia i wyniki'!$E$6*Znorm.Profile!B1300*((100-(24*'Założenia i wyniki'!$E$9))/100)</f>
        <v>0</v>
      </c>
      <c r="C1300">
        <f>'Założenia i wyniki'!$E$8*Znorm.Profile!C1300*(1+'Założenia i wyniki'!$E$10/100)^24</f>
        <v>0.63205694999999995</v>
      </c>
      <c r="D1300">
        <f t="shared" si="60"/>
        <v>0</v>
      </c>
      <c r="E1300">
        <f t="shared" si="61"/>
        <v>0</v>
      </c>
      <c r="F1300">
        <f t="shared" si="62"/>
        <v>0.63205694999999995</v>
      </c>
    </row>
    <row r="1301" spans="1:6" x14ac:dyDescent="0.25">
      <c r="A1301">
        <v>1292</v>
      </c>
      <c r="B1301">
        <f>'Założenia i wyniki'!$E$6*Znorm.Profile!B1301*((100-(24*'Założenia i wyniki'!$E$9))/100)</f>
        <v>0</v>
      </c>
      <c r="C1301">
        <f>'Założenia i wyniki'!$E$8*Znorm.Profile!C1301*(1+'Założenia i wyniki'!$E$10/100)^24</f>
        <v>0.62518119999999999</v>
      </c>
      <c r="D1301">
        <f t="shared" si="60"/>
        <v>0</v>
      </c>
      <c r="E1301">
        <f t="shared" si="61"/>
        <v>0</v>
      </c>
      <c r="F1301">
        <f t="shared" si="62"/>
        <v>0.62518119999999999</v>
      </c>
    </row>
    <row r="1302" spans="1:6" x14ac:dyDescent="0.25">
      <c r="A1302">
        <v>1293</v>
      </c>
      <c r="B1302">
        <f>'Założenia i wyniki'!$E$6*Znorm.Profile!B1302*((100-(24*'Założenia i wyniki'!$E$9))/100)</f>
        <v>0</v>
      </c>
      <c r="C1302">
        <f>'Założenia i wyniki'!$E$8*Znorm.Profile!C1302*(1+'Założenia i wyniki'!$E$10/100)^24</f>
        <v>0.58937550000000005</v>
      </c>
      <c r="D1302">
        <f t="shared" si="60"/>
        <v>0</v>
      </c>
      <c r="E1302">
        <f t="shared" si="61"/>
        <v>0</v>
      </c>
      <c r="F1302">
        <f t="shared" si="62"/>
        <v>0.58937550000000005</v>
      </c>
    </row>
    <row r="1303" spans="1:6" x14ac:dyDescent="0.25">
      <c r="A1303">
        <v>1294</v>
      </c>
      <c r="B1303">
        <f>'Założenia i wyniki'!$E$6*Znorm.Profile!B1303*((100-(24*'Założenia i wyniki'!$E$9))/100)</f>
        <v>0</v>
      </c>
      <c r="C1303">
        <f>'Założenia i wyniki'!$E$8*Znorm.Profile!C1303*(1+'Założenia i wyniki'!$E$10/100)^24</f>
        <v>0.51871749999999994</v>
      </c>
      <c r="D1303">
        <f t="shared" si="60"/>
        <v>0</v>
      </c>
      <c r="E1303">
        <f t="shared" si="61"/>
        <v>0</v>
      </c>
      <c r="F1303">
        <f t="shared" si="62"/>
        <v>0.51871749999999994</v>
      </c>
    </row>
    <row r="1304" spans="1:6" x14ac:dyDescent="0.25">
      <c r="A1304">
        <v>1295</v>
      </c>
      <c r="B1304">
        <f>'Założenia i wyniki'!$E$6*Znorm.Profile!B1304*((100-(24*'Założenia i wyniki'!$E$9))/100)</f>
        <v>0</v>
      </c>
      <c r="C1304">
        <f>'Założenia i wyniki'!$E$8*Znorm.Profile!C1304*(1+'Założenia i wyniki'!$E$10/100)^24</f>
        <v>0.42318465</v>
      </c>
      <c r="D1304">
        <f t="shared" si="60"/>
        <v>0</v>
      </c>
      <c r="E1304">
        <f t="shared" si="61"/>
        <v>0</v>
      </c>
      <c r="F1304">
        <f t="shared" si="62"/>
        <v>0.42318465</v>
      </c>
    </row>
    <row r="1305" spans="1:6" x14ac:dyDescent="0.25">
      <c r="A1305">
        <v>1296</v>
      </c>
      <c r="B1305">
        <f>'Założenia i wyniki'!$E$6*Znorm.Profile!B1305*((100-(24*'Założenia i wyniki'!$E$9))/100)</f>
        <v>0</v>
      </c>
      <c r="C1305">
        <f>'Założenia i wyniki'!$E$8*Znorm.Profile!C1305*(1+'Założenia i wyniki'!$E$10/100)^24</f>
        <v>0.33660760000000001</v>
      </c>
      <c r="D1305">
        <f t="shared" si="60"/>
        <v>0</v>
      </c>
      <c r="E1305">
        <f t="shared" si="61"/>
        <v>0</v>
      </c>
      <c r="F1305">
        <f t="shared" si="62"/>
        <v>0.33660760000000001</v>
      </c>
    </row>
    <row r="1306" spans="1:6" x14ac:dyDescent="0.25">
      <c r="A1306">
        <v>1297</v>
      </c>
      <c r="B1306">
        <f>'Założenia i wyniki'!$E$6*Znorm.Profile!B1306*((100-(24*'Założenia i wyniki'!$E$9))/100)</f>
        <v>0</v>
      </c>
      <c r="C1306">
        <f>'Założenia i wyniki'!$E$8*Znorm.Profile!C1306*(1+'Założenia i wyniki'!$E$10/100)^24</f>
        <v>0.26827044999999999</v>
      </c>
      <c r="D1306">
        <f t="shared" si="60"/>
        <v>0</v>
      </c>
      <c r="E1306">
        <f t="shared" si="61"/>
        <v>0</v>
      </c>
      <c r="F1306">
        <f t="shared" si="62"/>
        <v>0.26827044999999999</v>
      </c>
    </row>
    <row r="1307" spans="1:6" x14ac:dyDescent="0.25">
      <c r="A1307">
        <v>1298</v>
      </c>
      <c r="B1307">
        <f>'Założenia i wyniki'!$E$6*Znorm.Profile!B1307*((100-(24*'Założenia i wyniki'!$E$9))/100)</f>
        <v>0</v>
      </c>
      <c r="C1307">
        <f>'Założenia i wyniki'!$E$8*Znorm.Profile!C1307*(1+'Założenia i wyniki'!$E$10/100)^24</f>
        <v>0.24240195</v>
      </c>
      <c r="D1307">
        <f t="shared" si="60"/>
        <v>0</v>
      </c>
      <c r="E1307">
        <f t="shared" si="61"/>
        <v>0</v>
      </c>
      <c r="F1307">
        <f t="shared" si="62"/>
        <v>0.24240195</v>
      </c>
    </row>
    <row r="1308" spans="1:6" x14ac:dyDescent="0.25">
      <c r="A1308">
        <v>1299</v>
      </c>
      <c r="B1308">
        <f>'Założenia i wyniki'!$E$6*Znorm.Profile!B1308*((100-(24*'Założenia i wyniki'!$E$9))/100)</f>
        <v>0</v>
      </c>
      <c r="C1308">
        <f>'Założenia i wyniki'!$E$8*Znorm.Profile!C1308*(1+'Założenia i wyniki'!$E$10/100)^24</f>
        <v>0.22721544999999999</v>
      </c>
      <c r="D1308">
        <f t="shared" si="60"/>
        <v>0</v>
      </c>
      <c r="E1308">
        <f t="shared" si="61"/>
        <v>0</v>
      </c>
      <c r="F1308">
        <f t="shared" si="62"/>
        <v>0.22721544999999999</v>
      </c>
    </row>
    <row r="1309" spans="1:6" x14ac:dyDescent="0.25">
      <c r="A1309">
        <v>1300</v>
      </c>
      <c r="B1309">
        <f>'Założenia i wyniki'!$E$6*Znorm.Profile!B1309*((100-(24*'Założenia i wyniki'!$E$9))/100)</f>
        <v>0</v>
      </c>
      <c r="C1309">
        <f>'Założenia i wyniki'!$E$8*Znorm.Profile!C1309*(1+'Założenia i wyniki'!$E$10/100)^24</f>
        <v>0.22950200000000001</v>
      </c>
      <c r="D1309">
        <f t="shared" si="60"/>
        <v>0</v>
      </c>
      <c r="E1309">
        <f t="shared" si="61"/>
        <v>0</v>
      </c>
      <c r="F1309">
        <f t="shared" si="62"/>
        <v>0.22950200000000001</v>
      </c>
    </row>
    <row r="1310" spans="1:6" x14ac:dyDescent="0.25">
      <c r="A1310">
        <v>1301</v>
      </c>
      <c r="B1310">
        <f>'Założenia i wyniki'!$E$6*Znorm.Profile!B1310*((100-(24*'Założenia i wyniki'!$E$9))/100)</f>
        <v>0</v>
      </c>
      <c r="C1310">
        <f>'Założenia i wyniki'!$E$8*Znorm.Profile!C1310*(1+'Założenia i wyniki'!$E$10/100)^24</f>
        <v>0.25596655000000001</v>
      </c>
      <c r="D1310">
        <f t="shared" si="60"/>
        <v>0</v>
      </c>
      <c r="E1310">
        <f t="shared" si="61"/>
        <v>0</v>
      </c>
      <c r="F1310">
        <f t="shared" si="62"/>
        <v>0.25596655000000001</v>
      </c>
    </row>
    <row r="1311" spans="1:6" x14ac:dyDescent="0.25">
      <c r="A1311">
        <v>1302</v>
      </c>
      <c r="B1311">
        <f>'Założenia i wyniki'!$E$6*Znorm.Profile!B1311*((100-(24*'Założenia i wyniki'!$E$9))/100)</f>
        <v>0</v>
      </c>
      <c r="C1311">
        <f>'Założenia i wyniki'!$E$8*Znorm.Profile!C1311*(1+'Założenia i wyniki'!$E$10/100)^24</f>
        <v>0.31512670000000004</v>
      </c>
      <c r="D1311">
        <f t="shared" si="60"/>
        <v>0</v>
      </c>
      <c r="E1311">
        <f t="shared" si="61"/>
        <v>0</v>
      </c>
      <c r="F1311">
        <f t="shared" si="62"/>
        <v>0.31512670000000004</v>
      </c>
    </row>
    <row r="1312" spans="1:6" x14ac:dyDescent="0.25">
      <c r="A1312">
        <v>1303</v>
      </c>
      <c r="B1312">
        <f>'Założenia i wyniki'!$E$6*Znorm.Profile!B1312*((100-(24*'Założenia i wyniki'!$E$9))/100)</f>
        <v>0</v>
      </c>
      <c r="C1312">
        <f>'Założenia i wyniki'!$E$8*Znorm.Profile!C1312*(1+'Założenia i wyniki'!$E$10/100)^24</f>
        <v>0.40614735000000002</v>
      </c>
      <c r="D1312">
        <f t="shared" si="60"/>
        <v>0</v>
      </c>
      <c r="E1312">
        <f t="shared" si="61"/>
        <v>0</v>
      </c>
      <c r="F1312">
        <f t="shared" si="62"/>
        <v>0.40614735000000002</v>
      </c>
    </row>
    <row r="1313" spans="1:6" x14ac:dyDescent="0.25">
      <c r="A1313">
        <v>1304</v>
      </c>
      <c r="B1313">
        <f>'Założenia i wyniki'!$E$6*Znorm.Profile!B1313*((100-(24*'Założenia i wyniki'!$E$9))/100)</f>
        <v>5.26869358490566E-2</v>
      </c>
      <c r="C1313">
        <f>'Założenia i wyniki'!$E$8*Znorm.Profile!C1313*(1+'Założenia i wyniki'!$E$10/100)^24</f>
        <v>0.46558540000000004</v>
      </c>
      <c r="D1313">
        <f t="shared" si="60"/>
        <v>5.26869358490566E-2</v>
      </c>
      <c r="E1313">
        <f t="shared" si="61"/>
        <v>0</v>
      </c>
      <c r="F1313">
        <f t="shared" si="62"/>
        <v>0.41289846415094345</v>
      </c>
    </row>
    <row r="1314" spans="1:6" x14ac:dyDescent="0.25">
      <c r="A1314">
        <v>1305</v>
      </c>
      <c r="B1314">
        <f>'Założenia i wyniki'!$E$6*Znorm.Profile!B1314*((100-(24*'Założenia i wyniki'!$E$9))/100)</f>
        <v>0.14253577358490566</v>
      </c>
      <c r="C1314">
        <f>'Założenia i wyniki'!$E$8*Znorm.Profile!C1314*(1+'Założenia i wyniki'!$E$10/100)^24</f>
        <v>0.45516345000000002</v>
      </c>
      <c r="D1314">
        <f t="shared" si="60"/>
        <v>0.14253577358490566</v>
      </c>
      <c r="E1314">
        <f t="shared" si="61"/>
        <v>0</v>
      </c>
      <c r="F1314">
        <f t="shared" si="62"/>
        <v>0.31262767641509437</v>
      </c>
    </row>
    <row r="1315" spans="1:6" x14ac:dyDescent="0.25">
      <c r="A1315">
        <v>1306</v>
      </c>
      <c r="B1315">
        <f>'Założenia i wyniki'!$E$6*Znorm.Profile!B1315*((100-(24*'Założenia i wyniki'!$E$9))/100)</f>
        <v>0.21219909433962261</v>
      </c>
      <c r="C1315">
        <f>'Założenia i wyniki'!$E$8*Znorm.Profile!C1315*(1+'Założenia i wyniki'!$E$10/100)^24</f>
        <v>0.46183585000000005</v>
      </c>
      <c r="D1315">
        <f t="shared" si="60"/>
        <v>0.21219909433962261</v>
      </c>
      <c r="E1315">
        <f t="shared" si="61"/>
        <v>0</v>
      </c>
      <c r="F1315">
        <f t="shared" si="62"/>
        <v>0.24963675566037744</v>
      </c>
    </row>
    <row r="1316" spans="1:6" x14ac:dyDescent="0.25">
      <c r="A1316">
        <v>1307</v>
      </c>
      <c r="B1316">
        <f>'Założenia i wyniki'!$E$6*Znorm.Profile!B1316*((100-(24*'Założenia i wyniki'!$E$9))/100)</f>
        <v>0.22700988679245279</v>
      </c>
      <c r="C1316">
        <f>'Założenia i wyniki'!$E$8*Znorm.Profile!C1316*(1+'Założenia i wyniki'!$E$10/100)^24</f>
        <v>0.45127285</v>
      </c>
      <c r="D1316">
        <f t="shared" si="60"/>
        <v>0.22700988679245279</v>
      </c>
      <c r="E1316">
        <f t="shared" si="61"/>
        <v>0</v>
      </c>
      <c r="F1316">
        <f t="shared" si="62"/>
        <v>0.22426296320754721</v>
      </c>
    </row>
    <row r="1317" spans="1:6" x14ac:dyDescent="0.25">
      <c r="A1317">
        <v>1308</v>
      </c>
      <c r="B1317">
        <f>'Założenia i wyniki'!$E$6*Znorm.Profile!B1317*((100-(24*'Założenia i wyniki'!$E$9))/100)</f>
        <v>0.22976166037735848</v>
      </c>
      <c r="C1317">
        <f>'Założenia i wyniki'!$E$8*Znorm.Profile!C1317*(1+'Założenia i wyniki'!$E$10/100)^24</f>
        <v>0.45219719999999997</v>
      </c>
      <c r="D1317">
        <f t="shared" si="60"/>
        <v>0.22976166037735848</v>
      </c>
      <c r="E1317">
        <f t="shared" si="61"/>
        <v>0</v>
      </c>
      <c r="F1317">
        <f t="shared" si="62"/>
        <v>0.22243553962264148</v>
      </c>
    </row>
    <row r="1318" spans="1:6" x14ac:dyDescent="0.25">
      <c r="A1318">
        <v>1309</v>
      </c>
      <c r="B1318">
        <f>'Założenia i wyniki'!$E$6*Znorm.Profile!B1318*((100-(24*'Założenia i wyniki'!$E$9))/100)</f>
        <v>0.19098528301886794</v>
      </c>
      <c r="C1318">
        <f>'Założenia i wyniki'!$E$8*Znorm.Profile!C1318*(1+'Założenia i wyniki'!$E$10/100)^24</f>
        <v>0.45889094999999996</v>
      </c>
      <c r="D1318">
        <f t="shared" si="60"/>
        <v>0.19098528301886794</v>
      </c>
      <c r="E1318">
        <f t="shared" si="61"/>
        <v>0</v>
      </c>
      <c r="F1318">
        <f t="shared" si="62"/>
        <v>0.26790566698113205</v>
      </c>
    </row>
    <row r="1319" spans="1:6" x14ac:dyDescent="0.25">
      <c r="A1319">
        <v>1310</v>
      </c>
      <c r="B1319">
        <f>'Założenia i wyniki'!$E$6*Znorm.Profile!B1319*((100-(24*'Założenia i wyniki'!$E$9))/100)</f>
        <v>0.20020105660377358</v>
      </c>
      <c r="C1319">
        <f>'Założenia i wyniki'!$E$8*Znorm.Profile!C1319*(1+'Założenia i wyniki'!$E$10/100)^24</f>
        <v>0.44947979999999998</v>
      </c>
      <c r="D1319">
        <f t="shared" si="60"/>
        <v>0.20020105660377358</v>
      </c>
      <c r="E1319">
        <f t="shared" si="61"/>
        <v>0</v>
      </c>
      <c r="F1319">
        <f t="shared" si="62"/>
        <v>0.24927874339622641</v>
      </c>
    </row>
    <row r="1320" spans="1:6" x14ac:dyDescent="0.25">
      <c r="A1320">
        <v>1311</v>
      </c>
      <c r="B1320">
        <f>'Założenia i wyniki'!$E$6*Znorm.Profile!B1320*((100-(24*'Założenia i wyniki'!$E$9))/100)</f>
        <v>0.15616505660377358</v>
      </c>
      <c r="C1320">
        <f>'Założenia i wyniki'!$E$8*Znorm.Profile!C1320*(1+'Założenia i wyniki'!$E$10/100)^24</f>
        <v>0.44896110000000006</v>
      </c>
      <c r="D1320">
        <f t="shared" si="60"/>
        <v>0.15616505660377358</v>
      </c>
      <c r="E1320">
        <f t="shared" si="61"/>
        <v>0</v>
      </c>
      <c r="F1320">
        <f t="shared" si="62"/>
        <v>0.29279604339622645</v>
      </c>
    </row>
    <row r="1321" spans="1:6" x14ac:dyDescent="0.25">
      <c r="A1321">
        <v>1312</v>
      </c>
      <c r="B1321">
        <f>'Założenia i wyniki'!$E$6*Znorm.Profile!B1321*((100-(24*'Założenia i wyniki'!$E$9))/100)</f>
        <v>8.2522716981132074E-2</v>
      </c>
      <c r="C1321">
        <f>'Założenia i wyniki'!$E$8*Znorm.Profile!C1321*(1+'Założenia i wyniki'!$E$10/100)^24</f>
        <v>0.47055645000000001</v>
      </c>
      <c r="D1321">
        <f t="shared" si="60"/>
        <v>8.2522716981132074E-2</v>
      </c>
      <c r="E1321">
        <f t="shared" si="61"/>
        <v>0</v>
      </c>
      <c r="F1321">
        <f t="shared" si="62"/>
        <v>0.38803373301886795</v>
      </c>
    </row>
    <row r="1322" spans="1:6" x14ac:dyDescent="0.25">
      <c r="A1322">
        <v>1313</v>
      </c>
      <c r="B1322">
        <f>'Założenia i wyniki'!$E$6*Znorm.Profile!B1322*((100-(24*'Założenia i wyniki'!$E$9))/100)</f>
        <v>0</v>
      </c>
      <c r="C1322">
        <f>'Założenia i wyniki'!$E$8*Znorm.Profile!C1322*(1+'Założenia i wyniki'!$E$10/100)^24</f>
        <v>0.53439190000000003</v>
      </c>
      <c r="D1322">
        <f t="shared" si="60"/>
        <v>0</v>
      </c>
      <c r="E1322">
        <f t="shared" si="61"/>
        <v>0</v>
      </c>
      <c r="F1322">
        <f t="shared" si="62"/>
        <v>0.53439190000000003</v>
      </c>
    </row>
    <row r="1323" spans="1:6" x14ac:dyDescent="0.25">
      <c r="A1323">
        <v>1314</v>
      </c>
      <c r="B1323">
        <f>'Założenia i wyniki'!$E$6*Znorm.Profile!B1323*((100-(24*'Założenia i wyniki'!$E$9))/100)</f>
        <v>0</v>
      </c>
      <c r="C1323">
        <f>'Założenia i wyniki'!$E$8*Znorm.Profile!C1323*(1+'Założenia i wyniki'!$E$10/100)^24</f>
        <v>0.59597369999999994</v>
      </c>
      <c r="D1323">
        <f t="shared" si="60"/>
        <v>0</v>
      </c>
      <c r="E1323">
        <f t="shared" si="61"/>
        <v>0</v>
      </c>
      <c r="F1323">
        <f t="shared" si="62"/>
        <v>0.59597369999999994</v>
      </c>
    </row>
    <row r="1324" spans="1:6" x14ac:dyDescent="0.25">
      <c r="A1324">
        <v>1315</v>
      </c>
      <c r="B1324">
        <f>'Założenia i wyniki'!$E$6*Znorm.Profile!B1324*((100-(24*'Założenia i wyniki'!$E$9))/100)</f>
        <v>0</v>
      </c>
      <c r="C1324">
        <f>'Założenia i wyniki'!$E$8*Znorm.Profile!C1324*(1+'Założenia i wyniki'!$E$10/100)^24</f>
        <v>0.62493690000000002</v>
      </c>
      <c r="D1324">
        <f t="shared" si="60"/>
        <v>0</v>
      </c>
      <c r="E1324">
        <f t="shared" si="61"/>
        <v>0</v>
      </c>
      <c r="F1324">
        <f t="shared" si="62"/>
        <v>0.62493690000000002</v>
      </c>
    </row>
    <row r="1325" spans="1:6" x14ac:dyDescent="0.25">
      <c r="A1325">
        <v>1316</v>
      </c>
      <c r="B1325">
        <f>'Założenia i wyniki'!$E$6*Znorm.Profile!B1325*((100-(24*'Założenia i wyniki'!$E$9))/100)</f>
        <v>0</v>
      </c>
      <c r="C1325">
        <f>'Założenia i wyniki'!$E$8*Znorm.Profile!C1325*(1+'Założenia i wyniki'!$E$10/100)^24</f>
        <v>0.62205535000000001</v>
      </c>
      <c r="D1325">
        <f t="shared" si="60"/>
        <v>0</v>
      </c>
      <c r="E1325">
        <f t="shared" si="61"/>
        <v>0</v>
      </c>
      <c r="F1325">
        <f t="shared" si="62"/>
        <v>0.62205535000000001</v>
      </c>
    </row>
    <row r="1326" spans="1:6" x14ac:dyDescent="0.25">
      <c r="A1326">
        <v>1317</v>
      </c>
      <c r="B1326">
        <f>'Założenia i wyniki'!$E$6*Znorm.Profile!B1326*((100-(24*'Założenia i wyniki'!$E$9))/100)</f>
        <v>0</v>
      </c>
      <c r="C1326">
        <f>'Założenia i wyniki'!$E$8*Znorm.Profile!C1326*(1+'Założenia i wyniki'!$E$10/100)^24</f>
        <v>0.57590189999999997</v>
      </c>
      <c r="D1326">
        <f t="shared" si="60"/>
        <v>0</v>
      </c>
      <c r="E1326">
        <f t="shared" si="61"/>
        <v>0</v>
      </c>
      <c r="F1326">
        <f t="shared" si="62"/>
        <v>0.57590189999999997</v>
      </c>
    </row>
    <row r="1327" spans="1:6" x14ac:dyDescent="0.25">
      <c r="A1327">
        <v>1318</v>
      </c>
      <c r="B1327">
        <f>'Założenia i wyniki'!$E$6*Znorm.Profile!B1327*((100-(24*'Założenia i wyniki'!$E$9))/100)</f>
        <v>0</v>
      </c>
      <c r="C1327">
        <f>'Założenia i wyniki'!$E$8*Znorm.Profile!C1327*(1+'Założenia i wyniki'!$E$10/100)^24</f>
        <v>0.51523150000000006</v>
      </c>
      <c r="D1327">
        <f t="shared" si="60"/>
        <v>0</v>
      </c>
      <c r="E1327">
        <f t="shared" si="61"/>
        <v>0</v>
      </c>
      <c r="F1327">
        <f t="shared" si="62"/>
        <v>0.51523150000000006</v>
      </c>
    </row>
    <row r="1328" spans="1:6" x14ac:dyDescent="0.25">
      <c r="A1328">
        <v>1319</v>
      </c>
      <c r="B1328">
        <f>'Założenia i wyniki'!$E$6*Znorm.Profile!B1328*((100-(24*'Założenia i wyniki'!$E$9))/100)</f>
        <v>0</v>
      </c>
      <c r="C1328">
        <f>'Założenia i wyniki'!$E$8*Znorm.Profile!C1328*(1+'Założenia i wyniki'!$E$10/100)^24</f>
        <v>0.42729329999999999</v>
      </c>
      <c r="D1328">
        <f t="shared" si="60"/>
        <v>0</v>
      </c>
      <c r="E1328">
        <f t="shared" si="61"/>
        <v>0</v>
      </c>
      <c r="F1328">
        <f t="shared" si="62"/>
        <v>0.42729329999999999</v>
      </c>
    </row>
    <row r="1329" spans="1:6" x14ac:dyDescent="0.25">
      <c r="A1329">
        <v>1320</v>
      </c>
      <c r="B1329">
        <f>'Założenia i wyniki'!$E$6*Znorm.Profile!B1329*((100-(24*'Założenia i wyniki'!$E$9))/100)</f>
        <v>0</v>
      </c>
      <c r="C1329">
        <f>'Założenia i wyniki'!$E$8*Znorm.Profile!C1329*(1+'Założenia i wyniki'!$E$10/100)^24</f>
        <v>0.33977685000000002</v>
      </c>
      <c r="D1329">
        <f t="shared" si="60"/>
        <v>0</v>
      </c>
      <c r="E1329">
        <f t="shared" si="61"/>
        <v>0</v>
      </c>
      <c r="F1329">
        <f t="shared" si="62"/>
        <v>0.33977685000000002</v>
      </c>
    </row>
    <row r="1330" spans="1:6" x14ac:dyDescent="0.25">
      <c r="A1330">
        <v>1321</v>
      </c>
      <c r="B1330">
        <f>'Założenia i wyniki'!$E$6*Znorm.Profile!B1330*((100-(24*'Założenia i wyniki'!$E$9))/100)</f>
        <v>0</v>
      </c>
      <c r="C1330">
        <f>'Założenia i wyniki'!$E$8*Znorm.Profile!C1330*(1+'Założenia i wyniki'!$E$10/100)^24</f>
        <v>0.26981044999999998</v>
      </c>
      <c r="D1330">
        <f t="shared" si="60"/>
        <v>0</v>
      </c>
      <c r="E1330">
        <f t="shared" si="61"/>
        <v>0</v>
      </c>
      <c r="F1330">
        <f t="shared" si="62"/>
        <v>0.26981044999999998</v>
      </c>
    </row>
    <row r="1331" spans="1:6" x14ac:dyDescent="0.25">
      <c r="A1331">
        <v>1322</v>
      </c>
      <c r="B1331">
        <f>'Założenia i wyniki'!$E$6*Znorm.Profile!B1331*((100-(24*'Założenia i wyniki'!$E$9))/100)</f>
        <v>0</v>
      </c>
      <c r="C1331">
        <f>'Założenia i wyniki'!$E$8*Znorm.Profile!C1331*(1+'Założenia i wyniki'!$E$10/100)^24</f>
        <v>0.23739589999999999</v>
      </c>
      <c r="D1331">
        <f t="shared" si="60"/>
        <v>0</v>
      </c>
      <c r="E1331">
        <f t="shared" si="61"/>
        <v>0</v>
      </c>
      <c r="F1331">
        <f t="shared" si="62"/>
        <v>0.23739589999999999</v>
      </c>
    </row>
    <row r="1332" spans="1:6" x14ac:dyDescent="0.25">
      <c r="A1332">
        <v>1323</v>
      </c>
      <c r="B1332">
        <f>'Założenia i wyniki'!$E$6*Znorm.Profile!B1332*((100-(24*'Założenia i wyniki'!$E$9))/100)</f>
        <v>0</v>
      </c>
      <c r="C1332">
        <f>'Założenia i wyniki'!$E$8*Znorm.Profile!C1332*(1+'Założenia i wyniki'!$E$10/100)^24</f>
        <v>0.22520084999999998</v>
      </c>
      <c r="D1332">
        <f t="shared" si="60"/>
        <v>0</v>
      </c>
      <c r="E1332">
        <f t="shared" si="61"/>
        <v>0</v>
      </c>
      <c r="F1332">
        <f t="shared" si="62"/>
        <v>0.22520084999999998</v>
      </c>
    </row>
    <row r="1333" spans="1:6" x14ac:dyDescent="0.25">
      <c r="A1333">
        <v>1324</v>
      </c>
      <c r="B1333">
        <f>'Założenia i wyniki'!$E$6*Znorm.Profile!B1333*((100-(24*'Założenia i wyniki'!$E$9))/100)</f>
        <v>0</v>
      </c>
      <c r="C1333">
        <f>'Założenia i wyniki'!$E$8*Znorm.Profile!C1333*(1+'Założenia i wyniki'!$E$10/100)^24</f>
        <v>0.22468740000000004</v>
      </c>
      <c r="D1333">
        <f t="shared" si="60"/>
        <v>0</v>
      </c>
      <c r="E1333">
        <f t="shared" si="61"/>
        <v>0</v>
      </c>
      <c r="F1333">
        <f t="shared" si="62"/>
        <v>0.22468740000000004</v>
      </c>
    </row>
    <row r="1334" spans="1:6" x14ac:dyDescent="0.25">
      <c r="A1334">
        <v>1325</v>
      </c>
      <c r="B1334">
        <f>'Założenia i wyniki'!$E$6*Znorm.Profile!B1334*((100-(24*'Założenia i wyniki'!$E$9))/100)</f>
        <v>0</v>
      </c>
      <c r="C1334">
        <f>'Założenia i wyniki'!$E$8*Znorm.Profile!C1334*(1+'Założenia i wyniki'!$E$10/100)^24</f>
        <v>0.25193874999999999</v>
      </c>
      <c r="D1334">
        <f t="shared" si="60"/>
        <v>0</v>
      </c>
      <c r="E1334">
        <f t="shared" si="61"/>
        <v>0</v>
      </c>
      <c r="F1334">
        <f t="shared" si="62"/>
        <v>0.25193874999999999</v>
      </c>
    </row>
    <row r="1335" spans="1:6" x14ac:dyDescent="0.25">
      <c r="A1335">
        <v>1326</v>
      </c>
      <c r="B1335">
        <f>'Założenia i wyniki'!$E$6*Znorm.Profile!B1335*((100-(24*'Założenia i wyniki'!$E$9))/100)</f>
        <v>0</v>
      </c>
      <c r="C1335">
        <f>'Założenia i wyniki'!$E$8*Znorm.Profile!C1335*(1+'Założenia i wyniki'!$E$10/100)^24</f>
        <v>0.30691570000000001</v>
      </c>
      <c r="D1335">
        <f t="shared" si="60"/>
        <v>0</v>
      </c>
      <c r="E1335">
        <f t="shared" si="61"/>
        <v>0</v>
      </c>
      <c r="F1335">
        <f t="shared" si="62"/>
        <v>0.30691570000000001</v>
      </c>
    </row>
    <row r="1336" spans="1:6" x14ac:dyDescent="0.25">
      <c r="A1336">
        <v>1327</v>
      </c>
      <c r="B1336">
        <f>'Założenia i wyniki'!$E$6*Znorm.Profile!B1336*((100-(24*'Założenia i wyniki'!$E$9))/100)</f>
        <v>0</v>
      </c>
      <c r="C1336">
        <f>'Założenia i wyniki'!$E$8*Znorm.Profile!C1336*(1+'Założenia i wyniki'!$E$10/100)^24</f>
        <v>0.39855479999999999</v>
      </c>
      <c r="D1336">
        <f t="shared" si="60"/>
        <v>0</v>
      </c>
      <c r="E1336">
        <f t="shared" si="61"/>
        <v>0</v>
      </c>
      <c r="F1336">
        <f t="shared" si="62"/>
        <v>0.39855479999999999</v>
      </c>
    </row>
    <row r="1337" spans="1:6" x14ac:dyDescent="0.25">
      <c r="A1337">
        <v>1328</v>
      </c>
      <c r="B1337">
        <f>'Założenia i wyniki'!$E$6*Znorm.Profile!B1337*((100-(24*'Założenia i wyniki'!$E$9))/100)</f>
        <v>2.4158437735849057E-2</v>
      </c>
      <c r="C1337">
        <f>'Założenia i wyniki'!$E$8*Znorm.Profile!C1337*(1+'Założenia i wyniki'!$E$10/100)^24</f>
        <v>0.44729965000000005</v>
      </c>
      <c r="D1337">
        <f t="shared" si="60"/>
        <v>2.4158437735849057E-2</v>
      </c>
      <c r="E1337">
        <f t="shared" si="61"/>
        <v>0</v>
      </c>
      <c r="F1337">
        <f t="shared" si="62"/>
        <v>0.42314121226415097</v>
      </c>
    </row>
    <row r="1338" spans="1:6" x14ac:dyDescent="0.25">
      <c r="A1338">
        <v>1329</v>
      </c>
      <c r="B1338">
        <f>'Założenia i wyniki'!$E$6*Znorm.Profile!B1338*((100-(24*'Założenia i wyniki'!$E$9))/100)</f>
        <v>0.11869977358490566</v>
      </c>
      <c r="C1338">
        <f>'Założenia i wyniki'!$E$8*Znorm.Profile!C1338*(1+'Założenia i wyniki'!$E$10/100)^24</f>
        <v>0.45415299999999997</v>
      </c>
      <c r="D1338">
        <f t="shared" si="60"/>
        <v>0.11869977358490566</v>
      </c>
      <c r="E1338">
        <f t="shared" si="61"/>
        <v>0</v>
      </c>
      <c r="F1338">
        <f t="shared" si="62"/>
        <v>0.33545322641509434</v>
      </c>
    </row>
    <row r="1339" spans="1:6" x14ac:dyDescent="0.25">
      <c r="A1339">
        <v>1330</v>
      </c>
      <c r="B1339">
        <f>'Założenia i wyniki'!$E$6*Znorm.Profile!B1339*((100-(24*'Założenia i wyniki'!$E$9))/100)</f>
        <v>0.21725290566037736</v>
      </c>
      <c r="C1339">
        <f>'Założenia i wyniki'!$E$8*Znorm.Profile!C1339*(1+'Założenia i wyniki'!$E$10/100)^24</f>
        <v>0.44656605000000005</v>
      </c>
      <c r="D1339">
        <f t="shared" si="60"/>
        <v>0.21725290566037736</v>
      </c>
      <c r="E1339">
        <f t="shared" si="61"/>
        <v>0</v>
      </c>
      <c r="F1339">
        <f t="shared" si="62"/>
        <v>0.22931314433962269</v>
      </c>
    </row>
    <row r="1340" spans="1:6" x14ac:dyDescent="0.25">
      <c r="A1340">
        <v>1331</v>
      </c>
      <c r="B1340">
        <f>'Założenia i wyniki'!$E$6*Znorm.Profile!B1340*((100-(24*'Założenia i wyniki'!$E$9))/100)</f>
        <v>0.2499464150943396</v>
      </c>
      <c r="C1340">
        <f>'Założenia i wyniki'!$E$8*Znorm.Profile!C1340*(1+'Założenia i wyniki'!$E$10/100)^24</f>
        <v>0.44011169999999999</v>
      </c>
      <c r="D1340">
        <f t="shared" si="60"/>
        <v>0.2499464150943396</v>
      </c>
      <c r="E1340">
        <f t="shared" si="61"/>
        <v>0</v>
      </c>
      <c r="F1340">
        <f t="shared" si="62"/>
        <v>0.1901652849056604</v>
      </c>
    </row>
    <row r="1341" spans="1:6" x14ac:dyDescent="0.25">
      <c r="A1341">
        <v>1332</v>
      </c>
      <c r="B1341">
        <f>'Założenia i wyniki'!$E$6*Znorm.Profile!B1341*((100-(24*'Założenia i wyniki'!$E$9))/100)</f>
        <v>0.22994460377358489</v>
      </c>
      <c r="C1341">
        <f>'Założenia i wyniki'!$E$8*Znorm.Profile!C1341*(1+'Założenia i wyniki'!$E$10/100)^24</f>
        <v>0.43710764999999996</v>
      </c>
      <c r="D1341">
        <f t="shared" si="60"/>
        <v>0.22994460377358489</v>
      </c>
      <c r="E1341">
        <f t="shared" si="61"/>
        <v>0</v>
      </c>
      <c r="F1341">
        <f t="shared" si="62"/>
        <v>0.20716304622641507</v>
      </c>
    </row>
    <row r="1342" spans="1:6" x14ac:dyDescent="0.25">
      <c r="A1342">
        <v>1333</v>
      </c>
      <c r="B1342">
        <f>'Założenia i wyniki'!$E$6*Znorm.Profile!B1342*((100-(24*'Założenia i wyniki'!$E$9))/100)</f>
        <v>0.21550732075471701</v>
      </c>
      <c r="C1342">
        <f>'Założenia i wyniki'!$E$8*Znorm.Profile!C1342*(1+'Założenia i wyniki'!$E$10/100)^24</f>
        <v>0.43725640000000005</v>
      </c>
      <c r="D1342">
        <f t="shared" si="60"/>
        <v>0.21550732075471701</v>
      </c>
      <c r="E1342">
        <f t="shared" si="61"/>
        <v>0</v>
      </c>
      <c r="F1342">
        <f t="shared" si="62"/>
        <v>0.22174907924528303</v>
      </c>
    </row>
    <row r="1343" spans="1:6" x14ac:dyDescent="0.25">
      <c r="A1343">
        <v>1334</v>
      </c>
      <c r="B1343">
        <f>'Założenia i wyniki'!$E$6*Znorm.Profile!B1343*((100-(24*'Założenia i wyniki'!$E$9))/100)</f>
        <v>0.14951811320754715</v>
      </c>
      <c r="C1343">
        <f>'Założenia i wyniki'!$E$8*Znorm.Profile!C1343*(1+'Założenia i wyniki'!$E$10/100)^24</f>
        <v>0.43064770000000002</v>
      </c>
      <c r="D1343">
        <f t="shared" si="60"/>
        <v>0.14951811320754715</v>
      </c>
      <c r="E1343">
        <f t="shared" si="61"/>
        <v>0</v>
      </c>
      <c r="F1343">
        <f t="shared" si="62"/>
        <v>0.28112958679245287</v>
      </c>
    </row>
    <row r="1344" spans="1:6" x14ac:dyDescent="0.25">
      <c r="A1344">
        <v>1335</v>
      </c>
      <c r="B1344">
        <f>'Założenia i wyniki'!$E$6*Znorm.Profile!B1344*((100-(24*'Założenia i wyniki'!$E$9))/100)</f>
        <v>0.13585071698113207</v>
      </c>
      <c r="C1344">
        <f>'Założenia i wyniki'!$E$8*Znorm.Profile!C1344*(1+'Założenia i wyniki'!$E$10/100)^24</f>
        <v>0.43762459999999997</v>
      </c>
      <c r="D1344">
        <f t="shared" si="60"/>
        <v>0.13585071698113207</v>
      </c>
      <c r="E1344">
        <f t="shared" si="61"/>
        <v>0</v>
      </c>
      <c r="F1344">
        <f t="shared" si="62"/>
        <v>0.30177388301886787</v>
      </c>
    </row>
    <row r="1345" spans="1:6" x14ac:dyDescent="0.25">
      <c r="A1345">
        <v>1336</v>
      </c>
      <c r="B1345">
        <f>'Założenia i wyniki'!$E$6*Znorm.Profile!B1345*((100-(24*'Założenia i wyniki'!$E$9))/100)</f>
        <v>9.4795169811320759E-2</v>
      </c>
      <c r="C1345">
        <f>'Założenia i wyniki'!$E$8*Znorm.Profile!C1345*(1+'Założenia i wyniki'!$E$10/100)^24</f>
        <v>0.46976964999999998</v>
      </c>
      <c r="D1345">
        <f t="shared" si="60"/>
        <v>9.4795169811320759E-2</v>
      </c>
      <c r="E1345">
        <f t="shared" si="61"/>
        <v>0</v>
      </c>
      <c r="F1345">
        <f t="shared" si="62"/>
        <v>0.37497448018867924</v>
      </c>
    </row>
    <row r="1346" spans="1:6" x14ac:dyDescent="0.25">
      <c r="A1346">
        <v>1337</v>
      </c>
      <c r="B1346">
        <f>'Założenia i wyniki'!$E$6*Znorm.Profile!B1346*((100-(24*'Założenia i wyniki'!$E$9))/100)</f>
        <v>4.4386641509433961E-4</v>
      </c>
      <c r="C1346">
        <f>'Założenia i wyniki'!$E$8*Znorm.Profile!C1346*(1+'Założenia i wyniki'!$E$10/100)^24</f>
        <v>0.51654294999999995</v>
      </c>
      <c r="D1346">
        <f t="shared" si="60"/>
        <v>4.4386641509433961E-4</v>
      </c>
      <c r="E1346">
        <f t="shared" si="61"/>
        <v>0</v>
      </c>
      <c r="F1346">
        <f t="shared" si="62"/>
        <v>0.51609908358490564</v>
      </c>
    </row>
    <row r="1347" spans="1:6" x14ac:dyDescent="0.25">
      <c r="A1347">
        <v>1338</v>
      </c>
      <c r="B1347">
        <f>'Założenia i wyniki'!$E$6*Znorm.Profile!B1347*((100-(24*'Założenia i wyniki'!$E$9))/100)</f>
        <v>0</v>
      </c>
      <c r="C1347">
        <f>'Założenia i wyniki'!$E$8*Znorm.Profile!C1347*(1+'Założenia i wyniki'!$E$10/100)^24</f>
        <v>0.58194780000000013</v>
      </c>
      <c r="D1347">
        <f t="shared" si="60"/>
        <v>0</v>
      </c>
      <c r="E1347">
        <f t="shared" si="61"/>
        <v>0</v>
      </c>
      <c r="F1347">
        <f t="shared" si="62"/>
        <v>0.58194780000000013</v>
      </c>
    </row>
    <row r="1348" spans="1:6" x14ac:dyDescent="0.25">
      <c r="A1348">
        <v>1339</v>
      </c>
      <c r="B1348">
        <f>'Założenia i wyniki'!$E$6*Znorm.Profile!B1348*((100-(24*'Założenia i wyniki'!$E$9))/100)</f>
        <v>0</v>
      </c>
      <c r="C1348">
        <f>'Założenia i wyniki'!$E$8*Znorm.Profile!C1348*(1+'Założenia i wyniki'!$E$10/100)^24</f>
        <v>0.62555885</v>
      </c>
      <c r="D1348">
        <f t="shared" si="60"/>
        <v>0</v>
      </c>
      <c r="E1348">
        <f t="shared" si="61"/>
        <v>0</v>
      </c>
      <c r="F1348">
        <f t="shared" si="62"/>
        <v>0.62555885</v>
      </c>
    </row>
    <row r="1349" spans="1:6" x14ac:dyDescent="0.25">
      <c r="A1349">
        <v>1340</v>
      </c>
      <c r="B1349">
        <f>'Założenia i wyniki'!$E$6*Znorm.Profile!B1349*((100-(24*'Założenia i wyniki'!$E$9))/100)</f>
        <v>0</v>
      </c>
      <c r="C1349">
        <f>'Założenia i wyniki'!$E$8*Znorm.Profile!C1349*(1+'Założenia i wyniki'!$E$10/100)^24</f>
        <v>0.62430200000000002</v>
      </c>
      <c r="D1349">
        <f t="shared" si="60"/>
        <v>0</v>
      </c>
      <c r="E1349">
        <f t="shared" si="61"/>
        <v>0</v>
      </c>
      <c r="F1349">
        <f t="shared" si="62"/>
        <v>0.62430200000000002</v>
      </c>
    </row>
    <row r="1350" spans="1:6" x14ac:dyDescent="0.25">
      <c r="A1350">
        <v>1341</v>
      </c>
      <c r="B1350">
        <f>'Założenia i wyniki'!$E$6*Znorm.Profile!B1350*((100-(24*'Założenia i wyniki'!$E$9))/100)</f>
        <v>0</v>
      </c>
      <c r="C1350">
        <f>'Założenia i wyniki'!$E$8*Znorm.Profile!C1350*(1+'Założenia i wyniki'!$E$10/100)^24</f>
        <v>0.58545585000000011</v>
      </c>
      <c r="D1350">
        <f t="shared" si="60"/>
        <v>0</v>
      </c>
      <c r="E1350">
        <f t="shared" si="61"/>
        <v>0</v>
      </c>
      <c r="F1350">
        <f t="shared" si="62"/>
        <v>0.58545585000000011</v>
      </c>
    </row>
    <row r="1351" spans="1:6" x14ac:dyDescent="0.25">
      <c r="A1351">
        <v>1342</v>
      </c>
      <c r="B1351">
        <f>'Założenia i wyniki'!$E$6*Znorm.Profile!B1351*((100-(24*'Założenia i wyniki'!$E$9))/100)</f>
        <v>0</v>
      </c>
      <c r="C1351">
        <f>'Założenia i wyniki'!$E$8*Znorm.Profile!C1351*(1+'Założenia i wyniki'!$E$10/100)^24</f>
        <v>0.5089728</v>
      </c>
      <c r="D1351">
        <f t="shared" si="60"/>
        <v>0</v>
      </c>
      <c r="E1351">
        <f t="shared" si="61"/>
        <v>0</v>
      </c>
      <c r="F1351">
        <f t="shared" si="62"/>
        <v>0.5089728</v>
      </c>
    </row>
    <row r="1352" spans="1:6" x14ac:dyDescent="0.25">
      <c r="A1352">
        <v>1343</v>
      </c>
      <c r="B1352">
        <f>'Założenia i wyniki'!$E$6*Znorm.Profile!B1352*((100-(24*'Założenia i wyniki'!$E$9))/100)</f>
        <v>0</v>
      </c>
      <c r="C1352">
        <f>'Założenia i wyniki'!$E$8*Znorm.Profile!C1352*(1+'Założenia i wyniki'!$E$10/100)^24</f>
        <v>0.41889854999999998</v>
      </c>
      <c r="D1352">
        <f t="shared" si="60"/>
        <v>0</v>
      </c>
      <c r="E1352">
        <f t="shared" si="61"/>
        <v>0</v>
      </c>
      <c r="F1352">
        <f t="shared" si="62"/>
        <v>0.41889854999999998</v>
      </c>
    </row>
    <row r="1353" spans="1:6" x14ac:dyDescent="0.25">
      <c r="A1353">
        <v>1344</v>
      </c>
      <c r="B1353">
        <f>'Założenia i wyniki'!$E$6*Znorm.Profile!B1353*((100-(24*'Założenia i wyniki'!$E$9))/100)</f>
        <v>0</v>
      </c>
      <c r="C1353">
        <f>'Założenia i wyniki'!$E$8*Znorm.Profile!C1353*(1+'Założenia i wyniki'!$E$10/100)^24</f>
        <v>0.33522475000000002</v>
      </c>
      <c r="D1353">
        <f t="shared" si="60"/>
        <v>0</v>
      </c>
      <c r="E1353">
        <f t="shared" si="61"/>
        <v>0</v>
      </c>
      <c r="F1353">
        <f t="shared" si="62"/>
        <v>0.33522475000000002</v>
      </c>
    </row>
    <row r="1354" spans="1:6" x14ac:dyDescent="0.25">
      <c r="A1354">
        <v>1345</v>
      </c>
      <c r="B1354">
        <f>'Założenia i wyniki'!$E$6*Znorm.Profile!B1354*((100-(24*'Założenia i wyniki'!$E$9))/100)</f>
        <v>0</v>
      </c>
      <c r="C1354">
        <f>'Założenia i wyniki'!$E$8*Znorm.Profile!C1354*(1+'Założenia i wyniki'!$E$10/100)^24</f>
        <v>0.27066865000000001</v>
      </c>
      <c r="D1354">
        <f t="shared" si="60"/>
        <v>0</v>
      </c>
      <c r="E1354">
        <f t="shared" si="61"/>
        <v>0</v>
      </c>
      <c r="F1354">
        <f t="shared" si="62"/>
        <v>0.27066865000000001</v>
      </c>
    </row>
    <row r="1355" spans="1:6" x14ac:dyDescent="0.25">
      <c r="A1355">
        <v>1346</v>
      </c>
      <c r="B1355">
        <f>'Założenia i wyniki'!$E$6*Znorm.Profile!B1355*((100-(24*'Założenia i wyniki'!$E$9))/100)</f>
        <v>0</v>
      </c>
      <c r="C1355">
        <f>'Założenia i wyniki'!$E$8*Znorm.Profile!C1355*(1+'Założenia i wyniki'!$E$10/100)^24</f>
        <v>0.24027290000000001</v>
      </c>
      <c r="D1355">
        <f t="shared" ref="D1355:D1418" si="63">IF(B1355&lt;=C1355,B1355,C1355)</f>
        <v>0</v>
      </c>
      <c r="E1355">
        <f t="shared" ref="E1355:E1418" si="64">IF(B1355&gt;C1355,B1355-C1355,0)</f>
        <v>0</v>
      </c>
      <c r="F1355">
        <f t="shared" ref="F1355:F1418" si="65">IF(B1355&lt;C1355,C1355-B1355,0)</f>
        <v>0.24027290000000001</v>
      </c>
    </row>
    <row r="1356" spans="1:6" x14ac:dyDescent="0.25">
      <c r="A1356">
        <v>1347</v>
      </c>
      <c r="B1356">
        <f>'Założenia i wyniki'!$E$6*Znorm.Profile!B1356*((100-(24*'Założenia i wyniki'!$E$9))/100)</f>
        <v>0</v>
      </c>
      <c r="C1356">
        <f>'Założenia i wyniki'!$E$8*Znorm.Profile!C1356*(1+'Założenia i wyniki'!$E$10/100)^24</f>
        <v>0.22259789999999999</v>
      </c>
      <c r="D1356">
        <f t="shared" si="63"/>
        <v>0</v>
      </c>
      <c r="E1356">
        <f t="shared" si="64"/>
        <v>0</v>
      </c>
      <c r="F1356">
        <f t="shared" si="65"/>
        <v>0.22259789999999999</v>
      </c>
    </row>
    <row r="1357" spans="1:6" x14ac:dyDescent="0.25">
      <c r="A1357">
        <v>1348</v>
      </c>
      <c r="B1357">
        <f>'Założenia i wyniki'!$E$6*Znorm.Profile!B1357*((100-(24*'Założenia i wyniki'!$E$9))/100)</f>
        <v>0</v>
      </c>
      <c r="C1357">
        <f>'Założenia i wyniki'!$E$8*Znorm.Profile!C1357*(1+'Założenia i wyniki'!$E$10/100)^24</f>
        <v>0.23068744999999996</v>
      </c>
      <c r="D1357">
        <f t="shared" si="63"/>
        <v>0</v>
      </c>
      <c r="E1357">
        <f t="shared" si="64"/>
        <v>0</v>
      </c>
      <c r="F1357">
        <f t="shared" si="65"/>
        <v>0.23068744999999996</v>
      </c>
    </row>
    <row r="1358" spans="1:6" x14ac:dyDescent="0.25">
      <c r="A1358">
        <v>1349</v>
      </c>
      <c r="B1358">
        <f>'Założenia i wyniki'!$E$6*Znorm.Profile!B1358*((100-(24*'Założenia i wyniki'!$E$9))/100)</f>
        <v>0</v>
      </c>
      <c r="C1358">
        <f>'Założenia i wyniki'!$E$8*Znorm.Profile!C1358*(1+'Założenia i wyniki'!$E$10/100)^24</f>
        <v>0.25129999999999997</v>
      </c>
      <c r="D1358">
        <f t="shared" si="63"/>
        <v>0</v>
      </c>
      <c r="E1358">
        <f t="shared" si="64"/>
        <v>0</v>
      </c>
      <c r="F1358">
        <f t="shared" si="65"/>
        <v>0.25129999999999997</v>
      </c>
    </row>
    <row r="1359" spans="1:6" x14ac:dyDescent="0.25">
      <c r="A1359">
        <v>1350</v>
      </c>
      <c r="B1359">
        <f>'Założenia i wyniki'!$E$6*Znorm.Profile!B1359*((100-(24*'Założenia i wyniki'!$E$9))/100)</f>
        <v>0</v>
      </c>
      <c r="C1359">
        <f>'Założenia i wyniki'!$E$8*Znorm.Profile!C1359*(1+'Założenia i wyniki'!$E$10/100)^24</f>
        <v>0.30839725000000001</v>
      </c>
      <c r="D1359">
        <f t="shared" si="63"/>
        <v>0</v>
      </c>
      <c r="E1359">
        <f t="shared" si="64"/>
        <v>0</v>
      </c>
      <c r="F1359">
        <f t="shared" si="65"/>
        <v>0.30839725000000001</v>
      </c>
    </row>
    <row r="1360" spans="1:6" x14ac:dyDescent="0.25">
      <c r="A1360">
        <v>1351</v>
      </c>
      <c r="B1360">
        <f>'Założenia i wyniki'!$E$6*Znorm.Profile!B1360*((100-(24*'Założenia i wyniki'!$E$9))/100)</f>
        <v>0</v>
      </c>
      <c r="C1360">
        <f>'Założenia i wyniki'!$E$8*Znorm.Profile!C1360*(1+'Założenia i wyniki'!$E$10/100)^24</f>
        <v>0.4020359</v>
      </c>
      <c r="D1360">
        <f t="shared" si="63"/>
        <v>0</v>
      </c>
      <c r="E1360">
        <f t="shared" si="64"/>
        <v>0</v>
      </c>
      <c r="F1360">
        <f t="shared" si="65"/>
        <v>0.4020359</v>
      </c>
    </row>
    <row r="1361" spans="1:6" x14ac:dyDescent="0.25">
      <c r="A1361">
        <v>1352</v>
      </c>
      <c r="B1361">
        <f>'Założenia i wyniki'!$E$6*Znorm.Profile!B1361*((100-(24*'Założenia i wyniki'!$E$9))/100)</f>
        <v>4.3145675471698113E-2</v>
      </c>
      <c r="C1361">
        <f>'Założenia i wyniki'!$E$8*Znorm.Profile!C1361*(1+'Założenia i wyniki'!$E$10/100)^24</f>
        <v>0.44433689999999998</v>
      </c>
      <c r="D1361">
        <f t="shared" si="63"/>
        <v>4.3145675471698113E-2</v>
      </c>
      <c r="E1361">
        <f t="shared" si="64"/>
        <v>0</v>
      </c>
      <c r="F1361">
        <f t="shared" si="65"/>
        <v>0.40119122452830186</v>
      </c>
    </row>
    <row r="1362" spans="1:6" x14ac:dyDescent="0.25">
      <c r="A1362">
        <v>1353</v>
      </c>
      <c r="B1362">
        <f>'Założenia i wyniki'!$E$6*Znorm.Profile!B1362*((100-(24*'Założenia i wyniki'!$E$9))/100)</f>
        <v>0.17279003773584903</v>
      </c>
      <c r="C1362">
        <f>'Założenia i wyniki'!$E$8*Znorm.Profile!C1362*(1+'Założenia i wyniki'!$E$10/100)^24</f>
        <v>0.4533256</v>
      </c>
      <c r="D1362">
        <f t="shared" si="63"/>
        <v>0.17279003773584903</v>
      </c>
      <c r="E1362">
        <f t="shared" si="64"/>
        <v>0</v>
      </c>
      <c r="F1362">
        <f t="shared" si="65"/>
        <v>0.28053556226415099</v>
      </c>
    </row>
    <row r="1363" spans="1:6" x14ac:dyDescent="0.25">
      <c r="A1363">
        <v>1354</v>
      </c>
      <c r="B1363">
        <f>'Założenia i wyniki'!$E$6*Znorm.Profile!B1363*((100-(24*'Założenia i wyniki'!$E$9))/100)</f>
        <v>0.22993698113207545</v>
      </c>
      <c r="C1363">
        <f>'Założenia i wyniki'!$E$8*Znorm.Profile!C1363*(1+'Założenia i wyniki'!$E$10/100)^24</f>
        <v>0.45197425000000002</v>
      </c>
      <c r="D1363">
        <f t="shared" si="63"/>
        <v>0.22993698113207545</v>
      </c>
      <c r="E1363">
        <f t="shared" si="64"/>
        <v>0</v>
      </c>
      <c r="F1363">
        <f t="shared" si="65"/>
        <v>0.22203726886792458</v>
      </c>
    </row>
    <row r="1364" spans="1:6" x14ac:dyDescent="0.25">
      <c r="A1364">
        <v>1355</v>
      </c>
      <c r="B1364">
        <f>'Założenia i wyniki'!$E$6*Znorm.Profile!B1364*((100-(24*'Założenia i wyniki'!$E$9))/100)</f>
        <v>0.18263086792452829</v>
      </c>
      <c r="C1364">
        <f>'Założenia i wyniki'!$E$8*Znorm.Profile!C1364*(1+'Założenia i wyniki'!$E$10/100)^24</f>
        <v>0.44513314999999998</v>
      </c>
      <c r="D1364">
        <f t="shared" si="63"/>
        <v>0.18263086792452829</v>
      </c>
      <c r="E1364">
        <f t="shared" si="64"/>
        <v>0</v>
      </c>
      <c r="F1364">
        <f t="shared" si="65"/>
        <v>0.26250228207547166</v>
      </c>
    </row>
    <row r="1365" spans="1:6" x14ac:dyDescent="0.25">
      <c r="A1365">
        <v>1356</v>
      </c>
      <c r="B1365">
        <f>'Założenia i wyniki'!$E$6*Znorm.Profile!B1365*((100-(24*'Założenia i wyniki'!$E$9))/100)</f>
        <v>0.30347260377358493</v>
      </c>
      <c r="C1365">
        <f>'Założenia i wyniki'!$E$8*Znorm.Profile!C1365*(1+'Założenia i wyniki'!$E$10/100)^24</f>
        <v>0.43588719999999997</v>
      </c>
      <c r="D1365">
        <f t="shared" si="63"/>
        <v>0.30347260377358493</v>
      </c>
      <c r="E1365">
        <f t="shared" si="64"/>
        <v>0</v>
      </c>
      <c r="F1365">
        <f t="shared" si="65"/>
        <v>0.13241459622641505</v>
      </c>
    </row>
    <row r="1366" spans="1:6" x14ac:dyDescent="0.25">
      <c r="A1366">
        <v>1357</v>
      </c>
      <c r="B1366">
        <f>'Założenia i wyniki'!$E$6*Znorm.Profile!B1366*((100-(24*'Założenia i wyniki'!$E$9))/100)</f>
        <v>0.33804890566037737</v>
      </c>
      <c r="C1366">
        <f>'Założenia i wyniki'!$E$8*Znorm.Profile!C1366*(1+'Założenia i wyniki'!$E$10/100)^24</f>
        <v>0.43921219999999994</v>
      </c>
      <c r="D1366">
        <f t="shared" si="63"/>
        <v>0.33804890566037737</v>
      </c>
      <c r="E1366">
        <f t="shared" si="64"/>
        <v>0</v>
      </c>
      <c r="F1366">
        <f t="shared" si="65"/>
        <v>0.10116329433962257</v>
      </c>
    </row>
    <row r="1367" spans="1:6" x14ac:dyDescent="0.25">
      <c r="A1367">
        <v>1358</v>
      </c>
      <c r="B1367">
        <f>'Założenia i wyniki'!$E$6*Znorm.Profile!B1367*((100-(24*'Założenia i wyniki'!$E$9))/100)</f>
        <v>0.21908233962264154</v>
      </c>
      <c r="C1367">
        <f>'Założenia i wyniki'!$E$8*Znorm.Profile!C1367*(1+'Założenia i wyniki'!$E$10/100)^24</f>
        <v>0.44690659999999993</v>
      </c>
      <c r="D1367">
        <f t="shared" si="63"/>
        <v>0.21908233962264154</v>
      </c>
      <c r="E1367">
        <f t="shared" si="64"/>
        <v>0</v>
      </c>
      <c r="F1367">
        <f t="shared" si="65"/>
        <v>0.2278242603773584</v>
      </c>
    </row>
    <row r="1368" spans="1:6" x14ac:dyDescent="0.25">
      <c r="A1368">
        <v>1359</v>
      </c>
      <c r="B1368">
        <f>'Założenia i wyniki'!$E$6*Znorm.Profile!B1368*((100-(24*'Założenia i wyniki'!$E$9))/100)</f>
        <v>0.18710535849056603</v>
      </c>
      <c r="C1368">
        <f>'Założenia i wyniki'!$E$8*Znorm.Profile!C1368*(1+'Założenia i wyniki'!$E$10/100)^24</f>
        <v>0.43911489999999997</v>
      </c>
      <c r="D1368">
        <f t="shared" si="63"/>
        <v>0.18710535849056603</v>
      </c>
      <c r="E1368">
        <f t="shared" si="64"/>
        <v>0</v>
      </c>
      <c r="F1368">
        <f t="shared" si="65"/>
        <v>0.25200954150943394</v>
      </c>
    </row>
    <row r="1369" spans="1:6" x14ac:dyDescent="0.25">
      <c r="A1369">
        <v>1360</v>
      </c>
      <c r="B1369">
        <f>'Założenia i wyniki'!$E$6*Znorm.Profile!B1369*((100-(24*'Założenia i wyniki'!$E$9))/100)</f>
        <v>0.13694837735849055</v>
      </c>
      <c r="C1369">
        <f>'Założenia i wyniki'!$E$8*Znorm.Profile!C1369*(1+'Założenia i wyniki'!$E$10/100)^24</f>
        <v>0.46800529999999996</v>
      </c>
      <c r="D1369">
        <f t="shared" si="63"/>
        <v>0.13694837735849055</v>
      </c>
      <c r="E1369">
        <f t="shared" si="64"/>
        <v>0</v>
      </c>
      <c r="F1369">
        <f t="shared" si="65"/>
        <v>0.33105692264150943</v>
      </c>
    </row>
    <row r="1370" spans="1:6" x14ac:dyDescent="0.25">
      <c r="A1370">
        <v>1361</v>
      </c>
      <c r="B1370">
        <f>'Założenia i wyniki'!$E$6*Znorm.Profile!B1370*((100-(24*'Założenia i wyniki'!$E$9))/100)</f>
        <v>1.6550279245283017E-2</v>
      </c>
      <c r="C1370">
        <f>'Założenia i wyniki'!$E$8*Znorm.Profile!C1370*(1+'Założenia i wyniki'!$E$10/100)^24</f>
        <v>0.51253230000000005</v>
      </c>
      <c r="D1370">
        <f t="shared" si="63"/>
        <v>1.6550279245283017E-2</v>
      </c>
      <c r="E1370">
        <f t="shared" si="64"/>
        <v>0</v>
      </c>
      <c r="F1370">
        <f t="shared" si="65"/>
        <v>0.49598202075471703</v>
      </c>
    </row>
    <row r="1371" spans="1:6" x14ac:dyDescent="0.25">
      <c r="A1371">
        <v>1362</v>
      </c>
      <c r="B1371">
        <f>'Założenia i wyniki'!$E$6*Znorm.Profile!B1371*((100-(24*'Założenia i wyniki'!$E$9))/100)</f>
        <v>0</v>
      </c>
      <c r="C1371">
        <f>'Założenia i wyniki'!$E$8*Znorm.Profile!C1371*(1+'Założenia i wyniki'!$E$10/100)^24</f>
        <v>0.57519700000000007</v>
      </c>
      <c r="D1371">
        <f t="shared" si="63"/>
        <v>0</v>
      </c>
      <c r="E1371">
        <f t="shared" si="64"/>
        <v>0</v>
      </c>
      <c r="F1371">
        <f t="shared" si="65"/>
        <v>0.57519700000000007</v>
      </c>
    </row>
    <row r="1372" spans="1:6" x14ac:dyDescent="0.25">
      <c r="A1372">
        <v>1363</v>
      </c>
      <c r="B1372">
        <f>'Założenia i wyniki'!$E$6*Znorm.Profile!B1372*((100-(24*'Założenia i wyniki'!$E$9))/100)</f>
        <v>0</v>
      </c>
      <c r="C1372">
        <f>'Założenia i wyniki'!$E$8*Znorm.Profile!C1372*(1+'Założenia i wyniki'!$E$10/100)^24</f>
        <v>0.62099800000000005</v>
      </c>
      <c r="D1372">
        <f t="shared" si="63"/>
        <v>0</v>
      </c>
      <c r="E1372">
        <f t="shared" si="64"/>
        <v>0</v>
      </c>
      <c r="F1372">
        <f t="shared" si="65"/>
        <v>0.62099800000000005</v>
      </c>
    </row>
    <row r="1373" spans="1:6" x14ac:dyDescent="0.25">
      <c r="A1373">
        <v>1364</v>
      </c>
      <c r="B1373">
        <f>'Założenia i wyniki'!$E$6*Znorm.Profile!B1373*((100-(24*'Założenia i wyniki'!$E$9))/100)</f>
        <v>0</v>
      </c>
      <c r="C1373">
        <f>'Założenia i wyniki'!$E$8*Znorm.Profile!C1373*(1+'Założenia i wyniki'!$E$10/100)^24</f>
        <v>0.61927740000000009</v>
      </c>
      <c r="D1373">
        <f t="shared" si="63"/>
        <v>0</v>
      </c>
      <c r="E1373">
        <f t="shared" si="64"/>
        <v>0</v>
      </c>
      <c r="F1373">
        <f t="shared" si="65"/>
        <v>0.61927740000000009</v>
      </c>
    </row>
    <row r="1374" spans="1:6" x14ac:dyDescent="0.25">
      <c r="A1374">
        <v>1365</v>
      </c>
      <c r="B1374">
        <f>'Założenia i wyniki'!$E$6*Znorm.Profile!B1374*((100-(24*'Założenia i wyniki'!$E$9))/100)</f>
        <v>0</v>
      </c>
      <c r="C1374">
        <f>'Założenia i wyniki'!$E$8*Znorm.Profile!C1374*(1+'Założenia i wyniki'!$E$10/100)^24</f>
        <v>0.58101049999999999</v>
      </c>
      <c r="D1374">
        <f t="shared" si="63"/>
        <v>0</v>
      </c>
      <c r="E1374">
        <f t="shared" si="64"/>
        <v>0</v>
      </c>
      <c r="F1374">
        <f t="shared" si="65"/>
        <v>0.58101049999999999</v>
      </c>
    </row>
    <row r="1375" spans="1:6" x14ac:dyDescent="0.25">
      <c r="A1375">
        <v>1366</v>
      </c>
      <c r="B1375">
        <f>'Założenia i wyniki'!$E$6*Znorm.Profile!B1375*((100-(24*'Założenia i wyniki'!$E$9))/100)</f>
        <v>0</v>
      </c>
      <c r="C1375">
        <f>'Założenia i wyniki'!$E$8*Znorm.Profile!C1375*(1+'Założenia i wyniki'!$E$10/100)^24</f>
        <v>0.51916899999999999</v>
      </c>
      <c r="D1375">
        <f t="shared" si="63"/>
        <v>0</v>
      </c>
      <c r="E1375">
        <f t="shared" si="64"/>
        <v>0</v>
      </c>
      <c r="F1375">
        <f t="shared" si="65"/>
        <v>0.51916899999999999</v>
      </c>
    </row>
    <row r="1376" spans="1:6" x14ac:dyDescent="0.25">
      <c r="A1376">
        <v>1367</v>
      </c>
      <c r="B1376">
        <f>'Założenia i wyniki'!$E$6*Znorm.Profile!B1376*((100-(24*'Założenia i wyniki'!$E$9))/100)</f>
        <v>0</v>
      </c>
      <c r="C1376">
        <f>'Założenia i wyniki'!$E$8*Znorm.Profile!C1376*(1+'Założenia i wyniki'!$E$10/100)^24</f>
        <v>0.41719614999999993</v>
      </c>
      <c r="D1376">
        <f t="shared" si="63"/>
        <v>0</v>
      </c>
      <c r="E1376">
        <f t="shared" si="64"/>
        <v>0</v>
      </c>
      <c r="F1376">
        <f t="shared" si="65"/>
        <v>0.41719614999999993</v>
      </c>
    </row>
    <row r="1377" spans="1:6" x14ac:dyDescent="0.25">
      <c r="A1377">
        <v>1368</v>
      </c>
      <c r="B1377">
        <f>'Założenia i wyniki'!$E$6*Znorm.Profile!B1377*((100-(24*'Założenia i wyniki'!$E$9))/100)</f>
        <v>0</v>
      </c>
      <c r="C1377">
        <f>'Założenia i wyniki'!$E$8*Znorm.Profile!C1377*(1+'Założenia i wyniki'!$E$10/100)^24</f>
        <v>0.33423809999999998</v>
      </c>
      <c r="D1377">
        <f t="shared" si="63"/>
        <v>0</v>
      </c>
      <c r="E1377">
        <f t="shared" si="64"/>
        <v>0</v>
      </c>
      <c r="F1377">
        <f t="shared" si="65"/>
        <v>0.33423809999999998</v>
      </c>
    </row>
    <row r="1378" spans="1:6" x14ac:dyDescent="0.25">
      <c r="A1378">
        <v>1369</v>
      </c>
      <c r="B1378">
        <f>'Założenia i wyniki'!$E$6*Znorm.Profile!B1378*((100-(24*'Założenia i wyniki'!$E$9))/100)</f>
        <v>0</v>
      </c>
      <c r="C1378">
        <f>'Założenia i wyniki'!$E$8*Znorm.Profile!C1378*(1+'Założenia i wyniki'!$E$10/100)^24</f>
        <v>0.26562444999999996</v>
      </c>
      <c r="D1378">
        <f t="shared" si="63"/>
        <v>0</v>
      </c>
      <c r="E1378">
        <f t="shared" si="64"/>
        <v>0</v>
      </c>
      <c r="F1378">
        <f t="shared" si="65"/>
        <v>0.26562444999999996</v>
      </c>
    </row>
    <row r="1379" spans="1:6" x14ac:dyDescent="0.25">
      <c r="A1379">
        <v>1370</v>
      </c>
      <c r="B1379">
        <f>'Założenia i wyniki'!$E$6*Znorm.Profile!B1379*((100-(24*'Założenia i wyniki'!$E$9))/100)</f>
        <v>0</v>
      </c>
      <c r="C1379">
        <f>'Założenia i wyniki'!$E$8*Znorm.Profile!C1379*(1+'Założenia i wyniki'!$E$10/100)^24</f>
        <v>0.2366357</v>
      </c>
      <c r="D1379">
        <f t="shared" si="63"/>
        <v>0</v>
      </c>
      <c r="E1379">
        <f t="shared" si="64"/>
        <v>0</v>
      </c>
      <c r="F1379">
        <f t="shared" si="65"/>
        <v>0.2366357</v>
      </c>
    </row>
    <row r="1380" spans="1:6" x14ac:dyDescent="0.25">
      <c r="A1380">
        <v>1371</v>
      </c>
      <c r="B1380">
        <f>'Założenia i wyniki'!$E$6*Znorm.Profile!B1380*((100-(24*'Założenia i wyniki'!$E$9))/100)</f>
        <v>0</v>
      </c>
      <c r="C1380">
        <f>'Założenia i wyniki'!$E$8*Znorm.Profile!C1380*(1+'Założenia i wyniki'!$E$10/100)^24</f>
        <v>0.22387189999999998</v>
      </c>
      <c r="D1380">
        <f t="shared" si="63"/>
        <v>0</v>
      </c>
      <c r="E1380">
        <f t="shared" si="64"/>
        <v>0</v>
      </c>
      <c r="F1380">
        <f t="shared" si="65"/>
        <v>0.22387189999999998</v>
      </c>
    </row>
    <row r="1381" spans="1:6" x14ac:dyDescent="0.25">
      <c r="A1381">
        <v>1372</v>
      </c>
      <c r="B1381">
        <f>'Założenia i wyniki'!$E$6*Znorm.Profile!B1381*((100-(24*'Założenia i wyniki'!$E$9))/100)</f>
        <v>0</v>
      </c>
      <c r="C1381">
        <f>'Założenia i wyniki'!$E$8*Znorm.Profile!C1381*(1+'Założenia i wyniki'!$E$10/100)^24</f>
        <v>0.23068465000000002</v>
      </c>
      <c r="D1381">
        <f t="shared" si="63"/>
        <v>0</v>
      </c>
      <c r="E1381">
        <f t="shared" si="64"/>
        <v>0</v>
      </c>
      <c r="F1381">
        <f t="shared" si="65"/>
        <v>0.23068465000000002</v>
      </c>
    </row>
    <row r="1382" spans="1:6" x14ac:dyDescent="0.25">
      <c r="A1382">
        <v>1373</v>
      </c>
      <c r="B1382">
        <f>'Założenia i wyniki'!$E$6*Znorm.Profile!B1382*((100-(24*'Założenia i wyniki'!$E$9))/100)</f>
        <v>0</v>
      </c>
      <c r="C1382">
        <f>'Założenia i wyniki'!$E$8*Znorm.Profile!C1382*(1+'Założenia i wyniki'!$E$10/100)^24</f>
        <v>0.25336219999999998</v>
      </c>
      <c r="D1382">
        <f t="shared" si="63"/>
        <v>0</v>
      </c>
      <c r="E1382">
        <f t="shared" si="64"/>
        <v>0</v>
      </c>
      <c r="F1382">
        <f t="shared" si="65"/>
        <v>0.25336219999999998</v>
      </c>
    </row>
    <row r="1383" spans="1:6" x14ac:dyDescent="0.25">
      <c r="A1383">
        <v>1374</v>
      </c>
      <c r="B1383">
        <f>'Założenia i wyniki'!$E$6*Znorm.Profile!B1383*((100-(24*'Założenia i wyniki'!$E$9))/100)</f>
        <v>0</v>
      </c>
      <c r="C1383">
        <f>'Założenia i wyniki'!$E$8*Znorm.Profile!C1383*(1+'Założenia i wyniki'!$E$10/100)^24</f>
        <v>0.31239004999999997</v>
      </c>
      <c r="D1383">
        <f t="shared" si="63"/>
        <v>0</v>
      </c>
      <c r="E1383">
        <f t="shared" si="64"/>
        <v>0</v>
      </c>
      <c r="F1383">
        <f t="shared" si="65"/>
        <v>0.31239004999999997</v>
      </c>
    </row>
    <row r="1384" spans="1:6" x14ac:dyDescent="0.25">
      <c r="A1384">
        <v>1375</v>
      </c>
      <c r="B1384">
        <f>'Założenia i wyniki'!$E$6*Znorm.Profile!B1384*((100-(24*'Założenia i wyniki'!$E$9))/100)</f>
        <v>0</v>
      </c>
      <c r="C1384">
        <f>'Założenia i wyniki'!$E$8*Znorm.Profile!C1384*(1+'Założenia i wyniki'!$E$10/100)^24</f>
        <v>0.40017914999999998</v>
      </c>
      <c r="D1384">
        <f t="shared" si="63"/>
        <v>0</v>
      </c>
      <c r="E1384">
        <f t="shared" si="64"/>
        <v>0</v>
      </c>
      <c r="F1384">
        <f t="shared" si="65"/>
        <v>0.40017914999999998</v>
      </c>
    </row>
    <row r="1385" spans="1:6" x14ac:dyDescent="0.25">
      <c r="A1385">
        <v>1376</v>
      </c>
      <c r="B1385">
        <f>'Założenia i wyniki'!$E$6*Znorm.Profile!B1385*((100-(24*'Założenia i wyniki'!$E$9))/100)</f>
        <v>0.36246422641509429</v>
      </c>
      <c r="C1385">
        <f>'Założenia i wyniki'!$E$8*Znorm.Profile!C1385*(1+'Założenia i wyniki'!$E$10/100)^24</f>
        <v>0.45068765000000005</v>
      </c>
      <c r="D1385">
        <f t="shared" si="63"/>
        <v>0.36246422641509429</v>
      </c>
      <c r="E1385">
        <f t="shared" si="64"/>
        <v>0</v>
      </c>
      <c r="F1385">
        <f t="shared" si="65"/>
        <v>8.8223423584905758E-2</v>
      </c>
    </row>
    <row r="1386" spans="1:6" x14ac:dyDescent="0.25">
      <c r="A1386">
        <v>1377</v>
      </c>
      <c r="B1386">
        <f>'Założenia i wyniki'!$E$6*Znorm.Profile!B1386*((100-(24*'Założenia i wyniki'!$E$9))/100)</f>
        <v>0.90823773584905654</v>
      </c>
      <c r="C1386">
        <f>'Założenia i wyniki'!$E$8*Znorm.Profile!C1386*(1+'Założenia i wyniki'!$E$10/100)^24</f>
        <v>0.45579904999999998</v>
      </c>
      <c r="D1386">
        <f t="shared" si="63"/>
        <v>0.45579904999999998</v>
      </c>
      <c r="E1386">
        <f t="shared" si="64"/>
        <v>0.45243868584905655</v>
      </c>
      <c r="F1386">
        <f t="shared" si="65"/>
        <v>0</v>
      </c>
    </row>
    <row r="1387" spans="1:6" x14ac:dyDescent="0.25">
      <c r="A1387">
        <v>1378</v>
      </c>
      <c r="B1387">
        <f>'Założenia i wyniki'!$E$6*Znorm.Profile!B1387*((100-(24*'Założenia i wyniki'!$E$9))/100)</f>
        <v>1.2433290566037734</v>
      </c>
      <c r="C1387">
        <f>'Założenia i wyniki'!$E$8*Znorm.Profile!C1387*(1+'Założenia i wyniki'!$E$10/100)^24</f>
        <v>0.46832974999999999</v>
      </c>
      <c r="D1387">
        <f t="shared" si="63"/>
        <v>0.46832974999999999</v>
      </c>
      <c r="E1387">
        <f t="shared" si="64"/>
        <v>0.77499930660377336</v>
      </c>
      <c r="F1387">
        <f t="shared" si="65"/>
        <v>0</v>
      </c>
    </row>
    <row r="1388" spans="1:6" x14ac:dyDescent="0.25">
      <c r="A1388">
        <v>1379</v>
      </c>
      <c r="B1388">
        <f>'Założenia i wyniki'!$E$6*Znorm.Profile!B1388*((100-(24*'Założenia i wyniki'!$E$9))/100)</f>
        <v>1.4591260377358488</v>
      </c>
      <c r="C1388">
        <f>'Założenia i wyniki'!$E$8*Znorm.Profile!C1388*(1+'Założenia i wyniki'!$E$10/100)^24</f>
        <v>0.45517255000000001</v>
      </c>
      <c r="D1388">
        <f t="shared" si="63"/>
        <v>0.45517255000000001</v>
      </c>
      <c r="E1388">
        <f t="shared" si="64"/>
        <v>1.0039534877358487</v>
      </c>
      <c r="F1388">
        <f t="shared" si="65"/>
        <v>0</v>
      </c>
    </row>
    <row r="1389" spans="1:6" x14ac:dyDescent="0.25">
      <c r="A1389">
        <v>1380</v>
      </c>
      <c r="B1389">
        <f>'Założenia i wyniki'!$E$6*Znorm.Profile!B1389*((100-(24*'Założenia i wyniki'!$E$9))/100)</f>
        <v>1.3203177358490565</v>
      </c>
      <c r="C1389">
        <f>'Założenia i wyniki'!$E$8*Znorm.Profile!C1389*(1+'Założenia i wyniki'!$E$10/100)^24</f>
        <v>0.45104429999999995</v>
      </c>
      <c r="D1389">
        <f t="shared" si="63"/>
        <v>0.45104429999999995</v>
      </c>
      <c r="E1389">
        <f t="shared" si="64"/>
        <v>0.86927343584905659</v>
      </c>
      <c r="F1389">
        <f t="shared" si="65"/>
        <v>0</v>
      </c>
    </row>
    <row r="1390" spans="1:6" x14ac:dyDescent="0.25">
      <c r="A1390">
        <v>1381</v>
      </c>
      <c r="B1390">
        <f>'Założenia i wyniki'!$E$6*Znorm.Profile!B1390*((100-(24*'Założenia i wyniki'!$E$9))/100)</f>
        <v>0.96350188679245286</v>
      </c>
      <c r="C1390">
        <f>'Założenia i wyniki'!$E$8*Znorm.Profile!C1390*(1+'Założenia i wyniki'!$E$10/100)^24</f>
        <v>0.44563645000000002</v>
      </c>
      <c r="D1390">
        <f t="shared" si="63"/>
        <v>0.44563645000000002</v>
      </c>
      <c r="E1390">
        <f t="shared" si="64"/>
        <v>0.51786543679245289</v>
      </c>
      <c r="F1390">
        <f t="shared" si="65"/>
        <v>0</v>
      </c>
    </row>
    <row r="1391" spans="1:6" x14ac:dyDescent="0.25">
      <c r="A1391">
        <v>1382</v>
      </c>
      <c r="B1391">
        <f>'Założenia i wyniki'!$E$6*Znorm.Profile!B1391*((100-(24*'Założenia i wyniki'!$E$9))/100)</f>
        <v>0.43030573584905657</v>
      </c>
      <c r="C1391">
        <f>'Założenia i wyniki'!$E$8*Znorm.Profile!C1391*(1+'Założenia i wyniki'!$E$10/100)^24</f>
        <v>0.45335640000000005</v>
      </c>
      <c r="D1391">
        <f t="shared" si="63"/>
        <v>0.43030573584905657</v>
      </c>
      <c r="E1391">
        <f t="shared" si="64"/>
        <v>0</v>
      </c>
      <c r="F1391">
        <f t="shared" si="65"/>
        <v>2.3050664150943478E-2</v>
      </c>
    </row>
    <row r="1392" spans="1:6" x14ac:dyDescent="0.25">
      <c r="A1392">
        <v>1383</v>
      </c>
      <c r="B1392">
        <f>'Założenia i wyniki'!$E$6*Znorm.Profile!B1392*((100-(24*'Założenia i wyniki'!$E$9))/100)</f>
        <v>0.21025532075471698</v>
      </c>
      <c r="C1392">
        <f>'Założenia i wyniki'!$E$8*Znorm.Profile!C1392*(1+'Założenia i wyniki'!$E$10/100)^24</f>
        <v>0.4503569</v>
      </c>
      <c r="D1392">
        <f t="shared" si="63"/>
        <v>0.21025532075471698</v>
      </c>
      <c r="E1392">
        <f t="shared" si="64"/>
        <v>0</v>
      </c>
      <c r="F1392">
        <f t="shared" si="65"/>
        <v>0.24010157924528303</v>
      </c>
    </row>
    <row r="1393" spans="1:6" x14ac:dyDescent="0.25">
      <c r="A1393">
        <v>1384</v>
      </c>
      <c r="B1393">
        <f>'Założenia i wyniki'!$E$6*Znorm.Profile!B1393*((100-(24*'Założenia i wyniki'!$E$9))/100)</f>
        <v>0.26531366037735848</v>
      </c>
      <c r="C1393">
        <f>'Założenia i wyniki'!$E$8*Znorm.Profile!C1393*(1+'Założenia i wyniki'!$E$10/100)^24</f>
        <v>0.47939079999999995</v>
      </c>
      <c r="D1393">
        <f t="shared" si="63"/>
        <v>0.26531366037735848</v>
      </c>
      <c r="E1393">
        <f t="shared" si="64"/>
        <v>0</v>
      </c>
      <c r="F1393">
        <f t="shared" si="65"/>
        <v>0.21407713962264147</v>
      </c>
    </row>
    <row r="1394" spans="1:6" x14ac:dyDescent="0.25">
      <c r="A1394">
        <v>1385</v>
      </c>
      <c r="B1394">
        <f>'Założenia i wyniki'!$E$6*Znorm.Profile!B1394*((100-(24*'Założenia i wyniki'!$E$9))/100)</f>
        <v>0.13824422641509435</v>
      </c>
      <c r="C1394">
        <f>'Założenia i wyniki'!$E$8*Znorm.Profile!C1394*(1+'Założenia i wyniki'!$E$10/100)^24</f>
        <v>0.52563490000000002</v>
      </c>
      <c r="D1394">
        <f t="shared" si="63"/>
        <v>0.13824422641509435</v>
      </c>
      <c r="E1394">
        <f t="shared" si="64"/>
        <v>0</v>
      </c>
      <c r="F1394">
        <f t="shared" si="65"/>
        <v>0.38739067358490564</v>
      </c>
    </row>
    <row r="1395" spans="1:6" x14ac:dyDescent="0.25">
      <c r="A1395">
        <v>1386</v>
      </c>
      <c r="B1395">
        <f>'Założenia i wyniki'!$E$6*Znorm.Profile!B1395*((100-(24*'Założenia i wyniki'!$E$9))/100)</f>
        <v>0</v>
      </c>
      <c r="C1395">
        <f>'Założenia i wyniki'!$E$8*Znorm.Profile!C1395*(1+'Założenia i wyniki'!$E$10/100)^24</f>
        <v>0.57694805000000005</v>
      </c>
      <c r="D1395">
        <f t="shared" si="63"/>
        <v>0</v>
      </c>
      <c r="E1395">
        <f t="shared" si="64"/>
        <v>0</v>
      </c>
      <c r="F1395">
        <f t="shared" si="65"/>
        <v>0.57694805000000005</v>
      </c>
    </row>
    <row r="1396" spans="1:6" x14ac:dyDescent="0.25">
      <c r="A1396">
        <v>1387</v>
      </c>
      <c r="B1396">
        <f>'Założenia i wyniki'!$E$6*Znorm.Profile!B1396*((100-(24*'Założenia i wyniki'!$E$9))/100)</f>
        <v>0</v>
      </c>
      <c r="C1396">
        <f>'Założenia i wyniki'!$E$8*Znorm.Profile!C1396*(1+'Założenia i wyniki'!$E$10/100)^24</f>
        <v>0.6027091</v>
      </c>
      <c r="D1396">
        <f t="shared" si="63"/>
        <v>0</v>
      </c>
      <c r="E1396">
        <f t="shared" si="64"/>
        <v>0</v>
      </c>
      <c r="F1396">
        <f t="shared" si="65"/>
        <v>0.6027091</v>
      </c>
    </row>
    <row r="1397" spans="1:6" x14ac:dyDescent="0.25">
      <c r="A1397">
        <v>1388</v>
      </c>
      <c r="B1397">
        <f>'Założenia i wyniki'!$E$6*Znorm.Profile!B1397*((100-(24*'Założenia i wyniki'!$E$9))/100)</f>
        <v>0</v>
      </c>
      <c r="C1397">
        <f>'Założenia i wyniki'!$E$8*Znorm.Profile!C1397*(1+'Założenia i wyniki'!$E$10/100)^24</f>
        <v>0.5916231999999999</v>
      </c>
      <c r="D1397">
        <f t="shared" si="63"/>
        <v>0</v>
      </c>
      <c r="E1397">
        <f t="shared" si="64"/>
        <v>0</v>
      </c>
      <c r="F1397">
        <f t="shared" si="65"/>
        <v>0.5916231999999999</v>
      </c>
    </row>
    <row r="1398" spans="1:6" x14ac:dyDescent="0.25">
      <c r="A1398">
        <v>1389</v>
      </c>
      <c r="B1398">
        <f>'Założenia i wyniki'!$E$6*Znorm.Profile!B1398*((100-(24*'Założenia i wyniki'!$E$9))/100)</f>
        <v>0</v>
      </c>
      <c r="C1398">
        <f>'Założenia i wyniki'!$E$8*Znorm.Profile!C1398*(1+'Założenia i wyniki'!$E$10/100)^24</f>
        <v>0.55066130000000002</v>
      </c>
      <c r="D1398">
        <f t="shared" si="63"/>
        <v>0</v>
      </c>
      <c r="E1398">
        <f t="shared" si="64"/>
        <v>0</v>
      </c>
      <c r="F1398">
        <f t="shared" si="65"/>
        <v>0.55066130000000002</v>
      </c>
    </row>
    <row r="1399" spans="1:6" x14ac:dyDescent="0.25">
      <c r="A1399">
        <v>1390</v>
      </c>
      <c r="B1399">
        <f>'Założenia i wyniki'!$E$6*Znorm.Profile!B1399*((100-(24*'Założenia i wyniki'!$E$9))/100)</f>
        <v>0</v>
      </c>
      <c r="C1399">
        <f>'Założenia i wyniki'!$E$8*Znorm.Profile!C1399*(1+'Założenia i wyniki'!$E$10/100)^24</f>
        <v>0.49391929999999995</v>
      </c>
      <c r="D1399">
        <f t="shared" si="63"/>
        <v>0</v>
      </c>
      <c r="E1399">
        <f t="shared" si="64"/>
        <v>0</v>
      </c>
      <c r="F1399">
        <f t="shared" si="65"/>
        <v>0.49391929999999995</v>
      </c>
    </row>
    <row r="1400" spans="1:6" x14ac:dyDescent="0.25">
      <c r="A1400">
        <v>1391</v>
      </c>
      <c r="B1400">
        <f>'Założenia i wyniki'!$E$6*Znorm.Profile!B1400*((100-(24*'Założenia i wyniki'!$E$9))/100)</f>
        <v>0</v>
      </c>
      <c r="C1400">
        <f>'Założenia i wyniki'!$E$8*Znorm.Profile!C1400*(1+'Założenia i wyniki'!$E$10/100)^24</f>
        <v>0.42168700000000003</v>
      </c>
      <c r="D1400">
        <f t="shared" si="63"/>
        <v>0</v>
      </c>
      <c r="E1400">
        <f t="shared" si="64"/>
        <v>0</v>
      </c>
      <c r="F1400">
        <f t="shared" si="65"/>
        <v>0.42168700000000003</v>
      </c>
    </row>
    <row r="1401" spans="1:6" x14ac:dyDescent="0.25">
      <c r="A1401">
        <v>1392</v>
      </c>
      <c r="B1401">
        <f>'Założenia i wyniki'!$E$6*Znorm.Profile!B1401*((100-(24*'Założenia i wyniki'!$E$9))/100)</f>
        <v>0</v>
      </c>
      <c r="C1401">
        <f>'Założenia i wyniki'!$E$8*Znorm.Profile!C1401*(1+'Założenia i wyniki'!$E$10/100)^24</f>
        <v>0.34689374999999995</v>
      </c>
      <c r="D1401">
        <f t="shared" si="63"/>
        <v>0</v>
      </c>
      <c r="E1401">
        <f t="shared" si="64"/>
        <v>0</v>
      </c>
      <c r="F1401">
        <f t="shared" si="65"/>
        <v>0.34689374999999995</v>
      </c>
    </row>
    <row r="1402" spans="1:6" x14ac:dyDescent="0.25">
      <c r="A1402">
        <v>1393</v>
      </c>
      <c r="B1402">
        <f>'Założenia i wyniki'!$E$6*Znorm.Profile!B1402*((100-(24*'Założenia i wyniki'!$E$9))/100)</f>
        <v>0</v>
      </c>
      <c r="C1402">
        <f>'Założenia i wyniki'!$E$8*Znorm.Profile!C1402*(1+'Założenia i wyniki'!$E$10/100)^24</f>
        <v>0.28560875000000002</v>
      </c>
      <c r="D1402">
        <f t="shared" si="63"/>
        <v>0</v>
      </c>
      <c r="E1402">
        <f t="shared" si="64"/>
        <v>0</v>
      </c>
      <c r="F1402">
        <f t="shared" si="65"/>
        <v>0.28560875000000002</v>
      </c>
    </row>
    <row r="1403" spans="1:6" x14ac:dyDescent="0.25">
      <c r="A1403">
        <v>1394</v>
      </c>
      <c r="B1403">
        <f>'Założenia i wyniki'!$E$6*Znorm.Profile!B1403*((100-(24*'Założenia i wyniki'!$E$9))/100)</f>
        <v>0</v>
      </c>
      <c r="C1403">
        <f>'Założenia i wyniki'!$E$8*Znorm.Profile!C1403*(1+'Założenia i wyniki'!$E$10/100)^24</f>
        <v>0.24971484999999999</v>
      </c>
      <c r="D1403">
        <f t="shared" si="63"/>
        <v>0</v>
      </c>
      <c r="E1403">
        <f t="shared" si="64"/>
        <v>0</v>
      </c>
      <c r="F1403">
        <f t="shared" si="65"/>
        <v>0.24971484999999999</v>
      </c>
    </row>
    <row r="1404" spans="1:6" x14ac:dyDescent="0.25">
      <c r="A1404">
        <v>1395</v>
      </c>
      <c r="B1404">
        <f>'Założenia i wyniki'!$E$6*Znorm.Profile!B1404*((100-(24*'Założenia i wyniki'!$E$9))/100)</f>
        <v>0</v>
      </c>
      <c r="C1404">
        <f>'Założenia i wyniki'!$E$8*Znorm.Profile!C1404*(1+'Założenia i wyniki'!$E$10/100)^24</f>
        <v>0.23409190000000002</v>
      </c>
      <c r="D1404">
        <f t="shared" si="63"/>
        <v>0</v>
      </c>
      <c r="E1404">
        <f t="shared" si="64"/>
        <v>0</v>
      </c>
      <c r="F1404">
        <f t="shared" si="65"/>
        <v>0.23409190000000002</v>
      </c>
    </row>
    <row r="1405" spans="1:6" x14ac:dyDescent="0.25">
      <c r="A1405">
        <v>1396</v>
      </c>
      <c r="B1405">
        <f>'Założenia i wyniki'!$E$6*Znorm.Profile!B1405*((100-(24*'Założenia i wyniki'!$E$9))/100)</f>
        <v>0</v>
      </c>
      <c r="C1405">
        <f>'Założenia i wyniki'!$E$8*Znorm.Profile!C1405*(1+'Założenia i wyniki'!$E$10/100)^24</f>
        <v>0.22808099999999998</v>
      </c>
      <c r="D1405">
        <f t="shared" si="63"/>
        <v>0</v>
      </c>
      <c r="E1405">
        <f t="shared" si="64"/>
        <v>0</v>
      </c>
      <c r="F1405">
        <f t="shared" si="65"/>
        <v>0.22808099999999998</v>
      </c>
    </row>
    <row r="1406" spans="1:6" x14ac:dyDescent="0.25">
      <c r="A1406">
        <v>1397</v>
      </c>
      <c r="B1406">
        <f>'Założenia i wyniki'!$E$6*Znorm.Profile!B1406*((100-(24*'Założenia i wyniki'!$E$9))/100)</f>
        <v>0</v>
      </c>
      <c r="C1406">
        <f>'Założenia i wyniki'!$E$8*Znorm.Profile!C1406*(1+'Założenia i wyniki'!$E$10/100)^24</f>
        <v>0.23911860000000004</v>
      </c>
      <c r="D1406">
        <f t="shared" si="63"/>
        <v>0</v>
      </c>
      <c r="E1406">
        <f t="shared" si="64"/>
        <v>0</v>
      </c>
      <c r="F1406">
        <f t="shared" si="65"/>
        <v>0.23911860000000004</v>
      </c>
    </row>
    <row r="1407" spans="1:6" x14ac:dyDescent="0.25">
      <c r="A1407">
        <v>1398</v>
      </c>
      <c r="B1407">
        <f>'Założenia i wyniki'!$E$6*Znorm.Profile!B1407*((100-(24*'Założenia i wyniki'!$E$9))/100)</f>
        <v>0</v>
      </c>
      <c r="C1407">
        <f>'Założenia i wyniki'!$E$8*Znorm.Profile!C1407*(1+'Założenia i wyniki'!$E$10/100)^24</f>
        <v>0.27039424999999995</v>
      </c>
      <c r="D1407">
        <f t="shared" si="63"/>
        <v>0</v>
      </c>
      <c r="E1407">
        <f t="shared" si="64"/>
        <v>0</v>
      </c>
      <c r="F1407">
        <f t="shared" si="65"/>
        <v>0.27039424999999995</v>
      </c>
    </row>
    <row r="1408" spans="1:6" x14ac:dyDescent="0.25">
      <c r="A1408">
        <v>1399</v>
      </c>
      <c r="B1408">
        <f>'Założenia i wyniki'!$E$6*Znorm.Profile!B1408*((100-(24*'Założenia i wyniki'!$E$9))/100)</f>
        <v>0</v>
      </c>
      <c r="C1408">
        <f>'Założenia i wyniki'!$E$8*Znorm.Profile!C1408*(1+'Założenia i wyniki'!$E$10/100)^24</f>
        <v>0.33076434999999998</v>
      </c>
      <c r="D1408">
        <f t="shared" si="63"/>
        <v>0</v>
      </c>
      <c r="E1408">
        <f t="shared" si="64"/>
        <v>0</v>
      </c>
      <c r="F1408">
        <f t="shared" si="65"/>
        <v>0.33076434999999998</v>
      </c>
    </row>
    <row r="1409" spans="1:6" x14ac:dyDescent="0.25">
      <c r="A1409">
        <v>1400</v>
      </c>
      <c r="B1409">
        <f>'Założenia i wyniki'!$E$6*Znorm.Profile!B1409*((100-(24*'Założenia i wyniki'!$E$9))/100)</f>
        <v>0.47339652830188672</v>
      </c>
      <c r="C1409">
        <f>'Założenia i wyniki'!$E$8*Znorm.Profile!C1409*(1+'Założenia i wyniki'!$E$10/100)^24</f>
        <v>0.40042695</v>
      </c>
      <c r="D1409">
        <f t="shared" si="63"/>
        <v>0.40042695</v>
      </c>
      <c r="E1409">
        <f t="shared" si="64"/>
        <v>7.2969578301886717E-2</v>
      </c>
      <c r="F1409">
        <f t="shared" si="65"/>
        <v>0</v>
      </c>
    </row>
    <row r="1410" spans="1:6" x14ac:dyDescent="0.25">
      <c r="A1410">
        <v>1401</v>
      </c>
      <c r="B1410">
        <f>'Założenia i wyniki'!$E$6*Znorm.Profile!B1410*((100-(24*'Założenia i wyniki'!$E$9))/100)</f>
        <v>1.0866837735849055</v>
      </c>
      <c r="C1410">
        <f>'Założenia i wyniki'!$E$8*Znorm.Profile!C1410*(1+'Założenia i wyniki'!$E$10/100)^24</f>
        <v>0.46555599999999997</v>
      </c>
      <c r="D1410">
        <f t="shared" si="63"/>
        <v>0.46555599999999997</v>
      </c>
      <c r="E1410">
        <f t="shared" si="64"/>
        <v>0.62112777358490556</v>
      </c>
      <c r="F1410">
        <f t="shared" si="65"/>
        <v>0</v>
      </c>
    </row>
    <row r="1411" spans="1:6" x14ac:dyDescent="0.25">
      <c r="A1411">
        <v>1402</v>
      </c>
      <c r="B1411">
        <f>'Założenia i wyniki'!$E$6*Znorm.Profile!B1411*((100-(24*'Założenia i wyniki'!$E$9))/100)</f>
        <v>1.3104083018867922</v>
      </c>
      <c r="C1411">
        <f>'Założenia i wyniki'!$E$8*Znorm.Profile!C1411*(1+'Założenia i wyniki'!$E$10/100)^24</f>
        <v>0.50582490000000002</v>
      </c>
      <c r="D1411">
        <f t="shared" si="63"/>
        <v>0.50582490000000002</v>
      </c>
      <c r="E1411">
        <f t="shared" si="64"/>
        <v>0.80458340188679223</v>
      </c>
      <c r="F1411">
        <f t="shared" si="65"/>
        <v>0</v>
      </c>
    </row>
    <row r="1412" spans="1:6" x14ac:dyDescent="0.25">
      <c r="A1412">
        <v>1403</v>
      </c>
      <c r="B1412">
        <f>'Założenia i wyniki'!$E$6*Znorm.Profile!B1412*((100-(24*'Założenia i wyniki'!$E$9))/100)</f>
        <v>1.578344150943396</v>
      </c>
      <c r="C1412">
        <f>'Założenia i wyniki'!$E$8*Znorm.Profile!C1412*(1+'Założenia i wyniki'!$E$10/100)^24</f>
        <v>0.52448340000000004</v>
      </c>
      <c r="D1412">
        <f t="shared" si="63"/>
        <v>0.52448340000000004</v>
      </c>
      <c r="E1412">
        <f t="shared" si="64"/>
        <v>1.0538607509433959</v>
      </c>
      <c r="F1412">
        <f t="shared" si="65"/>
        <v>0</v>
      </c>
    </row>
    <row r="1413" spans="1:6" x14ac:dyDescent="0.25">
      <c r="A1413">
        <v>1404</v>
      </c>
      <c r="B1413">
        <f>'Założenia i wyniki'!$E$6*Znorm.Profile!B1413*((100-(24*'Założenia i wyniki'!$E$9))/100)</f>
        <v>1.3536286792452827</v>
      </c>
      <c r="C1413">
        <f>'Założenia i wyniki'!$E$8*Znorm.Profile!C1413*(1+'Założenia i wyniki'!$E$10/100)^24</f>
        <v>0.52920874999999989</v>
      </c>
      <c r="D1413">
        <f t="shared" si="63"/>
        <v>0.52920874999999989</v>
      </c>
      <c r="E1413">
        <f t="shared" si="64"/>
        <v>0.82441992924528285</v>
      </c>
      <c r="F1413">
        <f t="shared" si="65"/>
        <v>0</v>
      </c>
    </row>
    <row r="1414" spans="1:6" x14ac:dyDescent="0.25">
      <c r="A1414">
        <v>1405</v>
      </c>
      <c r="B1414">
        <f>'Założenia i wyniki'!$E$6*Znorm.Profile!B1414*((100-(24*'Założenia i wyniki'!$E$9))/100)</f>
        <v>0.89108679245282996</v>
      </c>
      <c r="C1414">
        <f>'Założenia i wyniki'!$E$8*Znorm.Profile!C1414*(1+'Założenia i wyniki'!$E$10/100)^24</f>
        <v>0.53544225000000001</v>
      </c>
      <c r="D1414">
        <f t="shared" si="63"/>
        <v>0.53544225000000001</v>
      </c>
      <c r="E1414">
        <f t="shared" si="64"/>
        <v>0.35564454245282995</v>
      </c>
      <c r="F1414">
        <f t="shared" si="65"/>
        <v>0</v>
      </c>
    </row>
    <row r="1415" spans="1:6" x14ac:dyDescent="0.25">
      <c r="A1415">
        <v>1406</v>
      </c>
      <c r="B1415">
        <f>'Założenia i wyniki'!$E$6*Znorm.Profile!B1415*((100-(24*'Założenia i wyniki'!$E$9))/100)</f>
        <v>0.44327184905660372</v>
      </c>
      <c r="C1415">
        <f>'Założenia i wyniki'!$E$8*Znorm.Profile!C1415*(1+'Założenia i wyniki'!$E$10/100)^24</f>
        <v>0.53330409999999995</v>
      </c>
      <c r="D1415">
        <f t="shared" si="63"/>
        <v>0.44327184905660372</v>
      </c>
      <c r="E1415">
        <f t="shared" si="64"/>
        <v>0</v>
      </c>
      <c r="F1415">
        <f t="shared" si="65"/>
        <v>9.003225094339623E-2</v>
      </c>
    </row>
    <row r="1416" spans="1:6" x14ac:dyDescent="0.25">
      <c r="A1416">
        <v>1407</v>
      </c>
      <c r="B1416">
        <f>'Założenia i wyniki'!$E$6*Znorm.Profile!B1416*((100-(24*'Założenia i wyniki'!$E$9))/100)</f>
        <v>0.376756679245283</v>
      </c>
      <c r="C1416">
        <f>'Założenia i wyniki'!$E$8*Znorm.Profile!C1416*(1+'Założenia i wyniki'!$E$10/100)^24</f>
        <v>0.53359355000000008</v>
      </c>
      <c r="D1416">
        <f t="shared" si="63"/>
        <v>0.376756679245283</v>
      </c>
      <c r="E1416">
        <f t="shared" si="64"/>
        <v>0</v>
      </c>
      <c r="F1416">
        <f t="shared" si="65"/>
        <v>0.15683687075471708</v>
      </c>
    </row>
    <row r="1417" spans="1:6" x14ac:dyDescent="0.25">
      <c r="A1417">
        <v>1408</v>
      </c>
      <c r="B1417">
        <f>'Założenia i wyniki'!$E$6*Znorm.Profile!B1417*((100-(24*'Założenia i wyniki'!$E$9))/100)</f>
        <v>0.13665109433962264</v>
      </c>
      <c r="C1417">
        <f>'Założenia i wyniki'!$E$8*Znorm.Profile!C1417*(1+'Założenia i wyniki'!$E$10/100)^24</f>
        <v>0.53656609999999993</v>
      </c>
      <c r="D1417">
        <f t="shared" si="63"/>
        <v>0.13665109433962264</v>
      </c>
      <c r="E1417">
        <f t="shared" si="64"/>
        <v>0</v>
      </c>
      <c r="F1417">
        <f t="shared" si="65"/>
        <v>0.3999150056603773</v>
      </c>
    </row>
    <row r="1418" spans="1:6" x14ac:dyDescent="0.25">
      <c r="A1418">
        <v>1409</v>
      </c>
      <c r="B1418">
        <f>'Założenia i wyniki'!$E$6*Znorm.Profile!B1418*((100-(24*'Założenia i wyniki'!$E$9))/100)</f>
        <v>2.0115388679245283E-2</v>
      </c>
      <c r="C1418">
        <f>'Założenia i wyniki'!$E$8*Znorm.Profile!C1418*(1+'Założenia i wyniki'!$E$10/100)^24</f>
        <v>0.55578495000000006</v>
      </c>
      <c r="D1418">
        <f t="shared" si="63"/>
        <v>2.0115388679245283E-2</v>
      </c>
      <c r="E1418">
        <f t="shared" si="64"/>
        <v>0</v>
      </c>
      <c r="F1418">
        <f t="shared" si="65"/>
        <v>0.53566956132075472</v>
      </c>
    </row>
    <row r="1419" spans="1:6" x14ac:dyDescent="0.25">
      <c r="A1419">
        <v>1410</v>
      </c>
      <c r="B1419">
        <f>'Założenia i wyniki'!$E$6*Znorm.Profile!B1419*((100-(24*'Założenia i wyniki'!$E$9))/100)</f>
        <v>0</v>
      </c>
      <c r="C1419">
        <f>'Założenia i wyniki'!$E$8*Znorm.Profile!C1419*(1+'Założenia i wyniki'!$E$10/100)^24</f>
        <v>0.58400615</v>
      </c>
      <c r="D1419">
        <f t="shared" ref="D1419:D1482" si="66">IF(B1419&lt;=C1419,B1419,C1419)</f>
        <v>0</v>
      </c>
      <c r="E1419">
        <f t="shared" ref="E1419:E1482" si="67">IF(B1419&gt;C1419,B1419-C1419,0)</f>
        <v>0</v>
      </c>
      <c r="F1419">
        <f t="shared" ref="F1419:F1482" si="68">IF(B1419&lt;C1419,C1419-B1419,0)</f>
        <v>0.58400615</v>
      </c>
    </row>
    <row r="1420" spans="1:6" x14ac:dyDescent="0.25">
      <c r="A1420">
        <v>1411</v>
      </c>
      <c r="B1420">
        <f>'Założenia i wyniki'!$E$6*Znorm.Profile!B1420*((100-(24*'Założenia i wyniki'!$E$9))/100)</f>
        <v>0</v>
      </c>
      <c r="C1420">
        <f>'Założenia i wyniki'!$E$8*Znorm.Profile!C1420*(1+'Założenia i wyniki'!$E$10/100)^24</f>
        <v>0.61647389999999991</v>
      </c>
      <c r="D1420">
        <f t="shared" si="66"/>
        <v>0</v>
      </c>
      <c r="E1420">
        <f t="shared" si="67"/>
        <v>0</v>
      </c>
      <c r="F1420">
        <f t="shared" si="68"/>
        <v>0.61647389999999991</v>
      </c>
    </row>
    <row r="1421" spans="1:6" x14ac:dyDescent="0.25">
      <c r="A1421">
        <v>1412</v>
      </c>
      <c r="B1421">
        <f>'Założenia i wyniki'!$E$6*Znorm.Profile!B1421*((100-(24*'Założenia i wyniki'!$E$9))/100)</f>
        <v>0</v>
      </c>
      <c r="C1421">
        <f>'Założenia i wyniki'!$E$8*Znorm.Profile!C1421*(1+'Założenia i wyniki'!$E$10/100)^24</f>
        <v>0.60839765000000001</v>
      </c>
      <c r="D1421">
        <f t="shared" si="66"/>
        <v>0</v>
      </c>
      <c r="E1421">
        <f t="shared" si="67"/>
        <v>0</v>
      </c>
      <c r="F1421">
        <f t="shared" si="68"/>
        <v>0.60839765000000001</v>
      </c>
    </row>
    <row r="1422" spans="1:6" x14ac:dyDescent="0.25">
      <c r="A1422">
        <v>1413</v>
      </c>
      <c r="B1422">
        <f>'Założenia i wyniki'!$E$6*Znorm.Profile!B1422*((100-(24*'Założenia i wyniki'!$E$9))/100)</f>
        <v>0</v>
      </c>
      <c r="C1422">
        <f>'Założenia i wyniki'!$E$8*Znorm.Profile!C1422*(1+'Założenia i wyniki'!$E$10/100)^24</f>
        <v>0.56675675000000003</v>
      </c>
      <c r="D1422">
        <f t="shared" si="66"/>
        <v>0</v>
      </c>
      <c r="E1422">
        <f t="shared" si="67"/>
        <v>0</v>
      </c>
      <c r="F1422">
        <f t="shared" si="68"/>
        <v>0.56675675000000003</v>
      </c>
    </row>
    <row r="1423" spans="1:6" x14ac:dyDescent="0.25">
      <c r="A1423">
        <v>1414</v>
      </c>
      <c r="B1423">
        <f>'Założenia i wyniki'!$E$6*Znorm.Profile!B1423*((100-(24*'Założenia i wyniki'!$E$9))/100)</f>
        <v>0</v>
      </c>
      <c r="C1423">
        <f>'Założenia i wyniki'!$E$8*Znorm.Profile!C1423*(1+'Założenia i wyniki'!$E$10/100)^24</f>
        <v>0.50484524999999991</v>
      </c>
      <c r="D1423">
        <f t="shared" si="66"/>
        <v>0</v>
      </c>
      <c r="E1423">
        <f t="shared" si="67"/>
        <v>0</v>
      </c>
      <c r="F1423">
        <f t="shared" si="68"/>
        <v>0.50484524999999991</v>
      </c>
    </row>
    <row r="1424" spans="1:6" x14ac:dyDescent="0.25">
      <c r="A1424">
        <v>1415</v>
      </c>
      <c r="B1424">
        <f>'Założenia i wyniki'!$E$6*Znorm.Profile!B1424*((100-(24*'Założenia i wyniki'!$E$9))/100)</f>
        <v>0</v>
      </c>
      <c r="C1424">
        <f>'Założenia i wyniki'!$E$8*Znorm.Profile!C1424*(1+'Założenia i wyniki'!$E$10/100)^24</f>
        <v>0.43186010000000002</v>
      </c>
      <c r="D1424">
        <f t="shared" si="66"/>
        <v>0</v>
      </c>
      <c r="E1424">
        <f t="shared" si="67"/>
        <v>0</v>
      </c>
      <c r="F1424">
        <f t="shared" si="68"/>
        <v>0.43186010000000002</v>
      </c>
    </row>
    <row r="1425" spans="1:6" x14ac:dyDescent="0.25">
      <c r="A1425">
        <v>1416</v>
      </c>
      <c r="B1425">
        <f>'Założenia i wyniki'!$E$6*Znorm.Profile!B1425*((100-(24*'Założenia i wyniki'!$E$9))/100)</f>
        <v>0</v>
      </c>
      <c r="C1425">
        <f>'Założenia i wyniki'!$E$8*Znorm.Profile!C1425*(1+'Założenia i wyniki'!$E$10/100)^24</f>
        <v>0.36117235000000003</v>
      </c>
      <c r="D1425">
        <f t="shared" si="66"/>
        <v>0</v>
      </c>
      <c r="E1425">
        <f t="shared" si="67"/>
        <v>0</v>
      </c>
      <c r="F1425">
        <f t="shared" si="68"/>
        <v>0.36117235000000003</v>
      </c>
    </row>
    <row r="1426" spans="1:6" x14ac:dyDescent="0.25">
      <c r="A1426">
        <v>1417</v>
      </c>
      <c r="B1426">
        <f>'Założenia i wyniki'!$E$6*Znorm.Profile!B1426*((100-(24*'Założenia i wyniki'!$E$9))/100)</f>
        <v>0</v>
      </c>
      <c r="C1426">
        <f>'Założenia i wyniki'!$E$8*Znorm.Profile!C1426*(1+'Założenia i wyniki'!$E$10/100)^24</f>
        <v>0.28969010000000001</v>
      </c>
      <c r="D1426">
        <f t="shared" si="66"/>
        <v>0</v>
      </c>
      <c r="E1426">
        <f t="shared" si="67"/>
        <v>0</v>
      </c>
      <c r="F1426">
        <f t="shared" si="68"/>
        <v>0.28969010000000001</v>
      </c>
    </row>
    <row r="1427" spans="1:6" x14ac:dyDescent="0.25">
      <c r="A1427">
        <v>1418</v>
      </c>
      <c r="B1427">
        <f>'Założenia i wyniki'!$E$6*Znorm.Profile!B1427*((100-(24*'Założenia i wyniki'!$E$9))/100)</f>
        <v>0</v>
      </c>
      <c r="C1427">
        <f>'Założenia i wyniki'!$E$8*Znorm.Profile!C1427*(1+'Założenia i wyniki'!$E$10/100)^24</f>
        <v>0.2522163</v>
      </c>
      <c r="D1427">
        <f t="shared" si="66"/>
        <v>0</v>
      </c>
      <c r="E1427">
        <f t="shared" si="67"/>
        <v>0</v>
      </c>
      <c r="F1427">
        <f t="shared" si="68"/>
        <v>0.2522163</v>
      </c>
    </row>
    <row r="1428" spans="1:6" x14ac:dyDescent="0.25">
      <c r="A1428">
        <v>1419</v>
      </c>
      <c r="B1428">
        <f>'Założenia i wyniki'!$E$6*Znorm.Profile!B1428*((100-(24*'Założenia i wyniki'!$E$9))/100)</f>
        <v>0</v>
      </c>
      <c r="C1428">
        <f>'Założenia i wyniki'!$E$8*Znorm.Profile!C1428*(1+'Założenia i wyniki'!$E$10/100)^24</f>
        <v>0.23404955</v>
      </c>
      <c r="D1428">
        <f t="shared" si="66"/>
        <v>0</v>
      </c>
      <c r="E1428">
        <f t="shared" si="67"/>
        <v>0</v>
      </c>
      <c r="F1428">
        <f t="shared" si="68"/>
        <v>0.23404955</v>
      </c>
    </row>
    <row r="1429" spans="1:6" x14ac:dyDescent="0.25">
      <c r="A1429">
        <v>1420</v>
      </c>
      <c r="B1429">
        <f>'Założenia i wyniki'!$E$6*Znorm.Profile!B1429*((100-(24*'Założenia i wyniki'!$E$9))/100)</f>
        <v>0</v>
      </c>
      <c r="C1429">
        <f>'Założenia i wyniki'!$E$8*Znorm.Profile!C1429*(1+'Założenia i wyniki'!$E$10/100)^24</f>
        <v>0.22688924999999999</v>
      </c>
      <c r="D1429">
        <f t="shared" si="66"/>
        <v>0</v>
      </c>
      <c r="E1429">
        <f t="shared" si="67"/>
        <v>0</v>
      </c>
      <c r="F1429">
        <f t="shared" si="68"/>
        <v>0.22688924999999999</v>
      </c>
    </row>
    <row r="1430" spans="1:6" x14ac:dyDescent="0.25">
      <c r="A1430">
        <v>1421</v>
      </c>
      <c r="B1430">
        <f>'Założenia i wyniki'!$E$6*Znorm.Profile!B1430*((100-(24*'Założenia i wyniki'!$E$9))/100)</f>
        <v>0</v>
      </c>
      <c r="C1430">
        <f>'Założenia i wyniki'!$E$8*Znorm.Profile!C1430*(1+'Założenia i wyniki'!$E$10/100)^24</f>
        <v>0.23441424999999999</v>
      </c>
      <c r="D1430">
        <f t="shared" si="66"/>
        <v>0</v>
      </c>
      <c r="E1430">
        <f t="shared" si="67"/>
        <v>0</v>
      </c>
      <c r="F1430">
        <f t="shared" si="68"/>
        <v>0.23441424999999999</v>
      </c>
    </row>
    <row r="1431" spans="1:6" x14ac:dyDescent="0.25">
      <c r="A1431">
        <v>1422</v>
      </c>
      <c r="B1431">
        <f>'Założenia i wyniki'!$E$6*Znorm.Profile!B1431*((100-(24*'Założenia i wyniki'!$E$9))/100)</f>
        <v>0</v>
      </c>
      <c r="C1431">
        <f>'Założenia i wyniki'!$E$8*Znorm.Profile!C1431*(1+'Założenia i wyniki'!$E$10/100)^24</f>
        <v>0.25827305</v>
      </c>
      <c r="D1431">
        <f t="shared" si="66"/>
        <v>0</v>
      </c>
      <c r="E1431">
        <f t="shared" si="67"/>
        <v>0</v>
      </c>
      <c r="F1431">
        <f t="shared" si="68"/>
        <v>0.25827305</v>
      </c>
    </row>
    <row r="1432" spans="1:6" x14ac:dyDescent="0.25">
      <c r="A1432">
        <v>1423</v>
      </c>
      <c r="B1432">
        <f>'Założenia i wyniki'!$E$6*Znorm.Profile!B1432*((100-(24*'Założenia i wyniki'!$E$9))/100)</f>
        <v>0</v>
      </c>
      <c r="C1432">
        <f>'Założenia i wyniki'!$E$8*Znorm.Profile!C1432*(1+'Założenia i wyniki'!$E$10/100)^24</f>
        <v>0.30741550000000001</v>
      </c>
      <c r="D1432">
        <f t="shared" si="66"/>
        <v>0</v>
      </c>
      <c r="E1432">
        <f t="shared" si="67"/>
        <v>0</v>
      </c>
      <c r="F1432">
        <f t="shared" si="68"/>
        <v>0.30741550000000001</v>
      </c>
    </row>
    <row r="1433" spans="1:6" x14ac:dyDescent="0.25">
      <c r="A1433">
        <v>1424</v>
      </c>
      <c r="B1433">
        <f>'Założenia i wyniki'!$E$6*Znorm.Profile!B1433*((100-(24*'Założenia i wyniki'!$E$9))/100)</f>
        <v>5.549435471698113E-2</v>
      </c>
      <c r="C1433">
        <f>'Założenia i wyniki'!$E$8*Znorm.Profile!C1433*(1+'Założenia i wyniki'!$E$10/100)^24</f>
        <v>0.3646993</v>
      </c>
      <c r="D1433">
        <f t="shared" si="66"/>
        <v>5.549435471698113E-2</v>
      </c>
      <c r="E1433">
        <f t="shared" si="67"/>
        <v>0</v>
      </c>
      <c r="F1433">
        <f t="shared" si="68"/>
        <v>0.30920494528301889</v>
      </c>
    </row>
    <row r="1434" spans="1:6" x14ac:dyDescent="0.25">
      <c r="A1434">
        <v>1425</v>
      </c>
      <c r="B1434">
        <f>'Założenia i wyniki'!$E$6*Znorm.Profile!B1434*((100-(24*'Założenia i wyniki'!$E$9))/100)</f>
        <v>0.16200399999999998</v>
      </c>
      <c r="C1434">
        <f>'Założenia i wyniki'!$E$8*Znorm.Profile!C1434*(1+'Założenia i wyniki'!$E$10/100)^24</f>
        <v>0.4212187</v>
      </c>
      <c r="D1434">
        <f t="shared" si="66"/>
        <v>0.16200399999999998</v>
      </c>
      <c r="E1434">
        <f t="shared" si="67"/>
        <v>0</v>
      </c>
      <c r="F1434">
        <f t="shared" si="68"/>
        <v>0.25921470000000002</v>
      </c>
    </row>
    <row r="1435" spans="1:6" x14ac:dyDescent="0.25">
      <c r="A1435">
        <v>1426</v>
      </c>
      <c r="B1435">
        <f>'Założenia i wyniki'!$E$6*Znorm.Profile!B1435*((100-(24*'Założenia i wyniki'!$E$9))/100)</f>
        <v>0.33470256603773579</v>
      </c>
      <c r="C1435">
        <f>'Założenia i wyniki'!$E$8*Znorm.Profile!C1435*(1+'Założenia i wyniki'!$E$10/100)^24</f>
        <v>0.4810162</v>
      </c>
      <c r="D1435">
        <f t="shared" si="66"/>
        <v>0.33470256603773579</v>
      </c>
      <c r="E1435">
        <f t="shared" si="67"/>
        <v>0</v>
      </c>
      <c r="F1435">
        <f t="shared" si="68"/>
        <v>0.14631363396226421</v>
      </c>
    </row>
    <row r="1436" spans="1:6" x14ac:dyDescent="0.25">
      <c r="A1436">
        <v>1427</v>
      </c>
      <c r="B1436">
        <f>'Założenia i wyniki'!$E$6*Znorm.Profile!B1436*((100-(24*'Założenia i wyniki'!$E$9))/100)</f>
        <v>0.26806543396226418</v>
      </c>
      <c r="C1436">
        <f>'Założenia i wyniki'!$E$8*Znorm.Profile!C1436*(1+'Założenia i wyniki'!$E$10/100)^24</f>
        <v>0.52197565000000001</v>
      </c>
      <c r="D1436">
        <f t="shared" si="66"/>
        <v>0.26806543396226418</v>
      </c>
      <c r="E1436">
        <f t="shared" si="67"/>
        <v>0</v>
      </c>
      <c r="F1436">
        <f t="shared" si="68"/>
        <v>0.25391021603773584</v>
      </c>
    </row>
    <row r="1437" spans="1:6" x14ac:dyDescent="0.25">
      <c r="A1437">
        <v>1428</v>
      </c>
      <c r="B1437">
        <f>'Założenia i wyniki'!$E$6*Znorm.Profile!B1437*((100-(24*'Założenia i wyniki'!$E$9))/100)</f>
        <v>0.31430437735849054</v>
      </c>
      <c r="C1437">
        <f>'Założenia i wyniki'!$E$8*Znorm.Profile!C1437*(1+'Założenia i wyniki'!$E$10/100)^24</f>
        <v>0.52940614999999991</v>
      </c>
      <c r="D1437">
        <f t="shared" si="66"/>
        <v>0.31430437735849054</v>
      </c>
      <c r="E1437">
        <f t="shared" si="67"/>
        <v>0</v>
      </c>
      <c r="F1437">
        <f t="shared" si="68"/>
        <v>0.21510177264150937</v>
      </c>
    </row>
    <row r="1438" spans="1:6" x14ac:dyDescent="0.25">
      <c r="A1438">
        <v>1429</v>
      </c>
      <c r="B1438">
        <f>'Założenia i wyniki'!$E$6*Znorm.Profile!B1438*((100-(24*'Założenia i wyniki'!$E$9))/100)</f>
        <v>0.27123645283018866</v>
      </c>
      <c r="C1438">
        <f>'Założenia i wyniki'!$E$8*Znorm.Profile!C1438*(1+'Założenia i wyniki'!$E$10/100)^24</f>
        <v>0.51296910000000007</v>
      </c>
      <c r="D1438">
        <f t="shared" si="66"/>
        <v>0.27123645283018866</v>
      </c>
      <c r="E1438">
        <f t="shared" si="67"/>
        <v>0</v>
      </c>
      <c r="F1438">
        <f t="shared" si="68"/>
        <v>0.24173264716981141</v>
      </c>
    </row>
    <row r="1439" spans="1:6" x14ac:dyDescent="0.25">
      <c r="A1439">
        <v>1430</v>
      </c>
      <c r="B1439">
        <f>'Założenia i wyniki'!$E$6*Znorm.Profile!B1439*((100-(24*'Założenia i wyniki'!$E$9))/100)</f>
        <v>0.21844203773584903</v>
      </c>
      <c r="C1439">
        <f>'Założenia i wyniki'!$E$8*Znorm.Profile!C1439*(1+'Założenia i wyniki'!$E$10/100)^24</f>
        <v>0.48817089999999996</v>
      </c>
      <c r="D1439">
        <f t="shared" si="66"/>
        <v>0.21844203773584903</v>
      </c>
      <c r="E1439">
        <f t="shared" si="67"/>
        <v>0</v>
      </c>
      <c r="F1439">
        <f t="shared" si="68"/>
        <v>0.26972886226415094</v>
      </c>
    </row>
    <row r="1440" spans="1:6" x14ac:dyDescent="0.25">
      <c r="A1440">
        <v>1431</v>
      </c>
      <c r="B1440">
        <f>'Założenia i wyniki'!$E$6*Znorm.Profile!B1440*((100-(24*'Założenia i wyniki'!$E$9))/100)</f>
        <v>0.22421999999999995</v>
      </c>
      <c r="C1440">
        <f>'Założenia i wyniki'!$E$8*Znorm.Profile!C1440*(1+'Założenia i wyniki'!$E$10/100)^24</f>
        <v>0.46943820000000003</v>
      </c>
      <c r="D1440">
        <f t="shared" si="66"/>
        <v>0.22421999999999995</v>
      </c>
      <c r="E1440">
        <f t="shared" si="67"/>
        <v>0</v>
      </c>
      <c r="F1440">
        <f t="shared" si="68"/>
        <v>0.24521820000000008</v>
      </c>
    </row>
    <row r="1441" spans="1:6" x14ac:dyDescent="0.25">
      <c r="A1441">
        <v>1432</v>
      </c>
      <c r="B1441">
        <f>'Założenia i wyniki'!$E$6*Znorm.Profile!B1441*((100-(24*'Założenia i wyniki'!$E$9))/100)</f>
        <v>0.1530321509433962</v>
      </c>
      <c r="C1441">
        <f>'Założenia i wyniki'!$E$8*Znorm.Profile!C1441*(1+'Założenia i wyniki'!$E$10/100)^24</f>
        <v>0.45118115000000003</v>
      </c>
      <c r="D1441">
        <f t="shared" si="66"/>
        <v>0.1530321509433962</v>
      </c>
      <c r="E1441">
        <f t="shared" si="67"/>
        <v>0</v>
      </c>
      <c r="F1441">
        <f t="shared" si="68"/>
        <v>0.29814899905660386</v>
      </c>
    </row>
    <row r="1442" spans="1:6" x14ac:dyDescent="0.25">
      <c r="A1442">
        <v>1433</v>
      </c>
      <c r="B1442">
        <f>'Założenia i wyniki'!$E$6*Znorm.Profile!B1442*((100-(24*'Założenia i wyniki'!$E$9))/100)</f>
        <v>3.5303501886792453E-2</v>
      </c>
      <c r="C1442">
        <f>'Założenia i wyniki'!$E$8*Znorm.Profile!C1442*(1+'Założenia i wyniki'!$E$10/100)^24</f>
        <v>0.47081229999999996</v>
      </c>
      <c r="D1442">
        <f t="shared" si="66"/>
        <v>3.5303501886792453E-2</v>
      </c>
      <c r="E1442">
        <f t="shared" si="67"/>
        <v>0</v>
      </c>
      <c r="F1442">
        <f t="shared" si="68"/>
        <v>0.43550879811320753</v>
      </c>
    </row>
    <row r="1443" spans="1:6" x14ac:dyDescent="0.25">
      <c r="A1443">
        <v>1434</v>
      </c>
      <c r="B1443">
        <f>'Założenia i wyniki'!$E$6*Znorm.Profile!B1443*((100-(24*'Założenia i wyniki'!$E$9))/100)</f>
        <v>0</v>
      </c>
      <c r="C1443">
        <f>'Założenia i wyniki'!$E$8*Znorm.Profile!C1443*(1+'Założenia i wyniki'!$E$10/100)^24</f>
        <v>0.53270315000000013</v>
      </c>
      <c r="D1443">
        <f t="shared" si="66"/>
        <v>0</v>
      </c>
      <c r="E1443">
        <f t="shared" si="67"/>
        <v>0</v>
      </c>
      <c r="F1443">
        <f t="shared" si="68"/>
        <v>0.53270315000000013</v>
      </c>
    </row>
    <row r="1444" spans="1:6" x14ac:dyDescent="0.25">
      <c r="A1444">
        <v>1435</v>
      </c>
      <c r="B1444">
        <f>'Założenia i wyniki'!$E$6*Znorm.Profile!B1444*((100-(24*'Założenia i wyniki'!$E$9))/100)</f>
        <v>0</v>
      </c>
      <c r="C1444">
        <f>'Założenia i wyniki'!$E$8*Znorm.Profile!C1444*(1+'Założenia i wyniki'!$E$10/100)^24</f>
        <v>0.58848965000000009</v>
      </c>
      <c r="D1444">
        <f t="shared" si="66"/>
        <v>0</v>
      </c>
      <c r="E1444">
        <f t="shared" si="67"/>
        <v>0</v>
      </c>
      <c r="F1444">
        <f t="shared" si="68"/>
        <v>0.58848965000000009</v>
      </c>
    </row>
    <row r="1445" spans="1:6" x14ac:dyDescent="0.25">
      <c r="A1445">
        <v>1436</v>
      </c>
      <c r="B1445">
        <f>'Założenia i wyniki'!$E$6*Znorm.Profile!B1445*((100-(24*'Założenia i wyniki'!$E$9))/100)</f>
        <v>0</v>
      </c>
      <c r="C1445">
        <f>'Założenia i wyniki'!$E$8*Znorm.Profile!C1445*(1+'Założenia i wyniki'!$E$10/100)^24</f>
        <v>0.59125324999999995</v>
      </c>
      <c r="D1445">
        <f t="shared" si="66"/>
        <v>0</v>
      </c>
      <c r="E1445">
        <f t="shared" si="67"/>
        <v>0</v>
      </c>
      <c r="F1445">
        <f t="shared" si="68"/>
        <v>0.59125324999999995</v>
      </c>
    </row>
    <row r="1446" spans="1:6" x14ac:dyDescent="0.25">
      <c r="A1446">
        <v>1437</v>
      </c>
      <c r="B1446">
        <f>'Założenia i wyniki'!$E$6*Znorm.Profile!B1446*((100-(24*'Założenia i wyniki'!$E$9))/100)</f>
        <v>0</v>
      </c>
      <c r="C1446">
        <f>'Założenia i wyniki'!$E$8*Znorm.Profile!C1446*(1+'Założenia i wyniki'!$E$10/100)^24</f>
        <v>0.56250179999999994</v>
      </c>
      <c r="D1446">
        <f t="shared" si="66"/>
        <v>0</v>
      </c>
      <c r="E1446">
        <f t="shared" si="67"/>
        <v>0</v>
      </c>
      <c r="F1446">
        <f t="shared" si="68"/>
        <v>0.56250179999999994</v>
      </c>
    </row>
    <row r="1447" spans="1:6" x14ac:dyDescent="0.25">
      <c r="A1447">
        <v>1438</v>
      </c>
      <c r="B1447">
        <f>'Założenia i wyniki'!$E$6*Znorm.Profile!B1447*((100-(24*'Założenia i wyniki'!$E$9))/100)</f>
        <v>0</v>
      </c>
      <c r="C1447">
        <f>'Założenia i wyniki'!$E$8*Znorm.Profile!C1447*(1+'Założenia i wyniki'!$E$10/100)^24</f>
        <v>0.49869190000000008</v>
      </c>
      <c r="D1447">
        <f t="shared" si="66"/>
        <v>0</v>
      </c>
      <c r="E1447">
        <f t="shared" si="67"/>
        <v>0</v>
      </c>
      <c r="F1447">
        <f t="shared" si="68"/>
        <v>0.49869190000000008</v>
      </c>
    </row>
    <row r="1448" spans="1:6" x14ac:dyDescent="0.25">
      <c r="A1448">
        <v>1439</v>
      </c>
      <c r="B1448">
        <f>'Założenia i wyniki'!$E$6*Znorm.Profile!B1448*((100-(24*'Założenia i wyniki'!$E$9))/100)</f>
        <v>0</v>
      </c>
      <c r="C1448">
        <f>'Założenia i wyniki'!$E$8*Znorm.Profile!C1448*(1+'Założenia i wyniki'!$E$10/100)^24</f>
        <v>0.40527550000000001</v>
      </c>
      <c r="D1448">
        <f t="shared" si="66"/>
        <v>0</v>
      </c>
      <c r="E1448">
        <f t="shared" si="67"/>
        <v>0</v>
      </c>
      <c r="F1448">
        <f t="shared" si="68"/>
        <v>0.40527550000000001</v>
      </c>
    </row>
    <row r="1449" spans="1:6" x14ac:dyDescent="0.25">
      <c r="A1449">
        <v>1440</v>
      </c>
      <c r="B1449">
        <f>'Założenia i wyniki'!$E$6*Znorm.Profile!B1449*((100-(24*'Założenia i wyniki'!$E$9))/100)</f>
        <v>0</v>
      </c>
      <c r="C1449">
        <f>'Założenia i wyniki'!$E$8*Znorm.Profile!C1449*(1+'Założenia i wyniki'!$E$10/100)^24</f>
        <v>0.32936575000000007</v>
      </c>
      <c r="D1449">
        <f t="shared" si="66"/>
        <v>0</v>
      </c>
      <c r="E1449">
        <f t="shared" si="67"/>
        <v>0</v>
      </c>
      <c r="F1449">
        <f t="shared" si="68"/>
        <v>0.32936575000000007</v>
      </c>
    </row>
    <row r="1450" spans="1:6" x14ac:dyDescent="0.25">
      <c r="A1450">
        <v>1441</v>
      </c>
      <c r="B1450">
        <f>'Założenia i wyniki'!$E$6*Znorm.Profile!B1450*((100-(24*'Założenia i wyniki'!$E$9))/100)</f>
        <v>0</v>
      </c>
      <c r="C1450">
        <f>'Założenia i wyniki'!$E$8*Znorm.Profile!C1450*(1+'Założenia i wyniki'!$E$10/100)^24</f>
        <v>0.25772914999999996</v>
      </c>
      <c r="D1450">
        <f t="shared" si="66"/>
        <v>0</v>
      </c>
      <c r="E1450">
        <f t="shared" si="67"/>
        <v>0</v>
      </c>
      <c r="F1450">
        <f t="shared" si="68"/>
        <v>0.25772914999999996</v>
      </c>
    </row>
    <row r="1451" spans="1:6" x14ac:dyDescent="0.25">
      <c r="A1451">
        <v>1442</v>
      </c>
      <c r="B1451">
        <f>'Założenia i wyniki'!$E$6*Znorm.Profile!B1451*((100-(24*'Założenia i wyniki'!$E$9))/100)</f>
        <v>0</v>
      </c>
      <c r="C1451">
        <f>'Założenia i wyniki'!$E$8*Znorm.Profile!C1451*(1+'Założenia i wyniki'!$E$10/100)^24</f>
        <v>0.23536344999999997</v>
      </c>
      <c r="D1451">
        <f t="shared" si="66"/>
        <v>0</v>
      </c>
      <c r="E1451">
        <f t="shared" si="67"/>
        <v>0</v>
      </c>
      <c r="F1451">
        <f t="shared" si="68"/>
        <v>0.23536344999999997</v>
      </c>
    </row>
    <row r="1452" spans="1:6" x14ac:dyDescent="0.25">
      <c r="A1452">
        <v>1443</v>
      </c>
      <c r="B1452">
        <f>'Założenia i wyniki'!$E$6*Znorm.Profile!B1452*((100-(24*'Założenia i wyniki'!$E$9))/100)</f>
        <v>0</v>
      </c>
      <c r="C1452">
        <f>'Założenia i wyniki'!$E$8*Znorm.Profile!C1452*(1+'Założenia i wyniki'!$E$10/100)^24</f>
        <v>0.22206100000000001</v>
      </c>
      <c r="D1452">
        <f t="shared" si="66"/>
        <v>0</v>
      </c>
      <c r="E1452">
        <f t="shared" si="67"/>
        <v>0</v>
      </c>
      <c r="F1452">
        <f t="shared" si="68"/>
        <v>0.22206100000000001</v>
      </c>
    </row>
    <row r="1453" spans="1:6" x14ac:dyDescent="0.25">
      <c r="A1453">
        <v>1444</v>
      </c>
      <c r="B1453">
        <f>'Założenia i wyniki'!$E$6*Znorm.Profile!B1453*((100-(24*'Założenia i wyniki'!$E$9))/100)</f>
        <v>0</v>
      </c>
      <c r="C1453">
        <f>'Założenia i wyniki'!$E$8*Znorm.Profile!C1453*(1+'Założenia i wyniki'!$E$10/100)^24</f>
        <v>0.22629950000000001</v>
      </c>
      <c r="D1453">
        <f t="shared" si="66"/>
        <v>0</v>
      </c>
      <c r="E1453">
        <f t="shared" si="67"/>
        <v>0</v>
      </c>
      <c r="F1453">
        <f t="shared" si="68"/>
        <v>0.22629950000000001</v>
      </c>
    </row>
    <row r="1454" spans="1:6" x14ac:dyDescent="0.25">
      <c r="A1454">
        <v>1445</v>
      </c>
      <c r="B1454">
        <f>'Założenia i wyniki'!$E$6*Znorm.Profile!B1454*((100-(24*'Założenia i wyniki'!$E$9))/100)</f>
        <v>0</v>
      </c>
      <c r="C1454">
        <f>'Założenia i wyniki'!$E$8*Znorm.Profile!C1454*(1+'Założenia i wyniki'!$E$10/100)^24</f>
        <v>0.25138644999999998</v>
      </c>
      <c r="D1454">
        <f t="shared" si="66"/>
        <v>0</v>
      </c>
      <c r="E1454">
        <f t="shared" si="67"/>
        <v>0</v>
      </c>
      <c r="F1454">
        <f t="shared" si="68"/>
        <v>0.25138644999999998</v>
      </c>
    </row>
    <row r="1455" spans="1:6" x14ac:dyDescent="0.25">
      <c r="A1455">
        <v>1446</v>
      </c>
      <c r="B1455">
        <f>'Założenia i wyniki'!$E$6*Znorm.Profile!B1455*((100-(24*'Założenia i wyniki'!$E$9))/100)</f>
        <v>0</v>
      </c>
      <c r="C1455">
        <f>'Założenia i wyniki'!$E$8*Znorm.Profile!C1455*(1+'Założenia i wyniki'!$E$10/100)^24</f>
        <v>0.31450859999999997</v>
      </c>
      <c r="D1455">
        <f t="shared" si="66"/>
        <v>0</v>
      </c>
      <c r="E1455">
        <f t="shared" si="67"/>
        <v>0</v>
      </c>
      <c r="F1455">
        <f t="shared" si="68"/>
        <v>0.31450859999999997</v>
      </c>
    </row>
    <row r="1456" spans="1:6" x14ac:dyDescent="0.25">
      <c r="A1456">
        <v>1447</v>
      </c>
      <c r="B1456">
        <f>'Założenia i wyniki'!$E$6*Znorm.Profile!B1456*((100-(24*'Założenia i wyniki'!$E$9))/100)</f>
        <v>0</v>
      </c>
      <c r="C1456">
        <f>'Założenia i wyniki'!$E$8*Znorm.Profile!C1456*(1+'Założenia i wyniki'!$E$10/100)^24</f>
        <v>0.39378920000000001</v>
      </c>
      <c r="D1456">
        <f t="shared" si="66"/>
        <v>0</v>
      </c>
      <c r="E1456">
        <f t="shared" si="67"/>
        <v>0</v>
      </c>
      <c r="F1456">
        <f t="shared" si="68"/>
        <v>0.39378920000000001</v>
      </c>
    </row>
    <row r="1457" spans="1:6" x14ac:dyDescent="0.25">
      <c r="A1457">
        <v>1448</v>
      </c>
      <c r="B1457">
        <f>'Założenia i wyniki'!$E$6*Znorm.Profile!B1457*((100-(24*'Założenia i wyniki'!$E$9))/100)</f>
        <v>4.669935094339623E-2</v>
      </c>
      <c r="C1457">
        <f>'Założenia i wyniki'!$E$8*Znorm.Profile!C1457*(1+'Założenia i wyniki'!$E$10/100)^24</f>
        <v>0.44164119999999996</v>
      </c>
      <c r="D1457">
        <f t="shared" si="66"/>
        <v>4.669935094339623E-2</v>
      </c>
      <c r="E1457">
        <f t="shared" si="67"/>
        <v>0</v>
      </c>
      <c r="F1457">
        <f t="shared" si="68"/>
        <v>0.39494184905660373</v>
      </c>
    </row>
    <row r="1458" spans="1:6" x14ac:dyDescent="0.25">
      <c r="A1458">
        <v>1449</v>
      </c>
      <c r="B1458">
        <f>'Założenia i wyniki'!$E$6*Znorm.Profile!B1458*((100-(24*'Założenia i wyniki'!$E$9))/100)</f>
        <v>0.25045713207547171</v>
      </c>
      <c r="C1458">
        <f>'Założenia i wyniki'!$E$8*Znorm.Profile!C1458*(1+'Założenia i wyniki'!$E$10/100)^24</f>
        <v>0.45486910000000003</v>
      </c>
      <c r="D1458">
        <f t="shared" si="66"/>
        <v>0.25045713207547171</v>
      </c>
      <c r="E1458">
        <f t="shared" si="67"/>
        <v>0</v>
      </c>
      <c r="F1458">
        <f t="shared" si="68"/>
        <v>0.20441196792452831</v>
      </c>
    </row>
    <row r="1459" spans="1:6" x14ac:dyDescent="0.25">
      <c r="A1459">
        <v>1450</v>
      </c>
      <c r="B1459">
        <f>'Założenia i wyniki'!$E$6*Znorm.Profile!B1459*((100-(24*'Założenia i wyniki'!$E$9))/100)</f>
        <v>0.75777441509433963</v>
      </c>
      <c r="C1459">
        <f>'Założenia i wyniki'!$E$8*Znorm.Profile!C1459*(1+'Założenia i wyniki'!$E$10/100)^24</f>
        <v>0.45504794999999998</v>
      </c>
      <c r="D1459">
        <f t="shared" si="66"/>
        <v>0.45504794999999998</v>
      </c>
      <c r="E1459">
        <f t="shared" si="67"/>
        <v>0.30272646509433965</v>
      </c>
      <c r="F1459">
        <f t="shared" si="68"/>
        <v>0</v>
      </c>
    </row>
    <row r="1460" spans="1:6" x14ac:dyDescent="0.25">
      <c r="A1460">
        <v>1451</v>
      </c>
      <c r="B1460">
        <f>'Założenia i wyniki'!$E$6*Znorm.Profile!B1460*((100-(24*'Założenia i wyniki'!$E$9))/100)</f>
        <v>0.68704392452830187</v>
      </c>
      <c r="C1460">
        <f>'Założenia i wyniki'!$E$8*Znorm.Profile!C1460*(1+'Założenia i wyniki'!$E$10/100)^24</f>
        <v>0.43856225000000004</v>
      </c>
      <c r="D1460">
        <f t="shared" si="66"/>
        <v>0.43856225000000004</v>
      </c>
      <c r="E1460">
        <f t="shared" si="67"/>
        <v>0.24848167452830183</v>
      </c>
      <c r="F1460">
        <f t="shared" si="68"/>
        <v>0</v>
      </c>
    </row>
    <row r="1461" spans="1:6" x14ac:dyDescent="0.25">
      <c r="A1461">
        <v>1452</v>
      </c>
      <c r="B1461">
        <f>'Założenia i wyniki'!$E$6*Znorm.Profile!B1461*((100-(24*'Założenia i wyniki'!$E$9))/100)</f>
        <v>0.63976830188679235</v>
      </c>
      <c r="C1461">
        <f>'Założenia i wyniki'!$E$8*Znorm.Profile!C1461*(1+'Założenia i wyniki'!$E$10/100)^24</f>
        <v>0.42639240000000006</v>
      </c>
      <c r="D1461">
        <f t="shared" si="66"/>
        <v>0.42639240000000006</v>
      </c>
      <c r="E1461">
        <f t="shared" si="67"/>
        <v>0.21337590188679229</v>
      </c>
      <c r="F1461">
        <f t="shared" si="68"/>
        <v>0</v>
      </c>
    </row>
    <row r="1462" spans="1:6" x14ac:dyDescent="0.25">
      <c r="A1462">
        <v>1453</v>
      </c>
      <c r="B1462">
        <f>'Założenia i wyniki'!$E$6*Znorm.Profile!B1462*((100-(24*'Założenia i wyniki'!$E$9))/100)</f>
        <v>0.60629728301886787</v>
      </c>
      <c r="C1462">
        <f>'Założenia i wyniki'!$E$8*Znorm.Profile!C1462*(1+'Założenia i wyniki'!$E$10/100)^24</f>
        <v>0.41241375000000002</v>
      </c>
      <c r="D1462">
        <f t="shared" si="66"/>
        <v>0.41241375000000002</v>
      </c>
      <c r="E1462">
        <f t="shared" si="67"/>
        <v>0.19388353301886785</v>
      </c>
      <c r="F1462">
        <f t="shared" si="68"/>
        <v>0</v>
      </c>
    </row>
    <row r="1463" spans="1:6" x14ac:dyDescent="0.25">
      <c r="A1463">
        <v>1454</v>
      </c>
      <c r="B1463">
        <f>'Założenia i wyniki'!$E$6*Znorm.Profile!B1463*((100-(24*'Założenia i wyniki'!$E$9))/100)</f>
        <v>0.36890535849056599</v>
      </c>
      <c r="C1463">
        <f>'Założenia i wyniki'!$E$8*Znorm.Profile!C1463*(1+'Założenia i wyniki'!$E$10/100)^24</f>
        <v>0.42624785000000004</v>
      </c>
      <c r="D1463">
        <f t="shared" si="66"/>
        <v>0.36890535849056599</v>
      </c>
      <c r="E1463">
        <f t="shared" si="67"/>
        <v>0</v>
      </c>
      <c r="F1463">
        <f t="shared" si="68"/>
        <v>5.7342491509434046E-2</v>
      </c>
    </row>
    <row r="1464" spans="1:6" x14ac:dyDescent="0.25">
      <c r="A1464">
        <v>1455</v>
      </c>
      <c r="B1464">
        <f>'Założenia i wyniki'!$E$6*Znorm.Profile!B1464*((100-(24*'Założenia i wyniki'!$E$9))/100)</f>
        <v>0.29028543396226414</v>
      </c>
      <c r="C1464">
        <f>'Założenia i wyniki'!$E$8*Znorm.Profile!C1464*(1+'Założenia i wyniki'!$E$10/100)^24</f>
        <v>0.42189385000000001</v>
      </c>
      <c r="D1464">
        <f t="shared" si="66"/>
        <v>0.29028543396226414</v>
      </c>
      <c r="E1464">
        <f t="shared" si="67"/>
        <v>0</v>
      </c>
      <c r="F1464">
        <f t="shared" si="68"/>
        <v>0.13160841603773588</v>
      </c>
    </row>
    <row r="1465" spans="1:6" x14ac:dyDescent="0.25">
      <c r="A1465">
        <v>1456</v>
      </c>
      <c r="B1465">
        <f>'Założenia i wyniki'!$E$6*Znorm.Profile!B1465*((100-(24*'Założenia i wyniki'!$E$9))/100)</f>
        <v>0.13303033962264152</v>
      </c>
      <c r="C1465">
        <f>'Założenia i wyniki'!$E$8*Znorm.Profile!C1465*(1+'Założenia i wyniki'!$E$10/100)^24</f>
        <v>0.44132374999999996</v>
      </c>
      <c r="D1465">
        <f t="shared" si="66"/>
        <v>0.13303033962264152</v>
      </c>
      <c r="E1465">
        <f t="shared" si="67"/>
        <v>0</v>
      </c>
      <c r="F1465">
        <f t="shared" si="68"/>
        <v>0.30829341037735847</v>
      </c>
    </row>
    <row r="1466" spans="1:6" x14ac:dyDescent="0.25">
      <c r="A1466">
        <v>1457</v>
      </c>
      <c r="B1466">
        <f>'Założenia i wyniki'!$E$6*Znorm.Profile!B1466*((100-(24*'Założenia i wyniki'!$E$9))/100)</f>
        <v>1.9763222641509433E-2</v>
      </c>
      <c r="C1466">
        <f>'Założenia i wyniki'!$E$8*Znorm.Profile!C1466*(1+'Założenia i wyniki'!$E$10/100)^24</f>
        <v>0.49190014999999998</v>
      </c>
      <c r="D1466">
        <f t="shared" si="66"/>
        <v>1.9763222641509433E-2</v>
      </c>
      <c r="E1466">
        <f t="shared" si="67"/>
        <v>0</v>
      </c>
      <c r="F1466">
        <f t="shared" si="68"/>
        <v>0.47213692735849055</v>
      </c>
    </row>
    <row r="1467" spans="1:6" x14ac:dyDescent="0.25">
      <c r="A1467">
        <v>1458</v>
      </c>
      <c r="B1467">
        <f>'Założenia i wyniki'!$E$6*Znorm.Profile!B1467*((100-(24*'Założenia i wyniki'!$E$9))/100)</f>
        <v>0</v>
      </c>
      <c r="C1467">
        <f>'Założenia i wyniki'!$E$8*Znorm.Profile!C1467*(1+'Założenia i wyniki'!$E$10/100)^24</f>
        <v>0.5569634</v>
      </c>
      <c r="D1467">
        <f t="shared" si="66"/>
        <v>0</v>
      </c>
      <c r="E1467">
        <f t="shared" si="67"/>
        <v>0</v>
      </c>
      <c r="F1467">
        <f t="shared" si="68"/>
        <v>0.5569634</v>
      </c>
    </row>
    <row r="1468" spans="1:6" x14ac:dyDescent="0.25">
      <c r="A1468">
        <v>1459</v>
      </c>
      <c r="B1468">
        <f>'Założenia i wyniki'!$E$6*Znorm.Profile!B1468*((100-(24*'Założenia i wyniki'!$E$9))/100)</f>
        <v>0</v>
      </c>
      <c r="C1468">
        <f>'Założenia i wyniki'!$E$8*Znorm.Profile!C1468*(1+'Założenia i wyniki'!$E$10/100)^24</f>
        <v>0.62514199999999998</v>
      </c>
      <c r="D1468">
        <f t="shared" si="66"/>
        <v>0</v>
      </c>
      <c r="E1468">
        <f t="shared" si="67"/>
        <v>0</v>
      </c>
      <c r="F1468">
        <f t="shared" si="68"/>
        <v>0.62514199999999998</v>
      </c>
    </row>
    <row r="1469" spans="1:6" x14ac:dyDescent="0.25">
      <c r="A1469">
        <v>1460</v>
      </c>
      <c r="B1469">
        <f>'Założenia i wyniki'!$E$6*Znorm.Profile!B1469*((100-(24*'Założenia i wyniki'!$E$9))/100)</f>
        <v>0</v>
      </c>
      <c r="C1469">
        <f>'Założenia i wyniki'!$E$8*Znorm.Profile!C1469*(1+'Założenia i wyniki'!$E$10/100)^24</f>
        <v>0.62740965000000004</v>
      </c>
      <c r="D1469">
        <f t="shared" si="66"/>
        <v>0</v>
      </c>
      <c r="E1469">
        <f t="shared" si="67"/>
        <v>0</v>
      </c>
      <c r="F1469">
        <f t="shared" si="68"/>
        <v>0.62740965000000004</v>
      </c>
    </row>
    <row r="1470" spans="1:6" x14ac:dyDescent="0.25">
      <c r="A1470">
        <v>1461</v>
      </c>
      <c r="B1470">
        <f>'Założenia i wyniki'!$E$6*Znorm.Profile!B1470*((100-(24*'Założenia i wyniki'!$E$9))/100)</f>
        <v>0</v>
      </c>
      <c r="C1470">
        <f>'Założenia i wyniki'!$E$8*Znorm.Profile!C1470*(1+'Założenia i wyniki'!$E$10/100)^24</f>
        <v>0.5831938000000001</v>
      </c>
      <c r="D1470">
        <f t="shared" si="66"/>
        <v>0</v>
      </c>
      <c r="E1470">
        <f t="shared" si="67"/>
        <v>0</v>
      </c>
      <c r="F1470">
        <f t="shared" si="68"/>
        <v>0.5831938000000001</v>
      </c>
    </row>
    <row r="1471" spans="1:6" x14ac:dyDescent="0.25">
      <c r="A1471">
        <v>1462</v>
      </c>
      <c r="B1471">
        <f>'Założenia i wyniki'!$E$6*Znorm.Profile!B1471*((100-(24*'Założenia i wyniki'!$E$9))/100)</f>
        <v>0</v>
      </c>
      <c r="C1471">
        <f>'Założenia i wyniki'!$E$8*Znorm.Profile!C1471*(1+'Założenia i wyniki'!$E$10/100)^24</f>
        <v>0.50875369999999998</v>
      </c>
      <c r="D1471">
        <f t="shared" si="66"/>
        <v>0</v>
      </c>
      <c r="E1471">
        <f t="shared" si="67"/>
        <v>0</v>
      </c>
      <c r="F1471">
        <f t="shared" si="68"/>
        <v>0.50875369999999998</v>
      </c>
    </row>
    <row r="1472" spans="1:6" x14ac:dyDescent="0.25">
      <c r="A1472">
        <v>1463</v>
      </c>
      <c r="B1472">
        <f>'Założenia i wyniki'!$E$6*Znorm.Profile!B1472*((100-(24*'Założenia i wyniki'!$E$9))/100)</f>
        <v>0</v>
      </c>
      <c r="C1472">
        <f>'Założenia i wyniki'!$E$8*Znorm.Profile!C1472*(1+'Założenia i wyniki'!$E$10/100)^24</f>
        <v>0.40493424999999994</v>
      </c>
      <c r="D1472">
        <f t="shared" si="66"/>
        <v>0</v>
      </c>
      <c r="E1472">
        <f t="shared" si="67"/>
        <v>0</v>
      </c>
      <c r="F1472">
        <f t="shared" si="68"/>
        <v>0.40493424999999994</v>
      </c>
    </row>
    <row r="1473" spans="1:6" x14ac:dyDescent="0.25">
      <c r="A1473">
        <v>1464</v>
      </c>
      <c r="B1473">
        <f>'Założenia i wyniki'!$E$6*Znorm.Profile!B1473*((100-(24*'Założenia i wyniki'!$E$9))/100)</f>
        <v>0</v>
      </c>
      <c r="C1473">
        <f>'Założenia i wyniki'!$E$8*Znorm.Profile!C1473*(1+'Założenia i wyniki'!$E$10/100)^24</f>
        <v>0.32300065</v>
      </c>
      <c r="D1473">
        <f t="shared" si="66"/>
        <v>0</v>
      </c>
      <c r="E1473">
        <f t="shared" si="67"/>
        <v>0</v>
      </c>
      <c r="F1473">
        <f t="shared" si="68"/>
        <v>0.32300065</v>
      </c>
    </row>
    <row r="1474" spans="1:6" x14ac:dyDescent="0.25">
      <c r="A1474">
        <v>1465</v>
      </c>
      <c r="B1474">
        <f>'Założenia i wyniki'!$E$6*Znorm.Profile!B1474*((100-(24*'Założenia i wyniki'!$E$9))/100)</f>
        <v>0</v>
      </c>
      <c r="C1474">
        <f>'Założenia i wyniki'!$E$8*Znorm.Profile!C1474*(1+'Założenia i wyniki'!$E$10/100)^24</f>
        <v>0.2598953</v>
      </c>
      <c r="D1474">
        <f t="shared" si="66"/>
        <v>0</v>
      </c>
      <c r="E1474">
        <f t="shared" si="67"/>
        <v>0</v>
      </c>
      <c r="F1474">
        <f t="shared" si="68"/>
        <v>0.2598953</v>
      </c>
    </row>
    <row r="1475" spans="1:6" x14ac:dyDescent="0.25">
      <c r="A1475">
        <v>1466</v>
      </c>
      <c r="B1475">
        <f>'Założenia i wyniki'!$E$6*Znorm.Profile!B1475*((100-(24*'Założenia i wyniki'!$E$9))/100)</f>
        <v>0</v>
      </c>
      <c r="C1475">
        <f>'Założenia i wyniki'!$E$8*Znorm.Profile!C1475*(1+'Założenia i wyniki'!$E$10/100)^24</f>
        <v>0.2353645</v>
      </c>
      <c r="D1475">
        <f t="shared" si="66"/>
        <v>0</v>
      </c>
      <c r="E1475">
        <f t="shared" si="67"/>
        <v>0</v>
      </c>
      <c r="F1475">
        <f t="shared" si="68"/>
        <v>0.2353645</v>
      </c>
    </row>
    <row r="1476" spans="1:6" x14ac:dyDescent="0.25">
      <c r="A1476">
        <v>1467</v>
      </c>
      <c r="B1476">
        <f>'Założenia i wyniki'!$E$6*Znorm.Profile!B1476*((100-(24*'Założenia i wyniki'!$E$9))/100)</f>
        <v>0</v>
      </c>
      <c r="C1476">
        <f>'Założenia i wyniki'!$E$8*Znorm.Profile!C1476*(1+'Założenia i wyniki'!$E$10/100)^24</f>
        <v>0.22133545000000002</v>
      </c>
      <c r="D1476">
        <f t="shared" si="66"/>
        <v>0</v>
      </c>
      <c r="E1476">
        <f t="shared" si="67"/>
        <v>0</v>
      </c>
      <c r="F1476">
        <f t="shared" si="68"/>
        <v>0.22133545000000002</v>
      </c>
    </row>
    <row r="1477" spans="1:6" x14ac:dyDescent="0.25">
      <c r="A1477">
        <v>1468</v>
      </c>
      <c r="B1477">
        <f>'Założenia i wyniki'!$E$6*Znorm.Profile!B1477*((100-(24*'Założenia i wyniki'!$E$9))/100)</f>
        <v>0</v>
      </c>
      <c r="C1477">
        <f>'Założenia i wyniki'!$E$8*Znorm.Profile!C1477*(1+'Założenia i wyniki'!$E$10/100)^24</f>
        <v>0.22602895000000001</v>
      </c>
      <c r="D1477">
        <f t="shared" si="66"/>
        <v>0</v>
      </c>
      <c r="E1477">
        <f t="shared" si="67"/>
        <v>0</v>
      </c>
      <c r="F1477">
        <f t="shared" si="68"/>
        <v>0.22602895000000001</v>
      </c>
    </row>
    <row r="1478" spans="1:6" x14ac:dyDescent="0.25">
      <c r="A1478">
        <v>1469</v>
      </c>
      <c r="B1478">
        <f>'Założenia i wyniki'!$E$6*Znorm.Profile!B1478*((100-(24*'Założenia i wyniki'!$E$9))/100)</f>
        <v>0</v>
      </c>
      <c r="C1478">
        <f>'Założenia i wyniki'!$E$8*Znorm.Profile!C1478*(1+'Założenia i wyniki'!$E$10/100)^24</f>
        <v>0.25252395</v>
      </c>
      <c r="D1478">
        <f t="shared" si="66"/>
        <v>0</v>
      </c>
      <c r="E1478">
        <f t="shared" si="67"/>
        <v>0</v>
      </c>
      <c r="F1478">
        <f t="shared" si="68"/>
        <v>0.25252395</v>
      </c>
    </row>
    <row r="1479" spans="1:6" x14ac:dyDescent="0.25">
      <c r="A1479">
        <v>1470</v>
      </c>
      <c r="B1479">
        <f>'Założenia i wyniki'!$E$6*Znorm.Profile!B1479*((100-(24*'Założenia i wyniki'!$E$9))/100)</f>
        <v>0</v>
      </c>
      <c r="C1479">
        <f>'Założenia i wyniki'!$E$8*Znorm.Profile!C1479*(1+'Założenia i wyniki'!$E$10/100)^24</f>
        <v>0.31228820000000002</v>
      </c>
      <c r="D1479">
        <f t="shared" si="66"/>
        <v>0</v>
      </c>
      <c r="E1479">
        <f t="shared" si="67"/>
        <v>0</v>
      </c>
      <c r="F1479">
        <f t="shared" si="68"/>
        <v>0.31228820000000002</v>
      </c>
    </row>
    <row r="1480" spans="1:6" x14ac:dyDescent="0.25">
      <c r="A1480">
        <v>1471</v>
      </c>
      <c r="B1480">
        <f>'Założenia i wyniki'!$E$6*Znorm.Profile!B1480*((100-(24*'Założenia i wyniki'!$E$9))/100)</f>
        <v>0</v>
      </c>
      <c r="C1480">
        <f>'Założenia i wyniki'!$E$8*Znorm.Profile!C1480*(1+'Założenia i wyniki'!$E$10/100)^24</f>
        <v>0.40152035000000003</v>
      </c>
      <c r="D1480">
        <f t="shared" si="66"/>
        <v>0</v>
      </c>
      <c r="E1480">
        <f t="shared" si="67"/>
        <v>0</v>
      </c>
      <c r="F1480">
        <f t="shared" si="68"/>
        <v>0.40152035000000003</v>
      </c>
    </row>
    <row r="1481" spans="1:6" x14ac:dyDescent="0.25">
      <c r="A1481">
        <v>1472</v>
      </c>
      <c r="B1481">
        <f>'Założenia i wyniki'!$E$6*Znorm.Profile!B1481*((100-(24*'Założenia i wyniki'!$E$9))/100)</f>
        <v>9.126588679245283E-2</v>
      </c>
      <c r="C1481">
        <f>'Założenia i wyniki'!$E$8*Znorm.Profile!C1481*(1+'Założenia i wyniki'!$E$10/100)^24</f>
        <v>0.44816344999999991</v>
      </c>
      <c r="D1481">
        <f t="shared" si="66"/>
        <v>9.126588679245283E-2</v>
      </c>
      <c r="E1481">
        <f t="shared" si="67"/>
        <v>0</v>
      </c>
      <c r="F1481">
        <f t="shared" si="68"/>
        <v>0.35689756320754706</v>
      </c>
    </row>
    <row r="1482" spans="1:6" x14ac:dyDescent="0.25">
      <c r="A1482">
        <v>1473</v>
      </c>
      <c r="B1482">
        <f>'Założenia i wyniki'!$E$6*Znorm.Profile!B1482*((100-(24*'Założenia i wyniki'!$E$9))/100)</f>
        <v>0.22329003773584907</v>
      </c>
      <c r="C1482">
        <f>'Założenia i wyniki'!$E$8*Znorm.Profile!C1482*(1+'Założenia i wyniki'!$E$10/100)^24</f>
        <v>0.4434612</v>
      </c>
      <c r="D1482">
        <f t="shared" si="66"/>
        <v>0.22329003773584907</v>
      </c>
      <c r="E1482">
        <f t="shared" si="67"/>
        <v>0</v>
      </c>
      <c r="F1482">
        <f t="shared" si="68"/>
        <v>0.22017116226415093</v>
      </c>
    </row>
    <row r="1483" spans="1:6" x14ac:dyDescent="0.25">
      <c r="A1483">
        <v>1474</v>
      </c>
      <c r="B1483">
        <f>'Założenia i wyniki'!$E$6*Znorm.Profile!B1483*((100-(24*'Założenia i wyniki'!$E$9))/100)</f>
        <v>0.61786845283018865</v>
      </c>
      <c r="C1483">
        <f>'Założenia i wyniki'!$E$8*Znorm.Profile!C1483*(1+'Założenia i wyniki'!$E$10/100)^24</f>
        <v>0.44654469999999996</v>
      </c>
      <c r="D1483">
        <f t="shared" ref="D1483:D1546" si="69">IF(B1483&lt;=C1483,B1483,C1483)</f>
        <v>0.44654469999999996</v>
      </c>
      <c r="E1483">
        <f t="shared" ref="E1483:E1546" si="70">IF(B1483&gt;C1483,B1483-C1483,0)</f>
        <v>0.17132375283018869</v>
      </c>
      <c r="F1483">
        <f t="shared" ref="F1483:F1546" si="71">IF(B1483&lt;C1483,C1483-B1483,0)</f>
        <v>0</v>
      </c>
    </row>
    <row r="1484" spans="1:6" x14ac:dyDescent="0.25">
      <c r="A1484">
        <v>1475</v>
      </c>
      <c r="B1484">
        <f>'Założenia i wyniki'!$E$6*Znorm.Profile!B1484*((100-(24*'Założenia i wyniki'!$E$9))/100)</f>
        <v>1.0440732075471699</v>
      </c>
      <c r="C1484">
        <f>'Założenia i wyniki'!$E$8*Znorm.Profile!C1484*(1+'Założenia i wyniki'!$E$10/100)^24</f>
        <v>0.42817600000000006</v>
      </c>
      <c r="D1484">
        <f t="shared" si="69"/>
        <v>0.42817600000000006</v>
      </c>
      <c r="E1484">
        <f t="shared" si="70"/>
        <v>0.61589720754716981</v>
      </c>
      <c r="F1484">
        <f t="shared" si="71"/>
        <v>0</v>
      </c>
    </row>
    <row r="1485" spans="1:6" x14ac:dyDescent="0.25">
      <c r="A1485">
        <v>1476</v>
      </c>
      <c r="B1485">
        <f>'Założenia i wyniki'!$E$6*Znorm.Profile!B1485*((100-(24*'Założenia i wyniki'!$E$9))/100)</f>
        <v>1.0437683018867925</v>
      </c>
      <c r="C1485">
        <f>'Założenia i wyniki'!$E$8*Znorm.Profile!C1485*(1+'Założenia i wyniki'!$E$10/100)^24</f>
        <v>0.42027405000000001</v>
      </c>
      <c r="D1485">
        <f t="shared" si="69"/>
        <v>0.42027405000000001</v>
      </c>
      <c r="E1485">
        <f t="shared" si="70"/>
        <v>0.62349425188679253</v>
      </c>
      <c r="F1485">
        <f t="shared" si="71"/>
        <v>0</v>
      </c>
    </row>
    <row r="1486" spans="1:6" x14ac:dyDescent="0.25">
      <c r="A1486">
        <v>1477</v>
      </c>
      <c r="B1486">
        <f>'Założenia i wyniki'!$E$6*Znorm.Profile!B1486*((100-(24*'Założenia i wyniki'!$E$9))/100)</f>
        <v>1.0847781132075471</v>
      </c>
      <c r="C1486">
        <f>'Założenia i wyniki'!$E$8*Znorm.Profile!C1486*(1+'Założenia i wyniki'!$E$10/100)^24</f>
        <v>0.41430689999999998</v>
      </c>
      <c r="D1486">
        <f t="shared" si="69"/>
        <v>0.41430689999999998</v>
      </c>
      <c r="E1486">
        <f t="shared" si="70"/>
        <v>0.67047121320754721</v>
      </c>
      <c r="F1486">
        <f t="shared" si="71"/>
        <v>0</v>
      </c>
    </row>
    <row r="1487" spans="1:6" x14ac:dyDescent="0.25">
      <c r="A1487">
        <v>1478</v>
      </c>
      <c r="B1487">
        <f>'Założenia i wyniki'!$E$6*Znorm.Profile!B1487*((100-(24*'Założenia i wyniki'!$E$9))/100)</f>
        <v>0.847332830188679</v>
      </c>
      <c r="C1487">
        <f>'Założenia i wyniki'!$E$8*Znorm.Profile!C1487*(1+'Założenia i wyniki'!$E$10/100)^24</f>
        <v>0.41341195000000003</v>
      </c>
      <c r="D1487">
        <f t="shared" si="69"/>
        <v>0.41341195000000003</v>
      </c>
      <c r="E1487">
        <f t="shared" si="70"/>
        <v>0.43392088018867897</v>
      </c>
      <c r="F1487">
        <f t="shared" si="71"/>
        <v>0</v>
      </c>
    </row>
    <row r="1488" spans="1:6" x14ac:dyDescent="0.25">
      <c r="A1488">
        <v>1479</v>
      </c>
      <c r="B1488">
        <f>'Założenia i wyniki'!$E$6*Znorm.Profile!B1488*((100-(24*'Założenia i wyniki'!$E$9))/100)</f>
        <v>0.75831562264150942</v>
      </c>
      <c r="C1488">
        <f>'Założenia i wyniki'!$E$8*Znorm.Profile!C1488*(1+'Założenia i wyniki'!$E$10/100)^24</f>
        <v>0.43011500000000003</v>
      </c>
      <c r="D1488">
        <f t="shared" si="69"/>
        <v>0.43011500000000003</v>
      </c>
      <c r="E1488">
        <f t="shared" si="70"/>
        <v>0.3282006226415094</v>
      </c>
      <c r="F1488">
        <f t="shared" si="71"/>
        <v>0</v>
      </c>
    </row>
    <row r="1489" spans="1:6" x14ac:dyDescent="0.25">
      <c r="A1489">
        <v>1480</v>
      </c>
      <c r="B1489">
        <f>'Założenia i wyniki'!$E$6*Znorm.Profile!B1489*((100-(24*'Założenia i wyniki'!$E$9))/100)</f>
        <v>0.36124460377358486</v>
      </c>
      <c r="C1489">
        <f>'Założenia i wyniki'!$E$8*Znorm.Profile!C1489*(1+'Założenia i wyniki'!$E$10/100)^24</f>
        <v>0.44952424999999996</v>
      </c>
      <c r="D1489">
        <f t="shared" si="69"/>
        <v>0.36124460377358486</v>
      </c>
      <c r="E1489">
        <f t="shared" si="70"/>
        <v>0</v>
      </c>
      <c r="F1489">
        <f t="shared" si="71"/>
        <v>8.8279646226415098E-2</v>
      </c>
    </row>
    <row r="1490" spans="1:6" x14ac:dyDescent="0.25">
      <c r="A1490">
        <v>1481</v>
      </c>
      <c r="B1490">
        <f>'Założenia i wyniki'!$E$6*Znorm.Profile!B1490*((100-(24*'Założenia i wyniki'!$E$9))/100)</f>
        <v>7.6889584905660377E-2</v>
      </c>
      <c r="C1490">
        <f>'Założenia i wyniki'!$E$8*Znorm.Profile!C1490*(1+'Założenia i wyniki'!$E$10/100)^24</f>
        <v>0.48737359999999996</v>
      </c>
      <c r="D1490">
        <f t="shared" si="69"/>
        <v>7.6889584905660377E-2</v>
      </c>
      <c r="E1490">
        <f t="shared" si="70"/>
        <v>0</v>
      </c>
      <c r="F1490">
        <f t="shared" si="71"/>
        <v>0.41048401509433957</v>
      </c>
    </row>
    <row r="1491" spans="1:6" x14ac:dyDescent="0.25">
      <c r="A1491">
        <v>1482</v>
      </c>
      <c r="B1491">
        <f>'Założenia i wyniki'!$E$6*Znorm.Profile!B1491*((100-(24*'Założenia i wyniki'!$E$9))/100)</f>
        <v>0</v>
      </c>
      <c r="C1491">
        <f>'Założenia i wyniki'!$E$8*Znorm.Profile!C1491*(1+'Założenia i wyniki'!$E$10/100)^24</f>
        <v>0.55752550000000012</v>
      </c>
      <c r="D1491">
        <f t="shared" si="69"/>
        <v>0</v>
      </c>
      <c r="E1491">
        <f t="shared" si="70"/>
        <v>0</v>
      </c>
      <c r="F1491">
        <f t="shared" si="71"/>
        <v>0.55752550000000012</v>
      </c>
    </row>
    <row r="1492" spans="1:6" x14ac:dyDescent="0.25">
      <c r="A1492">
        <v>1483</v>
      </c>
      <c r="B1492">
        <f>'Założenia i wyniki'!$E$6*Znorm.Profile!B1492*((100-(24*'Założenia i wyniki'!$E$9))/100)</f>
        <v>0</v>
      </c>
      <c r="C1492">
        <f>'Założenia i wyniki'!$E$8*Znorm.Profile!C1492*(1+'Założenia i wyniki'!$E$10/100)^24</f>
        <v>0.62190835</v>
      </c>
      <c r="D1492">
        <f t="shared" si="69"/>
        <v>0</v>
      </c>
      <c r="E1492">
        <f t="shared" si="70"/>
        <v>0</v>
      </c>
      <c r="F1492">
        <f t="shared" si="71"/>
        <v>0.62190835</v>
      </c>
    </row>
    <row r="1493" spans="1:6" x14ac:dyDescent="0.25">
      <c r="A1493">
        <v>1484</v>
      </c>
      <c r="B1493">
        <f>'Założenia i wyniki'!$E$6*Znorm.Profile!B1493*((100-(24*'Założenia i wyniki'!$E$9))/100)</f>
        <v>0</v>
      </c>
      <c r="C1493">
        <f>'Założenia i wyniki'!$E$8*Znorm.Profile!C1493*(1+'Założenia i wyniki'!$E$10/100)^24</f>
        <v>0.61132050000000004</v>
      </c>
      <c r="D1493">
        <f t="shared" si="69"/>
        <v>0</v>
      </c>
      <c r="E1493">
        <f t="shared" si="70"/>
        <v>0</v>
      </c>
      <c r="F1493">
        <f t="shared" si="71"/>
        <v>0.61132050000000004</v>
      </c>
    </row>
    <row r="1494" spans="1:6" x14ac:dyDescent="0.25">
      <c r="A1494">
        <v>1485</v>
      </c>
      <c r="B1494">
        <f>'Założenia i wyniki'!$E$6*Znorm.Profile!B1494*((100-(24*'Założenia i wyniki'!$E$9))/100)</f>
        <v>0</v>
      </c>
      <c r="C1494">
        <f>'Założenia i wyniki'!$E$8*Znorm.Profile!C1494*(1+'Założenia i wyniki'!$E$10/100)^24</f>
        <v>0.58073540000000012</v>
      </c>
      <c r="D1494">
        <f t="shared" si="69"/>
        <v>0</v>
      </c>
      <c r="E1494">
        <f t="shared" si="70"/>
        <v>0</v>
      </c>
      <c r="F1494">
        <f t="shared" si="71"/>
        <v>0.58073540000000012</v>
      </c>
    </row>
    <row r="1495" spans="1:6" x14ac:dyDescent="0.25">
      <c r="A1495">
        <v>1486</v>
      </c>
      <c r="B1495">
        <f>'Założenia i wyniki'!$E$6*Znorm.Profile!B1495*((100-(24*'Założenia i wyniki'!$E$9))/100)</f>
        <v>0</v>
      </c>
      <c r="C1495">
        <f>'Założenia i wyniki'!$E$8*Znorm.Profile!C1495*(1+'Założenia i wyniki'!$E$10/100)^24</f>
        <v>0.50786889999999996</v>
      </c>
      <c r="D1495">
        <f t="shared" si="69"/>
        <v>0</v>
      </c>
      <c r="E1495">
        <f t="shared" si="70"/>
        <v>0</v>
      </c>
      <c r="F1495">
        <f t="shared" si="71"/>
        <v>0.50786889999999996</v>
      </c>
    </row>
    <row r="1496" spans="1:6" x14ac:dyDescent="0.25">
      <c r="A1496">
        <v>1487</v>
      </c>
      <c r="B1496">
        <f>'Założenia i wyniki'!$E$6*Znorm.Profile!B1496*((100-(24*'Założenia i wyniki'!$E$9))/100)</f>
        <v>0</v>
      </c>
      <c r="C1496">
        <f>'Założenia i wyniki'!$E$8*Znorm.Profile!C1496*(1+'Założenia i wyniki'!$E$10/100)^24</f>
        <v>0.4080279</v>
      </c>
      <c r="D1496">
        <f t="shared" si="69"/>
        <v>0</v>
      </c>
      <c r="E1496">
        <f t="shared" si="70"/>
        <v>0</v>
      </c>
      <c r="F1496">
        <f t="shared" si="71"/>
        <v>0.4080279</v>
      </c>
    </row>
    <row r="1497" spans="1:6" x14ac:dyDescent="0.25">
      <c r="A1497">
        <v>1488</v>
      </c>
      <c r="B1497">
        <f>'Założenia i wyniki'!$E$6*Znorm.Profile!B1497*((100-(24*'Założenia i wyniki'!$E$9))/100)</f>
        <v>0</v>
      </c>
      <c r="C1497">
        <f>'Założenia i wyniki'!$E$8*Znorm.Profile!C1497*(1+'Założenia i wyniki'!$E$10/100)^24</f>
        <v>0.32215224999999997</v>
      </c>
      <c r="D1497">
        <f t="shared" si="69"/>
        <v>0</v>
      </c>
      <c r="E1497">
        <f t="shared" si="70"/>
        <v>0</v>
      </c>
      <c r="F1497">
        <f t="shared" si="71"/>
        <v>0.32215224999999997</v>
      </c>
    </row>
    <row r="1498" spans="1:6" x14ac:dyDescent="0.25">
      <c r="A1498">
        <v>1489</v>
      </c>
      <c r="B1498">
        <f>'Założenia i wyniki'!$E$6*Znorm.Profile!B1498*((100-(24*'Założenia i wyniki'!$E$9))/100)</f>
        <v>0</v>
      </c>
      <c r="C1498">
        <f>'Założenia i wyniki'!$E$8*Znorm.Profile!C1498*(1+'Założenia i wyniki'!$E$10/100)^24</f>
        <v>0.25227685</v>
      </c>
      <c r="D1498">
        <f t="shared" si="69"/>
        <v>0</v>
      </c>
      <c r="E1498">
        <f t="shared" si="70"/>
        <v>0</v>
      </c>
      <c r="F1498">
        <f t="shared" si="71"/>
        <v>0.25227685</v>
      </c>
    </row>
    <row r="1499" spans="1:6" x14ac:dyDescent="0.25">
      <c r="A1499">
        <v>1490</v>
      </c>
      <c r="B1499">
        <f>'Założenia i wyniki'!$E$6*Znorm.Profile!B1499*((100-(24*'Założenia i wyniki'!$E$9))/100)</f>
        <v>0</v>
      </c>
      <c r="C1499">
        <f>'Założenia i wyniki'!$E$8*Znorm.Profile!C1499*(1+'Założenia i wyniki'!$E$10/100)^24</f>
        <v>0.23124009999999998</v>
      </c>
      <c r="D1499">
        <f t="shared" si="69"/>
        <v>0</v>
      </c>
      <c r="E1499">
        <f t="shared" si="70"/>
        <v>0</v>
      </c>
      <c r="F1499">
        <f t="shared" si="71"/>
        <v>0.23124009999999998</v>
      </c>
    </row>
    <row r="1500" spans="1:6" x14ac:dyDescent="0.25">
      <c r="A1500">
        <v>1491</v>
      </c>
      <c r="B1500">
        <f>'Założenia i wyniki'!$E$6*Znorm.Profile!B1500*((100-(24*'Założenia i wyniki'!$E$9))/100)</f>
        <v>0</v>
      </c>
      <c r="C1500">
        <f>'Założenia i wyniki'!$E$8*Znorm.Profile!C1500*(1+'Założenia i wyniki'!$E$10/100)^24</f>
        <v>0.21828064999999999</v>
      </c>
      <c r="D1500">
        <f t="shared" si="69"/>
        <v>0</v>
      </c>
      <c r="E1500">
        <f t="shared" si="70"/>
        <v>0</v>
      </c>
      <c r="F1500">
        <f t="shared" si="71"/>
        <v>0.21828064999999999</v>
      </c>
    </row>
    <row r="1501" spans="1:6" x14ac:dyDescent="0.25">
      <c r="A1501">
        <v>1492</v>
      </c>
      <c r="B1501">
        <f>'Założenia i wyniki'!$E$6*Znorm.Profile!B1501*((100-(24*'Założenia i wyniki'!$E$9))/100)</f>
        <v>0</v>
      </c>
      <c r="C1501">
        <f>'Założenia i wyniki'!$E$8*Znorm.Profile!C1501*(1+'Założenia i wyniki'!$E$10/100)^24</f>
        <v>0.22186149999999999</v>
      </c>
      <c r="D1501">
        <f t="shared" si="69"/>
        <v>0</v>
      </c>
      <c r="E1501">
        <f t="shared" si="70"/>
        <v>0</v>
      </c>
      <c r="F1501">
        <f t="shared" si="71"/>
        <v>0.22186149999999999</v>
      </c>
    </row>
    <row r="1502" spans="1:6" x14ac:dyDescent="0.25">
      <c r="A1502">
        <v>1493</v>
      </c>
      <c r="B1502">
        <f>'Założenia i wyniki'!$E$6*Znorm.Profile!B1502*((100-(24*'Założenia i wyniki'!$E$9))/100)</f>
        <v>0</v>
      </c>
      <c r="C1502">
        <f>'Założenia i wyniki'!$E$8*Znorm.Profile!C1502*(1+'Założenia i wyniki'!$E$10/100)^24</f>
        <v>0.24416105000000002</v>
      </c>
      <c r="D1502">
        <f t="shared" si="69"/>
        <v>0</v>
      </c>
      <c r="E1502">
        <f t="shared" si="70"/>
        <v>0</v>
      </c>
      <c r="F1502">
        <f t="shared" si="71"/>
        <v>0.24416105000000002</v>
      </c>
    </row>
    <row r="1503" spans="1:6" x14ac:dyDescent="0.25">
      <c r="A1503">
        <v>1494</v>
      </c>
      <c r="B1503">
        <f>'Założenia i wyniki'!$E$6*Znorm.Profile!B1503*((100-(24*'Założenia i wyniki'!$E$9))/100)</f>
        <v>0</v>
      </c>
      <c r="C1503">
        <f>'Założenia i wyniki'!$E$8*Znorm.Profile!C1503*(1+'Założenia i wyniki'!$E$10/100)^24</f>
        <v>0.30591259999999998</v>
      </c>
      <c r="D1503">
        <f t="shared" si="69"/>
        <v>0</v>
      </c>
      <c r="E1503">
        <f t="shared" si="70"/>
        <v>0</v>
      </c>
      <c r="F1503">
        <f t="shared" si="71"/>
        <v>0.30591259999999998</v>
      </c>
    </row>
    <row r="1504" spans="1:6" x14ac:dyDescent="0.25">
      <c r="A1504">
        <v>1495</v>
      </c>
      <c r="B1504">
        <f>'Założenia i wyniki'!$E$6*Znorm.Profile!B1504*((100-(24*'Założenia i wyniki'!$E$9))/100)</f>
        <v>0</v>
      </c>
      <c r="C1504">
        <f>'Założenia i wyniki'!$E$8*Znorm.Profile!C1504*(1+'Założenia i wyniki'!$E$10/100)^24</f>
        <v>0.38490445000000001</v>
      </c>
      <c r="D1504">
        <f t="shared" si="69"/>
        <v>0</v>
      </c>
      <c r="E1504">
        <f t="shared" si="70"/>
        <v>0</v>
      </c>
      <c r="F1504">
        <f t="shared" si="71"/>
        <v>0.38490445000000001</v>
      </c>
    </row>
    <row r="1505" spans="1:6" x14ac:dyDescent="0.25">
      <c r="A1505">
        <v>1496</v>
      </c>
      <c r="B1505">
        <f>'Założenia i wyniki'!$E$6*Znorm.Profile!B1505*((100-(24*'Założenia i wyniki'!$E$9))/100)</f>
        <v>0.28797577358490561</v>
      </c>
      <c r="C1505">
        <f>'Założenia i wyniki'!$E$8*Znorm.Profile!C1505*(1+'Założenia i wyniki'!$E$10/100)^24</f>
        <v>0.43867565000000003</v>
      </c>
      <c r="D1505">
        <f t="shared" si="69"/>
        <v>0.28797577358490561</v>
      </c>
      <c r="E1505">
        <f t="shared" si="70"/>
        <v>0</v>
      </c>
      <c r="F1505">
        <f t="shared" si="71"/>
        <v>0.15069987641509441</v>
      </c>
    </row>
    <row r="1506" spans="1:6" x14ac:dyDescent="0.25">
      <c r="A1506">
        <v>1497</v>
      </c>
      <c r="B1506">
        <f>'Założenia i wyniki'!$E$6*Znorm.Profile!B1506*((100-(24*'Założenia i wyniki'!$E$9))/100)</f>
        <v>0.39594286792452821</v>
      </c>
      <c r="C1506">
        <f>'Założenia i wyniki'!$E$8*Znorm.Profile!C1506*(1+'Założenia i wyniki'!$E$10/100)^24</f>
        <v>0.43543254999999997</v>
      </c>
      <c r="D1506">
        <f t="shared" si="69"/>
        <v>0.39594286792452821</v>
      </c>
      <c r="E1506">
        <f t="shared" si="70"/>
        <v>0</v>
      </c>
      <c r="F1506">
        <f t="shared" si="71"/>
        <v>3.9489682075471766E-2</v>
      </c>
    </row>
    <row r="1507" spans="1:6" x14ac:dyDescent="0.25">
      <c r="A1507">
        <v>1498</v>
      </c>
      <c r="B1507">
        <f>'Założenia i wyniki'!$E$6*Znorm.Profile!B1507*((100-(24*'Założenia i wyniki'!$E$9))/100)</f>
        <v>0.4112948679245283</v>
      </c>
      <c r="C1507">
        <f>'Założenia i wyniki'!$E$8*Znorm.Profile!C1507*(1+'Założenia i wyniki'!$E$10/100)^24</f>
        <v>0.43183209999999994</v>
      </c>
      <c r="D1507">
        <f t="shared" si="69"/>
        <v>0.4112948679245283</v>
      </c>
      <c r="E1507">
        <f t="shared" si="70"/>
        <v>0</v>
      </c>
      <c r="F1507">
        <f t="shared" si="71"/>
        <v>2.0537232075471645E-2</v>
      </c>
    </row>
    <row r="1508" spans="1:6" x14ac:dyDescent="0.25">
      <c r="A1508">
        <v>1499</v>
      </c>
      <c r="B1508">
        <f>'Założenia i wyniki'!$E$6*Znorm.Profile!B1508*((100-(24*'Założenia i wyniki'!$E$9))/100)</f>
        <v>0.95648905660377348</v>
      </c>
      <c r="C1508">
        <f>'Założenia i wyniki'!$E$8*Znorm.Profile!C1508*(1+'Założenia i wyniki'!$E$10/100)^24</f>
        <v>0.4115048</v>
      </c>
      <c r="D1508">
        <f t="shared" si="69"/>
        <v>0.4115048</v>
      </c>
      <c r="E1508">
        <f t="shared" si="70"/>
        <v>0.54498425660377348</v>
      </c>
      <c r="F1508">
        <f t="shared" si="71"/>
        <v>0</v>
      </c>
    </row>
    <row r="1509" spans="1:6" x14ac:dyDescent="0.25">
      <c r="A1509">
        <v>1500</v>
      </c>
      <c r="B1509">
        <f>'Założenia i wyniki'!$E$6*Znorm.Profile!B1509*((100-(24*'Założenia i wyniki'!$E$9))/100)</f>
        <v>1.0529916981132075</v>
      </c>
      <c r="C1509">
        <f>'Założenia i wyniki'!$E$8*Znorm.Profile!C1509*(1+'Założenia i wyniki'!$E$10/100)^24</f>
        <v>0.41151074999999998</v>
      </c>
      <c r="D1509">
        <f t="shared" si="69"/>
        <v>0.41151074999999998</v>
      </c>
      <c r="E1509">
        <f t="shared" si="70"/>
        <v>0.64148094811320755</v>
      </c>
      <c r="F1509">
        <f t="shared" si="71"/>
        <v>0</v>
      </c>
    </row>
    <row r="1510" spans="1:6" x14ac:dyDescent="0.25">
      <c r="A1510">
        <v>1501</v>
      </c>
      <c r="B1510">
        <f>'Założenia i wyniki'!$E$6*Znorm.Profile!B1510*((100-(24*'Założenia i wyniki'!$E$9))/100)</f>
        <v>1.0196807547169813</v>
      </c>
      <c r="C1510">
        <f>'Założenia i wyniki'!$E$8*Znorm.Profile!C1510*(1+'Założenia i wyniki'!$E$10/100)^24</f>
        <v>0.40610080000000004</v>
      </c>
      <c r="D1510">
        <f t="shared" si="69"/>
        <v>0.40610080000000004</v>
      </c>
      <c r="E1510">
        <f t="shared" si="70"/>
        <v>0.61357995471698124</v>
      </c>
      <c r="F1510">
        <f t="shared" si="71"/>
        <v>0</v>
      </c>
    </row>
    <row r="1511" spans="1:6" x14ac:dyDescent="0.25">
      <c r="A1511">
        <v>1502</v>
      </c>
      <c r="B1511">
        <f>'Założenia i wyniki'!$E$6*Znorm.Profile!B1511*((100-(24*'Założenia i wyniki'!$E$9))/100)</f>
        <v>0.87378339622641499</v>
      </c>
      <c r="C1511">
        <f>'Założenia i wyniki'!$E$8*Znorm.Profile!C1511*(1+'Założenia i wyniki'!$E$10/100)^24</f>
        <v>0.40052389999999999</v>
      </c>
      <c r="D1511">
        <f t="shared" si="69"/>
        <v>0.40052389999999999</v>
      </c>
      <c r="E1511">
        <f t="shared" si="70"/>
        <v>0.473259496226415</v>
      </c>
      <c r="F1511">
        <f t="shared" si="71"/>
        <v>0</v>
      </c>
    </row>
    <row r="1512" spans="1:6" x14ac:dyDescent="0.25">
      <c r="A1512">
        <v>1503</v>
      </c>
      <c r="B1512">
        <f>'Założenia i wyniki'!$E$6*Znorm.Profile!B1512*((100-(24*'Założenia i wyniki'!$E$9))/100)</f>
        <v>0.63937954716981116</v>
      </c>
      <c r="C1512">
        <f>'Założenia i wyniki'!$E$8*Znorm.Profile!C1512*(1+'Założenia i wyniki'!$E$10/100)^24</f>
        <v>0.39810855000000001</v>
      </c>
      <c r="D1512">
        <f t="shared" si="69"/>
        <v>0.39810855000000001</v>
      </c>
      <c r="E1512">
        <f t="shared" si="70"/>
        <v>0.24127099716981115</v>
      </c>
      <c r="F1512">
        <f t="shared" si="71"/>
        <v>0</v>
      </c>
    </row>
    <row r="1513" spans="1:6" x14ac:dyDescent="0.25">
      <c r="A1513">
        <v>1504</v>
      </c>
      <c r="B1513">
        <f>'Założenia i wyniki'!$E$6*Znorm.Profile!B1513*((100-(24*'Założenia i wyniki'!$E$9))/100)</f>
        <v>0.13306845283018867</v>
      </c>
      <c r="C1513">
        <f>'Założenia i wyniki'!$E$8*Znorm.Profile!C1513*(1+'Założenia i wyniki'!$E$10/100)^24</f>
        <v>0.4258576</v>
      </c>
      <c r="D1513">
        <f t="shared" si="69"/>
        <v>0.13306845283018867</v>
      </c>
      <c r="E1513">
        <f t="shared" si="70"/>
        <v>0</v>
      </c>
      <c r="F1513">
        <f t="shared" si="71"/>
        <v>0.2927891471698113</v>
      </c>
    </row>
    <row r="1514" spans="1:6" x14ac:dyDescent="0.25">
      <c r="A1514">
        <v>1505</v>
      </c>
      <c r="B1514">
        <f>'Założenia i wyniki'!$E$6*Znorm.Profile!B1514*((100-(24*'Założenia i wyniki'!$E$9))/100)</f>
        <v>1.312771320754717E-2</v>
      </c>
      <c r="C1514">
        <f>'Założenia i wyniki'!$E$8*Znorm.Profile!C1514*(1+'Założenia i wyniki'!$E$10/100)^24</f>
        <v>0.4592504</v>
      </c>
      <c r="D1514">
        <f t="shared" si="69"/>
        <v>1.312771320754717E-2</v>
      </c>
      <c r="E1514">
        <f t="shared" si="70"/>
        <v>0</v>
      </c>
      <c r="F1514">
        <f t="shared" si="71"/>
        <v>0.44612268679245282</v>
      </c>
    </row>
    <row r="1515" spans="1:6" x14ac:dyDescent="0.25">
      <c r="A1515">
        <v>1506</v>
      </c>
      <c r="B1515">
        <f>'Założenia i wyniki'!$E$6*Znorm.Profile!B1515*((100-(24*'Założenia i wyniki'!$E$9))/100)</f>
        <v>0</v>
      </c>
      <c r="C1515">
        <f>'Założenia i wyniki'!$E$8*Znorm.Profile!C1515*(1+'Założenia i wyniki'!$E$10/100)^24</f>
        <v>0.53919145000000002</v>
      </c>
      <c r="D1515">
        <f t="shared" si="69"/>
        <v>0</v>
      </c>
      <c r="E1515">
        <f t="shared" si="70"/>
        <v>0</v>
      </c>
      <c r="F1515">
        <f t="shared" si="71"/>
        <v>0.53919145000000002</v>
      </c>
    </row>
    <row r="1516" spans="1:6" x14ac:dyDescent="0.25">
      <c r="A1516">
        <v>1507</v>
      </c>
      <c r="B1516">
        <f>'Założenia i wyniki'!$E$6*Znorm.Profile!B1516*((100-(24*'Założenia i wyniki'!$E$9))/100)</f>
        <v>0</v>
      </c>
      <c r="C1516">
        <f>'Założenia i wyniki'!$E$8*Znorm.Profile!C1516*(1+'Założenia i wyniki'!$E$10/100)^24</f>
        <v>0.60479965000000002</v>
      </c>
      <c r="D1516">
        <f t="shared" si="69"/>
        <v>0</v>
      </c>
      <c r="E1516">
        <f t="shared" si="70"/>
        <v>0</v>
      </c>
      <c r="F1516">
        <f t="shared" si="71"/>
        <v>0.60479965000000002</v>
      </c>
    </row>
    <row r="1517" spans="1:6" x14ac:dyDescent="0.25">
      <c r="A1517">
        <v>1508</v>
      </c>
      <c r="B1517">
        <f>'Założenia i wyniki'!$E$6*Znorm.Profile!B1517*((100-(24*'Założenia i wyniki'!$E$9))/100)</f>
        <v>0</v>
      </c>
      <c r="C1517">
        <f>'Założenia i wyniki'!$E$8*Znorm.Profile!C1517*(1+'Założenia i wyniki'!$E$10/100)^24</f>
        <v>0.61388704999999999</v>
      </c>
      <c r="D1517">
        <f t="shared" si="69"/>
        <v>0</v>
      </c>
      <c r="E1517">
        <f t="shared" si="70"/>
        <v>0</v>
      </c>
      <c r="F1517">
        <f t="shared" si="71"/>
        <v>0.61388704999999999</v>
      </c>
    </row>
    <row r="1518" spans="1:6" x14ac:dyDescent="0.25">
      <c r="A1518">
        <v>1509</v>
      </c>
      <c r="B1518">
        <f>'Założenia i wyniki'!$E$6*Znorm.Profile!B1518*((100-(24*'Założenia i wyniki'!$E$9))/100)</f>
        <v>0</v>
      </c>
      <c r="C1518">
        <f>'Założenia i wyniki'!$E$8*Znorm.Profile!C1518*(1+'Założenia i wyniki'!$E$10/100)^24</f>
        <v>0.58372615000000005</v>
      </c>
      <c r="D1518">
        <f t="shared" si="69"/>
        <v>0</v>
      </c>
      <c r="E1518">
        <f t="shared" si="70"/>
        <v>0</v>
      </c>
      <c r="F1518">
        <f t="shared" si="71"/>
        <v>0.58372615000000005</v>
      </c>
    </row>
    <row r="1519" spans="1:6" x14ac:dyDescent="0.25">
      <c r="A1519">
        <v>1510</v>
      </c>
      <c r="B1519">
        <f>'Założenia i wyniki'!$E$6*Znorm.Profile!B1519*((100-(24*'Założenia i wyniki'!$E$9))/100)</f>
        <v>0</v>
      </c>
      <c r="C1519">
        <f>'Założenia i wyniki'!$E$8*Znorm.Profile!C1519*(1+'Założenia i wyniki'!$E$10/100)^24</f>
        <v>0.51377865</v>
      </c>
      <c r="D1519">
        <f t="shared" si="69"/>
        <v>0</v>
      </c>
      <c r="E1519">
        <f t="shared" si="70"/>
        <v>0</v>
      </c>
      <c r="F1519">
        <f t="shared" si="71"/>
        <v>0.51377865</v>
      </c>
    </row>
    <row r="1520" spans="1:6" x14ac:dyDescent="0.25">
      <c r="A1520">
        <v>1511</v>
      </c>
      <c r="B1520">
        <f>'Założenia i wyniki'!$E$6*Znorm.Profile!B1520*((100-(24*'Założenia i wyniki'!$E$9))/100)</f>
        <v>0</v>
      </c>
      <c r="C1520">
        <f>'Założenia i wyniki'!$E$8*Znorm.Profile!C1520*(1+'Założenia i wyniki'!$E$10/100)^24</f>
        <v>0.40343344999999997</v>
      </c>
      <c r="D1520">
        <f t="shared" si="69"/>
        <v>0</v>
      </c>
      <c r="E1520">
        <f t="shared" si="70"/>
        <v>0</v>
      </c>
      <c r="F1520">
        <f t="shared" si="71"/>
        <v>0.40343344999999997</v>
      </c>
    </row>
    <row r="1521" spans="1:6" x14ac:dyDescent="0.25">
      <c r="A1521">
        <v>1512</v>
      </c>
      <c r="B1521">
        <f>'Założenia i wyniki'!$E$6*Znorm.Profile!B1521*((100-(24*'Założenia i wyniki'!$E$9))/100)</f>
        <v>0</v>
      </c>
      <c r="C1521">
        <f>'Założenia i wyniki'!$E$8*Znorm.Profile!C1521*(1+'Założenia i wyniki'!$E$10/100)^24</f>
        <v>0.32286134999999999</v>
      </c>
      <c r="D1521">
        <f t="shared" si="69"/>
        <v>0</v>
      </c>
      <c r="E1521">
        <f t="shared" si="70"/>
        <v>0</v>
      </c>
      <c r="F1521">
        <f t="shared" si="71"/>
        <v>0.32286134999999999</v>
      </c>
    </row>
    <row r="1522" spans="1:6" x14ac:dyDescent="0.25">
      <c r="A1522">
        <v>1513</v>
      </c>
      <c r="B1522">
        <f>'Założenia i wyniki'!$E$6*Znorm.Profile!B1522*((100-(24*'Założenia i wyniki'!$E$9))/100)</f>
        <v>0</v>
      </c>
      <c r="C1522">
        <f>'Założenia i wyniki'!$E$8*Znorm.Profile!C1522*(1+'Założenia i wyniki'!$E$10/100)^24</f>
        <v>0.2572892</v>
      </c>
      <c r="D1522">
        <f t="shared" si="69"/>
        <v>0</v>
      </c>
      <c r="E1522">
        <f t="shared" si="70"/>
        <v>0</v>
      </c>
      <c r="F1522">
        <f t="shared" si="71"/>
        <v>0.2572892</v>
      </c>
    </row>
    <row r="1523" spans="1:6" x14ac:dyDescent="0.25">
      <c r="A1523">
        <v>1514</v>
      </c>
      <c r="B1523">
        <f>'Założenia i wyniki'!$E$6*Znorm.Profile!B1523*((100-(24*'Założenia i wyniki'!$E$9))/100)</f>
        <v>0</v>
      </c>
      <c r="C1523">
        <f>'Założenia i wyniki'!$E$8*Znorm.Profile!C1523*(1+'Założenia i wyniki'!$E$10/100)^24</f>
        <v>0.22956115000000002</v>
      </c>
      <c r="D1523">
        <f t="shared" si="69"/>
        <v>0</v>
      </c>
      <c r="E1523">
        <f t="shared" si="70"/>
        <v>0</v>
      </c>
      <c r="F1523">
        <f t="shared" si="71"/>
        <v>0.22956115000000002</v>
      </c>
    </row>
    <row r="1524" spans="1:6" x14ac:dyDescent="0.25">
      <c r="A1524">
        <v>1515</v>
      </c>
      <c r="B1524">
        <f>'Założenia i wyniki'!$E$6*Znorm.Profile!B1524*((100-(24*'Założenia i wyniki'!$E$9))/100)</f>
        <v>0</v>
      </c>
      <c r="C1524">
        <f>'Założenia i wyniki'!$E$8*Znorm.Profile!C1524*(1+'Założenia i wyniki'!$E$10/100)^24</f>
        <v>0.22003940000000002</v>
      </c>
      <c r="D1524">
        <f t="shared" si="69"/>
        <v>0</v>
      </c>
      <c r="E1524">
        <f t="shared" si="70"/>
        <v>0</v>
      </c>
      <c r="F1524">
        <f t="shared" si="71"/>
        <v>0.22003940000000002</v>
      </c>
    </row>
    <row r="1525" spans="1:6" x14ac:dyDescent="0.25">
      <c r="A1525">
        <v>1516</v>
      </c>
      <c r="B1525">
        <f>'Założenia i wyniki'!$E$6*Znorm.Profile!B1525*((100-(24*'Założenia i wyniki'!$E$9))/100)</f>
        <v>0</v>
      </c>
      <c r="C1525">
        <f>'Założenia i wyniki'!$E$8*Znorm.Profile!C1525*(1+'Założenia i wyniki'!$E$10/100)^24</f>
        <v>0.22074114999999997</v>
      </c>
      <c r="D1525">
        <f t="shared" si="69"/>
        <v>0</v>
      </c>
      <c r="E1525">
        <f t="shared" si="70"/>
        <v>0</v>
      </c>
      <c r="F1525">
        <f t="shared" si="71"/>
        <v>0.22074114999999997</v>
      </c>
    </row>
    <row r="1526" spans="1:6" x14ac:dyDescent="0.25">
      <c r="A1526">
        <v>1517</v>
      </c>
      <c r="B1526">
        <f>'Założenia i wyniki'!$E$6*Znorm.Profile!B1526*((100-(24*'Założenia i wyniki'!$E$9))/100)</f>
        <v>0</v>
      </c>
      <c r="C1526">
        <f>'Założenia i wyniki'!$E$8*Znorm.Profile!C1526*(1+'Założenia i wyniki'!$E$10/100)^24</f>
        <v>0.24254754999999997</v>
      </c>
      <c r="D1526">
        <f t="shared" si="69"/>
        <v>0</v>
      </c>
      <c r="E1526">
        <f t="shared" si="70"/>
        <v>0</v>
      </c>
      <c r="F1526">
        <f t="shared" si="71"/>
        <v>0.24254754999999997</v>
      </c>
    </row>
    <row r="1527" spans="1:6" x14ac:dyDescent="0.25">
      <c r="A1527">
        <v>1518</v>
      </c>
      <c r="B1527">
        <f>'Założenia i wyniki'!$E$6*Znorm.Profile!B1527*((100-(24*'Założenia i wyniki'!$E$9))/100)</f>
        <v>0</v>
      </c>
      <c r="C1527">
        <f>'Założenia i wyniki'!$E$8*Znorm.Profile!C1527*(1+'Założenia i wyniki'!$E$10/100)^24</f>
        <v>0.30351194999999997</v>
      </c>
      <c r="D1527">
        <f t="shared" si="69"/>
        <v>0</v>
      </c>
      <c r="E1527">
        <f t="shared" si="70"/>
        <v>0</v>
      </c>
      <c r="F1527">
        <f t="shared" si="71"/>
        <v>0.30351194999999997</v>
      </c>
    </row>
    <row r="1528" spans="1:6" x14ac:dyDescent="0.25">
      <c r="A1528">
        <v>1519</v>
      </c>
      <c r="B1528">
        <f>'Założenia i wyniki'!$E$6*Znorm.Profile!B1528*((100-(24*'Założenia i wyniki'!$E$9))/100)</f>
        <v>0</v>
      </c>
      <c r="C1528">
        <f>'Założenia i wyniki'!$E$8*Znorm.Profile!C1528*(1+'Założenia i wyniki'!$E$10/100)^24</f>
        <v>0.39490429999999999</v>
      </c>
      <c r="D1528">
        <f t="shared" si="69"/>
        <v>0</v>
      </c>
      <c r="E1528">
        <f t="shared" si="70"/>
        <v>0</v>
      </c>
      <c r="F1528">
        <f t="shared" si="71"/>
        <v>0.39490429999999999</v>
      </c>
    </row>
    <row r="1529" spans="1:6" x14ac:dyDescent="0.25">
      <c r="A1529">
        <v>1520</v>
      </c>
      <c r="B1529">
        <f>'Założenia i wyniki'!$E$6*Znorm.Profile!B1529*((100-(24*'Założenia i wyniki'!$E$9))/100)</f>
        <v>4.6060573584905659E-2</v>
      </c>
      <c r="C1529">
        <f>'Założenia i wyniki'!$E$8*Znorm.Profile!C1529*(1+'Założenia i wyniki'!$E$10/100)^24</f>
        <v>0.43330104999999997</v>
      </c>
      <c r="D1529">
        <f t="shared" si="69"/>
        <v>4.6060573584905659E-2</v>
      </c>
      <c r="E1529">
        <f t="shared" si="70"/>
        <v>0</v>
      </c>
      <c r="F1529">
        <f t="shared" si="71"/>
        <v>0.38724047641509429</v>
      </c>
    </row>
    <row r="1530" spans="1:6" x14ac:dyDescent="0.25">
      <c r="A1530">
        <v>1521</v>
      </c>
      <c r="B1530">
        <f>'Założenia i wyniki'!$E$6*Znorm.Profile!B1530*((100-(24*'Założenia i wyniki'!$E$9))/100)</f>
        <v>0.16185154716981132</v>
      </c>
      <c r="C1530">
        <f>'Założenia i wyniki'!$E$8*Znorm.Profile!C1530*(1+'Założenia i wyniki'!$E$10/100)^24</f>
        <v>0.43358035</v>
      </c>
      <c r="D1530">
        <f t="shared" si="69"/>
        <v>0.16185154716981132</v>
      </c>
      <c r="E1530">
        <f t="shared" si="70"/>
        <v>0</v>
      </c>
      <c r="F1530">
        <f t="shared" si="71"/>
        <v>0.27172880283018869</v>
      </c>
    </row>
    <row r="1531" spans="1:6" x14ac:dyDescent="0.25">
      <c r="A1531">
        <v>1522</v>
      </c>
      <c r="B1531">
        <f>'Założenia i wyniki'!$E$6*Znorm.Profile!B1531*((100-(24*'Założenia i wyniki'!$E$9))/100)</f>
        <v>0.36881388679245281</v>
      </c>
      <c r="C1531">
        <f>'Założenia i wyniki'!$E$8*Znorm.Profile!C1531*(1+'Założenia i wyniki'!$E$10/100)^24</f>
        <v>0.42716275000000004</v>
      </c>
      <c r="D1531">
        <f t="shared" si="69"/>
        <v>0.36881388679245281</v>
      </c>
      <c r="E1531">
        <f t="shared" si="70"/>
        <v>0</v>
      </c>
      <c r="F1531">
        <f t="shared" si="71"/>
        <v>5.834886320754723E-2</v>
      </c>
    </row>
    <row r="1532" spans="1:6" x14ac:dyDescent="0.25">
      <c r="A1532">
        <v>1523</v>
      </c>
      <c r="B1532">
        <f>'Założenia i wyniki'!$E$6*Znorm.Profile!B1532*((100-(24*'Założenia i wyniki'!$E$9))/100)</f>
        <v>0.6801987924528301</v>
      </c>
      <c r="C1532">
        <f>'Założenia i wyniki'!$E$8*Znorm.Profile!C1532*(1+'Założenia i wyniki'!$E$10/100)^24</f>
        <v>0.42520799999999997</v>
      </c>
      <c r="D1532">
        <f t="shared" si="69"/>
        <v>0.42520799999999997</v>
      </c>
      <c r="E1532">
        <f t="shared" si="70"/>
        <v>0.25499079245283013</v>
      </c>
      <c r="F1532">
        <f t="shared" si="71"/>
        <v>0</v>
      </c>
    </row>
    <row r="1533" spans="1:6" x14ac:dyDescent="0.25">
      <c r="A1533">
        <v>1524</v>
      </c>
      <c r="B1533">
        <f>'Założenia i wyniki'!$E$6*Znorm.Profile!B1533*((100-(24*'Założenia i wyniki'!$E$9))/100)</f>
        <v>0.58006015094339625</v>
      </c>
      <c r="C1533">
        <f>'Założenia i wyniki'!$E$8*Znorm.Profile!C1533*(1+'Założenia i wyniki'!$E$10/100)^24</f>
        <v>0.4140836</v>
      </c>
      <c r="D1533">
        <f t="shared" si="69"/>
        <v>0.4140836</v>
      </c>
      <c r="E1533">
        <f t="shared" si="70"/>
        <v>0.16597655094339625</v>
      </c>
      <c r="F1533">
        <f t="shared" si="71"/>
        <v>0</v>
      </c>
    </row>
    <row r="1534" spans="1:6" x14ac:dyDescent="0.25">
      <c r="A1534">
        <v>1525</v>
      </c>
      <c r="B1534">
        <f>'Założenia i wyniki'!$E$6*Znorm.Profile!B1534*((100-(24*'Założenia i wyniki'!$E$9))/100)</f>
        <v>0.29309818867924525</v>
      </c>
      <c r="C1534">
        <f>'Założenia i wyniki'!$E$8*Znorm.Profile!C1534*(1+'Założenia i wyniki'!$E$10/100)^24</f>
        <v>0.42122674999999998</v>
      </c>
      <c r="D1534">
        <f t="shared" si="69"/>
        <v>0.29309818867924525</v>
      </c>
      <c r="E1534">
        <f t="shared" si="70"/>
        <v>0</v>
      </c>
      <c r="F1534">
        <f t="shared" si="71"/>
        <v>0.12812856132075473</v>
      </c>
    </row>
    <row r="1535" spans="1:6" x14ac:dyDescent="0.25">
      <c r="A1535">
        <v>1526</v>
      </c>
      <c r="B1535">
        <f>'Założenia i wyniki'!$E$6*Znorm.Profile!B1535*((100-(24*'Założenia i wyniki'!$E$9))/100)</f>
        <v>0.22051539622641511</v>
      </c>
      <c r="C1535">
        <f>'Założenia i wyniki'!$E$8*Znorm.Profile!C1535*(1+'Założenia i wyniki'!$E$10/100)^24</f>
        <v>0.42356405000000003</v>
      </c>
      <c r="D1535">
        <f t="shared" si="69"/>
        <v>0.22051539622641511</v>
      </c>
      <c r="E1535">
        <f t="shared" si="70"/>
        <v>0</v>
      </c>
      <c r="F1535">
        <f t="shared" si="71"/>
        <v>0.20304865377358491</v>
      </c>
    </row>
    <row r="1536" spans="1:6" x14ac:dyDescent="0.25">
      <c r="A1536">
        <v>1527</v>
      </c>
      <c r="B1536">
        <f>'Założenia i wyniki'!$E$6*Znorm.Profile!B1536*((100-(24*'Założenia i wyniki'!$E$9))/100)</f>
        <v>0.14465486792452831</v>
      </c>
      <c r="C1536">
        <f>'Założenia i wyniki'!$E$8*Znorm.Profile!C1536*(1+'Założenia i wyniki'!$E$10/100)^24</f>
        <v>0.43147124999999997</v>
      </c>
      <c r="D1536">
        <f t="shared" si="69"/>
        <v>0.14465486792452831</v>
      </c>
      <c r="E1536">
        <f t="shared" si="70"/>
        <v>0</v>
      </c>
      <c r="F1536">
        <f t="shared" si="71"/>
        <v>0.28681638207547167</v>
      </c>
    </row>
    <row r="1537" spans="1:6" x14ac:dyDescent="0.25">
      <c r="A1537">
        <v>1528</v>
      </c>
      <c r="B1537">
        <f>'Założenia i wyniki'!$E$6*Znorm.Profile!B1537*((100-(24*'Założenia i wyniki'!$E$9))/100)</f>
        <v>0.10555833962264148</v>
      </c>
      <c r="C1537">
        <f>'Założenia i wyniki'!$E$8*Znorm.Profile!C1537*(1+'Założenia i wyniki'!$E$10/100)^24</f>
        <v>0.46451999999999999</v>
      </c>
      <c r="D1537">
        <f t="shared" si="69"/>
        <v>0.10555833962264148</v>
      </c>
      <c r="E1537">
        <f t="shared" si="70"/>
        <v>0</v>
      </c>
      <c r="F1537">
        <f t="shared" si="71"/>
        <v>0.35896166037735849</v>
      </c>
    </row>
    <row r="1538" spans="1:6" x14ac:dyDescent="0.25">
      <c r="A1538">
        <v>1529</v>
      </c>
      <c r="B1538">
        <f>'Założenia i wyniki'!$E$6*Znorm.Profile!B1538*((100-(24*'Założenia i wyniki'!$E$9))/100)</f>
        <v>2.0136732075471699E-2</v>
      </c>
      <c r="C1538">
        <f>'Założenia i wyniki'!$E$8*Znorm.Profile!C1538*(1+'Założenia i wyniki'!$E$10/100)^24</f>
        <v>0.51685515000000004</v>
      </c>
      <c r="D1538">
        <f t="shared" si="69"/>
        <v>2.0136732075471699E-2</v>
      </c>
      <c r="E1538">
        <f t="shared" si="70"/>
        <v>0</v>
      </c>
      <c r="F1538">
        <f t="shared" si="71"/>
        <v>0.49671841792452837</v>
      </c>
    </row>
    <row r="1539" spans="1:6" x14ac:dyDescent="0.25">
      <c r="A1539">
        <v>1530</v>
      </c>
      <c r="B1539">
        <f>'Założenia i wyniki'!$E$6*Znorm.Profile!B1539*((100-(24*'Założenia i wyniki'!$E$9))/100)</f>
        <v>0</v>
      </c>
      <c r="C1539">
        <f>'Założenia i wyniki'!$E$8*Znorm.Profile!C1539*(1+'Założenia i wyniki'!$E$10/100)^24</f>
        <v>0.57808765000000006</v>
      </c>
      <c r="D1539">
        <f t="shared" si="69"/>
        <v>0</v>
      </c>
      <c r="E1539">
        <f t="shared" si="70"/>
        <v>0</v>
      </c>
      <c r="F1539">
        <f t="shared" si="71"/>
        <v>0.57808765000000006</v>
      </c>
    </row>
    <row r="1540" spans="1:6" x14ac:dyDescent="0.25">
      <c r="A1540">
        <v>1531</v>
      </c>
      <c r="B1540">
        <f>'Założenia i wyniki'!$E$6*Znorm.Profile!B1540*((100-(24*'Założenia i wyniki'!$E$9))/100)</f>
        <v>0</v>
      </c>
      <c r="C1540">
        <f>'Założenia i wyniki'!$E$8*Znorm.Profile!C1540*(1+'Założenia i wyniki'!$E$10/100)^24</f>
        <v>0.61485234999999994</v>
      </c>
      <c r="D1540">
        <f t="shared" si="69"/>
        <v>0</v>
      </c>
      <c r="E1540">
        <f t="shared" si="70"/>
        <v>0</v>
      </c>
      <c r="F1540">
        <f t="shared" si="71"/>
        <v>0.61485234999999994</v>
      </c>
    </row>
    <row r="1541" spans="1:6" x14ac:dyDescent="0.25">
      <c r="A1541">
        <v>1532</v>
      </c>
      <c r="B1541">
        <f>'Założenia i wyniki'!$E$6*Znorm.Profile!B1541*((100-(24*'Założenia i wyniki'!$E$9))/100)</f>
        <v>0</v>
      </c>
      <c r="C1541">
        <f>'Założenia i wyniki'!$E$8*Znorm.Profile!C1541*(1+'Założenia i wyniki'!$E$10/100)^24</f>
        <v>0.61862430000000002</v>
      </c>
      <c r="D1541">
        <f t="shared" si="69"/>
        <v>0</v>
      </c>
      <c r="E1541">
        <f t="shared" si="70"/>
        <v>0</v>
      </c>
      <c r="F1541">
        <f t="shared" si="71"/>
        <v>0.61862430000000002</v>
      </c>
    </row>
    <row r="1542" spans="1:6" x14ac:dyDescent="0.25">
      <c r="A1542">
        <v>1533</v>
      </c>
      <c r="B1542">
        <f>'Założenia i wyniki'!$E$6*Znorm.Profile!B1542*((100-(24*'Założenia i wyniki'!$E$9))/100)</f>
        <v>0</v>
      </c>
      <c r="C1542">
        <f>'Założenia i wyniki'!$E$8*Znorm.Profile!C1542*(1+'Założenia i wyniki'!$E$10/100)^24</f>
        <v>0.56753935</v>
      </c>
      <c r="D1542">
        <f t="shared" si="69"/>
        <v>0</v>
      </c>
      <c r="E1542">
        <f t="shared" si="70"/>
        <v>0</v>
      </c>
      <c r="F1542">
        <f t="shared" si="71"/>
        <v>0.56753935</v>
      </c>
    </row>
    <row r="1543" spans="1:6" x14ac:dyDescent="0.25">
      <c r="A1543">
        <v>1534</v>
      </c>
      <c r="B1543">
        <f>'Założenia i wyniki'!$E$6*Znorm.Profile!B1543*((100-(24*'Założenia i wyniki'!$E$9))/100)</f>
        <v>0</v>
      </c>
      <c r="C1543">
        <f>'Założenia i wyniki'!$E$8*Znorm.Profile!C1543*(1+'Założenia i wyniki'!$E$10/100)^24</f>
        <v>0.49493779999999998</v>
      </c>
      <c r="D1543">
        <f t="shared" si="69"/>
        <v>0</v>
      </c>
      <c r="E1543">
        <f t="shared" si="70"/>
        <v>0</v>
      </c>
      <c r="F1543">
        <f t="shared" si="71"/>
        <v>0.49493779999999998</v>
      </c>
    </row>
    <row r="1544" spans="1:6" x14ac:dyDescent="0.25">
      <c r="A1544">
        <v>1535</v>
      </c>
      <c r="B1544">
        <f>'Założenia i wyniki'!$E$6*Znorm.Profile!B1544*((100-(24*'Założenia i wyniki'!$E$9))/100)</f>
        <v>0</v>
      </c>
      <c r="C1544">
        <f>'Założenia i wyniki'!$E$8*Znorm.Profile!C1544*(1+'Założenia i wyniki'!$E$10/100)^24</f>
        <v>0.4033813</v>
      </c>
      <c r="D1544">
        <f t="shared" si="69"/>
        <v>0</v>
      </c>
      <c r="E1544">
        <f t="shared" si="70"/>
        <v>0</v>
      </c>
      <c r="F1544">
        <f t="shared" si="71"/>
        <v>0.4033813</v>
      </c>
    </row>
    <row r="1545" spans="1:6" x14ac:dyDescent="0.25">
      <c r="A1545">
        <v>1536</v>
      </c>
      <c r="B1545">
        <f>'Założenia i wyniki'!$E$6*Znorm.Profile!B1545*((100-(24*'Założenia i wyniki'!$E$9))/100)</f>
        <v>0</v>
      </c>
      <c r="C1545">
        <f>'Założenia i wyniki'!$E$8*Znorm.Profile!C1545*(1+'Założenia i wyniki'!$E$10/100)^24</f>
        <v>0.32689055</v>
      </c>
      <c r="D1545">
        <f t="shared" si="69"/>
        <v>0</v>
      </c>
      <c r="E1545">
        <f t="shared" si="70"/>
        <v>0</v>
      </c>
      <c r="F1545">
        <f t="shared" si="71"/>
        <v>0.32689055</v>
      </c>
    </row>
    <row r="1546" spans="1:6" x14ac:dyDescent="0.25">
      <c r="A1546">
        <v>1537</v>
      </c>
      <c r="B1546">
        <f>'Założenia i wyniki'!$E$6*Znorm.Profile!B1546*((100-(24*'Założenia i wyniki'!$E$9))/100)</f>
        <v>0</v>
      </c>
      <c r="C1546">
        <f>'Założenia i wyniki'!$E$8*Znorm.Profile!C1546*(1+'Założenia i wyniki'!$E$10/100)^24</f>
        <v>0.26086235000000002</v>
      </c>
      <c r="D1546">
        <f t="shared" si="69"/>
        <v>0</v>
      </c>
      <c r="E1546">
        <f t="shared" si="70"/>
        <v>0</v>
      </c>
      <c r="F1546">
        <f t="shared" si="71"/>
        <v>0.26086235000000002</v>
      </c>
    </row>
    <row r="1547" spans="1:6" x14ac:dyDescent="0.25">
      <c r="A1547">
        <v>1538</v>
      </c>
      <c r="B1547">
        <f>'Założenia i wyniki'!$E$6*Znorm.Profile!B1547*((100-(24*'Założenia i wyniki'!$E$9))/100)</f>
        <v>0</v>
      </c>
      <c r="C1547">
        <f>'Założenia i wyniki'!$E$8*Znorm.Profile!C1547*(1+'Założenia i wyniki'!$E$10/100)^24</f>
        <v>0.22961645</v>
      </c>
      <c r="D1547">
        <f t="shared" ref="D1547:D1610" si="72">IF(B1547&lt;=C1547,B1547,C1547)</f>
        <v>0</v>
      </c>
      <c r="E1547">
        <f t="shared" ref="E1547:E1610" si="73">IF(B1547&gt;C1547,B1547-C1547,0)</f>
        <v>0</v>
      </c>
      <c r="F1547">
        <f t="shared" ref="F1547:F1610" si="74">IF(B1547&lt;C1547,C1547-B1547,0)</f>
        <v>0.22961645</v>
      </c>
    </row>
    <row r="1548" spans="1:6" x14ac:dyDescent="0.25">
      <c r="A1548">
        <v>1539</v>
      </c>
      <c r="B1548">
        <f>'Założenia i wyniki'!$E$6*Znorm.Profile!B1548*((100-(24*'Założenia i wyniki'!$E$9))/100)</f>
        <v>0</v>
      </c>
      <c r="C1548">
        <f>'Założenia i wyniki'!$E$8*Znorm.Profile!C1548*(1+'Założenia i wyniki'!$E$10/100)^24</f>
        <v>0.21792924999999999</v>
      </c>
      <c r="D1548">
        <f t="shared" si="72"/>
        <v>0</v>
      </c>
      <c r="E1548">
        <f t="shared" si="73"/>
        <v>0</v>
      </c>
      <c r="F1548">
        <f t="shared" si="74"/>
        <v>0.21792924999999999</v>
      </c>
    </row>
    <row r="1549" spans="1:6" x14ac:dyDescent="0.25">
      <c r="A1549">
        <v>1540</v>
      </c>
      <c r="B1549">
        <f>'Założenia i wyniki'!$E$6*Znorm.Profile!B1549*((100-(24*'Założenia i wyniki'!$E$9))/100)</f>
        <v>0</v>
      </c>
      <c r="C1549">
        <f>'Założenia i wyniki'!$E$8*Znorm.Profile!C1549*(1+'Założenia i wyniki'!$E$10/100)^24</f>
        <v>0.21827750000000001</v>
      </c>
      <c r="D1549">
        <f t="shared" si="72"/>
        <v>0</v>
      </c>
      <c r="E1549">
        <f t="shared" si="73"/>
        <v>0</v>
      </c>
      <c r="F1549">
        <f t="shared" si="74"/>
        <v>0.21827750000000001</v>
      </c>
    </row>
    <row r="1550" spans="1:6" x14ac:dyDescent="0.25">
      <c r="A1550">
        <v>1541</v>
      </c>
      <c r="B1550">
        <f>'Założenia i wyniki'!$E$6*Znorm.Profile!B1550*((100-(24*'Założenia i wyniki'!$E$9))/100)</f>
        <v>0</v>
      </c>
      <c r="C1550">
        <f>'Założenia i wyniki'!$E$8*Znorm.Profile!C1550*(1+'Założenia i wyniki'!$E$10/100)^24</f>
        <v>0.24671465000000001</v>
      </c>
      <c r="D1550">
        <f t="shared" si="72"/>
        <v>0</v>
      </c>
      <c r="E1550">
        <f t="shared" si="73"/>
        <v>0</v>
      </c>
      <c r="F1550">
        <f t="shared" si="74"/>
        <v>0.24671465000000001</v>
      </c>
    </row>
    <row r="1551" spans="1:6" x14ac:dyDescent="0.25">
      <c r="A1551">
        <v>1542</v>
      </c>
      <c r="B1551">
        <f>'Założenia i wyniki'!$E$6*Znorm.Profile!B1551*((100-(24*'Założenia i wyniki'!$E$9))/100)</f>
        <v>0</v>
      </c>
      <c r="C1551">
        <f>'Założenia i wyniki'!$E$8*Znorm.Profile!C1551*(1+'Założenia i wyniki'!$E$10/100)^24</f>
        <v>0.30166884999999999</v>
      </c>
      <c r="D1551">
        <f t="shared" si="72"/>
        <v>0</v>
      </c>
      <c r="E1551">
        <f t="shared" si="73"/>
        <v>0</v>
      </c>
      <c r="F1551">
        <f t="shared" si="74"/>
        <v>0.30166884999999999</v>
      </c>
    </row>
    <row r="1552" spans="1:6" x14ac:dyDescent="0.25">
      <c r="A1552">
        <v>1543</v>
      </c>
      <c r="B1552">
        <f>'Założenia i wyniki'!$E$6*Znorm.Profile!B1552*((100-(24*'Założenia i wyniki'!$E$9))/100)</f>
        <v>0</v>
      </c>
      <c r="C1552">
        <f>'Założenia i wyniki'!$E$8*Znorm.Profile!C1552*(1+'Założenia i wyniki'!$E$10/100)^24</f>
        <v>0.38752140000000002</v>
      </c>
      <c r="D1552">
        <f t="shared" si="72"/>
        <v>0</v>
      </c>
      <c r="E1552">
        <f t="shared" si="73"/>
        <v>0</v>
      </c>
      <c r="F1552">
        <f t="shared" si="74"/>
        <v>0.38752140000000002</v>
      </c>
    </row>
    <row r="1553" spans="1:6" x14ac:dyDescent="0.25">
      <c r="A1553">
        <v>1544</v>
      </c>
      <c r="B1553">
        <f>'Założenia i wyniki'!$E$6*Znorm.Profile!B1553*((100-(24*'Założenia i wyniki'!$E$9))/100)</f>
        <v>5.8163803773584904E-2</v>
      </c>
      <c r="C1553">
        <f>'Założenia i wyniki'!$E$8*Znorm.Profile!C1553*(1+'Założenia i wyniki'!$E$10/100)^24</f>
        <v>0.43067640000000001</v>
      </c>
      <c r="D1553">
        <f t="shared" si="72"/>
        <v>5.8163803773584904E-2</v>
      </c>
      <c r="E1553">
        <f t="shared" si="73"/>
        <v>0</v>
      </c>
      <c r="F1553">
        <f t="shared" si="74"/>
        <v>0.37251259622641508</v>
      </c>
    </row>
    <row r="1554" spans="1:6" x14ac:dyDescent="0.25">
      <c r="A1554">
        <v>1545</v>
      </c>
      <c r="B1554">
        <f>'Założenia i wyniki'!$E$6*Znorm.Profile!B1554*((100-(24*'Założenia i wyniki'!$E$9))/100)</f>
        <v>0.22568354716981132</v>
      </c>
      <c r="C1554">
        <f>'Założenia i wyniki'!$E$8*Znorm.Profile!C1554*(1+'Założenia i wyniki'!$E$10/100)^24</f>
        <v>0.44369009999999998</v>
      </c>
      <c r="D1554">
        <f t="shared" si="72"/>
        <v>0.22568354716981132</v>
      </c>
      <c r="E1554">
        <f t="shared" si="73"/>
        <v>0</v>
      </c>
      <c r="F1554">
        <f t="shared" si="74"/>
        <v>0.21800655283018866</v>
      </c>
    </row>
    <row r="1555" spans="1:6" x14ac:dyDescent="0.25">
      <c r="A1555">
        <v>1546</v>
      </c>
      <c r="B1555">
        <f>'Założenia i wyniki'!$E$6*Znorm.Profile!B1555*((100-(24*'Założenia i wyniki'!$E$9))/100)</f>
        <v>0.21806090566037734</v>
      </c>
      <c r="C1555">
        <f>'Założenia i wyniki'!$E$8*Znorm.Profile!C1555*(1+'Założenia i wyniki'!$E$10/100)^24</f>
        <v>0.4456949</v>
      </c>
      <c r="D1555">
        <f t="shared" si="72"/>
        <v>0.21806090566037734</v>
      </c>
      <c r="E1555">
        <f t="shared" si="73"/>
        <v>0</v>
      </c>
      <c r="F1555">
        <f t="shared" si="74"/>
        <v>0.22763399433962267</v>
      </c>
    </row>
    <row r="1556" spans="1:6" x14ac:dyDescent="0.25">
      <c r="A1556">
        <v>1547</v>
      </c>
      <c r="B1556">
        <f>'Założenia i wyniki'!$E$6*Znorm.Profile!B1556*((100-(24*'Założenia i wyniki'!$E$9))/100)</f>
        <v>0.27637411320754718</v>
      </c>
      <c r="C1556">
        <f>'Założenia i wyniki'!$E$8*Znorm.Profile!C1556*(1+'Założenia i wyniki'!$E$10/100)^24</f>
        <v>0.43501884999999996</v>
      </c>
      <c r="D1556">
        <f t="shared" si="72"/>
        <v>0.27637411320754718</v>
      </c>
      <c r="E1556">
        <f t="shared" si="73"/>
        <v>0</v>
      </c>
      <c r="F1556">
        <f t="shared" si="74"/>
        <v>0.15864473679245278</v>
      </c>
    </row>
    <row r="1557" spans="1:6" x14ac:dyDescent="0.25">
      <c r="A1557">
        <v>1548</v>
      </c>
      <c r="B1557">
        <f>'Założenia i wyniki'!$E$6*Znorm.Profile!B1557*((100-(24*'Założenia i wyniki'!$E$9))/100)</f>
        <v>0.35606883018867924</v>
      </c>
      <c r="C1557">
        <f>'Założenia i wyniki'!$E$8*Znorm.Profile!C1557*(1+'Założenia i wyniki'!$E$10/100)^24</f>
        <v>0.43501430000000002</v>
      </c>
      <c r="D1557">
        <f t="shared" si="72"/>
        <v>0.35606883018867924</v>
      </c>
      <c r="E1557">
        <f t="shared" si="73"/>
        <v>0</v>
      </c>
      <c r="F1557">
        <f t="shared" si="74"/>
        <v>7.8945469811320779E-2</v>
      </c>
    </row>
    <row r="1558" spans="1:6" x14ac:dyDescent="0.25">
      <c r="A1558">
        <v>1549</v>
      </c>
      <c r="B1558">
        <f>'Założenia i wyniki'!$E$6*Znorm.Profile!B1558*((100-(24*'Założenia i wyniki'!$E$9))/100)</f>
        <v>0.26029033962264153</v>
      </c>
      <c r="C1558">
        <f>'Założenia i wyniki'!$E$8*Znorm.Profile!C1558*(1+'Założenia i wyniki'!$E$10/100)^24</f>
        <v>0.43183874999999994</v>
      </c>
      <c r="D1558">
        <f t="shared" si="72"/>
        <v>0.26029033962264153</v>
      </c>
      <c r="E1558">
        <f t="shared" si="73"/>
        <v>0</v>
      </c>
      <c r="F1558">
        <f t="shared" si="74"/>
        <v>0.17154841037735841</v>
      </c>
    </row>
    <row r="1559" spans="1:6" x14ac:dyDescent="0.25">
      <c r="A1559">
        <v>1550</v>
      </c>
      <c r="B1559">
        <f>'Założenia i wyniki'!$E$6*Znorm.Profile!B1559*((100-(24*'Założenia i wyniki'!$E$9))/100)</f>
        <v>0.19154935849056604</v>
      </c>
      <c r="C1559">
        <f>'Założenia i wyniki'!$E$8*Znorm.Profile!C1559*(1+'Założenia i wyniki'!$E$10/100)^24</f>
        <v>0.44104304999999999</v>
      </c>
      <c r="D1559">
        <f t="shared" si="72"/>
        <v>0.19154935849056604</v>
      </c>
      <c r="E1559">
        <f t="shared" si="73"/>
        <v>0</v>
      </c>
      <c r="F1559">
        <f t="shared" si="74"/>
        <v>0.24949369150943396</v>
      </c>
    </row>
    <row r="1560" spans="1:6" x14ac:dyDescent="0.25">
      <c r="A1560">
        <v>1551</v>
      </c>
      <c r="B1560">
        <f>'Założenia i wyniki'!$E$6*Znorm.Profile!B1560*((100-(24*'Założenia i wyniki'!$E$9))/100)</f>
        <v>0.17856037735849054</v>
      </c>
      <c r="C1560">
        <f>'Założenia i wyniki'!$E$8*Znorm.Profile!C1560*(1+'Założenia i wyniki'!$E$10/100)^24</f>
        <v>0.44270240000000005</v>
      </c>
      <c r="D1560">
        <f t="shared" si="72"/>
        <v>0.17856037735849054</v>
      </c>
      <c r="E1560">
        <f t="shared" si="73"/>
        <v>0</v>
      </c>
      <c r="F1560">
        <f t="shared" si="74"/>
        <v>0.26414202264150954</v>
      </c>
    </row>
    <row r="1561" spans="1:6" x14ac:dyDescent="0.25">
      <c r="A1561">
        <v>1552</v>
      </c>
      <c r="B1561">
        <f>'Założenia i wyniki'!$E$6*Znorm.Profile!B1561*((100-(24*'Założenia i wyniki'!$E$9))/100)</f>
        <v>0.12142867924528303</v>
      </c>
      <c r="C1561">
        <f>'Założenia i wyniki'!$E$8*Znorm.Profile!C1561*(1+'Założenia i wyniki'!$E$10/100)^24</f>
        <v>0.47139609999999998</v>
      </c>
      <c r="D1561">
        <f t="shared" si="72"/>
        <v>0.12142867924528303</v>
      </c>
      <c r="E1561">
        <f t="shared" si="73"/>
        <v>0</v>
      </c>
      <c r="F1561">
        <f t="shared" si="74"/>
        <v>0.34996742075471698</v>
      </c>
    </row>
    <row r="1562" spans="1:6" x14ac:dyDescent="0.25">
      <c r="A1562">
        <v>1553</v>
      </c>
      <c r="B1562">
        <f>'Założenia i wyniki'!$E$6*Znorm.Profile!B1562*((100-(24*'Założenia i wyniki'!$E$9))/100)</f>
        <v>2.9956981132075466E-2</v>
      </c>
      <c r="C1562">
        <f>'Założenia i wyniki'!$E$8*Znorm.Profile!C1562*(1+'Założenia i wyniki'!$E$10/100)^24</f>
        <v>0.50977885000000001</v>
      </c>
      <c r="D1562">
        <f t="shared" si="72"/>
        <v>2.9956981132075466E-2</v>
      </c>
      <c r="E1562">
        <f t="shared" si="73"/>
        <v>0</v>
      </c>
      <c r="F1562">
        <f t="shared" si="74"/>
        <v>0.47982186886792455</v>
      </c>
    </row>
    <row r="1563" spans="1:6" x14ac:dyDescent="0.25">
      <c r="A1563">
        <v>1554</v>
      </c>
      <c r="B1563">
        <f>'Założenia i wyniki'!$E$6*Znorm.Profile!B1563*((100-(24*'Założenia i wyniki'!$E$9))/100)</f>
        <v>0</v>
      </c>
      <c r="C1563">
        <f>'Założenia i wyniki'!$E$8*Znorm.Profile!C1563*(1+'Założenia i wyniki'!$E$10/100)^24</f>
        <v>0.56015470000000001</v>
      </c>
      <c r="D1563">
        <f t="shared" si="72"/>
        <v>0</v>
      </c>
      <c r="E1563">
        <f t="shared" si="73"/>
        <v>0</v>
      </c>
      <c r="F1563">
        <f t="shared" si="74"/>
        <v>0.56015470000000001</v>
      </c>
    </row>
    <row r="1564" spans="1:6" x14ac:dyDescent="0.25">
      <c r="A1564">
        <v>1555</v>
      </c>
      <c r="B1564">
        <f>'Założenia i wyniki'!$E$6*Znorm.Profile!B1564*((100-(24*'Założenia i wyniki'!$E$9))/100)</f>
        <v>0</v>
      </c>
      <c r="C1564">
        <f>'Założenia i wyniki'!$E$8*Znorm.Profile!C1564*(1+'Założenia i wyniki'!$E$10/100)^24</f>
        <v>0.59549174999999999</v>
      </c>
      <c r="D1564">
        <f t="shared" si="72"/>
        <v>0</v>
      </c>
      <c r="E1564">
        <f t="shared" si="73"/>
        <v>0</v>
      </c>
      <c r="F1564">
        <f t="shared" si="74"/>
        <v>0.59549174999999999</v>
      </c>
    </row>
    <row r="1565" spans="1:6" x14ac:dyDescent="0.25">
      <c r="A1565">
        <v>1556</v>
      </c>
      <c r="B1565">
        <f>'Założenia i wyniki'!$E$6*Znorm.Profile!B1565*((100-(24*'Założenia i wyniki'!$E$9))/100)</f>
        <v>0</v>
      </c>
      <c r="C1565">
        <f>'Założenia i wyniki'!$E$8*Znorm.Profile!C1565*(1+'Założenia i wyniki'!$E$10/100)^24</f>
        <v>0.59560479999999993</v>
      </c>
      <c r="D1565">
        <f t="shared" si="72"/>
        <v>0</v>
      </c>
      <c r="E1565">
        <f t="shared" si="73"/>
        <v>0</v>
      </c>
      <c r="F1565">
        <f t="shared" si="74"/>
        <v>0.59560479999999993</v>
      </c>
    </row>
    <row r="1566" spans="1:6" x14ac:dyDescent="0.25">
      <c r="A1566">
        <v>1557</v>
      </c>
      <c r="B1566">
        <f>'Założenia i wyniki'!$E$6*Znorm.Profile!B1566*((100-(24*'Założenia i wyniki'!$E$9))/100)</f>
        <v>0</v>
      </c>
      <c r="C1566">
        <f>'Założenia i wyniki'!$E$8*Znorm.Profile!C1566*(1+'Założenia i wyniki'!$E$10/100)^24</f>
        <v>0.55040825000000004</v>
      </c>
      <c r="D1566">
        <f t="shared" si="72"/>
        <v>0</v>
      </c>
      <c r="E1566">
        <f t="shared" si="73"/>
        <v>0</v>
      </c>
      <c r="F1566">
        <f t="shared" si="74"/>
        <v>0.55040825000000004</v>
      </c>
    </row>
    <row r="1567" spans="1:6" x14ac:dyDescent="0.25">
      <c r="A1567">
        <v>1558</v>
      </c>
      <c r="B1567">
        <f>'Założenia i wyniki'!$E$6*Znorm.Profile!B1567*((100-(24*'Założenia i wyniki'!$E$9))/100)</f>
        <v>0</v>
      </c>
      <c r="C1567">
        <f>'Założenia i wyniki'!$E$8*Znorm.Profile!C1567*(1+'Założenia i wyniki'!$E$10/100)^24</f>
        <v>0.49957390000000002</v>
      </c>
      <c r="D1567">
        <f t="shared" si="72"/>
        <v>0</v>
      </c>
      <c r="E1567">
        <f t="shared" si="73"/>
        <v>0</v>
      </c>
      <c r="F1567">
        <f t="shared" si="74"/>
        <v>0.49957390000000002</v>
      </c>
    </row>
    <row r="1568" spans="1:6" x14ac:dyDescent="0.25">
      <c r="A1568">
        <v>1559</v>
      </c>
      <c r="B1568">
        <f>'Założenia i wyniki'!$E$6*Znorm.Profile!B1568*((100-(24*'Założenia i wyniki'!$E$9))/100)</f>
        <v>0</v>
      </c>
      <c r="C1568">
        <f>'Założenia i wyniki'!$E$8*Znorm.Profile!C1568*(1+'Założenia i wyniki'!$E$10/100)^24</f>
        <v>0.41554065000000001</v>
      </c>
      <c r="D1568">
        <f t="shared" si="72"/>
        <v>0</v>
      </c>
      <c r="E1568">
        <f t="shared" si="73"/>
        <v>0</v>
      </c>
      <c r="F1568">
        <f t="shared" si="74"/>
        <v>0.41554065000000001</v>
      </c>
    </row>
    <row r="1569" spans="1:6" x14ac:dyDescent="0.25">
      <c r="A1569">
        <v>1560</v>
      </c>
      <c r="B1569">
        <f>'Założenia i wyniki'!$E$6*Znorm.Profile!B1569*((100-(24*'Założenia i wyniki'!$E$9))/100)</f>
        <v>0</v>
      </c>
      <c r="C1569">
        <f>'Założenia i wyniki'!$E$8*Znorm.Profile!C1569*(1+'Założenia i wyniki'!$E$10/100)^24</f>
        <v>0.34550389999999997</v>
      </c>
      <c r="D1569">
        <f t="shared" si="72"/>
        <v>0</v>
      </c>
      <c r="E1569">
        <f t="shared" si="73"/>
        <v>0</v>
      </c>
      <c r="F1569">
        <f t="shared" si="74"/>
        <v>0.34550389999999997</v>
      </c>
    </row>
    <row r="1570" spans="1:6" x14ac:dyDescent="0.25">
      <c r="A1570">
        <v>1561</v>
      </c>
      <c r="B1570">
        <f>'Założenia i wyniki'!$E$6*Znorm.Profile!B1570*((100-(24*'Założenia i wyniki'!$E$9))/100)</f>
        <v>0</v>
      </c>
      <c r="C1570">
        <f>'Założenia i wyniki'!$E$8*Znorm.Profile!C1570*(1+'Założenia i wyniki'!$E$10/100)^24</f>
        <v>0.27670754999999997</v>
      </c>
      <c r="D1570">
        <f t="shared" si="72"/>
        <v>0</v>
      </c>
      <c r="E1570">
        <f t="shared" si="73"/>
        <v>0</v>
      </c>
      <c r="F1570">
        <f t="shared" si="74"/>
        <v>0.27670754999999997</v>
      </c>
    </row>
    <row r="1571" spans="1:6" x14ac:dyDescent="0.25">
      <c r="A1571">
        <v>1562</v>
      </c>
      <c r="B1571">
        <f>'Założenia i wyniki'!$E$6*Znorm.Profile!B1571*((100-(24*'Założenia i wyniki'!$E$9))/100)</f>
        <v>0</v>
      </c>
      <c r="C1571">
        <f>'Założenia i wyniki'!$E$8*Znorm.Profile!C1571*(1+'Założenia i wyniki'!$E$10/100)^24</f>
        <v>0.24045770000000002</v>
      </c>
      <c r="D1571">
        <f t="shared" si="72"/>
        <v>0</v>
      </c>
      <c r="E1571">
        <f t="shared" si="73"/>
        <v>0</v>
      </c>
      <c r="F1571">
        <f t="shared" si="74"/>
        <v>0.24045770000000002</v>
      </c>
    </row>
    <row r="1572" spans="1:6" x14ac:dyDescent="0.25">
      <c r="A1572">
        <v>1563</v>
      </c>
      <c r="B1572">
        <f>'Założenia i wyniki'!$E$6*Znorm.Profile!B1572*((100-(24*'Założenia i wyniki'!$E$9))/100)</f>
        <v>0</v>
      </c>
      <c r="C1572">
        <f>'Założenia i wyniki'!$E$8*Znorm.Profile!C1572*(1+'Założenia i wyniki'!$E$10/100)^24</f>
        <v>0.22473219999999999</v>
      </c>
      <c r="D1572">
        <f t="shared" si="72"/>
        <v>0</v>
      </c>
      <c r="E1572">
        <f t="shared" si="73"/>
        <v>0</v>
      </c>
      <c r="F1572">
        <f t="shared" si="74"/>
        <v>0.22473219999999999</v>
      </c>
    </row>
    <row r="1573" spans="1:6" x14ac:dyDescent="0.25">
      <c r="A1573">
        <v>1564</v>
      </c>
      <c r="B1573">
        <f>'Założenia i wyniki'!$E$6*Znorm.Profile!B1573*((100-(24*'Założenia i wyniki'!$E$9))/100)</f>
        <v>0</v>
      </c>
      <c r="C1573">
        <f>'Założenia i wyniki'!$E$8*Znorm.Profile!C1573*(1+'Założenia i wyniki'!$E$10/100)^24</f>
        <v>0.2221002</v>
      </c>
      <c r="D1573">
        <f t="shared" si="72"/>
        <v>0</v>
      </c>
      <c r="E1573">
        <f t="shared" si="73"/>
        <v>0</v>
      </c>
      <c r="F1573">
        <f t="shared" si="74"/>
        <v>0.2221002</v>
      </c>
    </row>
    <row r="1574" spans="1:6" x14ac:dyDescent="0.25">
      <c r="A1574">
        <v>1565</v>
      </c>
      <c r="B1574">
        <f>'Założenia i wyniki'!$E$6*Znorm.Profile!B1574*((100-(24*'Założenia i wyniki'!$E$9))/100)</f>
        <v>0</v>
      </c>
      <c r="C1574">
        <f>'Założenia i wyniki'!$E$8*Znorm.Profile!C1574*(1+'Założenia i wyniki'!$E$10/100)^24</f>
        <v>0.2328991</v>
      </c>
      <c r="D1574">
        <f t="shared" si="72"/>
        <v>0</v>
      </c>
      <c r="E1574">
        <f t="shared" si="73"/>
        <v>0</v>
      </c>
      <c r="F1574">
        <f t="shared" si="74"/>
        <v>0.2328991</v>
      </c>
    </row>
    <row r="1575" spans="1:6" x14ac:dyDescent="0.25">
      <c r="A1575">
        <v>1566</v>
      </c>
      <c r="B1575">
        <f>'Założenia i wyniki'!$E$6*Znorm.Profile!B1575*((100-(24*'Założenia i wyniki'!$E$9))/100)</f>
        <v>0</v>
      </c>
      <c r="C1575">
        <f>'Założenia i wyniki'!$E$8*Znorm.Profile!C1575*(1+'Założenia i wyniki'!$E$10/100)^24</f>
        <v>0.25750479999999998</v>
      </c>
      <c r="D1575">
        <f t="shared" si="72"/>
        <v>0</v>
      </c>
      <c r="E1575">
        <f t="shared" si="73"/>
        <v>0</v>
      </c>
      <c r="F1575">
        <f t="shared" si="74"/>
        <v>0.25750479999999998</v>
      </c>
    </row>
    <row r="1576" spans="1:6" x14ac:dyDescent="0.25">
      <c r="A1576">
        <v>1567</v>
      </c>
      <c r="B1576">
        <f>'Założenia i wyniki'!$E$6*Znorm.Profile!B1576*((100-(24*'Założenia i wyniki'!$E$9))/100)</f>
        <v>0</v>
      </c>
      <c r="C1576">
        <f>'Założenia i wyniki'!$E$8*Znorm.Profile!C1576*(1+'Założenia i wyniki'!$E$10/100)^24</f>
        <v>0.32751039999999998</v>
      </c>
      <c r="D1576">
        <f t="shared" si="72"/>
        <v>0</v>
      </c>
      <c r="E1576">
        <f t="shared" si="73"/>
        <v>0</v>
      </c>
      <c r="F1576">
        <f t="shared" si="74"/>
        <v>0.32751039999999998</v>
      </c>
    </row>
    <row r="1577" spans="1:6" x14ac:dyDescent="0.25">
      <c r="A1577">
        <v>1568</v>
      </c>
      <c r="B1577">
        <f>'Założenia i wyniki'!$E$6*Znorm.Profile!B1577*((100-(24*'Założenia i wyniki'!$E$9))/100)</f>
        <v>7.374905660377358E-2</v>
      </c>
      <c r="C1577">
        <f>'Założenia i wyniki'!$E$8*Znorm.Profile!C1577*(1+'Założenia i wyniki'!$E$10/100)^24</f>
        <v>0.39351235000000001</v>
      </c>
      <c r="D1577">
        <f t="shared" si="72"/>
        <v>7.374905660377358E-2</v>
      </c>
      <c r="E1577">
        <f t="shared" si="73"/>
        <v>0</v>
      </c>
      <c r="F1577">
        <f t="shared" si="74"/>
        <v>0.31976329339622644</v>
      </c>
    </row>
    <row r="1578" spans="1:6" x14ac:dyDescent="0.25">
      <c r="A1578">
        <v>1569</v>
      </c>
      <c r="B1578">
        <f>'Założenia i wyniki'!$E$6*Znorm.Profile!B1578*((100-(24*'Założenia i wyniki'!$E$9))/100)</f>
        <v>0.13849577358490564</v>
      </c>
      <c r="C1578">
        <f>'Założenia i wyniki'!$E$8*Znorm.Profile!C1578*(1+'Założenia i wyniki'!$E$10/100)^24</f>
        <v>0.45362659999999999</v>
      </c>
      <c r="D1578">
        <f t="shared" si="72"/>
        <v>0.13849577358490564</v>
      </c>
      <c r="E1578">
        <f t="shared" si="73"/>
        <v>0</v>
      </c>
      <c r="F1578">
        <f t="shared" si="74"/>
        <v>0.31513082641509438</v>
      </c>
    </row>
    <row r="1579" spans="1:6" x14ac:dyDescent="0.25">
      <c r="A1579">
        <v>1570</v>
      </c>
      <c r="B1579">
        <f>'Założenia i wyniki'!$E$6*Znorm.Profile!B1579*((100-(24*'Założenia i wyniki'!$E$9))/100)</f>
        <v>0.1876770566037736</v>
      </c>
      <c r="C1579">
        <f>'Założenia i wyniki'!$E$8*Znorm.Profile!C1579*(1+'Założenia i wyniki'!$E$10/100)^24</f>
        <v>0.49590309999999993</v>
      </c>
      <c r="D1579">
        <f t="shared" si="72"/>
        <v>0.1876770566037736</v>
      </c>
      <c r="E1579">
        <f t="shared" si="73"/>
        <v>0</v>
      </c>
      <c r="F1579">
        <f t="shared" si="74"/>
        <v>0.30822604339622633</v>
      </c>
    </row>
    <row r="1580" spans="1:6" x14ac:dyDescent="0.25">
      <c r="A1580">
        <v>1571</v>
      </c>
      <c r="B1580">
        <f>'Założenia i wyniki'!$E$6*Znorm.Profile!B1580*((100-(24*'Założenia i wyniki'!$E$9))/100)</f>
        <v>0.23146150943396224</v>
      </c>
      <c r="C1580">
        <f>'Założenia i wyniki'!$E$8*Znorm.Profile!C1580*(1+'Założenia i wyniki'!$E$10/100)^24</f>
        <v>0.50955379999999995</v>
      </c>
      <c r="D1580">
        <f t="shared" si="72"/>
        <v>0.23146150943396224</v>
      </c>
      <c r="E1580">
        <f t="shared" si="73"/>
        <v>0</v>
      </c>
      <c r="F1580">
        <f t="shared" si="74"/>
        <v>0.27809229056603768</v>
      </c>
    </row>
    <row r="1581" spans="1:6" x14ac:dyDescent="0.25">
      <c r="A1581">
        <v>1572</v>
      </c>
      <c r="B1581">
        <f>'Założenia i wyniki'!$E$6*Znorm.Profile!B1581*((100-(24*'Założenia i wyniki'!$E$9))/100)</f>
        <v>0.21206188679245283</v>
      </c>
      <c r="C1581">
        <f>'Założenia i wyniki'!$E$8*Znorm.Profile!C1581*(1+'Założenia i wyniki'!$E$10/100)^24</f>
        <v>0.52144190000000001</v>
      </c>
      <c r="D1581">
        <f t="shared" si="72"/>
        <v>0.21206188679245283</v>
      </c>
      <c r="E1581">
        <f t="shared" si="73"/>
        <v>0</v>
      </c>
      <c r="F1581">
        <f t="shared" si="74"/>
        <v>0.30938001320754716</v>
      </c>
    </row>
    <row r="1582" spans="1:6" x14ac:dyDescent="0.25">
      <c r="A1582">
        <v>1573</v>
      </c>
      <c r="B1582">
        <f>'Założenia i wyniki'!$E$6*Znorm.Profile!B1582*((100-(24*'Założenia i wyniki'!$E$9))/100)</f>
        <v>0.26138037735849057</v>
      </c>
      <c r="C1582">
        <f>'Założenia i wyniki'!$E$8*Znorm.Profile!C1582*(1+'Założenia i wyniki'!$E$10/100)^24</f>
        <v>0.52569790000000005</v>
      </c>
      <c r="D1582">
        <f t="shared" si="72"/>
        <v>0.26138037735849057</v>
      </c>
      <c r="E1582">
        <f t="shared" si="73"/>
        <v>0</v>
      </c>
      <c r="F1582">
        <f t="shared" si="74"/>
        <v>0.26431752264150948</v>
      </c>
    </row>
    <row r="1583" spans="1:6" x14ac:dyDescent="0.25">
      <c r="A1583">
        <v>1574</v>
      </c>
      <c r="B1583">
        <f>'Założenia i wyniki'!$E$6*Znorm.Profile!B1583*((100-(24*'Założenia i wyniki'!$E$9))/100)</f>
        <v>0.20142067924528301</v>
      </c>
      <c r="C1583">
        <f>'Założenia i wyniki'!$E$8*Znorm.Profile!C1583*(1+'Założenia i wyniki'!$E$10/100)^24</f>
        <v>0.52166729999999994</v>
      </c>
      <c r="D1583">
        <f t="shared" si="72"/>
        <v>0.20142067924528301</v>
      </c>
      <c r="E1583">
        <f t="shared" si="73"/>
        <v>0</v>
      </c>
      <c r="F1583">
        <f t="shared" si="74"/>
        <v>0.32024662075471694</v>
      </c>
    </row>
    <row r="1584" spans="1:6" x14ac:dyDescent="0.25">
      <c r="A1584">
        <v>1575</v>
      </c>
      <c r="B1584">
        <f>'Założenia i wyniki'!$E$6*Znorm.Profile!B1584*((100-(24*'Założenia i wyniki'!$E$9))/100)</f>
        <v>0.13982973584905659</v>
      </c>
      <c r="C1584">
        <f>'Założenia i wyniki'!$E$8*Znorm.Profile!C1584*(1+'Założenia i wyniki'!$E$10/100)^24</f>
        <v>0.52257205000000007</v>
      </c>
      <c r="D1584">
        <f t="shared" si="72"/>
        <v>0.13982973584905659</v>
      </c>
      <c r="E1584">
        <f t="shared" si="73"/>
        <v>0</v>
      </c>
      <c r="F1584">
        <f t="shared" si="74"/>
        <v>0.38274231415094351</v>
      </c>
    </row>
    <row r="1585" spans="1:6" x14ac:dyDescent="0.25">
      <c r="A1585">
        <v>1576</v>
      </c>
      <c r="B1585">
        <f>'Założenia i wyniki'!$E$6*Znorm.Profile!B1585*((100-(24*'Założenia i wyniki'!$E$9))/100)</f>
        <v>0.11464452830188679</v>
      </c>
      <c r="C1585">
        <f>'Założenia i wyniki'!$E$8*Znorm.Profile!C1585*(1+'Założenia i wyniki'!$E$10/100)^24</f>
        <v>0.52889900000000001</v>
      </c>
      <c r="D1585">
        <f t="shared" si="72"/>
        <v>0.11464452830188679</v>
      </c>
      <c r="E1585">
        <f t="shared" si="73"/>
        <v>0</v>
      </c>
      <c r="F1585">
        <f t="shared" si="74"/>
        <v>0.41425447169811325</v>
      </c>
    </row>
    <row r="1586" spans="1:6" x14ac:dyDescent="0.25">
      <c r="A1586">
        <v>1577</v>
      </c>
      <c r="B1586">
        <f>'Założenia i wyniki'!$E$6*Znorm.Profile!B1586*((100-(24*'Założenia i wyniki'!$E$9))/100)</f>
        <v>3.0011101886792454E-2</v>
      </c>
      <c r="C1586">
        <f>'Założenia i wyniki'!$E$8*Znorm.Profile!C1586*(1+'Założenia i wyniki'!$E$10/100)^24</f>
        <v>0.53872209999999998</v>
      </c>
      <c r="D1586">
        <f t="shared" si="72"/>
        <v>3.0011101886792454E-2</v>
      </c>
      <c r="E1586">
        <f t="shared" si="73"/>
        <v>0</v>
      </c>
      <c r="F1586">
        <f t="shared" si="74"/>
        <v>0.50871099811320752</v>
      </c>
    </row>
    <row r="1587" spans="1:6" x14ac:dyDescent="0.25">
      <c r="A1587">
        <v>1578</v>
      </c>
      <c r="B1587">
        <f>'Założenia i wyniki'!$E$6*Znorm.Profile!B1587*((100-(24*'Założenia i wyniki'!$E$9))/100)</f>
        <v>0</v>
      </c>
      <c r="C1587">
        <f>'Założenia i wyniki'!$E$8*Znorm.Profile!C1587*(1+'Założenia i wyniki'!$E$10/100)^24</f>
        <v>0.57779820000000004</v>
      </c>
      <c r="D1587">
        <f t="shared" si="72"/>
        <v>0</v>
      </c>
      <c r="E1587">
        <f t="shared" si="73"/>
        <v>0</v>
      </c>
      <c r="F1587">
        <f t="shared" si="74"/>
        <v>0.57779820000000004</v>
      </c>
    </row>
    <row r="1588" spans="1:6" x14ac:dyDescent="0.25">
      <c r="A1588">
        <v>1579</v>
      </c>
      <c r="B1588">
        <f>'Założenia i wyniki'!$E$6*Znorm.Profile!B1588*((100-(24*'Założenia i wyniki'!$E$9))/100)</f>
        <v>0</v>
      </c>
      <c r="C1588">
        <f>'Założenia i wyniki'!$E$8*Znorm.Profile!C1588*(1+'Założenia i wyniki'!$E$10/100)^24</f>
        <v>0.62010514999999999</v>
      </c>
      <c r="D1588">
        <f t="shared" si="72"/>
        <v>0</v>
      </c>
      <c r="E1588">
        <f t="shared" si="73"/>
        <v>0</v>
      </c>
      <c r="F1588">
        <f t="shared" si="74"/>
        <v>0.62010514999999999</v>
      </c>
    </row>
    <row r="1589" spans="1:6" x14ac:dyDescent="0.25">
      <c r="A1589">
        <v>1580</v>
      </c>
      <c r="B1589">
        <f>'Założenia i wyniki'!$E$6*Znorm.Profile!B1589*((100-(24*'Założenia i wyniki'!$E$9))/100)</f>
        <v>0</v>
      </c>
      <c r="C1589">
        <f>'Założenia i wyniki'!$E$8*Znorm.Profile!C1589*(1+'Założenia i wyniki'!$E$10/100)^24</f>
        <v>0.6082922999999999</v>
      </c>
      <c r="D1589">
        <f t="shared" si="72"/>
        <v>0</v>
      </c>
      <c r="E1589">
        <f t="shared" si="73"/>
        <v>0</v>
      </c>
      <c r="F1589">
        <f t="shared" si="74"/>
        <v>0.6082922999999999</v>
      </c>
    </row>
    <row r="1590" spans="1:6" x14ac:dyDescent="0.25">
      <c r="A1590">
        <v>1581</v>
      </c>
      <c r="B1590">
        <f>'Założenia i wyniki'!$E$6*Znorm.Profile!B1590*((100-(24*'Założenia i wyniki'!$E$9))/100)</f>
        <v>0</v>
      </c>
      <c r="C1590">
        <f>'Założenia i wyniki'!$E$8*Znorm.Profile!C1590*(1+'Założenia i wyniki'!$E$10/100)^24</f>
        <v>0.55916104999999994</v>
      </c>
      <c r="D1590">
        <f t="shared" si="72"/>
        <v>0</v>
      </c>
      <c r="E1590">
        <f t="shared" si="73"/>
        <v>0</v>
      </c>
      <c r="F1590">
        <f t="shared" si="74"/>
        <v>0.55916104999999994</v>
      </c>
    </row>
    <row r="1591" spans="1:6" x14ac:dyDescent="0.25">
      <c r="A1591">
        <v>1582</v>
      </c>
      <c r="B1591">
        <f>'Założenia i wyniki'!$E$6*Znorm.Profile!B1591*((100-(24*'Założenia i wyniki'!$E$9))/100)</f>
        <v>0</v>
      </c>
      <c r="C1591">
        <f>'Założenia i wyniki'!$E$8*Znorm.Profile!C1591*(1+'Założenia i wyniki'!$E$10/100)^24</f>
        <v>0.49797999999999998</v>
      </c>
      <c r="D1591">
        <f t="shared" si="72"/>
        <v>0</v>
      </c>
      <c r="E1591">
        <f t="shared" si="73"/>
        <v>0</v>
      </c>
      <c r="F1591">
        <f t="shared" si="74"/>
        <v>0.49797999999999998</v>
      </c>
    </row>
    <row r="1592" spans="1:6" x14ac:dyDescent="0.25">
      <c r="A1592">
        <v>1583</v>
      </c>
      <c r="B1592">
        <f>'Założenia i wyniki'!$E$6*Znorm.Profile!B1592*((100-(24*'Założenia i wyniki'!$E$9))/100)</f>
        <v>0</v>
      </c>
      <c r="C1592">
        <f>'Założenia i wyniki'!$E$8*Znorm.Profile!C1592*(1+'Założenia i wyniki'!$E$10/100)^24</f>
        <v>0.42928829999999996</v>
      </c>
      <c r="D1592">
        <f t="shared" si="72"/>
        <v>0</v>
      </c>
      <c r="E1592">
        <f t="shared" si="73"/>
        <v>0</v>
      </c>
      <c r="F1592">
        <f t="shared" si="74"/>
        <v>0.42928829999999996</v>
      </c>
    </row>
    <row r="1593" spans="1:6" x14ac:dyDescent="0.25">
      <c r="A1593">
        <v>1584</v>
      </c>
      <c r="B1593">
        <f>'Założenia i wyniki'!$E$6*Znorm.Profile!B1593*((100-(24*'Założenia i wyniki'!$E$9))/100)</f>
        <v>0</v>
      </c>
      <c r="C1593">
        <f>'Założenia i wyniki'!$E$8*Znorm.Profile!C1593*(1+'Założenia i wyniki'!$E$10/100)^24</f>
        <v>0.35656389999999999</v>
      </c>
      <c r="D1593">
        <f t="shared" si="72"/>
        <v>0</v>
      </c>
      <c r="E1593">
        <f t="shared" si="73"/>
        <v>0</v>
      </c>
      <c r="F1593">
        <f t="shared" si="74"/>
        <v>0.35656389999999999</v>
      </c>
    </row>
    <row r="1594" spans="1:6" x14ac:dyDescent="0.25">
      <c r="A1594">
        <v>1585</v>
      </c>
      <c r="B1594">
        <f>'Założenia i wyniki'!$E$6*Znorm.Profile!B1594*((100-(24*'Założenia i wyniki'!$E$9))/100)</f>
        <v>0</v>
      </c>
      <c r="C1594">
        <f>'Założenia i wyniki'!$E$8*Znorm.Profile!C1594*(1+'Założenia i wyniki'!$E$10/100)^24</f>
        <v>0.28711795000000001</v>
      </c>
      <c r="D1594">
        <f t="shared" si="72"/>
        <v>0</v>
      </c>
      <c r="E1594">
        <f t="shared" si="73"/>
        <v>0</v>
      </c>
      <c r="F1594">
        <f t="shared" si="74"/>
        <v>0.28711795000000001</v>
      </c>
    </row>
    <row r="1595" spans="1:6" x14ac:dyDescent="0.25">
      <c r="A1595">
        <v>1586</v>
      </c>
      <c r="B1595">
        <f>'Założenia i wyniki'!$E$6*Znorm.Profile!B1595*((100-(24*'Założenia i wyniki'!$E$9))/100)</f>
        <v>0</v>
      </c>
      <c r="C1595">
        <f>'Założenia i wyniki'!$E$8*Znorm.Profile!C1595*(1+'Założenia i wyniki'!$E$10/100)^24</f>
        <v>0.24712870000000001</v>
      </c>
      <c r="D1595">
        <f t="shared" si="72"/>
        <v>0</v>
      </c>
      <c r="E1595">
        <f t="shared" si="73"/>
        <v>0</v>
      </c>
      <c r="F1595">
        <f t="shared" si="74"/>
        <v>0.24712870000000001</v>
      </c>
    </row>
    <row r="1596" spans="1:6" x14ac:dyDescent="0.25">
      <c r="A1596">
        <v>1587</v>
      </c>
      <c r="B1596">
        <f>'Założenia i wyniki'!$E$6*Znorm.Profile!B1596*((100-(24*'Założenia i wyniki'!$E$9))/100)</f>
        <v>0</v>
      </c>
      <c r="C1596">
        <f>'Założenia i wyniki'!$E$8*Znorm.Profile!C1596*(1+'Założenia i wyniki'!$E$10/100)^24</f>
        <v>0.22835049999999998</v>
      </c>
      <c r="D1596">
        <f t="shared" si="72"/>
        <v>0</v>
      </c>
      <c r="E1596">
        <f t="shared" si="73"/>
        <v>0</v>
      </c>
      <c r="F1596">
        <f t="shared" si="74"/>
        <v>0.22835049999999998</v>
      </c>
    </row>
    <row r="1597" spans="1:6" x14ac:dyDescent="0.25">
      <c r="A1597">
        <v>1588</v>
      </c>
      <c r="B1597">
        <f>'Założenia i wyniki'!$E$6*Znorm.Profile!B1597*((100-(24*'Założenia i wyniki'!$E$9))/100)</f>
        <v>0</v>
      </c>
      <c r="C1597">
        <f>'Założenia i wyniki'!$E$8*Znorm.Profile!C1597*(1+'Założenia i wyniki'!$E$10/100)^24</f>
        <v>0.22324295000000002</v>
      </c>
      <c r="D1597">
        <f t="shared" si="72"/>
        <v>0</v>
      </c>
      <c r="E1597">
        <f t="shared" si="73"/>
        <v>0</v>
      </c>
      <c r="F1597">
        <f t="shared" si="74"/>
        <v>0.22324295000000002</v>
      </c>
    </row>
    <row r="1598" spans="1:6" x14ac:dyDescent="0.25">
      <c r="A1598">
        <v>1589</v>
      </c>
      <c r="B1598">
        <f>'Założenia i wyniki'!$E$6*Znorm.Profile!B1598*((100-(24*'Założenia i wyniki'!$E$9))/100)</f>
        <v>0</v>
      </c>
      <c r="C1598">
        <f>'Założenia i wyniki'!$E$8*Znorm.Profile!C1598*(1+'Założenia i wyniki'!$E$10/100)^24</f>
        <v>0.22444975</v>
      </c>
      <c r="D1598">
        <f t="shared" si="72"/>
        <v>0</v>
      </c>
      <c r="E1598">
        <f t="shared" si="73"/>
        <v>0</v>
      </c>
      <c r="F1598">
        <f t="shared" si="74"/>
        <v>0.22444975</v>
      </c>
    </row>
    <row r="1599" spans="1:6" x14ac:dyDescent="0.25">
      <c r="A1599">
        <v>1590</v>
      </c>
      <c r="B1599">
        <f>'Założenia i wyniki'!$E$6*Znorm.Profile!B1599*((100-(24*'Założenia i wyniki'!$E$9))/100)</f>
        <v>0</v>
      </c>
      <c r="C1599">
        <f>'Założenia i wyniki'!$E$8*Znorm.Profile!C1599*(1+'Założenia i wyniki'!$E$10/100)^24</f>
        <v>0.24914994999999998</v>
      </c>
      <c r="D1599">
        <f t="shared" si="72"/>
        <v>0</v>
      </c>
      <c r="E1599">
        <f t="shared" si="73"/>
        <v>0</v>
      </c>
      <c r="F1599">
        <f t="shared" si="74"/>
        <v>0.24914994999999998</v>
      </c>
    </row>
    <row r="1600" spans="1:6" x14ac:dyDescent="0.25">
      <c r="A1600">
        <v>1591</v>
      </c>
      <c r="B1600">
        <f>'Założenia i wyniki'!$E$6*Znorm.Profile!B1600*((100-(24*'Założenia i wyniki'!$E$9))/100)</f>
        <v>0</v>
      </c>
      <c r="C1600">
        <f>'Założenia i wyniki'!$E$8*Znorm.Profile!C1600*(1+'Założenia i wyniki'!$E$10/100)^24</f>
        <v>0.30892645000000002</v>
      </c>
      <c r="D1600">
        <f t="shared" si="72"/>
        <v>0</v>
      </c>
      <c r="E1600">
        <f t="shared" si="73"/>
        <v>0</v>
      </c>
      <c r="F1600">
        <f t="shared" si="74"/>
        <v>0.30892645000000002</v>
      </c>
    </row>
    <row r="1601" spans="1:6" x14ac:dyDescent="0.25">
      <c r="A1601">
        <v>1592</v>
      </c>
      <c r="B1601">
        <f>'Założenia i wyniki'!$E$6*Znorm.Profile!B1601*((100-(24*'Założenia i wyniki'!$E$9))/100)</f>
        <v>8.0617056603773579E-2</v>
      </c>
      <c r="C1601">
        <f>'Założenia i wyniki'!$E$8*Znorm.Profile!C1601*(1+'Założenia i wyniki'!$E$10/100)^24</f>
        <v>0.36218034999999998</v>
      </c>
      <c r="D1601">
        <f t="shared" si="72"/>
        <v>8.0617056603773579E-2</v>
      </c>
      <c r="E1601">
        <f t="shared" si="73"/>
        <v>0</v>
      </c>
      <c r="F1601">
        <f t="shared" si="74"/>
        <v>0.28156329339622643</v>
      </c>
    </row>
    <row r="1602" spans="1:6" x14ac:dyDescent="0.25">
      <c r="A1602">
        <v>1593</v>
      </c>
      <c r="B1602">
        <f>'Założenia i wyniki'!$E$6*Znorm.Profile!B1602*((100-(24*'Założenia i wyniki'!$E$9))/100)</f>
        <v>0.20734347169811321</v>
      </c>
      <c r="C1602">
        <f>'Założenia i wyniki'!$E$8*Znorm.Profile!C1602*(1+'Założenia i wyniki'!$E$10/100)^24</f>
        <v>0.42669095000000001</v>
      </c>
      <c r="D1602">
        <f t="shared" si="72"/>
        <v>0.20734347169811321</v>
      </c>
      <c r="E1602">
        <f t="shared" si="73"/>
        <v>0</v>
      </c>
      <c r="F1602">
        <f t="shared" si="74"/>
        <v>0.21934747830188681</v>
      </c>
    </row>
    <row r="1603" spans="1:6" x14ac:dyDescent="0.25">
      <c r="A1603">
        <v>1594</v>
      </c>
      <c r="B1603">
        <f>'Założenia i wyniki'!$E$6*Znorm.Profile!B1603*((100-(24*'Założenia i wyniki'!$E$9))/100)</f>
        <v>0.2796823396226415</v>
      </c>
      <c r="C1603">
        <f>'Założenia i wyniki'!$E$8*Znorm.Profile!C1603*(1+'Założenia i wyniki'!$E$10/100)^24</f>
        <v>0.47332600000000002</v>
      </c>
      <c r="D1603">
        <f t="shared" si="72"/>
        <v>0.2796823396226415</v>
      </c>
      <c r="E1603">
        <f t="shared" si="73"/>
        <v>0</v>
      </c>
      <c r="F1603">
        <f t="shared" si="74"/>
        <v>0.19364366037735853</v>
      </c>
    </row>
    <row r="1604" spans="1:6" x14ac:dyDescent="0.25">
      <c r="A1604">
        <v>1595</v>
      </c>
      <c r="B1604">
        <f>'Założenia i wyniki'!$E$6*Znorm.Profile!B1604*((100-(24*'Założenia i wyniki'!$E$9))/100)</f>
        <v>0.24761388679245278</v>
      </c>
      <c r="C1604">
        <f>'Założenia i wyniki'!$E$8*Znorm.Profile!C1604*(1+'Założenia i wyniki'!$E$10/100)^24</f>
        <v>0.50118425</v>
      </c>
      <c r="D1604">
        <f t="shared" si="72"/>
        <v>0.24761388679245278</v>
      </c>
      <c r="E1604">
        <f t="shared" si="73"/>
        <v>0</v>
      </c>
      <c r="F1604">
        <f t="shared" si="74"/>
        <v>0.25357036320754722</v>
      </c>
    </row>
    <row r="1605" spans="1:6" x14ac:dyDescent="0.25">
      <c r="A1605">
        <v>1596</v>
      </c>
      <c r="B1605">
        <f>'Założenia i wyniki'!$E$6*Znorm.Profile!B1605*((100-(24*'Założenia i wyniki'!$E$9))/100)</f>
        <v>0.22950249056603772</v>
      </c>
      <c r="C1605">
        <f>'Założenia i wyniki'!$E$8*Znorm.Profile!C1605*(1+'Założenia i wyniki'!$E$10/100)^24</f>
        <v>0.51069934999999989</v>
      </c>
      <c r="D1605">
        <f t="shared" si="72"/>
        <v>0.22950249056603772</v>
      </c>
      <c r="E1605">
        <f t="shared" si="73"/>
        <v>0</v>
      </c>
      <c r="F1605">
        <f t="shared" si="74"/>
        <v>0.28119685943396217</v>
      </c>
    </row>
    <row r="1606" spans="1:6" x14ac:dyDescent="0.25">
      <c r="A1606">
        <v>1597</v>
      </c>
      <c r="B1606">
        <f>'Założenia i wyniki'!$E$6*Znorm.Profile!B1606*((100-(24*'Założenia i wyniki'!$E$9))/100)</f>
        <v>0.20619245283018864</v>
      </c>
      <c r="C1606">
        <f>'Założenia i wyniki'!$E$8*Znorm.Profile!C1606*(1+'Założenia i wyniki'!$E$10/100)^24</f>
        <v>0.50670970000000004</v>
      </c>
      <c r="D1606">
        <f t="shared" si="72"/>
        <v>0.20619245283018864</v>
      </c>
      <c r="E1606">
        <f t="shared" si="73"/>
        <v>0</v>
      </c>
      <c r="F1606">
        <f t="shared" si="74"/>
        <v>0.30051724716981143</v>
      </c>
    </row>
    <row r="1607" spans="1:6" x14ac:dyDescent="0.25">
      <c r="A1607">
        <v>1598</v>
      </c>
      <c r="B1607">
        <f>'Założenia i wyniki'!$E$6*Znorm.Profile!B1607*((100-(24*'Założenia i wyniki'!$E$9))/100)</f>
        <v>0.15673675471698112</v>
      </c>
      <c r="C1607">
        <f>'Założenia i wyniki'!$E$8*Znorm.Profile!C1607*(1+'Założenia i wyniki'!$E$10/100)^24</f>
        <v>0.48854295000000003</v>
      </c>
      <c r="D1607">
        <f t="shared" si="72"/>
        <v>0.15673675471698112</v>
      </c>
      <c r="E1607">
        <f t="shared" si="73"/>
        <v>0</v>
      </c>
      <c r="F1607">
        <f t="shared" si="74"/>
        <v>0.33180619528301891</v>
      </c>
    </row>
    <row r="1608" spans="1:6" x14ac:dyDescent="0.25">
      <c r="A1608">
        <v>1599</v>
      </c>
      <c r="B1608">
        <f>'Założenia i wyniki'!$E$6*Znorm.Profile!B1608*((100-(24*'Założenia i wyniki'!$E$9))/100)</f>
        <v>0.15839849056603775</v>
      </c>
      <c r="C1608">
        <f>'Założenia i wyniki'!$E$8*Znorm.Profile!C1608*(1+'Założenia i wyniki'!$E$10/100)^24</f>
        <v>0.45985239999999999</v>
      </c>
      <c r="D1608">
        <f t="shared" si="72"/>
        <v>0.15839849056603775</v>
      </c>
      <c r="E1608">
        <f t="shared" si="73"/>
        <v>0</v>
      </c>
      <c r="F1608">
        <f t="shared" si="74"/>
        <v>0.30145390943396222</v>
      </c>
    </row>
    <row r="1609" spans="1:6" x14ac:dyDescent="0.25">
      <c r="A1609">
        <v>1600</v>
      </c>
      <c r="B1609">
        <f>'Założenia i wyniki'!$E$6*Znorm.Profile!B1609*((100-(24*'Założenia i wyniki'!$E$9))/100)</f>
        <v>0.15022701886792456</v>
      </c>
      <c r="C1609">
        <f>'Założenia i wyniki'!$E$8*Znorm.Profile!C1609*(1+'Założenia i wyniki'!$E$10/100)^24</f>
        <v>0.43749650000000007</v>
      </c>
      <c r="D1609">
        <f t="shared" si="72"/>
        <v>0.15022701886792456</v>
      </c>
      <c r="E1609">
        <f t="shared" si="73"/>
        <v>0</v>
      </c>
      <c r="F1609">
        <f t="shared" si="74"/>
        <v>0.28726948113207551</v>
      </c>
    </row>
    <row r="1610" spans="1:6" x14ac:dyDescent="0.25">
      <c r="A1610">
        <v>1601</v>
      </c>
      <c r="B1610">
        <f>'Założenia i wyniki'!$E$6*Znorm.Profile!B1610*((100-(24*'Założenia i wyniki'!$E$9))/100)</f>
        <v>5.2105328301886779E-2</v>
      </c>
      <c r="C1610">
        <f>'Założenia i wyniki'!$E$8*Znorm.Profile!C1610*(1+'Założenia i wyniki'!$E$10/100)^24</f>
        <v>0.45668350000000002</v>
      </c>
      <c r="D1610">
        <f t="shared" si="72"/>
        <v>5.2105328301886779E-2</v>
      </c>
      <c r="E1610">
        <f t="shared" si="73"/>
        <v>0</v>
      </c>
      <c r="F1610">
        <f t="shared" si="74"/>
        <v>0.40457817169811322</v>
      </c>
    </row>
    <row r="1611" spans="1:6" x14ac:dyDescent="0.25">
      <c r="A1611">
        <v>1602</v>
      </c>
      <c r="B1611">
        <f>'Założenia i wyniki'!$E$6*Znorm.Profile!B1611*((100-(24*'Założenia i wyniki'!$E$9))/100)</f>
        <v>0</v>
      </c>
      <c r="C1611">
        <f>'Założenia i wyniki'!$E$8*Znorm.Profile!C1611*(1+'Założenia i wyniki'!$E$10/100)^24</f>
        <v>0.51748550000000004</v>
      </c>
      <c r="D1611">
        <f t="shared" ref="D1611:D1674" si="75">IF(B1611&lt;=C1611,B1611,C1611)</f>
        <v>0</v>
      </c>
      <c r="E1611">
        <f t="shared" ref="E1611:E1674" si="76">IF(B1611&gt;C1611,B1611-C1611,0)</f>
        <v>0</v>
      </c>
      <c r="F1611">
        <f t="shared" ref="F1611:F1674" si="77">IF(B1611&lt;C1611,C1611-B1611,0)</f>
        <v>0.51748550000000004</v>
      </c>
    </row>
    <row r="1612" spans="1:6" x14ac:dyDescent="0.25">
      <c r="A1612">
        <v>1603</v>
      </c>
      <c r="B1612">
        <f>'Założenia i wyniki'!$E$6*Znorm.Profile!B1612*((100-(24*'Założenia i wyniki'!$E$9))/100)</f>
        <v>0</v>
      </c>
      <c r="C1612">
        <f>'Założenia i wyniki'!$E$8*Znorm.Profile!C1612*(1+'Założenia i wyniki'!$E$10/100)^24</f>
        <v>0.56631469999999995</v>
      </c>
      <c r="D1612">
        <f t="shared" si="75"/>
        <v>0</v>
      </c>
      <c r="E1612">
        <f t="shared" si="76"/>
        <v>0</v>
      </c>
      <c r="F1612">
        <f t="shared" si="77"/>
        <v>0.56631469999999995</v>
      </c>
    </row>
    <row r="1613" spans="1:6" x14ac:dyDescent="0.25">
      <c r="A1613">
        <v>1604</v>
      </c>
      <c r="B1613">
        <f>'Założenia i wyniki'!$E$6*Znorm.Profile!B1613*((100-(24*'Założenia i wyniki'!$E$9))/100)</f>
        <v>0</v>
      </c>
      <c r="C1613">
        <f>'Założenia i wyniki'!$E$8*Znorm.Profile!C1613*(1+'Założenia i wyniki'!$E$10/100)^24</f>
        <v>0.57599464999999994</v>
      </c>
      <c r="D1613">
        <f t="shared" si="75"/>
        <v>0</v>
      </c>
      <c r="E1613">
        <f t="shared" si="76"/>
        <v>0</v>
      </c>
      <c r="F1613">
        <f t="shared" si="77"/>
        <v>0.57599464999999994</v>
      </c>
    </row>
    <row r="1614" spans="1:6" x14ac:dyDescent="0.25">
      <c r="A1614">
        <v>1605</v>
      </c>
      <c r="B1614">
        <f>'Założenia i wyniki'!$E$6*Znorm.Profile!B1614*((100-(24*'Założenia i wyniki'!$E$9))/100)</f>
        <v>0</v>
      </c>
      <c r="C1614">
        <f>'Założenia i wyniki'!$E$8*Znorm.Profile!C1614*(1+'Założenia i wyniki'!$E$10/100)^24</f>
        <v>0.54951435000000004</v>
      </c>
      <c r="D1614">
        <f t="shared" si="75"/>
        <v>0</v>
      </c>
      <c r="E1614">
        <f t="shared" si="76"/>
        <v>0</v>
      </c>
      <c r="F1614">
        <f t="shared" si="77"/>
        <v>0.54951435000000004</v>
      </c>
    </row>
    <row r="1615" spans="1:6" x14ac:dyDescent="0.25">
      <c r="A1615">
        <v>1606</v>
      </c>
      <c r="B1615">
        <f>'Założenia i wyniki'!$E$6*Znorm.Profile!B1615*((100-(24*'Założenia i wyniki'!$E$9))/100)</f>
        <v>0</v>
      </c>
      <c r="C1615">
        <f>'Założenia i wyniki'!$E$8*Znorm.Profile!C1615*(1+'Założenia i wyniki'!$E$10/100)^24</f>
        <v>0.48726789999999998</v>
      </c>
      <c r="D1615">
        <f t="shared" si="75"/>
        <v>0</v>
      </c>
      <c r="E1615">
        <f t="shared" si="76"/>
        <v>0</v>
      </c>
      <c r="F1615">
        <f t="shared" si="77"/>
        <v>0.48726789999999998</v>
      </c>
    </row>
    <row r="1616" spans="1:6" x14ac:dyDescent="0.25">
      <c r="A1616">
        <v>1607</v>
      </c>
      <c r="B1616">
        <f>'Założenia i wyniki'!$E$6*Znorm.Profile!B1616*((100-(24*'Założenia i wyniki'!$E$9))/100)</f>
        <v>0</v>
      </c>
      <c r="C1616">
        <f>'Założenia i wyniki'!$E$8*Znorm.Profile!C1616*(1+'Założenia i wyniki'!$E$10/100)^24</f>
        <v>0.40431020000000001</v>
      </c>
      <c r="D1616">
        <f t="shared" si="75"/>
        <v>0</v>
      </c>
      <c r="E1616">
        <f t="shared" si="76"/>
        <v>0</v>
      </c>
      <c r="F1616">
        <f t="shared" si="77"/>
        <v>0.40431020000000001</v>
      </c>
    </row>
    <row r="1617" spans="1:6" x14ac:dyDescent="0.25">
      <c r="A1617">
        <v>1608</v>
      </c>
      <c r="B1617">
        <f>'Założenia i wyniki'!$E$6*Znorm.Profile!B1617*((100-(24*'Założenia i wyniki'!$E$9))/100)</f>
        <v>0</v>
      </c>
      <c r="C1617">
        <f>'Założenia i wyniki'!$E$8*Znorm.Profile!C1617*(1+'Założenia i wyniki'!$E$10/100)^24</f>
        <v>0.32485145000000004</v>
      </c>
      <c r="D1617">
        <f t="shared" si="75"/>
        <v>0</v>
      </c>
      <c r="E1617">
        <f t="shared" si="76"/>
        <v>0</v>
      </c>
      <c r="F1617">
        <f t="shared" si="77"/>
        <v>0.32485145000000004</v>
      </c>
    </row>
    <row r="1618" spans="1:6" x14ac:dyDescent="0.25">
      <c r="A1618">
        <v>1609</v>
      </c>
      <c r="B1618">
        <f>'Założenia i wyniki'!$E$6*Znorm.Profile!B1618*((100-(24*'Założenia i wyniki'!$E$9))/100)</f>
        <v>0</v>
      </c>
      <c r="C1618">
        <f>'Założenia i wyniki'!$E$8*Znorm.Profile!C1618*(1+'Założenia i wyniki'!$E$10/100)^24</f>
        <v>0.25956069999999998</v>
      </c>
      <c r="D1618">
        <f t="shared" si="75"/>
        <v>0</v>
      </c>
      <c r="E1618">
        <f t="shared" si="76"/>
        <v>0</v>
      </c>
      <c r="F1618">
        <f t="shared" si="77"/>
        <v>0.25956069999999998</v>
      </c>
    </row>
    <row r="1619" spans="1:6" x14ac:dyDescent="0.25">
      <c r="A1619">
        <v>1610</v>
      </c>
      <c r="B1619">
        <f>'Założenia i wyniki'!$E$6*Znorm.Profile!B1619*((100-(24*'Założenia i wyniki'!$E$9))/100)</f>
        <v>0</v>
      </c>
      <c r="C1619">
        <f>'Założenia i wyniki'!$E$8*Znorm.Profile!C1619*(1+'Założenia i wyniki'!$E$10/100)^24</f>
        <v>0.2325498</v>
      </c>
      <c r="D1619">
        <f t="shared" si="75"/>
        <v>0</v>
      </c>
      <c r="E1619">
        <f t="shared" si="76"/>
        <v>0</v>
      </c>
      <c r="F1619">
        <f t="shared" si="77"/>
        <v>0.2325498</v>
      </c>
    </row>
    <row r="1620" spans="1:6" x14ac:dyDescent="0.25">
      <c r="A1620">
        <v>1611</v>
      </c>
      <c r="B1620">
        <f>'Założenia i wyniki'!$E$6*Znorm.Profile!B1620*((100-(24*'Założenia i wyniki'!$E$9))/100)</f>
        <v>0</v>
      </c>
      <c r="C1620">
        <f>'Założenia i wyniki'!$E$8*Znorm.Profile!C1620*(1+'Założenia i wyniki'!$E$10/100)^24</f>
        <v>0.2198763</v>
      </c>
      <c r="D1620">
        <f t="shared" si="75"/>
        <v>0</v>
      </c>
      <c r="E1620">
        <f t="shared" si="76"/>
        <v>0</v>
      </c>
      <c r="F1620">
        <f t="shared" si="77"/>
        <v>0.2198763</v>
      </c>
    </row>
    <row r="1621" spans="1:6" x14ac:dyDescent="0.25">
      <c r="A1621">
        <v>1612</v>
      </c>
      <c r="B1621">
        <f>'Założenia i wyniki'!$E$6*Znorm.Profile!B1621*((100-(24*'Założenia i wyniki'!$E$9))/100)</f>
        <v>0</v>
      </c>
      <c r="C1621">
        <f>'Założenia i wyniki'!$E$8*Znorm.Profile!C1621*(1+'Założenia i wyniki'!$E$10/100)^24</f>
        <v>0.2195452</v>
      </c>
      <c r="D1621">
        <f t="shared" si="75"/>
        <v>0</v>
      </c>
      <c r="E1621">
        <f t="shared" si="76"/>
        <v>0</v>
      </c>
      <c r="F1621">
        <f t="shared" si="77"/>
        <v>0.2195452</v>
      </c>
    </row>
    <row r="1622" spans="1:6" x14ac:dyDescent="0.25">
      <c r="A1622">
        <v>1613</v>
      </c>
      <c r="B1622">
        <f>'Założenia i wyniki'!$E$6*Znorm.Profile!B1622*((100-(24*'Założenia i wyniki'!$E$9))/100)</f>
        <v>0</v>
      </c>
      <c r="C1622">
        <f>'Założenia i wyniki'!$E$8*Znorm.Profile!C1622*(1+'Założenia i wyniki'!$E$10/100)^24</f>
        <v>0.24652005000000002</v>
      </c>
      <c r="D1622">
        <f t="shared" si="75"/>
        <v>0</v>
      </c>
      <c r="E1622">
        <f t="shared" si="76"/>
        <v>0</v>
      </c>
      <c r="F1622">
        <f t="shared" si="77"/>
        <v>0.24652005000000002</v>
      </c>
    </row>
    <row r="1623" spans="1:6" x14ac:dyDescent="0.25">
      <c r="A1623">
        <v>1614</v>
      </c>
      <c r="B1623">
        <f>'Założenia i wyniki'!$E$6*Znorm.Profile!B1623*((100-(24*'Założenia i wyniki'!$E$9))/100)</f>
        <v>0</v>
      </c>
      <c r="C1623">
        <f>'Założenia i wyniki'!$E$8*Znorm.Profile!C1623*(1+'Założenia i wyniki'!$E$10/100)^24</f>
        <v>0.30079210000000001</v>
      </c>
      <c r="D1623">
        <f t="shared" si="75"/>
        <v>0</v>
      </c>
      <c r="E1623">
        <f t="shared" si="76"/>
        <v>0</v>
      </c>
      <c r="F1623">
        <f t="shared" si="77"/>
        <v>0.30079210000000001</v>
      </c>
    </row>
    <row r="1624" spans="1:6" x14ac:dyDescent="0.25">
      <c r="A1624">
        <v>1615</v>
      </c>
      <c r="B1624">
        <f>'Założenia i wyniki'!$E$6*Znorm.Profile!B1624*((100-(24*'Założenia i wyniki'!$E$9))/100)</f>
        <v>0</v>
      </c>
      <c r="C1624">
        <f>'Założenia i wyniki'!$E$8*Znorm.Profile!C1624*(1+'Założenia i wyniki'!$E$10/100)^24</f>
        <v>0.38657044999999995</v>
      </c>
      <c r="D1624">
        <f t="shared" si="75"/>
        <v>0</v>
      </c>
      <c r="E1624">
        <f t="shared" si="76"/>
        <v>0</v>
      </c>
      <c r="F1624">
        <f t="shared" si="77"/>
        <v>0.38657044999999995</v>
      </c>
    </row>
    <row r="1625" spans="1:6" x14ac:dyDescent="0.25">
      <c r="A1625">
        <v>1616</v>
      </c>
      <c r="B1625">
        <f>'Założenia i wyniki'!$E$6*Znorm.Profile!B1625*((100-(24*'Założenia i wyniki'!$E$9))/100)</f>
        <v>9.8903773584905638E-2</v>
      </c>
      <c r="C1625">
        <f>'Założenia i wyniki'!$E$8*Znorm.Profile!C1625*(1+'Założenia i wyniki'!$E$10/100)^24</f>
        <v>0.43938964999999996</v>
      </c>
      <c r="D1625">
        <f t="shared" si="75"/>
        <v>9.8903773584905638E-2</v>
      </c>
      <c r="E1625">
        <f t="shared" si="76"/>
        <v>0</v>
      </c>
      <c r="F1625">
        <f t="shared" si="77"/>
        <v>0.34048587641509431</v>
      </c>
    </row>
    <row r="1626" spans="1:6" x14ac:dyDescent="0.25">
      <c r="A1626">
        <v>1617</v>
      </c>
      <c r="B1626">
        <f>'Założenia i wyniki'!$E$6*Znorm.Profile!B1626*((100-(24*'Założenia i wyniki'!$E$9))/100)</f>
        <v>0.17140271698113205</v>
      </c>
      <c r="C1626">
        <f>'Założenia i wyniki'!$E$8*Znorm.Profile!C1626*(1+'Założenia i wyniki'!$E$10/100)^24</f>
        <v>0.44485035000000001</v>
      </c>
      <c r="D1626">
        <f t="shared" si="75"/>
        <v>0.17140271698113205</v>
      </c>
      <c r="E1626">
        <f t="shared" si="76"/>
        <v>0</v>
      </c>
      <c r="F1626">
        <f t="shared" si="77"/>
        <v>0.27344763301886799</v>
      </c>
    </row>
    <row r="1627" spans="1:6" x14ac:dyDescent="0.25">
      <c r="A1627">
        <v>1618</v>
      </c>
      <c r="B1627">
        <f>'Założenia i wyniki'!$E$6*Znorm.Profile!B1627*((100-(24*'Założenia i wyniki'!$E$9))/100)</f>
        <v>0.38027071698113202</v>
      </c>
      <c r="C1627">
        <f>'Założenia i wyniki'!$E$8*Znorm.Profile!C1627*(1+'Założenia i wyniki'!$E$10/100)^24</f>
        <v>0.45723194999999994</v>
      </c>
      <c r="D1627">
        <f t="shared" si="75"/>
        <v>0.38027071698113202</v>
      </c>
      <c r="E1627">
        <f t="shared" si="76"/>
        <v>0</v>
      </c>
      <c r="F1627">
        <f t="shared" si="77"/>
        <v>7.6961233018867925E-2</v>
      </c>
    </row>
    <row r="1628" spans="1:6" x14ac:dyDescent="0.25">
      <c r="A1628">
        <v>1619</v>
      </c>
      <c r="B1628">
        <f>'Założenia i wyniki'!$E$6*Znorm.Profile!B1628*((100-(24*'Założenia i wyniki'!$E$9))/100)</f>
        <v>0.33592981132075467</v>
      </c>
      <c r="C1628">
        <f>'Założenia i wyniki'!$E$8*Znorm.Profile!C1628*(1+'Założenia i wyniki'!$E$10/100)^24</f>
        <v>0.43939699999999998</v>
      </c>
      <c r="D1628">
        <f t="shared" si="75"/>
        <v>0.33592981132075467</v>
      </c>
      <c r="E1628">
        <f t="shared" si="76"/>
        <v>0</v>
      </c>
      <c r="F1628">
        <f t="shared" si="77"/>
        <v>0.10346718867924531</v>
      </c>
    </row>
    <row r="1629" spans="1:6" x14ac:dyDescent="0.25">
      <c r="A1629">
        <v>1620</v>
      </c>
      <c r="B1629">
        <f>'Założenia i wyniki'!$E$6*Znorm.Profile!B1629*((100-(24*'Założenia i wyniki'!$E$9))/100)</f>
        <v>0.30855690566037736</v>
      </c>
      <c r="C1629">
        <f>'Założenia i wyniki'!$E$8*Znorm.Profile!C1629*(1+'Założenia i wyniki'!$E$10/100)^24</f>
        <v>0.42474495000000001</v>
      </c>
      <c r="D1629">
        <f t="shared" si="75"/>
        <v>0.30855690566037736</v>
      </c>
      <c r="E1629">
        <f t="shared" si="76"/>
        <v>0</v>
      </c>
      <c r="F1629">
        <f t="shared" si="77"/>
        <v>0.11618804433962265</v>
      </c>
    </row>
    <row r="1630" spans="1:6" x14ac:dyDescent="0.25">
      <c r="A1630">
        <v>1621</v>
      </c>
      <c r="B1630">
        <f>'Założenia i wyniki'!$E$6*Znorm.Profile!B1630*((100-(24*'Założenia i wyniki'!$E$9))/100)</f>
        <v>0.36408784905660374</v>
      </c>
      <c r="C1630">
        <f>'Założenia i wyniki'!$E$8*Znorm.Profile!C1630*(1+'Założenia i wyniki'!$E$10/100)^24</f>
        <v>0.41944245000000002</v>
      </c>
      <c r="D1630">
        <f t="shared" si="75"/>
        <v>0.36408784905660374</v>
      </c>
      <c r="E1630">
        <f t="shared" si="76"/>
        <v>0</v>
      </c>
      <c r="F1630">
        <f t="shared" si="77"/>
        <v>5.5354600943396282E-2</v>
      </c>
    </row>
    <row r="1631" spans="1:6" x14ac:dyDescent="0.25">
      <c r="A1631">
        <v>1622</v>
      </c>
      <c r="B1631">
        <f>'Założenia i wyniki'!$E$6*Znorm.Profile!B1631*((100-(24*'Założenia i wyniki'!$E$9))/100)</f>
        <v>0.31338966037735844</v>
      </c>
      <c r="C1631">
        <f>'Założenia i wyniki'!$E$8*Znorm.Profile!C1631*(1+'Założenia i wyniki'!$E$10/100)^24</f>
        <v>0.42247905000000002</v>
      </c>
      <c r="D1631">
        <f t="shared" si="75"/>
        <v>0.31338966037735844</v>
      </c>
      <c r="E1631">
        <f t="shared" si="76"/>
        <v>0</v>
      </c>
      <c r="F1631">
        <f t="shared" si="77"/>
        <v>0.10908938962264159</v>
      </c>
    </row>
    <row r="1632" spans="1:6" x14ac:dyDescent="0.25">
      <c r="A1632">
        <v>1623</v>
      </c>
      <c r="B1632">
        <f>'Założenia i wyniki'!$E$6*Znorm.Profile!B1632*((100-(24*'Założenia i wyniki'!$E$9))/100)</f>
        <v>0.16945894339622641</v>
      </c>
      <c r="C1632">
        <f>'Założenia i wyniki'!$E$8*Znorm.Profile!C1632*(1+'Założenia i wyniki'!$E$10/100)^24</f>
        <v>0.43241309999999999</v>
      </c>
      <c r="D1632">
        <f t="shared" si="75"/>
        <v>0.16945894339622641</v>
      </c>
      <c r="E1632">
        <f t="shared" si="76"/>
        <v>0</v>
      </c>
      <c r="F1632">
        <f t="shared" si="77"/>
        <v>0.26295415660377358</v>
      </c>
    </row>
    <row r="1633" spans="1:6" x14ac:dyDescent="0.25">
      <c r="A1633">
        <v>1624</v>
      </c>
      <c r="B1633">
        <f>'Założenia i wyniki'!$E$6*Znorm.Profile!B1633*((100-(24*'Założenia i wyniki'!$E$9))/100)</f>
        <v>0.16922264150943395</v>
      </c>
      <c r="C1633">
        <f>'Założenia i wyniki'!$E$8*Znorm.Profile!C1633*(1+'Założenia i wyniki'!$E$10/100)^24</f>
        <v>0.46174694999999999</v>
      </c>
      <c r="D1633">
        <f t="shared" si="75"/>
        <v>0.16922264150943395</v>
      </c>
      <c r="E1633">
        <f t="shared" si="76"/>
        <v>0</v>
      </c>
      <c r="F1633">
        <f t="shared" si="77"/>
        <v>0.29252430849056604</v>
      </c>
    </row>
    <row r="1634" spans="1:6" x14ac:dyDescent="0.25">
      <c r="A1634">
        <v>1625</v>
      </c>
      <c r="B1634">
        <f>'Założenia i wyniki'!$E$6*Znorm.Profile!B1634*((100-(24*'Założenia i wyniki'!$E$9))/100)</f>
        <v>4.3330143396226407E-2</v>
      </c>
      <c r="C1634">
        <f>'Założenia i wyniki'!$E$8*Znorm.Profile!C1634*(1+'Założenia i wyniki'!$E$10/100)^24</f>
        <v>0.50762530000000006</v>
      </c>
      <c r="D1634">
        <f t="shared" si="75"/>
        <v>4.3330143396226407E-2</v>
      </c>
      <c r="E1634">
        <f t="shared" si="76"/>
        <v>0</v>
      </c>
      <c r="F1634">
        <f t="shared" si="77"/>
        <v>0.46429515660377363</v>
      </c>
    </row>
    <row r="1635" spans="1:6" x14ac:dyDescent="0.25">
      <c r="A1635">
        <v>1626</v>
      </c>
      <c r="B1635">
        <f>'Założenia i wyniki'!$E$6*Znorm.Profile!B1635*((100-(24*'Założenia i wyniki'!$E$9))/100)</f>
        <v>0</v>
      </c>
      <c r="C1635">
        <f>'Założenia i wyniki'!$E$8*Znorm.Profile!C1635*(1+'Założenia i wyniki'!$E$10/100)^24</f>
        <v>0.57243165000000007</v>
      </c>
      <c r="D1635">
        <f t="shared" si="75"/>
        <v>0</v>
      </c>
      <c r="E1635">
        <f t="shared" si="76"/>
        <v>0</v>
      </c>
      <c r="F1635">
        <f t="shared" si="77"/>
        <v>0.57243165000000007</v>
      </c>
    </row>
    <row r="1636" spans="1:6" x14ac:dyDescent="0.25">
      <c r="A1636">
        <v>1627</v>
      </c>
      <c r="B1636">
        <f>'Założenia i wyniki'!$E$6*Znorm.Profile!B1636*((100-(24*'Założenia i wyniki'!$E$9))/100)</f>
        <v>0</v>
      </c>
      <c r="C1636">
        <f>'Założenia i wyniki'!$E$8*Znorm.Profile!C1636*(1+'Założenia i wyniki'!$E$10/100)^24</f>
        <v>0.61685680000000009</v>
      </c>
      <c r="D1636">
        <f t="shared" si="75"/>
        <v>0</v>
      </c>
      <c r="E1636">
        <f t="shared" si="76"/>
        <v>0</v>
      </c>
      <c r="F1636">
        <f t="shared" si="77"/>
        <v>0.61685680000000009</v>
      </c>
    </row>
    <row r="1637" spans="1:6" x14ac:dyDescent="0.25">
      <c r="A1637">
        <v>1628</v>
      </c>
      <c r="B1637">
        <f>'Założenia i wyniki'!$E$6*Znorm.Profile!B1637*((100-(24*'Założenia i wyniki'!$E$9))/100)</f>
        <v>0</v>
      </c>
      <c r="C1637">
        <f>'Założenia i wyniki'!$E$8*Znorm.Profile!C1637*(1+'Założenia i wyniki'!$E$10/100)^24</f>
        <v>0.62307175000000004</v>
      </c>
      <c r="D1637">
        <f t="shared" si="75"/>
        <v>0</v>
      </c>
      <c r="E1637">
        <f t="shared" si="76"/>
        <v>0</v>
      </c>
      <c r="F1637">
        <f t="shared" si="77"/>
        <v>0.62307175000000004</v>
      </c>
    </row>
    <row r="1638" spans="1:6" x14ac:dyDescent="0.25">
      <c r="A1638">
        <v>1629</v>
      </c>
      <c r="B1638">
        <f>'Założenia i wyniki'!$E$6*Znorm.Profile!B1638*((100-(24*'Założenia i wyniki'!$E$9))/100)</f>
        <v>0</v>
      </c>
      <c r="C1638">
        <f>'Założenia i wyniki'!$E$8*Znorm.Profile!C1638*(1+'Założenia i wyniki'!$E$10/100)^24</f>
        <v>0.57553860000000001</v>
      </c>
      <c r="D1638">
        <f t="shared" si="75"/>
        <v>0</v>
      </c>
      <c r="E1638">
        <f t="shared" si="76"/>
        <v>0</v>
      </c>
      <c r="F1638">
        <f t="shared" si="77"/>
        <v>0.57553860000000001</v>
      </c>
    </row>
    <row r="1639" spans="1:6" x14ac:dyDescent="0.25">
      <c r="A1639">
        <v>1630</v>
      </c>
      <c r="B1639">
        <f>'Założenia i wyniki'!$E$6*Znorm.Profile!B1639*((100-(24*'Założenia i wyniki'!$E$9))/100)</f>
        <v>0</v>
      </c>
      <c r="C1639">
        <f>'Założenia i wyniki'!$E$8*Znorm.Profile!C1639*(1+'Założenia i wyniki'!$E$10/100)^24</f>
        <v>0.51134265000000001</v>
      </c>
      <c r="D1639">
        <f t="shared" si="75"/>
        <v>0</v>
      </c>
      <c r="E1639">
        <f t="shared" si="76"/>
        <v>0</v>
      </c>
      <c r="F1639">
        <f t="shared" si="77"/>
        <v>0.51134265000000001</v>
      </c>
    </row>
    <row r="1640" spans="1:6" x14ac:dyDescent="0.25">
      <c r="A1640">
        <v>1631</v>
      </c>
      <c r="B1640">
        <f>'Założenia i wyniki'!$E$6*Znorm.Profile!B1640*((100-(24*'Założenia i wyniki'!$E$9))/100)</f>
        <v>0</v>
      </c>
      <c r="C1640">
        <f>'Założenia i wyniki'!$E$8*Znorm.Profile!C1640*(1+'Założenia i wyniki'!$E$10/100)^24</f>
        <v>0.41335734999999996</v>
      </c>
      <c r="D1640">
        <f t="shared" si="75"/>
        <v>0</v>
      </c>
      <c r="E1640">
        <f t="shared" si="76"/>
        <v>0</v>
      </c>
      <c r="F1640">
        <f t="shared" si="77"/>
        <v>0.41335734999999996</v>
      </c>
    </row>
    <row r="1641" spans="1:6" x14ac:dyDescent="0.25">
      <c r="A1641">
        <v>1632</v>
      </c>
      <c r="B1641">
        <f>'Założenia i wyniki'!$E$6*Znorm.Profile!B1641*((100-(24*'Założenia i wyniki'!$E$9))/100)</f>
        <v>0</v>
      </c>
      <c r="C1641">
        <f>'Założenia i wyniki'!$E$8*Znorm.Profile!C1641*(1+'Założenia i wyniki'!$E$10/100)^24</f>
        <v>0.33038809999999996</v>
      </c>
      <c r="D1641">
        <f t="shared" si="75"/>
        <v>0</v>
      </c>
      <c r="E1641">
        <f t="shared" si="76"/>
        <v>0</v>
      </c>
      <c r="F1641">
        <f t="shared" si="77"/>
        <v>0.33038809999999996</v>
      </c>
    </row>
    <row r="1642" spans="1:6" x14ac:dyDescent="0.25">
      <c r="A1642">
        <v>1633</v>
      </c>
      <c r="B1642">
        <f>'Założenia i wyniki'!$E$6*Znorm.Profile!B1642*((100-(24*'Założenia i wyniki'!$E$9))/100)</f>
        <v>0</v>
      </c>
      <c r="C1642">
        <f>'Założenia i wyniki'!$E$8*Znorm.Profile!C1642*(1+'Założenia i wyniki'!$E$10/100)^24</f>
        <v>0.26002619999999999</v>
      </c>
      <c r="D1642">
        <f t="shared" si="75"/>
        <v>0</v>
      </c>
      <c r="E1642">
        <f t="shared" si="76"/>
        <v>0</v>
      </c>
      <c r="F1642">
        <f t="shared" si="77"/>
        <v>0.26002619999999999</v>
      </c>
    </row>
    <row r="1643" spans="1:6" x14ac:dyDescent="0.25">
      <c r="A1643">
        <v>1634</v>
      </c>
      <c r="B1643">
        <f>'Założenia i wyniki'!$E$6*Znorm.Profile!B1643*((100-(24*'Założenia i wyniki'!$E$9))/100)</f>
        <v>0</v>
      </c>
      <c r="C1643">
        <f>'Założenia i wyniki'!$E$8*Znorm.Profile!C1643*(1+'Założenia i wyniki'!$E$10/100)^24</f>
        <v>0.23131010000000005</v>
      </c>
      <c r="D1643">
        <f t="shared" si="75"/>
        <v>0</v>
      </c>
      <c r="E1643">
        <f t="shared" si="76"/>
        <v>0</v>
      </c>
      <c r="F1643">
        <f t="shared" si="77"/>
        <v>0.23131010000000005</v>
      </c>
    </row>
    <row r="1644" spans="1:6" x14ac:dyDescent="0.25">
      <c r="A1644">
        <v>1635</v>
      </c>
      <c r="B1644">
        <f>'Założenia i wyniki'!$E$6*Znorm.Profile!B1644*((100-(24*'Założenia i wyniki'!$E$9))/100)</f>
        <v>0</v>
      </c>
      <c r="C1644">
        <f>'Założenia i wyniki'!$E$8*Znorm.Profile!C1644*(1+'Założenia i wyniki'!$E$10/100)^24</f>
        <v>0.22170189999999998</v>
      </c>
      <c r="D1644">
        <f t="shared" si="75"/>
        <v>0</v>
      </c>
      <c r="E1644">
        <f t="shared" si="76"/>
        <v>0</v>
      </c>
      <c r="F1644">
        <f t="shared" si="77"/>
        <v>0.22170189999999998</v>
      </c>
    </row>
    <row r="1645" spans="1:6" x14ac:dyDescent="0.25">
      <c r="A1645">
        <v>1636</v>
      </c>
      <c r="B1645">
        <f>'Założenia i wyniki'!$E$6*Znorm.Profile!B1645*((100-(24*'Założenia i wyniki'!$E$9))/100)</f>
        <v>0</v>
      </c>
      <c r="C1645">
        <f>'Założenia i wyniki'!$E$8*Znorm.Profile!C1645*(1+'Założenia i wyniki'!$E$10/100)^24</f>
        <v>0.22294404999999998</v>
      </c>
      <c r="D1645">
        <f t="shared" si="75"/>
        <v>0</v>
      </c>
      <c r="E1645">
        <f t="shared" si="76"/>
        <v>0</v>
      </c>
      <c r="F1645">
        <f t="shared" si="77"/>
        <v>0.22294404999999998</v>
      </c>
    </row>
    <row r="1646" spans="1:6" x14ac:dyDescent="0.25">
      <c r="A1646">
        <v>1637</v>
      </c>
      <c r="B1646">
        <f>'Założenia i wyniki'!$E$6*Znorm.Profile!B1646*((100-(24*'Założenia i wyniki'!$E$9))/100)</f>
        <v>0</v>
      </c>
      <c r="C1646">
        <f>'Założenia i wyniki'!$E$8*Znorm.Profile!C1646*(1+'Założenia i wyniki'!$E$10/100)^24</f>
        <v>0.25179070000000003</v>
      </c>
      <c r="D1646">
        <f t="shared" si="75"/>
        <v>0</v>
      </c>
      <c r="E1646">
        <f t="shared" si="76"/>
        <v>0</v>
      </c>
      <c r="F1646">
        <f t="shared" si="77"/>
        <v>0.25179070000000003</v>
      </c>
    </row>
    <row r="1647" spans="1:6" x14ac:dyDescent="0.25">
      <c r="A1647">
        <v>1638</v>
      </c>
      <c r="B1647">
        <f>'Założenia i wyniki'!$E$6*Znorm.Profile!B1647*((100-(24*'Założenia i wyniki'!$E$9))/100)</f>
        <v>0</v>
      </c>
      <c r="C1647">
        <f>'Założenia i wyniki'!$E$8*Znorm.Profile!C1647*(1+'Założenia i wyniki'!$E$10/100)^24</f>
        <v>0.30458400000000002</v>
      </c>
      <c r="D1647">
        <f t="shared" si="75"/>
        <v>0</v>
      </c>
      <c r="E1647">
        <f t="shared" si="76"/>
        <v>0</v>
      </c>
      <c r="F1647">
        <f t="shared" si="77"/>
        <v>0.30458400000000002</v>
      </c>
    </row>
    <row r="1648" spans="1:6" x14ac:dyDescent="0.25">
      <c r="A1648">
        <v>1639</v>
      </c>
      <c r="B1648">
        <f>'Założenia i wyniki'!$E$6*Znorm.Profile!B1648*((100-(24*'Założenia i wyniki'!$E$9))/100)</f>
        <v>4.2985599999999992E-2</v>
      </c>
      <c r="C1648">
        <f>'Założenia i wyniki'!$E$8*Znorm.Profile!C1648*(1+'Założenia i wyniki'!$E$10/100)^24</f>
        <v>0.39966045</v>
      </c>
      <c r="D1648">
        <f t="shared" si="75"/>
        <v>4.2985599999999992E-2</v>
      </c>
      <c r="E1648">
        <f t="shared" si="76"/>
        <v>0</v>
      </c>
      <c r="F1648">
        <f t="shared" si="77"/>
        <v>0.35667484999999999</v>
      </c>
    </row>
    <row r="1649" spans="1:6" x14ac:dyDescent="0.25">
      <c r="A1649">
        <v>1640</v>
      </c>
      <c r="B1649">
        <f>'Założenia i wyniki'!$E$6*Znorm.Profile!B1649*((100-(24*'Założenia i wyniki'!$E$9))/100)</f>
        <v>0.50980226415094332</v>
      </c>
      <c r="C1649">
        <f>'Założenia i wyniki'!$E$8*Znorm.Profile!C1649*(1+'Założenia i wyniki'!$E$10/100)^24</f>
        <v>0.43490580000000001</v>
      </c>
      <c r="D1649">
        <f t="shared" si="75"/>
        <v>0.43490580000000001</v>
      </c>
      <c r="E1649">
        <f t="shared" si="76"/>
        <v>7.4896464150943309E-2</v>
      </c>
      <c r="F1649">
        <f t="shared" si="77"/>
        <v>0</v>
      </c>
    </row>
    <row r="1650" spans="1:6" x14ac:dyDescent="0.25">
      <c r="A1650">
        <v>1641</v>
      </c>
      <c r="B1650">
        <f>'Założenia i wyniki'!$E$6*Znorm.Profile!B1650*((100-(24*'Założenia i wyniki'!$E$9))/100)</f>
        <v>0.79092528301886778</v>
      </c>
      <c r="C1650">
        <f>'Założenia i wyniki'!$E$8*Znorm.Profile!C1650*(1+'Założenia i wyniki'!$E$10/100)^24</f>
        <v>0.44787959999999999</v>
      </c>
      <c r="D1650">
        <f t="shared" si="75"/>
        <v>0.44787959999999999</v>
      </c>
      <c r="E1650">
        <f t="shared" si="76"/>
        <v>0.34304568301886779</v>
      </c>
      <c r="F1650">
        <f t="shared" si="77"/>
        <v>0</v>
      </c>
    </row>
    <row r="1651" spans="1:6" x14ac:dyDescent="0.25">
      <c r="A1651">
        <v>1642</v>
      </c>
      <c r="B1651">
        <f>'Założenia i wyniki'!$E$6*Znorm.Profile!B1651*((100-(24*'Założenia i wyniki'!$E$9))/100)</f>
        <v>0.87972905660377354</v>
      </c>
      <c r="C1651">
        <f>'Założenia i wyniki'!$E$8*Znorm.Profile!C1651*(1+'Założenia i wyniki'!$E$10/100)^24</f>
        <v>0.44152290000000005</v>
      </c>
      <c r="D1651">
        <f t="shared" si="75"/>
        <v>0.44152290000000005</v>
      </c>
      <c r="E1651">
        <f t="shared" si="76"/>
        <v>0.43820615660377349</v>
      </c>
      <c r="F1651">
        <f t="shared" si="77"/>
        <v>0</v>
      </c>
    </row>
    <row r="1652" spans="1:6" x14ac:dyDescent="0.25">
      <c r="A1652">
        <v>1643</v>
      </c>
      <c r="B1652">
        <f>'Założenia i wyniki'!$E$6*Znorm.Profile!B1652*((100-(24*'Założenia i wyniki'!$E$9))/100)</f>
        <v>0.91639396226415093</v>
      </c>
      <c r="C1652">
        <f>'Założenia i wyniki'!$E$8*Znorm.Profile!C1652*(1+'Założenia i wyniki'!$E$10/100)^24</f>
        <v>0.43456420000000001</v>
      </c>
      <c r="D1652">
        <f t="shared" si="75"/>
        <v>0.43456420000000001</v>
      </c>
      <c r="E1652">
        <f t="shared" si="76"/>
        <v>0.48182976226415092</v>
      </c>
      <c r="F1652">
        <f t="shared" si="77"/>
        <v>0</v>
      </c>
    </row>
    <row r="1653" spans="1:6" x14ac:dyDescent="0.25">
      <c r="A1653">
        <v>1644</v>
      </c>
      <c r="B1653">
        <f>'Założenia i wyniki'!$E$6*Znorm.Profile!B1653*((100-(24*'Założenia i wyniki'!$E$9))/100)</f>
        <v>0.79283094339622628</v>
      </c>
      <c r="C1653">
        <f>'Założenia i wyniki'!$E$8*Znorm.Profile!C1653*(1+'Założenia i wyniki'!$E$10/100)^24</f>
        <v>0.42907305000000001</v>
      </c>
      <c r="D1653">
        <f t="shared" si="75"/>
        <v>0.42907305000000001</v>
      </c>
      <c r="E1653">
        <f t="shared" si="76"/>
        <v>0.36375789339622627</v>
      </c>
      <c r="F1653">
        <f t="shared" si="77"/>
        <v>0</v>
      </c>
    </row>
    <row r="1654" spans="1:6" x14ac:dyDescent="0.25">
      <c r="A1654">
        <v>1645</v>
      </c>
      <c r="B1654">
        <f>'Założenia i wyniki'!$E$6*Znorm.Profile!B1654*((100-(24*'Założenia i wyniki'!$E$9))/100)</f>
        <v>0.47303064150943391</v>
      </c>
      <c r="C1654">
        <f>'Założenia i wyniki'!$E$8*Znorm.Profile!C1654*(1+'Założenia i wyniki'!$E$10/100)^24</f>
        <v>0.42904154999999999</v>
      </c>
      <c r="D1654">
        <f t="shared" si="75"/>
        <v>0.42904154999999999</v>
      </c>
      <c r="E1654">
        <f t="shared" si="76"/>
        <v>4.398909150943392E-2</v>
      </c>
      <c r="F1654">
        <f t="shared" si="77"/>
        <v>0</v>
      </c>
    </row>
    <row r="1655" spans="1:6" x14ac:dyDescent="0.25">
      <c r="A1655">
        <v>1646</v>
      </c>
      <c r="B1655">
        <f>'Założenia i wyniki'!$E$6*Znorm.Profile!B1655*((100-(24*'Założenia i wyniki'!$E$9))/100)</f>
        <v>0.24652384905660379</v>
      </c>
      <c r="C1655">
        <f>'Założenia i wyniki'!$E$8*Znorm.Profile!C1655*(1+'Założenia i wyniki'!$E$10/100)^24</f>
        <v>0.4243015</v>
      </c>
      <c r="D1655">
        <f t="shared" si="75"/>
        <v>0.24652384905660379</v>
      </c>
      <c r="E1655">
        <f t="shared" si="76"/>
        <v>0</v>
      </c>
      <c r="F1655">
        <f t="shared" si="77"/>
        <v>0.1777776509433962</v>
      </c>
    </row>
    <row r="1656" spans="1:6" x14ac:dyDescent="0.25">
      <c r="A1656">
        <v>1647</v>
      </c>
      <c r="B1656">
        <f>'Założenia i wyniki'!$E$6*Znorm.Profile!B1656*((100-(24*'Założenia i wyniki'!$E$9))/100)</f>
        <v>0.3034497358490566</v>
      </c>
      <c r="C1656">
        <f>'Założenia i wyniki'!$E$8*Znorm.Profile!C1656*(1+'Założenia i wyniki'!$E$10/100)^24</f>
        <v>0.43076460000000005</v>
      </c>
      <c r="D1656">
        <f t="shared" si="75"/>
        <v>0.3034497358490566</v>
      </c>
      <c r="E1656">
        <f t="shared" si="76"/>
        <v>0</v>
      </c>
      <c r="F1656">
        <f t="shared" si="77"/>
        <v>0.12731486415094345</v>
      </c>
    </row>
    <row r="1657" spans="1:6" x14ac:dyDescent="0.25">
      <c r="A1657">
        <v>1648</v>
      </c>
      <c r="B1657">
        <f>'Założenia i wyniki'!$E$6*Znorm.Profile!B1657*((100-(24*'Założenia i wyniki'!$E$9))/100)</f>
        <v>0.13695599999999997</v>
      </c>
      <c r="C1657">
        <f>'Założenia i wyniki'!$E$8*Znorm.Profile!C1657*(1+'Założenia i wyniki'!$E$10/100)^24</f>
        <v>0.45334800000000003</v>
      </c>
      <c r="D1657">
        <f t="shared" si="75"/>
        <v>0.13695599999999997</v>
      </c>
      <c r="E1657">
        <f t="shared" si="76"/>
        <v>0</v>
      </c>
      <c r="F1657">
        <f t="shared" si="77"/>
        <v>0.31639200000000006</v>
      </c>
    </row>
    <row r="1658" spans="1:6" x14ac:dyDescent="0.25">
      <c r="A1658">
        <v>1649</v>
      </c>
      <c r="B1658">
        <f>'Założenia i wyniki'!$E$6*Znorm.Profile!B1658*((100-(24*'Założenia i wyniki'!$E$9))/100)</f>
        <v>4.5759479245283015E-2</v>
      </c>
      <c r="C1658">
        <f>'Założenia i wyniki'!$E$8*Znorm.Profile!C1658*(1+'Założenia i wyniki'!$E$10/100)^24</f>
        <v>0.49198834999999996</v>
      </c>
      <c r="D1658">
        <f t="shared" si="75"/>
        <v>4.5759479245283015E-2</v>
      </c>
      <c r="E1658">
        <f t="shared" si="76"/>
        <v>0</v>
      </c>
      <c r="F1658">
        <f t="shared" si="77"/>
        <v>0.44622887075471696</v>
      </c>
    </row>
    <row r="1659" spans="1:6" x14ac:dyDescent="0.25">
      <c r="A1659">
        <v>1650</v>
      </c>
      <c r="B1659">
        <f>'Założenia i wyniki'!$E$6*Znorm.Profile!B1659*((100-(24*'Założenia i wyniki'!$E$9))/100)</f>
        <v>0</v>
      </c>
      <c r="C1659">
        <f>'Założenia i wyniki'!$E$8*Znorm.Profile!C1659*(1+'Założenia i wyniki'!$E$10/100)^24</f>
        <v>0.55099975000000001</v>
      </c>
      <c r="D1659">
        <f t="shared" si="75"/>
        <v>0</v>
      </c>
      <c r="E1659">
        <f t="shared" si="76"/>
        <v>0</v>
      </c>
      <c r="F1659">
        <f t="shared" si="77"/>
        <v>0.55099975000000001</v>
      </c>
    </row>
    <row r="1660" spans="1:6" x14ac:dyDescent="0.25">
      <c r="A1660">
        <v>1651</v>
      </c>
      <c r="B1660">
        <f>'Założenia i wyniki'!$E$6*Znorm.Profile!B1660*((100-(24*'Założenia i wyniki'!$E$9))/100)</f>
        <v>0</v>
      </c>
      <c r="C1660">
        <f>'Założenia i wyniki'!$E$8*Znorm.Profile!C1660*(1+'Założenia i wyniki'!$E$10/100)^24</f>
        <v>0.61530594999999999</v>
      </c>
      <c r="D1660">
        <f t="shared" si="75"/>
        <v>0</v>
      </c>
      <c r="E1660">
        <f t="shared" si="76"/>
        <v>0</v>
      </c>
      <c r="F1660">
        <f t="shared" si="77"/>
        <v>0.61530594999999999</v>
      </c>
    </row>
    <row r="1661" spans="1:6" x14ac:dyDescent="0.25">
      <c r="A1661">
        <v>1652</v>
      </c>
      <c r="B1661">
        <f>'Założenia i wyniki'!$E$6*Znorm.Profile!B1661*((100-(24*'Założenia i wyniki'!$E$9))/100)</f>
        <v>0</v>
      </c>
      <c r="C1661">
        <f>'Założenia i wyniki'!$E$8*Znorm.Profile!C1661*(1+'Założenia i wyniki'!$E$10/100)^24</f>
        <v>0.61872194999999997</v>
      </c>
      <c r="D1661">
        <f t="shared" si="75"/>
        <v>0</v>
      </c>
      <c r="E1661">
        <f t="shared" si="76"/>
        <v>0</v>
      </c>
      <c r="F1661">
        <f t="shared" si="77"/>
        <v>0.61872194999999997</v>
      </c>
    </row>
    <row r="1662" spans="1:6" x14ac:dyDescent="0.25">
      <c r="A1662">
        <v>1653</v>
      </c>
      <c r="B1662">
        <f>'Założenia i wyniki'!$E$6*Znorm.Profile!B1662*((100-(24*'Założenia i wyniki'!$E$9))/100)</f>
        <v>0</v>
      </c>
      <c r="C1662">
        <f>'Założenia i wyniki'!$E$8*Znorm.Profile!C1662*(1+'Założenia i wyniki'!$E$10/100)^24</f>
        <v>0.57552775</v>
      </c>
      <c r="D1662">
        <f t="shared" si="75"/>
        <v>0</v>
      </c>
      <c r="E1662">
        <f t="shared" si="76"/>
        <v>0</v>
      </c>
      <c r="F1662">
        <f t="shared" si="77"/>
        <v>0.57552775</v>
      </c>
    </row>
    <row r="1663" spans="1:6" x14ac:dyDescent="0.25">
      <c r="A1663">
        <v>1654</v>
      </c>
      <c r="B1663">
        <f>'Założenia i wyniki'!$E$6*Znorm.Profile!B1663*((100-(24*'Założenia i wyniki'!$E$9))/100)</f>
        <v>0</v>
      </c>
      <c r="C1663">
        <f>'Założenia i wyniki'!$E$8*Znorm.Profile!C1663*(1+'Założenia i wyniki'!$E$10/100)^24</f>
        <v>0.51251200000000008</v>
      </c>
      <c r="D1663">
        <f t="shared" si="75"/>
        <v>0</v>
      </c>
      <c r="E1663">
        <f t="shared" si="76"/>
        <v>0</v>
      </c>
      <c r="F1663">
        <f t="shared" si="77"/>
        <v>0.51251200000000008</v>
      </c>
    </row>
    <row r="1664" spans="1:6" x14ac:dyDescent="0.25">
      <c r="A1664">
        <v>1655</v>
      </c>
      <c r="B1664">
        <f>'Założenia i wyniki'!$E$6*Znorm.Profile!B1664*((100-(24*'Założenia i wyniki'!$E$9))/100)</f>
        <v>0</v>
      </c>
      <c r="C1664">
        <f>'Założenia i wyniki'!$E$8*Znorm.Profile!C1664*(1+'Założenia i wyniki'!$E$10/100)^24</f>
        <v>0.41246204999999997</v>
      </c>
      <c r="D1664">
        <f t="shared" si="75"/>
        <v>0</v>
      </c>
      <c r="E1664">
        <f t="shared" si="76"/>
        <v>0</v>
      </c>
      <c r="F1664">
        <f t="shared" si="77"/>
        <v>0.41246204999999997</v>
      </c>
    </row>
    <row r="1665" spans="1:6" x14ac:dyDescent="0.25">
      <c r="A1665">
        <v>1656</v>
      </c>
      <c r="B1665">
        <f>'Założenia i wyniki'!$E$6*Znorm.Profile!B1665*((100-(24*'Założenia i wyniki'!$E$9))/100)</f>
        <v>0</v>
      </c>
      <c r="C1665">
        <f>'Założenia i wyniki'!$E$8*Znorm.Profile!C1665*(1+'Założenia i wyniki'!$E$10/100)^24</f>
        <v>0.32894190000000001</v>
      </c>
      <c r="D1665">
        <f t="shared" si="75"/>
        <v>0</v>
      </c>
      <c r="E1665">
        <f t="shared" si="76"/>
        <v>0</v>
      </c>
      <c r="F1665">
        <f t="shared" si="77"/>
        <v>0.32894190000000001</v>
      </c>
    </row>
    <row r="1666" spans="1:6" x14ac:dyDescent="0.25">
      <c r="A1666">
        <v>1657</v>
      </c>
      <c r="B1666">
        <f>'Założenia i wyniki'!$E$6*Znorm.Profile!B1666*((100-(24*'Założenia i wyniki'!$E$9))/100)</f>
        <v>0</v>
      </c>
      <c r="C1666">
        <f>'Założenia i wyniki'!$E$8*Znorm.Profile!C1666*(1+'Założenia i wyniki'!$E$10/100)^24</f>
        <v>0.26309009999999999</v>
      </c>
      <c r="D1666">
        <f t="shared" si="75"/>
        <v>0</v>
      </c>
      <c r="E1666">
        <f t="shared" si="76"/>
        <v>0</v>
      </c>
      <c r="F1666">
        <f t="shared" si="77"/>
        <v>0.26309009999999999</v>
      </c>
    </row>
    <row r="1667" spans="1:6" x14ac:dyDescent="0.25">
      <c r="A1667">
        <v>1658</v>
      </c>
      <c r="B1667">
        <f>'Założenia i wyniki'!$E$6*Znorm.Profile!B1667*((100-(24*'Założenia i wyniki'!$E$9))/100)</f>
        <v>0</v>
      </c>
      <c r="C1667">
        <f>'Założenia i wyniki'!$E$8*Znorm.Profile!C1667*(1+'Założenia i wyniki'!$E$10/100)^24</f>
        <v>0.23493084999999997</v>
      </c>
      <c r="D1667">
        <f t="shared" si="75"/>
        <v>0</v>
      </c>
      <c r="E1667">
        <f t="shared" si="76"/>
        <v>0</v>
      </c>
      <c r="F1667">
        <f t="shared" si="77"/>
        <v>0.23493084999999997</v>
      </c>
    </row>
    <row r="1668" spans="1:6" x14ac:dyDescent="0.25">
      <c r="A1668">
        <v>1659</v>
      </c>
      <c r="B1668">
        <f>'Założenia i wyniki'!$E$6*Znorm.Profile!B1668*((100-(24*'Założenia i wyniki'!$E$9))/100)</f>
        <v>0</v>
      </c>
      <c r="C1668">
        <f>'Założenia i wyniki'!$E$8*Znorm.Profile!C1668*(1+'Założenia i wyniki'!$E$10/100)^24</f>
        <v>0.21947555000000002</v>
      </c>
      <c r="D1668">
        <f t="shared" si="75"/>
        <v>0</v>
      </c>
      <c r="E1668">
        <f t="shared" si="76"/>
        <v>0</v>
      </c>
      <c r="F1668">
        <f t="shared" si="77"/>
        <v>0.21947555000000002</v>
      </c>
    </row>
    <row r="1669" spans="1:6" x14ac:dyDescent="0.25">
      <c r="A1669">
        <v>1660</v>
      </c>
      <c r="B1669">
        <f>'Założenia i wyniki'!$E$6*Znorm.Profile!B1669*((100-(24*'Założenia i wyniki'!$E$9))/100)</f>
        <v>0</v>
      </c>
      <c r="C1669">
        <f>'Założenia i wyniki'!$E$8*Znorm.Profile!C1669*(1+'Założenia i wyniki'!$E$10/100)^24</f>
        <v>0.22475075</v>
      </c>
      <c r="D1669">
        <f t="shared" si="75"/>
        <v>0</v>
      </c>
      <c r="E1669">
        <f t="shared" si="76"/>
        <v>0</v>
      </c>
      <c r="F1669">
        <f t="shared" si="77"/>
        <v>0.22475075</v>
      </c>
    </row>
    <row r="1670" spans="1:6" x14ac:dyDescent="0.25">
      <c r="A1670">
        <v>1661</v>
      </c>
      <c r="B1670">
        <f>'Założenia i wyniki'!$E$6*Znorm.Profile!B1670*((100-(24*'Założenia i wyniki'!$E$9))/100)</f>
        <v>0</v>
      </c>
      <c r="C1670">
        <f>'Założenia i wyniki'!$E$8*Znorm.Profile!C1670*(1+'Założenia i wyniki'!$E$10/100)^24</f>
        <v>0.25033014999999997</v>
      </c>
      <c r="D1670">
        <f t="shared" si="75"/>
        <v>0</v>
      </c>
      <c r="E1670">
        <f t="shared" si="76"/>
        <v>0</v>
      </c>
      <c r="F1670">
        <f t="shared" si="77"/>
        <v>0.25033014999999997</v>
      </c>
    </row>
    <row r="1671" spans="1:6" x14ac:dyDescent="0.25">
      <c r="A1671">
        <v>1662</v>
      </c>
      <c r="B1671">
        <f>'Założenia i wyniki'!$E$6*Znorm.Profile!B1671*((100-(24*'Założenia i wyniki'!$E$9))/100)</f>
        <v>0</v>
      </c>
      <c r="C1671">
        <f>'Założenia i wyniki'!$E$8*Znorm.Profile!C1671*(1+'Założenia i wyniki'!$E$10/100)^24</f>
        <v>0.30872169999999999</v>
      </c>
      <c r="D1671">
        <f t="shared" si="75"/>
        <v>0</v>
      </c>
      <c r="E1671">
        <f t="shared" si="76"/>
        <v>0</v>
      </c>
      <c r="F1671">
        <f t="shared" si="77"/>
        <v>0.30872169999999999</v>
      </c>
    </row>
    <row r="1672" spans="1:6" x14ac:dyDescent="0.25">
      <c r="A1672">
        <v>1663</v>
      </c>
      <c r="B1672">
        <f>'Założenia i wyniki'!$E$6*Znorm.Profile!B1672*((100-(24*'Założenia i wyniki'!$E$9))/100)</f>
        <v>0</v>
      </c>
      <c r="C1672">
        <f>'Założenia i wyniki'!$E$8*Znorm.Profile!C1672*(1+'Założenia i wyniki'!$E$10/100)^24</f>
        <v>0.39753034999999998</v>
      </c>
      <c r="D1672">
        <f t="shared" si="75"/>
        <v>0</v>
      </c>
      <c r="E1672">
        <f t="shared" si="76"/>
        <v>0</v>
      </c>
      <c r="F1672">
        <f t="shared" si="77"/>
        <v>0.39753034999999998</v>
      </c>
    </row>
    <row r="1673" spans="1:6" x14ac:dyDescent="0.25">
      <c r="A1673">
        <v>1664</v>
      </c>
      <c r="B1673">
        <f>'Założenia i wyniki'!$E$6*Znorm.Profile!B1673*((100-(24*'Założenia i wyniki'!$E$9))/100)</f>
        <v>8.4161584905660378E-2</v>
      </c>
      <c r="C1673">
        <f>'Założenia i wyniki'!$E$8*Znorm.Profile!C1673*(1+'Założenia i wyniki'!$E$10/100)^24</f>
        <v>0.44894255</v>
      </c>
      <c r="D1673">
        <f t="shared" si="75"/>
        <v>8.4161584905660378E-2</v>
      </c>
      <c r="E1673">
        <f t="shared" si="76"/>
        <v>0</v>
      </c>
      <c r="F1673">
        <f t="shared" si="77"/>
        <v>0.3647809650943396</v>
      </c>
    </row>
    <row r="1674" spans="1:6" x14ac:dyDescent="0.25">
      <c r="A1674">
        <v>1665</v>
      </c>
      <c r="B1674">
        <f>'Założenia i wyniki'!$E$6*Znorm.Profile!B1674*((100-(24*'Założenia i wyniki'!$E$9))/100)</f>
        <v>0.20955403773584905</v>
      </c>
      <c r="C1674">
        <f>'Założenia i wyniki'!$E$8*Znorm.Profile!C1674*(1+'Założenia i wyniki'!$E$10/100)^24</f>
        <v>0.43978409999999996</v>
      </c>
      <c r="D1674">
        <f t="shared" si="75"/>
        <v>0.20955403773584905</v>
      </c>
      <c r="E1674">
        <f t="shared" si="76"/>
        <v>0</v>
      </c>
      <c r="F1674">
        <f t="shared" si="77"/>
        <v>0.23023006226415091</v>
      </c>
    </row>
    <row r="1675" spans="1:6" x14ac:dyDescent="0.25">
      <c r="A1675">
        <v>1666</v>
      </c>
      <c r="B1675">
        <f>'Założenia i wyniki'!$E$6*Znorm.Profile!B1675*((100-(24*'Założenia i wyniki'!$E$9))/100)</f>
        <v>0.22308422641509432</v>
      </c>
      <c r="C1675">
        <f>'Założenia i wyniki'!$E$8*Znorm.Profile!C1675*(1+'Założenia i wyniki'!$E$10/100)^24</f>
        <v>0.43739149999999999</v>
      </c>
      <c r="D1675">
        <f t="shared" ref="D1675:D1738" si="78">IF(B1675&lt;=C1675,B1675,C1675)</f>
        <v>0.22308422641509432</v>
      </c>
      <c r="E1675">
        <f t="shared" ref="E1675:E1738" si="79">IF(B1675&gt;C1675,B1675-C1675,0)</f>
        <v>0</v>
      </c>
      <c r="F1675">
        <f t="shared" ref="F1675:F1738" si="80">IF(B1675&lt;C1675,C1675-B1675,0)</f>
        <v>0.21430727358490567</v>
      </c>
    </row>
    <row r="1676" spans="1:6" x14ac:dyDescent="0.25">
      <c r="A1676">
        <v>1667</v>
      </c>
      <c r="B1676">
        <f>'Założenia i wyniki'!$E$6*Znorm.Profile!B1676*((100-(24*'Założenia i wyniki'!$E$9))/100)</f>
        <v>0.24710316981132072</v>
      </c>
      <c r="C1676">
        <f>'Założenia i wyniki'!$E$8*Znorm.Profile!C1676*(1+'Założenia i wyniki'!$E$10/100)^24</f>
        <v>0.43148315000000004</v>
      </c>
      <c r="D1676">
        <f t="shared" si="78"/>
        <v>0.24710316981132072</v>
      </c>
      <c r="E1676">
        <f t="shared" si="79"/>
        <v>0</v>
      </c>
      <c r="F1676">
        <f t="shared" si="80"/>
        <v>0.18437998018867932</v>
      </c>
    </row>
    <row r="1677" spans="1:6" x14ac:dyDescent="0.25">
      <c r="A1677">
        <v>1668</v>
      </c>
      <c r="B1677">
        <f>'Założenia i wyniki'!$E$6*Znorm.Profile!B1677*((100-(24*'Założenia i wyniki'!$E$9))/100)</f>
        <v>0.2581941132075472</v>
      </c>
      <c r="C1677">
        <f>'Założenia i wyniki'!$E$8*Znorm.Profile!C1677*(1+'Założenia i wyniki'!$E$10/100)^24</f>
        <v>0.42875735000000004</v>
      </c>
      <c r="D1677">
        <f t="shared" si="78"/>
        <v>0.2581941132075472</v>
      </c>
      <c r="E1677">
        <f t="shared" si="79"/>
        <v>0</v>
      </c>
      <c r="F1677">
        <f t="shared" si="80"/>
        <v>0.17056323679245283</v>
      </c>
    </row>
    <row r="1678" spans="1:6" x14ac:dyDescent="0.25">
      <c r="A1678">
        <v>1669</v>
      </c>
      <c r="B1678">
        <f>'Założenia i wyniki'!$E$6*Znorm.Profile!B1678*((100-(24*'Założenia i wyniki'!$E$9))/100)</f>
        <v>0.25092973584905659</v>
      </c>
      <c r="C1678">
        <f>'Założenia i wyniki'!$E$8*Znorm.Profile!C1678*(1+'Założenia i wyniki'!$E$10/100)^24</f>
        <v>0.42047355000000003</v>
      </c>
      <c r="D1678">
        <f t="shared" si="78"/>
        <v>0.25092973584905659</v>
      </c>
      <c r="E1678">
        <f t="shared" si="79"/>
        <v>0</v>
      </c>
      <c r="F1678">
        <f t="shared" si="80"/>
        <v>0.16954381415094344</v>
      </c>
    </row>
    <row r="1679" spans="1:6" x14ac:dyDescent="0.25">
      <c r="A1679">
        <v>1670</v>
      </c>
      <c r="B1679">
        <f>'Założenia i wyniki'!$E$6*Znorm.Profile!B1679*((100-(24*'Założenia i wyniki'!$E$9))/100)</f>
        <v>0.22328241509433963</v>
      </c>
      <c r="C1679">
        <f>'Założenia i wyniki'!$E$8*Znorm.Profile!C1679*(1+'Założenia i wyniki'!$E$10/100)^24</f>
        <v>0.42800660000000007</v>
      </c>
      <c r="D1679">
        <f t="shared" si="78"/>
        <v>0.22328241509433963</v>
      </c>
      <c r="E1679">
        <f t="shared" si="79"/>
        <v>0</v>
      </c>
      <c r="F1679">
        <f t="shared" si="80"/>
        <v>0.20472418490566044</v>
      </c>
    </row>
    <row r="1680" spans="1:6" x14ac:dyDescent="0.25">
      <c r="A1680">
        <v>1671</v>
      </c>
      <c r="B1680">
        <f>'Założenia i wyniki'!$E$6*Znorm.Profile!B1680*((100-(24*'Założenia i wyniki'!$E$9))/100)</f>
        <v>0.19247169811320752</v>
      </c>
      <c r="C1680">
        <f>'Założenia i wyniki'!$E$8*Znorm.Profile!C1680*(1+'Założenia i wyniki'!$E$10/100)^24</f>
        <v>0.43951950000000001</v>
      </c>
      <c r="D1680">
        <f t="shared" si="78"/>
        <v>0.19247169811320752</v>
      </c>
      <c r="E1680">
        <f t="shared" si="79"/>
        <v>0</v>
      </c>
      <c r="F1680">
        <f t="shared" si="80"/>
        <v>0.24704780188679248</v>
      </c>
    </row>
    <row r="1681" spans="1:6" x14ac:dyDescent="0.25">
      <c r="A1681">
        <v>1672</v>
      </c>
      <c r="B1681">
        <f>'Założenia i wyniki'!$E$6*Znorm.Profile!B1681*((100-(24*'Założenia i wyniki'!$E$9))/100)</f>
        <v>0.13273305660377357</v>
      </c>
      <c r="C1681">
        <f>'Założenia i wyniki'!$E$8*Znorm.Profile!C1681*(1+'Założenia i wyniki'!$E$10/100)^24</f>
        <v>0.46222469999999999</v>
      </c>
      <c r="D1681">
        <f t="shared" si="78"/>
        <v>0.13273305660377357</v>
      </c>
      <c r="E1681">
        <f t="shared" si="79"/>
        <v>0</v>
      </c>
      <c r="F1681">
        <f t="shared" si="80"/>
        <v>0.32949164339622639</v>
      </c>
    </row>
    <row r="1682" spans="1:6" x14ac:dyDescent="0.25">
      <c r="A1682">
        <v>1673</v>
      </c>
      <c r="B1682">
        <f>'Założenia i wyniki'!$E$6*Znorm.Profile!B1682*((100-(24*'Założenia i wyniki'!$E$9))/100)</f>
        <v>4.4215132075471696E-2</v>
      </c>
      <c r="C1682">
        <f>'Założenia i wyniki'!$E$8*Znorm.Profile!C1682*(1+'Założenia i wyniki'!$E$10/100)^24</f>
        <v>0.4965016000000001</v>
      </c>
      <c r="D1682">
        <f t="shared" si="78"/>
        <v>4.4215132075471696E-2</v>
      </c>
      <c r="E1682">
        <f t="shared" si="79"/>
        <v>0</v>
      </c>
      <c r="F1682">
        <f t="shared" si="80"/>
        <v>0.45228646792452842</v>
      </c>
    </row>
    <row r="1683" spans="1:6" x14ac:dyDescent="0.25">
      <c r="A1683">
        <v>1674</v>
      </c>
      <c r="B1683">
        <f>'Założenia i wyniki'!$E$6*Znorm.Profile!B1683*((100-(24*'Założenia i wyniki'!$E$9))/100)</f>
        <v>0</v>
      </c>
      <c r="C1683">
        <f>'Założenia i wyniki'!$E$8*Znorm.Profile!C1683*(1+'Założenia i wyniki'!$E$10/100)^24</f>
        <v>0.55686364999999993</v>
      </c>
      <c r="D1683">
        <f t="shared" si="78"/>
        <v>0</v>
      </c>
      <c r="E1683">
        <f t="shared" si="79"/>
        <v>0</v>
      </c>
      <c r="F1683">
        <f t="shared" si="80"/>
        <v>0.55686364999999993</v>
      </c>
    </row>
    <row r="1684" spans="1:6" x14ac:dyDescent="0.25">
      <c r="A1684">
        <v>1675</v>
      </c>
      <c r="B1684">
        <f>'Założenia i wyniki'!$E$6*Znorm.Profile!B1684*((100-(24*'Założenia i wyniki'!$E$9))/100)</f>
        <v>0</v>
      </c>
      <c r="C1684">
        <f>'Założenia i wyniki'!$E$8*Znorm.Profile!C1684*(1+'Założenia i wyniki'!$E$10/100)^24</f>
        <v>0.61791764999999998</v>
      </c>
      <c r="D1684">
        <f t="shared" si="78"/>
        <v>0</v>
      </c>
      <c r="E1684">
        <f t="shared" si="79"/>
        <v>0</v>
      </c>
      <c r="F1684">
        <f t="shared" si="80"/>
        <v>0.61791764999999998</v>
      </c>
    </row>
    <row r="1685" spans="1:6" x14ac:dyDescent="0.25">
      <c r="A1685">
        <v>1676</v>
      </c>
      <c r="B1685">
        <f>'Założenia i wyniki'!$E$6*Znorm.Profile!B1685*((100-(24*'Założenia i wyniki'!$E$9))/100)</f>
        <v>0</v>
      </c>
      <c r="C1685">
        <f>'Założenia i wyniki'!$E$8*Znorm.Profile!C1685*(1+'Założenia i wyniki'!$E$10/100)^24</f>
        <v>0.61291019999999996</v>
      </c>
      <c r="D1685">
        <f t="shared" si="78"/>
        <v>0</v>
      </c>
      <c r="E1685">
        <f t="shared" si="79"/>
        <v>0</v>
      </c>
      <c r="F1685">
        <f t="shared" si="80"/>
        <v>0.61291019999999996</v>
      </c>
    </row>
    <row r="1686" spans="1:6" x14ac:dyDescent="0.25">
      <c r="A1686">
        <v>1677</v>
      </c>
      <c r="B1686">
        <f>'Założenia i wyniki'!$E$6*Znorm.Profile!B1686*((100-(24*'Założenia i wyniki'!$E$9))/100)</f>
        <v>0</v>
      </c>
      <c r="C1686">
        <f>'Założenia i wyniki'!$E$8*Znorm.Profile!C1686*(1+'Założenia i wyniki'!$E$10/100)^24</f>
        <v>0.57906345000000004</v>
      </c>
      <c r="D1686">
        <f t="shared" si="78"/>
        <v>0</v>
      </c>
      <c r="E1686">
        <f t="shared" si="79"/>
        <v>0</v>
      </c>
      <c r="F1686">
        <f t="shared" si="80"/>
        <v>0.57906345000000004</v>
      </c>
    </row>
    <row r="1687" spans="1:6" x14ac:dyDescent="0.25">
      <c r="A1687">
        <v>1678</v>
      </c>
      <c r="B1687">
        <f>'Założenia i wyniki'!$E$6*Znorm.Profile!B1687*((100-(24*'Założenia i wyniki'!$E$9))/100)</f>
        <v>0</v>
      </c>
      <c r="C1687">
        <f>'Założenia i wyniki'!$E$8*Znorm.Profile!C1687*(1+'Założenia i wyniki'!$E$10/100)^24</f>
        <v>0.5228257999999999</v>
      </c>
      <c r="D1687">
        <f t="shared" si="78"/>
        <v>0</v>
      </c>
      <c r="E1687">
        <f t="shared" si="79"/>
        <v>0</v>
      </c>
      <c r="F1687">
        <f t="shared" si="80"/>
        <v>0.5228257999999999</v>
      </c>
    </row>
    <row r="1688" spans="1:6" x14ac:dyDescent="0.25">
      <c r="A1688">
        <v>1679</v>
      </c>
      <c r="B1688">
        <f>'Założenia i wyniki'!$E$6*Znorm.Profile!B1688*((100-(24*'Założenia i wyniki'!$E$9))/100)</f>
        <v>0</v>
      </c>
      <c r="C1688">
        <f>'Założenia i wyniki'!$E$8*Znorm.Profile!C1688*(1+'Założenia i wyniki'!$E$10/100)^24</f>
        <v>0.42623559999999999</v>
      </c>
      <c r="D1688">
        <f t="shared" si="78"/>
        <v>0</v>
      </c>
      <c r="E1688">
        <f t="shared" si="79"/>
        <v>0</v>
      </c>
      <c r="F1688">
        <f t="shared" si="80"/>
        <v>0.42623559999999999</v>
      </c>
    </row>
    <row r="1689" spans="1:6" x14ac:dyDescent="0.25">
      <c r="A1689">
        <v>1680</v>
      </c>
      <c r="B1689">
        <f>'Założenia i wyniki'!$E$6*Znorm.Profile!B1689*((100-(24*'Założenia i wyniki'!$E$9))/100)</f>
        <v>0</v>
      </c>
      <c r="C1689">
        <f>'Założenia i wyniki'!$E$8*Znorm.Profile!C1689*(1+'Założenia i wyniki'!$E$10/100)^24</f>
        <v>0.33679730000000002</v>
      </c>
      <c r="D1689">
        <f t="shared" si="78"/>
        <v>0</v>
      </c>
      <c r="E1689">
        <f t="shared" si="79"/>
        <v>0</v>
      </c>
      <c r="F1689">
        <f t="shared" si="80"/>
        <v>0.33679730000000002</v>
      </c>
    </row>
    <row r="1690" spans="1:6" x14ac:dyDescent="0.25">
      <c r="A1690">
        <v>1681</v>
      </c>
      <c r="B1690">
        <f>'Założenia i wyniki'!$E$6*Znorm.Profile!B1690*((100-(24*'Założenia i wyniki'!$E$9))/100)</f>
        <v>0</v>
      </c>
      <c r="C1690">
        <f>'Założenia i wyniki'!$E$8*Znorm.Profile!C1690*(1+'Założenia i wyniki'!$E$10/100)^24</f>
        <v>0.26583445</v>
      </c>
      <c r="D1690">
        <f t="shared" si="78"/>
        <v>0</v>
      </c>
      <c r="E1690">
        <f t="shared" si="79"/>
        <v>0</v>
      </c>
      <c r="F1690">
        <f t="shared" si="80"/>
        <v>0.26583445</v>
      </c>
    </row>
    <row r="1691" spans="1:6" x14ac:dyDescent="0.25">
      <c r="A1691">
        <v>1682</v>
      </c>
      <c r="B1691">
        <f>'Założenia i wyniki'!$E$6*Znorm.Profile!B1691*((100-(24*'Założenia i wyniki'!$E$9))/100)</f>
        <v>0</v>
      </c>
      <c r="C1691">
        <f>'Założenia i wyniki'!$E$8*Znorm.Profile!C1691*(1+'Założenia i wyniki'!$E$10/100)^24</f>
        <v>0.23702139999999999</v>
      </c>
      <c r="D1691">
        <f t="shared" si="78"/>
        <v>0</v>
      </c>
      <c r="E1691">
        <f t="shared" si="79"/>
        <v>0</v>
      </c>
      <c r="F1691">
        <f t="shared" si="80"/>
        <v>0.23702139999999999</v>
      </c>
    </row>
    <row r="1692" spans="1:6" x14ac:dyDescent="0.25">
      <c r="A1692">
        <v>1683</v>
      </c>
      <c r="B1692">
        <f>'Założenia i wyniki'!$E$6*Znorm.Profile!B1692*((100-(24*'Założenia i wyniki'!$E$9))/100)</f>
        <v>0</v>
      </c>
      <c r="C1692">
        <f>'Założenia i wyniki'!$E$8*Znorm.Profile!C1692*(1+'Założenia i wyniki'!$E$10/100)^24</f>
        <v>0.22125705000000001</v>
      </c>
      <c r="D1692">
        <f t="shared" si="78"/>
        <v>0</v>
      </c>
      <c r="E1692">
        <f t="shared" si="79"/>
        <v>0</v>
      </c>
      <c r="F1692">
        <f t="shared" si="80"/>
        <v>0.22125705000000001</v>
      </c>
    </row>
    <row r="1693" spans="1:6" x14ac:dyDescent="0.25">
      <c r="A1693">
        <v>1684</v>
      </c>
      <c r="B1693">
        <f>'Założenia i wyniki'!$E$6*Znorm.Profile!B1693*((100-(24*'Założenia i wyniki'!$E$9))/100)</f>
        <v>0</v>
      </c>
      <c r="C1693">
        <f>'Założenia i wyniki'!$E$8*Znorm.Profile!C1693*(1+'Założenia i wyniki'!$E$10/100)^24</f>
        <v>0.22723855000000001</v>
      </c>
      <c r="D1693">
        <f t="shared" si="78"/>
        <v>0</v>
      </c>
      <c r="E1693">
        <f t="shared" si="79"/>
        <v>0</v>
      </c>
      <c r="F1693">
        <f t="shared" si="80"/>
        <v>0.22723855000000001</v>
      </c>
    </row>
    <row r="1694" spans="1:6" x14ac:dyDescent="0.25">
      <c r="A1694">
        <v>1685</v>
      </c>
      <c r="B1694">
        <f>'Założenia i wyniki'!$E$6*Znorm.Profile!B1694*((100-(24*'Założenia i wyniki'!$E$9))/100)</f>
        <v>0</v>
      </c>
      <c r="C1694">
        <f>'Założenia i wyniki'!$E$8*Znorm.Profile!C1694*(1+'Założenia i wyniki'!$E$10/100)^24</f>
        <v>0.25275844999999997</v>
      </c>
      <c r="D1694">
        <f t="shared" si="78"/>
        <v>0</v>
      </c>
      <c r="E1694">
        <f t="shared" si="79"/>
        <v>0</v>
      </c>
      <c r="F1694">
        <f t="shared" si="80"/>
        <v>0.25275844999999997</v>
      </c>
    </row>
    <row r="1695" spans="1:6" x14ac:dyDescent="0.25">
      <c r="A1695">
        <v>1686</v>
      </c>
      <c r="B1695">
        <f>'Założenia i wyniki'!$E$6*Znorm.Profile!B1695*((100-(24*'Założenia i wyniki'!$E$9))/100)</f>
        <v>0</v>
      </c>
      <c r="C1695">
        <f>'Założenia i wyniki'!$E$8*Znorm.Profile!C1695*(1+'Założenia i wyniki'!$E$10/100)^24</f>
        <v>0.30988195000000002</v>
      </c>
      <c r="D1695">
        <f t="shared" si="78"/>
        <v>0</v>
      </c>
      <c r="E1695">
        <f t="shared" si="79"/>
        <v>0</v>
      </c>
      <c r="F1695">
        <f t="shared" si="80"/>
        <v>0.30988195000000002</v>
      </c>
    </row>
    <row r="1696" spans="1:6" x14ac:dyDescent="0.25">
      <c r="A1696">
        <v>1687</v>
      </c>
      <c r="B1696">
        <f>'Założenia i wyniki'!$E$6*Znorm.Profile!B1696*((100-(24*'Założenia i wyniki'!$E$9))/100)</f>
        <v>0</v>
      </c>
      <c r="C1696">
        <f>'Założenia i wyniki'!$E$8*Znorm.Profile!C1696*(1+'Założenia i wyniki'!$E$10/100)^24</f>
        <v>0.40083400000000002</v>
      </c>
      <c r="D1696">
        <f t="shared" si="78"/>
        <v>0</v>
      </c>
      <c r="E1696">
        <f t="shared" si="79"/>
        <v>0</v>
      </c>
      <c r="F1696">
        <f t="shared" si="80"/>
        <v>0.40083400000000002</v>
      </c>
    </row>
    <row r="1697" spans="1:6" x14ac:dyDescent="0.25">
      <c r="A1697">
        <v>1688</v>
      </c>
      <c r="B1697">
        <f>'Założenia i wyniki'!$E$6*Znorm.Profile!B1697*((100-(24*'Założenia i wyniki'!$E$9))/100)</f>
        <v>7.7270716981132082E-2</v>
      </c>
      <c r="C1697">
        <f>'Założenia i wyniki'!$E$8*Znorm.Profile!C1697*(1+'Założenia i wyniki'!$E$10/100)^24</f>
        <v>0.43882579999999999</v>
      </c>
      <c r="D1697">
        <f t="shared" si="78"/>
        <v>7.7270716981132082E-2</v>
      </c>
      <c r="E1697">
        <f t="shared" si="79"/>
        <v>0</v>
      </c>
      <c r="F1697">
        <f t="shared" si="80"/>
        <v>0.36155508301886791</v>
      </c>
    </row>
    <row r="1698" spans="1:6" x14ac:dyDescent="0.25">
      <c r="A1698">
        <v>1689</v>
      </c>
      <c r="B1698">
        <f>'Założenia i wyniki'!$E$6*Znorm.Profile!B1698*((100-(24*'Założenia i wyniki'!$E$9))/100)</f>
        <v>0.15069962264150941</v>
      </c>
      <c r="C1698">
        <f>'Założenia i wyniki'!$E$8*Znorm.Profile!C1698*(1+'Założenia i wyniki'!$E$10/100)^24</f>
        <v>0.45019169999999997</v>
      </c>
      <c r="D1698">
        <f t="shared" si="78"/>
        <v>0.15069962264150941</v>
      </c>
      <c r="E1698">
        <f t="shared" si="79"/>
        <v>0</v>
      </c>
      <c r="F1698">
        <f t="shared" si="80"/>
        <v>0.29949207735849059</v>
      </c>
    </row>
    <row r="1699" spans="1:6" x14ac:dyDescent="0.25">
      <c r="A1699">
        <v>1690</v>
      </c>
      <c r="B1699">
        <f>'Założenia i wyniki'!$E$6*Znorm.Profile!B1699*((100-(24*'Założenia i wyniki'!$E$9))/100)</f>
        <v>0.24695071698113208</v>
      </c>
      <c r="C1699">
        <f>'Założenia i wyniki'!$E$8*Znorm.Profile!C1699*(1+'Założenia i wyniki'!$E$10/100)^24</f>
        <v>0.44810009999999995</v>
      </c>
      <c r="D1699">
        <f t="shared" si="78"/>
        <v>0.24695071698113208</v>
      </c>
      <c r="E1699">
        <f t="shared" si="79"/>
        <v>0</v>
      </c>
      <c r="F1699">
        <f t="shared" si="80"/>
        <v>0.20114938301886787</v>
      </c>
    </row>
    <row r="1700" spans="1:6" x14ac:dyDescent="0.25">
      <c r="A1700">
        <v>1691</v>
      </c>
      <c r="B1700">
        <f>'Założenia i wyniki'!$E$6*Znorm.Profile!B1700*((100-(24*'Założenia i wyniki'!$E$9))/100)</f>
        <v>0.35275298113207543</v>
      </c>
      <c r="C1700">
        <f>'Założenia i wyniki'!$E$8*Znorm.Profile!C1700*(1+'Założenia i wyniki'!$E$10/100)^24</f>
        <v>0.43842434999999996</v>
      </c>
      <c r="D1700">
        <f t="shared" si="78"/>
        <v>0.35275298113207543</v>
      </c>
      <c r="E1700">
        <f t="shared" si="79"/>
        <v>0</v>
      </c>
      <c r="F1700">
        <f t="shared" si="80"/>
        <v>8.5671368867924536E-2</v>
      </c>
    </row>
    <row r="1701" spans="1:6" x14ac:dyDescent="0.25">
      <c r="A1701">
        <v>1692</v>
      </c>
      <c r="B1701">
        <f>'Założenia i wyniki'!$E$6*Znorm.Profile!B1701*((100-(24*'Założenia i wyniki'!$E$9))/100)</f>
        <v>0.30057599999999995</v>
      </c>
      <c r="C1701">
        <f>'Założenia i wyniki'!$E$8*Znorm.Profile!C1701*(1+'Założenia i wyniki'!$E$10/100)^24</f>
        <v>0.43749230000000006</v>
      </c>
      <c r="D1701">
        <f t="shared" si="78"/>
        <v>0.30057599999999995</v>
      </c>
      <c r="E1701">
        <f t="shared" si="79"/>
        <v>0</v>
      </c>
      <c r="F1701">
        <f t="shared" si="80"/>
        <v>0.1369163000000001</v>
      </c>
    </row>
    <row r="1702" spans="1:6" x14ac:dyDescent="0.25">
      <c r="A1702">
        <v>1693</v>
      </c>
      <c r="B1702">
        <f>'Założenia i wyniki'!$E$6*Znorm.Profile!B1702*((100-(24*'Założenia i wyniki'!$E$9))/100)</f>
        <v>0.25203501886792451</v>
      </c>
      <c r="C1702">
        <f>'Założenia i wyniki'!$E$8*Znorm.Profile!C1702*(1+'Założenia i wyniki'!$E$10/100)^24</f>
        <v>0.42711199999999999</v>
      </c>
      <c r="D1702">
        <f t="shared" si="78"/>
        <v>0.25203501886792451</v>
      </c>
      <c r="E1702">
        <f t="shared" si="79"/>
        <v>0</v>
      </c>
      <c r="F1702">
        <f t="shared" si="80"/>
        <v>0.17507698113207548</v>
      </c>
    </row>
    <row r="1703" spans="1:6" x14ac:dyDescent="0.25">
      <c r="A1703">
        <v>1694</v>
      </c>
      <c r="B1703">
        <f>'Założenia i wyniki'!$E$6*Znorm.Profile!B1703*((100-(24*'Założenia i wyniki'!$E$9))/100)</f>
        <v>0.15772007547169808</v>
      </c>
      <c r="C1703">
        <f>'Założenia i wyniki'!$E$8*Znorm.Profile!C1703*(1+'Założenia i wyniki'!$E$10/100)^24</f>
        <v>0.43511090000000002</v>
      </c>
      <c r="D1703">
        <f t="shared" si="78"/>
        <v>0.15772007547169808</v>
      </c>
      <c r="E1703">
        <f t="shared" si="79"/>
        <v>0</v>
      </c>
      <c r="F1703">
        <f t="shared" si="80"/>
        <v>0.27739082452830194</v>
      </c>
    </row>
    <row r="1704" spans="1:6" x14ac:dyDescent="0.25">
      <c r="A1704">
        <v>1695</v>
      </c>
      <c r="B1704">
        <f>'Założenia i wyniki'!$E$6*Znorm.Profile!B1704*((100-(24*'Założenia i wyniki'!$E$9))/100)</f>
        <v>0.14547811320754714</v>
      </c>
      <c r="C1704">
        <f>'Założenia i wyniki'!$E$8*Znorm.Profile!C1704*(1+'Założenia i wyniki'!$E$10/100)^24</f>
        <v>0.4436908</v>
      </c>
      <c r="D1704">
        <f t="shared" si="78"/>
        <v>0.14547811320754714</v>
      </c>
      <c r="E1704">
        <f t="shared" si="79"/>
        <v>0</v>
      </c>
      <c r="F1704">
        <f t="shared" si="80"/>
        <v>0.29821268679245283</v>
      </c>
    </row>
    <row r="1705" spans="1:6" x14ac:dyDescent="0.25">
      <c r="A1705">
        <v>1696</v>
      </c>
      <c r="B1705">
        <f>'Założenia i wyniki'!$E$6*Znorm.Profile!B1705*((100-(24*'Założenia i wyniki'!$E$9))/100)</f>
        <v>0.1164663396226415</v>
      </c>
      <c r="C1705">
        <f>'Założenia i wyniki'!$E$8*Znorm.Profile!C1705*(1+'Założenia i wyniki'!$E$10/100)^24</f>
        <v>0.45803239999999995</v>
      </c>
      <c r="D1705">
        <f t="shared" si="78"/>
        <v>0.1164663396226415</v>
      </c>
      <c r="E1705">
        <f t="shared" si="79"/>
        <v>0</v>
      </c>
      <c r="F1705">
        <f t="shared" si="80"/>
        <v>0.34156606037735848</v>
      </c>
    </row>
    <row r="1706" spans="1:6" x14ac:dyDescent="0.25">
      <c r="A1706">
        <v>1697</v>
      </c>
      <c r="B1706">
        <f>'Założenia i wyniki'!$E$6*Znorm.Profile!B1706*((100-(24*'Założenia i wyniki'!$E$9))/100)</f>
        <v>4.5716792452830189E-2</v>
      </c>
      <c r="C1706">
        <f>'Założenia i wyniki'!$E$8*Znorm.Profile!C1706*(1+'Założenia i wyniki'!$E$10/100)^24</f>
        <v>0.49476945000000006</v>
      </c>
      <c r="D1706">
        <f t="shared" si="78"/>
        <v>4.5716792452830189E-2</v>
      </c>
      <c r="E1706">
        <f t="shared" si="79"/>
        <v>0</v>
      </c>
      <c r="F1706">
        <f t="shared" si="80"/>
        <v>0.44905265754716989</v>
      </c>
    </row>
    <row r="1707" spans="1:6" x14ac:dyDescent="0.25">
      <c r="A1707">
        <v>1698</v>
      </c>
      <c r="B1707">
        <f>'Założenia i wyniki'!$E$6*Znorm.Profile!B1707*((100-(24*'Założenia i wyniki'!$E$9))/100)</f>
        <v>0</v>
      </c>
      <c r="C1707">
        <f>'Założenia i wyniki'!$E$8*Znorm.Profile!C1707*(1+'Założenia i wyniki'!$E$10/100)^24</f>
        <v>0.55183240000000011</v>
      </c>
      <c r="D1707">
        <f t="shared" si="78"/>
        <v>0</v>
      </c>
      <c r="E1707">
        <f t="shared" si="79"/>
        <v>0</v>
      </c>
      <c r="F1707">
        <f t="shared" si="80"/>
        <v>0.55183240000000011</v>
      </c>
    </row>
    <row r="1708" spans="1:6" x14ac:dyDescent="0.25">
      <c r="A1708">
        <v>1699</v>
      </c>
      <c r="B1708">
        <f>'Założenia i wyniki'!$E$6*Znorm.Profile!B1708*((100-(24*'Założenia i wyniki'!$E$9))/100)</f>
        <v>0</v>
      </c>
      <c r="C1708">
        <f>'Założenia i wyniki'!$E$8*Znorm.Profile!C1708*(1+'Założenia i wyniki'!$E$10/100)^24</f>
        <v>0.61793724999999999</v>
      </c>
      <c r="D1708">
        <f t="shared" si="78"/>
        <v>0</v>
      </c>
      <c r="E1708">
        <f t="shared" si="79"/>
        <v>0</v>
      </c>
      <c r="F1708">
        <f t="shared" si="80"/>
        <v>0.61793724999999999</v>
      </c>
    </row>
    <row r="1709" spans="1:6" x14ac:dyDescent="0.25">
      <c r="A1709">
        <v>1700</v>
      </c>
      <c r="B1709">
        <f>'Założenia i wyniki'!$E$6*Znorm.Profile!B1709*((100-(24*'Założenia i wyniki'!$E$9))/100)</f>
        <v>0</v>
      </c>
      <c r="C1709">
        <f>'Założenia i wyniki'!$E$8*Znorm.Profile!C1709*(1+'Założenia i wyniki'!$E$10/100)^24</f>
        <v>0.62020734999999994</v>
      </c>
      <c r="D1709">
        <f t="shared" si="78"/>
        <v>0</v>
      </c>
      <c r="E1709">
        <f t="shared" si="79"/>
        <v>0</v>
      </c>
      <c r="F1709">
        <f t="shared" si="80"/>
        <v>0.62020734999999994</v>
      </c>
    </row>
    <row r="1710" spans="1:6" x14ac:dyDescent="0.25">
      <c r="A1710">
        <v>1701</v>
      </c>
      <c r="B1710">
        <f>'Założenia i wyniki'!$E$6*Znorm.Profile!B1710*((100-(24*'Założenia i wyniki'!$E$9))/100)</f>
        <v>0</v>
      </c>
      <c r="C1710">
        <f>'Założenia i wyniki'!$E$8*Znorm.Profile!C1710*(1+'Założenia i wyniki'!$E$10/100)^24</f>
        <v>0.58786034999999992</v>
      </c>
      <c r="D1710">
        <f t="shared" si="78"/>
        <v>0</v>
      </c>
      <c r="E1710">
        <f t="shared" si="79"/>
        <v>0</v>
      </c>
      <c r="F1710">
        <f t="shared" si="80"/>
        <v>0.58786034999999992</v>
      </c>
    </row>
    <row r="1711" spans="1:6" x14ac:dyDescent="0.25">
      <c r="A1711">
        <v>1702</v>
      </c>
      <c r="B1711">
        <f>'Założenia i wyniki'!$E$6*Znorm.Profile!B1711*((100-(24*'Założenia i wyniki'!$E$9))/100)</f>
        <v>0</v>
      </c>
      <c r="C1711">
        <f>'Założenia i wyniki'!$E$8*Znorm.Profile!C1711*(1+'Założenia i wyniki'!$E$10/100)^24</f>
        <v>0.51135594999999989</v>
      </c>
      <c r="D1711">
        <f t="shared" si="78"/>
        <v>0</v>
      </c>
      <c r="E1711">
        <f t="shared" si="79"/>
        <v>0</v>
      </c>
      <c r="F1711">
        <f t="shared" si="80"/>
        <v>0.51135594999999989</v>
      </c>
    </row>
    <row r="1712" spans="1:6" x14ac:dyDescent="0.25">
      <c r="A1712">
        <v>1703</v>
      </c>
      <c r="B1712">
        <f>'Założenia i wyniki'!$E$6*Znorm.Profile!B1712*((100-(24*'Założenia i wyniki'!$E$9))/100)</f>
        <v>0</v>
      </c>
      <c r="C1712">
        <f>'Założenia i wyniki'!$E$8*Znorm.Profile!C1712*(1+'Założenia i wyniki'!$E$10/100)^24</f>
        <v>0.42665595000000001</v>
      </c>
      <c r="D1712">
        <f t="shared" si="78"/>
        <v>0</v>
      </c>
      <c r="E1712">
        <f t="shared" si="79"/>
        <v>0</v>
      </c>
      <c r="F1712">
        <f t="shared" si="80"/>
        <v>0.42665595000000001</v>
      </c>
    </row>
    <row r="1713" spans="1:6" x14ac:dyDescent="0.25">
      <c r="A1713">
        <v>1704</v>
      </c>
      <c r="B1713">
        <f>'Założenia i wyniki'!$E$6*Znorm.Profile!B1713*((100-(24*'Założenia i wyniki'!$E$9))/100)</f>
        <v>0</v>
      </c>
      <c r="C1713">
        <f>'Założenia i wyniki'!$E$8*Znorm.Profile!C1713*(1+'Założenia i wyniki'!$E$10/100)^24</f>
        <v>0.33676824999999994</v>
      </c>
      <c r="D1713">
        <f t="shared" si="78"/>
        <v>0</v>
      </c>
      <c r="E1713">
        <f t="shared" si="79"/>
        <v>0</v>
      </c>
      <c r="F1713">
        <f t="shared" si="80"/>
        <v>0.33676824999999994</v>
      </c>
    </row>
    <row r="1714" spans="1:6" x14ac:dyDescent="0.25">
      <c r="A1714">
        <v>1705</v>
      </c>
      <c r="B1714">
        <f>'Założenia i wyniki'!$E$6*Znorm.Profile!B1714*((100-(24*'Założenia i wyniki'!$E$9))/100)</f>
        <v>0</v>
      </c>
      <c r="C1714">
        <f>'Założenia i wyniki'!$E$8*Znorm.Profile!C1714*(1+'Założenia i wyniki'!$E$10/100)^24</f>
        <v>0.26354965000000002</v>
      </c>
      <c r="D1714">
        <f t="shared" si="78"/>
        <v>0</v>
      </c>
      <c r="E1714">
        <f t="shared" si="79"/>
        <v>0</v>
      </c>
      <c r="F1714">
        <f t="shared" si="80"/>
        <v>0.26354965000000002</v>
      </c>
    </row>
    <row r="1715" spans="1:6" x14ac:dyDescent="0.25">
      <c r="A1715">
        <v>1706</v>
      </c>
      <c r="B1715">
        <f>'Założenia i wyniki'!$E$6*Znorm.Profile!B1715*((100-(24*'Założenia i wyniki'!$E$9))/100)</f>
        <v>0</v>
      </c>
      <c r="C1715">
        <f>'Założenia i wyniki'!$E$8*Znorm.Profile!C1715*(1+'Założenia i wyniki'!$E$10/100)^24</f>
        <v>0.23682785000000001</v>
      </c>
      <c r="D1715">
        <f t="shared" si="78"/>
        <v>0</v>
      </c>
      <c r="E1715">
        <f t="shared" si="79"/>
        <v>0</v>
      </c>
      <c r="F1715">
        <f t="shared" si="80"/>
        <v>0.23682785000000001</v>
      </c>
    </row>
    <row r="1716" spans="1:6" x14ac:dyDescent="0.25">
      <c r="A1716">
        <v>1707</v>
      </c>
      <c r="B1716">
        <f>'Założenia i wyniki'!$E$6*Znorm.Profile!B1716*((100-(24*'Założenia i wyniki'!$E$9))/100)</f>
        <v>0</v>
      </c>
      <c r="C1716">
        <f>'Założenia i wyniki'!$E$8*Znorm.Profile!C1716*(1+'Założenia i wyniki'!$E$10/100)^24</f>
        <v>0.2281349</v>
      </c>
      <c r="D1716">
        <f t="shared" si="78"/>
        <v>0</v>
      </c>
      <c r="E1716">
        <f t="shared" si="79"/>
        <v>0</v>
      </c>
      <c r="F1716">
        <f t="shared" si="80"/>
        <v>0.2281349</v>
      </c>
    </row>
    <row r="1717" spans="1:6" x14ac:dyDescent="0.25">
      <c r="A1717">
        <v>1708</v>
      </c>
      <c r="B1717">
        <f>'Założenia i wyniki'!$E$6*Znorm.Profile!B1717*((100-(24*'Założenia i wyniki'!$E$9))/100)</f>
        <v>0</v>
      </c>
      <c r="C1717">
        <f>'Założenia i wyniki'!$E$8*Znorm.Profile!C1717*(1+'Założenia i wyniki'!$E$10/100)^24</f>
        <v>0.23053660000000001</v>
      </c>
      <c r="D1717">
        <f t="shared" si="78"/>
        <v>0</v>
      </c>
      <c r="E1717">
        <f t="shared" si="79"/>
        <v>0</v>
      </c>
      <c r="F1717">
        <f t="shared" si="80"/>
        <v>0.23053660000000001</v>
      </c>
    </row>
    <row r="1718" spans="1:6" x14ac:dyDescent="0.25">
      <c r="A1718">
        <v>1709</v>
      </c>
      <c r="B1718">
        <f>'Założenia i wyniki'!$E$6*Znorm.Profile!B1718*((100-(24*'Założenia i wyniki'!$E$9))/100)</f>
        <v>0</v>
      </c>
      <c r="C1718">
        <f>'Założenia i wyniki'!$E$8*Znorm.Profile!C1718*(1+'Założenia i wyniki'!$E$10/100)^24</f>
        <v>0.25366564999999996</v>
      </c>
      <c r="D1718">
        <f t="shared" si="78"/>
        <v>0</v>
      </c>
      <c r="E1718">
        <f t="shared" si="79"/>
        <v>0</v>
      </c>
      <c r="F1718">
        <f t="shared" si="80"/>
        <v>0.25366564999999996</v>
      </c>
    </row>
    <row r="1719" spans="1:6" x14ac:dyDescent="0.25">
      <c r="A1719">
        <v>1710</v>
      </c>
      <c r="B1719">
        <f>'Założenia i wyniki'!$E$6*Znorm.Profile!B1719*((100-(24*'Założenia i wyniki'!$E$9))/100)</f>
        <v>0</v>
      </c>
      <c r="C1719">
        <f>'Założenia i wyniki'!$E$8*Znorm.Profile!C1719*(1+'Założenia i wyniki'!$E$10/100)^24</f>
        <v>0.30992464999999997</v>
      </c>
      <c r="D1719">
        <f t="shared" si="78"/>
        <v>0</v>
      </c>
      <c r="E1719">
        <f t="shared" si="79"/>
        <v>0</v>
      </c>
      <c r="F1719">
        <f t="shared" si="80"/>
        <v>0.30992464999999997</v>
      </c>
    </row>
    <row r="1720" spans="1:6" x14ac:dyDescent="0.25">
      <c r="A1720">
        <v>1711</v>
      </c>
      <c r="B1720">
        <f>'Założenia i wyniki'!$E$6*Znorm.Profile!B1720*((100-(24*'Założenia i wyniki'!$E$9))/100)</f>
        <v>1.0850830188679243E-2</v>
      </c>
      <c r="C1720">
        <f>'Założenia i wyniki'!$E$8*Znorm.Profile!C1720*(1+'Założenia i wyniki'!$E$10/100)^24</f>
        <v>0.39691330000000002</v>
      </c>
      <c r="D1720">
        <f t="shared" si="78"/>
        <v>1.0850830188679243E-2</v>
      </c>
      <c r="E1720">
        <f t="shared" si="79"/>
        <v>0</v>
      </c>
      <c r="F1720">
        <f t="shared" si="80"/>
        <v>0.38606246981132081</v>
      </c>
    </row>
    <row r="1721" spans="1:6" x14ac:dyDescent="0.25">
      <c r="A1721">
        <v>1712</v>
      </c>
      <c r="B1721">
        <f>'Założenia i wyniki'!$E$6*Znorm.Profile!B1721*((100-(24*'Założenia i wyniki'!$E$9))/100)</f>
        <v>0.13402128301886793</v>
      </c>
      <c r="C1721">
        <f>'Założenia i wyniki'!$E$8*Znorm.Profile!C1721*(1+'Założenia i wyniki'!$E$10/100)^24</f>
        <v>0.43773030000000002</v>
      </c>
      <c r="D1721">
        <f t="shared" si="78"/>
        <v>0.13402128301886793</v>
      </c>
      <c r="E1721">
        <f t="shared" si="79"/>
        <v>0</v>
      </c>
      <c r="F1721">
        <f t="shared" si="80"/>
        <v>0.30370901698113206</v>
      </c>
    </row>
    <row r="1722" spans="1:6" x14ac:dyDescent="0.25">
      <c r="A1722">
        <v>1713</v>
      </c>
      <c r="B1722">
        <f>'Założenia i wyniki'!$E$6*Znorm.Profile!B1722*((100-(24*'Założenia i wyniki'!$E$9))/100)</f>
        <v>0.32266641509433963</v>
      </c>
      <c r="C1722">
        <f>'Założenia i wyniki'!$E$8*Znorm.Profile!C1722*(1+'Założenia i wyniki'!$E$10/100)^24</f>
        <v>0.45985099999999995</v>
      </c>
      <c r="D1722">
        <f t="shared" si="78"/>
        <v>0.32266641509433963</v>
      </c>
      <c r="E1722">
        <f t="shared" si="79"/>
        <v>0</v>
      </c>
      <c r="F1722">
        <f t="shared" si="80"/>
        <v>0.13718458490566032</v>
      </c>
    </row>
    <row r="1723" spans="1:6" x14ac:dyDescent="0.25">
      <c r="A1723">
        <v>1714</v>
      </c>
      <c r="B1723">
        <f>'Założenia i wyniki'!$E$6*Znorm.Profile!B1723*((100-(24*'Założenia i wyniki'!$E$9))/100)</f>
        <v>0.62870022641509427</v>
      </c>
      <c r="C1723">
        <f>'Założenia i wyniki'!$E$8*Znorm.Profile!C1723*(1+'Założenia i wyniki'!$E$10/100)^24</f>
        <v>0.45507840000000005</v>
      </c>
      <c r="D1723">
        <f t="shared" si="78"/>
        <v>0.45507840000000005</v>
      </c>
      <c r="E1723">
        <f t="shared" si="79"/>
        <v>0.17362182641509422</v>
      </c>
      <c r="F1723">
        <f t="shared" si="80"/>
        <v>0</v>
      </c>
    </row>
    <row r="1724" spans="1:6" x14ac:dyDescent="0.25">
      <c r="A1724">
        <v>1715</v>
      </c>
      <c r="B1724">
        <f>'Założenia i wyniki'!$E$6*Znorm.Profile!B1724*((100-(24*'Założenia i wyniki'!$E$9))/100)</f>
        <v>0.51369743396226408</v>
      </c>
      <c r="C1724">
        <f>'Założenia i wyniki'!$E$8*Znorm.Profile!C1724*(1+'Założenia i wyniki'!$E$10/100)^24</f>
        <v>0.4404477</v>
      </c>
      <c r="D1724">
        <f t="shared" si="78"/>
        <v>0.4404477</v>
      </c>
      <c r="E1724">
        <f t="shared" si="79"/>
        <v>7.3249733962264085E-2</v>
      </c>
      <c r="F1724">
        <f t="shared" si="80"/>
        <v>0</v>
      </c>
    </row>
    <row r="1725" spans="1:6" x14ac:dyDescent="0.25">
      <c r="A1725">
        <v>1716</v>
      </c>
      <c r="B1725">
        <f>'Założenia i wyniki'!$E$6*Znorm.Profile!B1725*((100-(24*'Założenia i wyniki'!$E$9))/100)</f>
        <v>0.46226747169811322</v>
      </c>
      <c r="C1725">
        <f>'Założenia i wyniki'!$E$8*Znorm.Profile!C1725*(1+'Założenia i wyniki'!$E$10/100)^24</f>
        <v>0.44250919999999999</v>
      </c>
      <c r="D1725">
        <f t="shared" si="78"/>
        <v>0.44250919999999999</v>
      </c>
      <c r="E1725">
        <f t="shared" si="79"/>
        <v>1.9758271698113228E-2</v>
      </c>
      <c r="F1725">
        <f t="shared" si="80"/>
        <v>0</v>
      </c>
    </row>
    <row r="1726" spans="1:6" x14ac:dyDescent="0.25">
      <c r="A1726">
        <v>1717</v>
      </c>
      <c r="B1726">
        <f>'Założenia i wyniki'!$E$6*Znorm.Profile!B1726*((100-(24*'Założenia i wyniki'!$E$9))/100)</f>
        <v>0.31468550943396223</v>
      </c>
      <c r="C1726">
        <f>'Założenia i wyniki'!$E$8*Znorm.Profile!C1726*(1+'Założenia i wyniki'!$E$10/100)^24</f>
        <v>0.44295195000000004</v>
      </c>
      <c r="D1726">
        <f t="shared" si="78"/>
        <v>0.31468550943396223</v>
      </c>
      <c r="E1726">
        <f t="shared" si="79"/>
        <v>0</v>
      </c>
      <c r="F1726">
        <f t="shared" si="80"/>
        <v>0.12826644056603781</v>
      </c>
    </row>
    <row r="1727" spans="1:6" x14ac:dyDescent="0.25">
      <c r="A1727">
        <v>1718</v>
      </c>
      <c r="B1727">
        <f>'Założenia i wyniki'!$E$6*Znorm.Profile!B1727*((100-(24*'Założenia i wyniki'!$E$9))/100)</f>
        <v>0.25394830188679246</v>
      </c>
      <c r="C1727">
        <f>'Założenia i wyniki'!$E$8*Znorm.Profile!C1727*(1+'Założenia i wyniki'!$E$10/100)^24</f>
        <v>0.44712570000000001</v>
      </c>
      <c r="D1727">
        <f t="shared" si="78"/>
        <v>0.25394830188679246</v>
      </c>
      <c r="E1727">
        <f t="shared" si="79"/>
        <v>0</v>
      </c>
      <c r="F1727">
        <f t="shared" si="80"/>
        <v>0.19317739811320755</v>
      </c>
    </row>
    <row r="1728" spans="1:6" x14ac:dyDescent="0.25">
      <c r="A1728">
        <v>1719</v>
      </c>
      <c r="B1728">
        <f>'Założenia i wyniki'!$E$6*Znorm.Profile!B1728*((100-(24*'Założenia i wyniki'!$E$9))/100)</f>
        <v>0.23595124528301889</v>
      </c>
      <c r="C1728">
        <f>'Założenia i wyniki'!$E$8*Znorm.Profile!C1728*(1+'Założenia i wyniki'!$E$10/100)^24</f>
        <v>0.45023859999999993</v>
      </c>
      <c r="D1728">
        <f t="shared" si="78"/>
        <v>0.23595124528301889</v>
      </c>
      <c r="E1728">
        <f t="shared" si="79"/>
        <v>0</v>
      </c>
      <c r="F1728">
        <f t="shared" si="80"/>
        <v>0.21428735471698104</v>
      </c>
    </row>
    <row r="1729" spans="1:6" x14ac:dyDescent="0.25">
      <c r="A1729">
        <v>1720</v>
      </c>
      <c r="B1729">
        <f>'Założenia i wyniki'!$E$6*Znorm.Profile!B1729*((100-(24*'Założenia i wyniki'!$E$9))/100)</f>
        <v>0.17314830188679245</v>
      </c>
      <c r="C1729">
        <f>'Założenia i wyniki'!$E$8*Znorm.Profile!C1729*(1+'Założenia i wyniki'!$E$10/100)^24</f>
        <v>0.46522769999999997</v>
      </c>
      <c r="D1729">
        <f t="shared" si="78"/>
        <v>0.17314830188679245</v>
      </c>
      <c r="E1729">
        <f t="shared" si="79"/>
        <v>0</v>
      </c>
      <c r="F1729">
        <f t="shared" si="80"/>
        <v>0.29207939811320749</v>
      </c>
    </row>
    <row r="1730" spans="1:6" x14ac:dyDescent="0.25">
      <c r="A1730">
        <v>1721</v>
      </c>
      <c r="B1730">
        <f>'Założenia i wyniki'!$E$6*Znorm.Profile!B1730*((100-(24*'Założenia i wyniki'!$E$9))/100)</f>
        <v>7.5969532075471691E-2</v>
      </c>
      <c r="C1730">
        <f>'Założenia i wyniki'!$E$8*Znorm.Profile!C1730*(1+'Założenia i wyniki'!$E$10/100)^24</f>
        <v>0.50902530000000001</v>
      </c>
      <c r="D1730">
        <f t="shared" si="78"/>
        <v>7.5969532075471691E-2</v>
      </c>
      <c r="E1730">
        <f t="shared" si="79"/>
        <v>0</v>
      </c>
      <c r="F1730">
        <f t="shared" si="80"/>
        <v>0.43305576792452832</v>
      </c>
    </row>
    <row r="1731" spans="1:6" x14ac:dyDescent="0.25">
      <c r="A1731">
        <v>1722</v>
      </c>
      <c r="B1731">
        <f>'Założenia i wyniki'!$E$6*Znorm.Profile!B1731*((100-(24*'Założenia i wyniki'!$E$9))/100)</f>
        <v>0</v>
      </c>
      <c r="C1731">
        <f>'Założenia i wyniki'!$E$8*Znorm.Profile!C1731*(1+'Założenia i wyniki'!$E$10/100)^24</f>
        <v>0.54996409999999996</v>
      </c>
      <c r="D1731">
        <f t="shared" si="78"/>
        <v>0</v>
      </c>
      <c r="E1731">
        <f t="shared" si="79"/>
        <v>0</v>
      </c>
      <c r="F1731">
        <f t="shared" si="80"/>
        <v>0.54996409999999996</v>
      </c>
    </row>
    <row r="1732" spans="1:6" x14ac:dyDescent="0.25">
      <c r="A1732">
        <v>1723</v>
      </c>
      <c r="B1732">
        <f>'Założenia i wyniki'!$E$6*Znorm.Profile!B1732*((100-(24*'Założenia i wyniki'!$E$9))/100)</f>
        <v>0</v>
      </c>
      <c r="C1732">
        <f>'Założenia i wyniki'!$E$8*Znorm.Profile!C1732*(1+'Założenia i wyniki'!$E$10/100)^24</f>
        <v>0.60937695000000003</v>
      </c>
      <c r="D1732">
        <f t="shared" si="78"/>
        <v>0</v>
      </c>
      <c r="E1732">
        <f t="shared" si="79"/>
        <v>0</v>
      </c>
      <c r="F1732">
        <f t="shared" si="80"/>
        <v>0.60937695000000003</v>
      </c>
    </row>
    <row r="1733" spans="1:6" x14ac:dyDescent="0.25">
      <c r="A1733">
        <v>1724</v>
      </c>
      <c r="B1733">
        <f>'Założenia i wyniki'!$E$6*Znorm.Profile!B1733*((100-(24*'Założenia i wyniki'!$E$9))/100)</f>
        <v>0</v>
      </c>
      <c r="C1733">
        <f>'Założenia i wyniki'!$E$8*Znorm.Profile!C1733*(1+'Założenia i wyniki'!$E$10/100)^24</f>
        <v>0.62115619999999994</v>
      </c>
      <c r="D1733">
        <f t="shared" si="78"/>
        <v>0</v>
      </c>
      <c r="E1733">
        <f t="shared" si="79"/>
        <v>0</v>
      </c>
      <c r="F1733">
        <f t="shared" si="80"/>
        <v>0.62115619999999994</v>
      </c>
    </row>
    <row r="1734" spans="1:6" x14ac:dyDescent="0.25">
      <c r="A1734">
        <v>1725</v>
      </c>
      <c r="B1734">
        <f>'Założenia i wyniki'!$E$6*Znorm.Profile!B1734*((100-(24*'Założenia i wyniki'!$E$9))/100)</f>
        <v>0</v>
      </c>
      <c r="C1734">
        <f>'Założenia i wyniki'!$E$8*Znorm.Profile!C1734*(1+'Założenia i wyniki'!$E$10/100)^24</f>
        <v>0.57166585000000003</v>
      </c>
      <c r="D1734">
        <f t="shared" si="78"/>
        <v>0</v>
      </c>
      <c r="E1734">
        <f t="shared" si="79"/>
        <v>0</v>
      </c>
      <c r="F1734">
        <f t="shared" si="80"/>
        <v>0.57166585000000003</v>
      </c>
    </row>
    <row r="1735" spans="1:6" x14ac:dyDescent="0.25">
      <c r="A1735">
        <v>1726</v>
      </c>
      <c r="B1735">
        <f>'Założenia i wyniki'!$E$6*Znorm.Profile!B1735*((100-(24*'Założenia i wyniki'!$E$9))/100)</f>
        <v>0</v>
      </c>
      <c r="C1735">
        <f>'Założenia i wyniki'!$E$8*Znorm.Profile!C1735*(1+'Założenia i wyniki'!$E$10/100)^24</f>
        <v>0.50687769999999999</v>
      </c>
      <c r="D1735">
        <f t="shared" si="78"/>
        <v>0</v>
      </c>
      <c r="E1735">
        <f t="shared" si="79"/>
        <v>0</v>
      </c>
      <c r="F1735">
        <f t="shared" si="80"/>
        <v>0.50687769999999999</v>
      </c>
    </row>
    <row r="1736" spans="1:6" x14ac:dyDescent="0.25">
      <c r="A1736">
        <v>1727</v>
      </c>
      <c r="B1736">
        <f>'Założenia i wyniki'!$E$6*Znorm.Profile!B1736*((100-(24*'Założenia i wyniki'!$E$9))/100)</f>
        <v>0</v>
      </c>
      <c r="C1736">
        <f>'Założenia i wyniki'!$E$8*Znorm.Profile!C1736*(1+'Założenia i wyniki'!$E$10/100)^24</f>
        <v>0.41991040000000002</v>
      </c>
      <c r="D1736">
        <f t="shared" si="78"/>
        <v>0</v>
      </c>
      <c r="E1736">
        <f t="shared" si="79"/>
        <v>0</v>
      </c>
      <c r="F1736">
        <f t="shared" si="80"/>
        <v>0.41991040000000002</v>
      </c>
    </row>
    <row r="1737" spans="1:6" x14ac:dyDescent="0.25">
      <c r="A1737">
        <v>1728</v>
      </c>
      <c r="B1737">
        <f>'Założenia i wyniki'!$E$6*Znorm.Profile!B1737*((100-(24*'Założenia i wyniki'!$E$9))/100)</f>
        <v>0</v>
      </c>
      <c r="C1737">
        <f>'Założenia i wyniki'!$E$8*Znorm.Profile!C1737*(1+'Założenia i wyniki'!$E$10/100)^24</f>
        <v>0.35273979999999999</v>
      </c>
      <c r="D1737">
        <f t="shared" si="78"/>
        <v>0</v>
      </c>
      <c r="E1737">
        <f t="shared" si="79"/>
        <v>0</v>
      </c>
      <c r="F1737">
        <f t="shared" si="80"/>
        <v>0.35273979999999999</v>
      </c>
    </row>
    <row r="1738" spans="1:6" x14ac:dyDescent="0.25">
      <c r="A1738">
        <v>1729</v>
      </c>
      <c r="B1738">
        <f>'Założenia i wyniki'!$E$6*Znorm.Profile!B1738*((100-(24*'Założenia i wyniki'!$E$9))/100)</f>
        <v>0</v>
      </c>
      <c r="C1738">
        <f>'Założenia i wyniki'!$E$8*Znorm.Profile!C1738*(1+'Założenia i wyniki'!$E$10/100)^24</f>
        <v>0.27799100000000004</v>
      </c>
      <c r="D1738">
        <f t="shared" si="78"/>
        <v>0</v>
      </c>
      <c r="E1738">
        <f t="shared" si="79"/>
        <v>0</v>
      </c>
      <c r="F1738">
        <f t="shared" si="80"/>
        <v>0.27799100000000004</v>
      </c>
    </row>
    <row r="1739" spans="1:6" x14ac:dyDescent="0.25">
      <c r="A1739">
        <v>1730</v>
      </c>
      <c r="B1739">
        <f>'Założenia i wyniki'!$E$6*Znorm.Profile!B1739*((100-(24*'Założenia i wyniki'!$E$9))/100)</f>
        <v>0</v>
      </c>
      <c r="C1739">
        <f>'Założenia i wyniki'!$E$8*Znorm.Profile!C1739*(1+'Założenia i wyniki'!$E$10/100)^24</f>
        <v>0.24434585</v>
      </c>
      <c r="D1739">
        <f t="shared" ref="D1739:D1802" si="81">IF(B1739&lt;=C1739,B1739,C1739)</f>
        <v>0</v>
      </c>
      <c r="E1739">
        <f t="shared" ref="E1739:E1802" si="82">IF(B1739&gt;C1739,B1739-C1739,0)</f>
        <v>0</v>
      </c>
      <c r="F1739">
        <f t="shared" ref="F1739:F1802" si="83">IF(B1739&lt;C1739,C1739-B1739,0)</f>
        <v>0.24434585</v>
      </c>
    </row>
    <row r="1740" spans="1:6" x14ac:dyDescent="0.25">
      <c r="A1740">
        <v>1731</v>
      </c>
      <c r="B1740">
        <f>'Założenia i wyniki'!$E$6*Znorm.Profile!B1740*((100-(24*'Założenia i wyniki'!$E$9))/100)</f>
        <v>0</v>
      </c>
      <c r="C1740">
        <f>'Założenia i wyniki'!$E$8*Znorm.Profile!C1740*(1+'Założenia i wyniki'!$E$10/100)^24</f>
        <v>0.23331104999999999</v>
      </c>
      <c r="D1740">
        <f t="shared" si="81"/>
        <v>0</v>
      </c>
      <c r="E1740">
        <f t="shared" si="82"/>
        <v>0</v>
      </c>
      <c r="F1740">
        <f t="shared" si="83"/>
        <v>0.23331104999999999</v>
      </c>
    </row>
    <row r="1741" spans="1:6" x14ac:dyDescent="0.25">
      <c r="A1741">
        <v>1732</v>
      </c>
      <c r="B1741">
        <f>'Założenia i wyniki'!$E$6*Znorm.Profile!B1741*((100-(24*'Założenia i wyniki'!$E$9))/100)</f>
        <v>0</v>
      </c>
      <c r="C1741">
        <f>'Założenia i wyniki'!$E$8*Znorm.Profile!C1741*(1+'Założenia i wyniki'!$E$10/100)^24</f>
        <v>0.22963640000000002</v>
      </c>
      <c r="D1741">
        <f t="shared" si="81"/>
        <v>0</v>
      </c>
      <c r="E1741">
        <f t="shared" si="82"/>
        <v>0</v>
      </c>
      <c r="F1741">
        <f t="shared" si="83"/>
        <v>0.22963640000000002</v>
      </c>
    </row>
    <row r="1742" spans="1:6" x14ac:dyDescent="0.25">
      <c r="A1742">
        <v>1733</v>
      </c>
      <c r="B1742">
        <f>'Założenia i wyniki'!$E$6*Znorm.Profile!B1742*((100-(24*'Założenia i wyniki'!$E$9))/100)</f>
        <v>0</v>
      </c>
      <c r="C1742">
        <f>'Założenia i wyniki'!$E$8*Znorm.Profile!C1742*(1+'Założenia i wyniki'!$E$10/100)^24</f>
        <v>0.24154060000000002</v>
      </c>
      <c r="D1742">
        <f t="shared" si="81"/>
        <v>0</v>
      </c>
      <c r="E1742">
        <f t="shared" si="82"/>
        <v>0</v>
      </c>
      <c r="F1742">
        <f t="shared" si="83"/>
        <v>0.24154060000000002</v>
      </c>
    </row>
    <row r="1743" spans="1:6" x14ac:dyDescent="0.25">
      <c r="A1743">
        <v>1734</v>
      </c>
      <c r="B1743">
        <f>'Założenia i wyniki'!$E$6*Znorm.Profile!B1743*((100-(24*'Założenia i wyniki'!$E$9))/100)</f>
        <v>0</v>
      </c>
      <c r="C1743">
        <f>'Założenia i wyniki'!$E$8*Znorm.Profile!C1743*(1+'Założenia i wyniki'!$E$10/100)^24</f>
        <v>0.27409024999999998</v>
      </c>
      <c r="D1743">
        <f t="shared" si="81"/>
        <v>0</v>
      </c>
      <c r="E1743">
        <f t="shared" si="82"/>
        <v>0</v>
      </c>
      <c r="F1743">
        <f t="shared" si="83"/>
        <v>0.27409024999999998</v>
      </c>
    </row>
    <row r="1744" spans="1:6" x14ac:dyDescent="0.25">
      <c r="A1744">
        <v>1735</v>
      </c>
      <c r="B1744">
        <f>'Założenia i wyniki'!$E$6*Znorm.Profile!B1744*((100-(24*'Założenia i wyniki'!$E$9))/100)</f>
        <v>1.1151162264150943E-3</v>
      </c>
      <c r="C1744">
        <f>'Założenia i wyniki'!$E$8*Znorm.Profile!C1744*(1+'Założenia i wyniki'!$E$10/100)^24</f>
        <v>0.33474245000000002</v>
      </c>
      <c r="D1744">
        <f t="shared" si="81"/>
        <v>1.1151162264150943E-3</v>
      </c>
      <c r="E1744">
        <f t="shared" si="82"/>
        <v>0</v>
      </c>
      <c r="F1744">
        <f t="shared" si="83"/>
        <v>0.33362733377358494</v>
      </c>
    </row>
    <row r="1745" spans="1:6" x14ac:dyDescent="0.25">
      <c r="A1745">
        <v>1736</v>
      </c>
      <c r="B1745">
        <f>'Założenia i wyniki'!$E$6*Znorm.Profile!B1745*((100-(24*'Założenia i wyniki'!$E$9))/100)</f>
        <v>0.11783841509433964</v>
      </c>
      <c r="C1745">
        <f>'Założenia i wyniki'!$E$8*Znorm.Profile!C1745*(1+'Założenia i wyniki'!$E$10/100)^24</f>
        <v>0.41785030000000001</v>
      </c>
      <c r="D1745">
        <f t="shared" si="81"/>
        <v>0.11783841509433964</v>
      </c>
      <c r="E1745">
        <f t="shared" si="82"/>
        <v>0</v>
      </c>
      <c r="F1745">
        <f t="shared" si="83"/>
        <v>0.30001188490566039</v>
      </c>
    </row>
    <row r="1746" spans="1:6" x14ac:dyDescent="0.25">
      <c r="A1746">
        <v>1737</v>
      </c>
      <c r="B1746">
        <f>'Założenia i wyniki'!$E$6*Znorm.Profile!B1746*((100-(24*'Założenia i wyniki'!$E$9))/100)</f>
        <v>0.20741969811320757</v>
      </c>
      <c r="C1746">
        <f>'Założenia i wyniki'!$E$8*Znorm.Profile!C1746*(1+'Założenia i wyniki'!$E$10/100)^24</f>
        <v>0.47323709999999997</v>
      </c>
      <c r="D1746">
        <f t="shared" si="81"/>
        <v>0.20741969811320757</v>
      </c>
      <c r="E1746">
        <f t="shared" si="82"/>
        <v>0</v>
      </c>
      <c r="F1746">
        <f t="shared" si="83"/>
        <v>0.26581740188679237</v>
      </c>
    </row>
    <row r="1747" spans="1:6" x14ac:dyDescent="0.25">
      <c r="A1747">
        <v>1738</v>
      </c>
      <c r="B1747">
        <f>'Założenia i wyniki'!$E$6*Znorm.Profile!B1747*((100-(24*'Założenia i wyniki'!$E$9))/100)</f>
        <v>0.38194007547169812</v>
      </c>
      <c r="C1747">
        <f>'Założenia i wyniki'!$E$8*Znorm.Profile!C1747*(1+'Założenia i wyniki'!$E$10/100)^24</f>
        <v>0.49701960000000006</v>
      </c>
      <c r="D1747">
        <f t="shared" si="81"/>
        <v>0.38194007547169812</v>
      </c>
      <c r="E1747">
        <f t="shared" si="82"/>
        <v>0</v>
      </c>
      <c r="F1747">
        <f t="shared" si="83"/>
        <v>0.11507952452830195</v>
      </c>
    </row>
    <row r="1748" spans="1:6" x14ac:dyDescent="0.25">
      <c r="A1748">
        <v>1739</v>
      </c>
      <c r="B1748">
        <f>'Założenia i wyniki'!$E$6*Znorm.Profile!B1748*((100-(24*'Założenia i wyniki'!$E$9))/100)</f>
        <v>0.62559781132075476</v>
      </c>
      <c r="C1748">
        <f>'Założenia i wyniki'!$E$8*Znorm.Profile!C1748*(1+'Założenia i wyniki'!$E$10/100)^24</f>
        <v>0.51079734999999993</v>
      </c>
      <c r="D1748">
        <f t="shared" si="81"/>
        <v>0.51079734999999993</v>
      </c>
      <c r="E1748">
        <f t="shared" si="82"/>
        <v>0.11480046132075483</v>
      </c>
      <c r="F1748">
        <f t="shared" si="83"/>
        <v>0</v>
      </c>
    </row>
    <row r="1749" spans="1:6" x14ac:dyDescent="0.25">
      <c r="A1749">
        <v>1740</v>
      </c>
      <c r="B1749">
        <f>'Założenia i wyniki'!$E$6*Znorm.Profile!B1749*((100-(24*'Założenia i wyniki'!$E$9))/100)</f>
        <v>0.73941147169811305</v>
      </c>
      <c r="C1749">
        <f>'Założenia i wyniki'!$E$8*Znorm.Profile!C1749*(1+'Założenia i wyniki'!$E$10/100)^24</f>
        <v>0.52169319999999997</v>
      </c>
      <c r="D1749">
        <f t="shared" si="81"/>
        <v>0.52169319999999997</v>
      </c>
      <c r="E1749">
        <f t="shared" si="82"/>
        <v>0.21771827169811309</v>
      </c>
      <c r="F1749">
        <f t="shared" si="83"/>
        <v>0</v>
      </c>
    </row>
    <row r="1750" spans="1:6" x14ac:dyDescent="0.25">
      <c r="A1750">
        <v>1741</v>
      </c>
      <c r="B1750">
        <f>'Założenia i wyniki'!$E$6*Znorm.Profile!B1750*((100-(24*'Założenia i wyniki'!$E$9))/100)</f>
        <v>0.51126581132075466</v>
      </c>
      <c r="C1750">
        <f>'Założenia i wyniki'!$E$8*Znorm.Profile!C1750*(1+'Założenia i wyniki'!$E$10/100)^24</f>
        <v>0.52905404999999994</v>
      </c>
      <c r="D1750">
        <f t="shared" si="81"/>
        <v>0.51126581132075466</v>
      </c>
      <c r="E1750">
        <f t="shared" si="82"/>
        <v>0</v>
      </c>
      <c r="F1750">
        <f t="shared" si="83"/>
        <v>1.7788238679245283E-2</v>
      </c>
    </row>
    <row r="1751" spans="1:6" x14ac:dyDescent="0.25">
      <c r="A1751">
        <v>1742</v>
      </c>
      <c r="B1751">
        <f>'Założenia i wyniki'!$E$6*Znorm.Profile!B1751*((100-(24*'Założenia i wyniki'!$E$9))/100)</f>
        <v>0.27285245283018866</v>
      </c>
      <c r="C1751">
        <f>'Założenia i wyniki'!$E$8*Znorm.Profile!C1751*(1+'Założenia i wyniki'!$E$10/100)^24</f>
        <v>0.5280975</v>
      </c>
      <c r="D1751">
        <f t="shared" si="81"/>
        <v>0.27285245283018866</v>
      </c>
      <c r="E1751">
        <f t="shared" si="82"/>
        <v>0</v>
      </c>
      <c r="F1751">
        <f t="shared" si="83"/>
        <v>0.25524504716981133</v>
      </c>
    </row>
    <row r="1752" spans="1:6" x14ac:dyDescent="0.25">
      <c r="A1752">
        <v>1743</v>
      </c>
      <c r="B1752">
        <f>'Założenia i wyniki'!$E$6*Znorm.Profile!B1752*((100-(24*'Założenia i wyniki'!$E$9))/100)</f>
        <v>0.28770135849056599</v>
      </c>
      <c r="C1752">
        <f>'Założenia i wyniki'!$E$8*Znorm.Profile!C1752*(1+'Założenia i wyniki'!$E$10/100)^24</f>
        <v>0.51827404999999993</v>
      </c>
      <c r="D1752">
        <f t="shared" si="81"/>
        <v>0.28770135849056599</v>
      </c>
      <c r="E1752">
        <f t="shared" si="82"/>
        <v>0</v>
      </c>
      <c r="F1752">
        <f t="shared" si="83"/>
        <v>0.23057269150943394</v>
      </c>
    </row>
    <row r="1753" spans="1:6" x14ac:dyDescent="0.25">
      <c r="A1753">
        <v>1744</v>
      </c>
      <c r="B1753">
        <f>'Założenia i wyniki'!$E$6*Znorm.Profile!B1753*((100-(24*'Założenia i wyniki'!$E$9))/100)</f>
        <v>0.28499532075471695</v>
      </c>
      <c r="C1753">
        <f>'Założenia i wyniki'!$E$8*Znorm.Profile!C1753*(1+'Założenia i wyniki'!$E$10/100)^24</f>
        <v>0.52786580000000005</v>
      </c>
      <c r="D1753">
        <f t="shared" si="81"/>
        <v>0.28499532075471695</v>
      </c>
      <c r="E1753">
        <f t="shared" si="82"/>
        <v>0</v>
      </c>
      <c r="F1753">
        <f t="shared" si="83"/>
        <v>0.2428704792452831</v>
      </c>
    </row>
    <row r="1754" spans="1:6" x14ac:dyDescent="0.25">
      <c r="A1754">
        <v>1745</v>
      </c>
      <c r="B1754">
        <f>'Założenia i wyniki'!$E$6*Znorm.Profile!B1754*((100-(24*'Założenia i wyniki'!$E$9))/100)</f>
        <v>0.10485705660377358</v>
      </c>
      <c r="C1754">
        <f>'Założenia i wyniki'!$E$8*Znorm.Profile!C1754*(1+'Założenia i wyniki'!$E$10/100)^24</f>
        <v>0.52804534999999997</v>
      </c>
      <c r="D1754">
        <f t="shared" si="81"/>
        <v>0.10485705660377358</v>
      </c>
      <c r="E1754">
        <f t="shared" si="82"/>
        <v>0</v>
      </c>
      <c r="F1754">
        <f t="shared" si="83"/>
        <v>0.42318829339622638</v>
      </c>
    </row>
    <row r="1755" spans="1:6" x14ac:dyDescent="0.25">
      <c r="A1755">
        <v>1746</v>
      </c>
      <c r="B1755">
        <f>'Założenia i wyniki'!$E$6*Znorm.Profile!B1755*((100-(24*'Założenia i wyniki'!$E$9))/100)</f>
        <v>0</v>
      </c>
      <c r="C1755">
        <f>'Założenia i wyniki'!$E$8*Znorm.Profile!C1755*(1+'Założenia i wyniki'!$E$10/100)^24</f>
        <v>0.56163380000000007</v>
      </c>
      <c r="D1755">
        <f t="shared" si="81"/>
        <v>0</v>
      </c>
      <c r="E1755">
        <f t="shared" si="82"/>
        <v>0</v>
      </c>
      <c r="F1755">
        <f t="shared" si="83"/>
        <v>0.56163380000000007</v>
      </c>
    </row>
    <row r="1756" spans="1:6" x14ac:dyDescent="0.25">
      <c r="A1756">
        <v>1747</v>
      </c>
      <c r="B1756">
        <f>'Założenia i wyniki'!$E$6*Znorm.Profile!B1756*((100-(24*'Założenia i wyniki'!$E$9))/100)</f>
        <v>0</v>
      </c>
      <c r="C1756">
        <f>'Założenia i wyniki'!$E$8*Znorm.Profile!C1756*(1+'Założenia i wyniki'!$E$10/100)^24</f>
        <v>0.60993625000000007</v>
      </c>
      <c r="D1756">
        <f t="shared" si="81"/>
        <v>0</v>
      </c>
      <c r="E1756">
        <f t="shared" si="82"/>
        <v>0</v>
      </c>
      <c r="F1756">
        <f t="shared" si="83"/>
        <v>0.60993625000000007</v>
      </c>
    </row>
    <row r="1757" spans="1:6" x14ac:dyDescent="0.25">
      <c r="A1757">
        <v>1748</v>
      </c>
      <c r="B1757">
        <f>'Założenia i wyniki'!$E$6*Znorm.Profile!B1757*((100-(24*'Założenia i wyniki'!$E$9))/100)</f>
        <v>0</v>
      </c>
      <c r="C1757">
        <f>'Założenia i wyniki'!$E$8*Znorm.Profile!C1757*(1+'Założenia i wyniki'!$E$10/100)^24</f>
        <v>0.61978664999999999</v>
      </c>
      <c r="D1757">
        <f t="shared" si="81"/>
        <v>0</v>
      </c>
      <c r="E1757">
        <f t="shared" si="82"/>
        <v>0</v>
      </c>
      <c r="F1757">
        <f t="shared" si="83"/>
        <v>0.61978664999999999</v>
      </c>
    </row>
    <row r="1758" spans="1:6" x14ac:dyDescent="0.25">
      <c r="A1758">
        <v>1749</v>
      </c>
      <c r="B1758">
        <f>'Założenia i wyniki'!$E$6*Znorm.Profile!B1758*((100-(24*'Założenia i wyniki'!$E$9))/100)</f>
        <v>0</v>
      </c>
      <c r="C1758">
        <f>'Założenia i wyniki'!$E$8*Znorm.Profile!C1758*(1+'Założenia i wyniki'!$E$10/100)^24</f>
        <v>0.56049035000000003</v>
      </c>
      <c r="D1758">
        <f t="shared" si="81"/>
        <v>0</v>
      </c>
      <c r="E1758">
        <f t="shared" si="82"/>
        <v>0</v>
      </c>
      <c r="F1758">
        <f t="shared" si="83"/>
        <v>0.56049035000000003</v>
      </c>
    </row>
    <row r="1759" spans="1:6" x14ac:dyDescent="0.25">
      <c r="A1759">
        <v>1750</v>
      </c>
      <c r="B1759">
        <f>'Założenia i wyniki'!$E$6*Znorm.Profile!B1759*((100-(24*'Założenia i wyniki'!$E$9))/100)</f>
        <v>0</v>
      </c>
      <c r="C1759">
        <f>'Założenia i wyniki'!$E$8*Znorm.Profile!C1759*(1+'Założenia i wyniki'!$E$10/100)^24</f>
        <v>0.50491595</v>
      </c>
      <c r="D1759">
        <f t="shared" si="81"/>
        <v>0</v>
      </c>
      <c r="E1759">
        <f t="shared" si="82"/>
        <v>0</v>
      </c>
      <c r="F1759">
        <f t="shared" si="83"/>
        <v>0.50491595</v>
      </c>
    </row>
    <row r="1760" spans="1:6" x14ac:dyDescent="0.25">
      <c r="A1760">
        <v>1751</v>
      </c>
      <c r="B1760">
        <f>'Założenia i wyniki'!$E$6*Znorm.Profile!B1760*((100-(24*'Założenia i wyniki'!$E$9))/100)</f>
        <v>0</v>
      </c>
      <c r="C1760">
        <f>'Założenia i wyniki'!$E$8*Znorm.Profile!C1760*(1+'Założenia i wyniki'!$E$10/100)^24</f>
        <v>0.43942254999999997</v>
      </c>
      <c r="D1760">
        <f t="shared" si="81"/>
        <v>0</v>
      </c>
      <c r="E1760">
        <f t="shared" si="82"/>
        <v>0</v>
      </c>
      <c r="F1760">
        <f t="shared" si="83"/>
        <v>0.43942254999999997</v>
      </c>
    </row>
    <row r="1761" spans="1:6" x14ac:dyDescent="0.25">
      <c r="A1761">
        <v>1752</v>
      </c>
      <c r="B1761">
        <f>'Założenia i wyniki'!$E$6*Znorm.Profile!B1761*((100-(24*'Założenia i wyniki'!$E$9))/100)</f>
        <v>0</v>
      </c>
      <c r="C1761">
        <f>'Założenia i wyniki'!$E$8*Znorm.Profile!C1761*(1+'Założenia i wyniki'!$E$10/100)^24</f>
        <v>0.36389150000000003</v>
      </c>
      <c r="D1761">
        <f t="shared" si="81"/>
        <v>0</v>
      </c>
      <c r="E1761">
        <f t="shared" si="82"/>
        <v>0</v>
      </c>
      <c r="F1761">
        <f t="shared" si="83"/>
        <v>0.36389150000000003</v>
      </c>
    </row>
    <row r="1762" spans="1:6" x14ac:dyDescent="0.25">
      <c r="A1762">
        <v>1753</v>
      </c>
      <c r="B1762">
        <f>'Założenia i wyniki'!$E$6*Znorm.Profile!B1762*((100-(24*'Założenia i wyniki'!$E$9))/100)</f>
        <v>0</v>
      </c>
      <c r="C1762">
        <f>'Założenia i wyniki'!$E$8*Znorm.Profile!C1762*(1+'Założenia i wyniki'!$E$10/100)^24</f>
        <v>0.28448419999999996</v>
      </c>
      <c r="D1762">
        <f t="shared" si="81"/>
        <v>0</v>
      </c>
      <c r="E1762">
        <f t="shared" si="82"/>
        <v>0</v>
      </c>
      <c r="F1762">
        <f t="shared" si="83"/>
        <v>0.28448419999999996</v>
      </c>
    </row>
    <row r="1763" spans="1:6" x14ac:dyDescent="0.25">
      <c r="A1763">
        <v>1754</v>
      </c>
      <c r="B1763">
        <f>'Założenia i wyniki'!$E$6*Znorm.Profile!B1763*((100-(24*'Założenia i wyniki'!$E$9))/100)</f>
        <v>0</v>
      </c>
      <c r="C1763">
        <f>'Założenia i wyniki'!$E$8*Znorm.Profile!C1763*(1+'Założenia i wyniki'!$E$10/100)^24</f>
        <v>0.24867709999999998</v>
      </c>
      <c r="D1763">
        <f t="shared" si="81"/>
        <v>0</v>
      </c>
      <c r="E1763">
        <f t="shared" si="82"/>
        <v>0</v>
      </c>
      <c r="F1763">
        <f t="shared" si="83"/>
        <v>0.24867709999999998</v>
      </c>
    </row>
    <row r="1764" spans="1:6" x14ac:dyDescent="0.25">
      <c r="A1764">
        <v>1755</v>
      </c>
      <c r="B1764">
        <f>'Założenia i wyniki'!$E$6*Znorm.Profile!B1764*((100-(24*'Założenia i wyniki'!$E$9))/100)</f>
        <v>0</v>
      </c>
      <c r="C1764">
        <f>'Założenia i wyniki'!$E$8*Znorm.Profile!C1764*(1+'Założenia i wyniki'!$E$10/100)^24</f>
        <v>0.23610720000000002</v>
      </c>
      <c r="D1764">
        <f t="shared" si="81"/>
        <v>0</v>
      </c>
      <c r="E1764">
        <f t="shared" si="82"/>
        <v>0</v>
      </c>
      <c r="F1764">
        <f t="shared" si="83"/>
        <v>0.23610720000000002</v>
      </c>
    </row>
    <row r="1765" spans="1:6" x14ac:dyDescent="0.25">
      <c r="A1765">
        <v>1756</v>
      </c>
      <c r="B1765">
        <f>'Założenia i wyniki'!$E$6*Znorm.Profile!B1765*((100-(24*'Założenia i wyniki'!$E$9))/100)</f>
        <v>0</v>
      </c>
      <c r="C1765">
        <f>'Założenia i wyniki'!$E$8*Znorm.Profile!C1765*(1+'Założenia i wyniki'!$E$10/100)^24</f>
        <v>0.23120090000000004</v>
      </c>
      <c r="D1765">
        <f t="shared" si="81"/>
        <v>0</v>
      </c>
      <c r="E1765">
        <f t="shared" si="82"/>
        <v>0</v>
      </c>
      <c r="F1765">
        <f t="shared" si="83"/>
        <v>0.23120090000000004</v>
      </c>
    </row>
    <row r="1766" spans="1:6" x14ac:dyDescent="0.25">
      <c r="A1766">
        <v>1757</v>
      </c>
      <c r="B1766">
        <f>'Założenia i wyniki'!$E$6*Znorm.Profile!B1766*((100-(24*'Założenia i wyniki'!$E$9))/100)</f>
        <v>0</v>
      </c>
      <c r="C1766">
        <f>'Założenia i wyniki'!$E$8*Znorm.Profile!C1766*(1+'Założenia i wyniki'!$E$10/100)^24</f>
        <v>0.23394524999999999</v>
      </c>
      <c r="D1766">
        <f t="shared" si="81"/>
        <v>0</v>
      </c>
      <c r="E1766">
        <f t="shared" si="82"/>
        <v>0</v>
      </c>
      <c r="F1766">
        <f t="shared" si="83"/>
        <v>0.23394524999999999</v>
      </c>
    </row>
    <row r="1767" spans="1:6" x14ac:dyDescent="0.25">
      <c r="A1767">
        <v>1758</v>
      </c>
      <c r="B1767">
        <f>'Założenia i wyniki'!$E$6*Znorm.Profile!B1767*((100-(24*'Założenia i wyniki'!$E$9))/100)</f>
        <v>0</v>
      </c>
      <c r="C1767">
        <f>'Założenia i wyniki'!$E$8*Znorm.Profile!C1767*(1+'Założenia i wyniki'!$E$10/100)^24</f>
        <v>0.2606233</v>
      </c>
      <c r="D1767">
        <f t="shared" si="81"/>
        <v>0</v>
      </c>
      <c r="E1767">
        <f t="shared" si="82"/>
        <v>0</v>
      </c>
      <c r="F1767">
        <f t="shared" si="83"/>
        <v>0.2606233</v>
      </c>
    </row>
    <row r="1768" spans="1:6" x14ac:dyDescent="0.25">
      <c r="A1768">
        <v>1759</v>
      </c>
      <c r="B1768">
        <f>'Założenia i wyniki'!$E$6*Znorm.Profile!B1768*((100-(24*'Założenia i wyniki'!$E$9))/100)</f>
        <v>9.6304452830188667E-2</v>
      </c>
      <c r="C1768">
        <f>'Założenia i wyniki'!$E$8*Znorm.Profile!C1768*(1+'Założenia i wyniki'!$E$10/100)^24</f>
        <v>0.31141844999999996</v>
      </c>
      <c r="D1768">
        <f t="shared" si="81"/>
        <v>9.6304452830188667E-2</v>
      </c>
      <c r="E1768">
        <f t="shared" si="82"/>
        <v>0</v>
      </c>
      <c r="F1768">
        <f t="shared" si="83"/>
        <v>0.21511399716981128</v>
      </c>
    </row>
    <row r="1769" spans="1:6" x14ac:dyDescent="0.25">
      <c r="A1769">
        <v>1760</v>
      </c>
      <c r="B1769">
        <f>'Założenia i wyniki'!$E$6*Znorm.Profile!B1769*((100-(24*'Założenia i wyniki'!$E$9))/100)</f>
        <v>0.59902528301886793</v>
      </c>
      <c r="C1769">
        <f>'Założenia i wyniki'!$E$8*Znorm.Profile!C1769*(1+'Założenia i wyniki'!$E$10/100)^24</f>
        <v>0.38578609999999997</v>
      </c>
      <c r="D1769">
        <f t="shared" si="81"/>
        <v>0.38578609999999997</v>
      </c>
      <c r="E1769">
        <f t="shared" si="82"/>
        <v>0.21323918301886796</v>
      </c>
      <c r="F1769">
        <f t="shared" si="83"/>
        <v>0</v>
      </c>
    </row>
    <row r="1770" spans="1:6" x14ac:dyDescent="0.25">
      <c r="A1770">
        <v>1761</v>
      </c>
      <c r="B1770">
        <f>'Założenia i wyniki'!$E$6*Znorm.Profile!B1770*((100-(24*'Założenia i wyniki'!$E$9))/100)</f>
        <v>1.1891320754716981</v>
      </c>
      <c r="C1770">
        <f>'Założenia i wyniki'!$E$8*Znorm.Profile!C1770*(1+'Założenia i wyniki'!$E$10/100)^24</f>
        <v>0.44216865</v>
      </c>
      <c r="D1770">
        <f t="shared" si="81"/>
        <v>0.44216865</v>
      </c>
      <c r="E1770">
        <f t="shared" si="82"/>
        <v>0.74696342547169814</v>
      </c>
      <c r="F1770">
        <f t="shared" si="83"/>
        <v>0</v>
      </c>
    </row>
    <row r="1771" spans="1:6" x14ac:dyDescent="0.25">
      <c r="A1771">
        <v>1762</v>
      </c>
      <c r="B1771">
        <f>'Założenia i wyniki'!$E$6*Znorm.Profile!B1771*((100-(24*'Założenia i wyniki'!$E$9))/100)</f>
        <v>1.567062641509434</v>
      </c>
      <c r="C1771">
        <f>'Założenia i wyniki'!$E$8*Znorm.Profile!C1771*(1+'Założenia i wyniki'!$E$10/100)^24</f>
        <v>0.4837651</v>
      </c>
      <c r="D1771">
        <f t="shared" si="81"/>
        <v>0.4837651</v>
      </c>
      <c r="E1771">
        <f t="shared" si="82"/>
        <v>1.0832975415094339</v>
      </c>
      <c r="F1771">
        <f t="shared" si="83"/>
        <v>0</v>
      </c>
    </row>
    <row r="1772" spans="1:6" x14ac:dyDescent="0.25">
      <c r="A1772">
        <v>1763</v>
      </c>
      <c r="B1772">
        <f>'Założenia i wyniki'!$E$6*Znorm.Profile!B1772*((100-(24*'Założenia i wyniki'!$E$9))/100)</f>
        <v>1.5813169811320755</v>
      </c>
      <c r="C1772">
        <f>'Założenia i wyniki'!$E$8*Znorm.Profile!C1772*(1+'Założenia i wyniki'!$E$10/100)^24</f>
        <v>0.50289295000000001</v>
      </c>
      <c r="D1772">
        <f t="shared" si="81"/>
        <v>0.50289295000000001</v>
      </c>
      <c r="E1772">
        <f t="shared" si="82"/>
        <v>1.0784240311320756</v>
      </c>
      <c r="F1772">
        <f t="shared" si="83"/>
        <v>0</v>
      </c>
    </row>
    <row r="1773" spans="1:6" x14ac:dyDescent="0.25">
      <c r="A1773">
        <v>1764</v>
      </c>
      <c r="B1773">
        <f>'Założenia i wyniki'!$E$6*Znorm.Profile!B1773*((100-(24*'Założenia i wyniki'!$E$9))/100)</f>
        <v>0.45340996226415098</v>
      </c>
      <c r="C1773">
        <f>'Założenia i wyniki'!$E$8*Znorm.Profile!C1773*(1+'Założenia i wyniki'!$E$10/100)^24</f>
        <v>0.51041444999999996</v>
      </c>
      <c r="D1773">
        <f t="shared" si="81"/>
        <v>0.45340996226415098</v>
      </c>
      <c r="E1773">
        <f t="shared" si="82"/>
        <v>0</v>
      </c>
      <c r="F1773">
        <f t="shared" si="83"/>
        <v>5.7004487735848985E-2</v>
      </c>
    </row>
    <row r="1774" spans="1:6" x14ac:dyDescent="0.25">
      <c r="A1774">
        <v>1765</v>
      </c>
      <c r="B1774">
        <f>'Założenia i wyniki'!$E$6*Znorm.Profile!B1774*((100-(24*'Założenia i wyniki'!$E$9))/100)</f>
        <v>0.77148754716981138</v>
      </c>
      <c r="C1774">
        <f>'Założenia i wyniki'!$E$8*Znorm.Profile!C1774*(1+'Założenia i wyniki'!$E$10/100)^24</f>
        <v>0.50988490000000009</v>
      </c>
      <c r="D1774">
        <f t="shared" si="81"/>
        <v>0.50988490000000009</v>
      </c>
      <c r="E1774">
        <f t="shared" si="82"/>
        <v>0.2616026471698113</v>
      </c>
      <c r="F1774">
        <f t="shared" si="83"/>
        <v>0</v>
      </c>
    </row>
    <row r="1775" spans="1:6" x14ac:dyDescent="0.25">
      <c r="A1775">
        <v>1766</v>
      </c>
      <c r="B1775">
        <f>'Założenia i wyniki'!$E$6*Znorm.Profile!B1775*((100-(24*'Założenia i wyniki'!$E$9))/100)</f>
        <v>1.2427192452830189</v>
      </c>
      <c r="C1775">
        <f>'Założenia i wyniki'!$E$8*Znorm.Profile!C1775*(1+'Założenia i wyniki'!$E$10/100)^24</f>
        <v>0.48871725000000005</v>
      </c>
      <c r="D1775">
        <f t="shared" si="81"/>
        <v>0.48871725000000005</v>
      </c>
      <c r="E1775">
        <f t="shared" si="82"/>
        <v>0.75400199528301881</v>
      </c>
      <c r="F1775">
        <f t="shared" si="83"/>
        <v>0</v>
      </c>
    </row>
    <row r="1776" spans="1:6" x14ac:dyDescent="0.25">
      <c r="A1776">
        <v>1767</v>
      </c>
      <c r="B1776">
        <f>'Założenia i wyniki'!$E$6*Znorm.Profile!B1776*((100-(24*'Założenia i wyniki'!$E$9))/100)</f>
        <v>1.13524</v>
      </c>
      <c r="C1776">
        <f>'Założenia i wyniki'!$E$8*Znorm.Profile!C1776*(1+'Założenia i wyniki'!$E$10/100)^24</f>
        <v>0.44858659999999995</v>
      </c>
      <c r="D1776">
        <f t="shared" si="81"/>
        <v>0.44858659999999995</v>
      </c>
      <c r="E1776">
        <f t="shared" si="82"/>
        <v>0.68665340000000008</v>
      </c>
      <c r="F1776">
        <f t="shared" si="83"/>
        <v>0</v>
      </c>
    </row>
    <row r="1777" spans="1:6" x14ac:dyDescent="0.25">
      <c r="A1777">
        <v>1768</v>
      </c>
      <c r="B1777">
        <f>'Założenia i wyniki'!$E$6*Znorm.Profile!B1777*((100-(24*'Założenia i wyniki'!$E$9))/100)</f>
        <v>0.82621811320754723</v>
      </c>
      <c r="C1777">
        <f>'Założenia i wyniki'!$E$8*Znorm.Profile!C1777*(1+'Założenia i wyniki'!$E$10/100)^24</f>
        <v>0.43517180000000005</v>
      </c>
      <c r="D1777">
        <f t="shared" si="81"/>
        <v>0.43517180000000005</v>
      </c>
      <c r="E1777">
        <f t="shared" si="82"/>
        <v>0.39104631320754718</v>
      </c>
      <c r="F1777">
        <f t="shared" si="83"/>
        <v>0</v>
      </c>
    </row>
    <row r="1778" spans="1:6" x14ac:dyDescent="0.25">
      <c r="A1778">
        <v>1769</v>
      </c>
      <c r="B1778">
        <f>'Założenia i wyniki'!$E$6*Znorm.Profile!B1778*((100-(24*'Założenia i wyniki'!$E$9))/100)</f>
        <v>0.25938324528301882</v>
      </c>
      <c r="C1778">
        <f>'Założenia i wyniki'!$E$8*Znorm.Profile!C1778*(1+'Założenia i wyniki'!$E$10/100)^24</f>
        <v>0.44670429999999994</v>
      </c>
      <c r="D1778">
        <f t="shared" si="81"/>
        <v>0.25938324528301882</v>
      </c>
      <c r="E1778">
        <f t="shared" si="82"/>
        <v>0</v>
      </c>
      <c r="F1778">
        <f t="shared" si="83"/>
        <v>0.18732105471698113</v>
      </c>
    </row>
    <row r="1779" spans="1:6" x14ac:dyDescent="0.25">
      <c r="A1779">
        <v>1770</v>
      </c>
      <c r="B1779">
        <f>'Założenia i wyniki'!$E$6*Znorm.Profile!B1779*((100-(24*'Założenia i wyniki'!$E$9))/100)</f>
        <v>0</v>
      </c>
      <c r="C1779">
        <f>'Założenia i wyniki'!$E$8*Znorm.Profile!C1779*(1+'Założenia i wyniki'!$E$10/100)^24</f>
        <v>0.49481880000000011</v>
      </c>
      <c r="D1779">
        <f t="shared" si="81"/>
        <v>0</v>
      </c>
      <c r="E1779">
        <f t="shared" si="82"/>
        <v>0</v>
      </c>
      <c r="F1779">
        <f t="shared" si="83"/>
        <v>0.49481880000000011</v>
      </c>
    </row>
    <row r="1780" spans="1:6" x14ac:dyDescent="0.25">
      <c r="A1780">
        <v>1771</v>
      </c>
      <c r="B1780">
        <f>'Założenia i wyniki'!$E$6*Znorm.Profile!B1780*((100-(24*'Założenia i wyniki'!$E$9))/100)</f>
        <v>0</v>
      </c>
      <c r="C1780">
        <f>'Założenia i wyniki'!$E$8*Znorm.Profile!C1780*(1+'Założenia i wyniki'!$E$10/100)^24</f>
        <v>0.56468440000000009</v>
      </c>
      <c r="D1780">
        <f t="shared" si="81"/>
        <v>0</v>
      </c>
      <c r="E1780">
        <f t="shared" si="82"/>
        <v>0</v>
      </c>
      <c r="F1780">
        <f t="shared" si="83"/>
        <v>0.56468440000000009</v>
      </c>
    </row>
    <row r="1781" spans="1:6" x14ac:dyDescent="0.25">
      <c r="A1781">
        <v>1772</v>
      </c>
      <c r="B1781">
        <f>'Założenia i wyniki'!$E$6*Znorm.Profile!B1781*((100-(24*'Założenia i wyniki'!$E$9))/100)</f>
        <v>0</v>
      </c>
      <c r="C1781">
        <f>'Założenia i wyniki'!$E$8*Znorm.Profile!C1781*(1+'Założenia i wyniki'!$E$10/100)^24</f>
        <v>0.58102730000000002</v>
      </c>
      <c r="D1781">
        <f t="shared" si="81"/>
        <v>0</v>
      </c>
      <c r="E1781">
        <f t="shared" si="82"/>
        <v>0</v>
      </c>
      <c r="F1781">
        <f t="shared" si="83"/>
        <v>0.58102730000000002</v>
      </c>
    </row>
    <row r="1782" spans="1:6" x14ac:dyDescent="0.25">
      <c r="A1782">
        <v>1773</v>
      </c>
      <c r="B1782">
        <f>'Założenia i wyniki'!$E$6*Znorm.Profile!B1782*((100-(24*'Założenia i wyniki'!$E$9))/100)</f>
        <v>0</v>
      </c>
      <c r="C1782">
        <f>'Założenia i wyniki'!$E$8*Znorm.Profile!C1782*(1+'Założenia i wyniki'!$E$10/100)^24</f>
        <v>0.55330800000000002</v>
      </c>
      <c r="D1782">
        <f t="shared" si="81"/>
        <v>0</v>
      </c>
      <c r="E1782">
        <f t="shared" si="82"/>
        <v>0</v>
      </c>
      <c r="F1782">
        <f t="shared" si="83"/>
        <v>0.55330800000000002</v>
      </c>
    </row>
    <row r="1783" spans="1:6" x14ac:dyDescent="0.25">
      <c r="A1783">
        <v>1774</v>
      </c>
      <c r="B1783">
        <f>'Założenia i wyniki'!$E$6*Znorm.Profile!B1783*((100-(24*'Założenia i wyniki'!$E$9))/100)</f>
        <v>0</v>
      </c>
      <c r="C1783">
        <f>'Założenia i wyniki'!$E$8*Znorm.Profile!C1783*(1+'Założenia i wyniki'!$E$10/100)^24</f>
        <v>0.4842033</v>
      </c>
      <c r="D1783">
        <f t="shared" si="81"/>
        <v>0</v>
      </c>
      <c r="E1783">
        <f t="shared" si="82"/>
        <v>0</v>
      </c>
      <c r="F1783">
        <f t="shared" si="83"/>
        <v>0.4842033</v>
      </c>
    </row>
    <row r="1784" spans="1:6" x14ac:dyDescent="0.25">
      <c r="A1784">
        <v>1775</v>
      </c>
      <c r="B1784">
        <f>'Założenia i wyniki'!$E$6*Znorm.Profile!B1784*((100-(24*'Założenia i wyniki'!$E$9))/100)</f>
        <v>0</v>
      </c>
      <c r="C1784">
        <f>'Założenia i wyniki'!$E$8*Znorm.Profile!C1784*(1+'Założenia i wyniki'!$E$10/100)^24</f>
        <v>0.40039824999999996</v>
      </c>
      <c r="D1784">
        <f t="shared" si="81"/>
        <v>0</v>
      </c>
      <c r="E1784">
        <f t="shared" si="82"/>
        <v>0</v>
      </c>
      <c r="F1784">
        <f t="shared" si="83"/>
        <v>0.40039824999999996</v>
      </c>
    </row>
    <row r="1785" spans="1:6" x14ac:dyDescent="0.25">
      <c r="A1785">
        <v>1776</v>
      </c>
      <c r="B1785">
        <f>'Założenia i wyniki'!$E$6*Znorm.Profile!B1785*((100-(24*'Założenia i wyniki'!$E$9))/100)</f>
        <v>0</v>
      </c>
      <c r="C1785">
        <f>'Założenia i wyniki'!$E$8*Znorm.Profile!C1785*(1+'Założenia i wyniki'!$E$10/100)^24</f>
        <v>0.32327260000000002</v>
      </c>
      <c r="D1785">
        <f t="shared" si="81"/>
        <v>0</v>
      </c>
      <c r="E1785">
        <f t="shared" si="82"/>
        <v>0</v>
      </c>
      <c r="F1785">
        <f t="shared" si="83"/>
        <v>0.32327260000000002</v>
      </c>
    </row>
    <row r="1786" spans="1:6" x14ac:dyDescent="0.25">
      <c r="A1786">
        <v>1777</v>
      </c>
      <c r="B1786">
        <f>'Założenia i wyniki'!$E$6*Znorm.Profile!B1786*((100-(24*'Założenia i wyniki'!$E$9))/100)</f>
        <v>0</v>
      </c>
      <c r="C1786">
        <f>'Założenia i wyniki'!$E$8*Znorm.Profile!C1786*(1+'Założenia i wyniki'!$E$10/100)^24</f>
        <v>0.26167260000000003</v>
      </c>
      <c r="D1786">
        <f t="shared" si="81"/>
        <v>0</v>
      </c>
      <c r="E1786">
        <f t="shared" si="82"/>
        <v>0</v>
      </c>
      <c r="F1786">
        <f t="shared" si="83"/>
        <v>0.26167260000000003</v>
      </c>
    </row>
    <row r="1787" spans="1:6" x14ac:dyDescent="0.25">
      <c r="A1787">
        <v>1778</v>
      </c>
      <c r="B1787">
        <f>'Założenia i wyniki'!$E$6*Znorm.Profile!B1787*((100-(24*'Założenia i wyniki'!$E$9))/100)</f>
        <v>0</v>
      </c>
      <c r="C1787">
        <f>'Założenia i wyniki'!$E$8*Znorm.Profile!C1787*(1+'Założenia i wyniki'!$E$10/100)^24</f>
        <v>0.23246404999999998</v>
      </c>
      <c r="D1787">
        <f t="shared" si="81"/>
        <v>0</v>
      </c>
      <c r="E1787">
        <f t="shared" si="82"/>
        <v>0</v>
      </c>
      <c r="F1787">
        <f t="shared" si="83"/>
        <v>0.23246404999999998</v>
      </c>
    </row>
    <row r="1788" spans="1:6" x14ac:dyDescent="0.25">
      <c r="A1788">
        <v>1779</v>
      </c>
      <c r="B1788">
        <f>'Założenia i wyniki'!$E$6*Znorm.Profile!B1788*((100-(24*'Założenia i wyniki'!$E$9))/100)</f>
        <v>0</v>
      </c>
      <c r="C1788">
        <f>'Założenia i wyniki'!$E$8*Znorm.Profile!C1788*(1+'Założenia i wyniki'!$E$10/100)^24</f>
        <v>0.21912345</v>
      </c>
      <c r="D1788">
        <f t="shared" si="81"/>
        <v>0</v>
      </c>
      <c r="E1788">
        <f t="shared" si="82"/>
        <v>0</v>
      </c>
      <c r="F1788">
        <f t="shared" si="83"/>
        <v>0.21912345</v>
      </c>
    </row>
    <row r="1789" spans="1:6" x14ac:dyDescent="0.25">
      <c r="A1789">
        <v>1780</v>
      </c>
      <c r="B1789">
        <f>'Założenia i wyniki'!$E$6*Znorm.Profile!B1789*((100-(24*'Założenia i wyniki'!$E$9))/100)</f>
        <v>0</v>
      </c>
      <c r="C1789">
        <f>'Założenia i wyniki'!$E$8*Znorm.Profile!C1789*(1+'Założenia i wyniki'!$E$10/100)^24</f>
        <v>0.21899044999999998</v>
      </c>
      <c r="D1789">
        <f t="shared" si="81"/>
        <v>0</v>
      </c>
      <c r="E1789">
        <f t="shared" si="82"/>
        <v>0</v>
      </c>
      <c r="F1789">
        <f t="shared" si="83"/>
        <v>0.21899044999999998</v>
      </c>
    </row>
    <row r="1790" spans="1:6" x14ac:dyDescent="0.25">
      <c r="A1790">
        <v>1781</v>
      </c>
      <c r="B1790">
        <f>'Założenia i wyniki'!$E$6*Znorm.Profile!B1790*((100-(24*'Założenia i wyniki'!$E$9))/100)</f>
        <v>0</v>
      </c>
      <c r="C1790">
        <f>'Założenia i wyniki'!$E$8*Znorm.Profile!C1790*(1+'Założenia i wyniki'!$E$10/100)^24</f>
        <v>0.24646090000000001</v>
      </c>
      <c r="D1790">
        <f t="shared" si="81"/>
        <v>0</v>
      </c>
      <c r="E1790">
        <f t="shared" si="82"/>
        <v>0</v>
      </c>
      <c r="F1790">
        <f t="shared" si="83"/>
        <v>0.24646090000000001</v>
      </c>
    </row>
    <row r="1791" spans="1:6" x14ac:dyDescent="0.25">
      <c r="A1791">
        <v>1782</v>
      </c>
      <c r="B1791">
        <f>'Założenia i wyniki'!$E$6*Znorm.Profile!B1791*((100-(24*'Założenia i wyniki'!$E$9))/100)</f>
        <v>0</v>
      </c>
      <c r="C1791">
        <f>'Założenia i wyniki'!$E$8*Znorm.Profile!C1791*(1+'Założenia i wyniki'!$E$10/100)^24</f>
        <v>0.3017861</v>
      </c>
      <c r="D1791">
        <f t="shared" si="81"/>
        <v>0</v>
      </c>
      <c r="E1791">
        <f t="shared" si="82"/>
        <v>0</v>
      </c>
      <c r="F1791">
        <f t="shared" si="83"/>
        <v>0.3017861</v>
      </c>
    </row>
    <row r="1792" spans="1:6" x14ac:dyDescent="0.25">
      <c r="A1792">
        <v>1783</v>
      </c>
      <c r="B1792">
        <f>'Założenia i wyniki'!$E$6*Znorm.Profile!B1792*((100-(24*'Założenia i wyniki'!$E$9))/100)</f>
        <v>0</v>
      </c>
      <c r="C1792">
        <f>'Założenia i wyniki'!$E$8*Znorm.Profile!C1792*(1+'Założenia i wyniki'!$E$10/100)^24</f>
        <v>0.38625510000000002</v>
      </c>
      <c r="D1792">
        <f t="shared" si="81"/>
        <v>0</v>
      </c>
      <c r="E1792">
        <f t="shared" si="82"/>
        <v>0</v>
      </c>
      <c r="F1792">
        <f t="shared" si="83"/>
        <v>0.38625510000000002</v>
      </c>
    </row>
    <row r="1793" spans="1:6" x14ac:dyDescent="0.25">
      <c r="A1793">
        <v>1784</v>
      </c>
      <c r="B1793">
        <f>'Założenia i wyniki'!$E$6*Znorm.Profile!B1793*((100-(24*'Założenia i wyniki'!$E$9))/100)</f>
        <v>7.2173456603773598E-2</v>
      </c>
      <c r="C1793">
        <f>'Założenia i wyniki'!$E$8*Znorm.Profile!C1793*(1+'Założenia i wyniki'!$E$10/100)^24</f>
        <v>0.43329264999999995</v>
      </c>
      <c r="D1793">
        <f t="shared" si="81"/>
        <v>7.2173456603773598E-2</v>
      </c>
      <c r="E1793">
        <f t="shared" si="82"/>
        <v>0</v>
      </c>
      <c r="F1793">
        <f t="shared" si="83"/>
        <v>0.36111919339622633</v>
      </c>
    </row>
    <row r="1794" spans="1:6" x14ac:dyDescent="0.25">
      <c r="A1794">
        <v>1785</v>
      </c>
      <c r="B1794">
        <f>'Założenia i wyniki'!$E$6*Znorm.Profile!B1794*((100-(24*'Założenia i wyniki'!$E$9))/100)</f>
        <v>0.1372456603773585</v>
      </c>
      <c r="C1794">
        <f>'Założenia i wyniki'!$E$8*Znorm.Profile!C1794*(1+'Założenia i wyniki'!$E$10/100)^24</f>
        <v>0.44069095000000003</v>
      </c>
      <c r="D1794">
        <f t="shared" si="81"/>
        <v>0.1372456603773585</v>
      </c>
      <c r="E1794">
        <f t="shared" si="82"/>
        <v>0</v>
      </c>
      <c r="F1794">
        <f t="shared" si="83"/>
        <v>0.3034452896226415</v>
      </c>
    </row>
    <row r="1795" spans="1:6" x14ac:dyDescent="0.25">
      <c r="A1795">
        <v>1786</v>
      </c>
      <c r="B1795">
        <f>'Założenia i wyniki'!$E$6*Znorm.Profile!B1795*((100-(24*'Założenia i wyniki'!$E$9))/100)</f>
        <v>0.25042664150943394</v>
      </c>
      <c r="C1795">
        <f>'Założenia i wyniki'!$E$8*Znorm.Profile!C1795*(1+'Założenia i wyniki'!$E$10/100)^24</f>
        <v>0.44551919999999995</v>
      </c>
      <c r="D1795">
        <f t="shared" si="81"/>
        <v>0.25042664150943394</v>
      </c>
      <c r="E1795">
        <f t="shared" si="82"/>
        <v>0</v>
      </c>
      <c r="F1795">
        <f t="shared" si="83"/>
        <v>0.195092558490566</v>
      </c>
    </row>
    <row r="1796" spans="1:6" x14ac:dyDescent="0.25">
      <c r="A1796">
        <v>1787</v>
      </c>
      <c r="B1796">
        <f>'Założenia i wyniki'!$E$6*Znorm.Profile!B1796*((100-(24*'Założenia i wyniki'!$E$9))/100)</f>
        <v>0.29954694339622639</v>
      </c>
      <c r="C1796">
        <f>'Założenia i wyniki'!$E$8*Znorm.Profile!C1796*(1+'Założenia i wyniki'!$E$10/100)^24</f>
        <v>0.42529549999999999</v>
      </c>
      <c r="D1796">
        <f t="shared" si="81"/>
        <v>0.29954694339622639</v>
      </c>
      <c r="E1796">
        <f t="shared" si="82"/>
        <v>0</v>
      </c>
      <c r="F1796">
        <f t="shared" si="83"/>
        <v>0.1257485566037736</v>
      </c>
    </row>
    <row r="1797" spans="1:6" x14ac:dyDescent="0.25">
      <c r="A1797">
        <v>1788</v>
      </c>
      <c r="B1797">
        <f>'Założenia i wyniki'!$E$6*Znorm.Profile!B1797*((100-(24*'Założenia i wyniki'!$E$9))/100)</f>
        <v>0.27164045283018867</v>
      </c>
      <c r="C1797">
        <f>'Założenia i wyniki'!$E$8*Znorm.Profile!C1797*(1+'Założenia i wyniki'!$E$10/100)^24</f>
        <v>0.42186374999999998</v>
      </c>
      <c r="D1797">
        <f t="shared" si="81"/>
        <v>0.27164045283018867</v>
      </c>
      <c r="E1797">
        <f t="shared" si="82"/>
        <v>0</v>
      </c>
      <c r="F1797">
        <f t="shared" si="83"/>
        <v>0.15022329716981131</v>
      </c>
    </row>
    <row r="1798" spans="1:6" x14ac:dyDescent="0.25">
      <c r="A1798">
        <v>1789</v>
      </c>
      <c r="B1798">
        <f>'Założenia i wyniki'!$E$6*Znorm.Profile!B1798*((100-(24*'Założenia i wyniki'!$E$9))/100)</f>
        <v>0.21650588679245278</v>
      </c>
      <c r="C1798">
        <f>'Założenia i wyniki'!$E$8*Znorm.Profile!C1798*(1+'Założenia i wyniki'!$E$10/100)^24</f>
        <v>0.41602889999999998</v>
      </c>
      <c r="D1798">
        <f t="shared" si="81"/>
        <v>0.21650588679245278</v>
      </c>
      <c r="E1798">
        <f t="shared" si="82"/>
        <v>0</v>
      </c>
      <c r="F1798">
        <f t="shared" si="83"/>
        <v>0.1995230132075472</v>
      </c>
    </row>
    <row r="1799" spans="1:6" x14ac:dyDescent="0.25">
      <c r="A1799">
        <v>1790</v>
      </c>
      <c r="B1799">
        <f>'Założenia i wyniki'!$E$6*Znorm.Profile!B1799*((100-(24*'Założenia i wyniki'!$E$9))/100)</f>
        <v>0.18462800000000001</v>
      </c>
      <c r="C1799">
        <f>'Założenia i wyniki'!$E$8*Znorm.Profile!C1799*(1+'Założenia i wyniki'!$E$10/100)^24</f>
        <v>0.43327549999999998</v>
      </c>
      <c r="D1799">
        <f t="shared" si="81"/>
        <v>0.18462800000000001</v>
      </c>
      <c r="E1799">
        <f t="shared" si="82"/>
        <v>0</v>
      </c>
      <c r="F1799">
        <f t="shared" si="83"/>
        <v>0.24864749999999997</v>
      </c>
    </row>
    <row r="1800" spans="1:6" x14ac:dyDescent="0.25">
      <c r="A1800">
        <v>1791</v>
      </c>
      <c r="B1800">
        <f>'Założenia i wyniki'!$E$6*Znorm.Profile!B1800*((100-(24*'Założenia i wyniki'!$E$9))/100)</f>
        <v>0.12644437735849054</v>
      </c>
      <c r="C1800">
        <f>'Założenia i wyniki'!$E$8*Znorm.Profile!C1800*(1+'Założenia i wyniki'!$E$10/100)^24</f>
        <v>0.43683604999999998</v>
      </c>
      <c r="D1800">
        <f t="shared" si="81"/>
        <v>0.12644437735849054</v>
      </c>
      <c r="E1800">
        <f t="shared" si="82"/>
        <v>0</v>
      </c>
      <c r="F1800">
        <f t="shared" si="83"/>
        <v>0.31039167264150946</v>
      </c>
    </row>
    <row r="1801" spans="1:6" x14ac:dyDescent="0.25">
      <c r="A1801">
        <v>1792</v>
      </c>
      <c r="B1801">
        <f>'Założenia i wyniki'!$E$6*Znorm.Profile!B1801*((100-(24*'Założenia i wyniki'!$E$9))/100)</f>
        <v>0.10035207547169811</v>
      </c>
      <c r="C1801">
        <f>'Założenia i wyniki'!$E$8*Znorm.Profile!C1801*(1+'Założenia i wyniki'!$E$10/100)^24</f>
        <v>0.47258750000000005</v>
      </c>
      <c r="D1801">
        <f t="shared" si="81"/>
        <v>0.10035207547169811</v>
      </c>
      <c r="E1801">
        <f t="shared" si="82"/>
        <v>0</v>
      </c>
      <c r="F1801">
        <f t="shared" si="83"/>
        <v>0.37223542452830194</v>
      </c>
    </row>
    <row r="1802" spans="1:6" x14ac:dyDescent="0.25">
      <c r="A1802">
        <v>1793</v>
      </c>
      <c r="B1802">
        <f>'Założenia i wyniki'!$E$6*Znorm.Profile!B1802*((100-(24*'Założenia i wyniki'!$E$9))/100)</f>
        <v>3.5687683018867919E-2</v>
      </c>
      <c r="C1802">
        <f>'Założenia i wyniki'!$E$8*Znorm.Profile!C1802*(1+'Założenia i wyniki'!$E$10/100)^24</f>
        <v>0.50963289999999994</v>
      </c>
      <c r="D1802">
        <f t="shared" si="81"/>
        <v>3.5687683018867919E-2</v>
      </c>
      <c r="E1802">
        <f t="shared" si="82"/>
        <v>0</v>
      </c>
      <c r="F1802">
        <f t="shared" si="83"/>
        <v>0.47394521698113201</v>
      </c>
    </row>
    <row r="1803" spans="1:6" x14ac:dyDescent="0.25">
      <c r="A1803">
        <v>1794</v>
      </c>
      <c r="B1803">
        <f>'Założenia i wyniki'!$E$6*Znorm.Profile!B1803*((100-(24*'Założenia i wyniki'!$E$9))/100)</f>
        <v>0</v>
      </c>
      <c r="C1803">
        <f>'Założenia i wyniki'!$E$8*Znorm.Profile!C1803*(1+'Założenia i wyniki'!$E$10/100)^24</f>
        <v>0.56760480000000002</v>
      </c>
      <c r="D1803">
        <f t="shared" ref="D1803:D1866" si="84">IF(B1803&lt;=C1803,B1803,C1803)</f>
        <v>0</v>
      </c>
      <c r="E1803">
        <f t="shared" ref="E1803:E1866" si="85">IF(B1803&gt;C1803,B1803-C1803,0)</f>
        <v>0</v>
      </c>
      <c r="F1803">
        <f t="shared" ref="F1803:F1866" si="86">IF(B1803&lt;C1803,C1803-B1803,0)</f>
        <v>0.56760480000000002</v>
      </c>
    </row>
    <row r="1804" spans="1:6" x14ac:dyDescent="0.25">
      <c r="A1804">
        <v>1795</v>
      </c>
      <c r="B1804">
        <f>'Założenia i wyniki'!$E$6*Znorm.Profile!B1804*((100-(24*'Założenia i wyniki'!$E$9))/100)</f>
        <v>0</v>
      </c>
      <c r="C1804">
        <f>'Założenia i wyniki'!$E$8*Znorm.Profile!C1804*(1+'Założenia i wyniki'!$E$10/100)^24</f>
        <v>0.61333440000000006</v>
      </c>
      <c r="D1804">
        <f t="shared" si="84"/>
        <v>0</v>
      </c>
      <c r="E1804">
        <f t="shared" si="85"/>
        <v>0</v>
      </c>
      <c r="F1804">
        <f t="shared" si="86"/>
        <v>0.61333440000000006</v>
      </c>
    </row>
    <row r="1805" spans="1:6" x14ac:dyDescent="0.25">
      <c r="A1805">
        <v>1796</v>
      </c>
      <c r="B1805">
        <f>'Założenia i wyniki'!$E$6*Znorm.Profile!B1805*((100-(24*'Założenia i wyniki'!$E$9))/100)</f>
        <v>0</v>
      </c>
      <c r="C1805">
        <f>'Założenia i wyniki'!$E$8*Znorm.Profile!C1805*(1+'Założenia i wyniki'!$E$10/100)^24</f>
        <v>0.62326915000000005</v>
      </c>
      <c r="D1805">
        <f t="shared" si="84"/>
        <v>0</v>
      </c>
      <c r="E1805">
        <f t="shared" si="85"/>
        <v>0</v>
      </c>
      <c r="F1805">
        <f t="shared" si="86"/>
        <v>0.62326915000000005</v>
      </c>
    </row>
    <row r="1806" spans="1:6" x14ac:dyDescent="0.25">
      <c r="A1806">
        <v>1797</v>
      </c>
      <c r="B1806">
        <f>'Założenia i wyniki'!$E$6*Znorm.Profile!B1806*((100-(24*'Założenia i wyniki'!$E$9))/100)</f>
        <v>0</v>
      </c>
      <c r="C1806">
        <f>'Założenia i wyniki'!$E$8*Znorm.Profile!C1806*(1+'Założenia i wyniki'!$E$10/100)^24</f>
        <v>0.58091775000000001</v>
      </c>
      <c r="D1806">
        <f t="shared" si="84"/>
        <v>0</v>
      </c>
      <c r="E1806">
        <f t="shared" si="85"/>
        <v>0</v>
      </c>
      <c r="F1806">
        <f t="shared" si="86"/>
        <v>0.58091775000000001</v>
      </c>
    </row>
    <row r="1807" spans="1:6" x14ac:dyDescent="0.25">
      <c r="A1807">
        <v>1798</v>
      </c>
      <c r="B1807">
        <f>'Założenia i wyniki'!$E$6*Znorm.Profile!B1807*((100-(24*'Założenia i wyniki'!$E$9))/100)</f>
        <v>0</v>
      </c>
      <c r="C1807">
        <f>'Założenia i wyniki'!$E$8*Znorm.Profile!C1807*(1+'Założenia i wyniki'!$E$10/100)^24</f>
        <v>0.51027620000000007</v>
      </c>
      <c r="D1807">
        <f t="shared" si="84"/>
        <v>0</v>
      </c>
      <c r="E1807">
        <f t="shared" si="85"/>
        <v>0</v>
      </c>
      <c r="F1807">
        <f t="shared" si="86"/>
        <v>0.51027620000000007</v>
      </c>
    </row>
    <row r="1808" spans="1:6" x14ac:dyDescent="0.25">
      <c r="A1808">
        <v>1799</v>
      </c>
      <c r="B1808">
        <f>'Założenia i wyniki'!$E$6*Znorm.Profile!B1808*((100-(24*'Założenia i wyniki'!$E$9))/100)</f>
        <v>0</v>
      </c>
      <c r="C1808">
        <f>'Założenia i wyniki'!$E$8*Znorm.Profile!C1808*(1+'Założenia i wyniki'!$E$10/100)^24</f>
        <v>0.40668494999999999</v>
      </c>
      <c r="D1808">
        <f t="shared" si="84"/>
        <v>0</v>
      </c>
      <c r="E1808">
        <f t="shared" si="85"/>
        <v>0</v>
      </c>
      <c r="F1808">
        <f t="shared" si="86"/>
        <v>0.40668494999999999</v>
      </c>
    </row>
    <row r="1809" spans="1:6" x14ac:dyDescent="0.25">
      <c r="A1809">
        <v>1800</v>
      </c>
      <c r="B1809">
        <f>'Założenia i wyniki'!$E$6*Znorm.Profile!B1809*((100-(24*'Założenia i wyniki'!$E$9))/100)</f>
        <v>0</v>
      </c>
      <c r="C1809">
        <f>'Założenia i wyniki'!$E$8*Znorm.Profile!C1809*(1+'Założenia i wyniki'!$E$10/100)^24</f>
        <v>0.32449305000000006</v>
      </c>
      <c r="D1809">
        <f t="shared" si="84"/>
        <v>0</v>
      </c>
      <c r="E1809">
        <f t="shared" si="85"/>
        <v>0</v>
      </c>
      <c r="F1809">
        <f t="shared" si="86"/>
        <v>0.32449305000000006</v>
      </c>
    </row>
    <row r="1810" spans="1:6" x14ac:dyDescent="0.25">
      <c r="A1810">
        <v>1801</v>
      </c>
      <c r="B1810">
        <f>'Założenia i wyniki'!$E$6*Znorm.Profile!B1810*((100-(24*'Założenia i wyniki'!$E$9))/100)</f>
        <v>0</v>
      </c>
      <c r="C1810">
        <f>'Założenia i wyniki'!$E$8*Znorm.Profile!C1810*(1+'Założenia i wyniki'!$E$10/100)^24</f>
        <v>0.25327994999999998</v>
      </c>
      <c r="D1810">
        <f t="shared" si="84"/>
        <v>0</v>
      </c>
      <c r="E1810">
        <f t="shared" si="85"/>
        <v>0</v>
      </c>
      <c r="F1810">
        <f t="shared" si="86"/>
        <v>0.25327994999999998</v>
      </c>
    </row>
    <row r="1811" spans="1:6" x14ac:dyDescent="0.25">
      <c r="A1811">
        <v>1802</v>
      </c>
      <c r="B1811">
        <f>'Założenia i wyniki'!$E$6*Znorm.Profile!B1811*((100-(24*'Założenia i wyniki'!$E$9))/100)</f>
        <v>0</v>
      </c>
      <c r="C1811">
        <f>'Założenia i wyniki'!$E$8*Znorm.Profile!C1811*(1+'Założenia i wyniki'!$E$10/100)^24</f>
        <v>0.23039730000000003</v>
      </c>
      <c r="D1811">
        <f t="shared" si="84"/>
        <v>0</v>
      </c>
      <c r="E1811">
        <f t="shared" si="85"/>
        <v>0</v>
      </c>
      <c r="F1811">
        <f t="shared" si="86"/>
        <v>0.23039730000000003</v>
      </c>
    </row>
    <row r="1812" spans="1:6" x14ac:dyDescent="0.25">
      <c r="A1812">
        <v>1803</v>
      </c>
      <c r="B1812">
        <f>'Założenia i wyniki'!$E$6*Znorm.Profile!B1812*((100-(24*'Założenia i wyniki'!$E$9))/100)</f>
        <v>0</v>
      </c>
      <c r="C1812">
        <f>'Założenia i wyniki'!$E$8*Znorm.Profile!C1812*(1+'Założenia i wyniki'!$E$10/100)^24</f>
        <v>0.21802374999999999</v>
      </c>
      <c r="D1812">
        <f t="shared" si="84"/>
        <v>0</v>
      </c>
      <c r="E1812">
        <f t="shared" si="85"/>
        <v>0</v>
      </c>
      <c r="F1812">
        <f t="shared" si="86"/>
        <v>0.21802374999999999</v>
      </c>
    </row>
    <row r="1813" spans="1:6" x14ac:dyDescent="0.25">
      <c r="A1813">
        <v>1804</v>
      </c>
      <c r="B1813">
        <f>'Założenia i wyniki'!$E$6*Znorm.Profile!B1813*((100-(24*'Założenia i wyniki'!$E$9))/100)</f>
        <v>0</v>
      </c>
      <c r="C1813">
        <f>'Założenia i wyniki'!$E$8*Znorm.Profile!C1813*(1+'Założenia i wyniki'!$E$10/100)^24</f>
        <v>0.2192722</v>
      </c>
      <c r="D1813">
        <f t="shared" si="84"/>
        <v>0</v>
      </c>
      <c r="E1813">
        <f t="shared" si="85"/>
        <v>0</v>
      </c>
      <c r="F1813">
        <f t="shared" si="86"/>
        <v>0.2192722</v>
      </c>
    </row>
    <row r="1814" spans="1:6" x14ac:dyDescent="0.25">
      <c r="A1814">
        <v>1805</v>
      </c>
      <c r="B1814">
        <f>'Założenia i wyniki'!$E$6*Znorm.Profile!B1814*((100-(24*'Założenia i wyniki'!$E$9))/100)</f>
        <v>0</v>
      </c>
      <c r="C1814">
        <f>'Założenia i wyniki'!$E$8*Znorm.Profile!C1814*(1+'Założenia i wyniki'!$E$10/100)^24</f>
        <v>0.24387230000000001</v>
      </c>
      <c r="D1814">
        <f t="shared" si="84"/>
        <v>0</v>
      </c>
      <c r="E1814">
        <f t="shared" si="85"/>
        <v>0</v>
      </c>
      <c r="F1814">
        <f t="shared" si="86"/>
        <v>0.24387230000000001</v>
      </c>
    </row>
    <row r="1815" spans="1:6" x14ac:dyDescent="0.25">
      <c r="A1815">
        <v>1806</v>
      </c>
      <c r="B1815">
        <f>'Założenia i wyniki'!$E$6*Znorm.Profile!B1815*((100-(24*'Założenia i wyniki'!$E$9))/100)</f>
        <v>0</v>
      </c>
      <c r="C1815">
        <f>'Założenia i wyniki'!$E$8*Znorm.Profile!C1815*(1+'Założenia i wyniki'!$E$10/100)^24</f>
        <v>0.30216899999999997</v>
      </c>
      <c r="D1815">
        <f t="shared" si="84"/>
        <v>0</v>
      </c>
      <c r="E1815">
        <f t="shared" si="85"/>
        <v>0</v>
      </c>
      <c r="F1815">
        <f t="shared" si="86"/>
        <v>0.30216899999999997</v>
      </c>
    </row>
    <row r="1816" spans="1:6" x14ac:dyDescent="0.25">
      <c r="A1816">
        <v>1807</v>
      </c>
      <c r="B1816">
        <f>'Założenia i wyniki'!$E$6*Znorm.Profile!B1816*((100-(24*'Założenia i wyniki'!$E$9))/100)</f>
        <v>1.0539064150943396E-2</v>
      </c>
      <c r="C1816">
        <f>'Założenia i wyniki'!$E$8*Znorm.Profile!C1816*(1+'Założenia i wyniki'!$E$10/100)^24</f>
        <v>0.38770234999999997</v>
      </c>
      <c r="D1816">
        <f t="shared" si="84"/>
        <v>1.0539064150943396E-2</v>
      </c>
      <c r="E1816">
        <f t="shared" si="85"/>
        <v>0</v>
      </c>
      <c r="F1816">
        <f t="shared" si="86"/>
        <v>0.37716328584905656</v>
      </c>
    </row>
    <row r="1817" spans="1:6" x14ac:dyDescent="0.25">
      <c r="A1817">
        <v>1808</v>
      </c>
      <c r="B1817">
        <f>'Założenia i wyniki'!$E$6*Znorm.Profile!B1817*((100-(24*'Założenia i wyniki'!$E$9))/100)</f>
        <v>9.4520754716981126E-2</v>
      </c>
      <c r="C1817">
        <f>'Założenia i wyniki'!$E$8*Znorm.Profile!C1817*(1+'Założenia i wyniki'!$E$10/100)^24</f>
        <v>0.42660240000000005</v>
      </c>
      <c r="D1817">
        <f t="shared" si="84"/>
        <v>9.4520754716981126E-2</v>
      </c>
      <c r="E1817">
        <f t="shared" si="85"/>
        <v>0</v>
      </c>
      <c r="F1817">
        <f t="shared" si="86"/>
        <v>0.33208164528301892</v>
      </c>
    </row>
    <row r="1818" spans="1:6" x14ac:dyDescent="0.25">
      <c r="A1818">
        <v>1809</v>
      </c>
      <c r="B1818">
        <f>'Założenia i wyniki'!$E$6*Znorm.Profile!B1818*((100-(24*'Założenia i wyniki'!$E$9))/100)</f>
        <v>0.28275426415094335</v>
      </c>
      <c r="C1818">
        <f>'Założenia i wyniki'!$E$8*Znorm.Profile!C1818*(1+'Założenia i wyniki'!$E$10/100)^24</f>
        <v>0.44191874999999997</v>
      </c>
      <c r="D1818">
        <f t="shared" si="84"/>
        <v>0.28275426415094335</v>
      </c>
      <c r="E1818">
        <f t="shared" si="85"/>
        <v>0</v>
      </c>
      <c r="F1818">
        <f t="shared" si="86"/>
        <v>0.15916448584905662</v>
      </c>
    </row>
    <row r="1819" spans="1:6" x14ac:dyDescent="0.25">
      <c r="A1819">
        <v>1810</v>
      </c>
      <c r="B1819">
        <f>'Założenia i wyniki'!$E$6*Znorm.Profile!B1819*((100-(24*'Założenia i wyniki'!$E$9))/100)</f>
        <v>0.26254664150943396</v>
      </c>
      <c r="C1819">
        <f>'Założenia i wyniki'!$E$8*Znorm.Profile!C1819*(1+'Założenia i wyniki'!$E$10/100)^24</f>
        <v>0.44041199999999997</v>
      </c>
      <c r="D1819">
        <f t="shared" si="84"/>
        <v>0.26254664150943396</v>
      </c>
      <c r="E1819">
        <f t="shared" si="85"/>
        <v>0</v>
      </c>
      <c r="F1819">
        <f t="shared" si="86"/>
        <v>0.17786535849056601</v>
      </c>
    </row>
    <row r="1820" spans="1:6" x14ac:dyDescent="0.25">
      <c r="A1820">
        <v>1811</v>
      </c>
      <c r="B1820">
        <f>'Założenia i wyniki'!$E$6*Znorm.Profile!B1820*((100-(24*'Założenia i wyniki'!$E$9))/100)</f>
        <v>0.39146075471698105</v>
      </c>
      <c r="C1820">
        <f>'Założenia i wyniki'!$E$8*Znorm.Profile!C1820*(1+'Założenia i wyniki'!$E$10/100)^24</f>
        <v>0.43709610000000004</v>
      </c>
      <c r="D1820">
        <f t="shared" si="84"/>
        <v>0.39146075471698105</v>
      </c>
      <c r="E1820">
        <f t="shared" si="85"/>
        <v>0</v>
      </c>
      <c r="F1820">
        <f t="shared" si="86"/>
        <v>4.5635345283018991E-2</v>
      </c>
    </row>
    <row r="1821" spans="1:6" x14ac:dyDescent="0.25">
      <c r="A1821">
        <v>1812</v>
      </c>
      <c r="B1821">
        <f>'Założenia i wyniki'!$E$6*Znorm.Profile!B1821*((100-(24*'Założenia i wyniki'!$E$9))/100)</f>
        <v>0.17391818867924527</v>
      </c>
      <c r="C1821">
        <f>'Założenia i wyniki'!$E$8*Znorm.Profile!C1821*(1+'Założenia i wyniki'!$E$10/100)^24</f>
        <v>0.43686300000000006</v>
      </c>
      <c r="D1821">
        <f t="shared" si="84"/>
        <v>0.17391818867924527</v>
      </c>
      <c r="E1821">
        <f t="shared" si="85"/>
        <v>0</v>
      </c>
      <c r="F1821">
        <f t="shared" si="86"/>
        <v>0.26294481132075476</v>
      </c>
    </row>
    <row r="1822" spans="1:6" x14ac:dyDescent="0.25">
      <c r="A1822">
        <v>1813</v>
      </c>
      <c r="B1822">
        <f>'Założenia i wyniki'!$E$6*Znorm.Profile!B1822*((100-(24*'Założenia i wyniki'!$E$9))/100)</f>
        <v>0.29791569811320751</v>
      </c>
      <c r="C1822">
        <f>'Założenia i wyniki'!$E$8*Znorm.Profile!C1822*(1+'Założenia i wyniki'!$E$10/100)^24</f>
        <v>0.42404459999999999</v>
      </c>
      <c r="D1822">
        <f t="shared" si="84"/>
        <v>0.29791569811320751</v>
      </c>
      <c r="E1822">
        <f t="shared" si="85"/>
        <v>0</v>
      </c>
      <c r="F1822">
        <f t="shared" si="86"/>
        <v>0.12612890188679249</v>
      </c>
    </row>
    <row r="1823" spans="1:6" x14ac:dyDescent="0.25">
      <c r="A1823">
        <v>1814</v>
      </c>
      <c r="B1823">
        <f>'Założenia i wyniki'!$E$6*Znorm.Profile!B1823*((100-(24*'Założenia i wyniki'!$E$9))/100)</f>
        <v>0.336814037735849</v>
      </c>
      <c r="C1823">
        <f>'Założenia i wyniki'!$E$8*Znorm.Profile!C1823*(1+'Założenia i wyniki'!$E$10/100)^24</f>
        <v>0.42742874999999997</v>
      </c>
      <c r="D1823">
        <f t="shared" si="84"/>
        <v>0.336814037735849</v>
      </c>
      <c r="E1823">
        <f t="shared" si="85"/>
        <v>0</v>
      </c>
      <c r="F1823">
        <f t="shared" si="86"/>
        <v>9.0614712264150965E-2</v>
      </c>
    </row>
    <row r="1824" spans="1:6" x14ac:dyDescent="0.25">
      <c r="A1824">
        <v>1815</v>
      </c>
      <c r="B1824">
        <f>'Założenia i wyniki'!$E$6*Znorm.Profile!B1824*((100-(24*'Założenia i wyniki'!$E$9))/100)</f>
        <v>0.21767977358490562</v>
      </c>
      <c r="C1824">
        <f>'Założenia i wyniki'!$E$8*Znorm.Profile!C1824*(1+'Założenia i wyniki'!$E$10/100)^24</f>
        <v>0.43017975000000003</v>
      </c>
      <c r="D1824">
        <f t="shared" si="84"/>
        <v>0.21767977358490562</v>
      </c>
      <c r="E1824">
        <f t="shared" si="85"/>
        <v>0</v>
      </c>
      <c r="F1824">
        <f t="shared" si="86"/>
        <v>0.21249997641509441</v>
      </c>
    </row>
    <row r="1825" spans="1:6" x14ac:dyDescent="0.25">
      <c r="A1825">
        <v>1816</v>
      </c>
      <c r="B1825">
        <f>'Założenia i wyniki'!$E$6*Znorm.Profile!B1825*((100-(24*'Założenia i wyniki'!$E$9))/100)</f>
        <v>0.16784294339622638</v>
      </c>
      <c r="C1825">
        <f>'Założenia i wyniki'!$E$8*Znorm.Profile!C1825*(1+'Założenia i wyniki'!$E$10/100)^24</f>
        <v>0.44923759999999996</v>
      </c>
      <c r="D1825">
        <f t="shared" si="84"/>
        <v>0.16784294339622638</v>
      </c>
      <c r="E1825">
        <f t="shared" si="85"/>
        <v>0</v>
      </c>
      <c r="F1825">
        <f t="shared" si="86"/>
        <v>0.28139465660377361</v>
      </c>
    </row>
    <row r="1826" spans="1:6" x14ac:dyDescent="0.25">
      <c r="A1826">
        <v>1817</v>
      </c>
      <c r="B1826">
        <f>'Założenia i wyniki'!$E$6*Znorm.Profile!B1826*((100-(24*'Założenia i wyniki'!$E$9))/100)</f>
        <v>4.519921509433962E-2</v>
      </c>
      <c r="C1826">
        <f>'Założenia i wyniki'!$E$8*Znorm.Profile!C1826*(1+'Założenia i wyniki'!$E$10/100)^24</f>
        <v>0.49124809999999997</v>
      </c>
      <c r="D1826">
        <f t="shared" si="84"/>
        <v>4.519921509433962E-2</v>
      </c>
      <c r="E1826">
        <f t="shared" si="85"/>
        <v>0</v>
      </c>
      <c r="F1826">
        <f t="shared" si="86"/>
        <v>0.44604888490566036</v>
      </c>
    </row>
    <row r="1827" spans="1:6" x14ac:dyDescent="0.25">
      <c r="A1827">
        <v>1818</v>
      </c>
      <c r="B1827">
        <f>'Założenia i wyniki'!$E$6*Znorm.Profile!B1827*((100-(24*'Założenia i wyniki'!$E$9))/100)</f>
        <v>0</v>
      </c>
      <c r="C1827">
        <f>'Założenia i wyniki'!$E$8*Znorm.Profile!C1827*(1+'Założenia i wyniki'!$E$10/100)^24</f>
        <v>0.52857734999999995</v>
      </c>
      <c r="D1827">
        <f t="shared" si="84"/>
        <v>0</v>
      </c>
      <c r="E1827">
        <f t="shared" si="85"/>
        <v>0</v>
      </c>
      <c r="F1827">
        <f t="shared" si="86"/>
        <v>0.52857734999999995</v>
      </c>
    </row>
    <row r="1828" spans="1:6" x14ac:dyDescent="0.25">
      <c r="A1828">
        <v>1819</v>
      </c>
      <c r="B1828">
        <f>'Założenia i wyniki'!$E$6*Znorm.Profile!B1828*((100-(24*'Założenia i wyniki'!$E$9))/100)</f>
        <v>0</v>
      </c>
      <c r="C1828">
        <f>'Założenia i wyniki'!$E$8*Znorm.Profile!C1828*(1+'Założenia i wyniki'!$E$10/100)^24</f>
        <v>0.59774330000000009</v>
      </c>
      <c r="D1828">
        <f t="shared" si="84"/>
        <v>0</v>
      </c>
      <c r="E1828">
        <f t="shared" si="85"/>
        <v>0</v>
      </c>
      <c r="F1828">
        <f t="shared" si="86"/>
        <v>0.59774330000000009</v>
      </c>
    </row>
    <row r="1829" spans="1:6" x14ac:dyDescent="0.25">
      <c r="A1829">
        <v>1820</v>
      </c>
      <c r="B1829">
        <f>'Założenia i wyniki'!$E$6*Znorm.Profile!B1829*((100-(24*'Założenia i wyniki'!$E$9))/100)</f>
        <v>0</v>
      </c>
      <c r="C1829">
        <f>'Założenia i wyniki'!$E$8*Znorm.Profile!C1829*(1+'Założenia i wyniki'!$E$10/100)^24</f>
        <v>0.6081145</v>
      </c>
      <c r="D1829">
        <f t="shared" si="84"/>
        <v>0</v>
      </c>
      <c r="E1829">
        <f t="shared" si="85"/>
        <v>0</v>
      </c>
      <c r="F1829">
        <f t="shared" si="86"/>
        <v>0.6081145</v>
      </c>
    </row>
    <row r="1830" spans="1:6" x14ac:dyDescent="0.25">
      <c r="A1830">
        <v>1821</v>
      </c>
      <c r="B1830">
        <f>'Założenia i wyniki'!$E$6*Znorm.Profile!B1830*((100-(24*'Założenia i wyniki'!$E$9))/100)</f>
        <v>0</v>
      </c>
      <c r="C1830">
        <f>'Założenia i wyniki'!$E$8*Znorm.Profile!C1830*(1+'Założenia i wyniki'!$E$10/100)^24</f>
        <v>0.57431674999999993</v>
      </c>
      <c r="D1830">
        <f t="shared" si="84"/>
        <v>0</v>
      </c>
      <c r="E1830">
        <f t="shared" si="85"/>
        <v>0</v>
      </c>
      <c r="F1830">
        <f t="shared" si="86"/>
        <v>0.57431674999999993</v>
      </c>
    </row>
    <row r="1831" spans="1:6" x14ac:dyDescent="0.25">
      <c r="A1831">
        <v>1822</v>
      </c>
      <c r="B1831">
        <f>'Założenia i wyniki'!$E$6*Znorm.Profile!B1831*((100-(24*'Założenia i wyniki'!$E$9))/100)</f>
        <v>0</v>
      </c>
      <c r="C1831">
        <f>'Założenia i wyniki'!$E$8*Znorm.Profile!C1831*(1+'Założenia i wyniki'!$E$10/100)^24</f>
        <v>0.49364314999999998</v>
      </c>
      <c r="D1831">
        <f t="shared" si="84"/>
        <v>0</v>
      </c>
      <c r="E1831">
        <f t="shared" si="85"/>
        <v>0</v>
      </c>
      <c r="F1831">
        <f t="shared" si="86"/>
        <v>0.49364314999999998</v>
      </c>
    </row>
    <row r="1832" spans="1:6" x14ac:dyDescent="0.25">
      <c r="A1832">
        <v>1823</v>
      </c>
      <c r="B1832">
        <f>'Założenia i wyniki'!$E$6*Znorm.Profile!B1832*((100-(24*'Założenia i wyniki'!$E$9))/100)</f>
        <v>0</v>
      </c>
      <c r="C1832">
        <f>'Założenia i wyniki'!$E$8*Znorm.Profile!C1832*(1+'Założenia i wyniki'!$E$10/100)^24</f>
        <v>0.40201455000000003</v>
      </c>
      <c r="D1832">
        <f t="shared" si="84"/>
        <v>0</v>
      </c>
      <c r="E1832">
        <f t="shared" si="85"/>
        <v>0</v>
      </c>
      <c r="F1832">
        <f t="shared" si="86"/>
        <v>0.40201455000000003</v>
      </c>
    </row>
    <row r="1833" spans="1:6" x14ac:dyDescent="0.25">
      <c r="A1833">
        <v>1824</v>
      </c>
      <c r="B1833">
        <f>'Założenia i wyniki'!$E$6*Znorm.Profile!B1833*((100-(24*'Założenia i wyniki'!$E$9))/100)</f>
        <v>0</v>
      </c>
      <c r="C1833">
        <f>'Założenia i wyniki'!$E$8*Znorm.Profile!C1833*(1+'Założenia i wyniki'!$E$10/100)^24</f>
        <v>0.32268809999999998</v>
      </c>
      <c r="D1833">
        <f t="shared" si="84"/>
        <v>0</v>
      </c>
      <c r="E1833">
        <f t="shared" si="85"/>
        <v>0</v>
      </c>
      <c r="F1833">
        <f t="shared" si="86"/>
        <v>0.32268809999999998</v>
      </c>
    </row>
    <row r="1834" spans="1:6" x14ac:dyDescent="0.25">
      <c r="A1834">
        <v>1825</v>
      </c>
      <c r="B1834">
        <f>'Założenia i wyniki'!$E$6*Znorm.Profile!B1834*((100-(24*'Założenia i wyniki'!$E$9))/100)</f>
        <v>0</v>
      </c>
      <c r="C1834">
        <f>'Założenia i wyniki'!$E$8*Znorm.Profile!C1834*(1+'Założenia i wyniki'!$E$10/100)^24</f>
        <v>0.2527105</v>
      </c>
      <c r="D1834">
        <f t="shared" si="84"/>
        <v>0</v>
      </c>
      <c r="E1834">
        <f t="shared" si="85"/>
        <v>0</v>
      </c>
      <c r="F1834">
        <f t="shared" si="86"/>
        <v>0.2527105</v>
      </c>
    </row>
    <row r="1835" spans="1:6" x14ac:dyDescent="0.25">
      <c r="A1835">
        <v>1826</v>
      </c>
      <c r="B1835">
        <f>'Założenia i wyniki'!$E$6*Znorm.Profile!B1835*((100-(24*'Założenia i wyniki'!$E$9))/100)</f>
        <v>0</v>
      </c>
      <c r="C1835">
        <f>'Założenia i wyniki'!$E$8*Znorm.Profile!C1835*(1+'Założenia i wyniki'!$E$10/100)^24</f>
        <v>0.22712690000000002</v>
      </c>
      <c r="D1835">
        <f t="shared" si="84"/>
        <v>0</v>
      </c>
      <c r="E1835">
        <f t="shared" si="85"/>
        <v>0</v>
      </c>
      <c r="F1835">
        <f t="shared" si="86"/>
        <v>0.22712690000000002</v>
      </c>
    </row>
    <row r="1836" spans="1:6" x14ac:dyDescent="0.25">
      <c r="A1836">
        <v>1827</v>
      </c>
      <c r="B1836">
        <f>'Założenia i wyniki'!$E$6*Znorm.Profile!B1836*((100-(24*'Założenia i wyniki'!$E$9))/100)</f>
        <v>0</v>
      </c>
      <c r="C1836">
        <f>'Założenia i wyniki'!$E$8*Znorm.Profile!C1836*(1+'Założenia i wyniki'!$E$10/100)^24</f>
        <v>0.21574244999999997</v>
      </c>
      <c r="D1836">
        <f t="shared" si="84"/>
        <v>0</v>
      </c>
      <c r="E1836">
        <f t="shared" si="85"/>
        <v>0</v>
      </c>
      <c r="F1836">
        <f t="shared" si="86"/>
        <v>0.21574244999999997</v>
      </c>
    </row>
    <row r="1837" spans="1:6" x14ac:dyDescent="0.25">
      <c r="A1837">
        <v>1828</v>
      </c>
      <c r="B1837">
        <f>'Założenia i wyniki'!$E$6*Znorm.Profile!B1837*((100-(24*'Założenia i wyniki'!$E$9))/100)</f>
        <v>0</v>
      </c>
      <c r="C1837">
        <f>'Założenia i wyniki'!$E$8*Znorm.Profile!C1837*(1+'Założenia i wyniki'!$E$10/100)^24</f>
        <v>0.2161061</v>
      </c>
      <c r="D1837">
        <f t="shared" si="84"/>
        <v>0</v>
      </c>
      <c r="E1837">
        <f t="shared" si="85"/>
        <v>0</v>
      </c>
      <c r="F1837">
        <f t="shared" si="86"/>
        <v>0.2161061</v>
      </c>
    </row>
    <row r="1838" spans="1:6" x14ac:dyDescent="0.25">
      <c r="A1838">
        <v>1829</v>
      </c>
      <c r="B1838">
        <f>'Założenia i wyniki'!$E$6*Znorm.Profile!B1838*((100-(24*'Założenia i wyniki'!$E$9))/100)</f>
        <v>0</v>
      </c>
      <c r="C1838">
        <f>'Założenia i wyniki'!$E$8*Znorm.Profile!C1838*(1+'Założenia i wyniki'!$E$10/100)^24</f>
        <v>0.24372075000000004</v>
      </c>
      <c r="D1838">
        <f t="shared" si="84"/>
        <v>0</v>
      </c>
      <c r="E1838">
        <f t="shared" si="85"/>
        <v>0</v>
      </c>
      <c r="F1838">
        <f t="shared" si="86"/>
        <v>0.24372075000000004</v>
      </c>
    </row>
    <row r="1839" spans="1:6" x14ac:dyDescent="0.25">
      <c r="A1839">
        <v>1830</v>
      </c>
      <c r="B1839">
        <f>'Założenia i wyniki'!$E$6*Znorm.Profile!B1839*((100-(24*'Założenia i wyniki'!$E$9))/100)</f>
        <v>0</v>
      </c>
      <c r="C1839">
        <f>'Założenia i wyniki'!$E$8*Znorm.Profile!C1839*(1+'Założenia i wyniki'!$E$10/100)^24</f>
        <v>0.3011722</v>
      </c>
      <c r="D1839">
        <f t="shared" si="84"/>
        <v>0</v>
      </c>
      <c r="E1839">
        <f t="shared" si="85"/>
        <v>0</v>
      </c>
      <c r="F1839">
        <f t="shared" si="86"/>
        <v>0.3011722</v>
      </c>
    </row>
    <row r="1840" spans="1:6" x14ac:dyDescent="0.25">
      <c r="A1840">
        <v>1831</v>
      </c>
      <c r="B1840">
        <f>'Założenia i wyniki'!$E$6*Znorm.Profile!B1840*((100-(24*'Założenia i wyniki'!$E$9))/100)</f>
        <v>1.071057358490566E-2</v>
      </c>
      <c r="C1840">
        <f>'Założenia i wyniki'!$E$8*Znorm.Profile!C1840*(1+'Założenia i wyniki'!$E$10/100)^24</f>
        <v>0.37955155000000002</v>
      </c>
      <c r="D1840">
        <f t="shared" si="84"/>
        <v>1.071057358490566E-2</v>
      </c>
      <c r="E1840">
        <f t="shared" si="85"/>
        <v>0</v>
      </c>
      <c r="F1840">
        <f t="shared" si="86"/>
        <v>0.36884097641509433</v>
      </c>
    </row>
    <row r="1841" spans="1:6" x14ac:dyDescent="0.25">
      <c r="A1841">
        <v>1832</v>
      </c>
      <c r="B1841">
        <f>'Założenia i wyniki'!$E$6*Znorm.Profile!B1841*((100-(24*'Założenia i wyniki'!$E$9))/100)</f>
        <v>0.10603094339622642</v>
      </c>
      <c r="C1841">
        <f>'Założenia i wyniki'!$E$8*Znorm.Profile!C1841*(1+'Założenia i wyniki'!$E$10/100)^24</f>
        <v>0.4167786</v>
      </c>
      <c r="D1841">
        <f t="shared" si="84"/>
        <v>0.10603094339622642</v>
      </c>
      <c r="E1841">
        <f t="shared" si="85"/>
        <v>0</v>
      </c>
      <c r="F1841">
        <f t="shared" si="86"/>
        <v>0.31074765660377357</v>
      </c>
    </row>
    <row r="1842" spans="1:6" x14ac:dyDescent="0.25">
      <c r="A1842">
        <v>1833</v>
      </c>
      <c r="B1842">
        <f>'Założenia i wyniki'!$E$6*Znorm.Profile!B1842*((100-(24*'Założenia i wyniki'!$E$9))/100)</f>
        <v>0.20102430188679246</v>
      </c>
      <c r="C1842">
        <f>'Założenia i wyniki'!$E$8*Znorm.Profile!C1842*(1+'Założenia i wyniki'!$E$10/100)^24</f>
        <v>0.41781319999999994</v>
      </c>
      <c r="D1842">
        <f t="shared" si="84"/>
        <v>0.20102430188679246</v>
      </c>
      <c r="E1842">
        <f t="shared" si="85"/>
        <v>0</v>
      </c>
      <c r="F1842">
        <f t="shared" si="86"/>
        <v>0.21678889811320748</v>
      </c>
    </row>
    <row r="1843" spans="1:6" x14ac:dyDescent="0.25">
      <c r="A1843">
        <v>1834</v>
      </c>
      <c r="B1843">
        <f>'Założenia i wyniki'!$E$6*Znorm.Profile!B1843*((100-(24*'Założenia i wyniki'!$E$9))/100)</f>
        <v>0.25294973584905661</v>
      </c>
      <c r="C1843">
        <f>'Założenia i wyniki'!$E$8*Znorm.Profile!C1843*(1+'Założenia i wyniki'!$E$10/100)^24</f>
        <v>0.41768789999999995</v>
      </c>
      <c r="D1843">
        <f t="shared" si="84"/>
        <v>0.25294973584905661</v>
      </c>
      <c r="E1843">
        <f t="shared" si="85"/>
        <v>0</v>
      </c>
      <c r="F1843">
        <f t="shared" si="86"/>
        <v>0.16473816415094333</v>
      </c>
    </row>
    <row r="1844" spans="1:6" x14ac:dyDescent="0.25">
      <c r="A1844">
        <v>1835</v>
      </c>
      <c r="B1844">
        <f>'Założenia i wyniki'!$E$6*Znorm.Profile!B1844*((100-(24*'Założenia i wyniki'!$E$9))/100)</f>
        <v>0.34176875471698115</v>
      </c>
      <c r="C1844">
        <f>'Założenia i wyniki'!$E$8*Znorm.Profile!C1844*(1+'Założenia i wyniki'!$E$10/100)^24</f>
        <v>0.42248009999999997</v>
      </c>
      <c r="D1844">
        <f t="shared" si="84"/>
        <v>0.34176875471698115</v>
      </c>
      <c r="E1844">
        <f t="shared" si="85"/>
        <v>0</v>
      </c>
      <c r="F1844">
        <f t="shared" si="86"/>
        <v>8.071134528301882E-2</v>
      </c>
    </row>
    <row r="1845" spans="1:6" x14ac:dyDescent="0.25">
      <c r="A1845">
        <v>1836</v>
      </c>
      <c r="B1845">
        <f>'Założenia i wyniki'!$E$6*Znorm.Profile!B1845*((100-(24*'Założenia i wyniki'!$E$9))/100)</f>
        <v>0.21216860377358487</v>
      </c>
      <c r="C1845">
        <f>'Założenia i wyniki'!$E$8*Znorm.Profile!C1845*(1+'Założenia i wyniki'!$E$10/100)^24</f>
        <v>0.41435660000000002</v>
      </c>
      <c r="D1845">
        <f t="shared" si="84"/>
        <v>0.21216860377358487</v>
      </c>
      <c r="E1845">
        <f t="shared" si="85"/>
        <v>0</v>
      </c>
      <c r="F1845">
        <f t="shared" si="86"/>
        <v>0.20218799622641515</v>
      </c>
    </row>
    <row r="1846" spans="1:6" x14ac:dyDescent="0.25">
      <c r="A1846">
        <v>1837</v>
      </c>
      <c r="B1846">
        <f>'Założenia i wyniki'!$E$6*Znorm.Profile!B1846*((100-(24*'Założenia i wyniki'!$E$9))/100)</f>
        <v>0.23771207547169812</v>
      </c>
      <c r="C1846">
        <f>'Założenia i wyniki'!$E$8*Znorm.Profile!C1846*(1+'Założenia i wyniki'!$E$10/100)^24</f>
        <v>0.41098400000000002</v>
      </c>
      <c r="D1846">
        <f t="shared" si="84"/>
        <v>0.23771207547169812</v>
      </c>
      <c r="E1846">
        <f t="shared" si="85"/>
        <v>0</v>
      </c>
      <c r="F1846">
        <f t="shared" si="86"/>
        <v>0.1732719245283019</v>
      </c>
    </row>
    <row r="1847" spans="1:6" x14ac:dyDescent="0.25">
      <c r="A1847">
        <v>1838</v>
      </c>
      <c r="B1847">
        <f>'Założenia i wyniki'!$E$6*Znorm.Profile!B1847*((100-(24*'Założenia i wyniki'!$E$9))/100)</f>
        <v>0.17998581132075472</v>
      </c>
      <c r="C1847">
        <f>'Założenia i wyniki'!$E$8*Znorm.Profile!C1847*(1+'Założenia i wyniki'!$E$10/100)^24</f>
        <v>0.42258370000000001</v>
      </c>
      <c r="D1847">
        <f t="shared" si="84"/>
        <v>0.17998581132075472</v>
      </c>
      <c r="E1847">
        <f t="shared" si="85"/>
        <v>0</v>
      </c>
      <c r="F1847">
        <f t="shared" si="86"/>
        <v>0.24259788867924528</v>
      </c>
    </row>
    <row r="1848" spans="1:6" x14ac:dyDescent="0.25">
      <c r="A1848">
        <v>1839</v>
      </c>
      <c r="B1848">
        <f>'Założenia i wyniki'!$E$6*Znorm.Profile!B1848*((100-(24*'Założenia i wyniki'!$E$9))/100)</f>
        <v>0.1399212075471698</v>
      </c>
      <c r="C1848">
        <f>'Założenia i wyniki'!$E$8*Znorm.Profile!C1848*(1+'Założenia i wyniki'!$E$10/100)^24</f>
        <v>0.42417725000000001</v>
      </c>
      <c r="D1848">
        <f t="shared" si="84"/>
        <v>0.1399212075471698</v>
      </c>
      <c r="E1848">
        <f t="shared" si="85"/>
        <v>0</v>
      </c>
      <c r="F1848">
        <f t="shared" si="86"/>
        <v>0.2842560424528302</v>
      </c>
    </row>
    <row r="1849" spans="1:6" x14ac:dyDescent="0.25">
      <c r="A1849">
        <v>1840</v>
      </c>
      <c r="B1849">
        <f>'Założenia i wyniki'!$E$6*Znorm.Profile!B1849*((100-(24*'Założenia i wyniki'!$E$9))/100)</f>
        <v>0.12627667924528302</v>
      </c>
      <c r="C1849">
        <f>'Założenia i wyniki'!$E$8*Znorm.Profile!C1849*(1+'Założenia i wyniki'!$E$10/100)^24</f>
        <v>0.44586674999999998</v>
      </c>
      <c r="D1849">
        <f t="shared" si="84"/>
        <v>0.12627667924528302</v>
      </c>
      <c r="E1849">
        <f t="shared" si="85"/>
        <v>0</v>
      </c>
      <c r="F1849">
        <f t="shared" si="86"/>
        <v>0.31959007075471696</v>
      </c>
    </row>
    <row r="1850" spans="1:6" x14ac:dyDescent="0.25">
      <c r="A1850">
        <v>1841</v>
      </c>
      <c r="B1850">
        <f>'Założenia i wyniki'!$E$6*Znorm.Profile!B1850*((100-(24*'Założenia i wyniki'!$E$9))/100)</f>
        <v>6.0904905660377366E-2</v>
      </c>
      <c r="C1850">
        <f>'Założenia i wyniki'!$E$8*Znorm.Profile!C1850*(1+'Założenia i wyniki'!$E$10/100)^24</f>
        <v>0.49607670000000004</v>
      </c>
      <c r="D1850">
        <f t="shared" si="84"/>
        <v>6.0904905660377366E-2</v>
      </c>
      <c r="E1850">
        <f t="shared" si="85"/>
        <v>0</v>
      </c>
      <c r="F1850">
        <f t="shared" si="86"/>
        <v>0.43517179433962266</v>
      </c>
    </row>
    <row r="1851" spans="1:6" x14ac:dyDescent="0.25">
      <c r="A1851">
        <v>1842</v>
      </c>
      <c r="B1851">
        <f>'Założenia i wyniki'!$E$6*Znorm.Profile!B1851*((100-(24*'Założenia i wyniki'!$E$9))/100)</f>
        <v>0</v>
      </c>
      <c r="C1851">
        <f>'Założenia i wyniki'!$E$8*Znorm.Profile!C1851*(1+'Założenia i wyniki'!$E$10/100)^24</f>
        <v>0.54533569999999998</v>
      </c>
      <c r="D1851">
        <f t="shared" si="84"/>
        <v>0</v>
      </c>
      <c r="E1851">
        <f t="shared" si="85"/>
        <v>0</v>
      </c>
      <c r="F1851">
        <f t="shared" si="86"/>
        <v>0.54533569999999998</v>
      </c>
    </row>
    <row r="1852" spans="1:6" x14ac:dyDescent="0.25">
      <c r="A1852">
        <v>1843</v>
      </c>
      <c r="B1852">
        <f>'Założenia i wyniki'!$E$6*Znorm.Profile!B1852*((100-(24*'Założenia i wyniki'!$E$9))/100)</f>
        <v>0</v>
      </c>
      <c r="C1852">
        <f>'Założenia i wyniki'!$E$8*Znorm.Profile!C1852*(1+'Założenia i wyniki'!$E$10/100)^24</f>
        <v>0.60989459999999995</v>
      </c>
      <c r="D1852">
        <f t="shared" si="84"/>
        <v>0</v>
      </c>
      <c r="E1852">
        <f t="shared" si="85"/>
        <v>0</v>
      </c>
      <c r="F1852">
        <f t="shared" si="86"/>
        <v>0.60989459999999995</v>
      </c>
    </row>
    <row r="1853" spans="1:6" x14ac:dyDescent="0.25">
      <c r="A1853">
        <v>1844</v>
      </c>
      <c r="B1853">
        <f>'Założenia i wyniki'!$E$6*Znorm.Profile!B1853*((100-(24*'Założenia i wyniki'!$E$9))/100)</f>
        <v>0</v>
      </c>
      <c r="C1853">
        <f>'Założenia i wyniki'!$E$8*Znorm.Profile!C1853*(1+'Założenia i wyniki'!$E$10/100)^24</f>
        <v>0.61604899999999985</v>
      </c>
      <c r="D1853">
        <f t="shared" si="84"/>
        <v>0</v>
      </c>
      <c r="E1853">
        <f t="shared" si="85"/>
        <v>0</v>
      </c>
      <c r="F1853">
        <f t="shared" si="86"/>
        <v>0.61604899999999985</v>
      </c>
    </row>
    <row r="1854" spans="1:6" x14ac:dyDescent="0.25">
      <c r="A1854">
        <v>1845</v>
      </c>
      <c r="B1854">
        <f>'Założenia i wyniki'!$E$6*Znorm.Profile!B1854*((100-(24*'Założenia i wyniki'!$E$9))/100)</f>
        <v>0</v>
      </c>
      <c r="C1854">
        <f>'Założenia i wyniki'!$E$8*Znorm.Profile!C1854*(1+'Założenia i wyniki'!$E$10/100)^24</f>
        <v>0.57554280000000002</v>
      </c>
      <c r="D1854">
        <f t="shared" si="84"/>
        <v>0</v>
      </c>
      <c r="E1854">
        <f t="shared" si="85"/>
        <v>0</v>
      </c>
      <c r="F1854">
        <f t="shared" si="86"/>
        <v>0.57554280000000002</v>
      </c>
    </row>
    <row r="1855" spans="1:6" x14ac:dyDescent="0.25">
      <c r="A1855">
        <v>1846</v>
      </c>
      <c r="B1855">
        <f>'Założenia i wyniki'!$E$6*Znorm.Profile!B1855*((100-(24*'Założenia i wyniki'!$E$9))/100)</f>
        <v>0</v>
      </c>
      <c r="C1855">
        <f>'Założenia i wyniki'!$E$8*Znorm.Profile!C1855*(1+'Założenia i wyniki'!$E$10/100)^24</f>
        <v>0.50335284999999996</v>
      </c>
      <c r="D1855">
        <f t="shared" si="84"/>
        <v>0</v>
      </c>
      <c r="E1855">
        <f t="shared" si="85"/>
        <v>0</v>
      </c>
      <c r="F1855">
        <f t="shared" si="86"/>
        <v>0.50335284999999996</v>
      </c>
    </row>
    <row r="1856" spans="1:6" x14ac:dyDescent="0.25">
      <c r="A1856">
        <v>1847</v>
      </c>
      <c r="B1856">
        <f>'Założenia i wyniki'!$E$6*Znorm.Profile!B1856*((100-(24*'Założenia i wyniki'!$E$9))/100)</f>
        <v>0</v>
      </c>
      <c r="C1856">
        <f>'Założenia i wyniki'!$E$8*Znorm.Profile!C1856*(1+'Założenia i wyniki'!$E$10/100)^24</f>
        <v>0.40780145000000001</v>
      </c>
      <c r="D1856">
        <f t="shared" si="84"/>
        <v>0</v>
      </c>
      <c r="E1856">
        <f t="shared" si="85"/>
        <v>0</v>
      </c>
      <c r="F1856">
        <f t="shared" si="86"/>
        <v>0.40780145000000001</v>
      </c>
    </row>
    <row r="1857" spans="1:6" x14ac:dyDescent="0.25">
      <c r="A1857">
        <v>1848</v>
      </c>
      <c r="B1857">
        <f>'Założenia i wyniki'!$E$6*Znorm.Profile!B1857*((100-(24*'Założenia i wyniki'!$E$9))/100)</f>
        <v>0</v>
      </c>
      <c r="C1857">
        <f>'Założenia i wyniki'!$E$8*Znorm.Profile!C1857*(1+'Założenia i wyniki'!$E$10/100)^24</f>
        <v>0.32366110000000003</v>
      </c>
      <c r="D1857">
        <f t="shared" si="84"/>
        <v>0</v>
      </c>
      <c r="E1857">
        <f t="shared" si="85"/>
        <v>0</v>
      </c>
      <c r="F1857">
        <f t="shared" si="86"/>
        <v>0.32366110000000003</v>
      </c>
    </row>
    <row r="1858" spans="1:6" x14ac:dyDescent="0.25">
      <c r="A1858">
        <v>1849</v>
      </c>
      <c r="B1858">
        <f>'Założenia i wyniki'!$E$6*Znorm.Profile!B1858*((100-(24*'Założenia i wyniki'!$E$9))/100)</f>
        <v>0</v>
      </c>
      <c r="C1858">
        <f>'Założenia i wyniki'!$E$8*Znorm.Profile!C1858*(1+'Założenia i wyniki'!$E$10/100)^24</f>
        <v>0.25598019999999999</v>
      </c>
      <c r="D1858">
        <f t="shared" si="84"/>
        <v>0</v>
      </c>
      <c r="E1858">
        <f t="shared" si="85"/>
        <v>0</v>
      </c>
      <c r="F1858">
        <f t="shared" si="86"/>
        <v>0.25598019999999999</v>
      </c>
    </row>
    <row r="1859" spans="1:6" x14ac:dyDescent="0.25">
      <c r="A1859">
        <v>1850</v>
      </c>
      <c r="B1859">
        <f>'Założenia i wyniki'!$E$6*Znorm.Profile!B1859*((100-(24*'Założenia i wyniki'!$E$9))/100)</f>
        <v>0</v>
      </c>
      <c r="C1859">
        <f>'Założenia i wyniki'!$E$8*Znorm.Profile!C1859*(1+'Założenia i wyniki'!$E$10/100)^24</f>
        <v>0.22823079999999996</v>
      </c>
      <c r="D1859">
        <f t="shared" si="84"/>
        <v>0</v>
      </c>
      <c r="E1859">
        <f t="shared" si="85"/>
        <v>0</v>
      </c>
      <c r="F1859">
        <f t="shared" si="86"/>
        <v>0.22823079999999996</v>
      </c>
    </row>
    <row r="1860" spans="1:6" x14ac:dyDescent="0.25">
      <c r="A1860">
        <v>1851</v>
      </c>
      <c r="B1860">
        <f>'Założenia i wyniki'!$E$6*Znorm.Profile!B1860*((100-(24*'Założenia i wyniki'!$E$9))/100)</f>
        <v>0</v>
      </c>
      <c r="C1860">
        <f>'Założenia i wyniki'!$E$8*Znorm.Profile!C1860*(1+'Założenia i wyniki'!$E$10/100)^24</f>
        <v>0.21483105000000002</v>
      </c>
      <c r="D1860">
        <f t="shared" si="84"/>
        <v>0</v>
      </c>
      <c r="E1860">
        <f t="shared" si="85"/>
        <v>0</v>
      </c>
      <c r="F1860">
        <f t="shared" si="86"/>
        <v>0.21483105000000002</v>
      </c>
    </row>
    <row r="1861" spans="1:6" x14ac:dyDescent="0.25">
      <c r="A1861">
        <v>1852</v>
      </c>
      <c r="B1861">
        <f>'Założenia i wyniki'!$E$6*Znorm.Profile!B1861*((100-(24*'Założenia i wyniki'!$E$9))/100)</f>
        <v>0</v>
      </c>
      <c r="C1861">
        <f>'Założenia i wyniki'!$E$8*Znorm.Profile!C1861*(1+'Założenia i wyniki'!$E$10/100)^24</f>
        <v>0.2184518</v>
      </c>
      <c r="D1861">
        <f t="shared" si="84"/>
        <v>0</v>
      </c>
      <c r="E1861">
        <f t="shared" si="85"/>
        <v>0</v>
      </c>
      <c r="F1861">
        <f t="shared" si="86"/>
        <v>0.2184518</v>
      </c>
    </row>
    <row r="1862" spans="1:6" x14ac:dyDescent="0.25">
      <c r="A1862">
        <v>1853</v>
      </c>
      <c r="B1862">
        <f>'Założenia i wyniki'!$E$6*Znorm.Profile!B1862*((100-(24*'Założenia i wyniki'!$E$9))/100)</f>
        <v>0</v>
      </c>
      <c r="C1862">
        <f>'Założenia i wyniki'!$E$8*Znorm.Profile!C1862*(1+'Założenia i wyniki'!$E$10/100)^24</f>
        <v>0.24320380000000003</v>
      </c>
      <c r="D1862">
        <f t="shared" si="84"/>
        <v>0</v>
      </c>
      <c r="E1862">
        <f t="shared" si="85"/>
        <v>0</v>
      </c>
      <c r="F1862">
        <f t="shared" si="86"/>
        <v>0.24320380000000003</v>
      </c>
    </row>
    <row r="1863" spans="1:6" x14ac:dyDescent="0.25">
      <c r="A1863">
        <v>1854</v>
      </c>
      <c r="B1863">
        <f>'Założenia i wyniki'!$E$6*Znorm.Profile!B1863*((100-(24*'Założenia i wyniki'!$E$9))/100)</f>
        <v>0</v>
      </c>
      <c r="C1863">
        <f>'Założenia i wyniki'!$E$8*Znorm.Profile!C1863*(1+'Założenia i wyniki'!$E$10/100)^24</f>
        <v>0.30356339999999998</v>
      </c>
      <c r="D1863">
        <f t="shared" si="84"/>
        <v>0</v>
      </c>
      <c r="E1863">
        <f t="shared" si="85"/>
        <v>0</v>
      </c>
      <c r="F1863">
        <f t="shared" si="86"/>
        <v>0.30356339999999998</v>
      </c>
    </row>
    <row r="1864" spans="1:6" x14ac:dyDescent="0.25">
      <c r="A1864">
        <v>1855</v>
      </c>
      <c r="B1864">
        <f>'Założenia i wyniki'!$E$6*Znorm.Profile!B1864*((100-(24*'Założenia i wyniki'!$E$9))/100)</f>
        <v>8.0220679245283005E-2</v>
      </c>
      <c r="C1864">
        <f>'Założenia i wyniki'!$E$8*Znorm.Profile!C1864*(1+'Założenia i wyniki'!$E$10/100)^24</f>
        <v>0.38953179999999998</v>
      </c>
      <c r="D1864">
        <f t="shared" si="84"/>
        <v>8.0220679245283005E-2</v>
      </c>
      <c r="E1864">
        <f t="shared" si="85"/>
        <v>0</v>
      </c>
      <c r="F1864">
        <f t="shared" si="86"/>
        <v>0.30931112075471701</v>
      </c>
    </row>
    <row r="1865" spans="1:6" x14ac:dyDescent="0.25">
      <c r="A1865">
        <v>1856</v>
      </c>
      <c r="B1865">
        <f>'Założenia i wyniki'!$E$6*Znorm.Profile!B1865*((100-(24*'Założenia i wyniki'!$E$9))/100)</f>
        <v>0.43494792452830183</v>
      </c>
      <c r="C1865">
        <f>'Założenia i wyniki'!$E$8*Znorm.Profile!C1865*(1+'Założenia i wyniki'!$E$10/100)^24</f>
        <v>0.4289887</v>
      </c>
      <c r="D1865">
        <f t="shared" si="84"/>
        <v>0.4289887</v>
      </c>
      <c r="E1865">
        <f t="shared" si="85"/>
        <v>5.9592245283018319E-3</v>
      </c>
      <c r="F1865">
        <f t="shared" si="86"/>
        <v>0</v>
      </c>
    </row>
    <row r="1866" spans="1:6" x14ac:dyDescent="0.25">
      <c r="A1866">
        <v>1857</v>
      </c>
      <c r="B1866">
        <f>'Założenia i wyniki'!$E$6*Znorm.Profile!B1866*((100-(24*'Założenia i wyniki'!$E$9))/100)</f>
        <v>0.73662158490566032</v>
      </c>
      <c r="C1866">
        <f>'Założenia i wyniki'!$E$8*Znorm.Profile!C1866*(1+'Założenia i wyniki'!$E$10/100)^24</f>
        <v>0.42972965000000002</v>
      </c>
      <c r="D1866">
        <f t="shared" si="84"/>
        <v>0.42972965000000002</v>
      </c>
      <c r="E1866">
        <f t="shared" si="85"/>
        <v>0.3068919349056603</v>
      </c>
      <c r="F1866">
        <f t="shared" si="86"/>
        <v>0</v>
      </c>
    </row>
    <row r="1867" spans="1:6" x14ac:dyDescent="0.25">
      <c r="A1867">
        <v>1858</v>
      </c>
      <c r="B1867">
        <f>'Założenia i wyniki'!$E$6*Znorm.Profile!B1867*((100-(24*'Założenia i wyniki'!$E$9))/100)</f>
        <v>0.56198686792452823</v>
      </c>
      <c r="C1867">
        <f>'Założenia i wyniki'!$E$8*Znorm.Profile!C1867*(1+'Założenia i wyniki'!$E$10/100)^24</f>
        <v>0.42716169999999998</v>
      </c>
      <c r="D1867">
        <f t="shared" ref="D1867:D1930" si="87">IF(B1867&lt;=C1867,B1867,C1867)</f>
        <v>0.42716169999999998</v>
      </c>
      <c r="E1867">
        <f t="shared" ref="E1867:E1930" si="88">IF(B1867&gt;C1867,B1867-C1867,0)</f>
        <v>0.13482516792452826</v>
      </c>
      <c r="F1867">
        <f t="shared" ref="F1867:F1930" si="89">IF(B1867&lt;C1867,C1867-B1867,0)</f>
        <v>0</v>
      </c>
    </row>
    <row r="1868" spans="1:6" x14ac:dyDescent="0.25">
      <c r="A1868">
        <v>1859</v>
      </c>
      <c r="B1868">
        <f>'Założenia i wyniki'!$E$6*Znorm.Profile!B1868*((100-(24*'Założenia i wyniki'!$E$9))/100)</f>
        <v>1.7777524528301885</v>
      </c>
      <c r="C1868">
        <f>'Założenia i wyniki'!$E$8*Znorm.Profile!C1868*(1+'Założenia i wyniki'!$E$10/100)^24</f>
        <v>0.42213220000000001</v>
      </c>
      <c r="D1868">
        <f t="shared" si="87"/>
        <v>0.42213220000000001</v>
      </c>
      <c r="E1868">
        <f t="shared" si="88"/>
        <v>1.3556202528301884</v>
      </c>
      <c r="F1868">
        <f t="shared" si="89"/>
        <v>0</v>
      </c>
    </row>
    <row r="1869" spans="1:6" x14ac:dyDescent="0.25">
      <c r="A1869">
        <v>1860</v>
      </c>
      <c r="B1869">
        <f>'Założenia i wyniki'!$E$6*Znorm.Profile!B1869*((100-(24*'Założenia i wyniki'!$E$9))/100)</f>
        <v>2.1646015094339619</v>
      </c>
      <c r="C1869">
        <f>'Założenia i wyniki'!$E$8*Znorm.Profile!C1869*(1+'Założenia i wyniki'!$E$10/100)^24</f>
        <v>0.42046410000000001</v>
      </c>
      <c r="D1869">
        <f t="shared" si="87"/>
        <v>0.42046410000000001</v>
      </c>
      <c r="E1869">
        <f t="shared" si="88"/>
        <v>1.7441374094339619</v>
      </c>
      <c r="F1869">
        <f t="shared" si="89"/>
        <v>0</v>
      </c>
    </row>
    <row r="1870" spans="1:6" x14ac:dyDescent="0.25">
      <c r="A1870">
        <v>1861</v>
      </c>
      <c r="B1870">
        <f>'Założenia i wyniki'!$E$6*Znorm.Profile!B1870*((100-(24*'Założenia i wyniki'!$E$9))/100)</f>
        <v>2.0192377358490563</v>
      </c>
      <c r="C1870">
        <f>'Założenia i wyniki'!$E$8*Znorm.Profile!C1870*(1+'Założenia i wyniki'!$E$10/100)^24</f>
        <v>0.41972349999999997</v>
      </c>
      <c r="D1870">
        <f t="shared" si="87"/>
        <v>0.41972349999999997</v>
      </c>
      <c r="E1870">
        <f t="shared" si="88"/>
        <v>1.5995142358490564</v>
      </c>
      <c r="F1870">
        <f t="shared" si="89"/>
        <v>0</v>
      </c>
    </row>
    <row r="1871" spans="1:6" x14ac:dyDescent="0.25">
      <c r="A1871">
        <v>1862</v>
      </c>
      <c r="B1871">
        <f>'Założenia i wyniki'!$E$6*Znorm.Profile!B1871*((100-(24*'Założenia i wyniki'!$E$9))/100)</f>
        <v>1.6767524528301885</v>
      </c>
      <c r="C1871">
        <f>'Założenia i wyniki'!$E$8*Znorm.Profile!C1871*(1+'Założenia i wyniki'!$E$10/100)^24</f>
        <v>0.42855994999999997</v>
      </c>
      <c r="D1871">
        <f t="shared" si="87"/>
        <v>0.42855994999999997</v>
      </c>
      <c r="E1871">
        <f t="shared" si="88"/>
        <v>1.2481925028301886</v>
      </c>
      <c r="F1871">
        <f t="shared" si="89"/>
        <v>0</v>
      </c>
    </row>
    <row r="1872" spans="1:6" x14ac:dyDescent="0.25">
      <c r="A1872">
        <v>1863</v>
      </c>
      <c r="B1872">
        <f>'Założenia i wyniki'!$E$6*Znorm.Profile!B1872*((100-(24*'Założenia i wyniki'!$E$9))/100)</f>
        <v>1.434886037735849</v>
      </c>
      <c r="C1872">
        <f>'Założenia i wyniki'!$E$8*Znorm.Profile!C1872*(1+'Założenia i wyniki'!$E$10/100)^24</f>
        <v>0.43356880000000003</v>
      </c>
      <c r="D1872">
        <f t="shared" si="87"/>
        <v>0.43356880000000003</v>
      </c>
      <c r="E1872">
        <f t="shared" si="88"/>
        <v>1.001317237735849</v>
      </c>
      <c r="F1872">
        <f t="shared" si="89"/>
        <v>0</v>
      </c>
    </row>
    <row r="1873" spans="1:6" x14ac:dyDescent="0.25">
      <c r="A1873">
        <v>1864</v>
      </c>
      <c r="B1873">
        <f>'Założenia i wyniki'!$E$6*Znorm.Profile!B1873*((100-(24*'Założenia i wyniki'!$E$9))/100)</f>
        <v>1.0680845283018867</v>
      </c>
      <c r="C1873">
        <f>'Założenia i wyniki'!$E$8*Znorm.Profile!C1873*(1+'Założenia i wyniki'!$E$10/100)^24</f>
        <v>0.45820530000000004</v>
      </c>
      <c r="D1873">
        <f t="shared" si="87"/>
        <v>0.45820530000000004</v>
      </c>
      <c r="E1873">
        <f t="shared" si="88"/>
        <v>0.60987922830188668</v>
      </c>
      <c r="F1873">
        <f t="shared" si="89"/>
        <v>0</v>
      </c>
    </row>
    <row r="1874" spans="1:6" x14ac:dyDescent="0.25">
      <c r="A1874">
        <v>1865</v>
      </c>
      <c r="B1874">
        <f>'Założenia i wyniki'!$E$6*Znorm.Profile!B1874*((100-(24*'Założenia i wyniki'!$E$9))/100)</f>
        <v>0.3959123773584905</v>
      </c>
      <c r="C1874">
        <f>'Założenia i wyniki'!$E$8*Znorm.Profile!C1874*(1+'Założenia i wyniki'!$E$10/100)^24</f>
        <v>0.48887265000000002</v>
      </c>
      <c r="D1874">
        <f t="shared" si="87"/>
        <v>0.3959123773584905</v>
      </c>
      <c r="E1874">
        <f t="shared" si="88"/>
        <v>0</v>
      </c>
      <c r="F1874">
        <f t="shared" si="89"/>
        <v>9.2960272641509523E-2</v>
      </c>
    </row>
    <row r="1875" spans="1:6" x14ac:dyDescent="0.25">
      <c r="A1875">
        <v>1866</v>
      </c>
      <c r="B1875">
        <f>'Założenia i wyniki'!$E$6*Znorm.Profile!B1875*((100-(24*'Założenia i wyniki'!$E$9))/100)</f>
        <v>8.6516981132075451E-3</v>
      </c>
      <c r="C1875">
        <f>'Założenia i wyniki'!$E$8*Znorm.Profile!C1875*(1+'Założenia i wyniki'!$E$10/100)^24</f>
        <v>0.54382054999999996</v>
      </c>
      <c r="D1875">
        <f t="shared" si="87"/>
        <v>8.6516981132075451E-3</v>
      </c>
      <c r="E1875">
        <f t="shared" si="88"/>
        <v>0</v>
      </c>
      <c r="F1875">
        <f t="shared" si="89"/>
        <v>0.53516885188679242</v>
      </c>
    </row>
    <row r="1876" spans="1:6" x14ac:dyDescent="0.25">
      <c r="A1876">
        <v>1867</v>
      </c>
      <c r="B1876">
        <f>'Założenia i wyniki'!$E$6*Znorm.Profile!B1876*((100-(24*'Założenia i wyniki'!$E$9))/100)</f>
        <v>0</v>
      </c>
      <c r="C1876">
        <f>'Założenia i wyniki'!$E$8*Znorm.Profile!C1876*(1+'Założenia i wyniki'!$E$10/100)^24</f>
        <v>0.6005125</v>
      </c>
      <c r="D1876">
        <f t="shared" si="87"/>
        <v>0</v>
      </c>
      <c r="E1876">
        <f t="shared" si="88"/>
        <v>0</v>
      </c>
      <c r="F1876">
        <f t="shared" si="89"/>
        <v>0.6005125</v>
      </c>
    </row>
    <row r="1877" spans="1:6" x14ac:dyDescent="0.25">
      <c r="A1877">
        <v>1868</v>
      </c>
      <c r="B1877">
        <f>'Założenia i wyniki'!$E$6*Znorm.Profile!B1877*((100-(24*'Założenia i wyniki'!$E$9))/100)</f>
        <v>0</v>
      </c>
      <c r="C1877">
        <f>'Założenia i wyniki'!$E$8*Znorm.Profile!C1877*(1+'Założenia i wyniki'!$E$10/100)^24</f>
        <v>0.60796855000000005</v>
      </c>
      <c r="D1877">
        <f t="shared" si="87"/>
        <v>0</v>
      </c>
      <c r="E1877">
        <f t="shared" si="88"/>
        <v>0</v>
      </c>
      <c r="F1877">
        <f t="shared" si="89"/>
        <v>0.60796855000000005</v>
      </c>
    </row>
    <row r="1878" spans="1:6" x14ac:dyDescent="0.25">
      <c r="A1878">
        <v>1869</v>
      </c>
      <c r="B1878">
        <f>'Założenia i wyniki'!$E$6*Znorm.Profile!B1878*((100-(24*'Założenia i wyniki'!$E$9))/100)</f>
        <v>0</v>
      </c>
      <c r="C1878">
        <f>'Założenia i wyniki'!$E$8*Znorm.Profile!C1878*(1+'Założenia i wyniki'!$E$10/100)^24</f>
        <v>0.57070509999999997</v>
      </c>
      <c r="D1878">
        <f t="shared" si="87"/>
        <v>0</v>
      </c>
      <c r="E1878">
        <f t="shared" si="88"/>
        <v>0</v>
      </c>
      <c r="F1878">
        <f t="shared" si="89"/>
        <v>0.57070509999999997</v>
      </c>
    </row>
    <row r="1879" spans="1:6" x14ac:dyDescent="0.25">
      <c r="A1879">
        <v>1870</v>
      </c>
      <c r="B1879">
        <f>'Założenia i wyniki'!$E$6*Znorm.Profile!B1879*((100-(24*'Założenia i wyniki'!$E$9))/100)</f>
        <v>0</v>
      </c>
      <c r="C1879">
        <f>'Założenia i wyniki'!$E$8*Znorm.Profile!C1879*(1+'Założenia i wyniki'!$E$10/100)^24</f>
        <v>0.50342145000000005</v>
      </c>
      <c r="D1879">
        <f t="shared" si="87"/>
        <v>0</v>
      </c>
      <c r="E1879">
        <f t="shared" si="88"/>
        <v>0</v>
      </c>
      <c r="F1879">
        <f t="shared" si="89"/>
        <v>0.50342145000000005</v>
      </c>
    </row>
    <row r="1880" spans="1:6" x14ac:dyDescent="0.25">
      <c r="A1880">
        <v>1871</v>
      </c>
      <c r="B1880">
        <f>'Założenia i wyniki'!$E$6*Znorm.Profile!B1880*((100-(24*'Założenia i wyniki'!$E$9))/100)</f>
        <v>0</v>
      </c>
      <c r="C1880">
        <f>'Założenia i wyniki'!$E$8*Znorm.Profile!C1880*(1+'Założenia i wyniki'!$E$10/100)^24</f>
        <v>0.41060285000000002</v>
      </c>
      <c r="D1880">
        <f t="shared" si="87"/>
        <v>0</v>
      </c>
      <c r="E1880">
        <f t="shared" si="88"/>
        <v>0</v>
      </c>
      <c r="F1880">
        <f t="shared" si="89"/>
        <v>0.41060285000000002</v>
      </c>
    </row>
    <row r="1881" spans="1:6" x14ac:dyDescent="0.25">
      <c r="A1881">
        <v>1872</v>
      </c>
      <c r="B1881">
        <f>'Założenia i wyniki'!$E$6*Znorm.Profile!B1881*((100-(24*'Założenia i wyniki'!$E$9))/100)</f>
        <v>0</v>
      </c>
      <c r="C1881">
        <f>'Założenia i wyniki'!$E$8*Znorm.Profile!C1881*(1+'Założenia i wyniki'!$E$10/100)^24</f>
        <v>0.32457355000000004</v>
      </c>
      <c r="D1881">
        <f t="shared" si="87"/>
        <v>0</v>
      </c>
      <c r="E1881">
        <f t="shared" si="88"/>
        <v>0</v>
      </c>
      <c r="F1881">
        <f t="shared" si="89"/>
        <v>0.32457355000000004</v>
      </c>
    </row>
    <row r="1882" spans="1:6" x14ac:dyDescent="0.25">
      <c r="A1882">
        <v>1873</v>
      </c>
      <c r="B1882">
        <f>'Założenia i wyniki'!$E$6*Znorm.Profile!B1882*((100-(24*'Założenia i wyniki'!$E$9))/100)</f>
        <v>0</v>
      </c>
      <c r="C1882">
        <f>'Założenia i wyniki'!$E$8*Znorm.Profile!C1882*(1+'Założenia i wyniki'!$E$10/100)^24</f>
        <v>0.25416439999999996</v>
      </c>
      <c r="D1882">
        <f t="shared" si="87"/>
        <v>0</v>
      </c>
      <c r="E1882">
        <f t="shared" si="88"/>
        <v>0</v>
      </c>
      <c r="F1882">
        <f t="shared" si="89"/>
        <v>0.25416439999999996</v>
      </c>
    </row>
    <row r="1883" spans="1:6" x14ac:dyDescent="0.25">
      <c r="A1883">
        <v>1874</v>
      </c>
      <c r="B1883">
        <f>'Założenia i wyniki'!$E$6*Znorm.Profile!B1883*((100-(24*'Założenia i wyniki'!$E$9))/100)</f>
        <v>0</v>
      </c>
      <c r="C1883">
        <f>'Założenia i wyniki'!$E$8*Znorm.Profile!C1883*(1+'Założenia i wyniki'!$E$10/100)^24</f>
        <v>0.22876279999999999</v>
      </c>
      <c r="D1883">
        <f t="shared" si="87"/>
        <v>0</v>
      </c>
      <c r="E1883">
        <f t="shared" si="88"/>
        <v>0</v>
      </c>
      <c r="F1883">
        <f t="shared" si="89"/>
        <v>0.22876279999999999</v>
      </c>
    </row>
    <row r="1884" spans="1:6" x14ac:dyDescent="0.25">
      <c r="A1884">
        <v>1875</v>
      </c>
      <c r="B1884">
        <f>'Założenia i wyniki'!$E$6*Znorm.Profile!B1884*((100-(24*'Założenia i wyniki'!$E$9))/100)</f>
        <v>0</v>
      </c>
      <c r="C1884">
        <f>'Założenia i wyniki'!$E$8*Znorm.Profile!C1884*(1+'Założenia i wyniki'!$E$10/100)^24</f>
        <v>0.21411774999999997</v>
      </c>
      <c r="D1884">
        <f t="shared" si="87"/>
        <v>0</v>
      </c>
      <c r="E1884">
        <f t="shared" si="88"/>
        <v>0</v>
      </c>
      <c r="F1884">
        <f t="shared" si="89"/>
        <v>0.21411774999999997</v>
      </c>
    </row>
    <row r="1885" spans="1:6" x14ac:dyDescent="0.25">
      <c r="A1885">
        <v>1876</v>
      </c>
      <c r="B1885">
        <f>'Założenia i wyniki'!$E$6*Znorm.Profile!B1885*((100-(24*'Założenia i wyniki'!$E$9))/100)</f>
        <v>0</v>
      </c>
      <c r="C1885">
        <f>'Założenia i wyniki'!$E$8*Znorm.Profile!C1885*(1+'Założenia i wyniki'!$E$10/100)^24</f>
        <v>0.21969849999999999</v>
      </c>
      <c r="D1885">
        <f t="shared" si="87"/>
        <v>0</v>
      </c>
      <c r="E1885">
        <f t="shared" si="88"/>
        <v>0</v>
      </c>
      <c r="F1885">
        <f t="shared" si="89"/>
        <v>0.21969849999999999</v>
      </c>
    </row>
    <row r="1886" spans="1:6" x14ac:dyDescent="0.25">
      <c r="A1886">
        <v>1877</v>
      </c>
      <c r="B1886">
        <f>'Założenia i wyniki'!$E$6*Znorm.Profile!B1886*((100-(24*'Założenia i wyniki'!$E$9))/100)</f>
        <v>0</v>
      </c>
      <c r="C1886">
        <f>'Założenia i wyniki'!$E$8*Znorm.Profile!C1886*(1+'Założenia i wyniki'!$E$10/100)^24</f>
        <v>0.24257870000000004</v>
      </c>
      <c r="D1886">
        <f t="shared" si="87"/>
        <v>0</v>
      </c>
      <c r="E1886">
        <f t="shared" si="88"/>
        <v>0</v>
      </c>
      <c r="F1886">
        <f t="shared" si="89"/>
        <v>0.24257870000000004</v>
      </c>
    </row>
    <row r="1887" spans="1:6" x14ac:dyDescent="0.25">
      <c r="A1887">
        <v>1878</v>
      </c>
      <c r="B1887">
        <f>'Założenia i wyniki'!$E$6*Znorm.Profile!B1887*((100-(24*'Założenia i wyniki'!$E$9))/100)</f>
        <v>0</v>
      </c>
      <c r="C1887">
        <f>'Założenia i wyniki'!$E$8*Znorm.Profile!C1887*(1+'Założenia i wyniki'!$E$10/100)^24</f>
        <v>0.30188864999999998</v>
      </c>
      <c r="D1887">
        <f t="shared" si="87"/>
        <v>0</v>
      </c>
      <c r="E1887">
        <f t="shared" si="88"/>
        <v>0</v>
      </c>
      <c r="F1887">
        <f t="shared" si="89"/>
        <v>0.30188864999999998</v>
      </c>
    </row>
    <row r="1888" spans="1:6" x14ac:dyDescent="0.25">
      <c r="A1888">
        <v>1879</v>
      </c>
      <c r="B1888">
        <f>'Założenia i wyniki'!$E$6*Znorm.Profile!B1888*((100-(24*'Założenia i wyniki'!$E$9))/100)</f>
        <v>0.17637267924528302</v>
      </c>
      <c r="C1888">
        <f>'Założenia i wyniki'!$E$8*Znorm.Profile!C1888*(1+'Założenia i wyniki'!$E$10/100)^24</f>
        <v>0.38887660000000002</v>
      </c>
      <c r="D1888">
        <f t="shared" si="87"/>
        <v>0.17637267924528302</v>
      </c>
      <c r="E1888">
        <f t="shared" si="88"/>
        <v>0</v>
      </c>
      <c r="F1888">
        <f t="shared" si="89"/>
        <v>0.212503920754717</v>
      </c>
    </row>
    <row r="1889" spans="1:6" x14ac:dyDescent="0.25">
      <c r="A1889">
        <v>1880</v>
      </c>
      <c r="B1889">
        <f>'Założenia i wyniki'!$E$6*Znorm.Profile!B1889*((100-(24*'Założenia i wyniki'!$E$9))/100)</f>
        <v>0.77308830188679245</v>
      </c>
      <c r="C1889">
        <f>'Założenia i wyniki'!$E$8*Znorm.Profile!C1889*(1+'Założenia i wyniki'!$E$10/100)^24</f>
        <v>0.44016385000000002</v>
      </c>
      <c r="D1889">
        <f t="shared" si="87"/>
        <v>0.44016385000000002</v>
      </c>
      <c r="E1889">
        <f t="shared" si="88"/>
        <v>0.33292445188679243</v>
      </c>
      <c r="F1889">
        <f t="shared" si="89"/>
        <v>0</v>
      </c>
    </row>
    <row r="1890" spans="1:6" x14ac:dyDescent="0.25">
      <c r="A1890">
        <v>1881</v>
      </c>
      <c r="B1890">
        <f>'Założenia i wyniki'!$E$6*Znorm.Profile!B1890*((100-(24*'Założenia i wyniki'!$E$9))/100)</f>
        <v>1.4019562264150944</v>
      </c>
      <c r="C1890">
        <f>'Założenia i wyniki'!$E$8*Znorm.Profile!C1890*(1+'Założenia i wyniki'!$E$10/100)^24</f>
        <v>0.44444819999999996</v>
      </c>
      <c r="D1890">
        <f t="shared" si="87"/>
        <v>0.44444819999999996</v>
      </c>
      <c r="E1890">
        <f t="shared" si="88"/>
        <v>0.95750802641509447</v>
      </c>
      <c r="F1890">
        <f t="shared" si="89"/>
        <v>0</v>
      </c>
    </row>
    <row r="1891" spans="1:6" x14ac:dyDescent="0.25">
      <c r="A1891">
        <v>1882</v>
      </c>
      <c r="B1891">
        <f>'Założenia i wyniki'!$E$6*Znorm.Profile!B1891*((100-(24*'Założenia i wyniki'!$E$9))/100)</f>
        <v>1.7660135849056602</v>
      </c>
      <c r="C1891">
        <f>'Założenia i wyniki'!$E$8*Znorm.Profile!C1891*(1+'Założenia i wyniki'!$E$10/100)^24</f>
        <v>0.44852185000000006</v>
      </c>
      <c r="D1891">
        <f t="shared" si="87"/>
        <v>0.44852185000000006</v>
      </c>
      <c r="E1891">
        <f t="shared" si="88"/>
        <v>1.3174917349056601</v>
      </c>
      <c r="F1891">
        <f t="shared" si="89"/>
        <v>0</v>
      </c>
    </row>
    <row r="1892" spans="1:6" x14ac:dyDescent="0.25">
      <c r="A1892">
        <v>1883</v>
      </c>
      <c r="B1892">
        <f>'Założenia i wyniki'!$E$6*Znorm.Profile!B1892*((100-(24*'Założenia i wyniki'!$E$9))/100)</f>
        <v>0.72027101886792455</v>
      </c>
      <c r="C1892">
        <f>'Założenia i wyniki'!$E$8*Znorm.Profile!C1892*(1+'Założenia i wyniki'!$E$10/100)^24</f>
        <v>0.43902600000000003</v>
      </c>
      <c r="D1892">
        <f t="shared" si="87"/>
        <v>0.43902600000000003</v>
      </c>
      <c r="E1892">
        <f t="shared" si="88"/>
        <v>0.28124501886792452</v>
      </c>
      <c r="F1892">
        <f t="shared" si="89"/>
        <v>0</v>
      </c>
    </row>
    <row r="1893" spans="1:6" x14ac:dyDescent="0.25">
      <c r="A1893">
        <v>1884</v>
      </c>
      <c r="B1893">
        <f>'Założenia i wyniki'!$E$6*Znorm.Profile!B1893*((100-(24*'Założenia i wyniki'!$E$9))/100)</f>
        <v>0.66080679245283014</v>
      </c>
      <c r="C1893">
        <f>'Założenia i wyniki'!$E$8*Znorm.Profile!C1893*(1+'Założenia i wyniki'!$E$10/100)^24</f>
        <v>0.43459359999999997</v>
      </c>
      <c r="D1893">
        <f t="shared" si="87"/>
        <v>0.43459359999999997</v>
      </c>
      <c r="E1893">
        <f t="shared" si="88"/>
        <v>0.22621319245283017</v>
      </c>
      <c r="F1893">
        <f t="shared" si="89"/>
        <v>0</v>
      </c>
    </row>
    <row r="1894" spans="1:6" x14ac:dyDescent="0.25">
      <c r="A1894">
        <v>1885</v>
      </c>
      <c r="B1894">
        <f>'Założenia i wyniki'!$E$6*Znorm.Profile!B1894*((100-(24*'Założenia i wyniki'!$E$9))/100)</f>
        <v>0.45681728301886787</v>
      </c>
      <c r="C1894">
        <f>'Założenia i wyniki'!$E$8*Znorm.Profile!C1894*(1+'Założenia i wyniki'!$E$10/100)^24</f>
        <v>0.43996434999999995</v>
      </c>
      <c r="D1894">
        <f t="shared" si="87"/>
        <v>0.43996434999999995</v>
      </c>
      <c r="E1894">
        <f t="shared" si="88"/>
        <v>1.6852933018867922E-2</v>
      </c>
      <c r="F1894">
        <f t="shared" si="89"/>
        <v>0</v>
      </c>
    </row>
    <row r="1895" spans="1:6" x14ac:dyDescent="0.25">
      <c r="A1895">
        <v>1886</v>
      </c>
      <c r="B1895">
        <f>'Założenia i wyniki'!$E$6*Znorm.Profile!B1895*((100-(24*'Założenia i wyniki'!$E$9))/100)</f>
        <v>0.50299524528301887</v>
      </c>
      <c r="C1895">
        <f>'Założenia i wyniki'!$E$8*Znorm.Profile!C1895*(1+'Założenia i wyniki'!$E$10/100)^24</f>
        <v>0.44587340000000009</v>
      </c>
      <c r="D1895">
        <f t="shared" si="87"/>
        <v>0.44587340000000009</v>
      </c>
      <c r="E1895">
        <f t="shared" si="88"/>
        <v>5.712184528301878E-2</v>
      </c>
      <c r="F1895">
        <f t="shared" si="89"/>
        <v>0</v>
      </c>
    </row>
    <row r="1896" spans="1:6" x14ac:dyDescent="0.25">
      <c r="A1896">
        <v>1887</v>
      </c>
      <c r="B1896">
        <f>'Założenia i wyniki'!$E$6*Znorm.Profile!B1896*((100-(24*'Założenia i wyniki'!$E$9))/100)</f>
        <v>0.34257675471698112</v>
      </c>
      <c r="C1896">
        <f>'Założenia i wyniki'!$E$8*Znorm.Profile!C1896*(1+'Założenia i wyniki'!$E$10/100)^24</f>
        <v>0.43664460000000005</v>
      </c>
      <c r="D1896">
        <f t="shared" si="87"/>
        <v>0.34257675471698112</v>
      </c>
      <c r="E1896">
        <f t="shared" si="88"/>
        <v>0</v>
      </c>
      <c r="F1896">
        <f t="shared" si="89"/>
        <v>9.4067845283018925E-2</v>
      </c>
    </row>
    <row r="1897" spans="1:6" x14ac:dyDescent="0.25">
      <c r="A1897">
        <v>1888</v>
      </c>
      <c r="B1897">
        <f>'Założenia i wyniki'!$E$6*Znorm.Profile!B1897*((100-(24*'Założenia i wyniki'!$E$9))/100)</f>
        <v>0.17569426415094341</v>
      </c>
      <c r="C1897">
        <f>'Założenia i wyniki'!$E$8*Znorm.Profile!C1897*(1+'Założenia i wyniki'!$E$10/100)^24</f>
        <v>0.45367455000000001</v>
      </c>
      <c r="D1897">
        <f t="shared" si="87"/>
        <v>0.17569426415094341</v>
      </c>
      <c r="E1897">
        <f t="shared" si="88"/>
        <v>0</v>
      </c>
      <c r="F1897">
        <f t="shared" si="89"/>
        <v>0.2779802858490566</v>
      </c>
    </row>
    <row r="1898" spans="1:6" x14ac:dyDescent="0.25">
      <c r="A1898">
        <v>1889</v>
      </c>
      <c r="B1898">
        <f>'Założenia i wyniki'!$E$6*Znorm.Profile!B1898*((100-(24*'Założenia i wyniki'!$E$9))/100)</f>
        <v>0.13014898113207546</v>
      </c>
      <c r="C1898">
        <f>'Założenia i wyniki'!$E$8*Znorm.Profile!C1898*(1+'Założenia i wyniki'!$E$10/100)^24</f>
        <v>0.48774565000000003</v>
      </c>
      <c r="D1898">
        <f t="shared" si="87"/>
        <v>0.13014898113207546</v>
      </c>
      <c r="E1898">
        <f t="shared" si="88"/>
        <v>0</v>
      </c>
      <c r="F1898">
        <f t="shared" si="89"/>
        <v>0.35759666886792457</v>
      </c>
    </row>
    <row r="1899" spans="1:6" x14ac:dyDescent="0.25">
      <c r="A1899">
        <v>1890</v>
      </c>
      <c r="B1899">
        <f>'Założenia i wyniki'!$E$6*Znorm.Profile!B1899*((100-(24*'Założenia i wyniki'!$E$9))/100)</f>
        <v>0</v>
      </c>
      <c r="C1899">
        <f>'Założenia i wyniki'!$E$8*Znorm.Profile!C1899*(1+'Założenia i wyniki'!$E$10/100)^24</f>
        <v>0.54077905000000004</v>
      </c>
      <c r="D1899">
        <f t="shared" si="87"/>
        <v>0</v>
      </c>
      <c r="E1899">
        <f t="shared" si="88"/>
        <v>0</v>
      </c>
      <c r="F1899">
        <f t="shared" si="89"/>
        <v>0.54077905000000004</v>
      </c>
    </row>
    <row r="1900" spans="1:6" x14ac:dyDescent="0.25">
      <c r="A1900">
        <v>1891</v>
      </c>
      <c r="B1900">
        <f>'Założenia i wyniki'!$E$6*Znorm.Profile!B1900*((100-(24*'Założenia i wyniki'!$E$9))/100)</f>
        <v>0</v>
      </c>
      <c r="C1900">
        <f>'Założenia i wyniki'!$E$8*Znorm.Profile!C1900*(1+'Założenia i wyniki'!$E$10/100)^24</f>
        <v>0.59759770000000001</v>
      </c>
      <c r="D1900">
        <f t="shared" si="87"/>
        <v>0</v>
      </c>
      <c r="E1900">
        <f t="shared" si="88"/>
        <v>0</v>
      </c>
      <c r="F1900">
        <f t="shared" si="89"/>
        <v>0.59759770000000001</v>
      </c>
    </row>
    <row r="1901" spans="1:6" x14ac:dyDescent="0.25">
      <c r="A1901">
        <v>1892</v>
      </c>
      <c r="B1901">
        <f>'Założenia i wyniki'!$E$6*Znorm.Profile!B1901*((100-(24*'Założenia i wyniki'!$E$9))/100)</f>
        <v>0</v>
      </c>
      <c r="C1901">
        <f>'Założenia i wyniki'!$E$8*Znorm.Profile!C1901*(1+'Założenia i wyniki'!$E$10/100)^24</f>
        <v>0.60451650000000001</v>
      </c>
      <c r="D1901">
        <f t="shared" si="87"/>
        <v>0</v>
      </c>
      <c r="E1901">
        <f t="shared" si="88"/>
        <v>0</v>
      </c>
      <c r="F1901">
        <f t="shared" si="89"/>
        <v>0.60451650000000001</v>
      </c>
    </row>
    <row r="1902" spans="1:6" x14ac:dyDescent="0.25">
      <c r="A1902">
        <v>1893</v>
      </c>
      <c r="B1902">
        <f>'Założenia i wyniki'!$E$6*Znorm.Profile!B1902*((100-(24*'Założenia i wyniki'!$E$9))/100)</f>
        <v>0</v>
      </c>
      <c r="C1902">
        <f>'Założenia i wyniki'!$E$8*Znorm.Profile!C1902*(1+'Założenia i wyniki'!$E$10/100)^24</f>
        <v>0.56524370000000002</v>
      </c>
      <c r="D1902">
        <f t="shared" si="87"/>
        <v>0</v>
      </c>
      <c r="E1902">
        <f t="shared" si="88"/>
        <v>0</v>
      </c>
      <c r="F1902">
        <f t="shared" si="89"/>
        <v>0.56524370000000002</v>
      </c>
    </row>
    <row r="1903" spans="1:6" x14ac:dyDescent="0.25">
      <c r="A1903">
        <v>1894</v>
      </c>
      <c r="B1903">
        <f>'Założenia i wyniki'!$E$6*Znorm.Profile!B1903*((100-(24*'Założenia i wyniki'!$E$9))/100)</f>
        <v>0</v>
      </c>
      <c r="C1903">
        <f>'Założenia i wyniki'!$E$8*Znorm.Profile!C1903*(1+'Założenia i wyniki'!$E$10/100)^24</f>
        <v>0.50428000000000006</v>
      </c>
      <c r="D1903">
        <f t="shared" si="87"/>
        <v>0</v>
      </c>
      <c r="E1903">
        <f t="shared" si="88"/>
        <v>0</v>
      </c>
      <c r="F1903">
        <f t="shared" si="89"/>
        <v>0.50428000000000006</v>
      </c>
    </row>
    <row r="1904" spans="1:6" x14ac:dyDescent="0.25">
      <c r="A1904">
        <v>1895</v>
      </c>
      <c r="B1904">
        <f>'Założenia i wyniki'!$E$6*Znorm.Profile!B1904*((100-(24*'Założenia i wyniki'!$E$9))/100)</f>
        <v>0</v>
      </c>
      <c r="C1904">
        <f>'Założenia i wyniki'!$E$8*Znorm.Profile!C1904*(1+'Założenia i wyniki'!$E$10/100)^24</f>
        <v>0.42105175</v>
      </c>
      <c r="D1904">
        <f t="shared" si="87"/>
        <v>0</v>
      </c>
      <c r="E1904">
        <f t="shared" si="88"/>
        <v>0</v>
      </c>
      <c r="F1904">
        <f t="shared" si="89"/>
        <v>0.42105175</v>
      </c>
    </row>
    <row r="1905" spans="1:6" x14ac:dyDescent="0.25">
      <c r="A1905">
        <v>1896</v>
      </c>
      <c r="B1905">
        <f>'Założenia i wyniki'!$E$6*Znorm.Profile!B1905*((100-(24*'Założenia i wyniki'!$E$9))/100)</f>
        <v>0</v>
      </c>
      <c r="C1905">
        <f>'Założenia i wyniki'!$E$8*Znorm.Profile!C1905*(1+'Założenia i wyniki'!$E$10/100)^24</f>
        <v>0.34937699999999999</v>
      </c>
      <c r="D1905">
        <f t="shared" si="87"/>
        <v>0</v>
      </c>
      <c r="E1905">
        <f t="shared" si="88"/>
        <v>0</v>
      </c>
      <c r="F1905">
        <f t="shared" si="89"/>
        <v>0.34937699999999999</v>
      </c>
    </row>
    <row r="1906" spans="1:6" x14ac:dyDescent="0.25">
      <c r="A1906">
        <v>1897</v>
      </c>
      <c r="B1906">
        <f>'Założenia i wyniki'!$E$6*Znorm.Profile!B1906*((100-(24*'Założenia i wyniki'!$E$9))/100)</f>
        <v>0</v>
      </c>
      <c r="C1906">
        <f>'Założenia i wyniki'!$E$8*Znorm.Profile!C1906*(1+'Założenia i wyniki'!$E$10/100)^24</f>
        <v>0.28069859999999996</v>
      </c>
      <c r="D1906">
        <f t="shared" si="87"/>
        <v>0</v>
      </c>
      <c r="E1906">
        <f t="shared" si="88"/>
        <v>0</v>
      </c>
      <c r="F1906">
        <f t="shared" si="89"/>
        <v>0.28069859999999996</v>
      </c>
    </row>
    <row r="1907" spans="1:6" x14ac:dyDescent="0.25">
      <c r="A1907">
        <v>1898</v>
      </c>
      <c r="B1907">
        <f>'Założenia i wyniki'!$E$6*Znorm.Profile!B1907*((100-(24*'Założenia i wyniki'!$E$9))/100)</f>
        <v>0</v>
      </c>
      <c r="C1907">
        <f>'Założenia i wyniki'!$E$8*Znorm.Profile!C1907*(1+'Założenia i wyniki'!$E$10/100)^24</f>
        <v>0.24158225</v>
      </c>
      <c r="D1907">
        <f t="shared" si="87"/>
        <v>0</v>
      </c>
      <c r="E1907">
        <f t="shared" si="88"/>
        <v>0</v>
      </c>
      <c r="F1907">
        <f t="shared" si="89"/>
        <v>0.24158225</v>
      </c>
    </row>
    <row r="1908" spans="1:6" x14ac:dyDescent="0.25">
      <c r="A1908">
        <v>1899</v>
      </c>
      <c r="B1908">
        <f>'Założenia i wyniki'!$E$6*Znorm.Profile!B1908*((100-(24*'Założenia i wyniki'!$E$9))/100)</f>
        <v>0</v>
      </c>
      <c r="C1908">
        <f>'Założenia i wyniki'!$E$8*Znorm.Profile!C1908*(1+'Założenia i wyniki'!$E$10/100)^24</f>
        <v>0.2301446</v>
      </c>
      <c r="D1908">
        <f t="shared" si="87"/>
        <v>0</v>
      </c>
      <c r="E1908">
        <f t="shared" si="88"/>
        <v>0</v>
      </c>
      <c r="F1908">
        <f t="shared" si="89"/>
        <v>0.2301446</v>
      </c>
    </row>
    <row r="1909" spans="1:6" x14ac:dyDescent="0.25">
      <c r="A1909">
        <v>1900</v>
      </c>
      <c r="B1909">
        <f>'Założenia i wyniki'!$E$6*Znorm.Profile!B1909*((100-(24*'Założenia i wyniki'!$E$9))/100)</f>
        <v>0</v>
      </c>
      <c r="C1909">
        <f>'Założenia i wyniki'!$E$8*Znorm.Profile!C1909*(1+'Założenia i wyniki'!$E$10/100)^24</f>
        <v>0.22682730000000001</v>
      </c>
      <c r="D1909">
        <f t="shared" si="87"/>
        <v>0</v>
      </c>
      <c r="E1909">
        <f t="shared" si="88"/>
        <v>0</v>
      </c>
      <c r="F1909">
        <f t="shared" si="89"/>
        <v>0.22682730000000001</v>
      </c>
    </row>
    <row r="1910" spans="1:6" x14ac:dyDescent="0.25">
      <c r="A1910">
        <v>1901</v>
      </c>
      <c r="B1910">
        <f>'Założenia i wyniki'!$E$6*Znorm.Profile!B1910*((100-(24*'Założenia i wyniki'!$E$9))/100)</f>
        <v>0</v>
      </c>
      <c r="C1910">
        <f>'Założenia i wyniki'!$E$8*Znorm.Profile!C1910*(1+'Założenia i wyniki'!$E$10/100)^24</f>
        <v>0.24104465</v>
      </c>
      <c r="D1910">
        <f t="shared" si="87"/>
        <v>0</v>
      </c>
      <c r="E1910">
        <f t="shared" si="88"/>
        <v>0</v>
      </c>
      <c r="F1910">
        <f t="shared" si="89"/>
        <v>0.24104465</v>
      </c>
    </row>
    <row r="1911" spans="1:6" x14ac:dyDescent="0.25">
      <c r="A1911">
        <v>1902</v>
      </c>
      <c r="B1911">
        <f>'Założenia i wyniki'!$E$6*Znorm.Profile!B1911*((100-(24*'Założenia i wyniki'!$E$9))/100)</f>
        <v>0</v>
      </c>
      <c r="C1911">
        <f>'Założenia i wyniki'!$E$8*Znorm.Profile!C1911*(1+'Założenia i wyniki'!$E$10/100)^24</f>
        <v>0.27050625</v>
      </c>
      <c r="D1911">
        <f t="shared" si="87"/>
        <v>0</v>
      </c>
      <c r="E1911">
        <f t="shared" si="88"/>
        <v>0</v>
      </c>
      <c r="F1911">
        <f t="shared" si="89"/>
        <v>0.27050625</v>
      </c>
    </row>
    <row r="1912" spans="1:6" x14ac:dyDescent="0.25">
      <c r="A1912">
        <v>1903</v>
      </c>
      <c r="B1912">
        <f>'Założenia i wyniki'!$E$6*Znorm.Profile!B1912*((100-(24*'Założenia i wyniki'!$E$9))/100)</f>
        <v>0.10717433962264149</v>
      </c>
      <c r="C1912">
        <f>'Założenia i wyniki'!$E$8*Znorm.Profile!C1912*(1+'Założenia i wyniki'!$E$10/100)^24</f>
        <v>0.33611094999999996</v>
      </c>
      <c r="D1912">
        <f t="shared" si="87"/>
        <v>0.10717433962264149</v>
      </c>
      <c r="E1912">
        <f t="shared" si="88"/>
        <v>0</v>
      </c>
      <c r="F1912">
        <f t="shared" si="89"/>
        <v>0.22893661037735846</v>
      </c>
    </row>
    <row r="1913" spans="1:6" x14ac:dyDescent="0.25">
      <c r="A1913">
        <v>1904</v>
      </c>
      <c r="B1913">
        <f>'Założenia i wyniki'!$E$6*Znorm.Profile!B1913*((100-(24*'Założenia i wyniki'!$E$9))/100)</f>
        <v>0.35609932075471695</v>
      </c>
      <c r="C1913">
        <f>'Założenia i wyniki'!$E$8*Znorm.Profile!C1913*(1+'Założenia i wyniki'!$E$10/100)^24</f>
        <v>0.40467385</v>
      </c>
      <c r="D1913">
        <f t="shared" si="87"/>
        <v>0.35609932075471695</v>
      </c>
      <c r="E1913">
        <f t="shared" si="88"/>
        <v>0</v>
      </c>
      <c r="F1913">
        <f t="shared" si="89"/>
        <v>4.8574529245283049E-2</v>
      </c>
    </row>
    <row r="1914" spans="1:6" x14ac:dyDescent="0.25">
      <c r="A1914">
        <v>1905</v>
      </c>
      <c r="B1914">
        <f>'Założenia i wyniki'!$E$6*Znorm.Profile!B1914*((100-(24*'Założenia i wyniki'!$E$9))/100)</f>
        <v>0.96190113207547179</v>
      </c>
      <c r="C1914">
        <f>'Założenia i wyniki'!$E$8*Znorm.Profile!C1914*(1+'Założenia i wyniki'!$E$10/100)^24</f>
        <v>0.46797870000000003</v>
      </c>
      <c r="D1914">
        <f t="shared" si="87"/>
        <v>0.46797870000000003</v>
      </c>
      <c r="E1914">
        <f t="shared" si="88"/>
        <v>0.49392243207547176</v>
      </c>
      <c r="F1914">
        <f t="shared" si="89"/>
        <v>0</v>
      </c>
    </row>
    <row r="1915" spans="1:6" x14ac:dyDescent="0.25">
      <c r="A1915">
        <v>1906</v>
      </c>
      <c r="B1915">
        <f>'Założenia i wyniki'!$E$6*Znorm.Profile!B1915*((100-(24*'Założenia i wyniki'!$E$9))/100)</f>
        <v>1.6924550943396228</v>
      </c>
      <c r="C1915">
        <f>'Założenia i wyniki'!$E$8*Znorm.Profile!C1915*(1+'Założenia i wyniki'!$E$10/100)^24</f>
        <v>0.51275594999999996</v>
      </c>
      <c r="D1915">
        <f t="shared" si="87"/>
        <v>0.51275594999999996</v>
      </c>
      <c r="E1915">
        <f t="shared" si="88"/>
        <v>1.1796991443396228</v>
      </c>
      <c r="F1915">
        <f t="shared" si="89"/>
        <v>0</v>
      </c>
    </row>
    <row r="1916" spans="1:6" x14ac:dyDescent="0.25">
      <c r="A1916">
        <v>1907</v>
      </c>
      <c r="B1916">
        <f>'Założenia i wyniki'!$E$6*Znorm.Profile!B1916*((100-(24*'Założenia i wyniki'!$E$9))/100)</f>
        <v>0.7828452830188678</v>
      </c>
      <c r="C1916">
        <f>'Założenia i wyniki'!$E$8*Znorm.Profile!C1916*(1+'Założenia i wyniki'!$E$10/100)^24</f>
        <v>0.51409364999999996</v>
      </c>
      <c r="D1916">
        <f t="shared" si="87"/>
        <v>0.51409364999999996</v>
      </c>
      <c r="E1916">
        <f t="shared" si="88"/>
        <v>0.26875163301886784</v>
      </c>
      <c r="F1916">
        <f t="shared" si="89"/>
        <v>0</v>
      </c>
    </row>
    <row r="1917" spans="1:6" x14ac:dyDescent="0.25">
      <c r="A1917">
        <v>1908</v>
      </c>
      <c r="B1917">
        <f>'Założenia i wyniki'!$E$6*Znorm.Profile!B1917*((100-(24*'Założenia i wyniki'!$E$9))/100)</f>
        <v>0.75688256603773585</v>
      </c>
      <c r="C1917">
        <f>'Założenia i wyniki'!$E$8*Znorm.Profile!C1917*(1+'Założenia i wyniki'!$E$10/100)^24</f>
        <v>0.51713655000000003</v>
      </c>
      <c r="D1917">
        <f t="shared" si="87"/>
        <v>0.51713655000000003</v>
      </c>
      <c r="E1917">
        <f t="shared" si="88"/>
        <v>0.23974601603773582</v>
      </c>
      <c r="F1917">
        <f t="shared" si="89"/>
        <v>0</v>
      </c>
    </row>
    <row r="1918" spans="1:6" x14ac:dyDescent="0.25">
      <c r="A1918">
        <v>1909</v>
      </c>
      <c r="B1918">
        <f>'Założenia i wyniki'!$E$6*Znorm.Profile!B1918*((100-(24*'Założenia i wyniki'!$E$9))/100)</f>
        <v>0.58291864150943395</v>
      </c>
      <c r="C1918">
        <f>'Założenia i wyniki'!$E$8*Znorm.Profile!C1918*(1+'Założenia i wyniki'!$E$10/100)^24</f>
        <v>0.51033534999999997</v>
      </c>
      <c r="D1918">
        <f t="shared" si="87"/>
        <v>0.51033534999999997</v>
      </c>
      <c r="E1918">
        <f t="shared" si="88"/>
        <v>7.2583291509433989E-2</v>
      </c>
      <c r="F1918">
        <f t="shared" si="89"/>
        <v>0</v>
      </c>
    </row>
    <row r="1919" spans="1:6" x14ac:dyDescent="0.25">
      <c r="A1919">
        <v>1910</v>
      </c>
      <c r="B1919">
        <f>'Założenia i wyniki'!$E$6*Znorm.Profile!B1919*((100-(24*'Założenia i wyniki'!$E$9))/100)</f>
        <v>0.30535539622641511</v>
      </c>
      <c r="C1919">
        <f>'Założenia i wyniki'!$E$8*Znorm.Profile!C1919*(1+'Założenia i wyniki'!$E$10/100)^24</f>
        <v>0.51675994999999997</v>
      </c>
      <c r="D1919">
        <f t="shared" si="87"/>
        <v>0.30535539622641511</v>
      </c>
      <c r="E1919">
        <f t="shared" si="88"/>
        <v>0</v>
      </c>
      <c r="F1919">
        <f t="shared" si="89"/>
        <v>0.21140455377358486</v>
      </c>
    </row>
    <row r="1920" spans="1:6" x14ac:dyDescent="0.25">
      <c r="A1920">
        <v>1911</v>
      </c>
      <c r="B1920">
        <f>'Założenia i wyniki'!$E$6*Znorm.Profile!B1920*((100-(24*'Założenia i wyniki'!$E$9))/100)</f>
        <v>0.25855999999999996</v>
      </c>
      <c r="C1920">
        <f>'Założenia i wyniki'!$E$8*Znorm.Profile!C1920*(1+'Założenia i wyniki'!$E$10/100)^24</f>
        <v>0.52577105000000002</v>
      </c>
      <c r="D1920">
        <f t="shared" si="87"/>
        <v>0.25855999999999996</v>
      </c>
      <c r="E1920">
        <f t="shared" si="88"/>
        <v>0</v>
      </c>
      <c r="F1920">
        <f t="shared" si="89"/>
        <v>0.26721105000000006</v>
      </c>
    </row>
    <row r="1921" spans="1:6" x14ac:dyDescent="0.25">
      <c r="A1921">
        <v>1912</v>
      </c>
      <c r="B1921">
        <f>'Założenia i wyniki'!$E$6*Znorm.Profile!B1921*((100-(24*'Założenia i wyniki'!$E$9))/100)</f>
        <v>0.17684528301886793</v>
      </c>
      <c r="C1921">
        <f>'Założenia i wyniki'!$E$8*Znorm.Profile!C1921*(1+'Założenia i wyniki'!$E$10/100)^24</f>
        <v>0.50773625</v>
      </c>
      <c r="D1921">
        <f t="shared" si="87"/>
        <v>0.17684528301886793</v>
      </c>
      <c r="E1921">
        <f t="shared" si="88"/>
        <v>0</v>
      </c>
      <c r="F1921">
        <f t="shared" si="89"/>
        <v>0.33089096698113207</v>
      </c>
    </row>
    <row r="1922" spans="1:6" x14ac:dyDescent="0.25">
      <c r="A1922">
        <v>1913</v>
      </c>
      <c r="B1922">
        <f>'Założenia i wyniki'!$E$6*Znorm.Profile!B1922*((100-(24*'Założenia i wyniki'!$E$9))/100)</f>
        <v>0.11145064150943396</v>
      </c>
      <c r="C1922">
        <f>'Założenia i wyniki'!$E$8*Znorm.Profile!C1922*(1+'Założenia i wyniki'!$E$10/100)^24</f>
        <v>0.52254685000000001</v>
      </c>
      <c r="D1922">
        <f t="shared" si="87"/>
        <v>0.11145064150943396</v>
      </c>
      <c r="E1922">
        <f t="shared" si="88"/>
        <v>0</v>
      </c>
      <c r="F1922">
        <f t="shared" si="89"/>
        <v>0.41109620849056605</v>
      </c>
    </row>
    <row r="1923" spans="1:6" x14ac:dyDescent="0.25">
      <c r="A1923">
        <v>1914</v>
      </c>
      <c r="B1923">
        <f>'Założenia i wyniki'!$E$6*Znorm.Profile!B1923*((100-(24*'Założenia i wyniki'!$E$9))/100)</f>
        <v>0</v>
      </c>
      <c r="C1923">
        <f>'Założenia i wyniki'!$E$8*Znorm.Profile!C1923*(1+'Założenia i wyniki'!$E$10/100)^24</f>
        <v>0.55379239999999996</v>
      </c>
      <c r="D1923">
        <f t="shared" si="87"/>
        <v>0</v>
      </c>
      <c r="E1923">
        <f t="shared" si="88"/>
        <v>0</v>
      </c>
      <c r="F1923">
        <f t="shared" si="89"/>
        <v>0.55379239999999996</v>
      </c>
    </row>
    <row r="1924" spans="1:6" x14ac:dyDescent="0.25">
      <c r="A1924">
        <v>1915</v>
      </c>
      <c r="B1924">
        <f>'Założenia i wyniki'!$E$6*Znorm.Profile!B1924*((100-(24*'Założenia i wyniki'!$E$9))/100)</f>
        <v>0</v>
      </c>
      <c r="C1924">
        <f>'Założenia i wyniki'!$E$8*Znorm.Profile!C1924*(1+'Założenia i wyniki'!$E$10/100)^24</f>
        <v>0.60839275000000004</v>
      </c>
      <c r="D1924">
        <f t="shared" si="87"/>
        <v>0</v>
      </c>
      <c r="E1924">
        <f t="shared" si="88"/>
        <v>0</v>
      </c>
      <c r="F1924">
        <f t="shared" si="89"/>
        <v>0.60839275000000004</v>
      </c>
    </row>
    <row r="1925" spans="1:6" x14ac:dyDescent="0.25">
      <c r="A1925">
        <v>1916</v>
      </c>
      <c r="B1925">
        <f>'Założenia i wyniki'!$E$6*Znorm.Profile!B1925*((100-(24*'Założenia i wyniki'!$E$9))/100)</f>
        <v>0</v>
      </c>
      <c r="C1925">
        <f>'Założenia i wyniki'!$E$8*Znorm.Profile!C1925*(1+'Założenia i wyniki'!$E$10/100)^24</f>
        <v>0.60979905000000001</v>
      </c>
      <c r="D1925">
        <f t="shared" si="87"/>
        <v>0</v>
      </c>
      <c r="E1925">
        <f t="shared" si="88"/>
        <v>0</v>
      </c>
      <c r="F1925">
        <f t="shared" si="89"/>
        <v>0.60979905000000001</v>
      </c>
    </row>
    <row r="1926" spans="1:6" x14ac:dyDescent="0.25">
      <c r="A1926">
        <v>1917</v>
      </c>
      <c r="B1926">
        <f>'Założenia i wyniki'!$E$6*Znorm.Profile!B1926*((100-(24*'Założenia i wyniki'!$E$9))/100)</f>
        <v>0</v>
      </c>
      <c r="C1926">
        <f>'Założenia i wyniki'!$E$8*Znorm.Profile!C1926*(1+'Założenia i wyniki'!$E$10/100)^24</f>
        <v>0.56746584999999994</v>
      </c>
      <c r="D1926">
        <f t="shared" si="87"/>
        <v>0</v>
      </c>
      <c r="E1926">
        <f t="shared" si="88"/>
        <v>0</v>
      </c>
      <c r="F1926">
        <f t="shared" si="89"/>
        <v>0.56746584999999994</v>
      </c>
    </row>
    <row r="1927" spans="1:6" x14ac:dyDescent="0.25">
      <c r="A1927">
        <v>1918</v>
      </c>
      <c r="B1927">
        <f>'Założenia i wyniki'!$E$6*Znorm.Profile!B1927*((100-(24*'Założenia i wyniki'!$E$9))/100)</f>
        <v>0</v>
      </c>
      <c r="C1927">
        <f>'Założenia i wyniki'!$E$8*Znorm.Profile!C1927*(1+'Założenia i wyniki'!$E$10/100)^24</f>
        <v>0.51139654999999995</v>
      </c>
      <c r="D1927">
        <f t="shared" si="87"/>
        <v>0</v>
      </c>
      <c r="E1927">
        <f t="shared" si="88"/>
        <v>0</v>
      </c>
      <c r="F1927">
        <f t="shared" si="89"/>
        <v>0.51139654999999995</v>
      </c>
    </row>
    <row r="1928" spans="1:6" x14ac:dyDescent="0.25">
      <c r="A1928">
        <v>1919</v>
      </c>
      <c r="B1928">
        <f>'Założenia i wyniki'!$E$6*Znorm.Profile!B1928*((100-(24*'Założenia i wyniki'!$E$9))/100)</f>
        <v>0</v>
      </c>
      <c r="C1928">
        <f>'Założenia i wyniki'!$E$8*Znorm.Profile!C1928*(1+'Założenia i wyniki'!$E$10/100)^24</f>
        <v>0.43939804999999998</v>
      </c>
      <c r="D1928">
        <f t="shared" si="87"/>
        <v>0</v>
      </c>
      <c r="E1928">
        <f t="shared" si="88"/>
        <v>0</v>
      </c>
      <c r="F1928">
        <f t="shared" si="89"/>
        <v>0.43939804999999998</v>
      </c>
    </row>
    <row r="1929" spans="1:6" x14ac:dyDescent="0.25">
      <c r="A1929">
        <v>1920</v>
      </c>
      <c r="B1929">
        <f>'Założenia i wyniki'!$E$6*Znorm.Profile!B1929*((100-(24*'Założenia i wyniki'!$E$9))/100)</f>
        <v>0</v>
      </c>
      <c r="C1929">
        <f>'Założenia i wyniki'!$E$8*Znorm.Profile!C1929*(1+'Założenia i wyniki'!$E$10/100)^24</f>
        <v>0.36393805000000001</v>
      </c>
      <c r="D1929">
        <f t="shared" si="87"/>
        <v>0</v>
      </c>
      <c r="E1929">
        <f t="shared" si="88"/>
        <v>0</v>
      </c>
      <c r="F1929">
        <f t="shared" si="89"/>
        <v>0.36393805000000001</v>
      </c>
    </row>
    <row r="1930" spans="1:6" x14ac:dyDescent="0.25">
      <c r="A1930">
        <v>1921</v>
      </c>
      <c r="B1930">
        <f>'Założenia i wyniki'!$E$6*Znorm.Profile!B1930*((100-(24*'Założenia i wyniki'!$E$9))/100)</f>
        <v>0</v>
      </c>
      <c r="C1930">
        <f>'Założenia i wyniki'!$E$8*Znorm.Profile!C1930*(1+'Założenia i wyniki'!$E$10/100)^24</f>
        <v>0.28667975000000001</v>
      </c>
      <c r="D1930">
        <f t="shared" si="87"/>
        <v>0</v>
      </c>
      <c r="E1930">
        <f t="shared" si="88"/>
        <v>0</v>
      </c>
      <c r="F1930">
        <f t="shared" si="89"/>
        <v>0.28667975000000001</v>
      </c>
    </row>
    <row r="1931" spans="1:6" x14ac:dyDescent="0.25">
      <c r="A1931">
        <v>1922</v>
      </c>
      <c r="B1931">
        <f>'Założenia i wyniki'!$E$6*Znorm.Profile!B1931*((100-(24*'Założenia i wyniki'!$E$9))/100)</f>
        <v>0</v>
      </c>
      <c r="C1931">
        <f>'Założenia i wyniki'!$E$8*Znorm.Profile!C1931*(1+'Założenia i wyniki'!$E$10/100)^24</f>
        <v>0.2520308</v>
      </c>
      <c r="D1931">
        <f t="shared" ref="D1931:D1994" si="90">IF(B1931&lt;=C1931,B1931,C1931)</f>
        <v>0</v>
      </c>
      <c r="E1931">
        <f t="shared" ref="E1931:E1994" si="91">IF(B1931&gt;C1931,B1931-C1931,0)</f>
        <v>0</v>
      </c>
      <c r="F1931">
        <f t="shared" ref="F1931:F1994" si="92">IF(B1931&lt;C1931,C1931-B1931,0)</f>
        <v>0.2520308</v>
      </c>
    </row>
    <row r="1932" spans="1:6" x14ac:dyDescent="0.25">
      <c r="A1932">
        <v>1923</v>
      </c>
      <c r="B1932">
        <f>'Założenia i wyniki'!$E$6*Znorm.Profile!B1932*((100-(24*'Założenia i wyniki'!$E$9))/100)</f>
        <v>0</v>
      </c>
      <c r="C1932">
        <f>'Założenia i wyniki'!$E$8*Znorm.Profile!C1932*(1+'Założenia i wyniki'!$E$10/100)^24</f>
        <v>0.22996855000000002</v>
      </c>
      <c r="D1932">
        <f t="shared" si="90"/>
        <v>0</v>
      </c>
      <c r="E1932">
        <f t="shared" si="91"/>
        <v>0</v>
      </c>
      <c r="F1932">
        <f t="shared" si="92"/>
        <v>0.22996855000000002</v>
      </c>
    </row>
    <row r="1933" spans="1:6" x14ac:dyDescent="0.25">
      <c r="A1933">
        <v>1924</v>
      </c>
      <c r="B1933">
        <f>'Założenia i wyniki'!$E$6*Znorm.Profile!B1933*((100-(24*'Założenia i wyniki'!$E$9))/100)</f>
        <v>0</v>
      </c>
      <c r="C1933">
        <f>'Założenia i wyniki'!$E$8*Znorm.Profile!C1933*(1+'Założenia i wyniki'!$E$10/100)^24</f>
        <v>0.22731135000000002</v>
      </c>
      <c r="D1933">
        <f t="shared" si="90"/>
        <v>0</v>
      </c>
      <c r="E1933">
        <f t="shared" si="91"/>
        <v>0</v>
      </c>
      <c r="F1933">
        <f t="shared" si="92"/>
        <v>0.22731135000000002</v>
      </c>
    </row>
    <row r="1934" spans="1:6" x14ac:dyDescent="0.25">
      <c r="A1934">
        <v>1925</v>
      </c>
      <c r="B1934">
        <f>'Założenia i wyniki'!$E$6*Znorm.Profile!B1934*((100-(24*'Założenia i wyniki'!$E$9))/100)</f>
        <v>0</v>
      </c>
      <c r="C1934">
        <f>'Założenia i wyniki'!$E$8*Znorm.Profile!C1934*(1+'Założenia i wyniki'!$E$10/100)^24</f>
        <v>0.23506805</v>
      </c>
      <c r="D1934">
        <f t="shared" si="90"/>
        <v>0</v>
      </c>
      <c r="E1934">
        <f t="shared" si="91"/>
        <v>0</v>
      </c>
      <c r="F1934">
        <f t="shared" si="92"/>
        <v>0.23506805</v>
      </c>
    </row>
    <row r="1935" spans="1:6" x14ac:dyDescent="0.25">
      <c r="A1935">
        <v>1926</v>
      </c>
      <c r="B1935">
        <f>'Założenia i wyniki'!$E$6*Znorm.Profile!B1935*((100-(24*'Założenia i wyniki'!$E$9))/100)</f>
        <v>0</v>
      </c>
      <c r="C1935">
        <f>'Założenia i wyniki'!$E$8*Znorm.Profile!C1935*(1+'Założenia i wyniki'!$E$10/100)^24</f>
        <v>0.26023304999999997</v>
      </c>
      <c r="D1935">
        <f t="shared" si="90"/>
        <v>0</v>
      </c>
      <c r="E1935">
        <f t="shared" si="91"/>
        <v>0</v>
      </c>
      <c r="F1935">
        <f t="shared" si="92"/>
        <v>0.26023304999999997</v>
      </c>
    </row>
    <row r="1936" spans="1:6" x14ac:dyDescent="0.25">
      <c r="A1936">
        <v>1927</v>
      </c>
      <c r="B1936">
        <f>'Założenia i wyniki'!$E$6*Znorm.Profile!B1936*((100-(24*'Założenia i wyniki'!$E$9))/100)</f>
        <v>0.19444596226415092</v>
      </c>
      <c r="C1936">
        <f>'Założenia i wyniki'!$E$8*Znorm.Profile!C1936*(1+'Założenia i wyniki'!$E$10/100)^24</f>
        <v>0.32018210000000003</v>
      </c>
      <c r="D1936">
        <f t="shared" si="90"/>
        <v>0.19444596226415092</v>
      </c>
      <c r="E1936">
        <f t="shared" si="91"/>
        <v>0</v>
      </c>
      <c r="F1936">
        <f t="shared" si="92"/>
        <v>0.1257361377358491</v>
      </c>
    </row>
    <row r="1937" spans="1:6" x14ac:dyDescent="0.25">
      <c r="A1937">
        <v>1928</v>
      </c>
      <c r="B1937">
        <f>'Założenia i wyniki'!$E$6*Znorm.Profile!B1937*((100-(24*'Założenia i wyniki'!$E$9))/100)</f>
        <v>0.77804301886792449</v>
      </c>
      <c r="C1937">
        <f>'Założenia i wyniki'!$E$8*Znorm.Profile!C1937*(1+'Założenia i wyniki'!$E$10/100)^24</f>
        <v>0.38706289999999999</v>
      </c>
      <c r="D1937">
        <f t="shared" si="90"/>
        <v>0.38706289999999999</v>
      </c>
      <c r="E1937">
        <f t="shared" si="91"/>
        <v>0.3909801188679245</v>
      </c>
      <c r="F1937">
        <f t="shared" si="92"/>
        <v>0</v>
      </c>
    </row>
    <row r="1938" spans="1:6" x14ac:dyDescent="0.25">
      <c r="A1938">
        <v>1929</v>
      </c>
      <c r="B1938">
        <f>'Założenia i wyniki'!$E$6*Znorm.Profile!B1938*((100-(24*'Założenia i wyniki'!$E$9))/100)</f>
        <v>1.3804603773584907</v>
      </c>
      <c r="C1938">
        <f>'Założenia i wyniki'!$E$8*Znorm.Profile!C1938*(1+'Założenia i wyniki'!$E$10/100)^24</f>
        <v>0.43687314999999999</v>
      </c>
      <c r="D1938">
        <f t="shared" si="90"/>
        <v>0.43687314999999999</v>
      </c>
      <c r="E1938">
        <f t="shared" si="91"/>
        <v>0.94358722735849065</v>
      </c>
      <c r="F1938">
        <f t="shared" si="92"/>
        <v>0</v>
      </c>
    </row>
    <row r="1939" spans="1:6" x14ac:dyDescent="0.25">
      <c r="A1939">
        <v>1930</v>
      </c>
      <c r="B1939">
        <f>'Założenia i wyniki'!$E$6*Znorm.Profile!B1939*((100-(24*'Założenia i wyniki'!$E$9))/100)</f>
        <v>1.7821735849056599</v>
      </c>
      <c r="C1939">
        <f>'Założenia i wyniki'!$E$8*Znorm.Profile!C1939*(1+'Założenia i wyniki'!$E$10/100)^24</f>
        <v>0.48204694999999997</v>
      </c>
      <c r="D1939">
        <f t="shared" si="90"/>
        <v>0.48204694999999997</v>
      </c>
      <c r="E1939">
        <f t="shared" si="91"/>
        <v>1.3001266349056599</v>
      </c>
      <c r="F1939">
        <f t="shared" si="92"/>
        <v>0</v>
      </c>
    </row>
    <row r="1940" spans="1:6" x14ac:dyDescent="0.25">
      <c r="A1940">
        <v>1931</v>
      </c>
      <c r="B1940">
        <f>'Założenia i wyniki'!$E$6*Znorm.Profile!B1940*((100-(24*'Założenia i wyniki'!$E$9))/100)</f>
        <v>2.020228679245283</v>
      </c>
      <c r="C1940">
        <f>'Założenia i wyniki'!$E$8*Znorm.Profile!C1940*(1+'Założenia i wyniki'!$E$10/100)^24</f>
        <v>0.50723260000000003</v>
      </c>
      <c r="D1940">
        <f t="shared" si="90"/>
        <v>0.50723260000000003</v>
      </c>
      <c r="E1940">
        <f t="shared" si="91"/>
        <v>1.512996079245283</v>
      </c>
      <c r="F1940">
        <f t="shared" si="92"/>
        <v>0</v>
      </c>
    </row>
    <row r="1941" spans="1:6" x14ac:dyDescent="0.25">
      <c r="A1941">
        <v>1932</v>
      </c>
      <c r="B1941">
        <f>'Założenia i wyniki'!$E$6*Znorm.Profile!B1941*((100-(24*'Założenia i wyniki'!$E$9))/100)</f>
        <v>2.0937871698113208</v>
      </c>
      <c r="C1941">
        <f>'Założenia i wyniki'!$E$8*Znorm.Profile!C1941*(1+'Założenia i wyniki'!$E$10/100)^24</f>
        <v>0.50542065000000003</v>
      </c>
      <c r="D1941">
        <f t="shared" si="90"/>
        <v>0.50542065000000003</v>
      </c>
      <c r="E1941">
        <f t="shared" si="91"/>
        <v>1.5883665198113208</v>
      </c>
      <c r="F1941">
        <f t="shared" si="92"/>
        <v>0</v>
      </c>
    </row>
    <row r="1942" spans="1:6" x14ac:dyDescent="0.25">
      <c r="A1942">
        <v>1933</v>
      </c>
      <c r="B1942">
        <f>'Założenia i wyniki'!$E$6*Znorm.Profile!B1942*((100-(24*'Założenia i wyniki'!$E$9))/100)</f>
        <v>2.0431728301886793</v>
      </c>
      <c r="C1942">
        <f>'Założenia i wyniki'!$E$8*Znorm.Profile!C1942*(1+'Założenia i wyniki'!$E$10/100)^24</f>
        <v>0.49810389999999993</v>
      </c>
      <c r="D1942">
        <f t="shared" si="90"/>
        <v>0.49810389999999993</v>
      </c>
      <c r="E1942">
        <f t="shared" si="91"/>
        <v>1.5450689301886795</v>
      </c>
      <c r="F1942">
        <f t="shared" si="92"/>
        <v>0</v>
      </c>
    </row>
    <row r="1943" spans="1:6" x14ac:dyDescent="0.25">
      <c r="A1943">
        <v>1934</v>
      </c>
      <c r="B1943">
        <f>'Założenia i wyniki'!$E$6*Znorm.Profile!B1943*((100-(24*'Założenia i wyniki'!$E$9))/100)</f>
        <v>1.8571041509433963</v>
      </c>
      <c r="C1943">
        <f>'Założenia i wyniki'!$E$8*Znorm.Profile!C1943*(1+'Założenia i wyniki'!$E$10/100)^24</f>
        <v>0.47191899999999998</v>
      </c>
      <c r="D1943">
        <f t="shared" si="90"/>
        <v>0.47191899999999998</v>
      </c>
      <c r="E1943">
        <f t="shared" si="91"/>
        <v>1.3851851509433963</v>
      </c>
      <c r="F1943">
        <f t="shared" si="92"/>
        <v>0</v>
      </c>
    </row>
    <row r="1944" spans="1:6" x14ac:dyDescent="0.25">
      <c r="A1944">
        <v>1935</v>
      </c>
      <c r="B1944">
        <f>'Założenia i wyniki'!$E$6*Znorm.Profile!B1944*((100-(24*'Założenia i wyniki'!$E$9))/100)</f>
        <v>1.5178966037735848</v>
      </c>
      <c r="C1944">
        <f>'Założenia i wyniki'!$E$8*Znorm.Profile!C1944*(1+'Założenia i wyniki'!$E$10/100)^24</f>
        <v>0.44272339999999999</v>
      </c>
      <c r="D1944">
        <f t="shared" si="90"/>
        <v>0.44272339999999999</v>
      </c>
      <c r="E1944">
        <f t="shared" si="91"/>
        <v>1.0751732037735848</v>
      </c>
      <c r="F1944">
        <f t="shared" si="92"/>
        <v>0</v>
      </c>
    </row>
    <row r="1945" spans="1:6" x14ac:dyDescent="0.25">
      <c r="A1945">
        <v>1936</v>
      </c>
      <c r="B1945">
        <f>'Założenia i wyniki'!$E$6*Znorm.Profile!B1945*((100-(24*'Założenia i wyniki'!$E$9))/100)</f>
        <v>1.0334015094339624</v>
      </c>
      <c r="C1945">
        <f>'Założenia i wyniki'!$E$8*Znorm.Profile!C1945*(1+'Założenia i wyniki'!$E$10/100)^24</f>
        <v>0.42125055</v>
      </c>
      <c r="D1945">
        <f t="shared" si="90"/>
        <v>0.42125055</v>
      </c>
      <c r="E1945">
        <f t="shared" si="91"/>
        <v>0.61215095943396236</v>
      </c>
      <c r="F1945">
        <f t="shared" si="92"/>
        <v>0</v>
      </c>
    </row>
    <row r="1946" spans="1:6" x14ac:dyDescent="0.25">
      <c r="A1946">
        <v>1937</v>
      </c>
      <c r="B1946">
        <f>'Założenia i wyniki'!$E$6*Znorm.Profile!B1946*((100-(24*'Założenia i wyniki'!$E$9))/100)</f>
        <v>0.41355116981132067</v>
      </c>
      <c r="C1946">
        <f>'Założenia i wyniki'!$E$8*Znorm.Profile!C1946*(1+'Założenia i wyniki'!$E$10/100)^24</f>
        <v>0.43811914999999996</v>
      </c>
      <c r="D1946">
        <f t="shared" si="90"/>
        <v>0.41355116981132067</v>
      </c>
      <c r="E1946">
        <f t="shared" si="91"/>
        <v>0</v>
      </c>
      <c r="F1946">
        <f t="shared" si="92"/>
        <v>2.4567980188679284E-2</v>
      </c>
    </row>
    <row r="1947" spans="1:6" x14ac:dyDescent="0.25">
      <c r="A1947">
        <v>1938</v>
      </c>
      <c r="B1947">
        <f>'Założenia i wyniki'!$E$6*Znorm.Profile!B1947*((100-(24*'Założenia i wyniki'!$E$9))/100)</f>
        <v>2.1628483018867922E-2</v>
      </c>
      <c r="C1947">
        <f>'Założenia i wyniki'!$E$8*Znorm.Profile!C1947*(1+'Założenia i wyniki'!$E$10/100)^24</f>
        <v>0.47652464999999999</v>
      </c>
      <c r="D1947">
        <f t="shared" si="90"/>
        <v>2.1628483018867922E-2</v>
      </c>
      <c r="E1947">
        <f t="shared" si="91"/>
        <v>0</v>
      </c>
      <c r="F1947">
        <f t="shared" si="92"/>
        <v>0.45489616698113206</v>
      </c>
    </row>
    <row r="1948" spans="1:6" x14ac:dyDescent="0.25">
      <c r="A1948">
        <v>1939</v>
      </c>
      <c r="B1948">
        <f>'Założenia i wyniki'!$E$6*Znorm.Profile!B1948*((100-(24*'Założenia i wyniki'!$E$9))/100)</f>
        <v>0</v>
      </c>
      <c r="C1948">
        <f>'Założenia i wyniki'!$E$8*Znorm.Profile!C1948*(1+'Założenia i wyniki'!$E$10/100)^24</f>
        <v>0.55394149999999998</v>
      </c>
      <c r="D1948">
        <f t="shared" si="90"/>
        <v>0</v>
      </c>
      <c r="E1948">
        <f t="shared" si="91"/>
        <v>0</v>
      </c>
      <c r="F1948">
        <f t="shared" si="92"/>
        <v>0.55394149999999998</v>
      </c>
    </row>
    <row r="1949" spans="1:6" x14ac:dyDescent="0.25">
      <c r="A1949">
        <v>1940</v>
      </c>
      <c r="B1949">
        <f>'Założenia i wyniki'!$E$6*Znorm.Profile!B1949*((100-(24*'Założenia i wyniki'!$E$9))/100)</f>
        <v>0</v>
      </c>
      <c r="C1949">
        <f>'Założenia i wyniki'!$E$8*Znorm.Profile!C1949*(1+'Założenia i wyniki'!$E$10/100)^24</f>
        <v>0.58451154999999999</v>
      </c>
      <c r="D1949">
        <f t="shared" si="90"/>
        <v>0</v>
      </c>
      <c r="E1949">
        <f t="shared" si="91"/>
        <v>0</v>
      </c>
      <c r="F1949">
        <f t="shared" si="92"/>
        <v>0.58451154999999999</v>
      </c>
    </row>
    <row r="1950" spans="1:6" x14ac:dyDescent="0.25">
      <c r="A1950">
        <v>1941</v>
      </c>
      <c r="B1950">
        <f>'Założenia i wyniki'!$E$6*Znorm.Profile!B1950*((100-(24*'Założenia i wyniki'!$E$9))/100)</f>
        <v>0</v>
      </c>
      <c r="C1950">
        <f>'Założenia i wyniki'!$E$8*Znorm.Profile!C1950*(1+'Założenia i wyniki'!$E$10/100)^24</f>
        <v>0.55701624999999988</v>
      </c>
      <c r="D1950">
        <f t="shared" si="90"/>
        <v>0</v>
      </c>
      <c r="E1950">
        <f t="shared" si="91"/>
        <v>0</v>
      </c>
      <c r="F1950">
        <f t="shared" si="92"/>
        <v>0.55701624999999988</v>
      </c>
    </row>
    <row r="1951" spans="1:6" x14ac:dyDescent="0.25">
      <c r="A1951">
        <v>1942</v>
      </c>
      <c r="B1951">
        <f>'Założenia i wyniki'!$E$6*Znorm.Profile!B1951*((100-(24*'Założenia i wyniki'!$E$9))/100)</f>
        <v>0</v>
      </c>
      <c r="C1951">
        <f>'Założenia i wyniki'!$E$8*Znorm.Profile!C1951*(1+'Założenia i wyniki'!$E$10/100)^24</f>
        <v>0.48319215000000004</v>
      </c>
      <c r="D1951">
        <f t="shared" si="90"/>
        <v>0</v>
      </c>
      <c r="E1951">
        <f t="shared" si="91"/>
        <v>0</v>
      </c>
      <c r="F1951">
        <f t="shared" si="92"/>
        <v>0.48319215000000004</v>
      </c>
    </row>
    <row r="1952" spans="1:6" x14ac:dyDescent="0.25">
      <c r="A1952">
        <v>1943</v>
      </c>
      <c r="B1952">
        <f>'Założenia i wyniki'!$E$6*Znorm.Profile!B1952*((100-(24*'Założenia i wyniki'!$E$9))/100)</f>
        <v>0</v>
      </c>
      <c r="C1952">
        <f>'Założenia i wyniki'!$E$8*Znorm.Profile!C1952*(1+'Założenia i wyniki'!$E$10/100)^24</f>
        <v>0.3908471</v>
      </c>
      <c r="D1952">
        <f t="shared" si="90"/>
        <v>0</v>
      </c>
      <c r="E1952">
        <f t="shared" si="91"/>
        <v>0</v>
      </c>
      <c r="F1952">
        <f t="shared" si="92"/>
        <v>0.3908471</v>
      </c>
    </row>
    <row r="1953" spans="1:6" x14ac:dyDescent="0.25">
      <c r="A1953">
        <v>1944</v>
      </c>
      <c r="B1953">
        <f>'Założenia i wyniki'!$E$6*Znorm.Profile!B1953*((100-(24*'Założenia i wyniki'!$E$9))/100)</f>
        <v>0</v>
      </c>
      <c r="C1953">
        <f>'Założenia i wyniki'!$E$8*Znorm.Profile!C1953*(1+'Założenia i wyniki'!$E$10/100)^24</f>
        <v>0.31916464999999999</v>
      </c>
      <c r="D1953">
        <f t="shared" si="90"/>
        <v>0</v>
      </c>
      <c r="E1953">
        <f t="shared" si="91"/>
        <v>0</v>
      </c>
      <c r="F1953">
        <f t="shared" si="92"/>
        <v>0.31916464999999999</v>
      </c>
    </row>
    <row r="1954" spans="1:6" x14ac:dyDescent="0.25">
      <c r="A1954">
        <v>1945</v>
      </c>
      <c r="B1954">
        <f>'Założenia i wyniki'!$E$6*Znorm.Profile!B1954*((100-(24*'Założenia i wyniki'!$E$9))/100)</f>
        <v>0</v>
      </c>
      <c r="C1954">
        <f>'Założenia i wyniki'!$E$8*Znorm.Profile!C1954*(1+'Założenia i wyniki'!$E$10/100)^24</f>
        <v>0.25401704999999997</v>
      </c>
      <c r="D1954">
        <f t="shared" si="90"/>
        <v>0</v>
      </c>
      <c r="E1954">
        <f t="shared" si="91"/>
        <v>0</v>
      </c>
      <c r="F1954">
        <f t="shared" si="92"/>
        <v>0.25401704999999997</v>
      </c>
    </row>
    <row r="1955" spans="1:6" x14ac:dyDescent="0.25">
      <c r="A1955">
        <v>1946</v>
      </c>
      <c r="B1955">
        <f>'Założenia i wyniki'!$E$6*Znorm.Profile!B1955*((100-(24*'Założenia i wyniki'!$E$9))/100)</f>
        <v>0</v>
      </c>
      <c r="C1955">
        <f>'Założenia i wyniki'!$E$8*Znorm.Profile!C1955*(1+'Założenia i wyniki'!$E$10/100)^24</f>
        <v>0.22960805000000004</v>
      </c>
      <c r="D1955">
        <f t="shared" si="90"/>
        <v>0</v>
      </c>
      <c r="E1955">
        <f t="shared" si="91"/>
        <v>0</v>
      </c>
      <c r="F1955">
        <f t="shared" si="92"/>
        <v>0.22960805000000004</v>
      </c>
    </row>
    <row r="1956" spans="1:6" x14ac:dyDescent="0.25">
      <c r="A1956">
        <v>1947</v>
      </c>
      <c r="B1956">
        <f>'Założenia i wyniki'!$E$6*Znorm.Profile!B1956*((100-(24*'Założenia i wyniki'!$E$9))/100)</f>
        <v>0</v>
      </c>
      <c r="C1956">
        <f>'Założenia i wyniki'!$E$8*Znorm.Profile!C1956*(1+'Założenia i wyniki'!$E$10/100)^24</f>
        <v>0.21590695000000001</v>
      </c>
      <c r="D1956">
        <f t="shared" si="90"/>
        <v>0</v>
      </c>
      <c r="E1956">
        <f t="shared" si="91"/>
        <v>0</v>
      </c>
      <c r="F1956">
        <f t="shared" si="92"/>
        <v>0.21590695000000001</v>
      </c>
    </row>
    <row r="1957" spans="1:6" x14ac:dyDescent="0.25">
      <c r="A1957">
        <v>1948</v>
      </c>
      <c r="B1957">
        <f>'Założenia i wyniki'!$E$6*Znorm.Profile!B1957*((100-(24*'Założenia i wyniki'!$E$9))/100)</f>
        <v>0</v>
      </c>
      <c r="C1957">
        <f>'Założenia i wyniki'!$E$8*Znorm.Profile!C1957*(1+'Założenia i wyniki'!$E$10/100)^24</f>
        <v>0.21666539999999998</v>
      </c>
      <c r="D1957">
        <f t="shared" si="90"/>
        <v>0</v>
      </c>
      <c r="E1957">
        <f t="shared" si="91"/>
        <v>0</v>
      </c>
      <c r="F1957">
        <f t="shared" si="92"/>
        <v>0.21666539999999998</v>
      </c>
    </row>
    <row r="1958" spans="1:6" x14ac:dyDescent="0.25">
      <c r="A1958">
        <v>1949</v>
      </c>
      <c r="B1958">
        <f>'Założenia i wyniki'!$E$6*Znorm.Profile!B1958*((100-(24*'Założenia i wyniki'!$E$9))/100)</f>
        <v>0</v>
      </c>
      <c r="C1958">
        <f>'Założenia i wyniki'!$E$8*Znorm.Profile!C1958*(1+'Założenia i wyniki'!$E$10/100)^24</f>
        <v>0.24322549999999998</v>
      </c>
      <c r="D1958">
        <f t="shared" si="90"/>
        <v>0</v>
      </c>
      <c r="E1958">
        <f t="shared" si="91"/>
        <v>0</v>
      </c>
      <c r="F1958">
        <f t="shared" si="92"/>
        <v>0.24322549999999998</v>
      </c>
    </row>
    <row r="1959" spans="1:6" x14ac:dyDescent="0.25">
      <c r="A1959">
        <v>1950</v>
      </c>
      <c r="B1959">
        <f>'Założenia i wyniki'!$E$6*Znorm.Profile!B1959*((100-(24*'Założenia i wyniki'!$E$9))/100)</f>
        <v>0</v>
      </c>
      <c r="C1959">
        <f>'Założenia i wyniki'!$E$8*Znorm.Profile!C1959*(1+'Założenia i wyniki'!$E$10/100)^24</f>
        <v>0.29285444999999999</v>
      </c>
      <c r="D1959">
        <f t="shared" si="90"/>
        <v>0</v>
      </c>
      <c r="E1959">
        <f t="shared" si="91"/>
        <v>0</v>
      </c>
      <c r="F1959">
        <f t="shared" si="92"/>
        <v>0.29285444999999999</v>
      </c>
    </row>
    <row r="1960" spans="1:6" x14ac:dyDescent="0.25">
      <c r="A1960">
        <v>1951</v>
      </c>
      <c r="B1960">
        <f>'Założenia i wyniki'!$E$6*Znorm.Profile!B1960*((100-(24*'Założenia i wyniki'!$E$9))/100)</f>
        <v>0.18510822641509431</v>
      </c>
      <c r="C1960">
        <f>'Założenia i wyniki'!$E$8*Znorm.Profile!C1960*(1+'Założenia i wyniki'!$E$10/100)^24</f>
        <v>0.38210934999999996</v>
      </c>
      <c r="D1960">
        <f t="shared" si="90"/>
        <v>0.18510822641509431</v>
      </c>
      <c r="E1960">
        <f t="shared" si="91"/>
        <v>0</v>
      </c>
      <c r="F1960">
        <f t="shared" si="92"/>
        <v>0.19700112358490565</v>
      </c>
    </row>
    <row r="1961" spans="1:6" x14ac:dyDescent="0.25">
      <c r="A1961">
        <v>1952</v>
      </c>
      <c r="B1961">
        <f>'Założenia i wyniki'!$E$6*Znorm.Profile!B1961*((100-(24*'Założenia i wyniki'!$E$9))/100)</f>
        <v>0.74648528301886785</v>
      </c>
      <c r="C1961">
        <f>'Założenia i wyniki'!$E$8*Znorm.Profile!C1961*(1+'Założenia i wyniki'!$E$10/100)^24</f>
        <v>0.44071020000000005</v>
      </c>
      <c r="D1961">
        <f t="shared" si="90"/>
        <v>0.44071020000000005</v>
      </c>
      <c r="E1961">
        <f t="shared" si="91"/>
        <v>0.3057750830188678</v>
      </c>
      <c r="F1961">
        <f t="shared" si="92"/>
        <v>0</v>
      </c>
    </row>
    <row r="1962" spans="1:6" x14ac:dyDescent="0.25">
      <c r="A1962">
        <v>1953</v>
      </c>
      <c r="B1962">
        <f>'Założenia i wyniki'!$E$6*Znorm.Profile!B1962*((100-(24*'Założenia i wyniki'!$E$9))/100)</f>
        <v>1.3507320754716978</v>
      </c>
      <c r="C1962">
        <f>'Założenia i wyniki'!$E$8*Znorm.Profile!C1962*(1+'Założenia i wyniki'!$E$10/100)^24</f>
        <v>0.44638230000000001</v>
      </c>
      <c r="D1962">
        <f t="shared" si="90"/>
        <v>0.44638230000000001</v>
      </c>
      <c r="E1962">
        <f t="shared" si="91"/>
        <v>0.90434977547169781</v>
      </c>
      <c r="F1962">
        <f t="shared" si="92"/>
        <v>0</v>
      </c>
    </row>
    <row r="1963" spans="1:6" x14ac:dyDescent="0.25">
      <c r="A1963">
        <v>1954</v>
      </c>
      <c r="B1963">
        <f>'Założenia i wyniki'!$E$6*Znorm.Profile!B1963*((100-(24*'Założenia i wyniki'!$E$9))/100)</f>
        <v>1.7575524528301885</v>
      </c>
      <c r="C1963">
        <f>'Założenia i wyniki'!$E$8*Znorm.Profile!C1963*(1+'Założenia i wyniki'!$E$10/100)^24</f>
        <v>0.44322879999999998</v>
      </c>
      <c r="D1963">
        <f t="shared" si="90"/>
        <v>0.44322879999999998</v>
      </c>
      <c r="E1963">
        <f t="shared" si="91"/>
        <v>1.3143236528301885</v>
      </c>
      <c r="F1963">
        <f t="shared" si="92"/>
        <v>0</v>
      </c>
    </row>
    <row r="1964" spans="1:6" x14ac:dyDescent="0.25">
      <c r="A1964">
        <v>1955</v>
      </c>
      <c r="B1964">
        <f>'Założenia i wyniki'!$E$6*Znorm.Profile!B1964*((100-(24*'Założenia i wyniki'!$E$9))/100)</f>
        <v>1.997741886792453</v>
      </c>
      <c r="C1964">
        <f>'Założenia i wyniki'!$E$8*Znorm.Profile!C1964*(1+'Założenia i wyniki'!$E$10/100)^24</f>
        <v>0.42368865</v>
      </c>
      <c r="D1964">
        <f t="shared" si="90"/>
        <v>0.42368865</v>
      </c>
      <c r="E1964">
        <f t="shared" si="91"/>
        <v>1.5740532367924529</v>
      </c>
      <c r="F1964">
        <f t="shared" si="92"/>
        <v>0</v>
      </c>
    </row>
    <row r="1965" spans="1:6" x14ac:dyDescent="0.25">
      <c r="A1965">
        <v>1956</v>
      </c>
      <c r="B1965">
        <f>'Założenia i wyniki'!$E$6*Znorm.Profile!B1965*((100-(24*'Założenia i wyniki'!$E$9))/100)</f>
        <v>2.0677177358490564</v>
      </c>
      <c r="C1965">
        <f>'Założenia i wyniki'!$E$8*Znorm.Profile!C1965*(1+'Założenia i wyniki'!$E$10/100)^24</f>
        <v>0.42655130000000002</v>
      </c>
      <c r="D1965">
        <f t="shared" si="90"/>
        <v>0.42655130000000002</v>
      </c>
      <c r="E1965">
        <f t="shared" si="91"/>
        <v>1.6411664358490563</v>
      </c>
      <c r="F1965">
        <f t="shared" si="92"/>
        <v>0</v>
      </c>
    </row>
    <row r="1966" spans="1:6" x14ac:dyDescent="0.25">
      <c r="A1966">
        <v>1957</v>
      </c>
      <c r="B1966">
        <f>'Założenia i wyniki'!$E$6*Znorm.Profile!B1966*((100-(24*'Założenia i wyniki'!$E$9))/100)</f>
        <v>2.0055169811320752</v>
      </c>
      <c r="C1966">
        <f>'Założenia i wyniki'!$E$8*Znorm.Profile!C1966*(1+'Założenia i wyniki'!$E$10/100)^24</f>
        <v>0.42770455000000002</v>
      </c>
      <c r="D1966">
        <f t="shared" si="90"/>
        <v>0.42770455000000002</v>
      </c>
      <c r="E1966">
        <f t="shared" si="91"/>
        <v>1.5778124311320751</v>
      </c>
      <c r="F1966">
        <f t="shared" si="92"/>
        <v>0</v>
      </c>
    </row>
    <row r="1967" spans="1:6" x14ac:dyDescent="0.25">
      <c r="A1967">
        <v>1958</v>
      </c>
      <c r="B1967">
        <f>'Założenia i wyniki'!$E$6*Znorm.Profile!B1967*((100-(24*'Założenia i wyniki'!$E$9))/100)</f>
        <v>1.8123592452830184</v>
      </c>
      <c r="C1967">
        <f>'Założenia i wyniki'!$E$8*Znorm.Profile!C1967*(1+'Założenia i wyniki'!$E$10/100)^24</f>
        <v>0.42454755</v>
      </c>
      <c r="D1967">
        <f t="shared" si="90"/>
        <v>0.42454755</v>
      </c>
      <c r="E1967">
        <f t="shared" si="91"/>
        <v>1.3878116952830184</v>
      </c>
      <c r="F1967">
        <f t="shared" si="92"/>
        <v>0</v>
      </c>
    </row>
    <row r="1968" spans="1:6" x14ac:dyDescent="0.25">
      <c r="A1968">
        <v>1959</v>
      </c>
      <c r="B1968">
        <f>'Założenia i wyniki'!$E$6*Znorm.Profile!B1968*((100-(24*'Założenia i wyniki'!$E$9))/100)</f>
        <v>1.4593547169811318</v>
      </c>
      <c r="C1968">
        <f>'Założenia i wyniki'!$E$8*Znorm.Profile!C1968*(1+'Założenia i wyniki'!$E$10/100)^24</f>
        <v>0.43034110000000003</v>
      </c>
      <c r="D1968">
        <f t="shared" si="90"/>
        <v>0.43034110000000003</v>
      </c>
      <c r="E1968">
        <f t="shared" si="91"/>
        <v>1.0290136169811319</v>
      </c>
      <c r="F1968">
        <f t="shared" si="92"/>
        <v>0</v>
      </c>
    </row>
    <row r="1969" spans="1:6" x14ac:dyDescent="0.25">
      <c r="A1969">
        <v>1960</v>
      </c>
      <c r="B1969">
        <f>'Założenia i wyniki'!$E$6*Znorm.Profile!B1969*((100-(24*'Założenia i wyniki'!$E$9))/100)</f>
        <v>0.95168679245283005</v>
      </c>
      <c r="C1969">
        <f>'Założenia i wyniki'!$E$8*Znorm.Profile!C1969*(1+'Założenia i wyniki'!$E$10/100)^24</f>
        <v>0.45173484999999997</v>
      </c>
      <c r="D1969">
        <f t="shared" si="90"/>
        <v>0.45173484999999997</v>
      </c>
      <c r="E1969">
        <f t="shared" si="91"/>
        <v>0.49995194245283009</v>
      </c>
      <c r="F1969">
        <f t="shared" si="92"/>
        <v>0</v>
      </c>
    </row>
    <row r="1970" spans="1:6" x14ac:dyDescent="0.25">
      <c r="A1970">
        <v>1961</v>
      </c>
      <c r="B1970">
        <f>'Założenia i wyniki'!$E$6*Znorm.Profile!B1970*((100-(24*'Założenia i wyniki'!$E$9))/100)</f>
        <v>0.34964294339622637</v>
      </c>
      <c r="C1970">
        <f>'Założenia i wyniki'!$E$8*Znorm.Profile!C1970*(1+'Założenia i wyniki'!$E$10/100)^24</f>
        <v>0.4840759</v>
      </c>
      <c r="D1970">
        <f t="shared" si="90"/>
        <v>0.34964294339622637</v>
      </c>
      <c r="E1970">
        <f t="shared" si="91"/>
        <v>0</v>
      </c>
      <c r="F1970">
        <f t="shared" si="92"/>
        <v>0.13443295660377363</v>
      </c>
    </row>
    <row r="1971" spans="1:6" x14ac:dyDescent="0.25">
      <c r="A1971">
        <v>1962</v>
      </c>
      <c r="B1971">
        <f>'Założenia i wyniki'!$E$6*Znorm.Profile!B1971*((100-(24*'Założenia i wyniki'!$E$9))/100)</f>
        <v>1.4964007547169809E-2</v>
      </c>
      <c r="C1971">
        <f>'Założenia i wyniki'!$E$8*Znorm.Profile!C1971*(1+'Założenia i wyniki'!$E$10/100)^24</f>
        <v>0.53905494999999992</v>
      </c>
      <c r="D1971">
        <f t="shared" si="90"/>
        <v>1.4964007547169809E-2</v>
      </c>
      <c r="E1971">
        <f t="shared" si="91"/>
        <v>0</v>
      </c>
      <c r="F1971">
        <f t="shared" si="92"/>
        <v>0.52409094245283017</v>
      </c>
    </row>
    <row r="1972" spans="1:6" x14ac:dyDescent="0.25">
      <c r="A1972">
        <v>1963</v>
      </c>
      <c r="B1972">
        <f>'Założenia i wyniki'!$E$6*Znorm.Profile!B1972*((100-(24*'Założenia i wyniki'!$E$9))/100)</f>
        <v>0</v>
      </c>
      <c r="C1972">
        <f>'Założenia i wyniki'!$E$8*Znorm.Profile!C1972*(1+'Założenia i wyniki'!$E$10/100)^24</f>
        <v>0.60107739999999998</v>
      </c>
      <c r="D1972">
        <f t="shared" si="90"/>
        <v>0</v>
      </c>
      <c r="E1972">
        <f t="shared" si="91"/>
        <v>0</v>
      </c>
      <c r="F1972">
        <f t="shared" si="92"/>
        <v>0.60107739999999998</v>
      </c>
    </row>
    <row r="1973" spans="1:6" x14ac:dyDescent="0.25">
      <c r="A1973">
        <v>1964</v>
      </c>
      <c r="B1973">
        <f>'Założenia i wyniki'!$E$6*Znorm.Profile!B1973*((100-(24*'Założenia i wyniki'!$E$9))/100)</f>
        <v>0</v>
      </c>
      <c r="C1973">
        <f>'Założenia i wyniki'!$E$8*Znorm.Profile!C1973*(1+'Założenia i wyniki'!$E$10/100)^24</f>
        <v>0.61297250000000003</v>
      </c>
      <c r="D1973">
        <f t="shared" si="90"/>
        <v>0</v>
      </c>
      <c r="E1973">
        <f t="shared" si="91"/>
        <v>0</v>
      </c>
      <c r="F1973">
        <f t="shared" si="92"/>
        <v>0.61297250000000003</v>
      </c>
    </row>
    <row r="1974" spans="1:6" x14ac:dyDescent="0.25">
      <c r="A1974">
        <v>1965</v>
      </c>
      <c r="B1974">
        <f>'Założenia i wyniki'!$E$6*Znorm.Profile!B1974*((100-(24*'Założenia i wyniki'!$E$9))/100)</f>
        <v>0</v>
      </c>
      <c r="C1974">
        <f>'Założenia i wyniki'!$E$8*Znorm.Profile!C1974*(1+'Założenia i wyniki'!$E$10/100)^24</f>
        <v>0.56871815000000003</v>
      </c>
      <c r="D1974">
        <f t="shared" si="90"/>
        <v>0</v>
      </c>
      <c r="E1974">
        <f t="shared" si="91"/>
        <v>0</v>
      </c>
      <c r="F1974">
        <f t="shared" si="92"/>
        <v>0.56871815000000003</v>
      </c>
    </row>
    <row r="1975" spans="1:6" x14ac:dyDescent="0.25">
      <c r="A1975">
        <v>1966</v>
      </c>
      <c r="B1975">
        <f>'Założenia i wyniki'!$E$6*Znorm.Profile!B1975*((100-(24*'Założenia i wyniki'!$E$9))/100)</f>
        <v>0</v>
      </c>
      <c r="C1975">
        <f>'Założenia i wyniki'!$E$8*Znorm.Profile!C1975*(1+'Założenia i wyniki'!$E$10/100)^24</f>
        <v>0.50889195000000009</v>
      </c>
      <c r="D1975">
        <f t="shared" si="90"/>
        <v>0</v>
      </c>
      <c r="E1975">
        <f t="shared" si="91"/>
        <v>0</v>
      </c>
      <c r="F1975">
        <f t="shared" si="92"/>
        <v>0.50889195000000009</v>
      </c>
    </row>
    <row r="1976" spans="1:6" x14ac:dyDescent="0.25">
      <c r="A1976">
        <v>1967</v>
      </c>
      <c r="B1976">
        <f>'Założenia i wyniki'!$E$6*Znorm.Profile!B1976*((100-(24*'Założenia i wyniki'!$E$9))/100)</f>
        <v>0</v>
      </c>
      <c r="C1976">
        <f>'Założenia i wyniki'!$E$8*Znorm.Profile!C1976*(1+'Założenia i wyniki'!$E$10/100)^24</f>
        <v>0.40869535000000001</v>
      </c>
      <c r="D1976">
        <f t="shared" si="90"/>
        <v>0</v>
      </c>
      <c r="E1976">
        <f t="shared" si="91"/>
        <v>0</v>
      </c>
      <c r="F1976">
        <f t="shared" si="92"/>
        <v>0.40869535000000001</v>
      </c>
    </row>
    <row r="1977" spans="1:6" x14ac:dyDescent="0.25">
      <c r="A1977">
        <v>1968</v>
      </c>
      <c r="B1977">
        <f>'Założenia i wyniki'!$E$6*Znorm.Profile!B1977*((100-(24*'Założenia i wyniki'!$E$9))/100)</f>
        <v>0</v>
      </c>
      <c r="C1977">
        <f>'Założenia i wyniki'!$E$8*Znorm.Profile!C1977*(1+'Założenia i wyniki'!$E$10/100)^24</f>
        <v>0.3227602</v>
      </c>
      <c r="D1977">
        <f t="shared" si="90"/>
        <v>0</v>
      </c>
      <c r="E1977">
        <f t="shared" si="91"/>
        <v>0</v>
      </c>
      <c r="F1977">
        <f t="shared" si="92"/>
        <v>0.3227602</v>
      </c>
    </row>
    <row r="1978" spans="1:6" x14ac:dyDescent="0.25">
      <c r="A1978">
        <v>1969</v>
      </c>
      <c r="B1978">
        <f>'Założenia i wyniki'!$E$6*Znorm.Profile!B1978*((100-(24*'Założenia i wyniki'!$E$9))/100)</f>
        <v>0</v>
      </c>
      <c r="C1978">
        <f>'Założenia i wyniki'!$E$8*Znorm.Profile!C1978*(1+'Założenia i wyniki'!$E$10/100)^24</f>
        <v>0.24990594999999999</v>
      </c>
      <c r="D1978">
        <f t="shared" si="90"/>
        <v>0</v>
      </c>
      <c r="E1978">
        <f t="shared" si="91"/>
        <v>0</v>
      </c>
      <c r="F1978">
        <f t="shared" si="92"/>
        <v>0.24990594999999999</v>
      </c>
    </row>
    <row r="1979" spans="1:6" x14ac:dyDescent="0.25">
      <c r="A1979">
        <v>1970</v>
      </c>
      <c r="B1979">
        <f>'Założenia i wyniki'!$E$6*Znorm.Profile!B1979*((100-(24*'Założenia i wyniki'!$E$9))/100)</f>
        <v>0</v>
      </c>
      <c r="C1979">
        <f>'Założenia i wyniki'!$E$8*Znorm.Profile!C1979*(1+'Założenia i wyniki'!$E$10/100)^24</f>
        <v>0.22719269999999997</v>
      </c>
      <c r="D1979">
        <f t="shared" si="90"/>
        <v>0</v>
      </c>
      <c r="E1979">
        <f t="shared" si="91"/>
        <v>0</v>
      </c>
      <c r="F1979">
        <f t="shared" si="92"/>
        <v>0.22719269999999997</v>
      </c>
    </row>
    <row r="1980" spans="1:6" x14ac:dyDescent="0.25">
      <c r="A1980">
        <v>1971</v>
      </c>
      <c r="B1980">
        <f>'Założenia i wyniki'!$E$6*Znorm.Profile!B1980*((100-(24*'Założenia i wyniki'!$E$9))/100)</f>
        <v>0</v>
      </c>
      <c r="C1980">
        <f>'Założenia i wyniki'!$E$8*Znorm.Profile!C1980*(1+'Założenia i wyniki'!$E$10/100)^24</f>
        <v>0.21771854999999998</v>
      </c>
      <c r="D1980">
        <f t="shared" si="90"/>
        <v>0</v>
      </c>
      <c r="E1980">
        <f t="shared" si="91"/>
        <v>0</v>
      </c>
      <c r="F1980">
        <f t="shared" si="92"/>
        <v>0.21771854999999998</v>
      </c>
    </row>
    <row r="1981" spans="1:6" x14ac:dyDescent="0.25">
      <c r="A1981">
        <v>1972</v>
      </c>
      <c r="B1981">
        <f>'Założenia i wyniki'!$E$6*Znorm.Profile!B1981*((100-(24*'Założenia i wyniki'!$E$9))/100)</f>
        <v>0</v>
      </c>
      <c r="C1981">
        <f>'Założenia i wyniki'!$E$8*Znorm.Profile!C1981*(1+'Założenia i wyniki'!$E$10/100)^24</f>
        <v>0.21919905000000001</v>
      </c>
      <c r="D1981">
        <f t="shared" si="90"/>
        <v>0</v>
      </c>
      <c r="E1981">
        <f t="shared" si="91"/>
        <v>0</v>
      </c>
      <c r="F1981">
        <f t="shared" si="92"/>
        <v>0.21919905000000001</v>
      </c>
    </row>
    <row r="1982" spans="1:6" x14ac:dyDescent="0.25">
      <c r="A1982">
        <v>1973</v>
      </c>
      <c r="B1982">
        <f>'Założenia i wyniki'!$E$6*Znorm.Profile!B1982*((100-(24*'Założenia i wyniki'!$E$9))/100)</f>
        <v>0</v>
      </c>
      <c r="C1982">
        <f>'Założenia i wyniki'!$E$8*Znorm.Profile!C1982*(1+'Założenia i wyniki'!$E$10/100)^24</f>
        <v>0.243341</v>
      </c>
      <c r="D1982">
        <f t="shared" si="90"/>
        <v>0</v>
      </c>
      <c r="E1982">
        <f t="shared" si="91"/>
        <v>0</v>
      </c>
      <c r="F1982">
        <f t="shared" si="92"/>
        <v>0.243341</v>
      </c>
    </row>
    <row r="1983" spans="1:6" x14ac:dyDescent="0.25">
      <c r="A1983">
        <v>1974</v>
      </c>
      <c r="B1983">
        <f>'Założenia i wyniki'!$E$6*Znorm.Profile!B1983*((100-(24*'Założenia i wyniki'!$E$9))/100)</f>
        <v>0</v>
      </c>
      <c r="C1983">
        <f>'Założenia i wyniki'!$E$8*Znorm.Profile!C1983*(1+'Założenia i wyniki'!$E$10/100)^24</f>
        <v>0.2968518</v>
      </c>
      <c r="D1983">
        <f t="shared" si="90"/>
        <v>0</v>
      </c>
      <c r="E1983">
        <f t="shared" si="91"/>
        <v>0</v>
      </c>
      <c r="F1983">
        <f t="shared" si="92"/>
        <v>0.2968518</v>
      </c>
    </row>
    <row r="1984" spans="1:6" x14ac:dyDescent="0.25">
      <c r="A1984">
        <v>1975</v>
      </c>
      <c r="B1984">
        <f>'Założenia i wyniki'!$E$6*Znorm.Profile!B1984*((100-(24*'Założenia i wyniki'!$E$9))/100)</f>
        <v>5.6895396226415096E-2</v>
      </c>
      <c r="C1984">
        <f>'Założenia i wyniki'!$E$8*Znorm.Profile!C1984*(1+'Założenia i wyniki'!$E$10/100)^24</f>
        <v>0.38632125</v>
      </c>
      <c r="D1984">
        <f t="shared" si="90"/>
        <v>5.6895396226415096E-2</v>
      </c>
      <c r="E1984">
        <f t="shared" si="91"/>
        <v>0</v>
      </c>
      <c r="F1984">
        <f t="shared" si="92"/>
        <v>0.32942585377358491</v>
      </c>
    </row>
    <row r="1985" spans="1:6" x14ac:dyDescent="0.25">
      <c r="A1985">
        <v>1976</v>
      </c>
      <c r="B1985">
        <f>'Założenia i wyniki'!$E$6*Znorm.Profile!B1985*((100-(24*'Założenia i wyniki'!$E$9))/100)</f>
        <v>0.36937796226415093</v>
      </c>
      <c r="C1985">
        <f>'Założenia i wyniki'!$E$8*Znorm.Profile!C1985*(1+'Założenia i wyniki'!$E$10/100)^24</f>
        <v>0.42005949999999997</v>
      </c>
      <c r="D1985">
        <f t="shared" si="90"/>
        <v>0.36937796226415093</v>
      </c>
      <c r="E1985">
        <f t="shared" si="91"/>
        <v>0</v>
      </c>
      <c r="F1985">
        <f t="shared" si="92"/>
        <v>5.0681537735849047E-2</v>
      </c>
    </row>
    <row r="1986" spans="1:6" x14ac:dyDescent="0.25">
      <c r="A1986">
        <v>1977</v>
      </c>
      <c r="B1986">
        <f>'Założenia i wyniki'!$E$6*Znorm.Profile!B1986*((100-(24*'Założenia i wyniki'!$E$9))/100)</f>
        <v>1.067017358490566</v>
      </c>
      <c r="C1986">
        <f>'Założenia i wyniki'!$E$8*Znorm.Profile!C1986*(1+'Założenia i wyniki'!$E$10/100)^24</f>
        <v>0.42348635000000001</v>
      </c>
      <c r="D1986">
        <f t="shared" si="90"/>
        <v>0.42348635000000001</v>
      </c>
      <c r="E1986">
        <f t="shared" si="91"/>
        <v>0.64353100849056599</v>
      </c>
      <c r="F1986">
        <f t="shared" si="92"/>
        <v>0</v>
      </c>
    </row>
    <row r="1987" spans="1:6" x14ac:dyDescent="0.25">
      <c r="A1987">
        <v>1978</v>
      </c>
      <c r="B1987">
        <f>'Założenia i wyniki'!$E$6*Znorm.Profile!B1987*((100-(24*'Założenia i wyniki'!$E$9))/100)</f>
        <v>1.5124083018867922</v>
      </c>
      <c r="C1987">
        <f>'Założenia i wyniki'!$E$8*Znorm.Profile!C1987*(1+'Założenia i wyniki'!$E$10/100)^24</f>
        <v>0.42360674999999998</v>
      </c>
      <c r="D1987">
        <f t="shared" si="90"/>
        <v>0.42360674999999998</v>
      </c>
      <c r="E1987">
        <f t="shared" si="91"/>
        <v>1.0888015518867922</v>
      </c>
      <c r="F1987">
        <f t="shared" si="92"/>
        <v>0</v>
      </c>
    </row>
    <row r="1988" spans="1:6" x14ac:dyDescent="0.25">
      <c r="A1988">
        <v>1979</v>
      </c>
      <c r="B1988">
        <f>'Założenia i wyniki'!$E$6*Znorm.Profile!B1988*((100-(24*'Założenia i wyniki'!$E$9))/100)</f>
        <v>1.6547992452830189</v>
      </c>
      <c r="C1988">
        <f>'Założenia i wyniki'!$E$8*Znorm.Profile!C1988*(1+'Założenia i wyniki'!$E$10/100)^24</f>
        <v>0.41996639999999996</v>
      </c>
      <c r="D1988">
        <f t="shared" si="90"/>
        <v>0.41996639999999996</v>
      </c>
      <c r="E1988">
        <f t="shared" si="91"/>
        <v>1.2348328452830191</v>
      </c>
      <c r="F1988">
        <f t="shared" si="92"/>
        <v>0</v>
      </c>
    </row>
    <row r="1989" spans="1:6" x14ac:dyDescent="0.25">
      <c r="A1989">
        <v>1980</v>
      </c>
      <c r="B1989">
        <f>'Założenia i wyniki'!$E$6*Znorm.Profile!B1989*((100-(24*'Założenia i wyniki'!$E$9))/100)</f>
        <v>1.392656603773585</v>
      </c>
      <c r="C1989">
        <f>'Założenia i wyniki'!$E$8*Znorm.Profile!C1989*(1+'Założenia i wyniki'!$E$10/100)^24</f>
        <v>0.41583114999999998</v>
      </c>
      <c r="D1989">
        <f t="shared" si="90"/>
        <v>0.41583114999999998</v>
      </c>
      <c r="E1989">
        <f t="shared" si="91"/>
        <v>0.97682545377358498</v>
      </c>
      <c r="F1989">
        <f t="shared" si="92"/>
        <v>0</v>
      </c>
    </row>
    <row r="1990" spans="1:6" x14ac:dyDescent="0.25">
      <c r="A1990">
        <v>1981</v>
      </c>
      <c r="B1990">
        <f>'Założenia i wyniki'!$E$6*Znorm.Profile!B1990*((100-(24*'Założenia i wyniki'!$E$9))/100)</f>
        <v>1.0812716981132076</v>
      </c>
      <c r="C1990">
        <f>'Założenia i wyniki'!$E$8*Znorm.Profile!C1990*(1+'Założenia i wyniki'!$E$10/100)^24</f>
        <v>0.40852139999999998</v>
      </c>
      <c r="D1990">
        <f t="shared" si="90"/>
        <v>0.40852139999999998</v>
      </c>
      <c r="E1990">
        <f t="shared" si="91"/>
        <v>0.67275029811320763</v>
      </c>
      <c r="F1990">
        <f t="shared" si="92"/>
        <v>0</v>
      </c>
    </row>
    <row r="1991" spans="1:6" x14ac:dyDescent="0.25">
      <c r="A1991">
        <v>1982</v>
      </c>
      <c r="B1991">
        <f>'Założenia i wyniki'!$E$6*Znorm.Profile!B1991*((100-(24*'Założenia i wyniki'!$E$9))/100)</f>
        <v>0.51094566037735845</v>
      </c>
      <c r="C1991">
        <f>'Założenia i wyniki'!$E$8*Znorm.Profile!C1991*(1+'Założenia i wyniki'!$E$10/100)^24</f>
        <v>0.41340494999999999</v>
      </c>
      <c r="D1991">
        <f t="shared" si="90"/>
        <v>0.41340494999999999</v>
      </c>
      <c r="E1991">
        <f t="shared" si="91"/>
        <v>9.7540710377358453E-2</v>
      </c>
      <c r="F1991">
        <f t="shared" si="92"/>
        <v>0</v>
      </c>
    </row>
    <row r="1992" spans="1:6" x14ac:dyDescent="0.25">
      <c r="A1992">
        <v>1983</v>
      </c>
      <c r="B1992">
        <f>'Założenia i wyniki'!$E$6*Znorm.Profile!B1992*((100-(24*'Założenia i wyniki'!$E$9))/100)</f>
        <v>0.33866633962264153</v>
      </c>
      <c r="C1992">
        <f>'Założenia i wyniki'!$E$8*Znorm.Profile!C1992*(1+'Założenia i wyniki'!$E$10/100)^24</f>
        <v>0.41231645</v>
      </c>
      <c r="D1992">
        <f t="shared" si="90"/>
        <v>0.33866633962264153</v>
      </c>
      <c r="E1992">
        <f t="shared" si="91"/>
        <v>0</v>
      </c>
      <c r="F1992">
        <f t="shared" si="92"/>
        <v>7.3650110377358469E-2</v>
      </c>
    </row>
    <row r="1993" spans="1:6" x14ac:dyDescent="0.25">
      <c r="A1993">
        <v>1984</v>
      </c>
      <c r="B1993">
        <f>'Założenia i wyniki'!$E$6*Znorm.Profile!B1993*((100-(24*'Założenia i wyniki'!$E$9))/100)</f>
        <v>0.19950739622641511</v>
      </c>
      <c r="C1993">
        <f>'Założenia i wyniki'!$E$8*Znorm.Profile!C1993*(1+'Założenia i wyniki'!$E$10/100)^24</f>
        <v>0.44274860000000005</v>
      </c>
      <c r="D1993">
        <f t="shared" si="90"/>
        <v>0.19950739622641511</v>
      </c>
      <c r="E1993">
        <f t="shared" si="91"/>
        <v>0</v>
      </c>
      <c r="F1993">
        <f t="shared" si="92"/>
        <v>0.24324120377358494</v>
      </c>
    </row>
    <row r="1994" spans="1:6" x14ac:dyDescent="0.25">
      <c r="A1994">
        <v>1985</v>
      </c>
      <c r="B1994">
        <f>'Założenia i wyniki'!$E$6*Znorm.Profile!B1994*((100-(24*'Założenia i wyniki'!$E$9))/100)</f>
        <v>5.3210611320754712E-2</v>
      </c>
      <c r="C1994">
        <f>'Założenia i wyniki'!$E$8*Znorm.Profile!C1994*(1+'Założenia i wyniki'!$E$10/100)^24</f>
        <v>0.47822144999999999</v>
      </c>
      <c r="D1994">
        <f t="shared" si="90"/>
        <v>5.3210611320754712E-2</v>
      </c>
      <c r="E1994">
        <f t="shared" si="91"/>
        <v>0</v>
      </c>
      <c r="F1994">
        <f t="shared" si="92"/>
        <v>0.42501083867924527</v>
      </c>
    </row>
    <row r="1995" spans="1:6" x14ac:dyDescent="0.25">
      <c r="A1995">
        <v>1986</v>
      </c>
      <c r="B1995">
        <f>'Założenia i wyniki'!$E$6*Znorm.Profile!B1995*((100-(24*'Założenia i wyniki'!$E$9))/100)</f>
        <v>0</v>
      </c>
      <c r="C1995">
        <f>'Założenia i wyniki'!$E$8*Znorm.Profile!C1995*(1+'Założenia i wyniki'!$E$10/100)^24</f>
        <v>0.52154480000000003</v>
      </c>
      <c r="D1995">
        <f t="shared" ref="D1995:D2058" si="93">IF(B1995&lt;=C1995,B1995,C1995)</f>
        <v>0</v>
      </c>
      <c r="E1995">
        <f t="shared" ref="E1995:E2058" si="94">IF(B1995&gt;C1995,B1995-C1995,0)</f>
        <v>0</v>
      </c>
      <c r="F1995">
        <f t="shared" ref="F1995:F2058" si="95">IF(B1995&lt;C1995,C1995-B1995,0)</f>
        <v>0.52154480000000003</v>
      </c>
    </row>
    <row r="1996" spans="1:6" x14ac:dyDescent="0.25">
      <c r="A1996">
        <v>1987</v>
      </c>
      <c r="B1996">
        <f>'Założenia i wyniki'!$E$6*Znorm.Profile!B1996*((100-(24*'Założenia i wyniki'!$E$9))/100)</f>
        <v>0</v>
      </c>
      <c r="C1996">
        <f>'Założenia i wyniki'!$E$8*Znorm.Profile!C1996*(1+'Założenia i wyniki'!$E$10/100)^24</f>
        <v>0.5896093</v>
      </c>
      <c r="D1996">
        <f t="shared" si="93"/>
        <v>0</v>
      </c>
      <c r="E1996">
        <f t="shared" si="94"/>
        <v>0</v>
      </c>
      <c r="F1996">
        <f t="shared" si="95"/>
        <v>0.5896093</v>
      </c>
    </row>
    <row r="1997" spans="1:6" x14ac:dyDescent="0.25">
      <c r="A1997">
        <v>1988</v>
      </c>
      <c r="B1997">
        <f>'Założenia i wyniki'!$E$6*Znorm.Profile!B1997*((100-(24*'Założenia i wyniki'!$E$9))/100)</f>
        <v>0</v>
      </c>
      <c r="C1997">
        <f>'Założenia i wyniki'!$E$8*Znorm.Profile!C1997*(1+'Założenia i wyniki'!$E$10/100)^24</f>
        <v>0.60601590000000005</v>
      </c>
      <c r="D1997">
        <f t="shared" si="93"/>
        <v>0</v>
      </c>
      <c r="E1997">
        <f t="shared" si="94"/>
        <v>0</v>
      </c>
      <c r="F1997">
        <f t="shared" si="95"/>
        <v>0.60601590000000005</v>
      </c>
    </row>
    <row r="1998" spans="1:6" x14ac:dyDescent="0.25">
      <c r="A1998">
        <v>1989</v>
      </c>
      <c r="B1998">
        <f>'Założenia i wyniki'!$E$6*Znorm.Profile!B1998*((100-(24*'Założenia i wyniki'!$E$9))/100)</f>
        <v>0</v>
      </c>
      <c r="C1998">
        <f>'Założenia i wyniki'!$E$8*Znorm.Profile!C1998*(1+'Założenia i wyniki'!$E$10/100)^24</f>
        <v>0.5699071</v>
      </c>
      <c r="D1998">
        <f t="shared" si="93"/>
        <v>0</v>
      </c>
      <c r="E1998">
        <f t="shared" si="94"/>
        <v>0</v>
      </c>
      <c r="F1998">
        <f t="shared" si="95"/>
        <v>0.5699071</v>
      </c>
    </row>
    <row r="1999" spans="1:6" x14ac:dyDescent="0.25">
      <c r="A1999">
        <v>1990</v>
      </c>
      <c r="B1999">
        <f>'Założenia i wyniki'!$E$6*Znorm.Profile!B1999*((100-(24*'Założenia i wyniki'!$E$9))/100)</f>
        <v>0</v>
      </c>
      <c r="C1999">
        <f>'Założenia i wyniki'!$E$8*Znorm.Profile!C1999*(1+'Założenia i wyniki'!$E$10/100)^24</f>
        <v>0.49142905000000003</v>
      </c>
      <c r="D1999">
        <f t="shared" si="93"/>
        <v>0</v>
      </c>
      <c r="E1999">
        <f t="shared" si="94"/>
        <v>0</v>
      </c>
      <c r="F1999">
        <f t="shared" si="95"/>
        <v>0.49142905000000003</v>
      </c>
    </row>
    <row r="2000" spans="1:6" x14ac:dyDescent="0.25">
      <c r="A2000">
        <v>1991</v>
      </c>
      <c r="B2000">
        <f>'Założenia i wyniki'!$E$6*Znorm.Profile!B2000*((100-(24*'Założenia i wyniki'!$E$9))/100)</f>
        <v>0</v>
      </c>
      <c r="C2000">
        <f>'Założenia i wyniki'!$E$8*Znorm.Profile!C2000*(1+'Założenia i wyniki'!$E$10/100)^24</f>
        <v>0.40433365000000004</v>
      </c>
      <c r="D2000">
        <f t="shared" si="93"/>
        <v>0</v>
      </c>
      <c r="E2000">
        <f t="shared" si="94"/>
        <v>0</v>
      </c>
      <c r="F2000">
        <f t="shared" si="95"/>
        <v>0.40433365000000004</v>
      </c>
    </row>
    <row r="2001" spans="1:6" x14ac:dyDescent="0.25">
      <c r="A2001">
        <v>1992</v>
      </c>
      <c r="B2001">
        <f>'Założenia i wyniki'!$E$6*Znorm.Profile!B2001*((100-(24*'Założenia i wyniki'!$E$9))/100)</f>
        <v>0</v>
      </c>
      <c r="C2001">
        <f>'Założenia i wyniki'!$E$8*Znorm.Profile!C2001*(1+'Założenia i wyniki'!$E$10/100)^24</f>
        <v>0.31928889999999999</v>
      </c>
      <c r="D2001">
        <f t="shared" si="93"/>
        <v>0</v>
      </c>
      <c r="E2001">
        <f t="shared" si="94"/>
        <v>0</v>
      </c>
      <c r="F2001">
        <f t="shared" si="95"/>
        <v>0.31928889999999999</v>
      </c>
    </row>
    <row r="2002" spans="1:6" x14ac:dyDescent="0.25">
      <c r="A2002">
        <v>1993</v>
      </c>
      <c r="B2002">
        <f>'Założenia i wyniki'!$E$6*Znorm.Profile!B2002*((100-(24*'Założenia i wyniki'!$E$9))/100)</f>
        <v>0</v>
      </c>
      <c r="C2002">
        <f>'Założenia i wyniki'!$E$8*Znorm.Profile!C2002*(1+'Założenia i wyniki'!$E$10/100)^24</f>
        <v>0.28989100000000001</v>
      </c>
      <c r="D2002">
        <f t="shared" si="93"/>
        <v>0</v>
      </c>
      <c r="E2002">
        <f t="shared" si="94"/>
        <v>0</v>
      </c>
      <c r="F2002">
        <f t="shared" si="95"/>
        <v>0.28989100000000001</v>
      </c>
    </row>
    <row r="2003" spans="1:6" x14ac:dyDescent="0.25">
      <c r="A2003">
        <v>1994</v>
      </c>
      <c r="B2003">
        <f>'Założenia i wyniki'!$E$6*Znorm.Profile!B2003*((100-(24*'Założenia i wyniki'!$E$9))/100)</f>
        <v>0</v>
      </c>
      <c r="C2003">
        <f>'Założenia i wyniki'!$E$8*Znorm.Profile!C2003*(1+'Założenia i wyniki'!$E$10/100)^24</f>
        <v>0.22729805</v>
      </c>
      <c r="D2003">
        <f t="shared" si="93"/>
        <v>0</v>
      </c>
      <c r="E2003">
        <f t="shared" si="94"/>
        <v>0</v>
      </c>
      <c r="F2003">
        <f t="shared" si="95"/>
        <v>0.22729805</v>
      </c>
    </row>
    <row r="2004" spans="1:6" x14ac:dyDescent="0.25">
      <c r="A2004">
        <v>1995</v>
      </c>
      <c r="B2004">
        <f>'Założenia i wyniki'!$E$6*Znorm.Profile!B2004*((100-(24*'Założenia i wyniki'!$E$9))/100)</f>
        <v>0</v>
      </c>
      <c r="C2004">
        <f>'Założenia i wyniki'!$E$8*Znorm.Profile!C2004*(1+'Założenia i wyniki'!$E$10/100)^24</f>
        <v>0.21943179999999998</v>
      </c>
      <c r="D2004">
        <f t="shared" si="93"/>
        <v>0</v>
      </c>
      <c r="E2004">
        <f t="shared" si="94"/>
        <v>0</v>
      </c>
      <c r="F2004">
        <f t="shared" si="95"/>
        <v>0.21943179999999998</v>
      </c>
    </row>
    <row r="2005" spans="1:6" x14ac:dyDescent="0.25">
      <c r="A2005">
        <v>1996</v>
      </c>
      <c r="B2005">
        <f>'Założenia i wyniki'!$E$6*Znorm.Profile!B2005*((100-(24*'Założenia i wyniki'!$E$9))/100)</f>
        <v>0</v>
      </c>
      <c r="C2005">
        <f>'Założenia i wyniki'!$E$8*Znorm.Profile!C2005*(1+'Założenia i wyniki'!$E$10/100)^24</f>
        <v>0.21963340000000001</v>
      </c>
      <c r="D2005">
        <f t="shared" si="93"/>
        <v>0</v>
      </c>
      <c r="E2005">
        <f t="shared" si="94"/>
        <v>0</v>
      </c>
      <c r="F2005">
        <f t="shared" si="95"/>
        <v>0.21963340000000001</v>
      </c>
    </row>
    <row r="2006" spans="1:6" x14ac:dyDescent="0.25">
      <c r="A2006">
        <v>1997</v>
      </c>
      <c r="B2006">
        <f>'Założenia i wyniki'!$E$6*Znorm.Profile!B2006*((100-(24*'Założenia i wyniki'!$E$9))/100)</f>
        <v>0</v>
      </c>
      <c r="C2006">
        <f>'Założenia i wyniki'!$E$8*Znorm.Profile!C2006*(1+'Założenia i wyniki'!$E$10/100)^24</f>
        <v>0.24200260000000001</v>
      </c>
      <c r="D2006">
        <f t="shared" si="93"/>
        <v>0</v>
      </c>
      <c r="E2006">
        <f t="shared" si="94"/>
        <v>0</v>
      </c>
      <c r="F2006">
        <f t="shared" si="95"/>
        <v>0.24200260000000001</v>
      </c>
    </row>
    <row r="2007" spans="1:6" x14ac:dyDescent="0.25">
      <c r="A2007">
        <v>1998</v>
      </c>
      <c r="B2007">
        <f>'Założenia i wyniki'!$E$6*Znorm.Profile!B2007*((100-(24*'Założenia i wyniki'!$E$9))/100)</f>
        <v>0</v>
      </c>
      <c r="C2007">
        <f>'Założenia i wyniki'!$E$8*Znorm.Profile!C2007*(1+'Założenia i wyniki'!$E$10/100)^24</f>
        <v>0.30008615000000005</v>
      </c>
      <c r="D2007">
        <f t="shared" si="93"/>
        <v>0</v>
      </c>
      <c r="E2007">
        <f t="shared" si="94"/>
        <v>0</v>
      </c>
      <c r="F2007">
        <f t="shared" si="95"/>
        <v>0.30008615000000005</v>
      </c>
    </row>
    <row r="2008" spans="1:6" x14ac:dyDescent="0.25">
      <c r="A2008">
        <v>1999</v>
      </c>
      <c r="B2008">
        <f>'Założenia i wyniki'!$E$6*Znorm.Profile!B2008*((100-(24*'Założenia i wyniki'!$E$9))/100)</f>
        <v>3.6644324528301887E-2</v>
      </c>
      <c r="C2008">
        <f>'Założenia i wyniki'!$E$8*Znorm.Profile!C2008*(1+'Założenia i wyniki'!$E$10/100)^24</f>
        <v>0.38273479999999999</v>
      </c>
      <c r="D2008">
        <f t="shared" si="93"/>
        <v>3.6644324528301887E-2</v>
      </c>
      <c r="E2008">
        <f t="shared" si="94"/>
        <v>0</v>
      </c>
      <c r="F2008">
        <f t="shared" si="95"/>
        <v>0.34609047547169808</v>
      </c>
    </row>
    <row r="2009" spans="1:6" x14ac:dyDescent="0.25">
      <c r="A2009">
        <v>2000</v>
      </c>
      <c r="B2009">
        <f>'Założenia i wyniki'!$E$6*Znorm.Profile!B2009*((100-(24*'Założenia i wyniki'!$E$9))/100)</f>
        <v>0.13380784905660376</v>
      </c>
      <c r="C2009">
        <f>'Założenia i wyniki'!$E$8*Znorm.Profile!C2009*(1+'Założenia i wyniki'!$E$10/100)^24</f>
        <v>0.43117970000000005</v>
      </c>
      <c r="D2009">
        <f t="shared" si="93"/>
        <v>0.13380784905660376</v>
      </c>
      <c r="E2009">
        <f t="shared" si="94"/>
        <v>0</v>
      </c>
      <c r="F2009">
        <f t="shared" si="95"/>
        <v>0.2973718509433963</v>
      </c>
    </row>
    <row r="2010" spans="1:6" x14ac:dyDescent="0.25">
      <c r="A2010">
        <v>2001</v>
      </c>
      <c r="B2010">
        <f>'Założenia i wyniki'!$E$6*Znorm.Profile!B2010*((100-(24*'Założenia i wyniki'!$E$9))/100)</f>
        <v>0.25758430188679243</v>
      </c>
      <c r="C2010">
        <f>'Założenia i wyniki'!$E$8*Znorm.Profile!C2010*(1+'Założenia i wyniki'!$E$10/100)^24</f>
        <v>0.42592479999999999</v>
      </c>
      <c r="D2010">
        <f t="shared" si="93"/>
        <v>0.25758430188679243</v>
      </c>
      <c r="E2010">
        <f t="shared" si="94"/>
        <v>0</v>
      </c>
      <c r="F2010">
        <f t="shared" si="95"/>
        <v>0.16834049811320756</v>
      </c>
    </row>
    <row r="2011" spans="1:6" x14ac:dyDescent="0.25">
      <c r="A2011">
        <v>2002</v>
      </c>
      <c r="B2011">
        <f>'Założenia i wyniki'!$E$6*Znorm.Profile!B2011*((100-(24*'Założenia i wyniki'!$E$9))/100)</f>
        <v>0.37315879245283018</v>
      </c>
      <c r="C2011">
        <f>'Założenia i wyniki'!$E$8*Znorm.Profile!C2011*(1+'Założenia i wyniki'!$E$10/100)^24</f>
        <v>0.42001294999999994</v>
      </c>
      <c r="D2011">
        <f t="shared" si="93"/>
        <v>0.37315879245283018</v>
      </c>
      <c r="E2011">
        <f t="shared" si="94"/>
        <v>0</v>
      </c>
      <c r="F2011">
        <f t="shared" si="95"/>
        <v>4.6854157547169761E-2</v>
      </c>
    </row>
    <row r="2012" spans="1:6" x14ac:dyDescent="0.25">
      <c r="A2012">
        <v>2003</v>
      </c>
      <c r="B2012">
        <f>'Założenia i wyniki'!$E$6*Znorm.Profile!B2012*((100-(24*'Założenia i wyniki'!$E$9))/100)</f>
        <v>0.51461215094339618</v>
      </c>
      <c r="C2012">
        <f>'Założenia i wyniki'!$E$8*Znorm.Profile!C2012*(1+'Założenia i wyniki'!$E$10/100)^24</f>
        <v>0.41639919999999997</v>
      </c>
      <c r="D2012">
        <f t="shared" si="93"/>
        <v>0.41639919999999997</v>
      </c>
      <c r="E2012">
        <f t="shared" si="94"/>
        <v>9.8212950943396216E-2</v>
      </c>
      <c r="F2012">
        <f t="shared" si="95"/>
        <v>0</v>
      </c>
    </row>
    <row r="2013" spans="1:6" x14ac:dyDescent="0.25">
      <c r="A2013">
        <v>2004</v>
      </c>
      <c r="B2013">
        <f>'Założenia i wyniki'!$E$6*Znorm.Profile!B2013*((100-(24*'Założenia i wyniki'!$E$9))/100)</f>
        <v>0.85823320754716992</v>
      </c>
      <c r="C2013">
        <f>'Założenia i wyniki'!$E$8*Znorm.Profile!C2013*(1+'Założenia i wyniki'!$E$10/100)^24</f>
        <v>0.40949020000000003</v>
      </c>
      <c r="D2013">
        <f t="shared" si="93"/>
        <v>0.40949020000000003</v>
      </c>
      <c r="E2013">
        <f t="shared" si="94"/>
        <v>0.44874300754716989</v>
      </c>
      <c r="F2013">
        <f t="shared" si="95"/>
        <v>0</v>
      </c>
    </row>
    <row r="2014" spans="1:6" x14ac:dyDescent="0.25">
      <c r="A2014">
        <v>2005</v>
      </c>
      <c r="B2014">
        <f>'Założenia i wyniki'!$E$6*Znorm.Profile!B2014*((100-(24*'Założenia i wyniki'!$E$9))/100)</f>
        <v>1.9767796226415093</v>
      </c>
      <c r="C2014">
        <f>'Założenia i wyniki'!$E$8*Znorm.Profile!C2014*(1+'Założenia i wyniki'!$E$10/100)^24</f>
        <v>0.40282794999999999</v>
      </c>
      <c r="D2014">
        <f t="shared" si="93"/>
        <v>0.40282794999999999</v>
      </c>
      <c r="E2014">
        <f t="shared" si="94"/>
        <v>1.5739516726415093</v>
      </c>
      <c r="F2014">
        <f t="shared" si="95"/>
        <v>0</v>
      </c>
    </row>
    <row r="2015" spans="1:6" x14ac:dyDescent="0.25">
      <c r="A2015">
        <v>2006</v>
      </c>
      <c r="B2015">
        <f>'Założenia i wyniki'!$E$6*Znorm.Profile!B2015*((100-(24*'Założenia i wyniki'!$E$9))/100)</f>
        <v>1.9164845283018865</v>
      </c>
      <c r="C2015">
        <f>'Założenia i wyniki'!$E$8*Znorm.Profile!C2015*(1+'Założenia i wyniki'!$E$10/100)^24</f>
        <v>0.40480895</v>
      </c>
      <c r="D2015">
        <f t="shared" si="93"/>
        <v>0.40480895</v>
      </c>
      <c r="E2015">
        <f t="shared" si="94"/>
        <v>1.5116755783018865</v>
      </c>
      <c r="F2015">
        <f t="shared" si="95"/>
        <v>0</v>
      </c>
    </row>
    <row r="2016" spans="1:6" x14ac:dyDescent="0.25">
      <c r="A2016">
        <v>2007</v>
      </c>
      <c r="B2016">
        <f>'Założenia i wyniki'!$E$6*Znorm.Profile!B2016*((100-(24*'Założenia i wyniki'!$E$9))/100)</f>
        <v>1.5517411320754715</v>
      </c>
      <c r="C2016">
        <f>'Założenia i wyniki'!$E$8*Znorm.Profile!C2016*(1+'Założenia i wyniki'!$E$10/100)^24</f>
        <v>0.40894944999999999</v>
      </c>
      <c r="D2016">
        <f t="shared" si="93"/>
        <v>0.40894944999999999</v>
      </c>
      <c r="E2016">
        <f t="shared" si="94"/>
        <v>1.1427916820754715</v>
      </c>
      <c r="F2016">
        <f t="shared" si="95"/>
        <v>0</v>
      </c>
    </row>
    <row r="2017" spans="1:6" x14ac:dyDescent="0.25">
      <c r="A2017">
        <v>2008</v>
      </c>
      <c r="B2017">
        <f>'Założenia i wyniki'!$E$6*Znorm.Profile!B2017*((100-(24*'Założenia i wyniki'!$E$9))/100)</f>
        <v>1.0616815094339622</v>
      </c>
      <c r="C2017">
        <f>'Założenia i wyniki'!$E$8*Znorm.Profile!C2017*(1+'Założenia i wyniki'!$E$10/100)^24</f>
        <v>0.42456085000000005</v>
      </c>
      <c r="D2017">
        <f t="shared" si="93"/>
        <v>0.42456085000000005</v>
      </c>
      <c r="E2017">
        <f t="shared" si="94"/>
        <v>0.63712065943396223</v>
      </c>
      <c r="F2017">
        <f t="shared" si="95"/>
        <v>0</v>
      </c>
    </row>
    <row r="2018" spans="1:6" x14ac:dyDescent="0.25">
      <c r="A2018">
        <v>2009</v>
      </c>
      <c r="B2018">
        <f>'Założenia i wyniki'!$E$6*Znorm.Profile!B2018*((100-(24*'Założenia i wyniki'!$E$9))/100)</f>
        <v>0.41562452830188684</v>
      </c>
      <c r="C2018">
        <f>'Założenia i wyniki'!$E$8*Znorm.Profile!C2018*(1+'Założenia i wyniki'!$E$10/100)^24</f>
        <v>0.45327659999999997</v>
      </c>
      <c r="D2018">
        <f t="shared" si="93"/>
        <v>0.41562452830188684</v>
      </c>
      <c r="E2018">
        <f t="shared" si="94"/>
        <v>0</v>
      </c>
      <c r="F2018">
        <f t="shared" si="95"/>
        <v>3.7652071698113132E-2</v>
      </c>
    </row>
    <row r="2019" spans="1:6" x14ac:dyDescent="0.25">
      <c r="A2019">
        <v>2010</v>
      </c>
      <c r="B2019">
        <f>'Założenia i wyniki'!$E$6*Znorm.Profile!B2019*((100-(24*'Założenia i wyniki'!$E$9))/100)</f>
        <v>3.030457358490566E-2</v>
      </c>
      <c r="C2019">
        <f>'Założenia i wyniki'!$E$8*Znorm.Profile!C2019*(1+'Założenia i wyniki'!$E$10/100)^24</f>
        <v>0.50633344999999996</v>
      </c>
      <c r="D2019">
        <f t="shared" si="93"/>
        <v>3.030457358490566E-2</v>
      </c>
      <c r="E2019">
        <f t="shared" si="94"/>
        <v>0</v>
      </c>
      <c r="F2019">
        <f t="shared" si="95"/>
        <v>0.47602887641509428</v>
      </c>
    </row>
    <row r="2020" spans="1:6" x14ac:dyDescent="0.25">
      <c r="A2020">
        <v>2011</v>
      </c>
      <c r="B2020">
        <f>'Założenia i wyniki'!$E$6*Znorm.Profile!B2020*((100-(24*'Założenia i wyniki'!$E$9))/100)</f>
        <v>0</v>
      </c>
      <c r="C2020">
        <f>'Założenia i wyniki'!$E$8*Znorm.Profile!C2020*(1+'Założenia i wyniki'!$E$10/100)^24</f>
        <v>0.59004330000000005</v>
      </c>
      <c r="D2020">
        <f t="shared" si="93"/>
        <v>0</v>
      </c>
      <c r="E2020">
        <f t="shared" si="94"/>
        <v>0</v>
      </c>
      <c r="F2020">
        <f t="shared" si="95"/>
        <v>0.59004330000000005</v>
      </c>
    </row>
    <row r="2021" spans="1:6" x14ac:dyDescent="0.25">
      <c r="A2021">
        <v>2012</v>
      </c>
      <c r="B2021">
        <f>'Założenia i wyniki'!$E$6*Znorm.Profile!B2021*((100-(24*'Założenia i wyniki'!$E$9))/100)</f>
        <v>0</v>
      </c>
      <c r="C2021">
        <f>'Założenia i wyniki'!$E$8*Znorm.Profile!C2021*(1+'Założenia i wyniki'!$E$10/100)^24</f>
        <v>0.61129389999999995</v>
      </c>
      <c r="D2021">
        <f t="shared" si="93"/>
        <v>0</v>
      </c>
      <c r="E2021">
        <f t="shared" si="94"/>
        <v>0</v>
      </c>
      <c r="F2021">
        <f t="shared" si="95"/>
        <v>0.61129389999999995</v>
      </c>
    </row>
    <row r="2022" spans="1:6" x14ac:dyDescent="0.25">
      <c r="A2022">
        <v>2013</v>
      </c>
      <c r="B2022">
        <f>'Założenia i wyniki'!$E$6*Znorm.Profile!B2022*((100-(24*'Założenia i wyniki'!$E$9))/100)</f>
        <v>0</v>
      </c>
      <c r="C2022">
        <f>'Założenia i wyniki'!$E$8*Znorm.Profile!C2022*(1+'Założenia i wyniki'!$E$10/100)^24</f>
        <v>0.57104774999999997</v>
      </c>
      <c r="D2022">
        <f t="shared" si="93"/>
        <v>0</v>
      </c>
      <c r="E2022">
        <f t="shared" si="94"/>
        <v>0</v>
      </c>
      <c r="F2022">
        <f t="shared" si="95"/>
        <v>0.57104774999999997</v>
      </c>
    </row>
    <row r="2023" spans="1:6" x14ac:dyDescent="0.25">
      <c r="A2023">
        <v>2014</v>
      </c>
      <c r="B2023">
        <f>'Założenia i wyniki'!$E$6*Znorm.Profile!B2023*((100-(24*'Założenia i wyniki'!$E$9))/100)</f>
        <v>0</v>
      </c>
      <c r="C2023">
        <f>'Założenia i wyniki'!$E$8*Znorm.Profile!C2023*(1+'Założenia i wyniki'!$E$10/100)^24</f>
        <v>0.50147510000000006</v>
      </c>
      <c r="D2023">
        <f t="shared" si="93"/>
        <v>0</v>
      </c>
      <c r="E2023">
        <f t="shared" si="94"/>
        <v>0</v>
      </c>
      <c r="F2023">
        <f t="shared" si="95"/>
        <v>0.50147510000000006</v>
      </c>
    </row>
    <row r="2024" spans="1:6" x14ac:dyDescent="0.25">
      <c r="A2024">
        <v>2015</v>
      </c>
      <c r="B2024">
        <f>'Założenia i wyniki'!$E$6*Znorm.Profile!B2024*((100-(24*'Założenia i wyniki'!$E$9))/100)</f>
        <v>0</v>
      </c>
      <c r="C2024">
        <f>'Założenia i wyniki'!$E$8*Znorm.Profile!C2024*(1+'Założenia i wyniki'!$E$10/100)^24</f>
        <v>0.39713589999999999</v>
      </c>
      <c r="D2024">
        <f t="shared" si="93"/>
        <v>0</v>
      </c>
      <c r="E2024">
        <f t="shared" si="94"/>
        <v>0</v>
      </c>
      <c r="F2024">
        <f t="shared" si="95"/>
        <v>0.39713589999999999</v>
      </c>
    </row>
    <row r="2025" spans="1:6" x14ac:dyDescent="0.25">
      <c r="A2025">
        <v>2016</v>
      </c>
      <c r="B2025">
        <f>'Założenia i wyniki'!$E$6*Znorm.Profile!B2025*((100-(24*'Założenia i wyniki'!$E$9))/100)</f>
        <v>0</v>
      </c>
      <c r="C2025">
        <f>'Założenia i wyniki'!$E$8*Znorm.Profile!C2025*(1+'Założenia i wyniki'!$E$10/100)^24</f>
        <v>0.31502380000000002</v>
      </c>
      <c r="D2025">
        <f t="shared" si="93"/>
        <v>0</v>
      </c>
      <c r="E2025">
        <f t="shared" si="94"/>
        <v>0</v>
      </c>
      <c r="F2025">
        <f t="shared" si="95"/>
        <v>0.31502380000000002</v>
      </c>
    </row>
    <row r="2026" spans="1:6" x14ac:dyDescent="0.25">
      <c r="A2026">
        <v>2017</v>
      </c>
      <c r="B2026">
        <f>'Założenia i wyniki'!$E$6*Znorm.Profile!B2026*((100-(24*'Założenia i wyniki'!$E$9))/100)</f>
        <v>0</v>
      </c>
      <c r="C2026">
        <f>'Założenia i wyniki'!$E$8*Znorm.Profile!C2026*(1+'Założenia i wyniki'!$E$10/100)^24</f>
        <v>0.25001795000000004</v>
      </c>
      <c r="D2026">
        <f t="shared" si="93"/>
        <v>0</v>
      </c>
      <c r="E2026">
        <f t="shared" si="94"/>
        <v>0</v>
      </c>
      <c r="F2026">
        <f t="shared" si="95"/>
        <v>0.25001795000000004</v>
      </c>
    </row>
    <row r="2027" spans="1:6" x14ac:dyDescent="0.25">
      <c r="A2027">
        <v>2018</v>
      </c>
      <c r="B2027">
        <f>'Założenia i wyniki'!$E$6*Znorm.Profile!B2027*((100-(24*'Założenia i wyniki'!$E$9))/100)</f>
        <v>0</v>
      </c>
      <c r="C2027">
        <f>'Założenia i wyniki'!$E$8*Znorm.Profile!C2027*(1+'Założenia i wyniki'!$E$10/100)^24</f>
        <v>0.22633099999999998</v>
      </c>
      <c r="D2027">
        <f t="shared" si="93"/>
        <v>0</v>
      </c>
      <c r="E2027">
        <f t="shared" si="94"/>
        <v>0</v>
      </c>
      <c r="F2027">
        <f t="shared" si="95"/>
        <v>0.22633099999999998</v>
      </c>
    </row>
    <row r="2028" spans="1:6" x14ac:dyDescent="0.25">
      <c r="A2028">
        <v>2019</v>
      </c>
      <c r="B2028">
        <f>'Założenia i wyniki'!$E$6*Znorm.Profile!B2028*((100-(24*'Założenia i wyniki'!$E$9))/100)</f>
        <v>0</v>
      </c>
      <c r="C2028">
        <f>'Założenia i wyniki'!$E$8*Znorm.Profile!C2028*(1+'Założenia i wyniki'!$E$10/100)^24</f>
        <v>0.21038604999999999</v>
      </c>
      <c r="D2028">
        <f t="shared" si="93"/>
        <v>0</v>
      </c>
      <c r="E2028">
        <f t="shared" si="94"/>
        <v>0</v>
      </c>
      <c r="F2028">
        <f t="shared" si="95"/>
        <v>0.21038604999999999</v>
      </c>
    </row>
    <row r="2029" spans="1:6" x14ac:dyDescent="0.25">
      <c r="A2029">
        <v>2020</v>
      </c>
      <c r="B2029">
        <f>'Założenia i wyniki'!$E$6*Znorm.Profile!B2029*((100-(24*'Założenia i wyniki'!$E$9))/100)</f>
        <v>0</v>
      </c>
      <c r="C2029">
        <f>'Założenia i wyniki'!$E$8*Znorm.Profile!C2029*(1+'Założenia i wyniki'!$E$10/100)^24</f>
        <v>0.21231385</v>
      </c>
      <c r="D2029">
        <f t="shared" si="93"/>
        <v>0</v>
      </c>
      <c r="E2029">
        <f t="shared" si="94"/>
        <v>0</v>
      </c>
      <c r="F2029">
        <f t="shared" si="95"/>
        <v>0.21231385</v>
      </c>
    </row>
    <row r="2030" spans="1:6" x14ac:dyDescent="0.25">
      <c r="A2030">
        <v>2021</v>
      </c>
      <c r="B2030">
        <f>'Założenia i wyniki'!$E$6*Znorm.Profile!B2030*((100-(24*'Założenia i wyniki'!$E$9))/100)</f>
        <v>0</v>
      </c>
      <c r="C2030">
        <f>'Założenia i wyniki'!$E$8*Znorm.Profile!C2030*(1+'Założenia i wyniki'!$E$10/100)^24</f>
        <v>0.23755759999999998</v>
      </c>
      <c r="D2030">
        <f t="shared" si="93"/>
        <v>0</v>
      </c>
      <c r="E2030">
        <f t="shared" si="94"/>
        <v>0</v>
      </c>
      <c r="F2030">
        <f t="shared" si="95"/>
        <v>0.23755759999999998</v>
      </c>
    </row>
    <row r="2031" spans="1:6" x14ac:dyDescent="0.25">
      <c r="A2031">
        <v>2022</v>
      </c>
      <c r="B2031">
        <f>'Założenia i wyniki'!$E$6*Znorm.Profile!B2031*((100-(24*'Założenia i wyniki'!$E$9))/100)</f>
        <v>0</v>
      </c>
      <c r="C2031">
        <f>'Założenia i wyniki'!$E$8*Znorm.Profile!C2031*(1+'Założenia i wyniki'!$E$10/100)^24</f>
        <v>0.29774920000000005</v>
      </c>
      <c r="D2031">
        <f t="shared" si="93"/>
        <v>0</v>
      </c>
      <c r="E2031">
        <f t="shared" si="94"/>
        <v>0</v>
      </c>
      <c r="F2031">
        <f t="shared" si="95"/>
        <v>0.29774920000000005</v>
      </c>
    </row>
    <row r="2032" spans="1:6" x14ac:dyDescent="0.25">
      <c r="A2032">
        <v>2023</v>
      </c>
      <c r="B2032">
        <f>'Założenia i wyniki'!$E$6*Znorm.Profile!B2032*((100-(24*'Założenia i wyniki'!$E$9))/100)</f>
        <v>3.47844E-2</v>
      </c>
      <c r="C2032">
        <f>'Założenia i wyniki'!$E$8*Znorm.Profile!C2032*(1+'Założenia i wyniki'!$E$10/100)^24</f>
        <v>0.38327695000000001</v>
      </c>
      <c r="D2032">
        <f t="shared" si="93"/>
        <v>3.47844E-2</v>
      </c>
      <c r="E2032">
        <f t="shared" si="94"/>
        <v>0</v>
      </c>
      <c r="F2032">
        <f t="shared" si="95"/>
        <v>0.34849255000000001</v>
      </c>
    </row>
    <row r="2033" spans="1:6" x14ac:dyDescent="0.25">
      <c r="A2033">
        <v>2024</v>
      </c>
      <c r="B2033">
        <f>'Założenia i wyniki'!$E$6*Znorm.Profile!B2033*((100-(24*'Założenia i wyniki'!$E$9))/100)</f>
        <v>0.17026694339622642</v>
      </c>
      <c r="C2033">
        <f>'Założenia i wyniki'!$E$8*Znorm.Profile!C2033*(1+'Założenia i wyniki'!$E$10/100)^24</f>
        <v>0.42577150000000002</v>
      </c>
      <c r="D2033">
        <f t="shared" si="93"/>
        <v>0.17026694339622642</v>
      </c>
      <c r="E2033">
        <f t="shared" si="94"/>
        <v>0</v>
      </c>
      <c r="F2033">
        <f t="shared" si="95"/>
        <v>0.25550455660377358</v>
      </c>
    </row>
    <row r="2034" spans="1:6" x14ac:dyDescent="0.25">
      <c r="A2034">
        <v>2025</v>
      </c>
      <c r="B2034">
        <f>'Założenia i wyniki'!$E$6*Znorm.Profile!B2034*((100-(24*'Założenia i wyniki'!$E$9))/100)</f>
        <v>0.34359056603773586</v>
      </c>
      <c r="C2034">
        <f>'Założenia i wyniki'!$E$8*Znorm.Profile!C2034*(1+'Założenia i wyniki'!$E$10/100)^24</f>
        <v>0.43403605000000001</v>
      </c>
      <c r="D2034">
        <f t="shared" si="93"/>
        <v>0.34359056603773586</v>
      </c>
      <c r="E2034">
        <f t="shared" si="94"/>
        <v>0</v>
      </c>
      <c r="F2034">
        <f t="shared" si="95"/>
        <v>9.044548396226415E-2</v>
      </c>
    </row>
    <row r="2035" spans="1:6" x14ac:dyDescent="0.25">
      <c r="A2035">
        <v>2026</v>
      </c>
      <c r="B2035">
        <f>'Założenia i wyniki'!$E$6*Znorm.Profile!B2035*((100-(24*'Założenia i wyniki'!$E$9))/100)</f>
        <v>0.44728135849056594</v>
      </c>
      <c r="C2035">
        <f>'Założenia i wyniki'!$E$8*Znorm.Profile!C2035*(1+'Założenia i wyniki'!$E$10/100)^24</f>
        <v>0.41990060000000001</v>
      </c>
      <c r="D2035">
        <f t="shared" si="93"/>
        <v>0.41990060000000001</v>
      </c>
      <c r="E2035">
        <f t="shared" si="94"/>
        <v>2.7380758490565926E-2</v>
      </c>
      <c r="F2035">
        <f t="shared" si="95"/>
        <v>0</v>
      </c>
    </row>
    <row r="2036" spans="1:6" x14ac:dyDescent="0.25">
      <c r="A2036">
        <v>2027</v>
      </c>
      <c r="B2036">
        <f>'Założenia i wyniki'!$E$6*Znorm.Profile!B2036*((100-(24*'Założenia i wyniki'!$E$9))/100)</f>
        <v>0.46043803773584896</v>
      </c>
      <c r="C2036">
        <f>'Założenia i wyniki'!$E$8*Znorm.Profile!C2036*(1+'Założenia i wyniki'!$E$10/100)^24</f>
        <v>0.42148469999999999</v>
      </c>
      <c r="D2036">
        <f t="shared" si="93"/>
        <v>0.42148469999999999</v>
      </c>
      <c r="E2036">
        <f t="shared" si="94"/>
        <v>3.895333773584897E-2</v>
      </c>
      <c r="F2036">
        <f t="shared" si="95"/>
        <v>0</v>
      </c>
    </row>
    <row r="2037" spans="1:6" x14ac:dyDescent="0.25">
      <c r="A2037">
        <v>2028</v>
      </c>
      <c r="B2037">
        <f>'Założenia i wyniki'!$E$6*Znorm.Profile!B2037*((100-(24*'Założenia i wyniki'!$E$9))/100)</f>
        <v>0.72085796226415078</v>
      </c>
      <c r="C2037">
        <f>'Założenia i wyniki'!$E$8*Znorm.Profile!C2037*(1+'Założenia i wyniki'!$E$10/100)^24</f>
        <v>0.42184730000000004</v>
      </c>
      <c r="D2037">
        <f t="shared" si="93"/>
        <v>0.42184730000000004</v>
      </c>
      <c r="E2037">
        <f t="shared" si="94"/>
        <v>0.29901066226415074</v>
      </c>
      <c r="F2037">
        <f t="shared" si="95"/>
        <v>0</v>
      </c>
    </row>
    <row r="2038" spans="1:6" x14ac:dyDescent="0.25">
      <c r="A2038">
        <v>2029</v>
      </c>
      <c r="B2038">
        <f>'Założenia i wyniki'!$E$6*Znorm.Profile!B2038*((100-(24*'Założenia i wyniki'!$E$9))/100)</f>
        <v>1.9692332075471699</v>
      </c>
      <c r="C2038">
        <f>'Założenia i wyniki'!$E$8*Znorm.Profile!C2038*(1+'Założenia i wyniki'!$E$10/100)^24</f>
        <v>0.42937894999999998</v>
      </c>
      <c r="D2038">
        <f t="shared" si="93"/>
        <v>0.42937894999999998</v>
      </c>
      <c r="E2038">
        <f t="shared" si="94"/>
        <v>1.5398542575471699</v>
      </c>
      <c r="F2038">
        <f t="shared" si="95"/>
        <v>0</v>
      </c>
    </row>
    <row r="2039" spans="1:6" x14ac:dyDescent="0.25">
      <c r="A2039">
        <v>2030</v>
      </c>
      <c r="B2039">
        <f>'Założenia i wyniki'!$E$6*Znorm.Profile!B2039*((100-(24*'Założenia i wyniki'!$E$9))/100)</f>
        <v>1.8676233962264148</v>
      </c>
      <c r="C2039">
        <f>'Założenia i wyniki'!$E$8*Znorm.Profile!C2039*(1+'Założenia i wyniki'!$E$10/100)^24</f>
        <v>0.42796879999999998</v>
      </c>
      <c r="D2039">
        <f t="shared" si="93"/>
        <v>0.42796879999999998</v>
      </c>
      <c r="E2039">
        <f t="shared" si="94"/>
        <v>1.4396545962264149</v>
      </c>
      <c r="F2039">
        <f t="shared" si="95"/>
        <v>0</v>
      </c>
    </row>
    <row r="2040" spans="1:6" x14ac:dyDescent="0.25">
      <c r="A2040">
        <v>2031</v>
      </c>
      <c r="B2040">
        <f>'Założenia i wyniki'!$E$6*Znorm.Profile!B2040*((100-(24*'Założenia i wyniki'!$E$9))/100)</f>
        <v>1.4970867924528299</v>
      </c>
      <c r="C2040">
        <f>'Założenia i wyniki'!$E$8*Znorm.Profile!C2040*(1+'Założenia i wyniki'!$E$10/100)^24</f>
        <v>0.42278144999999995</v>
      </c>
      <c r="D2040">
        <f t="shared" si="93"/>
        <v>0.42278144999999995</v>
      </c>
      <c r="E2040">
        <f t="shared" si="94"/>
        <v>1.0743053424528299</v>
      </c>
      <c r="F2040">
        <f t="shared" si="95"/>
        <v>0</v>
      </c>
    </row>
    <row r="2041" spans="1:6" x14ac:dyDescent="0.25">
      <c r="A2041">
        <v>2032</v>
      </c>
      <c r="B2041">
        <f>'Założenia i wyniki'!$E$6*Znorm.Profile!B2041*((100-(24*'Założenia i wyniki'!$E$9))/100)</f>
        <v>0.96830415094339628</v>
      </c>
      <c r="C2041">
        <f>'Założenia i wyniki'!$E$8*Znorm.Profile!C2041*(1+'Założenia i wyniki'!$E$10/100)^24</f>
        <v>0.44614604999999996</v>
      </c>
      <c r="D2041">
        <f t="shared" si="93"/>
        <v>0.44614604999999996</v>
      </c>
      <c r="E2041">
        <f t="shared" si="94"/>
        <v>0.52215810094339632</v>
      </c>
      <c r="F2041">
        <f t="shared" si="95"/>
        <v>0</v>
      </c>
    </row>
    <row r="2042" spans="1:6" x14ac:dyDescent="0.25">
      <c r="A2042">
        <v>2033</v>
      </c>
      <c r="B2042">
        <f>'Założenia i wyniki'!$E$6*Znorm.Profile!B2042*((100-(24*'Założenia i wyniki'!$E$9))/100)</f>
        <v>0.37669569811320747</v>
      </c>
      <c r="C2042">
        <f>'Założenia i wyniki'!$E$8*Znorm.Profile!C2042*(1+'Założenia i wyniki'!$E$10/100)^24</f>
        <v>0.48529600000000001</v>
      </c>
      <c r="D2042">
        <f t="shared" si="93"/>
        <v>0.37669569811320747</v>
      </c>
      <c r="E2042">
        <f t="shared" si="94"/>
        <v>0</v>
      </c>
      <c r="F2042">
        <f t="shared" si="95"/>
        <v>0.10860030188679254</v>
      </c>
    </row>
    <row r="2043" spans="1:6" x14ac:dyDescent="0.25">
      <c r="A2043">
        <v>2034</v>
      </c>
      <c r="B2043">
        <f>'Założenia i wyniki'!$E$6*Znorm.Profile!B2043*((100-(24*'Założenia i wyniki'!$E$9))/100)</f>
        <v>2.8580332075471695E-2</v>
      </c>
      <c r="C2043">
        <f>'Założenia i wyniki'!$E$8*Znorm.Profile!C2043*(1+'Założenia i wyniki'!$E$10/100)^24</f>
        <v>0.53483710000000007</v>
      </c>
      <c r="D2043">
        <f t="shared" si="93"/>
        <v>2.8580332075471695E-2</v>
      </c>
      <c r="E2043">
        <f t="shared" si="94"/>
        <v>0</v>
      </c>
      <c r="F2043">
        <f t="shared" si="95"/>
        <v>0.50625676792452834</v>
      </c>
    </row>
    <row r="2044" spans="1:6" x14ac:dyDescent="0.25">
      <c r="A2044">
        <v>2035</v>
      </c>
      <c r="B2044">
        <f>'Założenia i wyniki'!$E$6*Znorm.Profile!B2044*((100-(24*'Założenia i wyniki'!$E$9))/100)</f>
        <v>0</v>
      </c>
      <c r="C2044">
        <f>'Założenia i wyniki'!$E$8*Znorm.Profile!C2044*(1+'Założenia i wyniki'!$E$10/100)^24</f>
        <v>0.60171615000000001</v>
      </c>
      <c r="D2044">
        <f t="shared" si="93"/>
        <v>0</v>
      </c>
      <c r="E2044">
        <f t="shared" si="94"/>
        <v>0</v>
      </c>
      <c r="F2044">
        <f t="shared" si="95"/>
        <v>0.60171615000000001</v>
      </c>
    </row>
    <row r="2045" spans="1:6" x14ac:dyDescent="0.25">
      <c r="A2045">
        <v>2036</v>
      </c>
      <c r="B2045">
        <f>'Założenia i wyniki'!$E$6*Znorm.Profile!B2045*((100-(24*'Założenia i wyniki'!$E$9))/100)</f>
        <v>0</v>
      </c>
      <c r="C2045">
        <f>'Założenia i wyniki'!$E$8*Znorm.Profile!C2045*(1+'Założenia i wyniki'!$E$10/100)^24</f>
        <v>0.61622434999999998</v>
      </c>
      <c r="D2045">
        <f t="shared" si="93"/>
        <v>0</v>
      </c>
      <c r="E2045">
        <f t="shared" si="94"/>
        <v>0</v>
      </c>
      <c r="F2045">
        <f t="shared" si="95"/>
        <v>0.61622434999999998</v>
      </c>
    </row>
    <row r="2046" spans="1:6" x14ac:dyDescent="0.25">
      <c r="A2046">
        <v>2037</v>
      </c>
      <c r="B2046">
        <f>'Założenia i wyniki'!$E$6*Znorm.Profile!B2046*((100-(24*'Założenia i wyniki'!$E$9))/100)</f>
        <v>0</v>
      </c>
      <c r="C2046">
        <f>'Założenia i wyniki'!$E$8*Znorm.Profile!C2046*(1+'Założenia i wyniki'!$E$10/100)^24</f>
        <v>0.57963710000000002</v>
      </c>
      <c r="D2046">
        <f t="shared" si="93"/>
        <v>0</v>
      </c>
      <c r="E2046">
        <f t="shared" si="94"/>
        <v>0</v>
      </c>
      <c r="F2046">
        <f t="shared" si="95"/>
        <v>0.57963710000000002</v>
      </c>
    </row>
    <row r="2047" spans="1:6" x14ac:dyDescent="0.25">
      <c r="A2047">
        <v>2038</v>
      </c>
      <c r="B2047">
        <f>'Założenia i wyniki'!$E$6*Znorm.Profile!B2047*((100-(24*'Założenia i wyniki'!$E$9))/100)</f>
        <v>0</v>
      </c>
      <c r="C2047">
        <f>'Założenia i wyniki'!$E$8*Znorm.Profile!C2047*(1+'Założenia i wyniki'!$E$10/100)^24</f>
        <v>0.5019091</v>
      </c>
      <c r="D2047">
        <f t="shared" si="93"/>
        <v>0</v>
      </c>
      <c r="E2047">
        <f t="shared" si="94"/>
        <v>0</v>
      </c>
      <c r="F2047">
        <f t="shared" si="95"/>
        <v>0.5019091</v>
      </c>
    </row>
    <row r="2048" spans="1:6" x14ac:dyDescent="0.25">
      <c r="A2048">
        <v>2039</v>
      </c>
      <c r="B2048">
        <f>'Założenia i wyniki'!$E$6*Znorm.Profile!B2048*((100-(24*'Założenia i wyniki'!$E$9))/100)</f>
        <v>0</v>
      </c>
      <c r="C2048">
        <f>'Założenia i wyniki'!$E$8*Znorm.Profile!C2048*(1+'Założenia i wyniki'!$E$10/100)^24</f>
        <v>0.40958995000000004</v>
      </c>
      <c r="D2048">
        <f t="shared" si="93"/>
        <v>0</v>
      </c>
      <c r="E2048">
        <f t="shared" si="94"/>
        <v>0</v>
      </c>
      <c r="F2048">
        <f t="shared" si="95"/>
        <v>0.40958995000000004</v>
      </c>
    </row>
    <row r="2049" spans="1:6" x14ac:dyDescent="0.25">
      <c r="A2049">
        <v>2040</v>
      </c>
      <c r="B2049">
        <f>'Założenia i wyniki'!$E$6*Znorm.Profile!B2049*((100-(24*'Założenia i wyniki'!$E$9))/100)</f>
        <v>0</v>
      </c>
      <c r="C2049">
        <f>'Założenia i wyniki'!$E$8*Znorm.Profile!C2049*(1+'Założenia i wyniki'!$E$10/100)^24</f>
        <v>0.32263595</v>
      </c>
      <c r="D2049">
        <f t="shared" si="93"/>
        <v>0</v>
      </c>
      <c r="E2049">
        <f t="shared" si="94"/>
        <v>0</v>
      </c>
      <c r="F2049">
        <f t="shared" si="95"/>
        <v>0.32263595</v>
      </c>
    </row>
    <row r="2050" spans="1:6" x14ac:dyDescent="0.25">
      <c r="A2050">
        <v>2041</v>
      </c>
      <c r="B2050">
        <f>'Założenia i wyniki'!$E$6*Znorm.Profile!B2050*((100-(24*'Założenia i wyniki'!$E$9))/100)</f>
        <v>0</v>
      </c>
      <c r="C2050">
        <f>'Założenia i wyniki'!$E$8*Znorm.Profile!C2050*(1+'Założenia i wyniki'!$E$10/100)^24</f>
        <v>0.25033365000000002</v>
      </c>
      <c r="D2050">
        <f t="shared" si="93"/>
        <v>0</v>
      </c>
      <c r="E2050">
        <f t="shared" si="94"/>
        <v>0</v>
      </c>
      <c r="F2050">
        <f t="shared" si="95"/>
        <v>0.25033365000000002</v>
      </c>
    </row>
    <row r="2051" spans="1:6" x14ac:dyDescent="0.25">
      <c r="A2051">
        <v>2042</v>
      </c>
      <c r="B2051">
        <f>'Założenia i wyniki'!$E$6*Znorm.Profile!B2051*((100-(24*'Założenia i wyniki'!$E$9))/100)</f>
        <v>0</v>
      </c>
      <c r="C2051">
        <f>'Założenia i wyniki'!$E$8*Znorm.Profile!C2051*(1+'Założenia i wyniki'!$E$10/100)^24</f>
        <v>0.22840790000000002</v>
      </c>
      <c r="D2051">
        <f t="shared" si="93"/>
        <v>0</v>
      </c>
      <c r="E2051">
        <f t="shared" si="94"/>
        <v>0</v>
      </c>
      <c r="F2051">
        <f t="shared" si="95"/>
        <v>0.22840790000000002</v>
      </c>
    </row>
    <row r="2052" spans="1:6" x14ac:dyDescent="0.25">
      <c r="A2052">
        <v>2043</v>
      </c>
      <c r="B2052">
        <f>'Założenia i wyniki'!$E$6*Znorm.Profile!B2052*((100-(24*'Założenia i wyniki'!$E$9))/100)</f>
        <v>0</v>
      </c>
      <c r="C2052">
        <f>'Założenia i wyniki'!$E$8*Znorm.Profile!C2052*(1+'Założenia i wyniki'!$E$10/100)^24</f>
        <v>0.21464450000000002</v>
      </c>
      <c r="D2052">
        <f t="shared" si="93"/>
        <v>0</v>
      </c>
      <c r="E2052">
        <f t="shared" si="94"/>
        <v>0</v>
      </c>
      <c r="F2052">
        <f t="shared" si="95"/>
        <v>0.21464450000000002</v>
      </c>
    </row>
    <row r="2053" spans="1:6" x14ac:dyDescent="0.25">
      <c r="A2053">
        <v>2044</v>
      </c>
      <c r="B2053">
        <f>'Założenia i wyniki'!$E$6*Znorm.Profile!B2053*((100-(24*'Założenia i wyniki'!$E$9))/100)</f>
        <v>0</v>
      </c>
      <c r="C2053">
        <f>'Założenia i wyniki'!$E$8*Znorm.Profile!C2053*(1+'Założenia i wyniki'!$E$10/100)^24</f>
        <v>0.21947659999999999</v>
      </c>
      <c r="D2053">
        <f t="shared" si="93"/>
        <v>0</v>
      </c>
      <c r="E2053">
        <f t="shared" si="94"/>
        <v>0</v>
      </c>
      <c r="F2053">
        <f t="shared" si="95"/>
        <v>0.21947659999999999</v>
      </c>
    </row>
    <row r="2054" spans="1:6" x14ac:dyDescent="0.25">
      <c r="A2054">
        <v>2045</v>
      </c>
      <c r="B2054">
        <f>'Założenia i wyniki'!$E$6*Znorm.Profile!B2054*((100-(24*'Założenia i wyniki'!$E$9))/100)</f>
        <v>0</v>
      </c>
      <c r="C2054">
        <f>'Założenia i wyniki'!$E$8*Znorm.Profile!C2054*(1+'Założenia i wyniki'!$E$10/100)^24</f>
        <v>0.24022564999999996</v>
      </c>
      <c r="D2054">
        <f t="shared" si="93"/>
        <v>0</v>
      </c>
      <c r="E2054">
        <f t="shared" si="94"/>
        <v>0</v>
      </c>
      <c r="F2054">
        <f t="shared" si="95"/>
        <v>0.24022564999999996</v>
      </c>
    </row>
    <row r="2055" spans="1:6" x14ac:dyDescent="0.25">
      <c r="A2055">
        <v>2046</v>
      </c>
      <c r="B2055">
        <f>'Założenia i wyniki'!$E$6*Znorm.Profile!B2055*((100-(24*'Założenia i wyniki'!$E$9))/100)</f>
        <v>0</v>
      </c>
      <c r="C2055">
        <f>'Założenia i wyniki'!$E$8*Znorm.Profile!C2055*(1+'Założenia i wyniki'!$E$10/100)^24</f>
        <v>0.2984541</v>
      </c>
      <c r="D2055">
        <f t="shared" si="93"/>
        <v>0</v>
      </c>
      <c r="E2055">
        <f t="shared" si="94"/>
        <v>0</v>
      </c>
      <c r="F2055">
        <f t="shared" si="95"/>
        <v>0.2984541</v>
      </c>
    </row>
    <row r="2056" spans="1:6" x14ac:dyDescent="0.25">
      <c r="A2056">
        <v>2047</v>
      </c>
      <c r="B2056">
        <f>'Założenia i wyniki'!$E$6*Znorm.Profile!B2056*((100-(24*'Założenia i wyniki'!$E$9))/100)</f>
        <v>3.6566573584905657E-2</v>
      </c>
      <c r="C2056">
        <f>'Założenia i wyniki'!$E$8*Znorm.Profile!C2056*(1+'Założenia i wyniki'!$E$10/100)^24</f>
        <v>0.38098409999999999</v>
      </c>
      <c r="D2056">
        <f t="shared" si="93"/>
        <v>3.6566573584905657E-2</v>
      </c>
      <c r="E2056">
        <f t="shared" si="94"/>
        <v>0</v>
      </c>
      <c r="F2056">
        <f t="shared" si="95"/>
        <v>0.34441752641509432</v>
      </c>
    </row>
    <row r="2057" spans="1:6" x14ac:dyDescent="0.25">
      <c r="A2057">
        <v>2048</v>
      </c>
      <c r="B2057">
        <f>'Założenia i wyniki'!$E$6*Znorm.Profile!B2057*((100-(24*'Założenia i wyniki'!$E$9))/100)</f>
        <v>0.16831554716981131</v>
      </c>
      <c r="C2057">
        <f>'Założenia i wyniki'!$E$8*Znorm.Profile!C2057*(1+'Założenia i wyniki'!$E$10/100)^24</f>
        <v>0.43181530000000001</v>
      </c>
      <c r="D2057">
        <f t="shared" si="93"/>
        <v>0.16831554716981131</v>
      </c>
      <c r="E2057">
        <f t="shared" si="94"/>
        <v>0</v>
      </c>
      <c r="F2057">
        <f t="shared" si="95"/>
        <v>0.26349975283018867</v>
      </c>
    </row>
    <row r="2058" spans="1:6" x14ac:dyDescent="0.25">
      <c r="A2058">
        <v>2049</v>
      </c>
      <c r="B2058">
        <f>'Założenia i wyniki'!$E$6*Znorm.Profile!B2058*((100-(24*'Założenia i wyniki'!$E$9))/100)</f>
        <v>0.26669335849056602</v>
      </c>
      <c r="C2058">
        <f>'Założenia i wyniki'!$E$8*Znorm.Profile!C2058*(1+'Założenia i wyniki'!$E$10/100)^24</f>
        <v>0.43487009999999998</v>
      </c>
      <c r="D2058">
        <f t="shared" si="93"/>
        <v>0.26669335849056602</v>
      </c>
      <c r="E2058">
        <f t="shared" si="94"/>
        <v>0</v>
      </c>
      <c r="F2058">
        <f t="shared" si="95"/>
        <v>0.16817674150943396</v>
      </c>
    </row>
    <row r="2059" spans="1:6" x14ac:dyDescent="0.25">
      <c r="A2059">
        <v>2050</v>
      </c>
      <c r="B2059">
        <f>'Założenia i wyniki'!$E$6*Znorm.Profile!B2059*((100-(24*'Założenia i wyniki'!$E$9))/100)</f>
        <v>0.39615630188679241</v>
      </c>
      <c r="C2059">
        <f>'Założenia i wyniki'!$E$8*Znorm.Profile!C2059*(1+'Założenia i wyniki'!$E$10/100)^24</f>
        <v>0.44055130000000003</v>
      </c>
      <c r="D2059">
        <f t="shared" ref="D2059:D2122" si="96">IF(B2059&lt;=C2059,B2059,C2059)</f>
        <v>0.39615630188679241</v>
      </c>
      <c r="E2059">
        <f t="shared" ref="E2059:E2122" si="97">IF(B2059&gt;C2059,B2059-C2059,0)</f>
        <v>0</v>
      </c>
      <c r="F2059">
        <f t="shared" ref="F2059:F2122" si="98">IF(B2059&lt;C2059,C2059-B2059,0)</f>
        <v>4.4394998113207629E-2</v>
      </c>
    </row>
    <row r="2060" spans="1:6" x14ac:dyDescent="0.25">
      <c r="A2060">
        <v>2051</v>
      </c>
      <c r="B2060">
        <f>'Założenia i wyniki'!$E$6*Znorm.Profile!B2060*((100-(24*'Założenia i wyniki'!$E$9))/100)</f>
        <v>0.41717192452830182</v>
      </c>
      <c r="C2060">
        <f>'Założenia i wyniki'!$E$8*Znorm.Profile!C2060*(1+'Założenia i wyniki'!$E$10/100)^24</f>
        <v>0.41873090000000002</v>
      </c>
      <c r="D2060">
        <f t="shared" si="96"/>
        <v>0.41717192452830182</v>
      </c>
      <c r="E2060">
        <f t="shared" si="97"/>
        <v>0</v>
      </c>
      <c r="F2060">
        <f t="shared" si="98"/>
        <v>1.5589754716981985E-3</v>
      </c>
    </row>
    <row r="2061" spans="1:6" x14ac:dyDescent="0.25">
      <c r="A2061">
        <v>2052</v>
      </c>
      <c r="B2061">
        <f>'Założenia i wyniki'!$E$6*Znorm.Profile!B2061*((100-(24*'Założenia i wyniki'!$E$9))/100)</f>
        <v>0.39058415094339621</v>
      </c>
      <c r="C2061">
        <f>'Założenia i wyniki'!$E$8*Znorm.Profile!C2061*(1+'Założenia i wyniki'!$E$10/100)^24</f>
        <v>0.42320949999999996</v>
      </c>
      <c r="D2061">
        <f t="shared" si="96"/>
        <v>0.39058415094339621</v>
      </c>
      <c r="E2061">
        <f t="shared" si="97"/>
        <v>0</v>
      </c>
      <c r="F2061">
        <f t="shared" si="98"/>
        <v>3.2625349056603747E-2</v>
      </c>
    </row>
    <row r="2062" spans="1:6" x14ac:dyDescent="0.25">
      <c r="A2062">
        <v>2053</v>
      </c>
      <c r="B2062">
        <f>'Założenia i wyniki'!$E$6*Znorm.Profile!B2062*((100-(24*'Założenia i wyniki'!$E$9))/100)</f>
        <v>0.33660060377358492</v>
      </c>
      <c r="C2062">
        <f>'Założenia i wyniki'!$E$8*Znorm.Profile!C2062*(1+'Założenia i wyniki'!$E$10/100)^24</f>
        <v>0.41280365000000002</v>
      </c>
      <c r="D2062">
        <f t="shared" si="96"/>
        <v>0.33660060377358492</v>
      </c>
      <c r="E2062">
        <f t="shared" si="97"/>
        <v>0</v>
      </c>
      <c r="F2062">
        <f t="shared" si="98"/>
        <v>7.6203046226415105E-2</v>
      </c>
    </row>
    <row r="2063" spans="1:6" x14ac:dyDescent="0.25">
      <c r="A2063">
        <v>2054</v>
      </c>
      <c r="B2063">
        <f>'Założenia i wyniki'!$E$6*Znorm.Profile!B2063*((100-(24*'Założenia i wyniki'!$E$9))/100)</f>
        <v>0.31297803773584904</v>
      </c>
      <c r="C2063">
        <f>'Założenia i wyniki'!$E$8*Znorm.Profile!C2063*(1+'Założenia i wyniki'!$E$10/100)^24</f>
        <v>0.42391265</v>
      </c>
      <c r="D2063">
        <f t="shared" si="96"/>
        <v>0.31297803773584904</v>
      </c>
      <c r="E2063">
        <f t="shared" si="97"/>
        <v>0</v>
      </c>
      <c r="F2063">
        <f t="shared" si="98"/>
        <v>0.11093461226415097</v>
      </c>
    </row>
    <row r="2064" spans="1:6" x14ac:dyDescent="0.25">
      <c r="A2064">
        <v>2055</v>
      </c>
      <c r="B2064">
        <f>'Założenia i wyniki'!$E$6*Znorm.Profile!B2064*((100-(24*'Założenia i wyniki'!$E$9))/100)</f>
        <v>0.6936222641509433</v>
      </c>
      <c r="C2064">
        <f>'Założenia i wyniki'!$E$8*Znorm.Profile!C2064*(1+'Założenia i wyniki'!$E$10/100)^24</f>
        <v>0.42054599999999998</v>
      </c>
      <c r="D2064">
        <f t="shared" si="96"/>
        <v>0.42054599999999998</v>
      </c>
      <c r="E2064">
        <f t="shared" si="97"/>
        <v>0.27307626415094333</v>
      </c>
      <c r="F2064">
        <f t="shared" si="98"/>
        <v>0</v>
      </c>
    </row>
    <row r="2065" spans="1:6" x14ac:dyDescent="0.25">
      <c r="A2065">
        <v>2056</v>
      </c>
      <c r="B2065">
        <f>'Założenia i wyniki'!$E$6*Znorm.Profile!B2065*((100-(24*'Założenia i wyniki'!$E$9))/100)</f>
        <v>0.81714716981132074</v>
      </c>
      <c r="C2065">
        <f>'Założenia i wyniki'!$E$8*Znorm.Profile!C2065*(1+'Założenia i wyniki'!$E$10/100)^24</f>
        <v>0.44439745000000003</v>
      </c>
      <c r="D2065">
        <f t="shared" si="96"/>
        <v>0.44439745000000003</v>
      </c>
      <c r="E2065">
        <f t="shared" si="97"/>
        <v>0.37274971981132071</v>
      </c>
      <c r="F2065">
        <f t="shared" si="98"/>
        <v>0</v>
      </c>
    </row>
    <row r="2066" spans="1:6" x14ac:dyDescent="0.25">
      <c r="A2066">
        <v>2057</v>
      </c>
      <c r="B2066">
        <f>'Założenia i wyniki'!$E$6*Znorm.Profile!B2066*((100-(24*'Założenia i wyniki'!$E$9))/100)</f>
        <v>0.33226332075471698</v>
      </c>
      <c r="C2066">
        <f>'Założenia i wyniki'!$E$8*Znorm.Profile!C2066*(1+'Założenia i wyniki'!$E$10/100)^24</f>
        <v>0.46792199999999995</v>
      </c>
      <c r="D2066">
        <f t="shared" si="96"/>
        <v>0.33226332075471698</v>
      </c>
      <c r="E2066">
        <f t="shared" si="97"/>
        <v>0</v>
      </c>
      <c r="F2066">
        <f t="shared" si="98"/>
        <v>0.13565867924528296</v>
      </c>
    </row>
    <row r="2067" spans="1:6" x14ac:dyDescent="0.25">
      <c r="A2067">
        <v>2058</v>
      </c>
      <c r="B2067">
        <f>'Założenia i wyniki'!$E$6*Znorm.Profile!B2067*((100-(24*'Założenia i wyniki'!$E$9))/100)</f>
        <v>2.9198528301886791E-2</v>
      </c>
      <c r="C2067">
        <f>'Założenia i wyniki'!$E$8*Znorm.Profile!C2067*(1+'Założenia i wyniki'!$E$10/100)^24</f>
        <v>0.51748864999999999</v>
      </c>
      <c r="D2067">
        <f t="shared" si="96"/>
        <v>2.9198528301886791E-2</v>
      </c>
      <c r="E2067">
        <f t="shared" si="97"/>
        <v>0</v>
      </c>
      <c r="F2067">
        <f t="shared" si="98"/>
        <v>0.4882901216981132</v>
      </c>
    </row>
    <row r="2068" spans="1:6" x14ac:dyDescent="0.25">
      <c r="A2068">
        <v>2059</v>
      </c>
      <c r="B2068">
        <f>'Założenia i wyniki'!$E$6*Znorm.Profile!B2068*((100-(24*'Założenia i wyniki'!$E$9))/100)</f>
        <v>0</v>
      </c>
      <c r="C2068">
        <f>'Założenia i wyniki'!$E$8*Znorm.Profile!C2068*(1+'Założenia i wyniki'!$E$10/100)^24</f>
        <v>0.58573130000000007</v>
      </c>
      <c r="D2068">
        <f t="shared" si="96"/>
        <v>0</v>
      </c>
      <c r="E2068">
        <f t="shared" si="97"/>
        <v>0</v>
      </c>
      <c r="F2068">
        <f t="shared" si="98"/>
        <v>0.58573130000000007</v>
      </c>
    </row>
    <row r="2069" spans="1:6" x14ac:dyDescent="0.25">
      <c r="A2069">
        <v>2060</v>
      </c>
      <c r="B2069">
        <f>'Założenia i wyniki'!$E$6*Znorm.Profile!B2069*((100-(24*'Założenia i wyniki'!$E$9))/100)</f>
        <v>0</v>
      </c>
      <c r="C2069">
        <f>'Założenia i wyniki'!$E$8*Znorm.Profile!C2069*(1+'Założenia i wyniki'!$E$10/100)^24</f>
        <v>0.60406114999999994</v>
      </c>
      <c r="D2069">
        <f t="shared" si="96"/>
        <v>0</v>
      </c>
      <c r="E2069">
        <f t="shared" si="97"/>
        <v>0</v>
      </c>
      <c r="F2069">
        <f t="shared" si="98"/>
        <v>0.60406114999999994</v>
      </c>
    </row>
    <row r="2070" spans="1:6" x14ac:dyDescent="0.25">
      <c r="A2070">
        <v>2061</v>
      </c>
      <c r="B2070">
        <f>'Założenia i wyniki'!$E$6*Znorm.Profile!B2070*((100-(24*'Założenia i wyniki'!$E$9))/100)</f>
        <v>0</v>
      </c>
      <c r="C2070">
        <f>'Założenia i wyniki'!$E$8*Znorm.Profile!C2070*(1+'Założenia i wyniki'!$E$10/100)^24</f>
        <v>0.55845334999999996</v>
      </c>
      <c r="D2070">
        <f t="shared" si="96"/>
        <v>0</v>
      </c>
      <c r="E2070">
        <f t="shared" si="97"/>
        <v>0</v>
      </c>
      <c r="F2070">
        <f t="shared" si="98"/>
        <v>0.55845334999999996</v>
      </c>
    </row>
    <row r="2071" spans="1:6" x14ac:dyDescent="0.25">
      <c r="A2071">
        <v>2062</v>
      </c>
      <c r="B2071">
        <f>'Założenia i wyniki'!$E$6*Znorm.Profile!B2071*((100-(24*'Założenia i wyniki'!$E$9))/100)</f>
        <v>0</v>
      </c>
      <c r="C2071">
        <f>'Założenia i wyniki'!$E$8*Znorm.Profile!C2071*(1+'Założenia i wyniki'!$E$10/100)^24</f>
        <v>0.49721209999999999</v>
      </c>
      <c r="D2071">
        <f t="shared" si="96"/>
        <v>0</v>
      </c>
      <c r="E2071">
        <f t="shared" si="97"/>
        <v>0</v>
      </c>
      <c r="F2071">
        <f t="shared" si="98"/>
        <v>0.49721209999999999</v>
      </c>
    </row>
    <row r="2072" spans="1:6" x14ac:dyDescent="0.25">
      <c r="A2072">
        <v>2063</v>
      </c>
      <c r="B2072">
        <f>'Założenia i wyniki'!$E$6*Znorm.Profile!B2072*((100-(24*'Założenia i wyniki'!$E$9))/100)</f>
        <v>0</v>
      </c>
      <c r="C2072">
        <f>'Założenia i wyniki'!$E$8*Znorm.Profile!C2072*(1+'Założenia i wyniki'!$E$10/100)^24</f>
        <v>0.40850495000000003</v>
      </c>
      <c r="D2072">
        <f t="shared" si="96"/>
        <v>0</v>
      </c>
      <c r="E2072">
        <f t="shared" si="97"/>
        <v>0</v>
      </c>
      <c r="F2072">
        <f t="shared" si="98"/>
        <v>0.40850495000000003</v>
      </c>
    </row>
    <row r="2073" spans="1:6" x14ac:dyDescent="0.25">
      <c r="A2073">
        <v>2064</v>
      </c>
      <c r="B2073">
        <f>'Założenia i wyniki'!$E$6*Znorm.Profile!B2073*((100-(24*'Założenia i wyniki'!$E$9))/100)</f>
        <v>0</v>
      </c>
      <c r="C2073">
        <f>'Założenia i wyniki'!$E$8*Znorm.Profile!C2073*(1+'Założenia i wyniki'!$E$10/100)^24</f>
        <v>0.33483554999999998</v>
      </c>
      <c r="D2073">
        <f t="shared" si="96"/>
        <v>0</v>
      </c>
      <c r="E2073">
        <f t="shared" si="97"/>
        <v>0</v>
      </c>
      <c r="F2073">
        <f t="shared" si="98"/>
        <v>0.33483554999999998</v>
      </c>
    </row>
    <row r="2074" spans="1:6" x14ac:dyDescent="0.25">
      <c r="A2074">
        <v>2065</v>
      </c>
      <c r="B2074">
        <f>'Założenia i wyniki'!$E$6*Znorm.Profile!B2074*((100-(24*'Założenia i wyniki'!$E$9))/100)</f>
        <v>0</v>
      </c>
      <c r="C2074">
        <f>'Założenia i wyniki'!$E$8*Znorm.Profile!C2074*(1+'Założenia i wyniki'!$E$10/100)^24</f>
        <v>0.27180719999999997</v>
      </c>
      <c r="D2074">
        <f t="shared" si="96"/>
        <v>0</v>
      </c>
      <c r="E2074">
        <f t="shared" si="97"/>
        <v>0</v>
      </c>
      <c r="F2074">
        <f t="shared" si="98"/>
        <v>0.27180719999999997</v>
      </c>
    </row>
    <row r="2075" spans="1:6" x14ac:dyDescent="0.25">
      <c r="A2075">
        <v>2066</v>
      </c>
      <c r="B2075">
        <f>'Założenia i wyniki'!$E$6*Znorm.Profile!B2075*((100-(24*'Założenia i wyniki'!$E$9))/100)</f>
        <v>0</v>
      </c>
      <c r="C2075">
        <f>'Założenia i wyniki'!$E$8*Znorm.Profile!C2075*(1+'Założenia i wyniki'!$E$10/100)^24</f>
        <v>0.23805600000000002</v>
      </c>
      <c r="D2075">
        <f t="shared" si="96"/>
        <v>0</v>
      </c>
      <c r="E2075">
        <f t="shared" si="97"/>
        <v>0</v>
      </c>
      <c r="F2075">
        <f t="shared" si="98"/>
        <v>0.23805600000000002</v>
      </c>
    </row>
    <row r="2076" spans="1:6" x14ac:dyDescent="0.25">
      <c r="A2076">
        <v>2067</v>
      </c>
      <c r="B2076">
        <f>'Założenia i wyniki'!$E$6*Znorm.Profile!B2076*((100-(24*'Założenia i wyniki'!$E$9))/100)</f>
        <v>0</v>
      </c>
      <c r="C2076">
        <f>'Założenia i wyniki'!$E$8*Znorm.Profile!C2076*(1+'Założenia i wyniki'!$E$10/100)^24</f>
        <v>0.22713495</v>
      </c>
      <c r="D2076">
        <f t="shared" si="96"/>
        <v>0</v>
      </c>
      <c r="E2076">
        <f t="shared" si="97"/>
        <v>0</v>
      </c>
      <c r="F2076">
        <f t="shared" si="98"/>
        <v>0.22713495</v>
      </c>
    </row>
    <row r="2077" spans="1:6" x14ac:dyDescent="0.25">
      <c r="A2077">
        <v>2068</v>
      </c>
      <c r="B2077">
        <f>'Założenia i wyniki'!$E$6*Znorm.Profile!B2077*((100-(24*'Założenia i wyniki'!$E$9))/100)</f>
        <v>0</v>
      </c>
      <c r="C2077">
        <f>'Założenia i wyniki'!$E$8*Znorm.Profile!C2077*(1+'Założenia i wyniki'!$E$10/100)^24</f>
        <v>0.22382675000000002</v>
      </c>
      <c r="D2077">
        <f t="shared" si="96"/>
        <v>0</v>
      </c>
      <c r="E2077">
        <f t="shared" si="97"/>
        <v>0</v>
      </c>
      <c r="F2077">
        <f t="shared" si="98"/>
        <v>0.22382675000000002</v>
      </c>
    </row>
    <row r="2078" spans="1:6" x14ac:dyDescent="0.25">
      <c r="A2078">
        <v>2069</v>
      </c>
      <c r="B2078">
        <f>'Założenia i wyniki'!$E$6*Znorm.Profile!B2078*((100-(24*'Założenia i wyniki'!$E$9))/100)</f>
        <v>0</v>
      </c>
      <c r="C2078">
        <f>'Założenia i wyniki'!$E$8*Znorm.Profile!C2078*(1+'Założenia i wyniki'!$E$10/100)^24</f>
        <v>0.2358111</v>
      </c>
      <c r="D2078">
        <f t="shared" si="96"/>
        <v>0</v>
      </c>
      <c r="E2078">
        <f t="shared" si="97"/>
        <v>0</v>
      </c>
      <c r="F2078">
        <f t="shared" si="98"/>
        <v>0.2358111</v>
      </c>
    </row>
    <row r="2079" spans="1:6" x14ac:dyDescent="0.25">
      <c r="A2079">
        <v>2070</v>
      </c>
      <c r="B2079">
        <f>'Założenia i wyniki'!$E$6*Znorm.Profile!B2079*((100-(24*'Założenia i wyniki'!$E$9))/100)</f>
        <v>0</v>
      </c>
      <c r="C2079">
        <f>'Założenia i wyniki'!$E$8*Znorm.Profile!C2079*(1+'Założenia i wyniki'!$E$10/100)^24</f>
        <v>0.26821830000000002</v>
      </c>
      <c r="D2079">
        <f t="shared" si="96"/>
        <v>0</v>
      </c>
      <c r="E2079">
        <f t="shared" si="97"/>
        <v>0</v>
      </c>
      <c r="F2079">
        <f t="shared" si="98"/>
        <v>0.26821830000000002</v>
      </c>
    </row>
    <row r="2080" spans="1:6" x14ac:dyDescent="0.25">
      <c r="A2080">
        <v>2071</v>
      </c>
      <c r="B2080">
        <f>'Założenia i wyniki'!$E$6*Znorm.Profile!B2080*((100-(24*'Założenia i wyniki'!$E$9))/100)</f>
        <v>0.26070196226415093</v>
      </c>
      <c r="C2080">
        <f>'Założenia i wyniki'!$E$8*Znorm.Profile!C2080*(1+'Założenia i wyniki'!$E$10/100)^24</f>
        <v>0.33377925000000003</v>
      </c>
      <c r="D2080">
        <f t="shared" si="96"/>
        <v>0.26070196226415093</v>
      </c>
      <c r="E2080">
        <f t="shared" si="97"/>
        <v>0</v>
      </c>
      <c r="F2080">
        <f t="shared" si="98"/>
        <v>7.3077287735849095E-2</v>
      </c>
    </row>
    <row r="2081" spans="1:6" x14ac:dyDescent="0.25">
      <c r="A2081">
        <v>2072</v>
      </c>
      <c r="B2081">
        <f>'Założenia i wyniki'!$E$6*Znorm.Profile!B2081*((100-(24*'Założenia i wyniki'!$E$9))/100)</f>
        <v>0.88750415094339619</v>
      </c>
      <c r="C2081">
        <f>'Założenia i wyniki'!$E$8*Znorm.Profile!C2081*(1+'Założenia i wyniki'!$E$10/100)^24</f>
        <v>0.40792079999999997</v>
      </c>
      <c r="D2081">
        <f t="shared" si="96"/>
        <v>0.40792079999999997</v>
      </c>
      <c r="E2081">
        <f t="shared" si="97"/>
        <v>0.47958335094339621</v>
      </c>
      <c r="F2081">
        <f t="shared" si="98"/>
        <v>0</v>
      </c>
    </row>
    <row r="2082" spans="1:6" x14ac:dyDescent="0.25">
      <c r="A2082">
        <v>2073</v>
      </c>
      <c r="B2082">
        <f>'Założenia i wyniki'!$E$6*Znorm.Profile!B2082*((100-(24*'Założenia i wyniki'!$E$9))/100)</f>
        <v>1.4700264150943394</v>
      </c>
      <c r="C2082">
        <f>'Założenia i wyniki'!$E$8*Znorm.Profile!C2082*(1+'Założenia i wyniki'!$E$10/100)^24</f>
        <v>0.45864805000000008</v>
      </c>
      <c r="D2082">
        <f t="shared" si="96"/>
        <v>0.45864805000000008</v>
      </c>
      <c r="E2082">
        <f t="shared" si="97"/>
        <v>1.0113783650943393</v>
      </c>
      <c r="F2082">
        <f t="shared" si="98"/>
        <v>0</v>
      </c>
    </row>
    <row r="2083" spans="1:6" x14ac:dyDescent="0.25">
      <c r="A2083">
        <v>2074</v>
      </c>
      <c r="B2083">
        <f>'Założenia i wyniki'!$E$6*Znorm.Profile!B2083*((100-(24*'Założenia i wyniki'!$E$9))/100)</f>
        <v>1.8586286792452829</v>
      </c>
      <c r="C2083">
        <f>'Założenia i wyniki'!$E$8*Znorm.Profile!C2083*(1+'Założenia i wyniki'!$E$10/100)^24</f>
        <v>0.50169490000000005</v>
      </c>
      <c r="D2083">
        <f t="shared" si="96"/>
        <v>0.50169490000000005</v>
      </c>
      <c r="E2083">
        <f t="shared" si="97"/>
        <v>1.3569337792452827</v>
      </c>
      <c r="F2083">
        <f t="shared" si="98"/>
        <v>0</v>
      </c>
    </row>
    <row r="2084" spans="1:6" x14ac:dyDescent="0.25">
      <c r="A2084">
        <v>2075</v>
      </c>
      <c r="B2084">
        <f>'Założenia i wyniki'!$E$6*Znorm.Profile!B2084*((100-(24*'Założenia i wyniki'!$E$9))/100)</f>
        <v>0.74694264150943379</v>
      </c>
      <c r="C2084">
        <f>'Założenia i wyniki'!$E$8*Znorm.Profile!C2084*(1+'Założenia i wyniki'!$E$10/100)^24</f>
        <v>0.50122169999999999</v>
      </c>
      <c r="D2084">
        <f t="shared" si="96"/>
        <v>0.50122169999999999</v>
      </c>
      <c r="E2084">
        <f t="shared" si="97"/>
        <v>0.2457209415094338</v>
      </c>
      <c r="F2084">
        <f t="shared" si="98"/>
        <v>0</v>
      </c>
    </row>
    <row r="2085" spans="1:6" x14ac:dyDescent="0.25">
      <c r="A2085">
        <v>2076</v>
      </c>
      <c r="B2085">
        <f>'Założenia i wyniki'!$E$6*Znorm.Profile!B2085*((100-(24*'Założenia i wyniki'!$E$9))/100)</f>
        <v>0.37618498113207544</v>
      </c>
      <c r="C2085">
        <f>'Założenia i wyniki'!$E$8*Znorm.Profile!C2085*(1+'Założenia i wyniki'!$E$10/100)^24</f>
        <v>0.51228380000000007</v>
      </c>
      <c r="D2085">
        <f t="shared" si="96"/>
        <v>0.37618498113207544</v>
      </c>
      <c r="E2085">
        <f t="shared" si="97"/>
        <v>0</v>
      </c>
      <c r="F2085">
        <f t="shared" si="98"/>
        <v>0.13609881886792463</v>
      </c>
    </row>
    <row r="2086" spans="1:6" x14ac:dyDescent="0.25">
      <c r="A2086">
        <v>2077</v>
      </c>
      <c r="B2086">
        <f>'Założenia i wyniki'!$E$6*Znorm.Profile!B2086*((100-(24*'Założenia i wyniki'!$E$9))/100)</f>
        <v>0.63063637735849054</v>
      </c>
      <c r="C2086">
        <f>'Założenia i wyniki'!$E$8*Znorm.Profile!C2086*(1+'Założenia i wyniki'!$E$10/100)^24</f>
        <v>0.50716225000000004</v>
      </c>
      <c r="D2086">
        <f t="shared" si="96"/>
        <v>0.50716225000000004</v>
      </c>
      <c r="E2086">
        <f t="shared" si="97"/>
        <v>0.1234741273584905</v>
      </c>
      <c r="F2086">
        <f t="shared" si="98"/>
        <v>0</v>
      </c>
    </row>
    <row r="2087" spans="1:6" x14ac:dyDescent="0.25">
      <c r="A2087">
        <v>2078</v>
      </c>
      <c r="B2087">
        <f>'Założenia i wyniki'!$E$6*Znorm.Profile!B2087*((100-(24*'Założenia i wyniki'!$E$9))/100)</f>
        <v>1.5387064150943393</v>
      </c>
      <c r="C2087">
        <f>'Założenia i wyniki'!$E$8*Znorm.Profile!C2087*(1+'Założenia i wyniki'!$E$10/100)^24</f>
        <v>0.51612504999999986</v>
      </c>
      <c r="D2087">
        <f t="shared" si="96"/>
        <v>0.51612504999999986</v>
      </c>
      <c r="E2087">
        <f t="shared" si="97"/>
        <v>1.0225813650943394</v>
      </c>
      <c r="F2087">
        <f t="shared" si="98"/>
        <v>0</v>
      </c>
    </row>
    <row r="2088" spans="1:6" x14ac:dyDescent="0.25">
      <c r="A2088">
        <v>2079</v>
      </c>
      <c r="B2088">
        <f>'Założenia i wyniki'!$E$6*Znorm.Profile!B2088*((100-(24*'Założenia i wyniki'!$E$9))/100)</f>
        <v>1.620954716981132</v>
      </c>
      <c r="C2088">
        <f>'Założenia i wyniki'!$E$8*Znorm.Profile!C2088*(1+'Założenia i wyniki'!$E$10/100)^24</f>
        <v>0.51753660000000001</v>
      </c>
      <c r="D2088">
        <f t="shared" si="96"/>
        <v>0.51753660000000001</v>
      </c>
      <c r="E2088">
        <f t="shared" si="97"/>
        <v>1.1034181169811319</v>
      </c>
      <c r="F2088">
        <f t="shared" si="98"/>
        <v>0</v>
      </c>
    </row>
    <row r="2089" spans="1:6" x14ac:dyDescent="0.25">
      <c r="A2089">
        <v>2080</v>
      </c>
      <c r="B2089">
        <f>'Założenia i wyniki'!$E$6*Znorm.Profile!B2089*((100-(24*'Założenia i wyniki'!$E$9))/100)</f>
        <v>1.1194611320754717</v>
      </c>
      <c r="C2089">
        <f>'Założenia i wyniki'!$E$8*Znorm.Profile!C2089*(1+'Założenia i wyniki'!$E$10/100)^24</f>
        <v>0.50161685</v>
      </c>
      <c r="D2089">
        <f t="shared" si="96"/>
        <v>0.50161685</v>
      </c>
      <c r="E2089">
        <f t="shared" si="97"/>
        <v>0.61784428207547171</v>
      </c>
      <c r="F2089">
        <f t="shared" si="98"/>
        <v>0</v>
      </c>
    </row>
    <row r="2090" spans="1:6" x14ac:dyDescent="0.25">
      <c r="A2090">
        <v>2081</v>
      </c>
      <c r="B2090">
        <f>'Założenia i wyniki'!$E$6*Znorm.Profile!B2090*((100-(24*'Założenia i wyniki'!$E$9))/100)</f>
        <v>0.48475426415094336</v>
      </c>
      <c r="C2090">
        <f>'Założenia i wyniki'!$E$8*Znorm.Profile!C2090*(1+'Założenia i wyniki'!$E$10/100)^24</f>
        <v>0.51235730000000002</v>
      </c>
      <c r="D2090">
        <f t="shared" si="96"/>
        <v>0.48475426415094336</v>
      </c>
      <c r="E2090">
        <f t="shared" si="97"/>
        <v>0</v>
      </c>
      <c r="F2090">
        <f t="shared" si="98"/>
        <v>2.7603035849056656E-2</v>
      </c>
    </row>
    <row r="2091" spans="1:6" x14ac:dyDescent="0.25">
      <c r="A2091">
        <v>2082</v>
      </c>
      <c r="B2091">
        <f>'Założenia i wyniki'!$E$6*Znorm.Profile!B2091*((100-(24*'Założenia i wyniki'!$E$9))/100)</f>
        <v>5.141319245283018E-2</v>
      </c>
      <c r="C2091">
        <f>'Założenia i wyniki'!$E$8*Znorm.Profile!C2091*(1+'Założenia i wyniki'!$E$10/100)^24</f>
        <v>0.54612565000000002</v>
      </c>
      <c r="D2091">
        <f t="shared" si="96"/>
        <v>5.141319245283018E-2</v>
      </c>
      <c r="E2091">
        <f t="shared" si="97"/>
        <v>0</v>
      </c>
      <c r="F2091">
        <f t="shared" si="98"/>
        <v>0.49471245754716986</v>
      </c>
    </row>
    <row r="2092" spans="1:6" x14ac:dyDescent="0.25">
      <c r="A2092">
        <v>2083</v>
      </c>
      <c r="B2092">
        <f>'Założenia i wyniki'!$E$6*Znorm.Profile!B2092*((100-(24*'Założenia i wyniki'!$E$9))/100)</f>
        <v>0</v>
      </c>
      <c r="C2092">
        <f>'Założenia i wyniki'!$E$8*Znorm.Profile!C2092*(1+'Założenia i wyniki'!$E$10/100)^24</f>
        <v>0.6028848</v>
      </c>
      <c r="D2092">
        <f t="shared" si="96"/>
        <v>0</v>
      </c>
      <c r="E2092">
        <f t="shared" si="97"/>
        <v>0</v>
      </c>
      <c r="F2092">
        <f t="shared" si="98"/>
        <v>0.6028848</v>
      </c>
    </row>
    <row r="2093" spans="1:6" x14ac:dyDescent="0.25">
      <c r="A2093">
        <v>2084</v>
      </c>
      <c r="B2093">
        <f>'Założenia i wyniki'!$E$6*Znorm.Profile!B2093*((100-(24*'Założenia i wyniki'!$E$9))/100)</f>
        <v>0</v>
      </c>
      <c r="C2093">
        <f>'Założenia i wyniki'!$E$8*Znorm.Profile!C2093*(1+'Założenia i wyniki'!$E$10/100)^24</f>
        <v>0.61077904999999999</v>
      </c>
      <c r="D2093">
        <f t="shared" si="96"/>
        <v>0</v>
      </c>
      <c r="E2093">
        <f t="shared" si="97"/>
        <v>0</v>
      </c>
      <c r="F2093">
        <f t="shared" si="98"/>
        <v>0.61077904999999999</v>
      </c>
    </row>
    <row r="2094" spans="1:6" x14ac:dyDescent="0.25">
      <c r="A2094">
        <v>2085</v>
      </c>
      <c r="B2094">
        <f>'Założenia i wyniki'!$E$6*Znorm.Profile!B2094*((100-(24*'Założenia i wyniki'!$E$9))/100)</f>
        <v>0</v>
      </c>
      <c r="C2094">
        <f>'Założenia i wyniki'!$E$8*Znorm.Profile!C2094*(1+'Założenia i wyniki'!$E$10/100)^24</f>
        <v>0.56270375000000006</v>
      </c>
      <c r="D2094">
        <f t="shared" si="96"/>
        <v>0</v>
      </c>
      <c r="E2094">
        <f t="shared" si="97"/>
        <v>0</v>
      </c>
      <c r="F2094">
        <f t="shared" si="98"/>
        <v>0.56270375000000006</v>
      </c>
    </row>
    <row r="2095" spans="1:6" x14ac:dyDescent="0.25">
      <c r="A2095">
        <v>2086</v>
      </c>
      <c r="B2095">
        <f>'Założenia i wyniki'!$E$6*Znorm.Profile!B2095*((100-(24*'Założenia i wyniki'!$E$9))/100)</f>
        <v>0</v>
      </c>
      <c r="C2095">
        <f>'Założenia i wyniki'!$E$8*Znorm.Profile!C2095*(1+'Założenia i wyniki'!$E$10/100)^24</f>
        <v>0.50349110000000008</v>
      </c>
      <c r="D2095">
        <f t="shared" si="96"/>
        <v>0</v>
      </c>
      <c r="E2095">
        <f t="shared" si="97"/>
        <v>0</v>
      </c>
      <c r="F2095">
        <f t="shared" si="98"/>
        <v>0.50349110000000008</v>
      </c>
    </row>
    <row r="2096" spans="1:6" x14ac:dyDescent="0.25">
      <c r="A2096">
        <v>2087</v>
      </c>
      <c r="B2096">
        <f>'Założenia i wyniki'!$E$6*Znorm.Profile!B2096*((100-(24*'Założenia i wyniki'!$E$9))/100)</f>
        <v>0</v>
      </c>
      <c r="C2096">
        <f>'Założenia i wyniki'!$E$8*Znorm.Profile!C2096*(1+'Założenia i wyniki'!$E$10/100)^24</f>
        <v>0.42988960000000004</v>
      </c>
      <c r="D2096">
        <f t="shared" si="96"/>
        <v>0</v>
      </c>
      <c r="E2096">
        <f t="shared" si="97"/>
        <v>0</v>
      </c>
      <c r="F2096">
        <f t="shared" si="98"/>
        <v>0.42988960000000004</v>
      </c>
    </row>
    <row r="2097" spans="1:6" x14ac:dyDescent="0.25">
      <c r="A2097">
        <v>2088</v>
      </c>
      <c r="B2097">
        <f>'Założenia i wyniki'!$E$6*Znorm.Profile!B2097*((100-(24*'Założenia i wyniki'!$E$9))/100)</f>
        <v>0</v>
      </c>
      <c r="C2097">
        <f>'Założenia i wyniki'!$E$8*Znorm.Profile!C2097*(1+'Założenia i wyniki'!$E$10/100)^24</f>
        <v>0.35712460000000001</v>
      </c>
      <c r="D2097">
        <f t="shared" si="96"/>
        <v>0</v>
      </c>
      <c r="E2097">
        <f t="shared" si="97"/>
        <v>0</v>
      </c>
      <c r="F2097">
        <f t="shared" si="98"/>
        <v>0.35712460000000001</v>
      </c>
    </row>
    <row r="2098" spans="1:6" x14ac:dyDescent="0.25">
      <c r="A2098">
        <v>2089</v>
      </c>
      <c r="B2098">
        <f>'Założenia i wyniki'!$E$6*Znorm.Profile!B2098*((100-(24*'Założenia i wyniki'!$E$9))/100)</f>
        <v>0</v>
      </c>
      <c r="C2098">
        <f>'Założenia i wyniki'!$E$8*Znorm.Profile!C2098*(1+'Założenia i wyniki'!$E$10/100)^24</f>
        <v>0.2863714</v>
      </c>
      <c r="D2098">
        <f t="shared" si="96"/>
        <v>0</v>
      </c>
      <c r="E2098">
        <f t="shared" si="97"/>
        <v>0</v>
      </c>
      <c r="F2098">
        <f t="shared" si="98"/>
        <v>0.2863714</v>
      </c>
    </row>
    <row r="2099" spans="1:6" x14ac:dyDescent="0.25">
      <c r="A2099">
        <v>2090</v>
      </c>
      <c r="B2099">
        <f>'Założenia i wyniki'!$E$6*Znorm.Profile!B2099*((100-(24*'Założenia i wyniki'!$E$9))/100)</f>
        <v>0</v>
      </c>
      <c r="C2099">
        <f>'Założenia i wyniki'!$E$8*Znorm.Profile!C2099*(1+'Założenia i wyniki'!$E$10/100)^24</f>
        <v>0.22994965000000001</v>
      </c>
      <c r="D2099">
        <f t="shared" si="96"/>
        <v>0</v>
      </c>
      <c r="E2099">
        <f t="shared" si="97"/>
        <v>0</v>
      </c>
      <c r="F2099">
        <f t="shared" si="98"/>
        <v>0.22994965000000001</v>
      </c>
    </row>
    <row r="2100" spans="1:6" x14ac:dyDescent="0.25">
      <c r="A2100">
        <v>2091</v>
      </c>
      <c r="B2100">
        <f>'Założenia i wyniki'!$E$6*Znorm.Profile!B2100*((100-(24*'Założenia i wyniki'!$E$9))/100)</f>
        <v>0</v>
      </c>
      <c r="C2100">
        <f>'Założenia i wyniki'!$E$8*Znorm.Profile!C2100*(1+'Założenia i wyniki'!$E$10/100)^24</f>
        <v>0.23126004999999999</v>
      </c>
      <c r="D2100">
        <f t="shared" si="96"/>
        <v>0</v>
      </c>
      <c r="E2100">
        <f t="shared" si="97"/>
        <v>0</v>
      </c>
      <c r="F2100">
        <f t="shared" si="98"/>
        <v>0.23126004999999999</v>
      </c>
    </row>
    <row r="2101" spans="1:6" x14ac:dyDescent="0.25">
      <c r="A2101">
        <v>2092</v>
      </c>
      <c r="B2101">
        <f>'Założenia i wyniki'!$E$6*Znorm.Profile!B2101*((100-(24*'Założenia i wyniki'!$E$9))/100)</f>
        <v>0</v>
      </c>
      <c r="C2101">
        <f>'Założenia i wyniki'!$E$8*Znorm.Profile!C2101*(1+'Założenia i wyniki'!$E$10/100)^24</f>
        <v>0.23455879999999998</v>
      </c>
      <c r="D2101">
        <f t="shared" si="96"/>
        <v>0</v>
      </c>
      <c r="E2101">
        <f t="shared" si="97"/>
        <v>0</v>
      </c>
      <c r="F2101">
        <f t="shared" si="98"/>
        <v>0.23455879999999998</v>
      </c>
    </row>
    <row r="2102" spans="1:6" x14ac:dyDescent="0.25">
      <c r="A2102">
        <v>2093</v>
      </c>
      <c r="B2102">
        <f>'Założenia i wyniki'!$E$6*Znorm.Profile!B2102*((100-(24*'Założenia i wyniki'!$E$9))/100)</f>
        <v>0</v>
      </c>
      <c r="C2102">
        <f>'Założenia i wyniki'!$E$8*Znorm.Profile!C2102*(1+'Założenia i wyniki'!$E$10/100)^24</f>
        <v>0.25441394999999994</v>
      </c>
      <c r="D2102">
        <f t="shared" si="96"/>
        <v>0</v>
      </c>
      <c r="E2102">
        <f t="shared" si="97"/>
        <v>0</v>
      </c>
      <c r="F2102">
        <f t="shared" si="98"/>
        <v>0.25441394999999994</v>
      </c>
    </row>
    <row r="2103" spans="1:6" x14ac:dyDescent="0.25">
      <c r="A2103">
        <v>2094</v>
      </c>
      <c r="B2103">
        <f>'Założenia i wyniki'!$E$6*Znorm.Profile!B2103*((100-(24*'Założenia i wyniki'!$E$9))/100)</f>
        <v>0</v>
      </c>
      <c r="C2103">
        <f>'Założenia i wyniki'!$E$8*Znorm.Profile!C2103*(1+'Założenia i wyniki'!$E$10/100)^24</f>
        <v>0.30162929999999999</v>
      </c>
      <c r="D2103">
        <f t="shared" si="96"/>
        <v>0</v>
      </c>
      <c r="E2103">
        <f t="shared" si="97"/>
        <v>0</v>
      </c>
      <c r="F2103">
        <f t="shared" si="98"/>
        <v>0.30162929999999999</v>
      </c>
    </row>
    <row r="2104" spans="1:6" x14ac:dyDescent="0.25">
      <c r="A2104">
        <v>2095</v>
      </c>
      <c r="B2104">
        <f>'Założenia i wyniki'!$E$6*Znorm.Profile!B2104*((100-(24*'Założenia i wyniki'!$E$9))/100)</f>
        <v>0.26045041509433964</v>
      </c>
      <c r="C2104">
        <f>'Założenia i wyniki'!$E$8*Znorm.Profile!C2104*(1+'Założenia i wyniki'!$E$10/100)^24</f>
        <v>0.36287369999999997</v>
      </c>
      <c r="D2104">
        <f t="shared" si="96"/>
        <v>0.26045041509433964</v>
      </c>
      <c r="E2104">
        <f t="shared" si="97"/>
        <v>0</v>
      </c>
      <c r="F2104">
        <f t="shared" si="98"/>
        <v>0.10242328490566033</v>
      </c>
    </row>
    <row r="2105" spans="1:6" x14ac:dyDescent="0.25">
      <c r="A2105">
        <v>2096</v>
      </c>
      <c r="B2105">
        <f>'Założenia i wyniki'!$E$6*Znorm.Profile!B2105*((100-(24*'Założenia i wyniki'!$E$9))/100)</f>
        <v>0.86082490566037717</v>
      </c>
      <c r="C2105">
        <f>'Założenia i wyniki'!$E$8*Znorm.Profile!C2105*(1+'Założenia i wyniki'!$E$10/100)^24</f>
        <v>0.41888874999999998</v>
      </c>
      <c r="D2105">
        <f t="shared" si="96"/>
        <v>0.41888874999999998</v>
      </c>
      <c r="E2105">
        <f t="shared" si="97"/>
        <v>0.44193615566037719</v>
      </c>
      <c r="F2105">
        <f t="shared" si="98"/>
        <v>0</v>
      </c>
    </row>
    <row r="2106" spans="1:6" x14ac:dyDescent="0.25">
      <c r="A2106">
        <v>2097</v>
      </c>
      <c r="B2106">
        <f>'Założenia i wyniki'!$E$6*Znorm.Profile!B2106*((100-(24*'Założenia i wyniki'!$E$9))/100)</f>
        <v>1.4325992452830187</v>
      </c>
      <c r="C2106">
        <f>'Założenia i wyniki'!$E$8*Znorm.Profile!C2106*(1+'Założenia i wyniki'!$E$10/100)^24</f>
        <v>0.46734239999999999</v>
      </c>
      <c r="D2106">
        <f t="shared" si="96"/>
        <v>0.46734239999999999</v>
      </c>
      <c r="E2106">
        <f t="shared" si="97"/>
        <v>0.96525684528301881</v>
      </c>
      <c r="F2106">
        <f t="shared" si="98"/>
        <v>0</v>
      </c>
    </row>
    <row r="2107" spans="1:6" x14ac:dyDescent="0.25">
      <c r="A2107">
        <v>2098</v>
      </c>
      <c r="B2107">
        <f>'Założenia i wyniki'!$E$6*Znorm.Profile!B2107*((100-(24*'Założenia i wyniki'!$E$9))/100)</f>
        <v>1.8344649056603772</v>
      </c>
      <c r="C2107">
        <f>'Założenia i wyniki'!$E$8*Znorm.Profile!C2107*(1+'Założenia i wyniki'!$E$10/100)^24</f>
        <v>0.49788654999999998</v>
      </c>
      <c r="D2107">
        <f t="shared" si="96"/>
        <v>0.49788654999999998</v>
      </c>
      <c r="E2107">
        <f t="shared" si="97"/>
        <v>1.3365783556603772</v>
      </c>
      <c r="F2107">
        <f t="shared" si="98"/>
        <v>0</v>
      </c>
    </row>
    <row r="2108" spans="1:6" x14ac:dyDescent="0.25">
      <c r="A2108">
        <v>2099</v>
      </c>
      <c r="B2108">
        <f>'Założenia i wyniki'!$E$6*Znorm.Profile!B2108*((100-(24*'Założenia i wyniki'!$E$9))/100)</f>
        <v>2.0538445283018869</v>
      </c>
      <c r="C2108">
        <f>'Założenia i wyniki'!$E$8*Znorm.Profile!C2108*(1+'Założenia i wyniki'!$E$10/100)^24</f>
        <v>0.49767130000000004</v>
      </c>
      <c r="D2108">
        <f t="shared" si="96"/>
        <v>0.49767130000000004</v>
      </c>
      <c r="E2108">
        <f t="shared" si="97"/>
        <v>1.556173228301887</v>
      </c>
      <c r="F2108">
        <f t="shared" si="98"/>
        <v>0</v>
      </c>
    </row>
    <row r="2109" spans="1:6" x14ac:dyDescent="0.25">
      <c r="A2109">
        <v>2100</v>
      </c>
      <c r="B2109">
        <f>'Założenia i wyniki'!$E$6*Znorm.Profile!B2109*((100-(24*'Założenia i wyniki'!$E$9))/100)</f>
        <v>2.1154354716981132</v>
      </c>
      <c r="C2109">
        <f>'Założenia i wyniki'!$E$8*Znorm.Profile!C2109*(1+'Założenia i wyniki'!$E$10/100)^24</f>
        <v>0.50119614999999995</v>
      </c>
      <c r="D2109">
        <f t="shared" si="96"/>
        <v>0.50119614999999995</v>
      </c>
      <c r="E2109">
        <f t="shared" si="97"/>
        <v>1.6142393216981132</v>
      </c>
      <c r="F2109">
        <f t="shared" si="98"/>
        <v>0</v>
      </c>
    </row>
    <row r="2110" spans="1:6" x14ac:dyDescent="0.25">
      <c r="A2110">
        <v>2101</v>
      </c>
      <c r="B2110">
        <f>'Założenia i wyniki'!$E$6*Znorm.Profile!B2110*((100-(24*'Założenia i wyniki'!$E$9))/100)</f>
        <v>2.0472890566037734</v>
      </c>
      <c r="C2110">
        <f>'Założenia i wyniki'!$E$8*Znorm.Profile!C2110*(1+'Założenia i wyniki'!$E$10/100)^24</f>
        <v>0.47716235000000001</v>
      </c>
      <c r="D2110">
        <f t="shared" si="96"/>
        <v>0.47716235000000001</v>
      </c>
      <c r="E2110">
        <f t="shared" si="97"/>
        <v>1.5701267066037734</v>
      </c>
      <c r="F2110">
        <f t="shared" si="98"/>
        <v>0</v>
      </c>
    </row>
    <row r="2111" spans="1:6" x14ac:dyDescent="0.25">
      <c r="A2111">
        <v>2102</v>
      </c>
      <c r="B2111">
        <f>'Założenia i wyniki'!$E$6*Znorm.Profile!B2111*((100-(24*'Założenia i wyniki'!$E$9))/100)</f>
        <v>1.859543396226415</v>
      </c>
      <c r="C2111">
        <f>'Założenia i wyniki'!$E$8*Znorm.Profile!C2111*(1+'Założenia i wyniki'!$E$10/100)^24</f>
        <v>0.44503620000000005</v>
      </c>
      <c r="D2111">
        <f t="shared" si="96"/>
        <v>0.44503620000000005</v>
      </c>
      <c r="E2111">
        <f t="shared" si="97"/>
        <v>1.4145071962264149</v>
      </c>
      <c r="F2111">
        <f t="shared" si="98"/>
        <v>0</v>
      </c>
    </row>
    <row r="2112" spans="1:6" x14ac:dyDescent="0.25">
      <c r="A2112">
        <v>2103</v>
      </c>
      <c r="B2112">
        <f>'Założenia i wyniki'!$E$6*Znorm.Profile!B2112*((100-(24*'Założenia i wyniki'!$E$9))/100)</f>
        <v>1.5171343396226413</v>
      </c>
      <c r="C2112">
        <f>'Założenia i wyniki'!$E$8*Znorm.Profile!C2112*(1+'Założenia i wyniki'!$E$10/100)^24</f>
        <v>0.4228749</v>
      </c>
      <c r="D2112">
        <f t="shared" si="96"/>
        <v>0.4228749</v>
      </c>
      <c r="E2112">
        <f t="shared" si="97"/>
        <v>1.0942594396226413</v>
      </c>
      <c r="F2112">
        <f t="shared" si="98"/>
        <v>0</v>
      </c>
    </row>
    <row r="2113" spans="1:6" x14ac:dyDescent="0.25">
      <c r="A2113">
        <v>2104</v>
      </c>
      <c r="B2113">
        <f>'Założenia i wyniki'!$E$6*Znorm.Profile!B2113*((100-(24*'Założenia i wyniki'!$E$9))/100)</f>
        <v>1.0440732075471699</v>
      </c>
      <c r="C2113">
        <f>'Założenia i wyniki'!$E$8*Znorm.Profile!C2113*(1+'Założenia i wyniki'!$E$10/100)^24</f>
        <v>0.42069615000000005</v>
      </c>
      <c r="D2113">
        <f t="shared" si="96"/>
        <v>0.42069615000000005</v>
      </c>
      <c r="E2113">
        <f t="shared" si="97"/>
        <v>0.62337705754716988</v>
      </c>
      <c r="F2113">
        <f t="shared" si="98"/>
        <v>0</v>
      </c>
    </row>
    <row r="2114" spans="1:6" x14ac:dyDescent="0.25">
      <c r="A2114">
        <v>2105</v>
      </c>
      <c r="B2114">
        <f>'Założenia i wyniki'!$E$6*Znorm.Profile!B2114*((100-(24*'Założenia i wyniki'!$E$9))/100)</f>
        <v>0.44042860377358478</v>
      </c>
      <c r="C2114">
        <f>'Założenia i wyniki'!$E$8*Znorm.Profile!C2114*(1+'Założenia i wyniki'!$E$10/100)^24</f>
        <v>0.44471385000000008</v>
      </c>
      <c r="D2114">
        <f t="shared" si="96"/>
        <v>0.44042860377358478</v>
      </c>
      <c r="E2114">
        <f t="shared" si="97"/>
        <v>0</v>
      </c>
      <c r="F2114">
        <f t="shared" si="98"/>
        <v>4.2852462264152957E-3</v>
      </c>
    </row>
    <row r="2115" spans="1:6" x14ac:dyDescent="0.25">
      <c r="A2115">
        <v>2106</v>
      </c>
      <c r="B2115">
        <f>'Założenia i wyniki'!$E$6*Znorm.Profile!B2115*((100-(24*'Założenia i wyniki'!$E$9))/100)</f>
        <v>4.6765667924528298E-2</v>
      </c>
      <c r="C2115">
        <f>'Założenia i wyniki'!$E$8*Znorm.Profile!C2115*(1+'Założenia i wyniki'!$E$10/100)^24</f>
        <v>0.5119729999999999</v>
      </c>
      <c r="D2115">
        <f t="shared" si="96"/>
        <v>4.6765667924528298E-2</v>
      </c>
      <c r="E2115">
        <f t="shared" si="97"/>
        <v>0</v>
      </c>
      <c r="F2115">
        <f t="shared" si="98"/>
        <v>0.4652073320754716</v>
      </c>
    </row>
    <row r="2116" spans="1:6" x14ac:dyDescent="0.25">
      <c r="A2116">
        <v>2107</v>
      </c>
      <c r="B2116">
        <f>'Założenia i wyniki'!$E$6*Znorm.Profile!B2116*((100-(24*'Założenia i wyniki'!$E$9))/100)</f>
        <v>0</v>
      </c>
      <c r="C2116">
        <f>'Założenia i wyniki'!$E$8*Znorm.Profile!C2116*(1+'Założenia i wyniki'!$E$10/100)^24</f>
        <v>0.569156</v>
      </c>
      <c r="D2116">
        <f t="shared" si="96"/>
        <v>0</v>
      </c>
      <c r="E2116">
        <f t="shared" si="97"/>
        <v>0</v>
      </c>
      <c r="F2116">
        <f t="shared" si="98"/>
        <v>0.569156</v>
      </c>
    </row>
    <row r="2117" spans="1:6" x14ac:dyDescent="0.25">
      <c r="A2117">
        <v>2108</v>
      </c>
      <c r="B2117">
        <f>'Założenia i wyniki'!$E$6*Znorm.Profile!B2117*((100-(24*'Założenia i wyniki'!$E$9))/100)</f>
        <v>0</v>
      </c>
      <c r="C2117">
        <f>'Założenia i wyniki'!$E$8*Znorm.Profile!C2117*(1+'Założenia i wyniki'!$E$10/100)^24</f>
        <v>0.56233939999999993</v>
      </c>
      <c r="D2117">
        <f t="shared" si="96"/>
        <v>0</v>
      </c>
      <c r="E2117">
        <f t="shared" si="97"/>
        <v>0</v>
      </c>
      <c r="F2117">
        <f t="shared" si="98"/>
        <v>0.56233939999999993</v>
      </c>
    </row>
    <row r="2118" spans="1:6" x14ac:dyDescent="0.25">
      <c r="A2118">
        <v>2109</v>
      </c>
      <c r="B2118">
        <f>'Założenia i wyniki'!$E$6*Znorm.Profile!B2118*((100-(24*'Założenia i wyniki'!$E$9))/100)</f>
        <v>0</v>
      </c>
      <c r="C2118">
        <f>'Założenia i wyniki'!$E$8*Znorm.Profile!C2118*(1+'Założenia i wyniki'!$E$10/100)^24</f>
        <v>0.50394994999999998</v>
      </c>
      <c r="D2118">
        <f t="shared" si="96"/>
        <v>0</v>
      </c>
      <c r="E2118">
        <f t="shared" si="97"/>
        <v>0</v>
      </c>
      <c r="F2118">
        <f t="shared" si="98"/>
        <v>0.50394994999999998</v>
      </c>
    </row>
    <row r="2119" spans="1:6" x14ac:dyDescent="0.25">
      <c r="A2119">
        <v>2110</v>
      </c>
      <c r="B2119">
        <f>'Założenia i wyniki'!$E$6*Znorm.Profile!B2119*((100-(24*'Założenia i wyniki'!$E$9))/100)</f>
        <v>0</v>
      </c>
      <c r="C2119">
        <f>'Założenia i wyniki'!$E$8*Znorm.Profile!C2119*(1+'Założenia i wyniki'!$E$10/100)^24</f>
        <v>0.40456184999999995</v>
      </c>
      <c r="D2119">
        <f t="shared" si="96"/>
        <v>0</v>
      </c>
      <c r="E2119">
        <f t="shared" si="97"/>
        <v>0</v>
      </c>
      <c r="F2119">
        <f t="shared" si="98"/>
        <v>0.40456184999999995</v>
      </c>
    </row>
    <row r="2120" spans="1:6" x14ac:dyDescent="0.25">
      <c r="A2120">
        <v>2111</v>
      </c>
      <c r="B2120">
        <f>'Założenia i wyniki'!$E$6*Znorm.Profile!B2120*((100-(24*'Założenia i wyniki'!$E$9))/100)</f>
        <v>0</v>
      </c>
      <c r="C2120">
        <f>'Założenia i wyniki'!$E$8*Znorm.Profile!C2120*(1+'Założenia i wyniki'!$E$10/100)^24</f>
        <v>0.32616429999999996</v>
      </c>
      <c r="D2120">
        <f t="shared" si="96"/>
        <v>0</v>
      </c>
      <c r="E2120">
        <f t="shared" si="97"/>
        <v>0</v>
      </c>
      <c r="F2120">
        <f t="shared" si="98"/>
        <v>0.32616429999999996</v>
      </c>
    </row>
    <row r="2121" spans="1:6" x14ac:dyDescent="0.25">
      <c r="A2121">
        <v>2112</v>
      </c>
      <c r="B2121">
        <f>'Założenia i wyniki'!$E$6*Znorm.Profile!B2121*((100-(24*'Założenia i wyniki'!$E$9))/100)</f>
        <v>0</v>
      </c>
      <c r="C2121">
        <f>'Założenia i wyniki'!$E$8*Znorm.Profile!C2121*(1+'Założenia i wyniki'!$E$10/100)^24</f>
        <v>0.26267989999999997</v>
      </c>
      <c r="D2121">
        <f t="shared" si="96"/>
        <v>0</v>
      </c>
      <c r="E2121">
        <f t="shared" si="97"/>
        <v>0</v>
      </c>
      <c r="F2121">
        <f t="shared" si="98"/>
        <v>0.26267989999999997</v>
      </c>
    </row>
    <row r="2122" spans="1:6" x14ac:dyDescent="0.25">
      <c r="A2122">
        <v>2113</v>
      </c>
      <c r="B2122">
        <f>'Założenia i wyniki'!$E$6*Znorm.Profile!B2122*((100-(24*'Założenia i wyniki'!$E$9))/100)</f>
        <v>0</v>
      </c>
      <c r="C2122">
        <f>'Założenia i wyniki'!$E$8*Znorm.Profile!C2122*(1+'Założenia i wyniki'!$E$10/100)^24</f>
        <v>0.23545725000000001</v>
      </c>
      <c r="D2122">
        <f t="shared" si="96"/>
        <v>0</v>
      </c>
      <c r="E2122">
        <f t="shared" si="97"/>
        <v>0</v>
      </c>
      <c r="F2122">
        <f t="shared" si="98"/>
        <v>0.23545725000000001</v>
      </c>
    </row>
    <row r="2123" spans="1:6" x14ac:dyDescent="0.25">
      <c r="A2123">
        <v>2114</v>
      </c>
      <c r="B2123">
        <f>'Założenia i wyniki'!$E$6*Znorm.Profile!B2123*((100-(24*'Założenia i wyniki'!$E$9))/100)</f>
        <v>0</v>
      </c>
      <c r="C2123">
        <f>'Założenia i wyniki'!$E$8*Znorm.Profile!C2123*(1+'Założenia i wyniki'!$E$10/100)^24</f>
        <v>0.22302874999999997</v>
      </c>
      <c r="D2123">
        <f t="shared" ref="D2123:D2186" si="99">IF(B2123&lt;=C2123,B2123,C2123)</f>
        <v>0</v>
      </c>
      <c r="E2123">
        <f t="shared" ref="E2123:E2186" si="100">IF(B2123&gt;C2123,B2123-C2123,0)</f>
        <v>0</v>
      </c>
      <c r="F2123">
        <f t="shared" ref="F2123:F2186" si="101">IF(B2123&lt;C2123,C2123-B2123,0)</f>
        <v>0.22302874999999997</v>
      </c>
    </row>
    <row r="2124" spans="1:6" x14ac:dyDescent="0.25">
      <c r="A2124">
        <v>2115</v>
      </c>
      <c r="B2124">
        <f>'Założenia i wyniki'!$E$6*Znorm.Profile!B2124*((100-(24*'Założenia i wyniki'!$E$9))/100)</f>
        <v>0</v>
      </c>
      <c r="C2124">
        <f>'Założenia i wyniki'!$E$8*Znorm.Profile!C2124*(1+'Założenia i wyniki'!$E$10/100)^24</f>
        <v>0.22406019999999999</v>
      </c>
      <c r="D2124">
        <f t="shared" si="99"/>
        <v>0</v>
      </c>
      <c r="E2124">
        <f t="shared" si="100"/>
        <v>0</v>
      </c>
      <c r="F2124">
        <f t="shared" si="101"/>
        <v>0.22406019999999999</v>
      </c>
    </row>
    <row r="2125" spans="1:6" x14ac:dyDescent="0.25">
      <c r="A2125">
        <v>2116</v>
      </c>
      <c r="B2125">
        <f>'Założenia i wyniki'!$E$6*Znorm.Profile!B2125*((100-(24*'Założenia i wyniki'!$E$9))/100)</f>
        <v>0</v>
      </c>
      <c r="C2125">
        <f>'Założenia i wyniki'!$E$8*Znorm.Profile!C2125*(1+'Założenia i wyniki'!$E$10/100)^24</f>
        <v>0.24775975000000003</v>
      </c>
      <c r="D2125">
        <f t="shared" si="99"/>
        <v>0</v>
      </c>
      <c r="E2125">
        <f t="shared" si="100"/>
        <v>0</v>
      </c>
      <c r="F2125">
        <f t="shared" si="101"/>
        <v>0.24775975000000003</v>
      </c>
    </row>
    <row r="2126" spans="1:6" x14ac:dyDescent="0.25">
      <c r="A2126">
        <v>2117</v>
      </c>
      <c r="B2126">
        <f>'Założenia i wyniki'!$E$6*Znorm.Profile!B2126*((100-(24*'Założenia i wyniki'!$E$9))/100)</f>
        <v>0</v>
      </c>
      <c r="C2126">
        <f>'Założenia i wyniki'!$E$8*Znorm.Profile!C2126*(1+'Założenia i wyniki'!$E$10/100)^24</f>
        <v>0.30070039999999998</v>
      </c>
      <c r="D2126">
        <f t="shared" si="99"/>
        <v>0</v>
      </c>
      <c r="E2126">
        <f t="shared" si="100"/>
        <v>0</v>
      </c>
      <c r="F2126">
        <f t="shared" si="101"/>
        <v>0.30070039999999998</v>
      </c>
    </row>
    <row r="2127" spans="1:6" x14ac:dyDescent="0.25">
      <c r="A2127">
        <v>2118</v>
      </c>
      <c r="B2127">
        <f>'Założenia i wyniki'!$E$6*Znorm.Profile!B2127*((100-(24*'Założenia i wyniki'!$E$9))/100)</f>
        <v>0</v>
      </c>
      <c r="C2127">
        <f>'Założenia i wyniki'!$E$8*Znorm.Profile!C2127*(1+'Założenia i wyniki'!$E$10/100)^24</f>
        <v>0.38431470000000001</v>
      </c>
      <c r="D2127">
        <f t="shared" si="99"/>
        <v>0</v>
      </c>
      <c r="E2127">
        <f t="shared" si="100"/>
        <v>0</v>
      </c>
      <c r="F2127">
        <f t="shared" si="101"/>
        <v>0.38431470000000001</v>
      </c>
    </row>
    <row r="2128" spans="1:6" x14ac:dyDescent="0.25">
      <c r="A2128">
        <v>2119</v>
      </c>
      <c r="B2128">
        <f>'Założenia i wyniki'!$E$6*Znorm.Profile!B2128*((100-(24*'Założenia i wyniki'!$E$9))/100)</f>
        <v>0.29315916981132073</v>
      </c>
      <c r="C2128">
        <f>'Założenia i wyniki'!$E$8*Znorm.Profile!C2128*(1+'Założenia i wyniki'!$E$10/100)^24</f>
        <v>0.44524969999999997</v>
      </c>
      <c r="D2128">
        <f t="shared" si="99"/>
        <v>0.29315916981132073</v>
      </c>
      <c r="E2128">
        <f t="shared" si="100"/>
        <v>0</v>
      </c>
      <c r="F2128">
        <f t="shared" si="101"/>
        <v>0.15209053018867924</v>
      </c>
    </row>
    <row r="2129" spans="1:6" x14ac:dyDescent="0.25">
      <c r="A2129">
        <v>2120</v>
      </c>
      <c r="B2129">
        <f>'Założenia i wyniki'!$E$6*Znorm.Profile!B2129*((100-(24*'Założenia i wyniki'!$E$9))/100)</f>
        <v>0.91852830188679235</v>
      </c>
      <c r="C2129">
        <f>'Założenia i wyniki'!$E$8*Znorm.Profile!C2129*(1+'Założenia i wyniki'!$E$10/100)^24</f>
        <v>0.45985519999999996</v>
      </c>
      <c r="D2129">
        <f t="shared" si="99"/>
        <v>0.45985519999999996</v>
      </c>
      <c r="E2129">
        <f t="shared" si="100"/>
        <v>0.45867310188679239</v>
      </c>
      <c r="F2129">
        <f t="shared" si="101"/>
        <v>0</v>
      </c>
    </row>
    <row r="2130" spans="1:6" x14ac:dyDescent="0.25">
      <c r="A2130">
        <v>2121</v>
      </c>
      <c r="B2130">
        <f>'Założenia i wyniki'!$E$6*Znorm.Profile!B2130*((100-(24*'Założenia i wyniki'!$E$9))/100)</f>
        <v>1.4752098113207546</v>
      </c>
      <c r="C2130">
        <f>'Założenia i wyniki'!$E$8*Znorm.Profile!C2130*(1+'Założenia i wyniki'!$E$10/100)^24</f>
        <v>0.46037844999999994</v>
      </c>
      <c r="D2130">
        <f t="shared" si="99"/>
        <v>0.46037844999999994</v>
      </c>
      <c r="E2130">
        <f t="shared" si="100"/>
        <v>1.0148313613207547</v>
      </c>
      <c r="F2130">
        <f t="shared" si="101"/>
        <v>0</v>
      </c>
    </row>
    <row r="2131" spans="1:6" x14ac:dyDescent="0.25">
      <c r="A2131">
        <v>2122</v>
      </c>
      <c r="B2131">
        <f>'Założenia i wyniki'!$E$6*Znorm.Profile!B2131*((100-(24*'Założenia i wyniki'!$E$9))/100)</f>
        <v>1.8725018867924528</v>
      </c>
      <c r="C2131">
        <f>'Założenia i wyniki'!$E$8*Znorm.Profile!C2131*(1+'Założenia i wyniki'!$E$10/100)^24</f>
        <v>0.4428473</v>
      </c>
      <c r="D2131">
        <f t="shared" si="99"/>
        <v>0.4428473</v>
      </c>
      <c r="E2131">
        <f t="shared" si="100"/>
        <v>1.4296545867924528</v>
      </c>
      <c r="F2131">
        <f t="shared" si="101"/>
        <v>0</v>
      </c>
    </row>
    <row r="2132" spans="1:6" x14ac:dyDescent="0.25">
      <c r="A2132">
        <v>2123</v>
      </c>
      <c r="B2132">
        <f>'Założenia i wyniki'!$E$6*Znorm.Profile!B2132*((100-(24*'Założenia i wyniki'!$E$9))/100)</f>
        <v>2.0761788679245279</v>
      </c>
      <c r="C2132">
        <f>'Założenia i wyniki'!$E$8*Znorm.Profile!C2132*(1+'Założenia i wyniki'!$E$10/100)^24</f>
        <v>0.43905330000000004</v>
      </c>
      <c r="D2132">
        <f t="shared" si="99"/>
        <v>0.43905330000000004</v>
      </c>
      <c r="E2132">
        <f t="shared" si="100"/>
        <v>1.6371255679245278</v>
      </c>
      <c r="F2132">
        <f t="shared" si="101"/>
        <v>0</v>
      </c>
    </row>
    <row r="2133" spans="1:6" x14ac:dyDescent="0.25">
      <c r="A2133">
        <v>2124</v>
      </c>
      <c r="B2133">
        <f>'Założenia i wyniki'!$E$6*Znorm.Profile!B2133*((100-(24*'Założenia i wyniki'!$E$9))/100)</f>
        <v>2.147069433962264</v>
      </c>
      <c r="C2133">
        <f>'Założenia i wyniki'!$E$8*Znorm.Profile!C2133*(1+'Założenia i wyniki'!$E$10/100)^24</f>
        <v>0.42695135000000001</v>
      </c>
      <c r="D2133">
        <f t="shared" si="99"/>
        <v>0.42695135000000001</v>
      </c>
      <c r="E2133">
        <f t="shared" si="100"/>
        <v>1.7201180839622641</v>
      </c>
      <c r="F2133">
        <f t="shared" si="101"/>
        <v>0</v>
      </c>
    </row>
    <row r="2134" spans="1:6" x14ac:dyDescent="0.25">
      <c r="A2134">
        <v>2125</v>
      </c>
      <c r="B2134">
        <f>'Założenia i wyniki'!$E$6*Znorm.Profile!B2134*((100-(24*'Założenia i wyniki'!$E$9))/100)</f>
        <v>2.0581132075471698</v>
      </c>
      <c r="C2134">
        <f>'Założenia i wyniki'!$E$8*Znorm.Profile!C2134*(1+'Założenia i wyniki'!$E$10/100)^24</f>
        <v>0.42545650000000002</v>
      </c>
      <c r="D2134">
        <f t="shared" si="99"/>
        <v>0.42545650000000002</v>
      </c>
      <c r="E2134">
        <f t="shared" si="100"/>
        <v>1.6326567075471696</v>
      </c>
      <c r="F2134">
        <f t="shared" si="101"/>
        <v>0</v>
      </c>
    </row>
    <row r="2135" spans="1:6" x14ac:dyDescent="0.25">
      <c r="A2135">
        <v>2126</v>
      </c>
      <c r="B2135">
        <f>'Założenia i wyniki'!$E$6*Znorm.Profile!B2135*((100-(24*'Założenia i wyniki'!$E$9))/100)</f>
        <v>1.7638030188679246</v>
      </c>
      <c r="C2135">
        <f>'Założenia i wyniki'!$E$8*Znorm.Profile!C2135*(1+'Założenia i wyniki'!$E$10/100)^24</f>
        <v>0.43013844999999995</v>
      </c>
      <c r="D2135">
        <f t="shared" si="99"/>
        <v>0.43013844999999995</v>
      </c>
      <c r="E2135">
        <f t="shared" si="100"/>
        <v>1.3336645688679245</v>
      </c>
      <c r="F2135">
        <f t="shared" si="101"/>
        <v>0</v>
      </c>
    </row>
    <row r="2136" spans="1:6" x14ac:dyDescent="0.25">
      <c r="A2136">
        <v>2127</v>
      </c>
      <c r="B2136">
        <f>'Założenia i wyniki'!$E$6*Znorm.Profile!B2136*((100-(24*'Założenia i wyniki'!$E$9))/100)</f>
        <v>1.3712369811320755</v>
      </c>
      <c r="C2136">
        <f>'Założenia i wyniki'!$E$8*Znorm.Profile!C2136*(1+'Założenia i wyniki'!$E$10/100)^24</f>
        <v>0.44453079999999995</v>
      </c>
      <c r="D2136">
        <f t="shared" si="99"/>
        <v>0.44453079999999995</v>
      </c>
      <c r="E2136">
        <f t="shared" si="100"/>
        <v>0.92670618113207559</v>
      </c>
      <c r="F2136">
        <f t="shared" si="101"/>
        <v>0</v>
      </c>
    </row>
    <row r="2137" spans="1:6" x14ac:dyDescent="0.25">
      <c r="A2137">
        <v>2128</v>
      </c>
      <c r="B2137">
        <f>'Założenia i wyniki'!$E$6*Znorm.Profile!B2137*((100-(24*'Założenia i wyniki'!$E$9))/100)</f>
        <v>0.9914769811320755</v>
      </c>
      <c r="C2137">
        <f>'Założenia i wyniki'!$E$8*Znorm.Profile!C2137*(1+'Założenia i wyniki'!$E$10/100)^24</f>
        <v>0.47430459999999997</v>
      </c>
      <c r="D2137">
        <f t="shared" si="99"/>
        <v>0.47430459999999997</v>
      </c>
      <c r="E2137">
        <f t="shared" si="100"/>
        <v>0.51717238113207553</v>
      </c>
      <c r="F2137">
        <f t="shared" si="101"/>
        <v>0</v>
      </c>
    </row>
    <row r="2138" spans="1:6" x14ac:dyDescent="0.25">
      <c r="A2138">
        <v>2129</v>
      </c>
      <c r="B2138">
        <f>'Założenia i wyniki'!$E$6*Znorm.Profile!B2138*((100-(24*'Założenia i wyniki'!$E$9))/100)</f>
        <v>0.49486188679245285</v>
      </c>
      <c r="C2138">
        <f>'Założenia i wyniki'!$E$8*Znorm.Profile!C2138*(1+'Założenia i wyniki'!$E$10/100)^24</f>
        <v>0.50265915000000005</v>
      </c>
      <c r="D2138">
        <f t="shared" si="99"/>
        <v>0.49486188679245285</v>
      </c>
      <c r="E2138">
        <f t="shared" si="100"/>
        <v>0</v>
      </c>
      <c r="F2138">
        <f t="shared" si="101"/>
        <v>7.7972632075472004E-3</v>
      </c>
    </row>
    <row r="2139" spans="1:6" x14ac:dyDescent="0.25">
      <c r="A2139">
        <v>2130</v>
      </c>
      <c r="B2139">
        <f>'Założenia i wyniki'!$E$6*Znorm.Profile!B2139*((100-(24*'Założenia i wyniki'!$E$9))/100)</f>
        <v>5.7500633962264139E-2</v>
      </c>
      <c r="C2139">
        <f>'Założenia i wyniki'!$E$8*Znorm.Profile!C2139*(1+'Założenia i wyniki'!$E$10/100)^24</f>
        <v>0.56099189999999999</v>
      </c>
      <c r="D2139">
        <f t="shared" si="99"/>
        <v>5.7500633962264139E-2</v>
      </c>
      <c r="E2139">
        <f t="shared" si="100"/>
        <v>0</v>
      </c>
      <c r="F2139">
        <f t="shared" si="101"/>
        <v>0.50349126603773586</v>
      </c>
    </row>
    <row r="2140" spans="1:6" x14ac:dyDescent="0.25">
      <c r="A2140">
        <v>2131</v>
      </c>
      <c r="B2140">
        <f>'Założenia i wyniki'!$E$6*Znorm.Profile!B2140*((100-(24*'Założenia i wyniki'!$E$9))/100)</f>
        <v>0</v>
      </c>
      <c r="C2140">
        <f>'Założenia i wyniki'!$E$8*Znorm.Profile!C2140*(1+'Założenia i wyniki'!$E$10/100)^24</f>
        <v>0.61186089999999993</v>
      </c>
      <c r="D2140">
        <f t="shared" si="99"/>
        <v>0</v>
      </c>
      <c r="E2140">
        <f t="shared" si="100"/>
        <v>0</v>
      </c>
      <c r="F2140">
        <f t="shared" si="101"/>
        <v>0.61186089999999993</v>
      </c>
    </row>
    <row r="2141" spans="1:6" x14ac:dyDescent="0.25">
      <c r="A2141">
        <v>2132</v>
      </c>
      <c r="B2141">
        <f>'Założenia i wyniki'!$E$6*Znorm.Profile!B2141*((100-(24*'Założenia i wyniki'!$E$9))/100)</f>
        <v>0</v>
      </c>
      <c r="C2141">
        <f>'Założenia i wyniki'!$E$8*Znorm.Profile!C2141*(1+'Założenia i wyniki'!$E$10/100)^24</f>
        <v>0.59096765000000007</v>
      </c>
      <c r="D2141">
        <f t="shared" si="99"/>
        <v>0</v>
      </c>
      <c r="E2141">
        <f t="shared" si="100"/>
        <v>0</v>
      </c>
      <c r="F2141">
        <f t="shared" si="101"/>
        <v>0.59096765000000007</v>
      </c>
    </row>
    <row r="2142" spans="1:6" x14ac:dyDescent="0.25">
      <c r="A2142">
        <v>2133</v>
      </c>
      <c r="B2142">
        <f>'Założenia i wyniki'!$E$6*Znorm.Profile!B2142*((100-(24*'Założenia i wyniki'!$E$9))/100)</f>
        <v>0</v>
      </c>
      <c r="C2142">
        <f>'Założenia i wyniki'!$E$8*Znorm.Profile!C2142*(1+'Założenia i wyniki'!$E$10/100)^24</f>
        <v>0.51856560000000007</v>
      </c>
      <c r="D2142">
        <f t="shared" si="99"/>
        <v>0</v>
      </c>
      <c r="E2142">
        <f t="shared" si="100"/>
        <v>0</v>
      </c>
      <c r="F2142">
        <f t="shared" si="101"/>
        <v>0.51856560000000007</v>
      </c>
    </row>
    <row r="2143" spans="1:6" x14ac:dyDescent="0.25">
      <c r="A2143">
        <v>2134</v>
      </c>
      <c r="B2143">
        <f>'Założenia i wyniki'!$E$6*Znorm.Profile!B2143*((100-(24*'Założenia i wyniki'!$E$9))/100)</f>
        <v>0</v>
      </c>
      <c r="C2143">
        <f>'Założenia i wyniki'!$E$8*Znorm.Profile!C2143*(1+'Założenia i wyniki'!$E$10/100)^24</f>
        <v>0.41861434999999997</v>
      </c>
      <c r="D2143">
        <f t="shared" si="99"/>
        <v>0</v>
      </c>
      <c r="E2143">
        <f t="shared" si="100"/>
        <v>0</v>
      </c>
      <c r="F2143">
        <f t="shared" si="101"/>
        <v>0.41861434999999997</v>
      </c>
    </row>
    <row r="2144" spans="1:6" x14ac:dyDescent="0.25">
      <c r="A2144">
        <v>2135</v>
      </c>
      <c r="B2144">
        <f>'Założenia i wyniki'!$E$6*Znorm.Profile!B2144*((100-(24*'Założenia i wyniki'!$E$9))/100)</f>
        <v>0</v>
      </c>
      <c r="C2144">
        <f>'Założenia i wyniki'!$E$8*Znorm.Profile!C2144*(1+'Założenia i wyniki'!$E$10/100)^24</f>
        <v>0.33499829999999997</v>
      </c>
      <c r="D2144">
        <f t="shared" si="99"/>
        <v>0</v>
      </c>
      <c r="E2144">
        <f t="shared" si="100"/>
        <v>0</v>
      </c>
      <c r="F2144">
        <f t="shared" si="101"/>
        <v>0.33499829999999997</v>
      </c>
    </row>
    <row r="2145" spans="1:6" x14ac:dyDescent="0.25">
      <c r="A2145">
        <v>2136</v>
      </c>
      <c r="B2145">
        <f>'Założenia i wyniki'!$E$6*Znorm.Profile!B2145*((100-(24*'Założenia i wyniki'!$E$9))/100)</f>
        <v>0</v>
      </c>
      <c r="C2145">
        <f>'Założenia i wyniki'!$E$8*Znorm.Profile!C2145*(1+'Założenia i wyniki'!$E$10/100)^24</f>
        <v>0.26053965000000001</v>
      </c>
      <c r="D2145">
        <f t="shared" si="99"/>
        <v>0</v>
      </c>
      <c r="E2145">
        <f t="shared" si="100"/>
        <v>0</v>
      </c>
      <c r="F2145">
        <f t="shared" si="101"/>
        <v>0.26053965000000001</v>
      </c>
    </row>
    <row r="2146" spans="1:6" x14ac:dyDescent="0.25">
      <c r="A2146">
        <v>2137</v>
      </c>
      <c r="B2146">
        <f>'Założenia i wyniki'!$E$6*Znorm.Profile!B2146*((100-(24*'Założenia i wyniki'!$E$9))/100)</f>
        <v>0</v>
      </c>
      <c r="C2146">
        <f>'Założenia i wyniki'!$E$8*Znorm.Profile!C2146*(1+'Założenia i wyniki'!$E$10/100)^24</f>
        <v>0.23319379999999998</v>
      </c>
      <c r="D2146">
        <f t="shared" si="99"/>
        <v>0</v>
      </c>
      <c r="E2146">
        <f t="shared" si="100"/>
        <v>0</v>
      </c>
      <c r="F2146">
        <f t="shared" si="101"/>
        <v>0.23319379999999998</v>
      </c>
    </row>
    <row r="2147" spans="1:6" x14ac:dyDescent="0.25">
      <c r="A2147">
        <v>2138</v>
      </c>
      <c r="B2147">
        <f>'Założenia i wyniki'!$E$6*Znorm.Profile!B2147*((100-(24*'Założenia i wyniki'!$E$9))/100)</f>
        <v>0</v>
      </c>
      <c r="C2147">
        <f>'Założenia i wyniki'!$E$8*Znorm.Profile!C2147*(1+'Założenia i wyniki'!$E$10/100)^24</f>
        <v>0.21795234999999999</v>
      </c>
      <c r="D2147">
        <f t="shared" si="99"/>
        <v>0</v>
      </c>
      <c r="E2147">
        <f t="shared" si="100"/>
        <v>0</v>
      </c>
      <c r="F2147">
        <f t="shared" si="101"/>
        <v>0.21795234999999999</v>
      </c>
    </row>
    <row r="2148" spans="1:6" x14ac:dyDescent="0.25">
      <c r="A2148">
        <v>2139</v>
      </c>
      <c r="B2148">
        <f>'Założenia i wyniki'!$E$6*Znorm.Profile!B2148*((100-(24*'Założenia i wyniki'!$E$9))/100)</f>
        <v>0</v>
      </c>
      <c r="C2148">
        <f>'Założenia i wyniki'!$E$8*Znorm.Profile!C2148*(1+'Założenia i wyniki'!$E$10/100)^24</f>
        <v>0.22221255000000004</v>
      </c>
      <c r="D2148">
        <f t="shared" si="99"/>
        <v>0</v>
      </c>
      <c r="E2148">
        <f t="shared" si="100"/>
        <v>0</v>
      </c>
      <c r="F2148">
        <f t="shared" si="101"/>
        <v>0.22221255000000004</v>
      </c>
    </row>
    <row r="2149" spans="1:6" x14ac:dyDescent="0.25">
      <c r="A2149">
        <v>2140</v>
      </c>
      <c r="B2149">
        <f>'Założenia i wyniki'!$E$6*Znorm.Profile!B2149*((100-(24*'Założenia i wyniki'!$E$9))/100)</f>
        <v>0</v>
      </c>
      <c r="C2149">
        <f>'Założenia i wyniki'!$E$8*Znorm.Profile!C2149*(1+'Założenia i wyniki'!$E$10/100)^24</f>
        <v>0.24688859999999999</v>
      </c>
      <c r="D2149">
        <f t="shared" si="99"/>
        <v>0</v>
      </c>
      <c r="E2149">
        <f t="shared" si="100"/>
        <v>0</v>
      </c>
      <c r="F2149">
        <f t="shared" si="101"/>
        <v>0.24688859999999999</v>
      </c>
    </row>
    <row r="2150" spans="1:6" x14ac:dyDescent="0.25">
      <c r="A2150">
        <v>2141</v>
      </c>
      <c r="B2150">
        <f>'Założenia i wyniki'!$E$6*Znorm.Profile!B2150*((100-(24*'Założenia i wyniki'!$E$9))/100)</f>
        <v>0</v>
      </c>
      <c r="C2150">
        <f>'Założenia i wyniki'!$E$8*Znorm.Profile!C2150*(1+'Założenia i wyniki'!$E$10/100)^24</f>
        <v>0.30073854999999999</v>
      </c>
      <c r="D2150">
        <f t="shared" si="99"/>
        <v>0</v>
      </c>
      <c r="E2150">
        <f t="shared" si="100"/>
        <v>0</v>
      </c>
      <c r="F2150">
        <f t="shared" si="101"/>
        <v>0.30073854999999999</v>
      </c>
    </row>
    <row r="2151" spans="1:6" x14ac:dyDescent="0.25">
      <c r="A2151">
        <v>2142</v>
      </c>
      <c r="B2151">
        <f>'Założenia i wyniki'!$E$6*Znorm.Profile!B2151*((100-(24*'Założenia i wyniki'!$E$9))/100)</f>
        <v>3.5109886792452829E-3</v>
      </c>
      <c r="C2151">
        <f>'Założenia i wyniki'!$E$8*Znorm.Profile!C2151*(1+'Założenia i wyniki'!$E$10/100)^24</f>
        <v>0.38663904999999998</v>
      </c>
      <c r="D2151">
        <f t="shared" si="99"/>
        <v>3.5109886792452829E-3</v>
      </c>
      <c r="E2151">
        <f t="shared" si="100"/>
        <v>0</v>
      </c>
      <c r="F2151">
        <f t="shared" si="101"/>
        <v>0.38312806132075472</v>
      </c>
    </row>
    <row r="2152" spans="1:6" x14ac:dyDescent="0.25">
      <c r="A2152">
        <v>2143</v>
      </c>
      <c r="B2152">
        <f>'Założenia i wyniki'!$E$6*Znorm.Profile!B2152*((100-(24*'Założenia i wyniki'!$E$9))/100)</f>
        <v>0.30147547169811317</v>
      </c>
      <c r="C2152">
        <f>'Założenia i wyniki'!$E$8*Znorm.Profile!C2152*(1+'Założenia i wyniki'!$E$10/100)^24</f>
        <v>0.43276239999999994</v>
      </c>
      <c r="D2152">
        <f t="shared" si="99"/>
        <v>0.30147547169811317</v>
      </c>
      <c r="E2152">
        <f t="shared" si="100"/>
        <v>0</v>
      </c>
      <c r="F2152">
        <f t="shared" si="101"/>
        <v>0.13128692830188676</v>
      </c>
    </row>
    <row r="2153" spans="1:6" x14ac:dyDescent="0.25">
      <c r="A2153">
        <v>2144</v>
      </c>
      <c r="B2153">
        <f>'Założenia i wyniki'!$E$6*Znorm.Profile!B2153*((100-(24*'Założenia i wyniki'!$E$9))/100)</f>
        <v>0.92409283018867916</v>
      </c>
      <c r="C2153">
        <f>'Założenia i wyniki'!$E$8*Znorm.Profile!C2153*(1+'Założenia i wyniki'!$E$10/100)^24</f>
        <v>0.44263275000000002</v>
      </c>
      <c r="D2153">
        <f t="shared" si="99"/>
        <v>0.44263275000000002</v>
      </c>
      <c r="E2153">
        <f t="shared" si="100"/>
        <v>0.48146008018867914</v>
      </c>
      <c r="F2153">
        <f t="shared" si="101"/>
        <v>0</v>
      </c>
    </row>
    <row r="2154" spans="1:6" x14ac:dyDescent="0.25">
      <c r="A2154">
        <v>2145</v>
      </c>
      <c r="B2154">
        <f>'Założenia i wyniki'!$E$6*Znorm.Profile!B2154*((100-(24*'Założenia i wyniki'!$E$9))/100)</f>
        <v>1.4720845283018866</v>
      </c>
      <c r="C2154">
        <f>'Założenia i wyniki'!$E$8*Znorm.Profile!C2154*(1+'Założenia i wyniki'!$E$10/100)^24</f>
        <v>0.44529485000000002</v>
      </c>
      <c r="D2154">
        <f t="shared" si="99"/>
        <v>0.44529485000000002</v>
      </c>
      <c r="E2154">
        <f t="shared" si="100"/>
        <v>1.0267896783018866</v>
      </c>
      <c r="F2154">
        <f t="shared" si="101"/>
        <v>0</v>
      </c>
    </row>
    <row r="2155" spans="1:6" x14ac:dyDescent="0.25">
      <c r="A2155">
        <v>2146</v>
      </c>
      <c r="B2155">
        <f>'Założenia i wyniki'!$E$6*Znorm.Profile!B2155*((100-(24*'Założenia i wyniki'!$E$9))/100)</f>
        <v>1.8654890566037738</v>
      </c>
      <c r="C2155">
        <f>'Założenia i wyniki'!$E$8*Znorm.Profile!C2155*(1+'Założenia i wyniki'!$E$10/100)^24</f>
        <v>0.43055705000000005</v>
      </c>
      <c r="D2155">
        <f t="shared" si="99"/>
        <v>0.43055705000000005</v>
      </c>
      <c r="E2155">
        <f t="shared" si="100"/>
        <v>1.4349320066037738</v>
      </c>
      <c r="F2155">
        <f t="shared" si="101"/>
        <v>0</v>
      </c>
    </row>
    <row r="2156" spans="1:6" x14ac:dyDescent="0.25">
      <c r="A2156">
        <v>2147</v>
      </c>
      <c r="B2156">
        <f>'Założenia i wyniki'!$E$6*Znorm.Profile!B2156*((100-(24*'Założenia i wyniki'!$E$9))/100)</f>
        <v>2.0666505660377359</v>
      </c>
      <c r="C2156">
        <f>'Założenia i wyniki'!$E$8*Znorm.Profile!C2156*(1+'Założenia i wyniki'!$E$10/100)^24</f>
        <v>0.42383179999999998</v>
      </c>
      <c r="D2156">
        <f t="shared" si="99"/>
        <v>0.42383179999999998</v>
      </c>
      <c r="E2156">
        <f t="shared" si="100"/>
        <v>1.642818766037736</v>
      </c>
      <c r="F2156">
        <f t="shared" si="101"/>
        <v>0</v>
      </c>
    </row>
    <row r="2157" spans="1:6" x14ac:dyDescent="0.25">
      <c r="A2157">
        <v>2148</v>
      </c>
      <c r="B2157">
        <f>'Założenia i wyniki'!$E$6*Znorm.Profile!B2157*((100-(24*'Założenia i wyniki'!$E$9))/100)</f>
        <v>2.1306045283018866</v>
      </c>
      <c r="C2157">
        <f>'Założenia i wyniki'!$E$8*Znorm.Profile!C2157*(1+'Założenia i wyniki'!$E$10/100)^24</f>
        <v>0.42068880000000003</v>
      </c>
      <c r="D2157">
        <f t="shared" si="99"/>
        <v>0.42068880000000003</v>
      </c>
      <c r="E2157">
        <f t="shared" si="100"/>
        <v>1.7099157283018867</v>
      </c>
      <c r="F2157">
        <f t="shared" si="101"/>
        <v>0</v>
      </c>
    </row>
    <row r="2158" spans="1:6" x14ac:dyDescent="0.25">
      <c r="A2158">
        <v>2149</v>
      </c>
      <c r="B2158">
        <f>'Założenia i wyniki'!$E$6*Znorm.Profile!B2158*((100-(24*'Założenia i wyniki'!$E$9))/100)</f>
        <v>2.0687086792452831</v>
      </c>
      <c r="C2158">
        <f>'Założenia i wyniki'!$E$8*Znorm.Profile!C2158*(1+'Założenia i wyniki'!$E$10/100)^24</f>
        <v>0.42285845</v>
      </c>
      <c r="D2158">
        <f t="shared" si="99"/>
        <v>0.42285845</v>
      </c>
      <c r="E2158">
        <f t="shared" si="100"/>
        <v>1.645850229245283</v>
      </c>
      <c r="F2158">
        <f t="shared" si="101"/>
        <v>0</v>
      </c>
    </row>
    <row r="2159" spans="1:6" x14ac:dyDescent="0.25">
      <c r="A2159">
        <v>2150</v>
      </c>
      <c r="B2159">
        <f>'Założenia i wyniki'!$E$6*Znorm.Profile!B2159*((100-(24*'Założenia i wyniki'!$E$9))/100)</f>
        <v>1.8925494339622639</v>
      </c>
      <c r="C2159">
        <f>'Założenia i wyniki'!$E$8*Znorm.Profile!C2159*(1+'Założenia i wyniki'!$E$10/100)^24</f>
        <v>0.42313390000000001</v>
      </c>
      <c r="D2159">
        <f t="shared" si="99"/>
        <v>0.42313390000000001</v>
      </c>
      <c r="E2159">
        <f t="shared" si="100"/>
        <v>1.4694155339622639</v>
      </c>
      <c r="F2159">
        <f t="shared" si="101"/>
        <v>0</v>
      </c>
    </row>
    <row r="2160" spans="1:6" x14ac:dyDescent="0.25">
      <c r="A2160">
        <v>2151</v>
      </c>
      <c r="B2160">
        <f>'Założenia i wyniki'!$E$6*Znorm.Profile!B2160*((100-(24*'Założenia i wyniki'!$E$9))/100)</f>
        <v>1.5652332075471698</v>
      </c>
      <c r="C2160">
        <f>'Założenia i wyniki'!$E$8*Znorm.Profile!C2160*(1+'Założenia i wyniki'!$E$10/100)^24</f>
        <v>0.43822695</v>
      </c>
      <c r="D2160">
        <f t="shared" si="99"/>
        <v>0.43822695</v>
      </c>
      <c r="E2160">
        <f t="shared" si="100"/>
        <v>1.1270062575471698</v>
      </c>
      <c r="F2160">
        <f t="shared" si="101"/>
        <v>0</v>
      </c>
    </row>
    <row r="2161" spans="1:6" x14ac:dyDescent="0.25">
      <c r="A2161">
        <v>2152</v>
      </c>
      <c r="B2161">
        <f>'Założenia i wyniki'!$E$6*Znorm.Profile!B2161*((100-(24*'Założenia i wyniki'!$E$9))/100)</f>
        <v>1.0928581132075472</v>
      </c>
      <c r="C2161">
        <f>'Założenia i wyniki'!$E$8*Znorm.Profile!C2161*(1+'Założenia i wyniki'!$E$10/100)^24</f>
        <v>0.44803009999999999</v>
      </c>
      <c r="D2161">
        <f t="shared" si="99"/>
        <v>0.44803009999999999</v>
      </c>
      <c r="E2161">
        <f t="shared" si="100"/>
        <v>0.64482801320754723</v>
      </c>
      <c r="F2161">
        <f t="shared" si="101"/>
        <v>0</v>
      </c>
    </row>
    <row r="2162" spans="1:6" x14ac:dyDescent="0.25">
      <c r="A2162">
        <v>2153</v>
      </c>
      <c r="B2162">
        <f>'Założenia i wyniki'!$E$6*Znorm.Profile!B2162*((100-(24*'Założenia i wyniki'!$E$9))/100)</f>
        <v>0.50380324528301879</v>
      </c>
      <c r="C2162">
        <f>'Założenia i wyniki'!$E$8*Znorm.Profile!C2162*(1+'Założenia i wyniki'!$E$10/100)^24</f>
        <v>0.48971999999999999</v>
      </c>
      <c r="D2162">
        <f t="shared" si="99"/>
        <v>0.48971999999999999</v>
      </c>
      <c r="E2162">
        <f t="shared" si="100"/>
        <v>1.4083245283018797E-2</v>
      </c>
      <c r="F2162">
        <f t="shared" si="101"/>
        <v>0</v>
      </c>
    </row>
    <row r="2163" spans="1:6" x14ac:dyDescent="0.25">
      <c r="A2163">
        <v>2154</v>
      </c>
      <c r="B2163">
        <f>'Założenia i wyniki'!$E$6*Znorm.Profile!B2163*((100-(24*'Założenia i wyniki'!$E$9))/100)</f>
        <v>6.2936339622641502E-2</v>
      </c>
      <c r="C2163">
        <f>'Założenia i wyniki'!$E$8*Znorm.Profile!C2163*(1+'Założenia i wyniki'!$E$10/100)^24</f>
        <v>0.55499080000000001</v>
      </c>
      <c r="D2163">
        <f t="shared" si="99"/>
        <v>6.2936339622641502E-2</v>
      </c>
      <c r="E2163">
        <f t="shared" si="100"/>
        <v>0</v>
      </c>
      <c r="F2163">
        <f t="shared" si="101"/>
        <v>0.4920544603773585</v>
      </c>
    </row>
    <row r="2164" spans="1:6" x14ac:dyDescent="0.25">
      <c r="A2164">
        <v>2155</v>
      </c>
      <c r="B2164">
        <f>'Założenia i wyniki'!$E$6*Znorm.Profile!B2164*((100-(24*'Założenia i wyniki'!$E$9))/100)</f>
        <v>0</v>
      </c>
      <c r="C2164">
        <f>'Założenia i wyniki'!$E$8*Znorm.Profile!C2164*(1+'Założenia i wyniki'!$E$10/100)^24</f>
        <v>0.60879944999999991</v>
      </c>
      <c r="D2164">
        <f t="shared" si="99"/>
        <v>0</v>
      </c>
      <c r="E2164">
        <f t="shared" si="100"/>
        <v>0</v>
      </c>
      <c r="F2164">
        <f t="shared" si="101"/>
        <v>0.60879944999999991</v>
      </c>
    </row>
    <row r="2165" spans="1:6" x14ac:dyDescent="0.25">
      <c r="A2165">
        <v>2156</v>
      </c>
      <c r="B2165">
        <f>'Założenia i wyniki'!$E$6*Znorm.Profile!B2165*((100-(24*'Założenia i wyniki'!$E$9))/100)</f>
        <v>0</v>
      </c>
      <c r="C2165">
        <f>'Założenia i wyniki'!$E$8*Znorm.Profile!C2165*(1+'Założenia i wyniki'!$E$10/100)^24</f>
        <v>0.60358830000000008</v>
      </c>
      <c r="D2165">
        <f t="shared" si="99"/>
        <v>0</v>
      </c>
      <c r="E2165">
        <f t="shared" si="100"/>
        <v>0</v>
      </c>
      <c r="F2165">
        <f t="shared" si="101"/>
        <v>0.60358830000000008</v>
      </c>
    </row>
    <row r="2166" spans="1:6" x14ac:dyDescent="0.25">
      <c r="A2166">
        <v>2157</v>
      </c>
      <c r="B2166">
        <f>'Założenia i wyniki'!$E$6*Znorm.Profile!B2166*((100-(24*'Założenia i wyniki'!$E$9))/100)</f>
        <v>0</v>
      </c>
      <c r="C2166">
        <f>'Założenia i wyniki'!$E$8*Znorm.Profile!C2166*(1+'Założenia i wyniki'!$E$10/100)^24</f>
        <v>0.52953810000000001</v>
      </c>
      <c r="D2166">
        <f t="shared" si="99"/>
        <v>0</v>
      </c>
      <c r="E2166">
        <f t="shared" si="100"/>
        <v>0</v>
      </c>
      <c r="F2166">
        <f t="shared" si="101"/>
        <v>0.52953810000000001</v>
      </c>
    </row>
    <row r="2167" spans="1:6" x14ac:dyDescent="0.25">
      <c r="A2167">
        <v>2158</v>
      </c>
      <c r="B2167">
        <f>'Założenia i wyniki'!$E$6*Znorm.Profile!B2167*((100-(24*'Założenia i wyniki'!$E$9))/100)</f>
        <v>0</v>
      </c>
      <c r="C2167">
        <f>'Założenia i wyniki'!$E$8*Znorm.Profile!C2167*(1+'Założenia i wyniki'!$E$10/100)^24</f>
        <v>0.42947904999999997</v>
      </c>
      <c r="D2167">
        <f t="shared" si="99"/>
        <v>0</v>
      </c>
      <c r="E2167">
        <f t="shared" si="100"/>
        <v>0</v>
      </c>
      <c r="F2167">
        <f t="shared" si="101"/>
        <v>0.42947904999999997</v>
      </c>
    </row>
    <row r="2168" spans="1:6" x14ac:dyDescent="0.25">
      <c r="A2168">
        <v>2159</v>
      </c>
      <c r="B2168">
        <f>'Założenia i wyniki'!$E$6*Znorm.Profile!B2168*((100-(24*'Założenia i wyniki'!$E$9))/100)</f>
        <v>0</v>
      </c>
      <c r="C2168">
        <f>'Założenia i wyniki'!$E$8*Znorm.Profile!C2168*(1+'Założenia i wyniki'!$E$10/100)^24</f>
        <v>0.34088285000000002</v>
      </c>
      <c r="D2168">
        <f t="shared" si="99"/>
        <v>0</v>
      </c>
      <c r="E2168">
        <f t="shared" si="100"/>
        <v>0</v>
      </c>
      <c r="F2168">
        <f t="shared" si="101"/>
        <v>0.34088285000000002</v>
      </c>
    </row>
    <row r="2169" spans="1:6" x14ac:dyDescent="0.25">
      <c r="A2169">
        <v>2160</v>
      </c>
      <c r="B2169">
        <f>'Założenia i wyniki'!$E$6*Znorm.Profile!B2169*((100-(24*'Założenia i wyniki'!$E$9))/100)</f>
        <v>0</v>
      </c>
      <c r="C2169">
        <f>'Założenia i wyniki'!$E$8*Znorm.Profile!C2169*(1+'Założenia i wyniki'!$E$10/100)^24</f>
        <v>0.26591005000000001</v>
      </c>
      <c r="D2169">
        <f t="shared" si="99"/>
        <v>0</v>
      </c>
      <c r="E2169">
        <f t="shared" si="100"/>
        <v>0</v>
      </c>
      <c r="F2169">
        <f t="shared" si="101"/>
        <v>0.26591005000000001</v>
      </c>
    </row>
    <row r="2170" spans="1:6" x14ac:dyDescent="0.25">
      <c r="A2170">
        <v>2161</v>
      </c>
      <c r="B2170">
        <f>'Założenia i wyniki'!$E$6*Znorm.Profile!B2170*((100-(24*'Założenia i wyniki'!$E$9))/100)</f>
        <v>0</v>
      </c>
      <c r="C2170">
        <f>'Założenia i wyniki'!$E$8*Znorm.Profile!C2170*(1+'Założenia i wyniki'!$E$10/100)^24</f>
        <v>0.24222134999999997</v>
      </c>
      <c r="D2170">
        <f t="shared" si="99"/>
        <v>0</v>
      </c>
      <c r="E2170">
        <f t="shared" si="100"/>
        <v>0</v>
      </c>
      <c r="F2170">
        <f t="shared" si="101"/>
        <v>0.24222134999999997</v>
      </c>
    </row>
    <row r="2171" spans="1:6" x14ac:dyDescent="0.25">
      <c r="A2171">
        <v>2162</v>
      </c>
      <c r="B2171">
        <f>'Założenia i wyniki'!$E$6*Znorm.Profile!B2171*((100-(24*'Założenia i wyniki'!$E$9))/100)</f>
        <v>0</v>
      </c>
      <c r="C2171">
        <f>'Założenia i wyniki'!$E$8*Znorm.Profile!C2171*(1+'Założenia i wyniki'!$E$10/100)^24</f>
        <v>0.22505350000000002</v>
      </c>
      <c r="D2171">
        <f t="shared" si="99"/>
        <v>0</v>
      </c>
      <c r="E2171">
        <f t="shared" si="100"/>
        <v>0</v>
      </c>
      <c r="F2171">
        <f t="shared" si="101"/>
        <v>0.22505350000000002</v>
      </c>
    </row>
    <row r="2172" spans="1:6" x14ac:dyDescent="0.25">
      <c r="A2172">
        <v>2163</v>
      </c>
      <c r="B2172">
        <f>'Założenia i wyniki'!$E$6*Znorm.Profile!B2172*((100-(24*'Założenia i wyniki'!$E$9))/100)</f>
        <v>0</v>
      </c>
      <c r="C2172">
        <f>'Założenia i wyniki'!$E$8*Znorm.Profile!C2172*(1+'Założenia i wyniki'!$E$10/100)^24</f>
        <v>0.22843939999999999</v>
      </c>
      <c r="D2172">
        <f t="shared" si="99"/>
        <v>0</v>
      </c>
      <c r="E2172">
        <f t="shared" si="100"/>
        <v>0</v>
      </c>
      <c r="F2172">
        <f t="shared" si="101"/>
        <v>0.22843939999999999</v>
      </c>
    </row>
    <row r="2173" spans="1:6" x14ac:dyDescent="0.25">
      <c r="A2173">
        <v>2164</v>
      </c>
      <c r="B2173">
        <f>'Założenia i wyniki'!$E$6*Znorm.Profile!B2173*((100-(24*'Założenia i wyniki'!$E$9))/100)</f>
        <v>0</v>
      </c>
      <c r="C2173">
        <f>'Założenia i wyniki'!$E$8*Znorm.Profile!C2173*(1+'Założenia i wyniki'!$E$10/100)^24</f>
        <v>0.2469838</v>
      </c>
      <c r="D2173">
        <f t="shared" si="99"/>
        <v>0</v>
      </c>
      <c r="E2173">
        <f t="shared" si="100"/>
        <v>0</v>
      </c>
      <c r="F2173">
        <f t="shared" si="101"/>
        <v>0.2469838</v>
      </c>
    </row>
    <row r="2174" spans="1:6" x14ac:dyDescent="0.25">
      <c r="A2174">
        <v>2165</v>
      </c>
      <c r="B2174">
        <f>'Założenia i wyniki'!$E$6*Znorm.Profile!B2174*((100-(24*'Założenia i wyniki'!$E$9))/100)</f>
        <v>0</v>
      </c>
      <c r="C2174">
        <f>'Założenia i wyniki'!$E$8*Znorm.Profile!C2174*(1+'Założenia i wyniki'!$E$10/100)^24</f>
        <v>0.30203565000000004</v>
      </c>
      <c r="D2174">
        <f t="shared" si="99"/>
        <v>0</v>
      </c>
      <c r="E2174">
        <f t="shared" si="100"/>
        <v>0</v>
      </c>
      <c r="F2174">
        <f t="shared" si="101"/>
        <v>0.30203565000000004</v>
      </c>
    </row>
    <row r="2175" spans="1:6" x14ac:dyDescent="0.25">
      <c r="A2175">
        <v>2166</v>
      </c>
      <c r="B2175">
        <f>'Założenia i wyniki'!$E$6*Znorm.Profile!B2175*((100-(24*'Założenia i wyniki'!$E$9))/100)</f>
        <v>9.1212528301886781E-3</v>
      </c>
      <c r="C2175">
        <f>'Założenia i wyniki'!$E$8*Znorm.Profile!C2175*(1+'Założenia i wyniki'!$E$10/100)^24</f>
        <v>0.3800251</v>
      </c>
      <c r="D2175">
        <f t="shared" si="99"/>
        <v>9.1212528301886781E-3</v>
      </c>
      <c r="E2175">
        <f t="shared" si="100"/>
        <v>0</v>
      </c>
      <c r="F2175">
        <f t="shared" si="101"/>
        <v>0.37090384716981134</v>
      </c>
    </row>
    <row r="2176" spans="1:6" x14ac:dyDescent="0.25">
      <c r="A2176">
        <v>2167</v>
      </c>
      <c r="B2176">
        <f>'Założenia i wyniki'!$E$6*Znorm.Profile!B2176*((100-(24*'Założenia i wyniki'!$E$9))/100)</f>
        <v>0.3335744150943396</v>
      </c>
      <c r="C2176">
        <f>'Założenia i wyniki'!$E$8*Znorm.Profile!C2176*(1+'Założenia i wyniki'!$E$10/100)^24</f>
        <v>0.44036614999999996</v>
      </c>
      <c r="D2176">
        <f t="shared" si="99"/>
        <v>0.3335744150943396</v>
      </c>
      <c r="E2176">
        <f t="shared" si="100"/>
        <v>0</v>
      </c>
      <c r="F2176">
        <f t="shared" si="101"/>
        <v>0.10679173490566035</v>
      </c>
    </row>
    <row r="2177" spans="1:6" x14ac:dyDescent="0.25">
      <c r="A2177">
        <v>2168</v>
      </c>
      <c r="B2177">
        <f>'Założenia i wyniki'!$E$6*Znorm.Profile!B2177*((100-(24*'Założenia i wyniki'!$E$9))/100)</f>
        <v>0.9593856603773584</v>
      </c>
      <c r="C2177">
        <f>'Założenia i wyniki'!$E$8*Znorm.Profile!C2177*(1+'Założenia i wyniki'!$E$10/100)^24</f>
        <v>0.44626575000000002</v>
      </c>
      <c r="D2177">
        <f t="shared" si="99"/>
        <v>0.44626575000000002</v>
      </c>
      <c r="E2177">
        <f t="shared" si="100"/>
        <v>0.51311991037735838</v>
      </c>
      <c r="F2177">
        <f t="shared" si="101"/>
        <v>0</v>
      </c>
    </row>
    <row r="2178" spans="1:6" x14ac:dyDescent="0.25">
      <c r="A2178">
        <v>2169</v>
      </c>
      <c r="B2178">
        <f>'Założenia i wyniki'!$E$6*Znorm.Profile!B2178*((100-(24*'Założenia i wyniki'!$E$9))/100)</f>
        <v>1.5002883018867921</v>
      </c>
      <c r="C2178">
        <f>'Założenia i wyniki'!$E$8*Znorm.Profile!C2178*(1+'Założenia i wyniki'!$E$10/100)^24</f>
        <v>0.44009175</v>
      </c>
      <c r="D2178">
        <f t="shared" si="99"/>
        <v>0.44009175</v>
      </c>
      <c r="E2178">
        <f t="shared" si="100"/>
        <v>1.0601965518867922</v>
      </c>
      <c r="F2178">
        <f t="shared" si="101"/>
        <v>0</v>
      </c>
    </row>
    <row r="2179" spans="1:6" x14ac:dyDescent="0.25">
      <c r="A2179">
        <v>2170</v>
      </c>
      <c r="B2179">
        <f>'Założenia i wyniki'!$E$6*Znorm.Profile!B2179*((100-(24*'Założenia i wyniki'!$E$9))/100)</f>
        <v>1.895064905660377</v>
      </c>
      <c r="C2179">
        <f>'Założenia i wyniki'!$E$8*Znorm.Profile!C2179*(1+'Założenia i wyniki'!$E$10/100)^24</f>
        <v>0.44335585</v>
      </c>
      <c r="D2179">
        <f t="shared" si="99"/>
        <v>0.44335585</v>
      </c>
      <c r="E2179">
        <f t="shared" si="100"/>
        <v>1.4517090556603769</v>
      </c>
      <c r="F2179">
        <f t="shared" si="101"/>
        <v>0</v>
      </c>
    </row>
    <row r="2180" spans="1:6" x14ac:dyDescent="0.25">
      <c r="A2180">
        <v>2171</v>
      </c>
      <c r="B2180">
        <f>'Założenia i wyniki'!$E$6*Znorm.Profile!B2180*((100-(24*'Założenia i wyniki'!$E$9))/100)</f>
        <v>2.0874603773584908</v>
      </c>
      <c r="C2180">
        <f>'Założenia i wyniki'!$E$8*Znorm.Profile!C2180*(1+'Założenia i wyniki'!$E$10/100)^24</f>
        <v>0.43792559999999997</v>
      </c>
      <c r="D2180">
        <f t="shared" si="99"/>
        <v>0.43792559999999997</v>
      </c>
      <c r="E2180">
        <f t="shared" si="100"/>
        <v>1.6495347773584907</v>
      </c>
      <c r="F2180">
        <f t="shared" si="101"/>
        <v>0</v>
      </c>
    </row>
    <row r="2181" spans="1:6" x14ac:dyDescent="0.25">
      <c r="A2181">
        <v>2172</v>
      </c>
      <c r="B2181">
        <f>'Założenia i wyniki'!$E$6*Znorm.Profile!B2181*((100-(24*'Założenia i wyniki'!$E$9))/100)</f>
        <v>2.1502709433962259</v>
      </c>
      <c r="C2181">
        <f>'Założenia i wyniki'!$E$8*Znorm.Profile!C2181*(1+'Założenia i wyniki'!$E$10/100)^24</f>
        <v>0.43020389999999997</v>
      </c>
      <c r="D2181">
        <f t="shared" si="99"/>
        <v>0.43020389999999997</v>
      </c>
      <c r="E2181">
        <f t="shared" si="100"/>
        <v>1.720067043396226</v>
      </c>
      <c r="F2181">
        <f t="shared" si="101"/>
        <v>0</v>
      </c>
    </row>
    <row r="2182" spans="1:6" x14ac:dyDescent="0.25">
      <c r="A2182">
        <v>2173</v>
      </c>
      <c r="B2182">
        <f>'Założenia i wyniki'!$E$6*Znorm.Profile!B2182*((100-(24*'Założenia i wyniki'!$E$9))/100)</f>
        <v>2.0915003773584906</v>
      </c>
      <c r="C2182">
        <f>'Założenia i wyniki'!$E$8*Znorm.Profile!C2182*(1+'Założenia i wyniki'!$E$10/100)^24</f>
        <v>0.43047585000000005</v>
      </c>
      <c r="D2182">
        <f t="shared" si="99"/>
        <v>0.43047585000000005</v>
      </c>
      <c r="E2182">
        <f t="shared" si="100"/>
        <v>1.6610245273584905</v>
      </c>
      <c r="F2182">
        <f t="shared" si="101"/>
        <v>0</v>
      </c>
    </row>
    <row r="2183" spans="1:6" x14ac:dyDescent="0.25">
      <c r="A2183">
        <v>2174</v>
      </c>
      <c r="B2183">
        <f>'Założenia i wyniki'!$E$6*Znorm.Profile!B2183*((100-(24*'Założenia i wyniki'!$E$9))/100)</f>
        <v>1.9137403773584905</v>
      </c>
      <c r="C2183">
        <f>'Założenia i wyniki'!$E$8*Znorm.Profile!C2183*(1+'Założenia i wyniki'!$E$10/100)^24</f>
        <v>0.42236915000000003</v>
      </c>
      <c r="D2183">
        <f t="shared" si="99"/>
        <v>0.42236915000000003</v>
      </c>
      <c r="E2183">
        <f t="shared" si="100"/>
        <v>1.4913712273584905</v>
      </c>
      <c r="F2183">
        <f t="shared" si="101"/>
        <v>0</v>
      </c>
    </row>
    <row r="2184" spans="1:6" x14ac:dyDescent="0.25">
      <c r="A2184">
        <v>2175</v>
      </c>
      <c r="B2184">
        <f>'Założenia i wyniki'!$E$6*Znorm.Profile!B2184*((100-(24*'Założenia i wyniki'!$E$9))/100)</f>
        <v>1.5731607547169812</v>
      </c>
      <c r="C2184">
        <f>'Założenia i wyniki'!$E$8*Znorm.Profile!C2184*(1+'Założenia i wyniki'!$E$10/100)^24</f>
        <v>0.44109135000000005</v>
      </c>
      <c r="D2184">
        <f t="shared" si="99"/>
        <v>0.44109135000000005</v>
      </c>
      <c r="E2184">
        <f t="shared" si="100"/>
        <v>1.1320694047169813</v>
      </c>
      <c r="F2184">
        <f t="shared" si="101"/>
        <v>0</v>
      </c>
    </row>
    <row r="2185" spans="1:6" x14ac:dyDescent="0.25">
      <c r="A2185">
        <v>2176</v>
      </c>
      <c r="B2185">
        <f>'Założenia i wyniki'!$E$6*Znorm.Profile!B2185*((100-(24*'Założenia i wyniki'!$E$9))/100)</f>
        <v>1.0968218867924528</v>
      </c>
      <c r="C2185">
        <f>'Założenia i wyniki'!$E$8*Znorm.Profile!C2185*(1+'Założenia i wyniki'!$E$10/100)^24</f>
        <v>0.46586575000000002</v>
      </c>
      <c r="D2185">
        <f t="shared" si="99"/>
        <v>0.46586575000000002</v>
      </c>
      <c r="E2185">
        <f t="shared" si="100"/>
        <v>0.63095613679245277</v>
      </c>
      <c r="F2185">
        <f t="shared" si="101"/>
        <v>0</v>
      </c>
    </row>
    <row r="2186" spans="1:6" x14ac:dyDescent="0.25">
      <c r="A2186">
        <v>2177</v>
      </c>
      <c r="B2186">
        <f>'Założenia i wyniki'!$E$6*Znorm.Profile!B2186*((100-(24*'Założenia i wyniki'!$E$9))/100)</f>
        <v>0.49728588679245278</v>
      </c>
      <c r="C2186">
        <f>'Założenia i wyniki'!$E$8*Znorm.Profile!C2186*(1+'Założenia i wyniki'!$E$10/100)^24</f>
        <v>0.50116185000000002</v>
      </c>
      <c r="D2186">
        <f t="shared" si="99"/>
        <v>0.49728588679245278</v>
      </c>
      <c r="E2186">
        <f t="shared" si="100"/>
        <v>0</v>
      </c>
      <c r="F2186">
        <f t="shared" si="101"/>
        <v>3.8759632075472394E-3</v>
      </c>
    </row>
    <row r="2187" spans="1:6" x14ac:dyDescent="0.25">
      <c r="A2187">
        <v>2178</v>
      </c>
      <c r="B2187">
        <f>'Założenia i wyniki'!$E$6*Znorm.Profile!B2187*((100-(24*'Założenia i wyniki'!$E$9))/100)</f>
        <v>6.3017139622641508E-2</v>
      </c>
      <c r="C2187">
        <f>'Założenia i wyniki'!$E$8*Znorm.Profile!C2187*(1+'Założenia i wyniki'!$E$10/100)^24</f>
        <v>0.5417614999999999</v>
      </c>
      <c r="D2187">
        <f t="shared" ref="D2187:D2250" si="102">IF(B2187&lt;=C2187,B2187,C2187)</f>
        <v>6.3017139622641508E-2</v>
      </c>
      <c r="E2187">
        <f t="shared" ref="E2187:E2250" si="103">IF(B2187&gt;C2187,B2187-C2187,0)</f>
        <v>0</v>
      </c>
      <c r="F2187">
        <f t="shared" ref="F2187:F2250" si="104">IF(B2187&lt;C2187,C2187-B2187,0)</f>
        <v>0.4787443603773584</v>
      </c>
    </row>
    <row r="2188" spans="1:6" x14ac:dyDescent="0.25">
      <c r="A2188">
        <v>2179</v>
      </c>
      <c r="B2188">
        <f>'Założenia i wyniki'!$E$6*Znorm.Profile!B2188*((100-(24*'Założenia i wyniki'!$E$9))/100)</f>
        <v>0</v>
      </c>
      <c r="C2188">
        <f>'Założenia i wyniki'!$E$8*Znorm.Profile!C2188*(1+'Założenia i wyniki'!$E$10/100)^24</f>
        <v>0.57647099999999996</v>
      </c>
      <c r="D2188">
        <f t="shared" si="102"/>
        <v>0</v>
      </c>
      <c r="E2188">
        <f t="shared" si="103"/>
        <v>0</v>
      </c>
      <c r="F2188">
        <f t="shared" si="104"/>
        <v>0.57647099999999996</v>
      </c>
    </row>
    <row r="2189" spans="1:6" x14ac:dyDescent="0.25">
      <c r="A2189">
        <v>2180</v>
      </c>
      <c r="B2189">
        <f>'Założenia i wyniki'!$E$6*Znorm.Profile!B2189*((100-(24*'Założenia i wyniki'!$E$9))/100)</f>
        <v>0</v>
      </c>
      <c r="C2189">
        <f>'Założenia i wyniki'!$E$8*Znorm.Profile!C2189*(1+'Założenia i wyniki'!$E$10/100)^24</f>
        <v>0.57807750000000002</v>
      </c>
      <c r="D2189">
        <f t="shared" si="102"/>
        <v>0</v>
      </c>
      <c r="E2189">
        <f t="shared" si="103"/>
        <v>0</v>
      </c>
      <c r="F2189">
        <f t="shared" si="104"/>
        <v>0.57807750000000002</v>
      </c>
    </row>
    <row r="2190" spans="1:6" x14ac:dyDescent="0.25">
      <c r="A2190">
        <v>2181</v>
      </c>
      <c r="B2190">
        <f>'Założenia i wyniki'!$E$6*Znorm.Profile!B2190*((100-(24*'Założenia i wyniki'!$E$9))/100)</f>
        <v>0</v>
      </c>
      <c r="C2190">
        <f>'Założenia i wyniki'!$E$8*Znorm.Profile!C2190*(1+'Założenia i wyniki'!$E$10/100)^24</f>
        <v>0.52029144999999999</v>
      </c>
      <c r="D2190">
        <f t="shared" si="102"/>
        <v>0</v>
      </c>
      <c r="E2190">
        <f t="shared" si="103"/>
        <v>0</v>
      </c>
      <c r="F2190">
        <f t="shared" si="104"/>
        <v>0.52029144999999999</v>
      </c>
    </row>
    <row r="2191" spans="1:6" x14ac:dyDescent="0.25">
      <c r="A2191">
        <v>2182</v>
      </c>
      <c r="B2191">
        <f>'Założenia i wyniki'!$E$6*Znorm.Profile!B2191*((100-(24*'Założenia i wyniki'!$E$9))/100)</f>
        <v>0</v>
      </c>
      <c r="C2191">
        <f>'Założenia i wyniki'!$E$8*Znorm.Profile!C2191*(1+'Założenia i wyniki'!$E$10/100)^24</f>
        <v>0.43056545000000007</v>
      </c>
      <c r="D2191">
        <f t="shared" si="102"/>
        <v>0</v>
      </c>
      <c r="E2191">
        <f t="shared" si="103"/>
        <v>0</v>
      </c>
      <c r="F2191">
        <f t="shared" si="104"/>
        <v>0.43056545000000007</v>
      </c>
    </row>
    <row r="2192" spans="1:6" x14ac:dyDescent="0.25">
      <c r="A2192">
        <v>2183</v>
      </c>
      <c r="B2192">
        <f>'Założenia i wyniki'!$E$6*Znorm.Profile!B2192*((100-(24*'Założenia i wyniki'!$E$9))/100)</f>
        <v>0</v>
      </c>
      <c r="C2192">
        <f>'Założenia i wyniki'!$E$8*Znorm.Profile!C2192*(1+'Założenia i wyniki'!$E$10/100)^24</f>
        <v>0.3356864</v>
      </c>
      <c r="D2192">
        <f t="shared" si="102"/>
        <v>0</v>
      </c>
      <c r="E2192">
        <f t="shared" si="103"/>
        <v>0</v>
      </c>
      <c r="F2192">
        <f t="shared" si="104"/>
        <v>0.3356864</v>
      </c>
    </row>
    <row r="2193" spans="1:6" x14ac:dyDescent="0.25">
      <c r="A2193">
        <v>2184</v>
      </c>
      <c r="B2193">
        <f>'Założenia i wyniki'!$E$6*Znorm.Profile!B2193*((100-(24*'Założenia i wyniki'!$E$9))/100)</f>
        <v>0</v>
      </c>
      <c r="C2193">
        <f>'Założenia i wyniki'!$E$8*Znorm.Profile!C2193*(1+'Założenia i wyniki'!$E$10/100)^24</f>
        <v>0.26141674999999998</v>
      </c>
      <c r="D2193">
        <f t="shared" si="102"/>
        <v>0</v>
      </c>
      <c r="E2193">
        <f t="shared" si="103"/>
        <v>0</v>
      </c>
      <c r="F2193">
        <f t="shared" si="104"/>
        <v>0.26141674999999998</v>
      </c>
    </row>
    <row r="2194" spans="1:6" x14ac:dyDescent="0.25">
      <c r="A2194">
        <v>2185</v>
      </c>
      <c r="B2194">
        <f>'Założenia i wyniki'!$E$6*Znorm.Profile!B2194*((100-(24*'Założenia i wyniki'!$E$9))/100)</f>
        <v>0</v>
      </c>
      <c r="C2194">
        <f>'Założenia i wyniki'!$E$8*Znorm.Profile!C2194*(1+'Założenia i wyniki'!$E$10/100)^24</f>
        <v>0.23329180000000002</v>
      </c>
      <c r="D2194">
        <f t="shared" si="102"/>
        <v>0</v>
      </c>
      <c r="E2194">
        <f t="shared" si="103"/>
        <v>0</v>
      </c>
      <c r="F2194">
        <f t="shared" si="104"/>
        <v>0.23329180000000002</v>
      </c>
    </row>
    <row r="2195" spans="1:6" x14ac:dyDescent="0.25">
      <c r="A2195">
        <v>2186</v>
      </c>
      <c r="B2195">
        <f>'Założenia i wyniki'!$E$6*Znorm.Profile!B2195*((100-(24*'Założenia i wyniki'!$E$9))/100)</f>
        <v>0</v>
      </c>
      <c r="C2195">
        <f>'Założenia i wyniki'!$E$8*Znorm.Profile!C2195*(1+'Założenia i wyniki'!$E$10/100)^24</f>
        <v>0.21920955</v>
      </c>
      <c r="D2195">
        <f t="shared" si="102"/>
        <v>0</v>
      </c>
      <c r="E2195">
        <f t="shared" si="103"/>
        <v>0</v>
      </c>
      <c r="F2195">
        <f t="shared" si="104"/>
        <v>0.21920955</v>
      </c>
    </row>
    <row r="2196" spans="1:6" x14ac:dyDescent="0.25">
      <c r="A2196">
        <v>2187</v>
      </c>
      <c r="B2196">
        <f>'Założenia i wyniki'!$E$6*Znorm.Profile!B2196*((100-(24*'Założenia i wyniki'!$E$9))/100)</f>
        <v>0</v>
      </c>
      <c r="C2196">
        <f>'Założenia i wyniki'!$E$8*Znorm.Profile!C2196*(1+'Założenia i wyniki'!$E$10/100)^24</f>
        <v>0.21991934999999999</v>
      </c>
      <c r="D2196">
        <f t="shared" si="102"/>
        <v>0</v>
      </c>
      <c r="E2196">
        <f t="shared" si="103"/>
        <v>0</v>
      </c>
      <c r="F2196">
        <f t="shared" si="104"/>
        <v>0.21991934999999999</v>
      </c>
    </row>
    <row r="2197" spans="1:6" x14ac:dyDescent="0.25">
      <c r="A2197">
        <v>2188</v>
      </c>
      <c r="B2197">
        <f>'Założenia i wyniki'!$E$6*Znorm.Profile!B2197*((100-(24*'Założenia i wyniki'!$E$9))/100)</f>
        <v>0</v>
      </c>
      <c r="C2197">
        <f>'Założenia i wyniki'!$E$8*Znorm.Profile!C2197*(1+'Założenia i wyniki'!$E$10/100)^24</f>
        <v>0.23705500000000002</v>
      </c>
      <c r="D2197">
        <f t="shared" si="102"/>
        <v>0</v>
      </c>
      <c r="E2197">
        <f t="shared" si="103"/>
        <v>0</v>
      </c>
      <c r="F2197">
        <f t="shared" si="104"/>
        <v>0.23705500000000002</v>
      </c>
    </row>
    <row r="2198" spans="1:6" x14ac:dyDescent="0.25">
      <c r="A2198">
        <v>2189</v>
      </c>
      <c r="B2198">
        <f>'Założenia i wyniki'!$E$6*Znorm.Profile!B2198*((100-(24*'Założenia i wyniki'!$E$9))/100)</f>
        <v>0</v>
      </c>
      <c r="C2198">
        <f>'Założenia i wyniki'!$E$8*Znorm.Profile!C2198*(1+'Założenia i wyniki'!$E$10/100)^24</f>
        <v>0.28763209999999995</v>
      </c>
      <c r="D2198">
        <f t="shared" si="102"/>
        <v>0</v>
      </c>
      <c r="E2198">
        <f t="shared" si="103"/>
        <v>0</v>
      </c>
      <c r="F2198">
        <f t="shared" si="104"/>
        <v>0.28763209999999995</v>
      </c>
    </row>
    <row r="2199" spans="1:6" x14ac:dyDescent="0.25">
      <c r="A2199">
        <v>2190</v>
      </c>
      <c r="B2199">
        <f>'Założenia i wyniki'!$E$6*Znorm.Profile!B2199*((100-(24*'Założenia i wyniki'!$E$9))/100)</f>
        <v>1.1218241509433962E-2</v>
      </c>
      <c r="C2199">
        <f>'Założenia i wyniki'!$E$8*Znorm.Profile!C2199*(1+'Założenia i wyniki'!$E$10/100)^24</f>
        <v>0.35673504999999994</v>
      </c>
      <c r="D2199">
        <f t="shared" si="102"/>
        <v>1.1218241509433962E-2</v>
      </c>
      <c r="E2199">
        <f t="shared" si="103"/>
        <v>0</v>
      </c>
      <c r="F2199">
        <f t="shared" si="104"/>
        <v>0.34551680849056599</v>
      </c>
    </row>
    <row r="2200" spans="1:6" x14ac:dyDescent="0.25">
      <c r="A2200">
        <v>2191</v>
      </c>
      <c r="B2200">
        <f>'Założenia i wyniki'!$E$6*Znorm.Profile!B2200*((100-(24*'Założenia i wyniki'!$E$9))/100)</f>
        <v>0.32315426415094339</v>
      </c>
      <c r="C2200">
        <f>'Założenia i wyniki'!$E$8*Znorm.Profile!C2200*(1+'Założenia i wyniki'!$E$10/100)^24</f>
        <v>0.42277304999999998</v>
      </c>
      <c r="D2200">
        <f t="shared" si="102"/>
        <v>0.32315426415094339</v>
      </c>
      <c r="E2200">
        <f t="shared" si="103"/>
        <v>0</v>
      </c>
      <c r="F2200">
        <f t="shared" si="104"/>
        <v>9.961878584905659E-2</v>
      </c>
    </row>
    <row r="2201" spans="1:6" x14ac:dyDescent="0.25">
      <c r="A2201">
        <v>2192</v>
      </c>
      <c r="B2201">
        <f>'Założenia i wyniki'!$E$6*Znorm.Profile!B2201*((100-(24*'Założenia i wyniki'!$E$9))/100)</f>
        <v>0.94581735849056603</v>
      </c>
      <c r="C2201">
        <f>'Założenia i wyniki'!$E$8*Znorm.Profile!C2201*(1+'Założenia i wyniki'!$E$10/100)^24</f>
        <v>0.45041534999999999</v>
      </c>
      <c r="D2201">
        <f t="shared" si="102"/>
        <v>0.45041534999999999</v>
      </c>
      <c r="E2201">
        <f t="shared" si="103"/>
        <v>0.49540200849056604</v>
      </c>
      <c r="F2201">
        <f t="shared" si="104"/>
        <v>0</v>
      </c>
    </row>
    <row r="2202" spans="1:6" x14ac:dyDescent="0.25">
      <c r="A2202">
        <v>2193</v>
      </c>
      <c r="B2202">
        <f>'Założenia i wyniki'!$E$6*Znorm.Profile!B2202*((100-(24*'Założenia i wyniki'!$E$9))/100)</f>
        <v>1.4855003773584903</v>
      </c>
      <c r="C2202">
        <f>'Założenia i wyniki'!$E$8*Znorm.Profile!C2202*(1+'Założenia i wyniki'!$E$10/100)^24</f>
        <v>0.46413955000000001</v>
      </c>
      <c r="D2202">
        <f t="shared" si="102"/>
        <v>0.46413955000000001</v>
      </c>
      <c r="E2202">
        <f t="shared" si="103"/>
        <v>1.0213608273584902</v>
      </c>
      <c r="F2202">
        <f t="shared" si="104"/>
        <v>0</v>
      </c>
    </row>
    <row r="2203" spans="1:6" x14ac:dyDescent="0.25">
      <c r="A2203">
        <v>2194</v>
      </c>
      <c r="B2203">
        <f>'Założenia i wyniki'!$E$6*Znorm.Profile!B2203*((100-(24*'Założenia i wyniki'!$E$9))/100)</f>
        <v>1.8830211320754715</v>
      </c>
      <c r="C2203">
        <f>'Założenia i wyniki'!$E$8*Znorm.Profile!C2203*(1+'Założenia i wyniki'!$E$10/100)^24</f>
        <v>0.47094529999999996</v>
      </c>
      <c r="D2203">
        <f t="shared" si="102"/>
        <v>0.47094529999999996</v>
      </c>
      <c r="E2203">
        <f t="shared" si="103"/>
        <v>1.4120758320754716</v>
      </c>
      <c r="F2203">
        <f t="shared" si="104"/>
        <v>0</v>
      </c>
    </row>
    <row r="2204" spans="1:6" x14ac:dyDescent="0.25">
      <c r="A2204">
        <v>2195</v>
      </c>
      <c r="B2204">
        <f>'Założenia i wyniki'!$E$6*Znorm.Profile!B2204*((100-(24*'Założenia i wyniki'!$E$9))/100)</f>
        <v>2.0726724528301887</v>
      </c>
      <c r="C2204">
        <f>'Założenia i wyniki'!$E$8*Znorm.Profile!C2204*(1+'Założenia i wyniki'!$E$10/100)^24</f>
        <v>0.46611950000000002</v>
      </c>
      <c r="D2204">
        <f t="shared" si="102"/>
        <v>0.46611950000000002</v>
      </c>
      <c r="E2204">
        <f t="shared" si="103"/>
        <v>1.6065529528301887</v>
      </c>
      <c r="F2204">
        <f t="shared" si="104"/>
        <v>0</v>
      </c>
    </row>
    <row r="2205" spans="1:6" x14ac:dyDescent="0.25">
      <c r="A2205">
        <v>2196</v>
      </c>
      <c r="B2205">
        <f>'Założenia i wyniki'!$E$6*Znorm.Profile!B2205*((100-(24*'Założenia i wyniki'!$E$9))/100)</f>
        <v>2.1346445283018864</v>
      </c>
      <c r="C2205">
        <f>'Założenia i wyniki'!$E$8*Znorm.Profile!C2205*(1+'Założenia i wyniki'!$E$10/100)^24</f>
        <v>0.46352285000000004</v>
      </c>
      <c r="D2205">
        <f t="shared" si="102"/>
        <v>0.46352285000000004</v>
      </c>
      <c r="E2205">
        <f t="shared" si="103"/>
        <v>1.6711216783018865</v>
      </c>
      <c r="F2205">
        <f t="shared" si="104"/>
        <v>0</v>
      </c>
    </row>
    <row r="2206" spans="1:6" x14ac:dyDescent="0.25">
      <c r="A2206">
        <v>2197</v>
      </c>
      <c r="B2206">
        <f>'Założenia i wyniki'!$E$6*Znorm.Profile!B2206*((100-(24*'Założenia i wyniki'!$E$9))/100)</f>
        <v>2.0785418867924532</v>
      </c>
      <c r="C2206">
        <f>'Założenia i wyniki'!$E$8*Znorm.Profile!C2206*(1+'Założenia i wyniki'!$E$10/100)^24</f>
        <v>0.47036359999999999</v>
      </c>
      <c r="D2206">
        <f t="shared" si="102"/>
        <v>0.47036359999999999</v>
      </c>
      <c r="E2206">
        <f t="shared" si="103"/>
        <v>1.6081782867924532</v>
      </c>
      <c r="F2206">
        <f t="shared" si="104"/>
        <v>0</v>
      </c>
    </row>
    <row r="2207" spans="1:6" x14ac:dyDescent="0.25">
      <c r="A2207">
        <v>2198</v>
      </c>
      <c r="B2207">
        <f>'Założenia i wyniki'!$E$6*Znorm.Profile!B2207*((100-(24*'Założenia i wyniki'!$E$9))/100)</f>
        <v>1.9035260377358487</v>
      </c>
      <c r="C2207">
        <f>'Założenia i wyniki'!$E$8*Znorm.Profile!C2207*(1+'Założenia i wyniki'!$E$10/100)^24</f>
        <v>0.45895605</v>
      </c>
      <c r="D2207">
        <f t="shared" si="102"/>
        <v>0.45895605</v>
      </c>
      <c r="E2207">
        <f t="shared" si="103"/>
        <v>1.4445699877358487</v>
      </c>
      <c r="F2207">
        <f t="shared" si="104"/>
        <v>0</v>
      </c>
    </row>
    <row r="2208" spans="1:6" x14ac:dyDescent="0.25">
      <c r="A2208">
        <v>2199</v>
      </c>
      <c r="B2208">
        <f>'Założenia i wyniki'!$E$6*Znorm.Profile!B2208*((100-(24*'Założenia i wyniki'!$E$9))/100)</f>
        <v>1.5686633962264152</v>
      </c>
      <c r="C2208">
        <f>'Założenia i wyniki'!$E$8*Znorm.Profile!C2208*(1+'Założenia i wyniki'!$E$10/100)^24</f>
        <v>0.46812815000000002</v>
      </c>
      <c r="D2208">
        <f t="shared" si="102"/>
        <v>0.46812815000000002</v>
      </c>
      <c r="E2208">
        <f t="shared" si="103"/>
        <v>1.1005352462264151</v>
      </c>
      <c r="F2208">
        <f t="shared" si="104"/>
        <v>0</v>
      </c>
    </row>
    <row r="2209" spans="1:6" x14ac:dyDescent="0.25">
      <c r="A2209">
        <v>2200</v>
      </c>
      <c r="B2209">
        <f>'Założenia i wyniki'!$E$6*Znorm.Profile!B2209*((100-(24*'Założenia i wyniki'!$E$9))/100)</f>
        <v>1.0967456603773584</v>
      </c>
      <c r="C2209">
        <f>'Założenia i wyniki'!$E$8*Znorm.Profile!C2209*(1+'Założenia i wyniki'!$E$10/100)^24</f>
        <v>0.48947779999999996</v>
      </c>
      <c r="D2209">
        <f t="shared" si="102"/>
        <v>0.48947779999999996</v>
      </c>
      <c r="E2209">
        <f t="shared" si="103"/>
        <v>0.60726786037735847</v>
      </c>
      <c r="F2209">
        <f t="shared" si="104"/>
        <v>0</v>
      </c>
    </row>
    <row r="2210" spans="1:6" x14ac:dyDescent="0.25">
      <c r="A2210">
        <v>2201</v>
      </c>
      <c r="B2210">
        <f>'Założenia i wyniki'!$E$6*Znorm.Profile!B2210*((100-(24*'Założenia i wyniki'!$E$9))/100)</f>
        <v>0.50179086792452832</v>
      </c>
      <c r="C2210">
        <f>'Założenia i wyniki'!$E$8*Znorm.Profile!C2210*(1+'Założenia i wyniki'!$E$10/100)^24</f>
        <v>0.50073975000000004</v>
      </c>
      <c r="D2210">
        <f t="shared" si="102"/>
        <v>0.50073975000000004</v>
      </c>
      <c r="E2210">
        <f t="shared" si="103"/>
        <v>1.0511179245282776E-3</v>
      </c>
      <c r="F2210">
        <f t="shared" si="104"/>
        <v>0</v>
      </c>
    </row>
    <row r="2211" spans="1:6" x14ac:dyDescent="0.25">
      <c r="A2211">
        <v>2202</v>
      </c>
      <c r="B2211">
        <f>'Założenia i wyniki'!$E$6*Znorm.Profile!B2211*((100-(24*'Założenia i wyniki'!$E$9))/100)</f>
        <v>6.784532075471697E-2</v>
      </c>
      <c r="C2211">
        <f>'Założenia i wyniki'!$E$8*Znorm.Profile!C2211*(1+'Założenia i wyniki'!$E$10/100)^24</f>
        <v>0.52650885000000003</v>
      </c>
      <c r="D2211">
        <f t="shared" si="102"/>
        <v>6.784532075471697E-2</v>
      </c>
      <c r="E2211">
        <f t="shared" si="103"/>
        <v>0</v>
      </c>
      <c r="F2211">
        <f t="shared" si="104"/>
        <v>0.45866352924528309</v>
      </c>
    </row>
    <row r="2212" spans="1:6" x14ac:dyDescent="0.25">
      <c r="A2212">
        <v>2203</v>
      </c>
      <c r="B2212">
        <f>'Założenia i wyniki'!$E$6*Znorm.Profile!B2212*((100-(24*'Założenia i wyniki'!$E$9))/100)</f>
        <v>0</v>
      </c>
      <c r="C2212">
        <f>'Założenia i wyniki'!$E$8*Znorm.Profile!C2212*(1+'Założenia i wyniki'!$E$10/100)^24</f>
        <v>0.5825172500000001</v>
      </c>
      <c r="D2212">
        <f t="shared" si="102"/>
        <v>0</v>
      </c>
      <c r="E2212">
        <f t="shared" si="103"/>
        <v>0</v>
      </c>
      <c r="F2212">
        <f t="shared" si="104"/>
        <v>0.5825172500000001</v>
      </c>
    </row>
    <row r="2213" spans="1:6" x14ac:dyDescent="0.25">
      <c r="A2213">
        <v>2204</v>
      </c>
      <c r="B2213">
        <f>'Założenia i wyniki'!$E$6*Znorm.Profile!B2213*((100-(24*'Założenia i wyniki'!$E$9))/100)</f>
        <v>0</v>
      </c>
      <c r="C2213">
        <f>'Założenia i wyniki'!$E$8*Znorm.Profile!C2213*(1+'Założenia i wyniki'!$E$10/100)^24</f>
        <v>0.5904815000000001</v>
      </c>
      <c r="D2213">
        <f t="shared" si="102"/>
        <v>0</v>
      </c>
      <c r="E2213">
        <f t="shared" si="103"/>
        <v>0</v>
      </c>
      <c r="F2213">
        <f t="shared" si="104"/>
        <v>0.5904815000000001</v>
      </c>
    </row>
    <row r="2214" spans="1:6" x14ac:dyDescent="0.25">
      <c r="A2214">
        <v>2205</v>
      </c>
      <c r="B2214">
        <f>'Założenia i wyniki'!$E$6*Znorm.Profile!B2214*((100-(24*'Założenia i wyniki'!$E$9))/100)</f>
        <v>0</v>
      </c>
      <c r="C2214">
        <f>'Założenia i wyniki'!$E$8*Znorm.Profile!C2214*(1+'Założenia i wyniki'!$E$10/100)^24</f>
        <v>0.53735815000000009</v>
      </c>
      <c r="D2214">
        <f t="shared" si="102"/>
        <v>0</v>
      </c>
      <c r="E2214">
        <f t="shared" si="103"/>
        <v>0</v>
      </c>
      <c r="F2214">
        <f t="shared" si="104"/>
        <v>0.53735815000000009</v>
      </c>
    </row>
    <row r="2215" spans="1:6" x14ac:dyDescent="0.25">
      <c r="A2215">
        <v>2206</v>
      </c>
      <c r="B2215">
        <f>'Założenia i wyniki'!$E$6*Znorm.Profile!B2215*((100-(24*'Założenia i wyniki'!$E$9))/100)</f>
        <v>0</v>
      </c>
      <c r="C2215">
        <f>'Założenia i wyniki'!$E$8*Znorm.Profile!C2215*(1+'Założenia i wyniki'!$E$10/100)^24</f>
        <v>0.44595774999999999</v>
      </c>
      <c r="D2215">
        <f t="shared" si="102"/>
        <v>0</v>
      </c>
      <c r="E2215">
        <f t="shared" si="103"/>
        <v>0</v>
      </c>
      <c r="F2215">
        <f t="shared" si="104"/>
        <v>0.44595774999999999</v>
      </c>
    </row>
    <row r="2216" spans="1:6" x14ac:dyDescent="0.25">
      <c r="A2216">
        <v>2207</v>
      </c>
      <c r="B2216">
        <f>'Założenia i wyniki'!$E$6*Znorm.Profile!B2216*((100-(24*'Założenia i wyniki'!$E$9))/100)</f>
        <v>0</v>
      </c>
      <c r="C2216">
        <f>'Założenia i wyniki'!$E$8*Znorm.Profile!C2216*(1+'Założenia i wyniki'!$E$10/100)^24</f>
        <v>0.35540470000000002</v>
      </c>
      <c r="D2216">
        <f t="shared" si="102"/>
        <v>0</v>
      </c>
      <c r="E2216">
        <f t="shared" si="103"/>
        <v>0</v>
      </c>
      <c r="F2216">
        <f t="shared" si="104"/>
        <v>0.35540470000000002</v>
      </c>
    </row>
    <row r="2217" spans="1:6" x14ac:dyDescent="0.25">
      <c r="A2217">
        <v>2208</v>
      </c>
      <c r="B2217">
        <f>'Założenia i wyniki'!$E$6*Znorm.Profile!B2217*((100-(24*'Założenia i wyniki'!$E$9))/100)</f>
        <v>0</v>
      </c>
      <c r="C2217">
        <f>'Założenia i wyniki'!$E$8*Znorm.Profile!C2217*(1+'Założenia i wyniki'!$E$10/100)^24</f>
        <v>0.27062839999999999</v>
      </c>
      <c r="D2217">
        <f t="shared" si="102"/>
        <v>0</v>
      </c>
      <c r="E2217">
        <f t="shared" si="103"/>
        <v>0</v>
      </c>
      <c r="F2217">
        <f t="shared" si="104"/>
        <v>0.27062839999999999</v>
      </c>
    </row>
    <row r="2218" spans="1:6" x14ac:dyDescent="0.25">
      <c r="A2218">
        <v>2209</v>
      </c>
      <c r="B2218">
        <f>'Założenia i wyniki'!$E$6*Znorm.Profile!B2218*((100-(24*'Założenia i wyniki'!$E$9))/100)</f>
        <v>0</v>
      </c>
      <c r="C2218">
        <f>'Założenia i wyniki'!$E$8*Znorm.Profile!C2218*(1+'Założenia i wyniki'!$E$10/100)^24</f>
        <v>0.23755969999999998</v>
      </c>
      <c r="D2218">
        <f t="shared" si="102"/>
        <v>0</v>
      </c>
      <c r="E2218">
        <f t="shared" si="103"/>
        <v>0</v>
      </c>
      <c r="F2218">
        <f t="shared" si="104"/>
        <v>0.23755969999999998</v>
      </c>
    </row>
    <row r="2219" spans="1:6" x14ac:dyDescent="0.25">
      <c r="A2219">
        <v>2210</v>
      </c>
      <c r="B2219">
        <f>'Założenia i wyniki'!$E$6*Znorm.Profile!B2219*((100-(24*'Założenia i wyniki'!$E$9))/100)</f>
        <v>0</v>
      </c>
      <c r="C2219">
        <f>'Założenia i wyniki'!$E$8*Znorm.Profile!C2219*(1+'Założenia i wyniki'!$E$10/100)^24</f>
        <v>0.2213029</v>
      </c>
      <c r="D2219">
        <f t="shared" si="102"/>
        <v>0</v>
      </c>
      <c r="E2219">
        <f t="shared" si="103"/>
        <v>0</v>
      </c>
      <c r="F2219">
        <f t="shared" si="104"/>
        <v>0.2213029</v>
      </c>
    </row>
    <row r="2220" spans="1:6" x14ac:dyDescent="0.25">
      <c r="A2220">
        <v>2211</v>
      </c>
      <c r="B2220">
        <f>'Założenia i wyniki'!$E$6*Znorm.Profile!B2220*((100-(24*'Założenia i wyniki'!$E$9))/100)</f>
        <v>0</v>
      </c>
      <c r="C2220">
        <f>'Założenia i wyniki'!$E$8*Znorm.Profile!C2220*(1+'Założenia i wyniki'!$E$10/100)^24</f>
        <v>0.21797404999999997</v>
      </c>
      <c r="D2220">
        <f t="shared" si="102"/>
        <v>0</v>
      </c>
      <c r="E2220">
        <f t="shared" si="103"/>
        <v>0</v>
      </c>
      <c r="F2220">
        <f t="shared" si="104"/>
        <v>0.21797404999999997</v>
      </c>
    </row>
    <row r="2221" spans="1:6" x14ac:dyDescent="0.25">
      <c r="A2221">
        <v>2212</v>
      </c>
      <c r="B2221">
        <f>'Założenia i wyniki'!$E$6*Znorm.Profile!B2221*((100-(24*'Założenia i wyniki'!$E$9))/100)</f>
        <v>0</v>
      </c>
      <c r="C2221">
        <f>'Założenia i wyniki'!$E$8*Znorm.Profile!C2221*(1+'Założenia i wyniki'!$E$10/100)^24</f>
        <v>0.23329739999999999</v>
      </c>
      <c r="D2221">
        <f t="shared" si="102"/>
        <v>0</v>
      </c>
      <c r="E2221">
        <f t="shared" si="103"/>
        <v>0</v>
      </c>
      <c r="F2221">
        <f t="shared" si="104"/>
        <v>0.23329739999999999</v>
      </c>
    </row>
    <row r="2222" spans="1:6" x14ac:dyDescent="0.25">
      <c r="A2222">
        <v>2213</v>
      </c>
      <c r="B2222">
        <f>'Założenia i wyniki'!$E$6*Znorm.Profile!B2222*((100-(24*'Założenia i wyniki'!$E$9))/100)</f>
        <v>0</v>
      </c>
      <c r="C2222">
        <f>'Założenia i wyniki'!$E$8*Znorm.Profile!C2222*(1+'Założenia i wyniki'!$E$10/100)^24</f>
        <v>0.27477485000000001</v>
      </c>
      <c r="D2222">
        <f t="shared" si="102"/>
        <v>0</v>
      </c>
      <c r="E2222">
        <f t="shared" si="103"/>
        <v>0</v>
      </c>
      <c r="F2222">
        <f t="shared" si="104"/>
        <v>0.27477485000000001</v>
      </c>
    </row>
    <row r="2223" spans="1:6" x14ac:dyDescent="0.25">
      <c r="A2223">
        <v>2214</v>
      </c>
      <c r="B2223">
        <f>'Założenia i wyniki'!$E$6*Znorm.Profile!B2223*((100-(24*'Założenia i wyniki'!$E$9))/100)</f>
        <v>7.1018626415094337E-3</v>
      </c>
      <c r="C2223">
        <f>'Założenia i wyniki'!$E$8*Znorm.Profile!C2223*(1+'Założenia i wyniki'!$E$10/100)^24</f>
        <v>0.35002485</v>
      </c>
      <c r="D2223">
        <f t="shared" si="102"/>
        <v>7.1018626415094337E-3</v>
      </c>
      <c r="E2223">
        <f t="shared" si="103"/>
        <v>0</v>
      </c>
      <c r="F2223">
        <f t="shared" si="104"/>
        <v>0.34292298735849058</v>
      </c>
    </row>
    <row r="2224" spans="1:6" x14ac:dyDescent="0.25">
      <c r="A2224">
        <v>2215</v>
      </c>
      <c r="B2224">
        <f>'Założenia i wyniki'!$E$6*Znorm.Profile!B2224*((100-(24*'Założenia i wyniki'!$E$9))/100)</f>
        <v>0.27584052830188677</v>
      </c>
      <c r="C2224">
        <f>'Założenia i wyniki'!$E$8*Znorm.Profile!C2224*(1+'Założenia i wyniki'!$E$10/100)^24</f>
        <v>0.40796139999999997</v>
      </c>
      <c r="D2224">
        <f t="shared" si="102"/>
        <v>0.27584052830188677</v>
      </c>
      <c r="E2224">
        <f t="shared" si="103"/>
        <v>0</v>
      </c>
      <c r="F2224">
        <f t="shared" si="104"/>
        <v>0.13212087169811321</v>
      </c>
    </row>
    <row r="2225" spans="1:6" x14ac:dyDescent="0.25">
      <c r="A2225">
        <v>2216</v>
      </c>
      <c r="B2225">
        <f>'Założenia i wyniki'!$E$6*Znorm.Profile!B2225*((100-(24*'Założenia i wyniki'!$E$9))/100)</f>
        <v>0.81638490566037725</v>
      </c>
      <c r="C2225">
        <f>'Założenia i wyniki'!$E$8*Znorm.Profile!C2225*(1+'Założenia i wyniki'!$E$10/100)^24</f>
        <v>0.45501050000000004</v>
      </c>
      <c r="D2225">
        <f t="shared" si="102"/>
        <v>0.45501050000000004</v>
      </c>
      <c r="E2225">
        <f t="shared" si="103"/>
        <v>0.36137440566037721</v>
      </c>
      <c r="F2225">
        <f t="shared" si="104"/>
        <v>0</v>
      </c>
    </row>
    <row r="2226" spans="1:6" x14ac:dyDescent="0.25">
      <c r="A2226">
        <v>2217</v>
      </c>
      <c r="B2226">
        <f>'Założenia i wyniki'!$E$6*Znorm.Profile!B2226*((100-(24*'Założenia i wyniki'!$E$9))/100)</f>
        <v>1.337011320754717</v>
      </c>
      <c r="C2226">
        <f>'Założenia i wyniki'!$E$8*Znorm.Profile!C2226*(1+'Założenia i wyniki'!$E$10/100)^24</f>
        <v>0.47945870000000002</v>
      </c>
      <c r="D2226">
        <f t="shared" si="102"/>
        <v>0.47945870000000002</v>
      </c>
      <c r="E2226">
        <f t="shared" si="103"/>
        <v>0.85755262075471694</v>
      </c>
      <c r="F2226">
        <f t="shared" si="104"/>
        <v>0</v>
      </c>
    </row>
    <row r="2227" spans="1:6" x14ac:dyDescent="0.25">
      <c r="A2227">
        <v>2218</v>
      </c>
      <c r="B2227">
        <f>'Założenia i wyniki'!$E$6*Znorm.Profile!B2227*((100-(24*'Założenia i wyniki'!$E$9))/100)</f>
        <v>1.7302633962264149</v>
      </c>
      <c r="C2227">
        <f>'Założenia i wyniki'!$E$8*Znorm.Profile!C2227*(1+'Założenia i wyniki'!$E$10/100)^24</f>
        <v>0.48873685</v>
      </c>
      <c r="D2227">
        <f t="shared" si="102"/>
        <v>0.48873685</v>
      </c>
      <c r="E2227">
        <f t="shared" si="103"/>
        <v>1.2415265462264149</v>
      </c>
      <c r="F2227">
        <f t="shared" si="104"/>
        <v>0</v>
      </c>
    </row>
    <row r="2228" spans="1:6" x14ac:dyDescent="0.25">
      <c r="A2228">
        <v>2219</v>
      </c>
      <c r="B2228">
        <f>'Założenia i wyniki'!$E$6*Znorm.Profile!B2228*((100-(24*'Założenia i wyniki'!$E$9))/100)</f>
        <v>1.9297479245283016</v>
      </c>
      <c r="C2228">
        <f>'Założenia i wyniki'!$E$8*Znorm.Profile!C2228*(1+'Założenia i wyniki'!$E$10/100)^24</f>
        <v>0.49792224999999996</v>
      </c>
      <c r="D2228">
        <f t="shared" si="102"/>
        <v>0.49792224999999996</v>
      </c>
      <c r="E2228">
        <f t="shared" si="103"/>
        <v>1.4318256745283016</v>
      </c>
      <c r="F2228">
        <f t="shared" si="104"/>
        <v>0</v>
      </c>
    </row>
    <row r="2229" spans="1:6" x14ac:dyDescent="0.25">
      <c r="A2229">
        <v>2220</v>
      </c>
      <c r="B2229">
        <f>'Założenia i wyniki'!$E$6*Znorm.Profile!B2229*((100-(24*'Założenia i wyniki'!$E$9))/100)</f>
        <v>1.9922535849056602</v>
      </c>
      <c r="C2229">
        <f>'Założenia i wyniki'!$E$8*Znorm.Profile!C2229*(1+'Założenia i wyniki'!$E$10/100)^24</f>
        <v>0.50204210000000005</v>
      </c>
      <c r="D2229">
        <f t="shared" si="102"/>
        <v>0.50204210000000005</v>
      </c>
      <c r="E2229">
        <f t="shared" si="103"/>
        <v>1.49021148490566</v>
      </c>
      <c r="F2229">
        <f t="shared" si="104"/>
        <v>0</v>
      </c>
    </row>
    <row r="2230" spans="1:6" x14ac:dyDescent="0.25">
      <c r="A2230">
        <v>2221</v>
      </c>
      <c r="B2230">
        <f>'Założenia i wyniki'!$E$6*Znorm.Profile!B2230*((100-(24*'Założenia i wyniki'!$E$9))/100)</f>
        <v>1.9417154716981131</v>
      </c>
      <c r="C2230">
        <f>'Założenia i wyniki'!$E$8*Znorm.Profile!C2230*(1+'Założenia i wyniki'!$E$10/100)^24</f>
        <v>0.51137834999999998</v>
      </c>
      <c r="D2230">
        <f t="shared" si="102"/>
        <v>0.51137834999999998</v>
      </c>
      <c r="E2230">
        <f t="shared" si="103"/>
        <v>1.4303371216981131</v>
      </c>
      <c r="F2230">
        <f t="shared" si="104"/>
        <v>0</v>
      </c>
    </row>
    <row r="2231" spans="1:6" x14ac:dyDescent="0.25">
      <c r="A2231">
        <v>2222</v>
      </c>
      <c r="B2231">
        <f>'Założenia i wyniki'!$E$6*Znorm.Profile!B2231*((100-(24*'Założenia i wyniki'!$E$9))/100)</f>
        <v>1.7712732075471693</v>
      </c>
      <c r="C2231">
        <f>'Założenia i wyniki'!$E$8*Znorm.Profile!C2231*(1+'Założenia i wyniki'!$E$10/100)^24</f>
        <v>0.50568559999999996</v>
      </c>
      <c r="D2231">
        <f t="shared" si="102"/>
        <v>0.50568559999999996</v>
      </c>
      <c r="E2231">
        <f t="shared" si="103"/>
        <v>1.2655876075471695</v>
      </c>
      <c r="F2231">
        <f t="shared" si="104"/>
        <v>0</v>
      </c>
    </row>
    <row r="2232" spans="1:6" x14ac:dyDescent="0.25">
      <c r="A2232">
        <v>2223</v>
      </c>
      <c r="B2232">
        <f>'Założenia i wyniki'!$E$6*Znorm.Profile!B2232*((100-(24*'Założenia i wyniki'!$E$9))/100)</f>
        <v>1.5147713207547169</v>
      </c>
      <c r="C2232">
        <f>'Założenia i wyniki'!$E$8*Znorm.Profile!C2232*(1+'Założenia i wyniki'!$E$10/100)^24</f>
        <v>0.50260174999999996</v>
      </c>
      <c r="D2232">
        <f t="shared" si="102"/>
        <v>0.50260174999999996</v>
      </c>
      <c r="E2232">
        <f t="shared" si="103"/>
        <v>1.0121695707547169</v>
      </c>
      <c r="F2232">
        <f t="shared" si="104"/>
        <v>0</v>
      </c>
    </row>
    <row r="2233" spans="1:6" x14ac:dyDescent="0.25">
      <c r="A2233">
        <v>2224</v>
      </c>
      <c r="B2233">
        <f>'Założenia i wyniki'!$E$6*Znorm.Profile!B2233*((100-(24*'Założenia i wyniki'!$E$9))/100)</f>
        <v>1.0564218867924526</v>
      </c>
      <c r="C2233">
        <f>'Założenia i wyniki'!$E$8*Znorm.Profile!C2233*(1+'Założenia i wyniki'!$E$10/100)^24</f>
        <v>0.53091045000000003</v>
      </c>
      <c r="D2233">
        <f t="shared" si="102"/>
        <v>0.53091045000000003</v>
      </c>
      <c r="E2233">
        <f t="shared" si="103"/>
        <v>0.5255114367924526</v>
      </c>
      <c r="F2233">
        <f t="shared" si="104"/>
        <v>0</v>
      </c>
    </row>
    <row r="2234" spans="1:6" x14ac:dyDescent="0.25">
      <c r="A2234">
        <v>2225</v>
      </c>
      <c r="B2234">
        <f>'Założenia i wyniki'!$E$6*Znorm.Profile!B2234*((100-(24*'Założenia i wyniki'!$E$9))/100)</f>
        <v>0.4838547924528302</v>
      </c>
      <c r="C2234">
        <f>'Założenia i wyniki'!$E$8*Znorm.Profile!C2234*(1+'Założenia i wyniki'!$E$10/100)^24</f>
        <v>0.53778899999999996</v>
      </c>
      <c r="D2234">
        <f t="shared" si="102"/>
        <v>0.4838547924528302</v>
      </c>
      <c r="E2234">
        <f t="shared" si="103"/>
        <v>0</v>
      </c>
      <c r="F2234">
        <f t="shared" si="104"/>
        <v>5.3934207547169766E-2</v>
      </c>
    </row>
    <row r="2235" spans="1:6" x14ac:dyDescent="0.25">
      <c r="A2235">
        <v>2226</v>
      </c>
      <c r="B2235">
        <f>'Założenia i wyniki'!$E$6*Znorm.Profile!B2235*((100-(24*'Założenia i wyniki'!$E$9))/100)</f>
        <v>7.0052837735849055E-2</v>
      </c>
      <c r="C2235">
        <f>'Założenia i wyniki'!$E$8*Znorm.Profile!C2235*(1+'Założenia i wyniki'!$E$10/100)^24</f>
        <v>0.58121280000000008</v>
      </c>
      <c r="D2235">
        <f t="shared" si="102"/>
        <v>7.0052837735849055E-2</v>
      </c>
      <c r="E2235">
        <f t="shared" si="103"/>
        <v>0</v>
      </c>
      <c r="F2235">
        <f t="shared" si="104"/>
        <v>0.51115996226415106</v>
      </c>
    </row>
    <row r="2236" spans="1:6" x14ac:dyDescent="0.25">
      <c r="A2236">
        <v>2227</v>
      </c>
      <c r="B2236">
        <f>'Założenia i wyniki'!$E$6*Znorm.Profile!B2236*((100-(24*'Założenia i wyniki'!$E$9))/100)</f>
        <v>0</v>
      </c>
      <c r="C2236">
        <f>'Założenia i wyniki'!$E$8*Znorm.Profile!C2236*(1+'Założenia i wyniki'!$E$10/100)^24</f>
        <v>0.62133400000000005</v>
      </c>
      <c r="D2236">
        <f t="shared" si="102"/>
        <v>0</v>
      </c>
      <c r="E2236">
        <f t="shared" si="103"/>
        <v>0</v>
      </c>
      <c r="F2236">
        <f t="shared" si="104"/>
        <v>0.62133400000000005</v>
      </c>
    </row>
    <row r="2237" spans="1:6" x14ac:dyDescent="0.25">
      <c r="A2237">
        <v>2228</v>
      </c>
      <c r="B2237">
        <f>'Założenia i wyniki'!$E$6*Znorm.Profile!B2237*((100-(24*'Założenia i wyniki'!$E$9))/100)</f>
        <v>0</v>
      </c>
      <c r="C2237">
        <f>'Założenia i wyniki'!$E$8*Znorm.Profile!C2237*(1+'Założenia i wyniki'!$E$10/100)^24</f>
        <v>0.61957034999999994</v>
      </c>
      <c r="D2237">
        <f t="shared" si="102"/>
        <v>0</v>
      </c>
      <c r="E2237">
        <f t="shared" si="103"/>
        <v>0</v>
      </c>
      <c r="F2237">
        <f t="shared" si="104"/>
        <v>0.61957034999999994</v>
      </c>
    </row>
    <row r="2238" spans="1:6" x14ac:dyDescent="0.25">
      <c r="A2238">
        <v>2229</v>
      </c>
      <c r="B2238">
        <f>'Założenia i wyniki'!$E$6*Znorm.Profile!B2238*((100-(24*'Założenia i wyniki'!$E$9))/100)</f>
        <v>0</v>
      </c>
      <c r="C2238">
        <f>'Założenia i wyniki'!$E$8*Znorm.Profile!C2238*(1+'Założenia i wyniki'!$E$10/100)^24</f>
        <v>0.56754285000000004</v>
      </c>
      <c r="D2238">
        <f t="shared" si="102"/>
        <v>0</v>
      </c>
      <c r="E2238">
        <f t="shared" si="103"/>
        <v>0</v>
      </c>
      <c r="F2238">
        <f t="shared" si="104"/>
        <v>0.56754285000000004</v>
      </c>
    </row>
    <row r="2239" spans="1:6" x14ac:dyDescent="0.25">
      <c r="A2239">
        <v>2230</v>
      </c>
      <c r="B2239">
        <f>'Założenia i wyniki'!$E$6*Znorm.Profile!B2239*((100-(24*'Założenia i wyniki'!$E$9))/100)</f>
        <v>0</v>
      </c>
      <c r="C2239">
        <f>'Założenia i wyniki'!$E$8*Znorm.Profile!C2239*(1+'Założenia i wyniki'!$E$10/100)^24</f>
        <v>0.47064989999999995</v>
      </c>
      <c r="D2239">
        <f t="shared" si="102"/>
        <v>0</v>
      </c>
      <c r="E2239">
        <f t="shared" si="103"/>
        <v>0</v>
      </c>
      <c r="F2239">
        <f t="shared" si="104"/>
        <v>0.47064989999999995</v>
      </c>
    </row>
    <row r="2240" spans="1:6" x14ac:dyDescent="0.25">
      <c r="A2240">
        <v>2231</v>
      </c>
      <c r="B2240">
        <f>'Założenia i wyniki'!$E$6*Znorm.Profile!B2240*((100-(24*'Założenia i wyniki'!$E$9))/100)</f>
        <v>0</v>
      </c>
      <c r="C2240">
        <f>'Założenia i wyniki'!$E$8*Znorm.Profile!C2240*(1+'Założenia i wyniki'!$E$10/100)^24</f>
        <v>0.3739092</v>
      </c>
      <c r="D2240">
        <f t="shared" si="102"/>
        <v>0</v>
      </c>
      <c r="E2240">
        <f t="shared" si="103"/>
        <v>0</v>
      </c>
      <c r="F2240">
        <f t="shared" si="104"/>
        <v>0.3739092</v>
      </c>
    </row>
    <row r="2241" spans="1:6" x14ac:dyDescent="0.25">
      <c r="A2241">
        <v>2232</v>
      </c>
      <c r="B2241">
        <f>'Założenia i wyniki'!$E$6*Znorm.Profile!B2241*((100-(24*'Założenia i wyniki'!$E$9))/100)</f>
        <v>0</v>
      </c>
      <c r="C2241">
        <f>'Założenia i wyniki'!$E$8*Znorm.Profile!C2241*(1+'Założenia i wyniki'!$E$10/100)^24</f>
        <v>0.28884624999999997</v>
      </c>
      <c r="D2241">
        <f t="shared" si="102"/>
        <v>0</v>
      </c>
      <c r="E2241">
        <f t="shared" si="103"/>
        <v>0</v>
      </c>
      <c r="F2241">
        <f t="shared" si="104"/>
        <v>0.28884624999999997</v>
      </c>
    </row>
    <row r="2242" spans="1:6" x14ac:dyDescent="0.25">
      <c r="A2242">
        <v>2233</v>
      </c>
      <c r="B2242">
        <f>'Założenia i wyniki'!$E$6*Znorm.Profile!B2242*((100-(24*'Założenia i wyniki'!$E$9))/100)</f>
        <v>0</v>
      </c>
      <c r="C2242">
        <f>'Założenia i wyniki'!$E$8*Znorm.Profile!C2242*(1+'Założenia i wyniki'!$E$10/100)^24</f>
        <v>0.24931655000000003</v>
      </c>
      <c r="D2242">
        <f t="shared" si="102"/>
        <v>0</v>
      </c>
      <c r="E2242">
        <f t="shared" si="103"/>
        <v>0</v>
      </c>
      <c r="F2242">
        <f t="shared" si="104"/>
        <v>0.24931655000000003</v>
      </c>
    </row>
    <row r="2243" spans="1:6" x14ac:dyDescent="0.25">
      <c r="A2243">
        <v>2234</v>
      </c>
      <c r="B2243">
        <f>'Założenia i wyniki'!$E$6*Znorm.Profile!B2243*((100-(24*'Założenia i wyniki'!$E$9))/100)</f>
        <v>0</v>
      </c>
      <c r="C2243">
        <f>'Założenia i wyniki'!$E$8*Znorm.Profile!C2243*(1+'Założenia i wyniki'!$E$10/100)^24</f>
        <v>0.23052050000000002</v>
      </c>
      <c r="D2243">
        <f t="shared" si="102"/>
        <v>0</v>
      </c>
      <c r="E2243">
        <f t="shared" si="103"/>
        <v>0</v>
      </c>
      <c r="F2243">
        <f t="shared" si="104"/>
        <v>0.23052050000000002</v>
      </c>
    </row>
    <row r="2244" spans="1:6" x14ac:dyDescent="0.25">
      <c r="A2244">
        <v>2235</v>
      </c>
      <c r="B2244">
        <f>'Założenia i wyniki'!$E$6*Znorm.Profile!B2244*((100-(24*'Założenia i wyniki'!$E$9))/100)</f>
        <v>0</v>
      </c>
      <c r="C2244">
        <f>'Założenia i wyniki'!$E$8*Znorm.Profile!C2244*(1+'Założenia i wyniki'!$E$10/100)^24</f>
        <v>0.22338610000000003</v>
      </c>
      <c r="D2244">
        <f t="shared" si="102"/>
        <v>0</v>
      </c>
      <c r="E2244">
        <f t="shared" si="103"/>
        <v>0</v>
      </c>
      <c r="F2244">
        <f t="shared" si="104"/>
        <v>0.22338610000000003</v>
      </c>
    </row>
    <row r="2245" spans="1:6" x14ac:dyDescent="0.25">
      <c r="A2245">
        <v>2236</v>
      </c>
      <c r="B2245">
        <f>'Założenia i wyniki'!$E$6*Znorm.Profile!B2245*((100-(24*'Założenia i wyniki'!$E$9))/100)</f>
        <v>0</v>
      </c>
      <c r="C2245">
        <f>'Założenia i wyniki'!$E$8*Znorm.Profile!C2245*(1+'Założenia i wyniki'!$E$10/100)^24</f>
        <v>0.22889825</v>
      </c>
      <c r="D2245">
        <f t="shared" si="102"/>
        <v>0</v>
      </c>
      <c r="E2245">
        <f t="shared" si="103"/>
        <v>0</v>
      </c>
      <c r="F2245">
        <f t="shared" si="104"/>
        <v>0.22889825</v>
      </c>
    </row>
    <row r="2246" spans="1:6" x14ac:dyDescent="0.25">
      <c r="A2246">
        <v>2237</v>
      </c>
      <c r="B2246">
        <f>'Założenia i wyniki'!$E$6*Znorm.Profile!B2246*((100-(24*'Założenia i wyniki'!$E$9))/100)</f>
        <v>0</v>
      </c>
      <c r="C2246">
        <f>'Założenia i wyniki'!$E$8*Znorm.Profile!C2246*(1+'Założenia i wyniki'!$E$10/100)^24</f>
        <v>0.25837175000000001</v>
      </c>
      <c r="D2246">
        <f t="shared" si="102"/>
        <v>0</v>
      </c>
      <c r="E2246">
        <f t="shared" si="103"/>
        <v>0</v>
      </c>
      <c r="F2246">
        <f t="shared" si="104"/>
        <v>0.25837175000000001</v>
      </c>
    </row>
    <row r="2247" spans="1:6" x14ac:dyDescent="0.25">
      <c r="A2247">
        <v>2238</v>
      </c>
      <c r="B2247">
        <f>'Założenia i wyniki'!$E$6*Znorm.Profile!B2247*((100-(24*'Założenia i wyniki'!$E$9))/100)</f>
        <v>1.9932445283018869E-2</v>
      </c>
      <c r="C2247">
        <f>'Założenia i wyniki'!$E$8*Znorm.Profile!C2247*(1+'Założenia i wyniki'!$E$10/100)^24</f>
        <v>0.32696544999999999</v>
      </c>
      <c r="D2247">
        <f t="shared" si="102"/>
        <v>1.9932445283018869E-2</v>
      </c>
      <c r="E2247">
        <f t="shared" si="103"/>
        <v>0</v>
      </c>
      <c r="F2247">
        <f t="shared" si="104"/>
        <v>0.30703300471698114</v>
      </c>
    </row>
    <row r="2248" spans="1:6" x14ac:dyDescent="0.25">
      <c r="A2248">
        <v>2239</v>
      </c>
      <c r="B2248">
        <f>'Założenia i wyniki'!$E$6*Znorm.Profile!B2248*((100-(24*'Założenia i wyniki'!$E$9))/100)</f>
        <v>0.33483215094339619</v>
      </c>
      <c r="C2248">
        <f>'Założenia i wyniki'!$E$8*Znorm.Profile!C2248*(1+'Założenia i wyniki'!$E$10/100)^24</f>
        <v>0.41240850000000001</v>
      </c>
      <c r="D2248">
        <f t="shared" si="102"/>
        <v>0.33483215094339619</v>
      </c>
      <c r="E2248">
        <f t="shared" si="103"/>
        <v>0</v>
      </c>
      <c r="F2248">
        <f t="shared" si="104"/>
        <v>7.7576349056603822E-2</v>
      </c>
    </row>
    <row r="2249" spans="1:6" x14ac:dyDescent="0.25">
      <c r="A2249">
        <v>2240</v>
      </c>
      <c r="B2249">
        <f>'Założenia i wyniki'!$E$6*Znorm.Profile!B2249*((100-(24*'Założenia i wyniki'!$E$9))/100)</f>
        <v>0.92942867924528294</v>
      </c>
      <c r="C2249">
        <f>'Założenia i wyniki'!$E$8*Znorm.Profile!C2249*(1+'Założenia i wyniki'!$E$10/100)^24</f>
        <v>0.49112139999999993</v>
      </c>
      <c r="D2249">
        <f t="shared" si="102"/>
        <v>0.49112139999999993</v>
      </c>
      <c r="E2249">
        <f t="shared" si="103"/>
        <v>0.43830727924528301</v>
      </c>
      <c r="F2249">
        <f t="shared" si="104"/>
        <v>0</v>
      </c>
    </row>
    <row r="2250" spans="1:6" x14ac:dyDescent="0.25">
      <c r="A2250">
        <v>2241</v>
      </c>
      <c r="B2250">
        <f>'Założenia i wyniki'!$E$6*Znorm.Profile!B2250*((100-(24*'Założenia i wyniki'!$E$9))/100)</f>
        <v>1.4506649056603771</v>
      </c>
      <c r="C2250">
        <f>'Założenia i wyniki'!$E$8*Znorm.Profile!C2250*(1+'Założenia i wyniki'!$E$10/100)^24</f>
        <v>0.53396874999999999</v>
      </c>
      <c r="D2250">
        <f t="shared" si="102"/>
        <v>0.53396874999999999</v>
      </c>
      <c r="E2250">
        <f t="shared" si="103"/>
        <v>0.9166961556603771</v>
      </c>
      <c r="F2250">
        <f t="shared" si="104"/>
        <v>0</v>
      </c>
    </row>
    <row r="2251" spans="1:6" x14ac:dyDescent="0.25">
      <c r="A2251">
        <v>2242</v>
      </c>
      <c r="B2251">
        <f>'Założenia i wyniki'!$E$6*Znorm.Profile!B2251*((100-(24*'Założenia i wyniki'!$E$9))/100)</f>
        <v>1.8361418867924526</v>
      </c>
      <c r="C2251">
        <f>'Założenia i wyniki'!$E$8*Znorm.Profile!C2251*(1+'Założenia i wyniki'!$E$10/100)^24</f>
        <v>0.54766669999999995</v>
      </c>
      <c r="D2251">
        <f t="shared" ref="D2251:D2314" si="105">IF(B2251&lt;=C2251,B2251,C2251)</f>
        <v>0.54766669999999995</v>
      </c>
      <c r="E2251">
        <f t="shared" ref="E2251:E2314" si="106">IF(B2251&gt;C2251,B2251-C2251,0)</f>
        <v>1.2884751867924527</v>
      </c>
      <c r="F2251">
        <f t="shared" ref="F2251:F2314" si="107">IF(B2251&lt;C2251,C2251-B2251,0)</f>
        <v>0</v>
      </c>
    </row>
    <row r="2252" spans="1:6" x14ac:dyDescent="0.25">
      <c r="A2252">
        <v>2243</v>
      </c>
      <c r="B2252">
        <f>'Założenia i wyniki'!$E$6*Znorm.Profile!B2252*((100-(24*'Założenia i wyniki'!$E$9))/100)</f>
        <v>2.0222867924528298</v>
      </c>
      <c r="C2252">
        <f>'Założenia i wyniki'!$E$8*Znorm.Profile!C2252*(1+'Założenia i wyniki'!$E$10/100)^24</f>
        <v>0.55859754999999989</v>
      </c>
      <c r="D2252">
        <f t="shared" si="105"/>
        <v>0.55859754999999989</v>
      </c>
      <c r="E2252">
        <f t="shared" si="106"/>
        <v>1.4636892424528298</v>
      </c>
      <c r="F2252">
        <f t="shared" si="107"/>
        <v>0</v>
      </c>
    </row>
    <row r="2253" spans="1:6" x14ac:dyDescent="0.25">
      <c r="A2253">
        <v>2244</v>
      </c>
      <c r="B2253">
        <f>'Założenia i wyniki'!$E$6*Znorm.Profile!B2253*((100-(24*'Założenia i wyniki'!$E$9))/100)</f>
        <v>2.0811335849056598</v>
      </c>
      <c r="C2253">
        <f>'Założenia i wyniki'!$E$8*Znorm.Profile!C2253*(1+'Założenia i wyniki'!$E$10/100)^24</f>
        <v>0.54795930000000004</v>
      </c>
      <c r="D2253">
        <f t="shared" si="105"/>
        <v>0.54795930000000004</v>
      </c>
      <c r="E2253">
        <f t="shared" si="106"/>
        <v>1.5331742849056598</v>
      </c>
      <c r="F2253">
        <f t="shared" si="107"/>
        <v>0</v>
      </c>
    </row>
    <row r="2254" spans="1:6" x14ac:dyDescent="0.25">
      <c r="A2254">
        <v>2245</v>
      </c>
      <c r="B2254">
        <f>'Założenia i wyniki'!$E$6*Znorm.Profile!B2254*((100-(24*'Założenia i wyniki'!$E$9))/100)</f>
        <v>2.0253358490566038</v>
      </c>
      <c r="C2254">
        <f>'Założenia i wyniki'!$E$8*Znorm.Profile!C2254*(1+'Założenia i wyniki'!$E$10/100)^24</f>
        <v>0.56512049999999991</v>
      </c>
      <c r="D2254">
        <f t="shared" si="105"/>
        <v>0.56512049999999991</v>
      </c>
      <c r="E2254">
        <f t="shared" si="106"/>
        <v>1.4602153490566039</v>
      </c>
      <c r="F2254">
        <f t="shared" si="107"/>
        <v>0</v>
      </c>
    </row>
    <row r="2255" spans="1:6" x14ac:dyDescent="0.25">
      <c r="A2255">
        <v>2246</v>
      </c>
      <c r="B2255">
        <f>'Założenia i wyniki'!$E$6*Znorm.Profile!B2255*((100-(24*'Założenia i wyniki'!$E$9))/100)</f>
        <v>1.8420113207547171</v>
      </c>
      <c r="C2255">
        <f>'Założenia i wyniki'!$E$8*Znorm.Profile!C2255*(1+'Założenia i wyniki'!$E$10/100)^24</f>
        <v>0.54684525000000006</v>
      </c>
      <c r="D2255">
        <f t="shared" si="105"/>
        <v>0.54684525000000006</v>
      </c>
      <c r="E2255">
        <f t="shared" si="106"/>
        <v>1.295166070754717</v>
      </c>
      <c r="F2255">
        <f t="shared" si="107"/>
        <v>0</v>
      </c>
    </row>
    <row r="2256" spans="1:6" x14ac:dyDescent="0.25">
      <c r="A2256">
        <v>2247</v>
      </c>
      <c r="B2256">
        <f>'Założenia i wyniki'!$E$6*Znorm.Profile!B2256*((100-(24*'Założenia i wyniki'!$E$9))/100)</f>
        <v>1.5145426415094339</v>
      </c>
      <c r="C2256">
        <f>'Założenia i wyniki'!$E$8*Znorm.Profile!C2256*(1+'Założenia i wyniki'!$E$10/100)^24</f>
        <v>0.54120219999999997</v>
      </c>
      <c r="D2256">
        <f t="shared" si="105"/>
        <v>0.54120219999999997</v>
      </c>
      <c r="E2256">
        <f t="shared" si="106"/>
        <v>0.97334044150943388</v>
      </c>
      <c r="F2256">
        <f t="shared" si="107"/>
        <v>0</v>
      </c>
    </row>
    <row r="2257" spans="1:6" x14ac:dyDescent="0.25">
      <c r="A2257">
        <v>2248</v>
      </c>
      <c r="B2257">
        <f>'Założenia i wyniki'!$E$6*Znorm.Profile!B2257*((100-(24*'Założenia i wyniki'!$E$9))/100)</f>
        <v>1.0548211320754717</v>
      </c>
      <c r="C2257">
        <f>'Założenia i wyniki'!$E$8*Znorm.Profile!C2257*(1+'Założenia i wyniki'!$E$10/100)^24</f>
        <v>0.55606529999999998</v>
      </c>
      <c r="D2257">
        <f t="shared" si="105"/>
        <v>0.55606529999999998</v>
      </c>
      <c r="E2257">
        <f t="shared" si="106"/>
        <v>0.49875583207547169</v>
      </c>
      <c r="F2257">
        <f t="shared" si="107"/>
        <v>0</v>
      </c>
    </row>
    <row r="2258" spans="1:6" x14ac:dyDescent="0.25">
      <c r="A2258">
        <v>2249</v>
      </c>
      <c r="B2258">
        <f>'Założenia i wyniki'!$E$6*Znorm.Profile!B2258*((100-(24*'Założenia i wyniki'!$E$9))/100)</f>
        <v>0.48684286792452824</v>
      </c>
      <c r="C2258">
        <f>'Założenia i wyniki'!$E$8*Znorm.Profile!C2258*(1+'Założenia i wyniki'!$E$10/100)^24</f>
        <v>0.56772800000000001</v>
      </c>
      <c r="D2258">
        <f t="shared" si="105"/>
        <v>0.48684286792452824</v>
      </c>
      <c r="E2258">
        <f t="shared" si="106"/>
        <v>0</v>
      </c>
      <c r="F2258">
        <f t="shared" si="107"/>
        <v>8.0885132075471766E-2</v>
      </c>
    </row>
    <row r="2259" spans="1:6" x14ac:dyDescent="0.25">
      <c r="A2259">
        <v>2250</v>
      </c>
      <c r="B2259">
        <f>'Założenia i wyniki'!$E$6*Znorm.Profile!B2259*((100-(24*'Założenia i wyniki'!$E$9))/100)</f>
        <v>7.3229954716981127E-2</v>
      </c>
      <c r="C2259">
        <f>'Założenia i wyniki'!$E$8*Znorm.Profile!C2259*(1+'Założenia i wyniki'!$E$10/100)^24</f>
        <v>0.59744544999999993</v>
      </c>
      <c r="D2259">
        <f t="shared" si="105"/>
        <v>7.3229954716981127E-2</v>
      </c>
      <c r="E2259">
        <f t="shared" si="106"/>
        <v>0</v>
      </c>
      <c r="F2259">
        <f t="shared" si="107"/>
        <v>0.52421549528301881</v>
      </c>
    </row>
    <row r="2260" spans="1:6" x14ac:dyDescent="0.25">
      <c r="A2260">
        <v>2251</v>
      </c>
      <c r="B2260">
        <f>'Założenia i wyniki'!$E$6*Znorm.Profile!B2260*((100-(24*'Założenia i wyniki'!$E$9))/100)</f>
        <v>0</v>
      </c>
      <c r="C2260">
        <f>'Założenia i wyniki'!$E$8*Znorm.Profile!C2260*(1+'Założenia i wyniki'!$E$10/100)^24</f>
        <v>0.61093375000000005</v>
      </c>
      <c r="D2260">
        <f t="shared" si="105"/>
        <v>0</v>
      </c>
      <c r="E2260">
        <f t="shared" si="106"/>
        <v>0</v>
      </c>
      <c r="F2260">
        <f t="shared" si="107"/>
        <v>0.61093375000000005</v>
      </c>
    </row>
    <row r="2261" spans="1:6" x14ac:dyDescent="0.25">
      <c r="A2261">
        <v>2252</v>
      </c>
      <c r="B2261">
        <f>'Założenia i wyniki'!$E$6*Znorm.Profile!B2261*((100-(24*'Założenia i wyniki'!$E$9))/100)</f>
        <v>0</v>
      </c>
      <c r="C2261">
        <f>'Założenia i wyniki'!$E$8*Znorm.Profile!C2261*(1+'Założenia i wyniki'!$E$10/100)^24</f>
        <v>0.58421160000000005</v>
      </c>
      <c r="D2261">
        <f t="shared" si="105"/>
        <v>0</v>
      </c>
      <c r="E2261">
        <f t="shared" si="106"/>
        <v>0</v>
      </c>
      <c r="F2261">
        <f t="shared" si="107"/>
        <v>0.58421160000000005</v>
      </c>
    </row>
    <row r="2262" spans="1:6" x14ac:dyDescent="0.25">
      <c r="A2262">
        <v>2253</v>
      </c>
      <c r="B2262">
        <f>'Założenia i wyniki'!$E$6*Znorm.Profile!B2262*((100-(24*'Założenia i wyniki'!$E$9))/100)</f>
        <v>0</v>
      </c>
      <c r="C2262">
        <f>'Założenia i wyniki'!$E$8*Znorm.Profile!C2262*(1+'Założenia i wyniki'!$E$10/100)^24</f>
        <v>0.53245570000000009</v>
      </c>
      <c r="D2262">
        <f t="shared" si="105"/>
        <v>0</v>
      </c>
      <c r="E2262">
        <f t="shared" si="106"/>
        <v>0</v>
      </c>
      <c r="F2262">
        <f t="shared" si="107"/>
        <v>0.53245570000000009</v>
      </c>
    </row>
    <row r="2263" spans="1:6" x14ac:dyDescent="0.25">
      <c r="A2263">
        <v>2254</v>
      </c>
      <c r="B2263">
        <f>'Założenia i wyniki'!$E$6*Znorm.Profile!B2263*((100-(24*'Założenia i wyniki'!$E$9))/100)</f>
        <v>0</v>
      </c>
      <c r="C2263">
        <f>'Założenia i wyniki'!$E$8*Znorm.Profile!C2263*(1+'Założenia i wyniki'!$E$10/100)^24</f>
        <v>0.45505214999999999</v>
      </c>
      <c r="D2263">
        <f t="shared" si="105"/>
        <v>0</v>
      </c>
      <c r="E2263">
        <f t="shared" si="106"/>
        <v>0</v>
      </c>
      <c r="F2263">
        <f t="shared" si="107"/>
        <v>0.45505214999999999</v>
      </c>
    </row>
    <row r="2264" spans="1:6" x14ac:dyDescent="0.25">
      <c r="A2264">
        <v>2255</v>
      </c>
      <c r="B2264">
        <f>'Założenia i wyniki'!$E$6*Znorm.Profile!B2264*((100-(24*'Założenia i wyniki'!$E$9))/100)</f>
        <v>0</v>
      </c>
      <c r="C2264">
        <f>'Założenia i wyniki'!$E$8*Znorm.Profile!C2264*(1+'Założenia i wyniki'!$E$10/100)^24</f>
        <v>0.37741550000000001</v>
      </c>
      <c r="D2264">
        <f t="shared" si="105"/>
        <v>0</v>
      </c>
      <c r="E2264">
        <f t="shared" si="106"/>
        <v>0</v>
      </c>
      <c r="F2264">
        <f t="shared" si="107"/>
        <v>0.37741550000000001</v>
      </c>
    </row>
    <row r="2265" spans="1:6" x14ac:dyDescent="0.25">
      <c r="A2265">
        <v>2256</v>
      </c>
      <c r="B2265">
        <f>'Założenia i wyniki'!$E$6*Znorm.Profile!B2265*((100-(24*'Założenia i wyniki'!$E$9))/100)</f>
        <v>0</v>
      </c>
      <c r="C2265">
        <f>'Założenia i wyniki'!$E$8*Znorm.Profile!C2265*(1+'Założenia i wyniki'!$E$10/100)^24</f>
        <v>0.29084265000000004</v>
      </c>
      <c r="D2265">
        <f t="shared" si="105"/>
        <v>0</v>
      </c>
      <c r="E2265">
        <f t="shared" si="106"/>
        <v>0</v>
      </c>
      <c r="F2265">
        <f t="shared" si="107"/>
        <v>0.29084265000000004</v>
      </c>
    </row>
    <row r="2266" spans="1:6" x14ac:dyDescent="0.25">
      <c r="A2266">
        <v>2257</v>
      </c>
      <c r="B2266">
        <f>'Założenia i wyniki'!$E$6*Znorm.Profile!B2266*((100-(24*'Założenia i wyniki'!$E$9))/100)</f>
        <v>0</v>
      </c>
      <c r="C2266">
        <f>'Założenia i wyniki'!$E$8*Znorm.Profile!C2266*(1+'Założenia i wyniki'!$E$10/100)^24</f>
        <v>0.27185409999999999</v>
      </c>
      <c r="D2266">
        <f t="shared" si="105"/>
        <v>0</v>
      </c>
      <c r="E2266">
        <f t="shared" si="106"/>
        <v>0</v>
      </c>
      <c r="F2266">
        <f t="shared" si="107"/>
        <v>0.27185409999999999</v>
      </c>
    </row>
    <row r="2267" spans="1:6" x14ac:dyDescent="0.25">
      <c r="A2267">
        <v>2258</v>
      </c>
      <c r="B2267">
        <f>'Założenia i wyniki'!$E$6*Znorm.Profile!B2267*((100-(24*'Założenia i wyniki'!$E$9))/100)</f>
        <v>0</v>
      </c>
      <c r="C2267">
        <f>'Założenia i wyniki'!$E$8*Znorm.Profile!C2267*(1+'Założenia i wyniki'!$E$10/100)^24</f>
        <v>0.22878590000000001</v>
      </c>
      <c r="D2267">
        <f t="shared" si="105"/>
        <v>0</v>
      </c>
      <c r="E2267">
        <f t="shared" si="106"/>
        <v>0</v>
      </c>
      <c r="F2267">
        <f t="shared" si="107"/>
        <v>0.22878590000000001</v>
      </c>
    </row>
    <row r="2268" spans="1:6" x14ac:dyDescent="0.25">
      <c r="A2268">
        <v>2259</v>
      </c>
      <c r="B2268">
        <f>'Założenia i wyniki'!$E$6*Znorm.Profile!B2268*((100-(24*'Założenia i wyniki'!$E$9))/100)</f>
        <v>0</v>
      </c>
      <c r="C2268">
        <f>'Założenia i wyniki'!$E$8*Znorm.Profile!C2268*(1+'Założenia i wyniki'!$E$10/100)^24</f>
        <v>0.22039464999999997</v>
      </c>
      <c r="D2268">
        <f t="shared" si="105"/>
        <v>0</v>
      </c>
      <c r="E2268">
        <f t="shared" si="106"/>
        <v>0</v>
      </c>
      <c r="F2268">
        <f t="shared" si="107"/>
        <v>0.22039464999999997</v>
      </c>
    </row>
    <row r="2269" spans="1:6" x14ac:dyDescent="0.25">
      <c r="A2269">
        <v>2260</v>
      </c>
      <c r="B2269">
        <f>'Założenia i wyniki'!$E$6*Znorm.Profile!B2269*((100-(24*'Założenia i wyniki'!$E$9))/100)</f>
        <v>0</v>
      </c>
      <c r="C2269">
        <f>'Założenia i wyniki'!$E$8*Znorm.Profile!C2269*(1+'Założenia i wyniki'!$E$10/100)^24</f>
        <v>0.2259362</v>
      </c>
      <c r="D2269">
        <f t="shared" si="105"/>
        <v>0</v>
      </c>
      <c r="E2269">
        <f t="shared" si="106"/>
        <v>0</v>
      </c>
      <c r="F2269">
        <f t="shared" si="107"/>
        <v>0.2259362</v>
      </c>
    </row>
    <row r="2270" spans="1:6" x14ac:dyDescent="0.25">
      <c r="A2270">
        <v>2261</v>
      </c>
      <c r="B2270">
        <f>'Założenia i wyniki'!$E$6*Znorm.Profile!B2270*((100-(24*'Założenia i wyniki'!$E$9))/100)</f>
        <v>0</v>
      </c>
      <c r="C2270">
        <f>'Założenia i wyniki'!$E$8*Znorm.Profile!C2270*(1+'Założenia i wyniki'!$E$10/100)^24</f>
        <v>0.25055625000000004</v>
      </c>
      <c r="D2270">
        <f t="shared" si="105"/>
        <v>0</v>
      </c>
      <c r="E2270">
        <f t="shared" si="106"/>
        <v>0</v>
      </c>
      <c r="F2270">
        <f t="shared" si="107"/>
        <v>0.25055625000000004</v>
      </c>
    </row>
    <row r="2271" spans="1:6" x14ac:dyDescent="0.25">
      <c r="A2271">
        <v>2262</v>
      </c>
      <c r="B2271">
        <f>'Założenia i wyniki'!$E$6*Znorm.Profile!B2271*((100-(24*'Założenia i wyniki'!$E$9))/100)</f>
        <v>1.4948762264150945E-2</v>
      </c>
      <c r="C2271">
        <f>'Założenia i wyniki'!$E$8*Znorm.Profile!C2271*(1+'Założenia i wyniki'!$E$10/100)^24</f>
        <v>0.29973230000000001</v>
      </c>
      <c r="D2271">
        <f t="shared" si="105"/>
        <v>1.4948762264150945E-2</v>
      </c>
      <c r="E2271">
        <f t="shared" si="106"/>
        <v>0</v>
      </c>
      <c r="F2271">
        <f t="shared" si="107"/>
        <v>0.28478353773584908</v>
      </c>
    </row>
    <row r="2272" spans="1:6" x14ac:dyDescent="0.25">
      <c r="A2272">
        <v>2263</v>
      </c>
      <c r="B2272">
        <f>'Założenia i wyniki'!$E$6*Znorm.Profile!B2272*((100-(24*'Założenia i wyniki'!$E$9))/100)</f>
        <v>0.28802150943396226</v>
      </c>
      <c r="C2272">
        <f>'Założenia i wyniki'!$E$8*Znorm.Profile!C2272*(1+'Założenia i wyniki'!$E$10/100)^24</f>
        <v>0.36437415000000001</v>
      </c>
      <c r="D2272">
        <f t="shared" si="105"/>
        <v>0.28802150943396226</v>
      </c>
      <c r="E2272">
        <f t="shared" si="106"/>
        <v>0</v>
      </c>
      <c r="F2272">
        <f t="shared" si="107"/>
        <v>7.6352640566037744E-2</v>
      </c>
    </row>
    <row r="2273" spans="1:6" x14ac:dyDescent="0.25">
      <c r="A2273">
        <v>2264</v>
      </c>
      <c r="B2273">
        <f>'Założenia i wyniki'!$E$6*Znorm.Profile!B2273*((100-(24*'Założenia i wyniki'!$E$9))/100)</f>
        <v>0.82217811320754697</v>
      </c>
      <c r="C2273">
        <f>'Założenia i wyniki'!$E$8*Znorm.Profile!C2273*(1+'Założenia i wyniki'!$E$10/100)^24</f>
        <v>0.43131059999999999</v>
      </c>
      <c r="D2273">
        <f t="shared" si="105"/>
        <v>0.43131059999999999</v>
      </c>
      <c r="E2273">
        <f t="shared" si="106"/>
        <v>0.39086751320754698</v>
      </c>
      <c r="F2273">
        <f t="shared" si="107"/>
        <v>0</v>
      </c>
    </row>
    <row r="2274" spans="1:6" x14ac:dyDescent="0.25">
      <c r="A2274">
        <v>2265</v>
      </c>
      <c r="B2274">
        <f>'Założenia i wyniki'!$E$6*Znorm.Profile!B2274*((100-(24*'Założenia i wyniki'!$E$9))/100)</f>
        <v>1.3369350943396225</v>
      </c>
      <c r="C2274">
        <f>'Założenia i wyniki'!$E$8*Znorm.Profile!C2274*(1+'Założenia i wyniki'!$E$10/100)^24</f>
        <v>0.4652732</v>
      </c>
      <c r="D2274">
        <f t="shared" si="105"/>
        <v>0.4652732</v>
      </c>
      <c r="E2274">
        <f t="shared" si="106"/>
        <v>0.8716618943396226</v>
      </c>
      <c r="F2274">
        <f t="shared" si="107"/>
        <v>0</v>
      </c>
    </row>
    <row r="2275" spans="1:6" x14ac:dyDescent="0.25">
      <c r="A2275">
        <v>2266</v>
      </c>
      <c r="B2275">
        <f>'Założenia i wyniki'!$E$6*Znorm.Profile!B2275*((100-(24*'Założenia i wyniki'!$E$9))/100)</f>
        <v>1.72736679245283</v>
      </c>
      <c r="C2275">
        <f>'Założenia i wyniki'!$E$8*Znorm.Profile!C2275*(1+'Założenia i wyniki'!$E$10/100)^24</f>
        <v>0.47574939999999999</v>
      </c>
      <c r="D2275">
        <f t="shared" si="105"/>
        <v>0.47574939999999999</v>
      </c>
      <c r="E2275">
        <f t="shared" si="106"/>
        <v>1.25161739245283</v>
      </c>
      <c r="F2275">
        <f t="shared" si="107"/>
        <v>0</v>
      </c>
    </row>
    <row r="2276" spans="1:6" x14ac:dyDescent="0.25">
      <c r="A2276">
        <v>2267</v>
      </c>
      <c r="B2276">
        <f>'Założenia i wyniki'!$E$6*Znorm.Profile!B2276*((100-(24*'Założenia i wyniki'!$E$9))/100)</f>
        <v>1.9107675471698109</v>
      </c>
      <c r="C2276">
        <f>'Założenia i wyniki'!$E$8*Znorm.Profile!C2276*(1+'Założenia i wyniki'!$E$10/100)^24</f>
        <v>0.47664365000000003</v>
      </c>
      <c r="D2276">
        <f t="shared" si="105"/>
        <v>0.47664365000000003</v>
      </c>
      <c r="E2276">
        <f t="shared" si="106"/>
        <v>1.4341238971698109</v>
      </c>
      <c r="F2276">
        <f t="shared" si="107"/>
        <v>0</v>
      </c>
    </row>
    <row r="2277" spans="1:6" x14ac:dyDescent="0.25">
      <c r="A2277">
        <v>2268</v>
      </c>
      <c r="B2277">
        <f>'Założenia i wyniki'!$E$6*Znorm.Profile!B2277*((100-(24*'Założenia i wyniki'!$E$9))/100)</f>
        <v>1.9638211320754715</v>
      </c>
      <c r="C2277">
        <f>'Założenia i wyniki'!$E$8*Znorm.Profile!C2277*(1+'Założenia i wyniki'!$E$10/100)^24</f>
        <v>0.46796644999999998</v>
      </c>
      <c r="D2277">
        <f t="shared" si="105"/>
        <v>0.46796644999999998</v>
      </c>
      <c r="E2277">
        <f t="shared" si="106"/>
        <v>1.4958546820754715</v>
      </c>
      <c r="F2277">
        <f t="shared" si="107"/>
        <v>0</v>
      </c>
    </row>
    <row r="2278" spans="1:6" x14ac:dyDescent="0.25">
      <c r="A2278">
        <v>2269</v>
      </c>
      <c r="B2278">
        <f>'Założenia i wyniki'!$E$6*Znorm.Profile!B2278*((100-(24*'Założenia i wyniki'!$E$9))/100)</f>
        <v>1.8996384905660373</v>
      </c>
      <c r="C2278">
        <f>'Założenia i wyniki'!$E$8*Znorm.Profile!C2278*(1+'Założenia i wyniki'!$E$10/100)^24</f>
        <v>0.44712150000000001</v>
      </c>
      <c r="D2278">
        <f t="shared" si="105"/>
        <v>0.44712150000000001</v>
      </c>
      <c r="E2278">
        <f t="shared" si="106"/>
        <v>1.4525169905660373</v>
      </c>
      <c r="F2278">
        <f t="shared" si="107"/>
        <v>0</v>
      </c>
    </row>
    <row r="2279" spans="1:6" x14ac:dyDescent="0.25">
      <c r="A2279">
        <v>2270</v>
      </c>
      <c r="B2279">
        <f>'Założenia i wyniki'!$E$6*Znorm.Profile!B2279*((100-(24*'Założenia i wyniki'!$E$9))/100)</f>
        <v>1.7087675471698112</v>
      </c>
      <c r="C2279">
        <f>'Założenia i wyniki'!$E$8*Znorm.Profile!C2279*(1+'Założenia i wyniki'!$E$10/100)^24</f>
        <v>0.41714435</v>
      </c>
      <c r="D2279">
        <f t="shared" si="105"/>
        <v>0.41714435</v>
      </c>
      <c r="E2279">
        <f t="shared" si="106"/>
        <v>1.2916231971698111</v>
      </c>
      <c r="F2279">
        <f t="shared" si="107"/>
        <v>0</v>
      </c>
    </row>
    <row r="2280" spans="1:6" x14ac:dyDescent="0.25">
      <c r="A2280">
        <v>2271</v>
      </c>
      <c r="B2280">
        <f>'Założenia i wyniki'!$E$6*Znorm.Profile!B2280*((100-(24*'Założenia i wyniki'!$E$9))/100)</f>
        <v>1.3482166037735848</v>
      </c>
      <c r="C2280">
        <f>'Założenia i wyniki'!$E$8*Znorm.Profile!C2280*(1+'Założenia i wyniki'!$E$10/100)^24</f>
        <v>0.39762730000000002</v>
      </c>
      <c r="D2280">
        <f t="shared" si="105"/>
        <v>0.39762730000000002</v>
      </c>
      <c r="E2280">
        <f t="shared" si="106"/>
        <v>0.95058930377358475</v>
      </c>
      <c r="F2280">
        <f t="shared" si="107"/>
        <v>0</v>
      </c>
    </row>
    <row r="2281" spans="1:6" x14ac:dyDescent="0.25">
      <c r="A2281">
        <v>2272</v>
      </c>
      <c r="B2281">
        <f>'Założenia i wyniki'!$E$6*Znorm.Profile!B2281*((100-(24*'Założenia i wyniki'!$E$9))/100)</f>
        <v>0.86936226415094331</v>
      </c>
      <c r="C2281">
        <f>'Założenia i wyniki'!$E$8*Znorm.Profile!C2281*(1+'Założenia i wyniki'!$E$10/100)^24</f>
        <v>0.38657710000000001</v>
      </c>
      <c r="D2281">
        <f t="shared" si="105"/>
        <v>0.38657710000000001</v>
      </c>
      <c r="E2281">
        <f t="shared" si="106"/>
        <v>0.4827851641509433</v>
      </c>
      <c r="F2281">
        <f t="shared" si="107"/>
        <v>0</v>
      </c>
    </row>
    <row r="2282" spans="1:6" x14ac:dyDescent="0.25">
      <c r="A2282">
        <v>2273</v>
      </c>
      <c r="B2282">
        <f>'Założenia i wyniki'!$E$6*Znorm.Profile!B2282*((100-(24*'Założenia i wyniki'!$E$9))/100)</f>
        <v>0.25830083018867922</v>
      </c>
      <c r="C2282">
        <f>'Założenia i wyniki'!$E$8*Znorm.Profile!C2282*(1+'Założenia i wyniki'!$E$10/100)^24</f>
        <v>0.40231765000000003</v>
      </c>
      <c r="D2282">
        <f t="shared" si="105"/>
        <v>0.25830083018867922</v>
      </c>
      <c r="E2282">
        <f t="shared" si="106"/>
        <v>0</v>
      </c>
      <c r="F2282">
        <f t="shared" si="107"/>
        <v>0.14401681981132081</v>
      </c>
    </row>
    <row r="2283" spans="1:6" x14ac:dyDescent="0.25">
      <c r="A2283">
        <v>2274</v>
      </c>
      <c r="B2283">
        <f>'Założenia i wyniki'!$E$6*Znorm.Profile!B2283*((100-(24*'Założenia i wyniki'!$E$9))/100)</f>
        <v>3.5356860377358489E-2</v>
      </c>
      <c r="C2283">
        <f>'Założenia i wyniki'!$E$8*Znorm.Profile!C2283*(1+'Założenia i wyniki'!$E$10/100)^24</f>
        <v>0.43058854999999996</v>
      </c>
      <c r="D2283">
        <f t="shared" si="105"/>
        <v>3.5356860377358489E-2</v>
      </c>
      <c r="E2283">
        <f t="shared" si="106"/>
        <v>0</v>
      </c>
      <c r="F2283">
        <f t="shared" si="107"/>
        <v>0.39523168962264149</v>
      </c>
    </row>
    <row r="2284" spans="1:6" x14ac:dyDescent="0.25">
      <c r="A2284">
        <v>2275</v>
      </c>
      <c r="B2284">
        <f>'Założenia i wyniki'!$E$6*Znorm.Profile!B2284*((100-(24*'Założenia i wyniki'!$E$9))/100)</f>
        <v>0</v>
      </c>
      <c r="C2284">
        <f>'Założenia i wyniki'!$E$8*Znorm.Profile!C2284*(1+'Założenia i wyniki'!$E$10/100)^24</f>
        <v>0.46853415000000004</v>
      </c>
      <c r="D2284">
        <f t="shared" si="105"/>
        <v>0</v>
      </c>
      <c r="E2284">
        <f t="shared" si="106"/>
        <v>0</v>
      </c>
      <c r="F2284">
        <f t="shared" si="107"/>
        <v>0.46853415000000004</v>
      </c>
    </row>
    <row r="2285" spans="1:6" x14ac:dyDescent="0.25">
      <c r="A2285">
        <v>2276</v>
      </c>
      <c r="B2285">
        <f>'Założenia i wyniki'!$E$6*Znorm.Profile!B2285*((100-(24*'Założenia i wyniki'!$E$9))/100)</f>
        <v>0</v>
      </c>
      <c r="C2285">
        <f>'Założenia i wyniki'!$E$8*Znorm.Profile!C2285*(1+'Założenia i wyniki'!$E$10/100)^24</f>
        <v>0.49471100000000007</v>
      </c>
      <c r="D2285">
        <f t="shared" si="105"/>
        <v>0</v>
      </c>
      <c r="E2285">
        <f t="shared" si="106"/>
        <v>0</v>
      </c>
      <c r="F2285">
        <f t="shared" si="107"/>
        <v>0.49471100000000007</v>
      </c>
    </row>
    <row r="2286" spans="1:6" x14ac:dyDescent="0.25">
      <c r="A2286">
        <v>2277</v>
      </c>
      <c r="B2286">
        <f>'Założenia i wyniki'!$E$6*Znorm.Profile!B2286*((100-(24*'Założenia i wyniki'!$E$9))/100)</f>
        <v>0</v>
      </c>
      <c r="C2286">
        <f>'Założenia i wyniki'!$E$8*Znorm.Profile!C2286*(1+'Założenia i wyniki'!$E$10/100)^24</f>
        <v>0.47784519999999997</v>
      </c>
      <c r="D2286">
        <f t="shared" si="105"/>
        <v>0</v>
      </c>
      <c r="E2286">
        <f t="shared" si="106"/>
        <v>0</v>
      </c>
      <c r="F2286">
        <f t="shared" si="107"/>
        <v>0.47784519999999997</v>
      </c>
    </row>
    <row r="2287" spans="1:6" x14ac:dyDescent="0.25">
      <c r="A2287">
        <v>2278</v>
      </c>
      <c r="B2287">
        <f>'Założenia i wyniki'!$E$6*Znorm.Profile!B2287*((100-(24*'Założenia i wyniki'!$E$9))/100)</f>
        <v>0</v>
      </c>
      <c r="C2287">
        <f>'Założenia i wyniki'!$E$8*Znorm.Profile!C2287*(1+'Założenia i wyniki'!$E$10/100)^24</f>
        <v>0.41648564999999999</v>
      </c>
      <c r="D2287">
        <f t="shared" si="105"/>
        <v>0</v>
      </c>
      <c r="E2287">
        <f t="shared" si="106"/>
        <v>0</v>
      </c>
      <c r="F2287">
        <f t="shared" si="107"/>
        <v>0.41648564999999999</v>
      </c>
    </row>
    <row r="2288" spans="1:6" x14ac:dyDescent="0.25">
      <c r="A2288">
        <v>2279</v>
      </c>
      <c r="B2288">
        <f>'Założenia i wyniki'!$E$6*Znorm.Profile!B2288*((100-(24*'Założenia i wyniki'!$E$9))/100)</f>
        <v>0</v>
      </c>
      <c r="C2288">
        <f>'Założenia i wyniki'!$E$8*Znorm.Profile!C2288*(1+'Założenia i wyniki'!$E$10/100)^24</f>
        <v>0.3483984</v>
      </c>
      <c r="D2288">
        <f t="shared" si="105"/>
        <v>0</v>
      </c>
      <c r="E2288">
        <f t="shared" si="106"/>
        <v>0</v>
      </c>
      <c r="F2288">
        <f t="shared" si="107"/>
        <v>0.3483984</v>
      </c>
    </row>
    <row r="2289" spans="1:6" x14ac:dyDescent="0.25">
      <c r="A2289">
        <v>2280</v>
      </c>
      <c r="B2289">
        <f>'Założenia i wyniki'!$E$6*Znorm.Profile!B2289*((100-(24*'Założenia i wyniki'!$E$9))/100)</f>
        <v>0</v>
      </c>
      <c r="C2289">
        <f>'Założenia i wyniki'!$E$8*Znorm.Profile!C2289*(1+'Założenia i wyniki'!$E$10/100)^24</f>
        <v>0.2825375</v>
      </c>
      <c r="D2289">
        <f t="shared" si="105"/>
        <v>0</v>
      </c>
      <c r="E2289">
        <f t="shared" si="106"/>
        <v>0</v>
      </c>
      <c r="F2289">
        <f t="shared" si="107"/>
        <v>0.2825375</v>
      </c>
    </row>
    <row r="2290" spans="1:6" x14ac:dyDescent="0.25">
      <c r="A2290">
        <v>2281</v>
      </c>
      <c r="B2290">
        <f>'Założenia i wyniki'!$E$6*Znorm.Profile!B2290*((100-(24*'Założenia i wyniki'!$E$9))/100)</f>
        <v>0</v>
      </c>
      <c r="C2290">
        <f>'Założenia i wyniki'!$E$8*Znorm.Profile!C2290*(1+'Założenia i wyniki'!$E$10/100)^24</f>
        <v>0.2395757</v>
      </c>
      <c r="D2290">
        <f t="shared" si="105"/>
        <v>0</v>
      </c>
      <c r="E2290">
        <f t="shared" si="106"/>
        <v>0</v>
      </c>
      <c r="F2290">
        <f t="shared" si="107"/>
        <v>0.2395757</v>
      </c>
    </row>
    <row r="2291" spans="1:6" x14ac:dyDescent="0.25">
      <c r="A2291">
        <v>2282</v>
      </c>
      <c r="B2291">
        <f>'Założenia i wyniki'!$E$6*Znorm.Profile!B2291*((100-(24*'Założenia i wyniki'!$E$9))/100)</f>
        <v>0</v>
      </c>
      <c r="C2291">
        <f>'Założenia i wyniki'!$E$8*Znorm.Profile!C2291*(1+'Założenia i wyniki'!$E$10/100)^24</f>
        <v>0.21936740000000002</v>
      </c>
      <c r="D2291">
        <f t="shared" si="105"/>
        <v>0</v>
      </c>
      <c r="E2291">
        <f t="shared" si="106"/>
        <v>0</v>
      </c>
      <c r="F2291">
        <f t="shared" si="107"/>
        <v>0.21936740000000002</v>
      </c>
    </row>
    <row r="2292" spans="1:6" x14ac:dyDescent="0.25">
      <c r="A2292">
        <v>2283</v>
      </c>
      <c r="B2292">
        <f>'Założenia i wyniki'!$E$6*Znorm.Profile!B2292*((100-(24*'Założenia i wyniki'!$E$9))/100)</f>
        <v>0</v>
      </c>
      <c r="C2292">
        <f>'Założenia i wyniki'!$E$8*Znorm.Profile!C2292*(1+'Założenia i wyniki'!$E$10/100)^24</f>
        <v>0.21113889999999999</v>
      </c>
      <c r="D2292">
        <f t="shared" si="105"/>
        <v>0</v>
      </c>
      <c r="E2292">
        <f t="shared" si="106"/>
        <v>0</v>
      </c>
      <c r="F2292">
        <f t="shared" si="107"/>
        <v>0.21113889999999999</v>
      </c>
    </row>
    <row r="2293" spans="1:6" x14ac:dyDescent="0.25">
      <c r="A2293">
        <v>2284</v>
      </c>
      <c r="B2293">
        <f>'Założenia i wyniki'!$E$6*Znorm.Profile!B2293*((100-(24*'Założenia i wyniki'!$E$9))/100)</f>
        <v>0</v>
      </c>
      <c r="C2293">
        <f>'Założenia i wyniki'!$E$8*Znorm.Profile!C2293*(1+'Założenia i wyniki'!$E$10/100)^24</f>
        <v>0.21652820000000003</v>
      </c>
      <c r="D2293">
        <f t="shared" si="105"/>
        <v>0</v>
      </c>
      <c r="E2293">
        <f t="shared" si="106"/>
        <v>0</v>
      </c>
      <c r="F2293">
        <f t="shared" si="107"/>
        <v>0.21652820000000003</v>
      </c>
    </row>
    <row r="2294" spans="1:6" x14ac:dyDescent="0.25">
      <c r="A2294">
        <v>2285</v>
      </c>
      <c r="B2294">
        <f>'Założenia i wyniki'!$E$6*Znorm.Profile!B2294*((100-(24*'Założenia i wyniki'!$E$9))/100)</f>
        <v>0</v>
      </c>
      <c r="C2294">
        <f>'Założenia i wyniki'!$E$8*Znorm.Profile!C2294*(1+'Założenia i wyniki'!$E$10/100)^24</f>
        <v>0.23158799999999999</v>
      </c>
      <c r="D2294">
        <f t="shared" si="105"/>
        <v>0</v>
      </c>
      <c r="E2294">
        <f t="shared" si="106"/>
        <v>0</v>
      </c>
      <c r="F2294">
        <f t="shared" si="107"/>
        <v>0.23158799999999999</v>
      </c>
    </row>
    <row r="2295" spans="1:6" x14ac:dyDescent="0.25">
      <c r="A2295">
        <v>2286</v>
      </c>
      <c r="B2295">
        <f>'Założenia i wyniki'!$E$6*Znorm.Profile!B2295*((100-(24*'Założenia i wyniki'!$E$9))/100)</f>
        <v>0</v>
      </c>
      <c r="C2295">
        <f>'Założenia i wyniki'!$E$8*Znorm.Profile!C2295*(1+'Założenia i wyniki'!$E$10/100)^24</f>
        <v>0.28062510000000002</v>
      </c>
      <c r="D2295">
        <f t="shared" si="105"/>
        <v>0</v>
      </c>
      <c r="E2295">
        <f t="shared" si="106"/>
        <v>0</v>
      </c>
      <c r="F2295">
        <f t="shared" si="107"/>
        <v>0.28062510000000002</v>
      </c>
    </row>
    <row r="2296" spans="1:6" x14ac:dyDescent="0.25">
      <c r="A2296">
        <v>2287</v>
      </c>
      <c r="B2296">
        <f>'Założenia i wyniki'!$E$6*Znorm.Profile!B2296*((100-(24*'Założenia i wyniki'!$E$9))/100)</f>
        <v>7.0898950943396211E-2</v>
      </c>
      <c r="C2296">
        <f>'Założenia i wyniki'!$E$8*Znorm.Profile!C2296*(1+'Założenia i wyniki'!$E$10/100)^24</f>
        <v>0.33023725000000004</v>
      </c>
      <c r="D2296">
        <f t="shared" si="105"/>
        <v>7.0898950943396211E-2</v>
      </c>
      <c r="E2296">
        <f t="shared" si="106"/>
        <v>0</v>
      </c>
      <c r="F2296">
        <f t="shared" si="107"/>
        <v>0.25933829905660383</v>
      </c>
    </row>
    <row r="2297" spans="1:6" x14ac:dyDescent="0.25">
      <c r="A2297">
        <v>2288</v>
      </c>
      <c r="B2297">
        <f>'Założenia i wyniki'!$E$6*Znorm.Profile!B2297*((100-(24*'Założenia i wyniki'!$E$9))/100)</f>
        <v>0.50532015094339611</v>
      </c>
      <c r="C2297">
        <f>'Założenia i wyniki'!$E$8*Znorm.Profile!C2297*(1+'Założenia i wyniki'!$E$10/100)^24</f>
        <v>0.3837295</v>
      </c>
      <c r="D2297">
        <f t="shared" si="105"/>
        <v>0.3837295</v>
      </c>
      <c r="E2297">
        <f t="shared" si="106"/>
        <v>0.12159065094339611</v>
      </c>
      <c r="F2297">
        <f t="shared" si="107"/>
        <v>0</v>
      </c>
    </row>
    <row r="2298" spans="1:6" x14ac:dyDescent="0.25">
      <c r="A2298">
        <v>2289</v>
      </c>
      <c r="B2298">
        <f>'Założenia i wyniki'!$E$6*Znorm.Profile!B2298*((100-(24*'Założenia i wyniki'!$E$9))/100)</f>
        <v>1.4276445283018868</v>
      </c>
      <c r="C2298">
        <f>'Założenia i wyniki'!$E$8*Znorm.Profile!C2298*(1+'Założenia i wyniki'!$E$10/100)^24</f>
        <v>0.43338330000000003</v>
      </c>
      <c r="D2298">
        <f t="shared" si="105"/>
        <v>0.43338330000000003</v>
      </c>
      <c r="E2298">
        <f t="shared" si="106"/>
        <v>0.99426122830188679</v>
      </c>
      <c r="F2298">
        <f t="shared" si="107"/>
        <v>0</v>
      </c>
    </row>
    <row r="2299" spans="1:6" x14ac:dyDescent="0.25">
      <c r="A2299">
        <v>2290</v>
      </c>
      <c r="B2299">
        <f>'Założenia i wyniki'!$E$6*Znorm.Profile!B2299*((100-(24*'Założenia i wyniki'!$E$9))/100)</f>
        <v>1.6234701886792455</v>
      </c>
      <c r="C2299">
        <f>'Założenia i wyniki'!$E$8*Znorm.Profile!C2299*(1+'Założenia i wyniki'!$E$10/100)^24</f>
        <v>0.45955560000000001</v>
      </c>
      <c r="D2299">
        <f t="shared" si="105"/>
        <v>0.45955560000000001</v>
      </c>
      <c r="E2299">
        <f t="shared" si="106"/>
        <v>1.1639145886792455</v>
      </c>
      <c r="F2299">
        <f t="shared" si="107"/>
        <v>0</v>
      </c>
    </row>
    <row r="2300" spans="1:6" x14ac:dyDescent="0.25">
      <c r="A2300">
        <v>2291</v>
      </c>
      <c r="B2300">
        <f>'Założenia i wyniki'!$E$6*Znorm.Profile!B2300*((100-(24*'Założenia i wyniki'!$E$9))/100)</f>
        <v>1.5355049056603776</v>
      </c>
      <c r="C2300">
        <f>'Założenia i wyniki'!$E$8*Znorm.Profile!C2300*(1+'Założenia i wyniki'!$E$10/100)^24</f>
        <v>0.46814215000000003</v>
      </c>
      <c r="D2300">
        <f t="shared" si="105"/>
        <v>0.46814215000000003</v>
      </c>
      <c r="E2300">
        <f t="shared" si="106"/>
        <v>1.0673627556603775</v>
      </c>
      <c r="F2300">
        <f t="shared" si="107"/>
        <v>0</v>
      </c>
    </row>
    <row r="2301" spans="1:6" x14ac:dyDescent="0.25">
      <c r="A2301">
        <v>2292</v>
      </c>
      <c r="B2301">
        <f>'Założenia i wyniki'!$E$6*Znorm.Profile!B2301*((100-(24*'Założenia i wyniki'!$E$9))/100)</f>
        <v>1.786899622641509</v>
      </c>
      <c r="C2301">
        <f>'Założenia i wyniki'!$E$8*Znorm.Profile!C2301*(1+'Założenia i wyniki'!$E$10/100)^24</f>
        <v>0.4661517</v>
      </c>
      <c r="D2301">
        <f t="shared" si="105"/>
        <v>0.4661517</v>
      </c>
      <c r="E2301">
        <f t="shared" si="106"/>
        <v>1.3207479226415091</v>
      </c>
      <c r="F2301">
        <f t="shared" si="107"/>
        <v>0</v>
      </c>
    </row>
    <row r="2302" spans="1:6" x14ac:dyDescent="0.25">
      <c r="A2302">
        <v>2293</v>
      </c>
      <c r="B2302">
        <f>'Założenia i wyniki'!$E$6*Znorm.Profile!B2302*((100-(24*'Założenia i wyniki'!$E$9))/100)</f>
        <v>1.7041177358490562</v>
      </c>
      <c r="C2302">
        <f>'Założenia i wyniki'!$E$8*Znorm.Profile!C2302*(1+'Założenia i wyniki'!$E$10/100)^24</f>
        <v>0.44722019999999996</v>
      </c>
      <c r="D2302">
        <f t="shared" si="105"/>
        <v>0.44722019999999996</v>
      </c>
      <c r="E2302">
        <f t="shared" si="106"/>
        <v>1.2568975358490562</v>
      </c>
      <c r="F2302">
        <f t="shared" si="107"/>
        <v>0</v>
      </c>
    </row>
    <row r="2303" spans="1:6" x14ac:dyDescent="0.25">
      <c r="A2303">
        <v>2294</v>
      </c>
      <c r="B2303">
        <f>'Założenia i wyniki'!$E$6*Znorm.Profile!B2303*((100-(24*'Założenia i wyniki'!$E$9))/100)</f>
        <v>1.099794716981132</v>
      </c>
      <c r="C2303">
        <f>'Założenia i wyniki'!$E$8*Znorm.Profile!C2303*(1+'Założenia i wyniki'!$E$10/100)^24</f>
        <v>0.41860140000000001</v>
      </c>
      <c r="D2303">
        <f t="shared" si="105"/>
        <v>0.41860140000000001</v>
      </c>
      <c r="E2303">
        <f t="shared" si="106"/>
        <v>0.68119331698113195</v>
      </c>
      <c r="F2303">
        <f t="shared" si="107"/>
        <v>0</v>
      </c>
    </row>
    <row r="2304" spans="1:6" x14ac:dyDescent="0.25">
      <c r="A2304">
        <v>2295</v>
      </c>
      <c r="B2304">
        <f>'Założenia i wyniki'!$E$6*Znorm.Profile!B2304*((100-(24*'Założenia i wyniki'!$E$9))/100)</f>
        <v>1.2959252830188679</v>
      </c>
      <c r="C2304">
        <f>'Założenia i wyniki'!$E$8*Znorm.Profile!C2304*(1+'Założenia i wyniki'!$E$10/100)^24</f>
        <v>0.39607890000000001</v>
      </c>
      <c r="D2304">
        <f t="shared" si="105"/>
        <v>0.39607890000000001</v>
      </c>
      <c r="E2304">
        <f t="shared" si="106"/>
        <v>0.89984638301886788</v>
      </c>
      <c r="F2304">
        <f t="shared" si="107"/>
        <v>0</v>
      </c>
    </row>
    <row r="2305" spans="1:6" x14ac:dyDescent="0.25">
      <c r="A2305">
        <v>2296</v>
      </c>
      <c r="B2305">
        <f>'Założenia i wyniki'!$E$6*Znorm.Profile!B2305*((100-(24*'Założenia i wyniki'!$E$9))/100)</f>
        <v>1.0717433962264151</v>
      </c>
      <c r="C2305">
        <f>'Założenia i wyniki'!$E$8*Znorm.Profile!C2305*(1+'Założenia i wyniki'!$E$10/100)^24</f>
        <v>0.39346789999999998</v>
      </c>
      <c r="D2305">
        <f t="shared" si="105"/>
        <v>0.39346789999999998</v>
      </c>
      <c r="E2305">
        <f t="shared" si="106"/>
        <v>0.67827549622641514</v>
      </c>
      <c r="F2305">
        <f t="shared" si="107"/>
        <v>0</v>
      </c>
    </row>
    <row r="2306" spans="1:6" x14ac:dyDescent="0.25">
      <c r="A2306">
        <v>2297</v>
      </c>
      <c r="B2306">
        <f>'Założenia i wyniki'!$E$6*Znorm.Profile!B2306*((100-(24*'Założenia i wyniki'!$E$9))/100)</f>
        <v>0.50219486792452828</v>
      </c>
      <c r="C2306">
        <f>'Założenia i wyniki'!$E$8*Znorm.Profile!C2306*(1+'Założenia i wyniki'!$E$10/100)^24</f>
        <v>0.40804014999999999</v>
      </c>
      <c r="D2306">
        <f t="shared" si="105"/>
        <v>0.40804014999999999</v>
      </c>
      <c r="E2306">
        <f t="shared" si="106"/>
        <v>9.4154717924528286E-2</v>
      </c>
      <c r="F2306">
        <f t="shared" si="107"/>
        <v>0</v>
      </c>
    </row>
    <row r="2307" spans="1:6" x14ac:dyDescent="0.25">
      <c r="A2307">
        <v>2298</v>
      </c>
      <c r="B2307">
        <f>'Założenia i wyniki'!$E$6*Znorm.Profile!B2307*((100-(24*'Założenia i wyniki'!$E$9))/100)</f>
        <v>8.2774264150943397E-2</v>
      </c>
      <c r="C2307">
        <f>'Założenia i wyniki'!$E$8*Znorm.Profile!C2307*(1+'Założenia i wyniki'!$E$10/100)^24</f>
        <v>0.43342424999999996</v>
      </c>
      <c r="D2307">
        <f t="shared" si="105"/>
        <v>8.2774264150943397E-2</v>
      </c>
      <c r="E2307">
        <f t="shared" si="106"/>
        <v>0</v>
      </c>
      <c r="F2307">
        <f t="shared" si="107"/>
        <v>0.35064998584905654</v>
      </c>
    </row>
    <row r="2308" spans="1:6" x14ac:dyDescent="0.25">
      <c r="A2308">
        <v>2299</v>
      </c>
      <c r="B2308">
        <f>'Założenia i wyniki'!$E$6*Znorm.Profile!B2308*((100-(24*'Założenia i wyniki'!$E$9))/100)</f>
        <v>0</v>
      </c>
      <c r="C2308">
        <f>'Założenia i wyniki'!$E$8*Znorm.Profile!C2308*(1+'Założenia i wyniki'!$E$10/100)^24</f>
        <v>0.48831439999999998</v>
      </c>
      <c r="D2308">
        <f t="shared" si="105"/>
        <v>0</v>
      </c>
      <c r="E2308">
        <f t="shared" si="106"/>
        <v>0</v>
      </c>
      <c r="F2308">
        <f t="shared" si="107"/>
        <v>0.48831439999999998</v>
      </c>
    </row>
    <row r="2309" spans="1:6" x14ac:dyDescent="0.25">
      <c r="A2309">
        <v>2300</v>
      </c>
      <c r="B2309">
        <f>'Założenia i wyniki'!$E$6*Znorm.Profile!B2309*((100-(24*'Założenia i wyniki'!$E$9))/100)</f>
        <v>0</v>
      </c>
      <c r="C2309">
        <f>'Założenia i wyniki'!$E$8*Znorm.Profile!C2309*(1+'Założenia i wyniki'!$E$10/100)^24</f>
        <v>0.52472664999999996</v>
      </c>
      <c r="D2309">
        <f t="shared" si="105"/>
        <v>0</v>
      </c>
      <c r="E2309">
        <f t="shared" si="106"/>
        <v>0</v>
      </c>
      <c r="F2309">
        <f t="shared" si="107"/>
        <v>0.52472664999999996</v>
      </c>
    </row>
    <row r="2310" spans="1:6" x14ac:dyDescent="0.25">
      <c r="A2310">
        <v>2301</v>
      </c>
      <c r="B2310">
        <f>'Założenia i wyniki'!$E$6*Znorm.Profile!B2310*((100-(24*'Założenia i wyniki'!$E$9))/100)</f>
        <v>0</v>
      </c>
      <c r="C2310">
        <f>'Założenia i wyniki'!$E$8*Znorm.Profile!C2310*(1+'Założenia i wyniki'!$E$10/100)^24</f>
        <v>0.48098084999999996</v>
      </c>
      <c r="D2310">
        <f t="shared" si="105"/>
        <v>0</v>
      </c>
      <c r="E2310">
        <f t="shared" si="106"/>
        <v>0</v>
      </c>
      <c r="F2310">
        <f t="shared" si="107"/>
        <v>0.48098084999999996</v>
      </c>
    </row>
    <row r="2311" spans="1:6" x14ac:dyDescent="0.25">
      <c r="A2311">
        <v>2302</v>
      </c>
      <c r="B2311">
        <f>'Założenia i wyniki'!$E$6*Znorm.Profile!B2311*((100-(24*'Założenia i wyniki'!$E$9))/100)</f>
        <v>0</v>
      </c>
      <c r="C2311">
        <f>'Założenia i wyniki'!$E$8*Znorm.Profile!C2311*(1+'Założenia i wyniki'!$E$10/100)^24</f>
        <v>0.40497939999999999</v>
      </c>
      <c r="D2311">
        <f t="shared" si="105"/>
        <v>0</v>
      </c>
      <c r="E2311">
        <f t="shared" si="106"/>
        <v>0</v>
      </c>
      <c r="F2311">
        <f t="shared" si="107"/>
        <v>0.40497939999999999</v>
      </c>
    </row>
    <row r="2312" spans="1:6" x14ac:dyDescent="0.25">
      <c r="A2312">
        <v>2303</v>
      </c>
      <c r="B2312">
        <f>'Założenia i wyniki'!$E$6*Znorm.Profile!B2312*((100-(24*'Założenia i wyniki'!$E$9))/100)</f>
        <v>0</v>
      </c>
      <c r="C2312">
        <f>'Założenia i wyniki'!$E$8*Znorm.Profile!C2312*(1+'Założenia i wyniki'!$E$10/100)^24</f>
        <v>0.32909134999999995</v>
      </c>
      <c r="D2312">
        <f t="shared" si="105"/>
        <v>0</v>
      </c>
      <c r="E2312">
        <f t="shared" si="106"/>
        <v>0</v>
      </c>
      <c r="F2312">
        <f t="shared" si="107"/>
        <v>0.32909134999999995</v>
      </c>
    </row>
    <row r="2313" spans="1:6" x14ac:dyDescent="0.25">
      <c r="A2313">
        <v>2304</v>
      </c>
      <c r="B2313">
        <f>'Założenia i wyniki'!$E$6*Znorm.Profile!B2313*((100-(24*'Założenia i wyniki'!$E$9))/100)</f>
        <v>0</v>
      </c>
      <c r="C2313">
        <f>'Założenia i wyniki'!$E$8*Znorm.Profile!C2313*(1+'Założenia i wyniki'!$E$10/100)^24</f>
        <v>0.25834549999999995</v>
      </c>
      <c r="D2313">
        <f t="shared" si="105"/>
        <v>0</v>
      </c>
      <c r="E2313">
        <f t="shared" si="106"/>
        <v>0</v>
      </c>
      <c r="F2313">
        <f t="shared" si="107"/>
        <v>0.25834549999999995</v>
      </c>
    </row>
    <row r="2314" spans="1:6" x14ac:dyDescent="0.25">
      <c r="A2314">
        <v>2305</v>
      </c>
      <c r="B2314">
        <f>'Założenia i wyniki'!$E$6*Znorm.Profile!B2314*((100-(24*'Założenia i wyniki'!$E$9))/100)</f>
        <v>0</v>
      </c>
      <c r="C2314">
        <f>'Założenia i wyniki'!$E$8*Znorm.Profile!C2314*(1+'Założenia i wyniki'!$E$10/100)^24</f>
        <v>0.22904559999999999</v>
      </c>
      <c r="D2314">
        <f t="shared" si="105"/>
        <v>0</v>
      </c>
      <c r="E2314">
        <f t="shared" si="106"/>
        <v>0</v>
      </c>
      <c r="F2314">
        <f t="shared" si="107"/>
        <v>0.22904559999999999</v>
      </c>
    </row>
    <row r="2315" spans="1:6" x14ac:dyDescent="0.25">
      <c r="A2315">
        <v>2306</v>
      </c>
      <c r="B2315">
        <f>'Założenia i wyniki'!$E$6*Znorm.Profile!B2315*((100-(24*'Założenia i wyniki'!$E$9))/100)</f>
        <v>0</v>
      </c>
      <c r="C2315">
        <f>'Założenia i wyniki'!$E$8*Znorm.Profile!C2315*(1+'Założenia i wyniki'!$E$10/100)^24</f>
        <v>0.21354304999999998</v>
      </c>
      <c r="D2315">
        <f t="shared" ref="D2315:D2378" si="108">IF(B2315&lt;=C2315,B2315,C2315)</f>
        <v>0</v>
      </c>
      <c r="E2315">
        <f t="shared" ref="E2315:E2378" si="109">IF(B2315&gt;C2315,B2315-C2315,0)</f>
        <v>0</v>
      </c>
      <c r="F2315">
        <f t="shared" ref="F2315:F2378" si="110">IF(B2315&lt;C2315,C2315-B2315,0)</f>
        <v>0.21354304999999998</v>
      </c>
    </row>
    <row r="2316" spans="1:6" x14ac:dyDescent="0.25">
      <c r="A2316">
        <v>2307</v>
      </c>
      <c r="B2316">
        <f>'Założenia i wyniki'!$E$6*Znorm.Profile!B2316*((100-(24*'Założenia i wyniki'!$E$9))/100)</f>
        <v>0</v>
      </c>
      <c r="C2316">
        <f>'Założenia i wyniki'!$E$8*Znorm.Profile!C2316*(1+'Założenia i wyniki'!$E$10/100)^24</f>
        <v>0.21325464999999999</v>
      </c>
      <c r="D2316">
        <f t="shared" si="108"/>
        <v>0</v>
      </c>
      <c r="E2316">
        <f t="shared" si="109"/>
        <v>0</v>
      </c>
      <c r="F2316">
        <f t="shared" si="110"/>
        <v>0.21325464999999999</v>
      </c>
    </row>
    <row r="2317" spans="1:6" x14ac:dyDescent="0.25">
      <c r="A2317">
        <v>2308</v>
      </c>
      <c r="B2317">
        <f>'Założenia i wyniki'!$E$6*Znorm.Profile!B2317*((100-(24*'Założenia i wyniki'!$E$9))/100)</f>
        <v>0</v>
      </c>
      <c r="C2317">
        <f>'Założenia i wyniki'!$E$8*Znorm.Profile!C2317*(1+'Założenia i wyniki'!$E$10/100)^24</f>
        <v>0.23051489999999999</v>
      </c>
      <c r="D2317">
        <f t="shared" si="108"/>
        <v>0</v>
      </c>
      <c r="E2317">
        <f t="shared" si="109"/>
        <v>0</v>
      </c>
      <c r="F2317">
        <f t="shared" si="110"/>
        <v>0.23051489999999999</v>
      </c>
    </row>
    <row r="2318" spans="1:6" x14ac:dyDescent="0.25">
      <c r="A2318">
        <v>2309</v>
      </c>
      <c r="B2318">
        <f>'Założenia i wyniki'!$E$6*Znorm.Profile!B2318*((100-(24*'Założenia i wyniki'!$E$9))/100)</f>
        <v>0</v>
      </c>
      <c r="C2318">
        <f>'Założenia i wyniki'!$E$8*Znorm.Profile!C2318*(1+'Założenia i wyniki'!$E$10/100)^24</f>
        <v>0.27156570000000002</v>
      </c>
      <c r="D2318">
        <f t="shared" si="108"/>
        <v>0</v>
      </c>
      <c r="E2318">
        <f t="shared" si="109"/>
        <v>0</v>
      </c>
      <c r="F2318">
        <f t="shared" si="110"/>
        <v>0.27156570000000002</v>
      </c>
    </row>
    <row r="2319" spans="1:6" x14ac:dyDescent="0.25">
      <c r="A2319">
        <v>2310</v>
      </c>
      <c r="B2319">
        <f>'Założenia i wyniki'!$E$6*Znorm.Profile!B2319*((100-(24*'Założenia i wyniki'!$E$9))/100)</f>
        <v>0</v>
      </c>
      <c r="C2319">
        <f>'Założenia i wyniki'!$E$8*Znorm.Profile!C2319*(1+'Założenia i wyniki'!$E$10/100)^24</f>
        <v>0.33187140000000004</v>
      </c>
      <c r="D2319">
        <f t="shared" si="108"/>
        <v>0</v>
      </c>
      <c r="E2319">
        <f t="shared" si="109"/>
        <v>0</v>
      </c>
      <c r="F2319">
        <f t="shared" si="110"/>
        <v>0.33187140000000004</v>
      </c>
    </row>
    <row r="2320" spans="1:6" x14ac:dyDescent="0.25">
      <c r="A2320">
        <v>2311</v>
      </c>
      <c r="B2320">
        <f>'Założenia i wyniki'!$E$6*Znorm.Profile!B2320*((100-(24*'Założenia i wyniki'!$E$9))/100)</f>
        <v>4.583418113207547E-2</v>
      </c>
      <c r="C2320">
        <f>'Założenia i wyniki'!$E$8*Znorm.Profile!C2320*(1+'Założenia i wyniki'!$E$10/100)^24</f>
        <v>0.37802589999999997</v>
      </c>
      <c r="D2320">
        <f t="shared" si="108"/>
        <v>4.583418113207547E-2</v>
      </c>
      <c r="E2320">
        <f t="shared" si="109"/>
        <v>0</v>
      </c>
      <c r="F2320">
        <f t="shared" si="110"/>
        <v>0.33219171886792448</v>
      </c>
    </row>
    <row r="2321" spans="1:6" x14ac:dyDescent="0.25">
      <c r="A2321">
        <v>2312</v>
      </c>
      <c r="B2321">
        <f>'Założenia i wyniki'!$E$6*Znorm.Profile!B2321*((100-(24*'Założenia i wyniki'!$E$9))/100)</f>
        <v>0.25419222641509437</v>
      </c>
      <c r="C2321">
        <f>'Założenia i wyniki'!$E$8*Znorm.Profile!C2321*(1+'Założenia i wyniki'!$E$10/100)^24</f>
        <v>0.41592144999999997</v>
      </c>
      <c r="D2321">
        <f t="shared" si="108"/>
        <v>0.25419222641509437</v>
      </c>
      <c r="E2321">
        <f t="shared" si="109"/>
        <v>0</v>
      </c>
      <c r="F2321">
        <f t="shared" si="110"/>
        <v>0.1617292235849056</v>
      </c>
    </row>
    <row r="2322" spans="1:6" x14ac:dyDescent="0.25">
      <c r="A2322">
        <v>2313</v>
      </c>
      <c r="B2322">
        <f>'Założenia i wyniki'!$E$6*Znorm.Profile!B2322*((100-(24*'Założenia i wyniki'!$E$9))/100)</f>
        <v>0.46259524528301887</v>
      </c>
      <c r="C2322">
        <f>'Założenia i wyniki'!$E$8*Znorm.Profile!C2322*(1+'Założenia i wyniki'!$E$10/100)^24</f>
        <v>0.4607407</v>
      </c>
      <c r="D2322">
        <f t="shared" si="108"/>
        <v>0.4607407</v>
      </c>
      <c r="E2322">
        <f t="shared" si="109"/>
        <v>1.8545452830188713E-3</v>
      </c>
      <c r="F2322">
        <f t="shared" si="110"/>
        <v>0</v>
      </c>
    </row>
    <row r="2323" spans="1:6" x14ac:dyDescent="0.25">
      <c r="A2323">
        <v>2314</v>
      </c>
      <c r="B2323">
        <f>'Założenia i wyniki'!$E$6*Znorm.Profile!B2323*((100-(24*'Założenia i wyniki'!$E$9))/100)</f>
        <v>0.71561358490566029</v>
      </c>
      <c r="C2323">
        <f>'Założenia i wyniki'!$E$8*Znorm.Profile!C2323*(1+'Założenia i wyniki'!$E$10/100)^24</f>
        <v>0.4519494</v>
      </c>
      <c r="D2323">
        <f t="shared" si="108"/>
        <v>0.4519494</v>
      </c>
      <c r="E2323">
        <f t="shared" si="109"/>
        <v>0.26366418490566029</v>
      </c>
      <c r="F2323">
        <f t="shared" si="110"/>
        <v>0</v>
      </c>
    </row>
    <row r="2324" spans="1:6" x14ac:dyDescent="0.25">
      <c r="A2324">
        <v>2315</v>
      </c>
      <c r="B2324">
        <f>'Założenia i wyniki'!$E$6*Znorm.Profile!B2324*((100-(24*'Założenia i wyniki'!$E$9))/100)</f>
        <v>0.37964566037735842</v>
      </c>
      <c r="C2324">
        <f>'Założenia i wyniki'!$E$8*Znorm.Profile!C2324*(1+'Założenia i wyniki'!$E$10/100)^24</f>
        <v>0.44141159999999996</v>
      </c>
      <c r="D2324">
        <f t="shared" si="108"/>
        <v>0.37964566037735842</v>
      </c>
      <c r="E2324">
        <f t="shared" si="109"/>
        <v>0</v>
      </c>
      <c r="F2324">
        <f t="shared" si="110"/>
        <v>6.1765939622641541E-2</v>
      </c>
    </row>
    <row r="2325" spans="1:6" x14ac:dyDescent="0.25">
      <c r="A2325">
        <v>2316</v>
      </c>
      <c r="B2325">
        <f>'Założenia i wyniki'!$E$6*Znorm.Profile!B2325*((100-(24*'Założenia i wyniki'!$E$9))/100)</f>
        <v>0.50782037735849062</v>
      </c>
      <c r="C2325">
        <f>'Założenia i wyniki'!$E$8*Znorm.Profile!C2325*(1+'Założenia i wyniki'!$E$10/100)^24</f>
        <v>0.43419215</v>
      </c>
      <c r="D2325">
        <f t="shared" si="108"/>
        <v>0.43419215</v>
      </c>
      <c r="E2325">
        <f t="shared" si="109"/>
        <v>7.3628227358490617E-2</v>
      </c>
      <c r="F2325">
        <f t="shared" si="110"/>
        <v>0</v>
      </c>
    </row>
    <row r="2326" spans="1:6" x14ac:dyDescent="0.25">
      <c r="A2326">
        <v>2317</v>
      </c>
      <c r="B2326">
        <f>'Założenia i wyniki'!$E$6*Znorm.Profile!B2326*((100-(24*'Założenia i wyniki'!$E$9))/100)</f>
        <v>0.61132060377358488</v>
      </c>
      <c r="C2326">
        <f>'Założenia i wyniki'!$E$8*Znorm.Profile!C2326*(1+'Założenia i wyniki'!$E$10/100)^24</f>
        <v>0.42846475000000006</v>
      </c>
      <c r="D2326">
        <f t="shared" si="108"/>
        <v>0.42846475000000006</v>
      </c>
      <c r="E2326">
        <f t="shared" si="109"/>
        <v>0.18285585377358482</v>
      </c>
      <c r="F2326">
        <f t="shared" si="110"/>
        <v>0</v>
      </c>
    </row>
    <row r="2327" spans="1:6" x14ac:dyDescent="0.25">
      <c r="A2327">
        <v>2318</v>
      </c>
      <c r="B2327">
        <f>'Założenia i wyniki'!$E$6*Znorm.Profile!B2327*((100-(24*'Założenia i wyniki'!$E$9))/100)</f>
        <v>0.97935698113207525</v>
      </c>
      <c r="C2327">
        <f>'Założenia i wyniki'!$E$8*Znorm.Profile!C2327*(1+'Założenia i wyniki'!$E$10/100)^24</f>
        <v>0.42472360000000003</v>
      </c>
      <c r="D2327">
        <f t="shared" si="108"/>
        <v>0.42472360000000003</v>
      </c>
      <c r="E2327">
        <f t="shared" si="109"/>
        <v>0.55463338113207516</v>
      </c>
      <c r="F2327">
        <f t="shared" si="110"/>
        <v>0</v>
      </c>
    </row>
    <row r="2328" spans="1:6" x14ac:dyDescent="0.25">
      <c r="A2328">
        <v>2319</v>
      </c>
      <c r="B2328">
        <f>'Założenia i wyniki'!$E$6*Znorm.Profile!B2328*((100-(24*'Założenia i wyniki'!$E$9))/100)</f>
        <v>0.4411298867924528</v>
      </c>
      <c r="C2328">
        <f>'Założenia i wyniki'!$E$8*Znorm.Profile!C2328*(1+'Założenia i wyniki'!$E$10/100)^24</f>
        <v>0.43159865000000003</v>
      </c>
      <c r="D2328">
        <f t="shared" si="108"/>
        <v>0.43159865000000003</v>
      </c>
      <c r="E2328">
        <f t="shared" si="109"/>
        <v>9.5312367924527686E-3</v>
      </c>
      <c r="F2328">
        <f t="shared" si="110"/>
        <v>0</v>
      </c>
    </row>
    <row r="2329" spans="1:6" x14ac:dyDescent="0.25">
      <c r="A2329">
        <v>2320</v>
      </c>
      <c r="B2329">
        <f>'Założenia i wyniki'!$E$6*Znorm.Profile!B2329*((100-(24*'Założenia i wyniki'!$E$9))/100)</f>
        <v>0.19177803773584903</v>
      </c>
      <c r="C2329">
        <f>'Założenia i wyniki'!$E$8*Znorm.Profile!C2329*(1+'Założenia i wyniki'!$E$10/100)^24</f>
        <v>0.44432710000000003</v>
      </c>
      <c r="D2329">
        <f t="shared" si="108"/>
        <v>0.19177803773584903</v>
      </c>
      <c r="E2329">
        <f t="shared" si="109"/>
        <v>0</v>
      </c>
      <c r="F2329">
        <f t="shared" si="110"/>
        <v>0.25254906226415097</v>
      </c>
    </row>
    <row r="2330" spans="1:6" x14ac:dyDescent="0.25">
      <c r="A2330">
        <v>2321</v>
      </c>
      <c r="B2330">
        <f>'Założenia i wyniki'!$E$6*Znorm.Profile!B2330*((100-(24*'Założenia i wyniki'!$E$9))/100)</f>
        <v>0.10255501886792452</v>
      </c>
      <c r="C2330">
        <f>'Założenia i wyniki'!$E$8*Znorm.Profile!C2330*(1+'Założenia i wyniki'!$E$10/100)^24</f>
        <v>0.46468029999999999</v>
      </c>
      <c r="D2330">
        <f t="shared" si="108"/>
        <v>0.10255501886792452</v>
      </c>
      <c r="E2330">
        <f t="shared" si="109"/>
        <v>0</v>
      </c>
      <c r="F2330">
        <f t="shared" si="110"/>
        <v>0.36212528113207548</v>
      </c>
    </row>
    <row r="2331" spans="1:6" x14ac:dyDescent="0.25">
      <c r="A2331">
        <v>2322</v>
      </c>
      <c r="B2331">
        <f>'Założenia i wyniki'!$E$6*Znorm.Profile!B2331*((100-(24*'Założenia i wyniki'!$E$9))/100)</f>
        <v>2.4704981132075469E-2</v>
      </c>
      <c r="C2331">
        <f>'Założenia i wyniki'!$E$8*Znorm.Profile!C2331*(1+'Założenia i wyniki'!$E$10/100)^24</f>
        <v>0.50065645000000003</v>
      </c>
      <c r="D2331">
        <f t="shared" si="108"/>
        <v>2.4704981132075469E-2</v>
      </c>
      <c r="E2331">
        <f t="shared" si="109"/>
        <v>0</v>
      </c>
      <c r="F2331">
        <f t="shared" si="110"/>
        <v>0.47595146886792455</v>
      </c>
    </row>
    <row r="2332" spans="1:6" x14ac:dyDescent="0.25">
      <c r="A2332">
        <v>2323</v>
      </c>
      <c r="B2332">
        <f>'Założenia i wyniki'!$E$6*Znorm.Profile!B2332*((100-(24*'Założenia i wyniki'!$E$9))/100)</f>
        <v>0</v>
      </c>
      <c r="C2332">
        <f>'Założenia i wyniki'!$E$8*Znorm.Profile!C2332*(1+'Założenia i wyniki'!$E$10/100)^24</f>
        <v>0.55696654999999995</v>
      </c>
      <c r="D2332">
        <f t="shared" si="108"/>
        <v>0</v>
      </c>
      <c r="E2332">
        <f t="shared" si="109"/>
        <v>0</v>
      </c>
      <c r="F2332">
        <f t="shared" si="110"/>
        <v>0.55696654999999995</v>
      </c>
    </row>
    <row r="2333" spans="1:6" x14ac:dyDescent="0.25">
      <c r="A2333">
        <v>2324</v>
      </c>
      <c r="B2333">
        <f>'Założenia i wyniki'!$E$6*Znorm.Profile!B2333*((100-(24*'Założenia i wyniki'!$E$9))/100)</f>
        <v>0</v>
      </c>
      <c r="C2333">
        <f>'Założenia i wyniki'!$E$8*Znorm.Profile!C2333*(1+'Założenia i wyniki'!$E$10/100)^24</f>
        <v>0.57527644999999994</v>
      </c>
      <c r="D2333">
        <f t="shared" si="108"/>
        <v>0</v>
      </c>
      <c r="E2333">
        <f t="shared" si="109"/>
        <v>0</v>
      </c>
      <c r="F2333">
        <f t="shared" si="110"/>
        <v>0.57527644999999994</v>
      </c>
    </row>
    <row r="2334" spans="1:6" x14ac:dyDescent="0.25">
      <c r="A2334">
        <v>2325</v>
      </c>
      <c r="B2334">
        <f>'Założenia i wyniki'!$E$6*Znorm.Profile!B2334*((100-(24*'Założenia i wyniki'!$E$9))/100)</f>
        <v>0</v>
      </c>
      <c r="C2334">
        <f>'Założenia i wyniki'!$E$8*Znorm.Profile!C2334*(1+'Założenia i wyniki'!$E$10/100)^24</f>
        <v>0.51427039999999991</v>
      </c>
      <c r="D2334">
        <f t="shared" si="108"/>
        <v>0</v>
      </c>
      <c r="E2334">
        <f t="shared" si="109"/>
        <v>0</v>
      </c>
      <c r="F2334">
        <f t="shared" si="110"/>
        <v>0.51427039999999991</v>
      </c>
    </row>
    <row r="2335" spans="1:6" x14ac:dyDescent="0.25">
      <c r="A2335">
        <v>2326</v>
      </c>
      <c r="B2335">
        <f>'Założenia i wyniki'!$E$6*Znorm.Profile!B2335*((100-(24*'Założenia i wyniki'!$E$9))/100)</f>
        <v>0</v>
      </c>
      <c r="C2335">
        <f>'Założenia i wyniki'!$E$8*Znorm.Profile!C2335*(1+'Założenia i wyniki'!$E$10/100)^24</f>
        <v>0.42409324999999998</v>
      </c>
      <c r="D2335">
        <f t="shared" si="108"/>
        <v>0</v>
      </c>
      <c r="E2335">
        <f t="shared" si="109"/>
        <v>0</v>
      </c>
      <c r="F2335">
        <f t="shared" si="110"/>
        <v>0.42409324999999998</v>
      </c>
    </row>
    <row r="2336" spans="1:6" x14ac:dyDescent="0.25">
      <c r="A2336">
        <v>2327</v>
      </c>
      <c r="B2336">
        <f>'Założenia i wyniki'!$E$6*Znorm.Profile!B2336*((100-(24*'Założenia i wyniki'!$E$9))/100)</f>
        <v>0</v>
      </c>
      <c r="C2336">
        <f>'Założenia i wyniki'!$E$8*Znorm.Profile!C2336*(1+'Założenia i wyniki'!$E$10/100)^24</f>
        <v>0.33225395000000002</v>
      </c>
      <c r="D2336">
        <f t="shared" si="108"/>
        <v>0</v>
      </c>
      <c r="E2336">
        <f t="shared" si="109"/>
        <v>0</v>
      </c>
      <c r="F2336">
        <f t="shared" si="110"/>
        <v>0.33225395000000002</v>
      </c>
    </row>
    <row r="2337" spans="1:6" x14ac:dyDescent="0.25">
      <c r="A2337">
        <v>2328</v>
      </c>
      <c r="B2337">
        <f>'Założenia i wyniki'!$E$6*Znorm.Profile!B2337*((100-(24*'Założenia i wyniki'!$E$9))/100)</f>
        <v>0</v>
      </c>
      <c r="C2337">
        <f>'Założenia i wyniki'!$E$8*Znorm.Profile!C2337*(1+'Założenia i wyniki'!$E$10/100)^24</f>
        <v>0.25443425000000003</v>
      </c>
      <c r="D2337">
        <f t="shared" si="108"/>
        <v>0</v>
      </c>
      <c r="E2337">
        <f t="shared" si="109"/>
        <v>0</v>
      </c>
      <c r="F2337">
        <f t="shared" si="110"/>
        <v>0.25443425000000003</v>
      </c>
    </row>
    <row r="2338" spans="1:6" x14ac:dyDescent="0.25">
      <c r="A2338">
        <v>2329</v>
      </c>
      <c r="B2338">
        <f>'Założenia i wyniki'!$E$6*Znorm.Profile!B2338*((100-(24*'Założenia i wyniki'!$E$9))/100)</f>
        <v>0</v>
      </c>
      <c r="C2338">
        <f>'Założenia i wyniki'!$E$8*Znorm.Profile!C2338*(1+'Założenia i wyniki'!$E$10/100)^24</f>
        <v>0.22402624999999998</v>
      </c>
      <c r="D2338">
        <f t="shared" si="108"/>
        <v>0</v>
      </c>
      <c r="E2338">
        <f t="shared" si="109"/>
        <v>0</v>
      </c>
      <c r="F2338">
        <f t="shared" si="110"/>
        <v>0.22402624999999998</v>
      </c>
    </row>
    <row r="2339" spans="1:6" x14ac:dyDescent="0.25">
      <c r="A2339">
        <v>2330</v>
      </c>
      <c r="B2339">
        <f>'Założenia i wyniki'!$E$6*Znorm.Profile!B2339*((100-(24*'Założenia i wyniki'!$E$9))/100)</f>
        <v>0</v>
      </c>
      <c r="C2339">
        <f>'Założenia i wyniki'!$E$8*Znorm.Profile!C2339*(1+'Założenia i wyniki'!$E$10/100)^24</f>
        <v>0.20899515000000002</v>
      </c>
      <c r="D2339">
        <f t="shared" si="108"/>
        <v>0</v>
      </c>
      <c r="E2339">
        <f t="shared" si="109"/>
        <v>0</v>
      </c>
      <c r="F2339">
        <f t="shared" si="110"/>
        <v>0.20899515000000002</v>
      </c>
    </row>
    <row r="2340" spans="1:6" x14ac:dyDescent="0.25">
      <c r="A2340">
        <v>2331</v>
      </c>
      <c r="B2340">
        <f>'Założenia i wyniki'!$E$6*Znorm.Profile!B2340*((100-(24*'Założenia i wyniki'!$E$9))/100)</f>
        <v>0</v>
      </c>
      <c r="C2340">
        <f>'Założenia i wyniki'!$E$8*Znorm.Profile!C2340*(1+'Założenia i wyniki'!$E$10/100)^24</f>
        <v>0.21183679999999999</v>
      </c>
      <c r="D2340">
        <f t="shared" si="108"/>
        <v>0</v>
      </c>
      <c r="E2340">
        <f t="shared" si="109"/>
        <v>0</v>
      </c>
      <c r="F2340">
        <f t="shared" si="110"/>
        <v>0.21183679999999999</v>
      </c>
    </row>
    <row r="2341" spans="1:6" x14ac:dyDescent="0.25">
      <c r="A2341">
        <v>2332</v>
      </c>
      <c r="B2341">
        <f>'Założenia i wyniki'!$E$6*Znorm.Profile!B2341*((100-(24*'Założenia i wyniki'!$E$9))/100)</f>
        <v>0</v>
      </c>
      <c r="C2341">
        <f>'Założenia i wyniki'!$E$8*Znorm.Profile!C2341*(1+'Założenia i wyniki'!$E$10/100)^24</f>
        <v>0.23389554999999998</v>
      </c>
      <c r="D2341">
        <f t="shared" si="108"/>
        <v>0</v>
      </c>
      <c r="E2341">
        <f t="shared" si="109"/>
        <v>0</v>
      </c>
      <c r="F2341">
        <f t="shared" si="110"/>
        <v>0.23389554999999998</v>
      </c>
    </row>
    <row r="2342" spans="1:6" x14ac:dyDescent="0.25">
      <c r="A2342">
        <v>2333</v>
      </c>
      <c r="B2342">
        <f>'Założenia i wyniki'!$E$6*Znorm.Profile!B2342*((100-(24*'Założenia i wyniki'!$E$9))/100)</f>
        <v>0</v>
      </c>
      <c r="C2342">
        <f>'Założenia i wyniki'!$E$8*Znorm.Profile!C2342*(1+'Założenia i wyniki'!$E$10/100)^24</f>
        <v>0.28897925000000002</v>
      </c>
      <c r="D2342">
        <f t="shared" si="108"/>
        <v>0</v>
      </c>
      <c r="E2342">
        <f t="shared" si="109"/>
        <v>0</v>
      </c>
      <c r="F2342">
        <f t="shared" si="110"/>
        <v>0.28897925000000002</v>
      </c>
    </row>
    <row r="2343" spans="1:6" x14ac:dyDescent="0.25">
      <c r="A2343">
        <v>2334</v>
      </c>
      <c r="B2343">
        <f>'Założenia i wyniki'!$E$6*Znorm.Profile!B2343*((100-(24*'Założenia i wyniki'!$E$9))/100)</f>
        <v>0</v>
      </c>
      <c r="C2343">
        <f>'Założenia i wyniki'!$E$8*Znorm.Profile!C2343*(1+'Założenia i wyniki'!$E$10/100)^24</f>
        <v>0.35695379999999999</v>
      </c>
      <c r="D2343">
        <f t="shared" si="108"/>
        <v>0</v>
      </c>
      <c r="E2343">
        <f t="shared" si="109"/>
        <v>0</v>
      </c>
      <c r="F2343">
        <f t="shared" si="110"/>
        <v>0.35695379999999999</v>
      </c>
    </row>
    <row r="2344" spans="1:6" x14ac:dyDescent="0.25">
      <c r="A2344">
        <v>2335</v>
      </c>
      <c r="B2344">
        <f>'Założenia i wyniki'!$E$6*Znorm.Profile!B2344*((100-(24*'Założenia i wyniki'!$E$9))/100)</f>
        <v>5.416572830188679E-2</v>
      </c>
      <c r="C2344">
        <f>'Założenia i wyniki'!$E$8*Znorm.Profile!C2344*(1+'Założenia i wyniki'!$E$10/100)^24</f>
        <v>0.41567470000000001</v>
      </c>
      <c r="D2344">
        <f t="shared" si="108"/>
        <v>5.416572830188679E-2</v>
      </c>
      <c r="E2344">
        <f t="shared" si="109"/>
        <v>0</v>
      </c>
      <c r="F2344">
        <f t="shared" si="110"/>
        <v>0.36150897169811325</v>
      </c>
    </row>
    <row r="2345" spans="1:6" x14ac:dyDescent="0.25">
      <c r="A2345">
        <v>2336</v>
      </c>
      <c r="B2345">
        <f>'Założenia i wyniki'!$E$6*Znorm.Profile!B2345*((100-(24*'Założenia i wyniki'!$E$9))/100)</f>
        <v>0.17291199999999998</v>
      </c>
      <c r="C2345">
        <f>'Założenia i wyniki'!$E$8*Znorm.Profile!C2345*(1+'Założenia i wyniki'!$E$10/100)^24</f>
        <v>0.42694189999999999</v>
      </c>
      <c r="D2345">
        <f t="shared" si="108"/>
        <v>0.17291199999999998</v>
      </c>
      <c r="E2345">
        <f t="shared" si="109"/>
        <v>0</v>
      </c>
      <c r="F2345">
        <f t="shared" si="110"/>
        <v>0.25402990000000003</v>
      </c>
    </row>
    <row r="2346" spans="1:6" x14ac:dyDescent="0.25">
      <c r="A2346">
        <v>2337</v>
      </c>
      <c r="B2346">
        <f>'Założenia i wyniki'!$E$6*Znorm.Profile!B2346*((100-(24*'Założenia i wyniki'!$E$9))/100)</f>
        <v>0.75710362264150932</v>
      </c>
      <c r="C2346">
        <f>'Założenia i wyniki'!$E$8*Znorm.Profile!C2346*(1+'Założenia i wyniki'!$E$10/100)^24</f>
        <v>0.41961710000000002</v>
      </c>
      <c r="D2346">
        <f t="shared" si="108"/>
        <v>0.41961710000000002</v>
      </c>
      <c r="E2346">
        <f t="shared" si="109"/>
        <v>0.3374865226415093</v>
      </c>
      <c r="F2346">
        <f t="shared" si="110"/>
        <v>0</v>
      </c>
    </row>
    <row r="2347" spans="1:6" x14ac:dyDescent="0.25">
      <c r="A2347">
        <v>2338</v>
      </c>
      <c r="B2347">
        <f>'Założenia i wyniki'!$E$6*Znorm.Profile!B2347*((100-(24*'Założenia i wyniki'!$E$9))/100)</f>
        <v>1.6721788679245282</v>
      </c>
      <c r="C2347">
        <f>'Założenia i wyniki'!$E$8*Znorm.Profile!C2347*(1+'Założenia i wyniki'!$E$10/100)^24</f>
        <v>0.4157419</v>
      </c>
      <c r="D2347">
        <f t="shared" si="108"/>
        <v>0.4157419</v>
      </c>
      <c r="E2347">
        <f t="shared" si="109"/>
        <v>1.2564369679245282</v>
      </c>
      <c r="F2347">
        <f t="shared" si="110"/>
        <v>0</v>
      </c>
    </row>
    <row r="2348" spans="1:6" x14ac:dyDescent="0.25">
      <c r="A2348">
        <v>2339</v>
      </c>
      <c r="B2348">
        <f>'Założenia i wyniki'!$E$6*Znorm.Profile!B2348*((100-(24*'Założenia i wyniki'!$E$9))/100)</f>
        <v>1.8333215094339621</v>
      </c>
      <c r="C2348">
        <f>'Założenia i wyniki'!$E$8*Znorm.Profile!C2348*(1+'Założenia i wyniki'!$E$10/100)^24</f>
        <v>0.41817300000000002</v>
      </c>
      <c r="D2348">
        <f t="shared" si="108"/>
        <v>0.41817300000000002</v>
      </c>
      <c r="E2348">
        <f t="shared" si="109"/>
        <v>1.415148509433962</v>
      </c>
      <c r="F2348">
        <f t="shared" si="110"/>
        <v>0</v>
      </c>
    </row>
    <row r="2349" spans="1:6" x14ac:dyDescent="0.25">
      <c r="A2349">
        <v>2340</v>
      </c>
      <c r="B2349">
        <f>'Założenia i wyniki'!$E$6*Znorm.Profile!B2349*((100-(24*'Założenia i wyniki'!$E$9))/100)</f>
        <v>1.2238150943396227</v>
      </c>
      <c r="C2349">
        <f>'Założenia i wyniki'!$E$8*Znorm.Profile!C2349*(1+'Założenia i wyniki'!$E$10/100)^24</f>
        <v>0.40781650000000003</v>
      </c>
      <c r="D2349">
        <f t="shared" si="108"/>
        <v>0.40781650000000003</v>
      </c>
      <c r="E2349">
        <f t="shared" si="109"/>
        <v>0.81599859433962263</v>
      </c>
      <c r="F2349">
        <f t="shared" si="110"/>
        <v>0</v>
      </c>
    </row>
    <row r="2350" spans="1:6" x14ac:dyDescent="0.25">
      <c r="A2350">
        <v>2341</v>
      </c>
      <c r="B2350">
        <f>'Założenia i wyniki'!$E$6*Znorm.Profile!B2350*((100-(24*'Założenia i wyniki'!$E$9))/100)</f>
        <v>1.0718958490566037</v>
      </c>
      <c r="C2350">
        <f>'Założenia i wyniki'!$E$8*Znorm.Profile!C2350*(1+'Założenia i wyniki'!$E$10/100)^24</f>
        <v>0.3968643</v>
      </c>
      <c r="D2350">
        <f t="shared" si="108"/>
        <v>0.3968643</v>
      </c>
      <c r="E2350">
        <f t="shared" si="109"/>
        <v>0.67503154905660367</v>
      </c>
      <c r="F2350">
        <f t="shared" si="110"/>
        <v>0</v>
      </c>
    </row>
    <row r="2351" spans="1:6" x14ac:dyDescent="0.25">
      <c r="A2351">
        <v>2342</v>
      </c>
      <c r="B2351">
        <f>'Założenia i wyniki'!$E$6*Znorm.Profile!B2351*((100-(24*'Założenia i wyniki'!$E$9))/100)</f>
        <v>0.40752166037735849</v>
      </c>
      <c r="C2351">
        <f>'Założenia i wyniki'!$E$8*Znorm.Profile!C2351*(1+'Założenia i wyniki'!$E$10/100)^24</f>
        <v>0.40183639999999998</v>
      </c>
      <c r="D2351">
        <f t="shared" si="108"/>
        <v>0.40183639999999998</v>
      </c>
      <c r="E2351">
        <f t="shared" si="109"/>
        <v>5.6852603773585031E-3</v>
      </c>
      <c r="F2351">
        <f t="shared" si="110"/>
        <v>0</v>
      </c>
    </row>
    <row r="2352" spans="1:6" x14ac:dyDescent="0.25">
      <c r="A2352">
        <v>2343</v>
      </c>
      <c r="B2352">
        <f>'Założenia i wyniki'!$E$6*Znorm.Profile!B2352*((100-(24*'Założenia i wyniki'!$E$9))/100)</f>
        <v>0.2397396981132075</v>
      </c>
      <c r="C2352">
        <f>'Założenia i wyniki'!$E$8*Znorm.Profile!C2352*(1+'Założenia i wyniki'!$E$10/100)^24</f>
        <v>0.42293054999999996</v>
      </c>
      <c r="D2352">
        <f t="shared" si="108"/>
        <v>0.2397396981132075</v>
      </c>
      <c r="E2352">
        <f t="shared" si="109"/>
        <v>0</v>
      </c>
      <c r="F2352">
        <f t="shared" si="110"/>
        <v>0.18319085188679246</v>
      </c>
    </row>
    <row r="2353" spans="1:6" x14ac:dyDescent="0.25">
      <c r="A2353">
        <v>2344</v>
      </c>
      <c r="B2353">
        <f>'Założenia i wyniki'!$E$6*Znorm.Profile!B2353*((100-(24*'Założenia i wyniki'!$E$9))/100)</f>
        <v>0.16830030188679246</v>
      </c>
      <c r="C2353">
        <f>'Założenia i wyniki'!$E$8*Znorm.Profile!C2353*(1+'Założenia i wyniki'!$E$10/100)^24</f>
        <v>0.44129679999999999</v>
      </c>
      <c r="D2353">
        <f t="shared" si="108"/>
        <v>0.16830030188679246</v>
      </c>
      <c r="E2353">
        <f t="shared" si="109"/>
        <v>0</v>
      </c>
      <c r="F2353">
        <f t="shared" si="110"/>
        <v>0.27299649811320753</v>
      </c>
    </row>
    <row r="2354" spans="1:6" x14ac:dyDescent="0.25">
      <c r="A2354">
        <v>2345</v>
      </c>
      <c r="B2354">
        <f>'Założenia i wyniki'!$E$6*Znorm.Profile!B2354*((100-(24*'Założenia i wyniki'!$E$9))/100)</f>
        <v>0.19584090566037735</v>
      </c>
      <c r="C2354">
        <f>'Założenia i wyniki'!$E$8*Znorm.Profile!C2354*(1+'Założenia i wyniki'!$E$10/100)^24</f>
        <v>0.47079550000000003</v>
      </c>
      <c r="D2354">
        <f t="shared" si="108"/>
        <v>0.19584090566037735</v>
      </c>
      <c r="E2354">
        <f t="shared" si="109"/>
        <v>0</v>
      </c>
      <c r="F2354">
        <f t="shared" si="110"/>
        <v>0.27495459433962266</v>
      </c>
    </row>
    <row r="2355" spans="1:6" x14ac:dyDescent="0.25">
      <c r="A2355">
        <v>2346</v>
      </c>
      <c r="B2355">
        <f>'Założenia i wyniki'!$E$6*Znorm.Profile!B2355*((100-(24*'Założenia i wyniki'!$E$9))/100)</f>
        <v>2.1761879245283017E-2</v>
      </c>
      <c r="C2355">
        <f>'Założenia i wyniki'!$E$8*Znorm.Profile!C2355*(1+'Założenia i wyniki'!$E$10/100)^24</f>
        <v>0.50189860000000008</v>
      </c>
      <c r="D2355">
        <f t="shared" si="108"/>
        <v>2.1761879245283017E-2</v>
      </c>
      <c r="E2355">
        <f t="shared" si="109"/>
        <v>0</v>
      </c>
      <c r="F2355">
        <f t="shared" si="110"/>
        <v>0.48013672075471708</v>
      </c>
    </row>
    <row r="2356" spans="1:6" x14ac:dyDescent="0.25">
      <c r="A2356">
        <v>2347</v>
      </c>
      <c r="B2356">
        <f>'Założenia i wyniki'!$E$6*Znorm.Profile!B2356*((100-(24*'Założenia i wyniki'!$E$9))/100)</f>
        <v>0</v>
      </c>
      <c r="C2356">
        <f>'Założenia i wyniki'!$E$8*Znorm.Profile!C2356*(1+'Założenia i wyniki'!$E$10/100)^24</f>
        <v>0.56921409999999995</v>
      </c>
      <c r="D2356">
        <f t="shared" si="108"/>
        <v>0</v>
      </c>
      <c r="E2356">
        <f t="shared" si="109"/>
        <v>0</v>
      </c>
      <c r="F2356">
        <f t="shared" si="110"/>
        <v>0.56921409999999995</v>
      </c>
    </row>
    <row r="2357" spans="1:6" x14ac:dyDescent="0.25">
      <c r="A2357">
        <v>2348</v>
      </c>
      <c r="B2357">
        <f>'Założenia i wyniki'!$E$6*Znorm.Profile!B2357*((100-(24*'Założenia i wyniki'!$E$9))/100)</f>
        <v>0</v>
      </c>
      <c r="C2357">
        <f>'Założenia i wyniki'!$E$8*Znorm.Profile!C2357*(1+'Założenia i wyniki'!$E$10/100)^24</f>
        <v>0.58667699999999989</v>
      </c>
      <c r="D2357">
        <f t="shared" si="108"/>
        <v>0</v>
      </c>
      <c r="E2357">
        <f t="shared" si="109"/>
        <v>0</v>
      </c>
      <c r="F2357">
        <f t="shared" si="110"/>
        <v>0.58667699999999989</v>
      </c>
    </row>
    <row r="2358" spans="1:6" x14ac:dyDescent="0.25">
      <c r="A2358">
        <v>2349</v>
      </c>
      <c r="B2358">
        <f>'Założenia i wyniki'!$E$6*Znorm.Profile!B2358*((100-(24*'Założenia i wyniki'!$E$9))/100)</f>
        <v>0</v>
      </c>
      <c r="C2358">
        <f>'Założenia i wyniki'!$E$8*Znorm.Profile!C2358*(1+'Założenia i wyniki'!$E$10/100)^24</f>
        <v>0.52354259999999997</v>
      </c>
      <c r="D2358">
        <f t="shared" si="108"/>
        <v>0</v>
      </c>
      <c r="E2358">
        <f t="shared" si="109"/>
        <v>0</v>
      </c>
      <c r="F2358">
        <f t="shared" si="110"/>
        <v>0.52354259999999997</v>
      </c>
    </row>
    <row r="2359" spans="1:6" x14ac:dyDescent="0.25">
      <c r="A2359">
        <v>2350</v>
      </c>
      <c r="B2359">
        <f>'Założenia i wyniki'!$E$6*Znorm.Profile!B2359*((100-(24*'Założenia i wyniki'!$E$9))/100)</f>
        <v>0</v>
      </c>
      <c r="C2359">
        <f>'Założenia i wyniki'!$E$8*Znorm.Profile!C2359*(1+'Założenia i wyniki'!$E$10/100)^24</f>
        <v>0.42041159999999994</v>
      </c>
      <c r="D2359">
        <f t="shared" si="108"/>
        <v>0</v>
      </c>
      <c r="E2359">
        <f t="shared" si="109"/>
        <v>0</v>
      </c>
      <c r="F2359">
        <f t="shared" si="110"/>
        <v>0.42041159999999994</v>
      </c>
    </row>
    <row r="2360" spans="1:6" x14ac:dyDescent="0.25">
      <c r="A2360">
        <v>2351</v>
      </c>
      <c r="B2360">
        <f>'Założenia i wyniki'!$E$6*Znorm.Profile!B2360*((100-(24*'Założenia i wyniki'!$E$9))/100)</f>
        <v>0</v>
      </c>
      <c r="C2360">
        <f>'Założenia i wyniki'!$E$8*Znorm.Profile!C2360*(1+'Założenia i wyniki'!$E$10/100)^24</f>
        <v>0.32636275000000003</v>
      </c>
      <c r="D2360">
        <f t="shared" si="108"/>
        <v>0</v>
      </c>
      <c r="E2360">
        <f t="shared" si="109"/>
        <v>0</v>
      </c>
      <c r="F2360">
        <f t="shared" si="110"/>
        <v>0.32636275000000003</v>
      </c>
    </row>
    <row r="2361" spans="1:6" x14ac:dyDescent="0.25">
      <c r="A2361">
        <v>2352</v>
      </c>
      <c r="B2361">
        <f>'Założenia i wyniki'!$E$6*Znorm.Profile!B2361*((100-(24*'Założenia i wyniki'!$E$9))/100)</f>
        <v>0</v>
      </c>
      <c r="C2361">
        <f>'Założenia i wyniki'!$E$8*Znorm.Profile!C2361*(1+'Założenia i wyniki'!$E$10/100)^24</f>
        <v>0.2556274</v>
      </c>
      <c r="D2361">
        <f t="shared" si="108"/>
        <v>0</v>
      </c>
      <c r="E2361">
        <f t="shared" si="109"/>
        <v>0</v>
      </c>
      <c r="F2361">
        <f t="shared" si="110"/>
        <v>0.2556274</v>
      </c>
    </row>
    <row r="2362" spans="1:6" x14ac:dyDescent="0.25">
      <c r="A2362">
        <v>2353</v>
      </c>
      <c r="B2362">
        <f>'Założenia i wyniki'!$E$6*Znorm.Profile!B2362*((100-(24*'Założenia i wyniki'!$E$9))/100)</f>
        <v>0</v>
      </c>
      <c r="C2362">
        <f>'Założenia i wyniki'!$E$8*Znorm.Profile!C2362*(1+'Założenia i wyniki'!$E$10/100)^24</f>
        <v>0.22556870000000001</v>
      </c>
      <c r="D2362">
        <f t="shared" si="108"/>
        <v>0</v>
      </c>
      <c r="E2362">
        <f t="shared" si="109"/>
        <v>0</v>
      </c>
      <c r="F2362">
        <f t="shared" si="110"/>
        <v>0.22556870000000001</v>
      </c>
    </row>
    <row r="2363" spans="1:6" x14ac:dyDescent="0.25">
      <c r="A2363">
        <v>2354</v>
      </c>
      <c r="B2363">
        <f>'Założenia i wyniki'!$E$6*Znorm.Profile!B2363*((100-(24*'Założenia i wyniki'!$E$9))/100)</f>
        <v>0</v>
      </c>
      <c r="C2363">
        <f>'Założenia i wyniki'!$E$8*Znorm.Profile!C2363*(1+'Założenia i wyniki'!$E$10/100)^24</f>
        <v>0.20900740000000001</v>
      </c>
      <c r="D2363">
        <f t="shared" si="108"/>
        <v>0</v>
      </c>
      <c r="E2363">
        <f t="shared" si="109"/>
        <v>0</v>
      </c>
      <c r="F2363">
        <f t="shared" si="110"/>
        <v>0.20900740000000001</v>
      </c>
    </row>
    <row r="2364" spans="1:6" x14ac:dyDescent="0.25">
      <c r="A2364">
        <v>2355</v>
      </c>
      <c r="B2364">
        <f>'Założenia i wyniki'!$E$6*Znorm.Profile!B2364*((100-(24*'Założenia i wyniki'!$E$9))/100)</f>
        <v>0</v>
      </c>
      <c r="C2364">
        <f>'Założenia i wyniki'!$E$8*Znorm.Profile!C2364*(1+'Założenia i wyniki'!$E$10/100)^24</f>
        <v>0.20637575</v>
      </c>
      <c r="D2364">
        <f t="shared" si="108"/>
        <v>0</v>
      </c>
      <c r="E2364">
        <f t="shared" si="109"/>
        <v>0</v>
      </c>
      <c r="F2364">
        <f t="shared" si="110"/>
        <v>0.20637575</v>
      </c>
    </row>
    <row r="2365" spans="1:6" x14ac:dyDescent="0.25">
      <c r="A2365">
        <v>2356</v>
      </c>
      <c r="B2365">
        <f>'Założenia i wyniki'!$E$6*Znorm.Profile!B2365*((100-(24*'Założenia i wyniki'!$E$9))/100)</f>
        <v>0</v>
      </c>
      <c r="C2365">
        <f>'Założenia i wyniki'!$E$8*Znorm.Profile!C2365*(1+'Założenia i wyniki'!$E$10/100)^24</f>
        <v>0.22960139999999998</v>
      </c>
      <c r="D2365">
        <f t="shared" si="108"/>
        <v>0</v>
      </c>
      <c r="E2365">
        <f t="shared" si="109"/>
        <v>0</v>
      </c>
      <c r="F2365">
        <f t="shared" si="110"/>
        <v>0.22960139999999998</v>
      </c>
    </row>
    <row r="2366" spans="1:6" x14ac:dyDescent="0.25">
      <c r="A2366">
        <v>2357</v>
      </c>
      <c r="B2366">
        <f>'Założenia i wyniki'!$E$6*Znorm.Profile!B2366*((100-(24*'Założenia i wyniki'!$E$9))/100)</f>
        <v>0</v>
      </c>
      <c r="C2366">
        <f>'Założenia i wyniki'!$E$8*Znorm.Profile!C2366*(1+'Założenia i wyniki'!$E$10/100)^24</f>
        <v>0.28433300000000006</v>
      </c>
      <c r="D2366">
        <f t="shared" si="108"/>
        <v>0</v>
      </c>
      <c r="E2366">
        <f t="shared" si="109"/>
        <v>0</v>
      </c>
      <c r="F2366">
        <f t="shared" si="110"/>
        <v>0.28433300000000006</v>
      </c>
    </row>
    <row r="2367" spans="1:6" x14ac:dyDescent="0.25">
      <c r="A2367">
        <v>2358</v>
      </c>
      <c r="B2367">
        <f>'Założenia i wyniki'!$E$6*Znorm.Profile!B2367*((100-(24*'Założenia i wyniki'!$E$9))/100)</f>
        <v>0</v>
      </c>
      <c r="C2367">
        <f>'Założenia i wyniki'!$E$8*Znorm.Profile!C2367*(1+'Założenia i wyniki'!$E$10/100)^24</f>
        <v>0.36086820000000003</v>
      </c>
      <c r="D2367">
        <f t="shared" si="108"/>
        <v>0</v>
      </c>
      <c r="E2367">
        <f t="shared" si="109"/>
        <v>0</v>
      </c>
      <c r="F2367">
        <f t="shared" si="110"/>
        <v>0.36086820000000003</v>
      </c>
    </row>
    <row r="2368" spans="1:6" x14ac:dyDescent="0.25">
      <c r="A2368">
        <v>2359</v>
      </c>
      <c r="B2368">
        <f>'Założenia i wyniki'!$E$6*Znorm.Profile!B2368*((100-(24*'Założenia i wyniki'!$E$9))/100)</f>
        <v>4.8752128301886792E-2</v>
      </c>
      <c r="C2368">
        <f>'Założenia i wyniki'!$E$8*Znorm.Profile!C2368*(1+'Założenia i wyniki'!$E$10/100)^24</f>
        <v>0.40239465000000002</v>
      </c>
      <c r="D2368">
        <f t="shared" si="108"/>
        <v>4.8752128301886792E-2</v>
      </c>
      <c r="E2368">
        <f t="shared" si="109"/>
        <v>0</v>
      </c>
      <c r="F2368">
        <f t="shared" si="110"/>
        <v>0.35364252169811322</v>
      </c>
    </row>
    <row r="2369" spans="1:6" x14ac:dyDescent="0.25">
      <c r="A2369">
        <v>2360</v>
      </c>
      <c r="B2369">
        <f>'Założenia i wyniki'!$E$6*Znorm.Profile!B2369*((100-(24*'Założenia i wyniki'!$E$9))/100)</f>
        <v>8.7736603773584901E-2</v>
      </c>
      <c r="C2369">
        <f>'Założenia i wyniki'!$E$8*Znorm.Profile!C2369*(1+'Założenia i wyniki'!$E$10/100)^24</f>
        <v>0.42437220000000003</v>
      </c>
      <c r="D2369">
        <f t="shared" si="108"/>
        <v>8.7736603773584901E-2</v>
      </c>
      <c r="E2369">
        <f t="shared" si="109"/>
        <v>0</v>
      </c>
      <c r="F2369">
        <f t="shared" si="110"/>
        <v>0.33663559622641515</v>
      </c>
    </row>
    <row r="2370" spans="1:6" x14ac:dyDescent="0.25">
      <c r="A2370">
        <v>2361</v>
      </c>
      <c r="B2370">
        <f>'Założenia i wyniki'!$E$6*Znorm.Profile!B2370*((100-(24*'Założenia i wyniki'!$E$9))/100)</f>
        <v>0.18141124528301886</v>
      </c>
      <c r="C2370">
        <f>'Założenia i wyniki'!$E$8*Znorm.Profile!C2370*(1+'Założenia i wyniki'!$E$10/100)^24</f>
        <v>0.43183874999999994</v>
      </c>
      <c r="D2370">
        <f t="shared" si="108"/>
        <v>0.18141124528301886</v>
      </c>
      <c r="E2370">
        <f t="shared" si="109"/>
        <v>0</v>
      </c>
      <c r="F2370">
        <f t="shared" si="110"/>
        <v>0.25042750471698105</v>
      </c>
    </row>
    <row r="2371" spans="1:6" x14ac:dyDescent="0.25">
      <c r="A2371">
        <v>2362</v>
      </c>
      <c r="B2371">
        <f>'Założenia i wyniki'!$E$6*Znorm.Profile!B2371*((100-(24*'Założenia i wyniki'!$E$9))/100)</f>
        <v>0.28982807547169809</v>
      </c>
      <c r="C2371">
        <f>'Założenia i wyniki'!$E$8*Znorm.Profile!C2371*(1+'Założenia i wyniki'!$E$10/100)^24</f>
        <v>0.41143479999999999</v>
      </c>
      <c r="D2371">
        <f t="shared" si="108"/>
        <v>0.28982807547169809</v>
      </c>
      <c r="E2371">
        <f t="shared" si="109"/>
        <v>0</v>
      </c>
      <c r="F2371">
        <f t="shared" si="110"/>
        <v>0.1216067245283019</v>
      </c>
    </row>
    <row r="2372" spans="1:6" x14ac:dyDescent="0.25">
      <c r="A2372">
        <v>2363</v>
      </c>
      <c r="B2372">
        <f>'Założenia i wyniki'!$E$6*Znorm.Profile!B2372*((100-(24*'Założenia i wyniki'!$E$9))/100)</f>
        <v>0.28725162264150939</v>
      </c>
      <c r="C2372">
        <f>'Założenia i wyniki'!$E$8*Znorm.Profile!C2372*(1+'Założenia i wyniki'!$E$10/100)^24</f>
        <v>0.41025039999999996</v>
      </c>
      <c r="D2372">
        <f t="shared" si="108"/>
        <v>0.28725162264150939</v>
      </c>
      <c r="E2372">
        <f t="shared" si="109"/>
        <v>0</v>
      </c>
      <c r="F2372">
        <f t="shared" si="110"/>
        <v>0.12299877735849057</v>
      </c>
    </row>
    <row r="2373" spans="1:6" x14ac:dyDescent="0.25">
      <c r="A2373">
        <v>2364</v>
      </c>
      <c r="B2373">
        <f>'Założenia i wyniki'!$E$6*Znorm.Profile!B2373*((100-(24*'Założenia i wyniki'!$E$9))/100)</f>
        <v>0.21312905660377357</v>
      </c>
      <c r="C2373">
        <f>'Założenia i wyniki'!$E$8*Znorm.Profile!C2373*(1+'Założenia i wyniki'!$E$10/100)^24</f>
        <v>0.40403685</v>
      </c>
      <c r="D2373">
        <f t="shared" si="108"/>
        <v>0.21312905660377357</v>
      </c>
      <c r="E2373">
        <f t="shared" si="109"/>
        <v>0</v>
      </c>
      <c r="F2373">
        <f t="shared" si="110"/>
        <v>0.19090779339622643</v>
      </c>
    </row>
    <row r="2374" spans="1:6" x14ac:dyDescent="0.25">
      <c r="A2374">
        <v>2365</v>
      </c>
      <c r="B2374">
        <f>'Założenia i wyniki'!$E$6*Znorm.Profile!B2374*((100-(24*'Założenia i wyniki'!$E$9))/100)</f>
        <v>0.2304934339622641</v>
      </c>
      <c r="C2374">
        <f>'Założenia i wyniki'!$E$8*Znorm.Profile!C2374*(1+'Założenia i wyniki'!$E$10/100)^24</f>
        <v>0.40402494999999999</v>
      </c>
      <c r="D2374">
        <f t="shared" si="108"/>
        <v>0.2304934339622641</v>
      </c>
      <c r="E2374">
        <f t="shared" si="109"/>
        <v>0</v>
      </c>
      <c r="F2374">
        <f t="shared" si="110"/>
        <v>0.17353151603773589</v>
      </c>
    </row>
    <row r="2375" spans="1:6" x14ac:dyDescent="0.25">
      <c r="A2375">
        <v>2366</v>
      </c>
      <c r="B2375">
        <f>'Założenia i wyniki'!$E$6*Znorm.Profile!B2375*((100-(24*'Założenia i wyniki'!$E$9))/100)</f>
        <v>0.17566377358490565</v>
      </c>
      <c r="C2375">
        <f>'Założenia i wyniki'!$E$8*Znorm.Profile!C2375*(1+'Założenia i wyniki'!$E$10/100)^24</f>
        <v>0.41651050000000001</v>
      </c>
      <c r="D2375">
        <f t="shared" si="108"/>
        <v>0.17566377358490565</v>
      </c>
      <c r="E2375">
        <f t="shared" si="109"/>
        <v>0</v>
      </c>
      <c r="F2375">
        <f t="shared" si="110"/>
        <v>0.24084672641509436</v>
      </c>
    </row>
    <row r="2376" spans="1:6" x14ac:dyDescent="0.25">
      <c r="A2376">
        <v>2367</v>
      </c>
      <c r="B2376">
        <f>'Założenia i wyniki'!$E$6*Znorm.Profile!B2376*((100-(24*'Założenia i wyniki'!$E$9))/100)</f>
        <v>0.16714928301886792</v>
      </c>
      <c r="C2376">
        <f>'Założenia i wyniki'!$E$8*Znorm.Profile!C2376*(1+'Założenia i wyniki'!$E$10/100)^24</f>
        <v>0.43070825000000001</v>
      </c>
      <c r="D2376">
        <f t="shared" si="108"/>
        <v>0.16714928301886792</v>
      </c>
      <c r="E2376">
        <f t="shared" si="109"/>
        <v>0</v>
      </c>
      <c r="F2376">
        <f t="shared" si="110"/>
        <v>0.26355896698113213</v>
      </c>
    </row>
    <row r="2377" spans="1:6" x14ac:dyDescent="0.25">
      <c r="A2377">
        <v>2368</v>
      </c>
      <c r="B2377">
        <f>'Założenia i wyniki'!$E$6*Znorm.Profile!B2377*((100-(24*'Założenia i wyniki'!$E$9))/100)</f>
        <v>0.12256445283018866</v>
      </c>
      <c r="C2377">
        <f>'Założenia i wyniki'!$E$8*Znorm.Profile!C2377*(1+'Założenia i wyniki'!$E$10/100)^24</f>
        <v>0.45333610000000008</v>
      </c>
      <c r="D2377">
        <f t="shared" si="108"/>
        <v>0.12256445283018866</v>
      </c>
      <c r="E2377">
        <f t="shared" si="109"/>
        <v>0</v>
      </c>
      <c r="F2377">
        <f t="shared" si="110"/>
        <v>0.33077164716981144</v>
      </c>
    </row>
    <row r="2378" spans="1:6" x14ac:dyDescent="0.25">
      <c r="A2378">
        <v>2369</v>
      </c>
      <c r="B2378">
        <f>'Założenia i wyniki'!$E$6*Znorm.Profile!B2378*((100-(24*'Założenia i wyniki'!$E$9))/100)</f>
        <v>8.5205886792452834E-2</v>
      </c>
      <c r="C2378">
        <f>'Założenia i wyniki'!$E$8*Znorm.Profile!C2378*(1+'Założenia i wyniki'!$E$10/100)^24</f>
        <v>0.47452789999999995</v>
      </c>
      <c r="D2378">
        <f t="shared" si="108"/>
        <v>8.5205886792452834E-2</v>
      </c>
      <c r="E2378">
        <f t="shared" si="109"/>
        <v>0</v>
      </c>
      <c r="F2378">
        <f t="shared" si="110"/>
        <v>0.38932201320754711</v>
      </c>
    </row>
    <row r="2379" spans="1:6" x14ac:dyDescent="0.25">
      <c r="A2379">
        <v>2370</v>
      </c>
      <c r="B2379">
        <f>'Założenia i wyniki'!$E$6*Znorm.Profile!B2379*((100-(24*'Założenia i wyniki'!$E$9))/100)</f>
        <v>1.4669011320754717E-2</v>
      </c>
      <c r="C2379">
        <f>'Założenia i wyniki'!$E$8*Znorm.Profile!C2379*(1+'Założenia i wyniki'!$E$10/100)^24</f>
        <v>0.49612849999999997</v>
      </c>
      <c r="D2379">
        <f t="shared" ref="D2379:D2442" si="111">IF(B2379&lt;=C2379,B2379,C2379)</f>
        <v>1.4669011320754717E-2</v>
      </c>
      <c r="E2379">
        <f t="shared" ref="E2379:E2442" si="112">IF(B2379&gt;C2379,B2379-C2379,0)</f>
        <v>0</v>
      </c>
      <c r="F2379">
        <f t="shared" ref="F2379:F2442" si="113">IF(B2379&lt;C2379,C2379-B2379,0)</f>
        <v>0.48145948867924526</v>
      </c>
    </row>
    <row r="2380" spans="1:6" x14ac:dyDescent="0.25">
      <c r="A2380">
        <v>2371</v>
      </c>
      <c r="B2380">
        <f>'Założenia i wyniki'!$E$6*Znorm.Profile!B2380*((100-(24*'Założenia i wyniki'!$E$9))/100)</f>
        <v>0</v>
      </c>
      <c r="C2380">
        <f>'Założenia i wyniki'!$E$8*Znorm.Profile!C2380*(1+'Założenia i wyniki'!$E$10/100)^24</f>
        <v>0.55703549999999991</v>
      </c>
      <c r="D2380">
        <f t="shared" si="111"/>
        <v>0</v>
      </c>
      <c r="E2380">
        <f t="shared" si="112"/>
        <v>0</v>
      </c>
      <c r="F2380">
        <f t="shared" si="113"/>
        <v>0.55703549999999991</v>
      </c>
    </row>
    <row r="2381" spans="1:6" x14ac:dyDescent="0.25">
      <c r="A2381">
        <v>2372</v>
      </c>
      <c r="B2381">
        <f>'Założenia i wyniki'!$E$6*Znorm.Profile!B2381*((100-(24*'Założenia i wyniki'!$E$9))/100)</f>
        <v>0</v>
      </c>
      <c r="C2381">
        <f>'Założenia i wyniki'!$E$8*Znorm.Profile!C2381*(1+'Założenia i wyniki'!$E$10/100)^24</f>
        <v>0.57366399999999995</v>
      </c>
      <c r="D2381">
        <f t="shared" si="111"/>
        <v>0</v>
      </c>
      <c r="E2381">
        <f t="shared" si="112"/>
        <v>0</v>
      </c>
      <c r="F2381">
        <f t="shared" si="113"/>
        <v>0.57366399999999995</v>
      </c>
    </row>
    <row r="2382" spans="1:6" x14ac:dyDescent="0.25">
      <c r="A2382">
        <v>2373</v>
      </c>
      <c r="B2382">
        <f>'Założenia i wyniki'!$E$6*Znorm.Profile!B2382*((100-(24*'Założenia i wyniki'!$E$9))/100)</f>
        <v>0</v>
      </c>
      <c r="C2382">
        <f>'Założenia i wyniki'!$E$8*Znorm.Profile!C2382*(1+'Założenia i wyniki'!$E$10/100)^24</f>
        <v>0.53620385000000004</v>
      </c>
      <c r="D2382">
        <f t="shared" si="111"/>
        <v>0</v>
      </c>
      <c r="E2382">
        <f t="shared" si="112"/>
        <v>0</v>
      </c>
      <c r="F2382">
        <f t="shared" si="113"/>
        <v>0.53620385000000004</v>
      </c>
    </row>
    <row r="2383" spans="1:6" x14ac:dyDescent="0.25">
      <c r="A2383">
        <v>2374</v>
      </c>
      <c r="B2383">
        <f>'Założenia i wyniki'!$E$6*Znorm.Profile!B2383*((100-(24*'Założenia i wyniki'!$E$9))/100)</f>
        <v>0</v>
      </c>
      <c r="C2383">
        <f>'Założenia i wyniki'!$E$8*Znorm.Profile!C2383*(1+'Założenia i wyniki'!$E$10/100)^24</f>
        <v>0.41947150000000005</v>
      </c>
      <c r="D2383">
        <f t="shared" si="111"/>
        <v>0</v>
      </c>
      <c r="E2383">
        <f t="shared" si="112"/>
        <v>0</v>
      </c>
      <c r="F2383">
        <f t="shared" si="113"/>
        <v>0.41947150000000005</v>
      </c>
    </row>
    <row r="2384" spans="1:6" x14ac:dyDescent="0.25">
      <c r="A2384">
        <v>2375</v>
      </c>
      <c r="B2384">
        <f>'Założenia i wyniki'!$E$6*Znorm.Profile!B2384*((100-(24*'Założenia i wyniki'!$E$9))/100)</f>
        <v>0</v>
      </c>
      <c r="C2384">
        <f>'Założenia i wyniki'!$E$8*Znorm.Profile!C2384*(1+'Założenia i wyniki'!$E$10/100)^24</f>
        <v>0.32745160000000001</v>
      </c>
      <c r="D2384">
        <f t="shared" si="111"/>
        <v>0</v>
      </c>
      <c r="E2384">
        <f t="shared" si="112"/>
        <v>0</v>
      </c>
      <c r="F2384">
        <f t="shared" si="113"/>
        <v>0.32745160000000001</v>
      </c>
    </row>
    <row r="2385" spans="1:6" x14ac:dyDescent="0.25">
      <c r="A2385">
        <v>2376</v>
      </c>
      <c r="B2385">
        <f>'Założenia i wyniki'!$E$6*Znorm.Profile!B2385*((100-(24*'Założenia i wyniki'!$E$9))/100)</f>
        <v>0</v>
      </c>
      <c r="C2385">
        <f>'Założenia i wyniki'!$E$8*Znorm.Profile!C2385*(1+'Założenia i wyniki'!$E$10/100)^24</f>
        <v>0.25428305000000001</v>
      </c>
      <c r="D2385">
        <f t="shared" si="111"/>
        <v>0</v>
      </c>
      <c r="E2385">
        <f t="shared" si="112"/>
        <v>0</v>
      </c>
      <c r="F2385">
        <f t="shared" si="113"/>
        <v>0.25428305000000001</v>
      </c>
    </row>
    <row r="2386" spans="1:6" x14ac:dyDescent="0.25">
      <c r="A2386">
        <v>2377</v>
      </c>
      <c r="B2386">
        <f>'Założenia i wyniki'!$E$6*Znorm.Profile!B2386*((100-(24*'Założenia i wyniki'!$E$9))/100)</f>
        <v>0</v>
      </c>
      <c r="C2386">
        <f>'Założenia i wyniki'!$E$8*Znorm.Profile!C2386*(1+'Założenia i wyniki'!$E$10/100)^24</f>
        <v>0.22657774999999997</v>
      </c>
      <c r="D2386">
        <f t="shared" si="111"/>
        <v>0</v>
      </c>
      <c r="E2386">
        <f t="shared" si="112"/>
        <v>0</v>
      </c>
      <c r="F2386">
        <f t="shared" si="113"/>
        <v>0.22657774999999997</v>
      </c>
    </row>
    <row r="2387" spans="1:6" x14ac:dyDescent="0.25">
      <c r="A2387">
        <v>2378</v>
      </c>
      <c r="B2387">
        <f>'Założenia i wyniki'!$E$6*Znorm.Profile!B2387*((100-(24*'Założenia i wyniki'!$E$9))/100)</f>
        <v>0</v>
      </c>
      <c r="C2387">
        <f>'Założenia i wyniki'!$E$8*Znorm.Profile!C2387*(1+'Założenia i wyniki'!$E$10/100)^24</f>
        <v>0.20778065000000001</v>
      </c>
      <c r="D2387">
        <f t="shared" si="111"/>
        <v>0</v>
      </c>
      <c r="E2387">
        <f t="shared" si="112"/>
        <v>0</v>
      </c>
      <c r="F2387">
        <f t="shared" si="113"/>
        <v>0.20778065000000001</v>
      </c>
    </row>
    <row r="2388" spans="1:6" x14ac:dyDescent="0.25">
      <c r="A2388">
        <v>2379</v>
      </c>
      <c r="B2388">
        <f>'Założenia i wyniki'!$E$6*Znorm.Profile!B2388*((100-(24*'Założenia i wyniki'!$E$9))/100)</f>
        <v>0</v>
      </c>
      <c r="C2388">
        <f>'Założenia i wyniki'!$E$8*Znorm.Profile!C2388*(1+'Założenia i wyniki'!$E$10/100)^24</f>
        <v>0.20775124999999997</v>
      </c>
      <c r="D2388">
        <f t="shared" si="111"/>
        <v>0</v>
      </c>
      <c r="E2388">
        <f t="shared" si="112"/>
        <v>0</v>
      </c>
      <c r="F2388">
        <f t="shared" si="113"/>
        <v>0.20775124999999997</v>
      </c>
    </row>
    <row r="2389" spans="1:6" x14ac:dyDescent="0.25">
      <c r="A2389">
        <v>2380</v>
      </c>
      <c r="B2389">
        <f>'Założenia i wyniki'!$E$6*Znorm.Profile!B2389*((100-(24*'Założenia i wyniki'!$E$9))/100)</f>
        <v>0</v>
      </c>
      <c r="C2389">
        <f>'Założenia i wyniki'!$E$8*Znorm.Profile!C2389*(1+'Założenia i wyniki'!$E$10/100)^24</f>
        <v>0.23101259999999998</v>
      </c>
      <c r="D2389">
        <f t="shared" si="111"/>
        <v>0</v>
      </c>
      <c r="E2389">
        <f t="shared" si="112"/>
        <v>0</v>
      </c>
      <c r="F2389">
        <f t="shared" si="113"/>
        <v>0.23101259999999998</v>
      </c>
    </row>
    <row r="2390" spans="1:6" x14ac:dyDescent="0.25">
      <c r="A2390">
        <v>2381</v>
      </c>
      <c r="B2390">
        <f>'Założenia i wyniki'!$E$6*Znorm.Profile!B2390*((100-(24*'Założenia i wyniki'!$E$9))/100)</f>
        <v>0</v>
      </c>
      <c r="C2390">
        <f>'Założenia i wyniki'!$E$8*Znorm.Profile!C2390*(1+'Założenia i wyniki'!$E$10/100)^24</f>
        <v>0.28403339999999999</v>
      </c>
      <c r="D2390">
        <f t="shared" si="111"/>
        <v>0</v>
      </c>
      <c r="E2390">
        <f t="shared" si="112"/>
        <v>0</v>
      </c>
      <c r="F2390">
        <f t="shared" si="113"/>
        <v>0.28403339999999999</v>
      </c>
    </row>
    <row r="2391" spans="1:6" x14ac:dyDescent="0.25">
      <c r="A2391">
        <v>2382</v>
      </c>
      <c r="B2391">
        <f>'Założenia i wyniki'!$E$6*Znorm.Profile!B2391*((100-(24*'Założenia i wyniki'!$E$9))/100)</f>
        <v>0</v>
      </c>
      <c r="C2391">
        <f>'Założenia i wyniki'!$E$8*Znorm.Profile!C2391*(1+'Założenia i wyniki'!$E$10/100)^24</f>
        <v>0.36078769999999999</v>
      </c>
      <c r="D2391">
        <f t="shared" si="111"/>
        <v>0</v>
      </c>
      <c r="E2391">
        <f t="shared" si="112"/>
        <v>0</v>
      </c>
      <c r="F2391">
        <f t="shared" si="113"/>
        <v>0.36078769999999999</v>
      </c>
    </row>
    <row r="2392" spans="1:6" x14ac:dyDescent="0.25">
      <c r="A2392">
        <v>2383</v>
      </c>
      <c r="B2392">
        <f>'Założenia i wyniki'!$E$6*Znorm.Profile!B2392*((100-(24*'Założenia i wyniki'!$E$9))/100)</f>
        <v>7.7529886792452804E-2</v>
      </c>
      <c r="C2392">
        <f>'Założenia i wyniki'!$E$8*Znorm.Profile!C2392*(1+'Założenia i wyniki'!$E$10/100)^24</f>
        <v>0.4121495</v>
      </c>
      <c r="D2392">
        <f t="shared" si="111"/>
        <v>7.7529886792452804E-2</v>
      </c>
      <c r="E2392">
        <f t="shared" si="112"/>
        <v>0</v>
      </c>
      <c r="F2392">
        <f t="shared" si="113"/>
        <v>0.33461961320754718</v>
      </c>
    </row>
    <row r="2393" spans="1:6" x14ac:dyDescent="0.25">
      <c r="A2393">
        <v>2384</v>
      </c>
      <c r="B2393">
        <f>'Założenia i wyniki'!$E$6*Znorm.Profile!B2393*((100-(24*'Założenia i wyniki'!$E$9))/100)</f>
        <v>0.29665033962264148</v>
      </c>
      <c r="C2393">
        <f>'Założenia i wyniki'!$E$8*Znorm.Profile!C2393*(1+'Założenia i wyniki'!$E$10/100)^24</f>
        <v>0.42004970000000003</v>
      </c>
      <c r="D2393">
        <f t="shared" si="111"/>
        <v>0.29665033962264148</v>
      </c>
      <c r="E2393">
        <f t="shared" si="112"/>
        <v>0</v>
      </c>
      <c r="F2393">
        <f t="shared" si="113"/>
        <v>0.12339936037735855</v>
      </c>
    </row>
    <row r="2394" spans="1:6" x14ac:dyDescent="0.25">
      <c r="A2394">
        <v>2385</v>
      </c>
      <c r="B2394">
        <f>'Założenia i wyniki'!$E$6*Znorm.Profile!B2394*((100-(24*'Założenia i wyniki'!$E$9))/100)</f>
        <v>0.37331886792452829</v>
      </c>
      <c r="C2394">
        <f>'Założenia i wyniki'!$E$8*Znorm.Profile!C2394*(1+'Założenia i wyniki'!$E$10/100)^24</f>
        <v>0.41736799999999996</v>
      </c>
      <c r="D2394">
        <f t="shared" si="111"/>
        <v>0.37331886792452829</v>
      </c>
      <c r="E2394">
        <f t="shared" si="112"/>
        <v>0</v>
      </c>
      <c r="F2394">
        <f t="shared" si="113"/>
        <v>4.4049132075471675E-2</v>
      </c>
    </row>
    <row r="2395" spans="1:6" x14ac:dyDescent="0.25">
      <c r="A2395">
        <v>2386</v>
      </c>
      <c r="B2395">
        <f>'Założenia i wyniki'!$E$6*Znorm.Profile!B2395*((100-(24*'Założenia i wyniki'!$E$9))/100)</f>
        <v>0.29362415094339617</v>
      </c>
      <c r="C2395">
        <f>'Założenia i wyniki'!$E$8*Znorm.Profile!C2395*(1+'Założenia i wyniki'!$E$10/100)^24</f>
        <v>0.41299754999999999</v>
      </c>
      <c r="D2395">
        <f t="shared" si="111"/>
        <v>0.29362415094339617</v>
      </c>
      <c r="E2395">
        <f t="shared" si="112"/>
        <v>0</v>
      </c>
      <c r="F2395">
        <f t="shared" si="113"/>
        <v>0.11937339905660382</v>
      </c>
    </row>
    <row r="2396" spans="1:6" x14ac:dyDescent="0.25">
      <c r="A2396">
        <v>2387</v>
      </c>
      <c r="B2396">
        <f>'Założenia i wyniki'!$E$6*Znorm.Profile!B2396*((100-(24*'Założenia i wyniki'!$E$9))/100)</f>
        <v>0.41082226415094347</v>
      </c>
      <c r="C2396">
        <f>'Założenia i wyniki'!$E$8*Znorm.Profile!C2396*(1+'Założenia i wyniki'!$E$10/100)^24</f>
        <v>0.41361530000000002</v>
      </c>
      <c r="D2396">
        <f t="shared" si="111"/>
        <v>0.41082226415094347</v>
      </c>
      <c r="E2396">
        <f t="shared" si="112"/>
        <v>0</v>
      </c>
      <c r="F2396">
        <f t="shared" si="113"/>
        <v>2.7930358490565466E-3</v>
      </c>
    </row>
    <row r="2397" spans="1:6" x14ac:dyDescent="0.25">
      <c r="A2397">
        <v>2388</v>
      </c>
      <c r="B2397">
        <f>'Założenia i wyniki'!$E$6*Znorm.Profile!B2397*((100-(24*'Założenia i wyniki'!$E$9))/100)</f>
        <v>0.32689698113207549</v>
      </c>
      <c r="C2397">
        <f>'Założenia i wyniki'!$E$8*Znorm.Profile!C2397*(1+'Założenia i wyniki'!$E$10/100)^24</f>
        <v>0.41518749999999999</v>
      </c>
      <c r="D2397">
        <f t="shared" si="111"/>
        <v>0.32689698113207549</v>
      </c>
      <c r="E2397">
        <f t="shared" si="112"/>
        <v>0</v>
      </c>
      <c r="F2397">
        <f t="shared" si="113"/>
        <v>8.8290518867924495E-2</v>
      </c>
    </row>
    <row r="2398" spans="1:6" x14ac:dyDescent="0.25">
      <c r="A2398">
        <v>2389</v>
      </c>
      <c r="B2398">
        <f>'Założenia i wyniki'!$E$6*Znorm.Profile!B2398*((100-(24*'Założenia i wyniki'!$E$9))/100)</f>
        <v>0.5817676226415095</v>
      </c>
      <c r="C2398">
        <f>'Założenia i wyniki'!$E$8*Znorm.Profile!C2398*(1+'Założenia i wyniki'!$E$10/100)^24</f>
        <v>0.40853889999999998</v>
      </c>
      <c r="D2398">
        <f t="shared" si="111"/>
        <v>0.40853889999999998</v>
      </c>
      <c r="E2398">
        <f t="shared" si="112"/>
        <v>0.17322872264150951</v>
      </c>
      <c r="F2398">
        <f t="shared" si="113"/>
        <v>0</v>
      </c>
    </row>
    <row r="2399" spans="1:6" x14ac:dyDescent="0.25">
      <c r="A2399">
        <v>2390</v>
      </c>
      <c r="B2399">
        <f>'Założenia i wyniki'!$E$6*Znorm.Profile!B2399*((100-(24*'Założenia i wyniki'!$E$9))/100)</f>
        <v>0.52115999999999996</v>
      </c>
      <c r="C2399">
        <f>'Założenia i wyniki'!$E$8*Znorm.Profile!C2399*(1+'Założenia i wyniki'!$E$10/100)^24</f>
        <v>0.40966590000000003</v>
      </c>
      <c r="D2399">
        <f t="shared" si="111"/>
        <v>0.40966590000000003</v>
      </c>
      <c r="E2399">
        <f t="shared" si="112"/>
        <v>0.11149409999999993</v>
      </c>
      <c r="F2399">
        <f t="shared" si="113"/>
        <v>0</v>
      </c>
    </row>
    <row r="2400" spans="1:6" x14ac:dyDescent="0.25">
      <c r="A2400">
        <v>2391</v>
      </c>
      <c r="B2400">
        <f>'Założenia i wyniki'!$E$6*Znorm.Profile!B2400*((100-(24*'Założenia i wyniki'!$E$9))/100)</f>
        <v>0.42419999999999991</v>
      </c>
      <c r="C2400">
        <f>'Założenia i wyniki'!$E$8*Znorm.Profile!C2400*(1+'Założenia i wyniki'!$E$10/100)^24</f>
        <v>0.42079064999999999</v>
      </c>
      <c r="D2400">
        <f t="shared" si="111"/>
        <v>0.42079064999999999</v>
      </c>
      <c r="E2400">
        <f t="shared" si="112"/>
        <v>3.4093499999999222E-3</v>
      </c>
      <c r="F2400">
        <f t="shared" si="113"/>
        <v>0</v>
      </c>
    </row>
    <row r="2401" spans="1:6" x14ac:dyDescent="0.25">
      <c r="A2401">
        <v>2392</v>
      </c>
      <c r="B2401">
        <f>'Założenia i wyniki'!$E$6*Znorm.Profile!B2401*((100-(24*'Założenia i wyniki'!$E$9))/100)</f>
        <v>0.16844513207547168</v>
      </c>
      <c r="C2401">
        <f>'Założenia i wyniki'!$E$8*Znorm.Profile!C2401*(1+'Założenia i wyniki'!$E$10/100)^24</f>
        <v>0.43945720000000005</v>
      </c>
      <c r="D2401">
        <f t="shared" si="111"/>
        <v>0.16844513207547168</v>
      </c>
      <c r="E2401">
        <f t="shared" si="112"/>
        <v>0</v>
      </c>
      <c r="F2401">
        <f t="shared" si="113"/>
        <v>0.27101206792452837</v>
      </c>
    </row>
    <row r="2402" spans="1:6" x14ac:dyDescent="0.25">
      <c r="A2402">
        <v>2393</v>
      </c>
      <c r="B2402">
        <f>'Założenia i wyniki'!$E$6*Znorm.Profile!B2402*((100-(24*'Założenia i wyniki'!$E$9))/100)</f>
        <v>0.11148875471698112</v>
      </c>
      <c r="C2402">
        <f>'Założenia i wyniki'!$E$8*Znorm.Profile!C2402*(1+'Założenia i wyniki'!$E$10/100)^24</f>
        <v>0.45952760000000004</v>
      </c>
      <c r="D2402">
        <f t="shared" si="111"/>
        <v>0.11148875471698112</v>
      </c>
      <c r="E2402">
        <f t="shared" si="112"/>
        <v>0</v>
      </c>
      <c r="F2402">
        <f t="shared" si="113"/>
        <v>0.34803884528301893</v>
      </c>
    </row>
    <row r="2403" spans="1:6" x14ac:dyDescent="0.25">
      <c r="A2403">
        <v>2394</v>
      </c>
      <c r="B2403">
        <f>'Założenia i wyniki'!$E$6*Znorm.Profile!B2403*((100-(24*'Założenia i wyniki'!$E$9))/100)</f>
        <v>2.7937743396226414E-2</v>
      </c>
      <c r="C2403">
        <f>'Założenia i wyniki'!$E$8*Znorm.Profile!C2403*(1+'Założenia i wyniki'!$E$10/100)^24</f>
        <v>0.48708695000000002</v>
      </c>
      <c r="D2403">
        <f t="shared" si="111"/>
        <v>2.7937743396226414E-2</v>
      </c>
      <c r="E2403">
        <f t="shared" si="112"/>
        <v>0</v>
      </c>
      <c r="F2403">
        <f t="shared" si="113"/>
        <v>0.45914920660377362</v>
      </c>
    </row>
    <row r="2404" spans="1:6" x14ac:dyDescent="0.25">
      <c r="A2404">
        <v>2395</v>
      </c>
      <c r="B2404">
        <f>'Założenia i wyniki'!$E$6*Znorm.Profile!B2404*((100-(24*'Założenia i wyniki'!$E$9))/100)</f>
        <v>0</v>
      </c>
      <c r="C2404">
        <f>'Założenia i wyniki'!$E$8*Znorm.Profile!C2404*(1+'Założenia i wyniki'!$E$10/100)^24</f>
        <v>0.53312910000000002</v>
      </c>
      <c r="D2404">
        <f t="shared" si="111"/>
        <v>0</v>
      </c>
      <c r="E2404">
        <f t="shared" si="112"/>
        <v>0</v>
      </c>
      <c r="F2404">
        <f t="shared" si="113"/>
        <v>0.53312910000000002</v>
      </c>
    </row>
    <row r="2405" spans="1:6" x14ac:dyDescent="0.25">
      <c r="A2405">
        <v>2396</v>
      </c>
      <c r="B2405">
        <f>'Założenia i wyniki'!$E$6*Znorm.Profile!B2405*((100-(24*'Założenia i wyniki'!$E$9))/100)</f>
        <v>0</v>
      </c>
      <c r="C2405">
        <f>'Założenia i wyniki'!$E$8*Znorm.Profile!C2405*(1+'Założenia i wyniki'!$E$10/100)^24</f>
        <v>0.54535529999999999</v>
      </c>
      <c r="D2405">
        <f t="shared" si="111"/>
        <v>0</v>
      </c>
      <c r="E2405">
        <f t="shared" si="112"/>
        <v>0</v>
      </c>
      <c r="F2405">
        <f t="shared" si="113"/>
        <v>0.54535529999999999</v>
      </c>
    </row>
    <row r="2406" spans="1:6" x14ac:dyDescent="0.25">
      <c r="A2406">
        <v>2397</v>
      </c>
      <c r="B2406">
        <f>'Założenia i wyniki'!$E$6*Znorm.Profile!B2406*((100-(24*'Założenia i wyniki'!$E$9))/100)</f>
        <v>0</v>
      </c>
      <c r="C2406">
        <f>'Założenia i wyniki'!$E$8*Znorm.Profile!C2406*(1+'Założenia i wyniki'!$E$10/100)^24</f>
        <v>0.50366505000000006</v>
      </c>
      <c r="D2406">
        <f t="shared" si="111"/>
        <v>0</v>
      </c>
      <c r="E2406">
        <f t="shared" si="112"/>
        <v>0</v>
      </c>
      <c r="F2406">
        <f t="shared" si="113"/>
        <v>0.50366505000000006</v>
      </c>
    </row>
    <row r="2407" spans="1:6" x14ac:dyDescent="0.25">
      <c r="A2407">
        <v>2398</v>
      </c>
      <c r="B2407">
        <f>'Założenia i wyniki'!$E$6*Znorm.Profile!B2407*((100-(24*'Założenia i wyniki'!$E$9))/100)</f>
        <v>0</v>
      </c>
      <c r="C2407">
        <f>'Założenia i wyniki'!$E$8*Znorm.Profile!C2407*(1+'Założenia i wyniki'!$E$10/100)^24</f>
        <v>0.41772465000000003</v>
      </c>
      <c r="D2407">
        <f t="shared" si="111"/>
        <v>0</v>
      </c>
      <c r="E2407">
        <f t="shared" si="112"/>
        <v>0</v>
      </c>
      <c r="F2407">
        <f t="shared" si="113"/>
        <v>0.41772465000000003</v>
      </c>
    </row>
    <row r="2408" spans="1:6" x14ac:dyDescent="0.25">
      <c r="A2408">
        <v>2399</v>
      </c>
      <c r="B2408">
        <f>'Założenia i wyniki'!$E$6*Znorm.Profile!B2408*((100-(24*'Założenia i wyniki'!$E$9))/100)</f>
        <v>0</v>
      </c>
      <c r="C2408">
        <f>'Założenia i wyniki'!$E$8*Znorm.Profile!C2408*(1+'Założenia i wyniki'!$E$10/100)^24</f>
        <v>0.34025425000000004</v>
      </c>
      <c r="D2408">
        <f t="shared" si="111"/>
        <v>0</v>
      </c>
      <c r="E2408">
        <f t="shared" si="112"/>
        <v>0</v>
      </c>
      <c r="F2408">
        <f t="shared" si="113"/>
        <v>0.34025425000000004</v>
      </c>
    </row>
    <row r="2409" spans="1:6" x14ac:dyDescent="0.25">
      <c r="A2409">
        <v>2400</v>
      </c>
      <c r="B2409">
        <f>'Założenia i wyniki'!$E$6*Znorm.Profile!B2409*((100-(24*'Założenia i wyniki'!$E$9))/100)</f>
        <v>0</v>
      </c>
      <c r="C2409">
        <f>'Założenia i wyniki'!$E$8*Znorm.Profile!C2409*(1+'Założenia i wyniki'!$E$10/100)^24</f>
        <v>0.26911465000000001</v>
      </c>
      <c r="D2409">
        <f t="shared" si="111"/>
        <v>0</v>
      </c>
      <c r="E2409">
        <f t="shared" si="112"/>
        <v>0</v>
      </c>
      <c r="F2409">
        <f t="shared" si="113"/>
        <v>0.26911465000000001</v>
      </c>
    </row>
    <row r="2410" spans="1:6" x14ac:dyDescent="0.25">
      <c r="A2410">
        <v>2401</v>
      </c>
      <c r="B2410">
        <f>'Założenia i wyniki'!$E$6*Znorm.Profile!B2410*((100-(24*'Założenia i wyniki'!$E$9))/100)</f>
        <v>0</v>
      </c>
      <c r="C2410">
        <f>'Założenia i wyniki'!$E$8*Znorm.Profile!C2410*(1+'Założenia i wyniki'!$E$10/100)^24</f>
        <v>0.23352840000000002</v>
      </c>
      <c r="D2410">
        <f t="shared" si="111"/>
        <v>0</v>
      </c>
      <c r="E2410">
        <f t="shared" si="112"/>
        <v>0</v>
      </c>
      <c r="F2410">
        <f t="shared" si="113"/>
        <v>0.23352840000000002</v>
      </c>
    </row>
    <row r="2411" spans="1:6" x14ac:dyDescent="0.25">
      <c r="A2411">
        <v>2402</v>
      </c>
      <c r="B2411">
        <f>'Założenia i wyniki'!$E$6*Znorm.Profile!B2411*((100-(24*'Założenia i wyniki'!$E$9))/100)</f>
        <v>0</v>
      </c>
      <c r="C2411">
        <f>'Założenia i wyniki'!$E$8*Znorm.Profile!C2411*(1+'Założenia i wyniki'!$E$10/100)^24</f>
        <v>0.21337120000000001</v>
      </c>
      <c r="D2411">
        <f t="shared" si="111"/>
        <v>0</v>
      </c>
      <c r="E2411">
        <f t="shared" si="112"/>
        <v>0</v>
      </c>
      <c r="F2411">
        <f t="shared" si="113"/>
        <v>0.21337120000000001</v>
      </c>
    </row>
    <row r="2412" spans="1:6" x14ac:dyDescent="0.25">
      <c r="A2412">
        <v>2403</v>
      </c>
      <c r="B2412">
        <f>'Założenia i wyniki'!$E$6*Znorm.Profile!B2412*((100-(24*'Założenia i wyniki'!$E$9))/100)</f>
        <v>0</v>
      </c>
      <c r="C2412">
        <f>'Założenia i wyniki'!$E$8*Znorm.Profile!C2412*(1+'Założenia i wyniki'!$E$10/100)^24</f>
        <v>0.20699210000000001</v>
      </c>
      <c r="D2412">
        <f t="shared" si="111"/>
        <v>0</v>
      </c>
      <c r="E2412">
        <f t="shared" si="112"/>
        <v>0</v>
      </c>
      <c r="F2412">
        <f t="shared" si="113"/>
        <v>0.20699210000000001</v>
      </c>
    </row>
    <row r="2413" spans="1:6" x14ac:dyDescent="0.25">
      <c r="A2413">
        <v>2404</v>
      </c>
      <c r="B2413">
        <f>'Założenia i wyniki'!$E$6*Znorm.Profile!B2413*((100-(24*'Założenia i wyniki'!$E$9))/100)</f>
        <v>0</v>
      </c>
      <c r="C2413">
        <f>'Założenia i wyniki'!$E$8*Znorm.Profile!C2413*(1+'Założenia i wyniki'!$E$10/100)^24</f>
        <v>0.22018010000000002</v>
      </c>
      <c r="D2413">
        <f t="shared" si="111"/>
        <v>0</v>
      </c>
      <c r="E2413">
        <f t="shared" si="112"/>
        <v>0</v>
      </c>
      <c r="F2413">
        <f t="shared" si="113"/>
        <v>0.22018010000000002</v>
      </c>
    </row>
    <row r="2414" spans="1:6" x14ac:dyDescent="0.25">
      <c r="A2414">
        <v>2405</v>
      </c>
      <c r="B2414">
        <f>'Założenia i wyniki'!$E$6*Znorm.Profile!B2414*((100-(24*'Założenia i wyniki'!$E$9))/100)</f>
        <v>0</v>
      </c>
      <c r="C2414">
        <f>'Założenia i wyniki'!$E$8*Znorm.Profile!C2414*(1+'Założenia i wyniki'!$E$10/100)^24</f>
        <v>0.24890564999999998</v>
      </c>
      <c r="D2414">
        <f t="shared" si="111"/>
        <v>0</v>
      </c>
      <c r="E2414">
        <f t="shared" si="112"/>
        <v>0</v>
      </c>
      <c r="F2414">
        <f t="shared" si="113"/>
        <v>0.24890564999999998</v>
      </c>
    </row>
    <row r="2415" spans="1:6" x14ac:dyDescent="0.25">
      <c r="A2415">
        <v>2406</v>
      </c>
      <c r="B2415">
        <f>'Założenia i wyniki'!$E$6*Znorm.Profile!B2415*((100-(24*'Założenia i wyniki'!$E$9))/100)</f>
        <v>1.0822626415094339E-2</v>
      </c>
      <c r="C2415">
        <f>'Założenia i wyniki'!$E$8*Znorm.Profile!C2415*(1+'Założenia i wyniki'!$E$10/100)^24</f>
        <v>0.30740114999999996</v>
      </c>
      <c r="D2415">
        <f t="shared" si="111"/>
        <v>1.0822626415094339E-2</v>
      </c>
      <c r="E2415">
        <f t="shared" si="112"/>
        <v>0</v>
      </c>
      <c r="F2415">
        <f t="shared" si="113"/>
        <v>0.29657852358490561</v>
      </c>
    </row>
    <row r="2416" spans="1:6" x14ac:dyDescent="0.25">
      <c r="A2416">
        <v>2407</v>
      </c>
      <c r="B2416">
        <f>'Założenia i wyniki'!$E$6*Znorm.Profile!B2416*((100-(24*'Założenia i wyniki'!$E$9))/100)</f>
        <v>0.10809667924528302</v>
      </c>
      <c r="C2416">
        <f>'Założenia i wyniki'!$E$8*Znorm.Profile!C2416*(1+'Założenia i wyniki'!$E$10/100)^24</f>
        <v>0.37113265000000001</v>
      </c>
      <c r="D2416">
        <f t="shared" si="111"/>
        <v>0.10809667924528302</v>
      </c>
      <c r="E2416">
        <f t="shared" si="112"/>
        <v>0</v>
      </c>
      <c r="F2416">
        <f t="shared" si="113"/>
        <v>0.26303597075471696</v>
      </c>
    </row>
    <row r="2417" spans="1:6" x14ac:dyDescent="0.25">
      <c r="A2417">
        <v>2408</v>
      </c>
      <c r="B2417">
        <f>'Założenia i wyniki'!$E$6*Znorm.Profile!B2417*((100-(24*'Założenia i wyniki'!$E$9))/100)</f>
        <v>0.32802513207547168</v>
      </c>
      <c r="C2417">
        <f>'Założenia i wyniki'!$E$8*Znorm.Profile!C2417*(1+'Założenia i wyniki'!$E$10/100)^24</f>
        <v>0.42479220000000001</v>
      </c>
      <c r="D2417">
        <f t="shared" si="111"/>
        <v>0.32802513207547168</v>
      </c>
      <c r="E2417">
        <f t="shared" si="112"/>
        <v>0</v>
      </c>
      <c r="F2417">
        <f t="shared" si="113"/>
        <v>9.6767067924528327E-2</v>
      </c>
    </row>
    <row r="2418" spans="1:6" x14ac:dyDescent="0.25">
      <c r="A2418">
        <v>2409</v>
      </c>
      <c r="B2418">
        <f>'Założenia i wyniki'!$E$6*Znorm.Profile!B2418*((100-(24*'Założenia i wyniki'!$E$9))/100)</f>
        <v>1.3841192452830187</v>
      </c>
      <c r="C2418">
        <f>'Założenia i wyniki'!$E$8*Znorm.Profile!C2418*(1+'Założenia i wyniki'!$E$10/100)^24</f>
        <v>0.47214614999999999</v>
      </c>
      <c r="D2418">
        <f t="shared" si="111"/>
        <v>0.47214614999999999</v>
      </c>
      <c r="E2418">
        <f t="shared" si="112"/>
        <v>0.91197309528301873</v>
      </c>
      <c r="F2418">
        <f t="shared" si="113"/>
        <v>0</v>
      </c>
    </row>
    <row r="2419" spans="1:6" x14ac:dyDescent="0.25">
      <c r="A2419">
        <v>2410</v>
      </c>
      <c r="B2419">
        <f>'Założenia i wyniki'!$E$6*Znorm.Profile!B2419*((100-(24*'Założenia i wyniki'!$E$9))/100)</f>
        <v>1.8980377358490566</v>
      </c>
      <c r="C2419">
        <f>'Założenia i wyniki'!$E$8*Znorm.Profile!C2419*(1+'Założenia i wyniki'!$E$10/100)^24</f>
        <v>0.49300790000000005</v>
      </c>
      <c r="D2419">
        <f t="shared" si="111"/>
        <v>0.49300790000000005</v>
      </c>
      <c r="E2419">
        <f t="shared" si="112"/>
        <v>1.4050298358490565</v>
      </c>
      <c r="F2419">
        <f t="shared" si="113"/>
        <v>0</v>
      </c>
    </row>
    <row r="2420" spans="1:6" x14ac:dyDescent="0.25">
      <c r="A2420">
        <v>2411</v>
      </c>
      <c r="B2420">
        <f>'Założenia i wyniki'!$E$6*Znorm.Profile!B2420*((100-(24*'Założenia i wyniki'!$E$9))/100)</f>
        <v>2.0807524528301884</v>
      </c>
      <c r="C2420">
        <f>'Założenia i wyniki'!$E$8*Znorm.Profile!C2420*(1+'Założenia i wyniki'!$E$10/100)^24</f>
        <v>0.50075444999999996</v>
      </c>
      <c r="D2420">
        <f t="shared" si="111"/>
        <v>0.50075444999999996</v>
      </c>
      <c r="E2420">
        <f t="shared" si="112"/>
        <v>1.5799980028301883</v>
      </c>
      <c r="F2420">
        <f t="shared" si="113"/>
        <v>0</v>
      </c>
    </row>
    <row r="2421" spans="1:6" x14ac:dyDescent="0.25">
      <c r="A2421">
        <v>2412</v>
      </c>
      <c r="B2421">
        <f>'Założenia i wyniki'!$E$6*Znorm.Profile!B2421*((100-(24*'Założenia i wyniki'!$E$9))/100)</f>
        <v>1.475286037735849</v>
      </c>
      <c r="C2421">
        <f>'Założenia i wyniki'!$E$8*Znorm.Profile!C2421*(1+'Założenia i wyniki'!$E$10/100)^24</f>
        <v>0.50529780000000002</v>
      </c>
      <c r="D2421">
        <f t="shared" si="111"/>
        <v>0.50529780000000002</v>
      </c>
      <c r="E2421">
        <f t="shared" si="112"/>
        <v>0.96998823773584897</v>
      </c>
      <c r="F2421">
        <f t="shared" si="113"/>
        <v>0</v>
      </c>
    </row>
    <row r="2422" spans="1:6" x14ac:dyDescent="0.25">
      <c r="A2422">
        <v>2413</v>
      </c>
      <c r="B2422">
        <f>'Założenia i wyniki'!$E$6*Znorm.Profile!B2422*((100-(24*'Założenia i wyniki'!$E$9))/100)</f>
        <v>0.80815245283018877</v>
      </c>
      <c r="C2422">
        <f>'Założenia i wyniki'!$E$8*Znorm.Profile!C2422*(1+'Założenia i wyniki'!$E$10/100)^24</f>
        <v>0.50457960000000002</v>
      </c>
      <c r="D2422">
        <f t="shared" si="111"/>
        <v>0.50457960000000002</v>
      </c>
      <c r="E2422">
        <f t="shared" si="112"/>
        <v>0.30357285283018876</v>
      </c>
      <c r="F2422">
        <f t="shared" si="113"/>
        <v>0</v>
      </c>
    </row>
    <row r="2423" spans="1:6" x14ac:dyDescent="0.25">
      <c r="A2423">
        <v>2414</v>
      </c>
      <c r="B2423">
        <f>'Założenia i wyniki'!$E$6*Znorm.Profile!B2423*((100-(24*'Założenia i wyniki'!$E$9))/100)</f>
        <v>1.2575833962264151</v>
      </c>
      <c r="C2423">
        <f>'Założenia i wyniki'!$E$8*Znorm.Profile!C2423*(1+'Założenia i wyniki'!$E$10/100)^24</f>
        <v>0.48082194999999994</v>
      </c>
      <c r="D2423">
        <f t="shared" si="111"/>
        <v>0.48082194999999994</v>
      </c>
      <c r="E2423">
        <f t="shared" si="112"/>
        <v>0.77676144622641519</v>
      </c>
      <c r="F2423">
        <f t="shared" si="113"/>
        <v>0</v>
      </c>
    </row>
    <row r="2424" spans="1:6" x14ac:dyDescent="0.25">
      <c r="A2424">
        <v>2415</v>
      </c>
      <c r="B2424">
        <f>'Założenia i wyniki'!$E$6*Znorm.Profile!B2424*((100-(24*'Założenia i wyniki'!$E$9))/100)</f>
        <v>1.0371366037735847</v>
      </c>
      <c r="C2424">
        <f>'Założenia i wyniki'!$E$8*Znorm.Profile!C2424*(1+'Założenia i wyniki'!$E$10/100)^24</f>
        <v>0.49785400000000002</v>
      </c>
      <c r="D2424">
        <f t="shared" si="111"/>
        <v>0.49785400000000002</v>
      </c>
      <c r="E2424">
        <f t="shared" si="112"/>
        <v>0.53928260377358472</v>
      </c>
      <c r="F2424">
        <f t="shared" si="113"/>
        <v>0</v>
      </c>
    </row>
    <row r="2425" spans="1:6" x14ac:dyDescent="0.25">
      <c r="A2425">
        <v>2416</v>
      </c>
      <c r="B2425">
        <f>'Założenia i wyniki'!$E$6*Znorm.Profile!B2425*((100-(24*'Założenia i wyniki'!$E$9))/100)</f>
        <v>1.0169366037735847</v>
      </c>
      <c r="C2425">
        <f>'Założenia i wyniki'!$E$8*Znorm.Profile!C2425*(1+'Założenia i wyniki'!$E$10/100)^24</f>
        <v>0.48744150000000008</v>
      </c>
      <c r="D2425">
        <f t="shared" si="111"/>
        <v>0.48744150000000008</v>
      </c>
      <c r="E2425">
        <f t="shared" si="112"/>
        <v>0.52949510377358466</v>
      </c>
      <c r="F2425">
        <f t="shared" si="113"/>
        <v>0</v>
      </c>
    </row>
    <row r="2426" spans="1:6" x14ac:dyDescent="0.25">
      <c r="A2426">
        <v>2417</v>
      </c>
      <c r="B2426">
        <f>'Założenia i wyniki'!$E$6*Znorm.Profile!B2426*((100-(24*'Założenia i wyniki'!$E$9))/100)</f>
        <v>0.5388292830188679</v>
      </c>
      <c r="C2426">
        <f>'Założenia i wyniki'!$E$8*Znorm.Profile!C2426*(1+'Założenia i wyniki'!$E$10/100)^24</f>
        <v>0.49486744999999999</v>
      </c>
      <c r="D2426">
        <f t="shared" si="111"/>
        <v>0.49486744999999999</v>
      </c>
      <c r="E2426">
        <f t="shared" si="112"/>
        <v>4.3961833018867913E-2</v>
      </c>
      <c r="F2426">
        <f t="shared" si="113"/>
        <v>0</v>
      </c>
    </row>
    <row r="2427" spans="1:6" x14ac:dyDescent="0.25">
      <c r="A2427">
        <v>2418</v>
      </c>
      <c r="B2427">
        <f>'Założenia i wyniki'!$E$6*Znorm.Profile!B2427*((100-(24*'Założenia i wyniki'!$E$9))/100)</f>
        <v>0.10783750943396225</v>
      </c>
      <c r="C2427">
        <f>'Założenia i wyniki'!$E$8*Znorm.Profile!C2427*(1+'Założenia i wyniki'!$E$10/100)^24</f>
        <v>0.52679690000000001</v>
      </c>
      <c r="D2427">
        <f t="shared" si="111"/>
        <v>0.10783750943396225</v>
      </c>
      <c r="E2427">
        <f t="shared" si="112"/>
        <v>0</v>
      </c>
      <c r="F2427">
        <f t="shared" si="113"/>
        <v>0.41895939056603776</v>
      </c>
    </row>
    <row r="2428" spans="1:6" x14ac:dyDescent="0.25">
      <c r="A2428">
        <v>2419</v>
      </c>
      <c r="B2428">
        <f>'Założenia i wyniki'!$E$6*Znorm.Profile!B2428*((100-(24*'Założenia i wyniki'!$E$9))/100)</f>
        <v>0</v>
      </c>
      <c r="C2428">
        <f>'Założenia i wyniki'!$E$8*Znorm.Profile!C2428*(1+'Założenia i wyniki'!$E$10/100)^24</f>
        <v>0.56330364999999993</v>
      </c>
      <c r="D2428">
        <f t="shared" si="111"/>
        <v>0</v>
      </c>
      <c r="E2428">
        <f t="shared" si="112"/>
        <v>0</v>
      </c>
      <c r="F2428">
        <f t="shared" si="113"/>
        <v>0.56330364999999993</v>
      </c>
    </row>
    <row r="2429" spans="1:6" x14ac:dyDescent="0.25">
      <c r="A2429">
        <v>2420</v>
      </c>
      <c r="B2429">
        <f>'Założenia i wyniki'!$E$6*Znorm.Profile!B2429*((100-(24*'Założenia i wyniki'!$E$9))/100)</f>
        <v>0</v>
      </c>
      <c r="C2429">
        <f>'Założenia i wyniki'!$E$8*Znorm.Profile!C2429*(1+'Założenia i wyniki'!$E$10/100)^24</f>
        <v>0.56380065000000001</v>
      </c>
      <c r="D2429">
        <f t="shared" si="111"/>
        <v>0</v>
      </c>
      <c r="E2429">
        <f t="shared" si="112"/>
        <v>0</v>
      </c>
      <c r="F2429">
        <f t="shared" si="113"/>
        <v>0.56380065000000001</v>
      </c>
    </row>
    <row r="2430" spans="1:6" x14ac:dyDescent="0.25">
      <c r="A2430">
        <v>2421</v>
      </c>
      <c r="B2430">
        <f>'Założenia i wyniki'!$E$6*Znorm.Profile!B2430*((100-(24*'Założenia i wyniki'!$E$9))/100)</f>
        <v>0</v>
      </c>
      <c r="C2430">
        <f>'Założenia i wyniki'!$E$8*Znorm.Profile!C2430*(1+'Założenia i wyniki'!$E$10/100)^24</f>
        <v>0.50397514999999993</v>
      </c>
      <c r="D2430">
        <f t="shared" si="111"/>
        <v>0</v>
      </c>
      <c r="E2430">
        <f t="shared" si="112"/>
        <v>0</v>
      </c>
      <c r="F2430">
        <f t="shared" si="113"/>
        <v>0.50397514999999993</v>
      </c>
    </row>
    <row r="2431" spans="1:6" x14ac:dyDescent="0.25">
      <c r="A2431">
        <v>2422</v>
      </c>
      <c r="B2431">
        <f>'Założenia i wyniki'!$E$6*Znorm.Profile!B2431*((100-(24*'Założenia i wyniki'!$E$9))/100)</f>
        <v>0</v>
      </c>
      <c r="C2431">
        <f>'Założenia i wyniki'!$E$8*Znorm.Profile!C2431*(1+'Założenia i wyniki'!$E$10/100)^24</f>
        <v>0.43146180000000006</v>
      </c>
      <c r="D2431">
        <f t="shared" si="111"/>
        <v>0</v>
      </c>
      <c r="E2431">
        <f t="shared" si="112"/>
        <v>0</v>
      </c>
      <c r="F2431">
        <f t="shared" si="113"/>
        <v>0.43146180000000006</v>
      </c>
    </row>
    <row r="2432" spans="1:6" x14ac:dyDescent="0.25">
      <c r="A2432">
        <v>2423</v>
      </c>
      <c r="B2432">
        <f>'Założenia i wyniki'!$E$6*Znorm.Profile!B2432*((100-(24*'Założenia i wyniki'!$E$9))/100)</f>
        <v>0</v>
      </c>
      <c r="C2432">
        <f>'Założenia i wyniki'!$E$8*Znorm.Profile!C2432*(1+'Założenia i wyniki'!$E$10/100)^24</f>
        <v>0.35379294999999994</v>
      </c>
      <c r="D2432">
        <f t="shared" si="111"/>
        <v>0</v>
      </c>
      <c r="E2432">
        <f t="shared" si="112"/>
        <v>0</v>
      </c>
      <c r="F2432">
        <f t="shared" si="113"/>
        <v>0.35379294999999994</v>
      </c>
    </row>
    <row r="2433" spans="1:6" x14ac:dyDescent="0.25">
      <c r="A2433">
        <v>2424</v>
      </c>
      <c r="B2433">
        <f>'Założenia i wyniki'!$E$6*Znorm.Profile!B2433*((100-(24*'Założenia i wyniki'!$E$9))/100)</f>
        <v>0</v>
      </c>
      <c r="C2433">
        <f>'Założenia i wyniki'!$E$8*Znorm.Profile!C2433*(1+'Założenia i wyniki'!$E$10/100)^24</f>
        <v>0.27873265000000003</v>
      </c>
      <c r="D2433">
        <f t="shared" si="111"/>
        <v>0</v>
      </c>
      <c r="E2433">
        <f t="shared" si="112"/>
        <v>0</v>
      </c>
      <c r="F2433">
        <f t="shared" si="113"/>
        <v>0.27873265000000003</v>
      </c>
    </row>
    <row r="2434" spans="1:6" x14ac:dyDescent="0.25">
      <c r="A2434">
        <v>2425</v>
      </c>
      <c r="B2434">
        <f>'Założenia i wyniki'!$E$6*Znorm.Profile!B2434*((100-(24*'Założenia i wyniki'!$E$9))/100)</f>
        <v>0</v>
      </c>
      <c r="C2434">
        <f>'Założenia i wyniki'!$E$8*Znorm.Profile!C2434*(1+'Założenia i wyniki'!$E$10/100)^24</f>
        <v>0.2384753</v>
      </c>
      <c r="D2434">
        <f t="shared" si="111"/>
        <v>0</v>
      </c>
      <c r="E2434">
        <f t="shared" si="112"/>
        <v>0</v>
      </c>
      <c r="F2434">
        <f t="shared" si="113"/>
        <v>0.2384753</v>
      </c>
    </row>
    <row r="2435" spans="1:6" x14ac:dyDescent="0.25">
      <c r="A2435">
        <v>2426</v>
      </c>
      <c r="B2435">
        <f>'Założenia i wyniki'!$E$6*Znorm.Profile!B2435*((100-(24*'Założenia i wyniki'!$E$9))/100)</f>
        <v>0</v>
      </c>
      <c r="C2435">
        <f>'Założenia i wyniki'!$E$8*Znorm.Profile!C2435*(1+'Założenia i wyniki'!$E$10/100)^24</f>
        <v>0.21803355000000002</v>
      </c>
      <c r="D2435">
        <f t="shared" si="111"/>
        <v>0</v>
      </c>
      <c r="E2435">
        <f t="shared" si="112"/>
        <v>0</v>
      </c>
      <c r="F2435">
        <f t="shared" si="113"/>
        <v>0.21803355000000002</v>
      </c>
    </row>
    <row r="2436" spans="1:6" x14ac:dyDescent="0.25">
      <c r="A2436">
        <v>2427</v>
      </c>
      <c r="B2436">
        <f>'Założenia i wyniki'!$E$6*Znorm.Profile!B2436*((100-(24*'Założenia i wyniki'!$E$9))/100)</f>
        <v>0</v>
      </c>
      <c r="C2436">
        <f>'Założenia i wyniki'!$E$8*Znorm.Profile!C2436*(1+'Założenia i wyniki'!$E$10/100)^24</f>
        <v>0.20991495000000002</v>
      </c>
      <c r="D2436">
        <f t="shared" si="111"/>
        <v>0</v>
      </c>
      <c r="E2436">
        <f t="shared" si="112"/>
        <v>0</v>
      </c>
      <c r="F2436">
        <f t="shared" si="113"/>
        <v>0.20991495000000002</v>
      </c>
    </row>
    <row r="2437" spans="1:6" x14ac:dyDescent="0.25">
      <c r="A2437">
        <v>2428</v>
      </c>
      <c r="B2437">
        <f>'Założenia i wyniki'!$E$6*Znorm.Profile!B2437*((100-(24*'Założenia i wyniki'!$E$9))/100)</f>
        <v>0</v>
      </c>
      <c r="C2437">
        <f>'Założenia i wyniki'!$E$8*Znorm.Profile!C2437*(1+'Założenia i wyniki'!$E$10/100)^24</f>
        <v>0.21319689999999999</v>
      </c>
      <c r="D2437">
        <f t="shared" si="111"/>
        <v>0</v>
      </c>
      <c r="E2437">
        <f t="shared" si="112"/>
        <v>0</v>
      </c>
      <c r="F2437">
        <f t="shared" si="113"/>
        <v>0.21319689999999999</v>
      </c>
    </row>
    <row r="2438" spans="1:6" x14ac:dyDescent="0.25">
      <c r="A2438">
        <v>2429</v>
      </c>
      <c r="B2438">
        <f>'Założenia i wyniki'!$E$6*Znorm.Profile!B2438*((100-(24*'Założenia i wyniki'!$E$9))/100)</f>
        <v>0</v>
      </c>
      <c r="C2438">
        <f>'Założenia i wyniki'!$E$8*Znorm.Profile!C2438*(1+'Założenia i wyniki'!$E$10/100)^24</f>
        <v>0.23837485</v>
      </c>
      <c r="D2438">
        <f t="shared" si="111"/>
        <v>0</v>
      </c>
      <c r="E2438">
        <f t="shared" si="112"/>
        <v>0</v>
      </c>
      <c r="F2438">
        <f t="shared" si="113"/>
        <v>0.23837485</v>
      </c>
    </row>
    <row r="2439" spans="1:6" x14ac:dyDescent="0.25">
      <c r="A2439">
        <v>2430</v>
      </c>
      <c r="B2439">
        <f>'Założenia i wyniki'!$E$6*Znorm.Profile!B2439*((100-(24*'Założenia i wyniki'!$E$9))/100)</f>
        <v>6.2373026415094342E-3</v>
      </c>
      <c r="C2439">
        <f>'Założenia i wyniki'!$E$8*Znorm.Profile!C2439*(1+'Założenia i wyniki'!$E$10/100)^24</f>
        <v>0.28323224999999996</v>
      </c>
      <c r="D2439">
        <f t="shared" si="111"/>
        <v>6.2373026415094342E-3</v>
      </c>
      <c r="E2439">
        <f t="shared" si="112"/>
        <v>0</v>
      </c>
      <c r="F2439">
        <f t="shared" si="113"/>
        <v>0.27699494735849051</v>
      </c>
    </row>
    <row r="2440" spans="1:6" x14ac:dyDescent="0.25">
      <c r="A2440">
        <v>2431</v>
      </c>
      <c r="B2440">
        <f>'Założenia i wyniki'!$E$6*Znorm.Profile!B2440*((100-(24*'Założenia i wyniki'!$E$9))/100)</f>
        <v>0.14822988679245283</v>
      </c>
      <c r="C2440">
        <f>'Założenia i wyniki'!$E$8*Znorm.Profile!C2440*(1+'Założenia i wyniki'!$E$10/100)^24</f>
        <v>0.34477099999999999</v>
      </c>
      <c r="D2440">
        <f t="shared" si="111"/>
        <v>0.14822988679245283</v>
      </c>
      <c r="E2440">
        <f t="shared" si="112"/>
        <v>0</v>
      </c>
      <c r="F2440">
        <f t="shared" si="113"/>
        <v>0.19654111320754716</v>
      </c>
    </row>
    <row r="2441" spans="1:6" x14ac:dyDescent="0.25">
      <c r="A2441">
        <v>2432</v>
      </c>
      <c r="B2441">
        <f>'Założenia i wyniki'!$E$6*Znorm.Profile!B2441*((100-(24*'Założenia i wyniki'!$E$9))/100)</f>
        <v>0.51664739622641509</v>
      </c>
      <c r="C2441">
        <f>'Założenia i wyniki'!$E$8*Znorm.Profile!C2441*(1+'Założenia i wyniki'!$E$10/100)^24</f>
        <v>0.40418035000000002</v>
      </c>
      <c r="D2441">
        <f t="shared" si="111"/>
        <v>0.40418035000000002</v>
      </c>
      <c r="E2441">
        <f t="shared" si="112"/>
        <v>0.11246704622641507</v>
      </c>
      <c r="F2441">
        <f t="shared" si="113"/>
        <v>0</v>
      </c>
    </row>
    <row r="2442" spans="1:6" x14ac:dyDescent="0.25">
      <c r="A2442">
        <v>2433</v>
      </c>
      <c r="B2442">
        <f>'Założenia i wyniki'!$E$6*Znorm.Profile!B2442*((100-(24*'Założenia i wyniki'!$E$9))/100)</f>
        <v>0.71921147169811317</v>
      </c>
      <c r="C2442">
        <f>'Założenia i wyniki'!$E$8*Znorm.Profile!C2442*(1+'Założenia i wyniki'!$E$10/100)^24</f>
        <v>0.45388769999999995</v>
      </c>
      <c r="D2442">
        <f t="shared" si="111"/>
        <v>0.45388769999999995</v>
      </c>
      <c r="E2442">
        <f t="shared" si="112"/>
        <v>0.26532377169811322</v>
      </c>
      <c r="F2442">
        <f t="shared" si="113"/>
        <v>0</v>
      </c>
    </row>
    <row r="2443" spans="1:6" x14ac:dyDescent="0.25">
      <c r="A2443">
        <v>2434</v>
      </c>
      <c r="B2443">
        <f>'Założenia i wyniki'!$E$6*Znorm.Profile!B2443*((100-(24*'Założenia i wyniki'!$E$9))/100)</f>
        <v>0.62619237735849054</v>
      </c>
      <c r="C2443">
        <f>'Założenia i wyniki'!$E$8*Znorm.Profile!C2443*(1+'Założenia i wyniki'!$E$10/100)^24</f>
        <v>0.48469224999999999</v>
      </c>
      <c r="D2443">
        <f t="shared" ref="D2443:D2506" si="114">IF(B2443&lt;=C2443,B2443,C2443)</f>
        <v>0.48469224999999999</v>
      </c>
      <c r="E2443">
        <f t="shared" ref="E2443:E2506" si="115">IF(B2443&gt;C2443,B2443-C2443,0)</f>
        <v>0.14150012735849055</v>
      </c>
      <c r="F2443">
        <f t="shared" ref="F2443:F2506" si="116">IF(B2443&lt;C2443,C2443-B2443,0)</f>
        <v>0</v>
      </c>
    </row>
    <row r="2444" spans="1:6" x14ac:dyDescent="0.25">
      <c r="A2444">
        <v>2435</v>
      </c>
      <c r="B2444">
        <f>'Założenia i wyniki'!$E$6*Znorm.Profile!B2444*((100-(24*'Założenia i wyniki'!$E$9))/100)</f>
        <v>0.71515622641509435</v>
      </c>
      <c r="C2444">
        <f>'Założenia i wyniki'!$E$8*Znorm.Profile!C2444*(1+'Założenia i wyniki'!$E$10/100)^24</f>
        <v>0.49626640000000005</v>
      </c>
      <c r="D2444">
        <f t="shared" si="114"/>
        <v>0.49626640000000005</v>
      </c>
      <c r="E2444">
        <f t="shared" si="115"/>
        <v>0.2188898264150943</v>
      </c>
      <c r="F2444">
        <f t="shared" si="116"/>
        <v>0</v>
      </c>
    </row>
    <row r="2445" spans="1:6" x14ac:dyDescent="0.25">
      <c r="A2445">
        <v>2436</v>
      </c>
      <c r="B2445">
        <f>'Założenia i wyniki'!$E$6*Znorm.Profile!B2445*((100-(24*'Założenia i wyniki'!$E$9))/100)</f>
        <v>0.59971132075471689</v>
      </c>
      <c r="C2445">
        <f>'Założenia i wyniki'!$E$8*Znorm.Profile!C2445*(1+'Założenia i wyniki'!$E$10/100)^24</f>
        <v>0.49127120000000002</v>
      </c>
      <c r="D2445">
        <f t="shared" si="114"/>
        <v>0.49127120000000002</v>
      </c>
      <c r="E2445">
        <f t="shared" si="115"/>
        <v>0.10844012075471687</v>
      </c>
      <c r="F2445">
        <f t="shared" si="116"/>
        <v>0</v>
      </c>
    </row>
    <row r="2446" spans="1:6" x14ac:dyDescent="0.25">
      <c r="A2446">
        <v>2437</v>
      </c>
      <c r="B2446">
        <f>'Założenia i wyniki'!$E$6*Znorm.Profile!B2446*((100-(24*'Założenia i wyniki'!$E$9))/100)</f>
        <v>0.58587622641509429</v>
      </c>
      <c r="C2446">
        <f>'Założenia i wyniki'!$E$8*Znorm.Profile!C2446*(1+'Założenia i wyniki'!$E$10/100)^24</f>
        <v>0.46574850000000007</v>
      </c>
      <c r="D2446">
        <f t="shared" si="114"/>
        <v>0.46574850000000007</v>
      </c>
      <c r="E2446">
        <f t="shared" si="115"/>
        <v>0.12012772641509423</v>
      </c>
      <c r="F2446">
        <f t="shared" si="116"/>
        <v>0</v>
      </c>
    </row>
    <row r="2447" spans="1:6" x14ac:dyDescent="0.25">
      <c r="A2447">
        <v>2438</v>
      </c>
      <c r="B2447">
        <f>'Założenia i wyniki'!$E$6*Znorm.Profile!B2447*((100-(24*'Założenia i wyniki'!$E$9))/100)</f>
        <v>1.0096188679245282</v>
      </c>
      <c r="C2447">
        <f>'Założenia i wyniki'!$E$8*Znorm.Profile!C2447*(1+'Założenia i wyniki'!$E$10/100)^24</f>
        <v>0.43447040000000003</v>
      </c>
      <c r="D2447">
        <f t="shared" si="114"/>
        <v>0.43447040000000003</v>
      </c>
      <c r="E2447">
        <f t="shared" si="115"/>
        <v>0.57514846792452812</v>
      </c>
      <c r="F2447">
        <f t="shared" si="116"/>
        <v>0</v>
      </c>
    </row>
    <row r="2448" spans="1:6" x14ac:dyDescent="0.25">
      <c r="A2448">
        <v>2439</v>
      </c>
      <c r="B2448">
        <f>'Założenia i wyniki'!$E$6*Znorm.Profile!B2448*((100-(24*'Założenia i wyniki'!$E$9))/100)</f>
        <v>0.48570709433962261</v>
      </c>
      <c r="C2448">
        <f>'Założenia i wyniki'!$E$8*Znorm.Profile!C2448*(1+'Założenia i wyniki'!$E$10/100)^24</f>
        <v>0.41026440000000003</v>
      </c>
      <c r="D2448">
        <f t="shared" si="114"/>
        <v>0.41026440000000003</v>
      </c>
      <c r="E2448">
        <f t="shared" si="115"/>
        <v>7.5442694339622585E-2</v>
      </c>
      <c r="F2448">
        <f t="shared" si="116"/>
        <v>0</v>
      </c>
    </row>
    <row r="2449" spans="1:6" x14ac:dyDescent="0.25">
      <c r="A2449">
        <v>2440</v>
      </c>
      <c r="B2449">
        <f>'Założenia i wyniki'!$E$6*Znorm.Profile!B2449*((100-(24*'Założenia i wyniki'!$E$9))/100)</f>
        <v>0.402894716981132</v>
      </c>
      <c r="C2449">
        <f>'Założenia i wyniki'!$E$8*Znorm.Profile!C2449*(1+'Założenia i wyniki'!$E$10/100)^24</f>
        <v>0.41252049999999996</v>
      </c>
      <c r="D2449">
        <f t="shared" si="114"/>
        <v>0.402894716981132</v>
      </c>
      <c r="E2449">
        <f t="shared" si="115"/>
        <v>0</v>
      </c>
      <c r="F2449">
        <f t="shared" si="116"/>
        <v>9.6257830188679616E-3</v>
      </c>
    </row>
    <row r="2450" spans="1:6" x14ac:dyDescent="0.25">
      <c r="A2450">
        <v>2441</v>
      </c>
      <c r="B2450">
        <f>'Założenia i wyniki'!$E$6*Znorm.Profile!B2450*((100-(24*'Założenia i wyniki'!$E$9))/100)</f>
        <v>9.6769433962264145E-2</v>
      </c>
      <c r="C2450">
        <f>'Założenia i wyniki'!$E$8*Znorm.Profile!C2450*(1+'Założenia i wyniki'!$E$10/100)^24</f>
        <v>0.42210349999999996</v>
      </c>
      <c r="D2450">
        <f t="shared" si="114"/>
        <v>9.6769433962264145E-2</v>
      </c>
      <c r="E2450">
        <f t="shared" si="115"/>
        <v>0</v>
      </c>
      <c r="F2450">
        <f t="shared" si="116"/>
        <v>0.32533406603773585</v>
      </c>
    </row>
    <row r="2451" spans="1:6" x14ac:dyDescent="0.25">
      <c r="A2451">
        <v>2442</v>
      </c>
      <c r="B2451">
        <f>'Założenia i wyniki'!$E$6*Znorm.Profile!B2451*((100-(24*'Założenia i wyniki'!$E$9))/100)</f>
        <v>2.0513290566037734E-2</v>
      </c>
      <c r="C2451">
        <f>'Założenia i wyniki'!$E$8*Znorm.Profile!C2451*(1+'Założenia i wyniki'!$E$10/100)^24</f>
        <v>0.46931814999999999</v>
      </c>
      <c r="D2451">
        <f t="shared" si="114"/>
        <v>2.0513290566037734E-2</v>
      </c>
      <c r="E2451">
        <f t="shared" si="115"/>
        <v>0</v>
      </c>
      <c r="F2451">
        <f t="shared" si="116"/>
        <v>0.44880485943396226</v>
      </c>
    </row>
    <row r="2452" spans="1:6" x14ac:dyDescent="0.25">
      <c r="A2452">
        <v>2443</v>
      </c>
      <c r="B2452">
        <f>'Założenia i wyniki'!$E$6*Znorm.Profile!B2452*((100-(24*'Założenia i wyniki'!$E$9))/100)</f>
        <v>0</v>
      </c>
      <c r="C2452">
        <f>'Założenia i wyniki'!$E$8*Znorm.Profile!C2452*(1+'Założenia i wyniki'!$E$10/100)^24</f>
        <v>0.52516590000000007</v>
      </c>
      <c r="D2452">
        <f t="shared" si="114"/>
        <v>0</v>
      </c>
      <c r="E2452">
        <f t="shared" si="115"/>
        <v>0</v>
      </c>
      <c r="F2452">
        <f t="shared" si="116"/>
        <v>0.52516590000000007</v>
      </c>
    </row>
    <row r="2453" spans="1:6" x14ac:dyDescent="0.25">
      <c r="A2453">
        <v>2444</v>
      </c>
      <c r="B2453">
        <f>'Założenia i wyniki'!$E$6*Znorm.Profile!B2453*((100-(24*'Założenia i wyniki'!$E$9))/100)</f>
        <v>0</v>
      </c>
      <c r="C2453">
        <f>'Założenia i wyniki'!$E$8*Znorm.Profile!C2453*(1+'Założenia i wyniki'!$E$10/100)^24</f>
        <v>0.5432153999999999</v>
      </c>
      <c r="D2453">
        <f t="shared" si="114"/>
        <v>0</v>
      </c>
      <c r="E2453">
        <f t="shared" si="115"/>
        <v>0</v>
      </c>
      <c r="F2453">
        <f t="shared" si="116"/>
        <v>0.5432153999999999</v>
      </c>
    </row>
    <row r="2454" spans="1:6" x14ac:dyDescent="0.25">
      <c r="A2454">
        <v>2445</v>
      </c>
      <c r="B2454">
        <f>'Założenia i wyniki'!$E$6*Znorm.Profile!B2454*((100-(24*'Założenia i wyniki'!$E$9))/100)</f>
        <v>0</v>
      </c>
      <c r="C2454">
        <f>'Założenia i wyniki'!$E$8*Znorm.Profile!C2454*(1+'Założenia i wyniki'!$E$10/100)^24</f>
        <v>0.49340725000000002</v>
      </c>
      <c r="D2454">
        <f t="shared" si="114"/>
        <v>0</v>
      </c>
      <c r="E2454">
        <f t="shared" si="115"/>
        <v>0</v>
      </c>
      <c r="F2454">
        <f t="shared" si="116"/>
        <v>0.49340725000000002</v>
      </c>
    </row>
    <row r="2455" spans="1:6" x14ac:dyDescent="0.25">
      <c r="A2455">
        <v>2446</v>
      </c>
      <c r="B2455">
        <f>'Założenia i wyniki'!$E$6*Znorm.Profile!B2455*((100-(24*'Założenia i wyniki'!$E$9))/100)</f>
        <v>0</v>
      </c>
      <c r="C2455">
        <f>'Założenia i wyniki'!$E$8*Znorm.Profile!C2455*(1+'Założenia i wyniki'!$E$10/100)^24</f>
        <v>0.39737810000000001</v>
      </c>
      <c r="D2455">
        <f t="shared" si="114"/>
        <v>0</v>
      </c>
      <c r="E2455">
        <f t="shared" si="115"/>
        <v>0</v>
      </c>
      <c r="F2455">
        <f t="shared" si="116"/>
        <v>0.39737810000000001</v>
      </c>
    </row>
    <row r="2456" spans="1:6" x14ac:dyDescent="0.25">
      <c r="A2456">
        <v>2447</v>
      </c>
      <c r="B2456">
        <f>'Założenia i wyniki'!$E$6*Znorm.Profile!B2456*((100-(24*'Założenia i wyniki'!$E$9))/100)</f>
        <v>0</v>
      </c>
      <c r="C2456">
        <f>'Założenia i wyniki'!$E$8*Znorm.Profile!C2456*(1+'Założenia i wyniki'!$E$10/100)^24</f>
        <v>0.31361329999999998</v>
      </c>
      <c r="D2456">
        <f t="shared" si="114"/>
        <v>0</v>
      </c>
      <c r="E2456">
        <f t="shared" si="115"/>
        <v>0</v>
      </c>
      <c r="F2456">
        <f t="shared" si="116"/>
        <v>0.31361329999999998</v>
      </c>
    </row>
    <row r="2457" spans="1:6" x14ac:dyDescent="0.25">
      <c r="A2457">
        <v>2448</v>
      </c>
      <c r="B2457">
        <f>'Założenia i wyniki'!$E$6*Znorm.Profile!B2457*((100-(24*'Założenia i wyniki'!$E$9))/100)</f>
        <v>0</v>
      </c>
      <c r="C2457">
        <f>'Założenia i wyniki'!$E$8*Znorm.Profile!C2457*(1+'Założenia i wyniki'!$E$10/100)^24</f>
        <v>0.23689714999999997</v>
      </c>
      <c r="D2457">
        <f t="shared" si="114"/>
        <v>0</v>
      </c>
      <c r="E2457">
        <f t="shared" si="115"/>
        <v>0</v>
      </c>
      <c r="F2457">
        <f t="shared" si="116"/>
        <v>0.23689714999999997</v>
      </c>
    </row>
    <row r="2458" spans="1:6" x14ac:dyDescent="0.25">
      <c r="A2458">
        <v>2449</v>
      </c>
      <c r="B2458">
        <f>'Założenia i wyniki'!$E$6*Znorm.Profile!B2458*((100-(24*'Założenia i wyniki'!$E$9))/100)</f>
        <v>0</v>
      </c>
      <c r="C2458">
        <f>'Założenia i wyniki'!$E$8*Znorm.Profile!C2458*(1+'Założenia i wyniki'!$E$10/100)^24</f>
        <v>0.20871339999999999</v>
      </c>
      <c r="D2458">
        <f t="shared" si="114"/>
        <v>0</v>
      </c>
      <c r="E2458">
        <f t="shared" si="115"/>
        <v>0</v>
      </c>
      <c r="F2458">
        <f t="shared" si="116"/>
        <v>0.20871339999999999</v>
      </c>
    </row>
    <row r="2459" spans="1:6" x14ac:dyDescent="0.25">
      <c r="A2459">
        <v>2450</v>
      </c>
      <c r="B2459">
        <f>'Założenia i wyniki'!$E$6*Znorm.Profile!B2459*((100-(24*'Założenia i wyniki'!$E$9))/100)</f>
        <v>0</v>
      </c>
      <c r="C2459">
        <f>'Założenia i wyniki'!$E$8*Znorm.Profile!C2459*(1+'Założenia i wyniki'!$E$10/100)^24</f>
        <v>0.1937537</v>
      </c>
      <c r="D2459">
        <f t="shared" si="114"/>
        <v>0</v>
      </c>
      <c r="E2459">
        <f t="shared" si="115"/>
        <v>0</v>
      </c>
      <c r="F2459">
        <f t="shared" si="116"/>
        <v>0.1937537</v>
      </c>
    </row>
    <row r="2460" spans="1:6" x14ac:dyDescent="0.25">
      <c r="A2460">
        <v>2451</v>
      </c>
      <c r="B2460">
        <f>'Założenia i wyniki'!$E$6*Znorm.Profile!B2460*((100-(24*'Założenia i wyniki'!$E$9))/100)</f>
        <v>0</v>
      </c>
      <c r="C2460">
        <f>'Założenia i wyniki'!$E$8*Znorm.Profile!C2460*(1+'Założenia i wyniki'!$E$10/100)^24</f>
        <v>0.19839014999999999</v>
      </c>
      <c r="D2460">
        <f t="shared" si="114"/>
        <v>0</v>
      </c>
      <c r="E2460">
        <f t="shared" si="115"/>
        <v>0</v>
      </c>
      <c r="F2460">
        <f t="shared" si="116"/>
        <v>0.19839014999999999</v>
      </c>
    </row>
    <row r="2461" spans="1:6" x14ac:dyDescent="0.25">
      <c r="A2461">
        <v>2452</v>
      </c>
      <c r="B2461">
        <f>'Założenia i wyniki'!$E$6*Znorm.Profile!B2461*((100-(24*'Założenia i wyniki'!$E$9))/100)</f>
        <v>0</v>
      </c>
      <c r="C2461">
        <f>'Założenia i wyniki'!$E$8*Znorm.Profile!C2461*(1+'Założenia i wyniki'!$E$10/100)^24</f>
        <v>0.22226609999999999</v>
      </c>
      <c r="D2461">
        <f t="shared" si="114"/>
        <v>0</v>
      </c>
      <c r="E2461">
        <f t="shared" si="115"/>
        <v>0</v>
      </c>
      <c r="F2461">
        <f t="shared" si="116"/>
        <v>0.22226609999999999</v>
      </c>
    </row>
    <row r="2462" spans="1:6" x14ac:dyDescent="0.25">
      <c r="A2462">
        <v>2453</v>
      </c>
      <c r="B2462">
        <f>'Założenia i wyniki'!$E$6*Znorm.Profile!B2462*((100-(24*'Założenia i wyniki'!$E$9))/100)</f>
        <v>0</v>
      </c>
      <c r="C2462">
        <f>'Założenia i wyniki'!$E$8*Znorm.Profile!C2462*(1+'Założenia i wyniki'!$E$10/100)^24</f>
        <v>0.27460999999999997</v>
      </c>
      <c r="D2462">
        <f t="shared" si="114"/>
        <v>0</v>
      </c>
      <c r="E2462">
        <f t="shared" si="115"/>
        <v>0</v>
      </c>
      <c r="F2462">
        <f t="shared" si="116"/>
        <v>0.27460999999999997</v>
      </c>
    </row>
    <row r="2463" spans="1:6" x14ac:dyDescent="0.25">
      <c r="A2463">
        <v>2454</v>
      </c>
      <c r="B2463">
        <f>'Założenia i wyniki'!$E$6*Znorm.Profile!B2463*((100-(24*'Założenia i wyniki'!$E$9))/100)</f>
        <v>6.8057992452830183E-3</v>
      </c>
      <c r="C2463">
        <f>'Założenia i wyniki'!$E$8*Znorm.Profile!C2463*(1+'Założenia i wyniki'!$E$10/100)^24</f>
        <v>0.3525508</v>
      </c>
      <c r="D2463">
        <f t="shared" si="114"/>
        <v>6.8057992452830183E-3</v>
      </c>
      <c r="E2463">
        <f t="shared" si="115"/>
        <v>0</v>
      </c>
      <c r="F2463">
        <f t="shared" si="116"/>
        <v>0.34574500075471698</v>
      </c>
    </row>
    <row r="2464" spans="1:6" x14ac:dyDescent="0.25">
      <c r="A2464">
        <v>2455</v>
      </c>
      <c r="B2464">
        <f>'Założenia i wyniki'!$E$6*Znorm.Profile!B2464*((100-(24*'Założenia i wyniki'!$E$9))/100)</f>
        <v>0.14831373584905658</v>
      </c>
      <c r="C2464">
        <f>'Założenia i wyniki'!$E$8*Znorm.Profile!C2464*(1+'Założenia i wyniki'!$E$10/100)^24</f>
        <v>0.41087305000000002</v>
      </c>
      <c r="D2464">
        <f t="shared" si="114"/>
        <v>0.14831373584905658</v>
      </c>
      <c r="E2464">
        <f t="shared" si="115"/>
        <v>0</v>
      </c>
      <c r="F2464">
        <f t="shared" si="116"/>
        <v>0.26255931415094347</v>
      </c>
    </row>
    <row r="2465" spans="1:6" x14ac:dyDescent="0.25">
      <c r="A2465">
        <v>2456</v>
      </c>
      <c r="B2465">
        <f>'Założenia i wyniki'!$E$6*Znorm.Profile!B2465*((100-(24*'Założenia i wyniki'!$E$9))/100)</f>
        <v>0.66426747169811318</v>
      </c>
      <c r="C2465">
        <f>'Założenia i wyniki'!$E$8*Znorm.Profile!C2465*(1+'Założenia i wyniki'!$E$10/100)^24</f>
        <v>0.42789669999999996</v>
      </c>
      <c r="D2465">
        <f t="shared" si="114"/>
        <v>0.42789669999999996</v>
      </c>
      <c r="E2465">
        <f t="shared" si="115"/>
        <v>0.23637077169811321</v>
      </c>
      <c r="F2465">
        <f t="shared" si="116"/>
        <v>0</v>
      </c>
    </row>
    <row r="2466" spans="1:6" x14ac:dyDescent="0.25">
      <c r="A2466">
        <v>2457</v>
      </c>
      <c r="B2466">
        <f>'Założenia i wyniki'!$E$6*Znorm.Profile!B2466*((100-(24*'Założenia i wyniki'!$E$9))/100)</f>
        <v>1.4055388679245282</v>
      </c>
      <c r="C2466">
        <f>'Założenia i wyniki'!$E$8*Znorm.Profile!C2466*(1+'Założenia i wyniki'!$E$10/100)^24</f>
        <v>0.43102500000000005</v>
      </c>
      <c r="D2466">
        <f t="shared" si="114"/>
        <v>0.43102500000000005</v>
      </c>
      <c r="E2466">
        <f t="shared" si="115"/>
        <v>0.97451386792452821</v>
      </c>
      <c r="F2466">
        <f t="shared" si="116"/>
        <v>0</v>
      </c>
    </row>
    <row r="2467" spans="1:6" x14ac:dyDescent="0.25">
      <c r="A2467">
        <v>2458</v>
      </c>
      <c r="B2467">
        <f>'Założenia i wyniki'!$E$6*Znorm.Profile!B2467*((100-(24*'Założenia i wyniki'!$E$9))/100)</f>
        <v>1.7736362264150944</v>
      </c>
      <c r="C2467">
        <f>'Założenia i wyniki'!$E$8*Znorm.Profile!C2467*(1+'Założenia i wyniki'!$E$10/100)^24</f>
        <v>0.41311340000000002</v>
      </c>
      <c r="D2467">
        <f t="shared" si="114"/>
        <v>0.41311340000000002</v>
      </c>
      <c r="E2467">
        <f t="shared" si="115"/>
        <v>1.3605228264150944</v>
      </c>
      <c r="F2467">
        <f t="shared" si="116"/>
        <v>0</v>
      </c>
    </row>
    <row r="2468" spans="1:6" x14ac:dyDescent="0.25">
      <c r="A2468">
        <v>2459</v>
      </c>
      <c r="B2468">
        <f>'Założenia i wyniki'!$E$6*Znorm.Profile!B2468*((100-(24*'Założenia i wyniki'!$E$9))/100)</f>
        <v>1.9576467924528298</v>
      </c>
      <c r="C2468">
        <f>'Założenia i wyniki'!$E$8*Znorm.Profile!C2468*(1+'Założenia i wyniki'!$E$10/100)^24</f>
        <v>0.40434870000000006</v>
      </c>
      <c r="D2468">
        <f t="shared" si="114"/>
        <v>0.40434870000000006</v>
      </c>
      <c r="E2468">
        <f t="shared" si="115"/>
        <v>1.5532980924528297</v>
      </c>
      <c r="F2468">
        <f t="shared" si="116"/>
        <v>0</v>
      </c>
    </row>
    <row r="2469" spans="1:6" x14ac:dyDescent="0.25">
      <c r="A2469">
        <v>2460</v>
      </c>
      <c r="B2469">
        <f>'Założenia i wyniki'!$E$6*Znorm.Profile!B2469*((100-(24*'Założenia i wyniki'!$E$9))/100)</f>
        <v>1.9146550943396226</v>
      </c>
      <c r="C2469">
        <f>'Założenia i wyniki'!$E$8*Znorm.Profile!C2469*(1+'Założenia i wyniki'!$E$10/100)^24</f>
        <v>0.40471200000000002</v>
      </c>
      <c r="D2469">
        <f t="shared" si="114"/>
        <v>0.40471200000000002</v>
      </c>
      <c r="E2469">
        <f t="shared" si="115"/>
        <v>1.5099430943396226</v>
      </c>
      <c r="F2469">
        <f t="shared" si="116"/>
        <v>0</v>
      </c>
    </row>
    <row r="2470" spans="1:6" x14ac:dyDescent="0.25">
      <c r="A2470">
        <v>2461</v>
      </c>
      <c r="B2470">
        <f>'Założenia i wyniki'!$E$6*Znorm.Profile!B2470*((100-(24*'Założenia i wyniki'!$E$9))/100)</f>
        <v>1.9233449056603771</v>
      </c>
      <c r="C2470">
        <f>'Założenia i wyniki'!$E$8*Znorm.Profile!C2470*(1+'Założenia i wyniki'!$E$10/100)^24</f>
        <v>0.39556964999999999</v>
      </c>
      <c r="D2470">
        <f t="shared" si="114"/>
        <v>0.39556964999999999</v>
      </c>
      <c r="E2470">
        <f t="shared" si="115"/>
        <v>1.527775255660377</v>
      </c>
      <c r="F2470">
        <f t="shared" si="116"/>
        <v>0</v>
      </c>
    </row>
    <row r="2471" spans="1:6" x14ac:dyDescent="0.25">
      <c r="A2471">
        <v>2462</v>
      </c>
      <c r="B2471">
        <f>'Założenia i wyniki'!$E$6*Znorm.Profile!B2471*((100-(24*'Założenia i wyniki'!$E$9))/100)</f>
        <v>1.7849177358490564</v>
      </c>
      <c r="C2471">
        <f>'Założenia i wyniki'!$E$8*Znorm.Profile!C2471*(1+'Założenia i wyniki'!$E$10/100)^24</f>
        <v>0.38901205</v>
      </c>
      <c r="D2471">
        <f t="shared" si="114"/>
        <v>0.38901205</v>
      </c>
      <c r="E2471">
        <f t="shared" si="115"/>
        <v>1.3959056858490564</v>
      </c>
      <c r="F2471">
        <f t="shared" si="116"/>
        <v>0</v>
      </c>
    </row>
    <row r="2472" spans="1:6" x14ac:dyDescent="0.25">
      <c r="A2472">
        <v>2463</v>
      </c>
      <c r="B2472">
        <f>'Założenia i wyniki'!$E$6*Znorm.Profile!B2472*((100-(24*'Założenia i wyniki'!$E$9))/100)</f>
        <v>1.4447954716981131</v>
      </c>
      <c r="C2472">
        <f>'Założenia i wyniki'!$E$8*Znorm.Profile!C2472*(1+'Założenia i wyniki'!$E$10/100)^24</f>
        <v>0.41379484999999999</v>
      </c>
      <c r="D2472">
        <f t="shared" si="114"/>
        <v>0.41379484999999999</v>
      </c>
      <c r="E2472">
        <f t="shared" si="115"/>
        <v>1.0310006216981131</v>
      </c>
      <c r="F2472">
        <f t="shared" si="116"/>
        <v>0</v>
      </c>
    </row>
    <row r="2473" spans="1:6" x14ac:dyDescent="0.25">
      <c r="A2473">
        <v>2464</v>
      </c>
      <c r="B2473">
        <f>'Założenia i wyniki'!$E$6*Znorm.Profile!B2473*((100-(24*'Założenia i wyniki'!$E$9))/100)</f>
        <v>0.9612150943396226</v>
      </c>
      <c r="C2473">
        <f>'Założenia i wyniki'!$E$8*Znorm.Profile!C2473*(1+'Założenia i wyniki'!$E$10/100)^24</f>
        <v>0.42594650000000001</v>
      </c>
      <c r="D2473">
        <f t="shared" si="114"/>
        <v>0.42594650000000001</v>
      </c>
      <c r="E2473">
        <f t="shared" si="115"/>
        <v>0.53526859433962259</v>
      </c>
      <c r="F2473">
        <f t="shared" si="116"/>
        <v>0</v>
      </c>
    </row>
    <row r="2474" spans="1:6" x14ac:dyDescent="0.25">
      <c r="A2474">
        <v>2465</v>
      </c>
      <c r="B2474">
        <f>'Założenia i wyniki'!$E$6*Znorm.Profile!B2474*((100-(24*'Założenia i wyniki'!$E$9))/100)</f>
        <v>0.45389018867924524</v>
      </c>
      <c r="C2474">
        <f>'Założenia i wyniki'!$E$8*Znorm.Profile!C2474*(1+'Założenia i wyniki'!$E$10/100)^24</f>
        <v>0.45117869999999999</v>
      </c>
      <c r="D2474">
        <f t="shared" si="114"/>
        <v>0.45117869999999999</v>
      </c>
      <c r="E2474">
        <f t="shared" si="115"/>
        <v>2.7114886792452553E-3</v>
      </c>
      <c r="F2474">
        <f t="shared" si="116"/>
        <v>0</v>
      </c>
    </row>
    <row r="2475" spans="1:6" x14ac:dyDescent="0.25">
      <c r="A2475">
        <v>2466</v>
      </c>
      <c r="B2475">
        <f>'Założenia i wyniki'!$E$6*Znorm.Profile!B2475*((100-(24*'Założenia i wyniki'!$E$9))/100)</f>
        <v>0.10020724528301886</v>
      </c>
      <c r="C2475">
        <f>'Założenia i wyniki'!$E$8*Znorm.Profile!C2475*(1+'Założenia i wyniki'!$E$10/100)^24</f>
        <v>0.48866054999999997</v>
      </c>
      <c r="D2475">
        <f t="shared" si="114"/>
        <v>0.10020724528301886</v>
      </c>
      <c r="E2475">
        <f t="shared" si="115"/>
        <v>0</v>
      </c>
      <c r="F2475">
        <f t="shared" si="116"/>
        <v>0.38845330471698114</v>
      </c>
    </row>
    <row r="2476" spans="1:6" x14ac:dyDescent="0.25">
      <c r="A2476">
        <v>2467</v>
      </c>
      <c r="B2476">
        <f>'Założenia i wyniki'!$E$6*Znorm.Profile!B2476*((100-(24*'Założenia i wyniki'!$E$9))/100)</f>
        <v>0</v>
      </c>
      <c r="C2476">
        <f>'Założenia i wyniki'!$E$8*Znorm.Profile!C2476*(1+'Założenia i wyniki'!$E$10/100)^24</f>
        <v>0.54901734999999996</v>
      </c>
      <c r="D2476">
        <f t="shared" si="114"/>
        <v>0</v>
      </c>
      <c r="E2476">
        <f t="shared" si="115"/>
        <v>0</v>
      </c>
      <c r="F2476">
        <f t="shared" si="116"/>
        <v>0.54901734999999996</v>
      </c>
    </row>
    <row r="2477" spans="1:6" x14ac:dyDescent="0.25">
      <c r="A2477">
        <v>2468</v>
      </c>
      <c r="B2477">
        <f>'Założenia i wyniki'!$E$6*Znorm.Profile!B2477*((100-(24*'Założenia i wyniki'!$E$9))/100)</f>
        <v>0</v>
      </c>
      <c r="C2477">
        <f>'Założenia i wyniki'!$E$8*Znorm.Profile!C2477*(1+'Założenia i wyniki'!$E$10/100)^24</f>
        <v>0.5756772</v>
      </c>
      <c r="D2477">
        <f t="shared" si="114"/>
        <v>0</v>
      </c>
      <c r="E2477">
        <f t="shared" si="115"/>
        <v>0</v>
      </c>
      <c r="F2477">
        <f t="shared" si="116"/>
        <v>0.5756772</v>
      </c>
    </row>
    <row r="2478" spans="1:6" x14ac:dyDescent="0.25">
      <c r="A2478">
        <v>2469</v>
      </c>
      <c r="B2478">
        <f>'Założenia i wyniki'!$E$6*Znorm.Profile!B2478*((100-(24*'Założenia i wyniki'!$E$9))/100)</f>
        <v>0</v>
      </c>
      <c r="C2478">
        <f>'Założenia i wyniki'!$E$8*Znorm.Profile!C2478*(1+'Założenia i wyniki'!$E$10/100)^24</f>
        <v>0.50860634999999998</v>
      </c>
      <c r="D2478">
        <f t="shared" si="114"/>
        <v>0</v>
      </c>
      <c r="E2478">
        <f t="shared" si="115"/>
        <v>0</v>
      </c>
      <c r="F2478">
        <f t="shared" si="116"/>
        <v>0.50860634999999998</v>
      </c>
    </row>
    <row r="2479" spans="1:6" x14ac:dyDescent="0.25">
      <c r="A2479">
        <v>2470</v>
      </c>
      <c r="B2479">
        <f>'Założenia i wyniki'!$E$6*Znorm.Profile!B2479*((100-(24*'Założenia i wyniki'!$E$9))/100)</f>
        <v>0</v>
      </c>
      <c r="C2479">
        <f>'Założenia i wyniki'!$E$8*Znorm.Profile!C2479*(1+'Założenia i wyniki'!$E$10/100)^24</f>
        <v>0.40271279999999998</v>
      </c>
      <c r="D2479">
        <f t="shared" si="114"/>
        <v>0</v>
      </c>
      <c r="E2479">
        <f t="shared" si="115"/>
        <v>0</v>
      </c>
      <c r="F2479">
        <f t="shared" si="116"/>
        <v>0.40271279999999998</v>
      </c>
    </row>
    <row r="2480" spans="1:6" x14ac:dyDescent="0.25">
      <c r="A2480">
        <v>2471</v>
      </c>
      <c r="B2480">
        <f>'Założenia i wyniki'!$E$6*Znorm.Profile!B2480*((100-(24*'Założenia i wyniki'!$E$9))/100)</f>
        <v>0</v>
      </c>
      <c r="C2480">
        <f>'Założenia i wyniki'!$E$8*Znorm.Profile!C2480*(1+'Założenia i wyniki'!$E$10/100)^24</f>
        <v>0.31458734999999999</v>
      </c>
      <c r="D2480">
        <f t="shared" si="114"/>
        <v>0</v>
      </c>
      <c r="E2480">
        <f t="shared" si="115"/>
        <v>0</v>
      </c>
      <c r="F2480">
        <f t="shared" si="116"/>
        <v>0.31458734999999999</v>
      </c>
    </row>
    <row r="2481" spans="1:6" x14ac:dyDescent="0.25">
      <c r="A2481">
        <v>2472</v>
      </c>
      <c r="B2481">
        <f>'Założenia i wyniki'!$E$6*Znorm.Profile!B2481*((100-(24*'Założenia i wyniki'!$E$9))/100)</f>
        <v>0</v>
      </c>
      <c r="C2481">
        <f>'Założenia i wyniki'!$E$8*Znorm.Profile!C2481*(1+'Założenia i wyniki'!$E$10/100)^24</f>
        <v>0.24021339999999997</v>
      </c>
      <c r="D2481">
        <f t="shared" si="114"/>
        <v>0</v>
      </c>
      <c r="E2481">
        <f t="shared" si="115"/>
        <v>0</v>
      </c>
      <c r="F2481">
        <f t="shared" si="116"/>
        <v>0.24021339999999997</v>
      </c>
    </row>
    <row r="2482" spans="1:6" x14ac:dyDescent="0.25">
      <c r="A2482">
        <v>2473</v>
      </c>
      <c r="B2482">
        <f>'Założenia i wyniki'!$E$6*Znorm.Profile!B2482*((100-(24*'Założenia i wyniki'!$E$9))/100)</f>
        <v>0</v>
      </c>
      <c r="C2482">
        <f>'Założenia i wyniki'!$E$8*Znorm.Profile!C2482*(1+'Założenia i wyniki'!$E$10/100)^24</f>
        <v>0.20964650000000001</v>
      </c>
      <c r="D2482">
        <f t="shared" si="114"/>
        <v>0</v>
      </c>
      <c r="E2482">
        <f t="shared" si="115"/>
        <v>0</v>
      </c>
      <c r="F2482">
        <f t="shared" si="116"/>
        <v>0.20964650000000001</v>
      </c>
    </row>
    <row r="2483" spans="1:6" x14ac:dyDescent="0.25">
      <c r="A2483">
        <v>2474</v>
      </c>
      <c r="B2483">
        <f>'Założenia i wyniki'!$E$6*Znorm.Profile!B2483*((100-(24*'Założenia i wyniki'!$E$9))/100)</f>
        <v>0</v>
      </c>
      <c r="C2483">
        <f>'Założenia i wyniki'!$E$8*Znorm.Profile!C2483*(1+'Założenia i wyniki'!$E$10/100)^24</f>
        <v>0.19820254999999998</v>
      </c>
      <c r="D2483">
        <f t="shared" si="114"/>
        <v>0</v>
      </c>
      <c r="E2483">
        <f t="shared" si="115"/>
        <v>0</v>
      </c>
      <c r="F2483">
        <f t="shared" si="116"/>
        <v>0.19820254999999998</v>
      </c>
    </row>
    <row r="2484" spans="1:6" x14ac:dyDescent="0.25">
      <c r="A2484">
        <v>2475</v>
      </c>
      <c r="B2484">
        <f>'Założenia i wyniki'!$E$6*Znorm.Profile!B2484*((100-(24*'Założenia i wyniki'!$E$9))/100)</f>
        <v>0</v>
      </c>
      <c r="C2484">
        <f>'Założenia i wyniki'!$E$8*Znorm.Profile!C2484*(1+'Założenia i wyniki'!$E$10/100)^24</f>
        <v>0.198793</v>
      </c>
      <c r="D2484">
        <f t="shared" si="114"/>
        <v>0</v>
      </c>
      <c r="E2484">
        <f t="shared" si="115"/>
        <v>0</v>
      </c>
      <c r="F2484">
        <f t="shared" si="116"/>
        <v>0.198793</v>
      </c>
    </row>
    <row r="2485" spans="1:6" x14ac:dyDescent="0.25">
      <c r="A2485">
        <v>2476</v>
      </c>
      <c r="B2485">
        <f>'Założenia i wyniki'!$E$6*Znorm.Profile!B2485*((100-(24*'Założenia i wyniki'!$E$9))/100)</f>
        <v>0</v>
      </c>
      <c r="C2485">
        <f>'Założenia i wyniki'!$E$8*Znorm.Profile!C2485*(1+'Założenia i wyniki'!$E$10/100)^24</f>
        <v>0.22022454999999999</v>
      </c>
      <c r="D2485">
        <f t="shared" si="114"/>
        <v>0</v>
      </c>
      <c r="E2485">
        <f t="shared" si="115"/>
        <v>0</v>
      </c>
      <c r="F2485">
        <f t="shared" si="116"/>
        <v>0.22022454999999999</v>
      </c>
    </row>
    <row r="2486" spans="1:6" x14ac:dyDescent="0.25">
      <c r="A2486">
        <v>2477</v>
      </c>
      <c r="B2486">
        <f>'Założenia i wyniki'!$E$6*Znorm.Profile!B2486*((100-(24*'Założenia i wyniki'!$E$9))/100)</f>
        <v>0</v>
      </c>
      <c r="C2486">
        <f>'Założenia i wyniki'!$E$8*Znorm.Profile!C2486*(1+'Założenia i wyniki'!$E$10/100)^24</f>
        <v>0.27875749999999994</v>
      </c>
      <c r="D2486">
        <f t="shared" si="114"/>
        <v>0</v>
      </c>
      <c r="E2486">
        <f t="shared" si="115"/>
        <v>0</v>
      </c>
      <c r="F2486">
        <f t="shared" si="116"/>
        <v>0.27875749999999994</v>
      </c>
    </row>
    <row r="2487" spans="1:6" x14ac:dyDescent="0.25">
      <c r="A2487">
        <v>2478</v>
      </c>
      <c r="B2487">
        <f>'Założenia i wyniki'!$E$6*Znorm.Profile!B2487*((100-(24*'Założenia i wyniki'!$E$9))/100)</f>
        <v>5.8515969811320748E-2</v>
      </c>
      <c r="C2487">
        <f>'Założenia i wyniki'!$E$8*Znorm.Profile!C2487*(1+'Założenia i wyniki'!$E$10/100)^24</f>
        <v>0.35843920000000001</v>
      </c>
      <c r="D2487">
        <f t="shared" si="114"/>
        <v>5.8515969811320748E-2</v>
      </c>
      <c r="E2487">
        <f t="shared" si="115"/>
        <v>0</v>
      </c>
      <c r="F2487">
        <f t="shared" si="116"/>
        <v>0.29992323018867928</v>
      </c>
    </row>
    <row r="2488" spans="1:6" x14ac:dyDescent="0.25">
      <c r="A2488">
        <v>2479</v>
      </c>
      <c r="B2488">
        <f>'Założenia i wyniki'!$E$6*Znorm.Profile!B2488*((100-(24*'Założenia i wyniki'!$E$9))/100)</f>
        <v>0.36300543396226415</v>
      </c>
      <c r="C2488">
        <f>'Założenia i wyniki'!$E$8*Znorm.Profile!C2488*(1+'Założenia i wyniki'!$E$10/100)^24</f>
        <v>0.40840204999999996</v>
      </c>
      <c r="D2488">
        <f t="shared" si="114"/>
        <v>0.36300543396226415</v>
      </c>
      <c r="E2488">
        <f t="shared" si="115"/>
        <v>0</v>
      </c>
      <c r="F2488">
        <f t="shared" si="116"/>
        <v>4.5396616037735815E-2</v>
      </c>
    </row>
    <row r="2489" spans="1:6" x14ac:dyDescent="0.25">
      <c r="A2489">
        <v>2480</v>
      </c>
      <c r="B2489">
        <f>'Założenia i wyniki'!$E$6*Znorm.Profile!B2489*((100-(24*'Założenia i wyniki'!$E$9))/100)</f>
        <v>0.88514113207547163</v>
      </c>
      <c r="C2489">
        <f>'Założenia i wyniki'!$E$8*Znorm.Profile!C2489*(1+'Założenia i wyniki'!$E$10/100)^24</f>
        <v>0.42353394999999999</v>
      </c>
      <c r="D2489">
        <f t="shared" si="114"/>
        <v>0.42353394999999999</v>
      </c>
      <c r="E2489">
        <f t="shared" si="115"/>
        <v>0.46160718207547163</v>
      </c>
      <c r="F2489">
        <f t="shared" si="116"/>
        <v>0</v>
      </c>
    </row>
    <row r="2490" spans="1:6" x14ac:dyDescent="0.25">
      <c r="A2490">
        <v>2481</v>
      </c>
      <c r="B2490">
        <f>'Założenia i wyniki'!$E$6*Znorm.Profile!B2490*((100-(24*'Założenia i wyniki'!$E$9))/100)</f>
        <v>1.3919705660377357</v>
      </c>
      <c r="C2490">
        <f>'Założenia i wyniki'!$E$8*Znorm.Profile!C2490*(1+'Założenia i wyniki'!$E$10/100)^24</f>
        <v>0.41592984999999999</v>
      </c>
      <c r="D2490">
        <f t="shared" si="114"/>
        <v>0.41592984999999999</v>
      </c>
      <c r="E2490">
        <f t="shared" si="115"/>
        <v>0.97604071603773579</v>
      </c>
      <c r="F2490">
        <f t="shared" si="116"/>
        <v>0</v>
      </c>
    </row>
    <row r="2491" spans="1:6" x14ac:dyDescent="0.25">
      <c r="A2491">
        <v>2482</v>
      </c>
      <c r="B2491">
        <f>'Założenia i wyniki'!$E$6*Znorm.Profile!B2491*((100-(24*'Założenia i wyniki'!$E$9))/100)</f>
        <v>1.7577811320754713</v>
      </c>
      <c r="C2491">
        <f>'Założenia i wyniki'!$E$8*Znorm.Profile!C2491*(1+'Założenia i wyniki'!$E$10/100)^24</f>
        <v>0.39900349999999996</v>
      </c>
      <c r="D2491">
        <f t="shared" si="114"/>
        <v>0.39900349999999996</v>
      </c>
      <c r="E2491">
        <f t="shared" si="115"/>
        <v>1.3587776320754714</v>
      </c>
      <c r="F2491">
        <f t="shared" si="116"/>
        <v>0</v>
      </c>
    </row>
    <row r="2492" spans="1:6" x14ac:dyDescent="0.25">
      <c r="A2492">
        <v>2483</v>
      </c>
      <c r="B2492">
        <f>'Założenia i wyniki'!$E$6*Znorm.Profile!B2492*((100-(24*'Założenia i wyniki'!$E$9))/100)</f>
        <v>1.9379803773584905</v>
      </c>
      <c r="C2492">
        <f>'Założenia i wyniki'!$E$8*Znorm.Profile!C2492*(1+'Założenia i wyniki'!$E$10/100)^24</f>
        <v>0.3830596</v>
      </c>
      <c r="D2492">
        <f t="shared" si="114"/>
        <v>0.3830596</v>
      </c>
      <c r="E2492">
        <f t="shared" si="115"/>
        <v>1.5549207773584905</v>
      </c>
      <c r="F2492">
        <f t="shared" si="116"/>
        <v>0</v>
      </c>
    </row>
    <row r="2493" spans="1:6" x14ac:dyDescent="0.25">
      <c r="A2493">
        <v>2484</v>
      </c>
      <c r="B2493">
        <f>'Założenia i wyniki'!$E$6*Znorm.Profile!B2493*((100-(24*'Założenia i wyniki'!$E$9))/100)</f>
        <v>1.9971320754716981</v>
      </c>
      <c r="C2493">
        <f>'Założenia i wyniki'!$E$8*Znorm.Profile!C2493*(1+'Założenia i wyniki'!$E$10/100)^24</f>
        <v>0.38090954999999999</v>
      </c>
      <c r="D2493">
        <f t="shared" si="114"/>
        <v>0.38090954999999999</v>
      </c>
      <c r="E2493">
        <f t="shared" si="115"/>
        <v>1.6162225254716982</v>
      </c>
      <c r="F2493">
        <f t="shared" si="116"/>
        <v>0</v>
      </c>
    </row>
    <row r="2494" spans="1:6" x14ac:dyDescent="0.25">
      <c r="A2494">
        <v>2485</v>
      </c>
      <c r="B2494">
        <f>'Założenia i wyniki'!$E$6*Znorm.Profile!B2494*((100-(24*'Założenia i wyniki'!$E$9))/100)</f>
        <v>1.9319584905660376</v>
      </c>
      <c r="C2494">
        <f>'Założenia i wyniki'!$E$8*Znorm.Profile!C2494*(1+'Założenia i wyniki'!$E$10/100)^24</f>
        <v>0.38205929999999999</v>
      </c>
      <c r="D2494">
        <f t="shared" si="114"/>
        <v>0.38205929999999999</v>
      </c>
      <c r="E2494">
        <f t="shared" si="115"/>
        <v>1.5498991905660375</v>
      </c>
      <c r="F2494">
        <f t="shared" si="116"/>
        <v>0</v>
      </c>
    </row>
    <row r="2495" spans="1:6" x14ac:dyDescent="0.25">
      <c r="A2495">
        <v>2486</v>
      </c>
      <c r="B2495">
        <f>'Założenia i wyniki'!$E$6*Znorm.Profile!B2495*((100-(24*'Założenia i wyniki'!$E$9))/100)</f>
        <v>1.7555705660377359</v>
      </c>
      <c r="C2495">
        <f>'Założenia i wyniki'!$E$8*Znorm.Profile!C2495*(1+'Założenia i wyniki'!$E$10/100)^24</f>
        <v>0.37476039999999999</v>
      </c>
      <c r="D2495">
        <f t="shared" si="114"/>
        <v>0.37476039999999999</v>
      </c>
      <c r="E2495">
        <f t="shared" si="115"/>
        <v>1.3808101660377359</v>
      </c>
      <c r="F2495">
        <f t="shared" si="116"/>
        <v>0</v>
      </c>
    </row>
    <row r="2496" spans="1:6" x14ac:dyDescent="0.25">
      <c r="A2496">
        <v>2487</v>
      </c>
      <c r="B2496">
        <f>'Założenia i wyniki'!$E$6*Znorm.Profile!B2496*((100-(24*'Założenia i wyniki'!$E$9))/100)</f>
        <v>1.4181162264150944</v>
      </c>
      <c r="C2496">
        <f>'Założenia i wyniki'!$E$8*Znorm.Profile!C2496*(1+'Założenia i wyniki'!$E$10/100)^24</f>
        <v>0.39191425000000002</v>
      </c>
      <c r="D2496">
        <f t="shared" si="114"/>
        <v>0.39191425000000002</v>
      </c>
      <c r="E2496">
        <f t="shared" si="115"/>
        <v>1.0262019764150945</v>
      </c>
      <c r="F2496">
        <f t="shared" si="116"/>
        <v>0</v>
      </c>
    </row>
    <row r="2497" spans="1:6" x14ac:dyDescent="0.25">
      <c r="A2497">
        <v>2488</v>
      </c>
      <c r="B2497">
        <f>'Założenia i wyniki'!$E$6*Znorm.Profile!B2497*((100-(24*'Założenia i wyniki'!$E$9))/100)</f>
        <v>0.93712754716981117</v>
      </c>
      <c r="C2497">
        <f>'Założenia i wyniki'!$E$8*Znorm.Profile!C2497*(1+'Założenia i wyniki'!$E$10/100)^24</f>
        <v>0.41041595000000003</v>
      </c>
      <c r="D2497">
        <f t="shared" si="114"/>
        <v>0.41041595000000003</v>
      </c>
      <c r="E2497">
        <f t="shared" si="115"/>
        <v>0.52671159716981109</v>
      </c>
      <c r="F2497">
        <f t="shared" si="116"/>
        <v>0</v>
      </c>
    </row>
    <row r="2498" spans="1:6" x14ac:dyDescent="0.25">
      <c r="A2498">
        <v>2489</v>
      </c>
      <c r="B2498">
        <f>'Założenia i wyniki'!$E$6*Znorm.Profile!B2498*((100-(24*'Założenia i wyniki'!$E$9))/100)</f>
        <v>0.41554830188679243</v>
      </c>
      <c r="C2498">
        <f>'Założenia i wyniki'!$E$8*Znorm.Profile!C2498*(1+'Założenia i wyniki'!$E$10/100)^24</f>
        <v>0.4264155</v>
      </c>
      <c r="D2498">
        <f t="shared" si="114"/>
        <v>0.41554830188679243</v>
      </c>
      <c r="E2498">
        <f t="shared" si="115"/>
        <v>0</v>
      </c>
      <c r="F2498">
        <f t="shared" si="116"/>
        <v>1.0867198113207577E-2</v>
      </c>
    </row>
    <row r="2499" spans="1:6" x14ac:dyDescent="0.25">
      <c r="A2499">
        <v>2490</v>
      </c>
      <c r="B2499">
        <f>'Założenia i wyniki'!$E$6*Znorm.Profile!B2499*((100-(24*'Założenia i wyniki'!$E$9))/100)</f>
        <v>5.3660347169811315E-2</v>
      </c>
      <c r="C2499">
        <f>'Założenia i wyniki'!$E$8*Znorm.Profile!C2499*(1+'Założenia i wyniki'!$E$10/100)^24</f>
        <v>0.46208645000000004</v>
      </c>
      <c r="D2499">
        <f t="shared" si="114"/>
        <v>5.3660347169811315E-2</v>
      </c>
      <c r="E2499">
        <f t="shared" si="115"/>
        <v>0</v>
      </c>
      <c r="F2499">
        <f t="shared" si="116"/>
        <v>0.40842610283018871</v>
      </c>
    </row>
    <row r="2500" spans="1:6" x14ac:dyDescent="0.25">
      <c r="A2500">
        <v>2491</v>
      </c>
      <c r="B2500">
        <f>'Założenia i wyniki'!$E$6*Znorm.Profile!B2500*((100-(24*'Założenia i wyniki'!$E$9))/100)</f>
        <v>0</v>
      </c>
      <c r="C2500">
        <f>'Założenia i wyniki'!$E$8*Znorm.Profile!C2500*(1+'Założenia i wyniki'!$E$10/100)^24</f>
        <v>0.52537485000000006</v>
      </c>
      <c r="D2500">
        <f t="shared" si="114"/>
        <v>0</v>
      </c>
      <c r="E2500">
        <f t="shared" si="115"/>
        <v>0</v>
      </c>
      <c r="F2500">
        <f t="shared" si="116"/>
        <v>0.52537485000000006</v>
      </c>
    </row>
    <row r="2501" spans="1:6" x14ac:dyDescent="0.25">
      <c r="A2501">
        <v>2492</v>
      </c>
      <c r="B2501">
        <f>'Założenia i wyniki'!$E$6*Znorm.Profile!B2501*((100-(24*'Założenia i wyniki'!$E$9))/100)</f>
        <v>0</v>
      </c>
      <c r="C2501">
        <f>'Założenia i wyniki'!$E$8*Znorm.Profile!C2501*(1+'Założenia i wyniki'!$E$10/100)^24</f>
        <v>0.56931490000000007</v>
      </c>
      <c r="D2501">
        <f t="shared" si="114"/>
        <v>0</v>
      </c>
      <c r="E2501">
        <f t="shared" si="115"/>
        <v>0</v>
      </c>
      <c r="F2501">
        <f t="shared" si="116"/>
        <v>0.56931490000000007</v>
      </c>
    </row>
    <row r="2502" spans="1:6" x14ac:dyDescent="0.25">
      <c r="A2502">
        <v>2493</v>
      </c>
      <c r="B2502">
        <f>'Założenia i wyniki'!$E$6*Znorm.Profile!B2502*((100-(24*'Założenia i wyniki'!$E$9))/100)</f>
        <v>0</v>
      </c>
      <c r="C2502">
        <f>'Założenia i wyniki'!$E$8*Znorm.Profile!C2502*(1+'Założenia i wyniki'!$E$10/100)^24</f>
        <v>0.51018134999999998</v>
      </c>
      <c r="D2502">
        <f t="shared" si="114"/>
        <v>0</v>
      </c>
      <c r="E2502">
        <f t="shared" si="115"/>
        <v>0</v>
      </c>
      <c r="F2502">
        <f t="shared" si="116"/>
        <v>0.51018134999999998</v>
      </c>
    </row>
    <row r="2503" spans="1:6" x14ac:dyDescent="0.25">
      <c r="A2503">
        <v>2494</v>
      </c>
      <c r="B2503">
        <f>'Założenia i wyniki'!$E$6*Znorm.Profile!B2503*((100-(24*'Założenia i wyniki'!$E$9))/100)</f>
        <v>0</v>
      </c>
      <c r="C2503">
        <f>'Założenia i wyniki'!$E$8*Znorm.Profile!C2503*(1+'Założenia i wyniki'!$E$10/100)^24</f>
        <v>0.40750359999999997</v>
      </c>
      <c r="D2503">
        <f t="shared" si="114"/>
        <v>0</v>
      </c>
      <c r="E2503">
        <f t="shared" si="115"/>
        <v>0</v>
      </c>
      <c r="F2503">
        <f t="shared" si="116"/>
        <v>0.40750359999999997</v>
      </c>
    </row>
    <row r="2504" spans="1:6" x14ac:dyDescent="0.25">
      <c r="A2504">
        <v>2495</v>
      </c>
      <c r="B2504">
        <f>'Założenia i wyniki'!$E$6*Znorm.Profile!B2504*((100-(24*'Założenia i wyniki'!$E$9))/100)</f>
        <v>0</v>
      </c>
      <c r="C2504">
        <f>'Założenia i wyniki'!$E$8*Znorm.Profile!C2504*(1+'Założenia i wyniki'!$E$10/100)^24</f>
        <v>0.3137974</v>
      </c>
      <c r="D2504">
        <f t="shared" si="114"/>
        <v>0</v>
      </c>
      <c r="E2504">
        <f t="shared" si="115"/>
        <v>0</v>
      </c>
      <c r="F2504">
        <f t="shared" si="116"/>
        <v>0.3137974</v>
      </c>
    </row>
    <row r="2505" spans="1:6" x14ac:dyDescent="0.25">
      <c r="A2505">
        <v>2496</v>
      </c>
      <c r="B2505">
        <f>'Założenia i wyniki'!$E$6*Znorm.Profile!B2505*((100-(24*'Założenia i wyniki'!$E$9))/100)</f>
        <v>0</v>
      </c>
      <c r="C2505">
        <f>'Założenia i wyniki'!$E$8*Znorm.Profile!C2505*(1+'Założenia i wyniki'!$E$10/100)^24</f>
        <v>0.23656465000000002</v>
      </c>
      <c r="D2505">
        <f t="shared" si="114"/>
        <v>0</v>
      </c>
      <c r="E2505">
        <f t="shared" si="115"/>
        <v>0</v>
      </c>
      <c r="F2505">
        <f t="shared" si="116"/>
        <v>0.23656465000000002</v>
      </c>
    </row>
    <row r="2506" spans="1:6" x14ac:dyDescent="0.25">
      <c r="A2506">
        <v>2497</v>
      </c>
      <c r="B2506">
        <f>'Założenia i wyniki'!$E$6*Znorm.Profile!B2506*((100-(24*'Założenia i wyniki'!$E$9))/100)</f>
        <v>0</v>
      </c>
      <c r="C2506">
        <f>'Założenia i wyniki'!$E$8*Znorm.Profile!C2506*(1+'Założenia i wyniki'!$E$10/100)^24</f>
        <v>0.20789299999999999</v>
      </c>
      <c r="D2506">
        <f t="shared" si="114"/>
        <v>0</v>
      </c>
      <c r="E2506">
        <f t="shared" si="115"/>
        <v>0</v>
      </c>
      <c r="F2506">
        <f t="shared" si="116"/>
        <v>0.20789299999999999</v>
      </c>
    </row>
    <row r="2507" spans="1:6" x14ac:dyDescent="0.25">
      <c r="A2507">
        <v>2498</v>
      </c>
      <c r="B2507">
        <f>'Założenia i wyniki'!$E$6*Znorm.Profile!B2507*((100-(24*'Założenia i wyniki'!$E$9))/100)</f>
        <v>0</v>
      </c>
      <c r="C2507">
        <f>'Założenia i wyniki'!$E$8*Znorm.Profile!C2507*(1+'Założenia i wyniki'!$E$10/100)^24</f>
        <v>0.19329135</v>
      </c>
      <c r="D2507">
        <f t="shared" ref="D2507:D2570" si="117">IF(B2507&lt;=C2507,B2507,C2507)</f>
        <v>0</v>
      </c>
      <c r="E2507">
        <f t="shared" ref="E2507:E2570" si="118">IF(B2507&gt;C2507,B2507-C2507,0)</f>
        <v>0</v>
      </c>
      <c r="F2507">
        <f t="shared" ref="F2507:F2570" si="119">IF(B2507&lt;C2507,C2507-B2507,0)</f>
        <v>0.19329135</v>
      </c>
    </row>
    <row r="2508" spans="1:6" x14ac:dyDescent="0.25">
      <c r="A2508">
        <v>2499</v>
      </c>
      <c r="B2508">
        <f>'Założenia i wyniki'!$E$6*Znorm.Profile!B2508*((100-(24*'Założenia i wyniki'!$E$9))/100)</f>
        <v>0</v>
      </c>
      <c r="C2508">
        <f>'Założenia i wyniki'!$E$8*Znorm.Profile!C2508*(1+'Założenia i wyniki'!$E$10/100)^24</f>
        <v>0.19921405</v>
      </c>
      <c r="D2508">
        <f t="shared" si="117"/>
        <v>0</v>
      </c>
      <c r="E2508">
        <f t="shared" si="118"/>
        <v>0</v>
      </c>
      <c r="F2508">
        <f t="shared" si="119"/>
        <v>0.19921405</v>
      </c>
    </row>
    <row r="2509" spans="1:6" x14ac:dyDescent="0.25">
      <c r="A2509">
        <v>2500</v>
      </c>
      <c r="B2509">
        <f>'Założenia i wyniki'!$E$6*Znorm.Profile!B2509*((100-(24*'Założenia i wyniki'!$E$9))/100)</f>
        <v>0</v>
      </c>
      <c r="C2509">
        <f>'Założenia i wyniki'!$E$8*Znorm.Profile!C2509*(1+'Założenia i wyniki'!$E$10/100)^24</f>
        <v>0.21997079999999997</v>
      </c>
      <c r="D2509">
        <f t="shared" si="117"/>
        <v>0</v>
      </c>
      <c r="E2509">
        <f t="shared" si="118"/>
        <v>0</v>
      </c>
      <c r="F2509">
        <f t="shared" si="119"/>
        <v>0.21997079999999997</v>
      </c>
    </row>
    <row r="2510" spans="1:6" x14ac:dyDescent="0.25">
      <c r="A2510">
        <v>2501</v>
      </c>
      <c r="B2510">
        <f>'Założenia i wyniki'!$E$6*Znorm.Profile!B2510*((100-(24*'Założenia i wyniki'!$E$9))/100)</f>
        <v>0</v>
      </c>
      <c r="C2510">
        <f>'Założenia i wyniki'!$E$8*Znorm.Profile!C2510*(1+'Założenia i wyniki'!$E$10/100)^24</f>
        <v>0.27706105000000003</v>
      </c>
      <c r="D2510">
        <f t="shared" si="117"/>
        <v>0</v>
      </c>
      <c r="E2510">
        <f t="shared" si="118"/>
        <v>0</v>
      </c>
      <c r="F2510">
        <f t="shared" si="119"/>
        <v>0.27706105000000003</v>
      </c>
    </row>
    <row r="2511" spans="1:6" x14ac:dyDescent="0.25">
      <c r="A2511">
        <v>2502</v>
      </c>
      <c r="B2511">
        <f>'Założenia i wyniki'!$E$6*Znorm.Profile!B2511*((100-(24*'Założenia i wyniki'!$E$9))/100)</f>
        <v>2.7835600000000005E-2</v>
      </c>
      <c r="C2511">
        <f>'Założenia i wyniki'!$E$8*Znorm.Profile!C2511*(1+'Założenia i wyniki'!$E$10/100)^24</f>
        <v>0.35540960000000005</v>
      </c>
      <c r="D2511">
        <f t="shared" si="117"/>
        <v>2.7835600000000005E-2</v>
      </c>
      <c r="E2511">
        <f t="shared" si="118"/>
        <v>0</v>
      </c>
      <c r="F2511">
        <f t="shared" si="119"/>
        <v>0.32757400000000003</v>
      </c>
    </row>
    <row r="2512" spans="1:6" x14ac:dyDescent="0.25">
      <c r="A2512">
        <v>2503</v>
      </c>
      <c r="B2512">
        <f>'Założenia i wyniki'!$E$6*Znorm.Profile!B2512*((100-(24*'Założenia i wyniki'!$E$9))/100)</f>
        <v>9.7592679245283018E-2</v>
      </c>
      <c r="C2512">
        <f>'Założenia i wyniki'!$E$8*Znorm.Profile!C2512*(1+'Założenia i wyniki'!$E$10/100)^24</f>
        <v>0.41570655000000001</v>
      </c>
      <c r="D2512">
        <f t="shared" si="117"/>
        <v>9.7592679245283018E-2</v>
      </c>
      <c r="E2512">
        <f t="shared" si="118"/>
        <v>0</v>
      </c>
      <c r="F2512">
        <f t="shared" si="119"/>
        <v>0.31811387075471698</v>
      </c>
    </row>
    <row r="2513" spans="1:6" x14ac:dyDescent="0.25">
      <c r="A2513">
        <v>2504</v>
      </c>
      <c r="B2513">
        <f>'Założenia i wyniki'!$E$6*Znorm.Profile!B2513*((100-(24*'Założenia i wyniki'!$E$9))/100)</f>
        <v>0.25413124528301889</v>
      </c>
      <c r="C2513">
        <f>'Założenia i wyniki'!$E$8*Znorm.Profile!C2513*(1+'Założenia i wyniki'!$E$10/100)^24</f>
        <v>0.41395130000000002</v>
      </c>
      <c r="D2513">
        <f t="shared" si="117"/>
        <v>0.25413124528301889</v>
      </c>
      <c r="E2513">
        <f t="shared" si="118"/>
        <v>0</v>
      </c>
      <c r="F2513">
        <f t="shared" si="119"/>
        <v>0.15982005471698113</v>
      </c>
    </row>
    <row r="2514" spans="1:6" x14ac:dyDescent="0.25">
      <c r="A2514">
        <v>2505</v>
      </c>
      <c r="B2514">
        <f>'Założenia i wyniki'!$E$6*Znorm.Profile!B2514*((100-(24*'Założenia i wyniki'!$E$9))/100)</f>
        <v>1.1957637735849056</v>
      </c>
      <c r="C2514">
        <f>'Założenia i wyniki'!$E$8*Znorm.Profile!C2514*(1+'Założenia i wyniki'!$E$10/100)^24</f>
        <v>0.40890570000000004</v>
      </c>
      <c r="D2514">
        <f t="shared" si="117"/>
        <v>0.40890570000000004</v>
      </c>
      <c r="E2514">
        <f t="shared" si="118"/>
        <v>0.78685807358490556</v>
      </c>
      <c r="F2514">
        <f t="shared" si="119"/>
        <v>0</v>
      </c>
    </row>
    <row r="2515" spans="1:6" x14ac:dyDescent="0.25">
      <c r="A2515">
        <v>2506</v>
      </c>
      <c r="B2515">
        <f>'Założenia i wyniki'!$E$6*Znorm.Profile!B2515*((100-(24*'Założenia i wyniki'!$E$9))/100)</f>
        <v>1.6834603773584906</v>
      </c>
      <c r="C2515">
        <f>'Założenia i wyniki'!$E$8*Znorm.Profile!C2515*(1+'Założenia i wyniki'!$E$10/100)^24</f>
        <v>0.3978912</v>
      </c>
      <c r="D2515">
        <f t="shared" si="117"/>
        <v>0.3978912</v>
      </c>
      <c r="E2515">
        <f t="shared" si="118"/>
        <v>1.2855691773584907</v>
      </c>
      <c r="F2515">
        <f t="shared" si="119"/>
        <v>0</v>
      </c>
    </row>
    <row r="2516" spans="1:6" x14ac:dyDescent="0.25">
      <c r="A2516">
        <v>2507</v>
      </c>
      <c r="B2516">
        <f>'Założenia i wyniki'!$E$6*Znorm.Profile!B2516*((100-(24*'Założenia i wyniki'!$E$9))/100)</f>
        <v>1.8720445283018867</v>
      </c>
      <c r="C2516">
        <f>'Założenia i wyniki'!$E$8*Znorm.Profile!C2516*(1+'Założenia i wyniki'!$E$10/100)^24</f>
        <v>0.38976069999999996</v>
      </c>
      <c r="D2516">
        <f t="shared" si="117"/>
        <v>0.38976069999999996</v>
      </c>
      <c r="E2516">
        <f t="shared" si="118"/>
        <v>1.4822838283018869</v>
      </c>
      <c r="F2516">
        <f t="shared" si="119"/>
        <v>0</v>
      </c>
    </row>
    <row r="2517" spans="1:6" x14ac:dyDescent="0.25">
      <c r="A2517">
        <v>2508</v>
      </c>
      <c r="B2517">
        <f>'Założenia i wyniki'!$E$6*Znorm.Profile!B2517*((100-(24*'Założenia i wyniki'!$E$9))/100)</f>
        <v>1.3482166037735848</v>
      </c>
      <c r="C2517">
        <f>'Założenia i wyniki'!$E$8*Znorm.Profile!C2517*(1+'Założenia i wyniki'!$E$10/100)^24</f>
        <v>0.38275825000000002</v>
      </c>
      <c r="D2517">
        <f t="shared" si="117"/>
        <v>0.38275825000000002</v>
      </c>
      <c r="E2517">
        <f t="shared" si="118"/>
        <v>0.9654583537735848</v>
      </c>
      <c r="F2517">
        <f t="shared" si="119"/>
        <v>0</v>
      </c>
    </row>
    <row r="2518" spans="1:6" x14ac:dyDescent="0.25">
      <c r="A2518">
        <v>2509</v>
      </c>
      <c r="B2518">
        <f>'Założenia i wyniki'!$E$6*Znorm.Profile!B2518*((100-(24*'Założenia i wyniki'!$E$9))/100)</f>
        <v>0.44951479245283021</v>
      </c>
      <c r="C2518">
        <f>'Założenia i wyniki'!$E$8*Znorm.Profile!C2518*(1+'Założenia i wyniki'!$E$10/100)^24</f>
        <v>0.37861285</v>
      </c>
      <c r="D2518">
        <f t="shared" si="117"/>
        <v>0.37861285</v>
      </c>
      <c r="E2518">
        <f t="shared" si="118"/>
        <v>7.0901942452830213E-2</v>
      </c>
      <c r="F2518">
        <f t="shared" si="119"/>
        <v>0</v>
      </c>
    </row>
    <row r="2519" spans="1:6" x14ac:dyDescent="0.25">
      <c r="A2519">
        <v>2510</v>
      </c>
      <c r="B2519">
        <f>'Założenia i wyniki'!$E$6*Znorm.Profile!B2519*((100-(24*'Założenia i wyniki'!$E$9))/100)</f>
        <v>0.40635539622641509</v>
      </c>
      <c r="C2519">
        <f>'Założenia i wyniki'!$E$8*Znorm.Profile!C2519*(1+'Założenia i wyniki'!$E$10/100)^24</f>
        <v>0.37450349999999999</v>
      </c>
      <c r="D2519">
        <f t="shared" si="117"/>
        <v>0.37450349999999999</v>
      </c>
      <c r="E2519">
        <f t="shared" si="118"/>
        <v>3.18518962264151E-2</v>
      </c>
      <c r="F2519">
        <f t="shared" si="119"/>
        <v>0</v>
      </c>
    </row>
    <row r="2520" spans="1:6" x14ac:dyDescent="0.25">
      <c r="A2520">
        <v>2511</v>
      </c>
      <c r="B2520">
        <f>'Założenia i wyniki'!$E$6*Znorm.Profile!B2520*((100-(24*'Założenia i wyniki'!$E$9))/100)</f>
        <v>0.25750807547169807</v>
      </c>
      <c r="C2520">
        <f>'Założenia i wyniki'!$E$8*Znorm.Profile!C2520*(1+'Założenia i wyniki'!$E$10/100)^24</f>
        <v>0.39083835</v>
      </c>
      <c r="D2520">
        <f t="shared" si="117"/>
        <v>0.25750807547169807</v>
      </c>
      <c r="E2520">
        <f t="shared" si="118"/>
        <v>0</v>
      </c>
      <c r="F2520">
        <f t="shared" si="119"/>
        <v>0.13333027452830193</v>
      </c>
    </row>
    <row r="2521" spans="1:6" x14ac:dyDescent="0.25">
      <c r="A2521">
        <v>2512</v>
      </c>
      <c r="B2521">
        <f>'Założenia i wyniki'!$E$6*Znorm.Profile!B2521*((100-(24*'Założenia i wyniki'!$E$9))/100)</f>
        <v>0.13038528301886793</v>
      </c>
      <c r="C2521">
        <f>'Założenia i wyniki'!$E$8*Znorm.Profile!C2521*(1+'Założenia i wyniki'!$E$10/100)^24</f>
        <v>0.40446979999999999</v>
      </c>
      <c r="D2521">
        <f t="shared" si="117"/>
        <v>0.13038528301886793</v>
      </c>
      <c r="E2521">
        <f t="shared" si="118"/>
        <v>0</v>
      </c>
      <c r="F2521">
        <f t="shared" si="119"/>
        <v>0.27408451698113206</v>
      </c>
    </row>
    <row r="2522" spans="1:6" x14ac:dyDescent="0.25">
      <c r="A2522">
        <v>2513</v>
      </c>
      <c r="B2522">
        <f>'Założenia i wyniki'!$E$6*Znorm.Profile!B2522*((100-(24*'Założenia i wyniki'!$E$9))/100)</f>
        <v>9.728777358490566E-2</v>
      </c>
      <c r="C2522">
        <f>'Założenia i wyniki'!$E$8*Znorm.Profile!C2522*(1+'Założenia i wyniki'!$E$10/100)^24</f>
        <v>0.42510124999999999</v>
      </c>
      <c r="D2522">
        <f t="shared" si="117"/>
        <v>9.728777358490566E-2</v>
      </c>
      <c r="E2522">
        <f t="shared" si="118"/>
        <v>0</v>
      </c>
      <c r="F2522">
        <f t="shared" si="119"/>
        <v>0.32781347641509434</v>
      </c>
    </row>
    <row r="2523" spans="1:6" x14ac:dyDescent="0.25">
      <c r="A2523">
        <v>2514</v>
      </c>
      <c r="B2523">
        <f>'Założenia i wyniki'!$E$6*Znorm.Profile!B2523*((100-(24*'Założenia i wyniki'!$E$9))/100)</f>
        <v>2.1023245283018868E-2</v>
      </c>
      <c r="C2523">
        <f>'Założenia i wyniki'!$E$8*Znorm.Profile!C2523*(1+'Założenia i wyniki'!$E$10/100)^24</f>
        <v>0.46125869999999997</v>
      </c>
      <c r="D2523">
        <f t="shared" si="117"/>
        <v>2.1023245283018868E-2</v>
      </c>
      <c r="E2523">
        <f t="shared" si="118"/>
        <v>0</v>
      </c>
      <c r="F2523">
        <f t="shared" si="119"/>
        <v>0.44023545471698111</v>
      </c>
    </row>
    <row r="2524" spans="1:6" x14ac:dyDescent="0.25">
      <c r="A2524">
        <v>2515</v>
      </c>
      <c r="B2524">
        <f>'Założenia i wyniki'!$E$6*Znorm.Profile!B2524*((100-(24*'Założenia i wyniki'!$E$9))/100)</f>
        <v>0</v>
      </c>
      <c r="C2524">
        <f>'Założenia i wyniki'!$E$8*Znorm.Profile!C2524*(1+'Założenia i wyniki'!$E$10/100)^24</f>
        <v>0.52042654999999993</v>
      </c>
      <c r="D2524">
        <f t="shared" si="117"/>
        <v>0</v>
      </c>
      <c r="E2524">
        <f t="shared" si="118"/>
        <v>0</v>
      </c>
      <c r="F2524">
        <f t="shared" si="119"/>
        <v>0.52042654999999993</v>
      </c>
    </row>
    <row r="2525" spans="1:6" x14ac:dyDescent="0.25">
      <c r="A2525">
        <v>2516</v>
      </c>
      <c r="B2525">
        <f>'Założenia i wyniki'!$E$6*Znorm.Profile!B2525*((100-(24*'Założenia i wyniki'!$E$9))/100)</f>
        <v>0</v>
      </c>
      <c r="C2525">
        <f>'Założenia i wyniki'!$E$8*Znorm.Profile!C2525*(1+'Założenia i wyniki'!$E$10/100)^24</f>
        <v>0.56608334999999999</v>
      </c>
      <c r="D2525">
        <f t="shared" si="117"/>
        <v>0</v>
      </c>
      <c r="E2525">
        <f t="shared" si="118"/>
        <v>0</v>
      </c>
      <c r="F2525">
        <f t="shared" si="119"/>
        <v>0.56608334999999999</v>
      </c>
    </row>
    <row r="2526" spans="1:6" x14ac:dyDescent="0.25">
      <c r="A2526">
        <v>2517</v>
      </c>
      <c r="B2526">
        <f>'Założenia i wyniki'!$E$6*Znorm.Profile!B2526*((100-(24*'Założenia i wyniki'!$E$9))/100)</f>
        <v>0</v>
      </c>
      <c r="C2526">
        <f>'Założenia i wyniki'!$E$8*Znorm.Profile!C2526*(1+'Założenia i wyniki'!$E$10/100)^24</f>
        <v>0.51051385000000005</v>
      </c>
      <c r="D2526">
        <f t="shared" si="117"/>
        <v>0</v>
      </c>
      <c r="E2526">
        <f t="shared" si="118"/>
        <v>0</v>
      </c>
      <c r="F2526">
        <f t="shared" si="119"/>
        <v>0.51051385000000005</v>
      </c>
    </row>
    <row r="2527" spans="1:6" x14ac:dyDescent="0.25">
      <c r="A2527">
        <v>2518</v>
      </c>
      <c r="B2527">
        <f>'Założenia i wyniki'!$E$6*Znorm.Profile!B2527*((100-(24*'Założenia i wyniki'!$E$9))/100)</f>
        <v>0</v>
      </c>
      <c r="C2527">
        <f>'Założenia i wyniki'!$E$8*Znorm.Profile!C2527*(1+'Założenia i wyniki'!$E$10/100)^24</f>
        <v>0.40224484999999999</v>
      </c>
      <c r="D2527">
        <f t="shared" si="117"/>
        <v>0</v>
      </c>
      <c r="E2527">
        <f t="shared" si="118"/>
        <v>0</v>
      </c>
      <c r="F2527">
        <f t="shared" si="119"/>
        <v>0.40224484999999999</v>
      </c>
    </row>
    <row r="2528" spans="1:6" x14ac:dyDescent="0.25">
      <c r="A2528">
        <v>2519</v>
      </c>
      <c r="B2528">
        <f>'Założenia i wyniki'!$E$6*Znorm.Profile!B2528*((100-(24*'Założenia i wyniki'!$E$9))/100)</f>
        <v>0</v>
      </c>
      <c r="C2528">
        <f>'Założenia i wyniki'!$E$8*Znorm.Profile!C2528*(1+'Założenia i wyniki'!$E$10/100)^24</f>
        <v>0.31175900000000001</v>
      </c>
      <c r="D2528">
        <f t="shared" si="117"/>
        <v>0</v>
      </c>
      <c r="E2528">
        <f t="shared" si="118"/>
        <v>0</v>
      </c>
      <c r="F2528">
        <f t="shared" si="119"/>
        <v>0.31175900000000001</v>
      </c>
    </row>
    <row r="2529" spans="1:6" x14ac:dyDescent="0.25">
      <c r="A2529">
        <v>2520</v>
      </c>
      <c r="B2529">
        <f>'Założenia i wyniki'!$E$6*Znorm.Profile!B2529*((100-(24*'Założenia i wyniki'!$E$9))/100)</f>
        <v>0</v>
      </c>
      <c r="C2529">
        <f>'Założenia i wyniki'!$E$8*Znorm.Profile!C2529*(1+'Założenia i wyniki'!$E$10/100)^24</f>
        <v>0.23611315000000002</v>
      </c>
      <c r="D2529">
        <f t="shared" si="117"/>
        <v>0</v>
      </c>
      <c r="E2529">
        <f t="shared" si="118"/>
        <v>0</v>
      </c>
      <c r="F2529">
        <f t="shared" si="119"/>
        <v>0.23611315000000002</v>
      </c>
    </row>
    <row r="2530" spans="1:6" x14ac:dyDescent="0.25">
      <c r="A2530">
        <v>2521</v>
      </c>
      <c r="B2530">
        <f>'Założenia i wyniki'!$E$6*Znorm.Profile!B2530*((100-(24*'Założenia i wyniki'!$E$9))/100)</f>
        <v>0</v>
      </c>
      <c r="C2530">
        <f>'Założenia i wyniki'!$E$8*Znorm.Profile!C2530*(1+'Założenia i wyniki'!$E$10/100)^24</f>
        <v>0.2087232</v>
      </c>
      <c r="D2530">
        <f t="shared" si="117"/>
        <v>0</v>
      </c>
      <c r="E2530">
        <f t="shared" si="118"/>
        <v>0</v>
      </c>
      <c r="F2530">
        <f t="shared" si="119"/>
        <v>0.2087232</v>
      </c>
    </row>
    <row r="2531" spans="1:6" x14ac:dyDescent="0.25">
      <c r="A2531">
        <v>2522</v>
      </c>
      <c r="B2531">
        <f>'Założenia i wyniki'!$E$6*Znorm.Profile!B2531*((100-(24*'Założenia i wyniki'!$E$9))/100)</f>
        <v>0</v>
      </c>
      <c r="C2531">
        <f>'Założenia i wyniki'!$E$8*Znorm.Profile!C2531*(1+'Założenia i wyniki'!$E$10/100)^24</f>
        <v>0.1916341</v>
      </c>
      <c r="D2531">
        <f t="shared" si="117"/>
        <v>0</v>
      </c>
      <c r="E2531">
        <f t="shared" si="118"/>
        <v>0</v>
      </c>
      <c r="F2531">
        <f t="shared" si="119"/>
        <v>0.1916341</v>
      </c>
    </row>
    <row r="2532" spans="1:6" x14ac:dyDescent="0.25">
      <c r="A2532">
        <v>2523</v>
      </c>
      <c r="B2532">
        <f>'Założenia i wyniki'!$E$6*Znorm.Profile!B2532*((100-(24*'Założenia i wyniki'!$E$9))/100)</f>
        <v>0</v>
      </c>
      <c r="C2532">
        <f>'Założenia i wyniki'!$E$8*Znorm.Profile!C2532*(1+'Założenia i wyniki'!$E$10/100)^24</f>
        <v>0.19398715000000002</v>
      </c>
      <c r="D2532">
        <f t="shared" si="117"/>
        <v>0</v>
      </c>
      <c r="E2532">
        <f t="shared" si="118"/>
        <v>0</v>
      </c>
      <c r="F2532">
        <f t="shared" si="119"/>
        <v>0.19398715000000002</v>
      </c>
    </row>
    <row r="2533" spans="1:6" x14ac:dyDescent="0.25">
      <c r="A2533">
        <v>2524</v>
      </c>
      <c r="B2533">
        <f>'Założenia i wyniki'!$E$6*Znorm.Profile!B2533*((100-(24*'Założenia i wyniki'!$E$9))/100)</f>
        <v>0</v>
      </c>
      <c r="C2533">
        <f>'Założenia i wyniki'!$E$8*Znorm.Profile!C2533*(1+'Założenia i wyniki'!$E$10/100)^24</f>
        <v>0.21678720000000001</v>
      </c>
      <c r="D2533">
        <f t="shared" si="117"/>
        <v>0</v>
      </c>
      <c r="E2533">
        <f t="shared" si="118"/>
        <v>0</v>
      </c>
      <c r="F2533">
        <f t="shared" si="119"/>
        <v>0.21678720000000001</v>
      </c>
    </row>
    <row r="2534" spans="1:6" x14ac:dyDescent="0.25">
      <c r="A2534">
        <v>2525</v>
      </c>
      <c r="B2534">
        <f>'Założenia i wyniki'!$E$6*Znorm.Profile!B2534*((100-(24*'Założenia i wyniki'!$E$9))/100)</f>
        <v>0</v>
      </c>
      <c r="C2534">
        <f>'Założenia i wyniki'!$E$8*Znorm.Profile!C2534*(1+'Założenia i wyniki'!$E$10/100)^24</f>
        <v>0.27972279999999999</v>
      </c>
      <c r="D2534">
        <f t="shared" si="117"/>
        <v>0</v>
      </c>
      <c r="E2534">
        <f t="shared" si="118"/>
        <v>0</v>
      </c>
      <c r="F2534">
        <f t="shared" si="119"/>
        <v>0.27972279999999999</v>
      </c>
    </row>
    <row r="2535" spans="1:6" x14ac:dyDescent="0.25">
      <c r="A2535">
        <v>2526</v>
      </c>
      <c r="B2535">
        <f>'Założenia i wyniki'!$E$6*Znorm.Profile!B2535*((100-(24*'Założenia i wyniki'!$E$9))/100)</f>
        <v>2.8199962264150936E-2</v>
      </c>
      <c r="C2535">
        <f>'Założenia i wyniki'!$E$8*Znorm.Profile!C2535*(1+'Założenia i wyniki'!$E$10/100)^24</f>
        <v>0.36195460000000002</v>
      </c>
      <c r="D2535">
        <f t="shared" si="117"/>
        <v>2.8199962264150936E-2</v>
      </c>
      <c r="E2535">
        <f t="shared" si="118"/>
        <v>0</v>
      </c>
      <c r="F2535">
        <f t="shared" si="119"/>
        <v>0.33375463773584907</v>
      </c>
    </row>
    <row r="2536" spans="1:6" x14ac:dyDescent="0.25">
      <c r="A2536">
        <v>2527</v>
      </c>
      <c r="B2536">
        <f>'Założenia i wyniki'!$E$6*Znorm.Profile!B2536*((100-(24*'Założenia i wyniki'!$E$9))/100)</f>
        <v>0.23092792452830188</v>
      </c>
      <c r="C2536">
        <f>'Założenia i wyniki'!$E$8*Znorm.Profile!C2536*(1+'Założenia i wyniki'!$E$10/100)^24</f>
        <v>0.41218589999999999</v>
      </c>
      <c r="D2536">
        <f t="shared" si="117"/>
        <v>0.23092792452830188</v>
      </c>
      <c r="E2536">
        <f t="shared" si="118"/>
        <v>0</v>
      </c>
      <c r="F2536">
        <f t="shared" si="119"/>
        <v>0.18125797547169811</v>
      </c>
    </row>
    <row r="2537" spans="1:6" x14ac:dyDescent="0.25">
      <c r="A2537">
        <v>2528</v>
      </c>
      <c r="B2537">
        <f>'Założenia i wyniki'!$E$6*Znorm.Profile!B2537*((100-(24*'Założenia i wyniki'!$E$9))/100)</f>
        <v>0.76279773584905652</v>
      </c>
      <c r="C2537">
        <f>'Założenia i wyniki'!$E$8*Znorm.Profile!C2537*(1+'Założenia i wyniki'!$E$10/100)^24</f>
        <v>0.42148049999999998</v>
      </c>
      <c r="D2537">
        <f t="shared" si="117"/>
        <v>0.42148049999999998</v>
      </c>
      <c r="E2537">
        <f t="shared" si="118"/>
        <v>0.34131723584905654</v>
      </c>
      <c r="F2537">
        <f t="shared" si="119"/>
        <v>0</v>
      </c>
    </row>
    <row r="2538" spans="1:6" x14ac:dyDescent="0.25">
      <c r="A2538">
        <v>2529</v>
      </c>
      <c r="B2538">
        <f>'Założenia i wyniki'!$E$6*Znorm.Profile!B2538*((100-(24*'Założenia i wyniki'!$E$9))/100)</f>
        <v>1.4896166037735847</v>
      </c>
      <c r="C2538">
        <f>'Założenia i wyniki'!$E$8*Znorm.Profile!C2538*(1+'Założenia i wyniki'!$E$10/100)^24</f>
        <v>0.41373044999999997</v>
      </c>
      <c r="D2538">
        <f t="shared" si="117"/>
        <v>0.41373044999999997</v>
      </c>
      <c r="E2538">
        <f t="shared" si="118"/>
        <v>1.0758861537735847</v>
      </c>
      <c r="F2538">
        <f t="shared" si="119"/>
        <v>0</v>
      </c>
    </row>
    <row r="2539" spans="1:6" x14ac:dyDescent="0.25">
      <c r="A2539">
        <v>2530</v>
      </c>
      <c r="B2539">
        <f>'Założenia i wyniki'!$E$6*Znorm.Profile!B2539*((100-(24*'Założenia i wyniki'!$E$9))/100)</f>
        <v>1.8362943396226414</v>
      </c>
      <c r="C2539">
        <f>'Założenia i wyniki'!$E$8*Znorm.Profile!C2539*(1+'Założenia i wyniki'!$E$10/100)^24</f>
        <v>0.39653424999999998</v>
      </c>
      <c r="D2539">
        <f t="shared" si="117"/>
        <v>0.39653424999999998</v>
      </c>
      <c r="E2539">
        <f t="shared" si="118"/>
        <v>1.4397600896226415</v>
      </c>
      <c r="F2539">
        <f t="shared" si="119"/>
        <v>0</v>
      </c>
    </row>
    <row r="2540" spans="1:6" x14ac:dyDescent="0.25">
      <c r="A2540">
        <v>2531</v>
      </c>
      <c r="B2540">
        <f>'Założenia i wyniki'!$E$6*Znorm.Profile!B2540*((100-(24*'Założenia i wyniki'!$E$9))/100)</f>
        <v>2.0221343396226419</v>
      </c>
      <c r="C2540">
        <f>'Założenia i wyniki'!$E$8*Znorm.Profile!C2540*(1+'Założenia i wyniki'!$E$10/100)^24</f>
        <v>0.38602724999999999</v>
      </c>
      <c r="D2540">
        <f t="shared" si="117"/>
        <v>0.38602724999999999</v>
      </c>
      <c r="E2540">
        <f t="shared" si="118"/>
        <v>1.636107089622642</v>
      </c>
      <c r="F2540">
        <f t="shared" si="119"/>
        <v>0</v>
      </c>
    </row>
    <row r="2541" spans="1:6" x14ac:dyDescent="0.25">
      <c r="A2541">
        <v>2532</v>
      </c>
      <c r="B2541">
        <f>'Założenia i wyniki'!$E$6*Znorm.Profile!B2541*((100-(24*'Założenia i wyniki'!$E$9))/100)</f>
        <v>1.6054045283018867</v>
      </c>
      <c r="C2541">
        <f>'Założenia i wyniki'!$E$8*Znorm.Profile!C2541*(1+'Założenia i wyniki'!$E$10/100)^24</f>
        <v>0.37693145</v>
      </c>
      <c r="D2541">
        <f t="shared" si="117"/>
        <v>0.37693145</v>
      </c>
      <c r="E2541">
        <f t="shared" si="118"/>
        <v>1.2284730783018867</v>
      </c>
      <c r="F2541">
        <f t="shared" si="119"/>
        <v>0</v>
      </c>
    </row>
    <row r="2542" spans="1:6" x14ac:dyDescent="0.25">
      <c r="A2542">
        <v>2533</v>
      </c>
      <c r="B2542">
        <f>'Założenia i wyniki'!$E$6*Znorm.Profile!B2542*((100-(24*'Założenia i wyniki'!$E$9))/100)</f>
        <v>0.13082739622641509</v>
      </c>
      <c r="C2542">
        <f>'Założenia i wyniki'!$E$8*Znorm.Profile!C2542*(1+'Założenia i wyniki'!$E$10/100)^24</f>
        <v>0.36729384999999998</v>
      </c>
      <c r="D2542">
        <f t="shared" si="117"/>
        <v>0.13082739622641509</v>
      </c>
      <c r="E2542">
        <f t="shared" si="118"/>
        <v>0</v>
      </c>
      <c r="F2542">
        <f t="shared" si="119"/>
        <v>0.23646645377358488</v>
      </c>
    </row>
    <row r="2543" spans="1:6" x14ac:dyDescent="0.25">
      <c r="A2543">
        <v>2534</v>
      </c>
      <c r="B2543">
        <f>'Założenia i wyniki'!$E$6*Znorm.Profile!B2543*((100-(24*'Założenia i wyniki'!$E$9))/100)</f>
        <v>9.4040528301886792E-2</v>
      </c>
      <c r="C2543">
        <f>'Założenia i wyniki'!$E$8*Znorm.Profile!C2543*(1+'Założenia i wyniki'!$E$10/100)^24</f>
        <v>0.36899835000000003</v>
      </c>
      <c r="D2543">
        <f t="shared" si="117"/>
        <v>9.4040528301886792E-2</v>
      </c>
      <c r="E2543">
        <f t="shared" si="118"/>
        <v>0</v>
      </c>
      <c r="F2543">
        <f t="shared" si="119"/>
        <v>0.27495782169811323</v>
      </c>
    </row>
    <row r="2544" spans="1:6" x14ac:dyDescent="0.25">
      <c r="A2544">
        <v>2535</v>
      </c>
      <c r="B2544">
        <f>'Założenia i wyniki'!$E$6*Znorm.Profile!B2544*((100-(24*'Założenia i wyniki'!$E$9))/100)</f>
        <v>0.15944279245283016</v>
      </c>
      <c r="C2544">
        <f>'Założenia i wyniki'!$E$8*Znorm.Profile!C2544*(1+'Założenia i wyniki'!$E$10/100)^24</f>
        <v>0.38666040000000002</v>
      </c>
      <c r="D2544">
        <f t="shared" si="117"/>
        <v>0.15944279245283016</v>
      </c>
      <c r="E2544">
        <f t="shared" si="118"/>
        <v>0</v>
      </c>
      <c r="F2544">
        <f t="shared" si="119"/>
        <v>0.22721760754716985</v>
      </c>
    </row>
    <row r="2545" spans="1:6" x14ac:dyDescent="0.25">
      <c r="A2545">
        <v>2536</v>
      </c>
      <c r="B2545">
        <f>'Założenia i wyniki'!$E$6*Znorm.Profile!B2545*((100-(24*'Założenia i wyniki'!$E$9))/100)</f>
        <v>0.72725335849056605</v>
      </c>
      <c r="C2545">
        <f>'Założenia i wyniki'!$E$8*Znorm.Profile!C2545*(1+'Założenia i wyniki'!$E$10/100)^24</f>
        <v>0.40347054999999998</v>
      </c>
      <c r="D2545">
        <f t="shared" si="117"/>
        <v>0.40347054999999998</v>
      </c>
      <c r="E2545">
        <f t="shared" si="118"/>
        <v>0.32378280849056607</v>
      </c>
      <c r="F2545">
        <f t="shared" si="119"/>
        <v>0</v>
      </c>
    </row>
    <row r="2546" spans="1:6" x14ac:dyDescent="0.25">
      <c r="A2546">
        <v>2537</v>
      </c>
      <c r="B2546">
        <f>'Założenia i wyniki'!$E$6*Znorm.Profile!B2546*((100-(24*'Założenia i wyniki'!$E$9))/100)</f>
        <v>0.52610709433962266</v>
      </c>
      <c r="C2546">
        <f>'Założenia i wyniki'!$E$8*Znorm.Profile!C2546*(1+'Założenia i wyniki'!$E$10/100)^24</f>
        <v>0.41349104999999997</v>
      </c>
      <c r="D2546">
        <f t="shared" si="117"/>
        <v>0.41349104999999997</v>
      </c>
      <c r="E2546">
        <f t="shared" si="118"/>
        <v>0.11261604433962269</v>
      </c>
      <c r="F2546">
        <f t="shared" si="119"/>
        <v>0</v>
      </c>
    </row>
    <row r="2547" spans="1:6" x14ac:dyDescent="0.25">
      <c r="A2547">
        <v>2538</v>
      </c>
      <c r="B2547">
        <f>'Założenia i wyniki'!$E$6*Znorm.Profile!B2547*((100-(24*'Założenia i wyniki'!$E$9))/100)</f>
        <v>0.12874641509433962</v>
      </c>
      <c r="C2547">
        <f>'Założenia i wyniki'!$E$8*Znorm.Profile!C2547*(1+'Założenia i wyniki'!$E$10/100)^24</f>
        <v>0.45564505</v>
      </c>
      <c r="D2547">
        <f t="shared" si="117"/>
        <v>0.12874641509433962</v>
      </c>
      <c r="E2547">
        <f t="shared" si="118"/>
        <v>0</v>
      </c>
      <c r="F2547">
        <f t="shared" si="119"/>
        <v>0.3268986349056604</v>
      </c>
    </row>
    <row r="2548" spans="1:6" x14ac:dyDescent="0.25">
      <c r="A2548">
        <v>2539</v>
      </c>
      <c r="B2548">
        <f>'Założenia i wyniki'!$E$6*Znorm.Profile!B2548*((100-(24*'Założenia i wyniki'!$E$9))/100)</f>
        <v>0</v>
      </c>
      <c r="C2548">
        <f>'Założenia i wyniki'!$E$8*Znorm.Profile!C2548*(1+'Założenia i wyniki'!$E$10/100)^24</f>
        <v>0.5147079</v>
      </c>
      <c r="D2548">
        <f t="shared" si="117"/>
        <v>0</v>
      </c>
      <c r="E2548">
        <f t="shared" si="118"/>
        <v>0</v>
      </c>
      <c r="F2548">
        <f t="shared" si="119"/>
        <v>0.5147079</v>
      </c>
    </row>
    <row r="2549" spans="1:6" x14ac:dyDescent="0.25">
      <c r="A2549">
        <v>2540</v>
      </c>
      <c r="B2549">
        <f>'Założenia i wyniki'!$E$6*Znorm.Profile!B2549*((100-(24*'Założenia i wyniki'!$E$9))/100)</f>
        <v>0</v>
      </c>
      <c r="C2549">
        <f>'Założenia i wyniki'!$E$8*Znorm.Profile!C2549*(1+'Założenia i wyniki'!$E$10/100)^24</f>
        <v>0.55243054999999996</v>
      </c>
      <c r="D2549">
        <f t="shared" si="117"/>
        <v>0</v>
      </c>
      <c r="E2549">
        <f t="shared" si="118"/>
        <v>0</v>
      </c>
      <c r="F2549">
        <f t="shared" si="119"/>
        <v>0.55243054999999996</v>
      </c>
    </row>
    <row r="2550" spans="1:6" x14ac:dyDescent="0.25">
      <c r="A2550">
        <v>2541</v>
      </c>
      <c r="B2550">
        <f>'Założenia i wyniki'!$E$6*Znorm.Profile!B2550*((100-(24*'Założenia i wyniki'!$E$9))/100)</f>
        <v>0</v>
      </c>
      <c r="C2550">
        <f>'Założenia i wyniki'!$E$8*Znorm.Profile!C2550*(1+'Założenia i wyniki'!$E$10/100)^24</f>
        <v>0.51025695000000004</v>
      </c>
      <c r="D2550">
        <f t="shared" si="117"/>
        <v>0</v>
      </c>
      <c r="E2550">
        <f t="shared" si="118"/>
        <v>0</v>
      </c>
      <c r="F2550">
        <f t="shared" si="119"/>
        <v>0.51025695000000004</v>
      </c>
    </row>
    <row r="2551" spans="1:6" x14ac:dyDescent="0.25">
      <c r="A2551">
        <v>2542</v>
      </c>
      <c r="B2551">
        <f>'Założenia i wyniki'!$E$6*Znorm.Profile!B2551*((100-(24*'Założenia i wyniki'!$E$9))/100)</f>
        <v>0</v>
      </c>
      <c r="C2551">
        <f>'Założenia i wyniki'!$E$8*Znorm.Profile!C2551*(1+'Założenia i wyniki'!$E$10/100)^24</f>
        <v>0.3986633</v>
      </c>
      <c r="D2551">
        <f t="shared" si="117"/>
        <v>0</v>
      </c>
      <c r="E2551">
        <f t="shared" si="118"/>
        <v>0</v>
      </c>
      <c r="F2551">
        <f t="shared" si="119"/>
        <v>0.3986633</v>
      </c>
    </row>
    <row r="2552" spans="1:6" x14ac:dyDescent="0.25">
      <c r="A2552">
        <v>2543</v>
      </c>
      <c r="B2552">
        <f>'Założenia i wyniki'!$E$6*Znorm.Profile!B2552*((100-(24*'Założenia i wyniki'!$E$9))/100)</f>
        <v>0</v>
      </c>
      <c r="C2552">
        <f>'Założenia i wyniki'!$E$8*Znorm.Profile!C2552*(1+'Założenia i wyniki'!$E$10/100)^24</f>
        <v>0.31056444999999999</v>
      </c>
      <c r="D2552">
        <f t="shared" si="117"/>
        <v>0</v>
      </c>
      <c r="E2552">
        <f t="shared" si="118"/>
        <v>0</v>
      </c>
      <c r="F2552">
        <f t="shared" si="119"/>
        <v>0.31056444999999999</v>
      </c>
    </row>
    <row r="2553" spans="1:6" x14ac:dyDescent="0.25">
      <c r="A2553">
        <v>2544</v>
      </c>
      <c r="B2553">
        <f>'Założenia i wyniki'!$E$6*Znorm.Profile!B2553*((100-(24*'Założenia i wyniki'!$E$9))/100)</f>
        <v>0</v>
      </c>
      <c r="C2553">
        <f>'Założenia i wyniki'!$E$8*Znorm.Profile!C2553*(1+'Założenia i wyniki'!$E$10/100)^24</f>
        <v>0.23198454999999998</v>
      </c>
      <c r="D2553">
        <f t="shared" si="117"/>
        <v>0</v>
      </c>
      <c r="E2553">
        <f t="shared" si="118"/>
        <v>0</v>
      </c>
      <c r="F2553">
        <f t="shared" si="119"/>
        <v>0.23198454999999998</v>
      </c>
    </row>
    <row r="2554" spans="1:6" x14ac:dyDescent="0.25">
      <c r="A2554">
        <v>2545</v>
      </c>
      <c r="B2554">
        <f>'Założenia i wyniki'!$E$6*Znorm.Profile!B2554*((100-(24*'Założenia i wyniki'!$E$9))/100)</f>
        <v>0</v>
      </c>
      <c r="C2554">
        <f>'Założenia i wyniki'!$E$8*Znorm.Profile!C2554*(1+'Założenia i wyniki'!$E$10/100)^24</f>
        <v>0.2022524</v>
      </c>
      <c r="D2554">
        <f t="shared" si="117"/>
        <v>0</v>
      </c>
      <c r="E2554">
        <f t="shared" si="118"/>
        <v>0</v>
      </c>
      <c r="F2554">
        <f t="shared" si="119"/>
        <v>0.2022524</v>
      </c>
    </row>
    <row r="2555" spans="1:6" x14ac:dyDescent="0.25">
      <c r="A2555">
        <v>2546</v>
      </c>
      <c r="B2555">
        <f>'Założenia i wyniki'!$E$6*Znorm.Profile!B2555*((100-(24*'Założenia i wyniki'!$E$9))/100)</f>
        <v>0</v>
      </c>
      <c r="C2555">
        <f>'Założenia i wyniki'!$E$8*Znorm.Profile!C2555*(1+'Założenia i wyniki'!$E$10/100)^24</f>
        <v>0.18835460000000001</v>
      </c>
      <c r="D2555">
        <f t="shared" si="117"/>
        <v>0</v>
      </c>
      <c r="E2555">
        <f t="shared" si="118"/>
        <v>0</v>
      </c>
      <c r="F2555">
        <f t="shared" si="119"/>
        <v>0.18835460000000001</v>
      </c>
    </row>
    <row r="2556" spans="1:6" x14ac:dyDescent="0.25">
      <c r="A2556">
        <v>2547</v>
      </c>
      <c r="B2556">
        <f>'Założenia i wyniki'!$E$6*Znorm.Profile!B2556*((100-(24*'Założenia i wyniki'!$E$9))/100)</f>
        <v>0</v>
      </c>
      <c r="C2556">
        <f>'Założenia i wyniki'!$E$8*Znorm.Profile!C2556*(1+'Założenia i wyniki'!$E$10/100)^24</f>
        <v>0.19337850000000001</v>
      </c>
      <c r="D2556">
        <f t="shared" si="117"/>
        <v>0</v>
      </c>
      <c r="E2556">
        <f t="shared" si="118"/>
        <v>0</v>
      </c>
      <c r="F2556">
        <f t="shared" si="119"/>
        <v>0.19337850000000001</v>
      </c>
    </row>
    <row r="2557" spans="1:6" x14ac:dyDescent="0.25">
      <c r="A2557">
        <v>2548</v>
      </c>
      <c r="B2557">
        <f>'Założenia i wyniki'!$E$6*Znorm.Profile!B2557*((100-(24*'Założenia i wyniki'!$E$9))/100)</f>
        <v>0</v>
      </c>
      <c r="C2557">
        <f>'Założenia i wyniki'!$E$8*Znorm.Profile!C2557*(1+'Założenia i wyniki'!$E$10/100)^24</f>
        <v>0.21278424999999998</v>
      </c>
      <c r="D2557">
        <f t="shared" si="117"/>
        <v>0</v>
      </c>
      <c r="E2557">
        <f t="shared" si="118"/>
        <v>0</v>
      </c>
      <c r="F2557">
        <f t="shared" si="119"/>
        <v>0.21278424999999998</v>
      </c>
    </row>
    <row r="2558" spans="1:6" x14ac:dyDescent="0.25">
      <c r="A2558">
        <v>2549</v>
      </c>
      <c r="B2558">
        <f>'Założenia i wyniki'!$E$6*Znorm.Profile!B2558*((100-(24*'Założenia i wyniki'!$E$9))/100)</f>
        <v>0</v>
      </c>
      <c r="C2558">
        <f>'Założenia i wyniki'!$E$8*Znorm.Profile!C2558*(1+'Założenia i wyniki'!$E$10/100)^24</f>
        <v>0.26799429999999996</v>
      </c>
      <c r="D2558">
        <f t="shared" si="117"/>
        <v>0</v>
      </c>
      <c r="E2558">
        <f t="shared" si="118"/>
        <v>0</v>
      </c>
      <c r="F2558">
        <f t="shared" si="119"/>
        <v>0.26799429999999996</v>
      </c>
    </row>
    <row r="2559" spans="1:6" x14ac:dyDescent="0.25">
      <c r="A2559">
        <v>2550</v>
      </c>
      <c r="B2559">
        <f>'Założenia i wyniki'!$E$6*Znorm.Profile!B2559*((100-(24*'Założenia i wyniki'!$E$9))/100)</f>
        <v>8.5808075471698095E-2</v>
      </c>
      <c r="C2559">
        <f>'Założenia i wyniki'!$E$8*Znorm.Profile!C2559*(1+'Założenia i wyniki'!$E$10/100)^24</f>
        <v>0.35690864999999999</v>
      </c>
      <c r="D2559">
        <f t="shared" si="117"/>
        <v>8.5808075471698095E-2</v>
      </c>
      <c r="E2559">
        <f t="shared" si="118"/>
        <v>0</v>
      </c>
      <c r="F2559">
        <f t="shared" si="119"/>
        <v>0.27110057452830189</v>
      </c>
    </row>
    <row r="2560" spans="1:6" x14ac:dyDescent="0.25">
      <c r="A2560">
        <v>2551</v>
      </c>
      <c r="B2560">
        <f>'Założenia i wyniki'!$E$6*Znorm.Profile!B2560*((100-(24*'Założenia i wyniki'!$E$9))/100)</f>
        <v>0.44173969811320751</v>
      </c>
      <c r="C2560">
        <f>'Założenia i wyniki'!$E$8*Znorm.Profile!C2560*(1+'Założenia i wyniki'!$E$10/100)^24</f>
        <v>0.40209155000000002</v>
      </c>
      <c r="D2560">
        <f t="shared" si="117"/>
        <v>0.40209155000000002</v>
      </c>
      <c r="E2560">
        <f t="shared" si="118"/>
        <v>3.9648148113207493E-2</v>
      </c>
      <c r="F2560">
        <f t="shared" si="119"/>
        <v>0</v>
      </c>
    </row>
    <row r="2561" spans="1:6" x14ac:dyDescent="0.25">
      <c r="A2561">
        <v>2552</v>
      </c>
      <c r="B2561">
        <f>'Założenia i wyniki'!$E$6*Znorm.Profile!B2561*((100-(24*'Założenia i wyniki'!$E$9))/100)</f>
        <v>0.98987622641509421</v>
      </c>
      <c r="C2561">
        <f>'Założenia i wyniki'!$E$8*Znorm.Profile!C2561*(1+'Założenia i wyniki'!$E$10/100)^24</f>
        <v>0.41315085000000001</v>
      </c>
      <c r="D2561">
        <f t="shared" si="117"/>
        <v>0.41315085000000001</v>
      </c>
      <c r="E2561">
        <f t="shared" si="118"/>
        <v>0.57672537641509414</v>
      </c>
      <c r="F2561">
        <f t="shared" si="119"/>
        <v>0</v>
      </c>
    </row>
    <row r="2562" spans="1:6" x14ac:dyDescent="0.25">
      <c r="A2562">
        <v>2553</v>
      </c>
      <c r="B2562">
        <f>'Założenia i wyniki'!$E$6*Znorm.Profile!B2562*((100-(24*'Założenia i wyniki'!$E$9))/100)</f>
        <v>1.4896166037735847</v>
      </c>
      <c r="C2562">
        <f>'Założenia i wyniki'!$E$8*Znorm.Profile!C2562*(1+'Założenia i wyniki'!$E$10/100)^24</f>
        <v>0.40902260000000001</v>
      </c>
      <c r="D2562">
        <f t="shared" si="117"/>
        <v>0.40902260000000001</v>
      </c>
      <c r="E2562">
        <f t="shared" si="118"/>
        <v>1.0805940037735846</v>
      </c>
      <c r="F2562">
        <f t="shared" si="119"/>
        <v>0</v>
      </c>
    </row>
    <row r="2563" spans="1:6" x14ac:dyDescent="0.25">
      <c r="A2563">
        <v>2554</v>
      </c>
      <c r="B2563">
        <f>'Założenia i wyniki'!$E$6*Znorm.Profile!B2563*((100-(24*'Założenia i wyniki'!$E$9))/100)</f>
        <v>1.8293577358490565</v>
      </c>
      <c r="C2563">
        <f>'Założenia i wyniki'!$E$8*Znorm.Profile!C2563*(1+'Założenia i wyniki'!$E$10/100)^24</f>
        <v>0.3939068</v>
      </c>
      <c r="D2563">
        <f t="shared" si="117"/>
        <v>0.3939068</v>
      </c>
      <c r="E2563">
        <f t="shared" si="118"/>
        <v>1.4354509358490564</v>
      </c>
      <c r="F2563">
        <f t="shared" si="119"/>
        <v>0</v>
      </c>
    </row>
    <row r="2564" spans="1:6" x14ac:dyDescent="0.25">
      <c r="A2564">
        <v>2555</v>
      </c>
      <c r="B2564">
        <f>'Założenia i wyniki'!$E$6*Znorm.Profile!B2564*((100-(24*'Założenia i wyniki'!$E$9))/100)</f>
        <v>2.0008671698113205</v>
      </c>
      <c r="C2564">
        <f>'Założenia i wyniki'!$E$8*Znorm.Profile!C2564*(1+'Założenia i wyniki'!$E$10/100)^24</f>
        <v>0.39427954999999998</v>
      </c>
      <c r="D2564">
        <f t="shared" si="117"/>
        <v>0.39427954999999998</v>
      </c>
      <c r="E2564">
        <f t="shared" si="118"/>
        <v>1.6065876198113205</v>
      </c>
      <c r="F2564">
        <f t="shared" si="119"/>
        <v>0</v>
      </c>
    </row>
    <row r="2565" spans="1:6" x14ac:dyDescent="0.25">
      <c r="A2565">
        <v>2556</v>
      </c>
      <c r="B2565">
        <f>'Założenia i wyniki'!$E$6*Znorm.Profile!B2565*((100-(24*'Założenia i wyniki'!$E$9))/100)</f>
        <v>2.054530566037736</v>
      </c>
      <c r="C2565">
        <f>'Założenia i wyniki'!$E$8*Znorm.Profile!C2565*(1+'Założenia i wyniki'!$E$10/100)^24</f>
        <v>0.38743285</v>
      </c>
      <c r="D2565">
        <f t="shared" si="117"/>
        <v>0.38743285</v>
      </c>
      <c r="E2565">
        <f t="shared" si="118"/>
        <v>1.667097716037736</v>
      </c>
      <c r="F2565">
        <f t="shared" si="119"/>
        <v>0</v>
      </c>
    </row>
    <row r="2566" spans="1:6" x14ac:dyDescent="0.25">
      <c r="A2566">
        <v>2557</v>
      </c>
      <c r="B2566">
        <f>'Założenia i wyniki'!$E$6*Znorm.Profile!B2566*((100-(24*'Założenia i wyniki'!$E$9))/100)</f>
        <v>1.5760573584905657</v>
      </c>
      <c r="C2566">
        <f>'Założenia i wyniki'!$E$8*Znorm.Profile!C2566*(1+'Założenia i wyniki'!$E$10/100)^24</f>
        <v>0.39183689999999999</v>
      </c>
      <c r="D2566">
        <f t="shared" si="117"/>
        <v>0.39183689999999999</v>
      </c>
      <c r="E2566">
        <f t="shared" si="118"/>
        <v>1.1842204584905658</v>
      </c>
      <c r="F2566">
        <f t="shared" si="119"/>
        <v>0</v>
      </c>
    </row>
    <row r="2567" spans="1:6" x14ac:dyDescent="0.25">
      <c r="A2567">
        <v>2558</v>
      </c>
      <c r="B2567">
        <f>'Założenia i wyniki'!$E$6*Znorm.Profile!B2567*((100-(24*'Założenia i wyniki'!$E$9))/100)</f>
        <v>0.70422535849056611</v>
      </c>
      <c r="C2567">
        <f>'Założenia i wyniki'!$E$8*Znorm.Profile!C2567*(1+'Założenia i wyniki'!$E$10/100)^24</f>
        <v>0.39199335000000002</v>
      </c>
      <c r="D2567">
        <f t="shared" si="117"/>
        <v>0.39199335000000002</v>
      </c>
      <c r="E2567">
        <f t="shared" si="118"/>
        <v>0.31223200849056609</v>
      </c>
      <c r="F2567">
        <f t="shared" si="119"/>
        <v>0</v>
      </c>
    </row>
    <row r="2568" spans="1:6" x14ac:dyDescent="0.25">
      <c r="A2568">
        <v>2559</v>
      </c>
      <c r="B2568">
        <f>'Założenia i wyniki'!$E$6*Znorm.Profile!B2568*((100-(24*'Założenia i wyniki'!$E$9))/100)</f>
        <v>1.3245864150943396</v>
      </c>
      <c r="C2568">
        <f>'Założenia i wyniki'!$E$8*Znorm.Profile!C2568*(1+'Założenia i wyniki'!$E$10/100)^24</f>
        <v>0.40265889999999999</v>
      </c>
      <c r="D2568">
        <f t="shared" si="117"/>
        <v>0.40265889999999999</v>
      </c>
      <c r="E2568">
        <f t="shared" si="118"/>
        <v>0.92192751509433957</v>
      </c>
      <c r="F2568">
        <f t="shared" si="119"/>
        <v>0</v>
      </c>
    </row>
    <row r="2569" spans="1:6" x14ac:dyDescent="0.25">
      <c r="A2569">
        <v>2560</v>
      </c>
      <c r="B2569">
        <f>'Założenia i wyniki'!$E$6*Znorm.Profile!B2569*((100-(24*'Założenia i wyniki'!$E$9))/100)</f>
        <v>0.86021509433962262</v>
      </c>
      <c r="C2569">
        <f>'Założenia i wyniki'!$E$8*Znorm.Profile!C2569*(1+'Założenia i wyniki'!$E$10/100)^24</f>
        <v>0.41922334999999999</v>
      </c>
      <c r="D2569">
        <f t="shared" si="117"/>
        <v>0.41922334999999999</v>
      </c>
      <c r="E2569">
        <f t="shared" si="118"/>
        <v>0.44099174433962263</v>
      </c>
      <c r="F2569">
        <f t="shared" si="119"/>
        <v>0</v>
      </c>
    </row>
    <row r="2570" spans="1:6" x14ac:dyDescent="0.25">
      <c r="A2570">
        <v>2561</v>
      </c>
      <c r="B2570">
        <f>'Założenia i wyniki'!$E$6*Znorm.Profile!B2570*((100-(24*'Założenia i wyniki'!$E$9))/100)</f>
        <v>0.53030716981132076</v>
      </c>
      <c r="C2570">
        <f>'Założenia i wyniki'!$E$8*Znorm.Profile!C2570*(1+'Założenia i wyniki'!$E$10/100)^24</f>
        <v>0.44672004999999998</v>
      </c>
      <c r="D2570">
        <f t="shared" si="117"/>
        <v>0.44672004999999998</v>
      </c>
      <c r="E2570">
        <f t="shared" si="118"/>
        <v>8.3587119811320776E-2</v>
      </c>
      <c r="F2570">
        <f t="shared" si="119"/>
        <v>0</v>
      </c>
    </row>
    <row r="2571" spans="1:6" x14ac:dyDescent="0.25">
      <c r="A2571">
        <v>2562</v>
      </c>
      <c r="B2571">
        <f>'Założenia i wyniki'!$E$6*Znorm.Profile!B2571*((100-(24*'Założenia i wyniki'!$E$9))/100)</f>
        <v>0.12810611320754717</v>
      </c>
      <c r="C2571">
        <f>'Założenia i wyniki'!$E$8*Znorm.Profile!C2571*(1+'Założenia i wyniki'!$E$10/100)^24</f>
        <v>0.47329205000000002</v>
      </c>
      <c r="D2571">
        <f t="shared" ref="D2571:D2634" si="120">IF(B2571&lt;=C2571,B2571,C2571)</f>
        <v>0.12810611320754717</v>
      </c>
      <c r="E2571">
        <f t="shared" ref="E2571:E2634" si="121">IF(B2571&gt;C2571,B2571-C2571,0)</f>
        <v>0</v>
      </c>
      <c r="F2571">
        <f t="shared" ref="F2571:F2634" si="122">IF(B2571&lt;C2571,C2571-B2571,0)</f>
        <v>0.34518593679245285</v>
      </c>
    </row>
    <row r="2572" spans="1:6" x14ac:dyDescent="0.25">
      <c r="A2572">
        <v>2563</v>
      </c>
      <c r="B2572">
        <f>'Założenia i wyniki'!$E$6*Znorm.Profile!B2572*((100-(24*'Założenia i wyniki'!$E$9))/100)</f>
        <v>0</v>
      </c>
      <c r="C2572">
        <f>'Założenia i wyniki'!$E$8*Znorm.Profile!C2572*(1+'Założenia i wyniki'!$E$10/100)^24</f>
        <v>0.52195639999999999</v>
      </c>
      <c r="D2572">
        <f t="shared" si="120"/>
        <v>0</v>
      </c>
      <c r="E2572">
        <f t="shared" si="121"/>
        <v>0</v>
      </c>
      <c r="F2572">
        <f t="shared" si="122"/>
        <v>0.52195639999999999</v>
      </c>
    </row>
    <row r="2573" spans="1:6" x14ac:dyDescent="0.25">
      <c r="A2573">
        <v>2564</v>
      </c>
      <c r="B2573">
        <f>'Założenia i wyniki'!$E$6*Znorm.Profile!B2573*((100-(24*'Założenia i wyniki'!$E$9))/100)</f>
        <v>0</v>
      </c>
      <c r="C2573">
        <f>'Założenia i wyniki'!$E$8*Znorm.Profile!C2573*(1+'Założenia i wyniki'!$E$10/100)^24</f>
        <v>0.53327190000000002</v>
      </c>
      <c r="D2573">
        <f t="shared" si="120"/>
        <v>0</v>
      </c>
      <c r="E2573">
        <f t="shared" si="121"/>
        <v>0</v>
      </c>
      <c r="F2573">
        <f t="shared" si="122"/>
        <v>0.53327190000000002</v>
      </c>
    </row>
    <row r="2574" spans="1:6" x14ac:dyDescent="0.25">
      <c r="A2574">
        <v>2565</v>
      </c>
      <c r="B2574">
        <f>'Założenia i wyniki'!$E$6*Znorm.Profile!B2574*((100-(24*'Założenia i wyniki'!$E$9))/100)</f>
        <v>0</v>
      </c>
      <c r="C2574">
        <f>'Założenia i wyniki'!$E$8*Znorm.Profile!C2574*(1+'Założenia i wyniki'!$E$10/100)^24</f>
        <v>0.4797051</v>
      </c>
      <c r="D2574">
        <f t="shared" si="120"/>
        <v>0</v>
      </c>
      <c r="E2574">
        <f t="shared" si="121"/>
        <v>0</v>
      </c>
      <c r="F2574">
        <f t="shared" si="122"/>
        <v>0.4797051</v>
      </c>
    </row>
    <row r="2575" spans="1:6" x14ac:dyDescent="0.25">
      <c r="A2575">
        <v>2566</v>
      </c>
      <c r="B2575">
        <f>'Założenia i wyniki'!$E$6*Znorm.Profile!B2575*((100-(24*'Założenia i wyniki'!$E$9))/100)</f>
        <v>0</v>
      </c>
      <c r="C2575">
        <f>'Założenia i wyniki'!$E$8*Znorm.Profile!C2575*(1+'Założenia i wyniki'!$E$10/100)^24</f>
        <v>0.39820480000000003</v>
      </c>
      <c r="D2575">
        <f t="shared" si="120"/>
        <v>0</v>
      </c>
      <c r="E2575">
        <f t="shared" si="121"/>
        <v>0</v>
      </c>
      <c r="F2575">
        <f t="shared" si="122"/>
        <v>0.39820480000000003</v>
      </c>
    </row>
    <row r="2576" spans="1:6" x14ac:dyDescent="0.25">
      <c r="A2576">
        <v>2567</v>
      </c>
      <c r="B2576">
        <f>'Założenia i wyniki'!$E$6*Znorm.Profile!B2576*((100-(24*'Założenia i wyniki'!$E$9))/100)</f>
        <v>0</v>
      </c>
      <c r="C2576">
        <f>'Założenia i wyniki'!$E$8*Znorm.Profile!C2576*(1+'Założenia i wyniki'!$E$10/100)^24</f>
        <v>0.31746015</v>
      </c>
      <c r="D2576">
        <f t="shared" si="120"/>
        <v>0</v>
      </c>
      <c r="E2576">
        <f t="shared" si="121"/>
        <v>0</v>
      </c>
      <c r="F2576">
        <f t="shared" si="122"/>
        <v>0.31746015</v>
      </c>
    </row>
    <row r="2577" spans="1:6" x14ac:dyDescent="0.25">
      <c r="A2577">
        <v>2568</v>
      </c>
      <c r="B2577">
        <f>'Założenia i wyniki'!$E$6*Znorm.Profile!B2577*((100-(24*'Założenia i wyniki'!$E$9))/100)</f>
        <v>0</v>
      </c>
      <c r="C2577">
        <f>'Założenia i wyniki'!$E$8*Znorm.Profile!C2577*(1+'Założenia i wyniki'!$E$10/100)^24</f>
        <v>0.24614274999999999</v>
      </c>
      <c r="D2577">
        <f t="shared" si="120"/>
        <v>0</v>
      </c>
      <c r="E2577">
        <f t="shared" si="121"/>
        <v>0</v>
      </c>
      <c r="F2577">
        <f t="shared" si="122"/>
        <v>0.24614274999999999</v>
      </c>
    </row>
    <row r="2578" spans="1:6" x14ac:dyDescent="0.25">
      <c r="A2578">
        <v>2569</v>
      </c>
      <c r="B2578">
        <f>'Założenia i wyniki'!$E$6*Znorm.Profile!B2578*((100-(24*'Założenia i wyniki'!$E$9))/100)</f>
        <v>0</v>
      </c>
      <c r="C2578">
        <f>'Założenia i wyniki'!$E$8*Znorm.Profile!C2578*(1+'Założenia i wyniki'!$E$10/100)^24</f>
        <v>0.21166040000000003</v>
      </c>
      <c r="D2578">
        <f t="shared" si="120"/>
        <v>0</v>
      </c>
      <c r="E2578">
        <f t="shared" si="121"/>
        <v>0</v>
      </c>
      <c r="F2578">
        <f t="shared" si="122"/>
        <v>0.21166040000000003</v>
      </c>
    </row>
    <row r="2579" spans="1:6" x14ac:dyDescent="0.25">
      <c r="A2579">
        <v>2570</v>
      </c>
      <c r="B2579">
        <f>'Założenia i wyniki'!$E$6*Znorm.Profile!B2579*((100-(24*'Założenia i wyniki'!$E$9))/100)</f>
        <v>0</v>
      </c>
      <c r="C2579">
        <f>'Założenia i wyniki'!$E$8*Znorm.Profile!C2579*(1+'Założenia i wyniki'!$E$10/100)^24</f>
        <v>0.19113640000000001</v>
      </c>
      <c r="D2579">
        <f t="shared" si="120"/>
        <v>0</v>
      </c>
      <c r="E2579">
        <f t="shared" si="121"/>
        <v>0</v>
      </c>
      <c r="F2579">
        <f t="shared" si="122"/>
        <v>0.19113640000000001</v>
      </c>
    </row>
    <row r="2580" spans="1:6" x14ac:dyDescent="0.25">
      <c r="A2580">
        <v>2571</v>
      </c>
      <c r="B2580">
        <f>'Założenia i wyniki'!$E$6*Znorm.Profile!B2580*((100-(24*'Założenia i wyniki'!$E$9))/100)</f>
        <v>0</v>
      </c>
      <c r="C2580">
        <f>'Założenia i wyniki'!$E$8*Znorm.Profile!C2580*(1+'Założenia i wyniki'!$E$10/100)^24</f>
        <v>0.19318950000000001</v>
      </c>
      <c r="D2580">
        <f t="shared" si="120"/>
        <v>0</v>
      </c>
      <c r="E2580">
        <f t="shared" si="121"/>
        <v>0</v>
      </c>
      <c r="F2580">
        <f t="shared" si="122"/>
        <v>0.19318950000000001</v>
      </c>
    </row>
    <row r="2581" spans="1:6" x14ac:dyDescent="0.25">
      <c r="A2581">
        <v>2572</v>
      </c>
      <c r="B2581">
        <f>'Założenia i wyniki'!$E$6*Znorm.Profile!B2581*((100-(24*'Założenia i wyniki'!$E$9))/100)</f>
        <v>0</v>
      </c>
      <c r="C2581">
        <f>'Założenia i wyniki'!$E$8*Znorm.Profile!C2581*(1+'Założenia i wyniki'!$E$10/100)^24</f>
        <v>0.2050951</v>
      </c>
      <c r="D2581">
        <f t="shared" si="120"/>
        <v>0</v>
      </c>
      <c r="E2581">
        <f t="shared" si="121"/>
        <v>0</v>
      </c>
      <c r="F2581">
        <f t="shared" si="122"/>
        <v>0.2050951</v>
      </c>
    </row>
    <row r="2582" spans="1:6" x14ac:dyDescent="0.25">
      <c r="A2582">
        <v>2573</v>
      </c>
      <c r="B2582">
        <f>'Założenia i wyniki'!$E$6*Znorm.Profile!B2582*((100-(24*'Założenia i wyniki'!$E$9))/100)</f>
        <v>0</v>
      </c>
      <c r="C2582">
        <f>'Założenia i wyniki'!$E$8*Znorm.Profile!C2582*(1+'Założenia i wyniki'!$E$10/100)^24</f>
        <v>0.23713025000000001</v>
      </c>
      <c r="D2582">
        <f t="shared" si="120"/>
        <v>0</v>
      </c>
      <c r="E2582">
        <f t="shared" si="121"/>
        <v>0</v>
      </c>
      <c r="F2582">
        <f t="shared" si="122"/>
        <v>0.23713025000000001</v>
      </c>
    </row>
    <row r="2583" spans="1:6" x14ac:dyDescent="0.25">
      <c r="A2583">
        <v>2574</v>
      </c>
      <c r="B2583">
        <f>'Założenia i wyniki'!$E$6*Znorm.Profile!B2583*((100-(24*'Założenia i wyniki'!$E$9))/100)</f>
        <v>0</v>
      </c>
      <c r="C2583">
        <f>'Założenia i wyniki'!$E$8*Znorm.Profile!C2583*(1+'Założenia i wyniki'!$E$10/100)^24</f>
        <v>0.29685985000000004</v>
      </c>
      <c r="D2583">
        <f t="shared" si="120"/>
        <v>0</v>
      </c>
      <c r="E2583">
        <f t="shared" si="121"/>
        <v>0</v>
      </c>
      <c r="F2583">
        <f t="shared" si="122"/>
        <v>0.29685985000000004</v>
      </c>
    </row>
    <row r="2584" spans="1:6" x14ac:dyDescent="0.25">
      <c r="A2584">
        <v>2575</v>
      </c>
      <c r="B2584">
        <f>'Założenia i wyniki'!$E$6*Znorm.Profile!B2584*((100-(24*'Założenia i wyniki'!$E$9))/100)</f>
        <v>0</v>
      </c>
      <c r="C2584">
        <f>'Założenia i wyniki'!$E$8*Znorm.Profile!C2584*(1+'Założenia i wyniki'!$E$10/100)^24</f>
        <v>0.36973755000000003</v>
      </c>
      <c r="D2584">
        <f t="shared" si="120"/>
        <v>0</v>
      </c>
      <c r="E2584">
        <f t="shared" si="121"/>
        <v>0</v>
      </c>
      <c r="F2584">
        <f t="shared" si="122"/>
        <v>0.36973755000000003</v>
      </c>
    </row>
    <row r="2585" spans="1:6" x14ac:dyDescent="0.25">
      <c r="A2585">
        <v>2576</v>
      </c>
      <c r="B2585">
        <f>'Założenia i wyniki'!$E$6*Znorm.Profile!B2585*((100-(24*'Założenia i wyniki'!$E$9))/100)</f>
        <v>0</v>
      </c>
      <c r="C2585">
        <f>'Założenia i wyniki'!$E$8*Znorm.Profile!C2585*(1+'Założenia i wyniki'!$E$10/100)^24</f>
        <v>0.41887369999999996</v>
      </c>
      <c r="D2585">
        <f t="shared" si="120"/>
        <v>0</v>
      </c>
      <c r="E2585">
        <f t="shared" si="121"/>
        <v>0</v>
      </c>
      <c r="F2585">
        <f t="shared" si="122"/>
        <v>0.41887369999999996</v>
      </c>
    </row>
    <row r="2586" spans="1:6" x14ac:dyDescent="0.25">
      <c r="A2586">
        <v>2577</v>
      </c>
      <c r="B2586">
        <f>'Założenia i wyniki'!$E$6*Znorm.Profile!B2586*((100-(24*'Założenia i wyniki'!$E$9))/100)</f>
        <v>0</v>
      </c>
      <c r="C2586">
        <f>'Założenia i wyniki'!$E$8*Znorm.Profile!C2586*(1+'Założenia i wyniki'!$E$10/100)^24</f>
        <v>0.45471860000000003</v>
      </c>
      <c r="D2586">
        <f t="shared" si="120"/>
        <v>0</v>
      </c>
      <c r="E2586">
        <f t="shared" si="121"/>
        <v>0</v>
      </c>
      <c r="F2586">
        <f t="shared" si="122"/>
        <v>0.45471860000000003</v>
      </c>
    </row>
    <row r="2587" spans="1:6" x14ac:dyDescent="0.25">
      <c r="A2587">
        <v>2578</v>
      </c>
      <c r="B2587">
        <f>'Założenia i wyniki'!$E$6*Znorm.Profile!B2587*((100-(24*'Założenia i wyniki'!$E$9))/100)</f>
        <v>0</v>
      </c>
      <c r="C2587">
        <f>'Założenia i wyniki'!$E$8*Znorm.Profile!C2587*(1+'Założenia i wyniki'!$E$10/100)^24</f>
        <v>0.46405729999999995</v>
      </c>
      <c r="D2587">
        <f t="shared" si="120"/>
        <v>0</v>
      </c>
      <c r="E2587">
        <f t="shared" si="121"/>
        <v>0</v>
      </c>
      <c r="F2587">
        <f t="shared" si="122"/>
        <v>0.46405729999999995</v>
      </c>
    </row>
    <row r="2588" spans="1:6" x14ac:dyDescent="0.25">
      <c r="A2588">
        <v>2579</v>
      </c>
      <c r="B2588">
        <f>'Założenia i wyniki'!$E$6*Znorm.Profile!B2588*((100-(24*'Założenia i wyniki'!$E$9))/100)</f>
        <v>0</v>
      </c>
      <c r="C2588">
        <f>'Założenia i wyniki'!$E$8*Znorm.Profile!C2588*(1+'Założenia i wyniki'!$E$10/100)^24</f>
        <v>0.47093235</v>
      </c>
      <c r="D2588">
        <f t="shared" si="120"/>
        <v>0</v>
      </c>
      <c r="E2588">
        <f t="shared" si="121"/>
        <v>0</v>
      </c>
      <c r="F2588">
        <f t="shared" si="122"/>
        <v>0.47093235</v>
      </c>
    </row>
    <row r="2589" spans="1:6" x14ac:dyDescent="0.25">
      <c r="A2589">
        <v>2580</v>
      </c>
      <c r="B2589">
        <f>'Założenia i wyniki'!$E$6*Znorm.Profile!B2589*((100-(24*'Założenia i wyniki'!$E$9))/100)</f>
        <v>0</v>
      </c>
      <c r="C2589">
        <f>'Założenia i wyniki'!$E$8*Znorm.Profile!C2589*(1+'Założenia i wyniki'!$E$10/100)^24</f>
        <v>0.47820604999999999</v>
      </c>
      <c r="D2589">
        <f t="shared" si="120"/>
        <v>0</v>
      </c>
      <c r="E2589">
        <f t="shared" si="121"/>
        <v>0</v>
      </c>
      <c r="F2589">
        <f t="shared" si="122"/>
        <v>0.47820604999999999</v>
      </c>
    </row>
    <row r="2590" spans="1:6" x14ac:dyDescent="0.25">
      <c r="A2590">
        <v>2581</v>
      </c>
      <c r="B2590">
        <f>'Założenia i wyniki'!$E$6*Znorm.Profile!B2590*((100-(24*'Założenia i wyniki'!$E$9))/100)</f>
        <v>0</v>
      </c>
      <c r="C2590">
        <f>'Założenia i wyniki'!$E$8*Znorm.Profile!C2590*(1+'Założenia i wyniki'!$E$10/100)^24</f>
        <v>0.48248515000000003</v>
      </c>
      <c r="D2590">
        <f t="shared" si="120"/>
        <v>0</v>
      </c>
      <c r="E2590">
        <f t="shared" si="121"/>
        <v>0</v>
      </c>
      <c r="F2590">
        <f t="shared" si="122"/>
        <v>0.48248515000000003</v>
      </c>
    </row>
    <row r="2591" spans="1:6" x14ac:dyDescent="0.25">
      <c r="A2591">
        <v>2582</v>
      </c>
      <c r="B2591">
        <f>'Założenia i wyniki'!$E$6*Znorm.Profile!B2591*((100-(24*'Założenia i wyniki'!$E$9))/100)</f>
        <v>0</v>
      </c>
      <c r="C2591">
        <f>'Założenia i wyniki'!$E$8*Znorm.Profile!C2591*(1+'Założenia i wyniki'!$E$10/100)^24</f>
        <v>0.47841254999999999</v>
      </c>
      <c r="D2591">
        <f t="shared" si="120"/>
        <v>0</v>
      </c>
      <c r="E2591">
        <f t="shared" si="121"/>
        <v>0</v>
      </c>
      <c r="F2591">
        <f t="shared" si="122"/>
        <v>0.47841254999999999</v>
      </c>
    </row>
    <row r="2592" spans="1:6" x14ac:dyDescent="0.25">
      <c r="A2592">
        <v>2583</v>
      </c>
      <c r="B2592">
        <f>'Założenia i wyniki'!$E$6*Znorm.Profile!B2592*((100-(24*'Założenia i wyniki'!$E$9))/100)</f>
        <v>0</v>
      </c>
      <c r="C2592">
        <f>'Założenia i wyniki'!$E$8*Znorm.Profile!C2592*(1+'Założenia i wyniki'!$E$10/100)^24</f>
        <v>0.47330254999999999</v>
      </c>
      <c r="D2592">
        <f t="shared" si="120"/>
        <v>0</v>
      </c>
      <c r="E2592">
        <f t="shared" si="121"/>
        <v>0</v>
      </c>
      <c r="F2592">
        <f t="shared" si="122"/>
        <v>0.47330254999999999</v>
      </c>
    </row>
    <row r="2593" spans="1:6" x14ac:dyDescent="0.25">
      <c r="A2593">
        <v>2584</v>
      </c>
      <c r="B2593">
        <f>'Założenia i wyniki'!$E$6*Znorm.Profile!B2593*((100-(24*'Założenia i wyniki'!$E$9))/100)</f>
        <v>0</v>
      </c>
      <c r="C2593">
        <f>'Założenia i wyniki'!$E$8*Znorm.Profile!C2593*(1+'Założenia i wyniki'!$E$10/100)^24</f>
        <v>0.46402229999999994</v>
      </c>
      <c r="D2593">
        <f t="shared" si="120"/>
        <v>0</v>
      </c>
      <c r="E2593">
        <f t="shared" si="121"/>
        <v>0</v>
      </c>
      <c r="F2593">
        <f t="shared" si="122"/>
        <v>0.46402229999999994</v>
      </c>
    </row>
    <row r="2594" spans="1:6" x14ac:dyDescent="0.25">
      <c r="A2594">
        <v>2585</v>
      </c>
      <c r="B2594">
        <f>'Założenia i wyniki'!$E$6*Znorm.Profile!B2594*((100-(24*'Założenia i wyniki'!$E$9))/100)</f>
        <v>0</v>
      </c>
      <c r="C2594">
        <f>'Założenia i wyniki'!$E$8*Znorm.Profile!C2594*(1+'Założenia i wyniki'!$E$10/100)^24</f>
        <v>0.45884825000000001</v>
      </c>
      <c r="D2594">
        <f t="shared" si="120"/>
        <v>0</v>
      </c>
      <c r="E2594">
        <f t="shared" si="121"/>
        <v>0</v>
      </c>
      <c r="F2594">
        <f t="shared" si="122"/>
        <v>0.45884825000000001</v>
      </c>
    </row>
    <row r="2595" spans="1:6" x14ac:dyDescent="0.25">
      <c r="A2595">
        <v>2586</v>
      </c>
      <c r="B2595">
        <f>'Założenia i wyniki'!$E$6*Znorm.Profile!B2595*((100-(24*'Założenia i wyniki'!$E$9))/100)</f>
        <v>0</v>
      </c>
      <c r="C2595">
        <f>'Założenia i wyniki'!$E$8*Znorm.Profile!C2595*(1+'Założenia i wyniki'!$E$10/100)^24</f>
        <v>0.47695969999999999</v>
      </c>
      <c r="D2595">
        <f t="shared" si="120"/>
        <v>0</v>
      </c>
      <c r="E2595">
        <f t="shared" si="121"/>
        <v>0</v>
      </c>
      <c r="F2595">
        <f t="shared" si="122"/>
        <v>0.47695969999999999</v>
      </c>
    </row>
    <row r="2596" spans="1:6" x14ac:dyDescent="0.25">
      <c r="A2596">
        <v>2587</v>
      </c>
      <c r="B2596">
        <f>'Założenia i wyniki'!$E$6*Znorm.Profile!B2596*((100-(24*'Założenia i wyniki'!$E$9))/100)</f>
        <v>0</v>
      </c>
      <c r="C2596">
        <f>'Założenia i wyniki'!$E$8*Znorm.Profile!C2596*(1+'Założenia i wyniki'!$E$10/100)^24</f>
        <v>0.51919104999999999</v>
      </c>
      <c r="D2596">
        <f t="shared" si="120"/>
        <v>0</v>
      </c>
      <c r="E2596">
        <f t="shared" si="121"/>
        <v>0</v>
      </c>
      <c r="F2596">
        <f t="shared" si="122"/>
        <v>0.51919104999999999</v>
      </c>
    </row>
    <row r="2597" spans="1:6" x14ac:dyDescent="0.25">
      <c r="A2597">
        <v>2588</v>
      </c>
      <c r="B2597">
        <f>'Założenia i wyniki'!$E$6*Znorm.Profile!B2597*((100-(24*'Założenia i wyniki'!$E$9))/100)</f>
        <v>0</v>
      </c>
      <c r="C2597">
        <f>'Założenia i wyniki'!$E$8*Znorm.Profile!C2597*(1+'Założenia i wyniki'!$E$10/100)^24</f>
        <v>0.53961284999999992</v>
      </c>
      <c r="D2597">
        <f t="shared" si="120"/>
        <v>0</v>
      </c>
      <c r="E2597">
        <f t="shared" si="121"/>
        <v>0</v>
      </c>
      <c r="F2597">
        <f t="shared" si="122"/>
        <v>0.53961284999999992</v>
      </c>
    </row>
    <row r="2598" spans="1:6" x14ac:dyDescent="0.25">
      <c r="A2598">
        <v>2589</v>
      </c>
      <c r="B2598">
        <f>'Założenia i wyniki'!$E$6*Znorm.Profile!B2598*((100-(24*'Założenia i wyniki'!$E$9))/100)</f>
        <v>0</v>
      </c>
      <c r="C2598">
        <f>'Założenia i wyniki'!$E$8*Znorm.Profile!C2598*(1+'Założenia i wyniki'!$E$10/100)^24</f>
        <v>0.49837969999999998</v>
      </c>
      <c r="D2598">
        <f t="shared" si="120"/>
        <v>0</v>
      </c>
      <c r="E2598">
        <f t="shared" si="121"/>
        <v>0</v>
      </c>
      <c r="F2598">
        <f t="shared" si="122"/>
        <v>0.49837969999999998</v>
      </c>
    </row>
    <row r="2599" spans="1:6" x14ac:dyDescent="0.25">
      <c r="A2599">
        <v>2590</v>
      </c>
      <c r="B2599">
        <f>'Założenia i wyniki'!$E$6*Znorm.Profile!B2599*((100-(24*'Założenia i wyniki'!$E$9))/100)</f>
        <v>0</v>
      </c>
      <c r="C2599">
        <f>'Założenia i wyniki'!$E$8*Znorm.Profile!C2599*(1+'Założenia i wyniki'!$E$10/100)^24</f>
        <v>0.42438165</v>
      </c>
      <c r="D2599">
        <f t="shared" si="120"/>
        <v>0</v>
      </c>
      <c r="E2599">
        <f t="shared" si="121"/>
        <v>0</v>
      </c>
      <c r="F2599">
        <f t="shared" si="122"/>
        <v>0.42438165</v>
      </c>
    </row>
    <row r="2600" spans="1:6" x14ac:dyDescent="0.25">
      <c r="A2600">
        <v>2591</v>
      </c>
      <c r="B2600">
        <f>'Założenia i wyniki'!$E$6*Znorm.Profile!B2600*((100-(24*'Założenia i wyniki'!$E$9))/100)</f>
        <v>0</v>
      </c>
      <c r="C2600">
        <f>'Założenia i wyniki'!$E$8*Znorm.Profile!C2600*(1+'Założenia i wyniki'!$E$10/100)^24</f>
        <v>0.34051184999999995</v>
      </c>
      <c r="D2600">
        <f t="shared" si="120"/>
        <v>0</v>
      </c>
      <c r="E2600">
        <f t="shared" si="121"/>
        <v>0</v>
      </c>
      <c r="F2600">
        <f t="shared" si="122"/>
        <v>0.34051184999999995</v>
      </c>
    </row>
    <row r="2601" spans="1:6" x14ac:dyDescent="0.25">
      <c r="A2601">
        <v>2592</v>
      </c>
      <c r="B2601">
        <f>'Założenia i wyniki'!$E$6*Znorm.Profile!B2601*((100-(24*'Założenia i wyniki'!$E$9))/100)</f>
        <v>0</v>
      </c>
      <c r="C2601">
        <f>'Założenia i wyniki'!$E$8*Znorm.Profile!C2601*(1+'Założenia i wyniki'!$E$10/100)^24</f>
        <v>0.26534059999999998</v>
      </c>
      <c r="D2601">
        <f t="shared" si="120"/>
        <v>0</v>
      </c>
      <c r="E2601">
        <f t="shared" si="121"/>
        <v>0</v>
      </c>
      <c r="F2601">
        <f t="shared" si="122"/>
        <v>0.26534059999999998</v>
      </c>
    </row>
    <row r="2602" spans="1:6" x14ac:dyDescent="0.25">
      <c r="A2602">
        <v>2593</v>
      </c>
      <c r="B2602">
        <f>'Założenia i wyniki'!$E$6*Znorm.Profile!B2602*((100-(24*'Założenia i wyniki'!$E$9))/100)</f>
        <v>0</v>
      </c>
      <c r="C2602">
        <f>'Założenia i wyniki'!$E$8*Znorm.Profile!C2602*(1+'Założenia i wyniki'!$E$10/100)^24</f>
        <v>0.22180865</v>
      </c>
      <c r="D2602">
        <f t="shared" si="120"/>
        <v>0</v>
      </c>
      <c r="E2602">
        <f t="shared" si="121"/>
        <v>0</v>
      </c>
      <c r="F2602">
        <f t="shared" si="122"/>
        <v>0.22180865</v>
      </c>
    </row>
    <row r="2603" spans="1:6" x14ac:dyDescent="0.25">
      <c r="A2603">
        <v>2594</v>
      </c>
      <c r="B2603">
        <f>'Założenia i wyniki'!$E$6*Znorm.Profile!B2603*((100-(24*'Założenia i wyniki'!$E$9))/100)</f>
        <v>0</v>
      </c>
      <c r="C2603">
        <f>'Założenia i wyniki'!$E$8*Znorm.Profile!C2603*(1+'Założenia i wyniki'!$E$10/100)^24</f>
        <v>0.20049575</v>
      </c>
      <c r="D2603">
        <f t="shared" si="120"/>
        <v>0</v>
      </c>
      <c r="E2603">
        <f t="shared" si="121"/>
        <v>0</v>
      </c>
      <c r="F2603">
        <f t="shared" si="122"/>
        <v>0.20049575</v>
      </c>
    </row>
    <row r="2604" spans="1:6" x14ac:dyDescent="0.25">
      <c r="A2604">
        <v>2595</v>
      </c>
      <c r="B2604">
        <f>'Założenia i wyniki'!$E$6*Znorm.Profile!B2604*((100-(24*'Założenia i wyniki'!$E$9))/100)</f>
        <v>0</v>
      </c>
      <c r="C2604">
        <f>'Założenia i wyniki'!$E$8*Znorm.Profile!C2604*(1+'Założenia i wyniki'!$E$10/100)^24</f>
        <v>0.1980895</v>
      </c>
      <c r="D2604">
        <f t="shared" si="120"/>
        <v>0</v>
      </c>
      <c r="E2604">
        <f t="shared" si="121"/>
        <v>0</v>
      </c>
      <c r="F2604">
        <f t="shared" si="122"/>
        <v>0.1980895</v>
      </c>
    </row>
    <row r="2605" spans="1:6" x14ac:dyDescent="0.25">
      <c r="A2605">
        <v>2596</v>
      </c>
      <c r="B2605">
        <f>'Założenia i wyniki'!$E$6*Znorm.Profile!B2605*((100-(24*'Założenia i wyniki'!$E$9))/100)</f>
        <v>0</v>
      </c>
      <c r="C2605">
        <f>'Założenia i wyniki'!$E$8*Znorm.Profile!C2605*(1+'Założenia i wyniki'!$E$10/100)^24</f>
        <v>0.19955880000000001</v>
      </c>
      <c r="D2605">
        <f t="shared" si="120"/>
        <v>0</v>
      </c>
      <c r="E2605">
        <f t="shared" si="121"/>
        <v>0</v>
      </c>
      <c r="F2605">
        <f t="shared" si="122"/>
        <v>0.19955880000000001</v>
      </c>
    </row>
    <row r="2606" spans="1:6" x14ac:dyDescent="0.25">
      <c r="A2606">
        <v>2597</v>
      </c>
      <c r="B2606">
        <f>'Założenia i wyniki'!$E$6*Znorm.Profile!B2606*((100-(24*'Założenia i wyniki'!$E$9))/100)</f>
        <v>0</v>
      </c>
      <c r="C2606">
        <f>'Założenia i wyniki'!$E$8*Znorm.Profile!C2606*(1+'Założenia i wyniki'!$E$10/100)^24</f>
        <v>0.22298045</v>
      </c>
      <c r="D2606">
        <f t="shared" si="120"/>
        <v>0</v>
      </c>
      <c r="E2606">
        <f t="shared" si="121"/>
        <v>0</v>
      </c>
      <c r="F2606">
        <f t="shared" si="122"/>
        <v>0.22298045</v>
      </c>
    </row>
    <row r="2607" spans="1:6" x14ac:dyDescent="0.25">
      <c r="A2607">
        <v>2598</v>
      </c>
      <c r="B2607">
        <f>'Założenia i wyniki'!$E$6*Znorm.Profile!B2607*((100-(24*'Założenia i wyniki'!$E$9))/100)</f>
        <v>2.1779411320754716E-2</v>
      </c>
      <c r="C2607">
        <f>'Założenia i wyniki'!$E$8*Znorm.Profile!C2607*(1+'Założenia i wyniki'!$E$10/100)^24</f>
        <v>0.274169</v>
      </c>
      <c r="D2607">
        <f t="shared" si="120"/>
        <v>2.1779411320754716E-2</v>
      </c>
      <c r="E2607">
        <f t="shared" si="121"/>
        <v>0</v>
      </c>
      <c r="F2607">
        <f t="shared" si="122"/>
        <v>0.25238958867924527</v>
      </c>
    </row>
    <row r="2608" spans="1:6" x14ac:dyDescent="0.25">
      <c r="A2608">
        <v>2599</v>
      </c>
      <c r="B2608">
        <f>'Założenia i wyniki'!$E$6*Znorm.Profile!B2608*((100-(24*'Założenia i wyniki'!$E$9))/100)</f>
        <v>9.6525509433962264E-2</v>
      </c>
      <c r="C2608">
        <f>'Założenia i wyniki'!$E$8*Znorm.Profile!C2608*(1+'Założenia i wyniki'!$E$10/100)^24</f>
        <v>0.34048384999999998</v>
      </c>
      <c r="D2608">
        <f t="shared" si="120"/>
        <v>9.6525509433962264E-2</v>
      </c>
      <c r="E2608">
        <f t="shared" si="121"/>
        <v>0</v>
      </c>
      <c r="F2608">
        <f t="shared" si="122"/>
        <v>0.24395834056603771</v>
      </c>
    </row>
    <row r="2609" spans="1:6" x14ac:dyDescent="0.25">
      <c r="A2609">
        <v>2600</v>
      </c>
      <c r="B2609">
        <f>'Założenia i wyniki'!$E$6*Znorm.Profile!B2609*((100-(24*'Założenia i wyniki'!$E$9))/100)</f>
        <v>0.87462188679245279</v>
      </c>
      <c r="C2609">
        <f>'Założenia i wyniki'!$E$8*Znorm.Profile!C2609*(1+'Założenia i wyniki'!$E$10/100)^24</f>
        <v>0.40024040000000005</v>
      </c>
      <c r="D2609">
        <f t="shared" si="120"/>
        <v>0.40024040000000005</v>
      </c>
      <c r="E2609">
        <f t="shared" si="121"/>
        <v>0.47438148679245273</v>
      </c>
      <c r="F2609">
        <f t="shared" si="122"/>
        <v>0</v>
      </c>
    </row>
    <row r="2610" spans="1:6" x14ac:dyDescent="0.25">
      <c r="A2610">
        <v>2601</v>
      </c>
      <c r="B2610">
        <f>'Założenia i wyniki'!$E$6*Znorm.Profile!B2610*((100-(24*'Założenia i wyniki'!$E$9))/100)</f>
        <v>1.4713222641509431</v>
      </c>
      <c r="C2610">
        <f>'Założenia i wyniki'!$E$8*Znorm.Profile!C2610*(1+'Założenia i wyniki'!$E$10/100)^24</f>
        <v>0.45459680000000002</v>
      </c>
      <c r="D2610">
        <f t="shared" si="120"/>
        <v>0.45459680000000002</v>
      </c>
      <c r="E2610">
        <f t="shared" si="121"/>
        <v>1.0167254641509431</v>
      </c>
      <c r="F2610">
        <f t="shared" si="122"/>
        <v>0</v>
      </c>
    </row>
    <row r="2611" spans="1:6" x14ac:dyDescent="0.25">
      <c r="A2611">
        <v>2602</v>
      </c>
      <c r="B2611">
        <f>'Założenia i wyniki'!$E$6*Znorm.Profile!B2611*((100-(24*'Założenia i wyniki'!$E$9))/100)</f>
        <v>1.8345411320754714</v>
      </c>
      <c r="C2611">
        <f>'Założenia i wyniki'!$E$8*Znorm.Profile!C2611*(1+'Założenia i wyniki'!$E$10/100)^24</f>
        <v>0.47851474999999993</v>
      </c>
      <c r="D2611">
        <f t="shared" si="120"/>
        <v>0.47851474999999993</v>
      </c>
      <c r="E2611">
        <f t="shared" si="121"/>
        <v>1.3560263820754714</v>
      </c>
      <c r="F2611">
        <f t="shared" si="122"/>
        <v>0</v>
      </c>
    </row>
    <row r="2612" spans="1:6" x14ac:dyDescent="0.25">
      <c r="A2612">
        <v>2603</v>
      </c>
      <c r="B2612">
        <f>'Założenia i wyniki'!$E$6*Znorm.Profile!B2612*((100-(24*'Założenia i wyniki'!$E$9))/100)</f>
        <v>2.006736603773585</v>
      </c>
      <c r="C2612">
        <f>'Założenia i wyniki'!$E$8*Znorm.Profile!C2612*(1+'Założenia i wyniki'!$E$10/100)^24</f>
        <v>0.48502405000000004</v>
      </c>
      <c r="D2612">
        <f t="shared" si="120"/>
        <v>0.48502405000000004</v>
      </c>
      <c r="E2612">
        <f t="shared" si="121"/>
        <v>1.5217125537735849</v>
      </c>
      <c r="F2612">
        <f t="shared" si="122"/>
        <v>0</v>
      </c>
    </row>
    <row r="2613" spans="1:6" x14ac:dyDescent="0.25">
      <c r="A2613">
        <v>2604</v>
      </c>
      <c r="B2613">
        <f>'Założenia i wyniki'!$E$6*Znorm.Profile!B2613*((100-(24*'Założenia i wyniki'!$E$9))/100)</f>
        <v>2.0668030188679247</v>
      </c>
      <c r="C2613">
        <f>'Założenia i wyniki'!$E$8*Znorm.Profile!C2613*(1+'Założenia i wyniki'!$E$10/100)^24</f>
        <v>0.46444019999999997</v>
      </c>
      <c r="D2613">
        <f t="shared" si="120"/>
        <v>0.46444019999999997</v>
      </c>
      <c r="E2613">
        <f t="shared" si="121"/>
        <v>1.6023628188679249</v>
      </c>
      <c r="F2613">
        <f t="shared" si="122"/>
        <v>0</v>
      </c>
    </row>
    <row r="2614" spans="1:6" x14ac:dyDescent="0.25">
      <c r="A2614">
        <v>2605</v>
      </c>
      <c r="B2614">
        <f>'Założenia i wyniki'!$E$6*Znorm.Profile!B2614*((100-(24*'Założenia i wyniki'!$E$9))/100)</f>
        <v>1.9390475471698112</v>
      </c>
      <c r="C2614">
        <f>'Założenia i wyniki'!$E$8*Znorm.Profile!C2614*(1+'Założenia i wyniki'!$E$10/100)^24</f>
        <v>0.44681839999999995</v>
      </c>
      <c r="D2614">
        <f t="shared" si="120"/>
        <v>0.44681839999999995</v>
      </c>
      <c r="E2614">
        <f t="shared" si="121"/>
        <v>1.4922291471698113</v>
      </c>
      <c r="F2614">
        <f t="shared" si="122"/>
        <v>0</v>
      </c>
    </row>
    <row r="2615" spans="1:6" x14ac:dyDescent="0.25">
      <c r="A2615">
        <v>2606</v>
      </c>
      <c r="B2615">
        <f>'Założenia i wyniki'!$E$6*Znorm.Profile!B2615*((100-(24*'Założenia i wyniki'!$E$9))/100)</f>
        <v>1.0486467924528302</v>
      </c>
      <c r="C2615">
        <f>'Założenia i wyniki'!$E$8*Znorm.Profile!C2615*(1+'Założenia i wyniki'!$E$10/100)^24</f>
        <v>0.41430865</v>
      </c>
      <c r="D2615">
        <f t="shared" si="120"/>
        <v>0.41430865</v>
      </c>
      <c r="E2615">
        <f t="shared" si="121"/>
        <v>0.63433814245283027</v>
      </c>
      <c r="F2615">
        <f t="shared" si="122"/>
        <v>0</v>
      </c>
    </row>
    <row r="2616" spans="1:6" x14ac:dyDescent="0.25">
      <c r="A2616">
        <v>2607</v>
      </c>
      <c r="B2616">
        <f>'Założenia i wyniki'!$E$6*Znorm.Profile!B2616*((100-(24*'Założenia i wyniki'!$E$9))/100)</f>
        <v>0.55346475471698109</v>
      </c>
      <c r="C2616">
        <f>'Założenia i wyniki'!$E$8*Znorm.Profile!C2616*(1+'Założenia i wyniki'!$E$10/100)^24</f>
        <v>0.39012085000000002</v>
      </c>
      <c r="D2616">
        <f t="shared" si="120"/>
        <v>0.39012085000000002</v>
      </c>
      <c r="E2616">
        <f t="shared" si="121"/>
        <v>0.16334390471698107</v>
      </c>
      <c r="F2616">
        <f t="shared" si="122"/>
        <v>0</v>
      </c>
    </row>
    <row r="2617" spans="1:6" x14ac:dyDescent="0.25">
      <c r="A2617">
        <v>2608</v>
      </c>
      <c r="B2617">
        <f>'Założenia i wyniki'!$E$6*Znorm.Profile!B2617*((100-(24*'Założenia i wyniki'!$E$9))/100)</f>
        <v>0.7040576603773584</v>
      </c>
      <c r="C2617">
        <f>'Założenia i wyniki'!$E$8*Znorm.Profile!C2617*(1+'Założenia i wyniki'!$E$10/100)^24</f>
        <v>0.37577155000000001</v>
      </c>
      <c r="D2617">
        <f t="shared" si="120"/>
        <v>0.37577155000000001</v>
      </c>
      <c r="E2617">
        <f t="shared" si="121"/>
        <v>0.32828611037735839</v>
      </c>
      <c r="F2617">
        <f t="shared" si="122"/>
        <v>0</v>
      </c>
    </row>
    <row r="2618" spans="1:6" x14ac:dyDescent="0.25">
      <c r="A2618">
        <v>2609</v>
      </c>
      <c r="B2618">
        <f>'Założenia i wyniki'!$E$6*Znorm.Profile!B2618*((100-(24*'Założenia i wyniki'!$E$9))/100)</f>
        <v>0.12615471698113206</v>
      </c>
      <c r="C2618">
        <f>'Założenia i wyniki'!$E$8*Znorm.Profile!C2618*(1+'Założenia i wyniki'!$E$10/100)^24</f>
        <v>0.38458595000000001</v>
      </c>
      <c r="D2618">
        <f t="shared" si="120"/>
        <v>0.12615471698113206</v>
      </c>
      <c r="E2618">
        <f t="shared" si="121"/>
        <v>0</v>
      </c>
      <c r="F2618">
        <f t="shared" si="122"/>
        <v>0.25843123301886795</v>
      </c>
    </row>
    <row r="2619" spans="1:6" x14ac:dyDescent="0.25">
      <c r="A2619">
        <v>2610</v>
      </c>
      <c r="B2619">
        <f>'Założenia i wyniki'!$E$6*Znorm.Profile!B2619*((100-(24*'Założenia i wyniki'!$E$9))/100)</f>
        <v>4.7523358490566034E-2</v>
      </c>
      <c r="C2619">
        <f>'Założenia i wyniki'!$E$8*Znorm.Profile!C2619*(1+'Założenia i wyniki'!$E$10/100)^24</f>
        <v>0.42422205000000002</v>
      </c>
      <c r="D2619">
        <f t="shared" si="120"/>
        <v>4.7523358490566034E-2</v>
      </c>
      <c r="E2619">
        <f t="shared" si="121"/>
        <v>0</v>
      </c>
      <c r="F2619">
        <f t="shared" si="122"/>
        <v>0.37669869150943397</v>
      </c>
    </row>
    <row r="2620" spans="1:6" x14ac:dyDescent="0.25">
      <c r="A2620">
        <v>2611</v>
      </c>
      <c r="B2620">
        <f>'Założenia i wyniki'!$E$6*Znorm.Profile!B2620*((100-(24*'Założenia i wyniki'!$E$9))/100)</f>
        <v>0</v>
      </c>
      <c r="C2620">
        <f>'Założenia i wyniki'!$E$8*Znorm.Profile!C2620*(1+'Założenia i wyniki'!$E$10/100)^24</f>
        <v>0.49437395000000001</v>
      </c>
      <c r="D2620">
        <f t="shared" si="120"/>
        <v>0</v>
      </c>
      <c r="E2620">
        <f t="shared" si="121"/>
        <v>0</v>
      </c>
      <c r="F2620">
        <f t="shared" si="122"/>
        <v>0.49437395000000001</v>
      </c>
    </row>
    <row r="2621" spans="1:6" x14ac:dyDescent="0.25">
      <c r="A2621">
        <v>2612</v>
      </c>
      <c r="B2621">
        <f>'Założenia i wyniki'!$E$6*Znorm.Profile!B2621*((100-(24*'Założenia i wyniki'!$E$9))/100)</f>
        <v>0</v>
      </c>
      <c r="C2621">
        <f>'Założenia i wyniki'!$E$8*Znorm.Profile!C2621*(1+'Założenia i wyniki'!$E$10/100)^24</f>
        <v>0.52046329999999996</v>
      </c>
      <c r="D2621">
        <f t="shared" si="120"/>
        <v>0</v>
      </c>
      <c r="E2621">
        <f t="shared" si="121"/>
        <v>0</v>
      </c>
      <c r="F2621">
        <f t="shared" si="122"/>
        <v>0.52046329999999996</v>
      </c>
    </row>
    <row r="2622" spans="1:6" x14ac:dyDescent="0.25">
      <c r="A2622">
        <v>2613</v>
      </c>
      <c r="B2622">
        <f>'Założenia i wyniki'!$E$6*Znorm.Profile!B2622*((100-(24*'Założenia i wyniki'!$E$9))/100)</f>
        <v>0</v>
      </c>
      <c r="C2622">
        <f>'Założenia i wyniki'!$E$8*Znorm.Profile!C2622*(1+'Założenia i wyniki'!$E$10/100)^24</f>
        <v>0.47876639999999998</v>
      </c>
      <c r="D2622">
        <f t="shared" si="120"/>
        <v>0</v>
      </c>
      <c r="E2622">
        <f t="shared" si="121"/>
        <v>0</v>
      </c>
      <c r="F2622">
        <f t="shared" si="122"/>
        <v>0.47876639999999998</v>
      </c>
    </row>
    <row r="2623" spans="1:6" x14ac:dyDescent="0.25">
      <c r="A2623">
        <v>2614</v>
      </c>
      <c r="B2623">
        <f>'Założenia i wyniki'!$E$6*Znorm.Profile!B2623*((100-(24*'Założenia i wyniki'!$E$9))/100)</f>
        <v>0</v>
      </c>
      <c r="C2623">
        <f>'Założenia i wyniki'!$E$8*Znorm.Profile!C2623*(1+'Założenia i wyniki'!$E$10/100)^24</f>
        <v>0.38691764999999995</v>
      </c>
      <c r="D2623">
        <f t="shared" si="120"/>
        <v>0</v>
      </c>
      <c r="E2623">
        <f t="shared" si="121"/>
        <v>0</v>
      </c>
      <c r="F2623">
        <f t="shared" si="122"/>
        <v>0.38691764999999995</v>
      </c>
    </row>
    <row r="2624" spans="1:6" x14ac:dyDescent="0.25">
      <c r="A2624">
        <v>2615</v>
      </c>
      <c r="B2624">
        <f>'Założenia i wyniki'!$E$6*Znorm.Profile!B2624*((100-(24*'Założenia i wyniki'!$E$9))/100)</f>
        <v>0</v>
      </c>
      <c r="C2624">
        <f>'Założenia i wyniki'!$E$8*Znorm.Profile!C2624*(1+'Założenia i wyniki'!$E$10/100)^24</f>
        <v>0.29581649999999998</v>
      </c>
      <c r="D2624">
        <f t="shared" si="120"/>
        <v>0</v>
      </c>
      <c r="E2624">
        <f t="shared" si="121"/>
        <v>0</v>
      </c>
      <c r="F2624">
        <f t="shared" si="122"/>
        <v>0.29581649999999998</v>
      </c>
    </row>
    <row r="2625" spans="1:6" x14ac:dyDescent="0.25">
      <c r="A2625">
        <v>2616</v>
      </c>
      <c r="B2625">
        <f>'Założenia i wyniki'!$E$6*Znorm.Profile!B2625*((100-(24*'Założenia i wyniki'!$E$9))/100)</f>
        <v>0</v>
      </c>
      <c r="C2625">
        <f>'Założenia i wyniki'!$E$8*Znorm.Profile!C2625*(1+'Założenia i wyniki'!$E$10/100)^24</f>
        <v>0.22960315000000001</v>
      </c>
      <c r="D2625">
        <f t="shared" si="120"/>
        <v>0</v>
      </c>
      <c r="E2625">
        <f t="shared" si="121"/>
        <v>0</v>
      </c>
      <c r="F2625">
        <f t="shared" si="122"/>
        <v>0.22960315000000001</v>
      </c>
    </row>
    <row r="2626" spans="1:6" x14ac:dyDescent="0.25">
      <c r="A2626">
        <v>2617</v>
      </c>
      <c r="B2626">
        <f>'Założenia i wyniki'!$E$6*Znorm.Profile!B2626*((100-(24*'Założenia i wyniki'!$E$9))/100)</f>
        <v>0</v>
      </c>
      <c r="C2626">
        <f>'Założenia i wyniki'!$E$8*Znorm.Profile!C2626*(1+'Założenia i wyniki'!$E$10/100)^24</f>
        <v>0.20016045000000002</v>
      </c>
      <c r="D2626">
        <f t="shared" si="120"/>
        <v>0</v>
      </c>
      <c r="E2626">
        <f t="shared" si="121"/>
        <v>0</v>
      </c>
      <c r="F2626">
        <f t="shared" si="122"/>
        <v>0.20016045000000002</v>
      </c>
    </row>
    <row r="2627" spans="1:6" x14ac:dyDescent="0.25">
      <c r="A2627">
        <v>2618</v>
      </c>
      <c r="B2627">
        <f>'Założenia i wyniki'!$E$6*Znorm.Profile!B2627*((100-(24*'Założenia i wyniki'!$E$9))/100)</f>
        <v>0</v>
      </c>
      <c r="C2627">
        <f>'Założenia i wyniki'!$E$8*Znorm.Profile!C2627*(1+'Założenia i wyniki'!$E$10/100)^24</f>
        <v>0.185388</v>
      </c>
      <c r="D2627">
        <f t="shared" si="120"/>
        <v>0</v>
      </c>
      <c r="E2627">
        <f t="shared" si="121"/>
        <v>0</v>
      </c>
      <c r="F2627">
        <f t="shared" si="122"/>
        <v>0.185388</v>
      </c>
    </row>
    <row r="2628" spans="1:6" x14ac:dyDescent="0.25">
      <c r="A2628">
        <v>2619</v>
      </c>
      <c r="B2628">
        <f>'Założenia i wyniki'!$E$6*Znorm.Profile!B2628*((100-(24*'Założenia i wyniki'!$E$9))/100)</f>
        <v>0</v>
      </c>
      <c r="C2628">
        <f>'Założenia i wyniki'!$E$8*Znorm.Profile!C2628*(1+'Założenia i wyniki'!$E$10/100)^24</f>
        <v>0.18870005000000001</v>
      </c>
      <c r="D2628">
        <f t="shared" si="120"/>
        <v>0</v>
      </c>
      <c r="E2628">
        <f t="shared" si="121"/>
        <v>0</v>
      </c>
      <c r="F2628">
        <f t="shared" si="122"/>
        <v>0.18870005000000001</v>
      </c>
    </row>
    <row r="2629" spans="1:6" x14ac:dyDescent="0.25">
      <c r="A2629">
        <v>2620</v>
      </c>
      <c r="B2629">
        <f>'Założenia i wyniki'!$E$6*Znorm.Profile!B2629*((100-(24*'Założenia i wyniki'!$E$9))/100)</f>
        <v>0</v>
      </c>
      <c r="C2629">
        <f>'Założenia i wyniki'!$E$8*Znorm.Profile!C2629*(1+'Założenia i wyniki'!$E$10/100)^24</f>
        <v>0.21059535000000001</v>
      </c>
      <c r="D2629">
        <f t="shared" si="120"/>
        <v>0</v>
      </c>
      <c r="E2629">
        <f t="shared" si="121"/>
        <v>0</v>
      </c>
      <c r="F2629">
        <f t="shared" si="122"/>
        <v>0.21059535000000001</v>
      </c>
    </row>
    <row r="2630" spans="1:6" x14ac:dyDescent="0.25">
      <c r="A2630">
        <v>2621</v>
      </c>
      <c r="B2630">
        <f>'Założenia i wyniki'!$E$6*Znorm.Profile!B2630*((100-(24*'Założenia i wyniki'!$E$9))/100)</f>
        <v>0</v>
      </c>
      <c r="C2630">
        <f>'Założenia i wyniki'!$E$8*Znorm.Profile!C2630*(1+'Założenia i wyniki'!$E$10/100)^24</f>
        <v>0.26705839999999997</v>
      </c>
      <c r="D2630">
        <f t="shared" si="120"/>
        <v>0</v>
      </c>
      <c r="E2630">
        <f t="shared" si="121"/>
        <v>0</v>
      </c>
      <c r="F2630">
        <f t="shared" si="122"/>
        <v>0.26705839999999997</v>
      </c>
    </row>
    <row r="2631" spans="1:6" x14ac:dyDescent="0.25">
      <c r="A2631">
        <v>2622</v>
      </c>
      <c r="B2631">
        <f>'Założenia i wyniki'!$E$6*Znorm.Profile!B2631*((100-(24*'Założenia i wyniki'!$E$9))/100)</f>
        <v>0.10548973584905658</v>
      </c>
      <c r="C2631">
        <f>'Założenia i wyniki'!$E$8*Znorm.Profile!C2631*(1+'Założenia i wyniki'!$E$10/100)^24</f>
        <v>0.35089284999999998</v>
      </c>
      <c r="D2631">
        <f t="shared" si="120"/>
        <v>0.10548973584905658</v>
      </c>
      <c r="E2631">
        <f t="shared" si="121"/>
        <v>0</v>
      </c>
      <c r="F2631">
        <f t="shared" si="122"/>
        <v>0.2454031141509434</v>
      </c>
    </row>
    <row r="2632" spans="1:6" x14ac:dyDescent="0.25">
      <c r="A2632">
        <v>2623</v>
      </c>
      <c r="B2632">
        <f>'Założenia i wyniki'!$E$6*Znorm.Profile!B2632*((100-(24*'Założenia i wyniki'!$E$9))/100)</f>
        <v>0.49264369811320752</v>
      </c>
      <c r="C2632">
        <f>'Założenia i wyniki'!$E$8*Znorm.Profile!C2632*(1+'Założenia i wyniki'!$E$10/100)^24</f>
        <v>0.40471584999999999</v>
      </c>
      <c r="D2632">
        <f t="shared" si="120"/>
        <v>0.40471584999999999</v>
      </c>
      <c r="E2632">
        <f t="shared" si="121"/>
        <v>8.792784811320753E-2</v>
      </c>
      <c r="F2632">
        <f t="shared" si="122"/>
        <v>0</v>
      </c>
    </row>
    <row r="2633" spans="1:6" x14ac:dyDescent="0.25">
      <c r="A2633">
        <v>2624</v>
      </c>
      <c r="B2633">
        <f>'Założenia i wyniki'!$E$6*Znorm.Profile!B2633*((100-(24*'Założenia i wyniki'!$E$9))/100)</f>
        <v>1.057793962264151</v>
      </c>
      <c r="C2633">
        <f>'Założenia i wyniki'!$E$8*Znorm.Profile!C2633*(1+'Założenia i wyniki'!$E$10/100)^24</f>
        <v>0.41212885000000005</v>
      </c>
      <c r="D2633">
        <f t="shared" si="120"/>
        <v>0.41212885000000005</v>
      </c>
      <c r="E2633">
        <f t="shared" si="121"/>
        <v>0.64566511226415102</v>
      </c>
      <c r="F2633">
        <f t="shared" si="122"/>
        <v>0</v>
      </c>
    </row>
    <row r="2634" spans="1:6" x14ac:dyDescent="0.25">
      <c r="A2634">
        <v>2625</v>
      </c>
      <c r="B2634">
        <f>'Założenia i wyniki'!$E$6*Znorm.Profile!B2634*((100-(24*'Założenia i wyniki'!$E$9))/100)</f>
        <v>1.5650045283018867</v>
      </c>
      <c r="C2634">
        <f>'Założenia i wyniki'!$E$8*Znorm.Profile!C2634*(1+'Założenia i wyniki'!$E$10/100)^24</f>
        <v>0.41116249999999999</v>
      </c>
      <c r="D2634">
        <f t="shared" si="120"/>
        <v>0.41116249999999999</v>
      </c>
      <c r="E2634">
        <f t="shared" si="121"/>
        <v>1.1538420283018866</v>
      </c>
      <c r="F2634">
        <f t="shared" si="122"/>
        <v>0</v>
      </c>
    </row>
    <row r="2635" spans="1:6" x14ac:dyDescent="0.25">
      <c r="A2635">
        <v>2626</v>
      </c>
      <c r="B2635">
        <f>'Założenia i wyniki'!$E$6*Znorm.Profile!B2635*((100-(24*'Założenia i wyniki'!$E$9))/100)</f>
        <v>1.7414686792452827</v>
      </c>
      <c r="C2635">
        <f>'Założenia i wyniki'!$E$8*Znorm.Profile!C2635*(1+'Założenia i wyniki'!$E$10/100)^24</f>
        <v>0.4021689</v>
      </c>
      <c r="D2635">
        <f t="shared" ref="D2635:D2698" si="123">IF(B2635&lt;=C2635,B2635,C2635)</f>
        <v>0.4021689</v>
      </c>
      <c r="E2635">
        <f t="shared" ref="E2635:E2698" si="124">IF(B2635&gt;C2635,B2635-C2635,0)</f>
        <v>1.3392997792452828</v>
      </c>
      <c r="F2635">
        <f t="shared" ref="F2635:F2698" si="125">IF(B2635&lt;C2635,C2635-B2635,0)</f>
        <v>0</v>
      </c>
    </row>
    <row r="2636" spans="1:6" x14ac:dyDescent="0.25">
      <c r="A2636">
        <v>2627</v>
      </c>
      <c r="B2636">
        <f>'Założenia i wyniki'!$E$6*Znorm.Profile!B2636*((100-(24*'Założenia i wyniki'!$E$9))/100)</f>
        <v>1.9318060377358488</v>
      </c>
      <c r="C2636">
        <f>'Założenia i wyniki'!$E$8*Znorm.Profile!C2636*(1+'Założenia i wyniki'!$E$10/100)^24</f>
        <v>0.39209379999999999</v>
      </c>
      <c r="D2636">
        <f t="shared" si="123"/>
        <v>0.39209379999999999</v>
      </c>
      <c r="E2636">
        <f t="shared" si="124"/>
        <v>1.5397122377358488</v>
      </c>
      <c r="F2636">
        <f t="shared" si="125"/>
        <v>0</v>
      </c>
    </row>
    <row r="2637" spans="1:6" x14ac:dyDescent="0.25">
      <c r="A2637">
        <v>2628</v>
      </c>
      <c r="B2637">
        <f>'Założenia i wyniki'!$E$6*Znorm.Profile!B2637*((100-(24*'Założenia i wyniki'!$E$9))/100)</f>
        <v>2.1205426415094335</v>
      </c>
      <c r="C2637">
        <f>'Założenia i wyniki'!$E$8*Znorm.Profile!C2637*(1+'Założenia i wyniki'!$E$10/100)^24</f>
        <v>0.38225075000000003</v>
      </c>
      <c r="D2637">
        <f t="shared" si="123"/>
        <v>0.38225075000000003</v>
      </c>
      <c r="E2637">
        <f t="shared" si="124"/>
        <v>1.7382918915094334</v>
      </c>
      <c r="F2637">
        <f t="shared" si="125"/>
        <v>0</v>
      </c>
    </row>
    <row r="2638" spans="1:6" x14ac:dyDescent="0.25">
      <c r="A2638">
        <v>2629</v>
      </c>
      <c r="B2638">
        <f>'Założenia i wyniki'!$E$6*Znorm.Profile!B2638*((100-(24*'Założenia i wyniki'!$E$9))/100)</f>
        <v>2.0611622641509437</v>
      </c>
      <c r="C2638">
        <f>'Założenia i wyniki'!$E$8*Znorm.Profile!C2638*(1+'Założenia i wyniki'!$E$10/100)^24</f>
        <v>0.37181794999999995</v>
      </c>
      <c r="D2638">
        <f t="shared" si="123"/>
        <v>0.37181794999999995</v>
      </c>
      <c r="E2638">
        <f t="shared" si="124"/>
        <v>1.6893443141509437</v>
      </c>
      <c r="F2638">
        <f t="shared" si="125"/>
        <v>0</v>
      </c>
    </row>
    <row r="2639" spans="1:6" x14ac:dyDescent="0.25">
      <c r="A2639">
        <v>2630</v>
      </c>
      <c r="B2639">
        <f>'Założenia i wyniki'!$E$6*Znorm.Profile!B2639*((100-(24*'Założenia i wyniki'!$E$9))/100)</f>
        <v>1.8885856603773583</v>
      </c>
      <c r="C2639">
        <f>'Założenia i wyniki'!$E$8*Znorm.Profile!C2639*(1+'Założenia i wyniki'!$E$10/100)^24</f>
        <v>0.37770844999999997</v>
      </c>
      <c r="D2639">
        <f t="shared" si="123"/>
        <v>0.37770844999999997</v>
      </c>
      <c r="E2639">
        <f t="shared" si="124"/>
        <v>1.5108772103773584</v>
      </c>
      <c r="F2639">
        <f t="shared" si="125"/>
        <v>0</v>
      </c>
    </row>
    <row r="2640" spans="1:6" x14ac:dyDescent="0.25">
      <c r="A2640">
        <v>2631</v>
      </c>
      <c r="B2640">
        <f>'Założenia i wyniki'!$E$6*Znorm.Profile!B2640*((100-(24*'Założenia i wyniki'!$E$9))/100)</f>
        <v>1.5903116981132075</v>
      </c>
      <c r="C2640">
        <f>'Założenia i wyniki'!$E$8*Znorm.Profile!C2640*(1+'Założenia i wyniki'!$E$10/100)^24</f>
        <v>0.38849860000000003</v>
      </c>
      <c r="D2640">
        <f t="shared" si="123"/>
        <v>0.38849860000000003</v>
      </c>
      <c r="E2640">
        <f t="shared" si="124"/>
        <v>1.2018130981132074</v>
      </c>
      <c r="F2640">
        <f t="shared" si="125"/>
        <v>0</v>
      </c>
    </row>
    <row r="2641" spans="1:6" x14ac:dyDescent="0.25">
      <c r="A2641">
        <v>2632</v>
      </c>
      <c r="B2641">
        <f>'Założenia i wyniki'!$E$6*Znorm.Profile!B2641*((100-(24*'Założenia i wyniki'!$E$9))/100)</f>
        <v>1.1491894339622641</v>
      </c>
      <c r="C2641">
        <f>'Założenia i wyniki'!$E$8*Znorm.Profile!C2641*(1+'Założenia i wyniki'!$E$10/100)^24</f>
        <v>0.40162989999999998</v>
      </c>
      <c r="D2641">
        <f t="shared" si="123"/>
        <v>0.40162989999999998</v>
      </c>
      <c r="E2641">
        <f t="shared" si="124"/>
        <v>0.74755953396226416</v>
      </c>
      <c r="F2641">
        <f t="shared" si="125"/>
        <v>0</v>
      </c>
    </row>
    <row r="2642" spans="1:6" x14ac:dyDescent="0.25">
      <c r="A2642">
        <v>2633</v>
      </c>
      <c r="B2642">
        <f>'Założenia i wyniki'!$E$6*Znorm.Profile!B2642*((100-(24*'Założenia i wyniki'!$E$9))/100)</f>
        <v>0.61262407547169806</v>
      </c>
      <c r="C2642">
        <f>'Założenia i wyniki'!$E$8*Znorm.Profile!C2642*(1+'Założenia i wyniki'!$E$10/100)^24</f>
        <v>0.41969165000000003</v>
      </c>
      <c r="D2642">
        <f t="shared" si="123"/>
        <v>0.41969165000000003</v>
      </c>
      <c r="E2642">
        <f t="shared" si="124"/>
        <v>0.19293242547169803</v>
      </c>
      <c r="F2642">
        <f t="shared" si="125"/>
        <v>0</v>
      </c>
    </row>
    <row r="2643" spans="1:6" x14ac:dyDescent="0.25">
      <c r="A2643">
        <v>2634</v>
      </c>
      <c r="B2643">
        <f>'Założenia i wyniki'!$E$6*Znorm.Profile!B2643*((100-(24*'Założenia i wyniki'!$E$9))/100)</f>
        <v>0.14476158490566035</v>
      </c>
      <c r="C2643">
        <f>'Założenia i wyniki'!$E$8*Znorm.Profile!C2643*(1+'Założenia i wyniki'!$E$10/100)^24</f>
        <v>0.45460974999999998</v>
      </c>
      <c r="D2643">
        <f t="shared" si="123"/>
        <v>0.14476158490566035</v>
      </c>
      <c r="E2643">
        <f t="shared" si="124"/>
        <v>0</v>
      </c>
      <c r="F2643">
        <f t="shared" si="125"/>
        <v>0.30984816509433966</v>
      </c>
    </row>
    <row r="2644" spans="1:6" x14ac:dyDescent="0.25">
      <c r="A2644">
        <v>2635</v>
      </c>
      <c r="B2644">
        <f>'Założenia i wyniki'!$E$6*Znorm.Profile!B2644*((100-(24*'Założenia i wyniki'!$E$9))/100)</f>
        <v>0</v>
      </c>
      <c r="C2644">
        <f>'Założenia i wyniki'!$E$8*Znorm.Profile!C2644*(1+'Założenia i wyniki'!$E$10/100)^24</f>
        <v>0.51208710000000002</v>
      </c>
      <c r="D2644">
        <f t="shared" si="123"/>
        <v>0</v>
      </c>
      <c r="E2644">
        <f t="shared" si="124"/>
        <v>0</v>
      </c>
      <c r="F2644">
        <f t="shared" si="125"/>
        <v>0.51208710000000002</v>
      </c>
    </row>
    <row r="2645" spans="1:6" x14ac:dyDescent="0.25">
      <c r="A2645">
        <v>2636</v>
      </c>
      <c r="B2645">
        <f>'Założenia i wyniki'!$E$6*Znorm.Profile!B2645*((100-(24*'Założenia i wyniki'!$E$9))/100)</f>
        <v>0</v>
      </c>
      <c r="C2645">
        <f>'Założenia i wyniki'!$E$8*Znorm.Profile!C2645*(1+'Założenia i wyniki'!$E$10/100)^24</f>
        <v>0.56019459999999999</v>
      </c>
      <c r="D2645">
        <f t="shared" si="123"/>
        <v>0</v>
      </c>
      <c r="E2645">
        <f t="shared" si="124"/>
        <v>0</v>
      </c>
      <c r="F2645">
        <f t="shared" si="125"/>
        <v>0.56019459999999999</v>
      </c>
    </row>
    <row r="2646" spans="1:6" x14ac:dyDescent="0.25">
      <c r="A2646">
        <v>2637</v>
      </c>
      <c r="B2646">
        <f>'Założenia i wyniki'!$E$6*Znorm.Profile!B2646*((100-(24*'Założenia i wyniki'!$E$9))/100)</f>
        <v>0</v>
      </c>
      <c r="C2646">
        <f>'Założenia i wyniki'!$E$8*Znorm.Profile!C2646*(1+'Założenia i wyniki'!$E$10/100)^24</f>
        <v>0.50741460000000005</v>
      </c>
      <c r="D2646">
        <f t="shared" si="123"/>
        <v>0</v>
      </c>
      <c r="E2646">
        <f t="shared" si="124"/>
        <v>0</v>
      </c>
      <c r="F2646">
        <f t="shared" si="125"/>
        <v>0.50741460000000005</v>
      </c>
    </row>
    <row r="2647" spans="1:6" x14ac:dyDescent="0.25">
      <c r="A2647">
        <v>2638</v>
      </c>
      <c r="B2647">
        <f>'Założenia i wyniki'!$E$6*Znorm.Profile!B2647*((100-(24*'Założenia i wyniki'!$E$9))/100)</f>
        <v>0</v>
      </c>
      <c r="C2647">
        <f>'Założenia i wyniki'!$E$8*Znorm.Profile!C2647*(1+'Założenia i wyniki'!$E$10/100)^24</f>
        <v>0.39850999999999998</v>
      </c>
      <c r="D2647">
        <f t="shared" si="123"/>
        <v>0</v>
      </c>
      <c r="E2647">
        <f t="shared" si="124"/>
        <v>0</v>
      </c>
      <c r="F2647">
        <f t="shared" si="125"/>
        <v>0.39850999999999998</v>
      </c>
    </row>
    <row r="2648" spans="1:6" x14ac:dyDescent="0.25">
      <c r="A2648">
        <v>2639</v>
      </c>
      <c r="B2648">
        <f>'Założenia i wyniki'!$E$6*Znorm.Profile!B2648*((100-(24*'Założenia i wyniki'!$E$9))/100)</f>
        <v>0</v>
      </c>
      <c r="C2648">
        <f>'Założenia i wyniki'!$E$8*Znorm.Profile!C2648*(1+'Założenia i wyniki'!$E$10/100)^24</f>
        <v>0.29573250000000001</v>
      </c>
      <c r="D2648">
        <f t="shared" si="123"/>
        <v>0</v>
      </c>
      <c r="E2648">
        <f t="shared" si="124"/>
        <v>0</v>
      </c>
      <c r="F2648">
        <f t="shared" si="125"/>
        <v>0.29573250000000001</v>
      </c>
    </row>
    <row r="2649" spans="1:6" x14ac:dyDescent="0.25">
      <c r="A2649">
        <v>2640</v>
      </c>
      <c r="B2649">
        <f>'Założenia i wyniki'!$E$6*Znorm.Profile!B2649*((100-(24*'Założenia i wyniki'!$E$9))/100)</f>
        <v>0</v>
      </c>
      <c r="C2649">
        <f>'Założenia i wyniki'!$E$8*Znorm.Profile!C2649*(1+'Założenia i wyniki'!$E$10/100)^24</f>
        <v>0.23085825000000001</v>
      </c>
      <c r="D2649">
        <f t="shared" si="123"/>
        <v>0</v>
      </c>
      <c r="E2649">
        <f t="shared" si="124"/>
        <v>0</v>
      </c>
      <c r="F2649">
        <f t="shared" si="125"/>
        <v>0.23085825000000001</v>
      </c>
    </row>
    <row r="2650" spans="1:6" x14ac:dyDescent="0.25">
      <c r="A2650">
        <v>2641</v>
      </c>
      <c r="B2650">
        <f>'Założenia i wyniki'!$E$6*Znorm.Profile!B2650*((100-(24*'Założenia i wyniki'!$E$9))/100)</f>
        <v>0</v>
      </c>
      <c r="C2650">
        <f>'Założenia i wyniki'!$E$8*Znorm.Profile!C2650*(1+'Założenia i wyniki'!$E$10/100)^24</f>
        <v>0.20315189999999997</v>
      </c>
      <c r="D2650">
        <f t="shared" si="123"/>
        <v>0</v>
      </c>
      <c r="E2650">
        <f t="shared" si="124"/>
        <v>0</v>
      </c>
      <c r="F2650">
        <f t="shared" si="125"/>
        <v>0.20315189999999997</v>
      </c>
    </row>
    <row r="2651" spans="1:6" x14ac:dyDescent="0.25">
      <c r="A2651">
        <v>2642</v>
      </c>
      <c r="B2651">
        <f>'Założenia i wyniki'!$E$6*Znorm.Profile!B2651*((100-(24*'Założenia i wyniki'!$E$9))/100)</f>
        <v>0</v>
      </c>
      <c r="C2651">
        <f>'Założenia i wyniki'!$E$8*Znorm.Profile!C2651*(1+'Założenia i wyniki'!$E$10/100)^24</f>
        <v>0.1893465</v>
      </c>
      <c r="D2651">
        <f t="shared" si="123"/>
        <v>0</v>
      </c>
      <c r="E2651">
        <f t="shared" si="124"/>
        <v>0</v>
      </c>
      <c r="F2651">
        <f t="shared" si="125"/>
        <v>0.1893465</v>
      </c>
    </row>
    <row r="2652" spans="1:6" x14ac:dyDescent="0.25">
      <c r="A2652">
        <v>2643</v>
      </c>
      <c r="B2652">
        <f>'Założenia i wyniki'!$E$6*Znorm.Profile!B2652*((100-(24*'Założenia i wyniki'!$E$9))/100)</f>
        <v>0</v>
      </c>
      <c r="C2652">
        <f>'Założenia i wyniki'!$E$8*Znorm.Profile!C2652*(1+'Założenia i wyniki'!$E$10/100)^24</f>
        <v>0.19464584999999998</v>
      </c>
      <c r="D2652">
        <f t="shared" si="123"/>
        <v>0</v>
      </c>
      <c r="E2652">
        <f t="shared" si="124"/>
        <v>0</v>
      </c>
      <c r="F2652">
        <f t="shared" si="125"/>
        <v>0.19464584999999998</v>
      </c>
    </row>
    <row r="2653" spans="1:6" x14ac:dyDescent="0.25">
      <c r="A2653">
        <v>2644</v>
      </c>
      <c r="B2653">
        <f>'Założenia i wyniki'!$E$6*Znorm.Profile!B2653*((100-(24*'Założenia i wyniki'!$E$9))/100)</f>
        <v>0</v>
      </c>
      <c r="C2653">
        <f>'Założenia i wyniki'!$E$8*Znorm.Profile!C2653*(1+'Założenia i wyniki'!$E$10/100)^24</f>
        <v>0.2143939</v>
      </c>
      <c r="D2653">
        <f t="shared" si="123"/>
        <v>0</v>
      </c>
      <c r="E2653">
        <f t="shared" si="124"/>
        <v>0</v>
      </c>
      <c r="F2653">
        <f t="shared" si="125"/>
        <v>0.2143939</v>
      </c>
    </row>
    <row r="2654" spans="1:6" x14ac:dyDescent="0.25">
      <c r="A2654">
        <v>2645</v>
      </c>
      <c r="B2654">
        <f>'Założenia i wyniki'!$E$6*Znorm.Profile!B2654*((100-(24*'Założenia i wyniki'!$E$9))/100)</f>
        <v>0</v>
      </c>
      <c r="C2654">
        <f>'Założenia i wyniki'!$E$8*Znorm.Profile!C2654*(1+'Założenia i wyniki'!$E$10/100)^24</f>
        <v>0.27421030000000002</v>
      </c>
      <c r="D2654">
        <f t="shared" si="123"/>
        <v>0</v>
      </c>
      <c r="E2654">
        <f t="shared" si="124"/>
        <v>0</v>
      </c>
      <c r="F2654">
        <f t="shared" si="125"/>
        <v>0.27421030000000002</v>
      </c>
    </row>
    <row r="2655" spans="1:6" x14ac:dyDescent="0.25">
      <c r="A2655">
        <v>2646</v>
      </c>
      <c r="B2655">
        <f>'Założenia i wyniki'!$E$6*Znorm.Profile!B2655*((100-(24*'Założenia i wyniki'!$E$9))/100)</f>
        <v>0.11071124528301886</v>
      </c>
      <c r="C2655">
        <f>'Założenia i wyniki'!$E$8*Znorm.Profile!C2655*(1+'Założenia i wyniki'!$E$10/100)^24</f>
        <v>0.35278145</v>
      </c>
      <c r="D2655">
        <f t="shared" si="123"/>
        <v>0.11071124528301886</v>
      </c>
      <c r="E2655">
        <f t="shared" si="124"/>
        <v>0</v>
      </c>
      <c r="F2655">
        <f t="shared" si="125"/>
        <v>0.24207020471698115</v>
      </c>
    </row>
    <row r="2656" spans="1:6" x14ac:dyDescent="0.25">
      <c r="A2656">
        <v>2647</v>
      </c>
      <c r="B2656">
        <f>'Założenia i wyniki'!$E$6*Znorm.Profile!B2656*((100-(24*'Założenia i wyniki'!$E$9))/100)</f>
        <v>0.53869969811320761</v>
      </c>
      <c r="C2656">
        <f>'Założenia i wyniki'!$E$8*Znorm.Profile!C2656*(1+'Założenia i wyniki'!$E$10/100)^24</f>
        <v>0.40313489999999996</v>
      </c>
      <c r="D2656">
        <f t="shared" si="123"/>
        <v>0.40313489999999996</v>
      </c>
      <c r="E2656">
        <f t="shared" si="124"/>
        <v>0.13556479811320765</v>
      </c>
      <c r="F2656">
        <f t="shared" si="125"/>
        <v>0</v>
      </c>
    </row>
    <row r="2657" spans="1:6" x14ac:dyDescent="0.25">
      <c r="A2657">
        <v>2648</v>
      </c>
      <c r="B2657">
        <f>'Założenia i wyniki'!$E$6*Znorm.Profile!B2657*((100-(24*'Założenia i wyniki'!$E$9))/100)</f>
        <v>1.1092467924528302</v>
      </c>
      <c r="C2657">
        <f>'Założenia i wyniki'!$E$8*Znorm.Profile!C2657*(1+'Założenia i wyniki'!$E$10/100)^24</f>
        <v>0.42260154999999999</v>
      </c>
      <c r="D2657">
        <f t="shared" si="123"/>
        <v>0.42260154999999999</v>
      </c>
      <c r="E2657">
        <f t="shared" si="124"/>
        <v>0.68664524245283021</v>
      </c>
      <c r="F2657">
        <f t="shared" si="125"/>
        <v>0</v>
      </c>
    </row>
    <row r="2658" spans="1:6" x14ac:dyDescent="0.25">
      <c r="A2658">
        <v>2649</v>
      </c>
      <c r="B2658">
        <f>'Założenia i wyniki'!$E$6*Znorm.Profile!B2658*((100-(24*'Założenia i wyniki'!$E$9))/100)</f>
        <v>1.5918362264150943</v>
      </c>
      <c r="C2658">
        <f>'Założenia i wyniki'!$E$8*Znorm.Profile!C2658*(1+'Założenia i wyniki'!$E$10/100)^24</f>
        <v>0.40573435000000002</v>
      </c>
      <c r="D2658">
        <f t="shared" si="123"/>
        <v>0.40573435000000002</v>
      </c>
      <c r="E2658">
        <f t="shared" si="124"/>
        <v>1.1861018764150941</v>
      </c>
      <c r="F2658">
        <f t="shared" si="125"/>
        <v>0</v>
      </c>
    </row>
    <row r="2659" spans="1:6" x14ac:dyDescent="0.25">
      <c r="A2659">
        <v>2650</v>
      </c>
      <c r="B2659">
        <f>'Założenia i wyniki'!$E$6*Znorm.Profile!B2659*((100-(24*'Założenia i wyniki'!$E$9))/100)</f>
        <v>1.7782098113207547</v>
      </c>
      <c r="C2659">
        <f>'Założenia i wyniki'!$E$8*Znorm.Profile!C2659*(1+'Założenia i wyniki'!$E$10/100)^24</f>
        <v>0.39179455000000002</v>
      </c>
      <c r="D2659">
        <f t="shared" si="123"/>
        <v>0.39179455000000002</v>
      </c>
      <c r="E2659">
        <f t="shared" si="124"/>
        <v>1.3864152613207548</v>
      </c>
      <c r="F2659">
        <f t="shared" si="125"/>
        <v>0</v>
      </c>
    </row>
    <row r="2660" spans="1:6" x14ac:dyDescent="0.25">
      <c r="A2660">
        <v>2651</v>
      </c>
      <c r="B2660">
        <f>'Założenia i wyniki'!$E$6*Znorm.Profile!B2660*((100-(24*'Założenia i wyniki'!$E$9))/100)</f>
        <v>1.0262362264150942</v>
      </c>
      <c r="C2660">
        <f>'Założenia i wyniki'!$E$8*Znorm.Profile!C2660*(1+'Założenia i wyniki'!$E$10/100)^24</f>
        <v>0.38513544999999999</v>
      </c>
      <c r="D2660">
        <f t="shared" si="123"/>
        <v>0.38513544999999999</v>
      </c>
      <c r="E2660">
        <f t="shared" si="124"/>
        <v>0.64110077641509422</v>
      </c>
      <c r="F2660">
        <f t="shared" si="125"/>
        <v>0</v>
      </c>
    </row>
    <row r="2661" spans="1:6" x14ac:dyDescent="0.25">
      <c r="A2661">
        <v>2652</v>
      </c>
      <c r="B2661">
        <f>'Założenia i wyniki'!$E$6*Znorm.Profile!B2661*((100-(24*'Założenia i wyniki'!$E$9))/100)</f>
        <v>1.0442256603773583</v>
      </c>
      <c r="C2661">
        <f>'Założenia i wyniki'!$E$8*Znorm.Profile!C2661*(1+'Założenia i wyniki'!$E$10/100)^24</f>
        <v>0.38016054999999999</v>
      </c>
      <c r="D2661">
        <f t="shared" si="123"/>
        <v>0.38016054999999999</v>
      </c>
      <c r="E2661">
        <f t="shared" si="124"/>
        <v>0.66406511037735827</v>
      </c>
      <c r="F2661">
        <f t="shared" si="125"/>
        <v>0</v>
      </c>
    </row>
    <row r="2662" spans="1:6" x14ac:dyDescent="0.25">
      <c r="A2662">
        <v>2653</v>
      </c>
      <c r="B2662">
        <f>'Założenia i wyniki'!$E$6*Znorm.Profile!B2662*((100-(24*'Założenia i wyniki'!$E$9))/100)</f>
        <v>1.1681698113207546</v>
      </c>
      <c r="C2662">
        <f>'Założenia i wyniki'!$E$8*Znorm.Profile!C2662*(1+'Założenia i wyniki'!$E$10/100)^24</f>
        <v>0.38456389999999996</v>
      </c>
      <c r="D2662">
        <f t="shared" si="123"/>
        <v>0.38456389999999996</v>
      </c>
      <c r="E2662">
        <f t="shared" si="124"/>
        <v>0.78360591132075463</v>
      </c>
      <c r="F2662">
        <f t="shared" si="125"/>
        <v>0</v>
      </c>
    </row>
    <row r="2663" spans="1:6" x14ac:dyDescent="0.25">
      <c r="A2663">
        <v>2654</v>
      </c>
      <c r="B2663">
        <f>'Założenia i wyniki'!$E$6*Znorm.Profile!B2663*((100-(24*'Założenia i wyniki'!$E$9))/100)</f>
        <v>1.0379750943396227</v>
      </c>
      <c r="C2663">
        <f>'Założenia i wyniki'!$E$8*Znorm.Profile!C2663*(1+'Założenia i wyniki'!$E$10/100)^24</f>
        <v>0.388486</v>
      </c>
      <c r="D2663">
        <f t="shared" si="123"/>
        <v>0.388486</v>
      </c>
      <c r="E2663">
        <f t="shared" si="124"/>
        <v>0.64948909433962265</v>
      </c>
      <c r="F2663">
        <f t="shared" si="125"/>
        <v>0</v>
      </c>
    </row>
    <row r="2664" spans="1:6" x14ac:dyDescent="0.25">
      <c r="A2664">
        <v>2655</v>
      </c>
      <c r="B2664">
        <f>'Założenia i wyniki'!$E$6*Znorm.Profile!B2664*((100-(24*'Założenia i wyniki'!$E$9))/100)</f>
        <v>0.75479396226415096</v>
      </c>
      <c r="C2664">
        <f>'Założenia i wyniki'!$E$8*Znorm.Profile!C2664*(1+'Założenia i wyniki'!$E$10/100)^24</f>
        <v>0.39965555000000003</v>
      </c>
      <c r="D2664">
        <f t="shared" si="123"/>
        <v>0.39965555000000003</v>
      </c>
      <c r="E2664">
        <f t="shared" si="124"/>
        <v>0.35513841226415094</v>
      </c>
      <c r="F2664">
        <f t="shared" si="125"/>
        <v>0</v>
      </c>
    </row>
    <row r="2665" spans="1:6" x14ac:dyDescent="0.25">
      <c r="A2665">
        <v>2656</v>
      </c>
      <c r="B2665">
        <f>'Założenia i wyniki'!$E$6*Znorm.Profile!B2665*((100-(24*'Założenia i wyniki'!$E$9))/100)</f>
        <v>0.7818543396226415</v>
      </c>
      <c r="C2665">
        <f>'Założenia i wyniki'!$E$8*Znorm.Profile!C2665*(1+'Założenia i wyniki'!$E$10/100)^24</f>
        <v>0.40646794999999997</v>
      </c>
      <c r="D2665">
        <f t="shared" si="123"/>
        <v>0.40646794999999997</v>
      </c>
      <c r="E2665">
        <f t="shared" si="124"/>
        <v>0.37538638962264154</v>
      </c>
      <c r="F2665">
        <f t="shared" si="125"/>
        <v>0</v>
      </c>
    </row>
    <row r="2666" spans="1:6" x14ac:dyDescent="0.25">
      <c r="A2666">
        <v>2657</v>
      </c>
      <c r="B2666">
        <f>'Założenia i wyniki'!$E$6*Znorm.Profile!B2666*((100-(24*'Założenia i wyniki'!$E$9))/100)</f>
        <v>0.39339690566037738</v>
      </c>
      <c r="C2666">
        <f>'Założenia i wyniki'!$E$8*Znorm.Profile!C2666*(1+'Założenia i wyniki'!$E$10/100)^24</f>
        <v>0.43011534999999995</v>
      </c>
      <c r="D2666">
        <f t="shared" si="123"/>
        <v>0.39339690566037738</v>
      </c>
      <c r="E2666">
        <f t="shared" si="124"/>
        <v>0</v>
      </c>
      <c r="F2666">
        <f t="shared" si="125"/>
        <v>3.6718444339622569E-2</v>
      </c>
    </row>
    <row r="2667" spans="1:6" x14ac:dyDescent="0.25">
      <c r="A2667">
        <v>2658</v>
      </c>
      <c r="B2667">
        <f>'Założenia i wyniki'!$E$6*Znorm.Profile!B2667*((100-(24*'Założenia i wyniki'!$E$9))/100)</f>
        <v>0.1432218113207547</v>
      </c>
      <c r="C2667">
        <f>'Założenia i wyniki'!$E$8*Znorm.Profile!C2667*(1+'Założenia i wyniki'!$E$10/100)^24</f>
        <v>0.45439485000000002</v>
      </c>
      <c r="D2667">
        <f t="shared" si="123"/>
        <v>0.1432218113207547</v>
      </c>
      <c r="E2667">
        <f t="shared" si="124"/>
        <v>0</v>
      </c>
      <c r="F2667">
        <f t="shared" si="125"/>
        <v>0.31117303867924528</v>
      </c>
    </row>
    <row r="2668" spans="1:6" x14ac:dyDescent="0.25">
      <c r="A2668">
        <v>2659</v>
      </c>
      <c r="B2668">
        <f>'Założenia i wyniki'!$E$6*Znorm.Profile!B2668*((100-(24*'Założenia i wyniki'!$E$9))/100)</f>
        <v>0</v>
      </c>
      <c r="C2668">
        <f>'Założenia i wyniki'!$E$8*Znorm.Profile!C2668*(1+'Założenia i wyniki'!$E$10/100)^24</f>
        <v>0.51203915</v>
      </c>
      <c r="D2668">
        <f t="shared" si="123"/>
        <v>0</v>
      </c>
      <c r="E2668">
        <f t="shared" si="124"/>
        <v>0</v>
      </c>
      <c r="F2668">
        <f t="shared" si="125"/>
        <v>0.51203915</v>
      </c>
    </row>
    <row r="2669" spans="1:6" x14ac:dyDescent="0.25">
      <c r="A2669">
        <v>2660</v>
      </c>
      <c r="B2669">
        <f>'Założenia i wyniki'!$E$6*Znorm.Profile!B2669*((100-(24*'Założenia i wyniki'!$E$9))/100)</f>
        <v>0</v>
      </c>
      <c r="C2669">
        <f>'Założenia i wyniki'!$E$8*Znorm.Profile!C2669*(1+'Założenia i wyniki'!$E$10/100)^24</f>
        <v>0.55285544999999992</v>
      </c>
      <c r="D2669">
        <f t="shared" si="123"/>
        <v>0</v>
      </c>
      <c r="E2669">
        <f t="shared" si="124"/>
        <v>0</v>
      </c>
      <c r="F2669">
        <f t="shared" si="125"/>
        <v>0.55285544999999992</v>
      </c>
    </row>
    <row r="2670" spans="1:6" x14ac:dyDescent="0.25">
      <c r="A2670">
        <v>2661</v>
      </c>
      <c r="B2670">
        <f>'Założenia i wyniki'!$E$6*Znorm.Profile!B2670*((100-(24*'Założenia i wyniki'!$E$9))/100)</f>
        <v>0</v>
      </c>
      <c r="C2670">
        <f>'Założenia i wyniki'!$E$8*Znorm.Profile!C2670*(1+'Założenia i wyniki'!$E$10/100)^24</f>
        <v>0.49599410000000005</v>
      </c>
      <c r="D2670">
        <f t="shared" si="123"/>
        <v>0</v>
      </c>
      <c r="E2670">
        <f t="shared" si="124"/>
        <v>0</v>
      </c>
      <c r="F2670">
        <f t="shared" si="125"/>
        <v>0.49599410000000005</v>
      </c>
    </row>
    <row r="2671" spans="1:6" x14ac:dyDescent="0.25">
      <c r="A2671">
        <v>2662</v>
      </c>
      <c r="B2671">
        <f>'Założenia i wyniki'!$E$6*Znorm.Profile!B2671*((100-(24*'Założenia i wyniki'!$E$9))/100)</f>
        <v>0</v>
      </c>
      <c r="C2671">
        <f>'Założenia i wyniki'!$E$8*Znorm.Profile!C2671*(1+'Założenia i wyniki'!$E$10/100)^24</f>
        <v>0.39941125</v>
      </c>
      <c r="D2671">
        <f t="shared" si="123"/>
        <v>0</v>
      </c>
      <c r="E2671">
        <f t="shared" si="124"/>
        <v>0</v>
      </c>
      <c r="F2671">
        <f t="shared" si="125"/>
        <v>0.39941125</v>
      </c>
    </row>
    <row r="2672" spans="1:6" x14ac:dyDescent="0.25">
      <c r="A2672">
        <v>2663</v>
      </c>
      <c r="B2672">
        <f>'Założenia i wyniki'!$E$6*Znorm.Profile!B2672*((100-(24*'Założenia i wyniki'!$E$9))/100)</f>
        <v>0</v>
      </c>
      <c r="C2672">
        <f>'Założenia i wyniki'!$E$8*Znorm.Profile!C2672*(1+'Założenia i wyniki'!$E$10/100)^24</f>
        <v>0.29853390000000002</v>
      </c>
      <c r="D2672">
        <f t="shared" si="123"/>
        <v>0</v>
      </c>
      <c r="E2672">
        <f t="shared" si="124"/>
        <v>0</v>
      </c>
      <c r="F2672">
        <f t="shared" si="125"/>
        <v>0.29853390000000002</v>
      </c>
    </row>
    <row r="2673" spans="1:6" x14ac:dyDescent="0.25">
      <c r="A2673">
        <v>2664</v>
      </c>
      <c r="B2673">
        <f>'Założenia i wyniki'!$E$6*Znorm.Profile!B2673*((100-(24*'Założenia i wyniki'!$E$9))/100)</f>
        <v>0</v>
      </c>
      <c r="C2673">
        <f>'Założenia i wyniki'!$E$8*Znorm.Profile!C2673*(1+'Założenia i wyniki'!$E$10/100)^24</f>
        <v>0.22882195</v>
      </c>
      <c r="D2673">
        <f t="shared" si="123"/>
        <v>0</v>
      </c>
      <c r="E2673">
        <f t="shared" si="124"/>
        <v>0</v>
      </c>
      <c r="F2673">
        <f t="shared" si="125"/>
        <v>0.22882195</v>
      </c>
    </row>
    <row r="2674" spans="1:6" x14ac:dyDescent="0.25">
      <c r="A2674">
        <v>2665</v>
      </c>
      <c r="B2674">
        <f>'Założenia i wyniki'!$E$6*Znorm.Profile!B2674*((100-(24*'Założenia i wyniki'!$E$9))/100)</f>
        <v>0</v>
      </c>
      <c r="C2674">
        <f>'Założenia i wyniki'!$E$8*Znorm.Profile!C2674*(1+'Założenia i wyniki'!$E$10/100)^24</f>
        <v>0.19922595000000001</v>
      </c>
      <c r="D2674">
        <f t="shared" si="123"/>
        <v>0</v>
      </c>
      <c r="E2674">
        <f t="shared" si="124"/>
        <v>0</v>
      </c>
      <c r="F2674">
        <f t="shared" si="125"/>
        <v>0.19922595000000001</v>
      </c>
    </row>
    <row r="2675" spans="1:6" x14ac:dyDescent="0.25">
      <c r="A2675">
        <v>2666</v>
      </c>
      <c r="B2675">
        <f>'Założenia i wyniki'!$E$6*Znorm.Profile!B2675*((100-(24*'Założenia i wyniki'!$E$9))/100)</f>
        <v>0</v>
      </c>
      <c r="C2675">
        <f>'Założenia i wyniki'!$E$8*Znorm.Profile!C2675*(1+'Założenia i wyniki'!$E$10/100)^24</f>
        <v>0.18863039999999998</v>
      </c>
      <c r="D2675">
        <f t="shared" si="123"/>
        <v>0</v>
      </c>
      <c r="E2675">
        <f t="shared" si="124"/>
        <v>0</v>
      </c>
      <c r="F2675">
        <f t="shared" si="125"/>
        <v>0.18863039999999998</v>
      </c>
    </row>
    <row r="2676" spans="1:6" x14ac:dyDescent="0.25">
      <c r="A2676">
        <v>2667</v>
      </c>
      <c r="B2676">
        <f>'Założenia i wyniki'!$E$6*Znorm.Profile!B2676*((100-(24*'Założenia i wyniki'!$E$9))/100)</f>
        <v>0</v>
      </c>
      <c r="C2676">
        <f>'Założenia i wyniki'!$E$8*Znorm.Profile!C2676*(1+'Założenia i wyniki'!$E$10/100)^24</f>
        <v>0.19101670000000001</v>
      </c>
      <c r="D2676">
        <f t="shared" si="123"/>
        <v>0</v>
      </c>
      <c r="E2676">
        <f t="shared" si="124"/>
        <v>0</v>
      </c>
      <c r="F2676">
        <f t="shared" si="125"/>
        <v>0.19101670000000001</v>
      </c>
    </row>
    <row r="2677" spans="1:6" x14ac:dyDescent="0.25">
      <c r="A2677">
        <v>2668</v>
      </c>
      <c r="B2677">
        <f>'Założenia i wyniki'!$E$6*Znorm.Profile!B2677*((100-(24*'Założenia i wyniki'!$E$9))/100)</f>
        <v>0</v>
      </c>
      <c r="C2677">
        <f>'Założenia i wyniki'!$E$8*Znorm.Profile!C2677*(1+'Założenia i wyniki'!$E$10/100)^24</f>
        <v>0.21421995000000002</v>
      </c>
      <c r="D2677">
        <f t="shared" si="123"/>
        <v>0</v>
      </c>
      <c r="E2677">
        <f t="shared" si="124"/>
        <v>0</v>
      </c>
      <c r="F2677">
        <f t="shared" si="125"/>
        <v>0.21421995000000002</v>
      </c>
    </row>
    <row r="2678" spans="1:6" x14ac:dyDescent="0.25">
      <c r="A2678">
        <v>2669</v>
      </c>
      <c r="B2678">
        <f>'Założenia i wyniki'!$E$6*Znorm.Profile!B2678*((100-(24*'Założenia i wyniki'!$E$9))/100)</f>
        <v>0</v>
      </c>
      <c r="C2678">
        <f>'Założenia i wyniki'!$E$8*Znorm.Profile!C2678*(1+'Założenia i wyniki'!$E$10/100)^24</f>
        <v>0.26499410000000001</v>
      </c>
      <c r="D2678">
        <f t="shared" si="123"/>
        <v>0</v>
      </c>
      <c r="E2678">
        <f t="shared" si="124"/>
        <v>0</v>
      </c>
      <c r="F2678">
        <f t="shared" si="125"/>
        <v>0.26499410000000001</v>
      </c>
    </row>
    <row r="2679" spans="1:6" x14ac:dyDescent="0.25">
      <c r="A2679">
        <v>2670</v>
      </c>
      <c r="B2679">
        <f>'Założenia i wyniki'!$E$6*Znorm.Profile!B2679*((100-(24*'Założenia i wyniki'!$E$9))/100)</f>
        <v>3.6733509433962259E-2</v>
      </c>
      <c r="C2679">
        <f>'Założenia i wyniki'!$E$8*Znorm.Profile!C2679*(1+'Założenia i wyniki'!$E$10/100)^24</f>
        <v>0.35055264999999997</v>
      </c>
      <c r="D2679">
        <f t="shared" si="123"/>
        <v>3.6733509433962259E-2</v>
      </c>
      <c r="E2679">
        <f t="shared" si="124"/>
        <v>0</v>
      </c>
      <c r="F2679">
        <f t="shared" si="125"/>
        <v>0.31381914056603771</v>
      </c>
    </row>
    <row r="2680" spans="1:6" x14ac:dyDescent="0.25">
      <c r="A2680">
        <v>2671</v>
      </c>
      <c r="B2680">
        <f>'Założenia i wyniki'!$E$6*Znorm.Profile!B2680*((100-(24*'Założenia i wyniki'!$E$9))/100)</f>
        <v>0.18189147169811323</v>
      </c>
      <c r="C2680">
        <f>'Założenia i wyniki'!$E$8*Znorm.Profile!C2680*(1+'Założenia i wyniki'!$E$10/100)^24</f>
        <v>0.40665169999999995</v>
      </c>
      <c r="D2680">
        <f t="shared" si="123"/>
        <v>0.18189147169811323</v>
      </c>
      <c r="E2680">
        <f t="shared" si="124"/>
        <v>0</v>
      </c>
      <c r="F2680">
        <f t="shared" si="125"/>
        <v>0.22476022830188672</v>
      </c>
    </row>
    <row r="2681" spans="1:6" x14ac:dyDescent="0.25">
      <c r="A2681">
        <v>2672</v>
      </c>
      <c r="B2681">
        <f>'Założenia i wyniki'!$E$6*Znorm.Profile!B2681*((100-(24*'Założenia i wyniki'!$E$9))/100)</f>
        <v>0.95671773584905651</v>
      </c>
      <c r="C2681">
        <f>'Założenia i wyniki'!$E$8*Znorm.Profile!C2681*(1+'Założenia i wyniki'!$E$10/100)^24</f>
        <v>0.41709289999999999</v>
      </c>
      <c r="D2681">
        <f t="shared" si="123"/>
        <v>0.41709289999999999</v>
      </c>
      <c r="E2681">
        <f t="shared" si="124"/>
        <v>0.53962483584905652</v>
      </c>
      <c r="F2681">
        <f t="shared" si="125"/>
        <v>0</v>
      </c>
    </row>
    <row r="2682" spans="1:6" x14ac:dyDescent="0.25">
      <c r="A2682">
        <v>2673</v>
      </c>
      <c r="B2682">
        <f>'Założenia i wyniki'!$E$6*Znorm.Profile!B2682*((100-(24*'Założenia i wyniki'!$E$9))/100)</f>
        <v>1.3986784905660377</v>
      </c>
      <c r="C2682">
        <f>'Założenia i wyniki'!$E$8*Znorm.Profile!C2682*(1+'Założenia i wyniki'!$E$10/100)^24</f>
        <v>0.40135340000000003</v>
      </c>
      <c r="D2682">
        <f t="shared" si="123"/>
        <v>0.40135340000000003</v>
      </c>
      <c r="E2682">
        <f t="shared" si="124"/>
        <v>0.99732509056603758</v>
      </c>
      <c r="F2682">
        <f t="shared" si="125"/>
        <v>0</v>
      </c>
    </row>
    <row r="2683" spans="1:6" x14ac:dyDescent="0.25">
      <c r="A2683">
        <v>2674</v>
      </c>
      <c r="B2683">
        <f>'Założenia i wyniki'!$E$6*Znorm.Profile!B2683*((100-(24*'Założenia i wyniki'!$E$9))/100)</f>
        <v>1.0517720754716979</v>
      </c>
      <c r="C2683">
        <f>'Założenia i wyniki'!$E$8*Znorm.Profile!C2683*(1+'Założenia i wyniki'!$E$10/100)^24</f>
        <v>0.3829959</v>
      </c>
      <c r="D2683">
        <f t="shared" si="123"/>
        <v>0.3829959</v>
      </c>
      <c r="E2683">
        <f t="shared" si="124"/>
        <v>0.66877617547169788</v>
      </c>
      <c r="F2683">
        <f t="shared" si="125"/>
        <v>0</v>
      </c>
    </row>
    <row r="2684" spans="1:6" x14ac:dyDescent="0.25">
      <c r="A2684">
        <v>2675</v>
      </c>
      <c r="B2684">
        <f>'Założenia i wyniki'!$E$6*Znorm.Profile!B2684*((100-(24*'Założenia i wyniki'!$E$9))/100)</f>
        <v>1.3232143396226415</v>
      </c>
      <c r="C2684">
        <f>'Założenia i wyniki'!$E$8*Znorm.Profile!C2684*(1+'Założenia i wyniki'!$E$10/100)^24</f>
        <v>0.37677149999999998</v>
      </c>
      <c r="D2684">
        <f t="shared" si="123"/>
        <v>0.37677149999999998</v>
      </c>
      <c r="E2684">
        <f t="shared" si="124"/>
        <v>0.94644283962264142</v>
      </c>
      <c r="F2684">
        <f t="shared" si="125"/>
        <v>0</v>
      </c>
    </row>
    <row r="2685" spans="1:6" x14ac:dyDescent="0.25">
      <c r="A2685">
        <v>2676</v>
      </c>
      <c r="B2685">
        <f>'Założenia i wyniki'!$E$6*Znorm.Profile!B2685*((100-(24*'Założenia i wyniki'!$E$9))/100)</f>
        <v>0.89444075471698103</v>
      </c>
      <c r="C2685">
        <f>'Założenia i wyniki'!$E$8*Znorm.Profile!C2685*(1+'Założenia i wyniki'!$E$10/100)^24</f>
        <v>0.38408300000000001</v>
      </c>
      <c r="D2685">
        <f t="shared" si="123"/>
        <v>0.38408300000000001</v>
      </c>
      <c r="E2685">
        <f t="shared" si="124"/>
        <v>0.51035775471698108</v>
      </c>
      <c r="F2685">
        <f t="shared" si="125"/>
        <v>0</v>
      </c>
    </row>
    <row r="2686" spans="1:6" x14ac:dyDescent="0.25">
      <c r="A2686">
        <v>2677</v>
      </c>
      <c r="B2686">
        <f>'Założenia i wyniki'!$E$6*Znorm.Profile!B2686*((100-(24*'Założenia i wyniki'!$E$9))/100)</f>
        <v>0.26936128301886791</v>
      </c>
      <c r="C2686">
        <f>'Założenia i wyniki'!$E$8*Znorm.Profile!C2686*(1+'Założenia i wyniki'!$E$10/100)^24</f>
        <v>0.3854032</v>
      </c>
      <c r="D2686">
        <f t="shared" si="123"/>
        <v>0.26936128301886791</v>
      </c>
      <c r="E2686">
        <f t="shared" si="124"/>
        <v>0</v>
      </c>
      <c r="F2686">
        <f t="shared" si="125"/>
        <v>0.11604191698113209</v>
      </c>
    </row>
    <row r="2687" spans="1:6" x14ac:dyDescent="0.25">
      <c r="A2687">
        <v>2678</v>
      </c>
      <c r="B2687">
        <f>'Założenia i wyniki'!$E$6*Znorm.Profile!B2687*((100-(24*'Założenia i wyniki'!$E$9))/100)</f>
        <v>0.30368603773584907</v>
      </c>
      <c r="C2687">
        <f>'Założenia i wyniki'!$E$8*Znorm.Profile!C2687*(1+'Założenia i wyniki'!$E$10/100)^24</f>
        <v>0.38669819999999999</v>
      </c>
      <c r="D2687">
        <f t="shared" si="123"/>
        <v>0.30368603773584907</v>
      </c>
      <c r="E2687">
        <f t="shared" si="124"/>
        <v>0</v>
      </c>
      <c r="F2687">
        <f t="shared" si="125"/>
        <v>8.3012162264150924E-2</v>
      </c>
    </row>
    <row r="2688" spans="1:6" x14ac:dyDescent="0.25">
      <c r="A2688">
        <v>2679</v>
      </c>
      <c r="B2688">
        <f>'Założenia i wyniki'!$E$6*Znorm.Profile!B2688*((100-(24*'Założenia i wyniki'!$E$9))/100)</f>
        <v>0.28705343396226413</v>
      </c>
      <c r="C2688">
        <f>'Założenia i wyniki'!$E$8*Znorm.Profile!C2688*(1+'Założenia i wyniki'!$E$10/100)^24</f>
        <v>0.39839554999999999</v>
      </c>
      <c r="D2688">
        <f t="shared" si="123"/>
        <v>0.28705343396226413</v>
      </c>
      <c r="E2688">
        <f t="shared" si="124"/>
        <v>0</v>
      </c>
      <c r="F2688">
        <f t="shared" si="125"/>
        <v>0.11134211603773586</v>
      </c>
    </row>
    <row r="2689" spans="1:6" x14ac:dyDescent="0.25">
      <c r="A2689">
        <v>2680</v>
      </c>
      <c r="B2689">
        <f>'Założenia i wyniki'!$E$6*Znorm.Profile!B2689*((100-(24*'Założenia i wyniki'!$E$9))/100)</f>
        <v>1.1261690566037736</v>
      </c>
      <c r="C2689">
        <f>'Założenia i wyniki'!$E$8*Znorm.Profile!C2689*(1+'Założenia i wyniki'!$E$10/100)^24</f>
        <v>0.40963090000000002</v>
      </c>
      <c r="D2689">
        <f t="shared" si="123"/>
        <v>0.40963090000000002</v>
      </c>
      <c r="E2689">
        <f t="shared" si="124"/>
        <v>0.71653815660377362</v>
      </c>
      <c r="F2689">
        <f t="shared" si="125"/>
        <v>0</v>
      </c>
    </row>
    <row r="2690" spans="1:6" x14ac:dyDescent="0.25">
      <c r="A2690">
        <v>2681</v>
      </c>
      <c r="B2690">
        <f>'Założenia i wyniki'!$E$6*Znorm.Profile!B2690*((100-(24*'Założenia i wyniki'!$E$9))/100)</f>
        <v>0.56870241509433961</v>
      </c>
      <c r="C2690">
        <f>'Założenia i wyniki'!$E$8*Znorm.Profile!C2690*(1+'Założenia i wyniki'!$E$10/100)^24</f>
        <v>0.42353675000000002</v>
      </c>
      <c r="D2690">
        <f t="shared" si="123"/>
        <v>0.42353675000000002</v>
      </c>
      <c r="E2690">
        <f t="shared" si="124"/>
        <v>0.14516566509433959</v>
      </c>
      <c r="F2690">
        <f t="shared" si="125"/>
        <v>0</v>
      </c>
    </row>
    <row r="2691" spans="1:6" x14ac:dyDescent="0.25">
      <c r="A2691">
        <v>2682</v>
      </c>
      <c r="B2691">
        <f>'Założenia i wyniki'!$E$6*Znorm.Profile!B2691*((100-(24*'Założenia i wyniki'!$E$9))/100)</f>
        <v>5.9275184905660382E-2</v>
      </c>
      <c r="C2691">
        <f>'Założenia i wyniki'!$E$8*Znorm.Profile!C2691*(1+'Założenia i wyniki'!$E$10/100)^24</f>
        <v>0.44831115000000005</v>
      </c>
      <c r="D2691">
        <f t="shared" si="123"/>
        <v>5.9275184905660382E-2</v>
      </c>
      <c r="E2691">
        <f t="shared" si="124"/>
        <v>0</v>
      </c>
      <c r="F2691">
        <f t="shared" si="125"/>
        <v>0.38903596509433969</v>
      </c>
    </row>
    <row r="2692" spans="1:6" x14ac:dyDescent="0.25">
      <c r="A2692">
        <v>2683</v>
      </c>
      <c r="B2692">
        <f>'Założenia i wyniki'!$E$6*Znorm.Profile!B2692*((100-(24*'Założenia i wyniki'!$E$9))/100)</f>
        <v>0</v>
      </c>
      <c r="C2692">
        <f>'Założenia i wyniki'!$E$8*Znorm.Profile!C2692*(1+'Założenia i wyniki'!$E$10/100)^24</f>
        <v>0.5027085</v>
      </c>
      <c r="D2692">
        <f t="shared" si="123"/>
        <v>0</v>
      </c>
      <c r="E2692">
        <f t="shared" si="124"/>
        <v>0</v>
      </c>
      <c r="F2692">
        <f t="shared" si="125"/>
        <v>0.5027085</v>
      </c>
    </row>
    <row r="2693" spans="1:6" x14ac:dyDescent="0.25">
      <c r="A2693">
        <v>2684</v>
      </c>
      <c r="B2693">
        <f>'Założenia i wyniki'!$E$6*Znorm.Profile!B2693*((100-(24*'Założenia i wyniki'!$E$9))/100)</f>
        <v>0</v>
      </c>
      <c r="C2693">
        <f>'Założenia i wyniki'!$E$8*Znorm.Profile!C2693*(1+'Założenia i wyniki'!$E$10/100)^24</f>
        <v>0.55315540000000007</v>
      </c>
      <c r="D2693">
        <f t="shared" si="123"/>
        <v>0</v>
      </c>
      <c r="E2693">
        <f t="shared" si="124"/>
        <v>0</v>
      </c>
      <c r="F2693">
        <f t="shared" si="125"/>
        <v>0.55315540000000007</v>
      </c>
    </row>
    <row r="2694" spans="1:6" x14ac:dyDescent="0.25">
      <c r="A2694">
        <v>2685</v>
      </c>
      <c r="B2694">
        <f>'Założenia i wyniki'!$E$6*Znorm.Profile!B2694*((100-(24*'Założenia i wyniki'!$E$9))/100)</f>
        <v>0</v>
      </c>
      <c r="C2694">
        <f>'Założenia i wyniki'!$E$8*Znorm.Profile!C2694*(1+'Założenia i wyniki'!$E$10/100)^24</f>
        <v>0.51058839999999994</v>
      </c>
      <c r="D2694">
        <f t="shared" si="123"/>
        <v>0</v>
      </c>
      <c r="E2694">
        <f t="shared" si="124"/>
        <v>0</v>
      </c>
      <c r="F2694">
        <f t="shared" si="125"/>
        <v>0.51058839999999994</v>
      </c>
    </row>
    <row r="2695" spans="1:6" x14ac:dyDescent="0.25">
      <c r="A2695">
        <v>2686</v>
      </c>
      <c r="B2695">
        <f>'Założenia i wyniki'!$E$6*Znorm.Profile!B2695*((100-(24*'Założenia i wyniki'!$E$9))/100)</f>
        <v>0</v>
      </c>
      <c r="C2695">
        <f>'Założenia i wyniki'!$E$8*Znorm.Profile!C2695*(1+'Założenia i wyniki'!$E$10/100)^24</f>
        <v>0.4090163</v>
      </c>
      <c r="D2695">
        <f t="shared" si="123"/>
        <v>0</v>
      </c>
      <c r="E2695">
        <f t="shared" si="124"/>
        <v>0</v>
      </c>
      <c r="F2695">
        <f t="shared" si="125"/>
        <v>0.4090163</v>
      </c>
    </row>
    <row r="2696" spans="1:6" x14ac:dyDescent="0.25">
      <c r="A2696">
        <v>2687</v>
      </c>
      <c r="B2696">
        <f>'Założenia i wyniki'!$E$6*Znorm.Profile!B2696*((100-(24*'Założenia i wyniki'!$E$9))/100)</f>
        <v>0</v>
      </c>
      <c r="C2696">
        <f>'Założenia i wyniki'!$E$8*Znorm.Profile!C2696*(1+'Założenia i wyniki'!$E$10/100)^24</f>
        <v>0.31141215</v>
      </c>
      <c r="D2696">
        <f t="shared" si="123"/>
        <v>0</v>
      </c>
      <c r="E2696">
        <f t="shared" si="124"/>
        <v>0</v>
      </c>
      <c r="F2696">
        <f t="shared" si="125"/>
        <v>0.31141215</v>
      </c>
    </row>
    <row r="2697" spans="1:6" x14ac:dyDescent="0.25">
      <c r="A2697">
        <v>2688</v>
      </c>
      <c r="B2697">
        <f>'Założenia i wyniki'!$E$6*Znorm.Profile!B2697*((100-(24*'Założenia i wyniki'!$E$9))/100)</f>
        <v>0</v>
      </c>
      <c r="C2697">
        <f>'Założenia i wyniki'!$E$8*Znorm.Profile!C2697*(1+'Założenia i wyniki'!$E$10/100)^24</f>
        <v>0.23576909999999998</v>
      </c>
      <c r="D2697">
        <f t="shared" si="123"/>
        <v>0</v>
      </c>
      <c r="E2697">
        <f t="shared" si="124"/>
        <v>0</v>
      </c>
      <c r="F2697">
        <f t="shared" si="125"/>
        <v>0.23576909999999998</v>
      </c>
    </row>
    <row r="2698" spans="1:6" x14ac:dyDescent="0.25">
      <c r="A2698">
        <v>2689</v>
      </c>
      <c r="B2698">
        <f>'Założenia i wyniki'!$E$6*Znorm.Profile!B2698*((100-(24*'Założenia i wyniki'!$E$9))/100)</f>
        <v>0</v>
      </c>
      <c r="C2698">
        <f>'Założenia i wyniki'!$E$8*Znorm.Profile!C2698*(1+'Założenia i wyniki'!$E$10/100)^24</f>
        <v>0.2020711</v>
      </c>
      <c r="D2698">
        <f t="shared" si="123"/>
        <v>0</v>
      </c>
      <c r="E2698">
        <f t="shared" si="124"/>
        <v>0</v>
      </c>
      <c r="F2698">
        <f t="shared" si="125"/>
        <v>0.2020711</v>
      </c>
    </row>
    <row r="2699" spans="1:6" x14ac:dyDescent="0.25">
      <c r="A2699">
        <v>2690</v>
      </c>
      <c r="B2699">
        <f>'Założenia i wyniki'!$E$6*Znorm.Profile!B2699*((100-(24*'Założenia i wyniki'!$E$9))/100)</f>
        <v>0</v>
      </c>
      <c r="C2699">
        <f>'Założenia i wyniki'!$E$8*Znorm.Profile!C2699*(1+'Założenia i wyniki'!$E$10/100)^24</f>
        <v>0.18798604999999999</v>
      </c>
      <c r="D2699">
        <f t="shared" ref="D2699:D2762" si="126">IF(B2699&lt;=C2699,B2699,C2699)</f>
        <v>0</v>
      </c>
      <c r="E2699">
        <f t="shared" ref="E2699:E2762" si="127">IF(B2699&gt;C2699,B2699-C2699,0)</f>
        <v>0</v>
      </c>
      <c r="F2699">
        <f t="shared" ref="F2699:F2762" si="128">IF(B2699&lt;C2699,C2699-B2699,0)</f>
        <v>0.18798604999999999</v>
      </c>
    </row>
    <row r="2700" spans="1:6" x14ac:dyDescent="0.25">
      <c r="A2700">
        <v>2691</v>
      </c>
      <c r="B2700">
        <f>'Założenia i wyniki'!$E$6*Znorm.Profile!B2700*((100-(24*'Założenia i wyniki'!$E$9))/100)</f>
        <v>0</v>
      </c>
      <c r="C2700">
        <f>'Założenia i wyniki'!$E$8*Znorm.Profile!C2700*(1+'Założenia i wyniki'!$E$10/100)^24</f>
        <v>0.19167329999999999</v>
      </c>
      <c r="D2700">
        <f t="shared" si="126"/>
        <v>0</v>
      </c>
      <c r="E2700">
        <f t="shared" si="127"/>
        <v>0</v>
      </c>
      <c r="F2700">
        <f t="shared" si="128"/>
        <v>0.19167329999999999</v>
      </c>
    </row>
    <row r="2701" spans="1:6" x14ac:dyDescent="0.25">
      <c r="A2701">
        <v>2692</v>
      </c>
      <c r="B2701">
        <f>'Założenia i wyniki'!$E$6*Znorm.Profile!B2701*((100-(24*'Założenia i wyniki'!$E$9))/100)</f>
        <v>0</v>
      </c>
      <c r="C2701">
        <f>'Założenia i wyniki'!$E$8*Znorm.Profile!C2701*(1+'Założenia i wyniki'!$E$10/100)^24</f>
        <v>0.21344995</v>
      </c>
      <c r="D2701">
        <f t="shared" si="126"/>
        <v>0</v>
      </c>
      <c r="E2701">
        <f t="shared" si="127"/>
        <v>0</v>
      </c>
      <c r="F2701">
        <f t="shared" si="128"/>
        <v>0.21344995</v>
      </c>
    </row>
    <row r="2702" spans="1:6" x14ac:dyDescent="0.25">
      <c r="A2702">
        <v>2693</v>
      </c>
      <c r="B2702">
        <f>'Założenia i wyniki'!$E$6*Znorm.Profile!B2702*((100-(24*'Założenia i wyniki'!$E$9))/100)</f>
        <v>0</v>
      </c>
      <c r="C2702">
        <f>'Założenia i wyniki'!$E$8*Znorm.Profile!C2702*(1+'Założenia i wyniki'!$E$10/100)^24</f>
        <v>0.26234879999999999</v>
      </c>
      <c r="D2702">
        <f t="shared" si="126"/>
        <v>0</v>
      </c>
      <c r="E2702">
        <f t="shared" si="127"/>
        <v>0</v>
      </c>
      <c r="F2702">
        <f t="shared" si="128"/>
        <v>0.26234879999999999</v>
      </c>
    </row>
    <row r="2703" spans="1:6" x14ac:dyDescent="0.25">
      <c r="A2703">
        <v>2694</v>
      </c>
      <c r="B2703">
        <f>'Założenia i wyniki'!$E$6*Znorm.Profile!B2703*((100-(24*'Założenia i wyniki'!$E$9))/100)</f>
        <v>0.11283033962264151</v>
      </c>
      <c r="C2703">
        <f>'Założenia i wyniki'!$E$8*Znorm.Profile!C2703*(1+'Założenia i wyniki'!$E$10/100)^24</f>
        <v>0.3445743</v>
      </c>
      <c r="D2703">
        <f t="shared" si="126"/>
        <v>0.11283033962264151</v>
      </c>
      <c r="E2703">
        <f t="shared" si="127"/>
        <v>0</v>
      </c>
      <c r="F2703">
        <f t="shared" si="128"/>
        <v>0.2317439603773585</v>
      </c>
    </row>
    <row r="2704" spans="1:6" x14ac:dyDescent="0.25">
      <c r="A2704">
        <v>2695</v>
      </c>
      <c r="B2704">
        <f>'Założenia i wyniki'!$E$6*Znorm.Profile!B2704*((100-(24*'Założenia i wyniki'!$E$9))/100)</f>
        <v>0.50175275471698111</v>
      </c>
      <c r="C2704">
        <f>'Założenia i wyniki'!$E$8*Znorm.Profile!C2704*(1+'Założenia i wyniki'!$E$10/100)^24</f>
        <v>0.39203079999999996</v>
      </c>
      <c r="D2704">
        <f t="shared" si="126"/>
        <v>0.39203079999999996</v>
      </c>
      <c r="E2704">
        <f t="shared" si="127"/>
        <v>0.10972195471698115</v>
      </c>
      <c r="F2704">
        <f t="shared" si="128"/>
        <v>0</v>
      </c>
    </row>
    <row r="2705" spans="1:6" x14ac:dyDescent="0.25">
      <c r="A2705">
        <v>2696</v>
      </c>
      <c r="B2705">
        <f>'Założenia i wyniki'!$E$6*Znorm.Profile!B2705*((100-(24*'Założenia i wyniki'!$E$9))/100)</f>
        <v>1.054211320754717</v>
      </c>
      <c r="C2705">
        <f>'Założenia i wyniki'!$E$8*Znorm.Profile!C2705*(1+'Założenia i wyniki'!$E$10/100)^24</f>
        <v>0.40957735000000001</v>
      </c>
      <c r="D2705">
        <f t="shared" si="126"/>
        <v>0.40957735000000001</v>
      </c>
      <c r="E2705">
        <f t="shared" si="127"/>
        <v>0.64463397075471707</v>
      </c>
      <c r="F2705">
        <f t="shared" si="128"/>
        <v>0</v>
      </c>
    </row>
    <row r="2706" spans="1:6" x14ac:dyDescent="0.25">
      <c r="A2706">
        <v>2697</v>
      </c>
      <c r="B2706">
        <f>'Założenia i wyniki'!$E$6*Znorm.Profile!B2706*((100-(24*'Założenia i wyniki'!$E$9))/100)</f>
        <v>1.096669433962264</v>
      </c>
      <c r="C2706">
        <f>'Założenia i wyniki'!$E$8*Znorm.Profile!C2706*(1+'Założenia i wyniki'!$E$10/100)^24</f>
        <v>0.40481630000000002</v>
      </c>
      <c r="D2706">
        <f t="shared" si="126"/>
        <v>0.40481630000000002</v>
      </c>
      <c r="E2706">
        <f t="shared" si="127"/>
        <v>0.691853133962264</v>
      </c>
      <c r="F2706">
        <f t="shared" si="128"/>
        <v>0</v>
      </c>
    </row>
    <row r="2707" spans="1:6" x14ac:dyDescent="0.25">
      <c r="A2707">
        <v>2698</v>
      </c>
      <c r="B2707">
        <f>'Założenia i wyniki'!$E$6*Znorm.Profile!B2707*((100-(24*'Założenia i wyniki'!$E$9))/100)</f>
        <v>0.5329674716981132</v>
      </c>
      <c r="C2707">
        <f>'Założenia i wyniki'!$E$8*Znorm.Profile!C2707*(1+'Założenia i wyniki'!$E$10/100)^24</f>
        <v>0.39065879999999997</v>
      </c>
      <c r="D2707">
        <f t="shared" si="126"/>
        <v>0.39065879999999997</v>
      </c>
      <c r="E2707">
        <f t="shared" si="127"/>
        <v>0.14230867169811323</v>
      </c>
      <c r="F2707">
        <f t="shared" si="128"/>
        <v>0</v>
      </c>
    </row>
    <row r="2708" spans="1:6" x14ac:dyDescent="0.25">
      <c r="A2708">
        <v>2699</v>
      </c>
      <c r="B2708">
        <f>'Założenia i wyniki'!$E$6*Znorm.Profile!B2708*((100-(24*'Założenia i wyniki'!$E$9))/100)</f>
        <v>1.0792135849056603</v>
      </c>
      <c r="C2708">
        <f>'Założenia i wyniki'!$E$8*Znorm.Profile!C2708*(1+'Założenia i wyniki'!$E$10/100)^24</f>
        <v>0.38368154999999998</v>
      </c>
      <c r="D2708">
        <f t="shared" si="126"/>
        <v>0.38368154999999998</v>
      </c>
      <c r="E2708">
        <f t="shared" si="127"/>
        <v>0.6955320349056604</v>
      </c>
      <c r="F2708">
        <f t="shared" si="128"/>
        <v>0</v>
      </c>
    </row>
    <row r="2709" spans="1:6" x14ac:dyDescent="0.25">
      <c r="A2709">
        <v>2700</v>
      </c>
      <c r="B2709">
        <f>'Założenia i wyniki'!$E$6*Znorm.Profile!B2709*((100-(24*'Założenia i wyniki'!$E$9))/100)</f>
        <v>1.8469660377358488</v>
      </c>
      <c r="C2709">
        <f>'Założenia i wyniki'!$E$8*Znorm.Profile!C2709*(1+'Założenia i wyniki'!$E$10/100)^24</f>
        <v>0.37868459999999998</v>
      </c>
      <c r="D2709">
        <f t="shared" si="126"/>
        <v>0.37868459999999998</v>
      </c>
      <c r="E2709">
        <f t="shared" si="127"/>
        <v>1.4682814377358488</v>
      </c>
      <c r="F2709">
        <f t="shared" si="128"/>
        <v>0</v>
      </c>
    </row>
    <row r="2710" spans="1:6" x14ac:dyDescent="0.25">
      <c r="A2710">
        <v>2701</v>
      </c>
      <c r="B2710">
        <f>'Założenia i wyniki'!$E$6*Znorm.Profile!B2710*((100-(24*'Założenia i wyniki'!$E$9))/100)</f>
        <v>1.9443071698113203</v>
      </c>
      <c r="C2710">
        <f>'Założenia i wyniki'!$E$8*Znorm.Profile!C2710*(1+'Założenia i wyniki'!$E$10/100)^24</f>
        <v>0.37427705</v>
      </c>
      <c r="D2710">
        <f t="shared" si="126"/>
        <v>0.37427705</v>
      </c>
      <c r="E2710">
        <f t="shared" si="127"/>
        <v>1.5700301198113205</v>
      </c>
      <c r="F2710">
        <f t="shared" si="128"/>
        <v>0</v>
      </c>
    </row>
    <row r="2711" spans="1:6" x14ac:dyDescent="0.25">
      <c r="A2711">
        <v>2702</v>
      </c>
      <c r="B2711">
        <f>'Założenia i wyniki'!$E$6*Znorm.Profile!B2711*((100-(24*'Założenia i wyniki'!$E$9))/100)</f>
        <v>1.3206226415094338</v>
      </c>
      <c r="C2711">
        <f>'Założenia i wyniki'!$E$8*Znorm.Profile!C2711*(1+'Założenia i wyniki'!$E$10/100)^24</f>
        <v>0.37451820000000002</v>
      </c>
      <c r="D2711">
        <f t="shared" si="126"/>
        <v>0.37451820000000002</v>
      </c>
      <c r="E2711">
        <f t="shared" si="127"/>
        <v>0.94610444150943374</v>
      </c>
      <c r="F2711">
        <f t="shared" si="128"/>
        <v>0</v>
      </c>
    </row>
    <row r="2712" spans="1:6" x14ac:dyDescent="0.25">
      <c r="A2712">
        <v>2703</v>
      </c>
      <c r="B2712">
        <f>'Założenia i wyniki'!$E$6*Znorm.Profile!B2712*((100-(24*'Założenia i wyniki'!$E$9))/100)</f>
        <v>0.74609652830188666</v>
      </c>
      <c r="C2712">
        <f>'Założenia i wyniki'!$E$8*Znorm.Profile!C2712*(1+'Założenia i wyniki'!$E$10/100)^24</f>
        <v>0.38325245000000002</v>
      </c>
      <c r="D2712">
        <f t="shared" si="126"/>
        <v>0.38325245000000002</v>
      </c>
      <c r="E2712">
        <f t="shared" si="127"/>
        <v>0.36284407830188664</v>
      </c>
      <c r="F2712">
        <f t="shared" si="128"/>
        <v>0</v>
      </c>
    </row>
    <row r="2713" spans="1:6" x14ac:dyDescent="0.25">
      <c r="A2713">
        <v>2704</v>
      </c>
      <c r="B2713">
        <f>'Założenia i wyniki'!$E$6*Znorm.Profile!B2713*((100-(24*'Założenia i wyniki'!$E$9))/100)</f>
        <v>0.27578716981132073</v>
      </c>
      <c r="C2713">
        <f>'Założenia i wyniki'!$E$8*Znorm.Profile!C2713*(1+'Założenia i wyniki'!$E$10/100)^24</f>
        <v>0.40172405000000005</v>
      </c>
      <c r="D2713">
        <f t="shared" si="126"/>
        <v>0.27578716981132073</v>
      </c>
      <c r="E2713">
        <f t="shared" si="127"/>
        <v>0</v>
      </c>
      <c r="F2713">
        <f t="shared" si="128"/>
        <v>0.12593688018867932</v>
      </c>
    </row>
    <row r="2714" spans="1:6" x14ac:dyDescent="0.25">
      <c r="A2714">
        <v>2705</v>
      </c>
      <c r="B2714">
        <f>'Założenia i wyniki'!$E$6*Znorm.Profile!B2714*((100-(24*'Założenia i wyniki'!$E$9))/100)</f>
        <v>0.27721260377358492</v>
      </c>
      <c r="C2714">
        <f>'Założenia i wyniki'!$E$8*Znorm.Profile!C2714*(1+'Założenia i wyniki'!$E$10/100)^24</f>
        <v>0.41157620000000006</v>
      </c>
      <c r="D2714">
        <f t="shared" si="126"/>
        <v>0.27721260377358492</v>
      </c>
      <c r="E2714">
        <f t="shared" si="127"/>
        <v>0</v>
      </c>
      <c r="F2714">
        <f t="shared" si="128"/>
        <v>0.13436359622641514</v>
      </c>
    </row>
    <row r="2715" spans="1:6" x14ac:dyDescent="0.25">
      <c r="A2715">
        <v>2706</v>
      </c>
      <c r="B2715">
        <f>'Założenia i wyniki'!$E$6*Znorm.Profile!B2715*((100-(24*'Założenia i wyniki'!$E$9))/100)</f>
        <v>0.11899705660377359</v>
      </c>
      <c r="C2715">
        <f>'Założenia i wyniki'!$E$8*Znorm.Profile!C2715*(1+'Założenia i wyniki'!$E$10/100)^24</f>
        <v>0.43646680000000004</v>
      </c>
      <c r="D2715">
        <f t="shared" si="126"/>
        <v>0.11899705660377359</v>
      </c>
      <c r="E2715">
        <f t="shared" si="127"/>
        <v>0</v>
      </c>
      <c r="F2715">
        <f t="shared" si="128"/>
        <v>0.31746974339622647</v>
      </c>
    </row>
    <row r="2716" spans="1:6" x14ac:dyDescent="0.25">
      <c r="A2716">
        <v>2707</v>
      </c>
      <c r="B2716">
        <f>'Założenia i wyniki'!$E$6*Znorm.Profile!B2716*((100-(24*'Założenia i wyniki'!$E$9))/100)</f>
        <v>0</v>
      </c>
      <c r="C2716">
        <f>'Założenia i wyniki'!$E$8*Znorm.Profile!C2716*(1+'Założenia i wyniki'!$E$10/100)^24</f>
        <v>0.49467565000000002</v>
      </c>
      <c r="D2716">
        <f t="shared" si="126"/>
        <v>0</v>
      </c>
      <c r="E2716">
        <f t="shared" si="127"/>
        <v>0</v>
      </c>
      <c r="F2716">
        <f t="shared" si="128"/>
        <v>0.49467565000000002</v>
      </c>
    </row>
    <row r="2717" spans="1:6" x14ac:dyDescent="0.25">
      <c r="A2717">
        <v>2708</v>
      </c>
      <c r="B2717">
        <f>'Założenia i wyniki'!$E$6*Znorm.Profile!B2717*((100-(24*'Założenia i wyniki'!$E$9))/100)</f>
        <v>0</v>
      </c>
      <c r="C2717">
        <f>'Założenia i wyniki'!$E$8*Znorm.Profile!C2717*(1+'Założenia i wyniki'!$E$10/100)^24</f>
        <v>0.54301484999999994</v>
      </c>
      <c r="D2717">
        <f t="shared" si="126"/>
        <v>0</v>
      </c>
      <c r="E2717">
        <f t="shared" si="127"/>
        <v>0</v>
      </c>
      <c r="F2717">
        <f t="shared" si="128"/>
        <v>0.54301484999999994</v>
      </c>
    </row>
    <row r="2718" spans="1:6" x14ac:dyDescent="0.25">
      <c r="A2718">
        <v>2709</v>
      </c>
      <c r="B2718">
        <f>'Założenia i wyniki'!$E$6*Znorm.Profile!B2718*((100-(24*'Założenia i wyniki'!$E$9))/100)</f>
        <v>0</v>
      </c>
      <c r="C2718">
        <f>'Założenia i wyniki'!$E$8*Znorm.Profile!C2718*(1+'Założenia i wyniki'!$E$10/100)^24</f>
        <v>0.51020759999999998</v>
      </c>
      <c r="D2718">
        <f t="shared" si="126"/>
        <v>0</v>
      </c>
      <c r="E2718">
        <f t="shared" si="127"/>
        <v>0</v>
      </c>
      <c r="F2718">
        <f t="shared" si="128"/>
        <v>0.51020759999999998</v>
      </c>
    </row>
    <row r="2719" spans="1:6" x14ac:dyDescent="0.25">
      <c r="A2719">
        <v>2710</v>
      </c>
      <c r="B2719">
        <f>'Założenia i wyniki'!$E$6*Znorm.Profile!B2719*((100-(24*'Założenia i wyniki'!$E$9))/100)</f>
        <v>0</v>
      </c>
      <c r="C2719">
        <f>'Założenia i wyniki'!$E$8*Znorm.Profile!C2719*(1+'Założenia i wyniki'!$E$10/100)^24</f>
        <v>0.39631759999999999</v>
      </c>
      <c r="D2719">
        <f t="shared" si="126"/>
        <v>0</v>
      </c>
      <c r="E2719">
        <f t="shared" si="127"/>
        <v>0</v>
      </c>
      <c r="F2719">
        <f t="shared" si="128"/>
        <v>0.39631759999999999</v>
      </c>
    </row>
    <row r="2720" spans="1:6" x14ac:dyDescent="0.25">
      <c r="A2720">
        <v>2711</v>
      </c>
      <c r="B2720">
        <f>'Założenia i wyniki'!$E$6*Znorm.Profile!B2720*((100-(24*'Założenia i wyniki'!$E$9))/100)</f>
        <v>0</v>
      </c>
      <c r="C2720">
        <f>'Założenia i wyniki'!$E$8*Znorm.Profile!C2720*(1+'Założenia i wyniki'!$E$10/100)^24</f>
        <v>0.29733235000000002</v>
      </c>
      <c r="D2720">
        <f t="shared" si="126"/>
        <v>0</v>
      </c>
      <c r="E2720">
        <f t="shared" si="127"/>
        <v>0</v>
      </c>
      <c r="F2720">
        <f t="shared" si="128"/>
        <v>0.29733235000000002</v>
      </c>
    </row>
    <row r="2721" spans="1:6" x14ac:dyDescent="0.25">
      <c r="A2721">
        <v>2712</v>
      </c>
      <c r="B2721">
        <f>'Założenia i wyniki'!$E$6*Znorm.Profile!B2721*((100-(24*'Założenia i wyniki'!$E$9))/100)</f>
        <v>0</v>
      </c>
      <c r="C2721">
        <f>'Założenia i wyniki'!$E$8*Znorm.Profile!C2721*(1+'Założenia i wyniki'!$E$10/100)^24</f>
        <v>0.23331805</v>
      </c>
      <c r="D2721">
        <f t="shared" si="126"/>
        <v>0</v>
      </c>
      <c r="E2721">
        <f t="shared" si="127"/>
        <v>0</v>
      </c>
      <c r="F2721">
        <f t="shared" si="128"/>
        <v>0.23331805</v>
      </c>
    </row>
    <row r="2722" spans="1:6" x14ac:dyDescent="0.25">
      <c r="A2722">
        <v>2713</v>
      </c>
      <c r="B2722">
        <f>'Założenia i wyniki'!$E$6*Znorm.Profile!B2722*((100-(24*'Założenia i wyniki'!$E$9))/100)</f>
        <v>0</v>
      </c>
      <c r="C2722">
        <f>'Założenia i wyniki'!$E$8*Znorm.Profile!C2722*(1+'Założenia i wyniki'!$E$10/100)^24</f>
        <v>0.19872089999999998</v>
      </c>
      <c r="D2722">
        <f t="shared" si="126"/>
        <v>0</v>
      </c>
      <c r="E2722">
        <f t="shared" si="127"/>
        <v>0</v>
      </c>
      <c r="F2722">
        <f t="shared" si="128"/>
        <v>0.19872089999999998</v>
      </c>
    </row>
    <row r="2723" spans="1:6" x14ac:dyDescent="0.25">
      <c r="A2723">
        <v>2714</v>
      </c>
      <c r="B2723">
        <f>'Założenia i wyniki'!$E$6*Znorm.Profile!B2723*((100-(24*'Założenia i wyniki'!$E$9))/100)</f>
        <v>0</v>
      </c>
      <c r="C2723">
        <f>'Założenia i wyniki'!$E$8*Znorm.Profile!C2723*(1+'Założenia i wyniki'!$E$10/100)^24</f>
        <v>0.1855483</v>
      </c>
      <c r="D2723">
        <f t="shared" si="126"/>
        <v>0</v>
      </c>
      <c r="E2723">
        <f t="shared" si="127"/>
        <v>0</v>
      </c>
      <c r="F2723">
        <f t="shared" si="128"/>
        <v>0.1855483</v>
      </c>
    </row>
    <row r="2724" spans="1:6" x14ac:dyDescent="0.25">
      <c r="A2724">
        <v>2715</v>
      </c>
      <c r="B2724">
        <f>'Założenia i wyniki'!$E$6*Znorm.Profile!B2724*((100-(24*'Założenia i wyniki'!$E$9))/100)</f>
        <v>0</v>
      </c>
      <c r="C2724">
        <f>'Założenia i wyniki'!$E$8*Znorm.Profile!C2724*(1+'Założenia i wyniki'!$E$10/100)^24</f>
        <v>0.19125329999999999</v>
      </c>
      <c r="D2724">
        <f t="shared" si="126"/>
        <v>0</v>
      </c>
      <c r="E2724">
        <f t="shared" si="127"/>
        <v>0</v>
      </c>
      <c r="F2724">
        <f t="shared" si="128"/>
        <v>0.19125329999999999</v>
      </c>
    </row>
    <row r="2725" spans="1:6" x14ac:dyDescent="0.25">
      <c r="A2725">
        <v>2716</v>
      </c>
      <c r="B2725">
        <f>'Założenia i wyniki'!$E$6*Znorm.Profile!B2725*((100-(24*'Założenia i wyniki'!$E$9))/100)</f>
        <v>0</v>
      </c>
      <c r="C2725">
        <f>'Założenia i wyniki'!$E$8*Znorm.Profile!C2725*(1+'Założenia i wyniki'!$E$10/100)^24</f>
        <v>0.20798539999999999</v>
      </c>
      <c r="D2725">
        <f t="shared" si="126"/>
        <v>0</v>
      </c>
      <c r="E2725">
        <f t="shared" si="127"/>
        <v>0</v>
      </c>
      <c r="F2725">
        <f t="shared" si="128"/>
        <v>0.20798539999999999</v>
      </c>
    </row>
    <row r="2726" spans="1:6" x14ac:dyDescent="0.25">
      <c r="A2726">
        <v>2717</v>
      </c>
      <c r="B2726">
        <f>'Założenia i wyniki'!$E$6*Znorm.Profile!B2726*((100-(24*'Założenia i wyniki'!$E$9))/100)</f>
        <v>0</v>
      </c>
      <c r="C2726">
        <f>'Założenia i wyniki'!$E$8*Znorm.Profile!C2726*(1+'Założenia i wyniki'!$E$10/100)^24</f>
        <v>0.26042835000000003</v>
      </c>
      <c r="D2726">
        <f t="shared" si="126"/>
        <v>0</v>
      </c>
      <c r="E2726">
        <f t="shared" si="127"/>
        <v>0</v>
      </c>
      <c r="F2726">
        <f t="shared" si="128"/>
        <v>0.26042835000000003</v>
      </c>
    </row>
    <row r="2727" spans="1:6" x14ac:dyDescent="0.25">
      <c r="A2727">
        <v>2718</v>
      </c>
      <c r="B2727">
        <f>'Założenia i wyniki'!$E$6*Znorm.Profile!B2727*((100-(24*'Założenia i wyniki'!$E$9))/100)</f>
        <v>0.12543818867924528</v>
      </c>
      <c r="C2727">
        <f>'Założenia i wyniki'!$E$8*Znorm.Profile!C2727*(1+'Założenia i wyniki'!$E$10/100)^24</f>
        <v>0.34400589999999998</v>
      </c>
      <c r="D2727">
        <f t="shared" si="126"/>
        <v>0.12543818867924528</v>
      </c>
      <c r="E2727">
        <f t="shared" si="127"/>
        <v>0</v>
      </c>
      <c r="F2727">
        <f t="shared" si="128"/>
        <v>0.2185677113207547</v>
      </c>
    </row>
    <row r="2728" spans="1:6" x14ac:dyDescent="0.25">
      <c r="A2728">
        <v>2719</v>
      </c>
      <c r="B2728">
        <f>'Założenia i wyniki'!$E$6*Znorm.Profile!B2728*((100-(24*'Założenia i wyniki'!$E$9))/100)</f>
        <v>0.56378581132075467</v>
      </c>
      <c r="C2728">
        <f>'Założenia i wyniki'!$E$8*Znorm.Profile!C2728*(1+'Założenia i wyniki'!$E$10/100)^24</f>
        <v>0.3913161</v>
      </c>
      <c r="D2728">
        <f t="shared" si="126"/>
        <v>0.3913161</v>
      </c>
      <c r="E2728">
        <f t="shared" si="127"/>
        <v>0.17246971132075467</v>
      </c>
      <c r="F2728">
        <f t="shared" si="128"/>
        <v>0</v>
      </c>
    </row>
    <row r="2729" spans="1:6" x14ac:dyDescent="0.25">
      <c r="A2729">
        <v>2720</v>
      </c>
      <c r="B2729">
        <f>'Założenia i wyniki'!$E$6*Znorm.Profile!B2729*((100-(24*'Założenia i wyniki'!$E$9))/100)</f>
        <v>1.1246445283018869</v>
      </c>
      <c r="C2729">
        <f>'Założenia i wyniki'!$E$8*Znorm.Profile!C2729*(1+'Założenia i wyniki'!$E$10/100)^24</f>
        <v>0.39729059999999999</v>
      </c>
      <c r="D2729">
        <f t="shared" si="126"/>
        <v>0.39729059999999999</v>
      </c>
      <c r="E2729">
        <f t="shared" si="127"/>
        <v>0.72735392830188683</v>
      </c>
      <c r="F2729">
        <f t="shared" si="128"/>
        <v>0</v>
      </c>
    </row>
    <row r="2730" spans="1:6" x14ac:dyDescent="0.25">
      <c r="A2730">
        <v>2721</v>
      </c>
      <c r="B2730">
        <f>'Założenia i wyniki'!$E$6*Znorm.Profile!B2730*((100-(24*'Założenia i wyniki'!$E$9))/100)</f>
        <v>1.6021267924528302</v>
      </c>
      <c r="C2730">
        <f>'Założenia i wyniki'!$E$8*Znorm.Profile!C2730*(1+'Założenia i wyniki'!$E$10/100)^24</f>
        <v>0.38565205000000002</v>
      </c>
      <c r="D2730">
        <f t="shared" si="126"/>
        <v>0.38565205000000002</v>
      </c>
      <c r="E2730">
        <f t="shared" si="127"/>
        <v>1.2164747424528302</v>
      </c>
      <c r="F2730">
        <f t="shared" si="128"/>
        <v>0</v>
      </c>
    </row>
    <row r="2731" spans="1:6" x14ac:dyDescent="0.25">
      <c r="A2731">
        <v>2722</v>
      </c>
      <c r="B2731">
        <f>'Założenia i wyniki'!$E$6*Znorm.Profile!B2731*((100-(24*'Założenia i wyniki'!$E$9))/100)</f>
        <v>1.9081758490566039</v>
      </c>
      <c r="C2731">
        <f>'Założenia i wyniki'!$E$8*Znorm.Profile!C2731*(1+'Założenia i wyniki'!$E$10/100)^24</f>
        <v>0.37321094999999999</v>
      </c>
      <c r="D2731">
        <f t="shared" si="126"/>
        <v>0.37321094999999999</v>
      </c>
      <c r="E2731">
        <f t="shared" si="127"/>
        <v>1.5349648990566038</v>
      </c>
      <c r="F2731">
        <f t="shared" si="128"/>
        <v>0</v>
      </c>
    </row>
    <row r="2732" spans="1:6" x14ac:dyDescent="0.25">
      <c r="A2732">
        <v>2723</v>
      </c>
      <c r="B2732">
        <f>'Założenia i wyniki'!$E$6*Znorm.Profile!B2732*((100-(24*'Założenia i wyniki'!$E$9))/100)</f>
        <v>2.0668792452830189</v>
      </c>
      <c r="C2732">
        <f>'Założenia i wyniki'!$E$8*Znorm.Profile!C2732*(1+'Założenia i wyniki'!$E$10/100)^24</f>
        <v>0.36812895000000001</v>
      </c>
      <c r="D2732">
        <f t="shared" si="126"/>
        <v>0.36812895000000001</v>
      </c>
      <c r="E2732">
        <f t="shared" si="127"/>
        <v>1.6987502952830189</v>
      </c>
      <c r="F2732">
        <f t="shared" si="128"/>
        <v>0</v>
      </c>
    </row>
    <row r="2733" spans="1:6" x14ac:dyDescent="0.25">
      <c r="A2733">
        <v>2724</v>
      </c>
      <c r="B2733">
        <f>'Założenia i wyniki'!$E$6*Znorm.Profile!B2733*((100-(24*'Założenia i wyniki'!$E$9))/100)</f>
        <v>2.1065932075471694</v>
      </c>
      <c r="C2733">
        <f>'Założenia i wyniki'!$E$8*Znorm.Profile!C2733*(1+'Założenia i wyniki'!$E$10/100)^24</f>
        <v>0.36603035000000006</v>
      </c>
      <c r="D2733">
        <f t="shared" si="126"/>
        <v>0.36603035000000006</v>
      </c>
      <c r="E2733">
        <f t="shared" si="127"/>
        <v>1.7405628575471694</v>
      </c>
      <c r="F2733">
        <f t="shared" si="128"/>
        <v>0</v>
      </c>
    </row>
    <row r="2734" spans="1:6" x14ac:dyDescent="0.25">
      <c r="A2734">
        <v>2725</v>
      </c>
      <c r="B2734">
        <f>'Założenia i wyniki'!$E$6*Znorm.Profile!B2734*((100-(24*'Założenia i wyniki'!$E$9))/100)</f>
        <v>2.0400475471698112</v>
      </c>
      <c r="C2734">
        <f>'Założenia i wyniki'!$E$8*Znorm.Profile!C2734*(1+'Założenia i wyniki'!$E$10/100)^24</f>
        <v>0.36746080000000003</v>
      </c>
      <c r="D2734">
        <f t="shared" si="126"/>
        <v>0.36746080000000003</v>
      </c>
      <c r="E2734">
        <f t="shared" si="127"/>
        <v>1.6725867471698113</v>
      </c>
      <c r="F2734">
        <f t="shared" si="128"/>
        <v>0</v>
      </c>
    </row>
    <row r="2735" spans="1:6" x14ac:dyDescent="0.25">
      <c r="A2735">
        <v>2726</v>
      </c>
      <c r="B2735">
        <f>'Założenia i wyniki'!$E$6*Znorm.Profile!B2735*((100-(24*'Założenia i wyniki'!$E$9))/100)</f>
        <v>1.8657939622641506</v>
      </c>
      <c r="C2735">
        <f>'Założenia i wyniki'!$E$8*Znorm.Profile!C2735*(1+'Założenia i wyniki'!$E$10/100)^24</f>
        <v>0.37606030000000001</v>
      </c>
      <c r="D2735">
        <f t="shared" si="126"/>
        <v>0.37606030000000001</v>
      </c>
      <c r="E2735">
        <f t="shared" si="127"/>
        <v>1.4897336622641506</v>
      </c>
      <c r="F2735">
        <f t="shared" si="128"/>
        <v>0</v>
      </c>
    </row>
    <row r="2736" spans="1:6" x14ac:dyDescent="0.25">
      <c r="A2736">
        <v>2727</v>
      </c>
      <c r="B2736">
        <f>'Założenia i wyniki'!$E$6*Znorm.Profile!B2736*((100-(24*'Założenia i wyniki'!$E$9))/100)</f>
        <v>1.5680535849056603</v>
      </c>
      <c r="C2736">
        <f>'Założenia i wyniki'!$E$8*Znorm.Profile!C2736*(1+'Założenia i wyniki'!$E$10/100)^24</f>
        <v>0.38155564999999997</v>
      </c>
      <c r="D2736">
        <f t="shared" si="126"/>
        <v>0.38155564999999997</v>
      </c>
      <c r="E2736">
        <f t="shared" si="127"/>
        <v>1.1864979349056604</v>
      </c>
      <c r="F2736">
        <f t="shared" si="128"/>
        <v>0</v>
      </c>
    </row>
    <row r="2737" spans="1:6" x14ac:dyDescent="0.25">
      <c r="A2737">
        <v>2728</v>
      </c>
      <c r="B2737">
        <f>'Założenia i wyniki'!$E$6*Znorm.Profile!B2737*((100-(24*'Założenia i wyniki'!$E$9))/100)</f>
        <v>1.1347064150943393</v>
      </c>
      <c r="C2737">
        <f>'Założenia i wyniki'!$E$8*Znorm.Profile!C2737*(1+'Założenia i wyniki'!$E$10/100)^24</f>
        <v>0.39820130000000004</v>
      </c>
      <c r="D2737">
        <f t="shared" si="126"/>
        <v>0.39820130000000004</v>
      </c>
      <c r="E2737">
        <f t="shared" si="127"/>
        <v>0.73650511509433936</v>
      </c>
      <c r="F2737">
        <f t="shared" si="128"/>
        <v>0</v>
      </c>
    </row>
    <row r="2738" spans="1:6" x14ac:dyDescent="0.25">
      <c r="A2738">
        <v>2729</v>
      </c>
      <c r="B2738">
        <f>'Założenia i wyniki'!$E$6*Znorm.Profile!B2738*((100-(24*'Założenia i wyniki'!$E$9))/100)</f>
        <v>0.61340920754716977</v>
      </c>
      <c r="C2738">
        <f>'Założenia i wyniki'!$E$8*Znorm.Profile!C2738*(1+'Założenia i wyniki'!$E$10/100)^24</f>
        <v>0.41171025</v>
      </c>
      <c r="D2738">
        <f t="shared" si="126"/>
        <v>0.41171025</v>
      </c>
      <c r="E2738">
        <f t="shared" si="127"/>
        <v>0.20169895754716977</v>
      </c>
      <c r="F2738">
        <f t="shared" si="128"/>
        <v>0</v>
      </c>
    </row>
    <row r="2739" spans="1:6" x14ac:dyDescent="0.25">
      <c r="A2739">
        <v>2730</v>
      </c>
      <c r="B2739">
        <f>'Założenia i wyniki'!$E$6*Znorm.Profile!B2739*((100-(24*'Założenia i wyniki'!$E$9))/100)</f>
        <v>0.15853569811320753</v>
      </c>
      <c r="C2739">
        <f>'Założenia i wyniki'!$E$8*Znorm.Profile!C2739*(1+'Założenia i wyniki'!$E$10/100)^24</f>
        <v>0.42371734999999999</v>
      </c>
      <c r="D2739">
        <f t="shared" si="126"/>
        <v>0.15853569811320753</v>
      </c>
      <c r="E2739">
        <f t="shared" si="127"/>
        <v>0</v>
      </c>
      <c r="F2739">
        <f t="shared" si="128"/>
        <v>0.26518165188679244</v>
      </c>
    </row>
    <row r="2740" spans="1:6" x14ac:dyDescent="0.25">
      <c r="A2740">
        <v>2731</v>
      </c>
      <c r="B2740">
        <f>'Założenia i wyniki'!$E$6*Znorm.Profile!B2740*((100-(24*'Założenia i wyniki'!$E$9))/100)</f>
        <v>1.5887109433962263E-3</v>
      </c>
      <c r="C2740">
        <f>'Założenia i wyniki'!$E$8*Znorm.Profile!C2740*(1+'Założenia i wyniki'!$E$10/100)^24</f>
        <v>0.46743059999999997</v>
      </c>
      <c r="D2740">
        <f t="shared" si="126"/>
        <v>1.5887109433962263E-3</v>
      </c>
      <c r="E2740">
        <f t="shared" si="127"/>
        <v>0</v>
      </c>
      <c r="F2740">
        <f t="shared" si="128"/>
        <v>0.46584188905660373</v>
      </c>
    </row>
    <row r="2741" spans="1:6" x14ac:dyDescent="0.25">
      <c r="A2741">
        <v>2732</v>
      </c>
      <c r="B2741">
        <f>'Założenia i wyniki'!$E$6*Znorm.Profile!B2741*((100-(24*'Założenia i wyniki'!$E$9))/100)</f>
        <v>0</v>
      </c>
      <c r="C2741">
        <f>'Założenia i wyniki'!$E$8*Znorm.Profile!C2741*(1+'Założenia i wyniki'!$E$10/100)^24</f>
        <v>0.52173939999999996</v>
      </c>
      <c r="D2741">
        <f t="shared" si="126"/>
        <v>0</v>
      </c>
      <c r="E2741">
        <f t="shared" si="127"/>
        <v>0</v>
      </c>
      <c r="F2741">
        <f t="shared" si="128"/>
        <v>0.52173939999999996</v>
      </c>
    </row>
    <row r="2742" spans="1:6" x14ac:dyDescent="0.25">
      <c r="A2742">
        <v>2733</v>
      </c>
      <c r="B2742">
        <f>'Założenia i wyniki'!$E$6*Znorm.Profile!B2742*((100-(24*'Założenia i wyniki'!$E$9))/100)</f>
        <v>0</v>
      </c>
      <c r="C2742">
        <f>'Założenia i wyniki'!$E$8*Znorm.Profile!C2742*(1+'Założenia i wyniki'!$E$10/100)^24</f>
        <v>0.49860999999999994</v>
      </c>
      <c r="D2742">
        <f t="shared" si="126"/>
        <v>0</v>
      </c>
      <c r="E2742">
        <f t="shared" si="127"/>
        <v>0</v>
      </c>
      <c r="F2742">
        <f t="shared" si="128"/>
        <v>0.49860999999999994</v>
      </c>
    </row>
    <row r="2743" spans="1:6" x14ac:dyDescent="0.25">
      <c r="A2743">
        <v>2734</v>
      </c>
      <c r="B2743">
        <f>'Założenia i wyniki'!$E$6*Znorm.Profile!B2743*((100-(24*'Założenia i wyniki'!$E$9))/100)</f>
        <v>0</v>
      </c>
      <c r="C2743">
        <f>'Założenia i wyniki'!$E$8*Znorm.Profile!C2743*(1+'Założenia i wyniki'!$E$10/100)^24</f>
        <v>0.40603849999999997</v>
      </c>
      <c r="D2743">
        <f t="shared" si="126"/>
        <v>0</v>
      </c>
      <c r="E2743">
        <f t="shared" si="127"/>
        <v>0</v>
      </c>
      <c r="F2743">
        <f t="shared" si="128"/>
        <v>0.40603849999999997</v>
      </c>
    </row>
    <row r="2744" spans="1:6" x14ac:dyDescent="0.25">
      <c r="A2744">
        <v>2735</v>
      </c>
      <c r="B2744">
        <f>'Założenia i wyniki'!$E$6*Znorm.Profile!B2744*((100-(24*'Założenia i wyniki'!$E$9))/100)</f>
        <v>0</v>
      </c>
      <c r="C2744">
        <f>'Założenia i wyniki'!$E$8*Znorm.Profile!C2744*(1+'Założenia i wyniki'!$E$10/100)^24</f>
        <v>0.31508819999999998</v>
      </c>
      <c r="D2744">
        <f t="shared" si="126"/>
        <v>0</v>
      </c>
      <c r="E2744">
        <f t="shared" si="127"/>
        <v>0</v>
      </c>
      <c r="F2744">
        <f t="shared" si="128"/>
        <v>0.31508819999999998</v>
      </c>
    </row>
    <row r="2745" spans="1:6" x14ac:dyDescent="0.25">
      <c r="A2745">
        <v>2736</v>
      </c>
      <c r="B2745">
        <f>'Założenia i wyniki'!$E$6*Znorm.Profile!B2745*((100-(24*'Założenia i wyniki'!$E$9))/100)</f>
        <v>0</v>
      </c>
      <c r="C2745">
        <f>'Założenia i wyniki'!$E$8*Znorm.Profile!C2745*(1+'Założenia i wyniki'!$E$10/100)^24</f>
        <v>0.24949855000000001</v>
      </c>
      <c r="D2745">
        <f t="shared" si="126"/>
        <v>0</v>
      </c>
      <c r="E2745">
        <f t="shared" si="127"/>
        <v>0</v>
      </c>
      <c r="F2745">
        <f t="shared" si="128"/>
        <v>0.24949855000000001</v>
      </c>
    </row>
    <row r="2746" spans="1:6" x14ac:dyDescent="0.25">
      <c r="A2746">
        <v>2737</v>
      </c>
      <c r="B2746">
        <f>'Założenia i wyniki'!$E$6*Znorm.Profile!B2746*((100-(24*'Założenia i wyniki'!$E$9))/100)</f>
        <v>0</v>
      </c>
      <c r="C2746">
        <f>'Założenia i wyniki'!$E$8*Znorm.Profile!C2746*(1+'Założenia i wyniki'!$E$10/100)^24</f>
        <v>0.20760004999999998</v>
      </c>
      <c r="D2746">
        <f t="shared" si="126"/>
        <v>0</v>
      </c>
      <c r="E2746">
        <f t="shared" si="127"/>
        <v>0</v>
      </c>
      <c r="F2746">
        <f t="shared" si="128"/>
        <v>0.20760004999999998</v>
      </c>
    </row>
    <row r="2747" spans="1:6" x14ac:dyDescent="0.25">
      <c r="A2747">
        <v>2738</v>
      </c>
      <c r="B2747">
        <f>'Założenia i wyniki'!$E$6*Znorm.Profile!B2747*((100-(24*'Założenia i wyniki'!$E$9))/100)</f>
        <v>0</v>
      </c>
      <c r="C2747">
        <f>'Założenia i wyniki'!$E$8*Znorm.Profile!C2747*(1+'Założenia i wyniki'!$E$10/100)^24</f>
        <v>0.19115599999999999</v>
      </c>
      <c r="D2747">
        <f t="shared" si="126"/>
        <v>0</v>
      </c>
      <c r="E2747">
        <f t="shared" si="127"/>
        <v>0</v>
      </c>
      <c r="F2747">
        <f t="shared" si="128"/>
        <v>0.19115599999999999</v>
      </c>
    </row>
    <row r="2748" spans="1:6" x14ac:dyDescent="0.25">
      <c r="A2748">
        <v>2739</v>
      </c>
      <c r="B2748">
        <f>'Założenia i wyniki'!$E$6*Znorm.Profile!B2748*((100-(24*'Założenia i wyniki'!$E$9))/100)</f>
        <v>0</v>
      </c>
      <c r="C2748">
        <f>'Założenia i wyniki'!$E$8*Znorm.Profile!C2748*(1+'Założenia i wyniki'!$E$10/100)^24</f>
        <v>0.19146575000000002</v>
      </c>
      <c r="D2748">
        <f t="shared" si="126"/>
        <v>0</v>
      </c>
      <c r="E2748">
        <f t="shared" si="127"/>
        <v>0</v>
      </c>
      <c r="F2748">
        <f t="shared" si="128"/>
        <v>0.19146575000000002</v>
      </c>
    </row>
    <row r="2749" spans="1:6" x14ac:dyDescent="0.25">
      <c r="A2749">
        <v>2740</v>
      </c>
      <c r="B2749">
        <f>'Założenia i wyniki'!$E$6*Znorm.Profile!B2749*((100-(24*'Założenia i wyniki'!$E$9))/100)</f>
        <v>0</v>
      </c>
      <c r="C2749">
        <f>'Założenia i wyniki'!$E$8*Znorm.Profile!C2749*(1+'Założenia i wyniki'!$E$10/100)^24</f>
        <v>0.20246414999999998</v>
      </c>
      <c r="D2749">
        <f t="shared" si="126"/>
        <v>0</v>
      </c>
      <c r="E2749">
        <f t="shared" si="127"/>
        <v>0</v>
      </c>
      <c r="F2749">
        <f t="shared" si="128"/>
        <v>0.20246414999999998</v>
      </c>
    </row>
    <row r="2750" spans="1:6" x14ac:dyDescent="0.25">
      <c r="A2750">
        <v>2741</v>
      </c>
      <c r="B2750">
        <f>'Założenia i wyniki'!$E$6*Znorm.Profile!B2750*((100-(24*'Założenia i wyniki'!$E$9))/100)</f>
        <v>0</v>
      </c>
      <c r="C2750">
        <f>'Założenia i wyniki'!$E$8*Znorm.Profile!C2750*(1+'Założenia i wyniki'!$E$10/100)^24</f>
        <v>0.22898505000000002</v>
      </c>
      <c r="D2750">
        <f t="shared" si="126"/>
        <v>0</v>
      </c>
      <c r="E2750">
        <f t="shared" si="127"/>
        <v>0</v>
      </c>
      <c r="F2750">
        <f t="shared" si="128"/>
        <v>0.22898505000000002</v>
      </c>
    </row>
    <row r="2751" spans="1:6" x14ac:dyDescent="0.25">
      <c r="A2751">
        <v>2742</v>
      </c>
      <c r="B2751">
        <f>'Założenia i wyniki'!$E$6*Znorm.Profile!B2751*((100-(24*'Założenia i wyniki'!$E$9))/100)</f>
        <v>0.13274067924528299</v>
      </c>
      <c r="C2751">
        <f>'Założenia i wyniki'!$E$8*Znorm.Profile!C2751*(1+'Założenia i wyniki'!$E$10/100)^24</f>
        <v>0.29372594999999996</v>
      </c>
      <c r="D2751">
        <f t="shared" si="126"/>
        <v>0.13274067924528299</v>
      </c>
      <c r="E2751">
        <f t="shared" si="127"/>
        <v>0</v>
      </c>
      <c r="F2751">
        <f t="shared" si="128"/>
        <v>0.16098527075471697</v>
      </c>
    </row>
    <row r="2752" spans="1:6" x14ac:dyDescent="0.25">
      <c r="A2752">
        <v>2743</v>
      </c>
      <c r="B2752">
        <f>'Założenia i wyniki'!$E$6*Znorm.Profile!B2752*((100-(24*'Założenia i wyniki'!$E$9))/100)</f>
        <v>0.57550943396226406</v>
      </c>
      <c r="C2752">
        <f>'Założenia i wyniki'!$E$8*Znorm.Profile!C2752*(1+'Założenia i wyniki'!$E$10/100)^24</f>
        <v>0.36345119999999997</v>
      </c>
      <c r="D2752">
        <f t="shared" si="126"/>
        <v>0.36345119999999997</v>
      </c>
      <c r="E2752">
        <f t="shared" si="127"/>
        <v>0.21205823396226409</v>
      </c>
      <c r="F2752">
        <f t="shared" si="128"/>
        <v>0</v>
      </c>
    </row>
    <row r="2753" spans="1:6" x14ac:dyDescent="0.25">
      <c r="A2753">
        <v>2744</v>
      </c>
      <c r="B2753">
        <f>'Założenia i wyniki'!$E$6*Znorm.Profile!B2753*((100-(24*'Założenia i wyniki'!$E$9))/100)</f>
        <v>1.1425577358490564</v>
      </c>
      <c r="C2753">
        <f>'Założenia i wyniki'!$E$8*Znorm.Profile!C2753*(1+'Założenia i wyniki'!$E$10/100)^24</f>
        <v>0.41966575</v>
      </c>
      <c r="D2753">
        <f t="shared" si="126"/>
        <v>0.41966575</v>
      </c>
      <c r="E2753">
        <f t="shared" si="127"/>
        <v>0.72289198584905634</v>
      </c>
      <c r="F2753">
        <f t="shared" si="128"/>
        <v>0</v>
      </c>
    </row>
    <row r="2754" spans="1:6" x14ac:dyDescent="0.25">
      <c r="A2754">
        <v>2745</v>
      </c>
      <c r="B2754">
        <f>'Założenia i wyniki'!$E$6*Znorm.Profile!B2754*((100-(24*'Założenia i wyniki'!$E$9))/100)</f>
        <v>1.6214120754716983</v>
      </c>
      <c r="C2754">
        <f>'Założenia i wyniki'!$E$8*Znorm.Profile!C2754*(1+'Założenia i wyniki'!$E$10/100)^24</f>
        <v>0.45941314999999999</v>
      </c>
      <c r="D2754">
        <f t="shared" si="126"/>
        <v>0.45941314999999999</v>
      </c>
      <c r="E2754">
        <f t="shared" si="127"/>
        <v>1.1619989254716983</v>
      </c>
      <c r="F2754">
        <f t="shared" si="128"/>
        <v>0</v>
      </c>
    </row>
    <row r="2755" spans="1:6" x14ac:dyDescent="0.25">
      <c r="A2755">
        <v>2746</v>
      </c>
      <c r="B2755">
        <f>'Założenia i wyniki'!$E$6*Znorm.Profile!B2755*((100-(24*'Założenia i wyniki'!$E$9))/100)</f>
        <v>1.9344739622641511</v>
      </c>
      <c r="C2755">
        <f>'Założenia i wyniki'!$E$8*Znorm.Profile!C2755*(1+'Założenia i wyniki'!$E$10/100)^24</f>
        <v>0.46567114999999992</v>
      </c>
      <c r="D2755">
        <f t="shared" si="126"/>
        <v>0.46567114999999992</v>
      </c>
      <c r="E2755">
        <f t="shared" si="127"/>
        <v>1.4688028122641512</v>
      </c>
      <c r="F2755">
        <f t="shared" si="128"/>
        <v>0</v>
      </c>
    </row>
    <row r="2756" spans="1:6" x14ac:dyDescent="0.25">
      <c r="A2756">
        <v>2747</v>
      </c>
      <c r="B2756">
        <f>'Założenia i wyniki'!$E$6*Znorm.Profile!B2756*((100-(24*'Założenia i wyniki'!$E$9))/100)</f>
        <v>2.088375094339622</v>
      </c>
      <c r="C2756">
        <f>'Założenia i wyniki'!$E$8*Znorm.Profile!C2756*(1+'Założenia i wyniki'!$E$10/100)^24</f>
        <v>0.45576264999999999</v>
      </c>
      <c r="D2756">
        <f t="shared" si="126"/>
        <v>0.45576264999999999</v>
      </c>
      <c r="E2756">
        <f t="shared" si="127"/>
        <v>1.6326124443396219</v>
      </c>
      <c r="F2756">
        <f t="shared" si="128"/>
        <v>0</v>
      </c>
    </row>
    <row r="2757" spans="1:6" x14ac:dyDescent="0.25">
      <c r="A2757">
        <v>2748</v>
      </c>
      <c r="B2757">
        <f>'Założenia i wyniki'!$E$6*Znorm.Profile!B2757*((100-(24*'Założenia i wyniki'!$E$9))/100)</f>
        <v>2.1275554716981127</v>
      </c>
      <c r="C2757">
        <f>'Założenia i wyniki'!$E$8*Znorm.Profile!C2757*(1+'Założenia i wyniki'!$E$10/100)^24</f>
        <v>0.4627483</v>
      </c>
      <c r="D2757">
        <f t="shared" si="126"/>
        <v>0.4627483</v>
      </c>
      <c r="E2757">
        <f t="shared" si="127"/>
        <v>1.6648071716981128</v>
      </c>
      <c r="F2757">
        <f t="shared" si="128"/>
        <v>0</v>
      </c>
    </row>
    <row r="2758" spans="1:6" x14ac:dyDescent="0.25">
      <c r="A2758">
        <v>2749</v>
      </c>
      <c r="B2758">
        <f>'Założenia i wyniki'!$E$6*Znorm.Profile!B2758*((100-(24*'Założenia i wyniki'!$E$9))/100)</f>
        <v>2.0575796226415095</v>
      </c>
      <c r="C2758">
        <f>'Założenia i wyniki'!$E$8*Znorm.Profile!C2758*(1+'Założenia i wyniki'!$E$10/100)^24</f>
        <v>0.46081664999999999</v>
      </c>
      <c r="D2758">
        <f t="shared" si="126"/>
        <v>0.46081664999999999</v>
      </c>
      <c r="E2758">
        <f t="shared" si="127"/>
        <v>1.5967629726415096</v>
      </c>
      <c r="F2758">
        <f t="shared" si="128"/>
        <v>0</v>
      </c>
    </row>
    <row r="2759" spans="1:6" x14ac:dyDescent="0.25">
      <c r="A2759">
        <v>2750</v>
      </c>
      <c r="B2759">
        <f>'Założenia i wyniki'!$E$6*Znorm.Profile!B2759*((100-(24*'Założenia i wyniki'!$E$9))/100)</f>
        <v>1.8779901886792449</v>
      </c>
      <c r="C2759">
        <f>'Założenia i wyniki'!$E$8*Znorm.Profile!C2759*(1+'Założenia i wyniki'!$E$10/100)^24</f>
        <v>0.45464895</v>
      </c>
      <c r="D2759">
        <f t="shared" si="126"/>
        <v>0.45464895</v>
      </c>
      <c r="E2759">
        <f t="shared" si="127"/>
        <v>1.423341238679245</v>
      </c>
      <c r="F2759">
        <f t="shared" si="128"/>
        <v>0</v>
      </c>
    </row>
    <row r="2760" spans="1:6" x14ac:dyDescent="0.25">
      <c r="A2760">
        <v>2751</v>
      </c>
      <c r="B2760">
        <f>'Założenia i wyniki'!$E$6*Znorm.Profile!B2760*((100-(24*'Założenia i wyniki'!$E$9))/100)</f>
        <v>1.5722460377358487</v>
      </c>
      <c r="C2760">
        <f>'Założenia i wyniki'!$E$8*Znorm.Profile!C2760*(1+'Założenia i wyniki'!$E$10/100)^24</f>
        <v>0.44643339999999998</v>
      </c>
      <c r="D2760">
        <f t="shared" si="126"/>
        <v>0.44643339999999998</v>
      </c>
      <c r="E2760">
        <f t="shared" si="127"/>
        <v>1.1258126377358488</v>
      </c>
      <c r="F2760">
        <f t="shared" si="128"/>
        <v>0</v>
      </c>
    </row>
    <row r="2761" spans="1:6" x14ac:dyDescent="0.25">
      <c r="A2761">
        <v>2752</v>
      </c>
      <c r="B2761">
        <f>'Założenia i wyniki'!$E$6*Znorm.Profile!B2761*((100-(24*'Założenia i wyniki'!$E$9))/100)</f>
        <v>1.1292181132075472</v>
      </c>
      <c r="C2761">
        <f>'Założenia i wyniki'!$E$8*Znorm.Profile!C2761*(1+'Założenia i wyniki'!$E$10/100)^24</f>
        <v>0.43549485000000004</v>
      </c>
      <c r="D2761">
        <f t="shared" si="126"/>
        <v>0.43549485000000004</v>
      </c>
      <c r="E2761">
        <f t="shared" si="127"/>
        <v>0.69372326320754718</v>
      </c>
      <c r="F2761">
        <f t="shared" si="128"/>
        <v>0</v>
      </c>
    </row>
    <row r="2762" spans="1:6" x14ac:dyDescent="0.25">
      <c r="A2762">
        <v>2753</v>
      </c>
      <c r="B2762">
        <f>'Założenia i wyniki'!$E$6*Znorm.Profile!B2762*((100-(24*'Założenia i wyniki'!$E$9))/100)</f>
        <v>0.57579909433962251</v>
      </c>
      <c r="C2762">
        <f>'Założenia i wyniki'!$E$8*Znorm.Profile!C2762*(1+'Założenia i wyniki'!$E$10/100)^24</f>
        <v>0.43197594999999994</v>
      </c>
      <c r="D2762">
        <f t="shared" si="126"/>
        <v>0.43197594999999994</v>
      </c>
      <c r="E2762">
        <f t="shared" si="127"/>
        <v>0.14382314433962257</v>
      </c>
      <c r="F2762">
        <f t="shared" si="128"/>
        <v>0</v>
      </c>
    </row>
    <row r="2763" spans="1:6" x14ac:dyDescent="0.25">
      <c r="A2763">
        <v>2754</v>
      </c>
      <c r="B2763">
        <f>'Założenia i wyniki'!$E$6*Znorm.Profile!B2763*((100-(24*'Założenia i wyniki'!$E$9))/100)</f>
        <v>0.15196498113207549</v>
      </c>
      <c r="C2763">
        <f>'Założenia i wyniki'!$E$8*Znorm.Profile!C2763*(1+'Założenia i wyniki'!$E$10/100)^24</f>
        <v>0.44833529999999999</v>
      </c>
      <c r="D2763">
        <f t="shared" ref="D2763:D2826" si="129">IF(B2763&lt;=C2763,B2763,C2763)</f>
        <v>0.15196498113207549</v>
      </c>
      <c r="E2763">
        <f t="shared" ref="E2763:E2826" si="130">IF(B2763&gt;C2763,B2763-C2763,0)</f>
        <v>0</v>
      </c>
      <c r="F2763">
        <f t="shared" ref="F2763:F2826" si="131">IF(B2763&lt;C2763,C2763-B2763,0)</f>
        <v>0.29637031886792453</v>
      </c>
    </row>
    <row r="2764" spans="1:6" x14ac:dyDescent="0.25">
      <c r="A2764">
        <v>2755</v>
      </c>
      <c r="B2764">
        <f>'Założenia i wyniki'!$E$6*Znorm.Profile!B2764*((100-(24*'Założenia i wyniki'!$E$9))/100)</f>
        <v>0</v>
      </c>
      <c r="C2764">
        <f>'Założenia i wyniki'!$E$8*Znorm.Profile!C2764*(1+'Założenia i wyniki'!$E$10/100)^24</f>
        <v>0.50256814999999999</v>
      </c>
      <c r="D2764">
        <f t="shared" si="129"/>
        <v>0</v>
      </c>
      <c r="E2764">
        <f t="shared" si="130"/>
        <v>0</v>
      </c>
      <c r="F2764">
        <f t="shared" si="131"/>
        <v>0.50256814999999999</v>
      </c>
    </row>
    <row r="2765" spans="1:6" x14ac:dyDescent="0.25">
      <c r="A2765">
        <v>2756</v>
      </c>
      <c r="B2765">
        <f>'Założenia i wyniki'!$E$6*Znorm.Profile!B2765*((100-(24*'Założenia i wyniki'!$E$9))/100)</f>
        <v>0</v>
      </c>
      <c r="C2765">
        <f>'Założenia i wyniki'!$E$8*Znorm.Profile!C2765*(1+'Założenia i wyniki'!$E$10/100)^24</f>
        <v>0.53611810000000004</v>
      </c>
      <c r="D2765">
        <f t="shared" si="129"/>
        <v>0</v>
      </c>
      <c r="E2765">
        <f t="shared" si="130"/>
        <v>0</v>
      </c>
      <c r="F2765">
        <f t="shared" si="131"/>
        <v>0.53611810000000004</v>
      </c>
    </row>
    <row r="2766" spans="1:6" x14ac:dyDescent="0.25">
      <c r="A2766">
        <v>2757</v>
      </c>
      <c r="B2766">
        <f>'Założenia i wyniki'!$E$6*Znorm.Profile!B2766*((100-(24*'Założenia i wyniki'!$E$9))/100)</f>
        <v>0</v>
      </c>
      <c r="C2766">
        <f>'Założenia i wyniki'!$E$8*Znorm.Profile!C2766*(1+'Założenia i wyniki'!$E$10/100)^24</f>
        <v>0.49389794999999997</v>
      </c>
      <c r="D2766">
        <f t="shared" si="129"/>
        <v>0</v>
      </c>
      <c r="E2766">
        <f t="shared" si="130"/>
        <v>0</v>
      </c>
      <c r="F2766">
        <f t="shared" si="131"/>
        <v>0.49389794999999997</v>
      </c>
    </row>
    <row r="2767" spans="1:6" x14ac:dyDescent="0.25">
      <c r="A2767">
        <v>2758</v>
      </c>
      <c r="B2767">
        <f>'Założenia i wyniki'!$E$6*Znorm.Profile!B2767*((100-(24*'Założenia i wyniki'!$E$9))/100)</f>
        <v>0</v>
      </c>
      <c r="C2767">
        <f>'Założenia i wyniki'!$E$8*Znorm.Profile!C2767*(1+'Założenia i wyniki'!$E$10/100)^24</f>
        <v>0.40902785000000003</v>
      </c>
      <c r="D2767">
        <f t="shared" si="129"/>
        <v>0</v>
      </c>
      <c r="E2767">
        <f t="shared" si="130"/>
        <v>0</v>
      </c>
      <c r="F2767">
        <f t="shared" si="131"/>
        <v>0.40902785000000003</v>
      </c>
    </row>
    <row r="2768" spans="1:6" x14ac:dyDescent="0.25">
      <c r="A2768">
        <v>2759</v>
      </c>
      <c r="B2768">
        <f>'Założenia i wyniki'!$E$6*Znorm.Profile!B2768*((100-(24*'Założenia i wyniki'!$E$9))/100)</f>
        <v>0</v>
      </c>
      <c r="C2768">
        <f>'Założenia i wyniki'!$E$8*Znorm.Profile!C2768*(1+'Założenia i wyniki'!$E$10/100)^24</f>
        <v>0.31925179999999997</v>
      </c>
      <c r="D2768">
        <f t="shared" si="129"/>
        <v>0</v>
      </c>
      <c r="E2768">
        <f t="shared" si="130"/>
        <v>0</v>
      </c>
      <c r="F2768">
        <f t="shared" si="131"/>
        <v>0.31925179999999997</v>
      </c>
    </row>
    <row r="2769" spans="1:6" x14ac:dyDescent="0.25">
      <c r="A2769">
        <v>2760</v>
      </c>
      <c r="B2769">
        <f>'Założenia i wyniki'!$E$6*Znorm.Profile!B2769*((100-(24*'Założenia i wyniki'!$E$9))/100)</f>
        <v>0</v>
      </c>
      <c r="C2769">
        <f>'Założenia i wyniki'!$E$8*Znorm.Profile!C2769*(1+'Założenia i wyniki'!$E$10/100)^24</f>
        <v>0.25388335000000001</v>
      </c>
      <c r="D2769">
        <f t="shared" si="129"/>
        <v>0</v>
      </c>
      <c r="E2769">
        <f t="shared" si="130"/>
        <v>0</v>
      </c>
      <c r="F2769">
        <f t="shared" si="131"/>
        <v>0.25388335000000001</v>
      </c>
    </row>
    <row r="2770" spans="1:6" x14ac:dyDescent="0.25">
      <c r="A2770">
        <v>2761</v>
      </c>
      <c r="B2770">
        <f>'Założenia i wyniki'!$E$6*Znorm.Profile!B2770*((100-(24*'Założenia i wyniki'!$E$9))/100)</f>
        <v>0</v>
      </c>
      <c r="C2770">
        <f>'Założenia i wyniki'!$E$8*Znorm.Profile!C2770*(1+'Założenia i wyniki'!$E$10/100)^24</f>
        <v>0.21434419999999998</v>
      </c>
      <c r="D2770">
        <f t="shared" si="129"/>
        <v>0</v>
      </c>
      <c r="E2770">
        <f t="shared" si="130"/>
        <v>0</v>
      </c>
      <c r="F2770">
        <f t="shared" si="131"/>
        <v>0.21434419999999998</v>
      </c>
    </row>
    <row r="2771" spans="1:6" x14ac:dyDescent="0.25">
      <c r="A2771">
        <v>2762</v>
      </c>
      <c r="B2771">
        <f>'Założenia i wyniki'!$E$6*Znorm.Profile!B2771*((100-(24*'Założenia i wyniki'!$E$9))/100)</f>
        <v>0</v>
      </c>
      <c r="C2771">
        <f>'Założenia i wyniki'!$E$8*Znorm.Profile!C2771*(1+'Założenia i wyniki'!$E$10/100)^24</f>
        <v>0.19097225000000001</v>
      </c>
      <c r="D2771">
        <f t="shared" si="129"/>
        <v>0</v>
      </c>
      <c r="E2771">
        <f t="shared" si="130"/>
        <v>0</v>
      </c>
      <c r="F2771">
        <f t="shared" si="131"/>
        <v>0.19097225000000001</v>
      </c>
    </row>
    <row r="2772" spans="1:6" x14ac:dyDescent="0.25">
      <c r="A2772">
        <v>2763</v>
      </c>
      <c r="B2772">
        <f>'Założenia i wyniki'!$E$6*Znorm.Profile!B2772*((100-(24*'Założenia i wyniki'!$E$9))/100)</f>
        <v>0</v>
      </c>
      <c r="C2772">
        <f>'Założenia i wyniki'!$E$8*Znorm.Profile!C2772*(1+'Założenia i wyniki'!$E$10/100)^24</f>
        <v>0.1879017</v>
      </c>
      <c r="D2772">
        <f t="shared" si="129"/>
        <v>0</v>
      </c>
      <c r="E2772">
        <f t="shared" si="130"/>
        <v>0</v>
      </c>
      <c r="F2772">
        <f t="shared" si="131"/>
        <v>0.1879017</v>
      </c>
    </row>
    <row r="2773" spans="1:6" x14ac:dyDescent="0.25">
      <c r="A2773">
        <v>2764</v>
      </c>
      <c r="B2773">
        <f>'Założenia i wyniki'!$E$6*Znorm.Profile!B2773*((100-(24*'Założenia i wyniki'!$E$9))/100)</f>
        <v>0</v>
      </c>
      <c r="C2773">
        <f>'Założenia i wyniki'!$E$8*Znorm.Profile!C2773*(1+'Założenia i wyniki'!$E$10/100)^24</f>
        <v>0.1963577</v>
      </c>
      <c r="D2773">
        <f t="shared" si="129"/>
        <v>0</v>
      </c>
      <c r="E2773">
        <f t="shared" si="130"/>
        <v>0</v>
      </c>
      <c r="F2773">
        <f t="shared" si="131"/>
        <v>0.1963577</v>
      </c>
    </row>
    <row r="2774" spans="1:6" x14ac:dyDescent="0.25">
      <c r="A2774">
        <v>2765</v>
      </c>
      <c r="B2774">
        <f>'Założenia i wyniki'!$E$6*Znorm.Profile!B2774*((100-(24*'Założenia i wyniki'!$E$9))/100)</f>
        <v>0</v>
      </c>
      <c r="C2774">
        <f>'Założenia i wyniki'!$E$8*Znorm.Profile!C2774*(1+'Założenia i wyniki'!$E$10/100)^24</f>
        <v>0.21635984999999999</v>
      </c>
      <c r="D2774">
        <f t="shared" si="129"/>
        <v>0</v>
      </c>
      <c r="E2774">
        <f t="shared" si="130"/>
        <v>0</v>
      </c>
      <c r="F2774">
        <f t="shared" si="131"/>
        <v>0.21635984999999999</v>
      </c>
    </row>
    <row r="2775" spans="1:6" x14ac:dyDescent="0.25">
      <c r="A2775">
        <v>2766</v>
      </c>
      <c r="B2775">
        <f>'Założenia i wyniki'!$E$6*Znorm.Profile!B2775*((100-(24*'Założenia i wyniki'!$E$9))/100)</f>
        <v>4.0207147169811316E-2</v>
      </c>
      <c r="C2775">
        <f>'Założenia i wyniki'!$E$8*Znorm.Profile!C2775*(1+'Założenia i wyniki'!$E$10/100)^24</f>
        <v>0.26928475000000002</v>
      </c>
      <c r="D2775">
        <f t="shared" si="129"/>
        <v>4.0207147169811316E-2</v>
      </c>
      <c r="E2775">
        <f t="shared" si="130"/>
        <v>0</v>
      </c>
      <c r="F2775">
        <f t="shared" si="131"/>
        <v>0.22907760283018869</v>
      </c>
    </row>
    <row r="2776" spans="1:6" x14ac:dyDescent="0.25">
      <c r="A2776">
        <v>2767</v>
      </c>
      <c r="B2776">
        <f>'Założenia i wyniki'!$E$6*Znorm.Profile!B2776*((100-(24*'Założenia i wyniki'!$E$9))/100)</f>
        <v>0.13484452830188678</v>
      </c>
      <c r="C2776">
        <f>'Założenia i wyniki'!$E$8*Znorm.Profile!C2776*(1+'Założenia i wyniki'!$E$10/100)^24</f>
        <v>0.32829894999999998</v>
      </c>
      <c r="D2776">
        <f t="shared" si="129"/>
        <v>0.13484452830188678</v>
      </c>
      <c r="E2776">
        <f t="shared" si="130"/>
        <v>0</v>
      </c>
      <c r="F2776">
        <f t="shared" si="131"/>
        <v>0.19345442169811319</v>
      </c>
    </row>
    <row r="2777" spans="1:6" x14ac:dyDescent="0.25">
      <c r="A2777">
        <v>2768</v>
      </c>
      <c r="B2777">
        <f>'Założenia i wyniki'!$E$6*Znorm.Profile!B2777*((100-(24*'Założenia i wyniki'!$E$9))/100)</f>
        <v>0.32104279245283018</v>
      </c>
      <c r="C2777">
        <f>'Założenia i wyniki'!$E$8*Znorm.Profile!C2777*(1+'Założenia i wyniki'!$E$10/100)^24</f>
        <v>0.37971569999999999</v>
      </c>
      <c r="D2777">
        <f t="shared" si="129"/>
        <v>0.32104279245283018</v>
      </c>
      <c r="E2777">
        <f t="shared" si="130"/>
        <v>0</v>
      </c>
      <c r="F2777">
        <f t="shared" si="131"/>
        <v>5.8672907547169806E-2</v>
      </c>
    </row>
    <row r="2778" spans="1:6" x14ac:dyDescent="0.25">
      <c r="A2778">
        <v>2769</v>
      </c>
      <c r="B2778">
        <f>'Założenia i wyniki'!$E$6*Znorm.Profile!B2778*((100-(24*'Założenia i wyniki'!$E$9))/100)</f>
        <v>0.30540875471698115</v>
      </c>
      <c r="C2778">
        <f>'Założenia i wyniki'!$E$8*Znorm.Profile!C2778*(1+'Założenia i wyniki'!$E$10/100)^24</f>
        <v>0.44092720000000002</v>
      </c>
      <c r="D2778">
        <f t="shared" si="129"/>
        <v>0.30540875471698115</v>
      </c>
      <c r="E2778">
        <f t="shared" si="130"/>
        <v>0</v>
      </c>
      <c r="F2778">
        <f t="shared" si="131"/>
        <v>0.13551844528301887</v>
      </c>
    </row>
    <row r="2779" spans="1:6" x14ac:dyDescent="0.25">
      <c r="A2779">
        <v>2770</v>
      </c>
      <c r="B2779">
        <f>'Założenia i wyniki'!$E$6*Znorm.Profile!B2779*((100-(24*'Założenia i wyniki'!$E$9))/100)</f>
        <v>0.42496988679245284</v>
      </c>
      <c r="C2779">
        <f>'Założenia i wyniki'!$E$8*Znorm.Profile!C2779*(1+'Założenia i wyniki'!$E$10/100)^24</f>
        <v>0.46284210000000003</v>
      </c>
      <c r="D2779">
        <f t="shared" si="129"/>
        <v>0.42496988679245284</v>
      </c>
      <c r="E2779">
        <f t="shared" si="130"/>
        <v>0</v>
      </c>
      <c r="F2779">
        <f t="shared" si="131"/>
        <v>3.787221320754719E-2</v>
      </c>
    </row>
    <row r="2780" spans="1:6" x14ac:dyDescent="0.25">
      <c r="A2780">
        <v>2771</v>
      </c>
      <c r="B2780">
        <f>'Założenia i wyniki'!$E$6*Znorm.Profile!B2780*((100-(24*'Założenia i wyniki'!$E$9))/100)</f>
        <v>0.66828460377358501</v>
      </c>
      <c r="C2780">
        <f>'Założenia i wyniki'!$E$8*Znorm.Profile!C2780*(1+'Założenia i wyniki'!$E$10/100)^24</f>
        <v>0.4646747</v>
      </c>
      <c r="D2780">
        <f t="shared" si="129"/>
        <v>0.4646747</v>
      </c>
      <c r="E2780">
        <f t="shared" si="130"/>
        <v>0.20360990377358501</v>
      </c>
      <c r="F2780">
        <f t="shared" si="131"/>
        <v>0</v>
      </c>
    </row>
    <row r="2781" spans="1:6" x14ac:dyDescent="0.25">
      <c r="A2781">
        <v>2772</v>
      </c>
      <c r="B2781">
        <f>'Założenia i wyniki'!$E$6*Znorm.Profile!B2781*((100-(24*'Założenia i wyniki'!$E$9))/100)</f>
        <v>1.1703803773584904</v>
      </c>
      <c r="C2781">
        <f>'Założenia i wyniki'!$E$8*Znorm.Profile!C2781*(1+'Założenia i wyniki'!$E$10/100)^24</f>
        <v>0.45584000000000002</v>
      </c>
      <c r="D2781">
        <f t="shared" si="129"/>
        <v>0.45584000000000002</v>
      </c>
      <c r="E2781">
        <f t="shared" si="130"/>
        <v>0.71454037735849041</v>
      </c>
      <c r="F2781">
        <f t="shared" si="131"/>
        <v>0</v>
      </c>
    </row>
    <row r="2782" spans="1:6" x14ac:dyDescent="0.25">
      <c r="A2782">
        <v>2773</v>
      </c>
      <c r="B2782">
        <f>'Założenia i wyniki'!$E$6*Znorm.Profile!B2782*((100-(24*'Założenia i wyniki'!$E$9))/100)</f>
        <v>1.1724384905660377</v>
      </c>
      <c r="C2782">
        <f>'Założenia i wyniki'!$E$8*Znorm.Profile!C2782*(1+'Założenia i wyniki'!$E$10/100)^24</f>
        <v>0.43939245000000005</v>
      </c>
      <c r="D2782">
        <f t="shared" si="129"/>
        <v>0.43939245000000005</v>
      </c>
      <c r="E2782">
        <f t="shared" si="130"/>
        <v>0.73304604056603762</v>
      </c>
      <c r="F2782">
        <f t="shared" si="131"/>
        <v>0</v>
      </c>
    </row>
    <row r="2783" spans="1:6" x14ac:dyDescent="0.25">
      <c r="A2783">
        <v>2774</v>
      </c>
      <c r="B2783">
        <f>'Założenia i wyniki'!$E$6*Znorm.Profile!B2783*((100-(24*'Założenia i wyniki'!$E$9))/100)</f>
        <v>1.1414905660377357</v>
      </c>
      <c r="C2783">
        <f>'Założenia i wyniki'!$E$8*Znorm.Profile!C2783*(1+'Założenia i wyniki'!$E$10/100)^24</f>
        <v>0.41248829999999997</v>
      </c>
      <c r="D2783">
        <f t="shared" si="129"/>
        <v>0.41248829999999997</v>
      </c>
      <c r="E2783">
        <f t="shared" si="130"/>
        <v>0.72900226603773577</v>
      </c>
      <c r="F2783">
        <f t="shared" si="131"/>
        <v>0</v>
      </c>
    </row>
    <row r="2784" spans="1:6" x14ac:dyDescent="0.25">
      <c r="A2784">
        <v>2775</v>
      </c>
      <c r="B2784">
        <f>'Założenia i wyniki'!$E$6*Znorm.Profile!B2784*((100-(24*'Założenia i wyniki'!$E$9))/100)</f>
        <v>0.63890694339622633</v>
      </c>
      <c r="C2784">
        <f>'Założenia i wyniki'!$E$8*Znorm.Profile!C2784*(1+'Założenia i wyniki'!$E$10/100)^24</f>
        <v>0.39189709999999994</v>
      </c>
      <c r="D2784">
        <f t="shared" si="129"/>
        <v>0.39189709999999994</v>
      </c>
      <c r="E2784">
        <f t="shared" si="130"/>
        <v>0.24700984339622639</v>
      </c>
      <c r="F2784">
        <f t="shared" si="131"/>
        <v>0</v>
      </c>
    </row>
    <row r="2785" spans="1:6" x14ac:dyDescent="0.25">
      <c r="A2785">
        <v>2776</v>
      </c>
      <c r="B2785">
        <f>'Założenia i wyniki'!$E$6*Znorm.Profile!B2785*((100-(24*'Założenia i wyniki'!$E$9))/100)</f>
        <v>0.53918754716981132</v>
      </c>
      <c r="C2785">
        <f>'Założenia i wyniki'!$E$8*Znorm.Profile!C2785*(1+'Założenia i wyniki'!$E$10/100)^24</f>
        <v>0.38155319999999998</v>
      </c>
      <c r="D2785">
        <f t="shared" si="129"/>
        <v>0.38155319999999998</v>
      </c>
      <c r="E2785">
        <f t="shared" si="130"/>
        <v>0.15763434716981134</v>
      </c>
      <c r="F2785">
        <f t="shared" si="131"/>
        <v>0</v>
      </c>
    </row>
    <row r="2786" spans="1:6" x14ac:dyDescent="0.25">
      <c r="A2786">
        <v>2777</v>
      </c>
      <c r="B2786">
        <f>'Założenia i wyniki'!$E$6*Znorm.Profile!B2786*((100-(24*'Założenia i wyniki'!$E$9))/100)</f>
        <v>0.40494520754716984</v>
      </c>
      <c r="C2786">
        <f>'Założenia i wyniki'!$E$8*Znorm.Profile!C2786*(1+'Założenia i wyniki'!$E$10/100)^24</f>
        <v>0.38838345000000002</v>
      </c>
      <c r="D2786">
        <f t="shared" si="129"/>
        <v>0.38838345000000002</v>
      </c>
      <c r="E2786">
        <f t="shared" si="130"/>
        <v>1.656175754716982E-2</v>
      </c>
      <c r="F2786">
        <f t="shared" si="131"/>
        <v>0</v>
      </c>
    </row>
    <row r="2787" spans="1:6" x14ac:dyDescent="0.25">
      <c r="A2787">
        <v>2778</v>
      </c>
      <c r="B2787">
        <f>'Założenia i wyniki'!$E$6*Znorm.Profile!B2787*((100-(24*'Założenia i wyniki'!$E$9))/100)</f>
        <v>0.15106550943396227</v>
      </c>
      <c r="C2787">
        <f>'Założenia i wyniki'!$E$8*Znorm.Profile!C2787*(1+'Założenia i wyniki'!$E$10/100)^24</f>
        <v>0.41026964999999999</v>
      </c>
      <c r="D2787">
        <f t="shared" si="129"/>
        <v>0.15106550943396227</v>
      </c>
      <c r="E2787">
        <f t="shared" si="130"/>
        <v>0</v>
      </c>
      <c r="F2787">
        <f t="shared" si="131"/>
        <v>0.25920414056603769</v>
      </c>
    </row>
    <row r="2788" spans="1:6" x14ac:dyDescent="0.25">
      <c r="A2788">
        <v>2779</v>
      </c>
      <c r="B2788">
        <f>'Założenia i wyniki'!$E$6*Znorm.Profile!B2788*((100-(24*'Założenia i wyniki'!$E$9))/100)</f>
        <v>0</v>
      </c>
      <c r="C2788">
        <f>'Założenia i wyniki'!$E$8*Znorm.Profile!C2788*(1+'Założenia i wyniki'!$E$10/100)^24</f>
        <v>0.46195415000000006</v>
      </c>
      <c r="D2788">
        <f t="shared" si="129"/>
        <v>0</v>
      </c>
      <c r="E2788">
        <f t="shared" si="130"/>
        <v>0</v>
      </c>
      <c r="F2788">
        <f t="shared" si="131"/>
        <v>0.46195415000000006</v>
      </c>
    </row>
    <row r="2789" spans="1:6" x14ac:dyDescent="0.25">
      <c r="A2789">
        <v>2780</v>
      </c>
      <c r="B2789">
        <f>'Założenia i wyniki'!$E$6*Znorm.Profile!B2789*((100-(24*'Założenia i wyniki'!$E$9))/100)</f>
        <v>0</v>
      </c>
      <c r="C2789">
        <f>'Założenia i wyniki'!$E$8*Znorm.Profile!C2789*(1+'Założenia i wyniki'!$E$10/100)^24</f>
        <v>0.50474550000000007</v>
      </c>
      <c r="D2789">
        <f t="shared" si="129"/>
        <v>0</v>
      </c>
      <c r="E2789">
        <f t="shared" si="130"/>
        <v>0</v>
      </c>
      <c r="F2789">
        <f t="shared" si="131"/>
        <v>0.50474550000000007</v>
      </c>
    </row>
    <row r="2790" spans="1:6" x14ac:dyDescent="0.25">
      <c r="A2790">
        <v>2781</v>
      </c>
      <c r="B2790">
        <f>'Założenia i wyniki'!$E$6*Znorm.Profile!B2790*((100-(24*'Założenia i wyniki'!$E$9))/100)</f>
        <v>0</v>
      </c>
      <c r="C2790">
        <f>'Założenia i wyniki'!$E$8*Znorm.Profile!C2790*(1+'Założenia i wyniki'!$E$10/100)^24</f>
        <v>0.45871979999999996</v>
      </c>
      <c r="D2790">
        <f t="shared" si="129"/>
        <v>0</v>
      </c>
      <c r="E2790">
        <f t="shared" si="130"/>
        <v>0</v>
      </c>
      <c r="F2790">
        <f t="shared" si="131"/>
        <v>0.45871979999999996</v>
      </c>
    </row>
    <row r="2791" spans="1:6" x14ac:dyDescent="0.25">
      <c r="A2791">
        <v>2782</v>
      </c>
      <c r="B2791">
        <f>'Założenia i wyniki'!$E$6*Znorm.Profile!B2791*((100-(24*'Założenia i wyniki'!$E$9))/100)</f>
        <v>0</v>
      </c>
      <c r="C2791">
        <f>'Założenia i wyniki'!$E$8*Znorm.Profile!C2791*(1+'Założenia i wyniki'!$E$10/100)^24</f>
        <v>0.37551395000000004</v>
      </c>
      <c r="D2791">
        <f t="shared" si="129"/>
        <v>0</v>
      </c>
      <c r="E2791">
        <f t="shared" si="130"/>
        <v>0</v>
      </c>
      <c r="F2791">
        <f t="shared" si="131"/>
        <v>0.37551395000000004</v>
      </c>
    </row>
    <row r="2792" spans="1:6" x14ac:dyDescent="0.25">
      <c r="A2792">
        <v>2783</v>
      </c>
      <c r="B2792">
        <f>'Założenia i wyniki'!$E$6*Znorm.Profile!B2792*((100-(24*'Założenia i wyniki'!$E$9))/100)</f>
        <v>0</v>
      </c>
      <c r="C2792">
        <f>'Założenia i wyniki'!$E$8*Znorm.Profile!C2792*(1+'Założenia i wyniki'!$E$10/100)^24</f>
        <v>0.28752359999999999</v>
      </c>
      <c r="D2792">
        <f t="shared" si="129"/>
        <v>0</v>
      </c>
      <c r="E2792">
        <f t="shared" si="130"/>
        <v>0</v>
      </c>
      <c r="F2792">
        <f t="shared" si="131"/>
        <v>0.28752359999999999</v>
      </c>
    </row>
    <row r="2793" spans="1:6" x14ac:dyDescent="0.25">
      <c r="A2793">
        <v>2784</v>
      </c>
      <c r="B2793">
        <f>'Założenia i wyniki'!$E$6*Znorm.Profile!B2793*((100-(24*'Założenia i wyniki'!$E$9))/100)</f>
        <v>0</v>
      </c>
      <c r="C2793">
        <f>'Założenia i wyniki'!$E$8*Znorm.Profile!C2793*(1+'Założenia i wyniki'!$E$10/100)^24</f>
        <v>0.2298471</v>
      </c>
      <c r="D2793">
        <f t="shared" si="129"/>
        <v>0</v>
      </c>
      <c r="E2793">
        <f t="shared" si="130"/>
        <v>0</v>
      </c>
      <c r="F2793">
        <f t="shared" si="131"/>
        <v>0.2298471</v>
      </c>
    </row>
    <row r="2794" spans="1:6" x14ac:dyDescent="0.25">
      <c r="A2794">
        <v>2785</v>
      </c>
      <c r="B2794">
        <f>'Założenia i wyniki'!$E$6*Znorm.Profile!B2794*((100-(24*'Założenia i wyniki'!$E$9))/100)</f>
        <v>0</v>
      </c>
      <c r="C2794">
        <f>'Założenia i wyniki'!$E$8*Znorm.Profile!C2794*(1+'Założenia i wyniki'!$E$10/100)^24</f>
        <v>0.20085729999999999</v>
      </c>
      <c r="D2794">
        <f t="shared" si="129"/>
        <v>0</v>
      </c>
      <c r="E2794">
        <f t="shared" si="130"/>
        <v>0</v>
      </c>
      <c r="F2794">
        <f t="shared" si="131"/>
        <v>0.20085729999999999</v>
      </c>
    </row>
    <row r="2795" spans="1:6" x14ac:dyDescent="0.25">
      <c r="A2795">
        <v>2786</v>
      </c>
      <c r="B2795">
        <f>'Założenia i wyniki'!$E$6*Znorm.Profile!B2795*((100-(24*'Założenia i wyniki'!$E$9))/100)</f>
        <v>0</v>
      </c>
      <c r="C2795">
        <f>'Założenia i wyniki'!$E$8*Znorm.Profile!C2795*(1+'Założenia i wyniki'!$E$10/100)^24</f>
        <v>0.1853544</v>
      </c>
      <c r="D2795">
        <f t="shared" si="129"/>
        <v>0</v>
      </c>
      <c r="E2795">
        <f t="shared" si="130"/>
        <v>0</v>
      </c>
      <c r="F2795">
        <f t="shared" si="131"/>
        <v>0.1853544</v>
      </c>
    </row>
    <row r="2796" spans="1:6" x14ac:dyDescent="0.25">
      <c r="A2796">
        <v>2787</v>
      </c>
      <c r="B2796">
        <f>'Założenia i wyniki'!$E$6*Znorm.Profile!B2796*((100-(24*'Założenia i wyniki'!$E$9))/100)</f>
        <v>0</v>
      </c>
      <c r="C2796">
        <f>'Założenia i wyniki'!$E$8*Znorm.Profile!C2796*(1+'Założenia i wyniki'!$E$10/100)^24</f>
        <v>0.18909309999999999</v>
      </c>
      <c r="D2796">
        <f t="shared" si="129"/>
        <v>0</v>
      </c>
      <c r="E2796">
        <f t="shared" si="130"/>
        <v>0</v>
      </c>
      <c r="F2796">
        <f t="shared" si="131"/>
        <v>0.18909309999999999</v>
      </c>
    </row>
    <row r="2797" spans="1:6" x14ac:dyDescent="0.25">
      <c r="A2797">
        <v>2788</v>
      </c>
      <c r="B2797">
        <f>'Założenia i wyniki'!$E$6*Znorm.Profile!B2797*((100-(24*'Założenia i wyniki'!$E$9))/100)</f>
        <v>0</v>
      </c>
      <c r="C2797">
        <f>'Założenia i wyniki'!$E$8*Znorm.Profile!C2797*(1+'Założenia i wyniki'!$E$10/100)^24</f>
        <v>0.21038009999999999</v>
      </c>
      <c r="D2797">
        <f t="shared" si="129"/>
        <v>0</v>
      </c>
      <c r="E2797">
        <f t="shared" si="130"/>
        <v>0</v>
      </c>
      <c r="F2797">
        <f t="shared" si="131"/>
        <v>0.21038009999999999</v>
      </c>
    </row>
    <row r="2798" spans="1:6" x14ac:dyDescent="0.25">
      <c r="A2798">
        <v>2789</v>
      </c>
      <c r="B2798">
        <f>'Założenia i wyniki'!$E$6*Znorm.Profile!B2798*((100-(24*'Założenia i wyniki'!$E$9))/100)</f>
        <v>0</v>
      </c>
      <c r="C2798">
        <f>'Założenia i wyniki'!$E$8*Znorm.Profile!C2798*(1+'Założenia i wyniki'!$E$10/100)^24</f>
        <v>0.26134359999999995</v>
      </c>
      <c r="D2798">
        <f t="shared" si="129"/>
        <v>0</v>
      </c>
      <c r="E2798">
        <f t="shared" si="130"/>
        <v>0</v>
      </c>
      <c r="F2798">
        <f t="shared" si="131"/>
        <v>0.26134359999999995</v>
      </c>
    </row>
    <row r="2799" spans="1:6" x14ac:dyDescent="0.25">
      <c r="A2799">
        <v>2790</v>
      </c>
      <c r="B2799">
        <f>'Założenia i wyniki'!$E$6*Znorm.Profile!B2799*((100-(24*'Założenia i wyniki'!$E$9))/100)</f>
        <v>0.11233486792452828</v>
      </c>
      <c r="C2799">
        <f>'Założenia i wyniki'!$E$8*Znorm.Profile!C2799*(1+'Założenia i wyniki'!$E$10/100)^24</f>
        <v>0.34054475000000001</v>
      </c>
      <c r="D2799">
        <f t="shared" si="129"/>
        <v>0.11233486792452828</v>
      </c>
      <c r="E2799">
        <f t="shared" si="130"/>
        <v>0</v>
      </c>
      <c r="F2799">
        <f t="shared" si="131"/>
        <v>0.22820988207547172</v>
      </c>
    </row>
    <row r="2800" spans="1:6" x14ac:dyDescent="0.25">
      <c r="A2800">
        <v>2791</v>
      </c>
      <c r="B2800">
        <f>'Założenia i wyniki'!$E$6*Znorm.Profile!B2800*((100-(24*'Założenia i wyniki'!$E$9))/100)</f>
        <v>0.48170520754716978</v>
      </c>
      <c r="C2800">
        <f>'Założenia i wyniki'!$E$8*Znorm.Profile!C2800*(1+'Założenia i wyniki'!$E$10/100)^24</f>
        <v>0.39475310000000002</v>
      </c>
      <c r="D2800">
        <f t="shared" si="129"/>
        <v>0.39475310000000002</v>
      </c>
      <c r="E2800">
        <f t="shared" si="130"/>
        <v>8.6952107547169755E-2</v>
      </c>
      <c r="F2800">
        <f t="shared" si="131"/>
        <v>0</v>
      </c>
    </row>
    <row r="2801" spans="1:6" x14ac:dyDescent="0.25">
      <c r="A2801">
        <v>2792</v>
      </c>
      <c r="B2801">
        <f>'Założenia i wyniki'!$E$6*Znorm.Profile!B2801*((100-(24*'Założenia i wyniki'!$E$9))/100)</f>
        <v>0.9861411320754716</v>
      </c>
      <c r="C2801">
        <f>'Założenia i wyniki'!$E$8*Znorm.Profile!C2801*(1+'Założenia i wyniki'!$E$10/100)^24</f>
        <v>0.40910659999999999</v>
      </c>
      <c r="D2801">
        <f t="shared" si="129"/>
        <v>0.40910659999999999</v>
      </c>
      <c r="E2801">
        <f t="shared" si="130"/>
        <v>0.57703453207547162</v>
      </c>
      <c r="F2801">
        <f t="shared" si="131"/>
        <v>0</v>
      </c>
    </row>
    <row r="2802" spans="1:6" x14ac:dyDescent="0.25">
      <c r="A2802">
        <v>2793</v>
      </c>
      <c r="B2802">
        <f>'Założenia i wyniki'!$E$6*Znorm.Profile!B2802*((100-(24*'Założenia i wyniki'!$E$9))/100)</f>
        <v>1.4779539622641509</v>
      </c>
      <c r="C2802">
        <f>'Założenia i wyniki'!$E$8*Znorm.Profile!C2802*(1+'Założenia i wyniki'!$E$10/100)^24</f>
        <v>0.41427609999999998</v>
      </c>
      <c r="D2802">
        <f t="shared" si="129"/>
        <v>0.41427609999999998</v>
      </c>
      <c r="E2802">
        <f t="shared" si="130"/>
        <v>1.063677862264151</v>
      </c>
      <c r="F2802">
        <f t="shared" si="131"/>
        <v>0</v>
      </c>
    </row>
    <row r="2803" spans="1:6" x14ac:dyDescent="0.25">
      <c r="A2803">
        <v>2794</v>
      </c>
      <c r="B2803">
        <f>'Założenia i wyniki'!$E$6*Znorm.Profile!B2803*((100-(24*'Założenia i wyniki'!$E$9))/100)</f>
        <v>1.8462799999999997</v>
      </c>
      <c r="C2803">
        <f>'Założenia i wyniki'!$E$8*Znorm.Profile!C2803*(1+'Założenia i wyniki'!$E$10/100)^24</f>
        <v>0.40207754999999995</v>
      </c>
      <c r="D2803">
        <f t="shared" si="129"/>
        <v>0.40207754999999995</v>
      </c>
      <c r="E2803">
        <f t="shared" si="130"/>
        <v>1.4442024499999997</v>
      </c>
      <c r="F2803">
        <f t="shared" si="131"/>
        <v>0</v>
      </c>
    </row>
    <row r="2804" spans="1:6" x14ac:dyDescent="0.25">
      <c r="A2804">
        <v>2795</v>
      </c>
      <c r="B2804">
        <f>'Założenia i wyniki'!$E$6*Znorm.Profile!B2804*((100-(24*'Założenia i wyniki'!$E$9))/100)</f>
        <v>2.0280037735849055</v>
      </c>
      <c r="C2804">
        <f>'Założenia i wyniki'!$E$8*Znorm.Profile!C2804*(1+'Założenia i wyniki'!$E$10/100)^24</f>
        <v>0.39061049999999997</v>
      </c>
      <c r="D2804">
        <f t="shared" si="129"/>
        <v>0.39061049999999997</v>
      </c>
      <c r="E2804">
        <f t="shared" si="130"/>
        <v>1.6373932735849055</v>
      </c>
      <c r="F2804">
        <f t="shared" si="131"/>
        <v>0</v>
      </c>
    </row>
    <row r="2805" spans="1:6" x14ac:dyDescent="0.25">
      <c r="A2805">
        <v>2796</v>
      </c>
      <c r="B2805">
        <f>'Założenia i wyniki'!$E$6*Znorm.Profile!B2805*((100-(24*'Założenia i wyniki'!$E$9))/100)</f>
        <v>1.9324920754716981</v>
      </c>
      <c r="C2805">
        <f>'Założenia i wyniki'!$E$8*Znorm.Profile!C2805*(1+'Założenia i wyniki'!$E$10/100)^24</f>
        <v>0.38060329999999998</v>
      </c>
      <c r="D2805">
        <f t="shared" si="129"/>
        <v>0.38060329999999998</v>
      </c>
      <c r="E2805">
        <f t="shared" si="130"/>
        <v>1.5518887754716981</v>
      </c>
      <c r="F2805">
        <f t="shared" si="131"/>
        <v>0</v>
      </c>
    </row>
    <row r="2806" spans="1:6" x14ac:dyDescent="0.25">
      <c r="A2806">
        <v>2797</v>
      </c>
      <c r="B2806">
        <f>'Założenia i wyniki'!$E$6*Znorm.Profile!B2806*((100-(24*'Założenia i wyniki'!$E$9))/100)</f>
        <v>1.7148656603773584</v>
      </c>
      <c r="C2806">
        <f>'Założenia i wyniki'!$E$8*Znorm.Profile!C2806*(1+'Założenia i wyniki'!$E$10/100)^24</f>
        <v>0.37518564999999998</v>
      </c>
      <c r="D2806">
        <f t="shared" si="129"/>
        <v>0.37518564999999998</v>
      </c>
      <c r="E2806">
        <f t="shared" si="130"/>
        <v>1.3396800103773585</v>
      </c>
      <c r="F2806">
        <f t="shared" si="131"/>
        <v>0</v>
      </c>
    </row>
    <row r="2807" spans="1:6" x14ac:dyDescent="0.25">
      <c r="A2807">
        <v>2798</v>
      </c>
      <c r="B2807">
        <f>'Założenia i wyniki'!$E$6*Znorm.Profile!B2807*((100-(24*'Założenia i wyniki'!$E$9))/100)</f>
        <v>1.7174573584905659</v>
      </c>
      <c r="C2807">
        <f>'Założenia i wyniki'!$E$8*Znorm.Profile!C2807*(1+'Założenia i wyniki'!$E$10/100)^24</f>
        <v>0.37392249999999999</v>
      </c>
      <c r="D2807">
        <f t="shared" si="129"/>
        <v>0.37392249999999999</v>
      </c>
      <c r="E2807">
        <f t="shared" si="130"/>
        <v>1.343534858490566</v>
      </c>
      <c r="F2807">
        <f t="shared" si="131"/>
        <v>0</v>
      </c>
    </row>
    <row r="2808" spans="1:6" x14ac:dyDescent="0.25">
      <c r="A2808">
        <v>2799</v>
      </c>
      <c r="B2808">
        <f>'Założenia i wyniki'!$E$6*Znorm.Profile!B2808*((100-(24*'Założenia i wyniki'!$E$9))/100)</f>
        <v>1.4105698113207545</v>
      </c>
      <c r="C2808">
        <f>'Założenia i wyniki'!$E$8*Znorm.Profile!C2808*(1+'Założenia i wyniki'!$E$10/100)^24</f>
        <v>0.38234665000000001</v>
      </c>
      <c r="D2808">
        <f t="shared" si="129"/>
        <v>0.38234665000000001</v>
      </c>
      <c r="E2808">
        <f t="shared" si="130"/>
        <v>1.0282231613207546</v>
      </c>
      <c r="F2808">
        <f t="shared" si="131"/>
        <v>0</v>
      </c>
    </row>
    <row r="2809" spans="1:6" x14ac:dyDescent="0.25">
      <c r="A2809">
        <v>2800</v>
      </c>
      <c r="B2809">
        <f>'Założenia i wyniki'!$E$6*Znorm.Profile!B2809*((100-(24*'Założenia i wyniki'!$E$9))/100)</f>
        <v>1.0556596226415094</v>
      </c>
      <c r="C2809">
        <f>'Założenia i wyniki'!$E$8*Znorm.Profile!C2809*(1+'Założenia i wyniki'!$E$10/100)^24</f>
        <v>0.39507475000000003</v>
      </c>
      <c r="D2809">
        <f t="shared" si="129"/>
        <v>0.39507475000000003</v>
      </c>
      <c r="E2809">
        <f t="shared" si="130"/>
        <v>0.66058487264150934</v>
      </c>
      <c r="F2809">
        <f t="shared" si="131"/>
        <v>0</v>
      </c>
    </row>
    <row r="2810" spans="1:6" x14ac:dyDescent="0.25">
      <c r="A2810">
        <v>2801</v>
      </c>
      <c r="B2810">
        <f>'Założenia i wyniki'!$E$6*Znorm.Profile!B2810*((100-(24*'Założenia i wyniki'!$E$9))/100)</f>
        <v>0.55009554716981124</v>
      </c>
      <c r="C2810">
        <f>'Założenia i wyniki'!$E$8*Znorm.Profile!C2810*(1+'Założenia i wyniki'!$E$10/100)^24</f>
        <v>0.41356945000000001</v>
      </c>
      <c r="D2810">
        <f t="shared" si="129"/>
        <v>0.41356945000000001</v>
      </c>
      <c r="E2810">
        <f t="shared" si="130"/>
        <v>0.13652609716981123</v>
      </c>
      <c r="F2810">
        <f t="shared" si="131"/>
        <v>0</v>
      </c>
    </row>
    <row r="2811" spans="1:6" x14ac:dyDescent="0.25">
      <c r="A2811">
        <v>2802</v>
      </c>
      <c r="B2811">
        <f>'Założenia i wyniki'!$E$6*Znorm.Profile!B2811*((100-(24*'Założenia i wyniki'!$E$9))/100)</f>
        <v>0.16844513207547168</v>
      </c>
      <c r="C2811">
        <f>'Założenia i wyniki'!$E$8*Znorm.Profile!C2811*(1+'Założenia i wyniki'!$E$10/100)^24</f>
        <v>0.44335025</v>
      </c>
      <c r="D2811">
        <f t="shared" si="129"/>
        <v>0.16844513207547168</v>
      </c>
      <c r="E2811">
        <f t="shared" si="130"/>
        <v>0</v>
      </c>
      <c r="F2811">
        <f t="shared" si="131"/>
        <v>0.27490511792452832</v>
      </c>
    </row>
    <row r="2812" spans="1:6" x14ac:dyDescent="0.25">
      <c r="A2812">
        <v>2803</v>
      </c>
      <c r="B2812">
        <f>'Założenia i wyniki'!$E$6*Znorm.Profile!B2812*((100-(24*'Założenia i wyniki'!$E$9))/100)</f>
        <v>5.7223169811320748E-3</v>
      </c>
      <c r="C2812">
        <f>'Założenia i wyniki'!$E$8*Znorm.Profile!C2812*(1+'Założenia i wyniki'!$E$10/100)^24</f>
        <v>0.49408450000000004</v>
      </c>
      <c r="D2812">
        <f t="shared" si="129"/>
        <v>5.7223169811320748E-3</v>
      </c>
      <c r="E2812">
        <f t="shared" si="130"/>
        <v>0</v>
      </c>
      <c r="F2812">
        <f t="shared" si="131"/>
        <v>0.48836218301886797</v>
      </c>
    </row>
    <row r="2813" spans="1:6" x14ac:dyDescent="0.25">
      <c r="A2813">
        <v>2804</v>
      </c>
      <c r="B2813">
        <f>'Założenia i wyniki'!$E$6*Znorm.Profile!B2813*((100-(24*'Założenia i wyniki'!$E$9))/100)</f>
        <v>0</v>
      </c>
      <c r="C2813">
        <f>'Założenia i wyniki'!$E$8*Znorm.Profile!C2813*(1+'Założenia i wyniki'!$E$10/100)^24</f>
        <v>0.55049540000000008</v>
      </c>
      <c r="D2813">
        <f t="shared" si="129"/>
        <v>0</v>
      </c>
      <c r="E2813">
        <f t="shared" si="130"/>
        <v>0</v>
      </c>
      <c r="F2813">
        <f t="shared" si="131"/>
        <v>0.55049540000000008</v>
      </c>
    </row>
    <row r="2814" spans="1:6" x14ac:dyDescent="0.25">
      <c r="A2814">
        <v>2805</v>
      </c>
      <c r="B2814">
        <f>'Założenia i wyniki'!$E$6*Znorm.Profile!B2814*((100-(24*'Założenia i wyniki'!$E$9))/100)</f>
        <v>0</v>
      </c>
      <c r="C2814">
        <f>'Założenia i wyniki'!$E$8*Znorm.Profile!C2814*(1+'Założenia i wyniki'!$E$10/100)^24</f>
        <v>0.50435805</v>
      </c>
      <c r="D2814">
        <f t="shared" si="129"/>
        <v>0</v>
      </c>
      <c r="E2814">
        <f t="shared" si="130"/>
        <v>0</v>
      </c>
      <c r="F2814">
        <f t="shared" si="131"/>
        <v>0.50435805</v>
      </c>
    </row>
    <row r="2815" spans="1:6" x14ac:dyDescent="0.25">
      <c r="A2815">
        <v>2806</v>
      </c>
      <c r="B2815">
        <f>'Założenia i wyniki'!$E$6*Znorm.Profile!B2815*((100-(24*'Założenia i wyniki'!$E$9))/100)</f>
        <v>0</v>
      </c>
      <c r="C2815">
        <f>'Założenia i wyniki'!$E$8*Znorm.Profile!C2815*(1+'Założenia i wyniki'!$E$10/100)^24</f>
        <v>0.39869270000000001</v>
      </c>
      <c r="D2815">
        <f t="shared" si="129"/>
        <v>0</v>
      </c>
      <c r="E2815">
        <f t="shared" si="130"/>
        <v>0</v>
      </c>
      <c r="F2815">
        <f t="shared" si="131"/>
        <v>0.39869270000000001</v>
      </c>
    </row>
    <row r="2816" spans="1:6" x14ac:dyDescent="0.25">
      <c r="A2816">
        <v>2807</v>
      </c>
      <c r="B2816">
        <f>'Założenia i wyniki'!$E$6*Znorm.Profile!B2816*((100-(24*'Założenia i wyniki'!$E$9))/100)</f>
        <v>0</v>
      </c>
      <c r="C2816">
        <f>'Założenia i wyniki'!$E$8*Znorm.Profile!C2816*(1+'Założenia i wyniki'!$E$10/100)^24</f>
        <v>0.29756055000000003</v>
      </c>
      <c r="D2816">
        <f t="shared" si="129"/>
        <v>0</v>
      </c>
      <c r="E2816">
        <f t="shared" si="130"/>
        <v>0</v>
      </c>
      <c r="F2816">
        <f t="shared" si="131"/>
        <v>0.29756055000000003</v>
      </c>
    </row>
    <row r="2817" spans="1:6" x14ac:dyDescent="0.25">
      <c r="A2817">
        <v>2808</v>
      </c>
      <c r="B2817">
        <f>'Założenia i wyniki'!$E$6*Znorm.Profile!B2817*((100-(24*'Założenia i wyniki'!$E$9))/100)</f>
        <v>0</v>
      </c>
      <c r="C2817">
        <f>'Założenia i wyniki'!$E$8*Znorm.Profile!C2817*(1+'Założenia i wyniki'!$E$10/100)^24</f>
        <v>0.23058244999999997</v>
      </c>
      <c r="D2817">
        <f t="shared" si="129"/>
        <v>0</v>
      </c>
      <c r="E2817">
        <f t="shared" si="130"/>
        <v>0</v>
      </c>
      <c r="F2817">
        <f t="shared" si="131"/>
        <v>0.23058244999999997</v>
      </c>
    </row>
    <row r="2818" spans="1:6" x14ac:dyDescent="0.25">
      <c r="A2818">
        <v>2809</v>
      </c>
      <c r="B2818">
        <f>'Założenia i wyniki'!$E$6*Znorm.Profile!B2818*((100-(24*'Założenia i wyniki'!$E$9))/100)</f>
        <v>0</v>
      </c>
      <c r="C2818">
        <f>'Założenia i wyniki'!$E$8*Znorm.Profile!C2818*(1+'Założenia i wyniki'!$E$10/100)^24</f>
        <v>0.20141345000000002</v>
      </c>
      <c r="D2818">
        <f t="shared" si="129"/>
        <v>0</v>
      </c>
      <c r="E2818">
        <f t="shared" si="130"/>
        <v>0</v>
      </c>
      <c r="F2818">
        <f t="shared" si="131"/>
        <v>0.20141345000000002</v>
      </c>
    </row>
    <row r="2819" spans="1:6" x14ac:dyDescent="0.25">
      <c r="A2819">
        <v>2810</v>
      </c>
      <c r="B2819">
        <f>'Założenia i wyniki'!$E$6*Znorm.Profile!B2819*((100-(24*'Założenia i wyniki'!$E$9))/100)</f>
        <v>0</v>
      </c>
      <c r="C2819">
        <f>'Założenia i wyniki'!$E$8*Znorm.Profile!C2819*(1+'Założenia i wyniki'!$E$10/100)^24</f>
        <v>0.1882412</v>
      </c>
      <c r="D2819">
        <f t="shared" si="129"/>
        <v>0</v>
      </c>
      <c r="E2819">
        <f t="shared" si="130"/>
        <v>0</v>
      </c>
      <c r="F2819">
        <f t="shared" si="131"/>
        <v>0.1882412</v>
      </c>
    </row>
    <row r="2820" spans="1:6" x14ac:dyDescent="0.25">
      <c r="A2820">
        <v>2811</v>
      </c>
      <c r="B2820">
        <f>'Założenia i wyniki'!$E$6*Znorm.Profile!B2820*((100-(24*'Założenia i wyniki'!$E$9))/100)</f>
        <v>0</v>
      </c>
      <c r="C2820">
        <f>'Założenia i wyniki'!$E$8*Znorm.Profile!C2820*(1+'Założenia i wyniki'!$E$10/100)^24</f>
        <v>0.19263160000000001</v>
      </c>
      <c r="D2820">
        <f t="shared" si="129"/>
        <v>0</v>
      </c>
      <c r="E2820">
        <f t="shared" si="130"/>
        <v>0</v>
      </c>
      <c r="F2820">
        <f t="shared" si="131"/>
        <v>0.19263160000000001</v>
      </c>
    </row>
    <row r="2821" spans="1:6" x14ac:dyDescent="0.25">
      <c r="A2821">
        <v>2812</v>
      </c>
      <c r="B2821">
        <f>'Założenia i wyniki'!$E$6*Znorm.Profile!B2821*((100-(24*'Założenia i wyniki'!$E$9))/100)</f>
        <v>0</v>
      </c>
      <c r="C2821">
        <f>'Założenia i wyniki'!$E$8*Znorm.Profile!C2821*(1+'Założenia i wyniki'!$E$10/100)^24</f>
        <v>0.21221235000000002</v>
      </c>
      <c r="D2821">
        <f t="shared" si="129"/>
        <v>0</v>
      </c>
      <c r="E2821">
        <f t="shared" si="130"/>
        <v>0</v>
      </c>
      <c r="F2821">
        <f t="shared" si="131"/>
        <v>0.21221235000000002</v>
      </c>
    </row>
    <row r="2822" spans="1:6" x14ac:dyDescent="0.25">
      <c r="A2822">
        <v>2813</v>
      </c>
      <c r="B2822">
        <f>'Założenia i wyniki'!$E$6*Znorm.Profile!B2822*((100-(24*'Założenia i wyniki'!$E$9))/100)</f>
        <v>0</v>
      </c>
      <c r="C2822">
        <f>'Założenia i wyniki'!$E$8*Znorm.Profile!C2822*(1+'Założenia i wyniki'!$E$10/100)^24</f>
        <v>0.2682253</v>
      </c>
      <c r="D2822">
        <f t="shared" si="129"/>
        <v>0</v>
      </c>
      <c r="E2822">
        <f t="shared" si="130"/>
        <v>0</v>
      </c>
      <c r="F2822">
        <f t="shared" si="131"/>
        <v>0.2682253</v>
      </c>
    </row>
    <row r="2823" spans="1:6" x14ac:dyDescent="0.25">
      <c r="A2823">
        <v>2814</v>
      </c>
      <c r="B2823">
        <f>'Założenia i wyniki'!$E$6*Znorm.Profile!B2823*((100-(24*'Założenia i wyniki'!$E$9))/100)</f>
        <v>2.6643418867924529E-2</v>
      </c>
      <c r="C2823">
        <f>'Założenia i wyniki'!$E$8*Znorm.Profile!C2823*(1+'Założenia i wyniki'!$E$10/100)^24</f>
        <v>0.35168769999999999</v>
      </c>
      <c r="D2823">
        <f t="shared" si="129"/>
        <v>2.6643418867924529E-2</v>
      </c>
      <c r="E2823">
        <f t="shared" si="130"/>
        <v>0</v>
      </c>
      <c r="F2823">
        <f t="shared" si="131"/>
        <v>0.32504428113207545</v>
      </c>
    </row>
    <row r="2824" spans="1:6" x14ac:dyDescent="0.25">
      <c r="A2824">
        <v>2815</v>
      </c>
      <c r="B2824">
        <f>'Założenia i wyniki'!$E$6*Znorm.Profile!B2824*((100-(24*'Założenia i wyniki'!$E$9))/100)</f>
        <v>0.17221071698113205</v>
      </c>
      <c r="C2824">
        <f>'Założenia i wyniki'!$E$8*Znorm.Profile!C2824*(1+'Założenia i wyniki'!$E$10/100)^24</f>
        <v>0.40235474999999998</v>
      </c>
      <c r="D2824">
        <f t="shared" si="129"/>
        <v>0.17221071698113205</v>
      </c>
      <c r="E2824">
        <f t="shared" si="130"/>
        <v>0</v>
      </c>
      <c r="F2824">
        <f t="shared" si="131"/>
        <v>0.23014403301886793</v>
      </c>
    </row>
    <row r="2825" spans="1:6" x14ac:dyDescent="0.25">
      <c r="A2825">
        <v>2816</v>
      </c>
      <c r="B2825">
        <f>'Założenia i wyniki'!$E$6*Znorm.Profile!B2825*((100-(24*'Założenia i wyniki'!$E$9))/100)</f>
        <v>0.20297569811320751</v>
      </c>
      <c r="C2825">
        <f>'Założenia i wyniki'!$E$8*Znorm.Profile!C2825*(1+'Założenia i wyniki'!$E$10/100)^24</f>
        <v>0.41950755000000001</v>
      </c>
      <c r="D2825">
        <f t="shared" si="129"/>
        <v>0.20297569811320751</v>
      </c>
      <c r="E2825">
        <f t="shared" si="130"/>
        <v>0</v>
      </c>
      <c r="F2825">
        <f t="shared" si="131"/>
        <v>0.2165318518867925</v>
      </c>
    </row>
    <row r="2826" spans="1:6" x14ac:dyDescent="0.25">
      <c r="A2826">
        <v>2817</v>
      </c>
      <c r="B2826">
        <f>'Założenia i wyniki'!$E$6*Znorm.Profile!B2826*((100-(24*'Założenia i wyniki'!$E$9))/100)</f>
        <v>0.24586830188679243</v>
      </c>
      <c r="C2826">
        <f>'Założenia i wyniki'!$E$8*Znorm.Profile!C2826*(1+'Założenia i wyniki'!$E$10/100)^24</f>
        <v>0.39948264999999994</v>
      </c>
      <c r="D2826">
        <f t="shared" si="129"/>
        <v>0.24586830188679243</v>
      </c>
      <c r="E2826">
        <f t="shared" si="130"/>
        <v>0</v>
      </c>
      <c r="F2826">
        <f t="shared" si="131"/>
        <v>0.15361434811320751</v>
      </c>
    </row>
    <row r="2827" spans="1:6" x14ac:dyDescent="0.25">
      <c r="A2827">
        <v>2818</v>
      </c>
      <c r="B2827">
        <f>'Założenia i wyniki'!$E$6*Znorm.Profile!B2827*((100-(24*'Założenia i wyniki'!$E$9))/100)</f>
        <v>0.43410943396226409</v>
      </c>
      <c r="C2827">
        <f>'Założenia i wyniki'!$E$8*Znorm.Profile!C2827*(1+'Założenia i wyniki'!$E$10/100)^24</f>
        <v>0.38972184999999998</v>
      </c>
      <c r="D2827">
        <f t="shared" ref="D2827:D2890" si="132">IF(B2827&lt;=C2827,B2827,C2827)</f>
        <v>0.38972184999999998</v>
      </c>
      <c r="E2827">
        <f t="shared" ref="E2827:E2890" si="133">IF(B2827&gt;C2827,B2827-C2827,0)</f>
        <v>4.438758396226411E-2</v>
      </c>
      <c r="F2827">
        <f t="shared" ref="F2827:F2890" si="134">IF(B2827&lt;C2827,C2827-B2827,0)</f>
        <v>0</v>
      </c>
    </row>
    <row r="2828" spans="1:6" x14ac:dyDescent="0.25">
      <c r="A2828">
        <v>2819</v>
      </c>
      <c r="B2828">
        <f>'Założenia i wyniki'!$E$6*Znorm.Profile!B2828*((100-(24*'Założenia i wyniki'!$E$9))/100)</f>
        <v>0.36448422641509437</v>
      </c>
      <c r="C2828">
        <f>'Założenia i wyniki'!$E$8*Znorm.Profile!C2828*(1+'Założenia i wyniki'!$E$10/100)^24</f>
        <v>0.38007199999999997</v>
      </c>
      <c r="D2828">
        <f t="shared" si="132"/>
        <v>0.36448422641509437</v>
      </c>
      <c r="E2828">
        <f t="shared" si="133"/>
        <v>0</v>
      </c>
      <c r="F2828">
        <f t="shared" si="134"/>
        <v>1.5587773584905595E-2</v>
      </c>
    </row>
    <row r="2829" spans="1:6" x14ac:dyDescent="0.25">
      <c r="A2829">
        <v>2820</v>
      </c>
      <c r="B2829">
        <f>'Założenia i wyniki'!$E$6*Znorm.Profile!B2829*((100-(24*'Założenia i wyniki'!$E$9))/100)</f>
        <v>0.26258475471698112</v>
      </c>
      <c r="C2829">
        <f>'Założenia i wyniki'!$E$8*Znorm.Profile!C2829*(1+'Założenia i wyniki'!$E$10/100)^24</f>
        <v>0.3718841</v>
      </c>
      <c r="D2829">
        <f t="shared" si="132"/>
        <v>0.26258475471698112</v>
      </c>
      <c r="E2829">
        <f t="shared" si="133"/>
        <v>0</v>
      </c>
      <c r="F2829">
        <f t="shared" si="134"/>
        <v>0.10929934528301888</v>
      </c>
    </row>
    <row r="2830" spans="1:6" x14ac:dyDescent="0.25">
      <c r="A2830">
        <v>2821</v>
      </c>
      <c r="B2830">
        <f>'Założenia i wyniki'!$E$6*Znorm.Profile!B2830*((100-(24*'Założenia i wyniki'!$E$9))/100)</f>
        <v>0.26227222641509429</v>
      </c>
      <c r="C2830">
        <f>'Założenia i wyniki'!$E$8*Znorm.Profile!C2830*(1+'Założenia i wyniki'!$E$10/100)^24</f>
        <v>0.37208324999999998</v>
      </c>
      <c r="D2830">
        <f t="shared" si="132"/>
        <v>0.26227222641509429</v>
      </c>
      <c r="E2830">
        <f t="shared" si="133"/>
        <v>0</v>
      </c>
      <c r="F2830">
        <f t="shared" si="134"/>
        <v>0.10981102358490569</v>
      </c>
    </row>
    <row r="2831" spans="1:6" x14ac:dyDescent="0.25">
      <c r="A2831">
        <v>2822</v>
      </c>
      <c r="B2831">
        <f>'Założenia i wyniki'!$E$6*Znorm.Profile!B2831*((100-(24*'Założenia i wyniki'!$E$9))/100)</f>
        <v>0.19061939622641508</v>
      </c>
      <c r="C2831">
        <f>'Założenia i wyniki'!$E$8*Znorm.Profile!C2831*(1+'Założenia i wyniki'!$E$10/100)^24</f>
        <v>0.37333835000000004</v>
      </c>
      <c r="D2831">
        <f t="shared" si="132"/>
        <v>0.19061939622641508</v>
      </c>
      <c r="E2831">
        <f t="shared" si="133"/>
        <v>0</v>
      </c>
      <c r="F2831">
        <f t="shared" si="134"/>
        <v>0.18271895377358496</v>
      </c>
    </row>
    <row r="2832" spans="1:6" x14ac:dyDescent="0.25">
      <c r="A2832">
        <v>2823</v>
      </c>
      <c r="B2832">
        <f>'Założenia i wyniki'!$E$6*Znorm.Profile!B2832*((100-(24*'Założenia i wyniki'!$E$9))/100)</f>
        <v>0.18187622641509429</v>
      </c>
      <c r="C2832">
        <f>'Założenia i wyniki'!$E$8*Znorm.Profile!C2832*(1+'Założenia i wyniki'!$E$10/100)^24</f>
        <v>0.39009565000000002</v>
      </c>
      <c r="D2832">
        <f t="shared" si="132"/>
        <v>0.18187622641509429</v>
      </c>
      <c r="E2832">
        <f t="shared" si="133"/>
        <v>0</v>
      </c>
      <c r="F2832">
        <f t="shared" si="134"/>
        <v>0.20821942358490572</v>
      </c>
    </row>
    <row r="2833" spans="1:6" x14ac:dyDescent="0.25">
      <c r="A2833">
        <v>2824</v>
      </c>
      <c r="B2833">
        <f>'Założenia i wyniki'!$E$6*Znorm.Profile!B2833*((100-(24*'Założenia i wyniki'!$E$9))/100)</f>
        <v>0.16514452830188678</v>
      </c>
      <c r="C2833">
        <f>'Założenia i wyniki'!$E$8*Znorm.Profile!C2833*(1+'Założenia i wyniki'!$E$10/100)^24</f>
        <v>0.39700079999999999</v>
      </c>
      <c r="D2833">
        <f t="shared" si="132"/>
        <v>0.16514452830188678</v>
      </c>
      <c r="E2833">
        <f t="shared" si="133"/>
        <v>0</v>
      </c>
      <c r="F2833">
        <f t="shared" si="134"/>
        <v>0.23185627169811321</v>
      </c>
    </row>
    <row r="2834" spans="1:6" x14ac:dyDescent="0.25">
      <c r="A2834">
        <v>2825</v>
      </c>
      <c r="B2834">
        <f>'Założenia i wyniki'!$E$6*Znorm.Profile!B2834*((100-(24*'Założenia i wyniki'!$E$9))/100)</f>
        <v>0.1480698113207547</v>
      </c>
      <c r="C2834">
        <f>'Założenia i wyniki'!$E$8*Znorm.Profile!C2834*(1+'Założenia i wyniki'!$E$10/100)^24</f>
        <v>0.41937489999999999</v>
      </c>
      <c r="D2834">
        <f t="shared" si="132"/>
        <v>0.1480698113207547</v>
      </c>
      <c r="E2834">
        <f t="shared" si="133"/>
        <v>0</v>
      </c>
      <c r="F2834">
        <f t="shared" si="134"/>
        <v>0.2713050886792453</v>
      </c>
    </row>
    <row r="2835" spans="1:6" x14ac:dyDescent="0.25">
      <c r="A2835">
        <v>2826</v>
      </c>
      <c r="B2835">
        <f>'Założenia i wyniki'!$E$6*Znorm.Profile!B2835*((100-(24*'Założenia i wyniki'!$E$9))/100)</f>
        <v>0.10860739622641508</v>
      </c>
      <c r="C2835">
        <f>'Założenia i wyniki'!$E$8*Znorm.Profile!C2835*(1+'Założenia i wyniki'!$E$10/100)^24</f>
        <v>0.44707040000000003</v>
      </c>
      <c r="D2835">
        <f t="shared" si="132"/>
        <v>0.10860739622641508</v>
      </c>
      <c r="E2835">
        <f t="shared" si="133"/>
        <v>0</v>
      </c>
      <c r="F2835">
        <f t="shared" si="134"/>
        <v>0.33846300377358496</v>
      </c>
    </row>
    <row r="2836" spans="1:6" x14ac:dyDescent="0.25">
      <c r="A2836">
        <v>2827</v>
      </c>
      <c r="B2836">
        <f>'Założenia i wyniki'!$E$6*Znorm.Profile!B2836*((100-(24*'Założenia i wyniki'!$E$9))/100)</f>
        <v>0</v>
      </c>
      <c r="C2836">
        <f>'Założenia i wyniki'!$E$8*Znorm.Profile!C2836*(1+'Założenia i wyniki'!$E$10/100)^24</f>
        <v>0.51097864999999987</v>
      </c>
      <c r="D2836">
        <f t="shared" si="132"/>
        <v>0</v>
      </c>
      <c r="E2836">
        <f t="shared" si="133"/>
        <v>0</v>
      </c>
      <c r="F2836">
        <f t="shared" si="134"/>
        <v>0.51097864999999987</v>
      </c>
    </row>
    <row r="2837" spans="1:6" x14ac:dyDescent="0.25">
      <c r="A2837">
        <v>2828</v>
      </c>
      <c r="B2837">
        <f>'Założenia i wyniki'!$E$6*Znorm.Profile!B2837*((100-(24*'Założenia i wyniki'!$E$9))/100)</f>
        <v>0</v>
      </c>
      <c r="C2837">
        <f>'Założenia i wyniki'!$E$8*Znorm.Profile!C2837*(1+'Założenia i wyniki'!$E$10/100)^24</f>
        <v>0.55136410000000002</v>
      </c>
      <c r="D2837">
        <f t="shared" si="132"/>
        <v>0</v>
      </c>
      <c r="E2837">
        <f t="shared" si="133"/>
        <v>0</v>
      </c>
      <c r="F2837">
        <f t="shared" si="134"/>
        <v>0.55136410000000002</v>
      </c>
    </row>
    <row r="2838" spans="1:6" x14ac:dyDescent="0.25">
      <c r="A2838">
        <v>2829</v>
      </c>
      <c r="B2838">
        <f>'Założenia i wyniki'!$E$6*Znorm.Profile!B2838*((100-(24*'Założenia i wyniki'!$E$9))/100)</f>
        <v>0</v>
      </c>
      <c r="C2838">
        <f>'Założenia i wyniki'!$E$8*Znorm.Profile!C2838*(1+'Założenia i wyniki'!$E$10/100)^24</f>
        <v>0.4984518</v>
      </c>
      <c r="D2838">
        <f t="shared" si="132"/>
        <v>0</v>
      </c>
      <c r="E2838">
        <f t="shared" si="133"/>
        <v>0</v>
      </c>
      <c r="F2838">
        <f t="shared" si="134"/>
        <v>0.4984518</v>
      </c>
    </row>
    <row r="2839" spans="1:6" x14ac:dyDescent="0.25">
      <c r="A2839">
        <v>2830</v>
      </c>
      <c r="B2839">
        <f>'Założenia i wyniki'!$E$6*Znorm.Profile!B2839*((100-(24*'Założenia i wyniki'!$E$9))/100)</f>
        <v>0</v>
      </c>
      <c r="C2839">
        <f>'Założenia i wyniki'!$E$8*Znorm.Profile!C2839*(1+'Założenia i wyniki'!$E$10/100)^24</f>
        <v>0.40058689999999997</v>
      </c>
      <c r="D2839">
        <f t="shared" si="132"/>
        <v>0</v>
      </c>
      <c r="E2839">
        <f t="shared" si="133"/>
        <v>0</v>
      </c>
      <c r="F2839">
        <f t="shared" si="134"/>
        <v>0.40058689999999997</v>
      </c>
    </row>
    <row r="2840" spans="1:6" x14ac:dyDescent="0.25">
      <c r="A2840">
        <v>2831</v>
      </c>
      <c r="B2840">
        <f>'Założenia i wyniki'!$E$6*Znorm.Profile!B2840*((100-(24*'Założenia i wyniki'!$E$9))/100)</f>
        <v>0</v>
      </c>
      <c r="C2840">
        <f>'Założenia i wyniki'!$E$8*Znorm.Profile!C2840*(1+'Założenia i wyniki'!$E$10/100)^24</f>
        <v>0.29631560000000001</v>
      </c>
      <c r="D2840">
        <f t="shared" si="132"/>
        <v>0</v>
      </c>
      <c r="E2840">
        <f t="shared" si="133"/>
        <v>0</v>
      </c>
      <c r="F2840">
        <f t="shared" si="134"/>
        <v>0.29631560000000001</v>
      </c>
    </row>
    <row r="2841" spans="1:6" x14ac:dyDescent="0.25">
      <c r="A2841">
        <v>2832</v>
      </c>
      <c r="B2841">
        <f>'Założenia i wyniki'!$E$6*Znorm.Profile!B2841*((100-(24*'Założenia i wyniki'!$E$9))/100)</f>
        <v>0</v>
      </c>
      <c r="C2841">
        <f>'Założenia i wyniki'!$E$8*Znorm.Profile!C2841*(1+'Założenia i wyniki'!$E$10/100)^24</f>
        <v>0.23022685000000001</v>
      </c>
      <c r="D2841">
        <f t="shared" si="132"/>
        <v>0</v>
      </c>
      <c r="E2841">
        <f t="shared" si="133"/>
        <v>0</v>
      </c>
      <c r="F2841">
        <f t="shared" si="134"/>
        <v>0.23022685000000001</v>
      </c>
    </row>
    <row r="2842" spans="1:6" x14ac:dyDescent="0.25">
      <c r="A2842">
        <v>2833</v>
      </c>
      <c r="B2842">
        <f>'Założenia i wyniki'!$E$6*Znorm.Profile!B2842*((100-(24*'Założenia i wyniki'!$E$9))/100)</f>
        <v>0</v>
      </c>
      <c r="C2842">
        <f>'Założenia i wyniki'!$E$8*Znorm.Profile!C2842*(1+'Założenia i wyniki'!$E$10/100)^24</f>
        <v>0.20016815000000002</v>
      </c>
      <c r="D2842">
        <f t="shared" si="132"/>
        <v>0</v>
      </c>
      <c r="E2842">
        <f t="shared" si="133"/>
        <v>0</v>
      </c>
      <c r="F2842">
        <f t="shared" si="134"/>
        <v>0.20016815000000002</v>
      </c>
    </row>
    <row r="2843" spans="1:6" x14ac:dyDescent="0.25">
      <c r="A2843">
        <v>2834</v>
      </c>
      <c r="B2843">
        <f>'Założenia i wyniki'!$E$6*Znorm.Profile!B2843*((100-(24*'Założenia i wyniki'!$E$9))/100)</f>
        <v>0</v>
      </c>
      <c r="C2843">
        <f>'Założenia i wyniki'!$E$8*Znorm.Profile!C2843*(1+'Założenia i wyniki'!$E$10/100)^24</f>
        <v>0.18515559999999998</v>
      </c>
      <c r="D2843">
        <f t="shared" si="132"/>
        <v>0</v>
      </c>
      <c r="E2843">
        <f t="shared" si="133"/>
        <v>0</v>
      </c>
      <c r="F2843">
        <f t="shared" si="134"/>
        <v>0.18515559999999998</v>
      </c>
    </row>
    <row r="2844" spans="1:6" x14ac:dyDescent="0.25">
      <c r="A2844">
        <v>2835</v>
      </c>
      <c r="B2844">
        <f>'Założenia i wyniki'!$E$6*Znorm.Profile!B2844*((100-(24*'Założenia i wyniki'!$E$9))/100)</f>
        <v>0</v>
      </c>
      <c r="C2844">
        <f>'Założenia i wyniki'!$E$8*Znorm.Profile!C2844*(1+'Założenia i wyniki'!$E$10/100)^24</f>
        <v>0.18779004999999999</v>
      </c>
      <c r="D2844">
        <f t="shared" si="132"/>
        <v>0</v>
      </c>
      <c r="E2844">
        <f t="shared" si="133"/>
        <v>0</v>
      </c>
      <c r="F2844">
        <f t="shared" si="134"/>
        <v>0.18779004999999999</v>
      </c>
    </row>
    <row r="2845" spans="1:6" x14ac:dyDescent="0.25">
      <c r="A2845">
        <v>2836</v>
      </c>
      <c r="B2845">
        <f>'Założenia i wyniki'!$E$6*Znorm.Profile!B2845*((100-(24*'Założenia i wyniki'!$E$9))/100)</f>
        <v>0</v>
      </c>
      <c r="C2845">
        <f>'Założenia i wyniki'!$E$8*Znorm.Profile!C2845*(1+'Założenia i wyniki'!$E$10/100)^24</f>
        <v>0.2094666</v>
      </c>
      <c r="D2845">
        <f t="shared" si="132"/>
        <v>0</v>
      </c>
      <c r="E2845">
        <f t="shared" si="133"/>
        <v>0</v>
      </c>
      <c r="F2845">
        <f t="shared" si="134"/>
        <v>0.2094666</v>
      </c>
    </row>
    <row r="2846" spans="1:6" x14ac:dyDescent="0.25">
      <c r="A2846">
        <v>2837</v>
      </c>
      <c r="B2846">
        <f>'Założenia i wyniki'!$E$6*Znorm.Profile!B2846*((100-(24*'Założenia i wyniki'!$E$9))/100)</f>
        <v>0</v>
      </c>
      <c r="C2846">
        <f>'Założenia i wyniki'!$E$8*Znorm.Profile!C2846*(1+'Założenia i wyniki'!$E$10/100)^24</f>
        <v>0.25986170000000003</v>
      </c>
      <c r="D2846">
        <f t="shared" si="132"/>
        <v>0</v>
      </c>
      <c r="E2846">
        <f t="shared" si="133"/>
        <v>0</v>
      </c>
      <c r="F2846">
        <f t="shared" si="134"/>
        <v>0.25986170000000003</v>
      </c>
    </row>
    <row r="2847" spans="1:6" x14ac:dyDescent="0.25">
      <c r="A2847">
        <v>2838</v>
      </c>
      <c r="B2847">
        <f>'Założenia i wyniki'!$E$6*Znorm.Profile!B2847*((100-(24*'Założenia i wyniki'!$E$9))/100)</f>
        <v>0.1496858113207547</v>
      </c>
      <c r="C2847">
        <f>'Założenia i wyniki'!$E$8*Znorm.Profile!C2847*(1+'Założenia i wyniki'!$E$10/100)^24</f>
        <v>0.33825539999999998</v>
      </c>
      <c r="D2847">
        <f t="shared" si="132"/>
        <v>0.1496858113207547</v>
      </c>
      <c r="E2847">
        <f t="shared" si="133"/>
        <v>0</v>
      </c>
      <c r="F2847">
        <f t="shared" si="134"/>
        <v>0.18856958867924528</v>
      </c>
    </row>
    <row r="2848" spans="1:6" x14ac:dyDescent="0.25">
      <c r="A2848">
        <v>2839</v>
      </c>
      <c r="B2848">
        <f>'Założenia i wyniki'!$E$6*Znorm.Profile!B2848*((100-(24*'Założenia i wyniki'!$E$9))/100)</f>
        <v>0.57056233962264147</v>
      </c>
      <c r="C2848">
        <f>'Założenia i wyniki'!$E$8*Znorm.Profile!C2848*(1+'Założenia i wyniki'!$E$10/100)^24</f>
        <v>0.39124295000000003</v>
      </c>
      <c r="D2848">
        <f t="shared" si="132"/>
        <v>0.39124295000000003</v>
      </c>
      <c r="E2848">
        <f t="shared" si="133"/>
        <v>0.17931938962264143</v>
      </c>
      <c r="F2848">
        <f t="shared" si="134"/>
        <v>0</v>
      </c>
    </row>
    <row r="2849" spans="1:6" x14ac:dyDescent="0.25">
      <c r="A2849">
        <v>2840</v>
      </c>
      <c r="B2849">
        <f>'Założenia i wyniki'!$E$6*Znorm.Profile!B2849*((100-(24*'Założenia i wyniki'!$E$9))/100)</f>
        <v>1.1215954716981131</v>
      </c>
      <c r="C2849">
        <f>'Założenia i wyniki'!$E$8*Znorm.Profile!C2849*(1+'Założenia i wyniki'!$E$10/100)^24</f>
        <v>0.41074284999999999</v>
      </c>
      <c r="D2849">
        <f t="shared" si="132"/>
        <v>0.41074284999999999</v>
      </c>
      <c r="E2849">
        <f t="shared" si="133"/>
        <v>0.71085262169811314</v>
      </c>
      <c r="F2849">
        <f t="shared" si="134"/>
        <v>0</v>
      </c>
    </row>
    <row r="2850" spans="1:6" x14ac:dyDescent="0.25">
      <c r="A2850">
        <v>2841</v>
      </c>
      <c r="B2850">
        <f>'Założenia i wyniki'!$E$6*Znorm.Profile!B2850*((100-(24*'Założenia i wyniki'!$E$9))/100)</f>
        <v>1.5923698113207547</v>
      </c>
      <c r="C2850">
        <f>'Założenia i wyniki'!$E$8*Znorm.Profile!C2850*(1+'Założenia i wyniki'!$E$10/100)^24</f>
        <v>0.39094999999999996</v>
      </c>
      <c r="D2850">
        <f t="shared" si="132"/>
        <v>0.39094999999999996</v>
      </c>
      <c r="E2850">
        <f t="shared" si="133"/>
        <v>1.2014198113207548</v>
      </c>
      <c r="F2850">
        <f t="shared" si="134"/>
        <v>0</v>
      </c>
    </row>
    <row r="2851" spans="1:6" x14ac:dyDescent="0.25">
      <c r="A2851">
        <v>2842</v>
      </c>
      <c r="B2851">
        <f>'Założenia i wyniki'!$E$6*Znorm.Profile!B2851*((100-(24*'Założenia i wyniki'!$E$9))/100)</f>
        <v>1.9121396226415093</v>
      </c>
      <c r="C2851">
        <f>'Założenia i wyniki'!$E$8*Znorm.Profile!C2851*(1+'Założenia i wyniki'!$E$10/100)^24</f>
        <v>0.37271429999999994</v>
      </c>
      <c r="D2851">
        <f t="shared" si="132"/>
        <v>0.37271429999999994</v>
      </c>
      <c r="E2851">
        <f t="shared" si="133"/>
        <v>1.5394253226415093</v>
      </c>
      <c r="F2851">
        <f t="shared" si="134"/>
        <v>0</v>
      </c>
    </row>
    <row r="2852" spans="1:6" x14ac:dyDescent="0.25">
      <c r="A2852">
        <v>2843</v>
      </c>
      <c r="B2852">
        <f>'Założenia i wyniki'!$E$6*Znorm.Profile!B2852*((100-(24*'Założenia i wyniki'!$E$9))/100)</f>
        <v>1.535886037735849</v>
      </c>
      <c r="C2852">
        <f>'Założenia i wyniki'!$E$8*Znorm.Profile!C2852*(1+'Założenia i wyniki'!$E$10/100)^24</f>
        <v>0.3631663</v>
      </c>
      <c r="D2852">
        <f t="shared" si="132"/>
        <v>0.3631663</v>
      </c>
      <c r="E2852">
        <f t="shared" si="133"/>
        <v>1.1727197377358489</v>
      </c>
      <c r="F2852">
        <f t="shared" si="134"/>
        <v>0</v>
      </c>
    </row>
    <row r="2853" spans="1:6" x14ac:dyDescent="0.25">
      <c r="A2853">
        <v>2844</v>
      </c>
      <c r="B2853">
        <f>'Założenia i wyniki'!$E$6*Znorm.Profile!B2853*((100-(24*'Założenia i wyniki'!$E$9))/100)</f>
        <v>1.489921509433962</v>
      </c>
      <c r="C2853">
        <f>'Założenia i wyniki'!$E$8*Znorm.Profile!C2853*(1+'Założenia i wyniki'!$E$10/100)^24</f>
        <v>0.36097950000000001</v>
      </c>
      <c r="D2853">
        <f t="shared" si="132"/>
        <v>0.36097950000000001</v>
      </c>
      <c r="E2853">
        <f t="shared" si="133"/>
        <v>1.1289420094339619</v>
      </c>
      <c r="F2853">
        <f t="shared" si="134"/>
        <v>0</v>
      </c>
    </row>
    <row r="2854" spans="1:6" x14ac:dyDescent="0.25">
      <c r="A2854">
        <v>2845</v>
      </c>
      <c r="B2854">
        <f>'Założenia i wyniki'!$E$6*Znorm.Profile!B2854*((100-(24*'Założenia i wyniki'!$E$9))/100)</f>
        <v>1.8904913207547167</v>
      </c>
      <c r="C2854">
        <f>'Założenia i wyniki'!$E$8*Znorm.Profile!C2854*(1+'Założenia i wyniki'!$E$10/100)^24</f>
        <v>0.36127769999999998</v>
      </c>
      <c r="D2854">
        <f t="shared" si="132"/>
        <v>0.36127769999999998</v>
      </c>
      <c r="E2854">
        <f t="shared" si="133"/>
        <v>1.5292136207547167</v>
      </c>
      <c r="F2854">
        <f t="shared" si="134"/>
        <v>0</v>
      </c>
    </row>
    <row r="2855" spans="1:6" x14ac:dyDescent="0.25">
      <c r="A2855">
        <v>2846</v>
      </c>
      <c r="B2855">
        <f>'Założenia i wyniki'!$E$6*Znorm.Profile!B2855*((100-(24*'Założenia i wyniki'!$E$9))/100)</f>
        <v>1.6480913207547168</v>
      </c>
      <c r="C2855">
        <f>'Założenia i wyniki'!$E$8*Znorm.Profile!C2855*(1+'Założenia i wyniki'!$E$10/100)^24</f>
        <v>0.37252425</v>
      </c>
      <c r="D2855">
        <f t="shared" si="132"/>
        <v>0.37252425</v>
      </c>
      <c r="E2855">
        <f t="shared" si="133"/>
        <v>1.2755670707547169</v>
      </c>
      <c r="F2855">
        <f t="shared" si="134"/>
        <v>0</v>
      </c>
    </row>
    <row r="2856" spans="1:6" x14ac:dyDescent="0.25">
      <c r="A2856">
        <v>2847</v>
      </c>
      <c r="B2856">
        <f>'Założenia i wyniki'!$E$6*Znorm.Profile!B2856*((100-(24*'Założenia i wyniki'!$E$9))/100)</f>
        <v>1.4929705660377357</v>
      </c>
      <c r="C2856">
        <f>'Założenia i wyniki'!$E$8*Znorm.Profile!C2856*(1+'Założenia i wyniki'!$E$10/100)^24</f>
        <v>0.37742914999999999</v>
      </c>
      <c r="D2856">
        <f t="shared" si="132"/>
        <v>0.37742914999999999</v>
      </c>
      <c r="E2856">
        <f t="shared" si="133"/>
        <v>1.1155414160377357</v>
      </c>
      <c r="F2856">
        <f t="shared" si="134"/>
        <v>0</v>
      </c>
    </row>
    <row r="2857" spans="1:6" x14ac:dyDescent="0.25">
      <c r="A2857">
        <v>2848</v>
      </c>
      <c r="B2857">
        <f>'Założenia i wyniki'!$E$6*Znorm.Profile!B2857*((100-(24*'Założenia i wyniki'!$E$9))/100)</f>
        <v>1.1556686792452828</v>
      </c>
      <c r="C2857">
        <f>'Założenia i wyniki'!$E$8*Znorm.Profile!C2857*(1+'Założenia i wyniki'!$E$10/100)^24</f>
        <v>0.38642730000000003</v>
      </c>
      <c r="D2857">
        <f t="shared" si="132"/>
        <v>0.38642730000000003</v>
      </c>
      <c r="E2857">
        <f t="shared" si="133"/>
        <v>0.7692413792452828</v>
      </c>
      <c r="F2857">
        <f t="shared" si="134"/>
        <v>0</v>
      </c>
    </row>
    <row r="2858" spans="1:6" x14ac:dyDescent="0.25">
      <c r="A2858">
        <v>2849</v>
      </c>
      <c r="B2858">
        <f>'Założenia i wyniki'!$E$6*Znorm.Profile!B2858*((100-(24*'Założenia i wyniki'!$E$9))/100)</f>
        <v>0.63001894339622633</v>
      </c>
      <c r="C2858">
        <f>'Założenia i wyniki'!$E$8*Znorm.Profile!C2858*(1+'Założenia i wyniki'!$E$10/100)^24</f>
        <v>0.4026631</v>
      </c>
      <c r="D2858">
        <f t="shared" si="132"/>
        <v>0.4026631</v>
      </c>
      <c r="E2858">
        <f t="shared" si="133"/>
        <v>0.22735584339622633</v>
      </c>
      <c r="F2858">
        <f t="shared" si="134"/>
        <v>0</v>
      </c>
    </row>
    <row r="2859" spans="1:6" x14ac:dyDescent="0.25">
      <c r="A2859">
        <v>2850</v>
      </c>
      <c r="B2859">
        <f>'Założenia i wyniki'!$E$6*Znorm.Profile!B2859*((100-(24*'Założenia i wyniki'!$E$9))/100)</f>
        <v>0.17910158490566039</v>
      </c>
      <c r="C2859">
        <f>'Założenia i wyniki'!$E$8*Znorm.Profile!C2859*(1+'Założenia i wyniki'!$E$10/100)^24</f>
        <v>0.42581209999999997</v>
      </c>
      <c r="D2859">
        <f t="shared" si="132"/>
        <v>0.17910158490566039</v>
      </c>
      <c r="E2859">
        <f t="shared" si="133"/>
        <v>0</v>
      </c>
      <c r="F2859">
        <f t="shared" si="134"/>
        <v>0.24671051509433958</v>
      </c>
    </row>
    <row r="2860" spans="1:6" x14ac:dyDescent="0.25">
      <c r="A2860">
        <v>2851</v>
      </c>
      <c r="B2860">
        <f>'Założenia i wyniki'!$E$6*Znorm.Profile!B2860*((100-(24*'Założenia i wyniki'!$E$9))/100)</f>
        <v>1.6137894339622639E-2</v>
      </c>
      <c r="C2860">
        <f>'Założenia i wyniki'!$E$8*Znorm.Profile!C2860*(1+'Założenia i wyniki'!$E$10/100)^24</f>
        <v>0.49291444999999995</v>
      </c>
      <c r="D2860">
        <f t="shared" si="132"/>
        <v>1.6137894339622639E-2</v>
      </c>
      <c r="E2860">
        <f t="shared" si="133"/>
        <v>0</v>
      </c>
      <c r="F2860">
        <f t="shared" si="134"/>
        <v>0.4767765556603773</v>
      </c>
    </row>
    <row r="2861" spans="1:6" x14ac:dyDescent="0.25">
      <c r="A2861">
        <v>2852</v>
      </c>
      <c r="B2861">
        <f>'Założenia i wyniki'!$E$6*Znorm.Profile!B2861*((100-(24*'Założenia i wyniki'!$E$9))/100)</f>
        <v>0</v>
      </c>
      <c r="C2861">
        <f>'Założenia i wyniki'!$E$8*Znorm.Profile!C2861*(1+'Założenia i wyniki'!$E$10/100)^24</f>
        <v>0.53835110000000008</v>
      </c>
      <c r="D2861">
        <f t="shared" si="132"/>
        <v>0</v>
      </c>
      <c r="E2861">
        <f t="shared" si="133"/>
        <v>0</v>
      </c>
      <c r="F2861">
        <f t="shared" si="134"/>
        <v>0.53835110000000008</v>
      </c>
    </row>
    <row r="2862" spans="1:6" x14ac:dyDescent="0.25">
      <c r="A2862">
        <v>2853</v>
      </c>
      <c r="B2862">
        <f>'Założenia i wyniki'!$E$6*Znorm.Profile!B2862*((100-(24*'Założenia i wyniki'!$E$9))/100)</f>
        <v>0</v>
      </c>
      <c r="C2862">
        <f>'Założenia i wyniki'!$E$8*Znorm.Profile!C2862*(1+'Założenia i wyniki'!$E$10/100)^24</f>
        <v>0.50894444999999999</v>
      </c>
      <c r="D2862">
        <f t="shared" si="132"/>
        <v>0</v>
      </c>
      <c r="E2862">
        <f t="shared" si="133"/>
        <v>0</v>
      </c>
      <c r="F2862">
        <f t="shared" si="134"/>
        <v>0.50894444999999999</v>
      </c>
    </row>
    <row r="2863" spans="1:6" x14ac:dyDescent="0.25">
      <c r="A2863">
        <v>2854</v>
      </c>
      <c r="B2863">
        <f>'Założenia i wyniki'!$E$6*Znorm.Profile!B2863*((100-(24*'Założenia i wyniki'!$E$9))/100)</f>
        <v>0</v>
      </c>
      <c r="C2863">
        <f>'Założenia i wyniki'!$E$8*Znorm.Profile!C2863*(1+'Założenia i wyniki'!$E$10/100)^24</f>
        <v>0.40150530000000001</v>
      </c>
      <c r="D2863">
        <f t="shared" si="132"/>
        <v>0</v>
      </c>
      <c r="E2863">
        <f t="shared" si="133"/>
        <v>0</v>
      </c>
      <c r="F2863">
        <f t="shared" si="134"/>
        <v>0.40150530000000001</v>
      </c>
    </row>
    <row r="2864" spans="1:6" x14ac:dyDescent="0.25">
      <c r="A2864">
        <v>2855</v>
      </c>
      <c r="B2864">
        <f>'Założenia i wyniki'!$E$6*Znorm.Profile!B2864*((100-(24*'Założenia i wyniki'!$E$9))/100)</f>
        <v>0</v>
      </c>
      <c r="C2864">
        <f>'Założenia i wyniki'!$E$8*Znorm.Profile!C2864*(1+'Założenia i wyniki'!$E$10/100)^24</f>
        <v>0.2998828</v>
      </c>
      <c r="D2864">
        <f t="shared" si="132"/>
        <v>0</v>
      </c>
      <c r="E2864">
        <f t="shared" si="133"/>
        <v>0</v>
      </c>
      <c r="F2864">
        <f t="shared" si="134"/>
        <v>0.2998828</v>
      </c>
    </row>
    <row r="2865" spans="1:6" x14ac:dyDescent="0.25">
      <c r="A2865">
        <v>2856</v>
      </c>
      <c r="B2865">
        <f>'Założenia i wyniki'!$E$6*Znorm.Profile!B2865*((100-(24*'Założenia i wyniki'!$E$9))/100)</f>
        <v>0</v>
      </c>
      <c r="C2865">
        <f>'Założenia i wyniki'!$E$8*Znorm.Profile!C2865*(1+'Założenia i wyniki'!$E$10/100)^24</f>
        <v>0.22702364999999999</v>
      </c>
      <c r="D2865">
        <f t="shared" si="132"/>
        <v>0</v>
      </c>
      <c r="E2865">
        <f t="shared" si="133"/>
        <v>0</v>
      </c>
      <c r="F2865">
        <f t="shared" si="134"/>
        <v>0.22702364999999999</v>
      </c>
    </row>
    <row r="2866" spans="1:6" x14ac:dyDescent="0.25">
      <c r="A2866">
        <v>2857</v>
      </c>
      <c r="B2866">
        <f>'Założenia i wyniki'!$E$6*Znorm.Profile!B2866*((100-(24*'Założenia i wyniki'!$E$9))/100)</f>
        <v>0</v>
      </c>
      <c r="C2866">
        <f>'Założenia i wyniki'!$E$8*Znorm.Profile!C2866*(1+'Założenia i wyniki'!$E$10/100)^24</f>
        <v>0.19684035000000003</v>
      </c>
      <c r="D2866">
        <f t="shared" si="132"/>
        <v>0</v>
      </c>
      <c r="E2866">
        <f t="shared" si="133"/>
        <v>0</v>
      </c>
      <c r="F2866">
        <f t="shared" si="134"/>
        <v>0.19684035000000003</v>
      </c>
    </row>
    <row r="2867" spans="1:6" x14ac:dyDescent="0.25">
      <c r="A2867">
        <v>2858</v>
      </c>
      <c r="B2867">
        <f>'Założenia i wyniki'!$E$6*Znorm.Profile!B2867*((100-(24*'Założenia i wyniki'!$E$9))/100)</f>
        <v>0</v>
      </c>
      <c r="C2867">
        <f>'Założenia i wyniki'!$E$8*Znorm.Profile!C2867*(1+'Założenia i wyniki'!$E$10/100)^24</f>
        <v>0.18516784999999999</v>
      </c>
      <c r="D2867">
        <f t="shared" si="132"/>
        <v>0</v>
      </c>
      <c r="E2867">
        <f t="shared" si="133"/>
        <v>0</v>
      </c>
      <c r="F2867">
        <f t="shared" si="134"/>
        <v>0.18516784999999999</v>
      </c>
    </row>
    <row r="2868" spans="1:6" x14ac:dyDescent="0.25">
      <c r="A2868">
        <v>2859</v>
      </c>
      <c r="B2868">
        <f>'Założenia i wyniki'!$E$6*Znorm.Profile!B2868*((100-(24*'Założenia i wyniki'!$E$9))/100)</f>
        <v>0</v>
      </c>
      <c r="C2868">
        <f>'Założenia i wyniki'!$E$8*Znorm.Profile!C2868*(1+'Założenia i wyniki'!$E$10/100)^24</f>
        <v>0.18544820000000001</v>
      </c>
      <c r="D2868">
        <f t="shared" si="132"/>
        <v>0</v>
      </c>
      <c r="E2868">
        <f t="shared" si="133"/>
        <v>0</v>
      </c>
      <c r="F2868">
        <f t="shared" si="134"/>
        <v>0.18544820000000001</v>
      </c>
    </row>
    <row r="2869" spans="1:6" x14ac:dyDescent="0.25">
      <c r="A2869">
        <v>2860</v>
      </c>
      <c r="B2869">
        <f>'Założenia i wyniki'!$E$6*Znorm.Profile!B2869*((100-(24*'Założenia i wyniki'!$E$9))/100)</f>
        <v>0</v>
      </c>
      <c r="C2869">
        <f>'Założenia i wyniki'!$E$8*Znorm.Profile!C2869*(1+'Założenia i wyniki'!$E$10/100)^24</f>
        <v>0.20499255</v>
      </c>
      <c r="D2869">
        <f t="shared" si="132"/>
        <v>0</v>
      </c>
      <c r="E2869">
        <f t="shared" si="133"/>
        <v>0</v>
      </c>
      <c r="F2869">
        <f t="shared" si="134"/>
        <v>0.20499255</v>
      </c>
    </row>
    <row r="2870" spans="1:6" x14ac:dyDescent="0.25">
      <c r="A2870">
        <v>2861</v>
      </c>
      <c r="B2870">
        <f>'Założenia i wyniki'!$E$6*Znorm.Profile!B2870*((100-(24*'Założenia i wyniki'!$E$9))/100)</f>
        <v>4.5506407547169806E-3</v>
      </c>
      <c r="C2870">
        <f>'Założenia i wyniki'!$E$8*Znorm.Profile!C2870*(1+'Założenia i wyniki'!$E$10/100)^24</f>
        <v>0.25491585</v>
      </c>
      <c r="D2870">
        <f t="shared" si="132"/>
        <v>4.5506407547169806E-3</v>
      </c>
      <c r="E2870">
        <f t="shared" si="133"/>
        <v>0</v>
      </c>
      <c r="F2870">
        <f t="shared" si="134"/>
        <v>0.25036520924528299</v>
      </c>
    </row>
    <row r="2871" spans="1:6" x14ac:dyDescent="0.25">
      <c r="A2871">
        <v>2862</v>
      </c>
      <c r="B2871">
        <f>'Założenia i wyniki'!$E$6*Znorm.Profile!B2871*((100-(24*'Założenia i wyniki'!$E$9))/100)</f>
        <v>0.1543584905660377</v>
      </c>
      <c r="C2871">
        <f>'Założenia i wyniki'!$E$8*Znorm.Profile!C2871*(1+'Założenia i wyniki'!$E$10/100)^24</f>
        <v>0.32795279999999999</v>
      </c>
      <c r="D2871">
        <f t="shared" si="132"/>
        <v>0.1543584905660377</v>
      </c>
      <c r="E2871">
        <f t="shared" si="133"/>
        <v>0</v>
      </c>
      <c r="F2871">
        <f t="shared" si="134"/>
        <v>0.17359430943396228</v>
      </c>
    </row>
    <row r="2872" spans="1:6" x14ac:dyDescent="0.25">
      <c r="A2872">
        <v>2863</v>
      </c>
      <c r="B2872">
        <f>'Założenia i wyniki'!$E$6*Znorm.Profile!B2872*((100-(24*'Założenia i wyniki'!$E$9))/100)</f>
        <v>0.57105781132075462</v>
      </c>
      <c r="C2872">
        <f>'Założenia i wyniki'!$E$8*Znorm.Profile!C2872*(1+'Założenia i wyniki'!$E$10/100)^24</f>
        <v>0.37869510000000006</v>
      </c>
      <c r="D2872">
        <f t="shared" si="132"/>
        <v>0.37869510000000006</v>
      </c>
      <c r="E2872">
        <f t="shared" si="133"/>
        <v>0.19236271132075455</v>
      </c>
      <c r="F2872">
        <f t="shared" si="134"/>
        <v>0</v>
      </c>
    </row>
    <row r="2873" spans="1:6" x14ac:dyDescent="0.25">
      <c r="A2873">
        <v>2864</v>
      </c>
      <c r="B2873">
        <f>'Założenia i wyniki'!$E$6*Znorm.Profile!B2873*((100-(24*'Założenia i wyniki'!$E$9))/100)</f>
        <v>1.1081033962264151</v>
      </c>
      <c r="C2873">
        <f>'Założenia i wyniki'!$E$8*Znorm.Profile!C2873*(1+'Założenia i wyniki'!$E$10/100)^24</f>
        <v>0.38845415</v>
      </c>
      <c r="D2873">
        <f t="shared" si="132"/>
        <v>0.38845415</v>
      </c>
      <c r="E2873">
        <f t="shared" si="133"/>
        <v>0.71964924622641502</v>
      </c>
      <c r="F2873">
        <f t="shared" si="134"/>
        <v>0</v>
      </c>
    </row>
    <row r="2874" spans="1:6" x14ac:dyDescent="0.25">
      <c r="A2874">
        <v>2865</v>
      </c>
      <c r="B2874">
        <f>'Założenia i wyniki'!$E$6*Znorm.Profile!B2874*((100-(24*'Założenia i wyniki'!$E$9))/100)</f>
        <v>1.5534943396226413</v>
      </c>
      <c r="C2874">
        <f>'Założenia i wyniki'!$E$8*Znorm.Profile!C2874*(1+'Założenia i wyniki'!$E$10/100)^24</f>
        <v>0.39010859999999997</v>
      </c>
      <c r="D2874">
        <f t="shared" si="132"/>
        <v>0.39010859999999997</v>
      </c>
      <c r="E2874">
        <f t="shared" si="133"/>
        <v>1.1633857396226412</v>
      </c>
      <c r="F2874">
        <f t="shared" si="134"/>
        <v>0</v>
      </c>
    </row>
    <row r="2875" spans="1:6" x14ac:dyDescent="0.25">
      <c r="A2875">
        <v>2866</v>
      </c>
      <c r="B2875">
        <f>'Założenia i wyniki'!$E$6*Znorm.Profile!B2875*((100-(24*'Założenia i wyniki'!$E$9))/100)</f>
        <v>1.8516158490566037</v>
      </c>
      <c r="C2875">
        <f>'Założenia i wyniki'!$E$8*Znorm.Profile!C2875*(1+'Założenia i wyniki'!$E$10/100)^24</f>
        <v>0.37892365000000006</v>
      </c>
      <c r="D2875">
        <f t="shared" si="132"/>
        <v>0.37892365000000006</v>
      </c>
      <c r="E2875">
        <f t="shared" si="133"/>
        <v>1.4726921990566035</v>
      </c>
      <c r="F2875">
        <f t="shared" si="134"/>
        <v>0</v>
      </c>
    </row>
    <row r="2876" spans="1:6" x14ac:dyDescent="0.25">
      <c r="A2876">
        <v>2867</v>
      </c>
      <c r="B2876">
        <f>'Założenia i wyniki'!$E$6*Znorm.Profile!B2876*((100-(24*'Założenia i wyniki'!$E$9))/100)</f>
        <v>2.0001811320754719</v>
      </c>
      <c r="C2876">
        <f>'Założenia i wyniki'!$E$8*Znorm.Profile!C2876*(1+'Założenia i wyniki'!$E$10/100)^24</f>
        <v>0.37241679999999999</v>
      </c>
      <c r="D2876">
        <f t="shared" si="132"/>
        <v>0.37241679999999999</v>
      </c>
      <c r="E2876">
        <f t="shared" si="133"/>
        <v>1.627764332075472</v>
      </c>
      <c r="F2876">
        <f t="shared" si="134"/>
        <v>0</v>
      </c>
    </row>
    <row r="2877" spans="1:6" x14ac:dyDescent="0.25">
      <c r="A2877">
        <v>2868</v>
      </c>
      <c r="B2877">
        <f>'Założenia i wyniki'!$E$6*Znorm.Profile!B2877*((100-(24*'Założenia i wyniki'!$E$9))/100)</f>
        <v>2.0393615094339625</v>
      </c>
      <c r="C2877">
        <f>'Założenia i wyniki'!$E$8*Znorm.Profile!C2877*(1+'Założenia i wyniki'!$E$10/100)^24</f>
        <v>0.36934240000000002</v>
      </c>
      <c r="D2877">
        <f t="shared" si="132"/>
        <v>0.36934240000000002</v>
      </c>
      <c r="E2877">
        <f t="shared" si="133"/>
        <v>1.6700191094339625</v>
      </c>
      <c r="F2877">
        <f t="shared" si="134"/>
        <v>0</v>
      </c>
    </row>
    <row r="2878" spans="1:6" x14ac:dyDescent="0.25">
      <c r="A2878">
        <v>2869</v>
      </c>
      <c r="B2878">
        <f>'Założenia i wyniki'!$E$6*Znorm.Profile!B2878*((100-(24*'Założenia i wyniki'!$E$9))/100)</f>
        <v>1.9696143396226413</v>
      </c>
      <c r="C2878">
        <f>'Założenia i wyniki'!$E$8*Znorm.Profile!C2878*(1+'Założenia i wyniki'!$E$10/100)^24</f>
        <v>0.36826964999999995</v>
      </c>
      <c r="D2878">
        <f t="shared" si="132"/>
        <v>0.36826964999999995</v>
      </c>
      <c r="E2878">
        <f t="shared" si="133"/>
        <v>1.6013446896226413</v>
      </c>
      <c r="F2878">
        <f t="shared" si="134"/>
        <v>0</v>
      </c>
    </row>
    <row r="2879" spans="1:6" x14ac:dyDescent="0.25">
      <c r="A2879">
        <v>2870</v>
      </c>
      <c r="B2879">
        <f>'Założenia i wyniki'!$E$6*Znorm.Profile!B2879*((100-(24*'Założenia i wyniki'!$E$9))/100)</f>
        <v>1.7999343396226417</v>
      </c>
      <c r="C2879">
        <f>'Założenia i wyniki'!$E$8*Znorm.Profile!C2879*(1+'Założenia i wyniki'!$E$10/100)^24</f>
        <v>0.3752819</v>
      </c>
      <c r="D2879">
        <f t="shared" si="132"/>
        <v>0.3752819</v>
      </c>
      <c r="E2879">
        <f t="shared" si="133"/>
        <v>1.4246524396226417</v>
      </c>
      <c r="F2879">
        <f t="shared" si="134"/>
        <v>0</v>
      </c>
    </row>
    <row r="2880" spans="1:6" x14ac:dyDescent="0.25">
      <c r="A2880">
        <v>2871</v>
      </c>
      <c r="B2880">
        <f>'Założenia i wyniki'!$E$6*Znorm.Profile!B2880*((100-(24*'Założenia i wyniki'!$E$9))/100)</f>
        <v>1.5111886792452827</v>
      </c>
      <c r="C2880">
        <f>'Założenia i wyniki'!$E$8*Znorm.Profile!C2880*(1+'Założenia i wyniki'!$E$10/100)^24</f>
        <v>0.37959215000000002</v>
      </c>
      <c r="D2880">
        <f t="shared" si="132"/>
        <v>0.37959215000000002</v>
      </c>
      <c r="E2880">
        <f t="shared" si="133"/>
        <v>1.1315965292452828</v>
      </c>
      <c r="F2880">
        <f t="shared" si="134"/>
        <v>0</v>
      </c>
    </row>
    <row r="2881" spans="1:6" x14ac:dyDescent="0.25">
      <c r="A2881">
        <v>2872</v>
      </c>
      <c r="B2881">
        <f>'Założenia i wyniki'!$E$6*Znorm.Profile!B2881*((100-(24*'Założenia i wyniki'!$E$9))/100)</f>
        <v>1.1032249056603771</v>
      </c>
      <c r="C2881">
        <f>'Założenia i wyniki'!$E$8*Znorm.Profile!C2881*(1+'Założenia i wyniki'!$E$10/100)^24</f>
        <v>0.3892756</v>
      </c>
      <c r="D2881">
        <f t="shared" si="132"/>
        <v>0.3892756</v>
      </c>
      <c r="E2881">
        <f t="shared" si="133"/>
        <v>0.71394930566037718</v>
      </c>
      <c r="F2881">
        <f t="shared" si="134"/>
        <v>0</v>
      </c>
    </row>
    <row r="2882" spans="1:6" x14ac:dyDescent="0.25">
      <c r="A2882">
        <v>2873</v>
      </c>
      <c r="B2882">
        <f>'Założenia i wyniki'!$E$6*Znorm.Profile!B2882*((100-(24*'Założenia i wyniki'!$E$9))/100)</f>
        <v>0.60757788679245284</v>
      </c>
      <c r="C2882">
        <f>'Założenia i wyniki'!$E$8*Znorm.Profile!C2882*(1+'Założenia i wyniki'!$E$10/100)^24</f>
        <v>0.41089475000000003</v>
      </c>
      <c r="D2882">
        <f t="shared" si="132"/>
        <v>0.41089475000000003</v>
      </c>
      <c r="E2882">
        <f t="shared" si="133"/>
        <v>0.19668313679245281</v>
      </c>
      <c r="F2882">
        <f t="shared" si="134"/>
        <v>0</v>
      </c>
    </row>
    <row r="2883" spans="1:6" x14ac:dyDescent="0.25">
      <c r="A2883">
        <v>2874</v>
      </c>
      <c r="B2883">
        <f>'Założenia i wyniki'!$E$6*Znorm.Profile!B2883*((100-(24*'Założenia i wyniki'!$E$9))/100)</f>
        <v>0.17708920754716978</v>
      </c>
      <c r="C2883">
        <f>'Założenia i wyniki'!$E$8*Znorm.Profile!C2883*(1+'Założenia i wyniki'!$E$10/100)^24</f>
        <v>0.41893915000000004</v>
      </c>
      <c r="D2883">
        <f t="shared" si="132"/>
        <v>0.17708920754716978</v>
      </c>
      <c r="E2883">
        <f t="shared" si="133"/>
        <v>0</v>
      </c>
      <c r="F2883">
        <f t="shared" si="134"/>
        <v>0.24184994245283026</v>
      </c>
    </row>
    <row r="2884" spans="1:6" x14ac:dyDescent="0.25">
      <c r="A2884">
        <v>2875</v>
      </c>
      <c r="B2884">
        <f>'Założenia i wyniki'!$E$6*Znorm.Profile!B2884*((100-(24*'Założenia i wyniki'!$E$9))/100)</f>
        <v>1.5530369811320752E-2</v>
      </c>
      <c r="C2884">
        <f>'Założenia i wyniki'!$E$8*Znorm.Profile!C2884*(1+'Założenia i wyniki'!$E$10/100)^24</f>
        <v>0.46714954999999997</v>
      </c>
      <c r="D2884">
        <f t="shared" si="132"/>
        <v>1.5530369811320752E-2</v>
      </c>
      <c r="E2884">
        <f t="shared" si="133"/>
        <v>0</v>
      </c>
      <c r="F2884">
        <f t="shared" si="134"/>
        <v>0.45161918018867919</v>
      </c>
    </row>
    <row r="2885" spans="1:6" x14ac:dyDescent="0.25">
      <c r="A2885">
        <v>2876</v>
      </c>
      <c r="B2885">
        <f>'Założenia i wyniki'!$E$6*Znorm.Profile!B2885*((100-(24*'Założenia i wyniki'!$E$9))/100)</f>
        <v>0</v>
      </c>
      <c r="C2885">
        <f>'Założenia i wyniki'!$E$8*Znorm.Profile!C2885*(1+'Założenia i wyniki'!$E$10/100)^24</f>
        <v>0.51159114999999999</v>
      </c>
      <c r="D2885">
        <f t="shared" si="132"/>
        <v>0</v>
      </c>
      <c r="E2885">
        <f t="shared" si="133"/>
        <v>0</v>
      </c>
      <c r="F2885">
        <f t="shared" si="134"/>
        <v>0.51159114999999999</v>
      </c>
    </row>
    <row r="2886" spans="1:6" x14ac:dyDescent="0.25">
      <c r="A2886">
        <v>2877</v>
      </c>
      <c r="B2886">
        <f>'Założenia i wyniki'!$E$6*Znorm.Profile!B2886*((100-(24*'Założenia i wyniki'!$E$9))/100)</f>
        <v>0</v>
      </c>
      <c r="C2886">
        <f>'Założenia i wyniki'!$E$8*Znorm.Profile!C2886*(1+'Założenia i wyniki'!$E$10/100)^24</f>
        <v>0.49096459999999997</v>
      </c>
      <c r="D2886">
        <f t="shared" si="132"/>
        <v>0</v>
      </c>
      <c r="E2886">
        <f t="shared" si="133"/>
        <v>0</v>
      </c>
      <c r="F2886">
        <f t="shared" si="134"/>
        <v>0.49096459999999997</v>
      </c>
    </row>
    <row r="2887" spans="1:6" x14ac:dyDescent="0.25">
      <c r="A2887">
        <v>2878</v>
      </c>
      <c r="B2887">
        <f>'Założenia i wyniki'!$E$6*Znorm.Profile!B2887*((100-(24*'Założenia i wyniki'!$E$9))/100)</f>
        <v>0</v>
      </c>
      <c r="C2887">
        <f>'Założenia i wyniki'!$E$8*Znorm.Profile!C2887*(1+'Założenia i wyniki'!$E$10/100)^24</f>
        <v>0.40316570000000002</v>
      </c>
      <c r="D2887">
        <f t="shared" si="132"/>
        <v>0</v>
      </c>
      <c r="E2887">
        <f t="shared" si="133"/>
        <v>0</v>
      </c>
      <c r="F2887">
        <f t="shared" si="134"/>
        <v>0.40316570000000002</v>
      </c>
    </row>
    <row r="2888" spans="1:6" x14ac:dyDescent="0.25">
      <c r="A2888">
        <v>2879</v>
      </c>
      <c r="B2888">
        <f>'Założenia i wyniki'!$E$6*Znorm.Profile!B2888*((100-(24*'Założenia i wyniki'!$E$9))/100)</f>
        <v>0</v>
      </c>
      <c r="C2888">
        <f>'Założenia i wyniki'!$E$8*Znorm.Profile!C2888*(1+'Założenia i wyniki'!$E$10/100)^24</f>
        <v>0.31578295000000001</v>
      </c>
      <c r="D2888">
        <f t="shared" si="132"/>
        <v>0</v>
      </c>
      <c r="E2888">
        <f t="shared" si="133"/>
        <v>0</v>
      </c>
      <c r="F2888">
        <f t="shared" si="134"/>
        <v>0.31578295000000001</v>
      </c>
    </row>
    <row r="2889" spans="1:6" x14ac:dyDescent="0.25">
      <c r="A2889">
        <v>2880</v>
      </c>
      <c r="B2889">
        <f>'Założenia i wyniki'!$E$6*Znorm.Profile!B2889*((100-(24*'Założenia i wyniki'!$E$9))/100)</f>
        <v>0</v>
      </c>
      <c r="C2889">
        <f>'Założenia i wyniki'!$E$8*Znorm.Profile!C2889*(1+'Założenia i wyniki'!$E$10/100)^24</f>
        <v>0.24978695000000001</v>
      </c>
      <c r="D2889">
        <f t="shared" si="132"/>
        <v>0</v>
      </c>
      <c r="E2889">
        <f t="shared" si="133"/>
        <v>0</v>
      </c>
      <c r="F2889">
        <f t="shared" si="134"/>
        <v>0.24978695000000001</v>
      </c>
    </row>
    <row r="2890" spans="1:6" x14ac:dyDescent="0.25">
      <c r="A2890">
        <v>2881</v>
      </c>
      <c r="B2890">
        <f>'Założenia i wyniki'!$E$6*Znorm.Profile!B2890*((100-(24*'Założenia i wyniki'!$E$9))/100)</f>
        <v>0</v>
      </c>
      <c r="C2890">
        <f>'Założenia i wyniki'!$E$8*Znorm.Profile!C2890*(1+'Założenia i wyniki'!$E$10/100)^24</f>
        <v>0.2110766</v>
      </c>
      <c r="D2890">
        <f t="shared" si="132"/>
        <v>0</v>
      </c>
      <c r="E2890">
        <f t="shared" si="133"/>
        <v>0</v>
      </c>
      <c r="F2890">
        <f t="shared" si="134"/>
        <v>0.2110766</v>
      </c>
    </row>
    <row r="2891" spans="1:6" x14ac:dyDescent="0.25">
      <c r="A2891">
        <v>2882</v>
      </c>
      <c r="B2891">
        <f>'Założenia i wyniki'!$E$6*Znorm.Profile!B2891*((100-(24*'Założenia i wyniki'!$E$9))/100)</f>
        <v>0</v>
      </c>
      <c r="C2891">
        <f>'Założenia i wyniki'!$E$8*Znorm.Profile!C2891*(1+'Założenia i wyniki'!$E$10/100)^24</f>
        <v>0.1896216</v>
      </c>
      <c r="D2891">
        <f t="shared" ref="D2891:D2954" si="135">IF(B2891&lt;=C2891,B2891,C2891)</f>
        <v>0</v>
      </c>
      <c r="E2891">
        <f t="shared" ref="E2891:E2954" si="136">IF(B2891&gt;C2891,B2891-C2891,0)</f>
        <v>0</v>
      </c>
      <c r="F2891">
        <f t="shared" ref="F2891:F2954" si="137">IF(B2891&lt;C2891,C2891-B2891,0)</f>
        <v>0.1896216</v>
      </c>
    </row>
    <row r="2892" spans="1:6" x14ac:dyDescent="0.25">
      <c r="A2892">
        <v>2883</v>
      </c>
      <c r="B2892">
        <f>'Założenia i wyniki'!$E$6*Znorm.Profile!B2892*((100-(24*'Założenia i wyniki'!$E$9))/100)</f>
        <v>0</v>
      </c>
      <c r="C2892">
        <f>'Założenia i wyniki'!$E$8*Znorm.Profile!C2892*(1+'Założenia i wyniki'!$E$10/100)^24</f>
        <v>0.18622450000000002</v>
      </c>
      <c r="D2892">
        <f t="shared" si="135"/>
        <v>0</v>
      </c>
      <c r="E2892">
        <f t="shared" si="136"/>
        <v>0</v>
      </c>
      <c r="F2892">
        <f t="shared" si="137"/>
        <v>0.18622450000000002</v>
      </c>
    </row>
    <row r="2893" spans="1:6" x14ac:dyDescent="0.25">
      <c r="A2893">
        <v>2884</v>
      </c>
      <c r="B2893">
        <f>'Założenia i wyniki'!$E$6*Znorm.Profile!B2893*((100-(24*'Założenia i wyniki'!$E$9))/100)</f>
        <v>0</v>
      </c>
      <c r="C2893">
        <f>'Założenia i wyniki'!$E$8*Znorm.Profile!C2893*(1+'Założenia i wyniki'!$E$10/100)^24</f>
        <v>0.19106955</v>
      </c>
      <c r="D2893">
        <f t="shared" si="135"/>
        <v>0</v>
      </c>
      <c r="E2893">
        <f t="shared" si="136"/>
        <v>0</v>
      </c>
      <c r="F2893">
        <f t="shared" si="137"/>
        <v>0.19106955</v>
      </c>
    </row>
    <row r="2894" spans="1:6" x14ac:dyDescent="0.25">
      <c r="A2894">
        <v>2885</v>
      </c>
      <c r="B2894">
        <f>'Założenia i wyniki'!$E$6*Znorm.Profile!B2894*((100-(24*'Założenia i wyniki'!$E$9))/100)</f>
        <v>0</v>
      </c>
      <c r="C2894">
        <f>'Założenia i wyniki'!$E$8*Znorm.Profile!C2894*(1+'Założenia i wyniki'!$E$10/100)^24</f>
        <v>0.2133264</v>
      </c>
      <c r="D2894">
        <f t="shared" si="135"/>
        <v>0</v>
      </c>
      <c r="E2894">
        <f t="shared" si="136"/>
        <v>0</v>
      </c>
      <c r="F2894">
        <f t="shared" si="137"/>
        <v>0.2133264</v>
      </c>
    </row>
    <row r="2895" spans="1:6" x14ac:dyDescent="0.25">
      <c r="A2895">
        <v>2886</v>
      </c>
      <c r="B2895">
        <f>'Założenia i wyniki'!$E$6*Znorm.Profile!B2895*((100-(24*'Założenia i wyniki'!$E$9))/100)</f>
        <v>4.4725849056603768E-2</v>
      </c>
      <c r="C2895">
        <f>'Założenia i wyniki'!$E$8*Znorm.Profile!C2895*(1+'Założenia i wyniki'!$E$10/100)^24</f>
        <v>0.26579384999999994</v>
      </c>
      <c r="D2895">
        <f t="shared" si="135"/>
        <v>4.4725849056603768E-2</v>
      </c>
      <c r="E2895">
        <f t="shared" si="136"/>
        <v>0</v>
      </c>
      <c r="F2895">
        <f t="shared" si="137"/>
        <v>0.22106800094339618</v>
      </c>
    </row>
    <row r="2896" spans="1:6" x14ac:dyDescent="0.25">
      <c r="A2896">
        <v>2887</v>
      </c>
      <c r="B2896">
        <f>'Założenia i wyniki'!$E$6*Znorm.Profile!B2896*((100-(24*'Założenia i wyniki'!$E$9))/100)</f>
        <v>0.11721335849056605</v>
      </c>
      <c r="C2896">
        <f>'Założenia i wyniki'!$E$8*Znorm.Profile!C2896*(1+'Założenia i wyniki'!$E$10/100)^24</f>
        <v>0.32527040000000002</v>
      </c>
      <c r="D2896">
        <f t="shared" si="135"/>
        <v>0.11721335849056605</v>
      </c>
      <c r="E2896">
        <f t="shared" si="136"/>
        <v>0</v>
      </c>
      <c r="F2896">
        <f t="shared" si="137"/>
        <v>0.20805704150943397</v>
      </c>
    </row>
    <row r="2897" spans="1:6" x14ac:dyDescent="0.25">
      <c r="A2897">
        <v>2888</v>
      </c>
      <c r="B2897">
        <f>'Założenia i wyniki'!$E$6*Znorm.Profile!B2897*((100-(24*'Założenia i wyniki'!$E$9))/100)</f>
        <v>0.40801713207547163</v>
      </c>
      <c r="C2897">
        <f>'Założenia i wyniki'!$E$8*Znorm.Profile!C2897*(1+'Założenia i wyniki'!$E$10/100)^24</f>
        <v>0.38598209999999999</v>
      </c>
      <c r="D2897">
        <f t="shared" si="135"/>
        <v>0.38598209999999999</v>
      </c>
      <c r="E2897">
        <f t="shared" si="136"/>
        <v>2.2035032075471639E-2</v>
      </c>
      <c r="F2897">
        <f t="shared" si="137"/>
        <v>0</v>
      </c>
    </row>
    <row r="2898" spans="1:6" x14ac:dyDescent="0.25">
      <c r="A2898">
        <v>2889</v>
      </c>
      <c r="B2898">
        <f>'Założenia i wyniki'!$E$6*Znorm.Profile!B2898*((100-(24*'Założenia i wyniki'!$E$9))/100)</f>
        <v>0.90915245283018864</v>
      </c>
      <c r="C2898">
        <f>'Założenia i wyniki'!$E$8*Znorm.Profile!C2898*(1+'Założenia i wyniki'!$E$10/100)^24</f>
        <v>0.43665824999999991</v>
      </c>
      <c r="D2898">
        <f t="shared" si="135"/>
        <v>0.43665824999999991</v>
      </c>
      <c r="E2898">
        <f t="shared" si="136"/>
        <v>0.47249420283018873</v>
      </c>
      <c r="F2898">
        <f t="shared" si="137"/>
        <v>0</v>
      </c>
    </row>
    <row r="2899" spans="1:6" x14ac:dyDescent="0.25">
      <c r="A2899">
        <v>2890</v>
      </c>
      <c r="B2899">
        <f>'Założenia i wyniki'!$E$6*Znorm.Profile!B2899*((100-(24*'Założenia i wyniki'!$E$9))/100)</f>
        <v>1.1430913207547169</v>
      </c>
      <c r="C2899">
        <f>'Założenia i wyniki'!$E$8*Znorm.Profile!C2899*(1+'Założenia i wyniki'!$E$10/100)^24</f>
        <v>0.45631880000000002</v>
      </c>
      <c r="D2899">
        <f t="shared" si="135"/>
        <v>0.45631880000000002</v>
      </c>
      <c r="E2899">
        <f t="shared" si="136"/>
        <v>0.68677252075471684</v>
      </c>
      <c r="F2899">
        <f t="shared" si="137"/>
        <v>0</v>
      </c>
    </row>
    <row r="2900" spans="1:6" x14ac:dyDescent="0.25">
      <c r="A2900">
        <v>2891</v>
      </c>
      <c r="B2900">
        <f>'Założenia i wyniki'!$E$6*Znorm.Profile!B2900*((100-(24*'Założenia i wyniki'!$E$9))/100)</f>
        <v>1.1731245283018867</v>
      </c>
      <c r="C2900">
        <f>'Założenia i wyniki'!$E$8*Znorm.Profile!C2900*(1+'Założenia i wyniki'!$E$10/100)^24</f>
        <v>0.47135760000000004</v>
      </c>
      <c r="D2900">
        <f t="shared" si="135"/>
        <v>0.47135760000000004</v>
      </c>
      <c r="E2900">
        <f t="shared" si="136"/>
        <v>0.70176692830188669</v>
      </c>
      <c r="F2900">
        <f t="shared" si="137"/>
        <v>0</v>
      </c>
    </row>
    <row r="2901" spans="1:6" x14ac:dyDescent="0.25">
      <c r="A2901">
        <v>2892</v>
      </c>
      <c r="B2901">
        <f>'Założenia i wyniki'!$E$6*Znorm.Profile!B2901*((100-(24*'Założenia i wyniki'!$E$9))/100)</f>
        <v>1.1537630188679244</v>
      </c>
      <c r="C2901">
        <f>'Założenia i wyniki'!$E$8*Znorm.Profile!C2901*(1+'Założenia i wyniki'!$E$10/100)^24</f>
        <v>0.46185229999999994</v>
      </c>
      <c r="D2901">
        <f t="shared" si="135"/>
        <v>0.46185229999999994</v>
      </c>
      <c r="E2901">
        <f t="shared" si="136"/>
        <v>0.69191071886792455</v>
      </c>
      <c r="F2901">
        <f t="shared" si="137"/>
        <v>0</v>
      </c>
    </row>
    <row r="2902" spans="1:6" x14ac:dyDescent="0.25">
      <c r="A2902">
        <v>2893</v>
      </c>
      <c r="B2902">
        <f>'Założenia i wyniki'!$E$6*Znorm.Profile!B2902*((100-(24*'Założenia i wyniki'!$E$9))/100)</f>
        <v>1.2120762264150942</v>
      </c>
      <c r="C2902">
        <f>'Założenia i wyniki'!$E$8*Znorm.Profile!C2902*(1+'Założenia i wyniki'!$E$10/100)^24</f>
        <v>0.44476949999999998</v>
      </c>
      <c r="D2902">
        <f t="shared" si="135"/>
        <v>0.44476949999999998</v>
      </c>
      <c r="E2902">
        <f t="shared" si="136"/>
        <v>0.76730672641509412</v>
      </c>
      <c r="F2902">
        <f t="shared" si="137"/>
        <v>0</v>
      </c>
    </row>
    <row r="2903" spans="1:6" x14ac:dyDescent="0.25">
      <c r="A2903">
        <v>2894</v>
      </c>
      <c r="B2903">
        <f>'Założenia i wyniki'!$E$6*Znorm.Profile!B2903*((100-(24*'Założenia i wyniki'!$E$9))/100)</f>
        <v>1.6379532075471697</v>
      </c>
      <c r="C2903">
        <f>'Założenia i wyniki'!$E$8*Znorm.Profile!C2903*(1+'Założenia i wyniki'!$E$10/100)^24</f>
        <v>0.41871969999999997</v>
      </c>
      <c r="D2903">
        <f t="shared" si="135"/>
        <v>0.41871969999999997</v>
      </c>
      <c r="E2903">
        <f t="shared" si="136"/>
        <v>1.2192335075471696</v>
      </c>
      <c r="F2903">
        <f t="shared" si="137"/>
        <v>0</v>
      </c>
    </row>
    <row r="2904" spans="1:6" x14ac:dyDescent="0.25">
      <c r="A2904">
        <v>2895</v>
      </c>
      <c r="B2904">
        <f>'Założenia i wyniki'!$E$6*Znorm.Profile!B2904*((100-(24*'Założenia i wyniki'!$E$9))/100)</f>
        <v>1.3795456603773584</v>
      </c>
      <c r="C2904">
        <f>'Założenia i wyniki'!$E$8*Znorm.Profile!C2904*(1+'Założenia i wyniki'!$E$10/100)^24</f>
        <v>0.40236944999999996</v>
      </c>
      <c r="D2904">
        <f t="shared" si="135"/>
        <v>0.40236944999999996</v>
      </c>
      <c r="E2904">
        <f t="shared" si="136"/>
        <v>0.97717621037735847</v>
      </c>
      <c r="F2904">
        <f t="shared" si="137"/>
        <v>0</v>
      </c>
    </row>
    <row r="2905" spans="1:6" x14ac:dyDescent="0.25">
      <c r="A2905">
        <v>2896</v>
      </c>
      <c r="B2905">
        <f>'Założenia i wyniki'!$E$6*Znorm.Profile!B2905*((100-(24*'Założenia i wyniki'!$E$9))/100)</f>
        <v>0.99948075471698117</v>
      </c>
      <c r="C2905">
        <f>'Założenia i wyniki'!$E$8*Znorm.Profile!C2905*(1+'Założenia i wyniki'!$E$10/100)^24</f>
        <v>0.39657800000000004</v>
      </c>
      <c r="D2905">
        <f t="shared" si="135"/>
        <v>0.39657800000000004</v>
      </c>
      <c r="E2905">
        <f t="shared" si="136"/>
        <v>0.60290275471698118</v>
      </c>
      <c r="F2905">
        <f t="shared" si="137"/>
        <v>0</v>
      </c>
    </row>
    <row r="2906" spans="1:6" x14ac:dyDescent="0.25">
      <c r="A2906">
        <v>2897</v>
      </c>
      <c r="B2906">
        <f>'Założenia i wyniki'!$E$6*Znorm.Profile!B2906*((100-(24*'Założenia i wyniki'!$E$9))/100)</f>
        <v>0.46206166037735846</v>
      </c>
      <c r="C2906">
        <f>'Założenia i wyniki'!$E$8*Znorm.Profile!C2906*(1+'Założenia i wyniki'!$E$10/100)^24</f>
        <v>0.40074264999999998</v>
      </c>
      <c r="D2906">
        <f t="shared" si="135"/>
        <v>0.40074264999999998</v>
      </c>
      <c r="E2906">
        <f t="shared" si="136"/>
        <v>6.1319010377358485E-2</v>
      </c>
      <c r="F2906">
        <f t="shared" si="137"/>
        <v>0</v>
      </c>
    </row>
    <row r="2907" spans="1:6" x14ac:dyDescent="0.25">
      <c r="A2907">
        <v>2898</v>
      </c>
      <c r="B2907">
        <f>'Założenia i wyniki'!$E$6*Znorm.Profile!B2907*((100-(24*'Założenia i wyniki'!$E$9))/100)</f>
        <v>0.17514543396226415</v>
      </c>
      <c r="C2907">
        <f>'Założenia i wyniki'!$E$8*Znorm.Profile!C2907*(1+'Założenia i wyniki'!$E$10/100)^24</f>
        <v>0.419937</v>
      </c>
      <c r="D2907">
        <f t="shared" si="135"/>
        <v>0.17514543396226415</v>
      </c>
      <c r="E2907">
        <f t="shared" si="136"/>
        <v>0</v>
      </c>
      <c r="F2907">
        <f t="shared" si="137"/>
        <v>0.24479156603773586</v>
      </c>
    </row>
    <row r="2908" spans="1:6" x14ac:dyDescent="0.25">
      <c r="A2908">
        <v>2899</v>
      </c>
      <c r="B2908">
        <f>'Założenia i wyniki'!$E$6*Znorm.Profile!B2908*((100-(24*'Założenia i wyniki'!$E$9))/100)</f>
        <v>1.0430822641509433E-2</v>
      </c>
      <c r="C2908">
        <f>'Założenia i wyniki'!$E$8*Znorm.Profile!C2908*(1+'Założenia i wyniki'!$E$10/100)^24</f>
        <v>0.45479770000000003</v>
      </c>
      <c r="D2908">
        <f t="shared" si="135"/>
        <v>1.0430822641509433E-2</v>
      </c>
      <c r="E2908">
        <f t="shared" si="136"/>
        <v>0</v>
      </c>
      <c r="F2908">
        <f t="shared" si="137"/>
        <v>0.44436687735849062</v>
      </c>
    </row>
    <row r="2909" spans="1:6" x14ac:dyDescent="0.25">
      <c r="A2909">
        <v>2900</v>
      </c>
      <c r="B2909">
        <f>'Założenia i wyniki'!$E$6*Znorm.Profile!B2909*((100-(24*'Założenia i wyniki'!$E$9))/100)</f>
        <v>0</v>
      </c>
      <c r="C2909">
        <f>'Założenia i wyniki'!$E$8*Znorm.Profile!C2909*(1+'Założenia i wyniki'!$E$10/100)^24</f>
        <v>0.48629</v>
      </c>
      <c r="D2909">
        <f t="shared" si="135"/>
        <v>0</v>
      </c>
      <c r="E2909">
        <f t="shared" si="136"/>
        <v>0</v>
      </c>
      <c r="F2909">
        <f t="shared" si="137"/>
        <v>0.48629</v>
      </c>
    </row>
    <row r="2910" spans="1:6" x14ac:dyDescent="0.25">
      <c r="A2910">
        <v>2901</v>
      </c>
      <c r="B2910">
        <f>'Założenia i wyniki'!$E$6*Znorm.Profile!B2910*((100-(24*'Założenia i wyniki'!$E$9))/100)</f>
        <v>0</v>
      </c>
      <c r="C2910">
        <f>'Założenia i wyniki'!$E$8*Znorm.Profile!C2910*(1+'Założenia i wyniki'!$E$10/100)^24</f>
        <v>0.46606175000000005</v>
      </c>
      <c r="D2910">
        <f t="shared" si="135"/>
        <v>0</v>
      </c>
      <c r="E2910">
        <f t="shared" si="136"/>
        <v>0</v>
      </c>
      <c r="F2910">
        <f t="shared" si="137"/>
        <v>0.46606175000000005</v>
      </c>
    </row>
    <row r="2911" spans="1:6" x14ac:dyDescent="0.25">
      <c r="A2911">
        <v>2902</v>
      </c>
      <c r="B2911">
        <f>'Założenia i wyniki'!$E$6*Znorm.Profile!B2911*((100-(24*'Założenia i wyniki'!$E$9))/100)</f>
        <v>0</v>
      </c>
      <c r="C2911">
        <f>'Założenia i wyniki'!$E$8*Znorm.Profile!C2911*(1+'Założenia i wyniki'!$E$10/100)^24</f>
        <v>0.38648854999999999</v>
      </c>
      <c r="D2911">
        <f t="shared" si="135"/>
        <v>0</v>
      </c>
      <c r="E2911">
        <f t="shared" si="136"/>
        <v>0</v>
      </c>
      <c r="F2911">
        <f t="shared" si="137"/>
        <v>0.38648854999999999</v>
      </c>
    </row>
    <row r="2912" spans="1:6" x14ac:dyDescent="0.25">
      <c r="A2912">
        <v>2903</v>
      </c>
      <c r="B2912">
        <f>'Założenia i wyniki'!$E$6*Znorm.Profile!B2912*((100-(24*'Założenia i wyniki'!$E$9))/100)</f>
        <v>0</v>
      </c>
      <c r="C2912">
        <f>'Założenia i wyniki'!$E$8*Znorm.Profile!C2912*(1+'Założenia i wyniki'!$E$10/100)^24</f>
        <v>0.30492979999999997</v>
      </c>
      <c r="D2912">
        <f t="shared" si="135"/>
        <v>0</v>
      </c>
      <c r="E2912">
        <f t="shared" si="136"/>
        <v>0</v>
      </c>
      <c r="F2912">
        <f t="shared" si="137"/>
        <v>0.30492979999999997</v>
      </c>
    </row>
    <row r="2913" spans="1:6" x14ac:dyDescent="0.25">
      <c r="A2913">
        <v>2904</v>
      </c>
      <c r="B2913">
        <f>'Założenia i wyniki'!$E$6*Znorm.Profile!B2913*((100-(24*'Założenia i wyniki'!$E$9))/100)</f>
        <v>0</v>
      </c>
      <c r="C2913">
        <f>'Założenia i wyniki'!$E$8*Znorm.Profile!C2913*(1+'Założenia i wyniki'!$E$10/100)^24</f>
        <v>0.23050755000000001</v>
      </c>
      <c r="D2913">
        <f t="shared" si="135"/>
        <v>0</v>
      </c>
      <c r="E2913">
        <f t="shared" si="136"/>
        <v>0</v>
      </c>
      <c r="F2913">
        <f t="shared" si="137"/>
        <v>0.23050755000000001</v>
      </c>
    </row>
    <row r="2914" spans="1:6" x14ac:dyDescent="0.25">
      <c r="A2914">
        <v>2905</v>
      </c>
      <c r="B2914">
        <f>'Założenia i wyniki'!$E$6*Znorm.Profile!B2914*((100-(24*'Założenia i wyniki'!$E$9))/100)</f>
        <v>0</v>
      </c>
      <c r="C2914">
        <f>'Założenia i wyniki'!$E$8*Znorm.Profile!C2914*(1+'Założenia i wyniki'!$E$10/100)^24</f>
        <v>0.19608785000000004</v>
      </c>
      <c r="D2914">
        <f t="shared" si="135"/>
        <v>0</v>
      </c>
      <c r="E2914">
        <f t="shared" si="136"/>
        <v>0</v>
      </c>
      <c r="F2914">
        <f t="shared" si="137"/>
        <v>0.19608785000000004</v>
      </c>
    </row>
    <row r="2915" spans="1:6" x14ac:dyDescent="0.25">
      <c r="A2915">
        <v>2906</v>
      </c>
      <c r="B2915">
        <f>'Założenia i wyniki'!$E$6*Znorm.Profile!B2915*((100-(24*'Założenia i wyniki'!$E$9))/100)</f>
        <v>0</v>
      </c>
      <c r="C2915">
        <f>'Założenia i wyniki'!$E$8*Znorm.Profile!C2915*(1+'Założenia i wyniki'!$E$10/100)^24</f>
        <v>0.17866065</v>
      </c>
      <c r="D2915">
        <f t="shared" si="135"/>
        <v>0</v>
      </c>
      <c r="E2915">
        <f t="shared" si="136"/>
        <v>0</v>
      </c>
      <c r="F2915">
        <f t="shared" si="137"/>
        <v>0.17866065</v>
      </c>
    </row>
    <row r="2916" spans="1:6" x14ac:dyDescent="0.25">
      <c r="A2916">
        <v>2907</v>
      </c>
      <c r="B2916">
        <f>'Założenia i wyniki'!$E$6*Znorm.Profile!B2916*((100-(24*'Założenia i wyniki'!$E$9))/100)</f>
        <v>0</v>
      </c>
      <c r="C2916">
        <f>'Założenia i wyniki'!$E$8*Znorm.Profile!C2916*(1+'Założenia i wyniki'!$E$10/100)^24</f>
        <v>0.17706744999999999</v>
      </c>
      <c r="D2916">
        <f t="shared" si="135"/>
        <v>0</v>
      </c>
      <c r="E2916">
        <f t="shared" si="136"/>
        <v>0</v>
      </c>
      <c r="F2916">
        <f t="shared" si="137"/>
        <v>0.17706744999999999</v>
      </c>
    </row>
    <row r="2917" spans="1:6" x14ac:dyDescent="0.25">
      <c r="A2917">
        <v>2908</v>
      </c>
      <c r="B2917">
        <f>'Założenia i wyniki'!$E$6*Znorm.Profile!B2917*((100-(24*'Założenia i wyniki'!$E$9))/100)</f>
        <v>0</v>
      </c>
      <c r="C2917">
        <f>'Założenia i wyniki'!$E$8*Znorm.Profile!C2917*(1+'Założenia i wyniki'!$E$10/100)^24</f>
        <v>0.18163880000000002</v>
      </c>
      <c r="D2917">
        <f t="shared" si="135"/>
        <v>0</v>
      </c>
      <c r="E2917">
        <f t="shared" si="136"/>
        <v>0</v>
      </c>
      <c r="F2917">
        <f t="shared" si="137"/>
        <v>0.18163880000000002</v>
      </c>
    </row>
    <row r="2918" spans="1:6" x14ac:dyDescent="0.25">
      <c r="A2918">
        <v>2909</v>
      </c>
      <c r="B2918">
        <f>'Założenia i wyniki'!$E$6*Znorm.Profile!B2918*((100-(24*'Założenia i wyniki'!$E$9))/100)</f>
        <v>0</v>
      </c>
      <c r="C2918">
        <f>'Założenia i wyniki'!$E$8*Znorm.Profile!C2918*(1+'Założenia i wyniki'!$E$10/100)^24</f>
        <v>0.2080736</v>
      </c>
      <c r="D2918">
        <f t="shared" si="135"/>
        <v>0</v>
      </c>
      <c r="E2918">
        <f t="shared" si="136"/>
        <v>0</v>
      </c>
      <c r="F2918">
        <f t="shared" si="137"/>
        <v>0.2080736</v>
      </c>
    </row>
    <row r="2919" spans="1:6" x14ac:dyDescent="0.25">
      <c r="A2919">
        <v>2910</v>
      </c>
      <c r="B2919">
        <f>'Założenia i wyniki'!$E$6*Znorm.Profile!B2919*((100-(24*'Założenia i wyniki'!$E$9))/100)</f>
        <v>7.677524528301885E-2</v>
      </c>
      <c r="C2919">
        <f>'Założenia i wyniki'!$E$8*Znorm.Profile!C2919*(1+'Założenia i wyniki'!$E$10/100)^24</f>
        <v>0.25856564999999998</v>
      </c>
      <c r="D2919">
        <f t="shared" si="135"/>
        <v>7.677524528301885E-2</v>
      </c>
      <c r="E2919">
        <f t="shared" si="136"/>
        <v>0</v>
      </c>
      <c r="F2919">
        <f t="shared" si="137"/>
        <v>0.18179040471698113</v>
      </c>
    </row>
    <row r="2920" spans="1:6" x14ac:dyDescent="0.25">
      <c r="A2920">
        <v>2911</v>
      </c>
      <c r="B2920">
        <f>'Założenia i wyniki'!$E$6*Znorm.Profile!B2920*((100-(24*'Założenia i wyniki'!$E$9))/100)</f>
        <v>0.54641381132075473</v>
      </c>
      <c r="C2920">
        <f>'Założenia i wyniki'!$E$8*Znorm.Profile!C2920*(1+'Założenia i wyniki'!$E$10/100)^24</f>
        <v>0.30893589999999999</v>
      </c>
      <c r="D2920">
        <f t="shared" si="135"/>
        <v>0.30893589999999999</v>
      </c>
      <c r="E2920">
        <f t="shared" si="136"/>
        <v>0.23747791132075474</v>
      </c>
      <c r="F2920">
        <f t="shared" si="137"/>
        <v>0</v>
      </c>
    </row>
    <row r="2921" spans="1:6" x14ac:dyDescent="0.25">
      <c r="A2921">
        <v>2912</v>
      </c>
      <c r="B2921">
        <f>'Założenia i wyniki'!$E$6*Znorm.Profile!B2921*((100-(24*'Założenia i wyniki'!$E$9))/100)</f>
        <v>1.0712098113207547</v>
      </c>
      <c r="C2921">
        <f>'Założenia i wyniki'!$E$8*Znorm.Profile!C2921*(1+'Założenia i wyniki'!$E$10/100)^24</f>
        <v>0.37093664999999998</v>
      </c>
      <c r="D2921">
        <f t="shared" si="135"/>
        <v>0.37093664999999998</v>
      </c>
      <c r="E2921">
        <f t="shared" si="136"/>
        <v>0.70027316132075468</v>
      </c>
      <c r="F2921">
        <f t="shared" si="137"/>
        <v>0</v>
      </c>
    </row>
    <row r="2922" spans="1:6" x14ac:dyDescent="0.25">
      <c r="A2922">
        <v>2913</v>
      </c>
      <c r="B2922">
        <f>'Założenia i wyniki'!$E$6*Znorm.Profile!B2922*((100-(24*'Założenia i wyniki'!$E$9))/100)</f>
        <v>1.5314649056603773</v>
      </c>
      <c r="C2922">
        <f>'Założenia i wyniki'!$E$8*Znorm.Profile!C2922*(1+'Założenia i wyniki'!$E$10/100)^24</f>
        <v>0.40557965000000001</v>
      </c>
      <c r="D2922">
        <f t="shared" si="135"/>
        <v>0.40557965000000001</v>
      </c>
      <c r="E2922">
        <f t="shared" si="136"/>
        <v>1.1258852556603773</v>
      </c>
      <c r="F2922">
        <f t="shared" si="137"/>
        <v>0</v>
      </c>
    </row>
    <row r="2923" spans="1:6" x14ac:dyDescent="0.25">
      <c r="A2923">
        <v>2914</v>
      </c>
      <c r="B2923">
        <f>'Założenia i wyniki'!$E$6*Znorm.Profile!B2923*((100-(24*'Założenia i wyniki'!$E$9))/100)</f>
        <v>1.8365230188679249</v>
      </c>
      <c r="C2923">
        <f>'Założenia i wyniki'!$E$8*Znorm.Profile!C2923*(1+'Założenia i wyniki'!$E$10/100)^24</f>
        <v>0.41199479999999999</v>
      </c>
      <c r="D2923">
        <f t="shared" si="135"/>
        <v>0.41199479999999999</v>
      </c>
      <c r="E2923">
        <f t="shared" si="136"/>
        <v>1.4245282188679249</v>
      </c>
      <c r="F2923">
        <f t="shared" si="137"/>
        <v>0</v>
      </c>
    </row>
    <row r="2924" spans="1:6" x14ac:dyDescent="0.25">
      <c r="A2924">
        <v>2915</v>
      </c>
      <c r="B2924">
        <f>'Założenia i wyniki'!$E$6*Znorm.Profile!B2924*((100-(24*'Założenia i wyniki'!$E$9))/100)</f>
        <v>2.0001049056603772</v>
      </c>
      <c r="C2924">
        <f>'Założenia i wyniki'!$E$8*Znorm.Profile!C2924*(1+'Założenia i wyniki'!$E$10/100)^24</f>
        <v>0.41742400000000002</v>
      </c>
      <c r="D2924">
        <f t="shared" si="135"/>
        <v>0.41742400000000002</v>
      </c>
      <c r="E2924">
        <f t="shared" si="136"/>
        <v>1.5826809056603772</v>
      </c>
      <c r="F2924">
        <f t="shared" si="137"/>
        <v>0</v>
      </c>
    </row>
    <row r="2925" spans="1:6" x14ac:dyDescent="0.25">
      <c r="A2925">
        <v>2916</v>
      </c>
      <c r="B2925">
        <f>'Założenia i wyniki'!$E$6*Znorm.Profile!B2925*((100-(24*'Założenia i wyniki'!$E$9))/100)</f>
        <v>2.0444686792452829</v>
      </c>
      <c r="C2925">
        <f>'Założenia i wyniki'!$E$8*Znorm.Profile!C2925*(1+'Założenia i wyniki'!$E$10/100)^24</f>
        <v>0.41902524999999996</v>
      </c>
      <c r="D2925">
        <f t="shared" si="135"/>
        <v>0.41902524999999996</v>
      </c>
      <c r="E2925">
        <f t="shared" si="136"/>
        <v>1.6254434292452828</v>
      </c>
      <c r="F2925">
        <f t="shared" si="137"/>
        <v>0</v>
      </c>
    </row>
    <row r="2926" spans="1:6" x14ac:dyDescent="0.25">
      <c r="A2926">
        <v>2917</v>
      </c>
      <c r="B2926">
        <f>'Założenia i wyniki'!$E$6*Znorm.Profile!B2926*((100-(24*'Założenia i wyniki'!$E$9))/100)</f>
        <v>1.9850120754716976</v>
      </c>
      <c r="C2926">
        <f>'Założenia i wyniki'!$E$8*Znorm.Profile!C2926*(1+'Założenia i wyniki'!$E$10/100)^24</f>
        <v>0.42063839999999997</v>
      </c>
      <c r="D2926">
        <f t="shared" si="135"/>
        <v>0.42063839999999997</v>
      </c>
      <c r="E2926">
        <f t="shared" si="136"/>
        <v>1.5643736754716975</v>
      </c>
      <c r="F2926">
        <f t="shared" si="137"/>
        <v>0</v>
      </c>
    </row>
    <row r="2927" spans="1:6" x14ac:dyDescent="0.25">
      <c r="A2927">
        <v>2918</v>
      </c>
      <c r="B2927">
        <f>'Założenia i wyniki'!$E$6*Znorm.Profile!B2927*((100-(24*'Założenia i wyniki'!$E$9))/100)</f>
        <v>1.8076332075471697</v>
      </c>
      <c r="C2927">
        <f>'Założenia i wyniki'!$E$8*Znorm.Profile!C2927*(1+'Założenia i wyniki'!$E$10/100)^24</f>
        <v>0.42074549999999999</v>
      </c>
      <c r="D2927">
        <f t="shared" si="135"/>
        <v>0.42074549999999999</v>
      </c>
      <c r="E2927">
        <f t="shared" si="136"/>
        <v>1.3868877075471697</v>
      </c>
      <c r="F2927">
        <f t="shared" si="137"/>
        <v>0</v>
      </c>
    </row>
    <row r="2928" spans="1:6" x14ac:dyDescent="0.25">
      <c r="A2928">
        <v>2919</v>
      </c>
      <c r="B2928">
        <f>'Założenia i wyniki'!$E$6*Znorm.Profile!B2928*((100-(24*'Założenia i wyniki'!$E$9))/100)</f>
        <v>1.5140090566037734</v>
      </c>
      <c r="C2928">
        <f>'Założenia i wyniki'!$E$8*Znorm.Profile!C2928*(1+'Założenia i wyniki'!$E$10/100)^24</f>
        <v>0.40940969999999999</v>
      </c>
      <c r="D2928">
        <f t="shared" si="135"/>
        <v>0.40940969999999999</v>
      </c>
      <c r="E2928">
        <f t="shared" si="136"/>
        <v>1.1045993566037735</v>
      </c>
      <c r="F2928">
        <f t="shared" si="137"/>
        <v>0</v>
      </c>
    </row>
    <row r="2929" spans="1:6" x14ac:dyDescent="0.25">
      <c r="A2929">
        <v>2920</v>
      </c>
      <c r="B2929">
        <f>'Założenia i wyniki'!$E$6*Znorm.Profile!B2929*((100-(24*'Założenia i wyniki'!$E$9))/100)</f>
        <v>1.0883607547169811</v>
      </c>
      <c r="C2929">
        <f>'Założenia i wyniki'!$E$8*Znorm.Profile!C2929*(1+'Założenia i wyniki'!$E$10/100)^24</f>
        <v>0.40579454999999998</v>
      </c>
      <c r="D2929">
        <f t="shared" si="135"/>
        <v>0.40579454999999998</v>
      </c>
      <c r="E2929">
        <f t="shared" si="136"/>
        <v>0.68256620471698115</v>
      </c>
      <c r="F2929">
        <f t="shared" si="137"/>
        <v>0</v>
      </c>
    </row>
    <row r="2930" spans="1:6" x14ac:dyDescent="0.25">
      <c r="A2930">
        <v>2921</v>
      </c>
      <c r="B2930">
        <f>'Założenia i wyniki'!$E$6*Znorm.Profile!B2930*((100-(24*'Założenia i wyniki'!$E$9))/100)</f>
        <v>0.5928585660377359</v>
      </c>
      <c r="C2930">
        <f>'Założenia i wyniki'!$E$8*Znorm.Profile!C2930*(1+'Założenia i wyniki'!$E$10/100)^24</f>
        <v>0.40370504999999995</v>
      </c>
      <c r="D2930">
        <f t="shared" si="135"/>
        <v>0.40370504999999995</v>
      </c>
      <c r="E2930">
        <f t="shared" si="136"/>
        <v>0.18915351603773595</v>
      </c>
      <c r="F2930">
        <f t="shared" si="137"/>
        <v>0</v>
      </c>
    </row>
    <row r="2931" spans="1:6" x14ac:dyDescent="0.25">
      <c r="A2931">
        <v>2922</v>
      </c>
      <c r="B2931">
        <f>'Założenia i wyniki'!$E$6*Znorm.Profile!B2931*((100-(24*'Założenia i wyniki'!$E$9))/100)</f>
        <v>0.18569516981132073</v>
      </c>
      <c r="C2931">
        <f>'Założenia i wyniki'!$E$8*Znorm.Profile!C2931*(1+'Założenia i wyniki'!$E$10/100)^24</f>
        <v>0.40319194999999997</v>
      </c>
      <c r="D2931">
        <f t="shared" si="135"/>
        <v>0.18569516981132073</v>
      </c>
      <c r="E2931">
        <f t="shared" si="136"/>
        <v>0</v>
      </c>
      <c r="F2931">
        <f t="shared" si="137"/>
        <v>0.21749678018867924</v>
      </c>
    </row>
    <row r="2932" spans="1:6" x14ac:dyDescent="0.25">
      <c r="A2932">
        <v>2923</v>
      </c>
      <c r="B2932">
        <f>'Założenia i wyniki'!$E$6*Znorm.Profile!B2932*((100-(24*'Założenia i wyniki'!$E$9))/100)</f>
        <v>1.8762369811320755E-2</v>
      </c>
      <c r="C2932">
        <f>'Założenia i wyniki'!$E$8*Znorm.Profile!C2932*(1+'Założenia i wyniki'!$E$10/100)^24</f>
        <v>0.44110674999999999</v>
      </c>
      <c r="D2932">
        <f t="shared" si="135"/>
        <v>1.8762369811320755E-2</v>
      </c>
      <c r="E2932">
        <f t="shared" si="136"/>
        <v>0</v>
      </c>
      <c r="F2932">
        <f t="shared" si="137"/>
        <v>0.42234438018867926</v>
      </c>
    </row>
    <row r="2933" spans="1:6" x14ac:dyDescent="0.25">
      <c r="A2933">
        <v>2924</v>
      </c>
      <c r="B2933">
        <f>'Założenia i wyniki'!$E$6*Znorm.Profile!B2933*((100-(24*'Założenia i wyniki'!$E$9))/100)</f>
        <v>0</v>
      </c>
      <c r="C2933">
        <f>'Założenia i wyniki'!$E$8*Znorm.Profile!C2933*(1+'Założenia i wyniki'!$E$10/100)^24</f>
        <v>0.48627740000000003</v>
      </c>
      <c r="D2933">
        <f t="shared" si="135"/>
        <v>0</v>
      </c>
      <c r="E2933">
        <f t="shared" si="136"/>
        <v>0</v>
      </c>
      <c r="F2933">
        <f t="shared" si="137"/>
        <v>0.48627740000000003</v>
      </c>
    </row>
    <row r="2934" spans="1:6" x14ac:dyDescent="0.25">
      <c r="A2934">
        <v>2925</v>
      </c>
      <c r="B2934">
        <f>'Założenia i wyniki'!$E$6*Znorm.Profile!B2934*((100-(24*'Założenia i wyniki'!$E$9))/100)</f>
        <v>0</v>
      </c>
      <c r="C2934">
        <f>'Założenia i wyniki'!$E$8*Znorm.Profile!C2934*(1+'Założenia i wyniki'!$E$10/100)^24</f>
        <v>0.47085359999999998</v>
      </c>
      <c r="D2934">
        <f t="shared" si="135"/>
        <v>0</v>
      </c>
      <c r="E2934">
        <f t="shared" si="136"/>
        <v>0</v>
      </c>
      <c r="F2934">
        <f t="shared" si="137"/>
        <v>0.47085359999999998</v>
      </c>
    </row>
    <row r="2935" spans="1:6" x14ac:dyDescent="0.25">
      <c r="A2935">
        <v>2926</v>
      </c>
      <c r="B2935">
        <f>'Założenia i wyniki'!$E$6*Znorm.Profile!B2935*((100-(24*'Założenia i wyniki'!$E$9))/100)</f>
        <v>0</v>
      </c>
      <c r="C2935">
        <f>'Założenia i wyniki'!$E$8*Znorm.Profile!C2935*(1+'Założenia i wyniki'!$E$10/100)^24</f>
        <v>0.40126589999999995</v>
      </c>
      <c r="D2935">
        <f t="shared" si="135"/>
        <v>0</v>
      </c>
      <c r="E2935">
        <f t="shared" si="136"/>
        <v>0</v>
      </c>
      <c r="F2935">
        <f t="shared" si="137"/>
        <v>0.40126589999999995</v>
      </c>
    </row>
    <row r="2936" spans="1:6" x14ac:dyDescent="0.25">
      <c r="A2936">
        <v>2927</v>
      </c>
      <c r="B2936">
        <f>'Założenia i wyniki'!$E$6*Znorm.Profile!B2936*((100-(24*'Założenia i wyniki'!$E$9))/100)</f>
        <v>0</v>
      </c>
      <c r="C2936">
        <f>'Założenia i wyniki'!$E$8*Znorm.Profile!C2936*(1+'Założenia i wyniki'!$E$10/100)^24</f>
        <v>0.31715110000000002</v>
      </c>
      <c r="D2936">
        <f t="shared" si="135"/>
        <v>0</v>
      </c>
      <c r="E2936">
        <f t="shared" si="136"/>
        <v>0</v>
      </c>
      <c r="F2936">
        <f t="shared" si="137"/>
        <v>0.31715110000000002</v>
      </c>
    </row>
    <row r="2937" spans="1:6" x14ac:dyDescent="0.25">
      <c r="A2937">
        <v>2928</v>
      </c>
      <c r="B2937">
        <f>'Założenia i wyniki'!$E$6*Znorm.Profile!B2937*((100-(24*'Założenia i wyniki'!$E$9))/100)</f>
        <v>0</v>
      </c>
      <c r="C2937">
        <f>'Założenia i wyniki'!$E$8*Znorm.Profile!C2937*(1+'Założenia i wyniki'!$E$10/100)^24</f>
        <v>0.25571175000000002</v>
      </c>
      <c r="D2937">
        <f t="shared" si="135"/>
        <v>0</v>
      </c>
      <c r="E2937">
        <f t="shared" si="136"/>
        <v>0</v>
      </c>
      <c r="F2937">
        <f t="shared" si="137"/>
        <v>0.25571175000000002</v>
      </c>
    </row>
    <row r="2938" spans="1:6" x14ac:dyDescent="0.25">
      <c r="A2938">
        <v>2929</v>
      </c>
      <c r="B2938">
        <f>'Założenia i wyniki'!$E$6*Znorm.Profile!B2938*((100-(24*'Założenia i wyniki'!$E$9))/100)</f>
        <v>0</v>
      </c>
      <c r="C2938">
        <f>'Założenia i wyniki'!$E$8*Znorm.Profile!C2938*(1+'Założenia i wyniki'!$E$10/100)^24</f>
        <v>0.21669724999999998</v>
      </c>
      <c r="D2938">
        <f t="shared" si="135"/>
        <v>0</v>
      </c>
      <c r="E2938">
        <f t="shared" si="136"/>
        <v>0</v>
      </c>
      <c r="F2938">
        <f t="shared" si="137"/>
        <v>0.21669724999999998</v>
      </c>
    </row>
    <row r="2939" spans="1:6" x14ac:dyDescent="0.25">
      <c r="A2939">
        <v>2930</v>
      </c>
      <c r="B2939">
        <f>'Założenia i wyniki'!$E$6*Znorm.Profile!B2939*((100-(24*'Założenia i wyniki'!$E$9))/100)</f>
        <v>0</v>
      </c>
      <c r="C2939">
        <f>'Założenia i wyniki'!$E$8*Znorm.Profile!C2939*(1+'Założenia i wyniki'!$E$10/100)^24</f>
        <v>0.19379290000000002</v>
      </c>
      <c r="D2939">
        <f t="shared" si="135"/>
        <v>0</v>
      </c>
      <c r="E2939">
        <f t="shared" si="136"/>
        <v>0</v>
      </c>
      <c r="F2939">
        <f t="shared" si="137"/>
        <v>0.19379290000000002</v>
      </c>
    </row>
    <row r="2940" spans="1:6" x14ac:dyDescent="0.25">
      <c r="A2940">
        <v>2931</v>
      </c>
      <c r="B2940">
        <f>'Założenia i wyniki'!$E$6*Znorm.Profile!B2940*((100-(24*'Założenia i wyniki'!$E$9))/100)</f>
        <v>0</v>
      </c>
      <c r="C2940">
        <f>'Założenia i wyniki'!$E$8*Znorm.Profile!C2940*(1+'Założenia i wyniki'!$E$10/100)^24</f>
        <v>0.18711770000000003</v>
      </c>
      <c r="D2940">
        <f t="shared" si="135"/>
        <v>0</v>
      </c>
      <c r="E2940">
        <f t="shared" si="136"/>
        <v>0</v>
      </c>
      <c r="F2940">
        <f t="shared" si="137"/>
        <v>0.18711770000000003</v>
      </c>
    </row>
    <row r="2941" spans="1:6" x14ac:dyDescent="0.25">
      <c r="A2941">
        <v>2932</v>
      </c>
      <c r="B2941">
        <f>'Założenia i wyniki'!$E$6*Znorm.Profile!B2941*((100-(24*'Założenia i wyniki'!$E$9))/100)</f>
        <v>0</v>
      </c>
      <c r="C2941">
        <f>'Założenia i wyniki'!$E$8*Znorm.Profile!C2941*(1+'Założenia i wyniki'!$E$10/100)^24</f>
        <v>0.19491955</v>
      </c>
      <c r="D2941">
        <f t="shared" si="135"/>
        <v>0</v>
      </c>
      <c r="E2941">
        <f t="shared" si="136"/>
        <v>0</v>
      </c>
      <c r="F2941">
        <f t="shared" si="137"/>
        <v>0.19491955</v>
      </c>
    </row>
    <row r="2942" spans="1:6" x14ac:dyDescent="0.25">
      <c r="A2942">
        <v>2933</v>
      </c>
      <c r="B2942">
        <f>'Założenia i wyniki'!$E$6*Znorm.Profile!B2942*((100-(24*'Założenia i wyniki'!$E$9))/100)</f>
        <v>9.1456452830188661E-3</v>
      </c>
      <c r="C2942">
        <f>'Założenia i wyniki'!$E$8*Znorm.Profile!C2942*(1+'Założenia i wyniki'!$E$10/100)^24</f>
        <v>0.21447755000000002</v>
      </c>
      <c r="D2942">
        <f t="shared" si="135"/>
        <v>9.1456452830188661E-3</v>
      </c>
      <c r="E2942">
        <f t="shared" si="136"/>
        <v>0</v>
      </c>
      <c r="F2942">
        <f t="shared" si="137"/>
        <v>0.20533190471698115</v>
      </c>
    </row>
    <row r="2943" spans="1:6" x14ac:dyDescent="0.25">
      <c r="A2943">
        <v>2934</v>
      </c>
      <c r="B2943">
        <f>'Założenia i wyniki'!$E$6*Znorm.Profile!B2943*((100-(24*'Założenia i wyniki'!$E$9))/100)</f>
        <v>0.15393162264150942</v>
      </c>
      <c r="C2943">
        <f>'Założenia i wyniki'!$E$8*Znorm.Profile!C2943*(1+'Założenia i wyniki'!$E$10/100)^24</f>
        <v>0.25450109999999998</v>
      </c>
      <c r="D2943">
        <f t="shared" si="135"/>
        <v>0.15393162264150942</v>
      </c>
      <c r="E2943">
        <f t="shared" si="136"/>
        <v>0</v>
      </c>
      <c r="F2943">
        <f t="shared" si="137"/>
        <v>0.10056947735849056</v>
      </c>
    </row>
    <row r="2944" spans="1:6" x14ac:dyDescent="0.25">
      <c r="A2944">
        <v>2935</v>
      </c>
      <c r="B2944">
        <f>'Założenia i wyniki'!$E$6*Znorm.Profile!B2944*((100-(24*'Założenia i wyniki'!$E$9))/100)</f>
        <v>0.20902807547169813</v>
      </c>
      <c r="C2944">
        <f>'Założenia i wyniki'!$E$8*Znorm.Profile!C2944*(1+'Założenia i wyniki'!$E$10/100)^24</f>
        <v>0.31237045000000002</v>
      </c>
      <c r="D2944">
        <f t="shared" si="135"/>
        <v>0.20902807547169813</v>
      </c>
      <c r="E2944">
        <f t="shared" si="136"/>
        <v>0</v>
      </c>
      <c r="F2944">
        <f t="shared" si="137"/>
        <v>0.10334237452830189</v>
      </c>
    </row>
    <row r="2945" spans="1:6" x14ac:dyDescent="0.25">
      <c r="A2945">
        <v>2936</v>
      </c>
      <c r="B2945">
        <f>'Założenia i wyniki'!$E$6*Znorm.Profile!B2945*((100-(24*'Założenia i wyniki'!$E$9))/100)</f>
        <v>0.53379071698113201</v>
      </c>
      <c r="C2945">
        <f>'Założenia i wyniki'!$E$8*Znorm.Profile!C2945*(1+'Założenia i wyniki'!$E$10/100)^24</f>
        <v>0.3777662</v>
      </c>
      <c r="D2945">
        <f t="shared" si="135"/>
        <v>0.3777662</v>
      </c>
      <c r="E2945">
        <f t="shared" si="136"/>
        <v>0.15602451698113201</v>
      </c>
      <c r="F2945">
        <f t="shared" si="137"/>
        <v>0</v>
      </c>
    </row>
    <row r="2946" spans="1:6" x14ac:dyDescent="0.25">
      <c r="A2946">
        <v>2937</v>
      </c>
      <c r="B2946">
        <f>'Założenia i wyniki'!$E$6*Znorm.Profile!B2946*((100-(24*'Założenia i wyniki'!$E$9))/100)</f>
        <v>0.40231539622641499</v>
      </c>
      <c r="C2946">
        <f>'Założenia i wyniki'!$E$8*Znorm.Profile!C2946*(1+'Założenia i wyniki'!$E$10/100)^24</f>
        <v>0.42547505000000002</v>
      </c>
      <c r="D2946">
        <f t="shared" si="135"/>
        <v>0.40231539622641499</v>
      </c>
      <c r="E2946">
        <f t="shared" si="136"/>
        <v>0</v>
      </c>
      <c r="F2946">
        <f t="shared" si="137"/>
        <v>2.3159653773585032E-2</v>
      </c>
    </row>
    <row r="2947" spans="1:6" x14ac:dyDescent="0.25">
      <c r="A2947">
        <v>2938</v>
      </c>
      <c r="B2947">
        <f>'Założenia i wyniki'!$E$6*Znorm.Profile!B2947*((100-(24*'Założenia i wyniki'!$E$9))/100)</f>
        <v>1.1624528301886792</v>
      </c>
      <c r="C2947">
        <f>'Założenia i wyniki'!$E$8*Znorm.Profile!C2947*(1+'Założenia i wyniki'!$E$10/100)^24</f>
        <v>0.45603774999999996</v>
      </c>
      <c r="D2947">
        <f t="shared" si="135"/>
        <v>0.45603774999999996</v>
      </c>
      <c r="E2947">
        <f t="shared" si="136"/>
        <v>0.70641508018867927</v>
      </c>
      <c r="F2947">
        <f t="shared" si="137"/>
        <v>0</v>
      </c>
    </row>
    <row r="2948" spans="1:6" x14ac:dyDescent="0.25">
      <c r="A2948">
        <v>2939</v>
      </c>
      <c r="B2948">
        <f>'Założenia i wyniki'!$E$6*Znorm.Profile!B2948*((100-(24*'Założenia i wyniki'!$E$9))/100)</f>
        <v>1.7780573584905661</v>
      </c>
      <c r="C2948">
        <f>'Założenia i wyniki'!$E$8*Znorm.Profile!C2948*(1+'Założenia i wyniki'!$E$10/100)^24</f>
        <v>0.48326354999999999</v>
      </c>
      <c r="D2948">
        <f t="shared" si="135"/>
        <v>0.48326354999999999</v>
      </c>
      <c r="E2948">
        <f t="shared" si="136"/>
        <v>1.2947938084905661</v>
      </c>
      <c r="F2948">
        <f t="shared" si="137"/>
        <v>0</v>
      </c>
    </row>
    <row r="2949" spans="1:6" x14ac:dyDescent="0.25">
      <c r="A2949">
        <v>2940</v>
      </c>
      <c r="B2949">
        <f>'Założenia i wyniki'!$E$6*Znorm.Profile!B2949*((100-(24*'Założenia i wyniki'!$E$9))/100)</f>
        <v>2.0127584905660378</v>
      </c>
      <c r="C2949">
        <f>'Założenia i wyniki'!$E$8*Znorm.Profile!C2949*(1+'Założenia i wyniki'!$E$10/100)^24</f>
        <v>0.47093724999999997</v>
      </c>
      <c r="D2949">
        <f t="shared" si="135"/>
        <v>0.47093724999999997</v>
      </c>
      <c r="E2949">
        <f t="shared" si="136"/>
        <v>1.5418212405660379</v>
      </c>
      <c r="F2949">
        <f t="shared" si="137"/>
        <v>0</v>
      </c>
    </row>
    <row r="2950" spans="1:6" x14ac:dyDescent="0.25">
      <c r="A2950">
        <v>2941</v>
      </c>
      <c r="B2950">
        <f>'Założenia i wyniki'!$E$6*Znorm.Profile!B2950*((100-(24*'Założenia i wyniki'!$E$9))/100)</f>
        <v>1.9528445283018867</v>
      </c>
      <c r="C2950">
        <f>'Założenia i wyniki'!$E$8*Znorm.Profile!C2950*(1+'Założenia i wyniki'!$E$10/100)^24</f>
        <v>0.45930464999999998</v>
      </c>
      <c r="D2950">
        <f t="shared" si="135"/>
        <v>0.45930464999999998</v>
      </c>
      <c r="E2950">
        <f t="shared" si="136"/>
        <v>1.4935398783018867</v>
      </c>
      <c r="F2950">
        <f t="shared" si="137"/>
        <v>0</v>
      </c>
    </row>
    <row r="2951" spans="1:6" x14ac:dyDescent="0.25">
      <c r="A2951">
        <v>2942</v>
      </c>
      <c r="B2951">
        <f>'Założenia i wyniki'!$E$6*Znorm.Profile!B2951*((100-(24*'Założenia i wyniki'!$E$9))/100)</f>
        <v>1.7757705660377354</v>
      </c>
      <c r="C2951">
        <f>'Założenia i wyniki'!$E$8*Znorm.Profile!C2951*(1+'Założenia i wyniki'!$E$10/100)^24</f>
        <v>0.43399474999999993</v>
      </c>
      <c r="D2951">
        <f t="shared" si="135"/>
        <v>0.43399474999999993</v>
      </c>
      <c r="E2951">
        <f t="shared" si="136"/>
        <v>1.3417758160377355</v>
      </c>
      <c r="F2951">
        <f t="shared" si="137"/>
        <v>0</v>
      </c>
    </row>
    <row r="2952" spans="1:6" x14ac:dyDescent="0.25">
      <c r="A2952">
        <v>2943</v>
      </c>
      <c r="B2952">
        <f>'Założenia i wyniki'!$E$6*Znorm.Profile!B2952*((100-(24*'Założenia i wyniki'!$E$9))/100)</f>
        <v>1.390903396226415</v>
      </c>
      <c r="C2952">
        <f>'Założenia i wyniki'!$E$8*Znorm.Profile!C2952*(1+'Założenia i wyniki'!$E$10/100)^24</f>
        <v>0.41833119999999996</v>
      </c>
      <c r="D2952">
        <f t="shared" si="135"/>
        <v>0.41833119999999996</v>
      </c>
      <c r="E2952">
        <f t="shared" si="136"/>
        <v>0.97257219622641511</v>
      </c>
      <c r="F2952">
        <f t="shared" si="137"/>
        <v>0</v>
      </c>
    </row>
    <row r="2953" spans="1:6" x14ac:dyDescent="0.25">
      <c r="A2953">
        <v>2944</v>
      </c>
      <c r="B2953">
        <f>'Założenia i wyniki'!$E$6*Znorm.Profile!B2953*((100-(24*'Założenia i wyniki'!$E$9))/100)</f>
        <v>1.0453690566037737</v>
      </c>
      <c r="C2953">
        <f>'Założenia i wyniki'!$E$8*Znorm.Profile!C2953*(1+'Założenia i wyniki'!$E$10/100)^24</f>
        <v>0.41875645</v>
      </c>
      <c r="D2953">
        <f t="shared" si="135"/>
        <v>0.41875645</v>
      </c>
      <c r="E2953">
        <f t="shared" si="136"/>
        <v>0.6266126066037736</v>
      </c>
      <c r="F2953">
        <f t="shared" si="137"/>
        <v>0</v>
      </c>
    </row>
    <row r="2954" spans="1:6" x14ac:dyDescent="0.25">
      <c r="A2954">
        <v>2945</v>
      </c>
      <c r="B2954">
        <f>'Założenia i wyniki'!$E$6*Znorm.Profile!B2954*((100-(24*'Założenia i wyniki'!$E$9))/100)</f>
        <v>0.57040226415094331</v>
      </c>
      <c r="C2954">
        <f>'Założenia i wyniki'!$E$8*Znorm.Profile!C2954*(1+'Założenia i wyniki'!$E$10/100)^24</f>
        <v>0.42291305000000001</v>
      </c>
      <c r="D2954">
        <f t="shared" si="135"/>
        <v>0.42291305000000001</v>
      </c>
      <c r="E2954">
        <f t="shared" si="136"/>
        <v>0.14748921415094329</v>
      </c>
      <c r="F2954">
        <f t="shared" si="137"/>
        <v>0</v>
      </c>
    </row>
    <row r="2955" spans="1:6" x14ac:dyDescent="0.25">
      <c r="A2955">
        <v>2946</v>
      </c>
      <c r="B2955">
        <f>'Założenia i wyniki'!$E$6*Znorm.Profile!B2955*((100-(24*'Założenia i wyniki'!$E$9))/100)</f>
        <v>0.18507773584905662</v>
      </c>
      <c r="C2955">
        <f>'Założenia i wyniki'!$E$8*Znorm.Profile!C2955*(1+'Założenia i wyniki'!$E$10/100)^24</f>
        <v>0.44687824999999998</v>
      </c>
      <c r="D2955">
        <f t="shared" ref="D2955:D3018" si="138">IF(B2955&lt;=C2955,B2955,C2955)</f>
        <v>0.18507773584905662</v>
      </c>
      <c r="E2955">
        <f t="shared" ref="E2955:E3018" si="139">IF(B2955&gt;C2955,B2955-C2955,0)</f>
        <v>0</v>
      </c>
      <c r="F2955">
        <f t="shared" ref="F2955:F3018" si="140">IF(B2955&lt;C2955,C2955-B2955,0)</f>
        <v>0.26180051415094335</v>
      </c>
    </row>
    <row r="2956" spans="1:6" x14ac:dyDescent="0.25">
      <c r="A2956">
        <v>2947</v>
      </c>
      <c r="B2956">
        <f>'Założenia i wyniki'!$E$6*Znorm.Profile!B2956*((100-(24*'Założenia i wyniki'!$E$9))/100)</f>
        <v>1.7186769811320751E-2</v>
      </c>
      <c r="C2956">
        <f>'Założenia i wyniki'!$E$8*Znorm.Profile!C2956*(1+'Założenia i wyniki'!$E$10/100)^24</f>
        <v>0.47775069999999997</v>
      </c>
      <c r="D2956">
        <f t="shared" si="138"/>
        <v>1.7186769811320751E-2</v>
      </c>
      <c r="E2956">
        <f t="shared" si="139"/>
        <v>0</v>
      </c>
      <c r="F2956">
        <f t="shared" si="140"/>
        <v>0.46056393018867925</v>
      </c>
    </row>
    <row r="2957" spans="1:6" x14ac:dyDescent="0.25">
      <c r="A2957">
        <v>2948</v>
      </c>
      <c r="B2957">
        <f>'Założenia i wyniki'!$E$6*Znorm.Profile!B2957*((100-(24*'Założenia i wyniki'!$E$9))/100)</f>
        <v>0</v>
      </c>
      <c r="C2957">
        <f>'Założenia i wyniki'!$E$8*Znorm.Profile!C2957*(1+'Założenia i wyniki'!$E$10/100)^24</f>
        <v>0.49024080000000003</v>
      </c>
      <c r="D2957">
        <f t="shared" si="138"/>
        <v>0</v>
      </c>
      <c r="E2957">
        <f t="shared" si="139"/>
        <v>0</v>
      </c>
      <c r="F2957">
        <f t="shared" si="140"/>
        <v>0.49024080000000003</v>
      </c>
    </row>
    <row r="2958" spans="1:6" x14ac:dyDescent="0.25">
      <c r="A2958">
        <v>2949</v>
      </c>
      <c r="B2958">
        <f>'Założenia i wyniki'!$E$6*Znorm.Profile!B2958*((100-(24*'Założenia i wyniki'!$E$9))/100)</f>
        <v>0</v>
      </c>
      <c r="C2958">
        <f>'Założenia i wyniki'!$E$8*Znorm.Profile!C2958*(1+'Założenia i wyniki'!$E$10/100)^24</f>
        <v>0.46241824999999998</v>
      </c>
      <c r="D2958">
        <f t="shared" si="138"/>
        <v>0</v>
      </c>
      <c r="E2958">
        <f t="shared" si="139"/>
        <v>0</v>
      </c>
      <c r="F2958">
        <f t="shared" si="140"/>
        <v>0.46241824999999998</v>
      </c>
    </row>
    <row r="2959" spans="1:6" x14ac:dyDescent="0.25">
      <c r="A2959">
        <v>2950</v>
      </c>
      <c r="B2959">
        <f>'Założenia i wyniki'!$E$6*Znorm.Profile!B2959*((100-(24*'Założenia i wyniki'!$E$9))/100)</f>
        <v>0</v>
      </c>
      <c r="C2959">
        <f>'Założenia i wyniki'!$E$8*Znorm.Profile!C2959*(1+'Założenia i wyniki'!$E$10/100)^24</f>
        <v>0.38671325000000001</v>
      </c>
      <c r="D2959">
        <f t="shared" si="138"/>
        <v>0</v>
      </c>
      <c r="E2959">
        <f t="shared" si="139"/>
        <v>0</v>
      </c>
      <c r="F2959">
        <f t="shared" si="140"/>
        <v>0.38671325000000001</v>
      </c>
    </row>
    <row r="2960" spans="1:6" x14ac:dyDescent="0.25">
      <c r="A2960">
        <v>2951</v>
      </c>
      <c r="B2960">
        <f>'Założenia i wyniki'!$E$6*Znorm.Profile!B2960*((100-(24*'Założenia i wyniki'!$E$9))/100)</f>
        <v>0</v>
      </c>
      <c r="C2960">
        <f>'Założenia i wyniki'!$E$8*Znorm.Profile!C2960*(1+'Założenia i wyniki'!$E$10/100)^24</f>
        <v>0.30563889999999999</v>
      </c>
      <c r="D2960">
        <f t="shared" si="138"/>
        <v>0</v>
      </c>
      <c r="E2960">
        <f t="shared" si="139"/>
        <v>0</v>
      </c>
      <c r="F2960">
        <f t="shared" si="140"/>
        <v>0.30563889999999999</v>
      </c>
    </row>
    <row r="2961" spans="1:6" x14ac:dyDescent="0.25">
      <c r="A2961">
        <v>2952</v>
      </c>
      <c r="B2961">
        <f>'Założenia i wyniki'!$E$6*Znorm.Profile!B2961*((100-(24*'Założenia i wyniki'!$E$9))/100)</f>
        <v>0</v>
      </c>
      <c r="C2961">
        <f>'Założenia i wyniki'!$E$8*Znorm.Profile!C2961*(1+'Założenia i wyniki'!$E$10/100)^24</f>
        <v>0.22643774999999999</v>
      </c>
      <c r="D2961">
        <f t="shared" si="138"/>
        <v>0</v>
      </c>
      <c r="E2961">
        <f t="shared" si="139"/>
        <v>0</v>
      </c>
      <c r="F2961">
        <f t="shared" si="140"/>
        <v>0.22643774999999999</v>
      </c>
    </row>
    <row r="2962" spans="1:6" x14ac:dyDescent="0.25">
      <c r="A2962">
        <v>2953</v>
      </c>
      <c r="B2962">
        <f>'Założenia i wyniki'!$E$6*Znorm.Profile!B2962*((100-(24*'Założenia i wyniki'!$E$9))/100)</f>
        <v>0</v>
      </c>
      <c r="C2962">
        <f>'Założenia i wyniki'!$E$8*Znorm.Profile!C2962*(1+'Założenia i wyniki'!$E$10/100)^24</f>
        <v>0.19451915</v>
      </c>
      <c r="D2962">
        <f t="shared" si="138"/>
        <v>0</v>
      </c>
      <c r="E2962">
        <f t="shared" si="139"/>
        <v>0</v>
      </c>
      <c r="F2962">
        <f t="shared" si="140"/>
        <v>0.19451915</v>
      </c>
    </row>
    <row r="2963" spans="1:6" x14ac:dyDescent="0.25">
      <c r="A2963">
        <v>2954</v>
      </c>
      <c r="B2963">
        <f>'Założenia i wyniki'!$E$6*Znorm.Profile!B2963*((100-(24*'Założenia i wyniki'!$E$9))/100)</f>
        <v>0</v>
      </c>
      <c r="C2963">
        <f>'Założenia i wyniki'!$E$8*Znorm.Profile!C2963*(1+'Założenia i wyniki'!$E$10/100)^24</f>
        <v>0.18015095</v>
      </c>
      <c r="D2963">
        <f t="shared" si="138"/>
        <v>0</v>
      </c>
      <c r="E2963">
        <f t="shared" si="139"/>
        <v>0</v>
      </c>
      <c r="F2963">
        <f t="shared" si="140"/>
        <v>0.18015095</v>
      </c>
    </row>
    <row r="2964" spans="1:6" x14ac:dyDescent="0.25">
      <c r="A2964">
        <v>2955</v>
      </c>
      <c r="B2964">
        <f>'Założenia i wyniki'!$E$6*Znorm.Profile!B2964*((100-(24*'Założenia i wyniki'!$E$9))/100)</f>
        <v>0</v>
      </c>
      <c r="C2964">
        <f>'Założenia i wyniki'!$E$8*Znorm.Profile!C2964*(1+'Założenia i wyniki'!$E$10/100)^24</f>
        <v>0.1825166</v>
      </c>
      <c r="D2964">
        <f t="shared" si="138"/>
        <v>0</v>
      </c>
      <c r="E2964">
        <f t="shared" si="139"/>
        <v>0</v>
      </c>
      <c r="F2964">
        <f t="shared" si="140"/>
        <v>0.1825166</v>
      </c>
    </row>
    <row r="2965" spans="1:6" x14ac:dyDescent="0.25">
      <c r="A2965">
        <v>2956</v>
      </c>
      <c r="B2965">
        <f>'Założenia i wyniki'!$E$6*Znorm.Profile!B2965*((100-(24*'Założenia i wyniki'!$E$9))/100)</f>
        <v>0</v>
      </c>
      <c r="C2965">
        <f>'Założenia i wyniki'!$E$8*Znorm.Profile!C2965*(1+'Założenia i wyniki'!$E$10/100)^24</f>
        <v>0.20776</v>
      </c>
      <c r="D2965">
        <f t="shared" si="138"/>
        <v>0</v>
      </c>
      <c r="E2965">
        <f t="shared" si="139"/>
        <v>0</v>
      </c>
      <c r="F2965">
        <f t="shared" si="140"/>
        <v>0.20776</v>
      </c>
    </row>
    <row r="2966" spans="1:6" x14ac:dyDescent="0.25">
      <c r="A2966">
        <v>2957</v>
      </c>
      <c r="B2966">
        <f>'Założenia i wyniki'!$E$6*Znorm.Profile!B2966*((100-(24*'Założenia i wyniki'!$E$9))/100)</f>
        <v>0</v>
      </c>
      <c r="C2966">
        <f>'Założenia i wyniki'!$E$8*Znorm.Profile!C2966*(1+'Założenia i wyniki'!$E$10/100)^24</f>
        <v>0.25513705000000003</v>
      </c>
      <c r="D2966">
        <f t="shared" si="138"/>
        <v>0</v>
      </c>
      <c r="E2966">
        <f t="shared" si="139"/>
        <v>0</v>
      </c>
      <c r="F2966">
        <f t="shared" si="140"/>
        <v>0.25513705000000003</v>
      </c>
    </row>
    <row r="2967" spans="1:6" x14ac:dyDescent="0.25">
      <c r="A2967">
        <v>2958</v>
      </c>
      <c r="B2967">
        <f>'Założenia i wyniki'!$E$6*Znorm.Profile!B2967*((100-(24*'Założenia i wyniki'!$E$9))/100)</f>
        <v>2.042715471698113E-2</v>
      </c>
      <c r="C2967">
        <f>'Założenia i wyniki'!$E$8*Znorm.Profile!C2967*(1+'Założenia i wyniki'!$E$10/100)^24</f>
        <v>0.3368526</v>
      </c>
      <c r="D2967">
        <f t="shared" si="138"/>
        <v>2.042715471698113E-2</v>
      </c>
      <c r="E2967">
        <f t="shared" si="139"/>
        <v>0</v>
      </c>
      <c r="F2967">
        <f t="shared" si="140"/>
        <v>0.31642544528301886</v>
      </c>
    </row>
    <row r="2968" spans="1:6" x14ac:dyDescent="0.25">
      <c r="A2968">
        <v>2959</v>
      </c>
      <c r="B2968">
        <f>'Założenia i wyniki'!$E$6*Znorm.Profile!B2968*((100-(24*'Założenia i wyniki'!$E$9))/100)</f>
        <v>5.355591698113208E-2</v>
      </c>
      <c r="C2968">
        <f>'Założenia i wyniki'!$E$8*Znorm.Profile!C2968*(1+'Założenia i wyniki'!$E$10/100)^24</f>
        <v>0.37731609999999993</v>
      </c>
      <c r="D2968">
        <f t="shared" si="138"/>
        <v>5.355591698113208E-2</v>
      </c>
      <c r="E2968">
        <f t="shared" si="139"/>
        <v>0</v>
      </c>
      <c r="F2968">
        <f t="shared" si="140"/>
        <v>0.32376018301886783</v>
      </c>
    </row>
    <row r="2969" spans="1:6" x14ac:dyDescent="0.25">
      <c r="A2969">
        <v>2960</v>
      </c>
      <c r="B2969">
        <f>'Założenia i wyniki'!$E$6*Znorm.Profile!B2969*((100-(24*'Założenia i wyniki'!$E$9))/100)</f>
        <v>0.1086302641509434</v>
      </c>
      <c r="C2969">
        <f>'Założenia i wyniki'!$E$8*Znorm.Profile!C2969*(1+'Założenia i wyniki'!$E$10/100)^24</f>
        <v>0.39396000000000003</v>
      </c>
      <c r="D2969">
        <f t="shared" si="138"/>
        <v>0.1086302641509434</v>
      </c>
      <c r="E2969">
        <f t="shared" si="139"/>
        <v>0</v>
      </c>
      <c r="F2969">
        <f t="shared" si="140"/>
        <v>0.28532973584905663</v>
      </c>
    </row>
    <row r="2970" spans="1:6" x14ac:dyDescent="0.25">
      <c r="A2970">
        <v>2961</v>
      </c>
      <c r="B2970">
        <f>'Założenia i wyniki'!$E$6*Znorm.Profile!B2970*((100-(24*'Założenia i wyniki'!$E$9))/100)</f>
        <v>0.1780649056603773</v>
      </c>
      <c r="C2970">
        <f>'Założenia i wyniki'!$E$8*Znorm.Profile!C2970*(1+'Założenia i wyniki'!$E$10/100)^24</f>
        <v>0.3961153</v>
      </c>
      <c r="D2970">
        <f t="shared" si="138"/>
        <v>0.1780649056603773</v>
      </c>
      <c r="E2970">
        <f t="shared" si="139"/>
        <v>0</v>
      </c>
      <c r="F2970">
        <f t="shared" si="140"/>
        <v>0.2180503943396227</v>
      </c>
    </row>
    <row r="2971" spans="1:6" x14ac:dyDescent="0.25">
      <c r="A2971">
        <v>2962</v>
      </c>
      <c r="B2971">
        <f>'Założenia i wyniki'!$E$6*Znorm.Profile!B2971*((100-(24*'Założenia i wyniki'!$E$9))/100)</f>
        <v>0.294973358490566</v>
      </c>
      <c r="C2971">
        <f>'Założenia i wyniki'!$E$8*Znorm.Profile!C2971*(1+'Założenia i wyniki'!$E$10/100)^24</f>
        <v>0.37583</v>
      </c>
      <c r="D2971">
        <f t="shared" si="138"/>
        <v>0.294973358490566</v>
      </c>
      <c r="E2971">
        <f t="shared" si="139"/>
        <v>0</v>
      </c>
      <c r="F2971">
        <f t="shared" si="140"/>
        <v>8.0856641509434002E-2</v>
      </c>
    </row>
    <row r="2972" spans="1:6" x14ac:dyDescent="0.25">
      <c r="A2972">
        <v>2963</v>
      </c>
      <c r="B2972">
        <f>'Założenia i wyniki'!$E$6*Znorm.Profile!B2972*((100-(24*'Założenia i wyniki'!$E$9))/100)</f>
        <v>0.27568807547169816</v>
      </c>
      <c r="C2972">
        <f>'Założenia i wyniki'!$E$8*Znorm.Profile!C2972*(1+'Założenia i wyniki'!$E$10/100)^24</f>
        <v>0.37945914999999997</v>
      </c>
      <c r="D2972">
        <f t="shared" si="138"/>
        <v>0.27568807547169816</v>
      </c>
      <c r="E2972">
        <f t="shared" si="139"/>
        <v>0</v>
      </c>
      <c r="F2972">
        <f t="shared" si="140"/>
        <v>0.10377107452830181</v>
      </c>
    </row>
    <row r="2973" spans="1:6" x14ac:dyDescent="0.25">
      <c r="A2973">
        <v>2964</v>
      </c>
      <c r="B2973">
        <f>'Założenia i wyniki'!$E$6*Znorm.Profile!B2973*((100-(24*'Założenia i wyniki'!$E$9))/100)</f>
        <v>0.19954550943396221</v>
      </c>
      <c r="C2973">
        <f>'Założenia i wyniki'!$E$8*Znorm.Profile!C2973*(1+'Założenia i wyniki'!$E$10/100)^24</f>
        <v>0.37837379999999998</v>
      </c>
      <c r="D2973">
        <f t="shared" si="138"/>
        <v>0.19954550943396221</v>
      </c>
      <c r="E2973">
        <f t="shared" si="139"/>
        <v>0</v>
      </c>
      <c r="F2973">
        <f t="shared" si="140"/>
        <v>0.17882829056603777</v>
      </c>
    </row>
    <row r="2974" spans="1:6" x14ac:dyDescent="0.25">
      <c r="A2974">
        <v>2965</v>
      </c>
      <c r="B2974">
        <f>'Założenia i wyniki'!$E$6*Znorm.Profile!B2974*((100-(24*'Założenia i wyniki'!$E$9))/100)</f>
        <v>0.21606377358490564</v>
      </c>
      <c r="C2974">
        <f>'Założenia i wyniki'!$E$8*Znorm.Profile!C2974*(1+'Założenia i wyniki'!$E$10/100)^24</f>
        <v>0.38206105000000001</v>
      </c>
      <c r="D2974">
        <f t="shared" si="138"/>
        <v>0.21606377358490564</v>
      </c>
      <c r="E2974">
        <f t="shared" si="139"/>
        <v>0</v>
      </c>
      <c r="F2974">
        <f t="shared" si="140"/>
        <v>0.16599727641509437</v>
      </c>
    </row>
    <row r="2975" spans="1:6" x14ac:dyDescent="0.25">
      <c r="A2975">
        <v>2966</v>
      </c>
      <c r="B2975">
        <f>'Założenia i wyniki'!$E$6*Znorm.Profile!B2975*((100-(24*'Założenia i wyniki'!$E$9))/100)</f>
        <v>0.19404958490566035</v>
      </c>
      <c r="C2975">
        <f>'Założenia i wyniki'!$E$8*Znorm.Profile!C2975*(1+'Założenia i wyniki'!$E$10/100)^24</f>
        <v>0.37330999999999998</v>
      </c>
      <c r="D2975">
        <f t="shared" si="138"/>
        <v>0.19404958490566035</v>
      </c>
      <c r="E2975">
        <f t="shared" si="139"/>
        <v>0</v>
      </c>
      <c r="F2975">
        <f t="shared" si="140"/>
        <v>0.17926041509433963</v>
      </c>
    </row>
    <row r="2976" spans="1:6" x14ac:dyDescent="0.25">
      <c r="A2976">
        <v>2967</v>
      </c>
      <c r="B2976">
        <f>'Założenia i wyniki'!$E$6*Znorm.Profile!B2976*((100-(24*'Założenia i wyniki'!$E$9))/100)</f>
        <v>0.16628030188679241</v>
      </c>
      <c r="C2976">
        <f>'Założenia i wyniki'!$E$8*Znorm.Profile!C2976*(1+'Założenia i wyniki'!$E$10/100)^24</f>
        <v>0.38253775000000001</v>
      </c>
      <c r="D2976">
        <f t="shared" si="138"/>
        <v>0.16628030188679241</v>
      </c>
      <c r="E2976">
        <f t="shared" si="139"/>
        <v>0</v>
      </c>
      <c r="F2976">
        <f t="shared" si="140"/>
        <v>0.2162574481132076</v>
      </c>
    </row>
    <row r="2977" spans="1:6" x14ac:dyDescent="0.25">
      <c r="A2977">
        <v>2968</v>
      </c>
      <c r="B2977">
        <f>'Założenia i wyniki'!$E$6*Znorm.Profile!B2977*((100-(24*'Założenia i wyniki'!$E$9))/100)</f>
        <v>0.16184392452830185</v>
      </c>
      <c r="C2977">
        <f>'Założenia i wyniki'!$E$8*Znorm.Profile!C2977*(1+'Założenia i wyniki'!$E$10/100)^24</f>
        <v>0.39737984999999998</v>
      </c>
      <c r="D2977">
        <f t="shared" si="138"/>
        <v>0.16184392452830185</v>
      </c>
      <c r="E2977">
        <f t="shared" si="139"/>
        <v>0</v>
      </c>
      <c r="F2977">
        <f t="shared" si="140"/>
        <v>0.23553592547169813</v>
      </c>
    </row>
    <row r="2978" spans="1:6" x14ac:dyDescent="0.25">
      <c r="A2978">
        <v>2969</v>
      </c>
      <c r="B2978">
        <f>'Założenia i wyniki'!$E$6*Znorm.Profile!B2978*((100-(24*'Założenia i wyniki'!$E$9))/100)</f>
        <v>8.257607547169811E-2</v>
      </c>
      <c r="C2978">
        <f>'Założenia i wyniki'!$E$8*Znorm.Profile!C2978*(1+'Założenia i wyniki'!$E$10/100)^24</f>
        <v>0.41174140000000004</v>
      </c>
      <c r="D2978">
        <f t="shared" si="138"/>
        <v>8.257607547169811E-2</v>
      </c>
      <c r="E2978">
        <f t="shared" si="139"/>
        <v>0</v>
      </c>
      <c r="F2978">
        <f t="shared" si="140"/>
        <v>0.32916532452830194</v>
      </c>
    </row>
    <row r="2979" spans="1:6" x14ac:dyDescent="0.25">
      <c r="A2979">
        <v>2970</v>
      </c>
      <c r="B2979">
        <f>'Założenia i wyniki'!$E$6*Znorm.Profile!B2979*((100-(24*'Założenia i wyniki'!$E$9))/100)</f>
        <v>3.3264445283018862E-2</v>
      </c>
      <c r="C2979">
        <f>'Założenia i wyniki'!$E$8*Znorm.Profile!C2979*(1+'Założenia i wyniki'!$E$10/100)^24</f>
        <v>0.43149785000000002</v>
      </c>
      <c r="D2979">
        <f t="shared" si="138"/>
        <v>3.3264445283018862E-2</v>
      </c>
      <c r="E2979">
        <f t="shared" si="139"/>
        <v>0</v>
      </c>
      <c r="F2979">
        <f t="shared" si="140"/>
        <v>0.39823340471698115</v>
      </c>
    </row>
    <row r="2980" spans="1:6" x14ac:dyDescent="0.25">
      <c r="A2980">
        <v>2971</v>
      </c>
      <c r="B2980">
        <f>'Założenia i wyniki'!$E$6*Znorm.Profile!B2980*((100-(24*'Założenia i wyniki'!$E$9))/100)</f>
        <v>0</v>
      </c>
      <c r="C2980">
        <f>'Założenia i wyniki'!$E$8*Znorm.Profile!C2980*(1+'Założenia i wyniki'!$E$10/100)^24</f>
        <v>0.48809915000000009</v>
      </c>
      <c r="D2980">
        <f t="shared" si="138"/>
        <v>0</v>
      </c>
      <c r="E2980">
        <f t="shared" si="139"/>
        <v>0</v>
      </c>
      <c r="F2980">
        <f t="shared" si="140"/>
        <v>0.48809915000000009</v>
      </c>
    </row>
    <row r="2981" spans="1:6" x14ac:dyDescent="0.25">
      <c r="A2981">
        <v>2972</v>
      </c>
      <c r="B2981">
        <f>'Założenia i wyniki'!$E$6*Znorm.Profile!B2981*((100-(24*'Założenia i wyniki'!$E$9))/100)</f>
        <v>0</v>
      </c>
      <c r="C2981">
        <f>'Założenia i wyniki'!$E$8*Znorm.Profile!C2981*(1+'Założenia i wyniki'!$E$10/100)^24</f>
        <v>0.54111854999999998</v>
      </c>
      <c r="D2981">
        <f t="shared" si="138"/>
        <v>0</v>
      </c>
      <c r="E2981">
        <f t="shared" si="139"/>
        <v>0</v>
      </c>
      <c r="F2981">
        <f t="shared" si="140"/>
        <v>0.54111854999999998</v>
      </c>
    </row>
    <row r="2982" spans="1:6" x14ac:dyDescent="0.25">
      <c r="A2982">
        <v>2973</v>
      </c>
      <c r="B2982">
        <f>'Założenia i wyniki'!$E$6*Znorm.Profile!B2982*((100-(24*'Założenia i wyniki'!$E$9))/100)</f>
        <v>0</v>
      </c>
      <c r="C2982">
        <f>'Założenia i wyniki'!$E$8*Znorm.Profile!C2982*(1+'Założenia i wyniki'!$E$10/100)^24</f>
        <v>0.5061966</v>
      </c>
      <c r="D2982">
        <f t="shared" si="138"/>
        <v>0</v>
      </c>
      <c r="E2982">
        <f t="shared" si="139"/>
        <v>0</v>
      </c>
      <c r="F2982">
        <f t="shared" si="140"/>
        <v>0.5061966</v>
      </c>
    </row>
    <row r="2983" spans="1:6" x14ac:dyDescent="0.25">
      <c r="A2983">
        <v>2974</v>
      </c>
      <c r="B2983">
        <f>'Założenia i wyniki'!$E$6*Znorm.Profile!B2983*((100-(24*'Założenia i wyniki'!$E$9))/100)</f>
        <v>0</v>
      </c>
      <c r="C2983">
        <f>'Założenia i wyniki'!$E$8*Znorm.Profile!C2983*(1+'Założenia i wyniki'!$E$10/100)^24</f>
        <v>0.41673450000000001</v>
      </c>
      <c r="D2983">
        <f t="shared" si="138"/>
        <v>0</v>
      </c>
      <c r="E2983">
        <f t="shared" si="139"/>
        <v>0</v>
      </c>
      <c r="F2983">
        <f t="shared" si="140"/>
        <v>0.41673450000000001</v>
      </c>
    </row>
    <row r="2984" spans="1:6" x14ac:dyDescent="0.25">
      <c r="A2984">
        <v>2975</v>
      </c>
      <c r="B2984">
        <f>'Założenia i wyniki'!$E$6*Znorm.Profile!B2984*((100-(24*'Założenia i wyniki'!$E$9))/100)</f>
        <v>0</v>
      </c>
      <c r="C2984">
        <f>'Założenia i wyniki'!$E$8*Znorm.Profile!C2984*(1+'Założenia i wyniki'!$E$10/100)^24</f>
        <v>0.30798424999999996</v>
      </c>
      <c r="D2984">
        <f t="shared" si="138"/>
        <v>0</v>
      </c>
      <c r="E2984">
        <f t="shared" si="139"/>
        <v>0</v>
      </c>
      <c r="F2984">
        <f t="shared" si="140"/>
        <v>0.30798424999999996</v>
      </c>
    </row>
    <row r="2985" spans="1:6" x14ac:dyDescent="0.25">
      <c r="A2985">
        <v>2976</v>
      </c>
      <c r="B2985">
        <f>'Założenia i wyniki'!$E$6*Znorm.Profile!B2985*((100-(24*'Założenia i wyniki'!$E$9))/100)</f>
        <v>0</v>
      </c>
      <c r="C2985">
        <f>'Założenia i wyniki'!$E$8*Znorm.Profile!C2985*(1+'Założenia i wyniki'!$E$10/100)^24</f>
        <v>0.23188059999999999</v>
      </c>
      <c r="D2985">
        <f t="shared" si="138"/>
        <v>0</v>
      </c>
      <c r="E2985">
        <f t="shared" si="139"/>
        <v>0</v>
      </c>
      <c r="F2985">
        <f t="shared" si="140"/>
        <v>0.23188059999999999</v>
      </c>
    </row>
    <row r="2986" spans="1:6" x14ac:dyDescent="0.25">
      <c r="A2986">
        <v>2977</v>
      </c>
      <c r="B2986">
        <f>'Założenia i wyniki'!$E$6*Znorm.Profile!B2986*((100-(24*'Założenia i wyniki'!$E$9))/100)</f>
        <v>0</v>
      </c>
      <c r="C2986">
        <f>'Założenia i wyniki'!$E$8*Znorm.Profile!C2986*(1+'Założenia i wyniki'!$E$10/100)^24</f>
        <v>0.19584109999999999</v>
      </c>
      <c r="D2986">
        <f t="shared" si="138"/>
        <v>0</v>
      </c>
      <c r="E2986">
        <f t="shared" si="139"/>
        <v>0</v>
      </c>
      <c r="F2986">
        <f t="shared" si="140"/>
        <v>0.19584109999999999</v>
      </c>
    </row>
    <row r="2987" spans="1:6" x14ac:dyDescent="0.25">
      <c r="A2987">
        <v>2978</v>
      </c>
      <c r="B2987">
        <f>'Założenia i wyniki'!$E$6*Znorm.Profile!B2987*((100-(24*'Założenia i wyniki'!$E$9))/100)</f>
        <v>0</v>
      </c>
      <c r="C2987">
        <f>'Założenia i wyniki'!$E$8*Znorm.Profile!C2987*(1+'Założenia i wyniki'!$E$10/100)^24</f>
        <v>0.18292644999999999</v>
      </c>
      <c r="D2987">
        <f t="shared" si="138"/>
        <v>0</v>
      </c>
      <c r="E2987">
        <f t="shared" si="139"/>
        <v>0</v>
      </c>
      <c r="F2987">
        <f t="shared" si="140"/>
        <v>0.18292644999999999</v>
      </c>
    </row>
    <row r="2988" spans="1:6" x14ac:dyDescent="0.25">
      <c r="A2988">
        <v>2979</v>
      </c>
      <c r="B2988">
        <f>'Założenia i wyniki'!$E$6*Znorm.Profile!B2988*((100-(24*'Założenia i wyniki'!$E$9))/100)</f>
        <v>0</v>
      </c>
      <c r="C2988">
        <f>'Założenia i wyniki'!$E$8*Znorm.Profile!C2988*(1+'Założenia i wyniki'!$E$10/100)^24</f>
        <v>0.18419869999999999</v>
      </c>
      <c r="D2988">
        <f t="shared" si="138"/>
        <v>0</v>
      </c>
      <c r="E2988">
        <f t="shared" si="139"/>
        <v>0</v>
      </c>
      <c r="F2988">
        <f t="shared" si="140"/>
        <v>0.18419869999999999</v>
      </c>
    </row>
    <row r="2989" spans="1:6" x14ac:dyDescent="0.25">
      <c r="A2989">
        <v>2980</v>
      </c>
      <c r="B2989">
        <f>'Założenia i wyniki'!$E$6*Znorm.Profile!B2989*((100-(24*'Założenia i wyniki'!$E$9))/100)</f>
        <v>0</v>
      </c>
      <c r="C2989">
        <f>'Założenia i wyniki'!$E$8*Znorm.Profile!C2989*(1+'Założenia i wyniki'!$E$10/100)^24</f>
        <v>0.20462749999999999</v>
      </c>
      <c r="D2989">
        <f t="shared" si="138"/>
        <v>0</v>
      </c>
      <c r="E2989">
        <f t="shared" si="139"/>
        <v>0</v>
      </c>
      <c r="F2989">
        <f t="shared" si="140"/>
        <v>0.20462749999999999</v>
      </c>
    </row>
    <row r="2990" spans="1:6" x14ac:dyDescent="0.25">
      <c r="A2990">
        <v>2981</v>
      </c>
      <c r="B2990">
        <f>'Założenia i wyniki'!$E$6*Znorm.Profile!B2990*((100-(24*'Założenia i wyniki'!$E$9))/100)</f>
        <v>0</v>
      </c>
      <c r="C2990">
        <f>'Założenia i wyniki'!$E$8*Znorm.Profile!C2990*(1+'Założenia i wyniki'!$E$10/100)^24</f>
        <v>0.25575690000000001</v>
      </c>
      <c r="D2990">
        <f t="shared" si="138"/>
        <v>0</v>
      </c>
      <c r="E2990">
        <f t="shared" si="139"/>
        <v>0</v>
      </c>
      <c r="F2990">
        <f t="shared" si="140"/>
        <v>0.25575690000000001</v>
      </c>
    </row>
    <row r="2991" spans="1:6" x14ac:dyDescent="0.25">
      <c r="A2991">
        <v>2982</v>
      </c>
      <c r="B2991">
        <f>'Założenia i wyniki'!$E$6*Znorm.Profile!B2991*((100-(24*'Założenia i wyniki'!$E$9))/100)</f>
        <v>4.8993003773584898E-2</v>
      </c>
      <c r="C2991">
        <f>'Założenia i wyniki'!$E$8*Znorm.Profile!C2991*(1+'Założenia i wyniki'!$E$10/100)^24</f>
        <v>0.33530595000000002</v>
      </c>
      <c r="D2991">
        <f t="shared" si="138"/>
        <v>4.8993003773584898E-2</v>
      </c>
      <c r="E2991">
        <f t="shared" si="139"/>
        <v>0</v>
      </c>
      <c r="F2991">
        <f t="shared" si="140"/>
        <v>0.28631294622641512</v>
      </c>
    </row>
    <row r="2992" spans="1:6" x14ac:dyDescent="0.25">
      <c r="A2992">
        <v>2983</v>
      </c>
      <c r="B2992">
        <f>'Założenia i wyniki'!$E$6*Znorm.Profile!B2992*((100-(24*'Założenia i wyniki'!$E$9))/100)</f>
        <v>9.7005735849056599E-2</v>
      </c>
      <c r="C2992">
        <f>'Założenia i wyniki'!$E$8*Znorm.Profile!C2992*(1+'Założenia i wyniki'!$E$10/100)^24</f>
        <v>0.37917390000000001</v>
      </c>
      <c r="D2992">
        <f t="shared" si="138"/>
        <v>9.7005735849056599E-2</v>
      </c>
      <c r="E2992">
        <f t="shared" si="139"/>
        <v>0</v>
      </c>
      <c r="F2992">
        <f t="shared" si="140"/>
        <v>0.28216816415094342</v>
      </c>
    </row>
    <row r="2993" spans="1:6" x14ac:dyDescent="0.25">
      <c r="A2993">
        <v>2984</v>
      </c>
      <c r="B2993">
        <f>'Założenia i wyniki'!$E$6*Znorm.Profile!B2993*((100-(24*'Założenia i wyniki'!$E$9))/100)</f>
        <v>0.1734150943396226</v>
      </c>
      <c r="C2993">
        <f>'Założenia i wyniki'!$E$8*Znorm.Profile!C2993*(1+'Założenia i wyniki'!$E$10/100)^24</f>
        <v>0.3886211</v>
      </c>
      <c r="D2993">
        <f t="shared" si="138"/>
        <v>0.1734150943396226</v>
      </c>
      <c r="E2993">
        <f t="shared" si="139"/>
        <v>0</v>
      </c>
      <c r="F2993">
        <f t="shared" si="140"/>
        <v>0.2152060056603774</v>
      </c>
    </row>
    <row r="2994" spans="1:6" x14ac:dyDescent="0.25">
      <c r="A2994">
        <v>2985</v>
      </c>
      <c r="B2994">
        <f>'Założenia i wyniki'!$E$6*Znorm.Profile!B2994*((100-(24*'Założenia i wyniki'!$E$9))/100)</f>
        <v>0.22915184905660377</v>
      </c>
      <c r="C2994">
        <f>'Założenia i wyniki'!$E$8*Znorm.Profile!C2994*(1+'Założenia i wyniki'!$E$10/100)^24</f>
        <v>0.39528965000000005</v>
      </c>
      <c r="D2994">
        <f t="shared" si="138"/>
        <v>0.22915184905660377</v>
      </c>
      <c r="E2994">
        <f t="shared" si="139"/>
        <v>0</v>
      </c>
      <c r="F2994">
        <f t="shared" si="140"/>
        <v>0.16613780094339628</v>
      </c>
    </row>
    <row r="2995" spans="1:6" x14ac:dyDescent="0.25">
      <c r="A2995">
        <v>2986</v>
      </c>
      <c r="B2995">
        <f>'Założenia i wyniki'!$E$6*Znorm.Profile!B2995*((100-(24*'Założenia i wyniki'!$E$9))/100)</f>
        <v>0.30559169811320752</v>
      </c>
      <c r="C2995">
        <f>'Założenia i wyniki'!$E$8*Znorm.Profile!C2995*(1+'Założenia i wyniki'!$E$10/100)^24</f>
        <v>0.38015319999999997</v>
      </c>
      <c r="D2995">
        <f t="shared" si="138"/>
        <v>0.30559169811320752</v>
      </c>
      <c r="E2995">
        <f t="shared" si="139"/>
        <v>0</v>
      </c>
      <c r="F2995">
        <f t="shared" si="140"/>
        <v>7.4561501886792447E-2</v>
      </c>
    </row>
    <row r="2996" spans="1:6" x14ac:dyDescent="0.25">
      <c r="A2996">
        <v>2987</v>
      </c>
      <c r="B2996">
        <f>'Założenia i wyniki'!$E$6*Znorm.Profile!B2996*((100-(24*'Założenia i wyniki'!$E$9))/100)</f>
        <v>0.4043963773584906</v>
      </c>
      <c r="C2996">
        <f>'Założenia i wyniki'!$E$8*Znorm.Profile!C2996*(1+'Założenia i wyniki'!$E$10/100)^24</f>
        <v>0.37501554999999998</v>
      </c>
      <c r="D2996">
        <f t="shared" si="138"/>
        <v>0.37501554999999998</v>
      </c>
      <c r="E2996">
        <f t="shared" si="139"/>
        <v>2.9380827358490624E-2</v>
      </c>
      <c r="F2996">
        <f t="shared" si="140"/>
        <v>0</v>
      </c>
    </row>
    <row r="2997" spans="1:6" x14ac:dyDescent="0.25">
      <c r="A2997">
        <v>2988</v>
      </c>
      <c r="B2997">
        <f>'Założenia i wyniki'!$E$6*Znorm.Profile!B2997*((100-(24*'Założenia i wyniki'!$E$9))/100)</f>
        <v>0.45245713207547178</v>
      </c>
      <c r="C2997">
        <f>'Założenia i wyniki'!$E$8*Znorm.Profile!C2997*(1+'Założenia i wyniki'!$E$10/100)^24</f>
        <v>0.36933120000000003</v>
      </c>
      <c r="D2997">
        <f t="shared" si="138"/>
        <v>0.36933120000000003</v>
      </c>
      <c r="E2997">
        <f t="shared" si="139"/>
        <v>8.3125932075471753E-2</v>
      </c>
      <c r="F2997">
        <f t="shared" si="140"/>
        <v>0</v>
      </c>
    </row>
    <row r="2998" spans="1:6" x14ac:dyDescent="0.25">
      <c r="A2998">
        <v>2989</v>
      </c>
      <c r="B2998">
        <f>'Założenia i wyniki'!$E$6*Znorm.Profile!B2998*((100-(24*'Założenia i wyniki'!$E$9))/100)</f>
        <v>0.39616392452830185</v>
      </c>
      <c r="C2998">
        <f>'Założenia i wyniki'!$E$8*Znorm.Profile!C2998*(1+'Założenia i wyniki'!$E$10/100)^24</f>
        <v>0.37076409999999999</v>
      </c>
      <c r="D2998">
        <f t="shared" si="138"/>
        <v>0.37076409999999999</v>
      </c>
      <c r="E2998">
        <f t="shared" si="139"/>
        <v>2.5399824528301862E-2</v>
      </c>
      <c r="F2998">
        <f t="shared" si="140"/>
        <v>0</v>
      </c>
    </row>
    <row r="2999" spans="1:6" x14ac:dyDescent="0.25">
      <c r="A2999">
        <v>2990</v>
      </c>
      <c r="B2999">
        <f>'Założenia i wyniki'!$E$6*Znorm.Profile!B2999*((100-(24*'Założenia i wyniki'!$E$9))/100)</f>
        <v>0.32925237735849056</v>
      </c>
      <c r="C2999">
        <f>'Założenia i wyniki'!$E$8*Znorm.Profile!C2999*(1+'Założenia i wyniki'!$E$10/100)^24</f>
        <v>0.36746990000000002</v>
      </c>
      <c r="D2999">
        <f t="shared" si="138"/>
        <v>0.32925237735849056</v>
      </c>
      <c r="E2999">
        <f t="shared" si="139"/>
        <v>0</v>
      </c>
      <c r="F2999">
        <f t="shared" si="140"/>
        <v>3.821752264150946E-2</v>
      </c>
    </row>
    <row r="3000" spans="1:6" x14ac:dyDescent="0.25">
      <c r="A3000">
        <v>2991</v>
      </c>
      <c r="B3000">
        <f>'Założenia i wyniki'!$E$6*Znorm.Profile!B3000*((100-(24*'Założenia i wyniki'!$E$9))/100)</f>
        <v>0.28283049056603771</v>
      </c>
      <c r="C3000">
        <f>'Założenia i wyniki'!$E$8*Znorm.Profile!C3000*(1+'Założenia i wyniki'!$E$10/100)^24</f>
        <v>0.37877175000000002</v>
      </c>
      <c r="D3000">
        <f t="shared" si="138"/>
        <v>0.28283049056603771</v>
      </c>
      <c r="E3000">
        <f t="shared" si="139"/>
        <v>0</v>
      </c>
      <c r="F3000">
        <f t="shared" si="140"/>
        <v>9.5941259433962311E-2</v>
      </c>
    </row>
    <row r="3001" spans="1:6" x14ac:dyDescent="0.25">
      <c r="A3001">
        <v>2992</v>
      </c>
      <c r="B3001">
        <f>'Założenia i wyniki'!$E$6*Znorm.Profile!B3001*((100-(24*'Założenia i wyniki'!$E$9))/100)</f>
        <v>0.27334030188679243</v>
      </c>
      <c r="C3001">
        <f>'Założenia i wyniki'!$E$8*Znorm.Profile!C3001*(1+'Założenia i wyniki'!$E$10/100)^24</f>
        <v>0.39778059999999998</v>
      </c>
      <c r="D3001">
        <f t="shared" si="138"/>
        <v>0.27334030188679243</v>
      </c>
      <c r="E3001">
        <f t="shared" si="139"/>
        <v>0</v>
      </c>
      <c r="F3001">
        <f t="shared" si="140"/>
        <v>0.12444029811320756</v>
      </c>
    </row>
    <row r="3002" spans="1:6" x14ac:dyDescent="0.25">
      <c r="A3002">
        <v>2993</v>
      </c>
      <c r="B3002">
        <f>'Założenia i wyniki'!$E$6*Znorm.Profile!B3002*((100-(24*'Założenia i wyniki'!$E$9))/100)</f>
        <v>0.21148256603773585</v>
      </c>
      <c r="C3002">
        <f>'Założenia i wyniki'!$E$8*Znorm.Profile!C3002*(1+'Założenia i wyniki'!$E$10/100)^24</f>
        <v>0.39769975000000002</v>
      </c>
      <c r="D3002">
        <f t="shared" si="138"/>
        <v>0.21148256603773585</v>
      </c>
      <c r="E3002">
        <f t="shared" si="139"/>
        <v>0</v>
      </c>
      <c r="F3002">
        <f t="shared" si="140"/>
        <v>0.18621718396226417</v>
      </c>
    </row>
    <row r="3003" spans="1:6" x14ac:dyDescent="0.25">
      <c r="A3003">
        <v>2994</v>
      </c>
      <c r="B3003">
        <f>'Założenia i wyniki'!$E$6*Znorm.Profile!B3003*((100-(24*'Założenia i wyniki'!$E$9))/100)</f>
        <v>6.7821690566037734E-2</v>
      </c>
      <c r="C3003">
        <f>'Założenia i wyniki'!$E$8*Znorm.Profile!C3003*(1+'Założenia i wyniki'!$E$10/100)^24</f>
        <v>0.42614040000000003</v>
      </c>
      <c r="D3003">
        <f t="shared" si="138"/>
        <v>6.7821690566037734E-2</v>
      </c>
      <c r="E3003">
        <f t="shared" si="139"/>
        <v>0</v>
      </c>
      <c r="F3003">
        <f t="shared" si="140"/>
        <v>0.35831870943396227</v>
      </c>
    </row>
    <row r="3004" spans="1:6" x14ac:dyDescent="0.25">
      <c r="A3004">
        <v>2995</v>
      </c>
      <c r="B3004">
        <f>'Założenia i wyniki'!$E$6*Znorm.Profile!B3004*((100-(24*'Założenia i wyniki'!$E$9))/100)</f>
        <v>0</v>
      </c>
      <c r="C3004">
        <f>'Założenia i wyniki'!$E$8*Znorm.Profile!C3004*(1+'Założenia i wyniki'!$E$10/100)^24</f>
        <v>0.47714660000000003</v>
      </c>
      <c r="D3004">
        <f t="shared" si="138"/>
        <v>0</v>
      </c>
      <c r="E3004">
        <f t="shared" si="139"/>
        <v>0</v>
      </c>
      <c r="F3004">
        <f t="shared" si="140"/>
        <v>0.47714660000000003</v>
      </c>
    </row>
    <row r="3005" spans="1:6" x14ac:dyDescent="0.25">
      <c r="A3005">
        <v>2996</v>
      </c>
      <c r="B3005">
        <f>'Założenia i wyniki'!$E$6*Znorm.Profile!B3005*((100-(24*'Założenia i wyniki'!$E$9))/100)</f>
        <v>0</v>
      </c>
      <c r="C3005">
        <f>'Założenia i wyniki'!$E$8*Znorm.Profile!C3005*(1+'Założenia i wyniki'!$E$10/100)^24</f>
        <v>0.5263139</v>
      </c>
      <c r="D3005">
        <f t="shared" si="138"/>
        <v>0</v>
      </c>
      <c r="E3005">
        <f t="shared" si="139"/>
        <v>0</v>
      </c>
      <c r="F3005">
        <f t="shared" si="140"/>
        <v>0.5263139</v>
      </c>
    </row>
    <row r="3006" spans="1:6" x14ac:dyDescent="0.25">
      <c r="A3006">
        <v>2997</v>
      </c>
      <c r="B3006">
        <f>'Założenia i wyniki'!$E$6*Znorm.Profile!B3006*((100-(24*'Założenia i wyniki'!$E$9))/100)</f>
        <v>0</v>
      </c>
      <c r="C3006">
        <f>'Założenia i wyniki'!$E$8*Znorm.Profile!C3006*(1+'Założenia i wyniki'!$E$10/100)^24</f>
        <v>0.50579200000000002</v>
      </c>
      <c r="D3006">
        <f t="shared" si="138"/>
        <v>0</v>
      </c>
      <c r="E3006">
        <f t="shared" si="139"/>
        <v>0</v>
      </c>
      <c r="F3006">
        <f t="shared" si="140"/>
        <v>0.50579200000000002</v>
      </c>
    </row>
    <row r="3007" spans="1:6" x14ac:dyDescent="0.25">
      <c r="A3007">
        <v>2998</v>
      </c>
      <c r="B3007">
        <f>'Założenia i wyniki'!$E$6*Znorm.Profile!B3007*((100-(24*'Założenia i wyniki'!$E$9))/100)</f>
        <v>0</v>
      </c>
      <c r="C3007">
        <f>'Założenia i wyniki'!$E$8*Znorm.Profile!C3007*(1+'Założenia i wyniki'!$E$10/100)^24</f>
        <v>0.41253345000000002</v>
      </c>
      <c r="D3007">
        <f t="shared" si="138"/>
        <v>0</v>
      </c>
      <c r="E3007">
        <f t="shared" si="139"/>
        <v>0</v>
      </c>
      <c r="F3007">
        <f t="shared" si="140"/>
        <v>0.41253345000000002</v>
      </c>
    </row>
    <row r="3008" spans="1:6" x14ac:dyDescent="0.25">
      <c r="A3008">
        <v>2999</v>
      </c>
      <c r="B3008">
        <f>'Założenia i wyniki'!$E$6*Znorm.Profile!B3008*((100-(24*'Założenia i wyniki'!$E$9))/100)</f>
        <v>0</v>
      </c>
      <c r="C3008">
        <f>'Założenia i wyniki'!$E$8*Znorm.Profile!C3008*(1+'Założenia i wyniki'!$E$10/100)^24</f>
        <v>0.30118165000000002</v>
      </c>
      <c r="D3008">
        <f t="shared" si="138"/>
        <v>0</v>
      </c>
      <c r="E3008">
        <f t="shared" si="139"/>
        <v>0</v>
      </c>
      <c r="F3008">
        <f t="shared" si="140"/>
        <v>0.30118165000000002</v>
      </c>
    </row>
    <row r="3009" spans="1:6" x14ac:dyDescent="0.25">
      <c r="A3009">
        <v>3000</v>
      </c>
      <c r="B3009">
        <f>'Założenia i wyniki'!$E$6*Znorm.Profile!B3009*((100-(24*'Założenia i wyniki'!$E$9))/100)</f>
        <v>0</v>
      </c>
      <c r="C3009">
        <f>'Założenia i wyniki'!$E$8*Znorm.Profile!C3009*(1+'Założenia i wyniki'!$E$10/100)^24</f>
        <v>0.23393195000000003</v>
      </c>
      <c r="D3009">
        <f t="shared" si="138"/>
        <v>0</v>
      </c>
      <c r="E3009">
        <f t="shared" si="139"/>
        <v>0</v>
      </c>
      <c r="F3009">
        <f t="shared" si="140"/>
        <v>0.23393195000000003</v>
      </c>
    </row>
    <row r="3010" spans="1:6" x14ac:dyDescent="0.25">
      <c r="A3010">
        <v>3001</v>
      </c>
      <c r="B3010">
        <f>'Założenia i wyniki'!$E$6*Znorm.Profile!B3010*((100-(24*'Założenia i wyniki'!$E$9))/100)</f>
        <v>0</v>
      </c>
      <c r="C3010">
        <f>'Założenia i wyniki'!$E$8*Znorm.Profile!C3010*(1+'Założenia i wyniki'!$E$10/100)^24</f>
        <v>0.20743940000000002</v>
      </c>
      <c r="D3010">
        <f t="shared" si="138"/>
        <v>0</v>
      </c>
      <c r="E3010">
        <f t="shared" si="139"/>
        <v>0</v>
      </c>
      <c r="F3010">
        <f t="shared" si="140"/>
        <v>0.20743940000000002</v>
      </c>
    </row>
    <row r="3011" spans="1:6" x14ac:dyDescent="0.25">
      <c r="A3011">
        <v>3002</v>
      </c>
      <c r="B3011">
        <f>'Założenia i wyniki'!$E$6*Znorm.Profile!B3011*((100-(24*'Założenia i wyniki'!$E$9))/100)</f>
        <v>0</v>
      </c>
      <c r="C3011">
        <f>'Założenia i wyniki'!$E$8*Znorm.Profile!C3011*(1+'Założenia i wyniki'!$E$10/100)^24</f>
        <v>0.18265800000000001</v>
      </c>
      <c r="D3011">
        <f t="shared" si="138"/>
        <v>0</v>
      </c>
      <c r="E3011">
        <f t="shared" si="139"/>
        <v>0</v>
      </c>
      <c r="F3011">
        <f t="shared" si="140"/>
        <v>0.18265800000000001</v>
      </c>
    </row>
    <row r="3012" spans="1:6" x14ac:dyDescent="0.25">
      <c r="A3012">
        <v>3003</v>
      </c>
      <c r="B3012">
        <f>'Założenia i wyniki'!$E$6*Znorm.Profile!B3012*((100-(24*'Założenia i wyniki'!$E$9))/100)</f>
        <v>0</v>
      </c>
      <c r="C3012">
        <f>'Założenia i wyniki'!$E$8*Znorm.Profile!C3012*(1+'Założenia i wyniki'!$E$10/100)^24</f>
        <v>0.18308815000000001</v>
      </c>
      <c r="D3012">
        <f t="shared" si="138"/>
        <v>0</v>
      </c>
      <c r="E3012">
        <f t="shared" si="139"/>
        <v>0</v>
      </c>
      <c r="F3012">
        <f t="shared" si="140"/>
        <v>0.18308815000000001</v>
      </c>
    </row>
    <row r="3013" spans="1:6" x14ac:dyDescent="0.25">
      <c r="A3013">
        <v>3004</v>
      </c>
      <c r="B3013">
        <f>'Założenia i wyniki'!$E$6*Znorm.Profile!B3013*((100-(24*'Założenia i wyniki'!$E$9))/100)</f>
        <v>0</v>
      </c>
      <c r="C3013">
        <f>'Założenia i wyniki'!$E$8*Znorm.Profile!C3013*(1+'Założenia i wyniki'!$E$10/100)^24</f>
        <v>0.20615245000000001</v>
      </c>
      <c r="D3013">
        <f t="shared" si="138"/>
        <v>0</v>
      </c>
      <c r="E3013">
        <f t="shared" si="139"/>
        <v>0</v>
      </c>
      <c r="F3013">
        <f t="shared" si="140"/>
        <v>0.20615245000000001</v>
      </c>
    </row>
    <row r="3014" spans="1:6" x14ac:dyDescent="0.25">
      <c r="A3014">
        <v>3005</v>
      </c>
      <c r="B3014">
        <f>'Założenia i wyniki'!$E$6*Znorm.Profile!B3014*((100-(24*'Założenia i wyniki'!$E$9))/100)</f>
        <v>0</v>
      </c>
      <c r="C3014">
        <f>'Założenia i wyniki'!$E$8*Znorm.Profile!C3014*(1+'Założenia i wyniki'!$E$10/100)^24</f>
        <v>0.25034765000000003</v>
      </c>
      <c r="D3014">
        <f t="shared" si="138"/>
        <v>0</v>
      </c>
      <c r="E3014">
        <f t="shared" si="139"/>
        <v>0</v>
      </c>
      <c r="F3014">
        <f t="shared" si="140"/>
        <v>0.25034765000000003</v>
      </c>
    </row>
    <row r="3015" spans="1:6" x14ac:dyDescent="0.25">
      <c r="A3015">
        <v>3006</v>
      </c>
      <c r="B3015">
        <f>'Założenia i wyniki'!$E$6*Znorm.Profile!B3015*((100-(24*'Założenia i wyniki'!$E$9))/100)</f>
        <v>6.2462973584905664E-2</v>
      </c>
      <c r="C3015">
        <f>'Założenia i wyniki'!$E$8*Znorm.Profile!C3015*(1+'Założenia i wyniki'!$E$10/100)^24</f>
        <v>0.33610884999999996</v>
      </c>
      <c r="D3015">
        <f t="shared" si="138"/>
        <v>6.2462973584905664E-2</v>
      </c>
      <c r="E3015">
        <f t="shared" si="139"/>
        <v>0</v>
      </c>
      <c r="F3015">
        <f t="shared" si="140"/>
        <v>0.2736458764150943</v>
      </c>
    </row>
    <row r="3016" spans="1:6" x14ac:dyDescent="0.25">
      <c r="A3016">
        <v>3007</v>
      </c>
      <c r="B3016">
        <f>'Założenia i wyniki'!$E$6*Znorm.Profile!B3016*((100-(24*'Założenia i wyniki'!$E$9))/100)</f>
        <v>0.13172686792452828</v>
      </c>
      <c r="C3016">
        <f>'Założenia i wyniki'!$E$8*Znorm.Profile!C3016*(1+'Założenia i wyniki'!$E$10/100)^24</f>
        <v>0.38183564999999997</v>
      </c>
      <c r="D3016">
        <f t="shared" si="138"/>
        <v>0.13172686792452828</v>
      </c>
      <c r="E3016">
        <f t="shared" si="139"/>
        <v>0</v>
      </c>
      <c r="F3016">
        <f t="shared" si="140"/>
        <v>0.25010878207547171</v>
      </c>
    </row>
    <row r="3017" spans="1:6" x14ac:dyDescent="0.25">
      <c r="A3017">
        <v>3008</v>
      </c>
      <c r="B3017">
        <f>'Założenia i wyniki'!$E$6*Znorm.Profile!B3017*((100-(24*'Założenia i wyniki'!$E$9))/100)</f>
        <v>0.25725652830188678</v>
      </c>
      <c r="C3017">
        <f>'Założenia i wyniki'!$E$8*Znorm.Profile!C3017*(1+'Założenia i wyniki'!$E$10/100)^24</f>
        <v>0.38058405000000001</v>
      </c>
      <c r="D3017">
        <f t="shared" si="138"/>
        <v>0.25725652830188678</v>
      </c>
      <c r="E3017">
        <f t="shared" si="139"/>
        <v>0</v>
      </c>
      <c r="F3017">
        <f t="shared" si="140"/>
        <v>0.12332752169811323</v>
      </c>
    </row>
    <row r="3018" spans="1:6" x14ac:dyDescent="0.25">
      <c r="A3018">
        <v>3009</v>
      </c>
      <c r="B3018">
        <f>'Założenia i wyniki'!$E$6*Znorm.Profile!B3018*((100-(24*'Założenia i wyniki'!$E$9))/100)</f>
        <v>0.47511162264150936</v>
      </c>
      <c r="C3018">
        <f>'Założenia i wyniki'!$E$8*Znorm.Profile!C3018*(1+'Założenia i wyniki'!$E$10/100)^24</f>
        <v>0.3850826</v>
      </c>
      <c r="D3018">
        <f t="shared" si="138"/>
        <v>0.3850826</v>
      </c>
      <c r="E3018">
        <f t="shared" si="139"/>
        <v>9.002902264150936E-2</v>
      </c>
      <c r="F3018">
        <f t="shared" si="140"/>
        <v>0</v>
      </c>
    </row>
    <row r="3019" spans="1:6" x14ac:dyDescent="0.25">
      <c r="A3019">
        <v>3010</v>
      </c>
      <c r="B3019">
        <f>'Założenia i wyniki'!$E$6*Znorm.Profile!B3019*((100-(24*'Założenia i wyniki'!$E$9))/100)</f>
        <v>1.0119056603773584</v>
      </c>
      <c r="C3019">
        <f>'Założenia i wyniki'!$E$8*Znorm.Profile!C3019*(1+'Założenia i wyniki'!$E$10/100)^24</f>
        <v>0.37222640000000001</v>
      </c>
      <c r="D3019">
        <f t="shared" ref="D3019:D3082" si="141">IF(B3019&lt;=C3019,B3019,C3019)</f>
        <v>0.37222640000000001</v>
      </c>
      <c r="E3019">
        <f t="shared" ref="E3019:E3082" si="142">IF(B3019&gt;C3019,B3019-C3019,0)</f>
        <v>0.63967926037735845</v>
      </c>
      <c r="F3019">
        <f t="shared" ref="F3019:F3082" si="143">IF(B3019&lt;C3019,C3019-B3019,0)</f>
        <v>0</v>
      </c>
    </row>
    <row r="3020" spans="1:6" x14ac:dyDescent="0.25">
      <c r="A3020">
        <v>3011</v>
      </c>
      <c r="B3020">
        <f>'Założenia i wyniki'!$E$6*Znorm.Profile!B3020*((100-(24*'Założenia i wyniki'!$E$9))/100)</f>
        <v>1.2724475471698111</v>
      </c>
      <c r="C3020">
        <f>'Założenia i wyniki'!$E$8*Znorm.Profile!C3020*(1+'Założenia i wyniki'!$E$10/100)^24</f>
        <v>0.36481830000000004</v>
      </c>
      <c r="D3020">
        <f t="shared" si="141"/>
        <v>0.36481830000000004</v>
      </c>
      <c r="E3020">
        <f t="shared" si="142"/>
        <v>0.90762924716981108</v>
      </c>
      <c r="F3020">
        <f t="shared" si="143"/>
        <v>0</v>
      </c>
    </row>
    <row r="3021" spans="1:6" x14ac:dyDescent="0.25">
      <c r="A3021">
        <v>3012</v>
      </c>
      <c r="B3021">
        <f>'Założenia i wyniki'!$E$6*Znorm.Profile!B3021*((100-(24*'Założenia i wyniki'!$E$9))/100)</f>
        <v>0.52304279245283014</v>
      </c>
      <c r="C3021">
        <f>'Założenia i wyniki'!$E$8*Znorm.Profile!C3021*(1+'Założenia i wyniki'!$E$10/100)^24</f>
        <v>0.36656234999999998</v>
      </c>
      <c r="D3021">
        <f t="shared" si="141"/>
        <v>0.36656234999999998</v>
      </c>
      <c r="E3021">
        <f t="shared" si="142"/>
        <v>0.15648044245283016</v>
      </c>
      <c r="F3021">
        <f t="shared" si="143"/>
        <v>0</v>
      </c>
    </row>
    <row r="3022" spans="1:6" x14ac:dyDescent="0.25">
      <c r="A3022">
        <v>3013</v>
      </c>
      <c r="B3022">
        <f>'Założenia i wyniki'!$E$6*Znorm.Profile!B3022*((100-(24*'Założenia i wyniki'!$E$9))/100)</f>
        <v>0.45946233962264149</v>
      </c>
      <c r="C3022">
        <f>'Założenia i wyniki'!$E$8*Znorm.Profile!C3022*(1+'Założenia i wyniki'!$E$10/100)^24</f>
        <v>0.37033604999999997</v>
      </c>
      <c r="D3022">
        <f t="shared" si="141"/>
        <v>0.37033604999999997</v>
      </c>
      <c r="E3022">
        <f t="shared" si="142"/>
        <v>8.9126289622641519E-2</v>
      </c>
      <c r="F3022">
        <f t="shared" si="143"/>
        <v>0</v>
      </c>
    </row>
    <row r="3023" spans="1:6" x14ac:dyDescent="0.25">
      <c r="A3023">
        <v>3014</v>
      </c>
      <c r="B3023">
        <f>'Założenia i wyniki'!$E$6*Znorm.Profile!B3023*((100-(24*'Założenia i wyniki'!$E$9))/100)</f>
        <v>0.31360309433962263</v>
      </c>
      <c r="C3023">
        <f>'Założenia i wyniki'!$E$8*Znorm.Profile!C3023*(1+'Założenia i wyniki'!$E$10/100)^24</f>
        <v>0.37556819999999996</v>
      </c>
      <c r="D3023">
        <f t="shared" si="141"/>
        <v>0.31360309433962263</v>
      </c>
      <c r="E3023">
        <f t="shared" si="142"/>
        <v>0</v>
      </c>
      <c r="F3023">
        <f t="shared" si="143"/>
        <v>6.1965105660377329E-2</v>
      </c>
    </row>
    <row r="3024" spans="1:6" x14ac:dyDescent="0.25">
      <c r="A3024">
        <v>3015</v>
      </c>
      <c r="B3024">
        <f>'Założenia i wyniki'!$E$6*Znorm.Profile!B3024*((100-(24*'Założenia i wyniki'!$E$9))/100)</f>
        <v>0.22422762264150944</v>
      </c>
      <c r="C3024">
        <f>'Założenia i wyniki'!$E$8*Znorm.Profile!C3024*(1+'Założenia i wyniki'!$E$10/100)^24</f>
        <v>0.38200504999999996</v>
      </c>
      <c r="D3024">
        <f t="shared" si="141"/>
        <v>0.22422762264150944</v>
      </c>
      <c r="E3024">
        <f t="shared" si="142"/>
        <v>0</v>
      </c>
      <c r="F3024">
        <f t="shared" si="143"/>
        <v>0.15777742735849051</v>
      </c>
    </row>
    <row r="3025" spans="1:6" x14ac:dyDescent="0.25">
      <c r="A3025">
        <v>3016</v>
      </c>
      <c r="B3025">
        <f>'Założenia i wyniki'!$E$6*Znorm.Profile!B3025*((100-(24*'Założenia i wyniki'!$E$9))/100)</f>
        <v>0.26225698113207541</v>
      </c>
      <c r="C3025">
        <f>'Założenia i wyniki'!$E$8*Znorm.Profile!C3025*(1+'Założenia i wyniki'!$E$10/100)^24</f>
        <v>0.38594289999999998</v>
      </c>
      <c r="D3025">
        <f t="shared" si="141"/>
        <v>0.26225698113207541</v>
      </c>
      <c r="E3025">
        <f t="shared" si="142"/>
        <v>0</v>
      </c>
      <c r="F3025">
        <f t="shared" si="143"/>
        <v>0.12368591886792457</v>
      </c>
    </row>
    <row r="3026" spans="1:6" x14ac:dyDescent="0.25">
      <c r="A3026">
        <v>3017</v>
      </c>
      <c r="B3026">
        <f>'Założenia i wyniki'!$E$6*Znorm.Profile!B3026*((100-(24*'Założenia i wyniki'!$E$9))/100)</f>
        <v>0.20120724528301881</v>
      </c>
      <c r="C3026">
        <f>'Założenia i wyniki'!$E$8*Znorm.Profile!C3026*(1+'Założenia i wyniki'!$E$10/100)^24</f>
        <v>0.39849144999999997</v>
      </c>
      <c r="D3026">
        <f t="shared" si="141"/>
        <v>0.20120724528301881</v>
      </c>
      <c r="E3026">
        <f t="shared" si="142"/>
        <v>0</v>
      </c>
      <c r="F3026">
        <f t="shared" si="143"/>
        <v>0.19728420471698116</v>
      </c>
    </row>
    <row r="3027" spans="1:6" x14ac:dyDescent="0.25">
      <c r="A3027">
        <v>3018</v>
      </c>
      <c r="B3027">
        <f>'Założenia i wyniki'!$E$6*Znorm.Profile!B3027*((100-(24*'Założenia i wyniki'!$E$9))/100)</f>
        <v>0.10014626415094338</v>
      </c>
      <c r="C3027">
        <f>'Założenia i wyniki'!$E$8*Znorm.Profile!C3027*(1+'Założenia i wyniki'!$E$10/100)^24</f>
        <v>0.4301101</v>
      </c>
      <c r="D3027">
        <f t="shared" si="141"/>
        <v>0.10014626415094338</v>
      </c>
      <c r="E3027">
        <f t="shared" si="142"/>
        <v>0</v>
      </c>
      <c r="F3027">
        <f t="shared" si="143"/>
        <v>0.32996383584905664</v>
      </c>
    </row>
    <row r="3028" spans="1:6" x14ac:dyDescent="0.25">
      <c r="A3028">
        <v>3019</v>
      </c>
      <c r="B3028">
        <f>'Założenia i wyniki'!$E$6*Znorm.Profile!B3028*((100-(24*'Założenia i wyniki'!$E$9))/100)</f>
        <v>0</v>
      </c>
      <c r="C3028">
        <f>'Założenia i wyniki'!$E$8*Znorm.Profile!C3028*(1+'Założenia i wyniki'!$E$10/100)^24</f>
        <v>0.46514159999999999</v>
      </c>
      <c r="D3028">
        <f t="shared" si="141"/>
        <v>0</v>
      </c>
      <c r="E3028">
        <f t="shared" si="142"/>
        <v>0</v>
      </c>
      <c r="F3028">
        <f t="shared" si="143"/>
        <v>0.46514159999999999</v>
      </c>
    </row>
    <row r="3029" spans="1:6" x14ac:dyDescent="0.25">
      <c r="A3029">
        <v>3020</v>
      </c>
      <c r="B3029">
        <f>'Założenia i wyniki'!$E$6*Znorm.Profile!B3029*((100-(24*'Założenia i wyniki'!$E$9))/100)</f>
        <v>0</v>
      </c>
      <c r="C3029">
        <f>'Założenia i wyniki'!$E$8*Znorm.Profile!C3029*(1+'Założenia i wyniki'!$E$10/100)^24</f>
        <v>0.51639594999999994</v>
      </c>
      <c r="D3029">
        <f t="shared" si="141"/>
        <v>0</v>
      </c>
      <c r="E3029">
        <f t="shared" si="142"/>
        <v>0</v>
      </c>
      <c r="F3029">
        <f t="shared" si="143"/>
        <v>0.51639594999999994</v>
      </c>
    </row>
    <row r="3030" spans="1:6" x14ac:dyDescent="0.25">
      <c r="A3030">
        <v>3021</v>
      </c>
      <c r="B3030">
        <f>'Założenia i wyniki'!$E$6*Znorm.Profile!B3030*((100-(24*'Założenia i wyniki'!$E$9))/100)</f>
        <v>0</v>
      </c>
      <c r="C3030">
        <f>'Założenia i wyniki'!$E$8*Znorm.Profile!C3030*(1+'Założenia i wyniki'!$E$10/100)^24</f>
        <v>0.51472119999999999</v>
      </c>
      <c r="D3030">
        <f t="shared" si="141"/>
        <v>0</v>
      </c>
      <c r="E3030">
        <f t="shared" si="142"/>
        <v>0</v>
      </c>
      <c r="F3030">
        <f t="shared" si="143"/>
        <v>0.51472119999999999</v>
      </c>
    </row>
    <row r="3031" spans="1:6" x14ac:dyDescent="0.25">
      <c r="A3031">
        <v>3022</v>
      </c>
      <c r="B3031">
        <f>'Założenia i wyniki'!$E$6*Znorm.Profile!B3031*((100-(24*'Założenia i wyniki'!$E$9))/100)</f>
        <v>0</v>
      </c>
      <c r="C3031">
        <f>'Założenia i wyniki'!$E$8*Znorm.Profile!C3031*(1+'Założenia i wyniki'!$E$10/100)^24</f>
        <v>0.4078543</v>
      </c>
      <c r="D3031">
        <f t="shared" si="141"/>
        <v>0</v>
      </c>
      <c r="E3031">
        <f t="shared" si="142"/>
        <v>0</v>
      </c>
      <c r="F3031">
        <f t="shared" si="143"/>
        <v>0.4078543</v>
      </c>
    </row>
    <row r="3032" spans="1:6" x14ac:dyDescent="0.25">
      <c r="A3032">
        <v>3023</v>
      </c>
      <c r="B3032">
        <f>'Założenia i wyniki'!$E$6*Znorm.Profile!B3032*((100-(24*'Założenia i wyniki'!$E$9))/100)</f>
        <v>0</v>
      </c>
      <c r="C3032">
        <f>'Założenia i wyniki'!$E$8*Znorm.Profile!C3032*(1+'Założenia i wyniki'!$E$10/100)^24</f>
        <v>0.29804565</v>
      </c>
      <c r="D3032">
        <f t="shared" si="141"/>
        <v>0</v>
      </c>
      <c r="E3032">
        <f t="shared" si="142"/>
        <v>0</v>
      </c>
      <c r="F3032">
        <f t="shared" si="143"/>
        <v>0.29804565</v>
      </c>
    </row>
    <row r="3033" spans="1:6" x14ac:dyDescent="0.25">
      <c r="A3033">
        <v>3024</v>
      </c>
      <c r="B3033">
        <f>'Założenia i wyniki'!$E$6*Znorm.Profile!B3033*((100-(24*'Założenia i wyniki'!$E$9))/100)</f>
        <v>0</v>
      </c>
      <c r="C3033">
        <f>'Założenia i wyniki'!$E$8*Znorm.Profile!C3033*(1+'Założenia i wyniki'!$E$10/100)^24</f>
        <v>0.22968330000000003</v>
      </c>
      <c r="D3033">
        <f t="shared" si="141"/>
        <v>0</v>
      </c>
      <c r="E3033">
        <f t="shared" si="142"/>
        <v>0</v>
      </c>
      <c r="F3033">
        <f t="shared" si="143"/>
        <v>0.22968330000000003</v>
      </c>
    </row>
    <row r="3034" spans="1:6" x14ac:dyDescent="0.25">
      <c r="A3034">
        <v>3025</v>
      </c>
      <c r="B3034">
        <f>'Założenia i wyniki'!$E$6*Znorm.Profile!B3034*((100-(24*'Założenia i wyniki'!$E$9))/100)</f>
        <v>0</v>
      </c>
      <c r="C3034">
        <f>'Założenia i wyniki'!$E$8*Znorm.Profile!C3034*(1+'Założenia i wyniki'!$E$10/100)^24</f>
        <v>0.20329120000000001</v>
      </c>
      <c r="D3034">
        <f t="shared" si="141"/>
        <v>0</v>
      </c>
      <c r="E3034">
        <f t="shared" si="142"/>
        <v>0</v>
      </c>
      <c r="F3034">
        <f t="shared" si="143"/>
        <v>0.20329120000000001</v>
      </c>
    </row>
    <row r="3035" spans="1:6" x14ac:dyDescent="0.25">
      <c r="A3035">
        <v>3026</v>
      </c>
      <c r="B3035">
        <f>'Założenia i wyniki'!$E$6*Znorm.Profile!B3035*((100-(24*'Założenia i wyniki'!$E$9))/100)</f>
        <v>0</v>
      </c>
      <c r="C3035">
        <f>'Założenia i wyniki'!$E$8*Znorm.Profile!C3035*(1+'Założenia i wyniki'!$E$10/100)^24</f>
        <v>0.18503799999999998</v>
      </c>
      <c r="D3035">
        <f t="shared" si="141"/>
        <v>0</v>
      </c>
      <c r="E3035">
        <f t="shared" si="142"/>
        <v>0</v>
      </c>
      <c r="F3035">
        <f t="shared" si="143"/>
        <v>0.18503799999999998</v>
      </c>
    </row>
    <row r="3036" spans="1:6" x14ac:dyDescent="0.25">
      <c r="A3036">
        <v>3027</v>
      </c>
      <c r="B3036">
        <f>'Założenia i wyniki'!$E$6*Znorm.Profile!B3036*((100-(24*'Założenia i wyniki'!$E$9))/100)</f>
        <v>0</v>
      </c>
      <c r="C3036">
        <f>'Założenia i wyniki'!$E$8*Znorm.Profile!C3036*(1+'Założenia i wyniki'!$E$10/100)^24</f>
        <v>0.18707989999999999</v>
      </c>
      <c r="D3036">
        <f t="shared" si="141"/>
        <v>0</v>
      </c>
      <c r="E3036">
        <f t="shared" si="142"/>
        <v>0</v>
      </c>
      <c r="F3036">
        <f t="shared" si="143"/>
        <v>0.18707989999999999</v>
      </c>
    </row>
    <row r="3037" spans="1:6" x14ac:dyDescent="0.25">
      <c r="A3037">
        <v>3028</v>
      </c>
      <c r="B3037">
        <f>'Założenia i wyniki'!$E$6*Znorm.Profile!B3037*((100-(24*'Założenia i wyniki'!$E$9))/100)</f>
        <v>0</v>
      </c>
      <c r="C3037">
        <f>'Założenia i wyniki'!$E$8*Znorm.Profile!C3037*(1+'Założenia i wyniki'!$E$10/100)^24</f>
        <v>0.20710340000000002</v>
      </c>
      <c r="D3037">
        <f t="shared" si="141"/>
        <v>0</v>
      </c>
      <c r="E3037">
        <f t="shared" si="142"/>
        <v>0</v>
      </c>
      <c r="F3037">
        <f t="shared" si="143"/>
        <v>0.20710340000000002</v>
      </c>
    </row>
    <row r="3038" spans="1:6" x14ac:dyDescent="0.25">
      <c r="A3038">
        <v>3029</v>
      </c>
      <c r="B3038">
        <f>'Założenia i wyniki'!$E$6*Znorm.Profile!B3038*((100-(24*'Założenia i wyniki'!$E$9))/100)</f>
        <v>1.4733041509433961E-2</v>
      </c>
      <c r="C3038">
        <f>'Założenia i wyniki'!$E$8*Znorm.Profile!C3038*(1+'Założenia i wyniki'!$E$10/100)^24</f>
        <v>0.25582830000000001</v>
      </c>
      <c r="D3038">
        <f t="shared" si="141"/>
        <v>1.4733041509433961E-2</v>
      </c>
      <c r="E3038">
        <f t="shared" si="142"/>
        <v>0</v>
      </c>
      <c r="F3038">
        <f t="shared" si="143"/>
        <v>0.24109525849056604</v>
      </c>
    </row>
    <row r="3039" spans="1:6" x14ac:dyDescent="0.25">
      <c r="A3039">
        <v>3030</v>
      </c>
      <c r="B3039">
        <f>'Założenia i wyniki'!$E$6*Znorm.Profile!B3039*((100-(24*'Założenia i wyniki'!$E$9))/100)</f>
        <v>0.1750006037735849</v>
      </c>
      <c r="C3039">
        <f>'Założenia i wyniki'!$E$8*Znorm.Profile!C3039*(1+'Założenia i wyniki'!$E$10/100)^24</f>
        <v>0.33746090000000001</v>
      </c>
      <c r="D3039">
        <f t="shared" si="141"/>
        <v>0.1750006037735849</v>
      </c>
      <c r="E3039">
        <f t="shared" si="142"/>
        <v>0</v>
      </c>
      <c r="F3039">
        <f t="shared" si="143"/>
        <v>0.16246029622641511</v>
      </c>
    </row>
    <row r="3040" spans="1:6" x14ac:dyDescent="0.25">
      <c r="A3040">
        <v>3031</v>
      </c>
      <c r="B3040">
        <f>'Założenia i wyniki'!$E$6*Znorm.Profile!B3040*((100-(24*'Założenia i wyniki'!$E$9))/100)</f>
        <v>0.50277418867924528</v>
      </c>
      <c r="C3040">
        <f>'Założenia i wyniki'!$E$8*Znorm.Profile!C3040*(1+'Założenia i wyniki'!$E$10/100)^24</f>
        <v>0.38377744999999996</v>
      </c>
      <c r="D3040">
        <f t="shared" si="141"/>
        <v>0.38377744999999996</v>
      </c>
      <c r="E3040">
        <f t="shared" si="142"/>
        <v>0.11899673867924532</v>
      </c>
      <c r="F3040">
        <f t="shared" si="143"/>
        <v>0</v>
      </c>
    </row>
    <row r="3041" spans="1:6" x14ac:dyDescent="0.25">
      <c r="A3041">
        <v>3032</v>
      </c>
      <c r="B3041">
        <f>'Założenia i wyniki'!$E$6*Znorm.Profile!B3041*((100-(24*'Założenia i wyniki'!$E$9))/100)</f>
        <v>0.9436067924528303</v>
      </c>
      <c r="C3041">
        <f>'Założenia i wyniki'!$E$8*Znorm.Profile!C3041*(1+'Założenia i wyniki'!$E$10/100)^24</f>
        <v>0.38895815</v>
      </c>
      <c r="D3041">
        <f t="shared" si="141"/>
        <v>0.38895815</v>
      </c>
      <c r="E3041">
        <f t="shared" si="142"/>
        <v>0.5546486424528303</v>
      </c>
      <c r="F3041">
        <f t="shared" si="143"/>
        <v>0</v>
      </c>
    </row>
    <row r="3042" spans="1:6" x14ac:dyDescent="0.25">
      <c r="A3042">
        <v>3033</v>
      </c>
      <c r="B3042">
        <f>'Założenia i wyniki'!$E$6*Znorm.Profile!B3042*((100-(24*'Założenia i wyniki'!$E$9))/100)</f>
        <v>1.3337335849056602</v>
      </c>
      <c r="C3042">
        <f>'Założenia i wyniki'!$E$8*Znorm.Profile!C3042*(1+'Założenia i wyniki'!$E$10/100)^24</f>
        <v>0.38645879999999999</v>
      </c>
      <c r="D3042">
        <f t="shared" si="141"/>
        <v>0.38645879999999999</v>
      </c>
      <c r="E3042">
        <f t="shared" si="142"/>
        <v>0.94727478490566019</v>
      </c>
      <c r="F3042">
        <f t="shared" si="143"/>
        <v>0</v>
      </c>
    </row>
    <row r="3043" spans="1:6" x14ac:dyDescent="0.25">
      <c r="A3043">
        <v>3034</v>
      </c>
      <c r="B3043">
        <f>'Założenia i wyniki'!$E$6*Znorm.Profile!B3043*((100-(24*'Założenia i wyniki'!$E$9))/100)</f>
        <v>1.5330656603773583</v>
      </c>
      <c r="C3043">
        <f>'Założenia i wyniki'!$E$8*Znorm.Profile!C3043*(1+'Założenia i wyniki'!$E$10/100)^24</f>
        <v>0.37376710000000002</v>
      </c>
      <c r="D3043">
        <f t="shared" si="141"/>
        <v>0.37376710000000002</v>
      </c>
      <c r="E3043">
        <f t="shared" si="142"/>
        <v>1.1592985603773582</v>
      </c>
      <c r="F3043">
        <f t="shared" si="143"/>
        <v>0</v>
      </c>
    </row>
    <row r="3044" spans="1:6" x14ac:dyDescent="0.25">
      <c r="A3044">
        <v>3035</v>
      </c>
      <c r="B3044">
        <f>'Założenia i wyniki'!$E$6*Znorm.Profile!B3044*((100-(24*'Założenia i wyniki'!$E$9))/100)</f>
        <v>0.37972188679245272</v>
      </c>
      <c r="C3044">
        <f>'Założenia i wyniki'!$E$8*Znorm.Profile!C3044*(1+'Założenia i wyniki'!$E$10/100)^24</f>
        <v>0.36785629999999997</v>
      </c>
      <c r="D3044">
        <f t="shared" si="141"/>
        <v>0.36785629999999997</v>
      </c>
      <c r="E3044">
        <f t="shared" si="142"/>
        <v>1.1865586792452754E-2</v>
      </c>
      <c r="F3044">
        <f t="shared" si="143"/>
        <v>0</v>
      </c>
    </row>
    <row r="3045" spans="1:6" x14ac:dyDescent="0.25">
      <c r="A3045">
        <v>3036</v>
      </c>
      <c r="B3045">
        <f>'Założenia i wyniki'!$E$6*Znorm.Profile!B3045*((100-(24*'Założenia i wyniki'!$E$9))/100)</f>
        <v>1.6078437735849054</v>
      </c>
      <c r="C3045">
        <f>'Założenia i wyniki'!$E$8*Znorm.Profile!C3045*(1+'Założenia i wyniki'!$E$10/100)^24</f>
        <v>0.36154020000000003</v>
      </c>
      <c r="D3045">
        <f t="shared" si="141"/>
        <v>0.36154020000000003</v>
      </c>
      <c r="E3045">
        <f t="shared" si="142"/>
        <v>1.2463035735849053</v>
      </c>
      <c r="F3045">
        <f t="shared" si="143"/>
        <v>0</v>
      </c>
    </row>
    <row r="3046" spans="1:6" x14ac:dyDescent="0.25">
      <c r="A3046">
        <v>3037</v>
      </c>
      <c r="B3046">
        <f>'Założenia i wyniki'!$E$6*Znorm.Profile!B3046*((100-(24*'Założenia i wyniki'!$E$9))/100)</f>
        <v>1.919076226415094</v>
      </c>
      <c r="C3046">
        <f>'Założenia i wyniki'!$E$8*Znorm.Profile!C3046*(1+'Założenia i wyniki'!$E$10/100)^24</f>
        <v>0.36644264999999998</v>
      </c>
      <c r="D3046">
        <f t="shared" si="141"/>
        <v>0.36644264999999998</v>
      </c>
      <c r="E3046">
        <f t="shared" si="142"/>
        <v>1.552633576415094</v>
      </c>
      <c r="F3046">
        <f t="shared" si="143"/>
        <v>0</v>
      </c>
    </row>
    <row r="3047" spans="1:6" x14ac:dyDescent="0.25">
      <c r="A3047">
        <v>3038</v>
      </c>
      <c r="B3047">
        <f>'Założenia i wyniki'!$E$6*Znorm.Profile!B3047*((100-(24*'Założenia i wyniki'!$E$9))/100)</f>
        <v>0.60369033962264151</v>
      </c>
      <c r="C3047">
        <f>'Założenia i wyniki'!$E$8*Znorm.Profile!C3047*(1+'Założenia i wyniki'!$E$10/100)^24</f>
        <v>0.36106840000000001</v>
      </c>
      <c r="D3047">
        <f t="shared" si="141"/>
        <v>0.36106840000000001</v>
      </c>
      <c r="E3047">
        <f t="shared" si="142"/>
        <v>0.2426219396226415</v>
      </c>
      <c r="F3047">
        <f t="shared" si="143"/>
        <v>0</v>
      </c>
    </row>
    <row r="3048" spans="1:6" x14ac:dyDescent="0.25">
      <c r="A3048">
        <v>3039</v>
      </c>
      <c r="B3048">
        <f>'Założenia i wyniki'!$E$6*Znorm.Profile!B3048*((100-(24*'Założenia i wyniki'!$E$9))/100)</f>
        <v>1.5713313207547168</v>
      </c>
      <c r="C3048">
        <f>'Założenia i wyniki'!$E$8*Znorm.Profile!C3048*(1+'Założenia i wyniki'!$E$10/100)^24</f>
        <v>0.37322810000000001</v>
      </c>
      <c r="D3048">
        <f t="shared" si="141"/>
        <v>0.37322810000000001</v>
      </c>
      <c r="E3048">
        <f t="shared" si="142"/>
        <v>1.1981032207547169</v>
      </c>
      <c r="F3048">
        <f t="shared" si="143"/>
        <v>0</v>
      </c>
    </row>
    <row r="3049" spans="1:6" x14ac:dyDescent="0.25">
      <c r="A3049">
        <v>3040</v>
      </c>
      <c r="B3049">
        <f>'Założenia i wyniki'!$E$6*Znorm.Profile!B3049*((100-(24*'Założenia i wyniki'!$E$9))/100)</f>
        <v>1.1625290566037736</v>
      </c>
      <c r="C3049">
        <f>'Założenia i wyniki'!$E$8*Znorm.Profile!C3049*(1+'Założenia i wyniki'!$E$10/100)^24</f>
        <v>0.39058145</v>
      </c>
      <c r="D3049">
        <f t="shared" si="141"/>
        <v>0.39058145</v>
      </c>
      <c r="E3049">
        <f t="shared" si="142"/>
        <v>0.7719476066037736</v>
      </c>
      <c r="F3049">
        <f t="shared" si="143"/>
        <v>0</v>
      </c>
    </row>
    <row r="3050" spans="1:6" x14ac:dyDescent="0.25">
      <c r="A3050">
        <v>3041</v>
      </c>
      <c r="B3050">
        <f>'Założenia i wyniki'!$E$6*Znorm.Profile!B3050*((100-(24*'Założenia i wyniki'!$E$9))/100)</f>
        <v>0.65246762264150937</v>
      </c>
      <c r="C3050">
        <f>'Założenia i wyniki'!$E$8*Znorm.Profile!C3050*(1+'Założenia i wyniki'!$E$10/100)^24</f>
        <v>0.39703054999999998</v>
      </c>
      <c r="D3050">
        <f t="shared" si="141"/>
        <v>0.39703054999999998</v>
      </c>
      <c r="E3050">
        <f t="shared" si="142"/>
        <v>0.25543707264150939</v>
      </c>
      <c r="F3050">
        <f t="shared" si="143"/>
        <v>0</v>
      </c>
    </row>
    <row r="3051" spans="1:6" x14ac:dyDescent="0.25">
      <c r="A3051">
        <v>3042</v>
      </c>
      <c r="B3051">
        <f>'Założenia i wyniki'!$E$6*Znorm.Profile!B3051*((100-(24*'Założenia i wyniki'!$E$9))/100)</f>
        <v>0.18758558490566035</v>
      </c>
      <c r="C3051">
        <f>'Założenia i wyniki'!$E$8*Znorm.Profile!C3051*(1+'Założenia i wyniki'!$E$10/100)^24</f>
        <v>0.41063575000000002</v>
      </c>
      <c r="D3051">
        <f t="shared" si="141"/>
        <v>0.18758558490566035</v>
      </c>
      <c r="E3051">
        <f t="shared" si="142"/>
        <v>0</v>
      </c>
      <c r="F3051">
        <f t="shared" si="143"/>
        <v>0.22305016509433967</v>
      </c>
    </row>
    <row r="3052" spans="1:6" x14ac:dyDescent="0.25">
      <c r="A3052">
        <v>3043</v>
      </c>
      <c r="B3052">
        <f>'Założenia i wyniki'!$E$6*Znorm.Profile!B3052*((100-(24*'Założenia i wyniki'!$E$9))/100)</f>
        <v>2.3098890566037734E-2</v>
      </c>
      <c r="C3052">
        <f>'Założenia i wyniki'!$E$8*Znorm.Profile!C3052*(1+'Założenia i wyniki'!$E$10/100)^24</f>
        <v>0.45495485000000002</v>
      </c>
      <c r="D3052">
        <f t="shared" si="141"/>
        <v>2.3098890566037734E-2</v>
      </c>
      <c r="E3052">
        <f t="shared" si="142"/>
        <v>0</v>
      </c>
      <c r="F3052">
        <f t="shared" si="143"/>
        <v>0.43185595943396227</v>
      </c>
    </row>
    <row r="3053" spans="1:6" x14ac:dyDescent="0.25">
      <c r="A3053">
        <v>3044</v>
      </c>
      <c r="B3053">
        <f>'Założenia i wyniki'!$E$6*Znorm.Profile!B3053*((100-(24*'Założenia i wyniki'!$E$9))/100)</f>
        <v>0</v>
      </c>
      <c r="C3053">
        <f>'Założenia i wyniki'!$E$8*Znorm.Profile!C3053*(1+'Założenia i wyniki'!$E$10/100)^24</f>
        <v>0.51626610000000006</v>
      </c>
      <c r="D3053">
        <f t="shared" si="141"/>
        <v>0</v>
      </c>
      <c r="E3053">
        <f t="shared" si="142"/>
        <v>0</v>
      </c>
      <c r="F3053">
        <f t="shared" si="143"/>
        <v>0.51626610000000006</v>
      </c>
    </row>
    <row r="3054" spans="1:6" x14ac:dyDescent="0.25">
      <c r="A3054">
        <v>3045</v>
      </c>
      <c r="B3054">
        <f>'Założenia i wyniki'!$E$6*Znorm.Profile!B3054*((100-(24*'Założenia i wyniki'!$E$9))/100)</f>
        <v>0</v>
      </c>
      <c r="C3054">
        <f>'Założenia i wyniki'!$E$8*Znorm.Profile!C3054*(1+'Założenia i wyniki'!$E$10/100)^24</f>
        <v>0.50512314999999997</v>
      </c>
      <c r="D3054">
        <f t="shared" si="141"/>
        <v>0</v>
      </c>
      <c r="E3054">
        <f t="shared" si="142"/>
        <v>0</v>
      </c>
      <c r="F3054">
        <f t="shared" si="143"/>
        <v>0.50512314999999997</v>
      </c>
    </row>
    <row r="3055" spans="1:6" x14ac:dyDescent="0.25">
      <c r="A3055">
        <v>3046</v>
      </c>
      <c r="B3055">
        <f>'Założenia i wyniki'!$E$6*Znorm.Profile!B3055*((100-(24*'Założenia i wyniki'!$E$9))/100)</f>
        <v>0</v>
      </c>
      <c r="C3055">
        <f>'Założenia i wyniki'!$E$8*Znorm.Profile!C3055*(1+'Założenia i wyniki'!$E$10/100)^24</f>
        <v>0.40869044999999998</v>
      </c>
      <c r="D3055">
        <f t="shared" si="141"/>
        <v>0</v>
      </c>
      <c r="E3055">
        <f t="shared" si="142"/>
        <v>0</v>
      </c>
      <c r="F3055">
        <f t="shared" si="143"/>
        <v>0.40869044999999998</v>
      </c>
    </row>
    <row r="3056" spans="1:6" x14ac:dyDescent="0.25">
      <c r="A3056">
        <v>3047</v>
      </c>
      <c r="B3056">
        <f>'Założenia i wyniki'!$E$6*Znorm.Profile!B3056*((100-(24*'Założenia i wyniki'!$E$9))/100)</f>
        <v>0</v>
      </c>
      <c r="C3056">
        <f>'Założenia i wyniki'!$E$8*Znorm.Profile!C3056*(1+'Założenia i wyniki'!$E$10/100)^24</f>
        <v>0.30404920000000002</v>
      </c>
      <c r="D3056">
        <f t="shared" si="141"/>
        <v>0</v>
      </c>
      <c r="E3056">
        <f t="shared" si="142"/>
        <v>0</v>
      </c>
      <c r="F3056">
        <f t="shared" si="143"/>
        <v>0.30404920000000002</v>
      </c>
    </row>
    <row r="3057" spans="1:6" x14ac:dyDescent="0.25">
      <c r="A3057">
        <v>3048</v>
      </c>
      <c r="B3057">
        <f>'Założenia i wyniki'!$E$6*Znorm.Profile!B3057*((100-(24*'Założenia i wyniki'!$E$9))/100)</f>
        <v>0</v>
      </c>
      <c r="C3057">
        <f>'Założenia i wyniki'!$E$8*Znorm.Profile!C3057*(1+'Założenia i wyniki'!$E$10/100)^24</f>
        <v>0.22851290000000002</v>
      </c>
      <c r="D3057">
        <f t="shared" si="141"/>
        <v>0</v>
      </c>
      <c r="E3057">
        <f t="shared" si="142"/>
        <v>0</v>
      </c>
      <c r="F3057">
        <f t="shared" si="143"/>
        <v>0.22851290000000002</v>
      </c>
    </row>
    <row r="3058" spans="1:6" x14ac:dyDescent="0.25">
      <c r="A3058">
        <v>3049</v>
      </c>
      <c r="B3058">
        <f>'Założenia i wyniki'!$E$6*Znorm.Profile!B3058*((100-(24*'Założenia i wyniki'!$E$9))/100)</f>
        <v>0</v>
      </c>
      <c r="C3058">
        <f>'Założenia i wyniki'!$E$8*Znorm.Profile!C3058*(1+'Założenia i wyniki'!$E$10/100)^24</f>
        <v>0.195468</v>
      </c>
      <c r="D3058">
        <f t="shared" si="141"/>
        <v>0</v>
      </c>
      <c r="E3058">
        <f t="shared" si="142"/>
        <v>0</v>
      </c>
      <c r="F3058">
        <f t="shared" si="143"/>
        <v>0.195468</v>
      </c>
    </row>
    <row r="3059" spans="1:6" x14ac:dyDescent="0.25">
      <c r="A3059">
        <v>3050</v>
      </c>
      <c r="B3059">
        <f>'Założenia i wyniki'!$E$6*Znorm.Profile!B3059*((100-(24*'Założenia i wyniki'!$E$9))/100)</f>
        <v>0</v>
      </c>
      <c r="C3059">
        <f>'Założenia i wyniki'!$E$8*Znorm.Profile!C3059*(1+'Założenia i wyniki'!$E$10/100)^24</f>
        <v>0.18262720000000002</v>
      </c>
      <c r="D3059">
        <f t="shared" si="141"/>
        <v>0</v>
      </c>
      <c r="E3059">
        <f t="shared" si="142"/>
        <v>0</v>
      </c>
      <c r="F3059">
        <f t="shared" si="143"/>
        <v>0.18262720000000002</v>
      </c>
    </row>
    <row r="3060" spans="1:6" x14ac:dyDescent="0.25">
      <c r="A3060">
        <v>3051</v>
      </c>
      <c r="B3060">
        <f>'Założenia i wyniki'!$E$6*Znorm.Profile!B3060*((100-(24*'Założenia i wyniki'!$E$9))/100)</f>
        <v>0</v>
      </c>
      <c r="C3060">
        <f>'Założenia i wyniki'!$E$8*Znorm.Profile!C3060*(1+'Założenia i wyniki'!$E$10/100)^24</f>
        <v>0.18222819999999998</v>
      </c>
      <c r="D3060">
        <f t="shared" si="141"/>
        <v>0</v>
      </c>
      <c r="E3060">
        <f t="shared" si="142"/>
        <v>0</v>
      </c>
      <c r="F3060">
        <f t="shared" si="143"/>
        <v>0.18222819999999998</v>
      </c>
    </row>
    <row r="3061" spans="1:6" x14ac:dyDescent="0.25">
      <c r="A3061">
        <v>3052</v>
      </c>
      <c r="B3061">
        <f>'Założenia i wyniki'!$E$6*Znorm.Profile!B3061*((100-(24*'Założenia i wyniki'!$E$9))/100)</f>
        <v>0</v>
      </c>
      <c r="C3061">
        <f>'Założenia i wyniki'!$E$8*Znorm.Profile!C3061*(1+'Założenia i wyniki'!$E$10/100)^24</f>
        <v>0.20775754999999999</v>
      </c>
      <c r="D3061">
        <f t="shared" si="141"/>
        <v>0</v>
      </c>
      <c r="E3061">
        <f t="shared" si="142"/>
        <v>0</v>
      </c>
      <c r="F3061">
        <f t="shared" si="143"/>
        <v>0.20775754999999999</v>
      </c>
    </row>
    <row r="3062" spans="1:6" x14ac:dyDescent="0.25">
      <c r="A3062">
        <v>3053</v>
      </c>
      <c r="B3062">
        <f>'Założenia i wyniki'!$E$6*Znorm.Profile!B3062*((100-(24*'Założenia i wyniki'!$E$9))/100)</f>
        <v>0</v>
      </c>
      <c r="C3062">
        <f>'Założenia i wyniki'!$E$8*Znorm.Profile!C3062*(1+'Założenia i wyniki'!$E$10/100)^24</f>
        <v>0.2514575</v>
      </c>
      <c r="D3062">
        <f t="shared" si="141"/>
        <v>0</v>
      </c>
      <c r="E3062">
        <f t="shared" si="142"/>
        <v>0</v>
      </c>
      <c r="F3062">
        <f t="shared" si="143"/>
        <v>0.2514575</v>
      </c>
    </row>
    <row r="3063" spans="1:6" x14ac:dyDescent="0.25">
      <c r="A3063">
        <v>3054</v>
      </c>
      <c r="B3063">
        <f>'Założenia i wyniki'!$E$6*Znorm.Profile!B3063*((100-(24*'Założenia i wyniki'!$E$9))/100)</f>
        <v>7.2745916981132072E-2</v>
      </c>
      <c r="C3063">
        <f>'Założenia i wyniki'!$E$8*Znorm.Profile!C3063*(1+'Założenia i wyniki'!$E$10/100)^24</f>
        <v>0.32465685</v>
      </c>
      <c r="D3063">
        <f t="shared" si="141"/>
        <v>7.2745916981132072E-2</v>
      </c>
      <c r="E3063">
        <f t="shared" si="142"/>
        <v>0</v>
      </c>
      <c r="F3063">
        <f t="shared" si="143"/>
        <v>0.25191093301886791</v>
      </c>
    </row>
    <row r="3064" spans="1:6" x14ac:dyDescent="0.25">
      <c r="A3064">
        <v>3055</v>
      </c>
      <c r="B3064">
        <f>'Założenia i wyniki'!$E$6*Znorm.Profile!B3064*((100-(24*'Założenia i wyniki'!$E$9))/100)</f>
        <v>0.15298641509433961</v>
      </c>
      <c r="C3064">
        <f>'Założenia i wyniki'!$E$8*Znorm.Profile!C3064*(1+'Założenia i wyniki'!$E$10/100)^24</f>
        <v>0.38387684999999999</v>
      </c>
      <c r="D3064">
        <f t="shared" si="141"/>
        <v>0.15298641509433961</v>
      </c>
      <c r="E3064">
        <f t="shared" si="142"/>
        <v>0</v>
      </c>
      <c r="F3064">
        <f t="shared" si="143"/>
        <v>0.23089043490566039</v>
      </c>
    </row>
    <row r="3065" spans="1:6" x14ac:dyDescent="0.25">
      <c r="A3065">
        <v>3056</v>
      </c>
      <c r="B3065">
        <f>'Założenia i wyniki'!$E$6*Znorm.Profile!B3065*((100-(24*'Założenia i wyniki'!$E$9))/100)</f>
        <v>0.21707758490566031</v>
      </c>
      <c r="C3065">
        <f>'Założenia i wyniki'!$E$8*Znorm.Profile!C3065*(1+'Założenia i wyniki'!$E$10/100)^24</f>
        <v>0.38902745</v>
      </c>
      <c r="D3065">
        <f t="shared" si="141"/>
        <v>0.21707758490566031</v>
      </c>
      <c r="E3065">
        <f t="shared" si="142"/>
        <v>0</v>
      </c>
      <c r="F3065">
        <f t="shared" si="143"/>
        <v>0.17194986509433968</v>
      </c>
    </row>
    <row r="3066" spans="1:6" x14ac:dyDescent="0.25">
      <c r="A3066">
        <v>3057</v>
      </c>
      <c r="B3066">
        <f>'Założenia i wyniki'!$E$6*Znorm.Profile!B3066*((100-(24*'Założenia i wyniki'!$E$9))/100)</f>
        <v>0.2410507924528302</v>
      </c>
      <c r="C3066">
        <f>'Założenia i wyniki'!$E$8*Znorm.Profile!C3066*(1+'Założenia i wyniki'!$E$10/100)^24</f>
        <v>0.38820985000000002</v>
      </c>
      <c r="D3066">
        <f t="shared" si="141"/>
        <v>0.2410507924528302</v>
      </c>
      <c r="E3066">
        <f t="shared" si="142"/>
        <v>0</v>
      </c>
      <c r="F3066">
        <f t="shared" si="143"/>
        <v>0.14715905754716982</v>
      </c>
    </row>
    <row r="3067" spans="1:6" x14ac:dyDescent="0.25">
      <c r="A3067">
        <v>3058</v>
      </c>
      <c r="B3067">
        <f>'Założenia i wyniki'!$E$6*Znorm.Profile!B3067*((100-(24*'Założenia i wyniki'!$E$9))/100)</f>
        <v>0.4109213584905661</v>
      </c>
      <c r="C3067">
        <f>'Założenia i wyniki'!$E$8*Znorm.Profile!C3067*(1+'Założenia i wyniki'!$E$10/100)^24</f>
        <v>0.38075799999999999</v>
      </c>
      <c r="D3067">
        <f t="shared" si="141"/>
        <v>0.38075799999999999</v>
      </c>
      <c r="E3067">
        <f t="shared" si="142"/>
        <v>3.0163358490566117E-2</v>
      </c>
      <c r="F3067">
        <f t="shared" si="143"/>
        <v>0</v>
      </c>
    </row>
    <row r="3068" spans="1:6" x14ac:dyDescent="0.25">
      <c r="A3068">
        <v>3059</v>
      </c>
      <c r="B3068">
        <f>'Założenia i wyniki'!$E$6*Znorm.Profile!B3068*((100-(24*'Założenia i wyniki'!$E$9))/100)</f>
        <v>0.2958423396226415</v>
      </c>
      <c r="C3068">
        <f>'Założenia i wyniki'!$E$8*Znorm.Profile!C3068*(1+'Założenia i wyniki'!$E$10/100)^24</f>
        <v>0.37570924999999999</v>
      </c>
      <c r="D3068">
        <f t="shared" si="141"/>
        <v>0.2958423396226415</v>
      </c>
      <c r="E3068">
        <f t="shared" si="142"/>
        <v>0</v>
      </c>
      <c r="F3068">
        <f t="shared" si="143"/>
        <v>7.9866910377358491E-2</v>
      </c>
    </row>
    <row r="3069" spans="1:6" x14ac:dyDescent="0.25">
      <c r="A3069">
        <v>3060</v>
      </c>
      <c r="B3069">
        <f>'Założenia i wyniki'!$E$6*Znorm.Profile!B3069*((100-(24*'Założenia i wyniki'!$E$9))/100)</f>
        <v>0.44994166037735839</v>
      </c>
      <c r="C3069">
        <f>'Założenia i wyniki'!$E$8*Znorm.Profile!C3069*(1+'Założenia i wyniki'!$E$10/100)^24</f>
        <v>0.36357894999999996</v>
      </c>
      <c r="D3069">
        <f t="shared" si="141"/>
        <v>0.36357894999999996</v>
      </c>
      <c r="E3069">
        <f t="shared" si="142"/>
        <v>8.6362710377358431E-2</v>
      </c>
      <c r="F3069">
        <f t="shared" si="143"/>
        <v>0</v>
      </c>
    </row>
    <row r="3070" spans="1:6" x14ac:dyDescent="0.25">
      <c r="A3070">
        <v>3061</v>
      </c>
      <c r="B3070">
        <f>'Założenia i wyniki'!$E$6*Znorm.Profile!B3070*((100-(24*'Założenia i wyniki'!$E$9))/100)</f>
        <v>0.36289109433962263</v>
      </c>
      <c r="C3070">
        <f>'Założenia i wyniki'!$E$8*Znorm.Profile!C3070*(1+'Założenia i wyniki'!$E$10/100)^24</f>
        <v>0.37307899999999994</v>
      </c>
      <c r="D3070">
        <f t="shared" si="141"/>
        <v>0.36289109433962263</v>
      </c>
      <c r="E3070">
        <f t="shared" si="142"/>
        <v>0</v>
      </c>
      <c r="F3070">
        <f t="shared" si="143"/>
        <v>1.0187905660377305E-2</v>
      </c>
    </row>
    <row r="3071" spans="1:6" x14ac:dyDescent="0.25">
      <c r="A3071">
        <v>3062</v>
      </c>
      <c r="B3071">
        <f>'Założenia i wyniki'!$E$6*Znorm.Profile!B3071*((100-(24*'Założenia i wyniki'!$E$9))/100)</f>
        <v>0.35088543396226413</v>
      </c>
      <c r="C3071">
        <f>'Założenia i wyniki'!$E$8*Znorm.Profile!C3071*(1+'Założenia i wyniki'!$E$10/100)^24</f>
        <v>0.3694789</v>
      </c>
      <c r="D3071">
        <f t="shared" si="141"/>
        <v>0.35088543396226413</v>
      </c>
      <c r="E3071">
        <f t="shared" si="142"/>
        <v>0</v>
      </c>
      <c r="F3071">
        <f t="shared" si="143"/>
        <v>1.8593466037735873E-2</v>
      </c>
    </row>
    <row r="3072" spans="1:6" x14ac:dyDescent="0.25">
      <c r="A3072">
        <v>3063</v>
      </c>
      <c r="B3072">
        <f>'Założenia i wyniki'!$E$6*Znorm.Profile!B3072*((100-(24*'Założenia i wyniki'!$E$9))/100)</f>
        <v>0.22642294339622643</v>
      </c>
      <c r="C3072">
        <f>'Założenia i wyniki'!$E$8*Znorm.Profile!C3072*(1+'Założenia i wyniki'!$E$10/100)^24</f>
        <v>0.38351669999999999</v>
      </c>
      <c r="D3072">
        <f t="shared" si="141"/>
        <v>0.22642294339622643</v>
      </c>
      <c r="E3072">
        <f t="shared" si="142"/>
        <v>0</v>
      </c>
      <c r="F3072">
        <f t="shared" si="143"/>
        <v>0.15709375660377356</v>
      </c>
    </row>
    <row r="3073" spans="1:6" x14ac:dyDescent="0.25">
      <c r="A3073">
        <v>3064</v>
      </c>
      <c r="B3073">
        <f>'Założenia i wyniki'!$E$6*Znorm.Profile!B3073*((100-(24*'Założenia i wyniki'!$E$9))/100)</f>
        <v>0.36087871698113205</v>
      </c>
      <c r="C3073">
        <f>'Założenia i wyniki'!$E$8*Znorm.Profile!C3073*(1+'Założenia i wyniki'!$E$10/100)^24</f>
        <v>0.39213300000000001</v>
      </c>
      <c r="D3073">
        <f t="shared" si="141"/>
        <v>0.36087871698113205</v>
      </c>
      <c r="E3073">
        <f t="shared" si="142"/>
        <v>0</v>
      </c>
      <c r="F3073">
        <f t="shared" si="143"/>
        <v>3.1254283018867957E-2</v>
      </c>
    </row>
    <row r="3074" spans="1:6" x14ac:dyDescent="0.25">
      <c r="A3074">
        <v>3065</v>
      </c>
      <c r="B3074">
        <f>'Założenia i wyniki'!$E$6*Znorm.Profile!B3074*((100-(24*'Założenia i wyniki'!$E$9))/100)</f>
        <v>0.16005260377358491</v>
      </c>
      <c r="C3074">
        <f>'Założenia i wyniki'!$E$8*Znorm.Profile!C3074*(1+'Założenia i wyniki'!$E$10/100)^24</f>
        <v>0.40417789999999998</v>
      </c>
      <c r="D3074">
        <f t="shared" si="141"/>
        <v>0.16005260377358491</v>
      </c>
      <c r="E3074">
        <f t="shared" si="142"/>
        <v>0</v>
      </c>
      <c r="F3074">
        <f t="shared" si="143"/>
        <v>0.24412529622641507</v>
      </c>
    </row>
    <row r="3075" spans="1:6" x14ac:dyDescent="0.25">
      <c r="A3075">
        <v>3066</v>
      </c>
      <c r="B3075">
        <f>'Założenia i wyniki'!$E$6*Znorm.Profile!B3075*((100-(24*'Założenia i wyniki'!$E$9))/100)</f>
        <v>8.5167773584905668E-2</v>
      </c>
      <c r="C3075">
        <f>'Założenia i wyniki'!$E$8*Znorm.Profile!C3075*(1+'Założenia i wyniki'!$E$10/100)^24</f>
        <v>0.42722644999999998</v>
      </c>
      <c r="D3075">
        <f t="shared" si="141"/>
        <v>8.5167773584905668E-2</v>
      </c>
      <c r="E3075">
        <f t="shared" si="142"/>
        <v>0</v>
      </c>
      <c r="F3075">
        <f t="shared" si="143"/>
        <v>0.3420586764150943</v>
      </c>
    </row>
    <row r="3076" spans="1:6" x14ac:dyDescent="0.25">
      <c r="A3076">
        <v>3067</v>
      </c>
      <c r="B3076">
        <f>'Założenia i wyniki'!$E$6*Znorm.Profile!B3076*((100-(24*'Założenia i wyniki'!$E$9))/100)</f>
        <v>5.8333026415094335E-3</v>
      </c>
      <c r="C3076">
        <f>'Założenia i wyniki'!$E$8*Znorm.Profile!C3076*(1+'Założenia i wyniki'!$E$10/100)^24</f>
        <v>0.46193630000000002</v>
      </c>
      <c r="D3076">
        <f t="shared" si="141"/>
        <v>5.8333026415094335E-3</v>
      </c>
      <c r="E3076">
        <f t="shared" si="142"/>
        <v>0</v>
      </c>
      <c r="F3076">
        <f t="shared" si="143"/>
        <v>0.45610299735849058</v>
      </c>
    </row>
    <row r="3077" spans="1:6" x14ac:dyDescent="0.25">
      <c r="A3077">
        <v>3068</v>
      </c>
      <c r="B3077">
        <f>'Założenia i wyniki'!$E$6*Znorm.Profile!B3077*((100-(24*'Założenia i wyniki'!$E$9))/100)</f>
        <v>0</v>
      </c>
      <c r="C3077">
        <f>'Założenia i wyniki'!$E$8*Znorm.Profile!C3077*(1+'Założenia i wyniki'!$E$10/100)^24</f>
        <v>0.49920429999999999</v>
      </c>
      <c r="D3077">
        <f t="shared" si="141"/>
        <v>0</v>
      </c>
      <c r="E3077">
        <f t="shared" si="142"/>
        <v>0</v>
      </c>
      <c r="F3077">
        <f t="shared" si="143"/>
        <v>0.49920429999999999</v>
      </c>
    </row>
    <row r="3078" spans="1:6" x14ac:dyDescent="0.25">
      <c r="A3078">
        <v>3069</v>
      </c>
      <c r="B3078">
        <f>'Założenia i wyniki'!$E$6*Znorm.Profile!B3078*((100-(24*'Założenia i wyniki'!$E$9))/100)</f>
        <v>0</v>
      </c>
      <c r="C3078">
        <f>'Założenia i wyniki'!$E$8*Znorm.Profile!C3078*(1+'Założenia i wyniki'!$E$10/100)^24</f>
        <v>0.48386870000000004</v>
      </c>
      <c r="D3078">
        <f t="shared" si="141"/>
        <v>0</v>
      </c>
      <c r="E3078">
        <f t="shared" si="142"/>
        <v>0</v>
      </c>
      <c r="F3078">
        <f t="shared" si="143"/>
        <v>0.48386870000000004</v>
      </c>
    </row>
    <row r="3079" spans="1:6" x14ac:dyDescent="0.25">
      <c r="A3079">
        <v>3070</v>
      </c>
      <c r="B3079">
        <f>'Założenia i wyniki'!$E$6*Znorm.Profile!B3079*((100-(24*'Założenia i wyniki'!$E$9))/100)</f>
        <v>0</v>
      </c>
      <c r="C3079">
        <f>'Założenia i wyniki'!$E$8*Znorm.Profile!C3079*(1+'Założenia i wyniki'!$E$10/100)^24</f>
        <v>0.40289304999999997</v>
      </c>
      <c r="D3079">
        <f t="shared" si="141"/>
        <v>0</v>
      </c>
      <c r="E3079">
        <f t="shared" si="142"/>
        <v>0</v>
      </c>
      <c r="F3079">
        <f t="shared" si="143"/>
        <v>0.40289304999999997</v>
      </c>
    </row>
    <row r="3080" spans="1:6" x14ac:dyDescent="0.25">
      <c r="A3080">
        <v>3071</v>
      </c>
      <c r="B3080">
        <f>'Założenia i wyniki'!$E$6*Znorm.Profile!B3080*((100-(24*'Założenia i wyniki'!$E$9))/100)</f>
        <v>0</v>
      </c>
      <c r="C3080">
        <f>'Założenia i wyniki'!$E$8*Znorm.Profile!C3080*(1+'Założenia i wyniki'!$E$10/100)^24</f>
        <v>0.31214400000000003</v>
      </c>
      <c r="D3080">
        <f t="shared" si="141"/>
        <v>0</v>
      </c>
      <c r="E3080">
        <f t="shared" si="142"/>
        <v>0</v>
      </c>
      <c r="F3080">
        <f t="shared" si="143"/>
        <v>0.31214400000000003</v>
      </c>
    </row>
    <row r="3081" spans="1:6" x14ac:dyDescent="0.25">
      <c r="A3081">
        <v>3072</v>
      </c>
      <c r="B3081">
        <f>'Założenia i wyniki'!$E$6*Znorm.Profile!B3081*((100-(24*'Założenia i wyniki'!$E$9))/100)</f>
        <v>0</v>
      </c>
      <c r="C3081">
        <f>'Założenia i wyniki'!$E$8*Znorm.Profile!C3081*(1+'Założenia i wyniki'!$E$10/100)^24</f>
        <v>0.24289824999999998</v>
      </c>
      <c r="D3081">
        <f t="shared" si="141"/>
        <v>0</v>
      </c>
      <c r="E3081">
        <f t="shared" si="142"/>
        <v>0</v>
      </c>
      <c r="F3081">
        <f t="shared" si="143"/>
        <v>0.24289824999999998</v>
      </c>
    </row>
    <row r="3082" spans="1:6" x14ac:dyDescent="0.25">
      <c r="A3082">
        <v>3073</v>
      </c>
      <c r="B3082">
        <f>'Założenia i wyniki'!$E$6*Znorm.Profile!B3082*((100-(24*'Założenia i wyniki'!$E$9))/100)</f>
        <v>0</v>
      </c>
      <c r="C3082">
        <f>'Założenia i wyniki'!$E$8*Znorm.Profile!C3082*(1+'Założenia i wyniki'!$E$10/100)^24</f>
        <v>0.21215810000000002</v>
      </c>
      <c r="D3082">
        <f t="shared" si="141"/>
        <v>0</v>
      </c>
      <c r="E3082">
        <f t="shared" si="142"/>
        <v>0</v>
      </c>
      <c r="F3082">
        <f t="shared" si="143"/>
        <v>0.21215810000000002</v>
      </c>
    </row>
    <row r="3083" spans="1:6" x14ac:dyDescent="0.25">
      <c r="A3083">
        <v>3074</v>
      </c>
      <c r="B3083">
        <f>'Założenia i wyniki'!$E$6*Znorm.Profile!B3083*((100-(24*'Założenia i wyniki'!$E$9))/100)</f>
        <v>0</v>
      </c>
      <c r="C3083">
        <f>'Założenia i wyniki'!$E$8*Znorm.Profile!C3083*(1+'Założenia i wyniki'!$E$10/100)^24</f>
        <v>0.19232955000000002</v>
      </c>
      <c r="D3083">
        <f t="shared" ref="D3083:D3146" si="144">IF(B3083&lt;=C3083,B3083,C3083)</f>
        <v>0</v>
      </c>
      <c r="E3083">
        <f t="shared" ref="E3083:E3146" si="145">IF(B3083&gt;C3083,B3083-C3083,0)</f>
        <v>0</v>
      </c>
      <c r="F3083">
        <f t="shared" ref="F3083:F3146" si="146">IF(B3083&lt;C3083,C3083-B3083,0)</f>
        <v>0.19232955000000002</v>
      </c>
    </row>
    <row r="3084" spans="1:6" x14ac:dyDescent="0.25">
      <c r="A3084">
        <v>3075</v>
      </c>
      <c r="B3084">
        <f>'Założenia i wyniki'!$E$6*Znorm.Profile!B3084*((100-(24*'Założenia i wyniki'!$E$9))/100)</f>
        <v>0</v>
      </c>
      <c r="C3084">
        <f>'Założenia i wyniki'!$E$8*Znorm.Profile!C3084*(1+'Założenia i wyniki'!$E$10/100)^24</f>
        <v>0.18725384999999997</v>
      </c>
      <c r="D3084">
        <f t="shared" si="144"/>
        <v>0</v>
      </c>
      <c r="E3084">
        <f t="shared" si="145"/>
        <v>0</v>
      </c>
      <c r="F3084">
        <f t="shared" si="146"/>
        <v>0.18725384999999997</v>
      </c>
    </row>
    <row r="3085" spans="1:6" x14ac:dyDescent="0.25">
      <c r="A3085">
        <v>3076</v>
      </c>
      <c r="B3085">
        <f>'Założenia i wyniki'!$E$6*Znorm.Profile!B3085*((100-(24*'Założenia i wyniki'!$E$9))/100)</f>
        <v>0</v>
      </c>
      <c r="C3085">
        <f>'Założenia i wyniki'!$E$8*Znorm.Profile!C3085*(1+'Założenia i wyniki'!$E$10/100)^24</f>
        <v>0.19289165</v>
      </c>
      <c r="D3085">
        <f t="shared" si="144"/>
        <v>0</v>
      </c>
      <c r="E3085">
        <f t="shared" si="145"/>
        <v>0</v>
      </c>
      <c r="F3085">
        <f t="shared" si="146"/>
        <v>0.19289165</v>
      </c>
    </row>
    <row r="3086" spans="1:6" x14ac:dyDescent="0.25">
      <c r="A3086">
        <v>3077</v>
      </c>
      <c r="B3086">
        <f>'Założenia i wyniki'!$E$6*Znorm.Profile!B3086*((100-(24*'Założenia i wyniki'!$E$9))/100)</f>
        <v>0</v>
      </c>
      <c r="C3086">
        <f>'Założenia i wyniki'!$E$8*Znorm.Profile!C3086*(1+'Założenia i wyniki'!$E$10/100)^24</f>
        <v>0.21962779999999998</v>
      </c>
      <c r="D3086">
        <f t="shared" si="144"/>
        <v>0</v>
      </c>
      <c r="E3086">
        <f t="shared" si="145"/>
        <v>0</v>
      </c>
      <c r="F3086">
        <f t="shared" si="146"/>
        <v>0.21962779999999998</v>
      </c>
    </row>
    <row r="3087" spans="1:6" x14ac:dyDescent="0.25">
      <c r="A3087">
        <v>3078</v>
      </c>
      <c r="B3087">
        <f>'Założenia i wyniki'!$E$6*Znorm.Profile!B3087*((100-(24*'Założenia i wyniki'!$E$9))/100)</f>
        <v>6.8765373584905656E-2</v>
      </c>
      <c r="C3087">
        <f>'Założenia i wyniki'!$E$8*Znorm.Profile!C3087*(1+'Założenia i wyniki'!$E$10/100)^24</f>
        <v>0.27627600000000002</v>
      </c>
      <c r="D3087">
        <f t="shared" si="144"/>
        <v>6.8765373584905656E-2</v>
      </c>
      <c r="E3087">
        <f t="shared" si="145"/>
        <v>0</v>
      </c>
      <c r="F3087">
        <f t="shared" si="146"/>
        <v>0.20751062641509438</v>
      </c>
    </row>
    <row r="3088" spans="1:6" x14ac:dyDescent="0.25">
      <c r="A3088">
        <v>3079</v>
      </c>
      <c r="B3088">
        <f>'Założenia i wyniki'!$E$6*Znorm.Profile!B3088*((100-(24*'Założenia i wyniki'!$E$9))/100)</f>
        <v>0.11875313207547168</v>
      </c>
      <c r="C3088">
        <f>'Założenia i wyniki'!$E$8*Znorm.Profile!C3088*(1+'Założenia i wyniki'!$E$10/100)^24</f>
        <v>0.33458599999999999</v>
      </c>
      <c r="D3088">
        <f t="shared" si="144"/>
        <v>0.11875313207547168</v>
      </c>
      <c r="E3088">
        <f t="shared" si="145"/>
        <v>0</v>
      </c>
      <c r="F3088">
        <f t="shared" si="146"/>
        <v>0.21583286792452833</v>
      </c>
    </row>
    <row r="3089" spans="1:6" x14ac:dyDescent="0.25">
      <c r="A3089">
        <v>3080</v>
      </c>
      <c r="B3089">
        <f>'Założenia i wyniki'!$E$6*Znorm.Profile!B3089*((100-(24*'Założenia i wyniki'!$E$9))/100)</f>
        <v>0.24962626415094338</v>
      </c>
      <c r="C3089">
        <f>'Założenia i wyniki'!$E$8*Znorm.Profile!C3089*(1+'Założenia i wyniki'!$E$10/100)^24</f>
        <v>0.39671380000000001</v>
      </c>
      <c r="D3089">
        <f t="shared" si="144"/>
        <v>0.24962626415094338</v>
      </c>
      <c r="E3089">
        <f t="shared" si="145"/>
        <v>0</v>
      </c>
      <c r="F3089">
        <f t="shared" si="146"/>
        <v>0.14708753584905662</v>
      </c>
    </row>
    <row r="3090" spans="1:6" x14ac:dyDescent="0.25">
      <c r="A3090">
        <v>3081</v>
      </c>
      <c r="B3090">
        <f>'Założenia i wyniki'!$E$6*Znorm.Profile!B3090*((100-(24*'Założenia i wyniki'!$E$9))/100)</f>
        <v>0.5626347924528301</v>
      </c>
      <c r="C3090">
        <f>'Założenia i wyniki'!$E$8*Znorm.Profile!C3090*(1+'Założenia i wyniki'!$E$10/100)^24</f>
        <v>0.42545755000000002</v>
      </c>
      <c r="D3090">
        <f t="shared" si="144"/>
        <v>0.42545755000000002</v>
      </c>
      <c r="E3090">
        <f t="shared" si="145"/>
        <v>0.13717724245283008</v>
      </c>
      <c r="F3090">
        <f t="shared" si="146"/>
        <v>0</v>
      </c>
    </row>
    <row r="3091" spans="1:6" x14ac:dyDescent="0.25">
      <c r="A3091">
        <v>3082</v>
      </c>
      <c r="B3091">
        <f>'Założenia i wyniki'!$E$6*Znorm.Profile!B3091*((100-(24*'Założenia i wyniki'!$E$9))/100)</f>
        <v>1.7969615094339619</v>
      </c>
      <c r="C3091">
        <f>'Założenia i wyniki'!$E$8*Znorm.Profile!C3091*(1+'Założenia i wyniki'!$E$10/100)^24</f>
        <v>0.4368784</v>
      </c>
      <c r="D3091">
        <f t="shared" si="144"/>
        <v>0.4368784</v>
      </c>
      <c r="E3091">
        <f t="shared" si="145"/>
        <v>1.3600831094339618</v>
      </c>
      <c r="F3091">
        <f t="shared" si="146"/>
        <v>0</v>
      </c>
    </row>
    <row r="3092" spans="1:6" x14ac:dyDescent="0.25">
      <c r="A3092">
        <v>3083</v>
      </c>
      <c r="B3092">
        <f>'Założenia i wyniki'!$E$6*Znorm.Profile!B3092*((100-(24*'Założenia i wyniki'!$E$9))/100)</f>
        <v>1.6533509433962263</v>
      </c>
      <c r="C3092">
        <f>'Założenia i wyniki'!$E$8*Znorm.Profile!C3092*(1+'Założenia i wyniki'!$E$10/100)^24</f>
        <v>0.44545584999999999</v>
      </c>
      <c r="D3092">
        <f t="shared" si="144"/>
        <v>0.44545584999999999</v>
      </c>
      <c r="E3092">
        <f t="shared" si="145"/>
        <v>1.2078950933962265</v>
      </c>
      <c r="F3092">
        <f t="shared" si="146"/>
        <v>0</v>
      </c>
    </row>
    <row r="3093" spans="1:6" x14ac:dyDescent="0.25">
      <c r="A3093">
        <v>3084</v>
      </c>
      <c r="B3093">
        <f>'Założenia i wyniki'!$E$6*Znorm.Profile!B3093*((100-(24*'Założenia i wyniki'!$E$9))/100)</f>
        <v>1.7320928301886791</v>
      </c>
      <c r="C3093">
        <f>'Założenia i wyniki'!$E$8*Znorm.Profile!C3093*(1+'Założenia i wyniki'!$E$10/100)^24</f>
        <v>0.46654719999999994</v>
      </c>
      <c r="D3093">
        <f t="shared" si="144"/>
        <v>0.46654719999999994</v>
      </c>
      <c r="E3093">
        <f t="shared" si="145"/>
        <v>1.2655456301886792</v>
      </c>
      <c r="F3093">
        <f t="shared" si="146"/>
        <v>0</v>
      </c>
    </row>
    <row r="3094" spans="1:6" x14ac:dyDescent="0.25">
      <c r="A3094">
        <v>3085</v>
      </c>
      <c r="B3094">
        <f>'Założenia i wyniki'!$E$6*Znorm.Profile!B3094*((100-(24*'Założenia i wyniki'!$E$9))/100)</f>
        <v>1.7067094339622639</v>
      </c>
      <c r="C3094">
        <f>'Założenia i wyniki'!$E$8*Znorm.Profile!C3094*(1+'Założenia i wyniki'!$E$10/100)^24</f>
        <v>0.46809209999999996</v>
      </c>
      <c r="D3094">
        <f t="shared" si="144"/>
        <v>0.46809209999999996</v>
      </c>
      <c r="E3094">
        <f t="shared" si="145"/>
        <v>1.2386173339622639</v>
      </c>
      <c r="F3094">
        <f t="shared" si="146"/>
        <v>0</v>
      </c>
    </row>
    <row r="3095" spans="1:6" x14ac:dyDescent="0.25">
      <c r="A3095">
        <v>3086</v>
      </c>
      <c r="B3095">
        <f>'Założenia i wyniki'!$E$6*Znorm.Profile!B3095*((100-(24*'Założenia i wyniki'!$E$9))/100)</f>
        <v>0.36178581132075471</v>
      </c>
      <c r="C3095">
        <f>'Założenia i wyniki'!$E$8*Znorm.Profile!C3095*(1+'Założenia i wyniki'!$E$10/100)^24</f>
        <v>0.46268845000000003</v>
      </c>
      <c r="D3095">
        <f t="shared" si="144"/>
        <v>0.36178581132075471</v>
      </c>
      <c r="E3095">
        <f t="shared" si="145"/>
        <v>0</v>
      </c>
      <c r="F3095">
        <f t="shared" si="146"/>
        <v>0.10090263867924532</v>
      </c>
    </row>
    <row r="3096" spans="1:6" x14ac:dyDescent="0.25">
      <c r="A3096">
        <v>3087</v>
      </c>
      <c r="B3096">
        <f>'Założenia i wyniki'!$E$6*Znorm.Profile!B3096*((100-(24*'Założenia i wyniki'!$E$9))/100)</f>
        <v>0.40884037735849055</v>
      </c>
      <c r="C3096">
        <f>'Założenia i wyniki'!$E$8*Znorm.Profile!C3096*(1+'Założenia i wyniki'!$E$10/100)^24</f>
        <v>0.45219125000000004</v>
      </c>
      <c r="D3096">
        <f t="shared" si="144"/>
        <v>0.40884037735849055</v>
      </c>
      <c r="E3096">
        <f t="shared" si="145"/>
        <v>0</v>
      </c>
      <c r="F3096">
        <f t="shared" si="146"/>
        <v>4.3350872641509497E-2</v>
      </c>
    </row>
    <row r="3097" spans="1:6" x14ac:dyDescent="0.25">
      <c r="A3097">
        <v>3088</v>
      </c>
      <c r="B3097">
        <f>'Założenia i wyniki'!$E$6*Znorm.Profile!B3097*((100-(24*'Założenia i wyniki'!$E$9))/100)</f>
        <v>1.0430822641509434</v>
      </c>
      <c r="C3097">
        <f>'Założenia i wyniki'!$E$8*Znorm.Profile!C3097*(1+'Założenia i wyniki'!$E$10/100)^24</f>
        <v>0.45022460000000003</v>
      </c>
      <c r="D3097">
        <f t="shared" si="144"/>
        <v>0.45022460000000003</v>
      </c>
      <c r="E3097">
        <f t="shared" si="145"/>
        <v>0.59285766415094332</v>
      </c>
      <c r="F3097">
        <f t="shared" si="146"/>
        <v>0</v>
      </c>
    </row>
    <row r="3098" spans="1:6" x14ac:dyDescent="0.25">
      <c r="A3098">
        <v>3089</v>
      </c>
      <c r="B3098">
        <f>'Założenia i wyniki'!$E$6*Znorm.Profile!B3098*((100-(24*'Założenia i wyniki'!$E$9))/100)</f>
        <v>0.55386113207547161</v>
      </c>
      <c r="C3098">
        <f>'Założenia i wyniki'!$E$8*Znorm.Profile!C3098*(1+'Założenia i wyniki'!$E$10/100)^24</f>
        <v>0.45736915000000006</v>
      </c>
      <c r="D3098">
        <f t="shared" si="144"/>
        <v>0.45736915000000006</v>
      </c>
      <c r="E3098">
        <f t="shared" si="145"/>
        <v>9.649198207547155E-2</v>
      </c>
      <c r="F3098">
        <f t="shared" si="146"/>
        <v>0</v>
      </c>
    </row>
    <row r="3099" spans="1:6" x14ac:dyDescent="0.25">
      <c r="A3099">
        <v>3090</v>
      </c>
      <c r="B3099">
        <f>'Założenia i wyniki'!$E$6*Znorm.Profile!B3099*((100-(24*'Założenia i wyniki'!$E$9))/100)</f>
        <v>0.16696633962264149</v>
      </c>
      <c r="C3099">
        <f>'Założenia i wyniki'!$E$8*Znorm.Profile!C3099*(1+'Założenia i wyniki'!$E$10/100)^24</f>
        <v>0.46115859999999997</v>
      </c>
      <c r="D3099">
        <f t="shared" si="144"/>
        <v>0.16696633962264149</v>
      </c>
      <c r="E3099">
        <f t="shared" si="145"/>
        <v>0</v>
      </c>
      <c r="F3099">
        <f t="shared" si="146"/>
        <v>0.29419226037735846</v>
      </c>
    </row>
    <row r="3100" spans="1:6" x14ac:dyDescent="0.25">
      <c r="A3100">
        <v>3091</v>
      </c>
      <c r="B3100">
        <f>'Założenia i wyniki'!$E$6*Znorm.Profile!B3100*((100-(24*'Założenia i wyniki'!$E$9))/100)</f>
        <v>2.4719464150943397E-2</v>
      </c>
      <c r="C3100">
        <f>'Założenia i wyniki'!$E$8*Znorm.Profile!C3100*(1+'Założenia i wyniki'!$E$10/100)^24</f>
        <v>0.48967974999999997</v>
      </c>
      <c r="D3100">
        <f t="shared" si="144"/>
        <v>2.4719464150943397E-2</v>
      </c>
      <c r="E3100">
        <f t="shared" si="145"/>
        <v>0</v>
      </c>
      <c r="F3100">
        <f t="shared" si="146"/>
        <v>0.46496028584905658</v>
      </c>
    </row>
    <row r="3101" spans="1:6" x14ac:dyDescent="0.25">
      <c r="A3101">
        <v>3092</v>
      </c>
      <c r="B3101">
        <f>'Założenia i wyniki'!$E$6*Znorm.Profile!B3101*((100-(24*'Założenia i wyniki'!$E$9))/100)</f>
        <v>0</v>
      </c>
      <c r="C3101">
        <f>'Założenia i wyniki'!$E$8*Znorm.Profile!C3101*(1+'Założenia i wyniki'!$E$10/100)^24</f>
        <v>0.52111465000000001</v>
      </c>
      <c r="D3101">
        <f t="shared" si="144"/>
        <v>0</v>
      </c>
      <c r="E3101">
        <f t="shared" si="145"/>
        <v>0</v>
      </c>
      <c r="F3101">
        <f t="shared" si="146"/>
        <v>0.52111465000000001</v>
      </c>
    </row>
    <row r="3102" spans="1:6" x14ac:dyDescent="0.25">
      <c r="A3102">
        <v>3093</v>
      </c>
      <c r="B3102">
        <f>'Założenia i wyniki'!$E$6*Znorm.Profile!B3102*((100-(24*'Założenia i wyniki'!$E$9))/100)</f>
        <v>0</v>
      </c>
      <c r="C3102">
        <f>'Założenia i wyniki'!$E$8*Znorm.Profile!C3102*(1+'Założenia i wyniki'!$E$10/100)^24</f>
        <v>0.49864885000000003</v>
      </c>
      <c r="D3102">
        <f t="shared" si="144"/>
        <v>0</v>
      </c>
      <c r="E3102">
        <f t="shared" si="145"/>
        <v>0</v>
      </c>
      <c r="F3102">
        <f t="shared" si="146"/>
        <v>0.49864885000000003</v>
      </c>
    </row>
    <row r="3103" spans="1:6" x14ac:dyDescent="0.25">
      <c r="A3103">
        <v>3094</v>
      </c>
      <c r="B3103">
        <f>'Założenia i wyniki'!$E$6*Znorm.Profile!B3103*((100-(24*'Założenia i wyniki'!$E$9))/100)</f>
        <v>0</v>
      </c>
      <c r="C3103">
        <f>'Założenia i wyniki'!$E$8*Znorm.Profile!C3103*(1+'Założenia i wyniki'!$E$10/100)^24</f>
        <v>0.41896890000000003</v>
      </c>
      <c r="D3103">
        <f t="shared" si="144"/>
        <v>0</v>
      </c>
      <c r="E3103">
        <f t="shared" si="145"/>
        <v>0</v>
      </c>
      <c r="F3103">
        <f t="shared" si="146"/>
        <v>0.41896890000000003</v>
      </c>
    </row>
    <row r="3104" spans="1:6" x14ac:dyDescent="0.25">
      <c r="A3104">
        <v>3095</v>
      </c>
      <c r="B3104">
        <f>'Założenia i wyniki'!$E$6*Znorm.Profile!B3104*((100-(24*'Założenia i wyniki'!$E$9))/100)</f>
        <v>0</v>
      </c>
      <c r="C3104">
        <f>'Założenia i wyniki'!$E$8*Znorm.Profile!C3104*(1+'Założenia i wyniki'!$E$10/100)^24</f>
        <v>0.32666795000000004</v>
      </c>
      <c r="D3104">
        <f t="shared" si="144"/>
        <v>0</v>
      </c>
      <c r="E3104">
        <f t="shared" si="145"/>
        <v>0</v>
      </c>
      <c r="F3104">
        <f t="shared" si="146"/>
        <v>0.32666795000000004</v>
      </c>
    </row>
    <row r="3105" spans="1:6" x14ac:dyDescent="0.25">
      <c r="A3105">
        <v>3096</v>
      </c>
      <c r="B3105">
        <f>'Założenia i wyniki'!$E$6*Znorm.Profile!B3105*((100-(24*'Założenia i wyniki'!$E$9))/100)</f>
        <v>0</v>
      </c>
      <c r="C3105">
        <f>'Założenia i wyniki'!$E$8*Znorm.Profile!C3105*(1+'Założenia i wyniki'!$E$10/100)^24</f>
        <v>0.25747434999999996</v>
      </c>
      <c r="D3105">
        <f t="shared" si="144"/>
        <v>0</v>
      </c>
      <c r="E3105">
        <f t="shared" si="145"/>
        <v>0</v>
      </c>
      <c r="F3105">
        <f t="shared" si="146"/>
        <v>0.25747434999999996</v>
      </c>
    </row>
    <row r="3106" spans="1:6" x14ac:dyDescent="0.25">
      <c r="A3106">
        <v>3097</v>
      </c>
      <c r="B3106">
        <f>'Założenia i wyniki'!$E$6*Znorm.Profile!B3106*((100-(24*'Założenia i wyniki'!$E$9))/100)</f>
        <v>0</v>
      </c>
      <c r="C3106">
        <f>'Założenia i wyniki'!$E$8*Znorm.Profile!C3106*(1+'Założenia i wyniki'!$E$10/100)^24</f>
        <v>0.21568785000000001</v>
      </c>
      <c r="D3106">
        <f t="shared" si="144"/>
        <v>0</v>
      </c>
      <c r="E3106">
        <f t="shared" si="145"/>
        <v>0</v>
      </c>
      <c r="F3106">
        <f t="shared" si="146"/>
        <v>0.21568785000000001</v>
      </c>
    </row>
    <row r="3107" spans="1:6" x14ac:dyDescent="0.25">
      <c r="A3107">
        <v>3098</v>
      </c>
      <c r="B3107">
        <f>'Założenia i wyniki'!$E$6*Znorm.Profile!B3107*((100-(24*'Założenia i wyniki'!$E$9))/100)</f>
        <v>0</v>
      </c>
      <c r="C3107">
        <f>'Założenia i wyniki'!$E$8*Znorm.Profile!C3107*(1+'Założenia i wyniki'!$E$10/100)^24</f>
        <v>0.19529964999999999</v>
      </c>
      <c r="D3107">
        <f t="shared" si="144"/>
        <v>0</v>
      </c>
      <c r="E3107">
        <f t="shared" si="145"/>
        <v>0</v>
      </c>
      <c r="F3107">
        <f t="shared" si="146"/>
        <v>0.19529964999999999</v>
      </c>
    </row>
    <row r="3108" spans="1:6" x14ac:dyDescent="0.25">
      <c r="A3108">
        <v>3099</v>
      </c>
      <c r="B3108">
        <f>'Założenia i wyniki'!$E$6*Znorm.Profile!B3108*((100-(24*'Założenia i wyniki'!$E$9))/100)</f>
        <v>0</v>
      </c>
      <c r="C3108">
        <f>'Założenia i wyniki'!$E$8*Znorm.Profile!C3108*(1+'Założenia i wyniki'!$E$10/100)^24</f>
        <v>0.1862567</v>
      </c>
      <c r="D3108">
        <f t="shared" si="144"/>
        <v>0</v>
      </c>
      <c r="E3108">
        <f t="shared" si="145"/>
        <v>0</v>
      </c>
      <c r="F3108">
        <f t="shared" si="146"/>
        <v>0.1862567</v>
      </c>
    </row>
    <row r="3109" spans="1:6" x14ac:dyDescent="0.25">
      <c r="A3109">
        <v>3100</v>
      </c>
      <c r="B3109">
        <f>'Założenia i wyniki'!$E$6*Znorm.Profile!B3109*((100-(24*'Założenia i wyniki'!$E$9))/100)</f>
        <v>0</v>
      </c>
      <c r="C3109">
        <f>'Założenia i wyniki'!$E$8*Znorm.Profile!C3109*(1+'Założenia i wyniki'!$E$10/100)^24</f>
        <v>0.19240129999999997</v>
      </c>
      <c r="D3109">
        <f t="shared" si="144"/>
        <v>0</v>
      </c>
      <c r="E3109">
        <f t="shared" si="145"/>
        <v>0</v>
      </c>
      <c r="F3109">
        <f t="shared" si="146"/>
        <v>0.19240129999999997</v>
      </c>
    </row>
    <row r="3110" spans="1:6" x14ac:dyDescent="0.25">
      <c r="A3110">
        <v>3101</v>
      </c>
      <c r="B3110">
        <f>'Założenia i wyniki'!$E$6*Znorm.Profile!B3110*((100-(24*'Założenia i wyniki'!$E$9))/100)</f>
        <v>3.7180196226415101E-2</v>
      </c>
      <c r="C3110">
        <f>'Założenia i wyniki'!$E$8*Znorm.Profile!C3110*(1+'Założenia i wyniki'!$E$10/100)^24</f>
        <v>0.21130515</v>
      </c>
      <c r="D3110">
        <f t="shared" si="144"/>
        <v>3.7180196226415101E-2</v>
      </c>
      <c r="E3110">
        <f t="shared" si="145"/>
        <v>0</v>
      </c>
      <c r="F3110">
        <f t="shared" si="146"/>
        <v>0.17412495377358489</v>
      </c>
    </row>
    <row r="3111" spans="1:6" x14ac:dyDescent="0.25">
      <c r="A3111">
        <v>3102</v>
      </c>
      <c r="B3111">
        <f>'Założenia i wyniki'!$E$6*Znorm.Profile!B3111*((100-(24*'Założenia i wyniki'!$E$9))/100)</f>
        <v>0.19717486792452832</v>
      </c>
      <c r="C3111">
        <f>'Założenia i wyniki'!$E$8*Znorm.Profile!C3111*(1+'Założenia i wyniki'!$E$10/100)^24</f>
        <v>0.26128410000000002</v>
      </c>
      <c r="D3111">
        <f t="shared" si="144"/>
        <v>0.19717486792452832</v>
      </c>
      <c r="E3111">
        <f t="shared" si="145"/>
        <v>0</v>
      </c>
      <c r="F3111">
        <f t="shared" si="146"/>
        <v>6.41092320754717E-2</v>
      </c>
    </row>
    <row r="3112" spans="1:6" x14ac:dyDescent="0.25">
      <c r="A3112">
        <v>3103</v>
      </c>
      <c r="B3112">
        <f>'Założenia i wyniki'!$E$6*Znorm.Profile!B3112*((100-(24*'Założenia i wyniki'!$E$9))/100)</f>
        <v>0.63875449056603772</v>
      </c>
      <c r="C3112">
        <f>'Założenia i wyniki'!$E$8*Znorm.Profile!C3112*(1+'Założenia i wyniki'!$E$10/100)^24</f>
        <v>0.32092444999999997</v>
      </c>
      <c r="D3112">
        <f t="shared" si="144"/>
        <v>0.32092444999999997</v>
      </c>
      <c r="E3112">
        <f t="shared" si="145"/>
        <v>0.31783004056603775</v>
      </c>
      <c r="F3112">
        <f t="shared" si="146"/>
        <v>0</v>
      </c>
    </row>
    <row r="3113" spans="1:6" x14ac:dyDescent="0.25">
      <c r="A3113">
        <v>3104</v>
      </c>
      <c r="B3113">
        <f>'Założenia i wyniki'!$E$6*Znorm.Profile!B3113*((100-(24*'Założenia i wyniki'!$E$9))/100)</f>
        <v>1.1611569811320752</v>
      </c>
      <c r="C3113">
        <f>'Założenia i wyniki'!$E$8*Znorm.Profile!C3113*(1+'Założenia i wyniki'!$E$10/100)^24</f>
        <v>0.38516099999999998</v>
      </c>
      <c r="D3113">
        <f t="shared" si="144"/>
        <v>0.38516099999999998</v>
      </c>
      <c r="E3113">
        <f t="shared" si="145"/>
        <v>0.77599598113207524</v>
      </c>
      <c r="F3113">
        <f t="shared" si="146"/>
        <v>0</v>
      </c>
    </row>
    <row r="3114" spans="1:6" x14ac:dyDescent="0.25">
      <c r="A3114">
        <v>3105</v>
      </c>
      <c r="B3114">
        <f>'Założenia i wyniki'!$E$6*Znorm.Profile!B3114*((100-(24*'Założenia i wyniki'!$E$9))/100)</f>
        <v>1.5528845283018866</v>
      </c>
      <c r="C3114">
        <f>'Założenia i wyniki'!$E$8*Znorm.Profile!C3114*(1+'Założenia i wyniki'!$E$10/100)^24</f>
        <v>0.42711549999999998</v>
      </c>
      <c r="D3114">
        <f t="shared" si="144"/>
        <v>0.42711549999999998</v>
      </c>
      <c r="E3114">
        <f t="shared" si="145"/>
        <v>1.1257690283018866</v>
      </c>
      <c r="F3114">
        <f t="shared" si="146"/>
        <v>0</v>
      </c>
    </row>
    <row r="3115" spans="1:6" x14ac:dyDescent="0.25">
      <c r="A3115">
        <v>3106</v>
      </c>
      <c r="B3115">
        <f>'Założenia i wyniki'!$E$6*Znorm.Profile!B3115*((100-(24*'Założenia i wyniki'!$E$9))/100)</f>
        <v>1.7119690566037737</v>
      </c>
      <c r="C3115">
        <f>'Założenia i wyniki'!$E$8*Znorm.Profile!C3115*(1+'Założenia i wyniki'!$E$10/100)^24</f>
        <v>0.45731489999999997</v>
      </c>
      <c r="D3115">
        <f t="shared" si="144"/>
        <v>0.45731489999999997</v>
      </c>
      <c r="E3115">
        <f t="shared" si="145"/>
        <v>1.2546541566037739</v>
      </c>
      <c r="F3115">
        <f t="shared" si="146"/>
        <v>0</v>
      </c>
    </row>
    <row r="3116" spans="1:6" x14ac:dyDescent="0.25">
      <c r="A3116">
        <v>3107</v>
      </c>
      <c r="B3116">
        <f>'Założenia i wyniki'!$E$6*Znorm.Profile!B3116*((100-(24*'Założenia i wyniki'!$E$9))/100)</f>
        <v>1.077765283018868</v>
      </c>
      <c r="C3116">
        <f>'Założenia i wyniki'!$E$8*Znorm.Profile!C3116*(1+'Założenia i wyniki'!$E$10/100)^24</f>
        <v>0.46086355000000001</v>
      </c>
      <c r="D3116">
        <f t="shared" si="144"/>
        <v>0.46086355000000001</v>
      </c>
      <c r="E3116">
        <f t="shared" si="145"/>
        <v>0.61690173301886797</v>
      </c>
      <c r="F3116">
        <f t="shared" si="146"/>
        <v>0</v>
      </c>
    </row>
    <row r="3117" spans="1:6" x14ac:dyDescent="0.25">
      <c r="A3117">
        <v>3108</v>
      </c>
      <c r="B3117">
        <f>'Założenia i wyniki'!$E$6*Znorm.Profile!B3117*((100-(24*'Założenia i wyniki'!$E$9))/100)</f>
        <v>0.94535999999999987</v>
      </c>
      <c r="C3117">
        <f>'Założenia i wyniki'!$E$8*Znorm.Profile!C3117*(1+'Założenia i wyniki'!$E$10/100)^24</f>
        <v>0.45671640000000002</v>
      </c>
      <c r="D3117">
        <f t="shared" si="144"/>
        <v>0.45671640000000002</v>
      </c>
      <c r="E3117">
        <f t="shared" si="145"/>
        <v>0.48864359999999984</v>
      </c>
      <c r="F3117">
        <f t="shared" si="146"/>
        <v>0</v>
      </c>
    </row>
    <row r="3118" spans="1:6" x14ac:dyDescent="0.25">
      <c r="A3118">
        <v>3109</v>
      </c>
      <c r="B3118">
        <f>'Założenia i wyniki'!$E$6*Znorm.Profile!B3118*((100-(24*'Założenia i wyniki'!$E$9))/100)</f>
        <v>1.8636596226415092</v>
      </c>
      <c r="C3118">
        <f>'Założenia i wyniki'!$E$8*Znorm.Profile!C3118*(1+'Założenia i wyniki'!$E$10/100)^24</f>
        <v>0.43328110000000003</v>
      </c>
      <c r="D3118">
        <f t="shared" si="144"/>
        <v>0.43328110000000003</v>
      </c>
      <c r="E3118">
        <f t="shared" si="145"/>
        <v>1.4303785226415091</v>
      </c>
      <c r="F3118">
        <f t="shared" si="146"/>
        <v>0</v>
      </c>
    </row>
    <row r="3119" spans="1:6" x14ac:dyDescent="0.25">
      <c r="A3119">
        <v>3110</v>
      </c>
      <c r="B3119">
        <f>'Założenia i wyniki'!$E$6*Znorm.Profile!B3119*((100-(24*'Założenia i wyniki'!$E$9))/100)</f>
        <v>1.269474716981132</v>
      </c>
      <c r="C3119">
        <f>'Założenia i wyniki'!$E$8*Znorm.Profile!C3119*(1+'Założenia i wyniki'!$E$10/100)^24</f>
        <v>0.41191080000000002</v>
      </c>
      <c r="D3119">
        <f t="shared" si="144"/>
        <v>0.41191080000000002</v>
      </c>
      <c r="E3119">
        <f t="shared" si="145"/>
        <v>0.85756391698113199</v>
      </c>
      <c r="F3119">
        <f t="shared" si="146"/>
        <v>0</v>
      </c>
    </row>
    <row r="3120" spans="1:6" x14ac:dyDescent="0.25">
      <c r="A3120">
        <v>3111</v>
      </c>
      <c r="B3120">
        <f>'Założenia i wyniki'!$E$6*Znorm.Profile!B3120*((100-(24*'Założenia i wyniki'!$E$9))/100)</f>
        <v>0.99330641509433959</v>
      </c>
      <c r="C3120">
        <f>'Założenia i wyniki'!$E$8*Znorm.Profile!C3120*(1+'Założenia i wyniki'!$E$10/100)^24</f>
        <v>0.39289460000000004</v>
      </c>
      <c r="D3120">
        <f t="shared" si="144"/>
        <v>0.39289460000000004</v>
      </c>
      <c r="E3120">
        <f t="shared" si="145"/>
        <v>0.60041181509433961</v>
      </c>
      <c r="F3120">
        <f t="shared" si="146"/>
        <v>0</v>
      </c>
    </row>
    <row r="3121" spans="1:6" x14ac:dyDescent="0.25">
      <c r="A3121">
        <v>3112</v>
      </c>
      <c r="B3121">
        <f>'Założenia i wyniki'!$E$6*Znorm.Profile!B3121*((100-(24*'Założenia i wyniki'!$E$9))/100)</f>
        <v>1.1732007547169809</v>
      </c>
      <c r="C3121">
        <f>'Założenia i wyniki'!$E$8*Znorm.Profile!C3121*(1+'Założenia i wyniki'!$E$10/100)^24</f>
        <v>0.38271099999999997</v>
      </c>
      <c r="D3121">
        <f t="shared" si="144"/>
        <v>0.38271099999999997</v>
      </c>
      <c r="E3121">
        <f t="shared" si="145"/>
        <v>0.79048975471698091</v>
      </c>
      <c r="F3121">
        <f t="shared" si="146"/>
        <v>0</v>
      </c>
    </row>
    <row r="3122" spans="1:6" x14ac:dyDescent="0.25">
      <c r="A3122">
        <v>3113</v>
      </c>
      <c r="B3122">
        <f>'Założenia i wyniki'!$E$6*Znorm.Profile!B3122*((100-(24*'Założenia i wyniki'!$E$9))/100)</f>
        <v>0.54227471698113194</v>
      </c>
      <c r="C3122">
        <f>'Założenia i wyniki'!$E$8*Znorm.Profile!C3122*(1+'Założenia i wyniki'!$E$10/100)^24</f>
        <v>0.40269250000000001</v>
      </c>
      <c r="D3122">
        <f t="shared" si="144"/>
        <v>0.40269250000000001</v>
      </c>
      <c r="E3122">
        <f t="shared" si="145"/>
        <v>0.13958221698113193</v>
      </c>
      <c r="F3122">
        <f t="shared" si="146"/>
        <v>0</v>
      </c>
    </row>
    <row r="3123" spans="1:6" x14ac:dyDescent="0.25">
      <c r="A3123">
        <v>3114</v>
      </c>
      <c r="B3123">
        <f>'Założenia i wyniki'!$E$6*Znorm.Profile!B3123*((100-(24*'Założenia i wyniki'!$E$9))/100)</f>
        <v>0.17499298113207545</v>
      </c>
      <c r="C3123">
        <f>'Założenia i wyniki'!$E$8*Znorm.Profile!C3123*(1+'Założenia i wyniki'!$E$10/100)^24</f>
        <v>0.42344610000000005</v>
      </c>
      <c r="D3123">
        <f t="shared" si="144"/>
        <v>0.17499298113207545</v>
      </c>
      <c r="E3123">
        <f t="shared" si="145"/>
        <v>0</v>
      </c>
      <c r="F3123">
        <f t="shared" si="146"/>
        <v>0.24845311886792459</v>
      </c>
    </row>
    <row r="3124" spans="1:6" x14ac:dyDescent="0.25">
      <c r="A3124">
        <v>3115</v>
      </c>
      <c r="B3124">
        <f>'Założenia i wyniki'!$E$6*Znorm.Profile!B3124*((100-(24*'Założenia i wyniki'!$E$9))/100)</f>
        <v>4.9003675471698115E-2</v>
      </c>
      <c r="C3124">
        <f>'Założenia i wyniki'!$E$8*Znorm.Profile!C3124*(1+'Założenia i wyniki'!$E$10/100)^24</f>
        <v>0.46533305000000003</v>
      </c>
      <c r="D3124">
        <f t="shared" si="144"/>
        <v>4.9003675471698115E-2</v>
      </c>
      <c r="E3124">
        <f t="shared" si="145"/>
        <v>0</v>
      </c>
      <c r="F3124">
        <f t="shared" si="146"/>
        <v>0.41632937452830193</v>
      </c>
    </row>
    <row r="3125" spans="1:6" x14ac:dyDescent="0.25">
      <c r="A3125">
        <v>3116</v>
      </c>
      <c r="B3125">
        <f>'Założenia i wyniki'!$E$6*Znorm.Profile!B3125*((100-(24*'Założenia i wyniki'!$E$9))/100)</f>
        <v>0</v>
      </c>
      <c r="C3125">
        <f>'Założenia i wyniki'!$E$8*Znorm.Profile!C3125*(1+'Założenia i wyniki'!$E$10/100)^24</f>
        <v>0.49423640000000002</v>
      </c>
      <c r="D3125">
        <f t="shared" si="144"/>
        <v>0</v>
      </c>
      <c r="E3125">
        <f t="shared" si="145"/>
        <v>0</v>
      </c>
      <c r="F3125">
        <f t="shared" si="146"/>
        <v>0.49423640000000002</v>
      </c>
    </row>
    <row r="3126" spans="1:6" x14ac:dyDescent="0.25">
      <c r="A3126">
        <v>3117</v>
      </c>
      <c r="B3126">
        <f>'Założenia i wyniki'!$E$6*Znorm.Profile!B3126*((100-(24*'Założenia i wyniki'!$E$9))/100)</f>
        <v>0</v>
      </c>
      <c r="C3126">
        <f>'Założenia i wyniki'!$E$8*Znorm.Profile!C3126*(1+'Założenia i wyniki'!$E$10/100)^24</f>
        <v>0.47637835000000001</v>
      </c>
      <c r="D3126">
        <f t="shared" si="144"/>
        <v>0</v>
      </c>
      <c r="E3126">
        <f t="shared" si="145"/>
        <v>0</v>
      </c>
      <c r="F3126">
        <f t="shared" si="146"/>
        <v>0.47637835000000001</v>
      </c>
    </row>
    <row r="3127" spans="1:6" x14ac:dyDescent="0.25">
      <c r="A3127">
        <v>3118</v>
      </c>
      <c r="B3127">
        <f>'Założenia i wyniki'!$E$6*Znorm.Profile!B3127*((100-(24*'Założenia i wyniki'!$E$9))/100)</f>
        <v>0</v>
      </c>
      <c r="C3127">
        <f>'Założenia i wyniki'!$E$8*Znorm.Profile!C3127*(1+'Założenia i wyniki'!$E$10/100)^24</f>
        <v>0.39273150000000001</v>
      </c>
      <c r="D3127">
        <f t="shared" si="144"/>
        <v>0</v>
      </c>
      <c r="E3127">
        <f t="shared" si="145"/>
        <v>0</v>
      </c>
      <c r="F3127">
        <f t="shared" si="146"/>
        <v>0.39273150000000001</v>
      </c>
    </row>
    <row r="3128" spans="1:6" x14ac:dyDescent="0.25">
      <c r="A3128">
        <v>3119</v>
      </c>
      <c r="B3128">
        <f>'Założenia i wyniki'!$E$6*Znorm.Profile!B3128*((100-(24*'Założenia i wyniki'!$E$9))/100)</f>
        <v>0</v>
      </c>
      <c r="C3128">
        <f>'Założenia i wyniki'!$E$8*Znorm.Profile!C3128*(1+'Założenia i wyniki'!$E$10/100)^24</f>
        <v>0.29468564999999997</v>
      </c>
      <c r="D3128">
        <f t="shared" si="144"/>
        <v>0</v>
      </c>
      <c r="E3128">
        <f t="shared" si="145"/>
        <v>0</v>
      </c>
      <c r="F3128">
        <f t="shared" si="146"/>
        <v>0.29468564999999997</v>
      </c>
    </row>
    <row r="3129" spans="1:6" x14ac:dyDescent="0.25">
      <c r="A3129">
        <v>3120</v>
      </c>
      <c r="B3129">
        <f>'Założenia i wyniki'!$E$6*Znorm.Profile!B3129*((100-(24*'Założenia i wyniki'!$E$9))/100)</f>
        <v>0</v>
      </c>
      <c r="C3129">
        <f>'Założenia i wyniki'!$E$8*Znorm.Profile!C3129*(1+'Założenia i wyniki'!$E$10/100)^24</f>
        <v>0.22798684999999999</v>
      </c>
      <c r="D3129">
        <f t="shared" si="144"/>
        <v>0</v>
      </c>
      <c r="E3129">
        <f t="shared" si="145"/>
        <v>0</v>
      </c>
      <c r="F3129">
        <f t="shared" si="146"/>
        <v>0.22798684999999999</v>
      </c>
    </row>
    <row r="3130" spans="1:6" x14ac:dyDescent="0.25">
      <c r="A3130">
        <v>3121</v>
      </c>
      <c r="B3130">
        <f>'Założenia i wyniki'!$E$6*Znorm.Profile!B3130*((100-(24*'Założenia i wyniki'!$E$9))/100)</f>
        <v>0</v>
      </c>
      <c r="C3130">
        <f>'Założenia i wyniki'!$E$8*Znorm.Profile!C3130*(1+'Założenia i wyniki'!$E$10/100)^24</f>
        <v>0.19730724999999999</v>
      </c>
      <c r="D3130">
        <f t="shared" si="144"/>
        <v>0</v>
      </c>
      <c r="E3130">
        <f t="shared" si="145"/>
        <v>0</v>
      </c>
      <c r="F3130">
        <f t="shared" si="146"/>
        <v>0.19730724999999999</v>
      </c>
    </row>
    <row r="3131" spans="1:6" x14ac:dyDescent="0.25">
      <c r="A3131">
        <v>3122</v>
      </c>
      <c r="B3131">
        <f>'Założenia i wyniki'!$E$6*Znorm.Profile!B3131*((100-(24*'Założenia i wyniki'!$E$9))/100)</f>
        <v>0</v>
      </c>
      <c r="C3131">
        <f>'Założenia i wyniki'!$E$8*Znorm.Profile!C3131*(1+'Założenia i wyniki'!$E$10/100)^24</f>
        <v>0.18634595000000001</v>
      </c>
      <c r="D3131">
        <f t="shared" si="144"/>
        <v>0</v>
      </c>
      <c r="E3131">
        <f t="shared" si="145"/>
        <v>0</v>
      </c>
      <c r="F3131">
        <f t="shared" si="146"/>
        <v>0.18634595000000001</v>
      </c>
    </row>
    <row r="3132" spans="1:6" x14ac:dyDescent="0.25">
      <c r="A3132">
        <v>3123</v>
      </c>
      <c r="B3132">
        <f>'Założenia i wyniki'!$E$6*Znorm.Profile!B3132*((100-(24*'Założenia i wyniki'!$E$9))/100)</f>
        <v>0</v>
      </c>
      <c r="C3132">
        <f>'Założenia i wyniki'!$E$8*Znorm.Profile!C3132*(1+'Założenia i wyniki'!$E$10/100)^24</f>
        <v>0.18282635</v>
      </c>
      <c r="D3132">
        <f t="shared" si="144"/>
        <v>0</v>
      </c>
      <c r="E3132">
        <f t="shared" si="145"/>
        <v>0</v>
      </c>
      <c r="F3132">
        <f t="shared" si="146"/>
        <v>0.18282635</v>
      </c>
    </row>
    <row r="3133" spans="1:6" x14ac:dyDescent="0.25">
      <c r="A3133">
        <v>3124</v>
      </c>
      <c r="B3133">
        <f>'Założenia i wyniki'!$E$6*Znorm.Profile!B3133*((100-(24*'Założenia i wyniki'!$E$9))/100)</f>
        <v>0</v>
      </c>
      <c r="C3133">
        <f>'Założenia i wyniki'!$E$8*Znorm.Profile!C3133*(1+'Założenia i wyniki'!$E$10/100)^24</f>
        <v>0.2046625</v>
      </c>
      <c r="D3133">
        <f t="shared" si="144"/>
        <v>0</v>
      </c>
      <c r="E3133">
        <f t="shared" si="145"/>
        <v>0</v>
      </c>
      <c r="F3133">
        <f t="shared" si="146"/>
        <v>0.2046625</v>
      </c>
    </row>
    <row r="3134" spans="1:6" x14ac:dyDescent="0.25">
      <c r="A3134">
        <v>3125</v>
      </c>
      <c r="B3134">
        <f>'Założenia i wyniki'!$E$6*Znorm.Profile!B3134*((100-(24*'Założenia i wyniki'!$E$9))/100)</f>
        <v>3.7180958490566039E-2</v>
      </c>
      <c r="C3134">
        <f>'Założenia i wyniki'!$E$8*Znorm.Profile!C3134*(1+'Założenia i wyniki'!$E$10/100)^24</f>
        <v>0.25606665000000001</v>
      </c>
      <c r="D3134">
        <f t="shared" si="144"/>
        <v>3.7180958490566039E-2</v>
      </c>
      <c r="E3134">
        <f t="shared" si="145"/>
        <v>0</v>
      </c>
      <c r="F3134">
        <f t="shared" si="146"/>
        <v>0.21888569150943396</v>
      </c>
    </row>
    <row r="3135" spans="1:6" x14ac:dyDescent="0.25">
      <c r="A3135">
        <v>3126</v>
      </c>
      <c r="B3135">
        <f>'Założenia i wyniki'!$E$6*Znorm.Profile!B3135*((100-(24*'Założenia i wyniki'!$E$9))/100)</f>
        <v>0.2025869433962264</v>
      </c>
      <c r="C3135">
        <f>'Założenia i wyniki'!$E$8*Znorm.Profile!C3135*(1+'Założenia i wyniki'!$E$10/100)^24</f>
        <v>0.3300381</v>
      </c>
      <c r="D3135">
        <f t="shared" si="144"/>
        <v>0.2025869433962264</v>
      </c>
      <c r="E3135">
        <f t="shared" si="145"/>
        <v>0</v>
      </c>
      <c r="F3135">
        <f t="shared" si="146"/>
        <v>0.1274511566037736</v>
      </c>
    </row>
    <row r="3136" spans="1:6" x14ac:dyDescent="0.25">
      <c r="A3136">
        <v>3127</v>
      </c>
      <c r="B3136">
        <f>'Założenia i wyniki'!$E$6*Znorm.Profile!B3136*((100-(24*'Założenia i wyniki'!$E$9))/100)</f>
        <v>0.61905758490566043</v>
      </c>
      <c r="C3136">
        <f>'Założenia i wyniki'!$E$8*Znorm.Profile!C3136*(1+'Założenia i wyniki'!$E$10/100)^24</f>
        <v>0.37948434999999997</v>
      </c>
      <c r="D3136">
        <f t="shared" si="144"/>
        <v>0.37948434999999997</v>
      </c>
      <c r="E3136">
        <f t="shared" si="145"/>
        <v>0.23957323490566046</v>
      </c>
      <c r="F3136">
        <f t="shared" si="146"/>
        <v>0</v>
      </c>
    </row>
    <row r="3137" spans="1:6" x14ac:dyDescent="0.25">
      <c r="A3137">
        <v>3128</v>
      </c>
      <c r="B3137">
        <f>'Założenia i wyniki'!$E$6*Znorm.Profile!B3137*((100-(24*'Założenia i wyniki'!$E$9))/100)</f>
        <v>1.1418716981132075</v>
      </c>
      <c r="C3137">
        <f>'Założenia i wyniki'!$E$8*Znorm.Profile!C3137*(1+'Założenia i wyniki'!$E$10/100)^24</f>
        <v>0.39922609999999997</v>
      </c>
      <c r="D3137">
        <f t="shared" si="144"/>
        <v>0.39922609999999997</v>
      </c>
      <c r="E3137">
        <f t="shared" si="145"/>
        <v>0.74264559811320763</v>
      </c>
      <c r="F3137">
        <f t="shared" si="146"/>
        <v>0</v>
      </c>
    </row>
    <row r="3138" spans="1:6" x14ac:dyDescent="0.25">
      <c r="A3138">
        <v>3129</v>
      </c>
      <c r="B3138">
        <f>'Założenia i wyniki'!$E$6*Znorm.Profile!B3138*((100-(24*'Założenia i wyniki'!$E$9))/100)</f>
        <v>1.5843660377358491</v>
      </c>
      <c r="C3138">
        <f>'Założenia i wyniki'!$E$8*Znorm.Profile!C3138*(1+'Założenia i wyniki'!$E$10/100)^24</f>
        <v>0.40014240000000001</v>
      </c>
      <c r="D3138">
        <f t="shared" si="144"/>
        <v>0.40014240000000001</v>
      </c>
      <c r="E3138">
        <f t="shared" si="145"/>
        <v>1.184223637735849</v>
      </c>
      <c r="F3138">
        <f t="shared" si="146"/>
        <v>0</v>
      </c>
    </row>
    <row r="3139" spans="1:6" x14ac:dyDescent="0.25">
      <c r="A3139">
        <v>3130</v>
      </c>
      <c r="B3139">
        <f>'Założenia i wyniki'!$E$6*Znorm.Profile!B3139*((100-(24*'Założenia i wyniki'!$E$9))/100)</f>
        <v>1.8837071698113206</v>
      </c>
      <c r="C3139">
        <f>'Założenia i wyniki'!$E$8*Znorm.Profile!C3139*(1+'Założenia i wyniki'!$E$10/100)^24</f>
        <v>0.38357410000000003</v>
      </c>
      <c r="D3139">
        <f t="shared" si="144"/>
        <v>0.38357410000000003</v>
      </c>
      <c r="E3139">
        <f t="shared" si="145"/>
        <v>1.5001330698113207</v>
      </c>
      <c r="F3139">
        <f t="shared" si="146"/>
        <v>0</v>
      </c>
    </row>
    <row r="3140" spans="1:6" x14ac:dyDescent="0.25">
      <c r="A3140">
        <v>3131</v>
      </c>
      <c r="B3140">
        <f>'Założenia i wyniki'!$E$6*Znorm.Profile!B3140*((100-(24*'Założenia i wyniki'!$E$9))/100)</f>
        <v>1.7985622641509433</v>
      </c>
      <c r="C3140">
        <f>'Założenia i wyniki'!$E$8*Znorm.Profile!C3140*(1+'Założenia i wyniki'!$E$10/100)^24</f>
        <v>0.36923705000000001</v>
      </c>
      <c r="D3140">
        <f t="shared" si="144"/>
        <v>0.36923705000000001</v>
      </c>
      <c r="E3140">
        <f t="shared" si="145"/>
        <v>1.4293252141509434</v>
      </c>
      <c r="F3140">
        <f t="shared" si="146"/>
        <v>0</v>
      </c>
    </row>
    <row r="3141" spans="1:6" x14ac:dyDescent="0.25">
      <c r="A3141">
        <v>3132</v>
      </c>
      <c r="B3141">
        <f>'Założenia i wyniki'!$E$6*Znorm.Profile!B3141*((100-(24*'Założenia i wyniki'!$E$9))/100)</f>
        <v>1.4540188679245283</v>
      </c>
      <c r="C3141">
        <f>'Założenia i wyniki'!$E$8*Znorm.Profile!C3141*(1+'Założenia i wyniki'!$E$10/100)^24</f>
        <v>0.37341780000000002</v>
      </c>
      <c r="D3141">
        <f t="shared" si="144"/>
        <v>0.37341780000000002</v>
      </c>
      <c r="E3141">
        <f t="shared" si="145"/>
        <v>1.0806010679245284</v>
      </c>
      <c r="F3141">
        <f t="shared" si="146"/>
        <v>0</v>
      </c>
    </row>
    <row r="3142" spans="1:6" x14ac:dyDescent="0.25">
      <c r="A3142">
        <v>3133</v>
      </c>
      <c r="B3142">
        <f>'Założenia i wyniki'!$E$6*Znorm.Profile!B3142*((100-(24*'Założenia i wyniki'!$E$9))/100)</f>
        <v>1.4047766037735849</v>
      </c>
      <c r="C3142">
        <f>'Założenia i wyniki'!$E$8*Znorm.Profile!C3142*(1+'Założenia i wyniki'!$E$10/100)^24</f>
        <v>0.38082205000000002</v>
      </c>
      <c r="D3142">
        <f t="shared" si="144"/>
        <v>0.38082205000000002</v>
      </c>
      <c r="E3142">
        <f t="shared" si="145"/>
        <v>1.023954553773585</v>
      </c>
      <c r="F3142">
        <f t="shared" si="146"/>
        <v>0</v>
      </c>
    </row>
    <row r="3143" spans="1:6" x14ac:dyDescent="0.25">
      <c r="A3143">
        <v>3134</v>
      </c>
      <c r="B3143">
        <f>'Założenia i wyniki'!$E$6*Znorm.Profile!B3143*((100-(24*'Założenia i wyniki'!$E$9))/100)</f>
        <v>1.2286935849056604</v>
      </c>
      <c r="C3143">
        <f>'Założenia i wyniki'!$E$8*Znorm.Profile!C3143*(1+'Założenia i wyniki'!$E$10/100)^24</f>
        <v>0.36866339999999997</v>
      </c>
      <c r="D3143">
        <f t="shared" si="144"/>
        <v>0.36866339999999997</v>
      </c>
      <c r="E3143">
        <f t="shared" si="145"/>
        <v>0.86003018490566041</v>
      </c>
      <c r="F3143">
        <f t="shared" si="146"/>
        <v>0</v>
      </c>
    </row>
    <row r="3144" spans="1:6" x14ac:dyDescent="0.25">
      <c r="A3144">
        <v>3135</v>
      </c>
      <c r="B3144">
        <f>'Założenia i wyniki'!$E$6*Znorm.Profile!B3144*((100-(24*'Założenia i wyniki'!$E$9))/100)</f>
        <v>0.33567826415094337</v>
      </c>
      <c r="C3144">
        <f>'Założenia i wyniki'!$E$8*Znorm.Profile!C3144*(1+'Założenia i wyniki'!$E$10/100)^24</f>
        <v>0.3794399</v>
      </c>
      <c r="D3144">
        <f t="shared" si="144"/>
        <v>0.33567826415094337</v>
      </c>
      <c r="E3144">
        <f t="shared" si="145"/>
        <v>0</v>
      </c>
      <c r="F3144">
        <f t="shared" si="146"/>
        <v>4.3761635849056624E-2</v>
      </c>
    </row>
    <row r="3145" spans="1:6" x14ac:dyDescent="0.25">
      <c r="A3145">
        <v>3136</v>
      </c>
      <c r="B3145">
        <f>'Założenia i wyniki'!$E$6*Znorm.Profile!B3145*((100-(24*'Założenia i wyniki'!$E$9))/100)</f>
        <v>0.62948535849056586</v>
      </c>
      <c r="C3145">
        <f>'Założenia i wyniki'!$E$8*Znorm.Profile!C3145*(1+'Założenia i wyniki'!$E$10/100)^24</f>
        <v>0.39366249999999997</v>
      </c>
      <c r="D3145">
        <f t="shared" si="144"/>
        <v>0.39366249999999997</v>
      </c>
      <c r="E3145">
        <f t="shared" si="145"/>
        <v>0.23582285849056589</v>
      </c>
      <c r="F3145">
        <f t="shared" si="146"/>
        <v>0</v>
      </c>
    </row>
    <row r="3146" spans="1:6" x14ac:dyDescent="0.25">
      <c r="A3146">
        <v>3137</v>
      </c>
      <c r="B3146">
        <f>'Założenia i wyniki'!$E$6*Znorm.Profile!B3146*((100-(24*'Założenia i wyniki'!$E$9))/100)</f>
        <v>0.39762747169811319</v>
      </c>
      <c r="C3146">
        <f>'Założenia i wyniki'!$E$8*Znorm.Profile!C3146*(1+'Założenia i wyniki'!$E$10/100)^24</f>
        <v>0.40957315</v>
      </c>
      <c r="D3146">
        <f t="shared" si="144"/>
        <v>0.39762747169811319</v>
      </c>
      <c r="E3146">
        <f t="shared" si="145"/>
        <v>0</v>
      </c>
      <c r="F3146">
        <f t="shared" si="146"/>
        <v>1.1945678301886808E-2</v>
      </c>
    </row>
    <row r="3147" spans="1:6" x14ac:dyDescent="0.25">
      <c r="A3147">
        <v>3138</v>
      </c>
      <c r="B3147">
        <f>'Założenia i wyniki'!$E$6*Znorm.Profile!B3147*((100-(24*'Założenia i wyniki'!$E$9))/100)</f>
        <v>7.5464913207547168E-2</v>
      </c>
      <c r="C3147">
        <f>'Założenia i wyniki'!$E$8*Znorm.Profile!C3147*(1+'Założenia i wyniki'!$E$10/100)^24</f>
        <v>0.42747075000000007</v>
      </c>
      <c r="D3147">
        <f t="shared" ref="D3147:D3210" si="147">IF(B3147&lt;=C3147,B3147,C3147)</f>
        <v>7.5464913207547168E-2</v>
      </c>
      <c r="E3147">
        <f t="shared" ref="E3147:E3210" si="148">IF(B3147&gt;C3147,B3147-C3147,0)</f>
        <v>0</v>
      </c>
      <c r="F3147">
        <f t="shared" ref="F3147:F3210" si="149">IF(B3147&lt;C3147,C3147-B3147,0)</f>
        <v>0.3520058367924529</v>
      </c>
    </row>
    <row r="3148" spans="1:6" x14ac:dyDescent="0.25">
      <c r="A3148">
        <v>3139</v>
      </c>
      <c r="B3148">
        <f>'Założenia i wyniki'!$E$6*Znorm.Profile!B3148*((100-(24*'Założenia i wyniki'!$E$9))/100)</f>
        <v>3.8137599999999998E-3</v>
      </c>
      <c r="C3148">
        <f>'Założenia i wyniki'!$E$8*Znorm.Profile!C3148*(1+'Założenia i wyniki'!$E$10/100)^24</f>
        <v>0.4698232</v>
      </c>
      <c r="D3148">
        <f t="shared" si="147"/>
        <v>3.8137599999999998E-3</v>
      </c>
      <c r="E3148">
        <f t="shared" si="148"/>
        <v>0</v>
      </c>
      <c r="F3148">
        <f t="shared" si="149"/>
        <v>0.46600944</v>
      </c>
    </row>
    <row r="3149" spans="1:6" x14ac:dyDescent="0.25">
      <c r="A3149">
        <v>3140</v>
      </c>
      <c r="B3149">
        <f>'Założenia i wyniki'!$E$6*Znorm.Profile!B3149*((100-(24*'Założenia i wyniki'!$E$9))/100)</f>
        <v>0</v>
      </c>
      <c r="C3149">
        <f>'Założenia i wyniki'!$E$8*Znorm.Profile!C3149*(1+'Założenia i wyniki'!$E$10/100)^24</f>
        <v>0.51726675</v>
      </c>
      <c r="D3149">
        <f t="shared" si="147"/>
        <v>0</v>
      </c>
      <c r="E3149">
        <f t="shared" si="148"/>
        <v>0</v>
      </c>
      <c r="F3149">
        <f t="shared" si="149"/>
        <v>0.51726675</v>
      </c>
    </row>
    <row r="3150" spans="1:6" x14ac:dyDescent="0.25">
      <c r="A3150">
        <v>3141</v>
      </c>
      <c r="B3150">
        <f>'Założenia i wyniki'!$E$6*Znorm.Profile!B3150*((100-(24*'Założenia i wyniki'!$E$9))/100)</f>
        <v>0</v>
      </c>
      <c r="C3150">
        <f>'Założenia i wyniki'!$E$8*Znorm.Profile!C3150*(1+'Założenia i wyniki'!$E$10/100)^24</f>
        <v>0.50433810000000001</v>
      </c>
      <c r="D3150">
        <f t="shared" si="147"/>
        <v>0</v>
      </c>
      <c r="E3150">
        <f t="shared" si="148"/>
        <v>0</v>
      </c>
      <c r="F3150">
        <f t="shared" si="149"/>
        <v>0.50433810000000001</v>
      </c>
    </row>
    <row r="3151" spans="1:6" x14ac:dyDescent="0.25">
      <c r="A3151">
        <v>3142</v>
      </c>
      <c r="B3151">
        <f>'Założenia i wyniki'!$E$6*Znorm.Profile!B3151*((100-(24*'Założenia i wyniki'!$E$9))/100)</f>
        <v>0</v>
      </c>
      <c r="C3151">
        <f>'Założenia i wyniki'!$E$8*Znorm.Profile!C3151*(1+'Założenia i wyniki'!$E$10/100)^24</f>
        <v>0.41549550000000002</v>
      </c>
      <c r="D3151">
        <f t="shared" si="147"/>
        <v>0</v>
      </c>
      <c r="E3151">
        <f t="shared" si="148"/>
        <v>0</v>
      </c>
      <c r="F3151">
        <f t="shared" si="149"/>
        <v>0.41549550000000002</v>
      </c>
    </row>
    <row r="3152" spans="1:6" x14ac:dyDescent="0.25">
      <c r="A3152">
        <v>3143</v>
      </c>
      <c r="B3152">
        <f>'Założenia i wyniki'!$E$6*Znorm.Profile!B3152*((100-(24*'Założenia i wyniki'!$E$9))/100)</f>
        <v>0</v>
      </c>
      <c r="C3152">
        <f>'Założenia i wyniki'!$E$8*Znorm.Profile!C3152*(1+'Założenia i wyniki'!$E$10/100)^24</f>
        <v>0.30426690000000001</v>
      </c>
      <c r="D3152">
        <f t="shared" si="147"/>
        <v>0</v>
      </c>
      <c r="E3152">
        <f t="shared" si="148"/>
        <v>0</v>
      </c>
      <c r="F3152">
        <f t="shared" si="149"/>
        <v>0.30426690000000001</v>
      </c>
    </row>
    <row r="3153" spans="1:6" x14ac:dyDescent="0.25">
      <c r="A3153">
        <v>3144</v>
      </c>
      <c r="B3153">
        <f>'Założenia i wyniki'!$E$6*Znorm.Profile!B3153*((100-(24*'Założenia i wyniki'!$E$9))/100)</f>
        <v>0</v>
      </c>
      <c r="C3153">
        <f>'Założenia i wyniki'!$E$8*Znorm.Profile!C3153*(1+'Założenia i wyniki'!$E$10/100)^24</f>
        <v>0.22754410000000003</v>
      </c>
      <c r="D3153">
        <f t="shared" si="147"/>
        <v>0</v>
      </c>
      <c r="E3153">
        <f t="shared" si="148"/>
        <v>0</v>
      </c>
      <c r="F3153">
        <f t="shared" si="149"/>
        <v>0.22754410000000003</v>
      </c>
    </row>
    <row r="3154" spans="1:6" x14ac:dyDescent="0.25">
      <c r="A3154">
        <v>3145</v>
      </c>
      <c r="B3154">
        <f>'Założenia i wyniki'!$E$6*Znorm.Profile!B3154*((100-(24*'Założenia i wyniki'!$E$9))/100)</f>
        <v>0</v>
      </c>
      <c r="C3154">
        <f>'Założenia i wyniki'!$E$8*Znorm.Profile!C3154*(1+'Założenia i wyniki'!$E$10/100)^24</f>
        <v>0.19584109999999999</v>
      </c>
      <c r="D3154">
        <f t="shared" si="147"/>
        <v>0</v>
      </c>
      <c r="E3154">
        <f t="shared" si="148"/>
        <v>0</v>
      </c>
      <c r="F3154">
        <f t="shared" si="149"/>
        <v>0.19584109999999999</v>
      </c>
    </row>
    <row r="3155" spans="1:6" x14ac:dyDescent="0.25">
      <c r="A3155">
        <v>3146</v>
      </c>
      <c r="B3155">
        <f>'Założenia i wyniki'!$E$6*Znorm.Profile!B3155*((100-(24*'Założenia i wyniki'!$E$9))/100)</f>
        <v>0</v>
      </c>
      <c r="C3155">
        <f>'Założenia i wyniki'!$E$8*Znorm.Profile!C3155*(1+'Założenia i wyniki'!$E$10/100)^24</f>
        <v>0.18571455000000001</v>
      </c>
      <c r="D3155">
        <f t="shared" si="147"/>
        <v>0</v>
      </c>
      <c r="E3155">
        <f t="shared" si="148"/>
        <v>0</v>
      </c>
      <c r="F3155">
        <f t="shared" si="149"/>
        <v>0.18571455000000001</v>
      </c>
    </row>
    <row r="3156" spans="1:6" x14ac:dyDescent="0.25">
      <c r="A3156">
        <v>3147</v>
      </c>
      <c r="B3156">
        <f>'Założenia i wyniki'!$E$6*Znorm.Profile!B3156*((100-(24*'Założenia i wyniki'!$E$9))/100)</f>
        <v>0</v>
      </c>
      <c r="C3156">
        <f>'Założenia i wyniki'!$E$8*Znorm.Profile!C3156*(1+'Założenia i wyniki'!$E$10/100)^24</f>
        <v>0.18605720000000001</v>
      </c>
      <c r="D3156">
        <f t="shared" si="147"/>
        <v>0</v>
      </c>
      <c r="E3156">
        <f t="shared" si="148"/>
        <v>0</v>
      </c>
      <c r="F3156">
        <f t="shared" si="149"/>
        <v>0.18605720000000001</v>
      </c>
    </row>
    <row r="3157" spans="1:6" x14ac:dyDescent="0.25">
      <c r="A3157">
        <v>3148</v>
      </c>
      <c r="B3157">
        <f>'Założenia i wyniki'!$E$6*Znorm.Profile!B3157*((100-(24*'Założenia i wyniki'!$E$9))/100)</f>
        <v>0</v>
      </c>
      <c r="C3157">
        <f>'Założenia i wyniki'!$E$8*Znorm.Profile!C3157*(1+'Założenia i wyniki'!$E$10/100)^24</f>
        <v>0.20400799999999999</v>
      </c>
      <c r="D3157">
        <f t="shared" si="147"/>
        <v>0</v>
      </c>
      <c r="E3157">
        <f t="shared" si="148"/>
        <v>0</v>
      </c>
      <c r="F3157">
        <f t="shared" si="149"/>
        <v>0.20400799999999999</v>
      </c>
    </row>
    <row r="3158" spans="1:6" x14ac:dyDescent="0.25">
      <c r="A3158">
        <v>3149</v>
      </c>
      <c r="B3158">
        <f>'Założenia i wyniki'!$E$6*Znorm.Profile!B3158*((100-(24*'Założenia i wyniki'!$E$9))/100)</f>
        <v>6.3175690566037741E-3</v>
      </c>
      <c r="C3158">
        <f>'Założenia i wyniki'!$E$8*Znorm.Profile!C3158*(1+'Założenia i wyniki'!$E$10/100)^24</f>
        <v>0.25451789999999996</v>
      </c>
      <c r="D3158">
        <f t="shared" si="147"/>
        <v>6.3175690566037741E-3</v>
      </c>
      <c r="E3158">
        <f t="shared" si="148"/>
        <v>0</v>
      </c>
      <c r="F3158">
        <f t="shared" si="149"/>
        <v>0.24820033094339619</v>
      </c>
    </row>
    <row r="3159" spans="1:6" x14ac:dyDescent="0.25">
      <c r="A3159">
        <v>3150</v>
      </c>
      <c r="B3159">
        <f>'Założenia i wyniki'!$E$6*Znorm.Profile!B3159*((100-(24*'Założenia i wyniki'!$E$9))/100)</f>
        <v>8.21263396226415E-2</v>
      </c>
      <c r="C3159">
        <f>'Założenia i wyniki'!$E$8*Znorm.Profile!C3159*(1+'Założenia i wyniki'!$E$10/100)^24</f>
        <v>0.33282794999999998</v>
      </c>
      <c r="D3159">
        <f t="shared" si="147"/>
        <v>8.21263396226415E-2</v>
      </c>
      <c r="E3159">
        <f t="shared" si="148"/>
        <v>0</v>
      </c>
      <c r="F3159">
        <f t="shared" si="149"/>
        <v>0.2507016103773585</v>
      </c>
    </row>
    <row r="3160" spans="1:6" x14ac:dyDescent="0.25">
      <c r="A3160">
        <v>3151</v>
      </c>
      <c r="B3160">
        <f>'Założenia i wyniki'!$E$6*Znorm.Profile!B3160*((100-(24*'Założenia i wyniki'!$E$9))/100)</f>
        <v>0.23569207547169807</v>
      </c>
      <c r="C3160">
        <f>'Założenia i wyniki'!$E$8*Znorm.Profile!C3160*(1+'Założenia i wyniki'!$E$10/100)^24</f>
        <v>0.38908624999999997</v>
      </c>
      <c r="D3160">
        <f t="shared" si="147"/>
        <v>0.23569207547169807</v>
      </c>
      <c r="E3160">
        <f t="shared" si="148"/>
        <v>0</v>
      </c>
      <c r="F3160">
        <f t="shared" si="149"/>
        <v>0.1533941745283019</v>
      </c>
    </row>
    <row r="3161" spans="1:6" x14ac:dyDescent="0.25">
      <c r="A3161">
        <v>3152</v>
      </c>
      <c r="B3161">
        <f>'Założenia i wyniki'!$E$6*Znorm.Profile!B3161*((100-(24*'Założenia i wyniki'!$E$9))/100)</f>
        <v>0.3892654339622641</v>
      </c>
      <c r="C3161">
        <f>'Założenia i wyniki'!$E$8*Znorm.Profile!C3161*(1+'Założenia i wyniki'!$E$10/100)^24</f>
        <v>0.39450670000000004</v>
      </c>
      <c r="D3161">
        <f t="shared" si="147"/>
        <v>0.3892654339622641</v>
      </c>
      <c r="E3161">
        <f t="shared" si="148"/>
        <v>0</v>
      </c>
      <c r="F3161">
        <f t="shared" si="149"/>
        <v>5.2412660377359477E-3</v>
      </c>
    </row>
    <row r="3162" spans="1:6" x14ac:dyDescent="0.25">
      <c r="A3162">
        <v>3153</v>
      </c>
      <c r="B3162">
        <f>'Założenia i wyniki'!$E$6*Znorm.Profile!B3162*((100-(24*'Założenia i wyniki'!$E$9))/100)</f>
        <v>0.88491245283018871</v>
      </c>
      <c r="C3162">
        <f>'Założenia i wyniki'!$E$8*Znorm.Profile!C3162*(1+'Założenia i wyniki'!$E$10/100)^24</f>
        <v>0.38413830000000004</v>
      </c>
      <c r="D3162">
        <f t="shared" si="147"/>
        <v>0.38413830000000004</v>
      </c>
      <c r="E3162">
        <f t="shared" si="148"/>
        <v>0.50077415283018867</v>
      </c>
      <c r="F3162">
        <f t="shared" si="149"/>
        <v>0</v>
      </c>
    </row>
    <row r="3163" spans="1:6" x14ac:dyDescent="0.25">
      <c r="A3163">
        <v>3154</v>
      </c>
      <c r="B3163">
        <f>'Założenia i wyniki'!$E$6*Znorm.Profile!B3163*((100-(24*'Założenia i wyniki'!$E$9))/100)</f>
        <v>1.8413252830188678</v>
      </c>
      <c r="C3163">
        <f>'Założenia i wyniki'!$E$8*Znorm.Profile!C3163*(1+'Założenia i wyniki'!$E$10/100)^24</f>
        <v>0.38417994999999999</v>
      </c>
      <c r="D3163">
        <f t="shared" si="147"/>
        <v>0.38417994999999999</v>
      </c>
      <c r="E3163">
        <f t="shared" si="148"/>
        <v>1.4571453330188677</v>
      </c>
      <c r="F3163">
        <f t="shared" si="149"/>
        <v>0</v>
      </c>
    </row>
    <row r="3164" spans="1:6" x14ac:dyDescent="0.25">
      <c r="A3164">
        <v>3155</v>
      </c>
      <c r="B3164">
        <f>'Założenia i wyniki'!$E$6*Znorm.Profile!B3164*((100-(24*'Założenia i wyniki'!$E$9))/100)</f>
        <v>2.059942641509434</v>
      </c>
      <c r="C3164">
        <f>'Założenia i wyniki'!$E$8*Znorm.Profile!C3164*(1+'Założenia i wyniki'!$E$10/100)^24</f>
        <v>0.37005920000000003</v>
      </c>
      <c r="D3164">
        <f t="shared" si="147"/>
        <v>0.37005920000000003</v>
      </c>
      <c r="E3164">
        <f t="shared" si="148"/>
        <v>1.6898834415094339</v>
      </c>
      <c r="F3164">
        <f t="shared" si="149"/>
        <v>0</v>
      </c>
    </row>
    <row r="3165" spans="1:6" x14ac:dyDescent="0.25">
      <c r="A3165">
        <v>3156</v>
      </c>
      <c r="B3165">
        <f>'Założenia i wyniki'!$E$6*Znorm.Profile!B3165*((100-(24*'Założenia i wyniki'!$E$9))/100)</f>
        <v>1.1788415094339622</v>
      </c>
      <c r="C3165">
        <f>'Założenia i wyniki'!$E$8*Znorm.Profile!C3165*(1+'Założenia i wyniki'!$E$10/100)^24</f>
        <v>0.36189684999999999</v>
      </c>
      <c r="D3165">
        <f t="shared" si="147"/>
        <v>0.36189684999999999</v>
      </c>
      <c r="E3165">
        <f t="shared" si="148"/>
        <v>0.81694465943396222</v>
      </c>
      <c r="F3165">
        <f t="shared" si="149"/>
        <v>0</v>
      </c>
    </row>
    <row r="3166" spans="1:6" x14ac:dyDescent="0.25">
      <c r="A3166">
        <v>3157</v>
      </c>
      <c r="B3166">
        <f>'Założenia i wyniki'!$E$6*Znorm.Profile!B3166*((100-(24*'Założenia i wyniki'!$E$9))/100)</f>
        <v>0.29841116981132076</v>
      </c>
      <c r="C3166">
        <f>'Założenia i wyniki'!$E$8*Znorm.Profile!C3166*(1+'Założenia i wyniki'!$E$10/100)^24</f>
        <v>0.36673699999999998</v>
      </c>
      <c r="D3166">
        <f t="shared" si="147"/>
        <v>0.29841116981132076</v>
      </c>
      <c r="E3166">
        <f t="shared" si="148"/>
        <v>0</v>
      </c>
      <c r="F3166">
        <f t="shared" si="149"/>
        <v>6.8325830188679215E-2</v>
      </c>
    </row>
    <row r="3167" spans="1:6" x14ac:dyDescent="0.25">
      <c r="A3167">
        <v>3158</v>
      </c>
      <c r="B3167">
        <f>'Założenia i wyniki'!$E$6*Znorm.Profile!B3167*((100-(24*'Założenia i wyniki'!$E$9))/100)</f>
        <v>0.73127811320754721</v>
      </c>
      <c r="C3167">
        <f>'Założenia i wyniki'!$E$8*Znorm.Profile!C3167*(1+'Założenia i wyniki'!$E$10/100)^24</f>
        <v>0.36561139999999998</v>
      </c>
      <c r="D3167">
        <f t="shared" si="147"/>
        <v>0.36561139999999998</v>
      </c>
      <c r="E3167">
        <f t="shared" si="148"/>
        <v>0.36566671320754723</v>
      </c>
      <c r="F3167">
        <f t="shared" si="149"/>
        <v>0</v>
      </c>
    </row>
    <row r="3168" spans="1:6" x14ac:dyDescent="0.25">
      <c r="A3168">
        <v>3159</v>
      </c>
      <c r="B3168">
        <f>'Założenia i wyniki'!$E$6*Znorm.Profile!B3168*((100-(24*'Założenia i wyniki'!$E$9))/100)</f>
        <v>1.5300928301886791</v>
      </c>
      <c r="C3168">
        <f>'Założenia i wyniki'!$E$8*Znorm.Profile!C3168*(1+'Założenia i wyniki'!$E$10/100)^24</f>
        <v>0.38310859999999997</v>
      </c>
      <c r="D3168">
        <f t="shared" si="147"/>
        <v>0.38310859999999997</v>
      </c>
      <c r="E3168">
        <f t="shared" si="148"/>
        <v>1.1469842301886792</v>
      </c>
      <c r="F3168">
        <f t="shared" si="149"/>
        <v>0</v>
      </c>
    </row>
    <row r="3169" spans="1:6" x14ac:dyDescent="0.25">
      <c r="A3169">
        <v>3160</v>
      </c>
      <c r="B3169">
        <f>'Założenia i wyniki'!$E$6*Znorm.Profile!B3169*((100-(24*'Założenia i wyniki'!$E$9))/100)</f>
        <v>1.1515524528301886</v>
      </c>
      <c r="C3169">
        <f>'Założenia i wyniki'!$E$8*Znorm.Profile!C3169*(1+'Założenia i wyniki'!$E$10/100)^24</f>
        <v>0.40180769999999999</v>
      </c>
      <c r="D3169">
        <f t="shared" si="147"/>
        <v>0.40180769999999999</v>
      </c>
      <c r="E3169">
        <f t="shared" si="148"/>
        <v>0.7497447528301886</v>
      </c>
      <c r="F3169">
        <f t="shared" si="149"/>
        <v>0</v>
      </c>
    </row>
    <row r="3170" spans="1:6" x14ac:dyDescent="0.25">
      <c r="A3170">
        <v>3161</v>
      </c>
      <c r="B3170">
        <f>'Założenia i wyniki'!$E$6*Znorm.Profile!B3170*((100-(24*'Założenia i wyniki'!$E$9))/100)</f>
        <v>0.53242626415094341</v>
      </c>
      <c r="C3170">
        <f>'Założenia i wyniki'!$E$8*Znorm.Profile!C3170*(1+'Założenia i wyniki'!$E$10/100)^24</f>
        <v>0.40079759999999998</v>
      </c>
      <c r="D3170">
        <f t="shared" si="147"/>
        <v>0.40079759999999998</v>
      </c>
      <c r="E3170">
        <f t="shared" si="148"/>
        <v>0.13162866415094343</v>
      </c>
      <c r="F3170">
        <f t="shared" si="149"/>
        <v>0</v>
      </c>
    </row>
    <row r="3171" spans="1:6" x14ac:dyDescent="0.25">
      <c r="A3171">
        <v>3162</v>
      </c>
      <c r="B3171">
        <f>'Założenia i wyniki'!$E$6*Znorm.Profile!B3171*((100-(24*'Założenia i wyniki'!$E$9))/100)</f>
        <v>0.22158256603773585</v>
      </c>
      <c r="C3171">
        <f>'Założenia i wyniki'!$E$8*Znorm.Profile!C3171*(1+'Założenia i wyniki'!$E$10/100)^24</f>
        <v>0.42428155000000001</v>
      </c>
      <c r="D3171">
        <f t="shared" si="147"/>
        <v>0.22158256603773585</v>
      </c>
      <c r="E3171">
        <f t="shared" si="148"/>
        <v>0</v>
      </c>
      <c r="F3171">
        <f t="shared" si="149"/>
        <v>0.20269898396226416</v>
      </c>
    </row>
    <row r="3172" spans="1:6" x14ac:dyDescent="0.25">
      <c r="A3172">
        <v>3163</v>
      </c>
      <c r="B3172">
        <f>'Założenia i wyniki'!$E$6*Znorm.Profile!B3172*((100-(24*'Założenia i wyniki'!$E$9))/100)</f>
        <v>5.6896920754716973E-2</v>
      </c>
      <c r="C3172">
        <f>'Założenia i wyniki'!$E$8*Znorm.Profile!C3172*(1+'Założenia i wyniki'!$E$10/100)^24</f>
        <v>0.47064184999999997</v>
      </c>
      <c r="D3172">
        <f t="shared" si="147"/>
        <v>5.6896920754716973E-2</v>
      </c>
      <c r="E3172">
        <f t="shared" si="148"/>
        <v>0</v>
      </c>
      <c r="F3172">
        <f t="shared" si="149"/>
        <v>0.413744929245283</v>
      </c>
    </row>
    <row r="3173" spans="1:6" x14ac:dyDescent="0.25">
      <c r="A3173">
        <v>3164</v>
      </c>
      <c r="B3173">
        <f>'Założenia i wyniki'!$E$6*Znorm.Profile!B3173*((100-(24*'Założenia i wyniki'!$E$9))/100)</f>
        <v>0</v>
      </c>
      <c r="C3173">
        <f>'Założenia i wyniki'!$E$8*Znorm.Profile!C3173*(1+'Założenia i wyniki'!$E$10/100)^24</f>
        <v>0.52321605000000004</v>
      </c>
      <c r="D3173">
        <f t="shared" si="147"/>
        <v>0</v>
      </c>
      <c r="E3173">
        <f t="shared" si="148"/>
        <v>0</v>
      </c>
      <c r="F3173">
        <f t="shared" si="149"/>
        <v>0.52321605000000004</v>
      </c>
    </row>
    <row r="3174" spans="1:6" x14ac:dyDescent="0.25">
      <c r="A3174">
        <v>3165</v>
      </c>
      <c r="B3174">
        <f>'Założenia i wyniki'!$E$6*Znorm.Profile!B3174*((100-(24*'Założenia i wyniki'!$E$9))/100)</f>
        <v>0</v>
      </c>
      <c r="C3174">
        <f>'Założenia i wyniki'!$E$8*Znorm.Profile!C3174*(1+'Założenia i wyniki'!$E$10/100)^24</f>
        <v>0.50950899999999999</v>
      </c>
      <c r="D3174">
        <f t="shared" si="147"/>
        <v>0</v>
      </c>
      <c r="E3174">
        <f t="shared" si="148"/>
        <v>0</v>
      </c>
      <c r="F3174">
        <f t="shared" si="149"/>
        <v>0.50950899999999999</v>
      </c>
    </row>
    <row r="3175" spans="1:6" x14ac:dyDescent="0.25">
      <c r="A3175">
        <v>3166</v>
      </c>
      <c r="B3175">
        <f>'Założenia i wyniki'!$E$6*Znorm.Profile!B3175*((100-(24*'Założenia i wyniki'!$E$9))/100)</f>
        <v>0</v>
      </c>
      <c r="C3175">
        <f>'Założenia i wyniki'!$E$8*Znorm.Profile!C3175*(1+'Założenia i wyniki'!$E$10/100)^24</f>
        <v>0.41377245000000001</v>
      </c>
      <c r="D3175">
        <f t="shared" si="147"/>
        <v>0</v>
      </c>
      <c r="E3175">
        <f t="shared" si="148"/>
        <v>0</v>
      </c>
      <c r="F3175">
        <f t="shared" si="149"/>
        <v>0.41377245000000001</v>
      </c>
    </row>
    <row r="3176" spans="1:6" x14ac:dyDescent="0.25">
      <c r="A3176">
        <v>3167</v>
      </c>
      <c r="B3176">
        <f>'Założenia i wyniki'!$E$6*Znorm.Profile!B3176*((100-(24*'Założenia i wyniki'!$E$9))/100)</f>
        <v>0</v>
      </c>
      <c r="C3176">
        <f>'Założenia i wyniki'!$E$8*Znorm.Profile!C3176*(1+'Założenia i wyniki'!$E$10/100)^24</f>
        <v>0.29839355000000001</v>
      </c>
      <c r="D3176">
        <f t="shared" si="147"/>
        <v>0</v>
      </c>
      <c r="E3176">
        <f t="shared" si="148"/>
        <v>0</v>
      </c>
      <c r="F3176">
        <f t="shared" si="149"/>
        <v>0.29839355000000001</v>
      </c>
    </row>
    <row r="3177" spans="1:6" x14ac:dyDescent="0.25">
      <c r="A3177">
        <v>3168</v>
      </c>
      <c r="B3177">
        <f>'Założenia i wyniki'!$E$6*Znorm.Profile!B3177*((100-(24*'Założenia i wyniki'!$E$9))/100)</f>
        <v>0</v>
      </c>
      <c r="C3177">
        <f>'Założenia i wyniki'!$E$8*Znorm.Profile!C3177*(1+'Założenia i wyniki'!$E$10/100)^24</f>
        <v>0.23238285</v>
      </c>
      <c r="D3177">
        <f t="shared" si="147"/>
        <v>0</v>
      </c>
      <c r="E3177">
        <f t="shared" si="148"/>
        <v>0</v>
      </c>
      <c r="F3177">
        <f t="shared" si="149"/>
        <v>0.23238285</v>
      </c>
    </row>
    <row r="3178" spans="1:6" x14ac:dyDescent="0.25">
      <c r="A3178">
        <v>3169</v>
      </c>
      <c r="B3178">
        <f>'Założenia i wyniki'!$E$6*Znorm.Profile!B3178*((100-(24*'Założenia i wyniki'!$E$9))/100)</f>
        <v>0</v>
      </c>
      <c r="C3178">
        <f>'Założenia i wyniki'!$E$8*Znorm.Profile!C3178*(1+'Założenia i wyniki'!$E$10/100)^24</f>
        <v>0.19814655</v>
      </c>
      <c r="D3178">
        <f t="shared" si="147"/>
        <v>0</v>
      </c>
      <c r="E3178">
        <f t="shared" si="148"/>
        <v>0</v>
      </c>
      <c r="F3178">
        <f t="shared" si="149"/>
        <v>0.19814655</v>
      </c>
    </row>
    <row r="3179" spans="1:6" x14ac:dyDescent="0.25">
      <c r="A3179">
        <v>3170</v>
      </c>
      <c r="B3179">
        <f>'Założenia i wyniki'!$E$6*Znorm.Profile!B3179*((100-(24*'Założenia i wyniki'!$E$9))/100)</f>
        <v>0</v>
      </c>
      <c r="C3179">
        <f>'Założenia i wyniki'!$E$8*Znorm.Profile!C3179*(1+'Założenia i wyniki'!$E$10/100)^24</f>
        <v>0.18172875000000002</v>
      </c>
      <c r="D3179">
        <f t="shared" si="147"/>
        <v>0</v>
      </c>
      <c r="E3179">
        <f t="shared" si="148"/>
        <v>0</v>
      </c>
      <c r="F3179">
        <f t="shared" si="149"/>
        <v>0.18172875000000002</v>
      </c>
    </row>
    <row r="3180" spans="1:6" x14ac:dyDescent="0.25">
      <c r="A3180">
        <v>3171</v>
      </c>
      <c r="B3180">
        <f>'Założenia i wyniki'!$E$6*Znorm.Profile!B3180*((100-(24*'Założenia i wyniki'!$E$9))/100)</f>
        <v>0</v>
      </c>
      <c r="C3180">
        <f>'Założenia i wyniki'!$E$8*Znorm.Profile!C3180*(1+'Założenia i wyniki'!$E$10/100)^24</f>
        <v>0.18153939999999999</v>
      </c>
      <c r="D3180">
        <f t="shared" si="147"/>
        <v>0</v>
      </c>
      <c r="E3180">
        <f t="shared" si="148"/>
        <v>0</v>
      </c>
      <c r="F3180">
        <f t="shared" si="149"/>
        <v>0.18153939999999999</v>
      </c>
    </row>
    <row r="3181" spans="1:6" x14ac:dyDescent="0.25">
      <c r="A3181">
        <v>3172</v>
      </c>
      <c r="B3181">
        <f>'Założenia i wyniki'!$E$6*Znorm.Profile!B3181*((100-(24*'Założenia i wyniki'!$E$9))/100)</f>
        <v>0</v>
      </c>
      <c r="C3181">
        <f>'Założenia i wyniki'!$E$8*Znorm.Profile!C3181*(1+'Założenia i wyniki'!$E$10/100)^24</f>
        <v>0.20553294999999999</v>
      </c>
      <c r="D3181">
        <f t="shared" si="147"/>
        <v>0</v>
      </c>
      <c r="E3181">
        <f t="shared" si="148"/>
        <v>0</v>
      </c>
      <c r="F3181">
        <f t="shared" si="149"/>
        <v>0.20553294999999999</v>
      </c>
    </row>
    <row r="3182" spans="1:6" x14ac:dyDescent="0.25">
      <c r="A3182">
        <v>3173</v>
      </c>
      <c r="B3182">
        <f>'Założenia i wyniki'!$E$6*Znorm.Profile!B3182*((100-(24*'Założenia i wyniki'!$E$9))/100)</f>
        <v>5.3378309433962254E-2</v>
      </c>
      <c r="C3182">
        <f>'Założenia i wyniki'!$E$8*Znorm.Profile!C3182*(1+'Założenia i wyniki'!$E$10/100)^24</f>
        <v>0.25220615000000002</v>
      </c>
      <c r="D3182">
        <f t="shared" si="147"/>
        <v>5.3378309433962254E-2</v>
      </c>
      <c r="E3182">
        <f t="shared" si="148"/>
        <v>0</v>
      </c>
      <c r="F3182">
        <f t="shared" si="149"/>
        <v>0.19882784056603775</v>
      </c>
    </row>
    <row r="3183" spans="1:6" x14ac:dyDescent="0.25">
      <c r="A3183">
        <v>3174</v>
      </c>
      <c r="B3183">
        <f>'Założenia i wyniki'!$E$6*Znorm.Profile!B3183*((100-(24*'Założenia i wyniki'!$E$9))/100)</f>
        <v>0.20322724528301883</v>
      </c>
      <c r="C3183">
        <f>'Założenia i wyniki'!$E$8*Znorm.Profile!C3183*(1+'Założenia i wyniki'!$E$10/100)^24</f>
        <v>0.33610884999999996</v>
      </c>
      <c r="D3183">
        <f t="shared" si="147"/>
        <v>0.20322724528301883</v>
      </c>
      <c r="E3183">
        <f t="shared" si="148"/>
        <v>0</v>
      </c>
      <c r="F3183">
        <f t="shared" si="149"/>
        <v>0.13288160471698113</v>
      </c>
    </row>
    <row r="3184" spans="1:6" x14ac:dyDescent="0.25">
      <c r="A3184">
        <v>3175</v>
      </c>
      <c r="B3184">
        <f>'Założenia i wyniki'!$E$6*Znorm.Profile!B3184*((100-(24*'Założenia i wyniki'!$E$9))/100)</f>
        <v>0.67678384905660383</v>
      </c>
      <c r="C3184">
        <f>'Założenia i wyniki'!$E$8*Znorm.Profile!C3184*(1+'Założenia i wyniki'!$E$10/100)^24</f>
        <v>0.39732385000000003</v>
      </c>
      <c r="D3184">
        <f t="shared" si="147"/>
        <v>0.39732385000000003</v>
      </c>
      <c r="E3184">
        <f t="shared" si="148"/>
        <v>0.27945999905660379</v>
      </c>
      <c r="F3184">
        <f t="shared" si="149"/>
        <v>0</v>
      </c>
    </row>
    <row r="3185" spans="1:6" x14ac:dyDescent="0.25">
      <c r="A3185">
        <v>3176</v>
      </c>
      <c r="B3185">
        <f>'Założenia i wyniki'!$E$6*Znorm.Profile!B3185*((100-(24*'Założenia i wyniki'!$E$9))/100)</f>
        <v>0.8941358490566037</v>
      </c>
      <c r="C3185">
        <f>'Założenia i wyniki'!$E$8*Znorm.Profile!C3185*(1+'Założenia i wyniki'!$E$10/100)^24</f>
        <v>0.40164810000000001</v>
      </c>
      <c r="D3185">
        <f t="shared" si="147"/>
        <v>0.40164810000000001</v>
      </c>
      <c r="E3185">
        <f t="shared" si="148"/>
        <v>0.4924877490566037</v>
      </c>
      <c r="F3185">
        <f t="shared" si="149"/>
        <v>0</v>
      </c>
    </row>
    <row r="3186" spans="1:6" x14ac:dyDescent="0.25">
      <c r="A3186">
        <v>3177</v>
      </c>
      <c r="B3186">
        <f>'Założenia i wyniki'!$E$6*Znorm.Profile!B3186*((100-(24*'Założenia i wyniki'!$E$9))/100)</f>
        <v>0.50561743396226411</v>
      </c>
      <c r="C3186">
        <f>'Założenia i wyniki'!$E$8*Znorm.Profile!C3186*(1+'Założenia i wyniki'!$E$10/100)^24</f>
        <v>0.39840219999999998</v>
      </c>
      <c r="D3186">
        <f t="shared" si="147"/>
        <v>0.39840219999999998</v>
      </c>
      <c r="E3186">
        <f t="shared" si="148"/>
        <v>0.10721523396226412</v>
      </c>
      <c r="F3186">
        <f t="shared" si="149"/>
        <v>0</v>
      </c>
    </row>
    <row r="3187" spans="1:6" x14ac:dyDescent="0.25">
      <c r="A3187">
        <v>3178</v>
      </c>
      <c r="B3187">
        <f>'Założenia i wyniki'!$E$6*Znorm.Profile!B3187*((100-(24*'Założenia i wyniki'!$E$9))/100)</f>
        <v>0.57538747169811322</v>
      </c>
      <c r="C3187">
        <f>'Założenia i wyniki'!$E$8*Znorm.Profile!C3187*(1+'Założenia i wyniki'!$E$10/100)^24</f>
        <v>0.3787315</v>
      </c>
      <c r="D3187">
        <f t="shared" si="147"/>
        <v>0.3787315</v>
      </c>
      <c r="E3187">
        <f t="shared" si="148"/>
        <v>0.19665597169811322</v>
      </c>
      <c r="F3187">
        <f t="shared" si="149"/>
        <v>0</v>
      </c>
    </row>
    <row r="3188" spans="1:6" x14ac:dyDescent="0.25">
      <c r="A3188">
        <v>3179</v>
      </c>
      <c r="B3188">
        <f>'Założenia i wyniki'!$E$6*Znorm.Profile!B3188*((100-(24*'Założenia i wyniki'!$E$9))/100)</f>
        <v>0.49429781132075473</v>
      </c>
      <c r="C3188">
        <f>'Założenia i wyniki'!$E$8*Znorm.Profile!C3188*(1+'Założenia i wyniki'!$E$10/100)^24</f>
        <v>0.37349165000000001</v>
      </c>
      <c r="D3188">
        <f t="shared" si="147"/>
        <v>0.37349165000000001</v>
      </c>
      <c r="E3188">
        <f t="shared" si="148"/>
        <v>0.12080616132075472</v>
      </c>
      <c r="F3188">
        <f t="shared" si="149"/>
        <v>0</v>
      </c>
    </row>
    <row r="3189" spans="1:6" x14ac:dyDescent="0.25">
      <c r="A3189">
        <v>3180</v>
      </c>
      <c r="B3189">
        <f>'Założenia i wyniki'!$E$6*Znorm.Profile!B3189*((100-(24*'Założenia i wyniki'!$E$9))/100)</f>
        <v>0.53447675471698108</v>
      </c>
      <c r="C3189">
        <f>'Założenia i wyniki'!$E$8*Znorm.Profile!C3189*(1+'Założenia i wyniki'!$E$10/100)^24</f>
        <v>0.36811109999999997</v>
      </c>
      <c r="D3189">
        <f t="shared" si="147"/>
        <v>0.36811109999999997</v>
      </c>
      <c r="E3189">
        <f t="shared" si="148"/>
        <v>0.16636565471698112</v>
      </c>
      <c r="F3189">
        <f t="shared" si="149"/>
        <v>0</v>
      </c>
    </row>
    <row r="3190" spans="1:6" x14ac:dyDescent="0.25">
      <c r="A3190">
        <v>3181</v>
      </c>
      <c r="B3190">
        <f>'Założenia i wyniki'!$E$6*Znorm.Profile!B3190*((100-(24*'Założenia i wyniki'!$E$9))/100)</f>
        <v>1.4423562264150942</v>
      </c>
      <c r="C3190">
        <f>'Założenia i wyniki'!$E$8*Znorm.Profile!C3190*(1+'Założenia i wyniki'!$E$10/100)^24</f>
        <v>0.37188479999999996</v>
      </c>
      <c r="D3190">
        <f t="shared" si="147"/>
        <v>0.37188479999999996</v>
      </c>
      <c r="E3190">
        <f t="shared" si="148"/>
        <v>1.0704714264150943</v>
      </c>
      <c r="F3190">
        <f t="shared" si="149"/>
        <v>0</v>
      </c>
    </row>
    <row r="3191" spans="1:6" x14ac:dyDescent="0.25">
      <c r="A3191">
        <v>3182</v>
      </c>
      <c r="B3191">
        <f>'Założenia i wyniki'!$E$6*Znorm.Profile!B3191*((100-(24*'Założenia i wyniki'!$E$9))/100)</f>
        <v>1.5608883018867923</v>
      </c>
      <c r="C3191">
        <f>'Założenia i wyniki'!$E$8*Znorm.Profile!C3191*(1+'Założenia i wyniki'!$E$10/100)^24</f>
        <v>0.36751435000000005</v>
      </c>
      <c r="D3191">
        <f t="shared" si="147"/>
        <v>0.36751435000000005</v>
      </c>
      <c r="E3191">
        <f t="shared" si="148"/>
        <v>1.1933739518867923</v>
      </c>
      <c r="F3191">
        <f t="shared" si="149"/>
        <v>0</v>
      </c>
    </row>
    <row r="3192" spans="1:6" x14ac:dyDescent="0.25">
      <c r="A3192">
        <v>3183</v>
      </c>
      <c r="B3192">
        <f>'Założenia i wyniki'!$E$6*Znorm.Profile!B3192*((100-(24*'Założenia i wyniki'!$E$9))/100)</f>
        <v>1.4349622641509432</v>
      </c>
      <c r="C3192">
        <f>'Założenia i wyniki'!$E$8*Znorm.Profile!C3192*(1+'Założenia i wyniki'!$E$10/100)^24</f>
        <v>0.38107580000000002</v>
      </c>
      <c r="D3192">
        <f t="shared" si="147"/>
        <v>0.38107580000000002</v>
      </c>
      <c r="E3192">
        <f t="shared" si="148"/>
        <v>1.0538864641509431</v>
      </c>
      <c r="F3192">
        <f t="shared" si="149"/>
        <v>0</v>
      </c>
    </row>
    <row r="3193" spans="1:6" x14ac:dyDescent="0.25">
      <c r="A3193">
        <v>3184</v>
      </c>
      <c r="B3193">
        <f>'Założenia i wyniki'!$E$6*Znorm.Profile!B3193*((100-(24*'Założenia i wyniki'!$E$9))/100)</f>
        <v>1.2184030188679245</v>
      </c>
      <c r="C3193">
        <f>'Założenia i wyniki'!$E$8*Znorm.Profile!C3193*(1+'Założenia i wyniki'!$E$10/100)^24</f>
        <v>0.39616534999999997</v>
      </c>
      <c r="D3193">
        <f t="shared" si="147"/>
        <v>0.39616534999999997</v>
      </c>
      <c r="E3193">
        <f t="shared" si="148"/>
        <v>0.82223766886792449</v>
      </c>
      <c r="F3193">
        <f t="shared" si="149"/>
        <v>0</v>
      </c>
    </row>
    <row r="3194" spans="1:6" x14ac:dyDescent="0.25">
      <c r="A3194">
        <v>3185</v>
      </c>
      <c r="B3194">
        <f>'Założenia i wyniki'!$E$6*Znorm.Profile!B3194*((100-(24*'Założenia i wyniki'!$E$9))/100)</f>
        <v>0.70363841509433966</v>
      </c>
      <c r="C3194">
        <f>'Założenia i wyniki'!$E$8*Znorm.Profile!C3194*(1+'Założenia i wyniki'!$E$10/100)^24</f>
        <v>0.4059258</v>
      </c>
      <c r="D3194">
        <f t="shared" si="147"/>
        <v>0.4059258</v>
      </c>
      <c r="E3194">
        <f t="shared" si="148"/>
        <v>0.29771261509433966</v>
      </c>
      <c r="F3194">
        <f t="shared" si="149"/>
        <v>0</v>
      </c>
    </row>
    <row r="3195" spans="1:6" x14ac:dyDescent="0.25">
      <c r="A3195">
        <v>3186</v>
      </c>
      <c r="B3195">
        <f>'Założenia i wyniki'!$E$6*Znorm.Profile!B3195*((100-(24*'Założenia i wyniki'!$E$9))/100)</f>
        <v>0.22081267924528303</v>
      </c>
      <c r="C3195">
        <f>'Założenia i wyniki'!$E$8*Znorm.Profile!C3195*(1+'Założenia i wyniki'!$E$10/100)^24</f>
        <v>0.43072994999999997</v>
      </c>
      <c r="D3195">
        <f t="shared" si="147"/>
        <v>0.22081267924528303</v>
      </c>
      <c r="E3195">
        <f t="shared" si="148"/>
        <v>0</v>
      </c>
      <c r="F3195">
        <f t="shared" si="149"/>
        <v>0.20991727075471694</v>
      </c>
    </row>
    <row r="3196" spans="1:6" x14ac:dyDescent="0.25">
      <c r="A3196">
        <v>3187</v>
      </c>
      <c r="B3196">
        <f>'Założenia i wyniki'!$E$6*Znorm.Profile!B3196*((100-(24*'Założenia i wyniki'!$E$9))/100)</f>
        <v>6.2767116981132076E-2</v>
      </c>
      <c r="C3196">
        <f>'Założenia i wyniki'!$E$8*Znorm.Profile!C3196*(1+'Założenia i wyniki'!$E$10/100)^24</f>
        <v>0.47412470000000001</v>
      </c>
      <c r="D3196">
        <f t="shared" si="147"/>
        <v>6.2767116981132076E-2</v>
      </c>
      <c r="E3196">
        <f t="shared" si="148"/>
        <v>0</v>
      </c>
      <c r="F3196">
        <f t="shared" si="149"/>
        <v>0.41135758301886793</v>
      </c>
    </row>
    <row r="3197" spans="1:6" x14ac:dyDescent="0.25">
      <c r="A3197">
        <v>3188</v>
      </c>
      <c r="B3197">
        <f>'Założenia i wyniki'!$E$6*Znorm.Profile!B3197*((100-(24*'Założenia i wyniki'!$E$9))/100)</f>
        <v>0</v>
      </c>
      <c r="C3197">
        <f>'Założenia i wyniki'!$E$8*Znorm.Profile!C3197*(1+'Założenia i wyniki'!$E$10/100)^24</f>
        <v>0.52352054999999997</v>
      </c>
      <c r="D3197">
        <f t="shared" si="147"/>
        <v>0</v>
      </c>
      <c r="E3197">
        <f t="shared" si="148"/>
        <v>0</v>
      </c>
      <c r="F3197">
        <f t="shared" si="149"/>
        <v>0.52352054999999997</v>
      </c>
    </row>
    <row r="3198" spans="1:6" x14ac:dyDescent="0.25">
      <c r="A3198">
        <v>3189</v>
      </c>
      <c r="B3198">
        <f>'Założenia i wyniki'!$E$6*Znorm.Profile!B3198*((100-(24*'Założenia i wyniki'!$E$9))/100)</f>
        <v>0</v>
      </c>
      <c r="C3198">
        <f>'Założenia i wyniki'!$E$8*Znorm.Profile!C3198*(1+'Założenia i wyniki'!$E$10/100)^24</f>
        <v>0.51719954999999995</v>
      </c>
      <c r="D3198">
        <f t="shared" si="147"/>
        <v>0</v>
      </c>
      <c r="E3198">
        <f t="shared" si="148"/>
        <v>0</v>
      </c>
      <c r="F3198">
        <f t="shared" si="149"/>
        <v>0.51719954999999995</v>
      </c>
    </row>
    <row r="3199" spans="1:6" x14ac:dyDescent="0.25">
      <c r="A3199">
        <v>3190</v>
      </c>
      <c r="B3199">
        <f>'Założenia i wyniki'!$E$6*Znorm.Profile!B3199*((100-(24*'Założenia i wyniki'!$E$9))/100)</f>
        <v>0</v>
      </c>
      <c r="C3199">
        <f>'Założenia i wyniki'!$E$8*Znorm.Profile!C3199*(1+'Założenia i wyniki'!$E$10/100)^24</f>
        <v>0.40816405</v>
      </c>
      <c r="D3199">
        <f t="shared" si="147"/>
        <v>0</v>
      </c>
      <c r="E3199">
        <f t="shared" si="148"/>
        <v>0</v>
      </c>
      <c r="F3199">
        <f t="shared" si="149"/>
        <v>0.40816405</v>
      </c>
    </row>
    <row r="3200" spans="1:6" x14ac:dyDescent="0.25">
      <c r="A3200">
        <v>3191</v>
      </c>
      <c r="B3200">
        <f>'Założenia i wyniki'!$E$6*Znorm.Profile!B3200*((100-(24*'Założenia i wyniki'!$E$9))/100)</f>
        <v>0</v>
      </c>
      <c r="C3200">
        <f>'Założenia i wyniki'!$E$8*Znorm.Profile!C3200*(1+'Założenia i wyniki'!$E$10/100)^24</f>
        <v>0.30114350000000001</v>
      </c>
      <c r="D3200">
        <f t="shared" si="147"/>
        <v>0</v>
      </c>
      <c r="E3200">
        <f t="shared" si="148"/>
        <v>0</v>
      </c>
      <c r="F3200">
        <f t="shared" si="149"/>
        <v>0.30114350000000001</v>
      </c>
    </row>
    <row r="3201" spans="1:6" x14ac:dyDescent="0.25">
      <c r="A3201">
        <v>3192</v>
      </c>
      <c r="B3201">
        <f>'Założenia i wyniki'!$E$6*Znorm.Profile!B3201*((100-(24*'Założenia i wyniki'!$E$9))/100)</f>
        <v>0</v>
      </c>
      <c r="C3201">
        <f>'Założenia i wyniki'!$E$8*Znorm.Profile!C3201*(1+'Założenia i wyniki'!$E$10/100)^24</f>
        <v>0.22844430000000002</v>
      </c>
      <c r="D3201">
        <f t="shared" si="147"/>
        <v>0</v>
      </c>
      <c r="E3201">
        <f t="shared" si="148"/>
        <v>0</v>
      </c>
      <c r="F3201">
        <f t="shared" si="149"/>
        <v>0.22844430000000002</v>
      </c>
    </row>
    <row r="3202" spans="1:6" x14ac:dyDescent="0.25">
      <c r="A3202">
        <v>3193</v>
      </c>
      <c r="B3202">
        <f>'Założenia i wyniki'!$E$6*Znorm.Profile!B3202*((100-(24*'Założenia i wyniki'!$E$9))/100)</f>
        <v>0</v>
      </c>
      <c r="C3202">
        <f>'Założenia i wyniki'!$E$8*Znorm.Profile!C3202*(1+'Założenia i wyniki'!$E$10/100)^24</f>
        <v>0.19492760000000001</v>
      </c>
      <c r="D3202">
        <f t="shared" si="147"/>
        <v>0</v>
      </c>
      <c r="E3202">
        <f t="shared" si="148"/>
        <v>0</v>
      </c>
      <c r="F3202">
        <f t="shared" si="149"/>
        <v>0.19492760000000001</v>
      </c>
    </row>
    <row r="3203" spans="1:6" x14ac:dyDescent="0.25">
      <c r="A3203">
        <v>3194</v>
      </c>
      <c r="B3203">
        <f>'Założenia i wyniki'!$E$6*Znorm.Profile!B3203*((100-(24*'Założenia i wyniki'!$E$9))/100)</f>
        <v>0</v>
      </c>
      <c r="C3203">
        <f>'Założenia i wyniki'!$E$8*Znorm.Profile!C3203*(1+'Założenia i wyniki'!$E$10/100)^24</f>
        <v>0.18224989999999999</v>
      </c>
      <c r="D3203">
        <f t="shared" si="147"/>
        <v>0</v>
      </c>
      <c r="E3203">
        <f t="shared" si="148"/>
        <v>0</v>
      </c>
      <c r="F3203">
        <f t="shared" si="149"/>
        <v>0.18224989999999999</v>
      </c>
    </row>
    <row r="3204" spans="1:6" x14ac:dyDescent="0.25">
      <c r="A3204">
        <v>3195</v>
      </c>
      <c r="B3204">
        <f>'Założenia i wyniki'!$E$6*Znorm.Profile!B3204*((100-(24*'Założenia i wyniki'!$E$9))/100)</f>
        <v>0</v>
      </c>
      <c r="C3204">
        <f>'Założenia i wyniki'!$E$8*Znorm.Profile!C3204*(1+'Założenia i wyniki'!$E$10/100)^24</f>
        <v>0.17964554999999999</v>
      </c>
      <c r="D3204">
        <f t="shared" si="147"/>
        <v>0</v>
      </c>
      <c r="E3204">
        <f t="shared" si="148"/>
        <v>0</v>
      </c>
      <c r="F3204">
        <f t="shared" si="149"/>
        <v>0.17964554999999999</v>
      </c>
    </row>
    <row r="3205" spans="1:6" x14ac:dyDescent="0.25">
      <c r="A3205">
        <v>3196</v>
      </c>
      <c r="B3205">
        <f>'Założenia i wyniki'!$E$6*Znorm.Profile!B3205*((100-(24*'Założenia i wyniki'!$E$9))/100)</f>
        <v>0</v>
      </c>
      <c r="C3205">
        <f>'Założenia i wyniki'!$E$8*Znorm.Profile!C3205*(1+'Założenia i wyniki'!$E$10/100)^24</f>
        <v>0.2064839</v>
      </c>
      <c r="D3205">
        <f t="shared" si="147"/>
        <v>0</v>
      </c>
      <c r="E3205">
        <f t="shared" si="148"/>
        <v>0</v>
      </c>
      <c r="F3205">
        <f t="shared" si="149"/>
        <v>0.2064839</v>
      </c>
    </row>
    <row r="3206" spans="1:6" x14ac:dyDescent="0.25">
      <c r="A3206">
        <v>3197</v>
      </c>
      <c r="B3206">
        <f>'Założenia i wyniki'!$E$6*Znorm.Profile!B3206*((100-(24*'Założenia i wyniki'!$E$9))/100)</f>
        <v>5.5800784905660358E-2</v>
      </c>
      <c r="C3206">
        <f>'Założenia i wyniki'!$E$8*Znorm.Profile!C3206*(1+'Założenia i wyniki'!$E$10/100)^24</f>
        <v>0.25830629999999999</v>
      </c>
      <c r="D3206">
        <f t="shared" si="147"/>
        <v>5.5800784905660358E-2</v>
      </c>
      <c r="E3206">
        <f t="shared" si="148"/>
        <v>0</v>
      </c>
      <c r="F3206">
        <f t="shared" si="149"/>
        <v>0.20250551509433962</v>
      </c>
    </row>
    <row r="3207" spans="1:6" x14ac:dyDescent="0.25">
      <c r="A3207">
        <v>3198</v>
      </c>
      <c r="B3207">
        <f>'Założenia i wyniki'!$E$6*Znorm.Profile!B3207*((100-(24*'Założenia i wyniki'!$E$9))/100)</f>
        <v>0.20029252830188676</v>
      </c>
      <c r="C3207">
        <f>'Założenia i wyniki'!$E$8*Znorm.Profile!C3207*(1+'Założenia i wyniki'!$E$10/100)^24</f>
        <v>0.34055875000000002</v>
      </c>
      <c r="D3207">
        <f t="shared" si="147"/>
        <v>0.20029252830188676</v>
      </c>
      <c r="E3207">
        <f t="shared" si="148"/>
        <v>0</v>
      </c>
      <c r="F3207">
        <f t="shared" si="149"/>
        <v>0.14026622169811326</v>
      </c>
    </row>
    <row r="3208" spans="1:6" x14ac:dyDescent="0.25">
      <c r="A3208">
        <v>3199</v>
      </c>
      <c r="B3208">
        <f>'Założenia i wyniki'!$E$6*Znorm.Profile!B3208*((100-(24*'Założenia i wyniki'!$E$9))/100)</f>
        <v>0.67621977358490548</v>
      </c>
      <c r="C3208">
        <f>'Założenia i wyniki'!$E$8*Znorm.Profile!C3208*(1+'Założenia i wyniki'!$E$10/100)^24</f>
        <v>0.39276055000000004</v>
      </c>
      <c r="D3208">
        <f t="shared" si="147"/>
        <v>0.39276055000000004</v>
      </c>
      <c r="E3208">
        <f t="shared" si="148"/>
        <v>0.28345922358490544</v>
      </c>
      <c r="F3208">
        <f t="shared" si="149"/>
        <v>0</v>
      </c>
    </row>
    <row r="3209" spans="1:6" x14ac:dyDescent="0.25">
      <c r="A3209">
        <v>3200</v>
      </c>
      <c r="B3209">
        <f>'Założenia i wyniki'!$E$6*Znorm.Profile!B3209*((100-(24*'Założenia i wyniki'!$E$9))/100)</f>
        <v>1.2006422641509433</v>
      </c>
      <c r="C3209">
        <f>'Założenia i wyniki'!$E$8*Znorm.Profile!C3209*(1+'Założenia i wyniki'!$E$10/100)^24</f>
        <v>0.40041925</v>
      </c>
      <c r="D3209">
        <f t="shared" si="147"/>
        <v>0.40041925</v>
      </c>
      <c r="E3209">
        <f t="shared" si="148"/>
        <v>0.80022301415094332</v>
      </c>
      <c r="F3209">
        <f t="shared" si="149"/>
        <v>0</v>
      </c>
    </row>
    <row r="3210" spans="1:6" x14ac:dyDescent="0.25">
      <c r="A3210">
        <v>3201</v>
      </c>
      <c r="B3210">
        <f>'Założenia i wyniki'!$E$6*Znorm.Profile!B3210*((100-(24*'Założenia i wyniki'!$E$9))/100)</f>
        <v>1.6254520754716981</v>
      </c>
      <c r="C3210">
        <f>'Założenia i wyniki'!$E$8*Znorm.Profile!C3210*(1+'Założenia i wyniki'!$E$10/100)^24</f>
        <v>0.39203429999999995</v>
      </c>
      <c r="D3210">
        <f t="shared" si="147"/>
        <v>0.39203429999999995</v>
      </c>
      <c r="E3210">
        <f t="shared" si="148"/>
        <v>1.2334177754716982</v>
      </c>
      <c r="F3210">
        <f t="shared" si="149"/>
        <v>0</v>
      </c>
    </row>
    <row r="3211" spans="1:6" x14ac:dyDescent="0.25">
      <c r="A3211">
        <v>3202</v>
      </c>
      <c r="B3211">
        <f>'Założenia i wyniki'!$E$6*Znorm.Profile!B3211*((100-(24*'Założenia i wyniki'!$E$9))/100)</f>
        <v>1.8955984905660377</v>
      </c>
      <c r="C3211">
        <f>'Założenia i wyniki'!$E$8*Znorm.Profile!C3211*(1+'Założenia i wyniki'!$E$10/100)^24</f>
        <v>0.38120145</v>
      </c>
      <c r="D3211">
        <f t="shared" ref="D3211:D3274" si="150">IF(B3211&lt;=C3211,B3211,C3211)</f>
        <v>0.38120145</v>
      </c>
      <c r="E3211">
        <f t="shared" ref="E3211:E3274" si="151">IF(B3211&gt;C3211,B3211-C3211,0)</f>
        <v>1.5143970405660376</v>
      </c>
      <c r="F3211">
        <f t="shared" ref="F3211:F3274" si="152">IF(B3211&lt;C3211,C3211-B3211,0)</f>
        <v>0</v>
      </c>
    </row>
    <row r="3212" spans="1:6" x14ac:dyDescent="0.25">
      <c r="A3212">
        <v>3203</v>
      </c>
      <c r="B3212">
        <f>'Założenia i wyniki'!$E$6*Znorm.Profile!B3212*((100-(24*'Założenia i wyniki'!$E$9))/100)</f>
        <v>2.0332633962264151</v>
      </c>
      <c r="C3212">
        <f>'Założenia i wyniki'!$E$8*Znorm.Profile!C3212*(1+'Założenia i wyniki'!$E$10/100)^24</f>
        <v>0.3715733</v>
      </c>
      <c r="D3212">
        <f t="shared" si="150"/>
        <v>0.3715733</v>
      </c>
      <c r="E3212">
        <f t="shared" si="151"/>
        <v>1.6616900962264149</v>
      </c>
      <c r="F3212">
        <f t="shared" si="152"/>
        <v>0</v>
      </c>
    </row>
    <row r="3213" spans="1:6" x14ac:dyDescent="0.25">
      <c r="A3213">
        <v>3204</v>
      </c>
      <c r="B3213">
        <f>'Założenia i wyniki'!$E$6*Znorm.Profile!B3213*((100-(24*'Założenia i wyniki'!$E$9))/100)</f>
        <v>2.0584943396226412</v>
      </c>
      <c r="C3213">
        <f>'Założenia i wyniki'!$E$8*Znorm.Profile!C3213*(1+'Założenia i wyniki'!$E$10/100)^24</f>
        <v>0.37114280000000005</v>
      </c>
      <c r="D3213">
        <f t="shared" si="150"/>
        <v>0.37114280000000005</v>
      </c>
      <c r="E3213">
        <f t="shared" si="151"/>
        <v>1.6873515396226411</v>
      </c>
      <c r="F3213">
        <f t="shared" si="152"/>
        <v>0</v>
      </c>
    </row>
    <row r="3214" spans="1:6" x14ac:dyDescent="0.25">
      <c r="A3214">
        <v>3205</v>
      </c>
      <c r="B3214">
        <f>'Założenia i wyniki'!$E$6*Znorm.Profile!B3214*((100-(24*'Założenia i wyniki'!$E$9))/100)</f>
        <v>1.9407245283018866</v>
      </c>
      <c r="C3214">
        <f>'Założenia i wyniki'!$E$8*Znorm.Profile!C3214*(1+'Założenia i wyniki'!$E$10/100)^24</f>
        <v>0.37015965000000001</v>
      </c>
      <c r="D3214">
        <f t="shared" si="150"/>
        <v>0.37015965000000001</v>
      </c>
      <c r="E3214">
        <f t="shared" si="151"/>
        <v>1.5705648783018866</v>
      </c>
      <c r="F3214">
        <f t="shared" si="152"/>
        <v>0</v>
      </c>
    </row>
    <row r="3215" spans="1:6" x14ac:dyDescent="0.25">
      <c r="A3215">
        <v>3206</v>
      </c>
      <c r="B3215">
        <f>'Założenia i wyniki'!$E$6*Znorm.Profile!B3215*((100-(24*'Założenia i wyniki'!$E$9))/100)</f>
        <v>1.811749433962264</v>
      </c>
      <c r="C3215">
        <f>'Założenia i wyniki'!$E$8*Znorm.Profile!C3215*(1+'Założenia i wyniki'!$E$10/100)^24</f>
        <v>0.36044854999999998</v>
      </c>
      <c r="D3215">
        <f t="shared" si="150"/>
        <v>0.36044854999999998</v>
      </c>
      <c r="E3215">
        <f t="shared" si="151"/>
        <v>1.4513008839622641</v>
      </c>
      <c r="F3215">
        <f t="shared" si="152"/>
        <v>0</v>
      </c>
    </row>
    <row r="3216" spans="1:6" x14ac:dyDescent="0.25">
      <c r="A3216">
        <v>3207</v>
      </c>
      <c r="B3216">
        <f>'Założenia i wyniki'!$E$6*Znorm.Profile!B3216*((100-(24*'Założenia i wyniki'!$E$9))/100)</f>
        <v>1.5537230188679243</v>
      </c>
      <c r="C3216">
        <f>'Założenia i wyniki'!$E$8*Znorm.Profile!C3216*(1+'Założenia i wyniki'!$E$10/100)^24</f>
        <v>0.37322810000000001</v>
      </c>
      <c r="D3216">
        <f t="shared" si="150"/>
        <v>0.37322810000000001</v>
      </c>
      <c r="E3216">
        <f t="shared" si="151"/>
        <v>1.1804949188679243</v>
      </c>
      <c r="F3216">
        <f t="shared" si="152"/>
        <v>0</v>
      </c>
    </row>
    <row r="3217" spans="1:6" x14ac:dyDescent="0.25">
      <c r="A3217">
        <v>3208</v>
      </c>
      <c r="B3217">
        <f>'Założenia i wyniki'!$E$6*Znorm.Profile!B3217*((100-(24*'Założenia i wyniki'!$E$9))/100)</f>
        <v>1.0500950943396226</v>
      </c>
      <c r="C3217">
        <f>'Założenia i wyniki'!$E$8*Znorm.Profile!C3217*(1+'Założenia i wyniki'!$E$10/100)^24</f>
        <v>0.38717384999999999</v>
      </c>
      <c r="D3217">
        <f t="shared" si="150"/>
        <v>0.38717384999999999</v>
      </c>
      <c r="E3217">
        <f t="shared" si="151"/>
        <v>0.66292124433962263</v>
      </c>
      <c r="F3217">
        <f t="shared" si="152"/>
        <v>0</v>
      </c>
    </row>
    <row r="3218" spans="1:6" x14ac:dyDescent="0.25">
      <c r="A3218">
        <v>3209</v>
      </c>
      <c r="B3218">
        <f>'Założenia i wyniki'!$E$6*Znorm.Profile!B3218*((100-(24*'Założenia i wyniki'!$E$9))/100)</f>
        <v>0.57085962264150936</v>
      </c>
      <c r="C3218">
        <f>'Założenia i wyniki'!$E$8*Znorm.Profile!C3218*(1+'Założenia i wyniki'!$E$10/100)^24</f>
        <v>0.40942125000000001</v>
      </c>
      <c r="D3218">
        <f t="shared" si="150"/>
        <v>0.40942125000000001</v>
      </c>
      <c r="E3218">
        <f t="shared" si="151"/>
        <v>0.16143837264150934</v>
      </c>
      <c r="F3218">
        <f t="shared" si="152"/>
        <v>0</v>
      </c>
    </row>
    <row r="3219" spans="1:6" x14ac:dyDescent="0.25">
      <c r="A3219">
        <v>3210</v>
      </c>
      <c r="B3219">
        <f>'Założenia i wyniki'!$E$6*Znorm.Profile!B3219*((100-(24*'Założenia i wyniki'!$E$9))/100)</f>
        <v>0.21838105660377358</v>
      </c>
      <c r="C3219">
        <f>'Założenia i wyniki'!$E$8*Znorm.Profile!C3219*(1+'Założenia i wyniki'!$E$10/100)^24</f>
        <v>0.41961884999999999</v>
      </c>
      <c r="D3219">
        <f t="shared" si="150"/>
        <v>0.21838105660377358</v>
      </c>
      <c r="E3219">
        <f t="shared" si="151"/>
        <v>0</v>
      </c>
      <c r="F3219">
        <f t="shared" si="152"/>
        <v>0.20123779339622641</v>
      </c>
    </row>
    <row r="3220" spans="1:6" x14ac:dyDescent="0.25">
      <c r="A3220">
        <v>3211</v>
      </c>
      <c r="B3220">
        <f>'Założenia i wyniki'!$E$6*Znorm.Profile!B3220*((100-(24*'Założenia i wyniki'!$E$9))/100)</f>
        <v>6.04948075471698E-2</v>
      </c>
      <c r="C3220">
        <f>'Założenia i wyniki'!$E$8*Znorm.Profile!C3220*(1+'Założenia i wyniki'!$E$10/100)^24</f>
        <v>0.45836209999999999</v>
      </c>
      <c r="D3220">
        <f t="shared" si="150"/>
        <v>6.04948075471698E-2</v>
      </c>
      <c r="E3220">
        <f t="shared" si="151"/>
        <v>0</v>
      </c>
      <c r="F3220">
        <f t="shared" si="152"/>
        <v>0.3978672924528302</v>
      </c>
    </row>
    <row r="3221" spans="1:6" x14ac:dyDescent="0.25">
      <c r="A3221">
        <v>3212</v>
      </c>
      <c r="B3221">
        <f>'Założenia i wyniki'!$E$6*Znorm.Profile!B3221*((100-(24*'Założenia i wyniki'!$E$9))/100)</f>
        <v>0</v>
      </c>
      <c r="C3221">
        <f>'Założenia i wyniki'!$E$8*Znorm.Profile!C3221*(1+'Założenia i wyniki'!$E$10/100)^24</f>
        <v>0.51100000000000001</v>
      </c>
      <c r="D3221">
        <f t="shared" si="150"/>
        <v>0</v>
      </c>
      <c r="E3221">
        <f t="shared" si="151"/>
        <v>0</v>
      </c>
      <c r="F3221">
        <f t="shared" si="152"/>
        <v>0.51100000000000001</v>
      </c>
    </row>
    <row r="3222" spans="1:6" x14ac:dyDescent="0.25">
      <c r="A3222">
        <v>3213</v>
      </c>
      <c r="B3222">
        <f>'Założenia i wyniki'!$E$6*Znorm.Profile!B3222*((100-(24*'Założenia i wyniki'!$E$9))/100)</f>
        <v>0</v>
      </c>
      <c r="C3222">
        <f>'Założenia i wyniki'!$E$8*Znorm.Profile!C3222*(1+'Założenia i wyniki'!$E$10/100)^24</f>
        <v>0.50822065000000005</v>
      </c>
      <c r="D3222">
        <f t="shared" si="150"/>
        <v>0</v>
      </c>
      <c r="E3222">
        <f t="shared" si="151"/>
        <v>0</v>
      </c>
      <c r="F3222">
        <f t="shared" si="152"/>
        <v>0.50822065000000005</v>
      </c>
    </row>
    <row r="3223" spans="1:6" x14ac:dyDescent="0.25">
      <c r="A3223">
        <v>3214</v>
      </c>
      <c r="B3223">
        <f>'Założenia i wyniki'!$E$6*Znorm.Profile!B3223*((100-(24*'Założenia i wyniki'!$E$9))/100)</f>
        <v>0</v>
      </c>
      <c r="C3223">
        <f>'Założenia i wyniki'!$E$8*Znorm.Profile!C3223*(1+'Założenia i wyniki'!$E$10/100)^24</f>
        <v>0.41302729999999999</v>
      </c>
      <c r="D3223">
        <f t="shared" si="150"/>
        <v>0</v>
      </c>
      <c r="E3223">
        <f t="shared" si="151"/>
        <v>0</v>
      </c>
      <c r="F3223">
        <f t="shared" si="152"/>
        <v>0.41302729999999999</v>
      </c>
    </row>
    <row r="3224" spans="1:6" x14ac:dyDescent="0.25">
      <c r="A3224">
        <v>3215</v>
      </c>
      <c r="B3224">
        <f>'Założenia i wyniki'!$E$6*Znorm.Profile!B3224*((100-(24*'Założenia i wyniki'!$E$9))/100)</f>
        <v>0</v>
      </c>
      <c r="C3224">
        <f>'Założenia i wyniki'!$E$8*Znorm.Profile!C3224*(1+'Założenia i wyniki'!$E$10/100)^24</f>
        <v>0.30002210000000001</v>
      </c>
      <c r="D3224">
        <f t="shared" si="150"/>
        <v>0</v>
      </c>
      <c r="E3224">
        <f t="shared" si="151"/>
        <v>0</v>
      </c>
      <c r="F3224">
        <f t="shared" si="152"/>
        <v>0.30002210000000001</v>
      </c>
    </row>
    <row r="3225" spans="1:6" x14ac:dyDescent="0.25">
      <c r="A3225">
        <v>3216</v>
      </c>
      <c r="B3225">
        <f>'Założenia i wyniki'!$E$6*Znorm.Profile!B3225*((100-(24*'Założenia i wyniki'!$E$9))/100)</f>
        <v>0</v>
      </c>
      <c r="C3225">
        <f>'Założenia i wyniki'!$E$8*Znorm.Profile!C3225*(1+'Założenia i wyniki'!$E$10/100)^24</f>
        <v>0.23223025</v>
      </c>
      <c r="D3225">
        <f t="shared" si="150"/>
        <v>0</v>
      </c>
      <c r="E3225">
        <f t="shared" si="151"/>
        <v>0</v>
      </c>
      <c r="F3225">
        <f t="shared" si="152"/>
        <v>0.23223025</v>
      </c>
    </row>
    <row r="3226" spans="1:6" x14ac:dyDescent="0.25">
      <c r="A3226">
        <v>3217</v>
      </c>
      <c r="B3226">
        <f>'Założenia i wyniki'!$E$6*Znorm.Profile!B3226*((100-(24*'Założenia i wyniki'!$E$9))/100)</f>
        <v>0</v>
      </c>
      <c r="C3226">
        <f>'Założenia i wyniki'!$E$8*Znorm.Profile!C3226*(1+'Założenia i wyniki'!$E$10/100)^24</f>
        <v>0.20011459999999998</v>
      </c>
      <c r="D3226">
        <f t="shared" si="150"/>
        <v>0</v>
      </c>
      <c r="E3226">
        <f t="shared" si="151"/>
        <v>0</v>
      </c>
      <c r="F3226">
        <f t="shared" si="152"/>
        <v>0.20011459999999998</v>
      </c>
    </row>
    <row r="3227" spans="1:6" x14ac:dyDescent="0.25">
      <c r="A3227">
        <v>3218</v>
      </c>
      <c r="B3227">
        <f>'Założenia i wyniki'!$E$6*Znorm.Profile!B3227*((100-(24*'Założenia i wyniki'!$E$9))/100)</f>
        <v>0</v>
      </c>
      <c r="C3227">
        <f>'Założenia i wyniki'!$E$8*Znorm.Profile!C3227*(1+'Założenia i wyniki'!$E$10/100)^24</f>
        <v>0.18479545</v>
      </c>
      <c r="D3227">
        <f t="shared" si="150"/>
        <v>0</v>
      </c>
      <c r="E3227">
        <f t="shared" si="151"/>
        <v>0</v>
      </c>
      <c r="F3227">
        <f t="shared" si="152"/>
        <v>0.18479545</v>
      </c>
    </row>
    <row r="3228" spans="1:6" x14ac:dyDescent="0.25">
      <c r="A3228">
        <v>3219</v>
      </c>
      <c r="B3228">
        <f>'Założenia i wyniki'!$E$6*Znorm.Profile!B3228*((100-(24*'Założenia i wyniki'!$E$9))/100)</f>
        <v>0</v>
      </c>
      <c r="C3228">
        <f>'Założenia i wyniki'!$E$8*Znorm.Profile!C3228*(1+'Założenia i wyniki'!$E$10/100)^24</f>
        <v>0.18687480000000001</v>
      </c>
      <c r="D3228">
        <f t="shared" si="150"/>
        <v>0</v>
      </c>
      <c r="E3228">
        <f t="shared" si="151"/>
        <v>0</v>
      </c>
      <c r="F3228">
        <f t="shared" si="152"/>
        <v>0.18687480000000001</v>
      </c>
    </row>
    <row r="3229" spans="1:6" x14ac:dyDescent="0.25">
      <c r="A3229">
        <v>3220</v>
      </c>
      <c r="B3229">
        <f>'Założenia i wyniki'!$E$6*Znorm.Profile!B3229*((100-(24*'Założenia i wyniki'!$E$9))/100)</f>
        <v>0</v>
      </c>
      <c r="C3229">
        <f>'Założenia i wyniki'!$E$8*Znorm.Profile!C3229*(1+'Założenia i wyniki'!$E$10/100)^24</f>
        <v>0.20744779999999999</v>
      </c>
      <c r="D3229">
        <f t="shared" si="150"/>
        <v>0</v>
      </c>
      <c r="E3229">
        <f t="shared" si="151"/>
        <v>0</v>
      </c>
      <c r="F3229">
        <f t="shared" si="152"/>
        <v>0.20744779999999999</v>
      </c>
    </row>
    <row r="3230" spans="1:6" x14ac:dyDescent="0.25">
      <c r="A3230">
        <v>3221</v>
      </c>
      <c r="B3230">
        <f>'Założenia i wyniki'!$E$6*Znorm.Profile!B3230*((100-(24*'Założenia i wyniki'!$E$9))/100)</f>
        <v>3.6113788679245284E-3</v>
      </c>
      <c r="C3230">
        <f>'Założenia i wyniki'!$E$8*Znorm.Profile!C3230*(1+'Założenia i wyniki'!$E$10/100)^24</f>
        <v>0.25858210000000004</v>
      </c>
      <c r="D3230">
        <f t="shared" si="150"/>
        <v>3.6113788679245284E-3</v>
      </c>
      <c r="E3230">
        <f t="shared" si="151"/>
        <v>0</v>
      </c>
      <c r="F3230">
        <f t="shared" si="152"/>
        <v>0.25497072113207553</v>
      </c>
    </row>
    <row r="3231" spans="1:6" x14ac:dyDescent="0.25">
      <c r="A3231">
        <v>3222</v>
      </c>
      <c r="B3231">
        <f>'Założenia i wyniki'!$E$6*Znorm.Profile!B3231*((100-(24*'Założenia i wyniki'!$E$9))/100)</f>
        <v>9.1555547169811305E-2</v>
      </c>
      <c r="C3231">
        <f>'Założenia i wyniki'!$E$8*Znorm.Profile!C3231*(1+'Założenia i wyniki'!$E$10/100)^24</f>
        <v>0.34076455</v>
      </c>
      <c r="D3231">
        <f t="shared" si="150"/>
        <v>9.1555547169811305E-2</v>
      </c>
      <c r="E3231">
        <f t="shared" si="151"/>
        <v>0</v>
      </c>
      <c r="F3231">
        <f t="shared" si="152"/>
        <v>0.24920900283018871</v>
      </c>
    </row>
    <row r="3232" spans="1:6" x14ac:dyDescent="0.25">
      <c r="A3232">
        <v>3223</v>
      </c>
      <c r="B3232">
        <f>'Założenia i wyniki'!$E$6*Znorm.Profile!B3232*((100-(24*'Założenia i wyniki'!$E$9))/100)</f>
        <v>0.20380656603773584</v>
      </c>
      <c r="C3232">
        <f>'Założenia i wyniki'!$E$8*Znorm.Profile!C3232*(1+'Założenia i wyniki'!$E$10/100)^24</f>
        <v>0.38604509999999997</v>
      </c>
      <c r="D3232">
        <f t="shared" si="150"/>
        <v>0.20380656603773584</v>
      </c>
      <c r="E3232">
        <f t="shared" si="151"/>
        <v>0</v>
      </c>
      <c r="F3232">
        <f t="shared" si="152"/>
        <v>0.18223853396226414</v>
      </c>
    </row>
    <row r="3233" spans="1:6" x14ac:dyDescent="0.25">
      <c r="A3233">
        <v>3224</v>
      </c>
      <c r="B3233">
        <f>'Założenia i wyniki'!$E$6*Znorm.Profile!B3233*((100-(24*'Założenia i wyniki'!$E$9))/100)</f>
        <v>0.89558415094339616</v>
      </c>
      <c r="C3233">
        <f>'Założenia i wyniki'!$E$8*Znorm.Profile!C3233*(1+'Założenia i wyniki'!$E$10/100)^24</f>
        <v>0.40172754999999999</v>
      </c>
      <c r="D3233">
        <f t="shared" si="150"/>
        <v>0.40172754999999999</v>
      </c>
      <c r="E3233">
        <f t="shared" si="151"/>
        <v>0.49385660094339617</v>
      </c>
      <c r="F3233">
        <f t="shared" si="152"/>
        <v>0</v>
      </c>
    </row>
    <row r="3234" spans="1:6" x14ac:dyDescent="0.25">
      <c r="A3234">
        <v>3225</v>
      </c>
      <c r="B3234">
        <f>'Założenia i wyniki'!$E$6*Znorm.Profile!B3234*((100-(24*'Założenia i wyniki'!$E$9))/100)</f>
        <v>1.4092739622641508</v>
      </c>
      <c r="C3234">
        <f>'Założenia i wyniki'!$E$8*Znorm.Profile!C3234*(1+'Założenia i wyniki'!$E$10/100)^24</f>
        <v>0.40060020000000002</v>
      </c>
      <c r="D3234">
        <f t="shared" si="150"/>
        <v>0.40060020000000002</v>
      </c>
      <c r="E3234">
        <f t="shared" si="151"/>
        <v>1.0086737622641508</v>
      </c>
      <c r="F3234">
        <f t="shared" si="152"/>
        <v>0</v>
      </c>
    </row>
    <row r="3235" spans="1:6" x14ac:dyDescent="0.25">
      <c r="A3235">
        <v>3226</v>
      </c>
      <c r="B3235">
        <f>'Założenia i wyniki'!$E$6*Znorm.Profile!B3235*((100-(24*'Założenia i wyniki'!$E$9))/100)</f>
        <v>1.7866709433962265</v>
      </c>
      <c r="C3235">
        <f>'Założenia i wyniki'!$E$8*Znorm.Profile!C3235*(1+'Założenia i wyniki'!$E$10/100)^24</f>
        <v>0.39252884999999998</v>
      </c>
      <c r="D3235">
        <f t="shared" si="150"/>
        <v>0.39252884999999998</v>
      </c>
      <c r="E3235">
        <f t="shared" si="151"/>
        <v>1.3941420933962265</v>
      </c>
      <c r="F3235">
        <f t="shared" si="152"/>
        <v>0</v>
      </c>
    </row>
    <row r="3236" spans="1:6" x14ac:dyDescent="0.25">
      <c r="A3236">
        <v>3227</v>
      </c>
      <c r="B3236">
        <f>'Założenia i wyniki'!$E$6*Znorm.Profile!B3236*((100-(24*'Założenia i wyniki'!$E$9))/100)</f>
        <v>1.8939977358490563</v>
      </c>
      <c r="C3236">
        <f>'Założenia i wyniki'!$E$8*Znorm.Profile!C3236*(1+'Założenia i wyniki'!$E$10/100)^24</f>
        <v>0.38438295</v>
      </c>
      <c r="D3236">
        <f t="shared" si="150"/>
        <v>0.38438295</v>
      </c>
      <c r="E3236">
        <f t="shared" si="151"/>
        <v>1.5096147858490563</v>
      </c>
      <c r="F3236">
        <f t="shared" si="152"/>
        <v>0</v>
      </c>
    </row>
    <row r="3237" spans="1:6" x14ac:dyDescent="0.25">
      <c r="A3237">
        <v>3228</v>
      </c>
      <c r="B3237">
        <f>'Założenia i wyniki'!$E$6*Znorm.Profile!B3237*((100-(24*'Założenia i wyniki'!$E$9))/100)</f>
        <v>1.4347335849056602</v>
      </c>
      <c r="C3237">
        <f>'Założenia i wyniki'!$E$8*Znorm.Profile!C3237*(1+'Założenia i wyniki'!$E$10/100)^24</f>
        <v>0.3812354</v>
      </c>
      <c r="D3237">
        <f t="shared" si="150"/>
        <v>0.3812354</v>
      </c>
      <c r="E3237">
        <f t="shared" si="151"/>
        <v>1.0534981849056602</v>
      </c>
      <c r="F3237">
        <f t="shared" si="152"/>
        <v>0</v>
      </c>
    </row>
    <row r="3238" spans="1:6" x14ac:dyDescent="0.25">
      <c r="A3238">
        <v>3229</v>
      </c>
      <c r="B3238">
        <f>'Założenia i wyniki'!$E$6*Znorm.Profile!B3238*((100-(24*'Założenia i wyniki'!$E$9))/100)</f>
        <v>0.78307396226415082</v>
      </c>
      <c r="C3238">
        <f>'Założenia i wyniki'!$E$8*Znorm.Profile!C3238*(1+'Założenia i wyniki'!$E$10/100)^24</f>
        <v>0.3845401</v>
      </c>
      <c r="D3238">
        <f t="shared" si="150"/>
        <v>0.3845401</v>
      </c>
      <c r="E3238">
        <f t="shared" si="151"/>
        <v>0.39853386226415083</v>
      </c>
      <c r="F3238">
        <f t="shared" si="152"/>
        <v>0</v>
      </c>
    </row>
    <row r="3239" spans="1:6" x14ac:dyDescent="0.25">
      <c r="A3239">
        <v>3230</v>
      </c>
      <c r="B3239">
        <f>'Założenia i wyniki'!$E$6*Znorm.Profile!B3239*((100-(24*'Założenia i wyniki'!$E$9))/100)</f>
        <v>0.47916686792452828</v>
      </c>
      <c r="C3239">
        <f>'Założenia i wyniki'!$E$8*Znorm.Profile!C3239*(1+'Założenia i wyniki'!$E$10/100)^24</f>
        <v>0.37784249999999997</v>
      </c>
      <c r="D3239">
        <f t="shared" si="150"/>
        <v>0.37784249999999997</v>
      </c>
      <c r="E3239">
        <f t="shared" si="151"/>
        <v>0.10132436792452831</v>
      </c>
      <c r="F3239">
        <f t="shared" si="152"/>
        <v>0</v>
      </c>
    </row>
    <row r="3240" spans="1:6" x14ac:dyDescent="0.25">
      <c r="A3240">
        <v>3231</v>
      </c>
      <c r="B3240">
        <f>'Założenia i wyniki'!$E$6*Znorm.Profile!B3240*((100-(24*'Założenia i wyniki'!$E$9))/100)</f>
        <v>0.26009977358490566</v>
      </c>
      <c r="C3240">
        <f>'Założenia i wyniki'!$E$8*Znorm.Profile!C3240*(1+'Założenia i wyniki'!$E$10/100)^24</f>
        <v>0.38382644999999999</v>
      </c>
      <c r="D3240">
        <f t="shared" si="150"/>
        <v>0.26009977358490566</v>
      </c>
      <c r="E3240">
        <f t="shared" si="151"/>
        <v>0</v>
      </c>
      <c r="F3240">
        <f t="shared" si="152"/>
        <v>0.12372667641509433</v>
      </c>
    </row>
    <row r="3241" spans="1:6" x14ac:dyDescent="0.25">
      <c r="A3241">
        <v>3232</v>
      </c>
      <c r="B3241">
        <f>'Założenia i wyniki'!$E$6*Znorm.Profile!B3241*((100-(24*'Założenia i wyniki'!$E$9))/100)</f>
        <v>0.27193011320754717</v>
      </c>
      <c r="C3241">
        <f>'Założenia i wyniki'!$E$8*Znorm.Profile!C3241*(1+'Założenia i wyniki'!$E$10/100)^24</f>
        <v>0.39523049999999998</v>
      </c>
      <c r="D3241">
        <f t="shared" si="150"/>
        <v>0.27193011320754717</v>
      </c>
      <c r="E3241">
        <f t="shared" si="151"/>
        <v>0</v>
      </c>
      <c r="F3241">
        <f t="shared" si="152"/>
        <v>0.12330038679245281</v>
      </c>
    </row>
    <row r="3242" spans="1:6" x14ac:dyDescent="0.25">
      <c r="A3242">
        <v>3233</v>
      </c>
      <c r="B3242">
        <f>'Założenia i wyniki'!$E$6*Znorm.Profile!B3242*((100-(24*'Założenia i wyniki'!$E$9))/100)</f>
        <v>0.2144782641509434</v>
      </c>
      <c r="C3242">
        <f>'Założenia i wyniki'!$E$8*Znorm.Profile!C3242*(1+'Założenia i wyniki'!$E$10/100)^24</f>
        <v>0.40634614999999996</v>
      </c>
      <c r="D3242">
        <f t="shared" si="150"/>
        <v>0.2144782641509434</v>
      </c>
      <c r="E3242">
        <f t="shared" si="151"/>
        <v>0</v>
      </c>
      <c r="F3242">
        <f t="shared" si="152"/>
        <v>0.19186788584905656</v>
      </c>
    </row>
    <row r="3243" spans="1:6" x14ac:dyDescent="0.25">
      <c r="A3243">
        <v>3234</v>
      </c>
      <c r="B3243">
        <f>'Założenia i wyniki'!$E$6*Znorm.Profile!B3243*((100-(24*'Założenia i wyniki'!$E$9))/100)</f>
        <v>0.16752279245283019</v>
      </c>
      <c r="C3243">
        <f>'Założenia i wyniki'!$E$8*Znorm.Profile!C3243*(1+'Założenia i wyniki'!$E$10/100)^24</f>
        <v>0.43249220000000005</v>
      </c>
      <c r="D3243">
        <f t="shared" si="150"/>
        <v>0.16752279245283019</v>
      </c>
      <c r="E3243">
        <f t="shared" si="151"/>
        <v>0</v>
      </c>
      <c r="F3243">
        <f t="shared" si="152"/>
        <v>0.26496940754716986</v>
      </c>
    </row>
    <row r="3244" spans="1:6" x14ac:dyDescent="0.25">
      <c r="A3244">
        <v>3235</v>
      </c>
      <c r="B3244">
        <f>'Założenia i wyniki'!$E$6*Znorm.Profile!B3244*((100-(24*'Założenia i wyniki'!$E$9))/100)</f>
        <v>1.7218784905660374E-2</v>
      </c>
      <c r="C3244">
        <f>'Założenia i wyniki'!$E$8*Znorm.Profile!C3244*(1+'Założenia i wyniki'!$E$10/100)^24</f>
        <v>0.45574094999999998</v>
      </c>
      <c r="D3244">
        <f t="shared" si="150"/>
        <v>1.7218784905660374E-2</v>
      </c>
      <c r="E3244">
        <f t="shared" si="151"/>
        <v>0</v>
      </c>
      <c r="F3244">
        <f t="shared" si="152"/>
        <v>0.43852216509433961</v>
      </c>
    </row>
    <row r="3245" spans="1:6" x14ac:dyDescent="0.25">
      <c r="A3245">
        <v>3236</v>
      </c>
      <c r="B3245">
        <f>'Założenia i wyniki'!$E$6*Znorm.Profile!B3245*((100-(24*'Założenia i wyniki'!$E$9))/100)</f>
        <v>0</v>
      </c>
      <c r="C3245">
        <f>'Założenia i wyniki'!$E$8*Znorm.Profile!C3245*(1+'Założenia i wyniki'!$E$10/100)^24</f>
        <v>0.49579669999999998</v>
      </c>
      <c r="D3245">
        <f t="shared" si="150"/>
        <v>0</v>
      </c>
      <c r="E3245">
        <f t="shared" si="151"/>
        <v>0</v>
      </c>
      <c r="F3245">
        <f t="shared" si="152"/>
        <v>0.49579669999999998</v>
      </c>
    </row>
    <row r="3246" spans="1:6" x14ac:dyDescent="0.25">
      <c r="A3246">
        <v>3237</v>
      </c>
      <c r="B3246">
        <f>'Założenia i wyniki'!$E$6*Znorm.Profile!B3246*((100-(24*'Założenia i wyniki'!$E$9))/100)</f>
        <v>0</v>
      </c>
      <c r="C3246">
        <f>'Założenia i wyniki'!$E$8*Znorm.Profile!C3246*(1+'Założenia i wyniki'!$E$10/100)^24</f>
        <v>0.49192219999999992</v>
      </c>
      <c r="D3246">
        <f t="shared" si="150"/>
        <v>0</v>
      </c>
      <c r="E3246">
        <f t="shared" si="151"/>
        <v>0</v>
      </c>
      <c r="F3246">
        <f t="shared" si="152"/>
        <v>0.49192219999999992</v>
      </c>
    </row>
    <row r="3247" spans="1:6" x14ac:dyDescent="0.25">
      <c r="A3247">
        <v>3238</v>
      </c>
      <c r="B3247">
        <f>'Założenia i wyniki'!$E$6*Znorm.Profile!B3247*((100-(24*'Założenia i wyniki'!$E$9))/100)</f>
        <v>0</v>
      </c>
      <c r="C3247">
        <f>'Założenia i wyniki'!$E$8*Znorm.Profile!C3247*(1+'Założenia i wyniki'!$E$10/100)^24</f>
        <v>0.41187615</v>
      </c>
      <c r="D3247">
        <f t="shared" si="150"/>
        <v>0</v>
      </c>
      <c r="E3247">
        <f t="shared" si="151"/>
        <v>0</v>
      </c>
      <c r="F3247">
        <f t="shared" si="152"/>
        <v>0.41187615</v>
      </c>
    </row>
    <row r="3248" spans="1:6" x14ac:dyDescent="0.25">
      <c r="A3248">
        <v>3239</v>
      </c>
      <c r="B3248">
        <f>'Założenia i wyniki'!$E$6*Znorm.Profile!B3248*((100-(24*'Założenia i wyniki'!$E$9))/100)</f>
        <v>0</v>
      </c>
      <c r="C3248">
        <f>'Założenia i wyniki'!$E$8*Znorm.Profile!C3248*(1+'Założenia i wyniki'!$E$10/100)^24</f>
        <v>0.32143685</v>
      </c>
      <c r="D3248">
        <f t="shared" si="150"/>
        <v>0</v>
      </c>
      <c r="E3248">
        <f t="shared" si="151"/>
        <v>0</v>
      </c>
      <c r="F3248">
        <f t="shared" si="152"/>
        <v>0.32143685</v>
      </c>
    </row>
    <row r="3249" spans="1:6" x14ac:dyDescent="0.25">
      <c r="A3249">
        <v>3240</v>
      </c>
      <c r="B3249">
        <f>'Założenia i wyniki'!$E$6*Znorm.Profile!B3249*((100-(24*'Założenia i wyniki'!$E$9))/100)</f>
        <v>0</v>
      </c>
      <c r="C3249">
        <f>'Założenia i wyniki'!$E$8*Znorm.Profile!C3249*(1+'Założenia i wyniki'!$E$10/100)^24</f>
        <v>0.24816435000000001</v>
      </c>
      <c r="D3249">
        <f t="shared" si="150"/>
        <v>0</v>
      </c>
      <c r="E3249">
        <f t="shared" si="151"/>
        <v>0</v>
      </c>
      <c r="F3249">
        <f t="shared" si="152"/>
        <v>0.24816435000000001</v>
      </c>
    </row>
    <row r="3250" spans="1:6" x14ac:dyDescent="0.25">
      <c r="A3250">
        <v>3241</v>
      </c>
      <c r="B3250">
        <f>'Założenia i wyniki'!$E$6*Znorm.Profile!B3250*((100-(24*'Założenia i wyniki'!$E$9))/100)</f>
        <v>0</v>
      </c>
      <c r="C3250">
        <f>'Założenia i wyniki'!$E$8*Znorm.Profile!C3250*(1+'Założenia i wyniki'!$E$10/100)^24</f>
        <v>0.2146361</v>
      </c>
      <c r="D3250">
        <f t="shared" si="150"/>
        <v>0</v>
      </c>
      <c r="E3250">
        <f t="shared" si="151"/>
        <v>0</v>
      </c>
      <c r="F3250">
        <f t="shared" si="152"/>
        <v>0.2146361</v>
      </c>
    </row>
    <row r="3251" spans="1:6" x14ac:dyDescent="0.25">
      <c r="A3251">
        <v>3242</v>
      </c>
      <c r="B3251">
        <f>'Założenia i wyniki'!$E$6*Znorm.Profile!B3251*((100-(24*'Założenia i wyniki'!$E$9))/100)</f>
        <v>0</v>
      </c>
      <c r="C3251">
        <f>'Założenia i wyniki'!$E$8*Znorm.Profile!C3251*(1+'Założenia i wyniki'!$E$10/100)^24</f>
        <v>0.19171004999999999</v>
      </c>
      <c r="D3251">
        <f t="shared" si="150"/>
        <v>0</v>
      </c>
      <c r="E3251">
        <f t="shared" si="151"/>
        <v>0</v>
      </c>
      <c r="F3251">
        <f t="shared" si="152"/>
        <v>0.19171004999999999</v>
      </c>
    </row>
    <row r="3252" spans="1:6" x14ac:dyDescent="0.25">
      <c r="A3252">
        <v>3243</v>
      </c>
      <c r="B3252">
        <f>'Założenia i wyniki'!$E$6*Znorm.Profile!B3252*((100-(24*'Założenia i wyniki'!$E$9))/100)</f>
        <v>0</v>
      </c>
      <c r="C3252">
        <f>'Założenia i wyniki'!$E$8*Znorm.Profile!C3252*(1+'Założenia i wyniki'!$E$10/100)^24</f>
        <v>0.18632460000000001</v>
      </c>
      <c r="D3252">
        <f t="shared" si="150"/>
        <v>0</v>
      </c>
      <c r="E3252">
        <f t="shared" si="151"/>
        <v>0</v>
      </c>
      <c r="F3252">
        <f t="shared" si="152"/>
        <v>0.18632460000000001</v>
      </c>
    </row>
    <row r="3253" spans="1:6" x14ac:dyDescent="0.25">
      <c r="A3253">
        <v>3244</v>
      </c>
      <c r="B3253">
        <f>'Założenia i wyniki'!$E$6*Znorm.Profile!B3253*((100-(24*'Założenia i wyniki'!$E$9))/100)</f>
        <v>0</v>
      </c>
      <c r="C3253">
        <f>'Założenia i wyniki'!$E$8*Znorm.Profile!C3253*(1+'Założenia i wyniki'!$E$10/100)^24</f>
        <v>0.19289165</v>
      </c>
      <c r="D3253">
        <f t="shared" si="150"/>
        <v>0</v>
      </c>
      <c r="E3253">
        <f t="shared" si="151"/>
        <v>0</v>
      </c>
      <c r="F3253">
        <f t="shared" si="152"/>
        <v>0.19289165</v>
      </c>
    </row>
    <row r="3254" spans="1:6" x14ac:dyDescent="0.25">
      <c r="A3254">
        <v>3245</v>
      </c>
      <c r="B3254">
        <f>'Założenia i wyniki'!$E$6*Znorm.Profile!B3254*((100-(24*'Założenia i wyniki'!$E$9))/100)</f>
        <v>4.9158415094339609E-2</v>
      </c>
      <c r="C3254">
        <f>'Założenia i wyniki'!$E$8*Znorm.Profile!C3254*(1+'Założenia i wyniki'!$E$10/100)^24</f>
        <v>0.22241554999999999</v>
      </c>
      <c r="D3254">
        <f t="shared" si="150"/>
        <v>4.9158415094339609E-2</v>
      </c>
      <c r="E3254">
        <f t="shared" si="151"/>
        <v>0</v>
      </c>
      <c r="F3254">
        <f t="shared" si="152"/>
        <v>0.17325713490566039</v>
      </c>
    </row>
    <row r="3255" spans="1:6" x14ac:dyDescent="0.25">
      <c r="A3255">
        <v>3246</v>
      </c>
      <c r="B3255">
        <f>'Założenia i wyniki'!$E$6*Znorm.Profile!B3255*((100-(24*'Założenia i wyniki'!$E$9))/100)</f>
        <v>0.20844113207547166</v>
      </c>
      <c r="C3255">
        <f>'Założenia i wyniki'!$E$8*Znorm.Profile!C3255*(1+'Założenia i wyniki'!$E$10/100)^24</f>
        <v>0.27689550000000007</v>
      </c>
      <c r="D3255">
        <f t="shared" si="150"/>
        <v>0.20844113207547166</v>
      </c>
      <c r="E3255">
        <f t="shared" si="151"/>
        <v>0</v>
      </c>
      <c r="F3255">
        <f t="shared" si="152"/>
        <v>6.8454367924528414E-2</v>
      </c>
    </row>
    <row r="3256" spans="1:6" x14ac:dyDescent="0.25">
      <c r="A3256">
        <v>3247</v>
      </c>
      <c r="B3256">
        <f>'Założenia i wyniki'!$E$6*Znorm.Profile!B3256*((100-(24*'Założenia i wyniki'!$E$9))/100)</f>
        <v>0.5889024150943396</v>
      </c>
      <c r="C3256">
        <f>'Założenia i wyniki'!$E$8*Znorm.Profile!C3256*(1+'Założenia i wyniki'!$E$10/100)^24</f>
        <v>0.3454276</v>
      </c>
      <c r="D3256">
        <f t="shared" si="150"/>
        <v>0.3454276</v>
      </c>
      <c r="E3256">
        <f t="shared" si="151"/>
        <v>0.2434748150943396</v>
      </c>
      <c r="F3256">
        <f t="shared" si="152"/>
        <v>0</v>
      </c>
    </row>
    <row r="3257" spans="1:6" x14ac:dyDescent="0.25">
      <c r="A3257">
        <v>3248</v>
      </c>
      <c r="B3257">
        <f>'Założenia i wyniki'!$E$6*Znorm.Profile!B3257*((100-(24*'Założenia i wyniki'!$E$9))/100)</f>
        <v>1.0449116981132074</v>
      </c>
      <c r="C3257">
        <f>'Założenia i wyniki'!$E$8*Znorm.Profile!C3257*(1+'Założenia i wyniki'!$E$10/100)^24</f>
        <v>0.40476765000000003</v>
      </c>
      <c r="D3257">
        <f t="shared" si="150"/>
        <v>0.40476765000000003</v>
      </c>
      <c r="E3257">
        <f t="shared" si="151"/>
        <v>0.64014404811320735</v>
      </c>
      <c r="F3257">
        <f t="shared" si="152"/>
        <v>0</v>
      </c>
    </row>
    <row r="3258" spans="1:6" x14ac:dyDescent="0.25">
      <c r="A3258">
        <v>3249</v>
      </c>
      <c r="B3258">
        <f>'Założenia i wyniki'!$E$6*Znorm.Profile!B3258*((100-(24*'Założenia i wyniki'!$E$9))/100)</f>
        <v>1.269017358490566</v>
      </c>
      <c r="C3258">
        <f>'Założenia i wyniki'!$E$8*Znorm.Profile!C3258*(1+'Założenia i wyniki'!$E$10/100)^24</f>
        <v>0.44094575000000003</v>
      </c>
      <c r="D3258">
        <f t="shared" si="150"/>
        <v>0.44094575000000003</v>
      </c>
      <c r="E3258">
        <f t="shared" si="151"/>
        <v>0.82807160849056594</v>
      </c>
      <c r="F3258">
        <f t="shared" si="152"/>
        <v>0</v>
      </c>
    </row>
    <row r="3259" spans="1:6" x14ac:dyDescent="0.25">
      <c r="A3259">
        <v>3250</v>
      </c>
      <c r="B3259">
        <f>'Założenia i wyniki'!$E$6*Znorm.Profile!B3259*((100-(24*'Założenia i wyniki'!$E$9))/100)</f>
        <v>1.2658158490566036</v>
      </c>
      <c r="C3259">
        <f>'Założenia i wyniki'!$E$8*Znorm.Profile!C3259*(1+'Założenia i wyniki'!$E$10/100)^24</f>
        <v>0.45236659999999995</v>
      </c>
      <c r="D3259">
        <f t="shared" si="150"/>
        <v>0.45236659999999995</v>
      </c>
      <c r="E3259">
        <f t="shared" si="151"/>
        <v>0.81344924905660365</v>
      </c>
      <c r="F3259">
        <f t="shared" si="152"/>
        <v>0</v>
      </c>
    </row>
    <row r="3260" spans="1:6" x14ac:dyDescent="0.25">
      <c r="A3260">
        <v>3251</v>
      </c>
      <c r="B3260">
        <f>'Założenia i wyniki'!$E$6*Znorm.Profile!B3260*((100-(24*'Założenia i wyniki'!$E$9))/100)</f>
        <v>1.4199456603773581</v>
      </c>
      <c r="C3260">
        <f>'Założenia i wyniki'!$E$8*Znorm.Profile!C3260*(1+'Założenia i wyniki'!$E$10/100)^24</f>
        <v>0.45165120000000003</v>
      </c>
      <c r="D3260">
        <f t="shared" si="150"/>
        <v>0.45165120000000003</v>
      </c>
      <c r="E3260">
        <f t="shared" si="151"/>
        <v>0.96829446037735811</v>
      </c>
      <c r="F3260">
        <f t="shared" si="152"/>
        <v>0</v>
      </c>
    </row>
    <row r="3261" spans="1:6" x14ac:dyDescent="0.25">
      <c r="A3261">
        <v>3252</v>
      </c>
      <c r="B3261">
        <f>'Założenia i wyniki'!$E$6*Znorm.Profile!B3261*((100-(24*'Założenia i wyniki'!$E$9))/100)</f>
        <v>1.7328550943396226</v>
      </c>
      <c r="C3261">
        <f>'Założenia i wyniki'!$E$8*Znorm.Profile!C3261*(1+'Założenia i wyniki'!$E$10/100)^24</f>
        <v>0.45818360000000002</v>
      </c>
      <c r="D3261">
        <f t="shared" si="150"/>
        <v>0.45818360000000002</v>
      </c>
      <c r="E3261">
        <f t="shared" si="151"/>
        <v>1.2746714943396227</v>
      </c>
      <c r="F3261">
        <f t="shared" si="152"/>
        <v>0</v>
      </c>
    </row>
    <row r="3262" spans="1:6" x14ac:dyDescent="0.25">
      <c r="A3262">
        <v>3253</v>
      </c>
      <c r="B3262">
        <f>'Założenia i wyniki'!$E$6*Znorm.Profile!B3262*((100-(24*'Założenia i wyniki'!$E$9))/100)</f>
        <v>1.2075788679245281</v>
      </c>
      <c r="C3262">
        <f>'Założenia i wyniki'!$E$8*Znorm.Profile!C3262*(1+'Założenia i wyniki'!$E$10/100)^24</f>
        <v>0.45446275000000003</v>
      </c>
      <c r="D3262">
        <f t="shared" si="150"/>
        <v>0.45446275000000003</v>
      </c>
      <c r="E3262">
        <f t="shared" si="151"/>
        <v>0.75311611792452804</v>
      </c>
      <c r="F3262">
        <f t="shared" si="152"/>
        <v>0</v>
      </c>
    </row>
    <row r="3263" spans="1:6" x14ac:dyDescent="0.25">
      <c r="A3263">
        <v>3254</v>
      </c>
      <c r="B3263">
        <f>'Założenia i wyniki'!$E$6*Znorm.Profile!B3263*((100-(24*'Założenia i wyniki'!$E$9))/100)</f>
        <v>0.99925207547169803</v>
      </c>
      <c r="C3263">
        <f>'Założenia i wyniki'!$E$8*Znorm.Profile!C3263*(1+'Założenia i wyniki'!$E$10/100)^24</f>
        <v>0.44874935000000005</v>
      </c>
      <c r="D3263">
        <f t="shared" si="150"/>
        <v>0.44874935000000005</v>
      </c>
      <c r="E3263">
        <f t="shared" si="151"/>
        <v>0.55050272547169798</v>
      </c>
      <c r="F3263">
        <f t="shared" si="152"/>
        <v>0</v>
      </c>
    </row>
    <row r="3264" spans="1:6" x14ac:dyDescent="0.25">
      <c r="A3264">
        <v>3255</v>
      </c>
      <c r="B3264">
        <f>'Założenia i wyniki'!$E$6*Znorm.Profile!B3264*((100-(24*'Założenia i wyniki'!$E$9))/100)</f>
        <v>0.70453788679245288</v>
      </c>
      <c r="C3264">
        <f>'Założenia i wyniki'!$E$8*Znorm.Profile!C3264*(1+'Założenia i wyniki'!$E$10/100)^24</f>
        <v>0.44382765000000002</v>
      </c>
      <c r="D3264">
        <f t="shared" si="150"/>
        <v>0.44382765000000002</v>
      </c>
      <c r="E3264">
        <f t="shared" si="151"/>
        <v>0.26071023679245287</v>
      </c>
      <c r="F3264">
        <f t="shared" si="152"/>
        <v>0</v>
      </c>
    </row>
    <row r="3265" spans="1:6" x14ac:dyDescent="0.25">
      <c r="A3265">
        <v>3256</v>
      </c>
      <c r="B3265">
        <f>'Założenia i wyniki'!$E$6*Znorm.Profile!B3265*((100-(24*'Założenia i wyniki'!$E$9))/100)</f>
        <v>0.92462641509433963</v>
      </c>
      <c r="C3265">
        <f>'Założenia i wyniki'!$E$8*Znorm.Profile!C3265*(1+'Założenia i wyniki'!$E$10/100)^24</f>
        <v>0.43225839999999999</v>
      </c>
      <c r="D3265">
        <f t="shared" si="150"/>
        <v>0.43225839999999999</v>
      </c>
      <c r="E3265">
        <f t="shared" si="151"/>
        <v>0.49236801509433964</v>
      </c>
      <c r="F3265">
        <f t="shared" si="152"/>
        <v>0</v>
      </c>
    </row>
    <row r="3266" spans="1:6" x14ac:dyDescent="0.25">
      <c r="A3266">
        <v>3257</v>
      </c>
      <c r="B3266">
        <f>'Założenia i wyniki'!$E$6*Znorm.Profile!B3266*((100-(24*'Założenia i wyniki'!$E$9))/100)</f>
        <v>0.57417547169811323</v>
      </c>
      <c r="C3266">
        <f>'Założenia i wyniki'!$E$8*Znorm.Profile!C3266*(1+'Założenia i wyniki'!$E$10/100)^24</f>
        <v>0.42670249999999998</v>
      </c>
      <c r="D3266">
        <f t="shared" si="150"/>
        <v>0.42670249999999998</v>
      </c>
      <c r="E3266">
        <f t="shared" si="151"/>
        <v>0.14747297169811324</v>
      </c>
      <c r="F3266">
        <f t="shared" si="152"/>
        <v>0</v>
      </c>
    </row>
    <row r="3267" spans="1:6" x14ac:dyDescent="0.25">
      <c r="A3267">
        <v>3258</v>
      </c>
      <c r="B3267">
        <f>'Założenia i wyniki'!$E$6*Znorm.Profile!B3267*((100-(24*'Założenia i wyniki'!$E$9))/100)</f>
        <v>0.2251728301886792</v>
      </c>
      <c r="C3267">
        <f>'Założenia i wyniki'!$E$8*Znorm.Profile!C3267*(1+'Założenia i wyniki'!$E$10/100)^24</f>
        <v>0.44257289999999999</v>
      </c>
      <c r="D3267">
        <f t="shared" si="150"/>
        <v>0.2251728301886792</v>
      </c>
      <c r="E3267">
        <f t="shared" si="151"/>
        <v>0</v>
      </c>
      <c r="F3267">
        <f t="shared" si="152"/>
        <v>0.21740006981132079</v>
      </c>
    </row>
    <row r="3268" spans="1:6" x14ac:dyDescent="0.25">
      <c r="A3268">
        <v>3259</v>
      </c>
      <c r="B3268">
        <f>'Założenia i wyniki'!$E$6*Znorm.Profile!B3268*((100-(24*'Założenia i wyniki'!$E$9))/100)</f>
        <v>6.4070588679245283E-2</v>
      </c>
      <c r="C3268">
        <f>'Założenia i wyniki'!$E$8*Znorm.Profile!C3268*(1+'Założenia i wyniki'!$E$10/100)^24</f>
        <v>0.47295254999999997</v>
      </c>
      <c r="D3268">
        <f t="shared" si="150"/>
        <v>6.4070588679245283E-2</v>
      </c>
      <c r="E3268">
        <f t="shared" si="151"/>
        <v>0</v>
      </c>
      <c r="F3268">
        <f t="shared" si="152"/>
        <v>0.40888196132075472</v>
      </c>
    </row>
    <row r="3269" spans="1:6" x14ac:dyDescent="0.25">
      <c r="A3269">
        <v>3260</v>
      </c>
      <c r="B3269">
        <f>'Założenia i wyniki'!$E$6*Znorm.Profile!B3269*((100-(24*'Założenia i wyniki'!$E$9))/100)</f>
        <v>0</v>
      </c>
      <c r="C3269">
        <f>'Założenia i wyniki'!$E$8*Znorm.Profile!C3269*(1+'Założenia i wyniki'!$E$10/100)^24</f>
        <v>0.50252895000000009</v>
      </c>
      <c r="D3269">
        <f t="shared" si="150"/>
        <v>0</v>
      </c>
      <c r="E3269">
        <f t="shared" si="151"/>
        <v>0</v>
      </c>
      <c r="F3269">
        <f t="shared" si="152"/>
        <v>0.50252895000000009</v>
      </c>
    </row>
    <row r="3270" spans="1:6" x14ac:dyDescent="0.25">
      <c r="A3270">
        <v>3261</v>
      </c>
      <c r="B3270">
        <f>'Założenia i wyniki'!$E$6*Znorm.Profile!B3270*((100-(24*'Założenia i wyniki'!$E$9))/100)</f>
        <v>0</v>
      </c>
      <c r="C3270">
        <f>'Założenia i wyniki'!$E$8*Znorm.Profile!C3270*(1+'Założenia i wyniki'!$E$10/100)^24</f>
        <v>0.50143694999999999</v>
      </c>
      <c r="D3270">
        <f t="shared" si="150"/>
        <v>0</v>
      </c>
      <c r="E3270">
        <f t="shared" si="151"/>
        <v>0</v>
      </c>
      <c r="F3270">
        <f t="shared" si="152"/>
        <v>0.50143694999999999</v>
      </c>
    </row>
    <row r="3271" spans="1:6" x14ac:dyDescent="0.25">
      <c r="A3271">
        <v>3262</v>
      </c>
      <c r="B3271">
        <f>'Założenia i wyniki'!$E$6*Znorm.Profile!B3271*((100-(24*'Założenia i wyniki'!$E$9))/100)</f>
        <v>0</v>
      </c>
      <c r="C3271">
        <f>'Założenia i wyniki'!$E$8*Znorm.Profile!C3271*(1+'Założenia i wyniki'!$E$10/100)^24</f>
        <v>0.42454439999999999</v>
      </c>
      <c r="D3271">
        <f t="shared" si="150"/>
        <v>0</v>
      </c>
      <c r="E3271">
        <f t="shared" si="151"/>
        <v>0</v>
      </c>
      <c r="F3271">
        <f t="shared" si="152"/>
        <v>0.42454439999999999</v>
      </c>
    </row>
    <row r="3272" spans="1:6" x14ac:dyDescent="0.25">
      <c r="A3272">
        <v>3263</v>
      </c>
      <c r="B3272">
        <f>'Założenia i wyniki'!$E$6*Znorm.Profile!B3272*((100-(24*'Założenia i wyniki'!$E$9))/100)</f>
        <v>0</v>
      </c>
      <c r="C3272">
        <f>'Założenia i wyniki'!$E$8*Znorm.Profile!C3272*(1+'Założenia i wyniki'!$E$10/100)^24</f>
        <v>0.33719979999999999</v>
      </c>
      <c r="D3272">
        <f t="shared" si="150"/>
        <v>0</v>
      </c>
      <c r="E3272">
        <f t="shared" si="151"/>
        <v>0</v>
      </c>
      <c r="F3272">
        <f t="shared" si="152"/>
        <v>0.33719979999999999</v>
      </c>
    </row>
    <row r="3273" spans="1:6" x14ac:dyDescent="0.25">
      <c r="A3273">
        <v>3264</v>
      </c>
      <c r="B3273">
        <f>'Założenia i wyniki'!$E$6*Znorm.Profile!B3273*((100-(24*'Założenia i wyniki'!$E$9))/100)</f>
        <v>0</v>
      </c>
      <c r="C3273">
        <f>'Założenia i wyniki'!$E$8*Znorm.Profile!C3273*(1+'Założenia i wyniki'!$E$10/100)^24</f>
        <v>0.26459895</v>
      </c>
      <c r="D3273">
        <f t="shared" si="150"/>
        <v>0</v>
      </c>
      <c r="E3273">
        <f t="shared" si="151"/>
        <v>0</v>
      </c>
      <c r="F3273">
        <f t="shared" si="152"/>
        <v>0.26459895</v>
      </c>
    </row>
    <row r="3274" spans="1:6" x14ac:dyDescent="0.25">
      <c r="A3274">
        <v>3265</v>
      </c>
      <c r="B3274">
        <f>'Założenia i wyniki'!$E$6*Znorm.Profile!B3274*((100-(24*'Założenia i wyniki'!$E$9))/100)</f>
        <v>0</v>
      </c>
      <c r="C3274">
        <f>'Założenia i wyniki'!$E$8*Znorm.Profile!C3274*(1+'Założenia i wyniki'!$E$10/100)^24</f>
        <v>0.2172366</v>
      </c>
      <c r="D3274">
        <f t="shared" si="150"/>
        <v>0</v>
      </c>
      <c r="E3274">
        <f t="shared" si="151"/>
        <v>0</v>
      </c>
      <c r="F3274">
        <f t="shared" si="152"/>
        <v>0.2172366</v>
      </c>
    </row>
    <row r="3275" spans="1:6" x14ac:dyDescent="0.25">
      <c r="A3275">
        <v>3266</v>
      </c>
      <c r="B3275">
        <f>'Założenia i wyniki'!$E$6*Znorm.Profile!B3275*((100-(24*'Założenia i wyniki'!$E$9))/100)</f>
        <v>0</v>
      </c>
      <c r="C3275">
        <f>'Założenia i wyniki'!$E$8*Znorm.Profile!C3275*(1+'Założenia i wyniki'!$E$10/100)^24</f>
        <v>0.19406065</v>
      </c>
      <c r="D3275">
        <f t="shared" ref="D3275:D3338" si="153">IF(B3275&lt;=C3275,B3275,C3275)</f>
        <v>0</v>
      </c>
      <c r="E3275">
        <f t="shared" ref="E3275:E3338" si="154">IF(B3275&gt;C3275,B3275-C3275,0)</f>
        <v>0</v>
      </c>
      <c r="F3275">
        <f t="shared" ref="F3275:F3338" si="155">IF(B3275&lt;C3275,C3275-B3275,0)</f>
        <v>0.19406065</v>
      </c>
    </row>
    <row r="3276" spans="1:6" x14ac:dyDescent="0.25">
      <c r="A3276">
        <v>3267</v>
      </c>
      <c r="B3276">
        <f>'Założenia i wyniki'!$E$6*Znorm.Profile!B3276*((100-(24*'Założenia i wyniki'!$E$9))/100)</f>
        <v>0</v>
      </c>
      <c r="C3276">
        <f>'Założenia i wyniki'!$E$8*Znorm.Profile!C3276*(1+'Założenia i wyniki'!$E$10/100)^24</f>
        <v>0.18687620000000002</v>
      </c>
      <c r="D3276">
        <f t="shared" si="153"/>
        <v>0</v>
      </c>
      <c r="E3276">
        <f t="shared" si="154"/>
        <v>0</v>
      </c>
      <c r="F3276">
        <f t="shared" si="155"/>
        <v>0.18687620000000002</v>
      </c>
    </row>
    <row r="3277" spans="1:6" x14ac:dyDescent="0.25">
      <c r="A3277">
        <v>3268</v>
      </c>
      <c r="B3277">
        <f>'Założenia i wyniki'!$E$6*Znorm.Profile!B3277*((100-(24*'Założenia i wyniki'!$E$9))/100)</f>
        <v>0</v>
      </c>
      <c r="C3277">
        <f>'Założenia i wyniki'!$E$8*Znorm.Profile!C3277*(1+'Założenia i wyniki'!$E$10/100)^24</f>
        <v>0.18899404999999997</v>
      </c>
      <c r="D3277">
        <f t="shared" si="153"/>
        <v>0</v>
      </c>
      <c r="E3277">
        <f t="shared" si="154"/>
        <v>0</v>
      </c>
      <c r="F3277">
        <f t="shared" si="155"/>
        <v>0.18899404999999997</v>
      </c>
    </row>
    <row r="3278" spans="1:6" x14ac:dyDescent="0.25">
      <c r="A3278">
        <v>3269</v>
      </c>
      <c r="B3278">
        <f>'Założenia i wyniki'!$E$6*Znorm.Profile!B3278*((100-(24*'Założenia i wyniki'!$E$9))/100)</f>
        <v>1.1238822641509432E-3</v>
      </c>
      <c r="C3278">
        <f>'Założenia i wyniki'!$E$8*Znorm.Profile!C3278*(1+'Założenia i wyniki'!$E$10/100)^24</f>
        <v>0.21347340000000001</v>
      </c>
      <c r="D3278">
        <f t="shared" si="153"/>
        <v>1.1238822641509432E-3</v>
      </c>
      <c r="E3278">
        <f t="shared" si="154"/>
        <v>0</v>
      </c>
      <c r="F3278">
        <f t="shared" si="155"/>
        <v>0.21234951773584906</v>
      </c>
    </row>
    <row r="3279" spans="1:6" x14ac:dyDescent="0.25">
      <c r="A3279">
        <v>3270</v>
      </c>
      <c r="B3279">
        <f>'Założenia i wyniki'!$E$6*Znorm.Profile!B3279*((100-(24*'Założenia i wyniki'!$E$9))/100)</f>
        <v>6.4914415094339609E-2</v>
      </c>
      <c r="C3279">
        <f>'Założenia i wyniki'!$E$8*Znorm.Profile!C3279*(1+'Założenia i wyniki'!$E$10/100)^24</f>
        <v>0.26252344999999994</v>
      </c>
      <c r="D3279">
        <f t="shared" si="153"/>
        <v>6.4914415094339609E-2</v>
      </c>
      <c r="E3279">
        <f t="shared" si="154"/>
        <v>0</v>
      </c>
      <c r="F3279">
        <f t="shared" si="155"/>
        <v>0.19760903490566034</v>
      </c>
    </row>
    <row r="3280" spans="1:6" x14ac:dyDescent="0.25">
      <c r="A3280">
        <v>3271</v>
      </c>
      <c r="B3280">
        <f>'Założenia i wyniki'!$E$6*Znorm.Profile!B3280*((100-(24*'Założenia i wyniki'!$E$9))/100)</f>
        <v>0.14013464150943394</v>
      </c>
      <c r="C3280">
        <f>'Założenia i wyniki'!$E$8*Znorm.Profile!C3280*(1+'Założenia i wyniki'!$E$10/100)^24</f>
        <v>0.32526129999999998</v>
      </c>
      <c r="D3280">
        <f t="shared" si="153"/>
        <v>0.14013464150943394</v>
      </c>
      <c r="E3280">
        <f t="shared" si="154"/>
        <v>0</v>
      </c>
      <c r="F3280">
        <f t="shared" si="155"/>
        <v>0.18512665849056603</v>
      </c>
    </row>
    <row r="3281" spans="1:6" x14ac:dyDescent="0.25">
      <c r="A3281">
        <v>3272</v>
      </c>
      <c r="B3281">
        <f>'Założenia i wyniki'!$E$6*Znorm.Profile!B3281*((100-(24*'Założenia i wyniki'!$E$9))/100)</f>
        <v>0.2266516226415094</v>
      </c>
      <c r="C3281">
        <f>'Założenia i wyniki'!$E$8*Znorm.Profile!C3281*(1+'Założenia i wyniki'!$E$10/100)^24</f>
        <v>0.39724160000000003</v>
      </c>
      <c r="D3281">
        <f t="shared" si="153"/>
        <v>0.2266516226415094</v>
      </c>
      <c r="E3281">
        <f t="shared" si="154"/>
        <v>0</v>
      </c>
      <c r="F3281">
        <f t="shared" si="155"/>
        <v>0.17058997735849063</v>
      </c>
    </row>
    <row r="3282" spans="1:6" x14ac:dyDescent="0.25">
      <c r="A3282">
        <v>3273</v>
      </c>
      <c r="B3282">
        <f>'Założenia i wyniki'!$E$6*Znorm.Profile!B3282*((100-(24*'Założenia i wyniki'!$E$9))/100)</f>
        <v>0.26889630188679242</v>
      </c>
      <c r="C3282">
        <f>'Założenia i wyniki'!$E$8*Znorm.Profile!C3282*(1+'Założenia i wyniki'!$E$10/100)^24</f>
        <v>0.44446219999999997</v>
      </c>
      <c r="D3282">
        <f t="shared" si="153"/>
        <v>0.26889630188679242</v>
      </c>
      <c r="E3282">
        <f t="shared" si="154"/>
        <v>0</v>
      </c>
      <c r="F3282">
        <f t="shared" si="155"/>
        <v>0.17556589811320755</v>
      </c>
    </row>
    <row r="3283" spans="1:6" x14ac:dyDescent="0.25">
      <c r="A3283">
        <v>3274</v>
      </c>
      <c r="B3283">
        <f>'Założenia i wyniki'!$E$6*Znorm.Profile!B3283*((100-(24*'Założenia i wyniki'!$E$9))/100)</f>
        <v>0.2359588679245283</v>
      </c>
      <c r="C3283">
        <f>'Założenia i wyniki'!$E$8*Znorm.Profile!C3283*(1+'Założenia i wyniki'!$E$10/100)^24</f>
        <v>0.45948314999999995</v>
      </c>
      <c r="D3283">
        <f t="shared" si="153"/>
        <v>0.2359588679245283</v>
      </c>
      <c r="E3283">
        <f t="shared" si="154"/>
        <v>0</v>
      </c>
      <c r="F3283">
        <f t="shared" si="155"/>
        <v>0.22352428207547165</v>
      </c>
    </row>
    <row r="3284" spans="1:6" x14ac:dyDescent="0.25">
      <c r="A3284">
        <v>3275</v>
      </c>
      <c r="B3284">
        <f>'Założenia i wyniki'!$E$6*Znorm.Profile!B3284*((100-(24*'Założenia i wyniki'!$E$9))/100)</f>
        <v>0.48406822641509428</v>
      </c>
      <c r="C3284">
        <f>'Założenia i wyniki'!$E$8*Znorm.Profile!C3284*(1+'Założenia i wyniki'!$E$10/100)^24</f>
        <v>0.44847319999999996</v>
      </c>
      <c r="D3284">
        <f t="shared" si="153"/>
        <v>0.44847319999999996</v>
      </c>
      <c r="E3284">
        <f t="shared" si="154"/>
        <v>3.5595026415094322E-2</v>
      </c>
      <c r="F3284">
        <f t="shared" si="155"/>
        <v>0</v>
      </c>
    </row>
    <row r="3285" spans="1:6" x14ac:dyDescent="0.25">
      <c r="A3285">
        <v>3276</v>
      </c>
      <c r="B3285">
        <f>'Założenia i wyniki'!$E$6*Znorm.Profile!B3285*((100-(24*'Założenia i wyniki'!$E$9))/100)</f>
        <v>1.1743441509433961</v>
      </c>
      <c r="C3285">
        <f>'Założenia i wyniki'!$E$8*Znorm.Profile!C3285*(1+'Założenia i wyniki'!$E$10/100)^24</f>
        <v>0.42883749999999993</v>
      </c>
      <c r="D3285">
        <f t="shared" si="153"/>
        <v>0.42883749999999993</v>
      </c>
      <c r="E3285">
        <f t="shared" si="154"/>
        <v>0.74550665094339608</v>
      </c>
      <c r="F3285">
        <f t="shared" si="155"/>
        <v>0</v>
      </c>
    </row>
    <row r="3286" spans="1:6" x14ac:dyDescent="0.25">
      <c r="A3286">
        <v>3277</v>
      </c>
      <c r="B3286">
        <f>'Założenia i wyniki'!$E$6*Znorm.Profile!B3286*((100-(24*'Założenia i wyniki'!$E$9))/100)</f>
        <v>0.58074618867924521</v>
      </c>
      <c r="C3286">
        <f>'Założenia i wyniki'!$E$8*Znorm.Profile!C3286*(1+'Założenia i wyniki'!$E$10/100)^24</f>
        <v>0.41004879999999999</v>
      </c>
      <c r="D3286">
        <f t="shared" si="153"/>
        <v>0.41004879999999999</v>
      </c>
      <c r="E3286">
        <f t="shared" si="154"/>
        <v>0.17069738867924522</v>
      </c>
      <c r="F3286">
        <f t="shared" si="155"/>
        <v>0</v>
      </c>
    </row>
    <row r="3287" spans="1:6" x14ac:dyDescent="0.25">
      <c r="A3287">
        <v>3278</v>
      </c>
      <c r="B3287">
        <f>'Założenia i wyniki'!$E$6*Znorm.Profile!B3287*((100-(24*'Założenia i wyniki'!$E$9))/100)</f>
        <v>0.26436845283018867</v>
      </c>
      <c r="C3287">
        <f>'Założenia i wyniki'!$E$8*Znorm.Profile!C3287*(1+'Założenia i wyniki'!$E$10/100)^24</f>
        <v>0.38682</v>
      </c>
      <c r="D3287">
        <f t="shared" si="153"/>
        <v>0.26436845283018867</v>
      </c>
      <c r="E3287">
        <f t="shared" si="154"/>
        <v>0</v>
      </c>
      <c r="F3287">
        <f t="shared" si="155"/>
        <v>0.12245154716981133</v>
      </c>
    </row>
    <row r="3288" spans="1:6" x14ac:dyDescent="0.25">
      <c r="A3288">
        <v>3279</v>
      </c>
      <c r="B3288">
        <f>'Założenia i wyniki'!$E$6*Znorm.Profile!B3288*((100-(24*'Założenia i wyniki'!$E$9))/100)</f>
        <v>0.2941806037735849</v>
      </c>
      <c r="C3288">
        <f>'Założenia i wyniki'!$E$8*Znorm.Profile!C3288*(1+'Założenia i wyniki'!$E$10/100)^24</f>
        <v>0.35882069999999999</v>
      </c>
      <c r="D3288">
        <f t="shared" si="153"/>
        <v>0.2941806037735849</v>
      </c>
      <c r="E3288">
        <f t="shared" si="154"/>
        <v>0</v>
      </c>
      <c r="F3288">
        <f t="shared" si="155"/>
        <v>6.4640096226415089E-2</v>
      </c>
    </row>
    <row r="3289" spans="1:6" x14ac:dyDescent="0.25">
      <c r="A3289">
        <v>3280</v>
      </c>
      <c r="B3289">
        <f>'Założenia i wyniki'!$E$6*Znorm.Profile!B3289*((100-(24*'Założenia i wyniki'!$E$9))/100)</f>
        <v>0.41487750943396223</v>
      </c>
      <c r="C3289">
        <f>'Założenia i wyniki'!$E$8*Znorm.Profile!C3289*(1+'Założenia i wyniki'!$E$10/100)^24</f>
        <v>0.34894685000000003</v>
      </c>
      <c r="D3289">
        <f t="shared" si="153"/>
        <v>0.34894685000000003</v>
      </c>
      <c r="E3289">
        <f t="shared" si="154"/>
        <v>6.5930659433962202E-2</v>
      </c>
      <c r="F3289">
        <f t="shared" si="155"/>
        <v>0</v>
      </c>
    </row>
    <row r="3290" spans="1:6" x14ac:dyDescent="0.25">
      <c r="A3290">
        <v>3281</v>
      </c>
      <c r="B3290">
        <f>'Założenia i wyniki'!$E$6*Znorm.Profile!B3290*((100-(24*'Założenia i wyniki'!$E$9))/100)</f>
        <v>0.12859396226415093</v>
      </c>
      <c r="C3290">
        <f>'Założenia i wyniki'!$E$8*Znorm.Profile!C3290*(1+'Założenia i wyniki'!$E$10/100)^24</f>
        <v>0.36087449999999999</v>
      </c>
      <c r="D3290">
        <f t="shared" si="153"/>
        <v>0.12859396226415093</v>
      </c>
      <c r="E3290">
        <f t="shared" si="154"/>
        <v>0</v>
      </c>
      <c r="F3290">
        <f t="shared" si="155"/>
        <v>0.23228053773584906</v>
      </c>
    </row>
    <row r="3291" spans="1:6" x14ac:dyDescent="0.25">
      <c r="A3291">
        <v>3282</v>
      </c>
      <c r="B3291">
        <f>'Założenia i wyniki'!$E$6*Znorm.Profile!B3291*((100-(24*'Założenia i wyniki'!$E$9))/100)</f>
        <v>6.1613811320754712E-2</v>
      </c>
      <c r="C3291">
        <f>'Założenia i wyniki'!$E$8*Znorm.Profile!C3291*(1+'Założenia i wyniki'!$E$10/100)^24</f>
        <v>0.37915009999999999</v>
      </c>
      <c r="D3291">
        <f t="shared" si="153"/>
        <v>6.1613811320754712E-2</v>
      </c>
      <c r="E3291">
        <f t="shared" si="154"/>
        <v>0</v>
      </c>
      <c r="F3291">
        <f t="shared" si="155"/>
        <v>0.31753628867924527</v>
      </c>
    </row>
    <row r="3292" spans="1:6" x14ac:dyDescent="0.25">
      <c r="A3292">
        <v>3283</v>
      </c>
      <c r="B3292">
        <f>'Założenia i wyniki'!$E$6*Znorm.Profile!B3292*((100-(24*'Założenia i wyniki'!$E$9))/100)</f>
        <v>4.9121826415094343E-3</v>
      </c>
      <c r="C3292">
        <f>'Założenia i wyniki'!$E$8*Znorm.Profile!C3292*(1+'Założenia i wyniki'!$E$10/100)^24</f>
        <v>0.42475405000000005</v>
      </c>
      <c r="D3292">
        <f t="shared" si="153"/>
        <v>4.9121826415094343E-3</v>
      </c>
      <c r="E3292">
        <f t="shared" si="154"/>
        <v>0</v>
      </c>
      <c r="F3292">
        <f t="shared" si="155"/>
        <v>0.41984186735849061</v>
      </c>
    </row>
    <row r="3293" spans="1:6" x14ac:dyDescent="0.25">
      <c r="A3293">
        <v>3284</v>
      </c>
      <c r="B3293">
        <f>'Założenia i wyniki'!$E$6*Znorm.Profile!B3293*((100-(24*'Założenia i wyniki'!$E$9))/100)</f>
        <v>0</v>
      </c>
      <c r="C3293">
        <f>'Założenia i wyniki'!$E$8*Znorm.Profile!C3293*(1+'Założenia i wyniki'!$E$10/100)^24</f>
        <v>0.46852609999999995</v>
      </c>
      <c r="D3293">
        <f t="shared" si="153"/>
        <v>0</v>
      </c>
      <c r="E3293">
        <f t="shared" si="154"/>
        <v>0</v>
      </c>
      <c r="F3293">
        <f t="shared" si="155"/>
        <v>0.46852609999999995</v>
      </c>
    </row>
    <row r="3294" spans="1:6" x14ac:dyDescent="0.25">
      <c r="A3294">
        <v>3285</v>
      </c>
      <c r="B3294">
        <f>'Założenia i wyniki'!$E$6*Znorm.Profile!B3294*((100-(24*'Założenia i wyniki'!$E$9))/100)</f>
        <v>0</v>
      </c>
      <c r="C3294">
        <f>'Założenia i wyniki'!$E$8*Znorm.Profile!C3294*(1+'Założenia i wyniki'!$E$10/100)^24</f>
        <v>0.48288344999999999</v>
      </c>
      <c r="D3294">
        <f t="shared" si="153"/>
        <v>0</v>
      </c>
      <c r="E3294">
        <f t="shared" si="154"/>
        <v>0</v>
      </c>
      <c r="F3294">
        <f t="shared" si="155"/>
        <v>0.48288344999999999</v>
      </c>
    </row>
    <row r="3295" spans="1:6" x14ac:dyDescent="0.25">
      <c r="A3295">
        <v>3286</v>
      </c>
      <c r="B3295">
        <f>'Założenia i wyniki'!$E$6*Znorm.Profile!B3295*((100-(24*'Założenia i wyniki'!$E$9))/100)</f>
        <v>0</v>
      </c>
      <c r="C3295">
        <f>'Założenia i wyniki'!$E$8*Znorm.Profile!C3295*(1+'Założenia i wyniki'!$E$10/100)^24</f>
        <v>0.39428025</v>
      </c>
      <c r="D3295">
        <f t="shared" si="153"/>
        <v>0</v>
      </c>
      <c r="E3295">
        <f t="shared" si="154"/>
        <v>0</v>
      </c>
      <c r="F3295">
        <f t="shared" si="155"/>
        <v>0.39428025</v>
      </c>
    </row>
    <row r="3296" spans="1:6" x14ac:dyDescent="0.25">
      <c r="A3296">
        <v>3287</v>
      </c>
      <c r="B3296">
        <f>'Założenia i wyniki'!$E$6*Znorm.Profile!B3296*((100-(24*'Założenia i wyniki'!$E$9))/100)</f>
        <v>0</v>
      </c>
      <c r="C3296">
        <f>'Założenia i wyniki'!$E$8*Znorm.Profile!C3296*(1+'Założenia i wyniki'!$E$10/100)^24</f>
        <v>0.29840300000000003</v>
      </c>
      <c r="D3296">
        <f t="shared" si="153"/>
        <v>0</v>
      </c>
      <c r="E3296">
        <f t="shared" si="154"/>
        <v>0</v>
      </c>
      <c r="F3296">
        <f t="shared" si="155"/>
        <v>0.29840300000000003</v>
      </c>
    </row>
    <row r="3297" spans="1:6" x14ac:dyDescent="0.25">
      <c r="A3297">
        <v>3288</v>
      </c>
      <c r="B3297">
        <f>'Założenia i wyniki'!$E$6*Znorm.Profile!B3297*((100-(24*'Założenia i wyniki'!$E$9))/100)</f>
        <v>0</v>
      </c>
      <c r="C3297">
        <f>'Założenia i wyniki'!$E$8*Znorm.Profile!C3297*(1+'Założenia i wyniki'!$E$10/100)^24</f>
        <v>0.22878870000000001</v>
      </c>
      <c r="D3297">
        <f t="shared" si="153"/>
        <v>0</v>
      </c>
      <c r="E3297">
        <f t="shared" si="154"/>
        <v>0</v>
      </c>
      <c r="F3297">
        <f t="shared" si="155"/>
        <v>0.22878870000000001</v>
      </c>
    </row>
    <row r="3298" spans="1:6" x14ac:dyDescent="0.25">
      <c r="A3298">
        <v>3289</v>
      </c>
      <c r="B3298">
        <f>'Założenia i wyniki'!$E$6*Znorm.Profile!B3298*((100-(24*'Założenia i wyniki'!$E$9))/100)</f>
        <v>0</v>
      </c>
      <c r="C3298">
        <f>'Założenia i wyniki'!$E$8*Znorm.Profile!C3298*(1+'Założenia i wyniki'!$E$10/100)^24</f>
        <v>0.19582395</v>
      </c>
      <c r="D3298">
        <f t="shared" si="153"/>
        <v>0</v>
      </c>
      <c r="E3298">
        <f t="shared" si="154"/>
        <v>0</v>
      </c>
      <c r="F3298">
        <f t="shared" si="155"/>
        <v>0.19582395</v>
      </c>
    </row>
    <row r="3299" spans="1:6" x14ac:dyDescent="0.25">
      <c r="A3299">
        <v>3290</v>
      </c>
      <c r="B3299">
        <f>'Założenia i wyniki'!$E$6*Znorm.Profile!B3299*((100-(24*'Założenia i wyniki'!$E$9))/100)</f>
        <v>0</v>
      </c>
      <c r="C3299">
        <f>'Założenia i wyniki'!$E$8*Znorm.Profile!C3299*(1+'Założenia i wyniki'!$E$10/100)^24</f>
        <v>0.18555634999999998</v>
      </c>
      <c r="D3299">
        <f t="shared" si="153"/>
        <v>0</v>
      </c>
      <c r="E3299">
        <f t="shared" si="154"/>
        <v>0</v>
      </c>
      <c r="F3299">
        <f t="shared" si="155"/>
        <v>0.18555634999999998</v>
      </c>
    </row>
    <row r="3300" spans="1:6" x14ac:dyDescent="0.25">
      <c r="A3300">
        <v>3291</v>
      </c>
      <c r="B3300">
        <f>'Założenia i wyniki'!$E$6*Znorm.Profile!B3300*((100-(24*'Założenia i wyniki'!$E$9))/100)</f>
        <v>0</v>
      </c>
      <c r="C3300">
        <f>'Założenia i wyniki'!$E$8*Znorm.Profile!C3300*(1+'Założenia i wyniki'!$E$10/100)^24</f>
        <v>0.1839761</v>
      </c>
      <c r="D3300">
        <f t="shared" si="153"/>
        <v>0</v>
      </c>
      <c r="E3300">
        <f t="shared" si="154"/>
        <v>0</v>
      </c>
      <c r="F3300">
        <f t="shared" si="155"/>
        <v>0.1839761</v>
      </c>
    </row>
    <row r="3301" spans="1:6" x14ac:dyDescent="0.25">
      <c r="A3301">
        <v>3292</v>
      </c>
      <c r="B3301">
        <f>'Założenia i wyniki'!$E$6*Znorm.Profile!B3301*((100-(24*'Założenia i wyniki'!$E$9))/100)</f>
        <v>0</v>
      </c>
      <c r="C3301">
        <f>'Założenia i wyniki'!$E$8*Znorm.Profile!C3301*(1+'Założenia i wyniki'!$E$10/100)^24</f>
        <v>0.20449799999999999</v>
      </c>
      <c r="D3301">
        <f t="shared" si="153"/>
        <v>0</v>
      </c>
      <c r="E3301">
        <f t="shared" si="154"/>
        <v>0</v>
      </c>
      <c r="F3301">
        <f t="shared" si="155"/>
        <v>0.20449799999999999</v>
      </c>
    </row>
    <row r="3302" spans="1:6" x14ac:dyDescent="0.25">
      <c r="A3302">
        <v>3293</v>
      </c>
      <c r="B3302">
        <f>'Założenia i wyniki'!$E$6*Znorm.Profile!B3302*((100-(24*'Założenia i wyniki'!$E$9))/100)</f>
        <v>5.4812890566037732E-3</v>
      </c>
      <c r="C3302">
        <f>'Założenia i wyniki'!$E$8*Znorm.Profile!C3302*(1+'Założenia i wyniki'!$E$10/100)^24</f>
        <v>0.25176864999999998</v>
      </c>
      <c r="D3302">
        <f t="shared" si="153"/>
        <v>5.4812890566037732E-3</v>
      </c>
      <c r="E3302">
        <f t="shared" si="154"/>
        <v>0</v>
      </c>
      <c r="F3302">
        <f t="shared" si="155"/>
        <v>0.24628736094339621</v>
      </c>
    </row>
    <row r="3303" spans="1:6" x14ac:dyDescent="0.25">
      <c r="A3303">
        <v>3294</v>
      </c>
      <c r="B3303">
        <f>'Założenia i wyniki'!$E$6*Znorm.Profile!B3303*((100-(24*'Założenia i wyniki'!$E$9))/100)</f>
        <v>7.1904377358490562E-2</v>
      </c>
      <c r="C3303">
        <f>'Założenia i wyniki'!$E$8*Znorm.Profile!C3303*(1+'Założenia i wyniki'!$E$10/100)^24</f>
        <v>0.32888624999999999</v>
      </c>
      <c r="D3303">
        <f t="shared" si="153"/>
        <v>7.1904377358490562E-2</v>
      </c>
      <c r="E3303">
        <f t="shared" si="154"/>
        <v>0</v>
      </c>
      <c r="F3303">
        <f t="shared" si="155"/>
        <v>0.2569818726415094</v>
      </c>
    </row>
    <row r="3304" spans="1:6" x14ac:dyDescent="0.25">
      <c r="A3304">
        <v>3295</v>
      </c>
      <c r="B3304">
        <f>'Założenia i wyniki'!$E$6*Znorm.Profile!B3304*((100-(24*'Założenia i wyniki'!$E$9))/100)</f>
        <v>0.1840944150943396</v>
      </c>
      <c r="C3304">
        <f>'Założenia i wyniki'!$E$8*Znorm.Profile!C3304*(1+'Założenia i wyniki'!$E$10/100)^24</f>
        <v>0.38304140000000003</v>
      </c>
      <c r="D3304">
        <f t="shared" si="153"/>
        <v>0.1840944150943396</v>
      </c>
      <c r="E3304">
        <f t="shared" si="154"/>
        <v>0</v>
      </c>
      <c r="F3304">
        <f t="shared" si="155"/>
        <v>0.19894698490566043</v>
      </c>
    </row>
    <row r="3305" spans="1:6" x14ac:dyDescent="0.25">
      <c r="A3305">
        <v>3296</v>
      </c>
      <c r="B3305">
        <f>'Założenia i wyniki'!$E$6*Znorm.Profile!B3305*((100-(24*'Założenia i wyniki'!$E$9))/100)</f>
        <v>0.52385079245283017</v>
      </c>
      <c r="C3305">
        <f>'Założenia i wyniki'!$E$8*Znorm.Profile!C3305*(1+'Założenia i wyniki'!$E$10/100)^24</f>
        <v>0.39623955</v>
      </c>
      <c r="D3305">
        <f t="shared" si="153"/>
        <v>0.39623955</v>
      </c>
      <c r="E3305">
        <f t="shared" si="154"/>
        <v>0.12761124245283018</v>
      </c>
      <c r="F3305">
        <f t="shared" si="155"/>
        <v>0</v>
      </c>
    </row>
    <row r="3306" spans="1:6" x14ac:dyDescent="0.25">
      <c r="A3306">
        <v>3297</v>
      </c>
      <c r="B3306">
        <f>'Założenia i wyniki'!$E$6*Znorm.Profile!B3306*((100-(24*'Założenia i wyniki'!$E$9))/100)</f>
        <v>0.73830618867924525</v>
      </c>
      <c r="C3306">
        <f>'Założenia i wyniki'!$E$8*Znorm.Profile!C3306*(1+'Założenia i wyniki'!$E$10/100)^24</f>
        <v>0.40167364999999999</v>
      </c>
      <c r="D3306">
        <f t="shared" si="153"/>
        <v>0.40167364999999999</v>
      </c>
      <c r="E3306">
        <f t="shared" si="154"/>
        <v>0.33663253867924525</v>
      </c>
      <c r="F3306">
        <f t="shared" si="155"/>
        <v>0</v>
      </c>
    </row>
    <row r="3307" spans="1:6" x14ac:dyDescent="0.25">
      <c r="A3307">
        <v>3298</v>
      </c>
      <c r="B3307">
        <f>'Założenia i wyniki'!$E$6*Znorm.Profile!B3307*((100-(24*'Założenia i wyniki'!$E$9))/100)</f>
        <v>0.79267849056603779</v>
      </c>
      <c r="C3307">
        <f>'Założenia i wyniki'!$E$8*Znorm.Profile!C3307*(1+'Założenia i wyniki'!$E$10/100)^24</f>
        <v>0.38219580000000003</v>
      </c>
      <c r="D3307">
        <f t="shared" si="153"/>
        <v>0.38219580000000003</v>
      </c>
      <c r="E3307">
        <f t="shared" si="154"/>
        <v>0.41048269056603776</v>
      </c>
      <c r="F3307">
        <f t="shared" si="155"/>
        <v>0</v>
      </c>
    </row>
    <row r="3308" spans="1:6" x14ac:dyDescent="0.25">
      <c r="A3308">
        <v>3299</v>
      </c>
      <c r="B3308">
        <f>'Założenia i wyniki'!$E$6*Znorm.Profile!B3308*((100-(24*'Założenia i wyniki'!$E$9))/100)</f>
        <v>0.63367018867924518</v>
      </c>
      <c r="C3308">
        <f>'Założenia i wyniki'!$E$8*Znorm.Profile!C3308*(1+'Założenia i wyniki'!$E$10/100)^24</f>
        <v>0.36924685000000002</v>
      </c>
      <c r="D3308">
        <f t="shared" si="153"/>
        <v>0.36924685000000002</v>
      </c>
      <c r="E3308">
        <f t="shared" si="154"/>
        <v>0.26442333867924517</v>
      </c>
      <c r="F3308">
        <f t="shared" si="155"/>
        <v>0</v>
      </c>
    </row>
    <row r="3309" spans="1:6" x14ac:dyDescent="0.25">
      <c r="A3309">
        <v>3300</v>
      </c>
      <c r="B3309">
        <f>'Założenia i wyniki'!$E$6*Znorm.Profile!B3309*((100-(24*'Założenia i wyniki'!$E$9))/100)</f>
        <v>0.56082060377358489</v>
      </c>
      <c r="C3309">
        <f>'Założenia i wyniki'!$E$8*Znorm.Profile!C3309*(1+'Założenia i wyniki'!$E$10/100)^24</f>
        <v>0.36683605000000002</v>
      </c>
      <c r="D3309">
        <f t="shared" si="153"/>
        <v>0.36683605000000002</v>
      </c>
      <c r="E3309">
        <f t="shared" si="154"/>
        <v>0.19398455377358487</v>
      </c>
      <c r="F3309">
        <f t="shared" si="155"/>
        <v>0</v>
      </c>
    </row>
    <row r="3310" spans="1:6" x14ac:dyDescent="0.25">
      <c r="A3310">
        <v>3301</v>
      </c>
      <c r="B3310">
        <f>'Założenia i wyniki'!$E$6*Znorm.Profile!B3310*((100-(24*'Założenia i wyniki'!$E$9))/100)</f>
        <v>0.38832022641509434</v>
      </c>
      <c r="C3310">
        <f>'Założenia i wyniki'!$E$8*Znorm.Profile!C3310*(1+'Założenia i wyniki'!$E$10/100)^24</f>
        <v>0.37739414999999998</v>
      </c>
      <c r="D3310">
        <f t="shared" si="153"/>
        <v>0.37739414999999998</v>
      </c>
      <c r="E3310">
        <f t="shared" si="154"/>
        <v>1.0926076415094355E-2</v>
      </c>
      <c r="F3310">
        <f t="shared" si="155"/>
        <v>0</v>
      </c>
    </row>
    <row r="3311" spans="1:6" x14ac:dyDescent="0.25">
      <c r="A3311">
        <v>3302</v>
      </c>
      <c r="B3311">
        <f>'Założenia i wyniki'!$E$6*Znorm.Profile!B3311*((100-(24*'Założenia i wyniki'!$E$9))/100)</f>
        <v>0.27340890566037734</v>
      </c>
      <c r="C3311">
        <f>'Założenia i wyniki'!$E$8*Znorm.Profile!C3311*(1+'Założenia i wyniki'!$E$10/100)^24</f>
        <v>0.36933225000000003</v>
      </c>
      <c r="D3311">
        <f t="shared" si="153"/>
        <v>0.27340890566037734</v>
      </c>
      <c r="E3311">
        <f t="shared" si="154"/>
        <v>0</v>
      </c>
      <c r="F3311">
        <f t="shared" si="155"/>
        <v>9.5923344339622685E-2</v>
      </c>
    </row>
    <row r="3312" spans="1:6" x14ac:dyDescent="0.25">
      <c r="A3312">
        <v>3303</v>
      </c>
      <c r="B3312">
        <f>'Założenia i wyniki'!$E$6*Znorm.Profile!B3312*((100-(24*'Założenia i wyniki'!$E$9))/100)</f>
        <v>0.21781698113207545</v>
      </c>
      <c r="C3312">
        <f>'Założenia i wyniki'!$E$8*Znorm.Profile!C3312*(1+'Założenia i wyniki'!$E$10/100)^24</f>
        <v>0.38504830000000001</v>
      </c>
      <c r="D3312">
        <f t="shared" si="153"/>
        <v>0.21781698113207545</v>
      </c>
      <c r="E3312">
        <f t="shared" si="154"/>
        <v>0</v>
      </c>
      <c r="F3312">
        <f t="shared" si="155"/>
        <v>0.16723131886792456</v>
      </c>
    </row>
    <row r="3313" spans="1:6" x14ac:dyDescent="0.25">
      <c r="A3313">
        <v>3304</v>
      </c>
      <c r="B3313">
        <f>'Założenia i wyniki'!$E$6*Znorm.Profile!B3313*((100-(24*'Założenia i wyniki'!$E$9))/100)</f>
        <v>0.18516920754716978</v>
      </c>
      <c r="C3313">
        <f>'Założenia i wyniki'!$E$8*Znorm.Profile!C3313*(1+'Założenia i wyniki'!$E$10/100)^24</f>
        <v>0.39475555000000001</v>
      </c>
      <c r="D3313">
        <f t="shared" si="153"/>
        <v>0.18516920754716978</v>
      </c>
      <c r="E3313">
        <f t="shared" si="154"/>
        <v>0</v>
      </c>
      <c r="F3313">
        <f t="shared" si="155"/>
        <v>0.20958634245283023</v>
      </c>
    </row>
    <row r="3314" spans="1:6" x14ac:dyDescent="0.25">
      <c r="A3314">
        <v>3305</v>
      </c>
      <c r="B3314">
        <f>'Założenia i wyniki'!$E$6*Znorm.Profile!B3314*((100-(24*'Założenia i wyniki'!$E$9))/100)</f>
        <v>0.15098928301886794</v>
      </c>
      <c r="C3314">
        <f>'Założenia i wyniki'!$E$8*Znorm.Profile!C3314*(1+'Założenia i wyniki'!$E$10/100)^24</f>
        <v>0.39924814999999997</v>
      </c>
      <c r="D3314">
        <f t="shared" si="153"/>
        <v>0.15098928301886794</v>
      </c>
      <c r="E3314">
        <f t="shared" si="154"/>
        <v>0</v>
      </c>
      <c r="F3314">
        <f t="shared" si="155"/>
        <v>0.24825886698113203</v>
      </c>
    </row>
    <row r="3315" spans="1:6" x14ac:dyDescent="0.25">
      <c r="A3315">
        <v>3306</v>
      </c>
      <c r="B3315">
        <f>'Założenia i wyniki'!$E$6*Znorm.Profile!B3315*((100-(24*'Założenia i wyniki'!$E$9))/100)</f>
        <v>0.13277879245283017</v>
      </c>
      <c r="C3315">
        <f>'Założenia i wyniki'!$E$8*Znorm.Profile!C3315*(1+'Założenia i wyniki'!$E$10/100)^24</f>
        <v>0.41767215000000002</v>
      </c>
      <c r="D3315">
        <f t="shared" si="153"/>
        <v>0.13277879245283017</v>
      </c>
      <c r="E3315">
        <f t="shared" si="154"/>
        <v>0</v>
      </c>
      <c r="F3315">
        <f t="shared" si="155"/>
        <v>0.28489335754716982</v>
      </c>
    </row>
    <row r="3316" spans="1:6" x14ac:dyDescent="0.25">
      <c r="A3316">
        <v>3307</v>
      </c>
      <c r="B3316">
        <f>'Założenia i wyniki'!$E$6*Znorm.Profile!B3316*((100-(24*'Założenia i wyniki'!$E$9))/100)</f>
        <v>4.3592362264150947E-2</v>
      </c>
      <c r="C3316">
        <f>'Założenia i wyniki'!$E$8*Znorm.Profile!C3316*(1+'Założenia i wyniki'!$E$10/100)^24</f>
        <v>0.46278785000000006</v>
      </c>
      <c r="D3316">
        <f t="shared" si="153"/>
        <v>4.3592362264150947E-2</v>
      </c>
      <c r="E3316">
        <f t="shared" si="154"/>
        <v>0</v>
      </c>
      <c r="F3316">
        <f t="shared" si="155"/>
        <v>0.41919548773584914</v>
      </c>
    </row>
    <row r="3317" spans="1:6" x14ac:dyDescent="0.25">
      <c r="A3317">
        <v>3308</v>
      </c>
      <c r="B3317">
        <f>'Założenia i wyniki'!$E$6*Znorm.Profile!B3317*((100-(24*'Założenia i wyniki'!$E$9))/100)</f>
        <v>0</v>
      </c>
      <c r="C3317">
        <f>'Założenia i wyniki'!$E$8*Znorm.Profile!C3317*(1+'Założenia i wyniki'!$E$10/100)^24</f>
        <v>0.50518825000000001</v>
      </c>
      <c r="D3317">
        <f t="shared" si="153"/>
        <v>0</v>
      </c>
      <c r="E3317">
        <f t="shared" si="154"/>
        <v>0</v>
      </c>
      <c r="F3317">
        <f t="shared" si="155"/>
        <v>0.50518825000000001</v>
      </c>
    </row>
    <row r="3318" spans="1:6" x14ac:dyDescent="0.25">
      <c r="A3318">
        <v>3309</v>
      </c>
      <c r="B3318">
        <f>'Założenia i wyniki'!$E$6*Znorm.Profile!B3318*((100-(24*'Założenia i wyniki'!$E$9))/100)</f>
        <v>0</v>
      </c>
      <c r="C3318">
        <f>'Założenia i wyniki'!$E$8*Znorm.Profile!C3318*(1+'Założenia i wyniki'!$E$10/100)^24</f>
        <v>0.49741825000000006</v>
      </c>
      <c r="D3318">
        <f t="shared" si="153"/>
        <v>0</v>
      </c>
      <c r="E3318">
        <f t="shared" si="154"/>
        <v>0</v>
      </c>
      <c r="F3318">
        <f t="shared" si="155"/>
        <v>0.49741825000000006</v>
      </c>
    </row>
    <row r="3319" spans="1:6" x14ac:dyDescent="0.25">
      <c r="A3319">
        <v>3310</v>
      </c>
      <c r="B3319">
        <f>'Założenia i wyniki'!$E$6*Znorm.Profile!B3319*((100-(24*'Założenia i wyniki'!$E$9))/100)</f>
        <v>0</v>
      </c>
      <c r="C3319">
        <f>'Założenia i wyniki'!$E$8*Znorm.Profile!C3319*(1+'Założenia i wyniki'!$E$10/100)^24</f>
        <v>0.41023009999999999</v>
      </c>
      <c r="D3319">
        <f t="shared" si="153"/>
        <v>0</v>
      </c>
      <c r="E3319">
        <f t="shared" si="154"/>
        <v>0</v>
      </c>
      <c r="F3319">
        <f t="shared" si="155"/>
        <v>0.41023009999999999</v>
      </c>
    </row>
    <row r="3320" spans="1:6" x14ac:dyDescent="0.25">
      <c r="A3320">
        <v>3311</v>
      </c>
      <c r="B3320">
        <f>'Założenia i wyniki'!$E$6*Znorm.Profile!B3320*((100-(24*'Założenia i wyniki'!$E$9))/100)</f>
        <v>0</v>
      </c>
      <c r="C3320">
        <f>'Założenia i wyniki'!$E$8*Znorm.Profile!C3320*(1+'Założenia i wyniki'!$E$10/100)^24</f>
        <v>0.30072840000000001</v>
      </c>
      <c r="D3320">
        <f t="shared" si="153"/>
        <v>0</v>
      </c>
      <c r="E3320">
        <f t="shared" si="154"/>
        <v>0</v>
      </c>
      <c r="F3320">
        <f t="shared" si="155"/>
        <v>0.30072840000000001</v>
      </c>
    </row>
    <row r="3321" spans="1:6" x14ac:dyDescent="0.25">
      <c r="A3321">
        <v>3312</v>
      </c>
      <c r="B3321">
        <f>'Założenia i wyniki'!$E$6*Znorm.Profile!B3321*((100-(24*'Założenia i wyniki'!$E$9))/100)</f>
        <v>0</v>
      </c>
      <c r="C3321">
        <f>'Założenia i wyniki'!$E$8*Znorm.Profile!C3321*(1+'Założenia i wyniki'!$E$10/100)^24</f>
        <v>0.22664529999999999</v>
      </c>
      <c r="D3321">
        <f t="shared" si="153"/>
        <v>0</v>
      </c>
      <c r="E3321">
        <f t="shared" si="154"/>
        <v>0</v>
      </c>
      <c r="F3321">
        <f t="shared" si="155"/>
        <v>0.22664529999999999</v>
      </c>
    </row>
    <row r="3322" spans="1:6" x14ac:dyDescent="0.25">
      <c r="A3322">
        <v>3313</v>
      </c>
      <c r="B3322">
        <f>'Założenia i wyniki'!$E$6*Znorm.Profile!B3322*((100-(24*'Założenia i wyniki'!$E$9))/100)</f>
        <v>0</v>
      </c>
      <c r="C3322">
        <f>'Założenia i wyniki'!$E$8*Znorm.Profile!C3322*(1+'Założenia i wyniki'!$E$10/100)^24</f>
        <v>0.19794634999999999</v>
      </c>
      <c r="D3322">
        <f t="shared" si="153"/>
        <v>0</v>
      </c>
      <c r="E3322">
        <f t="shared" si="154"/>
        <v>0</v>
      </c>
      <c r="F3322">
        <f t="shared" si="155"/>
        <v>0.19794634999999999</v>
      </c>
    </row>
    <row r="3323" spans="1:6" x14ac:dyDescent="0.25">
      <c r="A3323">
        <v>3314</v>
      </c>
      <c r="B3323">
        <f>'Założenia i wyniki'!$E$6*Znorm.Profile!B3323*((100-(24*'Założenia i wyniki'!$E$9))/100)</f>
        <v>0</v>
      </c>
      <c r="C3323">
        <f>'Założenia i wyniki'!$E$8*Znorm.Profile!C3323*(1+'Założenia i wyniki'!$E$10/100)^24</f>
        <v>0.18590249999999997</v>
      </c>
      <c r="D3323">
        <f t="shared" si="153"/>
        <v>0</v>
      </c>
      <c r="E3323">
        <f t="shared" si="154"/>
        <v>0</v>
      </c>
      <c r="F3323">
        <f t="shared" si="155"/>
        <v>0.18590249999999997</v>
      </c>
    </row>
    <row r="3324" spans="1:6" x14ac:dyDescent="0.25">
      <c r="A3324">
        <v>3315</v>
      </c>
      <c r="B3324">
        <f>'Założenia i wyniki'!$E$6*Znorm.Profile!B3324*((100-(24*'Założenia i wyniki'!$E$9))/100)</f>
        <v>0</v>
      </c>
      <c r="C3324">
        <f>'Założenia i wyniki'!$E$8*Znorm.Profile!C3324*(1+'Założenia i wyniki'!$E$10/100)^24</f>
        <v>0.1814981</v>
      </c>
      <c r="D3324">
        <f t="shared" si="153"/>
        <v>0</v>
      </c>
      <c r="E3324">
        <f t="shared" si="154"/>
        <v>0</v>
      </c>
      <c r="F3324">
        <f t="shared" si="155"/>
        <v>0.1814981</v>
      </c>
    </row>
    <row r="3325" spans="1:6" x14ac:dyDescent="0.25">
      <c r="A3325">
        <v>3316</v>
      </c>
      <c r="B3325">
        <f>'Założenia i wyniki'!$E$6*Znorm.Profile!B3325*((100-(24*'Założenia i wyniki'!$E$9))/100)</f>
        <v>0</v>
      </c>
      <c r="C3325">
        <f>'Założenia i wyniki'!$E$8*Znorm.Profile!C3325*(1+'Założenia i wyniki'!$E$10/100)^24</f>
        <v>0.2023133</v>
      </c>
      <c r="D3325">
        <f t="shared" si="153"/>
        <v>0</v>
      </c>
      <c r="E3325">
        <f t="shared" si="154"/>
        <v>0</v>
      </c>
      <c r="F3325">
        <f t="shared" si="155"/>
        <v>0.2023133</v>
      </c>
    </row>
    <row r="3326" spans="1:6" x14ac:dyDescent="0.25">
      <c r="A3326">
        <v>3317</v>
      </c>
      <c r="B3326">
        <f>'Założenia i wyniki'!$E$6*Znorm.Profile!B3326*((100-(24*'Założenia i wyniki'!$E$9))/100)</f>
        <v>1.0121343396226416E-2</v>
      </c>
      <c r="C3326">
        <f>'Założenia i wyniki'!$E$8*Znorm.Profile!C3326*(1+'Założenia i wyniki'!$E$10/100)^24</f>
        <v>0.25358025000000001</v>
      </c>
      <c r="D3326">
        <f t="shared" si="153"/>
        <v>1.0121343396226416E-2</v>
      </c>
      <c r="E3326">
        <f t="shared" si="154"/>
        <v>0</v>
      </c>
      <c r="F3326">
        <f t="shared" si="155"/>
        <v>0.24345890660377359</v>
      </c>
    </row>
    <row r="3327" spans="1:6" x14ac:dyDescent="0.25">
      <c r="A3327">
        <v>3318</v>
      </c>
      <c r="B3327">
        <f>'Założenia i wyniki'!$E$6*Znorm.Profile!B3327*((100-(24*'Założenia i wyniki'!$E$9))/100)</f>
        <v>9.2325433962264142E-2</v>
      </c>
      <c r="C3327">
        <f>'Założenia i wyniki'!$E$8*Znorm.Profile!C3327*(1+'Założenia i wyniki'!$E$10/100)^24</f>
        <v>0.33531505</v>
      </c>
      <c r="D3327">
        <f t="shared" si="153"/>
        <v>9.2325433962264142E-2</v>
      </c>
      <c r="E3327">
        <f t="shared" si="154"/>
        <v>0</v>
      </c>
      <c r="F3327">
        <f t="shared" si="155"/>
        <v>0.24298961603773586</v>
      </c>
    </row>
    <row r="3328" spans="1:6" x14ac:dyDescent="0.25">
      <c r="A3328">
        <v>3319</v>
      </c>
      <c r="B3328">
        <f>'Założenia i wyniki'!$E$6*Znorm.Profile!B3328*((100-(24*'Założenia i wyniki'!$E$9))/100)</f>
        <v>0.36792966037735847</v>
      </c>
      <c r="C3328">
        <f>'Założenia i wyniki'!$E$8*Znorm.Profile!C3328*(1+'Założenia i wyniki'!$E$10/100)^24</f>
        <v>0.38841985000000001</v>
      </c>
      <c r="D3328">
        <f t="shared" si="153"/>
        <v>0.36792966037735847</v>
      </c>
      <c r="E3328">
        <f t="shared" si="154"/>
        <v>0</v>
      </c>
      <c r="F3328">
        <f t="shared" si="155"/>
        <v>2.0490189622641541E-2</v>
      </c>
    </row>
    <row r="3329" spans="1:6" x14ac:dyDescent="0.25">
      <c r="A3329">
        <v>3320</v>
      </c>
      <c r="B3329">
        <f>'Założenia i wyniki'!$E$6*Znorm.Profile!B3329*((100-(24*'Założenia i wyniki'!$E$9))/100)</f>
        <v>0.66367290566037718</v>
      </c>
      <c r="C3329">
        <f>'Założenia i wyniki'!$E$8*Znorm.Profile!C3329*(1+'Założenia i wyniki'!$E$10/100)^24</f>
        <v>0.39111940000000001</v>
      </c>
      <c r="D3329">
        <f t="shared" si="153"/>
        <v>0.39111940000000001</v>
      </c>
      <c r="E3329">
        <f t="shared" si="154"/>
        <v>0.27255350566037717</v>
      </c>
      <c r="F3329">
        <f t="shared" si="155"/>
        <v>0</v>
      </c>
    </row>
    <row r="3330" spans="1:6" x14ac:dyDescent="0.25">
      <c r="A3330">
        <v>3321</v>
      </c>
      <c r="B3330">
        <f>'Założenia i wyniki'!$E$6*Znorm.Profile!B3330*((100-(24*'Założenia i wyniki'!$E$9))/100)</f>
        <v>1.2273215094339622</v>
      </c>
      <c r="C3330">
        <f>'Założenia i wyniki'!$E$8*Znorm.Profile!C3330*(1+'Założenia i wyniki'!$E$10/100)^24</f>
        <v>0.38847129999999996</v>
      </c>
      <c r="D3330">
        <f t="shared" si="153"/>
        <v>0.38847129999999996</v>
      </c>
      <c r="E3330">
        <f t="shared" si="154"/>
        <v>0.83885020943396227</v>
      </c>
      <c r="F3330">
        <f t="shared" si="155"/>
        <v>0</v>
      </c>
    </row>
    <row r="3331" spans="1:6" x14ac:dyDescent="0.25">
      <c r="A3331">
        <v>3322</v>
      </c>
      <c r="B3331">
        <f>'Założenia i wyniki'!$E$6*Znorm.Profile!B3331*((100-(24*'Założenia i wyniki'!$E$9))/100)</f>
        <v>1.8693003773584906</v>
      </c>
      <c r="C3331">
        <f>'Założenia i wyniki'!$E$8*Znorm.Profile!C3331*(1+'Założenia i wyniki'!$E$10/100)^24</f>
        <v>0.37850400000000001</v>
      </c>
      <c r="D3331">
        <f t="shared" si="153"/>
        <v>0.37850400000000001</v>
      </c>
      <c r="E3331">
        <f t="shared" si="154"/>
        <v>1.4907963773584907</v>
      </c>
      <c r="F3331">
        <f t="shared" si="155"/>
        <v>0</v>
      </c>
    </row>
    <row r="3332" spans="1:6" x14ac:dyDescent="0.25">
      <c r="A3332">
        <v>3323</v>
      </c>
      <c r="B3332">
        <f>'Założenia i wyniki'!$E$6*Znorm.Profile!B3332*((100-(24*'Założenia i wyniki'!$E$9))/100)</f>
        <v>2.0131396226415093</v>
      </c>
      <c r="C3332">
        <f>'Założenia i wyniki'!$E$8*Znorm.Profile!C3332*(1+'Założenia i wyniki'!$E$10/100)^24</f>
        <v>0.35905765000000001</v>
      </c>
      <c r="D3332">
        <f t="shared" si="153"/>
        <v>0.35905765000000001</v>
      </c>
      <c r="E3332">
        <f t="shared" si="154"/>
        <v>1.6540819726415092</v>
      </c>
      <c r="F3332">
        <f t="shared" si="155"/>
        <v>0</v>
      </c>
    </row>
    <row r="3333" spans="1:6" x14ac:dyDescent="0.25">
      <c r="A3333">
        <v>3324</v>
      </c>
      <c r="B3333">
        <f>'Założenia i wyniki'!$E$6*Znorm.Profile!B3333*((100-(24*'Założenia i wyniki'!$E$9))/100)</f>
        <v>2.0500332075471701</v>
      </c>
      <c r="C3333">
        <f>'Założenia i wyniki'!$E$8*Znorm.Profile!C3333*(1+'Założenia i wyniki'!$E$10/100)^24</f>
        <v>0.36575384999999999</v>
      </c>
      <c r="D3333">
        <f t="shared" si="153"/>
        <v>0.36575384999999999</v>
      </c>
      <c r="E3333">
        <f t="shared" si="154"/>
        <v>1.6842793575471702</v>
      </c>
      <c r="F3333">
        <f t="shared" si="155"/>
        <v>0</v>
      </c>
    </row>
    <row r="3334" spans="1:6" x14ac:dyDescent="0.25">
      <c r="A3334">
        <v>3325</v>
      </c>
      <c r="B3334">
        <f>'Założenia i wyniki'!$E$6*Znorm.Profile!B3334*((100-(24*'Założenia i wyniki'!$E$9))/100)</f>
        <v>1.9014679245283017</v>
      </c>
      <c r="C3334">
        <f>'Założenia i wyniki'!$E$8*Znorm.Profile!C3334*(1+'Założenia i wyniki'!$E$10/100)^24</f>
        <v>0.37855090000000002</v>
      </c>
      <c r="D3334">
        <f t="shared" si="153"/>
        <v>0.37855090000000002</v>
      </c>
      <c r="E3334">
        <f t="shared" si="154"/>
        <v>1.5229170245283017</v>
      </c>
      <c r="F3334">
        <f t="shared" si="155"/>
        <v>0</v>
      </c>
    </row>
    <row r="3335" spans="1:6" x14ac:dyDescent="0.25">
      <c r="A3335">
        <v>3326</v>
      </c>
      <c r="B3335">
        <f>'Założenia i wyniki'!$E$6*Znorm.Profile!B3335*((100-(24*'Założenia i wyniki'!$E$9))/100)</f>
        <v>1.7474905660377358</v>
      </c>
      <c r="C3335">
        <f>'Założenia i wyniki'!$E$8*Znorm.Profile!C3335*(1+'Założenia i wyniki'!$E$10/100)^24</f>
        <v>0.37551744999999997</v>
      </c>
      <c r="D3335">
        <f t="shared" si="153"/>
        <v>0.37551744999999997</v>
      </c>
      <c r="E3335">
        <f t="shared" si="154"/>
        <v>1.3719731160377358</v>
      </c>
      <c r="F3335">
        <f t="shared" si="155"/>
        <v>0</v>
      </c>
    </row>
    <row r="3336" spans="1:6" x14ac:dyDescent="0.25">
      <c r="A3336">
        <v>3327</v>
      </c>
      <c r="B3336">
        <f>'Założenia i wyniki'!$E$6*Znorm.Profile!B3336*((100-(24*'Założenia i wyniki'!$E$9))/100)</f>
        <v>1.5047856603773582</v>
      </c>
      <c r="C3336">
        <f>'Założenia i wyniki'!$E$8*Znorm.Profile!C3336*(1+'Założenia i wyniki'!$E$10/100)^24</f>
        <v>0.38247685000000003</v>
      </c>
      <c r="D3336">
        <f t="shared" si="153"/>
        <v>0.38247685000000003</v>
      </c>
      <c r="E3336">
        <f t="shared" si="154"/>
        <v>1.1223088103773582</v>
      </c>
      <c r="F3336">
        <f t="shared" si="155"/>
        <v>0</v>
      </c>
    </row>
    <row r="3337" spans="1:6" x14ac:dyDescent="0.25">
      <c r="A3337">
        <v>3328</v>
      </c>
      <c r="B3337">
        <f>'Założenia i wyniki'!$E$6*Znorm.Profile!B3337*((100-(24*'Założenia i wyniki'!$E$9))/100)</f>
        <v>1.0212815094339622</v>
      </c>
      <c r="C3337">
        <f>'Założenia i wyniki'!$E$8*Znorm.Profile!C3337*(1+'Założenia i wyniki'!$E$10/100)^24</f>
        <v>0.39339929999999995</v>
      </c>
      <c r="D3337">
        <f t="shared" si="153"/>
        <v>0.39339929999999995</v>
      </c>
      <c r="E3337">
        <f t="shared" si="154"/>
        <v>0.62788220943396222</v>
      </c>
      <c r="F3337">
        <f t="shared" si="155"/>
        <v>0</v>
      </c>
    </row>
    <row r="3338" spans="1:6" x14ac:dyDescent="0.25">
      <c r="A3338">
        <v>3329</v>
      </c>
      <c r="B3338">
        <f>'Założenia i wyniki'!$E$6*Znorm.Profile!B3338*((100-(24*'Założenia i wyniki'!$E$9))/100)</f>
        <v>0.61514716981132067</v>
      </c>
      <c r="C3338">
        <f>'Założenia i wyniki'!$E$8*Znorm.Profile!C3338*(1+'Założenia i wyniki'!$E$10/100)^24</f>
        <v>0.40771675000000002</v>
      </c>
      <c r="D3338">
        <f t="shared" si="153"/>
        <v>0.40771675000000002</v>
      </c>
      <c r="E3338">
        <f t="shared" si="154"/>
        <v>0.20743041981132065</v>
      </c>
      <c r="F3338">
        <f t="shared" si="155"/>
        <v>0</v>
      </c>
    </row>
    <row r="3339" spans="1:6" x14ac:dyDescent="0.25">
      <c r="A3339">
        <v>3330</v>
      </c>
      <c r="B3339">
        <f>'Założenia i wyniki'!$E$6*Znorm.Profile!B3339*((100-(24*'Założenia i wyniki'!$E$9))/100)</f>
        <v>0.22595796226415094</v>
      </c>
      <c r="C3339">
        <f>'Założenia i wyniki'!$E$8*Znorm.Profile!C3339*(1+'Założenia i wyniki'!$E$10/100)^24</f>
        <v>0.42528115000000005</v>
      </c>
      <c r="D3339">
        <f t="shared" ref="D3339:D3402" si="156">IF(B3339&lt;=C3339,B3339,C3339)</f>
        <v>0.22595796226415094</v>
      </c>
      <c r="E3339">
        <f t="shared" ref="E3339:E3402" si="157">IF(B3339&gt;C3339,B3339-C3339,0)</f>
        <v>0</v>
      </c>
      <c r="F3339">
        <f t="shared" ref="F3339:F3402" si="158">IF(B3339&lt;C3339,C3339-B3339,0)</f>
        <v>0.19932318773584912</v>
      </c>
    </row>
    <row r="3340" spans="1:6" x14ac:dyDescent="0.25">
      <c r="A3340">
        <v>3331</v>
      </c>
      <c r="B3340">
        <f>'Założenia i wyniki'!$E$6*Znorm.Profile!B3340*((100-(24*'Założenia i wyniki'!$E$9))/100)</f>
        <v>7.7202113207547177E-2</v>
      </c>
      <c r="C3340">
        <f>'Założenia i wyniki'!$E$8*Znorm.Profile!C3340*(1+'Założenia i wyniki'!$E$10/100)^24</f>
        <v>0.46538519999999994</v>
      </c>
      <c r="D3340">
        <f t="shared" si="156"/>
        <v>7.7202113207547177E-2</v>
      </c>
      <c r="E3340">
        <f t="shared" si="157"/>
        <v>0</v>
      </c>
      <c r="F3340">
        <f t="shared" si="158"/>
        <v>0.38818308679245278</v>
      </c>
    </row>
    <row r="3341" spans="1:6" x14ac:dyDescent="0.25">
      <c r="A3341">
        <v>3332</v>
      </c>
      <c r="B3341">
        <f>'Założenia i wyniki'!$E$6*Znorm.Profile!B3341*((100-(24*'Założenia i wyniki'!$E$9))/100)</f>
        <v>0</v>
      </c>
      <c r="C3341">
        <f>'Założenia i wyniki'!$E$8*Znorm.Profile!C3341*(1+'Założenia i wyniki'!$E$10/100)^24</f>
        <v>0.51008964999999995</v>
      </c>
      <c r="D3341">
        <f t="shared" si="156"/>
        <v>0</v>
      </c>
      <c r="E3341">
        <f t="shared" si="157"/>
        <v>0</v>
      </c>
      <c r="F3341">
        <f t="shared" si="158"/>
        <v>0.51008964999999995</v>
      </c>
    </row>
    <row r="3342" spans="1:6" x14ac:dyDescent="0.25">
      <c r="A3342">
        <v>3333</v>
      </c>
      <c r="B3342">
        <f>'Założenia i wyniki'!$E$6*Znorm.Profile!B3342*((100-(24*'Założenia i wyniki'!$E$9))/100)</f>
        <v>0</v>
      </c>
      <c r="C3342">
        <f>'Założenia i wyniki'!$E$8*Znorm.Profile!C3342*(1+'Założenia i wyniki'!$E$10/100)^24</f>
        <v>0.50659734999999995</v>
      </c>
      <c r="D3342">
        <f t="shared" si="156"/>
        <v>0</v>
      </c>
      <c r="E3342">
        <f t="shared" si="157"/>
        <v>0</v>
      </c>
      <c r="F3342">
        <f t="shared" si="158"/>
        <v>0.50659734999999995</v>
      </c>
    </row>
    <row r="3343" spans="1:6" x14ac:dyDescent="0.25">
      <c r="A3343">
        <v>3334</v>
      </c>
      <c r="B3343">
        <f>'Założenia i wyniki'!$E$6*Znorm.Profile!B3343*((100-(24*'Założenia i wyniki'!$E$9))/100)</f>
        <v>0</v>
      </c>
      <c r="C3343">
        <f>'Założenia i wyniki'!$E$8*Znorm.Profile!C3343*(1+'Założenia i wyniki'!$E$10/100)^24</f>
        <v>0.41610659999999999</v>
      </c>
      <c r="D3343">
        <f t="shared" si="156"/>
        <v>0</v>
      </c>
      <c r="E3343">
        <f t="shared" si="157"/>
        <v>0</v>
      </c>
      <c r="F3343">
        <f t="shared" si="158"/>
        <v>0.41610659999999999</v>
      </c>
    </row>
    <row r="3344" spans="1:6" x14ac:dyDescent="0.25">
      <c r="A3344">
        <v>3335</v>
      </c>
      <c r="B3344">
        <f>'Założenia i wyniki'!$E$6*Znorm.Profile!B3344*((100-(24*'Założenia i wyniki'!$E$9))/100)</f>
        <v>0</v>
      </c>
      <c r="C3344">
        <f>'Założenia i wyniki'!$E$8*Znorm.Profile!C3344*(1+'Założenia i wyniki'!$E$10/100)^24</f>
        <v>0.30631789999999998</v>
      </c>
      <c r="D3344">
        <f t="shared" si="156"/>
        <v>0</v>
      </c>
      <c r="E3344">
        <f t="shared" si="157"/>
        <v>0</v>
      </c>
      <c r="F3344">
        <f t="shared" si="158"/>
        <v>0.30631789999999998</v>
      </c>
    </row>
    <row r="3345" spans="1:6" x14ac:dyDescent="0.25">
      <c r="A3345">
        <v>3336</v>
      </c>
      <c r="B3345">
        <f>'Założenia i wyniki'!$E$6*Znorm.Profile!B3345*((100-(24*'Założenia i wyniki'!$E$9))/100)</f>
        <v>0</v>
      </c>
      <c r="C3345">
        <f>'Założenia i wyniki'!$E$8*Znorm.Profile!C3345*(1+'Założenia i wyniki'!$E$10/100)^24</f>
        <v>0.23266950000000003</v>
      </c>
      <c r="D3345">
        <f t="shared" si="156"/>
        <v>0</v>
      </c>
      <c r="E3345">
        <f t="shared" si="157"/>
        <v>0</v>
      </c>
      <c r="F3345">
        <f t="shared" si="158"/>
        <v>0.23266950000000003</v>
      </c>
    </row>
    <row r="3346" spans="1:6" x14ac:dyDescent="0.25">
      <c r="A3346">
        <v>3337</v>
      </c>
      <c r="B3346">
        <f>'Założenia i wyniki'!$E$6*Znorm.Profile!B3346*((100-(24*'Założenia i wyniki'!$E$9))/100)</f>
        <v>0</v>
      </c>
      <c r="C3346">
        <f>'Założenia i wyniki'!$E$8*Znorm.Profile!C3346*(1+'Założenia i wyniki'!$E$10/100)^24</f>
        <v>0.19781019999999999</v>
      </c>
      <c r="D3346">
        <f t="shared" si="156"/>
        <v>0</v>
      </c>
      <c r="E3346">
        <f t="shared" si="157"/>
        <v>0</v>
      </c>
      <c r="F3346">
        <f t="shared" si="158"/>
        <v>0.19781019999999999</v>
      </c>
    </row>
    <row r="3347" spans="1:6" x14ac:dyDescent="0.25">
      <c r="A3347">
        <v>3338</v>
      </c>
      <c r="B3347">
        <f>'Założenia i wyniki'!$E$6*Znorm.Profile!B3347*((100-(24*'Założenia i wyniki'!$E$9))/100)</f>
        <v>0</v>
      </c>
      <c r="C3347">
        <f>'Założenia i wyniki'!$E$8*Znorm.Profile!C3347*(1+'Założenia i wyniki'!$E$10/100)^24</f>
        <v>0.18513075000000001</v>
      </c>
      <c r="D3347">
        <f t="shared" si="156"/>
        <v>0</v>
      </c>
      <c r="E3347">
        <f t="shared" si="157"/>
        <v>0</v>
      </c>
      <c r="F3347">
        <f t="shared" si="158"/>
        <v>0.18513075000000001</v>
      </c>
    </row>
    <row r="3348" spans="1:6" x14ac:dyDescent="0.25">
      <c r="A3348">
        <v>3339</v>
      </c>
      <c r="B3348">
        <f>'Założenia i wyniki'!$E$6*Znorm.Profile!B3348*((100-(24*'Założenia i wyniki'!$E$9))/100)</f>
        <v>0</v>
      </c>
      <c r="C3348">
        <f>'Założenia i wyniki'!$E$8*Znorm.Profile!C3348*(1+'Założenia i wyniki'!$E$10/100)^24</f>
        <v>0.18371535</v>
      </c>
      <c r="D3348">
        <f t="shared" si="156"/>
        <v>0</v>
      </c>
      <c r="E3348">
        <f t="shared" si="157"/>
        <v>0</v>
      </c>
      <c r="F3348">
        <f t="shared" si="158"/>
        <v>0.18371535</v>
      </c>
    </row>
    <row r="3349" spans="1:6" x14ac:dyDescent="0.25">
      <c r="A3349">
        <v>3340</v>
      </c>
      <c r="B3349">
        <f>'Założenia i wyniki'!$E$6*Znorm.Profile!B3349*((100-(24*'Założenia i wyniki'!$E$9))/100)</f>
        <v>0</v>
      </c>
      <c r="C3349">
        <f>'Założenia i wyniki'!$E$8*Znorm.Profile!C3349*(1+'Założenia i wyniki'!$E$10/100)^24</f>
        <v>0.20752095000000001</v>
      </c>
      <c r="D3349">
        <f t="shared" si="156"/>
        <v>0</v>
      </c>
      <c r="E3349">
        <f t="shared" si="157"/>
        <v>0</v>
      </c>
      <c r="F3349">
        <f t="shared" si="158"/>
        <v>0.20752095000000001</v>
      </c>
    </row>
    <row r="3350" spans="1:6" x14ac:dyDescent="0.25">
      <c r="A3350">
        <v>3341</v>
      </c>
      <c r="B3350">
        <f>'Założenia i wyniki'!$E$6*Znorm.Profile!B3350*((100-(24*'Założenia i wyniki'!$E$9))/100)</f>
        <v>7.2707803773584892E-2</v>
      </c>
      <c r="C3350">
        <f>'Założenia i wyniki'!$E$8*Znorm.Profile!C3350*(1+'Założenia i wyniki'!$E$10/100)^24</f>
        <v>0.25704350000000004</v>
      </c>
      <c r="D3350">
        <f t="shared" si="156"/>
        <v>7.2707803773584892E-2</v>
      </c>
      <c r="E3350">
        <f t="shared" si="157"/>
        <v>0</v>
      </c>
      <c r="F3350">
        <f t="shared" si="158"/>
        <v>0.18433569622641516</v>
      </c>
    </row>
    <row r="3351" spans="1:6" x14ac:dyDescent="0.25">
      <c r="A3351">
        <v>3342</v>
      </c>
      <c r="B3351">
        <f>'Założenia i wyniki'!$E$6*Znorm.Profile!B3351*((100-(24*'Założenia i wyniki'!$E$9))/100)</f>
        <v>0.20733584905660377</v>
      </c>
      <c r="C3351">
        <f>'Założenia i wyniki'!$E$8*Znorm.Profile!C3351*(1+'Założenia i wyniki'!$E$10/100)^24</f>
        <v>0.33755889999999994</v>
      </c>
      <c r="D3351">
        <f t="shared" si="156"/>
        <v>0.20733584905660377</v>
      </c>
      <c r="E3351">
        <f t="shared" si="157"/>
        <v>0</v>
      </c>
      <c r="F3351">
        <f t="shared" si="158"/>
        <v>0.13022305094339617</v>
      </c>
    </row>
    <row r="3352" spans="1:6" x14ac:dyDescent="0.25">
      <c r="A3352">
        <v>3343</v>
      </c>
      <c r="B3352">
        <f>'Założenia i wyniki'!$E$6*Znorm.Profile!B3352*((100-(24*'Założenia i wyniki'!$E$9))/100)</f>
        <v>0.68236362264150929</v>
      </c>
      <c r="C3352">
        <f>'Założenia i wyniki'!$E$8*Znorm.Profile!C3352*(1+'Założenia i wyniki'!$E$10/100)^24</f>
        <v>0.38637900000000003</v>
      </c>
      <c r="D3352">
        <f t="shared" si="156"/>
        <v>0.38637900000000003</v>
      </c>
      <c r="E3352">
        <f t="shared" si="157"/>
        <v>0.29598462264150927</v>
      </c>
      <c r="F3352">
        <f t="shared" si="158"/>
        <v>0</v>
      </c>
    </row>
    <row r="3353" spans="1:6" x14ac:dyDescent="0.25">
      <c r="A3353">
        <v>3344</v>
      </c>
      <c r="B3353">
        <f>'Założenia i wyniki'!$E$6*Znorm.Profile!B3353*((100-(24*'Założenia i wyniki'!$E$9))/100)</f>
        <v>1.1969071698113207</v>
      </c>
      <c r="C3353">
        <f>'Założenia i wyniki'!$E$8*Znorm.Profile!C3353*(1+'Założenia i wyniki'!$E$10/100)^24</f>
        <v>0.38163789999999997</v>
      </c>
      <c r="D3353">
        <f t="shared" si="156"/>
        <v>0.38163789999999997</v>
      </c>
      <c r="E3353">
        <f t="shared" si="157"/>
        <v>0.81526926981132075</v>
      </c>
      <c r="F3353">
        <f t="shared" si="158"/>
        <v>0</v>
      </c>
    </row>
    <row r="3354" spans="1:6" x14ac:dyDescent="0.25">
      <c r="A3354">
        <v>3345</v>
      </c>
      <c r="B3354">
        <f>'Założenia i wyniki'!$E$6*Znorm.Profile!B3354*((100-(24*'Założenia i wyniki'!$E$9))/100)</f>
        <v>1.6052520754716981</v>
      </c>
      <c r="C3354">
        <f>'Założenia i wyniki'!$E$8*Znorm.Profile!C3354*(1+'Założenia i wyniki'!$E$10/100)^24</f>
        <v>0.38249330000000004</v>
      </c>
      <c r="D3354">
        <f t="shared" si="156"/>
        <v>0.38249330000000004</v>
      </c>
      <c r="E3354">
        <f t="shared" si="157"/>
        <v>1.2227587754716982</v>
      </c>
      <c r="F3354">
        <f t="shared" si="158"/>
        <v>0</v>
      </c>
    </row>
    <row r="3355" spans="1:6" x14ac:dyDescent="0.25">
      <c r="A3355">
        <v>3346</v>
      </c>
      <c r="B3355">
        <f>'Założenia i wyniki'!$E$6*Znorm.Profile!B3355*((100-(24*'Założenia i wyniki'!$E$9))/100)</f>
        <v>1.8647267924528304</v>
      </c>
      <c r="C3355">
        <f>'Założenia i wyniki'!$E$8*Znorm.Profile!C3355*(1+'Założenia i wyniki'!$E$10/100)^24</f>
        <v>0.36904174999999995</v>
      </c>
      <c r="D3355">
        <f t="shared" si="156"/>
        <v>0.36904174999999995</v>
      </c>
      <c r="E3355">
        <f t="shared" si="157"/>
        <v>1.4956850424528305</v>
      </c>
      <c r="F3355">
        <f t="shared" si="158"/>
        <v>0</v>
      </c>
    </row>
    <row r="3356" spans="1:6" x14ac:dyDescent="0.25">
      <c r="A3356">
        <v>3347</v>
      </c>
      <c r="B3356">
        <f>'Założenia i wyniki'!$E$6*Znorm.Profile!B3356*((100-(24*'Założenia i wyniki'!$E$9))/100)</f>
        <v>1.9860030188679245</v>
      </c>
      <c r="C3356">
        <f>'Założenia i wyniki'!$E$8*Znorm.Profile!C3356*(1+'Założenia i wyniki'!$E$10/100)^24</f>
        <v>0.36166619999999999</v>
      </c>
      <c r="D3356">
        <f t="shared" si="156"/>
        <v>0.36166619999999999</v>
      </c>
      <c r="E3356">
        <f t="shared" si="157"/>
        <v>1.6243368188679246</v>
      </c>
      <c r="F3356">
        <f t="shared" si="158"/>
        <v>0</v>
      </c>
    </row>
    <row r="3357" spans="1:6" x14ac:dyDescent="0.25">
      <c r="A3357">
        <v>3348</v>
      </c>
      <c r="B3357">
        <f>'Założenia i wyniki'!$E$6*Znorm.Profile!B3357*((100-(24*'Założenia i wyniki'!$E$9))/100)</f>
        <v>2.0199237735849058</v>
      </c>
      <c r="C3357">
        <f>'Założenia i wyniki'!$E$8*Znorm.Profile!C3357*(1+'Założenia i wyniki'!$E$10/100)^24</f>
        <v>0.35574665</v>
      </c>
      <c r="D3357">
        <f t="shared" si="156"/>
        <v>0.35574665</v>
      </c>
      <c r="E3357">
        <f t="shared" si="157"/>
        <v>1.6641771235849059</v>
      </c>
      <c r="F3357">
        <f t="shared" si="158"/>
        <v>0</v>
      </c>
    </row>
    <row r="3358" spans="1:6" x14ac:dyDescent="0.25">
      <c r="A3358">
        <v>3349</v>
      </c>
      <c r="B3358">
        <f>'Założenia i wyniki'!$E$6*Znorm.Profile!B3358*((100-(24*'Założenia i wyniki'!$E$9))/100)</f>
        <v>1.953301886792453</v>
      </c>
      <c r="C3358">
        <f>'Założenia i wyniki'!$E$8*Znorm.Profile!C3358*(1+'Założenia i wyniki'!$E$10/100)^24</f>
        <v>0.35648689999999994</v>
      </c>
      <c r="D3358">
        <f t="shared" si="156"/>
        <v>0.35648689999999994</v>
      </c>
      <c r="E3358">
        <f t="shared" si="157"/>
        <v>1.596814986792453</v>
      </c>
      <c r="F3358">
        <f t="shared" si="158"/>
        <v>0</v>
      </c>
    </row>
    <row r="3359" spans="1:6" x14ac:dyDescent="0.25">
      <c r="A3359">
        <v>3350</v>
      </c>
      <c r="B3359">
        <f>'Założenia i wyniki'!$E$6*Znorm.Profile!B3359*((100-(24*'Założenia i wyniki'!$E$9))/100)</f>
        <v>1.7958943396226412</v>
      </c>
      <c r="C3359">
        <f>'Założenia i wyniki'!$E$8*Znorm.Profile!C3359*(1+'Założenia i wyniki'!$E$10/100)^24</f>
        <v>0.36568594999999998</v>
      </c>
      <c r="D3359">
        <f t="shared" si="156"/>
        <v>0.36568594999999998</v>
      </c>
      <c r="E3359">
        <f t="shared" si="157"/>
        <v>1.4302083896226412</v>
      </c>
      <c r="F3359">
        <f t="shared" si="158"/>
        <v>0</v>
      </c>
    </row>
    <row r="3360" spans="1:6" x14ac:dyDescent="0.25">
      <c r="A3360">
        <v>3351</v>
      </c>
      <c r="B3360">
        <f>'Założenia i wyniki'!$E$6*Znorm.Profile!B3360*((100-(24*'Założenia i wyniki'!$E$9))/100)</f>
        <v>1.5308550943396224</v>
      </c>
      <c r="C3360">
        <f>'Założenia i wyniki'!$E$8*Znorm.Profile!C3360*(1+'Założenia i wyniki'!$E$10/100)^24</f>
        <v>0.38251990000000002</v>
      </c>
      <c r="D3360">
        <f t="shared" si="156"/>
        <v>0.38251990000000002</v>
      </c>
      <c r="E3360">
        <f t="shared" si="157"/>
        <v>1.1483351943396225</v>
      </c>
      <c r="F3360">
        <f t="shared" si="158"/>
        <v>0</v>
      </c>
    </row>
    <row r="3361" spans="1:6" x14ac:dyDescent="0.25">
      <c r="A3361">
        <v>3352</v>
      </c>
      <c r="B3361">
        <f>'Założenia i wyniki'!$E$6*Znorm.Profile!B3361*((100-(24*'Założenia i wyniki'!$E$9))/100)</f>
        <v>1.1470550943396225</v>
      </c>
      <c r="C3361">
        <f>'Założenia i wyniki'!$E$8*Znorm.Profile!C3361*(1+'Założenia i wyniki'!$E$10/100)^24</f>
        <v>0.40469625000000004</v>
      </c>
      <c r="D3361">
        <f t="shared" si="156"/>
        <v>0.40469625000000004</v>
      </c>
      <c r="E3361">
        <f t="shared" si="157"/>
        <v>0.74235884433962251</v>
      </c>
      <c r="F3361">
        <f t="shared" si="158"/>
        <v>0</v>
      </c>
    </row>
    <row r="3362" spans="1:6" x14ac:dyDescent="0.25">
      <c r="A3362">
        <v>3353</v>
      </c>
      <c r="B3362">
        <f>'Założenia i wyniki'!$E$6*Znorm.Profile!B3362*((100-(24*'Założenia i wyniki'!$E$9))/100)</f>
        <v>0.67743177358490569</v>
      </c>
      <c r="C3362">
        <f>'Założenia i wyniki'!$E$8*Znorm.Profile!C3362*(1+'Założenia i wyniki'!$E$10/100)^24</f>
        <v>0.4162284</v>
      </c>
      <c r="D3362">
        <f t="shared" si="156"/>
        <v>0.4162284</v>
      </c>
      <c r="E3362">
        <f t="shared" si="157"/>
        <v>0.2612033735849057</v>
      </c>
      <c r="F3362">
        <f t="shared" si="158"/>
        <v>0</v>
      </c>
    </row>
    <row r="3363" spans="1:6" x14ac:dyDescent="0.25">
      <c r="A3363">
        <v>3354</v>
      </c>
      <c r="B3363">
        <f>'Założenia i wyniki'!$E$6*Znorm.Profile!B3363*((100-(24*'Założenia i wyniki'!$E$9))/100)</f>
        <v>0.23183501886792449</v>
      </c>
      <c r="C3363">
        <f>'Założenia i wyniki'!$E$8*Znorm.Profile!C3363*(1+'Założenia i wyniki'!$E$10/100)^24</f>
        <v>0.43455300000000002</v>
      </c>
      <c r="D3363">
        <f t="shared" si="156"/>
        <v>0.23183501886792449</v>
      </c>
      <c r="E3363">
        <f t="shared" si="157"/>
        <v>0</v>
      </c>
      <c r="F3363">
        <f t="shared" si="158"/>
        <v>0.20271798113207554</v>
      </c>
    </row>
    <row r="3364" spans="1:6" x14ac:dyDescent="0.25">
      <c r="A3364">
        <v>3355</v>
      </c>
      <c r="B3364">
        <f>'Założenia i wyniki'!$E$6*Znorm.Profile!B3364*((100-(24*'Założenia i wyniki'!$E$9))/100)</f>
        <v>7.9054415094339608E-2</v>
      </c>
      <c r="C3364">
        <f>'Założenia i wyniki'!$E$8*Znorm.Profile!C3364*(1+'Założenia i wyniki'!$E$10/100)^24</f>
        <v>0.47109125000000002</v>
      </c>
      <c r="D3364">
        <f t="shared" si="156"/>
        <v>7.9054415094339608E-2</v>
      </c>
      <c r="E3364">
        <f t="shared" si="157"/>
        <v>0</v>
      </c>
      <c r="F3364">
        <f t="shared" si="158"/>
        <v>0.39203683490566044</v>
      </c>
    </row>
    <row r="3365" spans="1:6" x14ac:dyDescent="0.25">
      <c r="A3365">
        <v>3356</v>
      </c>
      <c r="B3365">
        <f>'Założenia i wyniki'!$E$6*Znorm.Profile!B3365*((100-(24*'Założenia i wyniki'!$E$9))/100)</f>
        <v>0</v>
      </c>
      <c r="C3365">
        <f>'Założenia i wyniki'!$E$8*Znorm.Profile!C3365*(1+'Założenia i wyniki'!$E$10/100)^24</f>
        <v>0.51965270000000008</v>
      </c>
      <c r="D3365">
        <f t="shared" si="156"/>
        <v>0</v>
      </c>
      <c r="E3365">
        <f t="shared" si="157"/>
        <v>0</v>
      </c>
      <c r="F3365">
        <f t="shared" si="158"/>
        <v>0.51965270000000008</v>
      </c>
    </row>
    <row r="3366" spans="1:6" x14ac:dyDescent="0.25">
      <c r="A3366">
        <v>3357</v>
      </c>
      <c r="B3366">
        <f>'Założenia i wyniki'!$E$6*Znorm.Profile!B3366*((100-(24*'Założenia i wyniki'!$E$9))/100)</f>
        <v>0</v>
      </c>
      <c r="C3366">
        <f>'Założenia i wyniki'!$E$8*Znorm.Profile!C3366*(1+'Założenia i wyniki'!$E$10/100)^24</f>
        <v>0.50458449999999999</v>
      </c>
      <c r="D3366">
        <f t="shared" si="156"/>
        <v>0</v>
      </c>
      <c r="E3366">
        <f t="shared" si="157"/>
        <v>0</v>
      </c>
      <c r="F3366">
        <f t="shared" si="158"/>
        <v>0.50458449999999999</v>
      </c>
    </row>
    <row r="3367" spans="1:6" x14ac:dyDescent="0.25">
      <c r="A3367">
        <v>3358</v>
      </c>
      <c r="B3367">
        <f>'Założenia i wyniki'!$E$6*Znorm.Profile!B3367*((100-(24*'Założenia i wyniki'!$E$9))/100)</f>
        <v>0</v>
      </c>
      <c r="C3367">
        <f>'Założenia i wyniki'!$E$8*Znorm.Profile!C3367*(1+'Założenia i wyniki'!$E$10/100)^24</f>
        <v>0.40436549999999999</v>
      </c>
      <c r="D3367">
        <f t="shared" si="156"/>
        <v>0</v>
      </c>
      <c r="E3367">
        <f t="shared" si="157"/>
        <v>0</v>
      </c>
      <c r="F3367">
        <f t="shared" si="158"/>
        <v>0.40436549999999999</v>
      </c>
    </row>
    <row r="3368" spans="1:6" x14ac:dyDescent="0.25">
      <c r="A3368">
        <v>3359</v>
      </c>
      <c r="B3368">
        <f>'Założenia i wyniki'!$E$6*Znorm.Profile!B3368*((100-(24*'Założenia i wyniki'!$E$9))/100)</f>
        <v>0</v>
      </c>
      <c r="C3368">
        <f>'Założenia i wyniki'!$E$8*Znorm.Profile!C3368*(1+'Założenia i wyniki'!$E$10/100)^24</f>
        <v>0.29835225000000004</v>
      </c>
      <c r="D3368">
        <f t="shared" si="156"/>
        <v>0</v>
      </c>
      <c r="E3368">
        <f t="shared" si="157"/>
        <v>0</v>
      </c>
      <c r="F3368">
        <f t="shared" si="158"/>
        <v>0.29835225000000004</v>
      </c>
    </row>
    <row r="3369" spans="1:6" x14ac:dyDescent="0.25">
      <c r="A3369">
        <v>3360</v>
      </c>
      <c r="B3369">
        <f>'Założenia i wyniki'!$E$6*Znorm.Profile!B3369*((100-(24*'Założenia i wyniki'!$E$9))/100)</f>
        <v>0</v>
      </c>
      <c r="C3369">
        <f>'Założenia i wyniki'!$E$8*Znorm.Profile!C3369*(1+'Założenia i wyniki'!$E$10/100)^24</f>
        <v>0.22879779999999997</v>
      </c>
      <c r="D3369">
        <f t="shared" si="156"/>
        <v>0</v>
      </c>
      <c r="E3369">
        <f t="shared" si="157"/>
        <v>0</v>
      </c>
      <c r="F3369">
        <f t="shared" si="158"/>
        <v>0.22879779999999997</v>
      </c>
    </row>
    <row r="3370" spans="1:6" x14ac:dyDescent="0.25">
      <c r="A3370">
        <v>3361</v>
      </c>
      <c r="B3370">
        <f>'Założenia i wyniki'!$E$6*Znorm.Profile!B3370*((100-(24*'Założenia i wyniki'!$E$9))/100)</f>
        <v>0</v>
      </c>
      <c r="C3370">
        <f>'Założenia i wyniki'!$E$8*Znorm.Profile!C3370*(1+'Założenia i wyniki'!$E$10/100)^24</f>
        <v>0.19736954999999998</v>
      </c>
      <c r="D3370">
        <f t="shared" si="156"/>
        <v>0</v>
      </c>
      <c r="E3370">
        <f t="shared" si="157"/>
        <v>0</v>
      </c>
      <c r="F3370">
        <f t="shared" si="158"/>
        <v>0.19736954999999998</v>
      </c>
    </row>
    <row r="3371" spans="1:6" x14ac:dyDescent="0.25">
      <c r="A3371">
        <v>3362</v>
      </c>
      <c r="B3371">
        <f>'Założenia i wyniki'!$E$6*Znorm.Profile!B3371*((100-(24*'Założenia i wyniki'!$E$9))/100)</f>
        <v>0</v>
      </c>
      <c r="C3371">
        <f>'Założenia i wyniki'!$E$8*Znorm.Profile!C3371*(1+'Założenia i wyniki'!$E$10/100)^24</f>
        <v>0.18301499999999998</v>
      </c>
      <c r="D3371">
        <f t="shared" si="156"/>
        <v>0</v>
      </c>
      <c r="E3371">
        <f t="shared" si="157"/>
        <v>0</v>
      </c>
      <c r="F3371">
        <f t="shared" si="158"/>
        <v>0.18301499999999998</v>
      </c>
    </row>
    <row r="3372" spans="1:6" x14ac:dyDescent="0.25">
      <c r="A3372">
        <v>3363</v>
      </c>
      <c r="B3372">
        <f>'Założenia i wyniki'!$E$6*Znorm.Profile!B3372*((100-(24*'Założenia i wyniki'!$E$9))/100)</f>
        <v>0</v>
      </c>
      <c r="C3372">
        <f>'Założenia i wyniki'!$E$8*Znorm.Profile!C3372*(1+'Założenia i wyniki'!$E$10/100)^24</f>
        <v>0.18218935</v>
      </c>
      <c r="D3372">
        <f t="shared" si="156"/>
        <v>0</v>
      </c>
      <c r="E3372">
        <f t="shared" si="157"/>
        <v>0</v>
      </c>
      <c r="F3372">
        <f t="shared" si="158"/>
        <v>0.18218935</v>
      </c>
    </row>
    <row r="3373" spans="1:6" x14ac:dyDescent="0.25">
      <c r="A3373">
        <v>3364</v>
      </c>
      <c r="B3373">
        <f>'Założenia i wyniki'!$E$6*Znorm.Profile!B3373*((100-(24*'Założenia i wyniki'!$E$9))/100)</f>
        <v>0</v>
      </c>
      <c r="C3373">
        <f>'Założenia i wyniki'!$E$8*Znorm.Profile!C3373*(1+'Założenia i wyniki'!$E$10/100)^24</f>
        <v>0.20279385</v>
      </c>
      <c r="D3373">
        <f t="shared" si="156"/>
        <v>0</v>
      </c>
      <c r="E3373">
        <f t="shared" si="157"/>
        <v>0</v>
      </c>
      <c r="F3373">
        <f t="shared" si="158"/>
        <v>0.20279385</v>
      </c>
    </row>
    <row r="3374" spans="1:6" x14ac:dyDescent="0.25">
      <c r="A3374">
        <v>3365</v>
      </c>
      <c r="B3374">
        <f>'Założenia i wyniki'!$E$6*Znorm.Profile!B3374*((100-(24*'Założenia i wyniki'!$E$9))/100)</f>
        <v>7.3160588679245284E-2</v>
      </c>
      <c r="C3374">
        <f>'Założenia i wyniki'!$E$8*Znorm.Profile!C3374*(1+'Założenia i wyniki'!$E$10/100)^24</f>
        <v>0.25592209999999999</v>
      </c>
      <c r="D3374">
        <f t="shared" si="156"/>
        <v>7.3160588679245284E-2</v>
      </c>
      <c r="E3374">
        <f t="shared" si="157"/>
        <v>0</v>
      </c>
      <c r="F3374">
        <f t="shared" si="158"/>
        <v>0.18276151132075469</v>
      </c>
    </row>
    <row r="3375" spans="1:6" x14ac:dyDescent="0.25">
      <c r="A3375">
        <v>3366</v>
      </c>
      <c r="B3375">
        <f>'Założenia i wyniki'!$E$6*Znorm.Profile!B3375*((100-(24*'Założenia i wyniki'!$E$9))/100)</f>
        <v>0.21434105660377359</v>
      </c>
      <c r="C3375">
        <f>'Założenia i wyniki'!$E$8*Znorm.Profile!C3375*(1+'Założenia i wyniki'!$E$10/100)^24</f>
        <v>0.34232239999999997</v>
      </c>
      <c r="D3375">
        <f t="shared" si="156"/>
        <v>0.21434105660377359</v>
      </c>
      <c r="E3375">
        <f t="shared" si="157"/>
        <v>0</v>
      </c>
      <c r="F3375">
        <f t="shared" si="158"/>
        <v>0.12798134339622638</v>
      </c>
    </row>
    <row r="3376" spans="1:6" x14ac:dyDescent="0.25">
      <c r="A3376">
        <v>3367</v>
      </c>
      <c r="B3376">
        <f>'Założenia i wyniki'!$E$6*Znorm.Profile!B3376*((100-(24*'Założenia i wyniki'!$E$9))/100)</f>
        <v>0.66368052830188673</v>
      </c>
      <c r="C3376">
        <f>'Założenia i wyniki'!$E$8*Znorm.Profile!C3376*(1+'Założenia i wyniki'!$E$10/100)^24</f>
        <v>0.38708005000000001</v>
      </c>
      <c r="D3376">
        <f t="shared" si="156"/>
        <v>0.38708005000000001</v>
      </c>
      <c r="E3376">
        <f t="shared" si="157"/>
        <v>0.27660047830188672</v>
      </c>
      <c r="F3376">
        <f t="shared" si="158"/>
        <v>0</v>
      </c>
    </row>
    <row r="3377" spans="1:6" x14ac:dyDescent="0.25">
      <c r="A3377">
        <v>3368</v>
      </c>
      <c r="B3377">
        <f>'Założenia i wyniki'!$E$6*Znorm.Profile!B3377*((100-(24*'Założenia i wyniki'!$E$9))/100)</f>
        <v>1.1568883018867924</v>
      </c>
      <c r="C3377">
        <f>'Założenia i wyniki'!$E$8*Znorm.Profile!C3377*(1+'Założenia i wyniki'!$E$10/100)^24</f>
        <v>0.39376015000000003</v>
      </c>
      <c r="D3377">
        <f t="shared" si="156"/>
        <v>0.39376015000000003</v>
      </c>
      <c r="E3377">
        <f t="shared" si="157"/>
        <v>0.76312815188679228</v>
      </c>
      <c r="F3377">
        <f t="shared" si="158"/>
        <v>0</v>
      </c>
    </row>
    <row r="3378" spans="1:6" x14ac:dyDescent="0.25">
      <c r="A3378">
        <v>3369</v>
      </c>
      <c r="B3378">
        <f>'Założenia i wyniki'!$E$6*Znorm.Profile!B3378*((100-(24*'Założenia i wyniki'!$E$9))/100)</f>
        <v>1.5557811320754718</v>
      </c>
      <c r="C3378">
        <f>'Założenia i wyniki'!$E$8*Znorm.Profile!C3378*(1+'Założenia i wyniki'!$E$10/100)^24</f>
        <v>0.38240964999999999</v>
      </c>
      <c r="D3378">
        <f t="shared" si="156"/>
        <v>0.38240964999999999</v>
      </c>
      <c r="E3378">
        <f t="shared" si="157"/>
        <v>1.1733714820754717</v>
      </c>
      <c r="F3378">
        <f t="shared" si="158"/>
        <v>0</v>
      </c>
    </row>
    <row r="3379" spans="1:6" x14ac:dyDescent="0.25">
      <c r="A3379">
        <v>3370</v>
      </c>
      <c r="B3379">
        <f>'Założenia i wyniki'!$E$6*Znorm.Profile!B3379*((100-(24*'Założenia i wyniki'!$E$9))/100)</f>
        <v>1.8152558490566038</v>
      </c>
      <c r="C3379">
        <f>'Założenia i wyniki'!$E$8*Znorm.Profile!C3379*(1+'Założenia i wyniki'!$E$10/100)^24</f>
        <v>0.37845429999999997</v>
      </c>
      <c r="D3379">
        <f t="shared" si="156"/>
        <v>0.37845429999999997</v>
      </c>
      <c r="E3379">
        <f t="shared" si="157"/>
        <v>1.4368015490566037</v>
      </c>
      <c r="F3379">
        <f t="shared" si="158"/>
        <v>0</v>
      </c>
    </row>
    <row r="3380" spans="1:6" x14ac:dyDescent="0.25">
      <c r="A3380">
        <v>3371</v>
      </c>
      <c r="B3380">
        <f>'Założenia i wyniki'!$E$6*Znorm.Profile!B3380*((100-(24*'Założenia i wyniki'!$E$9))/100)</f>
        <v>1.9488045283018869</v>
      </c>
      <c r="C3380">
        <f>'Założenia i wyniki'!$E$8*Znorm.Profile!C3380*(1+'Założenia i wyniki'!$E$10/100)^24</f>
        <v>0.36989644999999999</v>
      </c>
      <c r="D3380">
        <f t="shared" si="156"/>
        <v>0.36989644999999999</v>
      </c>
      <c r="E3380">
        <f t="shared" si="157"/>
        <v>1.578908078301887</v>
      </c>
      <c r="F3380">
        <f t="shared" si="158"/>
        <v>0</v>
      </c>
    </row>
    <row r="3381" spans="1:6" x14ac:dyDescent="0.25">
      <c r="A3381">
        <v>3372</v>
      </c>
      <c r="B3381">
        <f>'Założenia i wyniki'!$E$6*Znorm.Profile!B3381*((100-(24*'Założenia i wyniki'!$E$9))/100)</f>
        <v>1.9765509433962263</v>
      </c>
      <c r="C3381">
        <f>'Założenia i wyniki'!$E$8*Znorm.Profile!C3381*(1+'Założenia i wyniki'!$E$10/100)^24</f>
        <v>0.36747025</v>
      </c>
      <c r="D3381">
        <f t="shared" si="156"/>
        <v>0.36747025</v>
      </c>
      <c r="E3381">
        <f t="shared" si="157"/>
        <v>1.6090806933962263</v>
      </c>
      <c r="F3381">
        <f t="shared" si="158"/>
        <v>0</v>
      </c>
    </row>
    <row r="3382" spans="1:6" x14ac:dyDescent="0.25">
      <c r="A3382">
        <v>3373</v>
      </c>
      <c r="B3382">
        <f>'Założenia i wyniki'!$E$6*Znorm.Profile!B3382*((100-(24*'Założenia i wyniki'!$E$9))/100)</f>
        <v>1.9112249056603774</v>
      </c>
      <c r="C3382">
        <f>'Założenia i wyniki'!$E$8*Znorm.Profile!C3382*(1+'Założenia i wyniki'!$E$10/100)^24</f>
        <v>0.37329670000000004</v>
      </c>
      <c r="D3382">
        <f t="shared" si="156"/>
        <v>0.37329670000000004</v>
      </c>
      <c r="E3382">
        <f t="shared" si="157"/>
        <v>1.5379282056603774</v>
      </c>
      <c r="F3382">
        <f t="shared" si="158"/>
        <v>0</v>
      </c>
    </row>
    <row r="3383" spans="1:6" x14ac:dyDescent="0.25">
      <c r="A3383">
        <v>3374</v>
      </c>
      <c r="B3383">
        <f>'Założenia i wyniki'!$E$6*Znorm.Profile!B3383*((100-(24*'Założenia i wyniki'!$E$9))/100)</f>
        <v>1.7471094339622639</v>
      </c>
      <c r="C3383">
        <f>'Założenia i wyniki'!$E$8*Znorm.Profile!C3383*(1+'Założenia i wyniki'!$E$10/100)^24</f>
        <v>0.37189914999999996</v>
      </c>
      <c r="D3383">
        <f t="shared" si="156"/>
        <v>0.37189914999999996</v>
      </c>
      <c r="E3383">
        <f t="shared" si="157"/>
        <v>1.375210283962264</v>
      </c>
      <c r="F3383">
        <f t="shared" si="158"/>
        <v>0</v>
      </c>
    </row>
    <row r="3384" spans="1:6" x14ac:dyDescent="0.25">
      <c r="A3384">
        <v>3375</v>
      </c>
      <c r="B3384">
        <f>'Założenia i wyniki'!$E$6*Znorm.Profile!B3384*((100-(24*'Założenia i wyniki'!$E$9))/100)</f>
        <v>1.4967056603773583</v>
      </c>
      <c r="C3384">
        <f>'Założenia i wyniki'!$E$8*Znorm.Profile!C3384*(1+'Założenia i wyniki'!$E$10/100)^24</f>
        <v>0.37743160000000003</v>
      </c>
      <c r="D3384">
        <f t="shared" si="156"/>
        <v>0.37743160000000003</v>
      </c>
      <c r="E3384">
        <f t="shared" si="157"/>
        <v>1.1192740603773583</v>
      </c>
      <c r="F3384">
        <f t="shared" si="158"/>
        <v>0</v>
      </c>
    </row>
    <row r="3385" spans="1:6" x14ac:dyDescent="0.25">
      <c r="A3385">
        <v>3376</v>
      </c>
      <c r="B3385">
        <f>'Założenia i wyniki'!$E$6*Znorm.Profile!B3385*((100-(24*'Założenia i wyniki'!$E$9))/100)</f>
        <v>1.1212905660377359</v>
      </c>
      <c r="C3385">
        <f>'Założenia i wyniki'!$E$8*Znorm.Profile!C3385*(1+'Założenia i wyniki'!$E$10/100)^24</f>
        <v>0.39668300000000001</v>
      </c>
      <c r="D3385">
        <f t="shared" si="156"/>
        <v>0.39668300000000001</v>
      </c>
      <c r="E3385">
        <f t="shared" si="157"/>
        <v>0.72460756603773591</v>
      </c>
      <c r="F3385">
        <f t="shared" si="158"/>
        <v>0</v>
      </c>
    </row>
    <row r="3386" spans="1:6" x14ac:dyDescent="0.25">
      <c r="A3386">
        <v>3377</v>
      </c>
      <c r="B3386">
        <f>'Założenia i wyniki'!$E$6*Znorm.Profile!B3386*((100-(24*'Założenia i wyniki'!$E$9))/100)</f>
        <v>0.66653901886792444</v>
      </c>
      <c r="C3386">
        <f>'Założenia i wyniki'!$E$8*Znorm.Profile!C3386*(1+'Założenia i wyniki'!$E$10/100)^24</f>
        <v>0.41769175000000003</v>
      </c>
      <c r="D3386">
        <f t="shared" si="156"/>
        <v>0.41769175000000003</v>
      </c>
      <c r="E3386">
        <f t="shared" si="157"/>
        <v>0.24884726886792441</v>
      </c>
      <c r="F3386">
        <f t="shared" si="158"/>
        <v>0</v>
      </c>
    </row>
    <row r="3387" spans="1:6" x14ac:dyDescent="0.25">
      <c r="A3387">
        <v>3378</v>
      </c>
      <c r="B3387">
        <f>'Założenia i wyniki'!$E$6*Znorm.Profile!B3387*((100-(24*'Założenia i wyniki'!$E$9))/100)</f>
        <v>0.23465539622641507</v>
      </c>
      <c r="C3387">
        <f>'Założenia i wyniki'!$E$8*Znorm.Profile!C3387*(1+'Założenia i wyniki'!$E$10/100)^24</f>
        <v>0.4364325</v>
      </c>
      <c r="D3387">
        <f t="shared" si="156"/>
        <v>0.23465539622641507</v>
      </c>
      <c r="E3387">
        <f t="shared" si="157"/>
        <v>0</v>
      </c>
      <c r="F3387">
        <f t="shared" si="158"/>
        <v>0.20177710377358493</v>
      </c>
    </row>
    <row r="3388" spans="1:6" x14ac:dyDescent="0.25">
      <c r="A3388">
        <v>3379</v>
      </c>
      <c r="B3388">
        <f>'Założenia i wyniki'!$E$6*Znorm.Profile!B3388*((100-(24*'Założenia i wyniki'!$E$9))/100)</f>
        <v>7.9748075471698113E-2</v>
      </c>
      <c r="C3388">
        <f>'Założenia i wyniki'!$E$8*Znorm.Profile!C3388*(1+'Założenia i wyniki'!$E$10/100)^24</f>
        <v>0.46866960000000008</v>
      </c>
      <c r="D3388">
        <f t="shared" si="156"/>
        <v>7.9748075471698113E-2</v>
      </c>
      <c r="E3388">
        <f t="shared" si="157"/>
        <v>0</v>
      </c>
      <c r="F3388">
        <f t="shared" si="158"/>
        <v>0.38892152452830198</v>
      </c>
    </row>
    <row r="3389" spans="1:6" x14ac:dyDescent="0.25">
      <c r="A3389">
        <v>3380</v>
      </c>
      <c r="B3389">
        <f>'Założenia i wyniki'!$E$6*Znorm.Profile!B3389*((100-(24*'Założenia i wyniki'!$E$9))/100)</f>
        <v>0</v>
      </c>
      <c r="C3389">
        <f>'Założenia i wyniki'!$E$8*Znorm.Profile!C3389*(1+'Założenia i wyniki'!$E$10/100)^24</f>
        <v>0.51294250000000008</v>
      </c>
      <c r="D3389">
        <f t="shared" si="156"/>
        <v>0</v>
      </c>
      <c r="E3389">
        <f t="shared" si="157"/>
        <v>0</v>
      </c>
      <c r="F3389">
        <f t="shared" si="158"/>
        <v>0.51294250000000008</v>
      </c>
    </row>
    <row r="3390" spans="1:6" x14ac:dyDescent="0.25">
      <c r="A3390">
        <v>3381</v>
      </c>
      <c r="B3390">
        <f>'Założenia i wyniki'!$E$6*Znorm.Profile!B3390*((100-(24*'Założenia i wyniki'!$E$9))/100)</f>
        <v>0</v>
      </c>
      <c r="C3390">
        <f>'Założenia i wyniki'!$E$8*Znorm.Profile!C3390*(1+'Założenia i wyniki'!$E$10/100)^24</f>
        <v>0.49418914999999997</v>
      </c>
      <c r="D3390">
        <f t="shared" si="156"/>
        <v>0</v>
      </c>
      <c r="E3390">
        <f t="shared" si="157"/>
        <v>0</v>
      </c>
      <c r="F3390">
        <f t="shared" si="158"/>
        <v>0.49418914999999997</v>
      </c>
    </row>
    <row r="3391" spans="1:6" x14ac:dyDescent="0.25">
      <c r="A3391">
        <v>3382</v>
      </c>
      <c r="B3391">
        <f>'Założenia i wyniki'!$E$6*Znorm.Profile!B3391*((100-(24*'Założenia i wyniki'!$E$9))/100)</f>
        <v>0</v>
      </c>
      <c r="C3391">
        <f>'Założenia i wyniki'!$E$8*Znorm.Profile!C3391*(1+'Założenia i wyniki'!$E$10/100)^24</f>
        <v>0.40358429999999995</v>
      </c>
      <c r="D3391">
        <f t="shared" si="156"/>
        <v>0</v>
      </c>
      <c r="E3391">
        <f t="shared" si="157"/>
        <v>0</v>
      </c>
      <c r="F3391">
        <f t="shared" si="158"/>
        <v>0.40358429999999995</v>
      </c>
    </row>
    <row r="3392" spans="1:6" x14ac:dyDescent="0.25">
      <c r="A3392">
        <v>3383</v>
      </c>
      <c r="B3392">
        <f>'Założenia i wyniki'!$E$6*Znorm.Profile!B3392*((100-(24*'Założenia i wyniki'!$E$9))/100)</f>
        <v>0</v>
      </c>
      <c r="C3392">
        <f>'Założenia i wyniki'!$E$8*Znorm.Profile!C3392*(1+'Założenia i wyniki'!$E$10/100)^24</f>
        <v>0.30266880000000002</v>
      </c>
      <c r="D3392">
        <f t="shared" si="156"/>
        <v>0</v>
      </c>
      <c r="E3392">
        <f t="shared" si="157"/>
        <v>0</v>
      </c>
      <c r="F3392">
        <f t="shared" si="158"/>
        <v>0.30266880000000002</v>
      </c>
    </row>
    <row r="3393" spans="1:6" x14ac:dyDescent="0.25">
      <c r="A3393">
        <v>3384</v>
      </c>
      <c r="B3393">
        <f>'Założenia i wyniki'!$E$6*Znorm.Profile!B3393*((100-(24*'Założenia i wyniki'!$E$9))/100)</f>
        <v>0</v>
      </c>
      <c r="C3393">
        <f>'Założenia i wyniki'!$E$8*Znorm.Profile!C3393*(1+'Założenia i wyniki'!$E$10/100)^24</f>
        <v>0.22989400000000002</v>
      </c>
      <c r="D3393">
        <f t="shared" si="156"/>
        <v>0</v>
      </c>
      <c r="E3393">
        <f t="shared" si="157"/>
        <v>0</v>
      </c>
      <c r="F3393">
        <f t="shared" si="158"/>
        <v>0.22989400000000002</v>
      </c>
    </row>
    <row r="3394" spans="1:6" x14ac:dyDescent="0.25">
      <c r="A3394">
        <v>3385</v>
      </c>
      <c r="B3394">
        <f>'Założenia i wyniki'!$E$6*Znorm.Profile!B3394*((100-(24*'Założenia i wyniki'!$E$9))/100)</f>
        <v>0</v>
      </c>
      <c r="C3394">
        <f>'Założenia i wyniki'!$E$8*Znorm.Profile!C3394*(1+'Założenia i wyniki'!$E$10/100)^24</f>
        <v>0.19395949999999998</v>
      </c>
      <c r="D3394">
        <f t="shared" si="156"/>
        <v>0</v>
      </c>
      <c r="E3394">
        <f t="shared" si="157"/>
        <v>0</v>
      </c>
      <c r="F3394">
        <f t="shared" si="158"/>
        <v>0.19395949999999998</v>
      </c>
    </row>
    <row r="3395" spans="1:6" x14ac:dyDescent="0.25">
      <c r="A3395">
        <v>3386</v>
      </c>
      <c r="B3395">
        <f>'Założenia i wyniki'!$E$6*Znorm.Profile!B3395*((100-(24*'Założenia i wyniki'!$E$9))/100)</f>
        <v>0</v>
      </c>
      <c r="C3395">
        <f>'Założenia i wyniki'!$E$8*Znorm.Profile!C3395*(1+'Założenia i wyniki'!$E$10/100)^24</f>
        <v>0.1852963</v>
      </c>
      <c r="D3395">
        <f t="shared" si="156"/>
        <v>0</v>
      </c>
      <c r="E3395">
        <f t="shared" si="157"/>
        <v>0</v>
      </c>
      <c r="F3395">
        <f t="shared" si="158"/>
        <v>0.1852963</v>
      </c>
    </row>
    <row r="3396" spans="1:6" x14ac:dyDescent="0.25">
      <c r="A3396">
        <v>3387</v>
      </c>
      <c r="B3396">
        <f>'Założenia i wyniki'!$E$6*Znorm.Profile!B3396*((100-(24*'Założenia i wyniki'!$E$9))/100)</f>
        <v>0</v>
      </c>
      <c r="C3396">
        <f>'Założenia i wyniki'!$E$8*Znorm.Profile!C3396*(1+'Założenia i wyniki'!$E$10/100)^24</f>
        <v>0.1847433</v>
      </c>
      <c r="D3396">
        <f t="shared" si="156"/>
        <v>0</v>
      </c>
      <c r="E3396">
        <f t="shared" si="157"/>
        <v>0</v>
      </c>
      <c r="F3396">
        <f t="shared" si="158"/>
        <v>0.1847433</v>
      </c>
    </row>
    <row r="3397" spans="1:6" x14ac:dyDescent="0.25">
      <c r="A3397">
        <v>3388</v>
      </c>
      <c r="B3397">
        <f>'Założenia i wyniki'!$E$6*Znorm.Profile!B3397*((100-(24*'Założenia i wyniki'!$E$9))/100)</f>
        <v>0</v>
      </c>
      <c r="C3397">
        <f>'Założenia i wyniki'!$E$8*Znorm.Profile!C3397*(1+'Założenia i wyniki'!$E$10/100)^24</f>
        <v>0.20059234999999997</v>
      </c>
      <c r="D3397">
        <f t="shared" si="156"/>
        <v>0</v>
      </c>
      <c r="E3397">
        <f t="shared" si="157"/>
        <v>0</v>
      </c>
      <c r="F3397">
        <f t="shared" si="158"/>
        <v>0.20059234999999997</v>
      </c>
    </row>
    <row r="3398" spans="1:6" x14ac:dyDescent="0.25">
      <c r="A3398">
        <v>3389</v>
      </c>
      <c r="B3398">
        <f>'Założenia i wyniki'!$E$6*Znorm.Profile!B3398*((100-(24*'Założenia i wyniki'!$E$9))/100)</f>
        <v>7.5215652830188676E-2</v>
      </c>
      <c r="C3398">
        <f>'Założenia i wyniki'!$E$8*Znorm.Profile!C3398*(1+'Założenia i wyniki'!$E$10/100)^24</f>
        <v>0.25331950000000003</v>
      </c>
      <c r="D3398">
        <f t="shared" si="156"/>
        <v>7.5215652830188676E-2</v>
      </c>
      <c r="E3398">
        <f t="shared" si="157"/>
        <v>0</v>
      </c>
      <c r="F3398">
        <f t="shared" si="158"/>
        <v>0.17810384716981137</v>
      </c>
    </row>
    <row r="3399" spans="1:6" x14ac:dyDescent="0.25">
      <c r="A3399">
        <v>3390</v>
      </c>
      <c r="B3399">
        <f>'Założenia i wyniki'!$E$6*Znorm.Profile!B3399*((100-(24*'Założenia i wyniki'!$E$9))/100)</f>
        <v>0.21220671698113205</v>
      </c>
      <c r="C3399">
        <f>'Założenia i wyniki'!$E$8*Znorm.Profile!C3399*(1+'Założenia i wyniki'!$E$10/100)^24</f>
        <v>0.33999874999999996</v>
      </c>
      <c r="D3399">
        <f t="shared" si="156"/>
        <v>0.21220671698113205</v>
      </c>
      <c r="E3399">
        <f t="shared" si="157"/>
        <v>0</v>
      </c>
      <c r="F3399">
        <f t="shared" si="158"/>
        <v>0.12779203301886791</v>
      </c>
    </row>
    <row r="3400" spans="1:6" x14ac:dyDescent="0.25">
      <c r="A3400">
        <v>3391</v>
      </c>
      <c r="B3400">
        <f>'Założenia i wyniki'!$E$6*Znorm.Profile!B3400*((100-(24*'Założenia i wyniki'!$E$9))/100)</f>
        <v>0.65694973584905669</v>
      </c>
      <c r="C3400">
        <f>'Założenia i wyniki'!$E$8*Znorm.Profile!C3400*(1+'Założenia i wyniki'!$E$10/100)^24</f>
        <v>0.38716510000000004</v>
      </c>
      <c r="D3400">
        <f t="shared" si="156"/>
        <v>0.38716510000000004</v>
      </c>
      <c r="E3400">
        <f t="shared" si="157"/>
        <v>0.26978463584905665</v>
      </c>
      <c r="F3400">
        <f t="shared" si="158"/>
        <v>0</v>
      </c>
    </row>
    <row r="3401" spans="1:6" x14ac:dyDescent="0.25">
      <c r="A3401">
        <v>3392</v>
      </c>
      <c r="B3401">
        <f>'Założenia i wyniki'!$E$6*Znorm.Profile!B3401*((100-(24*'Założenia i wyniki'!$E$9))/100)</f>
        <v>1.1361547169811321</v>
      </c>
      <c r="C3401">
        <f>'Założenia i wyniki'!$E$8*Znorm.Profile!C3401*(1+'Założenia i wyniki'!$E$10/100)^24</f>
        <v>0.38581690000000002</v>
      </c>
      <c r="D3401">
        <f t="shared" si="156"/>
        <v>0.38581690000000002</v>
      </c>
      <c r="E3401">
        <f t="shared" si="157"/>
        <v>0.75033781698113211</v>
      </c>
      <c r="F3401">
        <f t="shared" si="158"/>
        <v>0</v>
      </c>
    </row>
    <row r="3402" spans="1:6" x14ac:dyDescent="0.25">
      <c r="A3402">
        <v>3393</v>
      </c>
      <c r="B3402">
        <f>'Założenia i wyniki'!$E$6*Znorm.Profile!B3402*((100-(24*'Założenia i wyniki'!$E$9))/100)</f>
        <v>1.5262052830188677</v>
      </c>
      <c r="C3402">
        <f>'Założenia i wyniki'!$E$8*Znorm.Profile!C3402*(1+'Założenia i wyniki'!$E$10/100)^24</f>
        <v>0.39322569999999996</v>
      </c>
      <c r="D3402">
        <f t="shared" si="156"/>
        <v>0.39322569999999996</v>
      </c>
      <c r="E3402">
        <f t="shared" si="157"/>
        <v>1.1329795830188678</v>
      </c>
      <c r="F3402">
        <f t="shared" si="158"/>
        <v>0</v>
      </c>
    </row>
    <row r="3403" spans="1:6" x14ac:dyDescent="0.25">
      <c r="A3403">
        <v>3394</v>
      </c>
      <c r="B3403">
        <f>'Założenia i wyniki'!$E$6*Znorm.Profile!B3403*((100-(24*'Założenia i wyniki'!$E$9))/100)</f>
        <v>1.7808777358490564</v>
      </c>
      <c r="C3403">
        <f>'Założenia i wyniki'!$E$8*Znorm.Profile!C3403*(1+'Założenia i wyniki'!$E$10/100)^24</f>
        <v>0.37869229999999998</v>
      </c>
      <c r="D3403">
        <f t="shared" ref="D3403:D3466" si="159">IF(B3403&lt;=C3403,B3403,C3403)</f>
        <v>0.37869229999999998</v>
      </c>
      <c r="E3403">
        <f t="shared" ref="E3403:E3466" si="160">IF(B3403&gt;C3403,B3403-C3403,0)</f>
        <v>1.4021854358490564</v>
      </c>
      <c r="F3403">
        <f t="shared" ref="F3403:F3466" si="161">IF(B3403&lt;C3403,C3403-B3403,0)</f>
        <v>0</v>
      </c>
    </row>
    <row r="3404" spans="1:6" x14ac:dyDescent="0.25">
      <c r="A3404">
        <v>3395</v>
      </c>
      <c r="B3404">
        <f>'Założenia i wyniki'!$E$6*Znorm.Profile!B3404*((100-(24*'Założenia i wyniki'!$E$9))/100)</f>
        <v>1.9020015094339622</v>
      </c>
      <c r="C3404">
        <f>'Założenia i wyniki'!$E$8*Znorm.Profile!C3404*(1+'Założenia i wyniki'!$E$10/100)^24</f>
        <v>0.38330599999999998</v>
      </c>
      <c r="D3404">
        <f t="shared" si="159"/>
        <v>0.38330599999999998</v>
      </c>
      <c r="E3404">
        <f t="shared" si="160"/>
        <v>1.5186955094339623</v>
      </c>
      <c r="F3404">
        <f t="shared" si="161"/>
        <v>0</v>
      </c>
    </row>
    <row r="3405" spans="1:6" x14ac:dyDescent="0.25">
      <c r="A3405">
        <v>3396</v>
      </c>
      <c r="B3405">
        <f>'Założenia i wyniki'!$E$6*Znorm.Profile!B3405*((100-(24*'Założenia i wyniki'!$E$9))/100)</f>
        <v>1.9360747169811321</v>
      </c>
      <c r="C3405">
        <f>'Założenia i wyniki'!$E$8*Znorm.Profile!C3405*(1+'Założenia i wyniki'!$E$10/100)^24</f>
        <v>0.37444224999999998</v>
      </c>
      <c r="D3405">
        <f t="shared" si="159"/>
        <v>0.37444224999999998</v>
      </c>
      <c r="E3405">
        <f t="shared" si="160"/>
        <v>1.5616324669811321</v>
      </c>
      <c r="F3405">
        <f t="shared" si="161"/>
        <v>0</v>
      </c>
    </row>
    <row r="3406" spans="1:6" x14ac:dyDescent="0.25">
      <c r="A3406">
        <v>3397</v>
      </c>
      <c r="B3406">
        <f>'Założenia i wyniki'!$E$6*Znorm.Profile!B3406*((100-(24*'Założenia i wyniki'!$E$9))/100)</f>
        <v>1.8651079245283018</v>
      </c>
      <c r="C3406">
        <f>'Założenia i wyniki'!$E$8*Znorm.Profile!C3406*(1+'Założenia i wyniki'!$E$10/100)^24</f>
        <v>0.37232054999999997</v>
      </c>
      <c r="D3406">
        <f t="shared" si="159"/>
        <v>0.37232054999999997</v>
      </c>
      <c r="E3406">
        <f t="shared" si="160"/>
        <v>1.4927873745283018</v>
      </c>
      <c r="F3406">
        <f t="shared" si="161"/>
        <v>0</v>
      </c>
    </row>
    <row r="3407" spans="1:6" x14ac:dyDescent="0.25">
      <c r="A3407">
        <v>3398</v>
      </c>
      <c r="B3407">
        <f>'Założenia i wyniki'!$E$6*Znorm.Profile!B3407*((100-(24*'Założenia i wyniki'!$E$9))/100)</f>
        <v>1.7180671698113206</v>
      </c>
      <c r="C3407">
        <f>'Założenia i wyniki'!$E$8*Znorm.Profile!C3407*(1+'Założenia i wyniki'!$E$10/100)^24</f>
        <v>0.37745784999999998</v>
      </c>
      <c r="D3407">
        <f t="shared" si="159"/>
        <v>0.37745784999999998</v>
      </c>
      <c r="E3407">
        <f t="shared" si="160"/>
        <v>1.3406093198113207</v>
      </c>
      <c r="F3407">
        <f t="shared" si="161"/>
        <v>0</v>
      </c>
    </row>
    <row r="3408" spans="1:6" x14ac:dyDescent="0.25">
      <c r="A3408">
        <v>3399</v>
      </c>
      <c r="B3408">
        <f>'Założenia i wyniki'!$E$6*Znorm.Profile!B3408*((100-(24*'Założenia i wyniki'!$E$9))/100)</f>
        <v>1.4633947169811319</v>
      </c>
      <c r="C3408">
        <f>'Założenia i wyniki'!$E$8*Znorm.Profile!C3408*(1+'Założenia i wyniki'!$E$10/100)^24</f>
        <v>0.39987114999999995</v>
      </c>
      <c r="D3408">
        <f t="shared" si="159"/>
        <v>0.39987114999999995</v>
      </c>
      <c r="E3408">
        <f t="shared" si="160"/>
        <v>1.0635235669811318</v>
      </c>
      <c r="F3408">
        <f t="shared" si="161"/>
        <v>0</v>
      </c>
    </row>
    <row r="3409" spans="1:6" x14ac:dyDescent="0.25">
      <c r="A3409">
        <v>3400</v>
      </c>
      <c r="B3409">
        <f>'Założenia i wyniki'!$E$6*Znorm.Profile!B3409*((100-(24*'Założenia i wyniki'!$E$9))/100)</f>
        <v>1.0885894339622639</v>
      </c>
      <c r="C3409">
        <f>'Założenia i wyniki'!$E$8*Znorm.Profile!C3409*(1+'Założenia i wyniki'!$E$10/100)^24</f>
        <v>0.40930924999999996</v>
      </c>
      <c r="D3409">
        <f t="shared" si="159"/>
        <v>0.40930924999999996</v>
      </c>
      <c r="E3409">
        <f t="shared" si="160"/>
        <v>0.67928018396226397</v>
      </c>
      <c r="F3409">
        <f t="shared" si="161"/>
        <v>0</v>
      </c>
    </row>
    <row r="3410" spans="1:6" x14ac:dyDescent="0.25">
      <c r="A3410">
        <v>3401</v>
      </c>
      <c r="B3410">
        <f>'Założenia i wyniki'!$E$6*Znorm.Profile!B3410*((100-(24*'Założenia i wyniki'!$E$9))/100)</f>
        <v>0.64800837735849059</v>
      </c>
      <c r="C3410">
        <f>'Założenia i wyniki'!$E$8*Znorm.Profile!C3410*(1+'Założenia i wyniki'!$E$10/100)^24</f>
        <v>0.42240450000000002</v>
      </c>
      <c r="D3410">
        <f t="shared" si="159"/>
        <v>0.42240450000000002</v>
      </c>
      <c r="E3410">
        <f t="shared" si="160"/>
        <v>0.22560387735849058</v>
      </c>
      <c r="F3410">
        <f t="shared" si="161"/>
        <v>0</v>
      </c>
    </row>
    <row r="3411" spans="1:6" x14ac:dyDescent="0.25">
      <c r="A3411">
        <v>3402</v>
      </c>
      <c r="B3411">
        <f>'Założenia i wyniki'!$E$6*Znorm.Profile!B3411*((100-(24*'Założenia i wyniki'!$E$9))/100)</f>
        <v>0.23605033962264149</v>
      </c>
      <c r="C3411">
        <f>'Założenia i wyniki'!$E$8*Znorm.Profile!C3411*(1+'Założenia i wyniki'!$E$10/100)^24</f>
        <v>0.44811445</v>
      </c>
      <c r="D3411">
        <f t="shared" si="159"/>
        <v>0.23605033962264149</v>
      </c>
      <c r="E3411">
        <f t="shared" si="160"/>
        <v>0</v>
      </c>
      <c r="F3411">
        <f t="shared" si="161"/>
        <v>0.21206411037735851</v>
      </c>
    </row>
    <row r="3412" spans="1:6" x14ac:dyDescent="0.25">
      <c r="A3412">
        <v>3403</v>
      </c>
      <c r="B3412">
        <f>'Założenia i wyniki'!$E$6*Znorm.Profile!B3412*((100-(24*'Założenia i wyniki'!$E$9))/100)</f>
        <v>8.0594188679245282E-2</v>
      </c>
      <c r="C3412">
        <f>'Założenia i wyniki'!$E$8*Znorm.Profile!C3412*(1+'Założenia i wyniki'!$E$10/100)^24</f>
        <v>0.47896695</v>
      </c>
      <c r="D3412">
        <f t="shared" si="159"/>
        <v>8.0594188679245282E-2</v>
      </c>
      <c r="E3412">
        <f t="shared" si="160"/>
        <v>0</v>
      </c>
      <c r="F3412">
        <f t="shared" si="161"/>
        <v>0.39837276132075472</v>
      </c>
    </row>
    <row r="3413" spans="1:6" x14ac:dyDescent="0.25">
      <c r="A3413">
        <v>3404</v>
      </c>
      <c r="B3413">
        <f>'Założenia i wyniki'!$E$6*Znorm.Profile!B3413*((100-(24*'Założenia i wyniki'!$E$9))/100)</f>
        <v>0</v>
      </c>
      <c r="C3413">
        <f>'Założenia i wyniki'!$E$8*Znorm.Profile!C3413*(1+'Założenia i wyniki'!$E$10/100)^24</f>
        <v>0.48863464999999995</v>
      </c>
      <c r="D3413">
        <f t="shared" si="159"/>
        <v>0</v>
      </c>
      <c r="E3413">
        <f t="shared" si="160"/>
        <v>0</v>
      </c>
      <c r="F3413">
        <f t="shared" si="161"/>
        <v>0.48863464999999995</v>
      </c>
    </row>
    <row r="3414" spans="1:6" x14ac:dyDescent="0.25">
      <c r="A3414">
        <v>3405</v>
      </c>
      <c r="B3414">
        <f>'Założenia i wyniki'!$E$6*Znorm.Profile!B3414*((100-(24*'Założenia i wyniki'!$E$9))/100)</f>
        <v>0</v>
      </c>
      <c r="C3414">
        <f>'Założenia i wyniki'!$E$8*Znorm.Profile!C3414*(1+'Założenia i wyniki'!$E$10/100)^24</f>
        <v>0.49520870000000006</v>
      </c>
      <c r="D3414">
        <f t="shared" si="159"/>
        <v>0</v>
      </c>
      <c r="E3414">
        <f t="shared" si="160"/>
        <v>0</v>
      </c>
      <c r="F3414">
        <f t="shared" si="161"/>
        <v>0.49520870000000006</v>
      </c>
    </row>
    <row r="3415" spans="1:6" x14ac:dyDescent="0.25">
      <c r="A3415">
        <v>3406</v>
      </c>
      <c r="B3415">
        <f>'Założenia i wyniki'!$E$6*Znorm.Profile!B3415*((100-(24*'Założenia i wyniki'!$E$9))/100)</f>
        <v>0</v>
      </c>
      <c r="C3415">
        <f>'Założenia i wyniki'!$E$8*Znorm.Profile!C3415*(1+'Założenia i wyniki'!$E$10/100)^24</f>
        <v>0.41689234999999997</v>
      </c>
      <c r="D3415">
        <f t="shared" si="159"/>
        <v>0</v>
      </c>
      <c r="E3415">
        <f t="shared" si="160"/>
        <v>0</v>
      </c>
      <c r="F3415">
        <f t="shared" si="161"/>
        <v>0.41689234999999997</v>
      </c>
    </row>
    <row r="3416" spans="1:6" x14ac:dyDescent="0.25">
      <c r="A3416">
        <v>3407</v>
      </c>
      <c r="B3416">
        <f>'Założenia i wyniki'!$E$6*Znorm.Profile!B3416*((100-(24*'Założenia i wyniki'!$E$9))/100)</f>
        <v>0</v>
      </c>
      <c r="C3416">
        <f>'Założenia i wyniki'!$E$8*Znorm.Profile!C3416*(1+'Założenia i wyniki'!$E$10/100)^24</f>
        <v>0.31960074999999999</v>
      </c>
      <c r="D3416">
        <f t="shared" si="159"/>
        <v>0</v>
      </c>
      <c r="E3416">
        <f t="shared" si="160"/>
        <v>0</v>
      </c>
      <c r="F3416">
        <f t="shared" si="161"/>
        <v>0.31960074999999999</v>
      </c>
    </row>
    <row r="3417" spans="1:6" x14ac:dyDescent="0.25">
      <c r="A3417">
        <v>3408</v>
      </c>
      <c r="B3417">
        <f>'Założenia i wyniki'!$E$6*Znorm.Profile!B3417*((100-(24*'Założenia i wyniki'!$E$9))/100)</f>
        <v>0</v>
      </c>
      <c r="C3417">
        <f>'Założenia i wyniki'!$E$8*Znorm.Profile!C3417*(1+'Założenia i wyniki'!$E$10/100)^24</f>
        <v>0.24437175</v>
      </c>
      <c r="D3417">
        <f t="shared" si="159"/>
        <v>0</v>
      </c>
      <c r="E3417">
        <f t="shared" si="160"/>
        <v>0</v>
      </c>
      <c r="F3417">
        <f t="shared" si="161"/>
        <v>0.24437175</v>
      </c>
    </row>
    <row r="3418" spans="1:6" x14ac:dyDescent="0.25">
      <c r="A3418">
        <v>3409</v>
      </c>
      <c r="B3418">
        <f>'Założenia i wyniki'!$E$6*Znorm.Profile!B3418*((100-(24*'Założenia i wyniki'!$E$9))/100)</f>
        <v>0</v>
      </c>
      <c r="C3418">
        <f>'Założenia i wyniki'!$E$8*Znorm.Profile!C3418*(1+'Założenia i wyniki'!$E$10/100)^24</f>
        <v>0.20732319999999999</v>
      </c>
      <c r="D3418">
        <f t="shared" si="159"/>
        <v>0</v>
      </c>
      <c r="E3418">
        <f t="shared" si="160"/>
        <v>0</v>
      </c>
      <c r="F3418">
        <f t="shared" si="161"/>
        <v>0.20732319999999999</v>
      </c>
    </row>
    <row r="3419" spans="1:6" x14ac:dyDescent="0.25">
      <c r="A3419">
        <v>3410</v>
      </c>
      <c r="B3419">
        <f>'Założenia i wyniki'!$E$6*Znorm.Profile!B3419*((100-(24*'Założenia i wyniki'!$E$9))/100)</f>
        <v>0</v>
      </c>
      <c r="C3419">
        <f>'Założenia i wyniki'!$E$8*Znorm.Profile!C3419*(1+'Założenia i wyniki'!$E$10/100)^24</f>
        <v>0.18904094999999999</v>
      </c>
      <c r="D3419">
        <f t="shared" si="159"/>
        <v>0</v>
      </c>
      <c r="E3419">
        <f t="shared" si="160"/>
        <v>0</v>
      </c>
      <c r="F3419">
        <f t="shared" si="161"/>
        <v>0.18904094999999999</v>
      </c>
    </row>
    <row r="3420" spans="1:6" x14ac:dyDescent="0.25">
      <c r="A3420">
        <v>3411</v>
      </c>
      <c r="B3420">
        <f>'Założenia i wyniki'!$E$6*Znorm.Profile!B3420*((100-(24*'Założenia i wyniki'!$E$9))/100)</f>
        <v>0</v>
      </c>
      <c r="C3420">
        <f>'Założenia i wyniki'!$E$8*Znorm.Profile!C3420*(1+'Założenia i wyniki'!$E$10/100)^24</f>
        <v>0.18678729999999999</v>
      </c>
      <c r="D3420">
        <f t="shared" si="159"/>
        <v>0</v>
      </c>
      <c r="E3420">
        <f t="shared" si="160"/>
        <v>0</v>
      </c>
      <c r="F3420">
        <f t="shared" si="161"/>
        <v>0.18678729999999999</v>
      </c>
    </row>
    <row r="3421" spans="1:6" x14ac:dyDescent="0.25">
      <c r="A3421">
        <v>3412</v>
      </c>
      <c r="B3421">
        <f>'Założenia i wyniki'!$E$6*Znorm.Profile!B3421*((100-(24*'Założenia i wyniki'!$E$9))/100)</f>
        <v>0</v>
      </c>
      <c r="C3421">
        <f>'Założenia i wyniki'!$E$8*Znorm.Profile!C3421*(1+'Założenia i wyniki'!$E$10/100)^24</f>
        <v>0.1946784</v>
      </c>
      <c r="D3421">
        <f t="shared" si="159"/>
        <v>0</v>
      </c>
      <c r="E3421">
        <f t="shared" si="160"/>
        <v>0</v>
      </c>
      <c r="F3421">
        <f t="shared" si="161"/>
        <v>0.1946784</v>
      </c>
    </row>
    <row r="3422" spans="1:6" x14ac:dyDescent="0.25">
      <c r="A3422">
        <v>3413</v>
      </c>
      <c r="B3422">
        <f>'Założenia i wyniki'!$E$6*Znorm.Profile!B3422*((100-(24*'Założenia i wyniki'!$E$9))/100)</f>
        <v>6.9030641509433971E-2</v>
      </c>
      <c r="C3422">
        <f>'Założenia i wyniki'!$E$8*Znorm.Profile!C3422*(1+'Założenia i wyniki'!$E$10/100)^24</f>
        <v>0.221774</v>
      </c>
      <c r="D3422">
        <f t="shared" si="159"/>
        <v>6.9030641509433971E-2</v>
      </c>
      <c r="E3422">
        <f t="shared" si="160"/>
        <v>0</v>
      </c>
      <c r="F3422">
        <f t="shared" si="161"/>
        <v>0.15274335849056603</v>
      </c>
    </row>
    <row r="3423" spans="1:6" x14ac:dyDescent="0.25">
      <c r="A3423">
        <v>3414</v>
      </c>
      <c r="B3423">
        <f>'Założenia i wyniki'!$E$6*Znorm.Profile!B3423*((100-(24*'Założenia i wyniki'!$E$9))/100)</f>
        <v>0.22500513207547174</v>
      </c>
      <c r="C3423">
        <f>'Założenia i wyniki'!$E$8*Znorm.Profile!C3423*(1+'Założenia i wyniki'!$E$10/100)^24</f>
        <v>0.29027390000000003</v>
      </c>
      <c r="D3423">
        <f t="shared" si="159"/>
        <v>0.22500513207547174</v>
      </c>
      <c r="E3423">
        <f t="shared" si="160"/>
        <v>0</v>
      </c>
      <c r="F3423">
        <f t="shared" si="161"/>
        <v>6.5268767924528293E-2</v>
      </c>
    </row>
    <row r="3424" spans="1:6" x14ac:dyDescent="0.25">
      <c r="A3424">
        <v>3415</v>
      </c>
      <c r="B3424">
        <f>'Założenia i wyniki'!$E$6*Znorm.Profile!B3424*((100-(24*'Założenia i wyniki'!$E$9))/100)</f>
        <v>0.65660671698113204</v>
      </c>
      <c r="C3424">
        <f>'Założenia i wyniki'!$E$8*Znorm.Profile!C3424*(1+'Założenia i wyniki'!$E$10/100)^24</f>
        <v>0.34916700000000001</v>
      </c>
      <c r="D3424">
        <f t="shared" si="159"/>
        <v>0.34916700000000001</v>
      </c>
      <c r="E3424">
        <f t="shared" si="160"/>
        <v>0.30743971698113204</v>
      </c>
      <c r="F3424">
        <f t="shared" si="161"/>
        <v>0</v>
      </c>
    </row>
    <row r="3425" spans="1:6" x14ac:dyDescent="0.25">
      <c r="A3425">
        <v>3416</v>
      </c>
      <c r="B3425">
        <f>'Założenia i wyniki'!$E$6*Znorm.Profile!B3425*((100-(24*'Założenia i wyniki'!$E$9))/100)</f>
        <v>1.1384415094339622</v>
      </c>
      <c r="C3425">
        <f>'Założenia i wyniki'!$E$8*Znorm.Profile!C3425*(1+'Założenia i wyniki'!$E$10/100)^24</f>
        <v>0.40360180000000001</v>
      </c>
      <c r="D3425">
        <f t="shared" si="159"/>
        <v>0.40360180000000001</v>
      </c>
      <c r="E3425">
        <f t="shared" si="160"/>
        <v>0.73483970943396215</v>
      </c>
      <c r="F3425">
        <f t="shared" si="161"/>
        <v>0</v>
      </c>
    </row>
    <row r="3426" spans="1:6" x14ac:dyDescent="0.25">
      <c r="A3426">
        <v>3417</v>
      </c>
      <c r="B3426">
        <f>'Założenia i wyniki'!$E$6*Znorm.Profile!B3426*((100-(24*'Założenia i wyniki'!$E$9))/100)</f>
        <v>1.5400022641509432</v>
      </c>
      <c r="C3426">
        <f>'Założenia i wyniki'!$E$8*Znorm.Profile!C3426*(1+'Założenia i wyniki'!$E$10/100)^24</f>
        <v>0.43586094999999997</v>
      </c>
      <c r="D3426">
        <f t="shared" si="159"/>
        <v>0.43586094999999997</v>
      </c>
      <c r="E3426">
        <f t="shared" si="160"/>
        <v>1.1041413141509433</v>
      </c>
      <c r="F3426">
        <f t="shared" si="161"/>
        <v>0</v>
      </c>
    </row>
    <row r="3427" spans="1:6" x14ac:dyDescent="0.25">
      <c r="A3427">
        <v>3418</v>
      </c>
      <c r="B3427">
        <f>'Założenia i wyniki'!$E$6*Znorm.Profile!B3427*((100-(24*'Założenia i wyniki'!$E$9))/100)</f>
        <v>1.7957418867924526</v>
      </c>
      <c r="C3427">
        <f>'Założenia i wyniki'!$E$8*Znorm.Profile!C3427*(1+'Założenia i wyniki'!$E$10/100)^24</f>
        <v>0.45095645000000001</v>
      </c>
      <c r="D3427">
        <f t="shared" si="159"/>
        <v>0.45095645000000001</v>
      </c>
      <c r="E3427">
        <f t="shared" si="160"/>
        <v>1.3447854367924525</v>
      </c>
      <c r="F3427">
        <f t="shared" si="161"/>
        <v>0</v>
      </c>
    </row>
    <row r="3428" spans="1:6" x14ac:dyDescent="0.25">
      <c r="A3428">
        <v>3419</v>
      </c>
      <c r="B3428">
        <f>'Założenia i wyniki'!$E$6*Znorm.Profile!B3428*((100-(24*'Założenia i wyniki'!$E$9))/100)</f>
        <v>1.9243358490566036</v>
      </c>
      <c r="C3428">
        <f>'Założenia i wyniki'!$E$8*Znorm.Profile!C3428*(1+'Założenia i wyniki'!$E$10/100)^24</f>
        <v>0.45488099999999998</v>
      </c>
      <c r="D3428">
        <f t="shared" si="159"/>
        <v>0.45488099999999998</v>
      </c>
      <c r="E3428">
        <f t="shared" si="160"/>
        <v>1.4694548490566035</v>
      </c>
      <c r="F3428">
        <f t="shared" si="161"/>
        <v>0</v>
      </c>
    </row>
    <row r="3429" spans="1:6" x14ac:dyDescent="0.25">
      <c r="A3429">
        <v>3420</v>
      </c>
      <c r="B3429">
        <f>'Założenia i wyniki'!$E$6*Znorm.Profile!B3429*((100-(24*'Założenia i wyniki'!$E$9))/100)</f>
        <v>1.9612294339622638</v>
      </c>
      <c r="C3429">
        <f>'Założenia i wyniki'!$E$8*Znorm.Profile!C3429*(1+'Założenia i wyniki'!$E$10/100)^24</f>
        <v>0.45163615000000001</v>
      </c>
      <c r="D3429">
        <f t="shared" si="159"/>
        <v>0.45163615000000001</v>
      </c>
      <c r="E3429">
        <f t="shared" si="160"/>
        <v>1.5095932839622637</v>
      </c>
      <c r="F3429">
        <f t="shared" si="161"/>
        <v>0</v>
      </c>
    </row>
    <row r="3430" spans="1:6" x14ac:dyDescent="0.25">
      <c r="A3430">
        <v>3421</v>
      </c>
      <c r="B3430">
        <f>'Założenia i wyniki'!$E$6*Znorm.Profile!B3430*((100-(24*'Założenia i wyniki'!$E$9))/100)</f>
        <v>1.8883569811320755</v>
      </c>
      <c r="C3430">
        <f>'Założenia i wyniki'!$E$8*Znorm.Profile!C3430*(1+'Założenia i wyniki'!$E$10/100)^24</f>
        <v>0.45705764999999998</v>
      </c>
      <c r="D3430">
        <f t="shared" si="159"/>
        <v>0.45705764999999998</v>
      </c>
      <c r="E3430">
        <f t="shared" si="160"/>
        <v>1.4312993311320756</v>
      </c>
      <c r="F3430">
        <f t="shared" si="161"/>
        <v>0</v>
      </c>
    </row>
    <row r="3431" spans="1:6" x14ac:dyDescent="0.25">
      <c r="A3431">
        <v>3422</v>
      </c>
      <c r="B3431">
        <f>'Założenia i wyniki'!$E$6*Znorm.Profile!B3431*((100-(24*'Założenia i wyniki'!$E$9))/100)</f>
        <v>1.7286626415094342</v>
      </c>
      <c r="C3431">
        <f>'Założenia i wyniki'!$E$8*Znorm.Profile!C3431*(1+'Założenia i wyniki'!$E$10/100)^24</f>
        <v>0.44988894999999995</v>
      </c>
      <c r="D3431">
        <f t="shared" si="159"/>
        <v>0.44988894999999995</v>
      </c>
      <c r="E3431">
        <f t="shared" si="160"/>
        <v>1.2787736915094343</v>
      </c>
      <c r="F3431">
        <f t="shared" si="161"/>
        <v>0</v>
      </c>
    </row>
    <row r="3432" spans="1:6" x14ac:dyDescent="0.25">
      <c r="A3432">
        <v>3423</v>
      </c>
      <c r="B3432">
        <f>'Założenia i wyniki'!$E$6*Znorm.Profile!B3432*((100-(24*'Założenia i wyniki'!$E$9))/100)</f>
        <v>1.4793260377358493</v>
      </c>
      <c r="C3432">
        <f>'Założenia i wyniki'!$E$8*Znorm.Profile!C3432*(1+'Założenia i wyniki'!$E$10/100)^24</f>
        <v>0.4466483</v>
      </c>
      <c r="D3432">
        <f t="shared" si="159"/>
        <v>0.4466483</v>
      </c>
      <c r="E3432">
        <f t="shared" si="160"/>
        <v>1.0326777377358494</v>
      </c>
      <c r="F3432">
        <f t="shared" si="161"/>
        <v>0</v>
      </c>
    </row>
    <row r="3433" spans="1:6" x14ac:dyDescent="0.25">
      <c r="A3433">
        <v>3424</v>
      </c>
      <c r="B3433">
        <f>'Założenia i wyniki'!$E$6*Znorm.Profile!B3433*((100-(24*'Założenia i wyniki'!$E$9))/100)</f>
        <v>1.1110762264150942</v>
      </c>
      <c r="C3433">
        <f>'Założenia i wyniki'!$E$8*Znorm.Profile!C3433*(1+'Założenia i wyniki'!$E$10/100)^24</f>
        <v>0.43959720000000008</v>
      </c>
      <c r="D3433">
        <f t="shared" si="159"/>
        <v>0.43959720000000008</v>
      </c>
      <c r="E3433">
        <f t="shared" si="160"/>
        <v>0.67147902641509405</v>
      </c>
      <c r="F3433">
        <f t="shared" si="161"/>
        <v>0</v>
      </c>
    </row>
    <row r="3434" spans="1:6" x14ac:dyDescent="0.25">
      <c r="A3434">
        <v>3425</v>
      </c>
      <c r="B3434">
        <f>'Założenia i wyniki'!$E$6*Znorm.Profile!B3434*((100-(24*'Założenia i wyniki'!$E$9))/100)</f>
        <v>0.66116505660377356</v>
      </c>
      <c r="C3434">
        <f>'Założenia i wyniki'!$E$8*Znorm.Profile!C3434*(1+'Założenia i wyniki'!$E$10/100)^24</f>
        <v>0.4493608</v>
      </c>
      <c r="D3434">
        <f t="shared" si="159"/>
        <v>0.4493608</v>
      </c>
      <c r="E3434">
        <f t="shared" si="160"/>
        <v>0.21180425660377356</v>
      </c>
      <c r="F3434">
        <f t="shared" si="161"/>
        <v>0</v>
      </c>
    </row>
    <row r="3435" spans="1:6" x14ac:dyDescent="0.25">
      <c r="A3435">
        <v>3426</v>
      </c>
      <c r="B3435">
        <f>'Założenia i wyniki'!$E$6*Znorm.Profile!B3435*((100-(24*'Założenia i wyniki'!$E$9))/100)</f>
        <v>0.24284973584905659</v>
      </c>
      <c r="C3435">
        <f>'Założenia i wyniki'!$E$8*Znorm.Profile!C3435*(1+'Założenia i wyniki'!$E$10/100)^24</f>
        <v>0.44278009999999995</v>
      </c>
      <c r="D3435">
        <f t="shared" si="159"/>
        <v>0.24284973584905659</v>
      </c>
      <c r="E3435">
        <f t="shared" si="160"/>
        <v>0</v>
      </c>
      <c r="F3435">
        <f t="shared" si="161"/>
        <v>0.19993036415094337</v>
      </c>
    </row>
    <row r="3436" spans="1:6" x14ac:dyDescent="0.25">
      <c r="A3436">
        <v>3427</v>
      </c>
      <c r="B3436">
        <f>'Założenia i wyniki'!$E$6*Znorm.Profile!B3436*((100-(24*'Założenia i wyniki'!$E$9))/100)</f>
        <v>8.3864301886792447E-2</v>
      </c>
      <c r="C3436">
        <f>'Założenia i wyniki'!$E$8*Znorm.Profile!C3436*(1+'Założenia i wyniki'!$E$10/100)^24</f>
        <v>0.46292925000000007</v>
      </c>
      <c r="D3436">
        <f t="shared" si="159"/>
        <v>8.3864301886792447E-2</v>
      </c>
      <c r="E3436">
        <f t="shared" si="160"/>
        <v>0</v>
      </c>
      <c r="F3436">
        <f t="shared" si="161"/>
        <v>0.37906494811320762</v>
      </c>
    </row>
    <row r="3437" spans="1:6" x14ac:dyDescent="0.25">
      <c r="A3437">
        <v>3428</v>
      </c>
      <c r="B3437">
        <f>'Założenia i wyniki'!$E$6*Znorm.Profile!B3437*((100-(24*'Założenia i wyniki'!$E$9))/100)</f>
        <v>0</v>
      </c>
      <c r="C3437">
        <f>'Założenia i wyniki'!$E$8*Znorm.Profile!C3437*(1+'Założenia i wyniki'!$E$10/100)^24</f>
        <v>0.48239415000000002</v>
      </c>
      <c r="D3437">
        <f t="shared" si="159"/>
        <v>0</v>
      </c>
      <c r="E3437">
        <f t="shared" si="160"/>
        <v>0</v>
      </c>
      <c r="F3437">
        <f t="shared" si="161"/>
        <v>0.48239415000000002</v>
      </c>
    </row>
    <row r="3438" spans="1:6" x14ac:dyDescent="0.25">
      <c r="A3438">
        <v>3429</v>
      </c>
      <c r="B3438">
        <f>'Założenia i wyniki'!$E$6*Znorm.Profile!B3438*((100-(24*'Założenia i wyniki'!$E$9))/100)</f>
        <v>0</v>
      </c>
      <c r="C3438">
        <f>'Założenia i wyniki'!$E$8*Znorm.Profile!C3438*(1+'Założenia i wyniki'!$E$10/100)^24</f>
        <v>0.49326969999999998</v>
      </c>
      <c r="D3438">
        <f t="shared" si="159"/>
        <v>0</v>
      </c>
      <c r="E3438">
        <f t="shared" si="160"/>
        <v>0</v>
      </c>
      <c r="F3438">
        <f t="shared" si="161"/>
        <v>0.49326969999999998</v>
      </c>
    </row>
    <row r="3439" spans="1:6" x14ac:dyDescent="0.25">
      <c r="A3439">
        <v>3430</v>
      </c>
      <c r="B3439">
        <f>'Założenia i wyniki'!$E$6*Znorm.Profile!B3439*((100-(24*'Założenia i wyniki'!$E$9))/100)</f>
        <v>0</v>
      </c>
      <c r="C3439">
        <f>'Założenia i wyniki'!$E$8*Znorm.Profile!C3439*(1+'Założenia i wyniki'!$E$10/100)^24</f>
        <v>0.42439565000000001</v>
      </c>
      <c r="D3439">
        <f t="shared" si="159"/>
        <v>0</v>
      </c>
      <c r="E3439">
        <f t="shared" si="160"/>
        <v>0</v>
      </c>
      <c r="F3439">
        <f t="shared" si="161"/>
        <v>0.42439565000000001</v>
      </c>
    </row>
    <row r="3440" spans="1:6" x14ac:dyDescent="0.25">
      <c r="A3440">
        <v>3431</v>
      </c>
      <c r="B3440">
        <f>'Założenia i wyniki'!$E$6*Znorm.Profile!B3440*((100-(24*'Założenia i wyniki'!$E$9))/100)</f>
        <v>0</v>
      </c>
      <c r="C3440">
        <f>'Założenia i wyniki'!$E$8*Znorm.Profile!C3440*(1+'Założenia i wyniki'!$E$10/100)^24</f>
        <v>0.33635944999999995</v>
      </c>
      <c r="D3440">
        <f t="shared" si="159"/>
        <v>0</v>
      </c>
      <c r="E3440">
        <f t="shared" si="160"/>
        <v>0</v>
      </c>
      <c r="F3440">
        <f t="shared" si="161"/>
        <v>0.33635944999999995</v>
      </c>
    </row>
    <row r="3441" spans="1:6" x14ac:dyDescent="0.25">
      <c r="A3441">
        <v>3432</v>
      </c>
      <c r="B3441">
        <f>'Założenia i wyniki'!$E$6*Znorm.Profile!B3441*((100-(24*'Założenia i wyniki'!$E$9))/100)</f>
        <v>0</v>
      </c>
      <c r="C3441">
        <f>'Założenia i wyniki'!$E$8*Znorm.Profile!C3441*(1+'Założenia i wyniki'!$E$10/100)^24</f>
        <v>0.27111245</v>
      </c>
      <c r="D3441">
        <f t="shared" si="159"/>
        <v>0</v>
      </c>
      <c r="E3441">
        <f t="shared" si="160"/>
        <v>0</v>
      </c>
      <c r="F3441">
        <f t="shared" si="161"/>
        <v>0.27111245</v>
      </c>
    </row>
    <row r="3442" spans="1:6" x14ac:dyDescent="0.25">
      <c r="A3442">
        <v>3433</v>
      </c>
      <c r="B3442">
        <f>'Założenia i wyniki'!$E$6*Znorm.Profile!B3442*((100-(24*'Założenia i wyniki'!$E$9))/100)</f>
        <v>0</v>
      </c>
      <c r="C3442">
        <f>'Założenia i wyniki'!$E$8*Znorm.Profile!C3442*(1+'Założenia i wyniki'!$E$10/100)^24</f>
        <v>0.21841575000000002</v>
      </c>
      <c r="D3442">
        <f t="shared" si="159"/>
        <v>0</v>
      </c>
      <c r="E3442">
        <f t="shared" si="160"/>
        <v>0</v>
      </c>
      <c r="F3442">
        <f t="shared" si="161"/>
        <v>0.21841575000000002</v>
      </c>
    </row>
    <row r="3443" spans="1:6" x14ac:dyDescent="0.25">
      <c r="A3443">
        <v>3434</v>
      </c>
      <c r="B3443">
        <f>'Założenia i wyniki'!$E$6*Znorm.Profile!B3443*((100-(24*'Założenia i wyniki'!$E$9))/100)</f>
        <v>0</v>
      </c>
      <c r="C3443">
        <f>'Założenia i wyniki'!$E$8*Znorm.Profile!C3443*(1+'Założenia i wyniki'!$E$10/100)^24</f>
        <v>0.19433715000000001</v>
      </c>
      <c r="D3443">
        <f t="shared" si="159"/>
        <v>0</v>
      </c>
      <c r="E3443">
        <f t="shared" si="160"/>
        <v>0</v>
      </c>
      <c r="F3443">
        <f t="shared" si="161"/>
        <v>0.19433715000000001</v>
      </c>
    </row>
    <row r="3444" spans="1:6" x14ac:dyDescent="0.25">
      <c r="A3444">
        <v>3435</v>
      </c>
      <c r="B3444">
        <f>'Założenia i wyniki'!$E$6*Znorm.Profile!B3444*((100-(24*'Założenia i wyniki'!$E$9))/100)</f>
        <v>0</v>
      </c>
      <c r="C3444">
        <f>'Założenia i wyniki'!$E$8*Znorm.Profile!C3444*(1+'Założenia i wyniki'!$E$10/100)^24</f>
        <v>0.18614505000000001</v>
      </c>
      <c r="D3444">
        <f t="shared" si="159"/>
        <v>0</v>
      </c>
      <c r="E3444">
        <f t="shared" si="160"/>
        <v>0</v>
      </c>
      <c r="F3444">
        <f t="shared" si="161"/>
        <v>0.18614505000000001</v>
      </c>
    </row>
    <row r="3445" spans="1:6" x14ac:dyDescent="0.25">
      <c r="A3445">
        <v>3436</v>
      </c>
      <c r="B3445">
        <f>'Założenia i wyniki'!$E$6*Znorm.Profile!B3445*((100-(24*'Założenia i wyniki'!$E$9))/100)</f>
        <v>0</v>
      </c>
      <c r="C3445">
        <f>'Założenia i wyniki'!$E$8*Znorm.Profile!C3445*(1+'Założenia i wyniki'!$E$10/100)^24</f>
        <v>0.19012945000000001</v>
      </c>
      <c r="D3445">
        <f t="shared" si="159"/>
        <v>0</v>
      </c>
      <c r="E3445">
        <f t="shared" si="160"/>
        <v>0</v>
      </c>
      <c r="F3445">
        <f t="shared" si="161"/>
        <v>0.19012945000000001</v>
      </c>
    </row>
    <row r="3446" spans="1:6" x14ac:dyDescent="0.25">
      <c r="A3446">
        <v>3437</v>
      </c>
      <c r="B3446">
        <f>'Założenia i wyniki'!$E$6*Znorm.Profile!B3446*((100-(24*'Założenia i wyniki'!$E$9))/100)</f>
        <v>5.9827064150943389E-2</v>
      </c>
      <c r="C3446">
        <f>'Założenia i wyniki'!$E$8*Znorm.Profile!C3446*(1+'Założenia i wyniki'!$E$10/100)^24</f>
        <v>0.20957160000000002</v>
      </c>
      <c r="D3446">
        <f t="shared" si="159"/>
        <v>5.9827064150943389E-2</v>
      </c>
      <c r="E3446">
        <f t="shared" si="160"/>
        <v>0</v>
      </c>
      <c r="F3446">
        <f t="shared" si="161"/>
        <v>0.14974453584905664</v>
      </c>
    </row>
    <row r="3447" spans="1:6" x14ac:dyDescent="0.25">
      <c r="A3447">
        <v>3438</v>
      </c>
      <c r="B3447">
        <f>'Założenia i wyniki'!$E$6*Znorm.Profile!B3447*((100-(24*'Założenia i wyniki'!$E$9))/100)</f>
        <v>0.22267260377358489</v>
      </c>
      <c r="C3447">
        <f>'Założenia i wyniki'!$E$8*Znorm.Profile!C3447*(1+'Założenia i wyniki'!$E$10/100)^24</f>
        <v>0.26837440000000001</v>
      </c>
      <c r="D3447">
        <f t="shared" si="159"/>
        <v>0.22267260377358489</v>
      </c>
      <c r="E3447">
        <f t="shared" si="160"/>
        <v>0</v>
      </c>
      <c r="F3447">
        <f t="shared" si="161"/>
        <v>4.5701796226415126E-2</v>
      </c>
    </row>
    <row r="3448" spans="1:6" x14ac:dyDescent="0.25">
      <c r="A3448">
        <v>3439</v>
      </c>
      <c r="B3448">
        <f>'Założenia i wyniki'!$E$6*Znorm.Profile!B3448*((100-(24*'Założenia i wyniki'!$E$9))/100)</f>
        <v>0.40406860377358494</v>
      </c>
      <c r="C3448">
        <f>'Założenia i wyniki'!$E$8*Znorm.Profile!C3448*(1+'Założenia i wyniki'!$E$10/100)^24</f>
        <v>0.32372689999999998</v>
      </c>
      <c r="D3448">
        <f t="shared" si="159"/>
        <v>0.32372689999999998</v>
      </c>
      <c r="E3448">
        <f t="shared" si="160"/>
        <v>8.034170377358496E-2</v>
      </c>
      <c r="F3448">
        <f t="shared" si="161"/>
        <v>0</v>
      </c>
    </row>
    <row r="3449" spans="1:6" x14ac:dyDescent="0.25">
      <c r="A3449">
        <v>3440</v>
      </c>
      <c r="B3449">
        <f>'Założenia i wyniki'!$E$6*Znorm.Profile!B3449*((100-(24*'Założenia i wyniki'!$E$9))/100)</f>
        <v>0.28366898113207545</v>
      </c>
      <c r="C3449">
        <f>'Założenia i wyniki'!$E$8*Znorm.Profile!C3449*(1+'Założenia i wyniki'!$E$10/100)^24</f>
        <v>0.38246005</v>
      </c>
      <c r="D3449">
        <f t="shared" si="159"/>
        <v>0.28366898113207545</v>
      </c>
      <c r="E3449">
        <f t="shared" si="160"/>
        <v>0</v>
      </c>
      <c r="F3449">
        <f t="shared" si="161"/>
        <v>9.8791068867924547E-2</v>
      </c>
    </row>
    <row r="3450" spans="1:6" x14ac:dyDescent="0.25">
      <c r="A3450">
        <v>3441</v>
      </c>
      <c r="B3450">
        <f>'Założenia i wyniki'!$E$6*Znorm.Profile!B3450*((100-(24*'Założenia i wyniki'!$E$9))/100)</f>
        <v>0.50076943396226414</v>
      </c>
      <c r="C3450">
        <f>'Założenia i wyniki'!$E$8*Znorm.Profile!C3450*(1+'Założenia i wyniki'!$E$10/100)^24</f>
        <v>0.43158394999999994</v>
      </c>
      <c r="D3450">
        <f t="shared" si="159"/>
        <v>0.43158394999999994</v>
      </c>
      <c r="E3450">
        <f t="shared" si="160"/>
        <v>6.9185483962264205E-2</v>
      </c>
      <c r="F3450">
        <f t="shared" si="161"/>
        <v>0</v>
      </c>
    </row>
    <row r="3451" spans="1:6" x14ac:dyDescent="0.25">
      <c r="A3451">
        <v>3442</v>
      </c>
      <c r="B3451">
        <f>'Założenia i wyniki'!$E$6*Znorm.Profile!B3451*((100-(24*'Założenia i wyniki'!$E$9))/100)</f>
        <v>0.43377403773584899</v>
      </c>
      <c r="C3451">
        <f>'Założenia i wyniki'!$E$8*Znorm.Profile!C3451*(1+'Założenia i wyniki'!$E$10/100)^24</f>
        <v>0.44667104999999996</v>
      </c>
      <c r="D3451">
        <f t="shared" si="159"/>
        <v>0.43377403773584899</v>
      </c>
      <c r="E3451">
        <f t="shared" si="160"/>
        <v>0</v>
      </c>
      <c r="F3451">
        <f t="shared" si="161"/>
        <v>1.2897012264150964E-2</v>
      </c>
    </row>
    <row r="3452" spans="1:6" x14ac:dyDescent="0.25">
      <c r="A3452">
        <v>3443</v>
      </c>
      <c r="B3452">
        <f>'Założenia i wyniki'!$E$6*Znorm.Profile!B3452*((100-(24*'Założenia i wyniki'!$E$9))/100)</f>
        <v>0.36211358490566037</v>
      </c>
      <c r="C3452">
        <f>'Założenia i wyniki'!$E$8*Znorm.Profile!C3452*(1+'Założenia i wyniki'!$E$10/100)^24</f>
        <v>0.44601130000000005</v>
      </c>
      <c r="D3452">
        <f t="shared" si="159"/>
        <v>0.36211358490566037</v>
      </c>
      <c r="E3452">
        <f t="shared" si="160"/>
        <v>0</v>
      </c>
      <c r="F3452">
        <f t="shared" si="161"/>
        <v>8.3897715094339687E-2</v>
      </c>
    </row>
    <row r="3453" spans="1:6" x14ac:dyDescent="0.25">
      <c r="A3453">
        <v>3444</v>
      </c>
      <c r="B3453">
        <f>'Założenia i wyniki'!$E$6*Znorm.Profile!B3453*((100-(24*'Założenia i wyniki'!$E$9))/100)</f>
        <v>0.3327892830188679</v>
      </c>
      <c r="C3453">
        <f>'Założenia i wyniki'!$E$8*Znorm.Profile!C3453*(1+'Założenia i wyniki'!$E$10/100)^24</f>
        <v>0.43548575</v>
      </c>
      <c r="D3453">
        <f t="shared" si="159"/>
        <v>0.3327892830188679</v>
      </c>
      <c r="E3453">
        <f t="shared" si="160"/>
        <v>0</v>
      </c>
      <c r="F3453">
        <f t="shared" si="161"/>
        <v>0.10269646698113211</v>
      </c>
    </row>
    <row r="3454" spans="1:6" x14ac:dyDescent="0.25">
      <c r="A3454">
        <v>3445</v>
      </c>
      <c r="B3454">
        <f>'Założenia i wyniki'!$E$6*Znorm.Profile!B3454*((100-(24*'Założenia i wyniki'!$E$9))/100)</f>
        <v>0.25075441509433954</v>
      </c>
      <c r="C3454">
        <f>'Założenia i wyniki'!$E$8*Znorm.Profile!C3454*(1+'Założenia i wyniki'!$E$10/100)^24</f>
        <v>0.41556585000000001</v>
      </c>
      <c r="D3454">
        <f t="shared" si="159"/>
        <v>0.25075441509433954</v>
      </c>
      <c r="E3454">
        <f t="shared" si="160"/>
        <v>0</v>
      </c>
      <c r="F3454">
        <f t="shared" si="161"/>
        <v>0.16481143490566047</v>
      </c>
    </row>
    <row r="3455" spans="1:6" x14ac:dyDescent="0.25">
      <c r="A3455">
        <v>3446</v>
      </c>
      <c r="B3455">
        <f>'Założenia i wyniki'!$E$6*Znorm.Profile!B3455*((100-(24*'Założenia i wyniki'!$E$9))/100)</f>
        <v>0.22977690566037737</v>
      </c>
      <c r="C3455">
        <f>'Założenia i wyniki'!$E$8*Znorm.Profile!C3455*(1+'Założenia i wyniki'!$E$10/100)^24</f>
        <v>0.38358005000000001</v>
      </c>
      <c r="D3455">
        <f t="shared" si="159"/>
        <v>0.22977690566037737</v>
      </c>
      <c r="E3455">
        <f t="shared" si="160"/>
        <v>0</v>
      </c>
      <c r="F3455">
        <f t="shared" si="161"/>
        <v>0.15380314433962264</v>
      </c>
    </row>
    <row r="3456" spans="1:6" x14ac:dyDescent="0.25">
      <c r="A3456">
        <v>3447</v>
      </c>
      <c r="B3456">
        <f>'Założenia i wyniki'!$E$6*Znorm.Profile!B3456*((100-(24*'Założenia i wyniki'!$E$9))/100)</f>
        <v>0.21723766037735848</v>
      </c>
      <c r="C3456">
        <f>'Założenia i wyniki'!$E$8*Znorm.Profile!C3456*(1+'Założenia i wyniki'!$E$10/100)^24</f>
        <v>0.36297554999999998</v>
      </c>
      <c r="D3456">
        <f t="shared" si="159"/>
        <v>0.21723766037735848</v>
      </c>
      <c r="E3456">
        <f t="shared" si="160"/>
        <v>0</v>
      </c>
      <c r="F3456">
        <f t="shared" si="161"/>
        <v>0.1457378896226415</v>
      </c>
    </row>
    <row r="3457" spans="1:6" x14ac:dyDescent="0.25">
      <c r="A3457">
        <v>3448</v>
      </c>
      <c r="B3457">
        <f>'Założenia i wyniki'!$E$6*Znorm.Profile!B3457*((100-(24*'Założenia i wyniki'!$E$9))/100)</f>
        <v>0.19843260377358488</v>
      </c>
      <c r="C3457">
        <f>'Założenia i wyniki'!$E$8*Znorm.Profile!C3457*(1+'Założenia i wyniki'!$E$10/100)^24</f>
        <v>0.35705215000000001</v>
      </c>
      <c r="D3457">
        <f t="shared" si="159"/>
        <v>0.19843260377358488</v>
      </c>
      <c r="E3457">
        <f t="shared" si="160"/>
        <v>0</v>
      </c>
      <c r="F3457">
        <f t="shared" si="161"/>
        <v>0.15861954622641514</v>
      </c>
    </row>
    <row r="3458" spans="1:6" x14ac:dyDescent="0.25">
      <c r="A3458">
        <v>3449</v>
      </c>
      <c r="B3458">
        <f>'Założenia i wyniki'!$E$6*Znorm.Profile!B3458*((100-(24*'Założenia i wyniki'!$E$9))/100)</f>
        <v>0.18336264150943396</v>
      </c>
      <c r="C3458">
        <f>'Założenia i wyniki'!$E$8*Znorm.Profile!C3458*(1+'Założenia i wyniki'!$E$10/100)^24</f>
        <v>0.36044750000000003</v>
      </c>
      <c r="D3458">
        <f t="shared" si="159"/>
        <v>0.18336264150943396</v>
      </c>
      <c r="E3458">
        <f t="shared" si="160"/>
        <v>0</v>
      </c>
      <c r="F3458">
        <f t="shared" si="161"/>
        <v>0.17708485849056607</v>
      </c>
    </row>
    <row r="3459" spans="1:6" x14ac:dyDescent="0.25">
      <c r="A3459">
        <v>3450</v>
      </c>
      <c r="B3459">
        <f>'Założenia i wyniki'!$E$6*Znorm.Profile!B3459*((100-(24*'Założenia i wyniki'!$E$9))/100)</f>
        <v>0.15029562264150942</v>
      </c>
      <c r="C3459">
        <f>'Założenia i wyniki'!$E$8*Znorm.Profile!C3459*(1+'Założenia i wyniki'!$E$10/100)^24</f>
        <v>0.3854361</v>
      </c>
      <c r="D3459">
        <f t="shared" si="159"/>
        <v>0.15029562264150942</v>
      </c>
      <c r="E3459">
        <f t="shared" si="160"/>
        <v>0</v>
      </c>
      <c r="F3459">
        <f t="shared" si="161"/>
        <v>0.23514047735849058</v>
      </c>
    </row>
    <row r="3460" spans="1:6" x14ac:dyDescent="0.25">
      <c r="A3460">
        <v>3451</v>
      </c>
      <c r="B3460">
        <f>'Założenia i wyniki'!$E$6*Znorm.Profile!B3460*((100-(24*'Założenia i wyniki'!$E$9))/100)</f>
        <v>4.3542052830188673E-2</v>
      </c>
      <c r="C3460">
        <f>'Założenia i wyniki'!$E$8*Znorm.Profile!C3460*(1+'Założenia i wyniki'!$E$10/100)^24</f>
        <v>0.42539769999999999</v>
      </c>
      <c r="D3460">
        <f t="shared" si="159"/>
        <v>4.3542052830188673E-2</v>
      </c>
      <c r="E3460">
        <f t="shared" si="160"/>
        <v>0</v>
      </c>
      <c r="F3460">
        <f t="shared" si="161"/>
        <v>0.3818556471698113</v>
      </c>
    </row>
    <row r="3461" spans="1:6" x14ac:dyDescent="0.25">
      <c r="A3461">
        <v>3452</v>
      </c>
      <c r="B3461">
        <f>'Założenia i wyniki'!$E$6*Znorm.Profile!B3461*((100-(24*'Założenia i wyniki'!$E$9))/100)</f>
        <v>0</v>
      </c>
      <c r="C3461">
        <f>'Założenia i wyniki'!$E$8*Znorm.Profile!C3461*(1+'Założenia i wyniki'!$E$10/100)^24</f>
        <v>0.46386234999999998</v>
      </c>
      <c r="D3461">
        <f t="shared" si="159"/>
        <v>0</v>
      </c>
      <c r="E3461">
        <f t="shared" si="160"/>
        <v>0</v>
      </c>
      <c r="F3461">
        <f t="shared" si="161"/>
        <v>0.46386234999999998</v>
      </c>
    </row>
    <row r="3462" spans="1:6" x14ac:dyDescent="0.25">
      <c r="A3462">
        <v>3453</v>
      </c>
      <c r="B3462">
        <f>'Założenia i wyniki'!$E$6*Znorm.Profile!B3462*((100-(24*'Założenia i wyniki'!$E$9))/100)</f>
        <v>0</v>
      </c>
      <c r="C3462">
        <f>'Założenia i wyniki'!$E$8*Znorm.Profile!C3462*(1+'Założenia i wyniki'!$E$10/100)^24</f>
        <v>0.46577930000000001</v>
      </c>
      <c r="D3462">
        <f t="shared" si="159"/>
        <v>0</v>
      </c>
      <c r="E3462">
        <f t="shared" si="160"/>
        <v>0</v>
      </c>
      <c r="F3462">
        <f t="shared" si="161"/>
        <v>0.46577930000000001</v>
      </c>
    </row>
    <row r="3463" spans="1:6" x14ac:dyDescent="0.25">
      <c r="A3463">
        <v>3454</v>
      </c>
      <c r="B3463">
        <f>'Założenia i wyniki'!$E$6*Znorm.Profile!B3463*((100-(24*'Założenia i wyniki'!$E$9))/100)</f>
        <v>0</v>
      </c>
      <c r="C3463">
        <f>'Założenia i wyniki'!$E$8*Znorm.Profile!C3463*(1+'Założenia i wyniki'!$E$10/100)^24</f>
        <v>0.3924781</v>
      </c>
      <c r="D3463">
        <f t="shared" si="159"/>
        <v>0</v>
      </c>
      <c r="E3463">
        <f t="shared" si="160"/>
        <v>0</v>
      </c>
      <c r="F3463">
        <f t="shared" si="161"/>
        <v>0.3924781</v>
      </c>
    </row>
    <row r="3464" spans="1:6" x14ac:dyDescent="0.25">
      <c r="A3464">
        <v>3455</v>
      </c>
      <c r="B3464">
        <f>'Założenia i wyniki'!$E$6*Znorm.Profile!B3464*((100-(24*'Założenia i wyniki'!$E$9))/100)</f>
        <v>0</v>
      </c>
      <c r="C3464">
        <f>'Założenia i wyniki'!$E$8*Znorm.Profile!C3464*(1+'Założenia i wyniki'!$E$10/100)^24</f>
        <v>0.29729279999999997</v>
      </c>
      <c r="D3464">
        <f t="shared" si="159"/>
        <v>0</v>
      </c>
      <c r="E3464">
        <f t="shared" si="160"/>
        <v>0</v>
      </c>
      <c r="F3464">
        <f t="shared" si="161"/>
        <v>0.29729279999999997</v>
      </c>
    </row>
    <row r="3465" spans="1:6" x14ac:dyDescent="0.25">
      <c r="A3465">
        <v>3456</v>
      </c>
      <c r="B3465">
        <f>'Założenia i wyniki'!$E$6*Znorm.Profile!B3465*((100-(24*'Założenia i wyniki'!$E$9))/100)</f>
        <v>0</v>
      </c>
      <c r="C3465">
        <f>'Założenia i wyniki'!$E$8*Znorm.Profile!C3465*(1+'Założenia i wyniki'!$E$10/100)^24</f>
        <v>0.2290925</v>
      </c>
      <c r="D3465">
        <f t="shared" si="159"/>
        <v>0</v>
      </c>
      <c r="E3465">
        <f t="shared" si="160"/>
        <v>0</v>
      </c>
      <c r="F3465">
        <f t="shared" si="161"/>
        <v>0.2290925</v>
      </c>
    </row>
    <row r="3466" spans="1:6" x14ac:dyDescent="0.25">
      <c r="A3466">
        <v>3457</v>
      </c>
      <c r="B3466">
        <f>'Założenia i wyniki'!$E$6*Znorm.Profile!B3466*((100-(24*'Założenia i wyniki'!$E$9))/100)</f>
        <v>0</v>
      </c>
      <c r="C3466">
        <f>'Założenia i wyniki'!$E$8*Znorm.Profile!C3466*(1+'Założenia i wyniki'!$E$10/100)^24</f>
        <v>0.1929718</v>
      </c>
      <c r="D3466">
        <f t="shared" si="159"/>
        <v>0</v>
      </c>
      <c r="E3466">
        <f t="shared" si="160"/>
        <v>0</v>
      </c>
      <c r="F3466">
        <f t="shared" si="161"/>
        <v>0.1929718</v>
      </c>
    </row>
    <row r="3467" spans="1:6" x14ac:dyDescent="0.25">
      <c r="A3467">
        <v>3458</v>
      </c>
      <c r="B3467">
        <f>'Założenia i wyniki'!$E$6*Znorm.Profile!B3467*((100-(24*'Założenia i wyniki'!$E$9))/100)</f>
        <v>0</v>
      </c>
      <c r="C3467">
        <f>'Założenia i wyniki'!$E$8*Znorm.Profile!C3467*(1+'Założenia i wyniki'!$E$10/100)^24</f>
        <v>0.18160099999999998</v>
      </c>
      <c r="D3467">
        <f t="shared" ref="D3467:D3530" si="162">IF(B3467&lt;=C3467,B3467,C3467)</f>
        <v>0</v>
      </c>
      <c r="E3467">
        <f t="shared" ref="E3467:E3530" si="163">IF(B3467&gt;C3467,B3467-C3467,0)</f>
        <v>0</v>
      </c>
      <c r="F3467">
        <f t="shared" ref="F3467:F3530" si="164">IF(B3467&lt;C3467,C3467-B3467,0)</f>
        <v>0.18160099999999998</v>
      </c>
    </row>
    <row r="3468" spans="1:6" x14ac:dyDescent="0.25">
      <c r="A3468">
        <v>3459</v>
      </c>
      <c r="B3468">
        <f>'Założenia i wyniki'!$E$6*Znorm.Profile!B3468*((100-(24*'Założenia i wyniki'!$E$9))/100)</f>
        <v>0</v>
      </c>
      <c r="C3468">
        <f>'Założenia i wyniki'!$E$8*Znorm.Profile!C3468*(1+'Założenia i wyniki'!$E$10/100)^24</f>
        <v>0.18091114999999999</v>
      </c>
      <c r="D3468">
        <f t="shared" si="162"/>
        <v>0</v>
      </c>
      <c r="E3468">
        <f t="shared" si="163"/>
        <v>0</v>
      </c>
      <c r="F3468">
        <f t="shared" si="164"/>
        <v>0.18091114999999999</v>
      </c>
    </row>
    <row r="3469" spans="1:6" x14ac:dyDescent="0.25">
      <c r="A3469">
        <v>3460</v>
      </c>
      <c r="B3469">
        <f>'Założenia i wyniki'!$E$6*Znorm.Profile!B3469*((100-(24*'Założenia i wyniki'!$E$9))/100)</f>
        <v>0</v>
      </c>
      <c r="C3469">
        <f>'Założenia i wyniki'!$E$8*Znorm.Profile!C3469*(1+'Założenia i wyniki'!$E$10/100)^24</f>
        <v>0.20278055</v>
      </c>
      <c r="D3469">
        <f t="shared" si="162"/>
        <v>0</v>
      </c>
      <c r="E3469">
        <f t="shared" si="163"/>
        <v>0</v>
      </c>
      <c r="F3469">
        <f t="shared" si="164"/>
        <v>0.20278055</v>
      </c>
    </row>
    <row r="3470" spans="1:6" x14ac:dyDescent="0.25">
      <c r="A3470">
        <v>3461</v>
      </c>
      <c r="B3470">
        <f>'Założenia i wyniki'!$E$6*Znorm.Profile!B3470*((100-(24*'Założenia i wyniki'!$E$9))/100)</f>
        <v>7.0994233962264147E-2</v>
      </c>
      <c r="C3470">
        <f>'Założenia i wyniki'!$E$8*Znorm.Profile!C3470*(1+'Założenia i wyniki'!$E$10/100)^24</f>
        <v>0.25142425000000002</v>
      </c>
      <c r="D3470">
        <f t="shared" si="162"/>
        <v>7.0994233962264147E-2</v>
      </c>
      <c r="E3470">
        <f t="shared" si="163"/>
        <v>0</v>
      </c>
      <c r="F3470">
        <f t="shared" si="164"/>
        <v>0.18043001603773587</v>
      </c>
    </row>
    <row r="3471" spans="1:6" x14ac:dyDescent="0.25">
      <c r="A3471">
        <v>3462</v>
      </c>
      <c r="B3471">
        <f>'Założenia i wyniki'!$E$6*Znorm.Profile!B3471*((100-(24*'Założenia i wyniki'!$E$9))/100)</f>
        <v>0.22688792452830187</v>
      </c>
      <c r="C3471">
        <f>'Założenia i wyniki'!$E$8*Znorm.Profile!C3471*(1+'Założenia i wyniki'!$E$10/100)^24</f>
        <v>0.32946024999999995</v>
      </c>
      <c r="D3471">
        <f t="shared" si="162"/>
        <v>0.22688792452830187</v>
      </c>
      <c r="E3471">
        <f t="shared" si="163"/>
        <v>0</v>
      </c>
      <c r="F3471">
        <f t="shared" si="164"/>
        <v>0.10257232547169809</v>
      </c>
    </row>
    <row r="3472" spans="1:6" x14ac:dyDescent="0.25">
      <c r="A3472">
        <v>3463</v>
      </c>
      <c r="B3472">
        <f>'Założenia i wyniki'!$E$6*Znorm.Profile!B3472*((100-(24*'Założenia i wyniki'!$E$9))/100)</f>
        <v>0.65220845283018869</v>
      </c>
      <c r="C3472">
        <f>'Założenia i wyniki'!$E$8*Znorm.Profile!C3472*(1+'Założenia i wyniki'!$E$10/100)^24</f>
        <v>0.37485559999999996</v>
      </c>
      <c r="D3472">
        <f t="shared" si="162"/>
        <v>0.37485559999999996</v>
      </c>
      <c r="E3472">
        <f t="shared" si="163"/>
        <v>0.27735285283018873</v>
      </c>
      <c r="F3472">
        <f t="shared" si="164"/>
        <v>0</v>
      </c>
    </row>
    <row r="3473" spans="1:6" x14ac:dyDescent="0.25">
      <c r="A3473">
        <v>3464</v>
      </c>
      <c r="B3473">
        <f>'Założenia i wyniki'!$E$6*Znorm.Profile!B3473*((100-(24*'Założenia i wyniki'!$E$9))/100)</f>
        <v>1.1356211320754714</v>
      </c>
      <c r="C3473">
        <f>'Założenia i wyniki'!$E$8*Znorm.Profile!C3473*(1+'Założenia i wyniki'!$E$10/100)^24</f>
        <v>0.38426464999999999</v>
      </c>
      <c r="D3473">
        <f t="shared" si="162"/>
        <v>0.38426464999999999</v>
      </c>
      <c r="E3473">
        <f t="shared" si="163"/>
        <v>0.75135648207547145</v>
      </c>
      <c r="F3473">
        <f t="shared" si="164"/>
        <v>0</v>
      </c>
    </row>
    <row r="3474" spans="1:6" x14ac:dyDescent="0.25">
      <c r="A3474">
        <v>3465</v>
      </c>
      <c r="B3474">
        <f>'Założenia i wyniki'!$E$6*Znorm.Profile!B3474*((100-(24*'Założenia i wyniki'!$E$9))/100)</f>
        <v>1.5342090566037736</v>
      </c>
      <c r="C3474">
        <f>'Założenia i wyniki'!$E$8*Znorm.Profile!C3474*(1+'Założenia i wyniki'!$E$10/100)^24</f>
        <v>0.39020344999999995</v>
      </c>
      <c r="D3474">
        <f t="shared" si="162"/>
        <v>0.39020344999999995</v>
      </c>
      <c r="E3474">
        <f t="shared" si="163"/>
        <v>1.1440056066037736</v>
      </c>
      <c r="F3474">
        <f t="shared" si="164"/>
        <v>0</v>
      </c>
    </row>
    <row r="3475" spans="1:6" x14ac:dyDescent="0.25">
      <c r="A3475">
        <v>3466</v>
      </c>
      <c r="B3475">
        <f>'Założenia i wyniki'!$E$6*Znorm.Profile!B3475*((100-(24*'Założenia i wyniki'!$E$9))/100)</f>
        <v>1.7928452830188677</v>
      </c>
      <c r="C3475">
        <f>'Założenia i wyniki'!$E$8*Znorm.Profile!C3475*(1+'Założenia i wyniki'!$E$10/100)^24</f>
        <v>0.37466239999999995</v>
      </c>
      <c r="D3475">
        <f t="shared" si="162"/>
        <v>0.37466239999999995</v>
      </c>
      <c r="E3475">
        <f t="shared" si="163"/>
        <v>1.4181828830188676</v>
      </c>
      <c r="F3475">
        <f t="shared" si="164"/>
        <v>0</v>
      </c>
    </row>
    <row r="3476" spans="1:6" x14ac:dyDescent="0.25">
      <c r="A3476">
        <v>3467</v>
      </c>
      <c r="B3476">
        <f>'Założenia i wyniki'!$E$6*Znorm.Profile!B3476*((100-(24*'Założenia i wyniki'!$E$9))/100)</f>
        <v>1.9237260377358489</v>
      </c>
      <c r="C3476">
        <f>'Założenia i wyniki'!$E$8*Znorm.Profile!C3476*(1+'Założenia i wyniki'!$E$10/100)^24</f>
        <v>0.36584660000000002</v>
      </c>
      <c r="D3476">
        <f t="shared" si="162"/>
        <v>0.36584660000000002</v>
      </c>
      <c r="E3476">
        <f t="shared" si="163"/>
        <v>1.5578794377358489</v>
      </c>
      <c r="F3476">
        <f t="shared" si="164"/>
        <v>0</v>
      </c>
    </row>
    <row r="3477" spans="1:6" x14ac:dyDescent="0.25">
      <c r="A3477">
        <v>3468</v>
      </c>
      <c r="B3477">
        <f>'Założenia i wyniki'!$E$6*Znorm.Profile!B3477*((100-(24*'Założenia i wyniki'!$E$9))/100)</f>
        <v>1.9532256603773583</v>
      </c>
      <c r="C3477">
        <f>'Założenia i wyniki'!$E$8*Znorm.Profile!C3477*(1+'Założenia i wyniki'!$E$10/100)^24</f>
        <v>0.35985495000000001</v>
      </c>
      <c r="D3477">
        <f t="shared" si="162"/>
        <v>0.35985495000000001</v>
      </c>
      <c r="E3477">
        <f t="shared" si="163"/>
        <v>1.5933707103773584</v>
      </c>
      <c r="F3477">
        <f t="shared" si="164"/>
        <v>0</v>
      </c>
    </row>
    <row r="3478" spans="1:6" x14ac:dyDescent="0.25">
      <c r="A3478">
        <v>3469</v>
      </c>
      <c r="B3478">
        <f>'Założenia i wyniki'!$E$6*Znorm.Profile!B3478*((100-(24*'Założenia i wyniki'!$E$9))/100)</f>
        <v>1.7897200000000002</v>
      </c>
      <c r="C3478">
        <f>'Założenia i wyniki'!$E$8*Znorm.Profile!C3478*(1+'Założenia i wyniki'!$E$10/100)^24</f>
        <v>0.3682126</v>
      </c>
      <c r="D3478">
        <f t="shared" si="162"/>
        <v>0.3682126</v>
      </c>
      <c r="E3478">
        <f t="shared" si="163"/>
        <v>1.4215074000000003</v>
      </c>
      <c r="F3478">
        <f t="shared" si="164"/>
        <v>0</v>
      </c>
    </row>
    <row r="3479" spans="1:6" x14ac:dyDescent="0.25">
      <c r="A3479">
        <v>3470</v>
      </c>
      <c r="B3479">
        <f>'Założenia i wyniki'!$E$6*Znorm.Profile!B3479*((100-(24*'Założenia i wyniki'!$E$9))/100)</f>
        <v>1.215887547169811</v>
      </c>
      <c r="C3479">
        <f>'Założenia i wyniki'!$E$8*Znorm.Profile!C3479*(1+'Założenia i wyniki'!$E$10/100)^24</f>
        <v>0.36715805000000001</v>
      </c>
      <c r="D3479">
        <f t="shared" si="162"/>
        <v>0.36715805000000001</v>
      </c>
      <c r="E3479">
        <f t="shared" si="163"/>
        <v>0.84872949716981094</v>
      </c>
      <c r="F3479">
        <f t="shared" si="164"/>
        <v>0</v>
      </c>
    </row>
    <row r="3480" spans="1:6" x14ac:dyDescent="0.25">
      <c r="A3480">
        <v>3471</v>
      </c>
      <c r="B3480">
        <f>'Założenia i wyniki'!$E$6*Znorm.Profile!B3480*((100-(24*'Założenia i wyniki'!$E$9))/100)</f>
        <v>1.2087984905660376</v>
      </c>
      <c r="C3480">
        <f>'Założenia i wyniki'!$E$8*Znorm.Profile!C3480*(1+'Założenia i wyniki'!$E$10/100)^24</f>
        <v>0.38559779999999999</v>
      </c>
      <c r="D3480">
        <f t="shared" si="162"/>
        <v>0.38559779999999999</v>
      </c>
      <c r="E3480">
        <f t="shared" si="163"/>
        <v>0.82320069056603762</v>
      </c>
      <c r="F3480">
        <f t="shared" si="164"/>
        <v>0</v>
      </c>
    </row>
    <row r="3481" spans="1:6" x14ac:dyDescent="0.25">
      <c r="A3481">
        <v>3472</v>
      </c>
      <c r="B3481">
        <f>'Założenia i wyniki'!$E$6*Znorm.Profile!B3481*((100-(24*'Założenia i wyniki'!$E$9))/100)</f>
        <v>0.96655094339622627</v>
      </c>
      <c r="C3481">
        <f>'Założenia i wyniki'!$E$8*Znorm.Profile!C3481*(1+'Założenia i wyniki'!$E$10/100)^24</f>
        <v>0.39522664999999996</v>
      </c>
      <c r="D3481">
        <f t="shared" si="162"/>
        <v>0.39522664999999996</v>
      </c>
      <c r="E3481">
        <f t="shared" si="163"/>
        <v>0.57132429339622637</v>
      </c>
      <c r="F3481">
        <f t="shared" si="164"/>
        <v>0</v>
      </c>
    </row>
    <row r="3482" spans="1:6" x14ac:dyDescent="0.25">
      <c r="A3482">
        <v>3473</v>
      </c>
      <c r="B3482">
        <f>'Założenia i wyniki'!$E$6*Znorm.Profile!B3482*((100-(24*'Założenia i wyniki'!$E$9))/100)</f>
        <v>0.63355584905660378</v>
      </c>
      <c r="C3482">
        <f>'Założenia i wyniki'!$E$8*Znorm.Profile!C3482*(1+'Założenia i wyniki'!$E$10/100)^24</f>
        <v>0.40094494999999997</v>
      </c>
      <c r="D3482">
        <f t="shared" si="162"/>
        <v>0.40094494999999997</v>
      </c>
      <c r="E3482">
        <f t="shared" si="163"/>
        <v>0.23261089905660381</v>
      </c>
      <c r="F3482">
        <f t="shared" si="164"/>
        <v>0</v>
      </c>
    </row>
    <row r="3483" spans="1:6" x14ac:dyDescent="0.25">
      <c r="A3483">
        <v>3474</v>
      </c>
      <c r="B3483">
        <f>'Założenia i wyniki'!$E$6*Znorm.Profile!B3483*((100-(24*'Założenia i wyniki'!$E$9))/100)</f>
        <v>0.24583781132075466</v>
      </c>
      <c r="C3483">
        <f>'Założenia i wyniki'!$E$8*Znorm.Profile!C3483*(1+'Założenia i wyniki'!$E$10/100)^24</f>
        <v>0.41545945000000006</v>
      </c>
      <c r="D3483">
        <f t="shared" si="162"/>
        <v>0.24583781132075466</v>
      </c>
      <c r="E3483">
        <f t="shared" si="163"/>
        <v>0</v>
      </c>
      <c r="F3483">
        <f t="shared" si="164"/>
        <v>0.1696216386792454</v>
      </c>
    </row>
    <row r="3484" spans="1:6" x14ac:dyDescent="0.25">
      <c r="A3484">
        <v>3475</v>
      </c>
      <c r="B3484">
        <f>'Założenia i wyniki'!$E$6*Znorm.Profile!B3484*((100-(24*'Założenia i wyniki'!$E$9))/100)</f>
        <v>8.9848075471698111E-2</v>
      </c>
      <c r="C3484">
        <f>'Założenia i wyniki'!$E$8*Znorm.Profile!C3484*(1+'Założenia i wyniki'!$E$10/100)^24</f>
        <v>0.45829664999999997</v>
      </c>
      <c r="D3484">
        <f t="shared" si="162"/>
        <v>8.9848075471698111E-2</v>
      </c>
      <c r="E3484">
        <f t="shared" si="163"/>
        <v>0</v>
      </c>
      <c r="F3484">
        <f t="shared" si="164"/>
        <v>0.36844857452830188</v>
      </c>
    </row>
    <row r="3485" spans="1:6" x14ac:dyDescent="0.25">
      <c r="A3485">
        <v>3476</v>
      </c>
      <c r="B3485">
        <f>'Założenia i wyniki'!$E$6*Znorm.Profile!B3485*((100-(24*'Założenia i wyniki'!$E$9))/100)</f>
        <v>0</v>
      </c>
      <c r="C3485">
        <f>'Założenia i wyniki'!$E$8*Znorm.Profile!C3485*(1+'Założenia i wyniki'!$E$10/100)^24</f>
        <v>0.50000895000000001</v>
      </c>
      <c r="D3485">
        <f t="shared" si="162"/>
        <v>0</v>
      </c>
      <c r="E3485">
        <f t="shared" si="163"/>
        <v>0</v>
      </c>
      <c r="F3485">
        <f t="shared" si="164"/>
        <v>0.50000895000000001</v>
      </c>
    </row>
    <row r="3486" spans="1:6" x14ac:dyDescent="0.25">
      <c r="A3486">
        <v>3477</v>
      </c>
      <c r="B3486">
        <f>'Założenia i wyniki'!$E$6*Znorm.Profile!B3486*((100-(24*'Założenia i wyniki'!$E$9))/100)</f>
        <v>0</v>
      </c>
      <c r="C3486">
        <f>'Założenia i wyniki'!$E$8*Znorm.Profile!C3486*(1+'Założenia i wyniki'!$E$10/100)^24</f>
        <v>0.49071925</v>
      </c>
      <c r="D3486">
        <f t="shared" si="162"/>
        <v>0</v>
      </c>
      <c r="E3486">
        <f t="shared" si="163"/>
        <v>0</v>
      </c>
      <c r="F3486">
        <f t="shared" si="164"/>
        <v>0.49071925</v>
      </c>
    </row>
    <row r="3487" spans="1:6" x14ac:dyDescent="0.25">
      <c r="A3487">
        <v>3478</v>
      </c>
      <c r="B3487">
        <f>'Założenia i wyniki'!$E$6*Znorm.Profile!B3487*((100-(24*'Założenia i wyniki'!$E$9))/100)</f>
        <v>0</v>
      </c>
      <c r="C3487">
        <f>'Założenia i wyniki'!$E$8*Znorm.Profile!C3487*(1+'Założenia i wyniki'!$E$10/100)^24</f>
        <v>0.40255494999999997</v>
      </c>
      <c r="D3487">
        <f t="shared" si="162"/>
        <v>0</v>
      </c>
      <c r="E3487">
        <f t="shared" si="163"/>
        <v>0</v>
      </c>
      <c r="F3487">
        <f t="shared" si="164"/>
        <v>0.40255494999999997</v>
      </c>
    </row>
    <row r="3488" spans="1:6" x14ac:dyDescent="0.25">
      <c r="A3488">
        <v>3479</v>
      </c>
      <c r="B3488">
        <f>'Założenia i wyniki'!$E$6*Znorm.Profile!B3488*((100-(24*'Założenia i wyniki'!$E$9))/100)</f>
        <v>0</v>
      </c>
      <c r="C3488">
        <f>'Założenia i wyniki'!$E$8*Znorm.Profile!C3488*(1+'Założenia i wyniki'!$E$10/100)^24</f>
        <v>0.29700335</v>
      </c>
      <c r="D3488">
        <f t="shared" si="162"/>
        <v>0</v>
      </c>
      <c r="E3488">
        <f t="shared" si="163"/>
        <v>0</v>
      </c>
      <c r="F3488">
        <f t="shared" si="164"/>
        <v>0.29700335</v>
      </c>
    </row>
    <row r="3489" spans="1:6" x14ac:dyDescent="0.25">
      <c r="A3489">
        <v>3480</v>
      </c>
      <c r="B3489">
        <f>'Założenia i wyniki'!$E$6*Znorm.Profile!B3489*((100-(24*'Założenia i wyniki'!$E$9))/100)</f>
        <v>0</v>
      </c>
      <c r="C3489">
        <f>'Założenia i wyniki'!$E$8*Znorm.Profile!C3489*(1+'Założenia i wyniki'!$E$10/100)^24</f>
        <v>0.22350195</v>
      </c>
      <c r="D3489">
        <f t="shared" si="162"/>
        <v>0</v>
      </c>
      <c r="E3489">
        <f t="shared" si="163"/>
        <v>0</v>
      </c>
      <c r="F3489">
        <f t="shared" si="164"/>
        <v>0.22350195</v>
      </c>
    </row>
    <row r="3490" spans="1:6" x14ac:dyDescent="0.25">
      <c r="A3490">
        <v>3481</v>
      </c>
      <c r="B3490">
        <f>'Założenia i wyniki'!$E$6*Znorm.Profile!B3490*((100-(24*'Założenia i wyniki'!$E$9))/100)</f>
        <v>0</v>
      </c>
      <c r="C3490">
        <f>'Założenia i wyniki'!$E$8*Znorm.Profile!C3490*(1+'Założenia i wyniki'!$E$10/100)^24</f>
        <v>0.1981329</v>
      </c>
      <c r="D3490">
        <f t="shared" si="162"/>
        <v>0</v>
      </c>
      <c r="E3490">
        <f t="shared" si="163"/>
        <v>0</v>
      </c>
      <c r="F3490">
        <f t="shared" si="164"/>
        <v>0.1981329</v>
      </c>
    </row>
    <row r="3491" spans="1:6" x14ac:dyDescent="0.25">
      <c r="A3491">
        <v>3482</v>
      </c>
      <c r="B3491">
        <f>'Założenia i wyniki'!$E$6*Znorm.Profile!B3491*((100-(24*'Założenia i wyniki'!$E$9))/100)</f>
        <v>0</v>
      </c>
      <c r="C3491">
        <f>'Założenia i wyniki'!$E$8*Znorm.Profile!C3491*(1+'Założenia i wyniki'!$E$10/100)^24</f>
        <v>0.1835456</v>
      </c>
      <c r="D3491">
        <f t="shared" si="162"/>
        <v>0</v>
      </c>
      <c r="E3491">
        <f t="shared" si="163"/>
        <v>0</v>
      </c>
      <c r="F3491">
        <f t="shared" si="164"/>
        <v>0.1835456</v>
      </c>
    </row>
    <row r="3492" spans="1:6" x14ac:dyDescent="0.25">
      <c r="A3492">
        <v>3483</v>
      </c>
      <c r="B3492">
        <f>'Założenia i wyniki'!$E$6*Znorm.Profile!B3492*((100-(24*'Założenia i wyniki'!$E$9))/100)</f>
        <v>0</v>
      </c>
      <c r="C3492">
        <f>'Założenia i wyniki'!$E$8*Znorm.Profile!C3492*(1+'Założenia i wyniki'!$E$10/100)^24</f>
        <v>0.18343009999999998</v>
      </c>
      <c r="D3492">
        <f t="shared" si="162"/>
        <v>0</v>
      </c>
      <c r="E3492">
        <f t="shared" si="163"/>
        <v>0</v>
      </c>
      <c r="F3492">
        <f t="shared" si="164"/>
        <v>0.18343009999999998</v>
      </c>
    </row>
    <row r="3493" spans="1:6" x14ac:dyDescent="0.25">
      <c r="A3493">
        <v>3484</v>
      </c>
      <c r="B3493">
        <f>'Założenia i wyniki'!$E$6*Znorm.Profile!B3493*((100-(24*'Założenia i wyniki'!$E$9))/100)</f>
        <v>0</v>
      </c>
      <c r="C3493">
        <f>'Założenia i wyniki'!$E$8*Znorm.Profile!C3493*(1+'Założenia i wyniki'!$E$10/100)^24</f>
        <v>0.20045410000000002</v>
      </c>
      <c r="D3493">
        <f t="shared" si="162"/>
        <v>0</v>
      </c>
      <c r="E3493">
        <f t="shared" si="163"/>
        <v>0</v>
      </c>
      <c r="F3493">
        <f t="shared" si="164"/>
        <v>0.20045410000000002</v>
      </c>
    </row>
    <row r="3494" spans="1:6" x14ac:dyDescent="0.25">
      <c r="A3494">
        <v>3485</v>
      </c>
      <c r="B3494">
        <f>'Założenia i wyniki'!$E$6*Znorm.Profile!B3494*((100-(24*'Założenia i wyniki'!$E$9))/100)</f>
        <v>8.4931471698113201E-2</v>
      </c>
      <c r="C3494">
        <f>'Założenia i wyniki'!$E$8*Znorm.Profile!C3494*(1+'Założenia i wyniki'!$E$10/100)^24</f>
        <v>0.2541679</v>
      </c>
      <c r="D3494">
        <f t="shared" si="162"/>
        <v>8.4931471698113201E-2</v>
      </c>
      <c r="E3494">
        <f t="shared" si="163"/>
        <v>0</v>
      </c>
      <c r="F3494">
        <f t="shared" si="164"/>
        <v>0.16923642830188679</v>
      </c>
    </row>
    <row r="3495" spans="1:6" x14ac:dyDescent="0.25">
      <c r="A3495">
        <v>3486</v>
      </c>
      <c r="B3495">
        <f>'Założenia i wyniki'!$E$6*Znorm.Profile!B3495*((100-(24*'Założenia i wyniki'!$E$9))/100)</f>
        <v>0.22420475471698112</v>
      </c>
      <c r="C3495">
        <f>'Założenia i wyniki'!$E$8*Znorm.Profile!C3495*(1+'Założenia i wyniki'!$E$10/100)^24</f>
        <v>0.33202785000000001</v>
      </c>
      <c r="D3495">
        <f t="shared" si="162"/>
        <v>0.22420475471698112</v>
      </c>
      <c r="E3495">
        <f t="shared" si="163"/>
        <v>0</v>
      </c>
      <c r="F3495">
        <f t="shared" si="164"/>
        <v>0.10782309528301889</v>
      </c>
    </row>
    <row r="3496" spans="1:6" x14ac:dyDescent="0.25">
      <c r="A3496">
        <v>3487</v>
      </c>
      <c r="B3496">
        <f>'Założenia i wyniki'!$E$6*Znorm.Profile!B3496*((100-(24*'Założenia i wyniki'!$E$9))/100)</f>
        <v>0.6744818113207548</v>
      </c>
      <c r="C3496">
        <f>'Założenia i wyniki'!$E$8*Znorm.Profile!C3496*(1+'Założenia i wyniki'!$E$10/100)^24</f>
        <v>0.37365789999999999</v>
      </c>
      <c r="D3496">
        <f t="shared" si="162"/>
        <v>0.37365789999999999</v>
      </c>
      <c r="E3496">
        <f t="shared" si="163"/>
        <v>0.30082391132075481</v>
      </c>
      <c r="F3496">
        <f t="shared" si="164"/>
        <v>0</v>
      </c>
    </row>
    <row r="3497" spans="1:6" x14ac:dyDescent="0.25">
      <c r="A3497">
        <v>3488</v>
      </c>
      <c r="B3497">
        <f>'Założenia i wyniki'!$E$6*Znorm.Profile!B3497*((100-(24*'Założenia i wyniki'!$E$9))/100)</f>
        <v>1.1660354716981132</v>
      </c>
      <c r="C3497">
        <f>'Założenia i wyniki'!$E$8*Znorm.Profile!C3497*(1+'Założenia i wyniki'!$E$10/100)^24</f>
        <v>0.38726835000000004</v>
      </c>
      <c r="D3497">
        <f t="shared" si="162"/>
        <v>0.38726835000000004</v>
      </c>
      <c r="E3497">
        <f t="shared" si="163"/>
        <v>0.77876712169811313</v>
      </c>
      <c r="F3497">
        <f t="shared" si="164"/>
        <v>0</v>
      </c>
    </row>
    <row r="3498" spans="1:6" x14ac:dyDescent="0.25">
      <c r="A3498">
        <v>3489</v>
      </c>
      <c r="B3498">
        <f>'Założenia i wyniki'!$E$6*Znorm.Profile!B3498*((100-(24*'Założenia i wyniki'!$E$9))/100)</f>
        <v>1.5685109433962263</v>
      </c>
      <c r="C3498">
        <f>'Założenia i wyniki'!$E$8*Znorm.Profile!C3498*(1+'Założenia i wyniki'!$E$10/100)^24</f>
        <v>0.38155040000000001</v>
      </c>
      <c r="D3498">
        <f t="shared" si="162"/>
        <v>0.38155040000000001</v>
      </c>
      <c r="E3498">
        <f t="shared" si="163"/>
        <v>1.1869605433962263</v>
      </c>
      <c r="F3498">
        <f t="shared" si="164"/>
        <v>0</v>
      </c>
    </row>
    <row r="3499" spans="1:6" x14ac:dyDescent="0.25">
      <c r="A3499">
        <v>3490</v>
      </c>
      <c r="B3499">
        <f>'Założenia i wyniki'!$E$6*Znorm.Profile!B3499*((100-(24*'Założenia i wyniki'!$E$9))/100)</f>
        <v>1.8289766037735846</v>
      </c>
      <c r="C3499">
        <f>'Założenia i wyniki'!$E$8*Znorm.Profile!C3499*(1+'Założenia i wyniki'!$E$10/100)^24</f>
        <v>0.37375519999999995</v>
      </c>
      <c r="D3499">
        <f t="shared" si="162"/>
        <v>0.37375519999999995</v>
      </c>
      <c r="E3499">
        <f t="shared" si="163"/>
        <v>1.4552214037735847</v>
      </c>
      <c r="F3499">
        <f t="shared" si="164"/>
        <v>0</v>
      </c>
    </row>
    <row r="3500" spans="1:6" x14ac:dyDescent="0.25">
      <c r="A3500">
        <v>3491</v>
      </c>
      <c r="B3500">
        <f>'Założenia i wyniki'!$E$6*Znorm.Profile!B3500*((100-(24*'Założenia i wyniki'!$E$9))/100)</f>
        <v>1.9613056603773582</v>
      </c>
      <c r="C3500">
        <f>'Założenia i wyniki'!$E$8*Znorm.Profile!C3500*(1+'Założenia i wyniki'!$E$10/100)^24</f>
        <v>0.35948010000000002</v>
      </c>
      <c r="D3500">
        <f t="shared" si="162"/>
        <v>0.35948010000000002</v>
      </c>
      <c r="E3500">
        <f t="shared" si="163"/>
        <v>1.6018255603773581</v>
      </c>
      <c r="F3500">
        <f t="shared" si="164"/>
        <v>0</v>
      </c>
    </row>
    <row r="3501" spans="1:6" x14ac:dyDescent="0.25">
      <c r="A3501">
        <v>3492</v>
      </c>
      <c r="B3501">
        <f>'Założenia i wyniki'!$E$6*Znorm.Profile!B3501*((100-(24*'Założenia i wyniki'!$E$9))/100)</f>
        <v>1.9969796226415095</v>
      </c>
      <c r="C3501">
        <f>'Założenia i wyniki'!$E$8*Znorm.Profile!C3501*(1+'Założenia i wyniki'!$E$10/100)^24</f>
        <v>0.35694610000000004</v>
      </c>
      <c r="D3501">
        <f t="shared" si="162"/>
        <v>0.35694610000000004</v>
      </c>
      <c r="E3501">
        <f t="shared" si="163"/>
        <v>1.6400335226415095</v>
      </c>
      <c r="F3501">
        <f t="shared" si="164"/>
        <v>0</v>
      </c>
    </row>
    <row r="3502" spans="1:6" x14ac:dyDescent="0.25">
      <c r="A3502">
        <v>3493</v>
      </c>
      <c r="B3502">
        <f>'Założenia i wyniki'!$E$6*Znorm.Profile!B3502*((100-(24*'Założenia i wyniki'!$E$9))/100)</f>
        <v>1.9290618867924523</v>
      </c>
      <c r="C3502">
        <f>'Założenia i wyniki'!$E$8*Znorm.Profile!C3502*(1+'Założenia i wyniki'!$E$10/100)^24</f>
        <v>0.37104445000000003</v>
      </c>
      <c r="D3502">
        <f t="shared" si="162"/>
        <v>0.37104445000000003</v>
      </c>
      <c r="E3502">
        <f t="shared" si="163"/>
        <v>1.5580174367924522</v>
      </c>
      <c r="F3502">
        <f t="shared" si="164"/>
        <v>0</v>
      </c>
    </row>
    <row r="3503" spans="1:6" x14ac:dyDescent="0.25">
      <c r="A3503">
        <v>3494</v>
      </c>
      <c r="B3503">
        <f>'Założenia i wyniki'!$E$6*Znorm.Profile!B3503*((100-(24*'Założenia i wyniki'!$E$9))/100)</f>
        <v>1.7676905660377356</v>
      </c>
      <c r="C3503">
        <f>'Założenia i wyniki'!$E$8*Znorm.Profile!C3503*(1+'Założenia i wyniki'!$E$10/100)^24</f>
        <v>0.36326569999999997</v>
      </c>
      <c r="D3503">
        <f t="shared" si="162"/>
        <v>0.36326569999999997</v>
      </c>
      <c r="E3503">
        <f t="shared" si="163"/>
        <v>1.4044248660377356</v>
      </c>
      <c r="F3503">
        <f t="shared" si="164"/>
        <v>0</v>
      </c>
    </row>
    <row r="3504" spans="1:6" x14ac:dyDescent="0.25">
      <c r="A3504">
        <v>3495</v>
      </c>
      <c r="B3504">
        <f>'Założenia i wyniki'!$E$6*Znorm.Profile!B3504*((100-(24*'Założenia i wyniki'!$E$9))/100)</f>
        <v>1.5162958490566036</v>
      </c>
      <c r="C3504">
        <f>'Założenia i wyniki'!$E$8*Znorm.Profile!C3504*(1+'Założenia i wyniki'!$E$10/100)^24</f>
        <v>0.37584749999999995</v>
      </c>
      <c r="D3504">
        <f t="shared" si="162"/>
        <v>0.37584749999999995</v>
      </c>
      <c r="E3504">
        <f t="shared" si="163"/>
        <v>1.1404483490566037</v>
      </c>
      <c r="F3504">
        <f t="shared" si="164"/>
        <v>0</v>
      </c>
    </row>
    <row r="3505" spans="1:6" x14ac:dyDescent="0.25">
      <c r="A3505">
        <v>3496</v>
      </c>
      <c r="B3505">
        <f>'Założenia i wyniki'!$E$6*Znorm.Profile!B3505*((100-(24*'Założenia i wyniki'!$E$9))/100)</f>
        <v>1.1465977358490564</v>
      </c>
      <c r="C3505">
        <f>'Założenia i wyniki'!$E$8*Znorm.Profile!C3505*(1+'Założenia i wyniki'!$E$10/100)^24</f>
        <v>0.38403190000000004</v>
      </c>
      <c r="D3505">
        <f t="shared" si="162"/>
        <v>0.38403190000000004</v>
      </c>
      <c r="E3505">
        <f t="shared" si="163"/>
        <v>0.76256583584905635</v>
      </c>
      <c r="F3505">
        <f t="shared" si="164"/>
        <v>0</v>
      </c>
    </row>
    <row r="3506" spans="1:6" x14ac:dyDescent="0.25">
      <c r="A3506">
        <v>3497</v>
      </c>
      <c r="B3506">
        <f>'Założenia i wyniki'!$E$6*Znorm.Profile!B3506*((100-(24*'Założenia i wyniki'!$E$9))/100)</f>
        <v>0.69016158490566026</v>
      </c>
      <c r="C3506">
        <f>'Założenia i wyniki'!$E$8*Znorm.Profile!C3506*(1+'Założenia i wyniki'!$E$10/100)^24</f>
        <v>0.41232485000000002</v>
      </c>
      <c r="D3506">
        <f t="shared" si="162"/>
        <v>0.41232485000000002</v>
      </c>
      <c r="E3506">
        <f t="shared" si="163"/>
        <v>0.27783673490566024</v>
      </c>
      <c r="F3506">
        <f t="shared" si="164"/>
        <v>0</v>
      </c>
    </row>
    <row r="3507" spans="1:6" x14ac:dyDescent="0.25">
      <c r="A3507">
        <v>3498</v>
      </c>
      <c r="B3507">
        <f>'Założenia i wyniki'!$E$6*Znorm.Profile!B3507*((100-(24*'Założenia i wyniki'!$E$9))/100)</f>
        <v>0.24687449056603775</v>
      </c>
      <c r="C3507">
        <f>'Założenia i wyniki'!$E$8*Znorm.Profile!C3507*(1+'Założenia i wyniki'!$E$10/100)^24</f>
        <v>0.43110200000000004</v>
      </c>
      <c r="D3507">
        <f t="shared" si="162"/>
        <v>0.24687449056603775</v>
      </c>
      <c r="E3507">
        <f t="shared" si="163"/>
        <v>0</v>
      </c>
      <c r="F3507">
        <f t="shared" si="164"/>
        <v>0.18422750943396229</v>
      </c>
    </row>
    <row r="3508" spans="1:6" x14ac:dyDescent="0.25">
      <c r="A3508">
        <v>3499</v>
      </c>
      <c r="B3508">
        <f>'Założenia i wyniki'!$E$6*Znorm.Profile!B3508*((100-(24*'Założenia i wyniki'!$E$9))/100)</f>
        <v>9.4444528301886807E-2</v>
      </c>
      <c r="C3508">
        <f>'Założenia i wyniki'!$E$8*Znorm.Profile!C3508*(1+'Założenia i wyniki'!$E$10/100)^24</f>
        <v>0.45822000000000002</v>
      </c>
      <c r="D3508">
        <f t="shared" si="162"/>
        <v>9.4444528301886807E-2</v>
      </c>
      <c r="E3508">
        <f t="shared" si="163"/>
        <v>0</v>
      </c>
      <c r="F3508">
        <f t="shared" si="164"/>
        <v>0.3637754716981132</v>
      </c>
    </row>
    <row r="3509" spans="1:6" x14ac:dyDescent="0.25">
      <c r="A3509">
        <v>3500</v>
      </c>
      <c r="B3509">
        <f>'Założenia i wyniki'!$E$6*Znorm.Profile!B3509*((100-(24*'Założenia i wyniki'!$E$9))/100)</f>
        <v>0</v>
      </c>
      <c r="C3509">
        <f>'Założenia i wyniki'!$E$8*Znorm.Profile!C3509*(1+'Założenia i wyniki'!$E$10/100)^24</f>
        <v>0.50312115000000002</v>
      </c>
      <c r="D3509">
        <f t="shared" si="162"/>
        <v>0</v>
      </c>
      <c r="E3509">
        <f t="shared" si="163"/>
        <v>0</v>
      </c>
      <c r="F3509">
        <f t="shared" si="164"/>
        <v>0.50312115000000002</v>
      </c>
    </row>
    <row r="3510" spans="1:6" x14ac:dyDescent="0.25">
      <c r="A3510">
        <v>3501</v>
      </c>
      <c r="B3510">
        <f>'Założenia i wyniki'!$E$6*Znorm.Profile!B3510*((100-(24*'Założenia i wyniki'!$E$9))/100)</f>
        <v>0</v>
      </c>
      <c r="C3510">
        <f>'Założenia i wyniki'!$E$8*Znorm.Profile!C3510*(1+'Założenia i wyniki'!$E$10/100)^24</f>
        <v>0.50801450000000004</v>
      </c>
      <c r="D3510">
        <f t="shared" si="162"/>
        <v>0</v>
      </c>
      <c r="E3510">
        <f t="shared" si="163"/>
        <v>0</v>
      </c>
      <c r="F3510">
        <f t="shared" si="164"/>
        <v>0.50801450000000004</v>
      </c>
    </row>
    <row r="3511" spans="1:6" x14ac:dyDescent="0.25">
      <c r="A3511">
        <v>3502</v>
      </c>
      <c r="B3511">
        <f>'Założenia i wyniki'!$E$6*Znorm.Profile!B3511*((100-(24*'Założenia i wyniki'!$E$9))/100)</f>
        <v>0</v>
      </c>
      <c r="C3511">
        <f>'Założenia i wyniki'!$E$8*Znorm.Profile!C3511*(1+'Założenia i wyniki'!$E$10/100)^24</f>
        <v>0.41333319999999996</v>
      </c>
      <c r="D3511">
        <f t="shared" si="162"/>
        <v>0</v>
      </c>
      <c r="E3511">
        <f t="shared" si="163"/>
        <v>0</v>
      </c>
      <c r="F3511">
        <f t="shared" si="164"/>
        <v>0.41333319999999996</v>
      </c>
    </row>
    <row r="3512" spans="1:6" x14ac:dyDescent="0.25">
      <c r="A3512">
        <v>3503</v>
      </c>
      <c r="B3512">
        <f>'Założenia i wyniki'!$E$6*Znorm.Profile!B3512*((100-(24*'Założenia i wyniki'!$E$9))/100)</f>
        <v>0</v>
      </c>
      <c r="C3512">
        <f>'Założenia i wyniki'!$E$8*Znorm.Profile!C3512*(1+'Założenia i wyniki'!$E$10/100)^24</f>
        <v>0.30226595000000001</v>
      </c>
      <c r="D3512">
        <f t="shared" si="162"/>
        <v>0</v>
      </c>
      <c r="E3512">
        <f t="shared" si="163"/>
        <v>0</v>
      </c>
      <c r="F3512">
        <f t="shared" si="164"/>
        <v>0.30226595000000001</v>
      </c>
    </row>
    <row r="3513" spans="1:6" x14ac:dyDescent="0.25">
      <c r="A3513">
        <v>3504</v>
      </c>
      <c r="B3513">
        <f>'Założenia i wyniki'!$E$6*Znorm.Profile!B3513*((100-(24*'Założenia i wyniki'!$E$9))/100)</f>
        <v>0</v>
      </c>
      <c r="C3513">
        <f>'Założenia i wyniki'!$E$8*Znorm.Profile!C3513*(1+'Założenia i wyniki'!$E$10/100)^24</f>
        <v>0.23945634999999998</v>
      </c>
      <c r="D3513">
        <f t="shared" si="162"/>
        <v>0</v>
      </c>
      <c r="E3513">
        <f t="shared" si="163"/>
        <v>0</v>
      </c>
      <c r="F3513">
        <f t="shared" si="164"/>
        <v>0.23945634999999998</v>
      </c>
    </row>
    <row r="3514" spans="1:6" x14ac:dyDescent="0.25">
      <c r="A3514">
        <v>3505</v>
      </c>
      <c r="B3514">
        <f>'Założenia i wyniki'!$E$6*Znorm.Profile!B3514*((100-(24*'Założenia i wyniki'!$E$9))/100)</f>
        <v>0</v>
      </c>
      <c r="C3514">
        <f>'Założenia i wyniki'!$E$8*Znorm.Profile!C3514*(1+'Założenia i wyniki'!$E$10/100)^24</f>
        <v>0.19582920000000001</v>
      </c>
      <c r="D3514">
        <f t="shared" si="162"/>
        <v>0</v>
      </c>
      <c r="E3514">
        <f t="shared" si="163"/>
        <v>0</v>
      </c>
      <c r="F3514">
        <f t="shared" si="164"/>
        <v>0.19582920000000001</v>
      </c>
    </row>
    <row r="3515" spans="1:6" x14ac:dyDescent="0.25">
      <c r="A3515">
        <v>3506</v>
      </c>
      <c r="B3515">
        <f>'Założenia i wyniki'!$E$6*Znorm.Profile!B3515*((100-(24*'Założenia i wyniki'!$E$9))/100)</f>
        <v>0</v>
      </c>
      <c r="C3515">
        <f>'Założenia i wyniki'!$E$8*Znorm.Profile!C3515*(1+'Założenia i wyniki'!$E$10/100)^24</f>
        <v>0.18189989999999998</v>
      </c>
      <c r="D3515">
        <f t="shared" si="162"/>
        <v>0</v>
      </c>
      <c r="E3515">
        <f t="shared" si="163"/>
        <v>0</v>
      </c>
      <c r="F3515">
        <f t="shared" si="164"/>
        <v>0.18189989999999998</v>
      </c>
    </row>
    <row r="3516" spans="1:6" x14ac:dyDescent="0.25">
      <c r="A3516">
        <v>3507</v>
      </c>
      <c r="B3516">
        <f>'Założenia i wyniki'!$E$6*Znorm.Profile!B3516*((100-(24*'Założenia i wyniki'!$E$9))/100)</f>
        <v>0</v>
      </c>
      <c r="C3516">
        <f>'Założenia i wyniki'!$E$8*Znorm.Profile!C3516*(1+'Założenia i wyniki'!$E$10/100)^24</f>
        <v>0.17944465000000001</v>
      </c>
      <c r="D3516">
        <f t="shared" si="162"/>
        <v>0</v>
      </c>
      <c r="E3516">
        <f t="shared" si="163"/>
        <v>0</v>
      </c>
      <c r="F3516">
        <f t="shared" si="164"/>
        <v>0.17944465000000001</v>
      </c>
    </row>
    <row r="3517" spans="1:6" x14ac:dyDescent="0.25">
      <c r="A3517">
        <v>3508</v>
      </c>
      <c r="B3517">
        <f>'Założenia i wyniki'!$E$6*Znorm.Profile!B3517*((100-(24*'Założenia i wyniki'!$E$9))/100)</f>
        <v>0</v>
      </c>
      <c r="C3517">
        <f>'Założenia i wyniki'!$E$8*Znorm.Profile!C3517*(1+'Założenia i wyniki'!$E$10/100)^24</f>
        <v>0.20079675</v>
      </c>
      <c r="D3517">
        <f t="shared" si="162"/>
        <v>0</v>
      </c>
      <c r="E3517">
        <f t="shared" si="163"/>
        <v>0</v>
      </c>
      <c r="F3517">
        <f t="shared" si="164"/>
        <v>0.20079675</v>
      </c>
    </row>
    <row r="3518" spans="1:6" x14ac:dyDescent="0.25">
      <c r="A3518">
        <v>3509</v>
      </c>
      <c r="B3518">
        <f>'Założenia i wyniki'!$E$6*Znorm.Profile!B3518*((100-(24*'Założenia i wyniki'!$E$9))/100)</f>
        <v>8.6181584905660372E-2</v>
      </c>
      <c r="C3518">
        <f>'Założenia i wyniki'!$E$8*Znorm.Profile!C3518*(1+'Założenia i wyniki'!$E$10/100)^24</f>
        <v>0.25121705</v>
      </c>
      <c r="D3518">
        <f t="shared" si="162"/>
        <v>8.6181584905660372E-2</v>
      </c>
      <c r="E3518">
        <f t="shared" si="163"/>
        <v>0</v>
      </c>
      <c r="F3518">
        <f t="shared" si="164"/>
        <v>0.16503546509433964</v>
      </c>
    </row>
    <row r="3519" spans="1:6" x14ac:dyDescent="0.25">
      <c r="A3519">
        <v>3510</v>
      </c>
      <c r="B3519">
        <f>'Założenia i wyniki'!$E$6*Znorm.Profile!B3519*((100-(24*'Założenia i wyniki'!$E$9))/100)</f>
        <v>0.22255064150943391</v>
      </c>
      <c r="C3519">
        <f>'Założenia i wyniki'!$E$8*Znorm.Profile!C3519*(1+'Założenia i wyniki'!$E$10/100)^24</f>
        <v>0.32766754999999997</v>
      </c>
      <c r="D3519">
        <f t="shared" si="162"/>
        <v>0.22255064150943391</v>
      </c>
      <c r="E3519">
        <f t="shared" si="163"/>
        <v>0</v>
      </c>
      <c r="F3519">
        <f t="shared" si="164"/>
        <v>0.10511690849056607</v>
      </c>
    </row>
    <row r="3520" spans="1:6" x14ac:dyDescent="0.25">
      <c r="A3520">
        <v>3511</v>
      </c>
      <c r="B3520">
        <f>'Założenia i wyniki'!$E$6*Znorm.Profile!B3520*((100-(24*'Założenia i wyniki'!$E$9))/100)</f>
        <v>0.66409977358490568</v>
      </c>
      <c r="C3520">
        <f>'Założenia i wyniki'!$E$8*Znorm.Profile!C3520*(1+'Założenia i wyniki'!$E$10/100)^24</f>
        <v>0.37652230000000003</v>
      </c>
      <c r="D3520">
        <f t="shared" si="162"/>
        <v>0.37652230000000003</v>
      </c>
      <c r="E3520">
        <f t="shared" si="163"/>
        <v>0.28757747358490565</v>
      </c>
      <c r="F3520">
        <f t="shared" si="164"/>
        <v>0</v>
      </c>
    </row>
    <row r="3521" spans="1:6" x14ac:dyDescent="0.25">
      <c r="A3521">
        <v>3512</v>
      </c>
      <c r="B3521">
        <f>'Założenia i wyniki'!$E$6*Znorm.Profile!B3521*((100-(24*'Założenia i wyniki'!$E$9))/100)</f>
        <v>1.1449207547169811</v>
      </c>
      <c r="C3521">
        <f>'Założenia i wyniki'!$E$8*Znorm.Profile!C3521*(1+'Założenia i wyniki'!$E$10/100)^24</f>
        <v>0.37652720000000001</v>
      </c>
      <c r="D3521">
        <f t="shared" si="162"/>
        <v>0.37652720000000001</v>
      </c>
      <c r="E3521">
        <f t="shared" si="163"/>
        <v>0.76839355471698112</v>
      </c>
      <c r="F3521">
        <f t="shared" si="164"/>
        <v>0</v>
      </c>
    </row>
    <row r="3522" spans="1:6" x14ac:dyDescent="0.25">
      <c r="A3522">
        <v>3513</v>
      </c>
      <c r="B3522">
        <f>'Założenia i wyniki'!$E$6*Znorm.Profile!B3522*((100-(24*'Założenia i wyniki'!$E$9))/100)</f>
        <v>1.5342852830188678</v>
      </c>
      <c r="C3522">
        <f>'Założenia i wyniki'!$E$8*Znorm.Profile!C3522*(1+'Założenia i wyniki'!$E$10/100)^24</f>
        <v>0.3775443</v>
      </c>
      <c r="D3522">
        <f t="shared" si="162"/>
        <v>0.3775443</v>
      </c>
      <c r="E3522">
        <f t="shared" si="163"/>
        <v>1.1567409830188677</v>
      </c>
      <c r="F3522">
        <f t="shared" si="164"/>
        <v>0</v>
      </c>
    </row>
    <row r="3523" spans="1:6" x14ac:dyDescent="0.25">
      <c r="A3523">
        <v>3514</v>
      </c>
      <c r="B3523">
        <f>'Założenia i wyniki'!$E$6*Znorm.Profile!B3523*((100-(24*'Założenia i wyniki'!$E$9))/100)</f>
        <v>1.7904822641509432</v>
      </c>
      <c r="C3523">
        <f>'Założenia i wyniki'!$E$8*Znorm.Profile!C3523*(1+'Założenia i wyniki'!$E$10/100)^24</f>
        <v>0.35555064999999997</v>
      </c>
      <c r="D3523">
        <f t="shared" si="162"/>
        <v>0.35555064999999997</v>
      </c>
      <c r="E3523">
        <f t="shared" si="163"/>
        <v>1.4349316141509432</v>
      </c>
      <c r="F3523">
        <f t="shared" si="164"/>
        <v>0</v>
      </c>
    </row>
    <row r="3524" spans="1:6" x14ac:dyDescent="0.25">
      <c r="A3524">
        <v>3515</v>
      </c>
      <c r="B3524">
        <f>'Założenia i wyniki'!$E$6*Znorm.Profile!B3524*((100-(24*'Założenia i wyniki'!$E$9))/100)</f>
        <v>1.912978113207547</v>
      </c>
      <c r="C3524">
        <f>'Założenia i wyniki'!$E$8*Znorm.Profile!C3524*(1+'Założenia i wyniki'!$E$10/100)^24</f>
        <v>0.35151480000000002</v>
      </c>
      <c r="D3524">
        <f t="shared" si="162"/>
        <v>0.35151480000000002</v>
      </c>
      <c r="E3524">
        <f t="shared" si="163"/>
        <v>1.5614633132075468</v>
      </c>
      <c r="F3524">
        <f t="shared" si="164"/>
        <v>0</v>
      </c>
    </row>
    <row r="3525" spans="1:6" x14ac:dyDescent="0.25">
      <c r="A3525">
        <v>3516</v>
      </c>
      <c r="B3525">
        <f>'Założenia i wyniki'!$E$6*Znorm.Profile!B3525*((100-(24*'Założenia i wyniki'!$E$9))/100)</f>
        <v>1.9445358490566036</v>
      </c>
      <c r="C3525">
        <f>'Założenia i wyniki'!$E$8*Znorm.Profile!C3525*(1+'Założenia i wyniki'!$E$10/100)^24</f>
        <v>0.35403654999999995</v>
      </c>
      <c r="D3525">
        <f t="shared" si="162"/>
        <v>0.35403654999999995</v>
      </c>
      <c r="E3525">
        <f t="shared" si="163"/>
        <v>1.5904992990566036</v>
      </c>
      <c r="F3525">
        <f t="shared" si="164"/>
        <v>0</v>
      </c>
    </row>
    <row r="3526" spans="1:6" x14ac:dyDescent="0.25">
      <c r="A3526">
        <v>3517</v>
      </c>
      <c r="B3526">
        <f>'Założenia i wyniki'!$E$6*Znorm.Profile!B3526*((100-(24*'Założenia i wyniki'!$E$9))/100)</f>
        <v>1.8452128301886788</v>
      </c>
      <c r="C3526">
        <f>'Założenia i wyniki'!$E$8*Znorm.Profile!C3526*(1+'Założenia i wyniki'!$E$10/100)^24</f>
        <v>0.36071524999999999</v>
      </c>
      <c r="D3526">
        <f t="shared" si="162"/>
        <v>0.36071524999999999</v>
      </c>
      <c r="E3526">
        <f t="shared" si="163"/>
        <v>1.4844975801886788</v>
      </c>
      <c r="F3526">
        <f t="shared" si="164"/>
        <v>0</v>
      </c>
    </row>
    <row r="3527" spans="1:6" x14ac:dyDescent="0.25">
      <c r="A3527">
        <v>3518</v>
      </c>
      <c r="B3527">
        <f>'Założenia i wyniki'!$E$6*Znorm.Profile!B3527*((100-(24*'Założenia i wyniki'!$E$9))/100)</f>
        <v>1.6767524528301885</v>
      </c>
      <c r="C3527">
        <f>'Założenia i wyniki'!$E$8*Znorm.Profile!C3527*(1+'Założenia i wyniki'!$E$10/100)^24</f>
        <v>0.36286950000000001</v>
      </c>
      <c r="D3527">
        <f t="shared" si="162"/>
        <v>0.36286950000000001</v>
      </c>
      <c r="E3527">
        <f t="shared" si="163"/>
        <v>1.3138829528301885</v>
      </c>
      <c r="F3527">
        <f t="shared" si="164"/>
        <v>0</v>
      </c>
    </row>
    <row r="3528" spans="1:6" x14ac:dyDescent="0.25">
      <c r="A3528">
        <v>3519</v>
      </c>
      <c r="B3528">
        <f>'Założenia i wyniki'!$E$6*Znorm.Profile!B3528*((100-(24*'Założenia i wyniki'!$E$9))/100)</f>
        <v>1.4335139622641506</v>
      </c>
      <c r="C3528">
        <f>'Założenia i wyniki'!$E$8*Znorm.Profile!C3528*(1+'Założenia i wyniki'!$E$10/100)^24</f>
        <v>0.37886450000000005</v>
      </c>
      <c r="D3528">
        <f t="shared" si="162"/>
        <v>0.37886450000000005</v>
      </c>
      <c r="E3528">
        <f t="shared" si="163"/>
        <v>1.0546494622641505</v>
      </c>
      <c r="F3528">
        <f t="shared" si="164"/>
        <v>0</v>
      </c>
    </row>
    <row r="3529" spans="1:6" x14ac:dyDescent="0.25">
      <c r="A3529">
        <v>3520</v>
      </c>
      <c r="B3529">
        <f>'Założenia i wyniki'!$E$6*Znorm.Profile!B3529*((100-(24*'Założenia i wyniki'!$E$9))/100)</f>
        <v>1.0778415094339622</v>
      </c>
      <c r="C3529">
        <f>'Założenia i wyniki'!$E$8*Znorm.Profile!C3529*(1+'Założenia i wyniki'!$E$10/100)^24</f>
        <v>0.40026804999999999</v>
      </c>
      <c r="D3529">
        <f t="shared" si="162"/>
        <v>0.40026804999999999</v>
      </c>
      <c r="E3529">
        <f t="shared" si="163"/>
        <v>0.67757345943396219</v>
      </c>
      <c r="F3529">
        <f t="shared" si="164"/>
        <v>0</v>
      </c>
    </row>
    <row r="3530" spans="1:6" x14ac:dyDescent="0.25">
      <c r="A3530">
        <v>3521</v>
      </c>
      <c r="B3530">
        <f>'Założenia i wyniki'!$E$6*Znorm.Profile!B3530*((100-(24*'Założenia i wyniki'!$E$9))/100)</f>
        <v>0.64250483018867921</v>
      </c>
      <c r="C3530">
        <f>'Założenia i wyniki'!$E$8*Znorm.Profile!C3530*(1+'Założenia i wyniki'!$E$10/100)^24</f>
        <v>0.41607860000000002</v>
      </c>
      <c r="D3530">
        <f t="shared" si="162"/>
        <v>0.41607860000000002</v>
      </c>
      <c r="E3530">
        <f t="shared" si="163"/>
        <v>0.22642623018867919</v>
      </c>
      <c r="F3530">
        <f t="shared" si="164"/>
        <v>0</v>
      </c>
    </row>
    <row r="3531" spans="1:6" x14ac:dyDescent="0.25">
      <c r="A3531">
        <v>3522</v>
      </c>
      <c r="B3531">
        <f>'Założenia i wyniki'!$E$6*Znorm.Profile!B3531*((100-(24*'Założenia i wyniki'!$E$9))/100)</f>
        <v>0.25253811320754715</v>
      </c>
      <c r="C3531">
        <f>'Założenia i wyniki'!$E$8*Znorm.Profile!C3531*(1+'Założenia i wyniki'!$E$10/100)^24</f>
        <v>0.43588579999999999</v>
      </c>
      <c r="D3531">
        <f t="shared" ref="D3531:D3594" si="165">IF(B3531&lt;=C3531,B3531,C3531)</f>
        <v>0.25253811320754715</v>
      </c>
      <c r="E3531">
        <f t="shared" ref="E3531:E3594" si="166">IF(B3531&gt;C3531,B3531-C3531,0)</f>
        <v>0</v>
      </c>
      <c r="F3531">
        <f t="shared" ref="F3531:F3594" si="167">IF(B3531&lt;C3531,C3531-B3531,0)</f>
        <v>0.18334768679245284</v>
      </c>
    </row>
    <row r="3532" spans="1:6" x14ac:dyDescent="0.25">
      <c r="A3532">
        <v>3523</v>
      </c>
      <c r="B3532">
        <f>'Założenia i wyniki'!$E$6*Znorm.Profile!B3532*((100-(24*'Założenia i wyniki'!$E$9))/100)</f>
        <v>9.1608905660377354E-2</v>
      </c>
      <c r="C3532">
        <f>'Założenia i wyniki'!$E$8*Znorm.Profile!C3532*(1+'Założenia i wyniki'!$E$10/100)^24</f>
        <v>0.46467504999999998</v>
      </c>
      <c r="D3532">
        <f t="shared" si="165"/>
        <v>9.1608905660377354E-2</v>
      </c>
      <c r="E3532">
        <f t="shared" si="166"/>
        <v>0</v>
      </c>
      <c r="F3532">
        <f t="shared" si="167"/>
        <v>0.3730661443396226</v>
      </c>
    </row>
    <row r="3533" spans="1:6" x14ac:dyDescent="0.25">
      <c r="A3533">
        <v>3524</v>
      </c>
      <c r="B3533">
        <f>'Założenia i wyniki'!$E$6*Znorm.Profile!B3533*((100-(24*'Założenia i wyniki'!$E$9))/100)</f>
        <v>0</v>
      </c>
      <c r="C3533">
        <f>'Założenia i wyniki'!$E$8*Znorm.Profile!C3533*(1+'Założenia i wyniki'!$E$10/100)^24</f>
        <v>0.50870190000000004</v>
      </c>
      <c r="D3533">
        <f t="shared" si="165"/>
        <v>0</v>
      </c>
      <c r="E3533">
        <f t="shared" si="166"/>
        <v>0</v>
      </c>
      <c r="F3533">
        <f t="shared" si="167"/>
        <v>0.50870190000000004</v>
      </c>
    </row>
    <row r="3534" spans="1:6" x14ac:dyDescent="0.25">
      <c r="A3534">
        <v>3525</v>
      </c>
      <c r="B3534">
        <f>'Założenia i wyniki'!$E$6*Znorm.Profile!B3534*((100-(24*'Założenia i wyniki'!$E$9))/100)</f>
        <v>0</v>
      </c>
      <c r="C3534">
        <f>'Założenia i wyniki'!$E$8*Znorm.Profile!C3534*(1+'Założenia i wyniki'!$E$10/100)^24</f>
        <v>0.49464520000000001</v>
      </c>
      <c r="D3534">
        <f t="shared" si="165"/>
        <v>0</v>
      </c>
      <c r="E3534">
        <f t="shared" si="166"/>
        <v>0</v>
      </c>
      <c r="F3534">
        <f t="shared" si="167"/>
        <v>0.49464520000000001</v>
      </c>
    </row>
    <row r="3535" spans="1:6" x14ac:dyDescent="0.25">
      <c r="A3535">
        <v>3526</v>
      </c>
      <c r="B3535">
        <f>'Założenia i wyniki'!$E$6*Znorm.Profile!B3535*((100-(24*'Założenia i wyniki'!$E$9))/100)</f>
        <v>0</v>
      </c>
      <c r="C3535">
        <f>'Założenia i wyniki'!$E$8*Znorm.Profile!C3535*(1+'Założenia i wyniki'!$E$10/100)^24</f>
        <v>0.40704859999999998</v>
      </c>
      <c r="D3535">
        <f t="shared" si="165"/>
        <v>0</v>
      </c>
      <c r="E3535">
        <f t="shared" si="166"/>
        <v>0</v>
      </c>
      <c r="F3535">
        <f t="shared" si="167"/>
        <v>0.40704859999999998</v>
      </c>
    </row>
    <row r="3536" spans="1:6" x14ac:dyDescent="0.25">
      <c r="A3536">
        <v>3527</v>
      </c>
      <c r="B3536">
        <f>'Założenia i wyniki'!$E$6*Znorm.Profile!B3536*((100-(24*'Założenia i wyniki'!$E$9))/100)</f>
        <v>0</v>
      </c>
      <c r="C3536">
        <f>'Założenia i wyniki'!$E$8*Znorm.Profile!C3536*(1+'Założenia i wyniki'!$E$10/100)^24</f>
        <v>0.29509549999999996</v>
      </c>
      <c r="D3536">
        <f t="shared" si="165"/>
        <v>0</v>
      </c>
      <c r="E3536">
        <f t="shared" si="166"/>
        <v>0</v>
      </c>
      <c r="F3536">
        <f t="shared" si="167"/>
        <v>0.29509549999999996</v>
      </c>
    </row>
    <row r="3537" spans="1:6" x14ac:dyDescent="0.25">
      <c r="A3537">
        <v>3528</v>
      </c>
      <c r="B3537">
        <f>'Założenia i wyniki'!$E$6*Znorm.Profile!B3537*((100-(24*'Założenia i wyniki'!$E$9))/100)</f>
        <v>0</v>
      </c>
      <c r="C3537">
        <f>'Założenia i wyniki'!$E$8*Znorm.Profile!C3537*(1+'Założenia i wyniki'!$E$10/100)^24</f>
        <v>0.22506960000000001</v>
      </c>
      <c r="D3537">
        <f t="shared" si="165"/>
        <v>0</v>
      </c>
      <c r="E3537">
        <f t="shared" si="166"/>
        <v>0</v>
      </c>
      <c r="F3537">
        <f t="shared" si="167"/>
        <v>0.22506960000000001</v>
      </c>
    </row>
    <row r="3538" spans="1:6" x14ac:dyDescent="0.25">
      <c r="A3538">
        <v>3529</v>
      </c>
      <c r="B3538">
        <f>'Założenia i wyniki'!$E$6*Znorm.Profile!B3538*((100-(24*'Założenia i wyniki'!$E$9))/100)</f>
        <v>0</v>
      </c>
      <c r="C3538">
        <f>'Założenia i wyniki'!$E$8*Znorm.Profile!C3538*(1+'Założenia i wyniki'!$E$10/100)^24</f>
        <v>0.19577039999999998</v>
      </c>
      <c r="D3538">
        <f t="shared" si="165"/>
        <v>0</v>
      </c>
      <c r="E3538">
        <f t="shared" si="166"/>
        <v>0</v>
      </c>
      <c r="F3538">
        <f t="shared" si="167"/>
        <v>0.19577039999999998</v>
      </c>
    </row>
    <row r="3539" spans="1:6" x14ac:dyDescent="0.25">
      <c r="A3539">
        <v>3530</v>
      </c>
      <c r="B3539">
        <f>'Założenia i wyniki'!$E$6*Znorm.Profile!B3539*((100-(24*'Założenia i wyniki'!$E$9))/100)</f>
        <v>0</v>
      </c>
      <c r="C3539">
        <f>'Założenia i wyniki'!$E$8*Znorm.Profile!C3539*(1+'Założenia i wyniki'!$E$10/100)^24</f>
        <v>0.18090765</v>
      </c>
      <c r="D3539">
        <f t="shared" si="165"/>
        <v>0</v>
      </c>
      <c r="E3539">
        <f t="shared" si="166"/>
        <v>0</v>
      </c>
      <c r="F3539">
        <f t="shared" si="167"/>
        <v>0.18090765</v>
      </c>
    </row>
    <row r="3540" spans="1:6" x14ac:dyDescent="0.25">
      <c r="A3540">
        <v>3531</v>
      </c>
      <c r="B3540">
        <f>'Założenia i wyniki'!$E$6*Znorm.Profile!B3540*((100-(24*'Założenia i wyniki'!$E$9))/100)</f>
        <v>0</v>
      </c>
      <c r="C3540">
        <f>'Założenia i wyniki'!$E$8*Znorm.Profile!C3540*(1+'Założenia i wyniki'!$E$10/100)^24</f>
        <v>0.18117259999999999</v>
      </c>
      <c r="D3540">
        <f t="shared" si="165"/>
        <v>0</v>
      </c>
      <c r="E3540">
        <f t="shared" si="166"/>
        <v>0</v>
      </c>
      <c r="F3540">
        <f t="shared" si="167"/>
        <v>0.18117259999999999</v>
      </c>
    </row>
    <row r="3541" spans="1:6" x14ac:dyDescent="0.25">
      <c r="A3541">
        <v>3532</v>
      </c>
      <c r="B3541">
        <f>'Założenia i wyniki'!$E$6*Znorm.Profile!B3541*((100-(24*'Założenia i wyniki'!$E$9))/100)</f>
        <v>0</v>
      </c>
      <c r="C3541">
        <f>'Założenia i wyniki'!$E$8*Znorm.Profile!C3541*(1+'Założenia i wyniki'!$E$10/100)^24</f>
        <v>0.20143444999999999</v>
      </c>
      <c r="D3541">
        <f t="shared" si="165"/>
        <v>0</v>
      </c>
      <c r="E3541">
        <f t="shared" si="166"/>
        <v>0</v>
      </c>
      <c r="F3541">
        <f t="shared" si="167"/>
        <v>0.20143444999999999</v>
      </c>
    </row>
    <row r="3542" spans="1:6" x14ac:dyDescent="0.25">
      <c r="A3542">
        <v>3533</v>
      </c>
      <c r="B3542">
        <f>'Założenia i wyniki'!$E$6*Znorm.Profile!B3542*((100-(24*'Założenia i wyniki'!$E$9))/100)</f>
        <v>7.6996301886792448E-2</v>
      </c>
      <c r="C3542">
        <f>'Założenia i wyniki'!$E$8*Znorm.Profile!C3542*(1+'Założenia i wyniki'!$E$10/100)^24</f>
        <v>0.25322920000000004</v>
      </c>
      <c r="D3542">
        <f t="shared" si="165"/>
        <v>7.6996301886792448E-2</v>
      </c>
      <c r="E3542">
        <f t="shared" si="166"/>
        <v>0</v>
      </c>
      <c r="F3542">
        <f t="shared" si="167"/>
        <v>0.17623289811320758</v>
      </c>
    </row>
    <row r="3543" spans="1:6" x14ac:dyDescent="0.25">
      <c r="A3543">
        <v>3534</v>
      </c>
      <c r="B3543">
        <f>'Założenia i wyniki'!$E$6*Znorm.Profile!B3543*((100-(24*'Założenia i wyniki'!$E$9))/100)</f>
        <v>0.23368732075471693</v>
      </c>
      <c r="C3543">
        <f>'Założenia i wyniki'!$E$8*Znorm.Profile!C3543*(1+'Założenia i wyniki'!$E$10/100)^24</f>
        <v>0.33353844999999999</v>
      </c>
      <c r="D3543">
        <f t="shared" si="165"/>
        <v>0.23368732075471693</v>
      </c>
      <c r="E3543">
        <f t="shared" si="166"/>
        <v>0</v>
      </c>
      <c r="F3543">
        <f t="shared" si="167"/>
        <v>9.9851129245283055E-2</v>
      </c>
    </row>
    <row r="3544" spans="1:6" x14ac:dyDescent="0.25">
      <c r="A3544">
        <v>3535</v>
      </c>
      <c r="B3544">
        <f>'Założenia i wyniki'!$E$6*Znorm.Profile!B3544*((100-(24*'Założenia i wyniki'!$E$9))/100)</f>
        <v>0.64929660377358489</v>
      </c>
      <c r="C3544">
        <f>'Założenia i wyniki'!$E$8*Znorm.Profile!C3544*(1+'Założenia i wyniki'!$E$10/100)^24</f>
        <v>0.37781485000000004</v>
      </c>
      <c r="D3544">
        <f t="shared" si="165"/>
        <v>0.37781485000000004</v>
      </c>
      <c r="E3544">
        <f t="shared" si="166"/>
        <v>0.27148175377358486</v>
      </c>
      <c r="F3544">
        <f t="shared" si="167"/>
        <v>0</v>
      </c>
    </row>
    <row r="3545" spans="1:6" x14ac:dyDescent="0.25">
      <c r="A3545">
        <v>3536</v>
      </c>
      <c r="B3545">
        <f>'Założenia i wyniki'!$E$6*Znorm.Profile!B3545*((100-(24*'Założenia i wyniki'!$E$9))/100)</f>
        <v>1.1167169811320754</v>
      </c>
      <c r="C3545">
        <f>'Założenia i wyniki'!$E$8*Znorm.Profile!C3545*(1+'Założenia i wyniki'!$E$10/100)^24</f>
        <v>0.38393355000000001</v>
      </c>
      <c r="D3545">
        <f t="shared" si="165"/>
        <v>0.38393355000000001</v>
      </c>
      <c r="E3545">
        <f t="shared" si="166"/>
        <v>0.73278343113207534</v>
      </c>
      <c r="F3545">
        <f t="shared" si="167"/>
        <v>0</v>
      </c>
    </row>
    <row r="3546" spans="1:6" x14ac:dyDescent="0.25">
      <c r="A3546">
        <v>3537</v>
      </c>
      <c r="B3546">
        <f>'Założenia i wyniki'!$E$6*Znorm.Profile!B3546*((100-(24*'Założenia i wyniki'!$E$9))/100)</f>
        <v>1.5012792452830186</v>
      </c>
      <c r="C3546">
        <f>'Założenia i wyniki'!$E$8*Znorm.Profile!C3546*(1+'Założenia i wyniki'!$E$10/100)^24</f>
        <v>0.38525864999999998</v>
      </c>
      <c r="D3546">
        <f t="shared" si="165"/>
        <v>0.38525864999999998</v>
      </c>
      <c r="E3546">
        <f t="shared" si="166"/>
        <v>1.1160205952830187</v>
      </c>
      <c r="F3546">
        <f t="shared" si="167"/>
        <v>0</v>
      </c>
    </row>
    <row r="3547" spans="1:6" x14ac:dyDescent="0.25">
      <c r="A3547">
        <v>3538</v>
      </c>
      <c r="B3547">
        <f>'Założenia i wyniki'!$E$6*Znorm.Profile!B3547*((100-(24*'Założenia i wyniki'!$E$9))/100)</f>
        <v>1.760067924528302</v>
      </c>
      <c r="C3547">
        <f>'Założenia i wyniki'!$E$8*Znorm.Profile!C3547*(1+'Założenia i wyniki'!$E$10/100)^24</f>
        <v>0.38167499999999999</v>
      </c>
      <c r="D3547">
        <f t="shared" si="165"/>
        <v>0.38167499999999999</v>
      </c>
      <c r="E3547">
        <f t="shared" si="166"/>
        <v>1.378392924528302</v>
      </c>
      <c r="F3547">
        <f t="shared" si="167"/>
        <v>0</v>
      </c>
    </row>
    <row r="3548" spans="1:6" x14ac:dyDescent="0.25">
      <c r="A3548">
        <v>3539</v>
      </c>
      <c r="B3548">
        <f>'Założenia i wyniki'!$E$6*Znorm.Profile!B3548*((100-(24*'Założenia i wyniki'!$E$9))/100)</f>
        <v>1.8883569811320755</v>
      </c>
      <c r="C3548">
        <f>'Założenia i wyniki'!$E$8*Znorm.Profile!C3548*(1+'Założenia i wyniki'!$E$10/100)^24</f>
        <v>0.37749179999999999</v>
      </c>
      <c r="D3548">
        <f t="shared" si="165"/>
        <v>0.37749179999999999</v>
      </c>
      <c r="E3548">
        <f t="shared" si="166"/>
        <v>1.5108651811320755</v>
      </c>
      <c r="F3548">
        <f t="shared" si="167"/>
        <v>0</v>
      </c>
    </row>
    <row r="3549" spans="1:6" x14ac:dyDescent="0.25">
      <c r="A3549">
        <v>3540</v>
      </c>
      <c r="B3549">
        <f>'Założenia i wyniki'!$E$6*Znorm.Profile!B3549*((100-(24*'Założenia i wyniki'!$E$9))/100)</f>
        <v>1.9242596226415094</v>
      </c>
      <c r="C3549">
        <f>'Założenia i wyniki'!$E$8*Znorm.Profile!C3549*(1+'Założenia i wyniki'!$E$10/100)^24</f>
        <v>0.37508205</v>
      </c>
      <c r="D3549">
        <f t="shared" si="165"/>
        <v>0.37508205</v>
      </c>
      <c r="E3549">
        <f t="shared" si="166"/>
        <v>1.5491775726415093</v>
      </c>
      <c r="F3549">
        <f t="shared" si="167"/>
        <v>0</v>
      </c>
    </row>
    <row r="3550" spans="1:6" x14ac:dyDescent="0.25">
      <c r="A3550">
        <v>3541</v>
      </c>
      <c r="B3550">
        <f>'Założenia i wyniki'!$E$6*Znorm.Profile!B3550*((100-(24*'Założenia i wyniki'!$E$9))/100)</f>
        <v>1.859543396226415</v>
      </c>
      <c r="C3550">
        <f>'Założenia i wyniki'!$E$8*Znorm.Profile!C3550*(1+'Założenia i wyniki'!$E$10/100)^24</f>
        <v>0.37022474999999999</v>
      </c>
      <c r="D3550">
        <f t="shared" si="165"/>
        <v>0.37022474999999999</v>
      </c>
      <c r="E3550">
        <f t="shared" si="166"/>
        <v>1.489318646226415</v>
      </c>
      <c r="F3550">
        <f t="shared" si="167"/>
        <v>0</v>
      </c>
    </row>
    <row r="3551" spans="1:6" x14ac:dyDescent="0.25">
      <c r="A3551">
        <v>3542</v>
      </c>
      <c r="B3551">
        <f>'Założenia i wyniki'!$E$6*Znorm.Profile!B3551*((100-(24*'Założenia i wyniki'!$E$9))/100)</f>
        <v>1.6273577358490565</v>
      </c>
      <c r="C3551">
        <f>'Założenia i wyniki'!$E$8*Znorm.Profile!C3551*(1+'Założenia i wyniki'!$E$10/100)^24</f>
        <v>0.36696275</v>
      </c>
      <c r="D3551">
        <f t="shared" si="165"/>
        <v>0.36696275</v>
      </c>
      <c r="E3551">
        <f t="shared" si="166"/>
        <v>1.2603949858490564</v>
      </c>
      <c r="F3551">
        <f t="shared" si="167"/>
        <v>0</v>
      </c>
    </row>
    <row r="3552" spans="1:6" x14ac:dyDescent="0.25">
      <c r="A3552">
        <v>3543</v>
      </c>
      <c r="B3552">
        <f>'Założenia i wyniki'!$E$6*Znorm.Profile!B3552*((100-(24*'Założenia i wyniki'!$E$9))/100)</f>
        <v>1.3806890566037735</v>
      </c>
      <c r="C3552">
        <f>'Założenia i wyniki'!$E$8*Znorm.Profile!C3552*(1+'Założenia i wyniki'!$E$10/100)^24</f>
        <v>0.37829050000000003</v>
      </c>
      <c r="D3552">
        <f t="shared" si="165"/>
        <v>0.37829050000000003</v>
      </c>
      <c r="E3552">
        <f t="shared" si="166"/>
        <v>1.0023985566037734</v>
      </c>
      <c r="F3552">
        <f t="shared" si="167"/>
        <v>0</v>
      </c>
    </row>
    <row r="3553" spans="1:6" x14ac:dyDescent="0.25">
      <c r="A3553">
        <v>3544</v>
      </c>
      <c r="B3553">
        <f>'Założenia i wyniki'!$E$6*Znorm.Profile!B3553*((100-(24*'Założenia i wyniki'!$E$9))/100)</f>
        <v>1.0285992452830188</v>
      </c>
      <c r="C3553">
        <f>'Założenia i wyniki'!$E$8*Znorm.Profile!C3553*(1+'Założenia i wyniki'!$E$10/100)^24</f>
        <v>0.39834234999999996</v>
      </c>
      <c r="D3553">
        <f t="shared" si="165"/>
        <v>0.39834234999999996</v>
      </c>
      <c r="E3553">
        <f t="shared" si="166"/>
        <v>0.63025689528301887</v>
      </c>
      <c r="F3553">
        <f t="shared" si="167"/>
        <v>0</v>
      </c>
    </row>
    <row r="3554" spans="1:6" x14ac:dyDescent="0.25">
      <c r="A3554">
        <v>3545</v>
      </c>
      <c r="B3554">
        <f>'Założenia i wyniki'!$E$6*Znorm.Profile!B3554*((100-(24*'Założenia i wyniki'!$E$9))/100)</f>
        <v>0.61527675471698107</v>
      </c>
      <c r="C3554">
        <f>'Założenia i wyniki'!$E$8*Znorm.Profile!C3554*(1+'Założenia i wyniki'!$E$10/100)^24</f>
        <v>0.41699069999999999</v>
      </c>
      <c r="D3554">
        <f t="shared" si="165"/>
        <v>0.41699069999999999</v>
      </c>
      <c r="E3554">
        <f t="shared" si="166"/>
        <v>0.19828605471698107</v>
      </c>
      <c r="F3554">
        <f t="shared" si="167"/>
        <v>0</v>
      </c>
    </row>
    <row r="3555" spans="1:6" x14ac:dyDescent="0.25">
      <c r="A3555">
        <v>3546</v>
      </c>
      <c r="B3555">
        <f>'Założenia i wyniki'!$E$6*Znorm.Profile!B3555*((100-(24*'Założenia i wyniki'!$E$9))/100)</f>
        <v>0.25397116981132078</v>
      </c>
      <c r="C3555">
        <f>'Założenia i wyniki'!$E$8*Znorm.Profile!C3555*(1+'Założenia i wyniki'!$E$10/100)^24</f>
        <v>0.43168265000000006</v>
      </c>
      <c r="D3555">
        <f t="shared" si="165"/>
        <v>0.25397116981132078</v>
      </c>
      <c r="E3555">
        <f t="shared" si="166"/>
        <v>0</v>
      </c>
      <c r="F3555">
        <f t="shared" si="167"/>
        <v>0.17771148018867927</v>
      </c>
    </row>
    <row r="3556" spans="1:6" x14ac:dyDescent="0.25">
      <c r="A3556">
        <v>3547</v>
      </c>
      <c r="B3556">
        <f>'Założenia i wyniki'!$E$6*Znorm.Profile!B3556*((100-(24*'Założenia i wyniki'!$E$9))/100)</f>
        <v>8.7683245283018865E-2</v>
      </c>
      <c r="C3556">
        <f>'Założenia i wyniki'!$E$8*Znorm.Profile!C3556*(1+'Założenia i wyniki'!$E$10/100)^24</f>
        <v>0.46973324999999999</v>
      </c>
      <c r="D3556">
        <f t="shared" si="165"/>
        <v>8.7683245283018865E-2</v>
      </c>
      <c r="E3556">
        <f t="shared" si="166"/>
        <v>0</v>
      </c>
      <c r="F3556">
        <f t="shared" si="167"/>
        <v>0.38205000471698114</v>
      </c>
    </row>
    <row r="3557" spans="1:6" x14ac:dyDescent="0.25">
      <c r="A3557">
        <v>3548</v>
      </c>
      <c r="B3557">
        <f>'Założenia i wyniki'!$E$6*Znorm.Profile!B3557*((100-(24*'Założenia i wyniki'!$E$9))/100)</f>
        <v>0</v>
      </c>
      <c r="C3557">
        <f>'Założenia i wyniki'!$E$8*Znorm.Profile!C3557*(1+'Założenia i wyniki'!$E$10/100)^24</f>
        <v>0.50498665000000009</v>
      </c>
      <c r="D3557">
        <f t="shared" si="165"/>
        <v>0</v>
      </c>
      <c r="E3557">
        <f t="shared" si="166"/>
        <v>0</v>
      </c>
      <c r="F3557">
        <f t="shared" si="167"/>
        <v>0.50498665000000009</v>
      </c>
    </row>
    <row r="3558" spans="1:6" x14ac:dyDescent="0.25">
      <c r="A3558">
        <v>3549</v>
      </c>
      <c r="B3558">
        <f>'Założenia i wyniki'!$E$6*Znorm.Profile!B3558*((100-(24*'Założenia i wyniki'!$E$9))/100)</f>
        <v>0</v>
      </c>
      <c r="C3558">
        <f>'Założenia i wyniki'!$E$8*Znorm.Profile!C3558*(1+'Założenia i wyniki'!$E$10/100)^24</f>
        <v>0.49213709999999994</v>
      </c>
      <c r="D3558">
        <f t="shared" si="165"/>
        <v>0</v>
      </c>
      <c r="E3558">
        <f t="shared" si="166"/>
        <v>0</v>
      </c>
      <c r="F3558">
        <f t="shared" si="167"/>
        <v>0.49213709999999994</v>
      </c>
    </row>
    <row r="3559" spans="1:6" x14ac:dyDescent="0.25">
      <c r="A3559">
        <v>3550</v>
      </c>
      <c r="B3559">
        <f>'Założenia i wyniki'!$E$6*Znorm.Profile!B3559*((100-(24*'Założenia i wyniki'!$E$9))/100)</f>
        <v>0</v>
      </c>
      <c r="C3559">
        <f>'Założenia i wyniki'!$E$8*Znorm.Profile!C3559*(1+'Założenia i wyniki'!$E$10/100)^24</f>
        <v>0.40633005</v>
      </c>
      <c r="D3559">
        <f t="shared" si="165"/>
        <v>0</v>
      </c>
      <c r="E3559">
        <f t="shared" si="166"/>
        <v>0</v>
      </c>
      <c r="F3559">
        <f t="shared" si="167"/>
        <v>0.40633005</v>
      </c>
    </row>
    <row r="3560" spans="1:6" x14ac:dyDescent="0.25">
      <c r="A3560">
        <v>3551</v>
      </c>
      <c r="B3560">
        <f>'Założenia i wyniki'!$E$6*Znorm.Profile!B3560*((100-(24*'Założenia i wyniki'!$E$9))/100)</f>
        <v>0</v>
      </c>
      <c r="C3560">
        <f>'Założenia i wyniki'!$E$8*Znorm.Profile!C3560*(1+'Założenia i wyniki'!$E$10/100)^24</f>
        <v>0.3023594</v>
      </c>
      <c r="D3560">
        <f t="shared" si="165"/>
        <v>0</v>
      </c>
      <c r="E3560">
        <f t="shared" si="166"/>
        <v>0</v>
      </c>
      <c r="F3560">
        <f t="shared" si="167"/>
        <v>0.3023594</v>
      </c>
    </row>
    <row r="3561" spans="1:6" x14ac:dyDescent="0.25">
      <c r="A3561">
        <v>3552</v>
      </c>
      <c r="B3561">
        <f>'Założenia i wyniki'!$E$6*Znorm.Profile!B3561*((100-(24*'Założenia i wyniki'!$E$9))/100)</f>
        <v>0</v>
      </c>
      <c r="C3561">
        <f>'Założenia i wyniki'!$E$8*Znorm.Profile!C3561*(1+'Założenia i wyniki'!$E$10/100)^24</f>
        <v>0.22958810000000002</v>
      </c>
      <c r="D3561">
        <f t="shared" si="165"/>
        <v>0</v>
      </c>
      <c r="E3561">
        <f t="shared" si="166"/>
        <v>0</v>
      </c>
      <c r="F3561">
        <f t="shared" si="167"/>
        <v>0.22958810000000002</v>
      </c>
    </row>
    <row r="3562" spans="1:6" x14ac:dyDescent="0.25">
      <c r="A3562">
        <v>3553</v>
      </c>
      <c r="B3562">
        <f>'Założenia i wyniki'!$E$6*Znorm.Profile!B3562*((100-(24*'Założenia i wyniki'!$E$9))/100)</f>
        <v>0</v>
      </c>
      <c r="C3562">
        <f>'Założenia i wyniki'!$E$8*Znorm.Profile!C3562*(1+'Założenia i wyniki'!$E$10/100)^24</f>
        <v>0.19179790000000002</v>
      </c>
      <c r="D3562">
        <f t="shared" si="165"/>
        <v>0</v>
      </c>
      <c r="E3562">
        <f t="shared" si="166"/>
        <v>0</v>
      </c>
      <c r="F3562">
        <f t="shared" si="167"/>
        <v>0.19179790000000002</v>
      </c>
    </row>
    <row r="3563" spans="1:6" x14ac:dyDescent="0.25">
      <c r="A3563">
        <v>3554</v>
      </c>
      <c r="B3563">
        <f>'Założenia i wyniki'!$E$6*Znorm.Profile!B3563*((100-(24*'Założenia i wyniki'!$E$9))/100)</f>
        <v>0</v>
      </c>
      <c r="C3563">
        <f>'Założenia i wyniki'!$E$8*Znorm.Profile!C3563*(1+'Założenia i wyniki'!$E$10/100)^24</f>
        <v>0.1823563</v>
      </c>
      <c r="D3563">
        <f t="shared" si="165"/>
        <v>0</v>
      </c>
      <c r="E3563">
        <f t="shared" si="166"/>
        <v>0</v>
      </c>
      <c r="F3563">
        <f t="shared" si="167"/>
        <v>0.1823563</v>
      </c>
    </row>
    <row r="3564" spans="1:6" x14ac:dyDescent="0.25">
      <c r="A3564">
        <v>3555</v>
      </c>
      <c r="B3564">
        <f>'Założenia i wyniki'!$E$6*Znorm.Profile!B3564*((100-(24*'Założenia i wyniki'!$E$9))/100)</f>
        <v>0</v>
      </c>
      <c r="C3564">
        <f>'Założenia i wyniki'!$E$8*Znorm.Profile!C3564*(1+'Założenia i wyniki'!$E$10/100)^24</f>
        <v>0.17975720000000001</v>
      </c>
      <c r="D3564">
        <f t="shared" si="165"/>
        <v>0</v>
      </c>
      <c r="E3564">
        <f t="shared" si="166"/>
        <v>0</v>
      </c>
      <c r="F3564">
        <f t="shared" si="167"/>
        <v>0.17975720000000001</v>
      </c>
    </row>
    <row r="3565" spans="1:6" x14ac:dyDescent="0.25">
      <c r="A3565">
        <v>3556</v>
      </c>
      <c r="B3565">
        <f>'Założenia i wyniki'!$E$6*Znorm.Profile!B3565*((100-(24*'Założenia i wyniki'!$E$9))/100)</f>
        <v>0</v>
      </c>
      <c r="C3565">
        <f>'Założenia i wyniki'!$E$8*Znorm.Profile!C3565*(1+'Założenia i wyniki'!$E$10/100)^24</f>
        <v>0.20104875000000003</v>
      </c>
      <c r="D3565">
        <f t="shared" si="165"/>
        <v>0</v>
      </c>
      <c r="E3565">
        <f t="shared" si="166"/>
        <v>0</v>
      </c>
      <c r="F3565">
        <f t="shared" si="167"/>
        <v>0.20104875000000003</v>
      </c>
    </row>
    <row r="3566" spans="1:6" x14ac:dyDescent="0.25">
      <c r="A3566">
        <v>3557</v>
      </c>
      <c r="B3566">
        <f>'Założenia i wyniki'!$E$6*Znorm.Profile!B3566*((100-(24*'Założenia i wyniki'!$E$9))/100)</f>
        <v>5.2852347169811312E-2</v>
      </c>
      <c r="C3566">
        <f>'Założenia i wyniki'!$E$8*Znorm.Profile!C3566*(1+'Założenia i wyniki'!$E$10/100)^24</f>
        <v>0.25015340000000003</v>
      </c>
      <c r="D3566">
        <f t="shared" si="165"/>
        <v>5.2852347169811312E-2</v>
      </c>
      <c r="E3566">
        <f t="shared" si="166"/>
        <v>0</v>
      </c>
      <c r="F3566">
        <f t="shared" si="167"/>
        <v>0.19730105283018873</v>
      </c>
    </row>
    <row r="3567" spans="1:6" x14ac:dyDescent="0.25">
      <c r="A3567">
        <v>3558</v>
      </c>
      <c r="B3567">
        <f>'Założenia i wyniki'!$E$6*Znorm.Profile!B3567*((100-(24*'Założenia i wyniki'!$E$9))/100)</f>
        <v>0.22923569811320754</v>
      </c>
      <c r="C3567">
        <f>'Założenia i wyniki'!$E$8*Znorm.Profile!C3567*(1+'Założenia i wyniki'!$E$10/100)^24</f>
        <v>0.33237785000000003</v>
      </c>
      <c r="D3567">
        <f t="shared" si="165"/>
        <v>0.22923569811320754</v>
      </c>
      <c r="E3567">
        <f t="shared" si="166"/>
        <v>0</v>
      </c>
      <c r="F3567">
        <f t="shared" si="167"/>
        <v>0.10314215188679249</v>
      </c>
    </row>
    <row r="3568" spans="1:6" x14ac:dyDescent="0.25">
      <c r="A3568">
        <v>3559</v>
      </c>
      <c r="B3568">
        <f>'Założenia i wyniki'!$E$6*Znorm.Profile!B3568*((100-(24*'Założenia i wyniki'!$E$9))/100)</f>
        <v>0.57662996226415097</v>
      </c>
      <c r="C3568">
        <f>'Założenia i wyniki'!$E$8*Znorm.Profile!C3568*(1+'Założenia i wyniki'!$E$10/100)^24</f>
        <v>0.38548789999999999</v>
      </c>
      <c r="D3568">
        <f t="shared" si="165"/>
        <v>0.38548789999999999</v>
      </c>
      <c r="E3568">
        <f t="shared" si="166"/>
        <v>0.19114206226415098</v>
      </c>
      <c r="F3568">
        <f t="shared" si="167"/>
        <v>0</v>
      </c>
    </row>
    <row r="3569" spans="1:6" x14ac:dyDescent="0.25">
      <c r="A3569">
        <v>3560</v>
      </c>
      <c r="B3569">
        <f>'Założenia i wyniki'!$E$6*Znorm.Profile!B3569*((100-(24*'Założenia i wyniki'!$E$9))/100)</f>
        <v>1.0071033962264151</v>
      </c>
      <c r="C3569">
        <f>'Założenia i wyniki'!$E$8*Znorm.Profile!C3569*(1+'Założenia i wyniki'!$E$10/100)^24</f>
        <v>0.38533879999999998</v>
      </c>
      <c r="D3569">
        <f t="shared" si="165"/>
        <v>0.38533879999999998</v>
      </c>
      <c r="E3569">
        <f t="shared" si="166"/>
        <v>0.62176459622641511</v>
      </c>
      <c r="F3569">
        <f t="shared" si="167"/>
        <v>0</v>
      </c>
    </row>
    <row r="3570" spans="1:6" x14ac:dyDescent="0.25">
      <c r="A3570">
        <v>3561</v>
      </c>
      <c r="B3570">
        <f>'Założenia i wyniki'!$E$6*Znorm.Profile!B3570*((100-(24*'Założenia i wyniki'!$E$9))/100)</f>
        <v>1.4013464150943398</v>
      </c>
      <c r="C3570">
        <f>'Założenia i wyniki'!$E$8*Znorm.Profile!C3570*(1+'Założenia i wyniki'!$E$10/100)^24</f>
        <v>0.38811010000000001</v>
      </c>
      <c r="D3570">
        <f t="shared" si="165"/>
        <v>0.38811010000000001</v>
      </c>
      <c r="E3570">
        <f t="shared" si="166"/>
        <v>1.0132363150943398</v>
      </c>
      <c r="F3570">
        <f t="shared" si="167"/>
        <v>0</v>
      </c>
    </row>
    <row r="3571" spans="1:6" x14ac:dyDescent="0.25">
      <c r="A3571">
        <v>3562</v>
      </c>
      <c r="B3571">
        <f>'Założenia i wyniki'!$E$6*Znorm.Profile!B3571*((100-(24*'Założenia i wyniki'!$E$9))/100)</f>
        <v>1.6776671698113208</v>
      </c>
      <c r="C3571">
        <f>'Założenia i wyniki'!$E$8*Znorm.Profile!C3571*(1+'Założenia i wyniki'!$E$10/100)^24</f>
        <v>0.38657815000000001</v>
      </c>
      <c r="D3571">
        <f t="shared" si="165"/>
        <v>0.38657815000000001</v>
      </c>
      <c r="E3571">
        <f t="shared" si="166"/>
        <v>1.2910890198113207</v>
      </c>
      <c r="F3571">
        <f t="shared" si="167"/>
        <v>0</v>
      </c>
    </row>
    <row r="3572" spans="1:6" x14ac:dyDescent="0.25">
      <c r="A3572">
        <v>3563</v>
      </c>
      <c r="B3572">
        <f>'Założenia i wyniki'!$E$6*Znorm.Profile!B3572*((100-(24*'Założenia i wyniki'!$E$9))/100)</f>
        <v>1.8217350943396229</v>
      </c>
      <c r="C3572">
        <f>'Założenia i wyniki'!$E$8*Znorm.Profile!C3572*(1+'Założenia i wyniki'!$E$10/100)^24</f>
        <v>0.38995565000000004</v>
      </c>
      <c r="D3572">
        <f t="shared" si="165"/>
        <v>0.38995565000000004</v>
      </c>
      <c r="E3572">
        <f t="shared" si="166"/>
        <v>1.4317794443396228</v>
      </c>
      <c r="F3572">
        <f t="shared" si="167"/>
        <v>0</v>
      </c>
    </row>
    <row r="3573" spans="1:6" x14ac:dyDescent="0.25">
      <c r="A3573">
        <v>3564</v>
      </c>
      <c r="B3573">
        <f>'Założenia i wyniki'!$E$6*Znorm.Profile!B3573*((100-(24*'Założenia i wyniki'!$E$9))/100)</f>
        <v>1.8548173584905658</v>
      </c>
      <c r="C3573">
        <f>'Założenia i wyniki'!$E$8*Znorm.Profile!C3573*(1+'Założenia i wyniki'!$E$10/100)^24</f>
        <v>0.38048850000000001</v>
      </c>
      <c r="D3573">
        <f t="shared" si="165"/>
        <v>0.38048850000000001</v>
      </c>
      <c r="E3573">
        <f t="shared" si="166"/>
        <v>1.4743288584905658</v>
      </c>
      <c r="F3573">
        <f t="shared" si="167"/>
        <v>0</v>
      </c>
    </row>
    <row r="3574" spans="1:6" x14ac:dyDescent="0.25">
      <c r="A3574">
        <v>3565</v>
      </c>
      <c r="B3574">
        <f>'Założenia i wyniki'!$E$6*Znorm.Profile!B3574*((100-(24*'Założenia i wyniki'!$E$9))/100)</f>
        <v>1.7901011320754716</v>
      </c>
      <c r="C3574">
        <f>'Założenia i wyniki'!$E$8*Znorm.Profile!C3574*(1+'Założenia i wyniki'!$E$10/100)^24</f>
        <v>0.38183845</v>
      </c>
      <c r="D3574">
        <f t="shared" si="165"/>
        <v>0.38183845</v>
      </c>
      <c r="E3574">
        <f t="shared" si="166"/>
        <v>1.4082626820754716</v>
      </c>
      <c r="F3574">
        <f t="shared" si="167"/>
        <v>0</v>
      </c>
    </row>
    <row r="3575" spans="1:6" x14ac:dyDescent="0.25">
      <c r="A3575">
        <v>3566</v>
      </c>
      <c r="B3575">
        <f>'Założenia i wyniki'!$E$6*Znorm.Profile!B3575*((100-(24*'Założenia i wyniki'!$E$9))/100)</f>
        <v>1.6304067924528303</v>
      </c>
      <c r="C3575">
        <f>'Założenia i wyniki'!$E$8*Znorm.Profile!C3575*(1+'Założenia i wyniki'!$E$10/100)^24</f>
        <v>0.38296019999999997</v>
      </c>
      <c r="D3575">
        <f t="shared" si="165"/>
        <v>0.38296019999999997</v>
      </c>
      <c r="E3575">
        <f t="shared" si="166"/>
        <v>1.2474465924528304</v>
      </c>
      <c r="F3575">
        <f t="shared" si="167"/>
        <v>0</v>
      </c>
    </row>
    <row r="3576" spans="1:6" x14ac:dyDescent="0.25">
      <c r="A3576">
        <v>3567</v>
      </c>
      <c r="B3576">
        <f>'Założenia i wyniki'!$E$6*Znorm.Profile!B3576*((100-(24*'Założenia i wyniki'!$E$9))/100)</f>
        <v>1.372532830188679</v>
      </c>
      <c r="C3576">
        <f>'Założenia i wyniki'!$E$8*Znorm.Profile!C3576*(1+'Założenia i wyniki'!$E$10/100)^24</f>
        <v>0.39693394999999998</v>
      </c>
      <c r="D3576">
        <f t="shared" si="165"/>
        <v>0.39693394999999998</v>
      </c>
      <c r="E3576">
        <f t="shared" si="166"/>
        <v>0.97559888018867902</v>
      </c>
      <c r="F3576">
        <f t="shared" si="167"/>
        <v>0</v>
      </c>
    </row>
    <row r="3577" spans="1:6" x14ac:dyDescent="0.25">
      <c r="A3577">
        <v>3568</v>
      </c>
      <c r="B3577">
        <f>'Założenia i wyniki'!$E$6*Znorm.Profile!B3577*((100-(24*'Założenia i wyniki'!$E$9))/100)</f>
        <v>1.0082467924528302</v>
      </c>
      <c r="C3577">
        <f>'Założenia i wyniki'!$E$8*Znorm.Profile!C3577*(1+'Założenia i wyniki'!$E$10/100)^24</f>
        <v>0.41459880000000005</v>
      </c>
      <c r="D3577">
        <f t="shared" si="165"/>
        <v>0.41459880000000005</v>
      </c>
      <c r="E3577">
        <f t="shared" si="166"/>
        <v>0.59364799245283018</v>
      </c>
      <c r="F3577">
        <f t="shared" si="167"/>
        <v>0</v>
      </c>
    </row>
    <row r="3578" spans="1:6" x14ac:dyDescent="0.25">
      <c r="A3578">
        <v>3569</v>
      </c>
      <c r="B3578">
        <f>'Założenia i wyniki'!$E$6*Znorm.Profile!B3578*((100-(24*'Założenia i wyniki'!$E$9))/100)</f>
        <v>0.60317962264150937</v>
      </c>
      <c r="C3578">
        <f>'Założenia i wyniki'!$E$8*Znorm.Profile!C3578*(1+'Założenia i wyniki'!$E$10/100)^24</f>
        <v>0.42475264999999995</v>
      </c>
      <c r="D3578">
        <f t="shared" si="165"/>
        <v>0.42475264999999995</v>
      </c>
      <c r="E3578">
        <f t="shared" si="166"/>
        <v>0.17842697264150942</v>
      </c>
      <c r="F3578">
        <f t="shared" si="167"/>
        <v>0</v>
      </c>
    </row>
    <row r="3579" spans="1:6" x14ac:dyDescent="0.25">
      <c r="A3579">
        <v>3570</v>
      </c>
      <c r="B3579">
        <f>'Założenia i wyniki'!$E$6*Znorm.Profile!B3579*((100-(24*'Założenia i wyniki'!$E$9))/100)</f>
        <v>0.25458098113207545</v>
      </c>
      <c r="C3579">
        <f>'Założenia i wyniki'!$E$8*Znorm.Profile!C3579*(1+'Założenia i wyniki'!$E$10/100)^24</f>
        <v>0.44752364999999994</v>
      </c>
      <c r="D3579">
        <f t="shared" si="165"/>
        <v>0.25458098113207545</v>
      </c>
      <c r="E3579">
        <f t="shared" si="166"/>
        <v>0</v>
      </c>
      <c r="F3579">
        <f t="shared" si="167"/>
        <v>0.19294266886792449</v>
      </c>
    </row>
    <row r="3580" spans="1:6" x14ac:dyDescent="0.25">
      <c r="A3580">
        <v>3571</v>
      </c>
      <c r="B3580">
        <f>'Założenia i wyniki'!$E$6*Znorm.Profile!B3580*((100-(24*'Założenia i wyniki'!$E$9))/100)</f>
        <v>8.4801886792452819E-2</v>
      </c>
      <c r="C3580">
        <f>'Założenia i wyniki'!$E$8*Znorm.Profile!C3580*(1+'Założenia i wyniki'!$E$10/100)^24</f>
        <v>0.47667690000000001</v>
      </c>
      <c r="D3580">
        <f t="shared" si="165"/>
        <v>8.4801886792452819E-2</v>
      </c>
      <c r="E3580">
        <f t="shared" si="166"/>
        <v>0</v>
      </c>
      <c r="F3580">
        <f t="shared" si="167"/>
        <v>0.3918750132075472</v>
      </c>
    </row>
    <row r="3581" spans="1:6" x14ac:dyDescent="0.25">
      <c r="A3581">
        <v>3572</v>
      </c>
      <c r="B3581">
        <f>'Założenia i wyniki'!$E$6*Znorm.Profile!B3581*((100-(24*'Założenia i wyniki'!$E$9))/100)</f>
        <v>0</v>
      </c>
      <c r="C3581">
        <f>'Założenia i wyniki'!$E$8*Znorm.Profile!C3581*(1+'Założenia i wyniki'!$E$10/100)^24</f>
        <v>0.49172445000000004</v>
      </c>
      <c r="D3581">
        <f t="shared" si="165"/>
        <v>0</v>
      </c>
      <c r="E3581">
        <f t="shared" si="166"/>
        <v>0</v>
      </c>
      <c r="F3581">
        <f t="shared" si="167"/>
        <v>0.49172445000000004</v>
      </c>
    </row>
    <row r="3582" spans="1:6" x14ac:dyDescent="0.25">
      <c r="A3582">
        <v>3573</v>
      </c>
      <c r="B3582">
        <f>'Założenia i wyniki'!$E$6*Znorm.Profile!B3582*((100-(24*'Założenia i wyniki'!$E$9))/100)</f>
        <v>0</v>
      </c>
      <c r="C3582">
        <f>'Założenia i wyniki'!$E$8*Znorm.Profile!C3582*(1+'Założenia i wyniki'!$E$10/100)^24</f>
        <v>0.48590744999999996</v>
      </c>
      <c r="D3582">
        <f t="shared" si="165"/>
        <v>0</v>
      </c>
      <c r="E3582">
        <f t="shared" si="166"/>
        <v>0</v>
      </c>
      <c r="F3582">
        <f t="shared" si="167"/>
        <v>0.48590744999999996</v>
      </c>
    </row>
    <row r="3583" spans="1:6" x14ac:dyDescent="0.25">
      <c r="A3583">
        <v>3574</v>
      </c>
      <c r="B3583">
        <f>'Założenia i wyniki'!$E$6*Znorm.Profile!B3583*((100-(24*'Założenia i wyniki'!$E$9))/100)</f>
        <v>0</v>
      </c>
      <c r="C3583">
        <f>'Założenia i wyniki'!$E$8*Znorm.Profile!C3583*(1+'Założenia i wyniki'!$E$10/100)^24</f>
        <v>0.40269844999999999</v>
      </c>
      <c r="D3583">
        <f t="shared" si="165"/>
        <v>0</v>
      </c>
      <c r="E3583">
        <f t="shared" si="166"/>
        <v>0</v>
      </c>
      <c r="F3583">
        <f t="shared" si="167"/>
        <v>0.40269844999999999</v>
      </c>
    </row>
    <row r="3584" spans="1:6" x14ac:dyDescent="0.25">
      <c r="A3584">
        <v>3575</v>
      </c>
      <c r="B3584">
        <f>'Założenia i wyniki'!$E$6*Znorm.Profile!B3584*((100-(24*'Założenia i wyniki'!$E$9))/100)</f>
        <v>0</v>
      </c>
      <c r="C3584">
        <f>'Założenia i wyniki'!$E$8*Znorm.Profile!C3584*(1+'Założenia i wyniki'!$E$10/100)^24</f>
        <v>0.31560130000000003</v>
      </c>
      <c r="D3584">
        <f t="shared" si="165"/>
        <v>0</v>
      </c>
      <c r="E3584">
        <f t="shared" si="166"/>
        <v>0</v>
      </c>
      <c r="F3584">
        <f t="shared" si="167"/>
        <v>0.31560130000000003</v>
      </c>
    </row>
    <row r="3585" spans="1:6" x14ac:dyDescent="0.25">
      <c r="A3585">
        <v>3576</v>
      </c>
      <c r="B3585">
        <f>'Założenia i wyniki'!$E$6*Znorm.Profile!B3585*((100-(24*'Założenia i wyniki'!$E$9))/100)</f>
        <v>0</v>
      </c>
      <c r="C3585">
        <f>'Założenia i wyniki'!$E$8*Znorm.Profile!C3585*(1+'Założenia i wyniki'!$E$10/100)^24</f>
        <v>0.24286185000000002</v>
      </c>
      <c r="D3585">
        <f t="shared" si="165"/>
        <v>0</v>
      </c>
      <c r="E3585">
        <f t="shared" si="166"/>
        <v>0</v>
      </c>
      <c r="F3585">
        <f t="shared" si="167"/>
        <v>0.24286185000000002</v>
      </c>
    </row>
    <row r="3586" spans="1:6" x14ac:dyDescent="0.25">
      <c r="A3586">
        <v>3577</v>
      </c>
      <c r="B3586">
        <f>'Założenia i wyniki'!$E$6*Znorm.Profile!B3586*((100-(24*'Założenia i wyniki'!$E$9))/100)</f>
        <v>0</v>
      </c>
      <c r="C3586">
        <f>'Założenia i wyniki'!$E$8*Znorm.Profile!C3586*(1+'Założenia i wyniki'!$E$10/100)^24</f>
        <v>0.20596239999999999</v>
      </c>
      <c r="D3586">
        <f t="shared" si="165"/>
        <v>0</v>
      </c>
      <c r="E3586">
        <f t="shared" si="166"/>
        <v>0</v>
      </c>
      <c r="F3586">
        <f t="shared" si="167"/>
        <v>0.20596239999999999</v>
      </c>
    </row>
    <row r="3587" spans="1:6" x14ac:dyDescent="0.25">
      <c r="A3587">
        <v>3578</v>
      </c>
      <c r="B3587">
        <f>'Założenia i wyniki'!$E$6*Znorm.Profile!B3587*((100-(24*'Założenia i wyniki'!$E$9))/100)</f>
        <v>0</v>
      </c>
      <c r="C3587">
        <f>'Założenia i wyniki'!$E$8*Znorm.Profile!C3587*(1+'Założenia i wyniki'!$E$10/100)^24</f>
        <v>0.18729024999999999</v>
      </c>
      <c r="D3587">
        <f t="shared" si="165"/>
        <v>0</v>
      </c>
      <c r="E3587">
        <f t="shared" si="166"/>
        <v>0</v>
      </c>
      <c r="F3587">
        <f t="shared" si="167"/>
        <v>0.18729024999999999</v>
      </c>
    </row>
    <row r="3588" spans="1:6" x14ac:dyDescent="0.25">
      <c r="A3588">
        <v>3579</v>
      </c>
      <c r="B3588">
        <f>'Założenia i wyniki'!$E$6*Znorm.Profile!B3588*((100-(24*'Założenia i wyniki'!$E$9))/100)</f>
        <v>0</v>
      </c>
      <c r="C3588">
        <f>'Założenia i wyniki'!$E$8*Znorm.Profile!C3588*(1+'Założenia i wyniki'!$E$10/100)^24</f>
        <v>0.18544049999999998</v>
      </c>
      <c r="D3588">
        <f t="shared" si="165"/>
        <v>0</v>
      </c>
      <c r="E3588">
        <f t="shared" si="166"/>
        <v>0</v>
      </c>
      <c r="F3588">
        <f t="shared" si="167"/>
        <v>0.18544049999999998</v>
      </c>
    </row>
    <row r="3589" spans="1:6" x14ac:dyDescent="0.25">
      <c r="A3589">
        <v>3580</v>
      </c>
      <c r="B3589">
        <f>'Założenia i wyniki'!$E$6*Znorm.Profile!B3589*((100-(24*'Założenia i wyniki'!$E$9))/100)</f>
        <v>0</v>
      </c>
      <c r="C3589">
        <f>'Założenia i wyniki'!$E$8*Znorm.Profile!C3589*(1+'Założenia i wyniki'!$E$10/100)^24</f>
        <v>0.19242300000000001</v>
      </c>
      <c r="D3589">
        <f t="shared" si="165"/>
        <v>0</v>
      </c>
      <c r="E3589">
        <f t="shared" si="166"/>
        <v>0</v>
      </c>
      <c r="F3589">
        <f t="shared" si="167"/>
        <v>0.19242300000000001</v>
      </c>
    </row>
    <row r="3590" spans="1:6" x14ac:dyDescent="0.25">
      <c r="A3590">
        <v>3581</v>
      </c>
      <c r="B3590">
        <f>'Założenia i wyniki'!$E$6*Znorm.Profile!B3590*((100-(24*'Założenia i wyniki'!$E$9))/100)</f>
        <v>5.8628784905660376E-2</v>
      </c>
      <c r="C3590">
        <f>'Założenia i wyniki'!$E$8*Znorm.Profile!C3590*(1+'Założenia i wyniki'!$E$10/100)^24</f>
        <v>0.21525350000000001</v>
      </c>
      <c r="D3590">
        <f t="shared" si="165"/>
        <v>5.8628784905660376E-2</v>
      </c>
      <c r="E3590">
        <f t="shared" si="166"/>
        <v>0</v>
      </c>
      <c r="F3590">
        <f t="shared" si="167"/>
        <v>0.15662471509433964</v>
      </c>
    </row>
    <row r="3591" spans="1:6" x14ac:dyDescent="0.25">
      <c r="A3591">
        <v>3582</v>
      </c>
      <c r="B3591">
        <f>'Założenia i wyniki'!$E$6*Znorm.Profile!B3591*((100-(24*'Założenia i wyniki'!$E$9))/100)</f>
        <v>0.23284120754716978</v>
      </c>
      <c r="C3591">
        <f>'Założenia i wyniki'!$E$8*Znorm.Profile!C3591*(1+'Założenia i wyniki'!$E$10/100)^24</f>
        <v>0.28206359999999997</v>
      </c>
      <c r="D3591">
        <f t="shared" si="165"/>
        <v>0.23284120754716978</v>
      </c>
      <c r="E3591">
        <f t="shared" si="166"/>
        <v>0</v>
      </c>
      <c r="F3591">
        <f t="shared" si="167"/>
        <v>4.9222392452830194E-2</v>
      </c>
    </row>
    <row r="3592" spans="1:6" x14ac:dyDescent="0.25">
      <c r="A3592">
        <v>3583</v>
      </c>
      <c r="B3592">
        <f>'Założenia i wyniki'!$E$6*Znorm.Profile!B3592*((100-(24*'Założenia i wyniki'!$E$9))/100)</f>
        <v>0.58252226415094333</v>
      </c>
      <c r="C3592">
        <f>'Założenia i wyniki'!$E$8*Znorm.Profile!C3592*(1+'Założenia i wyniki'!$E$10/100)^24</f>
        <v>0.34295310000000001</v>
      </c>
      <c r="D3592">
        <f t="shared" si="165"/>
        <v>0.34295310000000001</v>
      </c>
      <c r="E3592">
        <f t="shared" si="166"/>
        <v>0.23956916415094331</v>
      </c>
      <c r="F3592">
        <f t="shared" si="167"/>
        <v>0</v>
      </c>
    </row>
    <row r="3593" spans="1:6" x14ac:dyDescent="0.25">
      <c r="A3593">
        <v>3584</v>
      </c>
      <c r="B3593">
        <f>'Założenia i wyniki'!$E$6*Znorm.Profile!B3593*((100-(24*'Założenia i wyniki'!$E$9))/100)</f>
        <v>1.0148022641509433</v>
      </c>
      <c r="C3593">
        <f>'Założenia i wyniki'!$E$8*Znorm.Profile!C3593*(1+'Założenia i wyniki'!$E$10/100)^24</f>
        <v>0.39927754999999998</v>
      </c>
      <c r="D3593">
        <f t="shared" si="165"/>
        <v>0.39927754999999998</v>
      </c>
      <c r="E3593">
        <f t="shared" si="166"/>
        <v>0.61552471415094334</v>
      </c>
      <c r="F3593">
        <f t="shared" si="167"/>
        <v>0</v>
      </c>
    </row>
    <row r="3594" spans="1:6" x14ac:dyDescent="0.25">
      <c r="A3594">
        <v>3585</v>
      </c>
      <c r="B3594">
        <f>'Założenia i wyniki'!$E$6*Znorm.Profile!B3594*((100-(24*'Założenia i wyniki'!$E$9))/100)</f>
        <v>1.4066060377358489</v>
      </c>
      <c r="C3594">
        <f>'Założenia i wyniki'!$E$8*Znorm.Profile!C3594*(1+'Założenia i wyniki'!$E$10/100)^24</f>
        <v>0.43509130000000001</v>
      </c>
      <c r="D3594">
        <f t="shared" si="165"/>
        <v>0.43509130000000001</v>
      </c>
      <c r="E3594">
        <f t="shared" si="166"/>
        <v>0.97151473773584884</v>
      </c>
      <c r="F3594">
        <f t="shared" si="167"/>
        <v>0</v>
      </c>
    </row>
    <row r="3595" spans="1:6" x14ac:dyDescent="0.25">
      <c r="A3595">
        <v>3586</v>
      </c>
      <c r="B3595">
        <f>'Założenia i wyniki'!$E$6*Znorm.Profile!B3595*((100-(24*'Założenia i wyniki'!$E$9))/100)</f>
        <v>1.6753041509433961</v>
      </c>
      <c r="C3595">
        <f>'Założenia i wyniki'!$E$8*Znorm.Profile!C3595*(1+'Założenia i wyniki'!$E$10/100)^24</f>
        <v>0.45088225000000004</v>
      </c>
      <c r="D3595">
        <f t="shared" ref="D3595:D3658" si="168">IF(B3595&lt;=C3595,B3595,C3595)</f>
        <v>0.45088225000000004</v>
      </c>
      <c r="E3595">
        <f t="shared" ref="E3595:E3658" si="169">IF(B3595&gt;C3595,B3595-C3595,0)</f>
        <v>1.2244219009433961</v>
      </c>
      <c r="F3595">
        <f t="shared" ref="F3595:F3658" si="170">IF(B3595&lt;C3595,C3595-B3595,0)</f>
        <v>0</v>
      </c>
    </row>
    <row r="3596" spans="1:6" x14ac:dyDescent="0.25">
      <c r="A3596">
        <v>3587</v>
      </c>
      <c r="B3596">
        <f>'Założenia i wyniki'!$E$6*Znorm.Profile!B3596*((100-(24*'Założenia i wyniki'!$E$9))/100)</f>
        <v>1.8251652830188678</v>
      </c>
      <c r="C3596">
        <f>'Założenia i wyniki'!$E$8*Znorm.Profile!C3596*(1+'Założenia i wyniki'!$E$10/100)^24</f>
        <v>0.46293380000000001</v>
      </c>
      <c r="D3596">
        <f t="shared" si="168"/>
        <v>0.46293380000000001</v>
      </c>
      <c r="E3596">
        <f t="shared" si="169"/>
        <v>1.3622314830188678</v>
      </c>
      <c r="F3596">
        <f t="shared" si="170"/>
        <v>0</v>
      </c>
    </row>
    <row r="3597" spans="1:6" x14ac:dyDescent="0.25">
      <c r="A3597">
        <v>3588</v>
      </c>
      <c r="B3597">
        <f>'Założenia i wyniki'!$E$6*Znorm.Profile!B3597*((100-(24*'Założenia i wyniki'!$E$9))/100)</f>
        <v>1.8590860377358489</v>
      </c>
      <c r="C3597">
        <f>'Założenia i wyniki'!$E$8*Znorm.Profile!C3597*(1+'Założenia i wyniki'!$E$10/100)^24</f>
        <v>0.47048049999999997</v>
      </c>
      <c r="D3597">
        <f t="shared" si="168"/>
        <v>0.47048049999999997</v>
      </c>
      <c r="E3597">
        <f t="shared" si="169"/>
        <v>1.3886055377358488</v>
      </c>
      <c r="F3597">
        <f t="shared" si="170"/>
        <v>0</v>
      </c>
    </row>
    <row r="3598" spans="1:6" x14ac:dyDescent="0.25">
      <c r="A3598">
        <v>3589</v>
      </c>
      <c r="B3598">
        <f>'Założenia i wyniki'!$E$6*Znorm.Profile!B3598*((100-(24*'Założenia i wyniki'!$E$9))/100)</f>
        <v>1.8090052830188679</v>
      </c>
      <c r="C3598">
        <f>'Założenia i wyniki'!$E$8*Znorm.Profile!C3598*(1+'Założenia i wyniki'!$E$10/100)^24</f>
        <v>0.47601295000000005</v>
      </c>
      <c r="D3598">
        <f t="shared" si="168"/>
        <v>0.47601295000000005</v>
      </c>
      <c r="E3598">
        <f t="shared" si="169"/>
        <v>1.3329923330188678</v>
      </c>
      <c r="F3598">
        <f t="shared" si="170"/>
        <v>0</v>
      </c>
    </row>
    <row r="3599" spans="1:6" x14ac:dyDescent="0.25">
      <c r="A3599">
        <v>3590</v>
      </c>
      <c r="B3599">
        <f>'Założenia i wyniki'!$E$6*Znorm.Profile!B3599*((100-(24*'Założenia i wyniki'!$E$9))/100)</f>
        <v>1.5995350943396225</v>
      </c>
      <c r="C3599">
        <f>'Założenia i wyniki'!$E$8*Znorm.Profile!C3599*(1+'Założenia i wyniki'!$E$10/100)^24</f>
        <v>0.46315079999999997</v>
      </c>
      <c r="D3599">
        <f t="shared" si="168"/>
        <v>0.46315079999999997</v>
      </c>
      <c r="E3599">
        <f t="shared" si="169"/>
        <v>1.1363842943396225</v>
      </c>
      <c r="F3599">
        <f t="shared" si="170"/>
        <v>0</v>
      </c>
    </row>
    <row r="3600" spans="1:6" x14ac:dyDescent="0.25">
      <c r="A3600">
        <v>3591</v>
      </c>
      <c r="B3600">
        <f>'Założenia i wyniki'!$E$6*Znorm.Profile!B3600*((100-(24*'Założenia i wyniki'!$E$9))/100)</f>
        <v>1.0384324528301885</v>
      </c>
      <c r="C3600">
        <f>'Założenia i wyniki'!$E$8*Znorm.Profile!C3600*(1+'Założenia i wyniki'!$E$10/100)^24</f>
        <v>0.46689825000000001</v>
      </c>
      <c r="D3600">
        <f t="shared" si="168"/>
        <v>0.46689825000000001</v>
      </c>
      <c r="E3600">
        <f t="shared" si="169"/>
        <v>0.57153420283018841</v>
      </c>
      <c r="F3600">
        <f t="shared" si="170"/>
        <v>0</v>
      </c>
    </row>
    <row r="3601" spans="1:6" x14ac:dyDescent="0.25">
      <c r="A3601">
        <v>3592</v>
      </c>
      <c r="B3601">
        <f>'Założenia i wyniki'!$E$6*Znorm.Profile!B3601*((100-(24*'Założenia i wyniki'!$E$9))/100)</f>
        <v>0.99993811320754711</v>
      </c>
      <c r="C3601">
        <f>'Założenia i wyniki'!$E$8*Znorm.Profile!C3601*(1+'Założenia i wyniki'!$E$10/100)^24</f>
        <v>0.45330354999999994</v>
      </c>
      <c r="D3601">
        <f t="shared" si="168"/>
        <v>0.45330354999999994</v>
      </c>
      <c r="E3601">
        <f t="shared" si="169"/>
        <v>0.54663456320754711</v>
      </c>
      <c r="F3601">
        <f t="shared" si="170"/>
        <v>0</v>
      </c>
    </row>
    <row r="3602" spans="1:6" x14ac:dyDescent="0.25">
      <c r="A3602">
        <v>3593</v>
      </c>
      <c r="B3602">
        <f>'Założenia i wyniki'!$E$6*Znorm.Profile!B3602*((100-(24*'Założenia i wyniki'!$E$9))/100)</f>
        <v>0.6177083773584906</v>
      </c>
      <c r="C3602">
        <f>'Założenia i wyniki'!$E$8*Znorm.Profile!C3602*(1+'Założenia i wyniki'!$E$10/100)^24</f>
        <v>0.46216415000000005</v>
      </c>
      <c r="D3602">
        <f t="shared" si="168"/>
        <v>0.46216415000000005</v>
      </c>
      <c r="E3602">
        <f t="shared" si="169"/>
        <v>0.15554422735849055</v>
      </c>
      <c r="F3602">
        <f t="shared" si="170"/>
        <v>0</v>
      </c>
    </row>
    <row r="3603" spans="1:6" x14ac:dyDescent="0.25">
      <c r="A3603">
        <v>3594</v>
      </c>
      <c r="B3603">
        <f>'Założenia i wyniki'!$E$6*Znorm.Profile!B3603*((100-(24*'Założenia i wyniki'!$E$9))/100)</f>
        <v>0.25984822641509431</v>
      </c>
      <c r="C3603">
        <f>'Założenia i wyniki'!$E$8*Znorm.Profile!C3603*(1+'Założenia i wyniki'!$E$10/100)^24</f>
        <v>0.46066579999999996</v>
      </c>
      <c r="D3603">
        <f t="shared" si="168"/>
        <v>0.25984822641509431</v>
      </c>
      <c r="E3603">
        <f t="shared" si="169"/>
        <v>0</v>
      </c>
      <c r="F3603">
        <f t="shared" si="170"/>
        <v>0.20081757358490565</v>
      </c>
    </row>
    <row r="3604" spans="1:6" x14ac:dyDescent="0.25">
      <c r="A3604">
        <v>3595</v>
      </c>
      <c r="B3604">
        <f>'Założenia i wyniki'!$E$6*Znorm.Profile!B3604*((100-(24*'Założenia i wyniki'!$E$9))/100)</f>
        <v>9.0640830188679244E-2</v>
      </c>
      <c r="C3604">
        <f>'Założenia i wyniki'!$E$8*Znorm.Profile!C3604*(1+'Założenia i wyniki'!$E$10/100)^24</f>
        <v>0.48237805</v>
      </c>
      <c r="D3604">
        <f t="shared" si="168"/>
        <v>9.0640830188679244E-2</v>
      </c>
      <c r="E3604">
        <f t="shared" si="169"/>
        <v>0</v>
      </c>
      <c r="F3604">
        <f t="shared" si="170"/>
        <v>0.39173721981132076</v>
      </c>
    </row>
    <row r="3605" spans="1:6" x14ac:dyDescent="0.25">
      <c r="A3605">
        <v>3596</v>
      </c>
      <c r="B3605">
        <f>'Założenia i wyniki'!$E$6*Znorm.Profile!B3605*((100-(24*'Założenia i wyniki'!$E$9))/100)</f>
        <v>0</v>
      </c>
      <c r="C3605">
        <f>'Założenia i wyniki'!$E$8*Znorm.Profile!C3605*(1+'Założenia i wyniki'!$E$10/100)^24</f>
        <v>0.49456155000000002</v>
      </c>
      <c r="D3605">
        <f t="shared" si="168"/>
        <v>0</v>
      </c>
      <c r="E3605">
        <f t="shared" si="169"/>
        <v>0</v>
      </c>
      <c r="F3605">
        <f t="shared" si="170"/>
        <v>0.49456155000000002</v>
      </c>
    </row>
    <row r="3606" spans="1:6" x14ac:dyDescent="0.25">
      <c r="A3606">
        <v>3597</v>
      </c>
      <c r="B3606">
        <f>'Założenia i wyniki'!$E$6*Znorm.Profile!B3606*((100-(24*'Założenia i wyniki'!$E$9))/100)</f>
        <v>0</v>
      </c>
      <c r="C3606">
        <f>'Założenia i wyniki'!$E$8*Znorm.Profile!C3606*(1+'Założenia i wyniki'!$E$10/100)^24</f>
        <v>0.48686119999999999</v>
      </c>
      <c r="D3606">
        <f t="shared" si="168"/>
        <v>0</v>
      </c>
      <c r="E3606">
        <f t="shared" si="169"/>
        <v>0</v>
      </c>
      <c r="F3606">
        <f t="shared" si="170"/>
        <v>0.48686119999999999</v>
      </c>
    </row>
    <row r="3607" spans="1:6" x14ac:dyDescent="0.25">
      <c r="A3607">
        <v>3598</v>
      </c>
      <c r="B3607">
        <f>'Założenia i wyniki'!$E$6*Znorm.Profile!B3607*((100-(24*'Założenia i wyniki'!$E$9))/100)</f>
        <v>0</v>
      </c>
      <c r="C3607">
        <f>'Założenia i wyniki'!$E$8*Znorm.Profile!C3607*(1+'Założenia i wyniki'!$E$10/100)^24</f>
        <v>0.42263234999999999</v>
      </c>
      <c r="D3607">
        <f t="shared" si="168"/>
        <v>0</v>
      </c>
      <c r="E3607">
        <f t="shared" si="169"/>
        <v>0</v>
      </c>
      <c r="F3607">
        <f t="shared" si="170"/>
        <v>0.42263234999999999</v>
      </c>
    </row>
    <row r="3608" spans="1:6" x14ac:dyDescent="0.25">
      <c r="A3608">
        <v>3599</v>
      </c>
      <c r="B3608">
        <f>'Założenia i wyniki'!$E$6*Znorm.Profile!B3608*((100-(24*'Założenia i wyniki'!$E$9))/100)</f>
        <v>0</v>
      </c>
      <c r="C3608">
        <f>'Założenia i wyniki'!$E$8*Znorm.Profile!C3608*(1+'Założenia i wyniki'!$E$10/100)^24</f>
        <v>0.33260954999999998</v>
      </c>
      <c r="D3608">
        <f t="shared" si="168"/>
        <v>0</v>
      </c>
      <c r="E3608">
        <f t="shared" si="169"/>
        <v>0</v>
      </c>
      <c r="F3608">
        <f t="shared" si="170"/>
        <v>0.33260954999999998</v>
      </c>
    </row>
    <row r="3609" spans="1:6" x14ac:dyDescent="0.25">
      <c r="A3609">
        <v>3600</v>
      </c>
      <c r="B3609">
        <f>'Założenia i wyniki'!$E$6*Znorm.Profile!B3609*((100-(24*'Założenia i wyniki'!$E$9))/100)</f>
        <v>0</v>
      </c>
      <c r="C3609">
        <f>'Założenia i wyniki'!$E$8*Znorm.Profile!C3609*(1+'Założenia i wyniki'!$E$10/100)^24</f>
        <v>0.27074250000000005</v>
      </c>
      <c r="D3609">
        <f t="shared" si="168"/>
        <v>0</v>
      </c>
      <c r="E3609">
        <f t="shared" si="169"/>
        <v>0</v>
      </c>
      <c r="F3609">
        <f t="shared" si="170"/>
        <v>0.27074250000000005</v>
      </c>
    </row>
    <row r="3610" spans="1:6" x14ac:dyDescent="0.25">
      <c r="A3610">
        <v>3601</v>
      </c>
      <c r="B3610">
        <f>'Założenia i wyniki'!$E$6*Znorm.Profile!B3610*((100-(24*'Założenia i wyniki'!$E$9))/100)</f>
        <v>0</v>
      </c>
      <c r="C3610">
        <f>'Założenia i wyniki'!$E$8*Znorm.Profile!C3610*(1+'Założenia i wyniki'!$E$10/100)^24</f>
        <v>0.21597030000000003</v>
      </c>
      <c r="D3610">
        <f t="shared" si="168"/>
        <v>0</v>
      </c>
      <c r="E3610">
        <f t="shared" si="169"/>
        <v>0</v>
      </c>
      <c r="F3610">
        <f t="shared" si="170"/>
        <v>0.21597030000000003</v>
      </c>
    </row>
    <row r="3611" spans="1:6" x14ac:dyDescent="0.25">
      <c r="A3611">
        <v>3602</v>
      </c>
      <c r="B3611">
        <f>'Założenia i wyniki'!$E$6*Znorm.Profile!B3611*((100-(24*'Założenia i wyniki'!$E$9))/100)</f>
        <v>0</v>
      </c>
      <c r="C3611">
        <f>'Założenia i wyniki'!$E$8*Znorm.Profile!C3611*(1+'Założenia i wyniki'!$E$10/100)^24</f>
        <v>0.19188155000000001</v>
      </c>
      <c r="D3611">
        <f t="shared" si="168"/>
        <v>0</v>
      </c>
      <c r="E3611">
        <f t="shared" si="169"/>
        <v>0</v>
      </c>
      <c r="F3611">
        <f t="shared" si="170"/>
        <v>0.19188155000000001</v>
      </c>
    </row>
    <row r="3612" spans="1:6" x14ac:dyDescent="0.25">
      <c r="A3612">
        <v>3603</v>
      </c>
      <c r="B3612">
        <f>'Założenia i wyniki'!$E$6*Znorm.Profile!B3612*((100-(24*'Założenia i wyniki'!$E$9))/100)</f>
        <v>0</v>
      </c>
      <c r="C3612">
        <f>'Założenia i wyniki'!$E$8*Znorm.Profile!C3612*(1+'Założenia i wyniki'!$E$10/100)^24</f>
        <v>0.18487629999999999</v>
      </c>
      <c r="D3612">
        <f t="shared" si="168"/>
        <v>0</v>
      </c>
      <c r="E3612">
        <f t="shared" si="169"/>
        <v>0</v>
      </c>
      <c r="F3612">
        <f t="shared" si="170"/>
        <v>0.18487629999999999</v>
      </c>
    </row>
    <row r="3613" spans="1:6" x14ac:dyDescent="0.25">
      <c r="A3613">
        <v>3604</v>
      </c>
      <c r="B3613">
        <f>'Założenia i wyniki'!$E$6*Znorm.Profile!B3613*((100-(24*'Założenia i wyniki'!$E$9))/100)</f>
        <v>0</v>
      </c>
      <c r="C3613">
        <f>'Założenia i wyniki'!$E$8*Znorm.Profile!C3613*(1+'Założenia i wyniki'!$E$10/100)^24</f>
        <v>0.19100305000000001</v>
      </c>
      <c r="D3613">
        <f t="shared" si="168"/>
        <v>0</v>
      </c>
      <c r="E3613">
        <f t="shared" si="169"/>
        <v>0</v>
      </c>
      <c r="F3613">
        <f t="shared" si="170"/>
        <v>0.19100305000000001</v>
      </c>
    </row>
    <row r="3614" spans="1:6" x14ac:dyDescent="0.25">
      <c r="A3614">
        <v>3605</v>
      </c>
      <c r="B3614">
        <f>'Założenia i wyniki'!$E$6*Znorm.Profile!B3614*((100-(24*'Założenia i wyniki'!$E$9))/100)</f>
        <v>8.5983396226415102E-5</v>
      </c>
      <c r="C3614">
        <f>'Założenia i wyniki'!$E$8*Znorm.Profile!C3614*(1+'Założenia i wyniki'!$E$10/100)^24</f>
        <v>0.20697635</v>
      </c>
      <c r="D3614">
        <f t="shared" si="168"/>
        <v>8.5983396226415102E-5</v>
      </c>
      <c r="E3614">
        <f t="shared" si="169"/>
        <v>0</v>
      </c>
      <c r="F3614">
        <f t="shared" si="170"/>
        <v>0.20689036660377358</v>
      </c>
    </row>
    <row r="3615" spans="1:6" x14ac:dyDescent="0.25">
      <c r="A3615">
        <v>3606</v>
      </c>
      <c r="B3615">
        <f>'Założenia i wyniki'!$E$6*Znorm.Profile!B3615*((100-(24*'Założenia i wyniki'!$E$9))/100)</f>
        <v>4.821778113207547E-2</v>
      </c>
      <c r="C3615">
        <f>'Założenia i wyniki'!$E$8*Znorm.Profile!C3615*(1+'Założenia i wyniki'!$E$10/100)^24</f>
        <v>0.26373794999999994</v>
      </c>
      <c r="D3615">
        <f t="shared" si="168"/>
        <v>4.821778113207547E-2</v>
      </c>
      <c r="E3615">
        <f t="shared" si="169"/>
        <v>0</v>
      </c>
      <c r="F3615">
        <f t="shared" si="170"/>
        <v>0.21552016886792447</v>
      </c>
    </row>
    <row r="3616" spans="1:6" x14ac:dyDescent="0.25">
      <c r="A3616">
        <v>3607</v>
      </c>
      <c r="B3616">
        <f>'Założenia i wyniki'!$E$6*Znorm.Profile!B3616*((100-(24*'Założenia i wyniki'!$E$9))/100)</f>
        <v>7.9092528301886789E-2</v>
      </c>
      <c r="C3616">
        <f>'Założenia i wyniki'!$E$8*Znorm.Profile!C3616*(1+'Założenia i wyniki'!$E$10/100)^24</f>
        <v>0.3194401</v>
      </c>
      <c r="D3616">
        <f t="shared" si="168"/>
        <v>7.9092528301886789E-2</v>
      </c>
      <c r="E3616">
        <f t="shared" si="169"/>
        <v>0</v>
      </c>
      <c r="F3616">
        <f t="shared" si="170"/>
        <v>0.24034757169811322</v>
      </c>
    </row>
    <row r="3617" spans="1:6" x14ac:dyDescent="0.25">
      <c r="A3617">
        <v>3608</v>
      </c>
      <c r="B3617">
        <f>'Założenia i wyniki'!$E$6*Znorm.Profile!B3617*((100-(24*'Założenia i wyniki'!$E$9))/100)</f>
        <v>0.13667396226415096</v>
      </c>
      <c r="C3617">
        <f>'Założenia i wyniki'!$E$8*Znorm.Profile!C3617*(1+'Założenia i wyniki'!$E$10/100)^24</f>
        <v>0.38042760000000003</v>
      </c>
      <c r="D3617">
        <f t="shared" si="168"/>
        <v>0.13667396226415096</v>
      </c>
      <c r="E3617">
        <f t="shared" si="169"/>
        <v>0</v>
      </c>
      <c r="F3617">
        <f t="shared" si="170"/>
        <v>0.24375363773584907</v>
      </c>
    </row>
    <row r="3618" spans="1:6" x14ac:dyDescent="0.25">
      <c r="A3618">
        <v>3609</v>
      </c>
      <c r="B3618">
        <f>'Założenia i wyniki'!$E$6*Znorm.Profile!B3618*((100-(24*'Założenia i wyniki'!$E$9))/100)</f>
        <v>0.20868505660377357</v>
      </c>
      <c r="C3618">
        <f>'Założenia i wyniki'!$E$8*Znorm.Profile!C3618*(1+'Założenia i wyniki'!$E$10/100)^24</f>
        <v>0.43408155000000004</v>
      </c>
      <c r="D3618">
        <f t="shared" si="168"/>
        <v>0.20868505660377357</v>
      </c>
      <c r="E3618">
        <f t="shared" si="169"/>
        <v>0</v>
      </c>
      <c r="F3618">
        <f t="shared" si="170"/>
        <v>0.22539649339622647</v>
      </c>
    </row>
    <row r="3619" spans="1:6" x14ac:dyDescent="0.25">
      <c r="A3619">
        <v>3610</v>
      </c>
      <c r="B3619">
        <f>'Założenia i wyniki'!$E$6*Znorm.Profile!B3619*((100-(24*'Założenia i wyniki'!$E$9))/100)</f>
        <v>0.39554649056603769</v>
      </c>
      <c r="C3619">
        <f>'Założenia i wyniki'!$E$8*Znorm.Profile!C3619*(1+'Założenia i wyniki'!$E$10/100)^24</f>
        <v>0.4514475</v>
      </c>
      <c r="D3619">
        <f t="shared" si="168"/>
        <v>0.39554649056603769</v>
      </c>
      <c r="E3619">
        <f t="shared" si="169"/>
        <v>0</v>
      </c>
      <c r="F3619">
        <f t="shared" si="170"/>
        <v>5.5901009433962312E-2</v>
      </c>
    </row>
    <row r="3620" spans="1:6" x14ac:dyDescent="0.25">
      <c r="A3620">
        <v>3611</v>
      </c>
      <c r="B3620">
        <f>'Założenia i wyniki'!$E$6*Znorm.Profile!B3620*((100-(24*'Założenia i wyniki'!$E$9))/100)</f>
        <v>0.50004528301886797</v>
      </c>
      <c r="C3620">
        <f>'Założenia i wyniki'!$E$8*Znorm.Profile!C3620*(1+'Założenia i wyniki'!$E$10/100)^24</f>
        <v>0.44377024999999998</v>
      </c>
      <c r="D3620">
        <f t="shared" si="168"/>
        <v>0.44377024999999998</v>
      </c>
      <c r="E3620">
        <f t="shared" si="169"/>
        <v>5.6275033018867993E-2</v>
      </c>
      <c r="F3620">
        <f t="shared" si="170"/>
        <v>0</v>
      </c>
    </row>
    <row r="3621" spans="1:6" x14ac:dyDescent="0.25">
      <c r="A3621">
        <v>3612</v>
      </c>
      <c r="B3621">
        <f>'Założenia i wyniki'!$E$6*Znorm.Profile!B3621*((100-(24*'Założenia i wyniki'!$E$9))/100)</f>
        <v>0.53145818867924521</v>
      </c>
      <c r="C3621">
        <f>'Założenia i wyniki'!$E$8*Znorm.Profile!C3621*(1+'Założenia i wyniki'!$E$10/100)^24</f>
        <v>0.43606989999999995</v>
      </c>
      <c r="D3621">
        <f t="shared" si="168"/>
        <v>0.43606989999999995</v>
      </c>
      <c r="E3621">
        <f t="shared" si="169"/>
        <v>9.5388288679245259E-2</v>
      </c>
      <c r="F3621">
        <f t="shared" si="170"/>
        <v>0</v>
      </c>
    </row>
    <row r="3622" spans="1:6" x14ac:dyDescent="0.25">
      <c r="A3622">
        <v>3613</v>
      </c>
      <c r="B3622">
        <f>'Założenia i wyniki'!$E$6*Znorm.Profile!B3622*((100-(24*'Założenia i wyniki'!$E$9))/100)</f>
        <v>0.60278324528301885</v>
      </c>
      <c r="C3622">
        <f>'Założenia i wyniki'!$E$8*Znorm.Profile!C3622*(1+'Założenia i wyniki'!$E$10/100)^24</f>
        <v>0.41831825</v>
      </c>
      <c r="D3622">
        <f t="shared" si="168"/>
        <v>0.41831825</v>
      </c>
      <c r="E3622">
        <f t="shared" si="169"/>
        <v>0.18446499528301885</v>
      </c>
      <c r="F3622">
        <f t="shared" si="170"/>
        <v>0</v>
      </c>
    </row>
    <row r="3623" spans="1:6" x14ac:dyDescent="0.25">
      <c r="A3623">
        <v>3614</v>
      </c>
      <c r="B3623">
        <f>'Założenia i wyniki'!$E$6*Znorm.Profile!B3623*((100-(24*'Założenia i wyniki'!$E$9))/100)</f>
        <v>0.44819607547169804</v>
      </c>
      <c r="C3623">
        <f>'Założenia i wyniki'!$E$8*Znorm.Profile!C3623*(1+'Założenia i wyniki'!$E$10/100)^24</f>
        <v>0.38360595000000003</v>
      </c>
      <c r="D3623">
        <f t="shared" si="168"/>
        <v>0.38360595000000003</v>
      </c>
      <c r="E3623">
        <f t="shared" si="169"/>
        <v>6.4590125471698012E-2</v>
      </c>
      <c r="F3623">
        <f t="shared" si="170"/>
        <v>0</v>
      </c>
    </row>
    <row r="3624" spans="1:6" x14ac:dyDescent="0.25">
      <c r="A3624">
        <v>3615</v>
      </c>
      <c r="B3624">
        <f>'Założenia i wyniki'!$E$6*Znorm.Profile!B3624*((100-(24*'Założenia i wyniki'!$E$9))/100)</f>
        <v>0.76904830188679241</v>
      </c>
      <c r="C3624">
        <f>'Założenia i wyniki'!$E$8*Znorm.Profile!C3624*(1+'Założenia i wyniki'!$E$10/100)^24</f>
        <v>0.37298730000000002</v>
      </c>
      <c r="D3624">
        <f t="shared" si="168"/>
        <v>0.37298730000000002</v>
      </c>
      <c r="E3624">
        <f t="shared" si="169"/>
        <v>0.39606100188679239</v>
      </c>
      <c r="F3624">
        <f t="shared" si="170"/>
        <v>0</v>
      </c>
    </row>
    <row r="3625" spans="1:6" x14ac:dyDescent="0.25">
      <c r="A3625">
        <v>3616</v>
      </c>
      <c r="B3625">
        <f>'Założenia i wyniki'!$E$6*Znorm.Profile!B3625*((100-(24*'Założenia i wyniki'!$E$9))/100)</f>
        <v>0.52811184905660369</v>
      </c>
      <c r="C3625">
        <f>'Założenia i wyniki'!$E$8*Znorm.Profile!C3625*(1+'Założenia i wyniki'!$E$10/100)^24</f>
        <v>0.36386980000000002</v>
      </c>
      <c r="D3625">
        <f t="shared" si="168"/>
        <v>0.36386980000000002</v>
      </c>
      <c r="E3625">
        <f t="shared" si="169"/>
        <v>0.16424204905660367</v>
      </c>
      <c r="F3625">
        <f t="shared" si="170"/>
        <v>0</v>
      </c>
    </row>
    <row r="3626" spans="1:6" x14ac:dyDescent="0.25">
      <c r="A3626">
        <v>3617</v>
      </c>
      <c r="B3626">
        <f>'Założenia i wyniki'!$E$6*Znorm.Profile!B3626*((100-(24*'Założenia i wyniki'!$E$9))/100)</f>
        <v>0.6418492830188679</v>
      </c>
      <c r="C3626">
        <f>'Założenia i wyniki'!$E$8*Znorm.Profile!C3626*(1+'Założenia i wyniki'!$E$10/100)^24</f>
        <v>0.36344210000000005</v>
      </c>
      <c r="D3626">
        <f t="shared" si="168"/>
        <v>0.36344210000000005</v>
      </c>
      <c r="E3626">
        <f t="shared" si="169"/>
        <v>0.27840718301886785</v>
      </c>
      <c r="F3626">
        <f t="shared" si="170"/>
        <v>0</v>
      </c>
    </row>
    <row r="3627" spans="1:6" x14ac:dyDescent="0.25">
      <c r="A3627">
        <v>3618</v>
      </c>
      <c r="B3627">
        <f>'Założenia i wyniki'!$E$6*Znorm.Profile!B3627*((100-(24*'Założenia i wyniki'!$E$9))/100)</f>
        <v>0.27412543396226413</v>
      </c>
      <c r="C3627">
        <f>'Założenia i wyniki'!$E$8*Znorm.Profile!C3627*(1+'Założenia i wyniki'!$E$10/100)^24</f>
        <v>0.39405135000000002</v>
      </c>
      <c r="D3627">
        <f t="shared" si="168"/>
        <v>0.27412543396226413</v>
      </c>
      <c r="E3627">
        <f t="shared" si="169"/>
        <v>0</v>
      </c>
      <c r="F3627">
        <f t="shared" si="170"/>
        <v>0.11992591603773589</v>
      </c>
    </row>
    <row r="3628" spans="1:6" x14ac:dyDescent="0.25">
      <c r="A3628">
        <v>3619</v>
      </c>
      <c r="B3628">
        <f>'Założenia i wyniki'!$E$6*Znorm.Profile!B3628*((100-(24*'Założenia i wyniki'!$E$9))/100)</f>
        <v>0.10831011320754716</v>
      </c>
      <c r="C3628">
        <f>'Założenia i wyniki'!$E$8*Znorm.Profile!C3628*(1+'Założenia i wyniki'!$E$10/100)^24</f>
        <v>0.4263651</v>
      </c>
      <c r="D3628">
        <f t="shared" si="168"/>
        <v>0.10831011320754716</v>
      </c>
      <c r="E3628">
        <f t="shared" si="169"/>
        <v>0</v>
      </c>
      <c r="F3628">
        <f t="shared" si="170"/>
        <v>0.31805498679245281</v>
      </c>
    </row>
    <row r="3629" spans="1:6" x14ac:dyDescent="0.25">
      <c r="A3629">
        <v>3620</v>
      </c>
      <c r="B3629">
        <f>'Założenia i wyniki'!$E$6*Znorm.Profile!B3629*((100-(24*'Założenia i wyniki'!$E$9))/100)</f>
        <v>0</v>
      </c>
      <c r="C3629">
        <f>'Założenia i wyniki'!$E$8*Znorm.Profile!C3629*(1+'Założenia i wyniki'!$E$10/100)^24</f>
        <v>0.46672150000000001</v>
      </c>
      <c r="D3629">
        <f t="shared" si="168"/>
        <v>0</v>
      </c>
      <c r="E3629">
        <f t="shared" si="169"/>
        <v>0</v>
      </c>
      <c r="F3629">
        <f t="shared" si="170"/>
        <v>0.46672150000000001</v>
      </c>
    </row>
    <row r="3630" spans="1:6" x14ac:dyDescent="0.25">
      <c r="A3630">
        <v>3621</v>
      </c>
      <c r="B3630">
        <f>'Założenia i wyniki'!$E$6*Znorm.Profile!B3630*((100-(24*'Założenia i wyniki'!$E$9))/100)</f>
        <v>0</v>
      </c>
      <c r="C3630">
        <f>'Założenia i wyniki'!$E$8*Znorm.Profile!C3630*(1+'Założenia i wyniki'!$E$10/100)^24</f>
        <v>0.46045474999999997</v>
      </c>
      <c r="D3630">
        <f t="shared" si="168"/>
        <v>0</v>
      </c>
      <c r="E3630">
        <f t="shared" si="169"/>
        <v>0</v>
      </c>
      <c r="F3630">
        <f t="shared" si="170"/>
        <v>0.46045474999999997</v>
      </c>
    </row>
    <row r="3631" spans="1:6" x14ac:dyDescent="0.25">
      <c r="A3631">
        <v>3622</v>
      </c>
      <c r="B3631">
        <f>'Założenia i wyniki'!$E$6*Znorm.Profile!B3631*((100-(24*'Założenia i wyniki'!$E$9))/100)</f>
        <v>0</v>
      </c>
      <c r="C3631">
        <f>'Założenia i wyniki'!$E$8*Znorm.Profile!C3631*(1+'Założenia i wyniki'!$E$10/100)^24</f>
        <v>0.39163704999999999</v>
      </c>
      <c r="D3631">
        <f t="shared" si="168"/>
        <v>0</v>
      </c>
      <c r="E3631">
        <f t="shared" si="169"/>
        <v>0</v>
      </c>
      <c r="F3631">
        <f t="shared" si="170"/>
        <v>0.39163704999999999</v>
      </c>
    </row>
    <row r="3632" spans="1:6" x14ac:dyDescent="0.25">
      <c r="A3632">
        <v>3623</v>
      </c>
      <c r="B3632">
        <f>'Założenia i wyniki'!$E$6*Znorm.Profile!B3632*((100-(24*'Założenia i wyniki'!$E$9))/100)</f>
        <v>0</v>
      </c>
      <c r="C3632">
        <f>'Założenia i wyniki'!$E$8*Znorm.Profile!C3632*(1+'Założenia i wyniki'!$E$10/100)^24</f>
        <v>0.29412984999999997</v>
      </c>
      <c r="D3632">
        <f t="shared" si="168"/>
        <v>0</v>
      </c>
      <c r="E3632">
        <f t="shared" si="169"/>
        <v>0</v>
      </c>
      <c r="F3632">
        <f t="shared" si="170"/>
        <v>0.29412984999999997</v>
      </c>
    </row>
    <row r="3633" spans="1:6" x14ac:dyDescent="0.25">
      <c r="A3633">
        <v>3624</v>
      </c>
      <c r="B3633">
        <f>'Założenia i wyniki'!$E$6*Znorm.Profile!B3633*((100-(24*'Założenia i wyniki'!$E$9))/100)</f>
        <v>0</v>
      </c>
      <c r="C3633">
        <f>'Założenia i wyniki'!$E$8*Znorm.Profile!C3633*(1+'Założenia i wyniki'!$E$10/100)^24</f>
        <v>0.22842610000000002</v>
      </c>
      <c r="D3633">
        <f t="shared" si="168"/>
        <v>0</v>
      </c>
      <c r="E3633">
        <f t="shared" si="169"/>
        <v>0</v>
      </c>
      <c r="F3633">
        <f t="shared" si="170"/>
        <v>0.22842610000000002</v>
      </c>
    </row>
    <row r="3634" spans="1:6" x14ac:dyDescent="0.25">
      <c r="A3634">
        <v>3625</v>
      </c>
      <c r="B3634">
        <f>'Założenia i wyniki'!$E$6*Znorm.Profile!B3634*((100-(24*'Założenia i wyniki'!$E$9))/100)</f>
        <v>0</v>
      </c>
      <c r="C3634">
        <f>'Założenia i wyniki'!$E$8*Znorm.Profile!C3634*(1+'Założenia i wyniki'!$E$10/100)^24</f>
        <v>0.19784345</v>
      </c>
      <c r="D3634">
        <f t="shared" si="168"/>
        <v>0</v>
      </c>
      <c r="E3634">
        <f t="shared" si="169"/>
        <v>0</v>
      </c>
      <c r="F3634">
        <f t="shared" si="170"/>
        <v>0.19784345</v>
      </c>
    </row>
    <row r="3635" spans="1:6" x14ac:dyDescent="0.25">
      <c r="A3635">
        <v>3626</v>
      </c>
      <c r="B3635">
        <f>'Założenia i wyniki'!$E$6*Znorm.Profile!B3635*((100-(24*'Założenia i wyniki'!$E$9))/100)</f>
        <v>0</v>
      </c>
      <c r="C3635">
        <f>'Założenia i wyniki'!$E$8*Znorm.Profile!C3635*(1+'Założenia i wyniki'!$E$10/100)^24</f>
        <v>0.18394705</v>
      </c>
      <c r="D3635">
        <f t="shared" si="168"/>
        <v>0</v>
      </c>
      <c r="E3635">
        <f t="shared" si="169"/>
        <v>0</v>
      </c>
      <c r="F3635">
        <f t="shared" si="170"/>
        <v>0.18394705</v>
      </c>
    </row>
    <row r="3636" spans="1:6" x14ac:dyDescent="0.25">
      <c r="A3636">
        <v>3627</v>
      </c>
      <c r="B3636">
        <f>'Założenia i wyniki'!$E$6*Znorm.Profile!B3636*((100-(24*'Założenia i wyniki'!$E$9))/100)</f>
        <v>0</v>
      </c>
      <c r="C3636">
        <f>'Założenia i wyniki'!$E$8*Znorm.Profile!C3636*(1+'Założenia i wyniki'!$E$10/100)^24</f>
        <v>0.18262125000000001</v>
      </c>
      <c r="D3636">
        <f t="shared" si="168"/>
        <v>0</v>
      </c>
      <c r="E3636">
        <f t="shared" si="169"/>
        <v>0</v>
      </c>
      <c r="F3636">
        <f t="shared" si="170"/>
        <v>0.18262125000000001</v>
      </c>
    </row>
    <row r="3637" spans="1:6" x14ac:dyDescent="0.25">
      <c r="A3637">
        <v>3628</v>
      </c>
      <c r="B3637">
        <f>'Założenia i wyniki'!$E$6*Znorm.Profile!B3637*((100-(24*'Założenia i wyniki'!$E$9))/100)</f>
        <v>0</v>
      </c>
      <c r="C3637">
        <f>'Założenia i wyniki'!$E$8*Znorm.Profile!C3637*(1+'Założenia i wyniki'!$E$10/100)^24</f>
        <v>0.20318130000000001</v>
      </c>
      <c r="D3637">
        <f t="shared" si="168"/>
        <v>0</v>
      </c>
      <c r="E3637">
        <f t="shared" si="169"/>
        <v>0</v>
      </c>
      <c r="F3637">
        <f t="shared" si="170"/>
        <v>0.20318130000000001</v>
      </c>
    </row>
    <row r="3638" spans="1:6" x14ac:dyDescent="0.25">
      <c r="A3638">
        <v>3629</v>
      </c>
      <c r="B3638">
        <f>'Założenia i wyniki'!$E$6*Znorm.Profile!B3638*((100-(24*'Założenia i wyniki'!$E$9))/100)</f>
        <v>6.9922490566037734E-2</v>
      </c>
      <c r="C3638">
        <f>'Założenia i wyniki'!$E$8*Znorm.Profile!C3638*(1+'Założenia i wyniki'!$E$10/100)^24</f>
        <v>0.24751404999999996</v>
      </c>
      <c r="D3638">
        <f t="shared" si="168"/>
        <v>6.9922490566037734E-2</v>
      </c>
      <c r="E3638">
        <f t="shared" si="169"/>
        <v>0</v>
      </c>
      <c r="F3638">
        <f t="shared" si="170"/>
        <v>0.17759155943396221</v>
      </c>
    </row>
    <row r="3639" spans="1:6" x14ac:dyDescent="0.25">
      <c r="A3639">
        <v>3630</v>
      </c>
      <c r="B3639">
        <f>'Założenia i wyniki'!$E$6*Znorm.Profile!B3639*((100-(24*'Założenia i wyniki'!$E$9))/100)</f>
        <v>0.23324520754716979</v>
      </c>
      <c r="C3639">
        <f>'Założenia i wyniki'!$E$8*Znorm.Profile!C3639*(1+'Założenia i wyniki'!$E$10/100)^24</f>
        <v>0.33236664999999999</v>
      </c>
      <c r="D3639">
        <f t="shared" si="168"/>
        <v>0.23324520754716979</v>
      </c>
      <c r="E3639">
        <f t="shared" si="169"/>
        <v>0</v>
      </c>
      <c r="F3639">
        <f t="shared" si="170"/>
        <v>9.9121442452830194E-2</v>
      </c>
    </row>
    <row r="3640" spans="1:6" x14ac:dyDescent="0.25">
      <c r="A3640">
        <v>3631</v>
      </c>
      <c r="B3640">
        <f>'Założenia i wyniki'!$E$6*Znorm.Profile!B3640*((100-(24*'Założenia i wyniki'!$E$9))/100)</f>
        <v>0.67648656603773583</v>
      </c>
      <c r="C3640">
        <f>'Założenia i wyniki'!$E$8*Znorm.Profile!C3640*(1+'Założenia i wyniki'!$E$10/100)^24</f>
        <v>0.38016299999999997</v>
      </c>
      <c r="D3640">
        <f t="shared" si="168"/>
        <v>0.38016299999999997</v>
      </c>
      <c r="E3640">
        <f t="shared" si="169"/>
        <v>0.29632356603773585</v>
      </c>
      <c r="F3640">
        <f t="shared" si="170"/>
        <v>0</v>
      </c>
    </row>
    <row r="3641" spans="1:6" x14ac:dyDescent="0.25">
      <c r="A3641">
        <v>3632</v>
      </c>
      <c r="B3641">
        <f>'Założenia i wyniki'!$E$6*Znorm.Profile!B3641*((100-(24*'Założenia i wyniki'!$E$9))/100)</f>
        <v>0.87652754716981141</v>
      </c>
      <c r="C3641">
        <f>'Założenia i wyniki'!$E$8*Znorm.Profile!C3641*(1+'Założenia i wyniki'!$E$10/100)^24</f>
        <v>0.38631740000000003</v>
      </c>
      <c r="D3641">
        <f t="shared" si="168"/>
        <v>0.38631740000000003</v>
      </c>
      <c r="E3641">
        <f t="shared" si="169"/>
        <v>0.49021014716981137</v>
      </c>
      <c r="F3641">
        <f t="shared" si="170"/>
        <v>0</v>
      </c>
    </row>
    <row r="3642" spans="1:6" x14ac:dyDescent="0.25">
      <c r="A3642">
        <v>3633</v>
      </c>
      <c r="B3642">
        <f>'Założenia i wyniki'!$E$6*Znorm.Profile!B3642*((100-(24*'Założenia i wyniki'!$E$9))/100)</f>
        <v>1.4234520754716982</v>
      </c>
      <c r="C3642">
        <f>'Założenia i wyniki'!$E$8*Znorm.Profile!C3642*(1+'Założenia i wyniki'!$E$10/100)^24</f>
        <v>0.39446680000000001</v>
      </c>
      <c r="D3642">
        <f t="shared" si="168"/>
        <v>0.39446680000000001</v>
      </c>
      <c r="E3642">
        <f t="shared" si="169"/>
        <v>1.0289852754716982</v>
      </c>
      <c r="F3642">
        <f t="shared" si="170"/>
        <v>0</v>
      </c>
    </row>
    <row r="3643" spans="1:6" x14ac:dyDescent="0.25">
      <c r="A3643">
        <v>3634</v>
      </c>
      <c r="B3643">
        <f>'Założenia i wyniki'!$E$6*Znorm.Profile!B3643*((100-(24*'Założenia i wyniki'!$E$9))/100)</f>
        <v>1.8514633962264149</v>
      </c>
      <c r="C3643">
        <f>'Założenia i wyniki'!$E$8*Znorm.Profile!C3643*(1+'Założenia i wyniki'!$E$10/100)^24</f>
        <v>0.38206384999999998</v>
      </c>
      <c r="D3643">
        <f t="shared" si="168"/>
        <v>0.38206384999999998</v>
      </c>
      <c r="E3643">
        <f t="shared" si="169"/>
        <v>1.4693995462264149</v>
      </c>
      <c r="F3643">
        <f t="shared" si="170"/>
        <v>0</v>
      </c>
    </row>
    <row r="3644" spans="1:6" x14ac:dyDescent="0.25">
      <c r="A3644">
        <v>3635</v>
      </c>
      <c r="B3644">
        <f>'Założenia i wyniki'!$E$6*Znorm.Profile!B3644*((100-(24*'Założenia i wyniki'!$E$9))/100)</f>
        <v>0.97059094339622642</v>
      </c>
      <c r="C3644">
        <f>'Założenia i wyniki'!$E$8*Znorm.Profile!C3644*(1+'Założenia i wyniki'!$E$10/100)^24</f>
        <v>0.38421949999999999</v>
      </c>
      <c r="D3644">
        <f t="shared" si="168"/>
        <v>0.38421949999999999</v>
      </c>
      <c r="E3644">
        <f t="shared" si="169"/>
        <v>0.58637144339622638</v>
      </c>
      <c r="F3644">
        <f t="shared" si="170"/>
        <v>0</v>
      </c>
    </row>
    <row r="3645" spans="1:6" x14ac:dyDescent="0.25">
      <c r="A3645">
        <v>3636</v>
      </c>
      <c r="B3645">
        <f>'Założenia i wyniki'!$E$6*Znorm.Profile!B3645*((100-(24*'Założenia i wyniki'!$E$9))/100)</f>
        <v>0.28547554716981127</v>
      </c>
      <c r="C3645">
        <f>'Założenia i wyniki'!$E$8*Znorm.Profile!C3645*(1+'Założenia i wyniki'!$E$10/100)^24</f>
        <v>0.38260915000000001</v>
      </c>
      <c r="D3645">
        <f t="shared" si="168"/>
        <v>0.28547554716981127</v>
      </c>
      <c r="E3645">
        <f t="shared" si="169"/>
        <v>0</v>
      </c>
      <c r="F3645">
        <f t="shared" si="170"/>
        <v>9.7133602830188737E-2</v>
      </c>
    </row>
    <row r="3646" spans="1:6" x14ac:dyDescent="0.25">
      <c r="A3646">
        <v>3637</v>
      </c>
      <c r="B3646">
        <f>'Założenia i wyniki'!$E$6*Znorm.Profile!B3646*((100-(24*'Założenia i wyniki'!$E$9))/100)</f>
        <v>0.34430709433962259</v>
      </c>
      <c r="C3646">
        <f>'Założenia i wyniki'!$E$8*Znorm.Profile!C3646*(1+'Założenia i wyniki'!$E$10/100)^24</f>
        <v>0.37736405000000001</v>
      </c>
      <c r="D3646">
        <f t="shared" si="168"/>
        <v>0.34430709433962259</v>
      </c>
      <c r="E3646">
        <f t="shared" si="169"/>
        <v>0</v>
      </c>
      <c r="F3646">
        <f t="shared" si="170"/>
        <v>3.3056955660377418E-2</v>
      </c>
    </row>
    <row r="3647" spans="1:6" x14ac:dyDescent="0.25">
      <c r="A3647">
        <v>3638</v>
      </c>
      <c r="B3647">
        <f>'Założenia i wyniki'!$E$6*Znorm.Profile!B3647*((100-(24*'Założenia i wyniki'!$E$9))/100)</f>
        <v>0.53983547169811319</v>
      </c>
      <c r="C3647">
        <f>'Założenia i wyniki'!$E$8*Znorm.Profile!C3647*(1+'Założenia i wyniki'!$E$10/100)^24</f>
        <v>0.37545935000000003</v>
      </c>
      <c r="D3647">
        <f t="shared" si="168"/>
        <v>0.37545935000000003</v>
      </c>
      <c r="E3647">
        <f t="shared" si="169"/>
        <v>0.16437612169811316</v>
      </c>
      <c r="F3647">
        <f t="shared" si="170"/>
        <v>0</v>
      </c>
    </row>
    <row r="3648" spans="1:6" x14ac:dyDescent="0.25">
      <c r="A3648">
        <v>3639</v>
      </c>
      <c r="B3648">
        <f>'Założenia i wyniki'!$E$6*Znorm.Profile!B3648*((100-(24*'Założenia i wyniki'!$E$9))/100)</f>
        <v>0.62555969811320755</v>
      </c>
      <c r="C3648">
        <f>'Założenia i wyniki'!$E$8*Znorm.Profile!C3648*(1+'Założenia i wyniki'!$E$10/100)^24</f>
        <v>0.39004385000000003</v>
      </c>
      <c r="D3648">
        <f t="shared" si="168"/>
        <v>0.39004385000000003</v>
      </c>
      <c r="E3648">
        <f t="shared" si="169"/>
        <v>0.23551584811320753</v>
      </c>
      <c r="F3648">
        <f t="shared" si="170"/>
        <v>0</v>
      </c>
    </row>
    <row r="3649" spans="1:6" x14ac:dyDescent="0.25">
      <c r="A3649">
        <v>3640</v>
      </c>
      <c r="B3649">
        <f>'Założenia i wyniki'!$E$6*Znorm.Profile!B3649*((100-(24*'Założenia i wyniki'!$E$9))/100)</f>
        <v>0.30405954716981126</v>
      </c>
      <c r="C3649">
        <f>'Założenia i wyniki'!$E$8*Znorm.Profile!C3649*(1+'Założenia i wyniki'!$E$10/100)^24</f>
        <v>0.41529319999999997</v>
      </c>
      <c r="D3649">
        <f t="shared" si="168"/>
        <v>0.30405954716981126</v>
      </c>
      <c r="E3649">
        <f t="shared" si="169"/>
        <v>0</v>
      </c>
      <c r="F3649">
        <f t="shared" si="170"/>
        <v>0.11123365283018871</v>
      </c>
    </row>
    <row r="3650" spans="1:6" x14ac:dyDescent="0.25">
      <c r="A3650">
        <v>3641</v>
      </c>
      <c r="B3650">
        <f>'Założenia i wyniki'!$E$6*Znorm.Profile!B3650*((100-(24*'Założenia i wyniki'!$E$9))/100)</f>
        <v>0.19568083018867921</v>
      </c>
      <c r="C3650">
        <f>'Założenia i wyniki'!$E$8*Znorm.Profile!C3650*(1+'Założenia i wyniki'!$E$10/100)^24</f>
        <v>0.43069179999999996</v>
      </c>
      <c r="D3650">
        <f t="shared" si="168"/>
        <v>0.19568083018867921</v>
      </c>
      <c r="E3650">
        <f t="shared" si="169"/>
        <v>0</v>
      </c>
      <c r="F3650">
        <f t="shared" si="170"/>
        <v>0.23501096981132075</v>
      </c>
    </row>
    <row r="3651" spans="1:6" x14ac:dyDescent="0.25">
      <c r="A3651">
        <v>3642</v>
      </c>
      <c r="B3651">
        <f>'Założenia i wyniki'!$E$6*Znorm.Profile!B3651*((100-(24*'Założenia i wyniki'!$E$9))/100)</f>
        <v>0.206268679245283</v>
      </c>
      <c r="C3651">
        <f>'Założenia i wyniki'!$E$8*Znorm.Profile!C3651*(1+'Założenia i wyniki'!$E$10/100)^24</f>
        <v>0.45643955000000003</v>
      </c>
      <c r="D3651">
        <f t="shared" si="168"/>
        <v>0.206268679245283</v>
      </c>
      <c r="E3651">
        <f t="shared" si="169"/>
        <v>0</v>
      </c>
      <c r="F3651">
        <f t="shared" si="170"/>
        <v>0.250170870754717</v>
      </c>
    </row>
    <row r="3652" spans="1:6" x14ac:dyDescent="0.25">
      <c r="A3652">
        <v>3643</v>
      </c>
      <c r="B3652">
        <f>'Założenia i wyniki'!$E$6*Znorm.Profile!B3652*((100-(24*'Założenia i wyniki'!$E$9))/100)</f>
        <v>8.854460377358489E-2</v>
      </c>
      <c r="C3652">
        <f>'Założenia i wyniki'!$E$8*Znorm.Profile!C3652*(1+'Założenia i wyniki'!$E$10/100)^24</f>
        <v>0.47760544999999999</v>
      </c>
      <c r="D3652">
        <f t="shared" si="168"/>
        <v>8.854460377358489E-2</v>
      </c>
      <c r="E3652">
        <f t="shared" si="169"/>
        <v>0</v>
      </c>
      <c r="F3652">
        <f t="shared" si="170"/>
        <v>0.38906084622641512</v>
      </c>
    </row>
    <row r="3653" spans="1:6" x14ac:dyDescent="0.25">
      <c r="A3653">
        <v>3644</v>
      </c>
      <c r="B3653">
        <f>'Założenia i wyniki'!$E$6*Znorm.Profile!B3653*((100-(24*'Założenia i wyniki'!$E$9))/100)</f>
        <v>0</v>
      </c>
      <c r="C3653">
        <f>'Założenia i wyniki'!$E$8*Znorm.Profile!C3653*(1+'Założenia i wyniki'!$E$10/100)^24</f>
        <v>0.50812019999999991</v>
      </c>
      <c r="D3653">
        <f t="shared" si="168"/>
        <v>0</v>
      </c>
      <c r="E3653">
        <f t="shared" si="169"/>
        <v>0</v>
      </c>
      <c r="F3653">
        <f t="shared" si="170"/>
        <v>0.50812019999999991</v>
      </c>
    </row>
    <row r="3654" spans="1:6" x14ac:dyDescent="0.25">
      <c r="A3654">
        <v>3645</v>
      </c>
      <c r="B3654">
        <f>'Założenia i wyniki'!$E$6*Znorm.Profile!B3654*((100-(24*'Założenia i wyniki'!$E$9))/100)</f>
        <v>0</v>
      </c>
      <c r="C3654">
        <f>'Założenia i wyniki'!$E$8*Znorm.Profile!C3654*(1+'Założenia i wyniki'!$E$10/100)^24</f>
        <v>0.50169839999999999</v>
      </c>
      <c r="D3654">
        <f t="shared" si="168"/>
        <v>0</v>
      </c>
      <c r="E3654">
        <f t="shared" si="169"/>
        <v>0</v>
      </c>
      <c r="F3654">
        <f t="shared" si="170"/>
        <v>0.50169839999999999</v>
      </c>
    </row>
    <row r="3655" spans="1:6" x14ac:dyDescent="0.25">
      <c r="A3655">
        <v>3646</v>
      </c>
      <c r="B3655">
        <f>'Założenia i wyniki'!$E$6*Znorm.Profile!B3655*((100-(24*'Założenia i wyniki'!$E$9))/100)</f>
        <v>0</v>
      </c>
      <c r="C3655">
        <f>'Założenia i wyniki'!$E$8*Znorm.Profile!C3655*(1+'Założenia i wyniki'!$E$10/100)^24</f>
        <v>0.40547254999999999</v>
      </c>
      <c r="D3655">
        <f t="shared" si="168"/>
        <v>0</v>
      </c>
      <c r="E3655">
        <f t="shared" si="169"/>
        <v>0</v>
      </c>
      <c r="F3655">
        <f t="shared" si="170"/>
        <v>0.40547254999999999</v>
      </c>
    </row>
    <row r="3656" spans="1:6" x14ac:dyDescent="0.25">
      <c r="A3656">
        <v>3647</v>
      </c>
      <c r="B3656">
        <f>'Założenia i wyniki'!$E$6*Znorm.Profile!B3656*((100-(24*'Założenia i wyniki'!$E$9))/100)</f>
        <v>0</v>
      </c>
      <c r="C3656">
        <f>'Założenia i wyniki'!$E$8*Znorm.Profile!C3656*(1+'Założenia i wyniki'!$E$10/100)^24</f>
        <v>0.30593254999999997</v>
      </c>
      <c r="D3656">
        <f t="shared" si="168"/>
        <v>0</v>
      </c>
      <c r="E3656">
        <f t="shared" si="169"/>
        <v>0</v>
      </c>
      <c r="F3656">
        <f t="shared" si="170"/>
        <v>0.30593254999999997</v>
      </c>
    </row>
    <row r="3657" spans="1:6" x14ac:dyDescent="0.25">
      <c r="A3657">
        <v>3648</v>
      </c>
      <c r="B3657">
        <f>'Założenia i wyniki'!$E$6*Znorm.Profile!B3657*((100-(24*'Założenia i wyniki'!$E$9))/100)</f>
        <v>0</v>
      </c>
      <c r="C3657">
        <f>'Założenia i wyniki'!$E$8*Znorm.Profile!C3657*(1+'Założenia i wyniki'!$E$10/100)^24</f>
        <v>0.22947225000000002</v>
      </c>
      <c r="D3657">
        <f t="shared" si="168"/>
        <v>0</v>
      </c>
      <c r="E3657">
        <f t="shared" si="169"/>
        <v>0</v>
      </c>
      <c r="F3657">
        <f t="shared" si="170"/>
        <v>0.22947225000000002</v>
      </c>
    </row>
    <row r="3658" spans="1:6" x14ac:dyDescent="0.25">
      <c r="A3658">
        <v>3649</v>
      </c>
      <c r="B3658">
        <f>'Założenia i wyniki'!$E$6*Znorm.Profile!B3658*((100-(24*'Założenia i wyniki'!$E$9))/100)</f>
        <v>0</v>
      </c>
      <c r="C3658">
        <f>'Założenia i wyniki'!$E$8*Znorm.Profile!C3658*(1+'Założenia i wyniki'!$E$10/100)^24</f>
        <v>0.19861240000000002</v>
      </c>
      <c r="D3658">
        <f t="shared" si="168"/>
        <v>0</v>
      </c>
      <c r="E3658">
        <f t="shared" si="169"/>
        <v>0</v>
      </c>
      <c r="F3658">
        <f t="shared" si="170"/>
        <v>0.19861240000000002</v>
      </c>
    </row>
    <row r="3659" spans="1:6" x14ac:dyDescent="0.25">
      <c r="A3659">
        <v>3650</v>
      </c>
      <c r="B3659">
        <f>'Założenia i wyniki'!$E$6*Znorm.Profile!B3659*((100-(24*'Założenia i wyniki'!$E$9))/100)</f>
        <v>0</v>
      </c>
      <c r="C3659">
        <f>'Założenia i wyniki'!$E$8*Znorm.Profile!C3659*(1+'Założenia i wyniki'!$E$10/100)^24</f>
        <v>0.18417315000000001</v>
      </c>
      <c r="D3659">
        <f t="shared" ref="D3659:D3722" si="171">IF(B3659&lt;=C3659,B3659,C3659)</f>
        <v>0</v>
      </c>
      <c r="E3659">
        <f t="shared" ref="E3659:E3722" si="172">IF(B3659&gt;C3659,B3659-C3659,0)</f>
        <v>0</v>
      </c>
      <c r="F3659">
        <f t="shared" ref="F3659:F3722" si="173">IF(B3659&lt;C3659,C3659-B3659,0)</f>
        <v>0.18417315000000001</v>
      </c>
    </row>
    <row r="3660" spans="1:6" x14ac:dyDescent="0.25">
      <c r="A3660">
        <v>3651</v>
      </c>
      <c r="B3660">
        <f>'Założenia i wyniki'!$E$6*Znorm.Profile!B3660*((100-(24*'Założenia i wyniki'!$E$9))/100)</f>
        <v>0</v>
      </c>
      <c r="C3660">
        <f>'Założenia i wyniki'!$E$8*Znorm.Profile!C3660*(1+'Założenia i wyniki'!$E$10/100)^24</f>
        <v>0.18103120000000003</v>
      </c>
      <c r="D3660">
        <f t="shared" si="171"/>
        <v>0</v>
      </c>
      <c r="E3660">
        <f t="shared" si="172"/>
        <v>0</v>
      </c>
      <c r="F3660">
        <f t="shared" si="173"/>
        <v>0.18103120000000003</v>
      </c>
    </row>
    <row r="3661" spans="1:6" x14ac:dyDescent="0.25">
      <c r="A3661">
        <v>3652</v>
      </c>
      <c r="B3661">
        <f>'Założenia i wyniki'!$E$6*Znorm.Profile!B3661*((100-(24*'Założenia i wyniki'!$E$9))/100)</f>
        <v>0</v>
      </c>
      <c r="C3661">
        <f>'Założenia i wyniki'!$E$8*Znorm.Profile!C3661*(1+'Założenia i wyniki'!$E$10/100)^24</f>
        <v>0.20103789999999999</v>
      </c>
      <c r="D3661">
        <f t="shared" si="171"/>
        <v>0</v>
      </c>
      <c r="E3661">
        <f t="shared" si="172"/>
        <v>0</v>
      </c>
      <c r="F3661">
        <f t="shared" si="173"/>
        <v>0.20103789999999999</v>
      </c>
    </row>
    <row r="3662" spans="1:6" x14ac:dyDescent="0.25">
      <c r="A3662">
        <v>3653</v>
      </c>
      <c r="B3662">
        <f>'Założenia i wyniki'!$E$6*Znorm.Profile!B3662*((100-(24*'Założenia i wyniki'!$E$9))/100)</f>
        <v>2.7501728301886793E-2</v>
      </c>
      <c r="C3662">
        <f>'Założenia i wyniki'!$E$8*Znorm.Profile!C3662*(1+'Założenia i wyniki'!$E$10/100)^24</f>
        <v>0.25428269999999997</v>
      </c>
      <c r="D3662">
        <f t="shared" si="171"/>
        <v>2.7501728301886793E-2</v>
      </c>
      <c r="E3662">
        <f t="shared" si="172"/>
        <v>0</v>
      </c>
      <c r="F3662">
        <f t="shared" si="173"/>
        <v>0.22678097169811318</v>
      </c>
    </row>
    <row r="3663" spans="1:6" x14ac:dyDescent="0.25">
      <c r="A3663">
        <v>3654</v>
      </c>
      <c r="B3663">
        <f>'Założenia i wyniki'!$E$6*Znorm.Profile!B3663*((100-(24*'Założenia i wyniki'!$E$9))/100)</f>
        <v>8.9886188679245277E-2</v>
      </c>
      <c r="C3663">
        <f>'Założenia i wyniki'!$E$8*Znorm.Profile!C3663*(1+'Założenia i wyniki'!$E$10/100)^24</f>
        <v>0.33773914999999993</v>
      </c>
      <c r="D3663">
        <f t="shared" si="171"/>
        <v>8.9886188679245277E-2</v>
      </c>
      <c r="E3663">
        <f t="shared" si="172"/>
        <v>0</v>
      </c>
      <c r="F3663">
        <f t="shared" si="173"/>
        <v>0.24785296132075466</v>
      </c>
    </row>
    <row r="3664" spans="1:6" x14ac:dyDescent="0.25">
      <c r="A3664">
        <v>3655</v>
      </c>
      <c r="B3664">
        <f>'Założenia i wyniki'!$E$6*Znorm.Profile!B3664*((100-(24*'Założenia i wyniki'!$E$9))/100)</f>
        <v>0.14290166037735846</v>
      </c>
      <c r="C3664">
        <f>'Założenia i wyniki'!$E$8*Znorm.Profile!C3664*(1+'Założenia i wyniki'!$E$10/100)^24</f>
        <v>0.38564960000000004</v>
      </c>
      <c r="D3664">
        <f t="shared" si="171"/>
        <v>0.14290166037735846</v>
      </c>
      <c r="E3664">
        <f t="shared" si="172"/>
        <v>0</v>
      </c>
      <c r="F3664">
        <f t="shared" si="173"/>
        <v>0.24274793962264157</v>
      </c>
    </row>
    <row r="3665" spans="1:6" x14ac:dyDescent="0.25">
      <c r="A3665">
        <v>3656</v>
      </c>
      <c r="B3665">
        <f>'Założenia i wyniki'!$E$6*Znorm.Profile!B3665*((100-(24*'Założenia i wyniki'!$E$9))/100)</f>
        <v>0.27940030188679243</v>
      </c>
      <c r="C3665">
        <f>'Założenia i wyniki'!$E$8*Znorm.Profile!C3665*(1+'Założenia i wyniki'!$E$10/100)^24</f>
        <v>0.39852365000000001</v>
      </c>
      <c r="D3665">
        <f t="shared" si="171"/>
        <v>0.27940030188679243</v>
      </c>
      <c r="E3665">
        <f t="shared" si="172"/>
        <v>0</v>
      </c>
      <c r="F3665">
        <f t="shared" si="173"/>
        <v>0.11912334811320757</v>
      </c>
    </row>
    <row r="3666" spans="1:6" x14ac:dyDescent="0.25">
      <c r="A3666">
        <v>3657</v>
      </c>
      <c r="B3666">
        <f>'Założenia i wyniki'!$E$6*Znorm.Profile!B3666*((100-(24*'Założenia i wyniki'!$E$9))/100)</f>
        <v>0.55645283018867919</v>
      </c>
      <c r="C3666">
        <f>'Założenia i wyniki'!$E$8*Znorm.Profile!C3666*(1+'Założenia i wyniki'!$E$10/100)^24</f>
        <v>0.39623010000000003</v>
      </c>
      <c r="D3666">
        <f t="shared" si="171"/>
        <v>0.39623010000000003</v>
      </c>
      <c r="E3666">
        <f t="shared" si="172"/>
        <v>0.16022273018867916</v>
      </c>
      <c r="F3666">
        <f t="shared" si="173"/>
        <v>0</v>
      </c>
    </row>
    <row r="3667" spans="1:6" x14ac:dyDescent="0.25">
      <c r="A3667">
        <v>3658</v>
      </c>
      <c r="B3667">
        <f>'Założenia i wyniki'!$E$6*Znorm.Profile!B3667*((100-(24*'Założenia i wyniki'!$E$9))/100)</f>
        <v>0.7067484528301885</v>
      </c>
      <c r="C3667">
        <f>'Założenia i wyniki'!$E$8*Znorm.Profile!C3667*(1+'Założenia i wyniki'!$E$10/100)^24</f>
        <v>0.3877678</v>
      </c>
      <c r="D3667">
        <f t="shared" si="171"/>
        <v>0.3877678</v>
      </c>
      <c r="E3667">
        <f t="shared" si="172"/>
        <v>0.3189806528301885</v>
      </c>
      <c r="F3667">
        <f t="shared" si="173"/>
        <v>0</v>
      </c>
    </row>
    <row r="3668" spans="1:6" x14ac:dyDescent="0.25">
      <c r="A3668">
        <v>3659</v>
      </c>
      <c r="B3668">
        <f>'Założenia i wyniki'!$E$6*Znorm.Profile!B3668*((100-(24*'Założenia i wyniki'!$E$9))/100)</f>
        <v>1.34128</v>
      </c>
      <c r="C3668">
        <f>'Założenia i wyniki'!$E$8*Znorm.Profile!C3668*(1+'Założenia i wyniki'!$E$10/100)^24</f>
        <v>0.38920874999999999</v>
      </c>
      <c r="D3668">
        <f t="shared" si="171"/>
        <v>0.38920874999999999</v>
      </c>
      <c r="E3668">
        <f t="shared" si="172"/>
        <v>0.95207125000000004</v>
      </c>
      <c r="F3668">
        <f t="shared" si="173"/>
        <v>0</v>
      </c>
    </row>
    <row r="3669" spans="1:6" x14ac:dyDescent="0.25">
      <c r="A3669">
        <v>3660</v>
      </c>
      <c r="B3669">
        <f>'Założenia i wyniki'!$E$6*Znorm.Profile!B3669*((100-(24*'Założenia i wyniki'!$E$9))/100)</f>
        <v>1.5572294339622641</v>
      </c>
      <c r="C3669">
        <f>'Założenia i wyniki'!$E$8*Znorm.Profile!C3669*(1+'Założenia i wyniki'!$E$10/100)^24</f>
        <v>0.38810975000000003</v>
      </c>
      <c r="D3669">
        <f t="shared" si="171"/>
        <v>0.38810975000000003</v>
      </c>
      <c r="E3669">
        <f t="shared" si="172"/>
        <v>1.169119683962264</v>
      </c>
      <c r="F3669">
        <f t="shared" si="173"/>
        <v>0</v>
      </c>
    </row>
    <row r="3670" spans="1:6" x14ac:dyDescent="0.25">
      <c r="A3670">
        <v>3661</v>
      </c>
      <c r="B3670">
        <f>'Założenia i wyniki'!$E$6*Znorm.Profile!B3670*((100-(24*'Założenia i wyniki'!$E$9))/100)</f>
        <v>1.7672332075471699</v>
      </c>
      <c r="C3670">
        <f>'Założenia i wyniki'!$E$8*Znorm.Profile!C3670*(1+'Założenia i wyniki'!$E$10/100)^24</f>
        <v>0.38830855000000003</v>
      </c>
      <c r="D3670">
        <f t="shared" si="171"/>
        <v>0.38830855000000003</v>
      </c>
      <c r="E3670">
        <f t="shared" si="172"/>
        <v>1.3789246575471699</v>
      </c>
      <c r="F3670">
        <f t="shared" si="173"/>
        <v>0</v>
      </c>
    </row>
    <row r="3671" spans="1:6" x14ac:dyDescent="0.25">
      <c r="A3671">
        <v>3662</v>
      </c>
      <c r="B3671">
        <f>'Założenia i wyniki'!$E$6*Znorm.Profile!B3671*((100-(24*'Założenia i wyniki'!$E$9))/100)</f>
        <v>1.0295901886792453</v>
      </c>
      <c r="C3671">
        <f>'Założenia i wyniki'!$E$8*Znorm.Profile!C3671*(1+'Założenia i wyniki'!$E$10/100)^24</f>
        <v>0.38186049999999994</v>
      </c>
      <c r="D3671">
        <f t="shared" si="171"/>
        <v>0.38186049999999994</v>
      </c>
      <c r="E3671">
        <f t="shared" si="172"/>
        <v>0.64772968867924541</v>
      </c>
      <c r="F3671">
        <f t="shared" si="173"/>
        <v>0</v>
      </c>
    </row>
    <row r="3672" spans="1:6" x14ac:dyDescent="0.25">
      <c r="A3672">
        <v>3663</v>
      </c>
      <c r="B3672">
        <f>'Założenia i wyniki'!$E$6*Znorm.Profile!B3672*((100-(24*'Założenia i wyniki'!$E$9))/100)</f>
        <v>0.7028990188679245</v>
      </c>
      <c r="C3672">
        <f>'Założenia i wyniki'!$E$8*Znorm.Profile!C3672*(1+'Założenia i wyniki'!$E$10/100)^24</f>
        <v>0.39999820000000003</v>
      </c>
      <c r="D3672">
        <f t="shared" si="171"/>
        <v>0.39999820000000003</v>
      </c>
      <c r="E3672">
        <f t="shared" si="172"/>
        <v>0.30290081886792447</v>
      </c>
      <c r="F3672">
        <f t="shared" si="173"/>
        <v>0</v>
      </c>
    </row>
    <row r="3673" spans="1:6" x14ac:dyDescent="0.25">
      <c r="A3673">
        <v>3664</v>
      </c>
      <c r="B3673">
        <f>'Założenia i wyniki'!$E$6*Znorm.Profile!B3673*((100-(24*'Założenia i wyniki'!$E$9))/100)</f>
        <v>0.86311169811320732</v>
      </c>
      <c r="C3673">
        <f>'Założenia i wyniki'!$E$8*Znorm.Profile!C3673*(1+'Założenia i wyniki'!$E$10/100)^24</f>
        <v>0.41728994999999997</v>
      </c>
      <c r="D3673">
        <f t="shared" si="171"/>
        <v>0.41728994999999997</v>
      </c>
      <c r="E3673">
        <f t="shared" si="172"/>
        <v>0.44582174811320735</v>
      </c>
      <c r="F3673">
        <f t="shared" si="173"/>
        <v>0</v>
      </c>
    </row>
    <row r="3674" spans="1:6" x14ac:dyDescent="0.25">
      <c r="A3674">
        <v>3665</v>
      </c>
      <c r="B3674">
        <f>'Założenia i wyniki'!$E$6*Znorm.Profile!B3674*((100-(24*'Założenia i wyniki'!$E$9))/100)</f>
        <v>0.52629766037735848</v>
      </c>
      <c r="C3674">
        <f>'Założenia i wyniki'!$E$8*Znorm.Profile!C3674*(1+'Założenia i wyniki'!$E$10/100)^24</f>
        <v>0.43727145000000006</v>
      </c>
      <c r="D3674">
        <f t="shared" si="171"/>
        <v>0.43727145000000006</v>
      </c>
      <c r="E3674">
        <f t="shared" si="172"/>
        <v>8.9026210377358417E-2</v>
      </c>
      <c r="F3674">
        <f t="shared" si="173"/>
        <v>0</v>
      </c>
    </row>
    <row r="3675" spans="1:6" x14ac:dyDescent="0.25">
      <c r="A3675">
        <v>3666</v>
      </c>
      <c r="B3675">
        <f>'Założenia i wyniki'!$E$6*Znorm.Profile!B3675*((100-(24*'Założenia i wyniki'!$E$9))/100)</f>
        <v>0.27637411320754718</v>
      </c>
      <c r="C3675">
        <f>'Założenia i wyniki'!$E$8*Znorm.Profile!C3675*(1+'Założenia i wyniki'!$E$10/100)^24</f>
        <v>0.46053034999999998</v>
      </c>
      <c r="D3675">
        <f t="shared" si="171"/>
        <v>0.27637411320754718</v>
      </c>
      <c r="E3675">
        <f t="shared" si="172"/>
        <v>0</v>
      </c>
      <c r="F3675">
        <f t="shared" si="173"/>
        <v>0.1841562367924528</v>
      </c>
    </row>
    <row r="3676" spans="1:6" x14ac:dyDescent="0.25">
      <c r="A3676">
        <v>3667</v>
      </c>
      <c r="B3676">
        <f>'Założenia i wyniki'!$E$6*Znorm.Profile!B3676*((100-(24*'Założenia i wyniki'!$E$9))/100)</f>
        <v>0.11106188679245281</v>
      </c>
      <c r="C3676">
        <f>'Założenia i wyniki'!$E$8*Znorm.Profile!C3676*(1+'Założenia i wyniki'!$E$10/100)^24</f>
        <v>0.48327439999999999</v>
      </c>
      <c r="D3676">
        <f t="shared" si="171"/>
        <v>0.11106188679245281</v>
      </c>
      <c r="E3676">
        <f t="shared" si="172"/>
        <v>0</v>
      </c>
      <c r="F3676">
        <f t="shared" si="173"/>
        <v>0.37221251320754717</v>
      </c>
    </row>
    <row r="3677" spans="1:6" x14ac:dyDescent="0.25">
      <c r="A3677">
        <v>3668</v>
      </c>
      <c r="B3677">
        <f>'Założenia i wyniki'!$E$6*Znorm.Profile!B3677*((100-(24*'Założenia i wyniki'!$E$9))/100)</f>
        <v>0</v>
      </c>
      <c r="C3677">
        <f>'Założenia i wyniki'!$E$8*Znorm.Profile!C3677*(1+'Założenia i wyniki'!$E$10/100)^24</f>
        <v>0.50437555000000001</v>
      </c>
      <c r="D3677">
        <f t="shared" si="171"/>
        <v>0</v>
      </c>
      <c r="E3677">
        <f t="shared" si="172"/>
        <v>0</v>
      </c>
      <c r="F3677">
        <f t="shared" si="173"/>
        <v>0.50437555000000001</v>
      </c>
    </row>
    <row r="3678" spans="1:6" x14ac:dyDescent="0.25">
      <c r="A3678">
        <v>3669</v>
      </c>
      <c r="B3678">
        <f>'Założenia i wyniki'!$E$6*Znorm.Profile!B3678*((100-(24*'Założenia i wyniki'!$E$9))/100)</f>
        <v>0</v>
      </c>
      <c r="C3678">
        <f>'Założenia i wyniki'!$E$8*Znorm.Profile!C3678*(1+'Założenia i wyniki'!$E$10/100)^24</f>
        <v>0.49622230000000001</v>
      </c>
      <c r="D3678">
        <f t="shared" si="171"/>
        <v>0</v>
      </c>
      <c r="E3678">
        <f t="shared" si="172"/>
        <v>0</v>
      </c>
      <c r="F3678">
        <f t="shared" si="173"/>
        <v>0.49622230000000001</v>
      </c>
    </row>
    <row r="3679" spans="1:6" x14ac:dyDescent="0.25">
      <c r="A3679">
        <v>3670</v>
      </c>
      <c r="B3679">
        <f>'Założenia i wyniki'!$E$6*Znorm.Profile!B3679*((100-(24*'Założenia i wyniki'!$E$9))/100)</f>
        <v>0</v>
      </c>
      <c r="C3679">
        <f>'Założenia i wyniki'!$E$8*Znorm.Profile!C3679*(1+'Założenia i wyniki'!$E$10/100)^24</f>
        <v>0.41457500000000003</v>
      </c>
      <c r="D3679">
        <f t="shared" si="171"/>
        <v>0</v>
      </c>
      <c r="E3679">
        <f t="shared" si="172"/>
        <v>0</v>
      </c>
      <c r="F3679">
        <f t="shared" si="173"/>
        <v>0.41457500000000003</v>
      </c>
    </row>
    <row r="3680" spans="1:6" x14ac:dyDescent="0.25">
      <c r="A3680">
        <v>3671</v>
      </c>
      <c r="B3680">
        <f>'Założenia i wyniki'!$E$6*Znorm.Profile!B3680*((100-(24*'Założenia i wyniki'!$E$9))/100)</f>
        <v>0</v>
      </c>
      <c r="C3680">
        <f>'Założenia i wyniki'!$E$8*Znorm.Profile!C3680*(1+'Założenia i wyniki'!$E$10/100)^24</f>
        <v>0.30714985</v>
      </c>
      <c r="D3680">
        <f t="shared" si="171"/>
        <v>0</v>
      </c>
      <c r="E3680">
        <f t="shared" si="172"/>
        <v>0</v>
      </c>
      <c r="F3680">
        <f t="shared" si="173"/>
        <v>0.30714985</v>
      </c>
    </row>
    <row r="3681" spans="1:6" x14ac:dyDescent="0.25">
      <c r="A3681">
        <v>3672</v>
      </c>
      <c r="B3681">
        <f>'Założenia i wyniki'!$E$6*Znorm.Profile!B3681*((100-(24*'Założenia i wyniki'!$E$9))/100)</f>
        <v>0</v>
      </c>
      <c r="C3681">
        <f>'Założenia i wyniki'!$E$8*Znorm.Profile!C3681*(1+'Założenia i wyniki'!$E$10/100)^24</f>
        <v>0.23595495</v>
      </c>
      <c r="D3681">
        <f t="shared" si="171"/>
        <v>0</v>
      </c>
      <c r="E3681">
        <f t="shared" si="172"/>
        <v>0</v>
      </c>
      <c r="F3681">
        <f t="shared" si="173"/>
        <v>0.23595495</v>
      </c>
    </row>
    <row r="3682" spans="1:6" x14ac:dyDescent="0.25">
      <c r="A3682">
        <v>3673</v>
      </c>
      <c r="B3682">
        <f>'Założenia i wyniki'!$E$6*Znorm.Profile!B3682*((100-(24*'Założenia i wyniki'!$E$9))/100)</f>
        <v>0</v>
      </c>
      <c r="C3682">
        <f>'Założenia i wyniki'!$E$8*Znorm.Profile!C3682*(1+'Założenia i wyniki'!$E$10/100)^24</f>
        <v>0.19983495000000001</v>
      </c>
      <c r="D3682">
        <f t="shared" si="171"/>
        <v>0</v>
      </c>
      <c r="E3682">
        <f t="shared" si="172"/>
        <v>0</v>
      </c>
      <c r="F3682">
        <f t="shared" si="173"/>
        <v>0.19983495000000001</v>
      </c>
    </row>
    <row r="3683" spans="1:6" x14ac:dyDescent="0.25">
      <c r="A3683">
        <v>3674</v>
      </c>
      <c r="B3683">
        <f>'Założenia i wyniki'!$E$6*Znorm.Profile!B3683*((100-(24*'Założenia i wyniki'!$E$9))/100)</f>
        <v>0</v>
      </c>
      <c r="C3683">
        <f>'Założenia i wyniki'!$E$8*Znorm.Profile!C3683*(1+'Założenia i wyniki'!$E$10/100)^24</f>
        <v>0.18463025</v>
      </c>
      <c r="D3683">
        <f t="shared" si="171"/>
        <v>0</v>
      </c>
      <c r="E3683">
        <f t="shared" si="172"/>
        <v>0</v>
      </c>
      <c r="F3683">
        <f t="shared" si="173"/>
        <v>0.18463025</v>
      </c>
    </row>
    <row r="3684" spans="1:6" x14ac:dyDescent="0.25">
      <c r="A3684">
        <v>3675</v>
      </c>
      <c r="B3684">
        <f>'Założenia i wyniki'!$E$6*Znorm.Profile!B3684*((100-(24*'Założenia i wyniki'!$E$9))/100)</f>
        <v>0</v>
      </c>
      <c r="C3684">
        <f>'Założenia i wyniki'!$E$8*Znorm.Profile!C3684*(1+'Założenia i wyniki'!$E$10/100)^24</f>
        <v>0.18140709999999999</v>
      </c>
      <c r="D3684">
        <f t="shared" si="171"/>
        <v>0</v>
      </c>
      <c r="E3684">
        <f t="shared" si="172"/>
        <v>0</v>
      </c>
      <c r="F3684">
        <f t="shared" si="173"/>
        <v>0.18140709999999999</v>
      </c>
    </row>
    <row r="3685" spans="1:6" x14ac:dyDescent="0.25">
      <c r="A3685">
        <v>3676</v>
      </c>
      <c r="B3685">
        <f>'Założenia i wyniki'!$E$6*Znorm.Profile!B3685*((100-(24*'Założenia i wyniki'!$E$9))/100)</f>
        <v>0</v>
      </c>
      <c r="C3685">
        <f>'Założenia i wyniki'!$E$8*Znorm.Profile!C3685*(1+'Założenia i wyniki'!$E$10/100)^24</f>
        <v>0.20357050000000002</v>
      </c>
      <c r="D3685">
        <f t="shared" si="171"/>
        <v>0</v>
      </c>
      <c r="E3685">
        <f t="shared" si="172"/>
        <v>0</v>
      </c>
      <c r="F3685">
        <f t="shared" si="173"/>
        <v>0.20357050000000002</v>
      </c>
    </row>
    <row r="3686" spans="1:6" x14ac:dyDescent="0.25">
      <c r="A3686">
        <v>3677</v>
      </c>
      <c r="B3686">
        <f>'Założenia i wyniki'!$E$6*Znorm.Profile!B3686*((100-(24*'Założenia i wyniki'!$E$9))/100)</f>
        <v>1.7370475471698111E-2</v>
      </c>
      <c r="C3686">
        <f>'Założenia i wyniki'!$E$8*Znorm.Profile!C3686*(1+'Założenia i wyniki'!$E$10/100)^24</f>
        <v>0.25181694999999998</v>
      </c>
      <c r="D3686">
        <f t="shared" si="171"/>
        <v>1.7370475471698111E-2</v>
      </c>
      <c r="E3686">
        <f t="shared" si="172"/>
        <v>0</v>
      </c>
      <c r="F3686">
        <f t="shared" si="173"/>
        <v>0.23444647452830186</v>
      </c>
    </row>
    <row r="3687" spans="1:6" x14ac:dyDescent="0.25">
      <c r="A3687">
        <v>3678</v>
      </c>
      <c r="B3687">
        <f>'Założenia i wyniki'!$E$6*Znorm.Profile!B3687*((100-(24*'Założenia i wyniki'!$E$9))/100)</f>
        <v>7.499154716981131E-2</v>
      </c>
      <c r="C3687">
        <f>'Założenia i wyniki'!$E$8*Znorm.Profile!C3687*(1+'Założenia i wyniki'!$E$10/100)^24</f>
        <v>0.33102405000000001</v>
      </c>
      <c r="D3687">
        <f t="shared" si="171"/>
        <v>7.499154716981131E-2</v>
      </c>
      <c r="E3687">
        <f t="shared" si="172"/>
        <v>0</v>
      </c>
      <c r="F3687">
        <f t="shared" si="173"/>
        <v>0.25603250283018869</v>
      </c>
    </row>
    <row r="3688" spans="1:6" x14ac:dyDescent="0.25">
      <c r="A3688">
        <v>3679</v>
      </c>
      <c r="B3688">
        <f>'Założenia i wyniki'!$E$6*Znorm.Profile!B3688*((100-(24*'Założenia i wyniki'!$E$9))/100)</f>
        <v>0.1130742641509434</v>
      </c>
      <c r="C3688">
        <f>'Założenia i wyniki'!$E$8*Znorm.Profile!C3688*(1+'Założenia i wyniki'!$E$10/100)^24</f>
        <v>0.3897852</v>
      </c>
      <c r="D3688">
        <f t="shared" si="171"/>
        <v>0.1130742641509434</v>
      </c>
      <c r="E3688">
        <f t="shared" si="172"/>
        <v>0</v>
      </c>
      <c r="F3688">
        <f t="shared" si="173"/>
        <v>0.27671093584905659</v>
      </c>
    </row>
    <row r="3689" spans="1:6" x14ac:dyDescent="0.25">
      <c r="A3689">
        <v>3680</v>
      </c>
      <c r="B3689">
        <f>'Założenia i wyniki'!$E$6*Znorm.Profile!B3689*((100-(24*'Założenia i wyniki'!$E$9))/100)</f>
        <v>0.20293758490566041</v>
      </c>
      <c r="C3689">
        <f>'Założenia i wyniki'!$E$8*Znorm.Profile!C3689*(1+'Założenia i wyniki'!$E$10/100)^24</f>
        <v>0.3991344</v>
      </c>
      <c r="D3689">
        <f t="shared" si="171"/>
        <v>0.20293758490566041</v>
      </c>
      <c r="E3689">
        <f t="shared" si="172"/>
        <v>0</v>
      </c>
      <c r="F3689">
        <f t="shared" si="173"/>
        <v>0.19619681509433959</v>
      </c>
    </row>
    <row r="3690" spans="1:6" x14ac:dyDescent="0.25">
      <c r="A3690">
        <v>3681</v>
      </c>
      <c r="B3690">
        <f>'Założenia i wyniki'!$E$6*Znorm.Profile!B3690*((100-(24*'Założenia i wyniki'!$E$9))/100)</f>
        <v>0.58451177358490558</v>
      </c>
      <c r="C3690">
        <f>'Założenia i wyniki'!$E$8*Znorm.Profile!C3690*(1+'Założenia i wyniki'!$E$10/100)^24</f>
        <v>0.39708725</v>
      </c>
      <c r="D3690">
        <f t="shared" si="171"/>
        <v>0.39708725</v>
      </c>
      <c r="E3690">
        <f t="shared" si="172"/>
        <v>0.18742452358490558</v>
      </c>
      <c r="F3690">
        <f t="shared" si="173"/>
        <v>0</v>
      </c>
    </row>
    <row r="3691" spans="1:6" x14ac:dyDescent="0.25">
      <c r="A3691">
        <v>3682</v>
      </c>
      <c r="B3691">
        <f>'Założenia i wyniki'!$E$6*Znorm.Profile!B3691*((100-(24*'Założenia i wyniki'!$E$9))/100)</f>
        <v>0.83513660377358467</v>
      </c>
      <c r="C3691">
        <f>'Założenia i wyniki'!$E$8*Znorm.Profile!C3691*(1+'Założenia i wyniki'!$E$10/100)^24</f>
        <v>0.38195465000000001</v>
      </c>
      <c r="D3691">
        <f t="shared" si="171"/>
        <v>0.38195465000000001</v>
      </c>
      <c r="E3691">
        <f t="shared" si="172"/>
        <v>0.45318195377358467</v>
      </c>
      <c r="F3691">
        <f t="shared" si="173"/>
        <v>0</v>
      </c>
    </row>
    <row r="3692" spans="1:6" x14ac:dyDescent="0.25">
      <c r="A3692">
        <v>3683</v>
      </c>
      <c r="B3692">
        <f>'Założenia i wyniki'!$E$6*Znorm.Profile!B3692*((100-(24*'Założenia i wyniki'!$E$9))/100)</f>
        <v>0.99467849056603774</v>
      </c>
      <c r="C3692">
        <f>'Założenia i wyniki'!$E$8*Znorm.Profile!C3692*(1+'Założenia i wyniki'!$E$10/100)^24</f>
        <v>0.37899749999999999</v>
      </c>
      <c r="D3692">
        <f t="shared" si="171"/>
        <v>0.37899749999999999</v>
      </c>
      <c r="E3692">
        <f t="shared" si="172"/>
        <v>0.61568099056603776</v>
      </c>
      <c r="F3692">
        <f t="shared" si="173"/>
        <v>0</v>
      </c>
    </row>
    <row r="3693" spans="1:6" x14ac:dyDescent="0.25">
      <c r="A3693">
        <v>3684</v>
      </c>
      <c r="B3693">
        <f>'Założenia i wyniki'!$E$6*Znorm.Profile!B3693*((100-(24*'Założenia i wyniki'!$E$9))/100)</f>
        <v>0.83704226415094329</v>
      </c>
      <c r="C3693">
        <f>'Założenia i wyniki'!$E$8*Znorm.Profile!C3693*(1+'Założenia i wyniki'!$E$10/100)^24</f>
        <v>0.36801275</v>
      </c>
      <c r="D3693">
        <f t="shared" si="171"/>
        <v>0.36801275</v>
      </c>
      <c r="E3693">
        <f t="shared" si="172"/>
        <v>0.46902951415094329</v>
      </c>
      <c r="F3693">
        <f t="shared" si="173"/>
        <v>0</v>
      </c>
    </row>
    <row r="3694" spans="1:6" x14ac:dyDescent="0.25">
      <c r="A3694">
        <v>3685</v>
      </c>
      <c r="B3694">
        <f>'Założenia i wyniki'!$E$6*Znorm.Profile!B3694*((100-(24*'Założenia i wyniki'!$E$9))/100)</f>
        <v>0.33781260377358491</v>
      </c>
      <c r="C3694">
        <f>'Założenia i wyniki'!$E$8*Znorm.Profile!C3694*(1+'Założenia i wyniki'!$E$10/100)^24</f>
        <v>0.37435089999999999</v>
      </c>
      <c r="D3694">
        <f t="shared" si="171"/>
        <v>0.33781260377358491</v>
      </c>
      <c r="E3694">
        <f t="shared" si="172"/>
        <v>0</v>
      </c>
      <c r="F3694">
        <f t="shared" si="173"/>
        <v>3.6538296226415079E-2</v>
      </c>
    </row>
    <row r="3695" spans="1:6" x14ac:dyDescent="0.25">
      <c r="A3695">
        <v>3686</v>
      </c>
      <c r="B3695">
        <f>'Założenia i wyniki'!$E$6*Znorm.Profile!B3695*((100-(24*'Założenia i wyniki'!$E$9))/100)</f>
        <v>0.70722867924528299</v>
      </c>
      <c r="C3695">
        <f>'Założenia i wyniki'!$E$8*Znorm.Profile!C3695*(1+'Założenia i wyniki'!$E$10/100)^24</f>
        <v>0.38226824999999998</v>
      </c>
      <c r="D3695">
        <f t="shared" si="171"/>
        <v>0.38226824999999998</v>
      </c>
      <c r="E3695">
        <f t="shared" si="172"/>
        <v>0.32496042924528301</v>
      </c>
      <c r="F3695">
        <f t="shared" si="173"/>
        <v>0</v>
      </c>
    </row>
    <row r="3696" spans="1:6" x14ac:dyDescent="0.25">
      <c r="A3696">
        <v>3687</v>
      </c>
      <c r="B3696">
        <f>'Założenia i wyniki'!$E$6*Znorm.Profile!B3696*((100-(24*'Założenia i wyniki'!$E$9))/100)</f>
        <v>0.31708664150943394</v>
      </c>
      <c r="C3696">
        <f>'Założenia i wyniki'!$E$8*Znorm.Profile!C3696*(1+'Założenia i wyniki'!$E$10/100)^24</f>
        <v>0.38984294999999997</v>
      </c>
      <c r="D3696">
        <f t="shared" si="171"/>
        <v>0.31708664150943394</v>
      </c>
      <c r="E3696">
        <f t="shared" si="172"/>
        <v>0</v>
      </c>
      <c r="F3696">
        <f t="shared" si="173"/>
        <v>7.2756308490566024E-2</v>
      </c>
    </row>
    <row r="3697" spans="1:6" x14ac:dyDescent="0.25">
      <c r="A3697">
        <v>3688</v>
      </c>
      <c r="B3697">
        <f>'Założenia i wyniki'!$E$6*Znorm.Profile!B3697*((100-(24*'Założenia i wyniki'!$E$9))/100)</f>
        <v>0.6228231698113208</v>
      </c>
      <c r="C3697">
        <f>'Założenia i wyniki'!$E$8*Znorm.Profile!C3697*(1+'Założenia i wyniki'!$E$10/100)^24</f>
        <v>0.40173455000000002</v>
      </c>
      <c r="D3697">
        <f t="shared" si="171"/>
        <v>0.40173455000000002</v>
      </c>
      <c r="E3697">
        <f t="shared" si="172"/>
        <v>0.22108861981132077</v>
      </c>
      <c r="F3697">
        <f t="shared" si="173"/>
        <v>0</v>
      </c>
    </row>
    <row r="3698" spans="1:6" x14ac:dyDescent="0.25">
      <c r="A3698">
        <v>3689</v>
      </c>
      <c r="B3698">
        <f>'Założenia i wyniki'!$E$6*Znorm.Profile!B3698*((100-(24*'Założenia i wyniki'!$E$9))/100)</f>
        <v>0.6455081509433962</v>
      </c>
      <c r="C3698">
        <f>'Założenia i wyniki'!$E$8*Znorm.Profile!C3698*(1+'Założenia i wyniki'!$E$10/100)^24</f>
        <v>0.4108097</v>
      </c>
      <c r="D3698">
        <f t="shared" si="171"/>
        <v>0.4108097</v>
      </c>
      <c r="E3698">
        <f t="shared" si="172"/>
        <v>0.2346984509433962</v>
      </c>
      <c r="F3698">
        <f t="shared" si="173"/>
        <v>0</v>
      </c>
    </row>
    <row r="3699" spans="1:6" x14ac:dyDescent="0.25">
      <c r="A3699">
        <v>3690</v>
      </c>
      <c r="B3699">
        <f>'Założenia i wyniki'!$E$6*Znorm.Profile!B3699*((100-(24*'Założenia i wyniki'!$E$9))/100)</f>
        <v>0.28383667924528305</v>
      </c>
      <c r="C3699">
        <f>'Założenia i wyniki'!$E$8*Znorm.Profile!C3699*(1+'Założenia i wyniki'!$E$10/100)^24</f>
        <v>0.43065399999999998</v>
      </c>
      <c r="D3699">
        <f t="shared" si="171"/>
        <v>0.28383667924528305</v>
      </c>
      <c r="E3699">
        <f t="shared" si="172"/>
        <v>0</v>
      </c>
      <c r="F3699">
        <f t="shared" si="173"/>
        <v>0.14681732075471693</v>
      </c>
    </row>
    <row r="3700" spans="1:6" x14ac:dyDescent="0.25">
      <c r="A3700">
        <v>3691</v>
      </c>
      <c r="B3700">
        <f>'Założenia i wyniki'!$E$6*Znorm.Profile!B3700*((100-(24*'Założenia i wyniki'!$E$9))/100)</f>
        <v>0.11178603773584905</v>
      </c>
      <c r="C3700">
        <f>'Założenia i wyniki'!$E$8*Znorm.Profile!C3700*(1+'Założenia i wyniki'!$E$10/100)^24</f>
        <v>0.44770424999999997</v>
      </c>
      <c r="D3700">
        <f t="shared" si="171"/>
        <v>0.11178603773584905</v>
      </c>
      <c r="E3700">
        <f t="shared" si="172"/>
        <v>0</v>
      </c>
      <c r="F3700">
        <f t="shared" si="173"/>
        <v>0.33591821226415092</v>
      </c>
    </row>
    <row r="3701" spans="1:6" x14ac:dyDescent="0.25">
      <c r="A3701">
        <v>3692</v>
      </c>
      <c r="B3701">
        <f>'Założenia i wyniki'!$E$6*Znorm.Profile!B3701*((100-(24*'Założenia i wyniki'!$E$9))/100)</f>
        <v>0</v>
      </c>
      <c r="C3701">
        <f>'Założenia i wyniki'!$E$8*Znorm.Profile!C3701*(1+'Założenia i wyniki'!$E$10/100)^24</f>
        <v>0.4847514</v>
      </c>
      <c r="D3701">
        <f t="shared" si="171"/>
        <v>0</v>
      </c>
      <c r="E3701">
        <f t="shared" si="172"/>
        <v>0</v>
      </c>
      <c r="F3701">
        <f t="shared" si="173"/>
        <v>0.4847514</v>
      </c>
    </row>
    <row r="3702" spans="1:6" x14ac:dyDescent="0.25">
      <c r="A3702">
        <v>3693</v>
      </c>
      <c r="B3702">
        <f>'Założenia i wyniki'!$E$6*Znorm.Profile!B3702*((100-(24*'Założenia i wyniki'!$E$9))/100)</f>
        <v>0</v>
      </c>
      <c r="C3702">
        <f>'Założenia i wyniki'!$E$8*Znorm.Profile!C3702*(1+'Założenia i wyniki'!$E$10/100)^24</f>
        <v>0.49704409999999999</v>
      </c>
      <c r="D3702">
        <f t="shared" si="171"/>
        <v>0</v>
      </c>
      <c r="E3702">
        <f t="shared" si="172"/>
        <v>0</v>
      </c>
      <c r="F3702">
        <f t="shared" si="173"/>
        <v>0.49704409999999999</v>
      </c>
    </row>
    <row r="3703" spans="1:6" x14ac:dyDescent="0.25">
      <c r="A3703">
        <v>3694</v>
      </c>
      <c r="B3703">
        <f>'Założenia i wyniki'!$E$6*Znorm.Profile!B3703*((100-(24*'Założenia i wyniki'!$E$9))/100)</f>
        <v>0</v>
      </c>
      <c r="C3703">
        <f>'Założenia i wyniki'!$E$8*Znorm.Profile!C3703*(1+'Założenia i wyniki'!$E$10/100)^24</f>
        <v>0.43676360000000003</v>
      </c>
      <c r="D3703">
        <f t="shared" si="171"/>
        <v>0</v>
      </c>
      <c r="E3703">
        <f t="shared" si="172"/>
        <v>0</v>
      </c>
      <c r="F3703">
        <f t="shared" si="173"/>
        <v>0.43676360000000003</v>
      </c>
    </row>
    <row r="3704" spans="1:6" x14ac:dyDescent="0.25">
      <c r="A3704">
        <v>3695</v>
      </c>
      <c r="B3704">
        <f>'Założenia i wyniki'!$E$6*Znorm.Profile!B3704*((100-(24*'Założenia i wyniki'!$E$9))/100)</f>
        <v>0</v>
      </c>
      <c r="C3704">
        <f>'Założenia i wyniki'!$E$8*Znorm.Profile!C3704*(1+'Założenia i wyniki'!$E$10/100)^24</f>
        <v>0.33980450000000001</v>
      </c>
      <c r="D3704">
        <f t="shared" si="171"/>
        <v>0</v>
      </c>
      <c r="E3704">
        <f t="shared" si="172"/>
        <v>0</v>
      </c>
      <c r="F3704">
        <f t="shared" si="173"/>
        <v>0.33980450000000001</v>
      </c>
    </row>
    <row r="3705" spans="1:6" x14ac:dyDescent="0.25">
      <c r="A3705">
        <v>3696</v>
      </c>
      <c r="B3705">
        <f>'Założenia i wyniki'!$E$6*Znorm.Profile!B3705*((100-(24*'Założenia i wyniki'!$E$9))/100)</f>
        <v>0</v>
      </c>
      <c r="C3705">
        <f>'Założenia i wyniki'!$E$8*Znorm.Profile!C3705*(1+'Założenia i wyniki'!$E$10/100)^24</f>
        <v>0.25679045</v>
      </c>
      <c r="D3705">
        <f t="shared" si="171"/>
        <v>0</v>
      </c>
      <c r="E3705">
        <f t="shared" si="172"/>
        <v>0</v>
      </c>
      <c r="F3705">
        <f t="shared" si="173"/>
        <v>0.25679045</v>
      </c>
    </row>
    <row r="3706" spans="1:6" x14ac:dyDescent="0.25">
      <c r="A3706">
        <v>3697</v>
      </c>
      <c r="B3706">
        <f>'Założenia i wyniki'!$E$6*Znorm.Profile!B3706*((100-(24*'Założenia i wyniki'!$E$9))/100)</f>
        <v>0</v>
      </c>
      <c r="C3706">
        <f>'Założenia i wyniki'!$E$8*Znorm.Profile!C3706*(1+'Założenia i wyniki'!$E$10/100)^24</f>
        <v>0.21057645</v>
      </c>
      <c r="D3706">
        <f t="shared" si="171"/>
        <v>0</v>
      </c>
      <c r="E3706">
        <f t="shared" si="172"/>
        <v>0</v>
      </c>
      <c r="F3706">
        <f t="shared" si="173"/>
        <v>0.21057645</v>
      </c>
    </row>
    <row r="3707" spans="1:6" x14ac:dyDescent="0.25">
      <c r="A3707">
        <v>3698</v>
      </c>
      <c r="B3707">
        <f>'Założenia i wyniki'!$E$6*Znorm.Profile!B3707*((100-(24*'Założenia i wyniki'!$E$9))/100)</f>
        <v>0</v>
      </c>
      <c r="C3707">
        <f>'Założenia i wyniki'!$E$8*Znorm.Profile!C3707*(1+'Założenia i wyniki'!$E$10/100)^24</f>
        <v>0.19075980000000001</v>
      </c>
      <c r="D3707">
        <f t="shared" si="171"/>
        <v>0</v>
      </c>
      <c r="E3707">
        <f t="shared" si="172"/>
        <v>0</v>
      </c>
      <c r="F3707">
        <f t="shared" si="173"/>
        <v>0.19075980000000001</v>
      </c>
    </row>
    <row r="3708" spans="1:6" x14ac:dyDescent="0.25">
      <c r="A3708">
        <v>3699</v>
      </c>
      <c r="B3708">
        <f>'Założenia i wyniki'!$E$6*Znorm.Profile!B3708*((100-(24*'Założenia i wyniki'!$E$9))/100)</f>
        <v>0</v>
      </c>
      <c r="C3708">
        <f>'Założenia i wyniki'!$E$8*Znorm.Profile!C3708*(1+'Założenia i wyniki'!$E$10/100)^24</f>
        <v>0.18806830000000002</v>
      </c>
      <c r="D3708">
        <f t="shared" si="171"/>
        <v>0</v>
      </c>
      <c r="E3708">
        <f t="shared" si="172"/>
        <v>0</v>
      </c>
      <c r="F3708">
        <f t="shared" si="173"/>
        <v>0.18806830000000002</v>
      </c>
    </row>
    <row r="3709" spans="1:6" x14ac:dyDescent="0.25">
      <c r="A3709">
        <v>3700</v>
      </c>
      <c r="B3709">
        <f>'Założenia i wyniki'!$E$6*Znorm.Profile!B3709*((100-(24*'Założenia i wyniki'!$E$9))/100)</f>
        <v>0</v>
      </c>
      <c r="C3709">
        <f>'Założenia i wyniki'!$E$8*Znorm.Profile!C3709*(1+'Założenia i wyniki'!$E$10/100)^24</f>
        <v>0.18903605000000001</v>
      </c>
      <c r="D3709">
        <f t="shared" si="171"/>
        <v>0</v>
      </c>
      <c r="E3709">
        <f t="shared" si="172"/>
        <v>0</v>
      </c>
      <c r="F3709">
        <f t="shared" si="173"/>
        <v>0.18903605000000001</v>
      </c>
    </row>
    <row r="3710" spans="1:6" x14ac:dyDescent="0.25">
      <c r="A3710">
        <v>3701</v>
      </c>
      <c r="B3710">
        <f>'Założenia i wyniki'!$E$6*Znorm.Profile!B3710*((100-(24*'Założenia i wyniki'!$E$9))/100)</f>
        <v>2.5874294339622642E-2</v>
      </c>
      <c r="C3710">
        <f>'Założenia i wyniki'!$E$8*Znorm.Profile!C3710*(1+'Założenia i wyniki'!$E$10/100)^24</f>
        <v>0.21832894999999999</v>
      </c>
      <c r="D3710">
        <f t="shared" si="171"/>
        <v>2.5874294339622642E-2</v>
      </c>
      <c r="E3710">
        <f t="shared" si="172"/>
        <v>0</v>
      </c>
      <c r="F3710">
        <f t="shared" si="173"/>
        <v>0.19245465566037734</v>
      </c>
    </row>
    <row r="3711" spans="1:6" x14ac:dyDescent="0.25">
      <c r="A3711">
        <v>3702</v>
      </c>
      <c r="B3711">
        <f>'Założenia i wyniki'!$E$6*Znorm.Profile!B3711*((100-(24*'Założenia i wyniki'!$E$9))/100)</f>
        <v>0.21667358490566033</v>
      </c>
      <c r="C3711">
        <f>'Założenia i wyniki'!$E$8*Znorm.Profile!C3711*(1+'Założenia i wyniki'!$E$10/100)^24</f>
        <v>0.27013314999999999</v>
      </c>
      <c r="D3711">
        <f t="shared" si="171"/>
        <v>0.21667358490566033</v>
      </c>
      <c r="E3711">
        <f t="shared" si="172"/>
        <v>0</v>
      </c>
      <c r="F3711">
        <f t="shared" si="173"/>
        <v>5.3459565094339662E-2</v>
      </c>
    </row>
    <row r="3712" spans="1:6" x14ac:dyDescent="0.25">
      <c r="A3712">
        <v>3703</v>
      </c>
      <c r="B3712">
        <f>'Założenia i wyniki'!$E$6*Znorm.Profile!B3712*((100-(24*'Założenia i wyniki'!$E$9))/100)</f>
        <v>0.47356422641509427</v>
      </c>
      <c r="C3712">
        <f>'Założenia i wyniki'!$E$8*Znorm.Profile!C3712*(1+'Założenia i wyniki'!$E$10/100)^24</f>
        <v>0.32899790000000001</v>
      </c>
      <c r="D3712">
        <f t="shared" si="171"/>
        <v>0.32899790000000001</v>
      </c>
      <c r="E3712">
        <f t="shared" si="172"/>
        <v>0.14456632641509426</v>
      </c>
      <c r="F3712">
        <f t="shared" si="173"/>
        <v>0</v>
      </c>
    </row>
    <row r="3713" spans="1:6" x14ac:dyDescent="0.25">
      <c r="A3713">
        <v>3704</v>
      </c>
      <c r="B3713">
        <f>'Założenia i wyniki'!$E$6*Znorm.Profile!B3713*((100-(24*'Założenia i wyniki'!$E$9))/100)</f>
        <v>1.1102377358490565</v>
      </c>
      <c r="C3713">
        <f>'Założenia i wyniki'!$E$8*Znorm.Profile!C3713*(1+'Założenia i wyniki'!$E$10/100)^24</f>
        <v>0.36930845000000001</v>
      </c>
      <c r="D3713">
        <f t="shared" si="171"/>
        <v>0.36930845000000001</v>
      </c>
      <c r="E3713">
        <f t="shared" si="172"/>
        <v>0.74092928584905648</v>
      </c>
      <c r="F3713">
        <f t="shared" si="173"/>
        <v>0</v>
      </c>
    </row>
    <row r="3714" spans="1:6" x14ac:dyDescent="0.25">
      <c r="A3714">
        <v>3705</v>
      </c>
      <c r="B3714">
        <f>'Założenia i wyniki'!$E$6*Znorm.Profile!B3714*((100-(24*'Założenia i wyniki'!$E$9))/100)</f>
        <v>1.547167547169811</v>
      </c>
      <c r="C3714">
        <f>'Założenia i wyniki'!$E$8*Znorm.Profile!C3714*(1+'Założenia i wyniki'!$E$10/100)^24</f>
        <v>0.42741335000000003</v>
      </c>
      <c r="D3714">
        <f t="shared" si="171"/>
        <v>0.42741335000000003</v>
      </c>
      <c r="E3714">
        <f t="shared" si="172"/>
        <v>1.1197541971698111</v>
      </c>
      <c r="F3714">
        <f t="shared" si="173"/>
        <v>0</v>
      </c>
    </row>
    <row r="3715" spans="1:6" x14ac:dyDescent="0.25">
      <c r="A3715">
        <v>3706</v>
      </c>
      <c r="B3715">
        <f>'Założenia i wyniki'!$E$6*Znorm.Profile!B3715*((100-(24*'Założenia i wyniki'!$E$9))/100)</f>
        <v>1.5877962264150944</v>
      </c>
      <c r="C3715">
        <f>'Założenia i wyniki'!$E$8*Znorm.Profile!C3715*(1+'Założenia i wyniki'!$E$10/100)^24</f>
        <v>0.44356689999999999</v>
      </c>
      <c r="D3715">
        <f t="shared" si="171"/>
        <v>0.44356689999999999</v>
      </c>
      <c r="E3715">
        <f t="shared" si="172"/>
        <v>1.1442293264150944</v>
      </c>
      <c r="F3715">
        <f t="shared" si="173"/>
        <v>0</v>
      </c>
    </row>
    <row r="3716" spans="1:6" x14ac:dyDescent="0.25">
      <c r="A3716">
        <v>3707</v>
      </c>
      <c r="B3716">
        <f>'Założenia i wyniki'!$E$6*Znorm.Profile!B3716*((100-(24*'Założenia i wyniki'!$E$9))/100)</f>
        <v>1.9276135849056604</v>
      </c>
      <c r="C3716">
        <f>'Założenia i wyniki'!$E$8*Znorm.Profile!C3716*(1+'Założenia i wyniki'!$E$10/100)^24</f>
        <v>0.46289564999999999</v>
      </c>
      <c r="D3716">
        <f t="shared" si="171"/>
        <v>0.46289564999999999</v>
      </c>
      <c r="E3716">
        <f t="shared" si="172"/>
        <v>1.4647179349056603</v>
      </c>
      <c r="F3716">
        <f t="shared" si="173"/>
        <v>0</v>
      </c>
    </row>
    <row r="3717" spans="1:6" x14ac:dyDescent="0.25">
      <c r="A3717">
        <v>3708</v>
      </c>
      <c r="B3717">
        <f>'Założenia i wyniki'!$E$6*Znorm.Profile!B3717*((100-(24*'Założenia i wyniki'!$E$9))/100)</f>
        <v>1.6873479245283016</v>
      </c>
      <c r="C3717">
        <f>'Założenia i wyniki'!$E$8*Znorm.Profile!C3717*(1+'Założenia i wyniki'!$E$10/100)^24</f>
        <v>0.47137475000000001</v>
      </c>
      <c r="D3717">
        <f t="shared" si="171"/>
        <v>0.47137475000000001</v>
      </c>
      <c r="E3717">
        <f t="shared" si="172"/>
        <v>1.2159731745283016</v>
      </c>
      <c r="F3717">
        <f t="shared" si="173"/>
        <v>0</v>
      </c>
    </row>
    <row r="3718" spans="1:6" x14ac:dyDescent="0.25">
      <c r="A3718">
        <v>3709</v>
      </c>
      <c r="B3718">
        <f>'Założenia i wyniki'!$E$6*Znorm.Profile!B3718*((100-(24*'Założenia i wyniki'!$E$9))/100)</f>
        <v>1.6024316981132074</v>
      </c>
      <c r="C3718">
        <f>'Założenia i wyniki'!$E$8*Znorm.Profile!C3718*(1+'Założenia i wyniki'!$E$10/100)^24</f>
        <v>0.45188604999999993</v>
      </c>
      <c r="D3718">
        <f t="shared" si="171"/>
        <v>0.45188604999999993</v>
      </c>
      <c r="E3718">
        <f t="shared" si="172"/>
        <v>1.1505456481132075</v>
      </c>
      <c r="F3718">
        <f t="shared" si="173"/>
        <v>0</v>
      </c>
    </row>
    <row r="3719" spans="1:6" x14ac:dyDescent="0.25">
      <c r="A3719">
        <v>3710</v>
      </c>
      <c r="B3719">
        <f>'Założenia i wyniki'!$E$6*Znorm.Profile!B3719*((100-(24*'Założenia i wyniki'!$E$9))/100)</f>
        <v>0.60580943396226405</v>
      </c>
      <c r="C3719">
        <f>'Założenia i wyniki'!$E$8*Znorm.Profile!C3719*(1+'Założenia i wyniki'!$E$10/100)^24</f>
        <v>0.41059760000000001</v>
      </c>
      <c r="D3719">
        <f t="shared" si="171"/>
        <v>0.41059760000000001</v>
      </c>
      <c r="E3719">
        <f t="shared" si="172"/>
        <v>0.19521183396226405</v>
      </c>
      <c r="F3719">
        <f t="shared" si="173"/>
        <v>0</v>
      </c>
    </row>
    <row r="3720" spans="1:6" x14ac:dyDescent="0.25">
      <c r="A3720">
        <v>3711</v>
      </c>
      <c r="B3720">
        <f>'Założenia i wyniki'!$E$6*Znorm.Profile!B3720*((100-(24*'Założenia i wyniki'!$E$9))/100)</f>
        <v>0.21831245283018866</v>
      </c>
      <c r="C3720">
        <f>'Założenia i wyniki'!$E$8*Znorm.Profile!C3720*(1+'Założenia i wyniki'!$E$10/100)^24</f>
        <v>0.39275355000000001</v>
      </c>
      <c r="D3720">
        <f t="shared" si="171"/>
        <v>0.21831245283018866</v>
      </c>
      <c r="E3720">
        <f t="shared" si="172"/>
        <v>0</v>
      </c>
      <c r="F3720">
        <f t="shared" si="173"/>
        <v>0.17444109716981135</v>
      </c>
    </row>
    <row r="3721" spans="1:6" x14ac:dyDescent="0.25">
      <c r="A3721">
        <v>3712</v>
      </c>
      <c r="B3721">
        <f>'Założenia i wyniki'!$E$6*Znorm.Profile!B3721*((100-(24*'Założenia i wyniki'!$E$9))/100)</f>
        <v>0.43886596226415098</v>
      </c>
      <c r="C3721">
        <f>'Założenia i wyniki'!$E$8*Znorm.Profile!C3721*(1+'Założenia i wyniki'!$E$10/100)^24</f>
        <v>0.38411099999999998</v>
      </c>
      <c r="D3721">
        <f t="shared" si="171"/>
        <v>0.38411099999999998</v>
      </c>
      <c r="E3721">
        <f t="shared" si="172"/>
        <v>5.4754962264150997E-2</v>
      </c>
      <c r="F3721">
        <f t="shared" si="173"/>
        <v>0</v>
      </c>
    </row>
    <row r="3722" spans="1:6" x14ac:dyDescent="0.25">
      <c r="A3722">
        <v>3713</v>
      </c>
      <c r="B3722">
        <f>'Założenia i wyniki'!$E$6*Znorm.Profile!B3722*((100-(24*'Założenia i wyniki'!$E$9))/100)</f>
        <v>0.39666701886792455</v>
      </c>
      <c r="C3722">
        <f>'Założenia i wyniki'!$E$8*Znorm.Profile!C3722*(1+'Założenia i wyniki'!$E$10/100)^24</f>
        <v>0.39494525000000003</v>
      </c>
      <c r="D3722">
        <f t="shared" si="171"/>
        <v>0.39494525000000003</v>
      </c>
      <c r="E3722">
        <f t="shared" si="172"/>
        <v>1.7217688679245224E-3</v>
      </c>
      <c r="F3722">
        <f t="shared" si="173"/>
        <v>0</v>
      </c>
    </row>
    <row r="3723" spans="1:6" x14ac:dyDescent="0.25">
      <c r="A3723">
        <v>3714</v>
      </c>
      <c r="B3723">
        <f>'Założenia i wyniki'!$E$6*Znorm.Profile!B3723*((100-(24*'Założenia i wyniki'!$E$9))/100)</f>
        <v>0.1002377358490566</v>
      </c>
      <c r="C3723">
        <f>'Założenia i wyniki'!$E$8*Znorm.Profile!C3723*(1+'Założenia i wyniki'!$E$10/100)^24</f>
        <v>0.40140694999999998</v>
      </c>
      <c r="D3723">
        <f t="shared" ref="D3723:D3786" si="174">IF(B3723&lt;=C3723,B3723,C3723)</f>
        <v>0.1002377358490566</v>
      </c>
      <c r="E3723">
        <f t="shared" ref="E3723:E3786" si="175">IF(B3723&gt;C3723,B3723-C3723,0)</f>
        <v>0</v>
      </c>
      <c r="F3723">
        <f t="shared" ref="F3723:F3786" si="176">IF(B3723&lt;C3723,C3723-B3723,0)</f>
        <v>0.30116921415094339</v>
      </c>
    </row>
    <row r="3724" spans="1:6" x14ac:dyDescent="0.25">
      <c r="A3724">
        <v>3715</v>
      </c>
      <c r="B3724">
        <f>'Założenia i wyniki'!$E$6*Znorm.Profile!B3724*((100-(24*'Założenia i wyniki'!$E$9))/100)</f>
        <v>1.4880158490566038E-2</v>
      </c>
      <c r="C3724">
        <f>'Założenia i wyniki'!$E$8*Znorm.Profile!C3724*(1+'Założenia i wyniki'!$E$10/100)^24</f>
        <v>0.41013945000000002</v>
      </c>
      <c r="D3724">
        <f t="shared" si="174"/>
        <v>1.4880158490566038E-2</v>
      </c>
      <c r="E3724">
        <f t="shared" si="175"/>
        <v>0</v>
      </c>
      <c r="F3724">
        <f t="shared" si="176"/>
        <v>0.39525929150943395</v>
      </c>
    </row>
    <row r="3725" spans="1:6" x14ac:dyDescent="0.25">
      <c r="A3725">
        <v>3716</v>
      </c>
      <c r="B3725">
        <f>'Założenia i wyniki'!$E$6*Znorm.Profile!B3725*((100-(24*'Założenia i wyniki'!$E$9))/100)</f>
        <v>0</v>
      </c>
      <c r="C3725">
        <f>'Założenia i wyniki'!$E$8*Znorm.Profile!C3725*(1+'Założenia i wyniki'!$E$10/100)^24</f>
        <v>0.44041445000000001</v>
      </c>
      <c r="D3725">
        <f t="shared" si="174"/>
        <v>0</v>
      </c>
      <c r="E3725">
        <f t="shared" si="175"/>
        <v>0</v>
      </c>
      <c r="F3725">
        <f t="shared" si="176"/>
        <v>0.44041445000000001</v>
      </c>
    </row>
    <row r="3726" spans="1:6" x14ac:dyDescent="0.25">
      <c r="A3726">
        <v>3717</v>
      </c>
      <c r="B3726">
        <f>'Założenia i wyniki'!$E$6*Znorm.Profile!B3726*((100-(24*'Założenia i wyniki'!$E$9))/100)</f>
        <v>0</v>
      </c>
      <c r="C3726">
        <f>'Założenia i wyniki'!$E$8*Znorm.Profile!C3726*(1+'Założenia i wyniki'!$E$10/100)^24</f>
        <v>0.44405479999999997</v>
      </c>
      <c r="D3726">
        <f t="shared" si="174"/>
        <v>0</v>
      </c>
      <c r="E3726">
        <f t="shared" si="175"/>
        <v>0</v>
      </c>
      <c r="F3726">
        <f t="shared" si="176"/>
        <v>0.44405479999999997</v>
      </c>
    </row>
    <row r="3727" spans="1:6" x14ac:dyDescent="0.25">
      <c r="A3727">
        <v>3718</v>
      </c>
      <c r="B3727">
        <f>'Założenia i wyniki'!$E$6*Znorm.Profile!B3727*((100-(24*'Założenia i wyniki'!$E$9))/100)</f>
        <v>0</v>
      </c>
      <c r="C3727">
        <f>'Założenia i wyniki'!$E$8*Znorm.Profile!C3727*(1+'Założenia i wyniki'!$E$10/100)^24</f>
        <v>0.38561844999999995</v>
      </c>
      <c r="D3727">
        <f t="shared" si="174"/>
        <v>0</v>
      </c>
      <c r="E3727">
        <f t="shared" si="175"/>
        <v>0</v>
      </c>
      <c r="F3727">
        <f t="shared" si="176"/>
        <v>0.38561844999999995</v>
      </c>
    </row>
    <row r="3728" spans="1:6" x14ac:dyDescent="0.25">
      <c r="A3728">
        <v>3719</v>
      </c>
      <c r="B3728">
        <f>'Założenia i wyniki'!$E$6*Znorm.Profile!B3728*((100-(24*'Założenia i wyniki'!$E$9))/100)</f>
        <v>0</v>
      </c>
      <c r="C3728">
        <f>'Założenia i wyniki'!$E$8*Znorm.Profile!C3728*(1+'Założenia i wyniki'!$E$10/100)^24</f>
        <v>0.30251269999999997</v>
      </c>
      <c r="D3728">
        <f t="shared" si="174"/>
        <v>0</v>
      </c>
      <c r="E3728">
        <f t="shared" si="175"/>
        <v>0</v>
      </c>
      <c r="F3728">
        <f t="shared" si="176"/>
        <v>0.30251269999999997</v>
      </c>
    </row>
    <row r="3729" spans="1:6" x14ac:dyDescent="0.25">
      <c r="A3729">
        <v>3720</v>
      </c>
      <c r="B3729">
        <f>'Założenia i wyniki'!$E$6*Znorm.Profile!B3729*((100-(24*'Założenia i wyniki'!$E$9))/100)</f>
        <v>0</v>
      </c>
      <c r="C3729">
        <f>'Założenia i wyniki'!$E$8*Znorm.Profile!C3729*(1+'Założenia i wyniki'!$E$10/100)^24</f>
        <v>0.2383962</v>
      </c>
      <c r="D3729">
        <f t="shared" si="174"/>
        <v>0</v>
      </c>
      <c r="E3729">
        <f t="shared" si="175"/>
        <v>0</v>
      </c>
      <c r="F3729">
        <f t="shared" si="176"/>
        <v>0.2383962</v>
      </c>
    </row>
    <row r="3730" spans="1:6" x14ac:dyDescent="0.25">
      <c r="A3730">
        <v>3721</v>
      </c>
      <c r="B3730">
        <f>'Założenia i wyniki'!$E$6*Znorm.Profile!B3730*((100-(24*'Założenia i wyniki'!$E$9))/100)</f>
        <v>0</v>
      </c>
      <c r="C3730">
        <f>'Założenia i wyniki'!$E$8*Znorm.Profile!C3730*(1+'Założenia i wyniki'!$E$10/100)^24</f>
        <v>0.20065709999999998</v>
      </c>
      <c r="D3730">
        <f t="shared" si="174"/>
        <v>0</v>
      </c>
      <c r="E3730">
        <f t="shared" si="175"/>
        <v>0</v>
      </c>
      <c r="F3730">
        <f t="shared" si="176"/>
        <v>0.20065709999999998</v>
      </c>
    </row>
    <row r="3731" spans="1:6" x14ac:dyDescent="0.25">
      <c r="A3731">
        <v>3722</v>
      </c>
      <c r="B3731">
        <f>'Założenia i wyniki'!$E$6*Znorm.Profile!B3731*((100-(24*'Założenia i wyniki'!$E$9))/100)</f>
        <v>0</v>
      </c>
      <c r="C3731">
        <f>'Założenia i wyniki'!$E$8*Znorm.Profile!C3731*(1+'Założenia i wyniki'!$E$10/100)^24</f>
        <v>0.18576425000000002</v>
      </c>
      <c r="D3731">
        <f t="shared" si="174"/>
        <v>0</v>
      </c>
      <c r="E3731">
        <f t="shared" si="175"/>
        <v>0</v>
      </c>
      <c r="F3731">
        <f t="shared" si="176"/>
        <v>0.18576425000000002</v>
      </c>
    </row>
    <row r="3732" spans="1:6" x14ac:dyDescent="0.25">
      <c r="A3732">
        <v>3723</v>
      </c>
      <c r="B3732">
        <f>'Założenia i wyniki'!$E$6*Znorm.Profile!B3732*((100-(24*'Założenia i wyniki'!$E$9))/100)</f>
        <v>0</v>
      </c>
      <c r="C3732">
        <f>'Założenia i wyniki'!$E$8*Znorm.Profile!C3732*(1+'Założenia i wyniki'!$E$10/100)^24</f>
        <v>0.18016285000000001</v>
      </c>
      <c r="D3732">
        <f t="shared" si="174"/>
        <v>0</v>
      </c>
      <c r="E3732">
        <f t="shared" si="175"/>
        <v>0</v>
      </c>
      <c r="F3732">
        <f t="shared" si="176"/>
        <v>0.18016285000000001</v>
      </c>
    </row>
    <row r="3733" spans="1:6" x14ac:dyDescent="0.25">
      <c r="A3733">
        <v>3724</v>
      </c>
      <c r="B3733">
        <f>'Założenia i wyniki'!$E$6*Znorm.Profile!B3733*((100-(24*'Założenia i wyniki'!$E$9))/100)</f>
        <v>0</v>
      </c>
      <c r="C3733">
        <f>'Założenia i wyniki'!$E$8*Znorm.Profile!C3733*(1+'Założenia i wyniki'!$E$10/100)^24</f>
        <v>0.1889797</v>
      </c>
      <c r="D3733">
        <f t="shared" si="174"/>
        <v>0</v>
      </c>
      <c r="E3733">
        <f t="shared" si="175"/>
        <v>0</v>
      </c>
      <c r="F3733">
        <f t="shared" si="176"/>
        <v>0.1889797</v>
      </c>
    </row>
    <row r="3734" spans="1:6" x14ac:dyDescent="0.25">
      <c r="A3734">
        <v>3725</v>
      </c>
      <c r="B3734">
        <f>'Założenia i wyniki'!$E$6*Znorm.Profile!B3734*((100-(24*'Założenia i wyniki'!$E$9))/100)</f>
        <v>1.9293667924528298E-2</v>
      </c>
      <c r="C3734">
        <f>'Założenia i wyniki'!$E$8*Znorm.Profile!C3734*(1+'Założenia i wyniki'!$E$10/100)^24</f>
        <v>0.22536325000000001</v>
      </c>
      <c r="D3734">
        <f t="shared" si="174"/>
        <v>1.9293667924528298E-2</v>
      </c>
      <c r="E3734">
        <f t="shared" si="175"/>
        <v>0</v>
      </c>
      <c r="F3734">
        <f t="shared" si="176"/>
        <v>0.20606958207547171</v>
      </c>
    </row>
    <row r="3735" spans="1:6" x14ac:dyDescent="0.25">
      <c r="A3735">
        <v>3726</v>
      </c>
      <c r="B3735">
        <f>'Założenia i wyniki'!$E$6*Znorm.Profile!B3735*((100-(24*'Założenia i wyniki'!$E$9))/100)</f>
        <v>0.22761207547169809</v>
      </c>
      <c r="C3735">
        <f>'Założenia i wyniki'!$E$8*Znorm.Profile!C3735*(1+'Założenia i wyniki'!$E$10/100)^24</f>
        <v>0.29126719999999995</v>
      </c>
      <c r="D3735">
        <f t="shared" si="174"/>
        <v>0.22761207547169809</v>
      </c>
      <c r="E3735">
        <f t="shared" si="175"/>
        <v>0</v>
      </c>
      <c r="F3735">
        <f t="shared" si="176"/>
        <v>6.3655124528301854E-2</v>
      </c>
    </row>
    <row r="3736" spans="1:6" x14ac:dyDescent="0.25">
      <c r="A3736">
        <v>3727</v>
      </c>
      <c r="B3736">
        <f>'Założenia i wyniki'!$E$6*Znorm.Profile!B3736*((100-(24*'Założenia i wyniki'!$E$9))/100)</f>
        <v>0.64581305660377353</v>
      </c>
      <c r="C3736">
        <f>'Założenia i wyniki'!$E$8*Znorm.Profile!C3736*(1+'Założenia i wyniki'!$E$10/100)^24</f>
        <v>0.33480300000000002</v>
      </c>
      <c r="D3736">
        <f t="shared" si="174"/>
        <v>0.33480300000000002</v>
      </c>
      <c r="E3736">
        <f t="shared" si="175"/>
        <v>0.31101005660377351</v>
      </c>
      <c r="F3736">
        <f t="shared" si="176"/>
        <v>0</v>
      </c>
    </row>
    <row r="3737" spans="1:6" x14ac:dyDescent="0.25">
      <c r="A3737">
        <v>3728</v>
      </c>
      <c r="B3737">
        <f>'Założenia i wyniki'!$E$6*Znorm.Profile!B3737*((100-(24*'Założenia i wyniki'!$E$9))/100)</f>
        <v>1.1356973584905659</v>
      </c>
      <c r="C3737">
        <f>'Założenia i wyniki'!$E$8*Znorm.Profile!C3737*(1+'Założenia i wyniki'!$E$10/100)^24</f>
        <v>0.39524134999999999</v>
      </c>
      <c r="D3737">
        <f t="shared" si="174"/>
        <v>0.39524134999999999</v>
      </c>
      <c r="E3737">
        <f t="shared" si="175"/>
        <v>0.74045600849056581</v>
      </c>
      <c r="F3737">
        <f t="shared" si="176"/>
        <v>0</v>
      </c>
    </row>
    <row r="3738" spans="1:6" x14ac:dyDescent="0.25">
      <c r="A3738">
        <v>3729</v>
      </c>
      <c r="B3738">
        <f>'Założenia i wyniki'!$E$6*Znorm.Profile!B3738*((100-(24*'Założenia i wyniki'!$E$9))/100)</f>
        <v>1.52712</v>
      </c>
      <c r="C3738">
        <f>'Założenia i wyniki'!$E$8*Znorm.Profile!C3738*(1+'Założenia i wyniki'!$E$10/100)^24</f>
        <v>0.41351380000000004</v>
      </c>
      <c r="D3738">
        <f t="shared" si="174"/>
        <v>0.41351380000000004</v>
      </c>
      <c r="E3738">
        <f t="shared" si="175"/>
        <v>1.1136062</v>
      </c>
      <c r="F3738">
        <f t="shared" si="176"/>
        <v>0</v>
      </c>
    </row>
    <row r="3739" spans="1:6" x14ac:dyDescent="0.25">
      <c r="A3739">
        <v>3730</v>
      </c>
      <c r="B3739">
        <f>'Założenia i wyniki'!$E$6*Znorm.Profile!B3739*((100-(24*'Założenia i wyniki'!$E$9))/100)</f>
        <v>1.4994498113207546</v>
      </c>
      <c r="C3739">
        <f>'Założenia i wyniki'!$E$8*Znorm.Profile!C3739*(1+'Założenia i wyniki'!$E$10/100)^24</f>
        <v>0.41418125</v>
      </c>
      <c r="D3739">
        <f t="shared" si="174"/>
        <v>0.41418125</v>
      </c>
      <c r="E3739">
        <f t="shared" si="175"/>
        <v>1.0852685613207547</v>
      </c>
      <c r="F3739">
        <f t="shared" si="176"/>
        <v>0</v>
      </c>
    </row>
    <row r="3740" spans="1:6" x14ac:dyDescent="0.25">
      <c r="A3740">
        <v>3731</v>
      </c>
      <c r="B3740">
        <f>'Założenia i wyniki'!$E$6*Znorm.Profile!B3740*((100-(24*'Założenia i wyniki'!$E$9))/100)</f>
        <v>1.8171615094339622</v>
      </c>
      <c r="C3740">
        <f>'Założenia i wyniki'!$E$8*Znorm.Profile!C3740*(1+'Założenia i wyniki'!$E$10/100)^24</f>
        <v>0.40809544999999997</v>
      </c>
      <c r="D3740">
        <f t="shared" si="174"/>
        <v>0.40809544999999997</v>
      </c>
      <c r="E3740">
        <f t="shared" si="175"/>
        <v>1.4090660594339621</v>
      </c>
      <c r="F3740">
        <f t="shared" si="176"/>
        <v>0</v>
      </c>
    </row>
    <row r="3741" spans="1:6" x14ac:dyDescent="0.25">
      <c r="A3741">
        <v>3732</v>
      </c>
      <c r="B3741">
        <f>'Założenia i wyniki'!$E$6*Znorm.Profile!B3741*((100-(24*'Założenia i wyniki'!$E$9))/100)</f>
        <v>1.4869486792452831</v>
      </c>
      <c r="C3741">
        <f>'Założenia i wyniki'!$E$8*Znorm.Profile!C3741*(1+'Założenia i wyniki'!$E$10/100)^24</f>
        <v>0.40369105000000005</v>
      </c>
      <c r="D3741">
        <f t="shared" si="174"/>
        <v>0.40369105000000005</v>
      </c>
      <c r="E3741">
        <f t="shared" si="175"/>
        <v>1.0832576292452831</v>
      </c>
      <c r="F3741">
        <f t="shared" si="176"/>
        <v>0</v>
      </c>
    </row>
    <row r="3742" spans="1:6" x14ac:dyDescent="0.25">
      <c r="A3742">
        <v>3733</v>
      </c>
      <c r="B3742">
        <f>'Założenia i wyniki'!$E$6*Znorm.Profile!B3742*((100-(24*'Założenia i wyniki'!$E$9))/100)</f>
        <v>1.2148966037735849</v>
      </c>
      <c r="C3742">
        <f>'Założenia i wyniki'!$E$8*Znorm.Profile!C3742*(1+'Założenia i wyniki'!$E$10/100)^24</f>
        <v>0.39749535000000003</v>
      </c>
      <c r="D3742">
        <f t="shared" si="174"/>
        <v>0.39749535000000003</v>
      </c>
      <c r="E3742">
        <f t="shared" si="175"/>
        <v>0.81740125377358486</v>
      </c>
      <c r="F3742">
        <f t="shared" si="176"/>
        <v>0</v>
      </c>
    </row>
    <row r="3743" spans="1:6" x14ac:dyDescent="0.25">
      <c r="A3743">
        <v>3734</v>
      </c>
      <c r="B3743">
        <f>'Założenia i wyniki'!$E$6*Znorm.Profile!B3743*((100-(24*'Założenia i wyniki'!$E$9))/100)</f>
        <v>1.3681116981132073</v>
      </c>
      <c r="C3743">
        <f>'Założenia i wyniki'!$E$8*Znorm.Profile!C3743*(1+'Założenia i wyniki'!$E$10/100)^24</f>
        <v>0.39902694999999999</v>
      </c>
      <c r="D3743">
        <f t="shared" si="174"/>
        <v>0.39902694999999999</v>
      </c>
      <c r="E3743">
        <f t="shared" si="175"/>
        <v>0.96908474811320733</v>
      </c>
      <c r="F3743">
        <f t="shared" si="176"/>
        <v>0</v>
      </c>
    </row>
    <row r="3744" spans="1:6" x14ac:dyDescent="0.25">
      <c r="A3744">
        <v>3735</v>
      </c>
      <c r="B3744">
        <f>'Założenia i wyniki'!$E$6*Znorm.Profile!B3744*((100-(24*'Założenia i wyniki'!$E$9))/100)</f>
        <v>1.4383924528301886</v>
      </c>
      <c r="C3744">
        <f>'Założenia i wyniki'!$E$8*Znorm.Profile!C3744*(1+'Założenia i wyniki'!$E$10/100)^24</f>
        <v>0.40752355000000007</v>
      </c>
      <c r="D3744">
        <f t="shared" si="174"/>
        <v>0.40752355000000007</v>
      </c>
      <c r="E3744">
        <f t="shared" si="175"/>
        <v>1.0308689028301885</v>
      </c>
      <c r="F3744">
        <f t="shared" si="176"/>
        <v>0</v>
      </c>
    </row>
    <row r="3745" spans="1:6" x14ac:dyDescent="0.25">
      <c r="A3745">
        <v>3736</v>
      </c>
      <c r="B3745">
        <f>'Założenia i wyniki'!$E$6*Znorm.Profile!B3745*((100-(24*'Założenia i wyniki'!$E$9))/100)</f>
        <v>1.0424724528301885</v>
      </c>
      <c r="C3745">
        <f>'Założenia i wyniki'!$E$8*Znorm.Profile!C3745*(1+'Założenia i wyniki'!$E$10/100)^24</f>
        <v>0.40265119999999999</v>
      </c>
      <c r="D3745">
        <f t="shared" si="174"/>
        <v>0.40265119999999999</v>
      </c>
      <c r="E3745">
        <f t="shared" si="175"/>
        <v>0.63982125283018854</v>
      </c>
      <c r="F3745">
        <f t="shared" si="176"/>
        <v>0</v>
      </c>
    </row>
    <row r="3746" spans="1:6" x14ac:dyDescent="0.25">
      <c r="A3746">
        <v>3737</v>
      </c>
      <c r="B3746">
        <f>'Założenia i wyniki'!$E$6*Znorm.Profile!B3746*((100-(24*'Założenia i wyniki'!$E$9))/100)</f>
        <v>0.38713109433962262</v>
      </c>
      <c r="C3746">
        <f>'Założenia i wyniki'!$E$8*Znorm.Profile!C3746*(1+'Założenia i wyniki'!$E$10/100)^24</f>
        <v>0.40954060000000003</v>
      </c>
      <c r="D3746">
        <f t="shared" si="174"/>
        <v>0.38713109433962262</v>
      </c>
      <c r="E3746">
        <f t="shared" si="175"/>
        <v>0</v>
      </c>
      <c r="F3746">
        <f t="shared" si="176"/>
        <v>2.2409505660377416E-2</v>
      </c>
    </row>
    <row r="3747" spans="1:6" x14ac:dyDescent="0.25">
      <c r="A3747">
        <v>3738</v>
      </c>
      <c r="B3747">
        <f>'Założenia i wyniki'!$E$6*Znorm.Profile!B3747*((100-(24*'Założenia i wyniki'!$E$9))/100)</f>
        <v>0.2812144905660377</v>
      </c>
      <c r="C3747">
        <f>'Założenia i wyniki'!$E$8*Znorm.Profile!C3747*(1+'Założenia i wyniki'!$E$10/100)^24</f>
        <v>0.41103195000000003</v>
      </c>
      <c r="D3747">
        <f t="shared" si="174"/>
        <v>0.2812144905660377</v>
      </c>
      <c r="E3747">
        <f t="shared" si="175"/>
        <v>0</v>
      </c>
      <c r="F3747">
        <f t="shared" si="176"/>
        <v>0.12981745943396233</v>
      </c>
    </row>
    <row r="3748" spans="1:6" x14ac:dyDescent="0.25">
      <c r="A3748">
        <v>3739</v>
      </c>
      <c r="B3748">
        <f>'Założenia i wyniki'!$E$6*Znorm.Profile!B3748*((100-(24*'Założenia i wyniki'!$E$9))/100)</f>
        <v>0.11515524528301885</v>
      </c>
      <c r="C3748">
        <f>'Założenia i wyniki'!$E$8*Znorm.Profile!C3748*(1+'Założenia i wyniki'!$E$10/100)^24</f>
        <v>0.4268208</v>
      </c>
      <c r="D3748">
        <f t="shared" si="174"/>
        <v>0.11515524528301885</v>
      </c>
      <c r="E3748">
        <f t="shared" si="175"/>
        <v>0</v>
      </c>
      <c r="F3748">
        <f t="shared" si="176"/>
        <v>0.31166555471698115</v>
      </c>
    </row>
    <row r="3749" spans="1:6" x14ac:dyDescent="0.25">
      <c r="A3749">
        <v>3740</v>
      </c>
      <c r="B3749">
        <f>'Założenia i wyniki'!$E$6*Znorm.Profile!B3749*((100-(24*'Założenia i wyniki'!$E$9))/100)</f>
        <v>0</v>
      </c>
      <c r="C3749">
        <f>'Założenia i wyniki'!$E$8*Znorm.Profile!C3749*(1+'Założenia i wyniki'!$E$10/100)^24</f>
        <v>0.4577097</v>
      </c>
      <c r="D3749">
        <f t="shared" si="174"/>
        <v>0</v>
      </c>
      <c r="E3749">
        <f t="shared" si="175"/>
        <v>0</v>
      </c>
      <c r="F3749">
        <f t="shared" si="176"/>
        <v>0.4577097</v>
      </c>
    </row>
    <row r="3750" spans="1:6" x14ac:dyDescent="0.25">
      <c r="A3750">
        <v>3741</v>
      </c>
      <c r="B3750">
        <f>'Założenia i wyniki'!$E$6*Znorm.Profile!B3750*((100-(24*'Założenia i wyniki'!$E$9))/100)</f>
        <v>0</v>
      </c>
      <c r="C3750">
        <f>'Założenia i wyniki'!$E$8*Znorm.Profile!C3750*(1+'Założenia i wyniki'!$E$10/100)^24</f>
        <v>0.47591495</v>
      </c>
      <c r="D3750">
        <f t="shared" si="174"/>
        <v>0</v>
      </c>
      <c r="E3750">
        <f t="shared" si="175"/>
        <v>0</v>
      </c>
      <c r="F3750">
        <f t="shared" si="176"/>
        <v>0.47591495</v>
      </c>
    </row>
    <row r="3751" spans="1:6" x14ac:dyDescent="0.25">
      <c r="A3751">
        <v>3742</v>
      </c>
      <c r="B3751">
        <f>'Założenia i wyniki'!$E$6*Znorm.Profile!B3751*((100-(24*'Założenia i wyniki'!$E$9))/100)</f>
        <v>0</v>
      </c>
      <c r="C3751">
        <f>'Założenia i wyniki'!$E$8*Znorm.Profile!C3751*(1+'Założenia i wyniki'!$E$10/100)^24</f>
        <v>0.41402165000000002</v>
      </c>
      <c r="D3751">
        <f t="shared" si="174"/>
        <v>0</v>
      </c>
      <c r="E3751">
        <f t="shared" si="175"/>
        <v>0</v>
      </c>
      <c r="F3751">
        <f t="shared" si="176"/>
        <v>0.41402165000000002</v>
      </c>
    </row>
    <row r="3752" spans="1:6" x14ac:dyDescent="0.25">
      <c r="A3752">
        <v>3743</v>
      </c>
      <c r="B3752">
        <f>'Założenia i wyniki'!$E$6*Znorm.Profile!B3752*((100-(24*'Założenia i wyniki'!$E$9))/100)</f>
        <v>0</v>
      </c>
      <c r="C3752">
        <f>'Założenia i wyniki'!$E$8*Znorm.Profile!C3752*(1+'Założenia i wyniki'!$E$10/100)^24</f>
        <v>0.31797009999999998</v>
      </c>
      <c r="D3752">
        <f t="shared" si="174"/>
        <v>0</v>
      </c>
      <c r="E3752">
        <f t="shared" si="175"/>
        <v>0</v>
      </c>
      <c r="F3752">
        <f t="shared" si="176"/>
        <v>0.31797009999999998</v>
      </c>
    </row>
    <row r="3753" spans="1:6" x14ac:dyDescent="0.25">
      <c r="A3753">
        <v>3744</v>
      </c>
      <c r="B3753">
        <f>'Założenia i wyniki'!$E$6*Znorm.Profile!B3753*((100-(24*'Założenia i wyniki'!$E$9))/100)</f>
        <v>0</v>
      </c>
      <c r="C3753">
        <f>'Założenia i wyniki'!$E$8*Znorm.Profile!C3753*(1+'Założenia i wyniki'!$E$10/100)^24</f>
        <v>0.25317495000000001</v>
      </c>
      <c r="D3753">
        <f t="shared" si="174"/>
        <v>0</v>
      </c>
      <c r="E3753">
        <f t="shared" si="175"/>
        <v>0</v>
      </c>
      <c r="F3753">
        <f t="shared" si="176"/>
        <v>0.25317495000000001</v>
      </c>
    </row>
    <row r="3754" spans="1:6" x14ac:dyDescent="0.25">
      <c r="A3754">
        <v>3745</v>
      </c>
      <c r="B3754">
        <f>'Założenia i wyniki'!$E$6*Znorm.Profile!B3754*((100-(24*'Założenia i wyniki'!$E$9))/100)</f>
        <v>0</v>
      </c>
      <c r="C3754">
        <f>'Założenia i wyniki'!$E$8*Znorm.Profile!C3754*(1+'Założenia i wyniki'!$E$10/100)^24</f>
        <v>0.20981345000000001</v>
      </c>
      <c r="D3754">
        <f t="shared" si="174"/>
        <v>0</v>
      </c>
      <c r="E3754">
        <f t="shared" si="175"/>
        <v>0</v>
      </c>
      <c r="F3754">
        <f t="shared" si="176"/>
        <v>0.20981345000000001</v>
      </c>
    </row>
    <row r="3755" spans="1:6" x14ac:dyDescent="0.25">
      <c r="A3755">
        <v>3746</v>
      </c>
      <c r="B3755">
        <f>'Założenia i wyniki'!$E$6*Znorm.Profile!B3755*((100-(24*'Założenia i wyniki'!$E$9))/100)</f>
        <v>0</v>
      </c>
      <c r="C3755">
        <f>'Założenia i wyniki'!$E$8*Znorm.Profile!C3755*(1+'Założenia i wyniki'!$E$10/100)^24</f>
        <v>0.18927964999999999</v>
      </c>
      <c r="D3755">
        <f t="shared" si="174"/>
        <v>0</v>
      </c>
      <c r="E3755">
        <f t="shared" si="175"/>
        <v>0</v>
      </c>
      <c r="F3755">
        <f t="shared" si="176"/>
        <v>0.18927964999999999</v>
      </c>
    </row>
    <row r="3756" spans="1:6" x14ac:dyDescent="0.25">
      <c r="A3756">
        <v>3747</v>
      </c>
      <c r="B3756">
        <f>'Założenia i wyniki'!$E$6*Znorm.Profile!B3756*((100-(24*'Założenia i wyniki'!$E$9))/100)</f>
        <v>0</v>
      </c>
      <c r="C3756">
        <f>'Założenia i wyniki'!$E$8*Znorm.Profile!C3756*(1+'Założenia i wyniki'!$E$10/100)^24</f>
        <v>0.18088280000000001</v>
      </c>
      <c r="D3756">
        <f t="shared" si="174"/>
        <v>0</v>
      </c>
      <c r="E3756">
        <f t="shared" si="175"/>
        <v>0</v>
      </c>
      <c r="F3756">
        <f t="shared" si="176"/>
        <v>0.18088280000000001</v>
      </c>
    </row>
    <row r="3757" spans="1:6" x14ac:dyDescent="0.25">
      <c r="A3757">
        <v>3748</v>
      </c>
      <c r="B3757">
        <f>'Założenia i wyniki'!$E$6*Znorm.Profile!B3757*((100-(24*'Założenia i wyniki'!$E$9))/100)</f>
        <v>0</v>
      </c>
      <c r="C3757">
        <f>'Założenia i wyniki'!$E$8*Znorm.Profile!C3757*(1+'Założenia i wyniki'!$E$10/100)^24</f>
        <v>0.18906054999999999</v>
      </c>
      <c r="D3757">
        <f t="shared" si="174"/>
        <v>0</v>
      </c>
      <c r="E3757">
        <f t="shared" si="175"/>
        <v>0</v>
      </c>
      <c r="F3757">
        <f t="shared" si="176"/>
        <v>0.18906054999999999</v>
      </c>
    </row>
    <row r="3758" spans="1:6" x14ac:dyDescent="0.25">
      <c r="A3758">
        <v>3749</v>
      </c>
      <c r="B3758">
        <f>'Założenia i wyniki'!$E$6*Znorm.Profile!B3758*((100-(24*'Założenia i wyniki'!$E$9))/100)</f>
        <v>2.3676686792452831E-2</v>
      </c>
      <c r="C3758">
        <f>'Założenia i wyniki'!$E$8*Znorm.Profile!C3758*(1+'Założenia i wyniki'!$E$10/100)^24</f>
        <v>0.21468790000000001</v>
      </c>
      <c r="D3758">
        <f t="shared" si="174"/>
        <v>2.3676686792452831E-2</v>
      </c>
      <c r="E3758">
        <f t="shared" si="175"/>
        <v>0</v>
      </c>
      <c r="F3758">
        <f t="shared" si="176"/>
        <v>0.19101121320754719</v>
      </c>
    </row>
    <row r="3759" spans="1:6" x14ac:dyDescent="0.25">
      <c r="A3759">
        <v>3750</v>
      </c>
      <c r="B3759">
        <f>'Założenia i wyniki'!$E$6*Znorm.Profile!B3759*((100-(24*'Założenia i wyniki'!$E$9))/100)</f>
        <v>7.9328830188679228E-2</v>
      </c>
      <c r="C3759">
        <f>'Założenia i wyniki'!$E$8*Znorm.Profile!C3759*(1+'Założenia i wyniki'!$E$10/100)^24</f>
        <v>0.26410195000000003</v>
      </c>
      <c r="D3759">
        <f t="shared" si="174"/>
        <v>7.9328830188679228E-2</v>
      </c>
      <c r="E3759">
        <f t="shared" si="175"/>
        <v>0</v>
      </c>
      <c r="F3759">
        <f t="shared" si="176"/>
        <v>0.1847731198113208</v>
      </c>
    </row>
    <row r="3760" spans="1:6" x14ac:dyDescent="0.25">
      <c r="A3760">
        <v>3751</v>
      </c>
      <c r="B3760">
        <f>'Założenia i wyniki'!$E$6*Znorm.Profile!B3760*((100-(24*'Założenia i wyniki'!$E$9))/100)</f>
        <v>0.13274830188679243</v>
      </c>
      <c r="C3760">
        <f>'Założenia i wyniki'!$E$8*Znorm.Profile!C3760*(1+'Założenia i wyniki'!$E$10/100)^24</f>
        <v>0.31378445000000005</v>
      </c>
      <c r="D3760">
        <f t="shared" si="174"/>
        <v>0.13274830188679243</v>
      </c>
      <c r="E3760">
        <f t="shared" si="175"/>
        <v>0</v>
      </c>
      <c r="F3760">
        <f t="shared" si="176"/>
        <v>0.18103614811320762</v>
      </c>
    </row>
    <row r="3761" spans="1:6" x14ac:dyDescent="0.25">
      <c r="A3761">
        <v>3752</v>
      </c>
      <c r="B3761">
        <f>'Założenia i wyniki'!$E$6*Znorm.Profile!B3761*((100-(24*'Założenia i wyniki'!$E$9))/100)</f>
        <v>0.36174769811320751</v>
      </c>
      <c r="C3761">
        <f>'Założenia i wyniki'!$E$8*Znorm.Profile!C3761*(1+'Założenia i wyniki'!$E$10/100)^24</f>
        <v>0.38539024999999999</v>
      </c>
      <c r="D3761">
        <f t="shared" si="174"/>
        <v>0.36174769811320751</v>
      </c>
      <c r="E3761">
        <f t="shared" si="175"/>
        <v>0</v>
      </c>
      <c r="F3761">
        <f t="shared" si="176"/>
        <v>2.3642551886792484E-2</v>
      </c>
    </row>
    <row r="3762" spans="1:6" x14ac:dyDescent="0.25">
      <c r="A3762">
        <v>3753</v>
      </c>
      <c r="B3762">
        <f>'Założenia i wyniki'!$E$6*Znorm.Profile!B3762*((100-(24*'Założenia i wyniki'!$E$9))/100)</f>
        <v>0.68498581132075476</v>
      </c>
      <c r="C3762">
        <f>'Założenia i wyniki'!$E$8*Znorm.Profile!C3762*(1+'Założenia i wyniki'!$E$10/100)^24</f>
        <v>0.42822150000000003</v>
      </c>
      <c r="D3762">
        <f t="shared" si="174"/>
        <v>0.42822150000000003</v>
      </c>
      <c r="E3762">
        <f t="shared" si="175"/>
        <v>0.25676431132075472</v>
      </c>
      <c r="F3762">
        <f t="shared" si="176"/>
        <v>0</v>
      </c>
    </row>
    <row r="3763" spans="1:6" x14ac:dyDescent="0.25">
      <c r="A3763">
        <v>3754</v>
      </c>
      <c r="B3763">
        <f>'Założenia i wyniki'!$E$6*Znorm.Profile!B3763*((100-(24*'Założenia i wyniki'!$E$9))/100)</f>
        <v>0.49462558490566028</v>
      </c>
      <c r="C3763">
        <f>'Założenia i wyniki'!$E$8*Znorm.Profile!C3763*(1+'Założenia i wyniki'!$E$10/100)^24</f>
        <v>0.43331260000000005</v>
      </c>
      <c r="D3763">
        <f t="shared" si="174"/>
        <v>0.43331260000000005</v>
      </c>
      <c r="E3763">
        <f t="shared" si="175"/>
        <v>6.1312984905660228E-2</v>
      </c>
      <c r="F3763">
        <f t="shared" si="176"/>
        <v>0</v>
      </c>
    </row>
    <row r="3764" spans="1:6" x14ac:dyDescent="0.25">
      <c r="A3764">
        <v>3755</v>
      </c>
      <c r="B3764">
        <f>'Założenia i wyniki'!$E$6*Znorm.Profile!B3764*((100-(24*'Założenia i wyniki'!$E$9))/100)</f>
        <v>0.94276830188679228</v>
      </c>
      <c r="C3764">
        <f>'Założenia i wyniki'!$E$8*Znorm.Profile!C3764*(1+'Założenia i wyniki'!$E$10/100)^24</f>
        <v>0.44230515000000004</v>
      </c>
      <c r="D3764">
        <f t="shared" si="174"/>
        <v>0.44230515000000004</v>
      </c>
      <c r="E3764">
        <f t="shared" si="175"/>
        <v>0.50046315188679225</v>
      </c>
      <c r="F3764">
        <f t="shared" si="176"/>
        <v>0</v>
      </c>
    </row>
    <row r="3765" spans="1:6" x14ac:dyDescent="0.25">
      <c r="A3765">
        <v>3756</v>
      </c>
      <c r="B3765">
        <f>'Założenia i wyniki'!$E$6*Znorm.Profile!B3765*((100-(24*'Założenia i wyniki'!$E$9))/100)</f>
        <v>0.40143116981132071</v>
      </c>
      <c r="C3765">
        <f>'Założenia i wyniki'!$E$8*Znorm.Profile!C3765*(1+'Założenia i wyniki'!$E$10/100)^24</f>
        <v>0.45258605000000007</v>
      </c>
      <c r="D3765">
        <f t="shared" si="174"/>
        <v>0.40143116981132071</v>
      </c>
      <c r="E3765">
        <f t="shared" si="175"/>
        <v>0</v>
      </c>
      <c r="F3765">
        <f t="shared" si="176"/>
        <v>5.1154880188679364E-2</v>
      </c>
    </row>
    <row r="3766" spans="1:6" x14ac:dyDescent="0.25">
      <c r="A3766">
        <v>3757</v>
      </c>
      <c r="B3766">
        <f>'Założenia i wyniki'!$E$6*Znorm.Profile!B3766*((100-(24*'Założenia i wyniki'!$E$9))/100)</f>
        <v>1.6714928301886793</v>
      </c>
      <c r="C3766">
        <f>'Założenia i wyniki'!$E$8*Znorm.Profile!C3766*(1+'Założenia i wyniki'!$E$10/100)^24</f>
        <v>0.46373950000000003</v>
      </c>
      <c r="D3766">
        <f t="shared" si="174"/>
        <v>0.46373950000000003</v>
      </c>
      <c r="E3766">
        <f t="shared" si="175"/>
        <v>1.2077533301886794</v>
      </c>
      <c r="F3766">
        <f t="shared" si="176"/>
        <v>0</v>
      </c>
    </row>
    <row r="3767" spans="1:6" x14ac:dyDescent="0.25">
      <c r="A3767">
        <v>3758</v>
      </c>
      <c r="B3767">
        <f>'Założenia i wyniki'!$E$6*Znorm.Profile!B3767*((100-(24*'Założenia i wyniki'!$E$9))/100)</f>
        <v>0.89200150943396228</v>
      </c>
      <c r="C3767">
        <f>'Założenia i wyniki'!$E$8*Znorm.Profile!C3767*(1+'Założenia i wyniki'!$E$10/100)^24</f>
        <v>0.45704855</v>
      </c>
      <c r="D3767">
        <f t="shared" si="174"/>
        <v>0.45704855</v>
      </c>
      <c r="E3767">
        <f t="shared" si="175"/>
        <v>0.43495295943396228</v>
      </c>
      <c r="F3767">
        <f t="shared" si="176"/>
        <v>0</v>
      </c>
    </row>
    <row r="3768" spans="1:6" x14ac:dyDescent="0.25">
      <c r="A3768">
        <v>3759</v>
      </c>
      <c r="B3768">
        <f>'Założenia i wyniki'!$E$6*Znorm.Profile!B3768*((100-(24*'Założenia i wyniki'!$E$9))/100)</f>
        <v>0.39737592452830189</v>
      </c>
      <c r="C3768">
        <f>'Założenia i wyniki'!$E$8*Znorm.Profile!C3768*(1+'Założenia i wyniki'!$E$10/100)^24</f>
        <v>0.45856229999999992</v>
      </c>
      <c r="D3768">
        <f t="shared" si="174"/>
        <v>0.39737592452830189</v>
      </c>
      <c r="E3768">
        <f t="shared" si="175"/>
        <v>0</v>
      </c>
      <c r="F3768">
        <f t="shared" si="176"/>
        <v>6.1186375471698029E-2</v>
      </c>
    </row>
    <row r="3769" spans="1:6" x14ac:dyDescent="0.25">
      <c r="A3769">
        <v>3760</v>
      </c>
      <c r="B3769">
        <f>'Założenia i wyniki'!$E$6*Znorm.Profile!B3769*((100-(24*'Założenia i wyniki'!$E$9))/100)</f>
        <v>0.71120769811320739</v>
      </c>
      <c r="C3769">
        <f>'Założenia i wyniki'!$E$8*Znorm.Profile!C3769*(1+'Założenia i wyniki'!$E$10/100)^24</f>
        <v>0.43878135000000001</v>
      </c>
      <c r="D3769">
        <f t="shared" si="174"/>
        <v>0.43878135000000001</v>
      </c>
      <c r="E3769">
        <f t="shared" si="175"/>
        <v>0.27242634811320737</v>
      </c>
      <c r="F3769">
        <f t="shared" si="176"/>
        <v>0</v>
      </c>
    </row>
    <row r="3770" spans="1:6" x14ac:dyDescent="0.25">
      <c r="A3770">
        <v>3761</v>
      </c>
      <c r="B3770">
        <f>'Założenia i wyniki'!$E$6*Znorm.Profile!B3770*((100-(24*'Założenia i wyniki'!$E$9))/100)</f>
        <v>0.72173456603773578</v>
      </c>
      <c r="C3770">
        <f>'Założenia i wyniki'!$E$8*Znorm.Profile!C3770*(1+'Założenia i wyniki'!$E$10/100)^24</f>
        <v>0.43204664999999998</v>
      </c>
      <c r="D3770">
        <f t="shared" si="174"/>
        <v>0.43204664999999998</v>
      </c>
      <c r="E3770">
        <f t="shared" si="175"/>
        <v>0.2896879160377358</v>
      </c>
      <c r="F3770">
        <f t="shared" si="176"/>
        <v>0</v>
      </c>
    </row>
    <row r="3771" spans="1:6" x14ac:dyDescent="0.25">
      <c r="A3771">
        <v>3762</v>
      </c>
      <c r="B3771">
        <f>'Założenia i wyniki'!$E$6*Znorm.Profile!B3771*((100-(24*'Założenia i wyniki'!$E$9))/100)</f>
        <v>0.28770135849056599</v>
      </c>
      <c r="C3771">
        <f>'Założenia i wyniki'!$E$8*Znorm.Profile!C3771*(1+'Założenia i wyniki'!$E$10/100)^24</f>
        <v>0.43651754999999998</v>
      </c>
      <c r="D3771">
        <f t="shared" si="174"/>
        <v>0.28770135849056599</v>
      </c>
      <c r="E3771">
        <f t="shared" si="175"/>
        <v>0</v>
      </c>
      <c r="F3771">
        <f t="shared" si="176"/>
        <v>0.14881619150943398</v>
      </c>
    </row>
    <row r="3772" spans="1:6" x14ac:dyDescent="0.25">
      <c r="A3772">
        <v>3763</v>
      </c>
      <c r="B3772">
        <f>'Założenia i wyniki'!$E$6*Znorm.Profile!B3772*((100-(24*'Założenia i wyniki'!$E$9))/100)</f>
        <v>4.3074784905660371E-2</v>
      </c>
      <c r="C3772">
        <f>'Założenia i wyniki'!$E$8*Znorm.Profile!C3772*(1+'Założenia i wyniki'!$E$10/100)^24</f>
        <v>0.45700724999999998</v>
      </c>
      <c r="D3772">
        <f t="shared" si="174"/>
        <v>4.3074784905660371E-2</v>
      </c>
      <c r="E3772">
        <f t="shared" si="175"/>
        <v>0</v>
      </c>
      <c r="F3772">
        <f t="shared" si="176"/>
        <v>0.41393246509433962</v>
      </c>
    </row>
    <row r="3773" spans="1:6" x14ac:dyDescent="0.25">
      <c r="A3773">
        <v>3764</v>
      </c>
      <c r="B3773">
        <f>'Założenia i wyniki'!$E$6*Znorm.Profile!B3773*((100-(24*'Założenia i wyniki'!$E$9))/100)</f>
        <v>0</v>
      </c>
      <c r="C3773">
        <f>'Założenia i wyniki'!$E$8*Znorm.Profile!C3773*(1+'Założenia i wyniki'!$E$10/100)^24</f>
        <v>0.47014729999999999</v>
      </c>
      <c r="D3773">
        <f t="shared" si="174"/>
        <v>0</v>
      </c>
      <c r="E3773">
        <f t="shared" si="175"/>
        <v>0</v>
      </c>
      <c r="F3773">
        <f t="shared" si="176"/>
        <v>0.47014729999999999</v>
      </c>
    </row>
    <row r="3774" spans="1:6" x14ac:dyDescent="0.25">
      <c r="A3774">
        <v>3765</v>
      </c>
      <c r="B3774">
        <f>'Założenia i wyniki'!$E$6*Znorm.Profile!B3774*((100-(24*'Założenia i wyniki'!$E$9))/100)</f>
        <v>0</v>
      </c>
      <c r="C3774">
        <f>'Założenia i wyniki'!$E$8*Znorm.Profile!C3774*(1+'Założenia i wyniki'!$E$10/100)^24</f>
        <v>0.47063974999999991</v>
      </c>
      <c r="D3774">
        <f t="shared" si="174"/>
        <v>0</v>
      </c>
      <c r="E3774">
        <f t="shared" si="175"/>
        <v>0</v>
      </c>
      <c r="F3774">
        <f t="shared" si="176"/>
        <v>0.47063974999999991</v>
      </c>
    </row>
    <row r="3775" spans="1:6" x14ac:dyDescent="0.25">
      <c r="A3775">
        <v>3766</v>
      </c>
      <c r="B3775">
        <f>'Założenia i wyniki'!$E$6*Znorm.Profile!B3775*((100-(24*'Założenia i wyniki'!$E$9))/100)</f>
        <v>0</v>
      </c>
      <c r="C3775">
        <f>'Założenia i wyniki'!$E$8*Znorm.Profile!C3775*(1+'Założenia i wyniki'!$E$10/100)^24</f>
        <v>0.40905199999999997</v>
      </c>
      <c r="D3775">
        <f t="shared" si="174"/>
        <v>0</v>
      </c>
      <c r="E3775">
        <f t="shared" si="175"/>
        <v>0</v>
      </c>
      <c r="F3775">
        <f t="shared" si="176"/>
        <v>0.40905199999999997</v>
      </c>
    </row>
    <row r="3776" spans="1:6" x14ac:dyDescent="0.25">
      <c r="A3776">
        <v>3767</v>
      </c>
      <c r="B3776">
        <f>'Założenia i wyniki'!$E$6*Znorm.Profile!B3776*((100-(24*'Założenia i wyniki'!$E$9))/100)</f>
        <v>0</v>
      </c>
      <c r="C3776">
        <f>'Założenia i wyniki'!$E$8*Znorm.Profile!C3776*(1+'Założenia i wyniki'!$E$10/100)^24</f>
        <v>0.32845329999999995</v>
      </c>
      <c r="D3776">
        <f t="shared" si="174"/>
        <v>0</v>
      </c>
      <c r="E3776">
        <f t="shared" si="175"/>
        <v>0</v>
      </c>
      <c r="F3776">
        <f t="shared" si="176"/>
        <v>0.32845329999999995</v>
      </c>
    </row>
    <row r="3777" spans="1:6" x14ac:dyDescent="0.25">
      <c r="A3777">
        <v>3768</v>
      </c>
      <c r="B3777">
        <f>'Założenia i wyniki'!$E$6*Znorm.Profile!B3777*((100-(24*'Założenia i wyniki'!$E$9))/100)</f>
        <v>0</v>
      </c>
      <c r="C3777">
        <f>'Założenia i wyniki'!$E$8*Znorm.Profile!C3777*(1+'Założenia i wyniki'!$E$10/100)^24</f>
        <v>0.26560834999999999</v>
      </c>
      <c r="D3777">
        <f t="shared" si="174"/>
        <v>0</v>
      </c>
      <c r="E3777">
        <f t="shared" si="175"/>
        <v>0</v>
      </c>
      <c r="F3777">
        <f t="shared" si="176"/>
        <v>0.26560834999999999</v>
      </c>
    </row>
    <row r="3778" spans="1:6" x14ac:dyDescent="0.25">
      <c r="A3778">
        <v>3769</v>
      </c>
      <c r="B3778">
        <f>'Założenia i wyniki'!$E$6*Znorm.Profile!B3778*((100-(24*'Założenia i wyniki'!$E$9))/100)</f>
        <v>0</v>
      </c>
      <c r="C3778">
        <f>'Założenia i wyniki'!$E$8*Znorm.Profile!C3778*(1+'Założenia i wyniki'!$E$10/100)^24</f>
        <v>0.21330085000000001</v>
      </c>
      <c r="D3778">
        <f t="shared" si="174"/>
        <v>0</v>
      </c>
      <c r="E3778">
        <f t="shared" si="175"/>
        <v>0</v>
      </c>
      <c r="F3778">
        <f t="shared" si="176"/>
        <v>0.21330085000000001</v>
      </c>
    </row>
    <row r="3779" spans="1:6" x14ac:dyDescent="0.25">
      <c r="A3779">
        <v>3770</v>
      </c>
      <c r="B3779">
        <f>'Założenia i wyniki'!$E$6*Znorm.Profile!B3779*((100-(24*'Założenia i wyniki'!$E$9))/100)</f>
        <v>0</v>
      </c>
      <c r="C3779">
        <f>'Założenia i wyniki'!$E$8*Znorm.Profile!C3779*(1+'Założenia i wyniki'!$E$10/100)^24</f>
        <v>0.1936774</v>
      </c>
      <c r="D3779">
        <f t="shared" si="174"/>
        <v>0</v>
      </c>
      <c r="E3779">
        <f t="shared" si="175"/>
        <v>0</v>
      </c>
      <c r="F3779">
        <f t="shared" si="176"/>
        <v>0.1936774</v>
      </c>
    </row>
    <row r="3780" spans="1:6" x14ac:dyDescent="0.25">
      <c r="A3780">
        <v>3771</v>
      </c>
      <c r="B3780">
        <f>'Założenia i wyniki'!$E$6*Znorm.Profile!B3780*((100-(24*'Założenia i wyniki'!$E$9))/100)</f>
        <v>0</v>
      </c>
      <c r="C3780">
        <f>'Założenia i wyniki'!$E$8*Znorm.Profile!C3780*(1+'Założenia i wyniki'!$E$10/100)^24</f>
        <v>0.18425225000000001</v>
      </c>
      <c r="D3780">
        <f t="shared" si="174"/>
        <v>0</v>
      </c>
      <c r="E3780">
        <f t="shared" si="175"/>
        <v>0</v>
      </c>
      <c r="F3780">
        <f t="shared" si="176"/>
        <v>0.18425225000000001</v>
      </c>
    </row>
    <row r="3781" spans="1:6" x14ac:dyDescent="0.25">
      <c r="A3781">
        <v>3772</v>
      </c>
      <c r="B3781">
        <f>'Założenia i wyniki'!$E$6*Znorm.Profile!B3781*((100-(24*'Założenia i wyniki'!$E$9))/100)</f>
        <v>0</v>
      </c>
      <c r="C3781">
        <f>'Założenia i wyniki'!$E$8*Znorm.Profile!C3781*(1+'Założenia i wyniki'!$E$10/100)^24</f>
        <v>0.18661755000000002</v>
      </c>
      <c r="D3781">
        <f t="shared" si="174"/>
        <v>0</v>
      </c>
      <c r="E3781">
        <f t="shared" si="175"/>
        <v>0</v>
      </c>
      <c r="F3781">
        <f t="shared" si="176"/>
        <v>0.18661755000000002</v>
      </c>
    </row>
    <row r="3782" spans="1:6" x14ac:dyDescent="0.25">
      <c r="A3782">
        <v>3773</v>
      </c>
      <c r="B3782">
        <f>'Założenia i wyniki'!$E$6*Znorm.Profile!B3782*((100-(24*'Założenia i wyniki'!$E$9))/100)</f>
        <v>2.3633237735849057E-2</v>
      </c>
      <c r="C3782">
        <f>'Założenia i wyniki'!$E$8*Znorm.Profile!C3782*(1+'Założenia i wyniki'!$E$10/100)^24</f>
        <v>0.2030777</v>
      </c>
      <c r="D3782">
        <f t="shared" si="174"/>
        <v>2.3633237735849057E-2</v>
      </c>
      <c r="E3782">
        <f t="shared" si="175"/>
        <v>0</v>
      </c>
      <c r="F3782">
        <f t="shared" si="176"/>
        <v>0.17944446226415095</v>
      </c>
    </row>
    <row r="3783" spans="1:6" x14ac:dyDescent="0.25">
      <c r="A3783">
        <v>3774</v>
      </c>
      <c r="B3783">
        <f>'Założenia i wyniki'!$E$6*Znorm.Profile!B3783*((100-(24*'Założenia i wyniki'!$E$9))/100)</f>
        <v>0.19751788679245283</v>
      </c>
      <c r="C3783">
        <f>'Założenia i wyniki'!$E$8*Znorm.Profile!C3783*(1+'Założenia i wyniki'!$E$10/100)^24</f>
        <v>0.24580079999999999</v>
      </c>
      <c r="D3783">
        <f t="shared" si="174"/>
        <v>0.19751788679245283</v>
      </c>
      <c r="E3783">
        <f t="shared" si="175"/>
        <v>0</v>
      </c>
      <c r="F3783">
        <f t="shared" si="176"/>
        <v>4.8282913207547157E-2</v>
      </c>
    </row>
    <row r="3784" spans="1:6" x14ac:dyDescent="0.25">
      <c r="A3784">
        <v>3775</v>
      </c>
      <c r="B3784">
        <f>'Założenia i wyniki'!$E$6*Znorm.Profile!B3784*((100-(24*'Założenia i wyniki'!$E$9))/100)</f>
        <v>0.6686581132075472</v>
      </c>
      <c r="C3784">
        <f>'Założenia i wyniki'!$E$8*Znorm.Profile!C3784*(1+'Założenia i wyniki'!$E$10/100)^24</f>
        <v>0.30390079999999997</v>
      </c>
      <c r="D3784">
        <f t="shared" si="174"/>
        <v>0.30390079999999997</v>
      </c>
      <c r="E3784">
        <f t="shared" si="175"/>
        <v>0.36475731320754723</v>
      </c>
      <c r="F3784">
        <f t="shared" si="176"/>
        <v>0</v>
      </c>
    </row>
    <row r="3785" spans="1:6" x14ac:dyDescent="0.25">
      <c r="A3785">
        <v>3776</v>
      </c>
      <c r="B3785">
        <f>'Założenia i wyniki'!$E$6*Znorm.Profile!B3785*((100-(24*'Założenia i wyniki'!$E$9))/100)</f>
        <v>1.1664166037735848</v>
      </c>
      <c r="C3785">
        <f>'Założenia i wyniki'!$E$8*Znorm.Profile!C3785*(1+'Założenia i wyniki'!$E$10/100)^24</f>
        <v>0.36416310000000002</v>
      </c>
      <c r="D3785">
        <f t="shared" si="174"/>
        <v>0.36416310000000002</v>
      </c>
      <c r="E3785">
        <f t="shared" si="175"/>
        <v>0.80225350377358473</v>
      </c>
      <c r="F3785">
        <f t="shared" si="176"/>
        <v>0</v>
      </c>
    </row>
    <row r="3786" spans="1:6" x14ac:dyDescent="0.25">
      <c r="A3786">
        <v>3777</v>
      </c>
      <c r="B3786">
        <f>'Założenia i wyniki'!$E$6*Znorm.Profile!B3786*((100-(24*'Założenia i wyniki'!$E$9))/100)</f>
        <v>1.5316173584905661</v>
      </c>
      <c r="C3786">
        <f>'Założenia i wyniki'!$E$8*Znorm.Profile!C3786*(1+'Założenia i wyniki'!$E$10/100)^24</f>
        <v>0.41288344999999999</v>
      </c>
      <c r="D3786">
        <f t="shared" si="174"/>
        <v>0.41288344999999999</v>
      </c>
      <c r="E3786">
        <f t="shared" si="175"/>
        <v>1.1187339084905661</v>
      </c>
      <c r="F3786">
        <f t="shared" si="176"/>
        <v>0</v>
      </c>
    </row>
    <row r="3787" spans="1:6" x14ac:dyDescent="0.25">
      <c r="A3787">
        <v>3778</v>
      </c>
      <c r="B3787">
        <f>'Założenia i wyniki'!$E$6*Znorm.Profile!B3787*((100-(24*'Założenia i wyniki'!$E$9))/100)</f>
        <v>0.99300150943396226</v>
      </c>
      <c r="C3787">
        <f>'Założenia i wyniki'!$E$8*Znorm.Profile!C3787*(1+'Założenia i wyniki'!$E$10/100)^24</f>
        <v>0.44219069999999999</v>
      </c>
      <c r="D3787">
        <f t="shared" ref="D3787:D3850" si="177">IF(B3787&lt;=C3787,B3787,C3787)</f>
        <v>0.44219069999999999</v>
      </c>
      <c r="E3787">
        <f t="shared" ref="E3787:E3850" si="178">IF(B3787&gt;C3787,B3787-C3787,0)</f>
        <v>0.55081080943396232</v>
      </c>
      <c r="F3787">
        <f t="shared" ref="F3787:F3850" si="179">IF(B3787&lt;C3787,C3787-B3787,0)</f>
        <v>0</v>
      </c>
    </row>
    <row r="3788" spans="1:6" x14ac:dyDescent="0.25">
      <c r="A3788">
        <v>3779</v>
      </c>
      <c r="B3788">
        <f>'Założenia i wyniki'!$E$6*Znorm.Profile!B3788*((100-(24*'Założenia i wyniki'!$E$9))/100)</f>
        <v>0.66305547169811319</v>
      </c>
      <c r="C3788">
        <f>'Założenia i wyniki'!$E$8*Znorm.Profile!C3788*(1+'Założenia i wyniki'!$E$10/100)^24</f>
        <v>0.45542489999999997</v>
      </c>
      <c r="D3788">
        <f t="shared" si="177"/>
        <v>0.45542489999999997</v>
      </c>
      <c r="E3788">
        <f t="shared" si="178"/>
        <v>0.20763057169811322</v>
      </c>
      <c r="F3788">
        <f t="shared" si="179"/>
        <v>0</v>
      </c>
    </row>
    <row r="3789" spans="1:6" x14ac:dyDescent="0.25">
      <c r="A3789">
        <v>3780</v>
      </c>
      <c r="B3789">
        <f>'Założenia i wyniki'!$E$6*Znorm.Profile!B3789*((100-(24*'Założenia i wyniki'!$E$9))/100)</f>
        <v>0.294973358490566</v>
      </c>
      <c r="C3789">
        <f>'Założenia i wyniki'!$E$8*Znorm.Profile!C3789*(1+'Założenia i wyniki'!$E$10/100)^24</f>
        <v>0.44308949999999997</v>
      </c>
      <c r="D3789">
        <f t="shared" si="177"/>
        <v>0.294973358490566</v>
      </c>
      <c r="E3789">
        <f t="shared" si="178"/>
        <v>0</v>
      </c>
      <c r="F3789">
        <f t="shared" si="179"/>
        <v>0.14811614150943397</v>
      </c>
    </row>
    <row r="3790" spans="1:6" x14ac:dyDescent="0.25">
      <c r="A3790">
        <v>3781</v>
      </c>
      <c r="B3790">
        <f>'Założenia i wyniki'!$E$6*Znorm.Profile!B3790*((100-(24*'Założenia i wyniki'!$E$9))/100)</f>
        <v>0.65281064150943391</v>
      </c>
      <c r="C3790">
        <f>'Założenia i wyniki'!$E$8*Znorm.Profile!C3790*(1+'Założenia i wyniki'!$E$10/100)^24</f>
        <v>0.42139020000000005</v>
      </c>
      <c r="D3790">
        <f t="shared" si="177"/>
        <v>0.42139020000000005</v>
      </c>
      <c r="E3790">
        <f t="shared" si="178"/>
        <v>0.23142044150943386</v>
      </c>
      <c r="F3790">
        <f t="shared" si="179"/>
        <v>0</v>
      </c>
    </row>
    <row r="3791" spans="1:6" x14ac:dyDescent="0.25">
      <c r="A3791">
        <v>3782</v>
      </c>
      <c r="B3791">
        <f>'Założenia i wyniki'!$E$6*Znorm.Profile!B3791*((100-(24*'Założenia i wyniki'!$E$9))/100)</f>
        <v>0.5800144150943396</v>
      </c>
      <c r="C3791">
        <f>'Założenia i wyniki'!$E$8*Znorm.Profile!C3791*(1+'Założenia i wyniki'!$E$10/100)^24</f>
        <v>0.38548650000000001</v>
      </c>
      <c r="D3791">
        <f t="shared" si="177"/>
        <v>0.38548650000000001</v>
      </c>
      <c r="E3791">
        <f t="shared" si="178"/>
        <v>0.19452791509433959</v>
      </c>
      <c r="F3791">
        <f t="shared" si="179"/>
        <v>0</v>
      </c>
    </row>
    <row r="3792" spans="1:6" x14ac:dyDescent="0.25">
      <c r="A3792">
        <v>3783</v>
      </c>
      <c r="B3792">
        <f>'Założenia i wyniki'!$E$6*Znorm.Profile!B3792*((100-(24*'Założenia i wyniki'!$E$9))/100)</f>
        <v>0.30629298113207543</v>
      </c>
      <c r="C3792">
        <f>'Założenia i wyniki'!$E$8*Znorm.Profile!C3792*(1+'Założenia i wyniki'!$E$10/100)^24</f>
        <v>0.37724610000000003</v>
      </c>
      <c r="D3792">
        <f t="shared" si="177"/>
        <v>0.30629298113207543</v>
      </c>
      <c r="E3792">
        <f t="shared" si="178"/>
        <v>0</v>
      </c>
      <c r="F3792">
        <f t="shared" si="179"/>
        <v>7.0953118867924603E-2</v>
      </c>
    </row>
    <row r="3793" spans="1:6" x14ac:dyDescent="0.25">
      <c r="A3793">
        <v>3784</v>
      </c>
      <c r="B3793">
        <f>'Założenia i wyniki'!$E$6*Znorm.Profile!B3793*((100-(24*'Założenia i wyniki'!$E$9))/100)</f>
        <v>0.87058188679245274</v>
      </c>
      <c r="C3793">
        <f>'Założenia i wyniki'!$E$8*Znorm.Profile!C3793*(1+'Założenia i wyniki'!$E$10/100)^24</f>
        <v>0.37053660000000005</v>
      </c>
      <c r="D3793">
        <f t="shared" si="177"/>
        <v>0.37053660000000005</v>
      </c>
      <c r="E3793">
        <f t="shared" si="178"/>
        <v>0.50004528679245275</v>
      </c>
      <c r="F3793">
        <f t="shared" si="179"/>
        <v>0</v>
      </c>
    </row>
    <row r="3794" spans="1:6" x14ac:dyDescent="0.25">
      <c r="A3794">
        <v>3785</v>
      </c>
      <c r="B3794">
        <f>'Założenia i wyniki'!$E$6*Znorm.Profile!B3794*((100-(24*'Założenia i wyniki'!$E$9))/100)</f>
        <v>0.53581833962264147</v>
      </c>
      <c r="C3794">
        <f>'Założenia i wyniki'!$E$8*Znorm.Profile!C3794*(1+'Założenia i wyniki'!$E$10/100)^24</f>
        <v>0.36926750000000003</v>
      </c>
      <c r="D3794">
        <f t="shared" si="177"/>
        <v>0.36926750000000003</v>
      </c>
      <c r="E3794">
        <f t="shared" si="178"/>
        <v>0.16655083962264144</v>
      </c>
      <c r="F3794">
        <f t="shared" si="179"/>
        <v>0</v>
      </c>
    </row>
    <row r="3795" spans="1:6" x14ac:dyDescent="0.25">
      <c r="A3795">
        <v>3786</v>
      </c>
      <c r="B3795">
        <f>'Założenia i wyniki'!$E$6*Znorm.Profile!B3795*((100-(24*'Założenia i wyniki'!$E$9))/100)</f>
        <v>0.28148128301886788</v>
      </c>
      <c r="C3795">
        <f>'Założenia i wyniki'!$E$8*Znorm.Profile!C3795*(1+'Założenia i wyniki'!$E$10/100)^24</f>
        <v>0.40326089999999998</v>
      </c>
      <c r="D3795">
        <f t="shared" si="177"/>
        <v>0.28148128301886788</v>
      </c>
      <c r="E3795">
        <f t="shared" si="178"/>
        <v>0</v>
      </c>
      <c r="F3795">
        <f t="shared" si="179"/>
        <v>0.1217796169811321</v>
      </c>
    </row>
    <row r="3796" spans="1:6" x14ac:dyDescent="0.25">
      <c r="A3796">
        <v>3787</v>
      </c>
      <c r="B3796">
        <f>'Założenia i wyniki'!$E$6*Znorm.Profile!B3796*((100-(24*'Założenia i wyniki'!$E$9))/100)</f>
        <v>4.3522233962264144E-2</v>
      </c>
      <c r="C3796">
        <f>'Założenia i wyniki'!$E$8*Znorm.Profile!C3796*(1+'Założenia i wyniki'!$E$10/100)^24</f>
        <v>0.44059785000000007</v>
      </c>
      <c r="D3796">
        <f t="shared" si="177"/>
        <v>4.3522233962264144E-2</v>
      </c>
      <c r="E3796">
        <f t="shared" si="178"/>
        <v>0</v>
      </c>
      <c r="F3796">
        <f t="shared" si="179"/>
        <v>0.39707561603773595</v>
      </c>
    </row>
    <row r="3797" spans="1:6" x14ac:dyDescent="0.25">
      <c r="A3797">
        <v>3788</v>
      </c>
      <c r="B3797">
        <f>'Założenia i wyniki'!$E$6*Znorm.Profile!B3797*((100-(24*'Założenia i wyniki'!$E$9))/100)</f>
        <v>0</v>
      </c>
      <c r="C3797">
        <f>'Założenia i wyniki'!$E$8*Znorm.Profile!C3797*(1+'Założenia i wyniki'!$E$10/100)^24</f>
        <v>0.47336975000000003</v>
      </c>
      <c r="D3797">
        <f t="shared" si="177"/>
        <v>0</v>
      </c>
      <c r="E3797">
        <f t="shared" si="178"/>
        <v>0</v>
      </c>
      <c r="F3797">
        <f t="shared" si="179"/>
        <v>0.47336975000000003</v>
      </c>
    </row>
    <row r="3798" spans="1:6" x14ac:dyDescent="0.25">
      <c r="A3798">
        <v>3789</v>
      </c>
      <c r="B3798">
        <f>'Założenia i wyniki'!$E$6*Znorm.Profile!B3798*((100-(24*'Założenia i wyniki'!$E$9))/100)</f>
        <v>0</v>
      </c>
      <c r="C3798">
        <f>'Założenia i wyniki'!$E$8*Znorm.Profile!C3798*(1+'Założenia i wyniki'!$E$10/100)^24</f>
        <v>0.47326684999999996</v>
      </c>
      <c r="D3798">
        <f t="shared" si="177"/>
        <v>0</v>
      </c>
      <c r="E3798">
        <f t="shared" si="178"/>
        <v>0</v>
      </c>
      <c r="F3798">
        <f t="shared" si="179"/>
        <v>0.47326684999999996</v>
      </c>
    </row>
    <row r="3799" spans="1:6" x14ac:dyDescent="0.25">
      <c r="A3799">
        <v>3790</v>
      </c>
      <c r="B3799">
        <f>'Założenia i wyniki'!$E$6*Znorm.Profile!B3799*((100-(24*'Założenia i wyniki'!$E$9))/100)</f>
        <v>0</v>
      </c>
      <c r="C3799">
        <f>'Założenia i wyniki'!$E$8*Znorm.Profile!C3799*(1+'Założenia i wyniki'!$E$10/100)^24</f>
        <v>0.39347979999999999</v>
      </c>
      <c r="D3799">
        <f t="shared" si="177"/>
        <v>0</v>
      </c>
      <c r="E3799">
        <f t="shared" si="178"/>
        <v>0</v>
      </c>
      <c r="F3799">
        <f t="shared" si="179"/>
        <v>0.39347979999999999</v>
      </c>
    </row>
    <row r="3800" spans="1:6" x14ac:dyDescent="0.25">
      <c r="A3800">
        <v>3791</v>
      </c>
      <c r="B3800">
        <f>'Założenia i wyniki'!$E$6*Znorm.Profile!B3800*((100-(24*'Założenia i wyniki'!$E$9))/100)</f>
        <v>0</v>
      </c>
      <c r="C3800">
        <f>'Założenia i wyniki'!$E$8*Znorm.Profile!C3800*(1+'Założenia i wyniki'!$E$10/100)^24</f>
        <v>0.29451379999999999</v>
      </c>
      <c r="D3800">
        <f t="shared" si="177"/>
        <v>0</v>
      </c>
      <c r="E3800">
        <f t="shared" si="178"/>
        <v>0</v>
      </c>
      <c r="F3800">
        <f t="shared" si="179"/>
        <v>0.29451379999999999</v>
      </c>
    </row>
    <row r="3801" spans="1:6" x14ac:dyDescent="0.25">
      <c r="A3801">
        <v>3792</v>
      </c>
      <c r="B3801">
        <f>'Założenia i wyniki'!$E$6*Znorm.Profile!B3801*((100-(24*'Założenia i wyniki'!$E$9))/100)</f>
        <v>0</v>
      </c>
      <c r="C3801">
        <f>'Założenia i wyniki'!$E$8*Znorm.Profile!C3801*(1+'Założenia i wyniki'!$E$10/100)^24</f>
        <v>0.23002630000000002</v>
      </c>
      <c r="D3801">
        <f t="shared" si="177"/>
        <v>0</v>
      </c>
      <c r="E3801">
        <f t="shared" si="178"/>
        <v>0</v>
      </c>
      <c r="F3801">
        <f t="shared" si="179"/>
        <v>0.23002630000000002</v>
      </c>
    </row>
    <row r="3802" spans="1:6" x14ac:dyDescent="0.25">
      <c r="A3802">
        <v>3793</v>
      </c>
      <c r="B3802">
        <f>'Założenia i wyniki'!$E$6*Znorm.Profile!B3802*((100-(24*'Założenia i wyniki'!$E$9))/100)</f>
        <v>0</v>
      </c>
      <c r="C3802">
        <f>'Założenia i wyniki'!$E$8*Znorm.Profile!C3802*(1+'Założenia i wyniki'!$E$10/100)^24</f>
        <v>0.19679345000000001</v>
      </c>
      <c r="D3802">
        <f t="shared" si="177"/>
        <v>0</v>
      </c>
      <c r="E3802">
        <f t="shared" si="178"/>
        <v>0</v>
      </c>
      <c r="F3802">
        <f t="shared" si="179"/>
        <v>0.19679345000000001</v>
      </c>
    </row>
    <row r="3803" spans="1:6" x14ac:dyDescent="0.25">
      <c r="A3803">
        <v>3794</v>
      </c>
      <c r="B3803">
        <f>'Założenia i wyniki'!$E$6*Znorm.Profile!B3803*((100-(24*'Założenia i wyniki'!$E$9))/100)</f>
        <v>0</v>
      </c>
      <c r="C3803">
        <f>'Założenia i wyniki'!$E$8*Znorm.Profile!C3803*(1+'Założenia i wyniki'!$E$10/100)^24</f>
        <v>0.18456340000000002</v>
      </c>
      <c r="D3803">
        <f t="shared" si="177"/>
        <v>0</v>
      </c>
      <c r="E3803">
        <f t="shared" si="178"/>
        <v>0</v>
      </c>
      <c r="F3803">
        <f t="shared" si="179"/>
        <v>0.18456340000000002</v>
      </c>
    </row>
    <row r="3804" spans="1:6" x14ac:dyDescent="0.25">
      <c r="A3804">
        <v>3795</v>
      </c>
      <c r="B3804">
        <f>'Założenia i wyniki'!$E$6*Znorm.Profile!B3804*((100-(24*'Założenia i wyniki'!$E$9))/100)</f>
        <v>0</v>
      </c>
      <c r="C3804">
        <f>'Założenia i wyniki'!$E$8*Znorm.Profile!C3804*(1+'Założenia i wyniki'!$E$10/100)^24</f>
        <v>0.18134585</v>
      </c>
      <c r="D3804">
        <f t="shared" si="177"/>
        <v>0</v>
      </c>
      <c r="E3804">
        <f t="shared" si="178"/>
        <v>0</v>
      </c>
      <c r="F3804">
        <f t="shared" si="179"/>
        <v>0.18134585</v>
      </c>
    </row>
    <row r="3805" spans="1:6" x14ac:dyDescent="0.25">
      <c r="A3805">
        <v>3796</v>
      </c>
      <c r="B3805">
        <f>'Założenia i wyniki'!$E$6*Znorm.Profile!B3805*((100-(24*'Założenia i wyniki'!$E$9))/100)</f>
        <v>0</v>
      </c>
      <c r="C3805">
        <f>'Założenia i wyniki'!$E$8*Znorm.Profile!C3805*(1+'Założenia i wyniki'!$E$10/100)^24</f>
        <v>0.20202175</v>
      </c>
      <c r="D3805">
        <f t="shared" si="177"/>
        <v>0</v>
      </c>
      <c r="E3805">
        <f t="shared" si="178"/>
        <v>0</v>
      </c>
      <c r="F3805">
        <f t="shared" si="179"/>
        <v>0.20202175</v>
      </c>
    </row>
    <row r="3806" spans="1:6" x14ac:dyDescent="0.25">
      <c r="A3806">
        <v>3797</v>
      </c>
      <c r="B3806">
        <f>'Założenia i wyniki'!$E$6*Znorm.Profile!B3806*((100-(24*'Założenia i wyniki'!$E$9))/100)</f>
        <v>2.5615124528301884E-2</v>
      </c>
      <c r="C3806">
        <f>'Założenia i wyniki'!$E$8*Znorm.Profile!C3806*(1+'Założenia i wyniki'!$E$10/100)^24</f>
        <v>0.24299029999999999</v>
      </c>
      <c r="D3806">
        <f t="shared" si="177"/>
        <v>2.5615124528301884E-2</v>
      </c>
      <c r="E3806">
        <f t="shared" si="178"/>
        <v>0</v>
      </c>
      <c r="F3806">
        <f t="shared" si="179"/>
        <v>0.2173751754716981</v>
      </c>
    </row>
    <row r="3807" spans="1:6" x14ac:dyDescent="0.25">
      <c r="A3807">
        <v>3798</v>
      </c>
      <c r="B3807">
        <f>'Założenia i wyniki'!$E$6*Znorm.Profile!B3807*((100-(24*'Założenia i wyniki'!$E$9))/100)</f>
        <v>8.1272603773584903E-2</v>
      </c>
      <c r="C3807">
        <f>'Założenia i wyniki'!$E$8*Znorm.Profile!C3807*(1+'Założenia i wyniki'!$E$10/100)^24</f>
        <v>0.32509925000000001</v>
      </c>
      <c r="D3807">
        <f t="shared" si="177"/>
        <v>8.1272603773584903E-2</v>
      </c>
      <c r="E3807">
        <f t="shared" si="178"/>
        <v>0</v>
      </c>
      <c r="F3807">
        <f t="shared" si="179"/>
        <v>0.24382664622641509</v>
      </c>
    </row>
    <row r="3808" spans="1:6" x14ac:dyDescent="0.25">
      <c r="A3808">
        <v>3799</v>
      </c>
      <c r="B3808">
        <f>'Założenia i wyniki'!$E$6*Znorm.Profile!B3808*((100-(24*'Założenia i wyniki'!$E$9))/100)</f>
        <v>0.12691698113207545</v>
      </c>
      <c r="C3808">
        <f>'Założenia i wyniki'!$E$8*Znorm.Profile!C3808*(1+'Założenia i wyniki'!$E$10/100)^24</f>
        <v>0.38182515</v>
      </c>
      <c r="D3808">
        <f t="shared" si="177"/>
        <v>0.12691698113207545</v>
      </c>
      <c r="E3808">
        <f t="shared" si="178"/>
        <v>0</v>
      </c>
      <c r="F3808">
        <f t="shared" si="179"/>
        <v>0.25490816886792456</v>
      </c>
    </row>
    <row r="3809" spans="1:6" x14ac:dyDescent="0.25">
      <c r="A3809">
        <v>3800</v>
      </c>
      <c r="B3809">
        <f>'Założenia i wyniki'!$E$6*Znorm.Profile!B3809*((100-(24*'Założenia i wyniki'!$E$9))/100)</f>
        <v>0.19664128301886794</v>
      </c>
      <c r="C3809">
        <f>'Założenia i wyniki'!$E$8*Znorm.Profile!C3809*(1+'Założenia i wyniki'!$E$10/100)^24</f>
        <v>0.39999435</v>
      </c>
      <c r="D3809">
        <f t="shared" si="177"/>
        <v>0.19664128301886794</v>
      </c>
      <c r="E3809">
        <f t="shared" si="178"/>
        <v>0</v>
      </c>
      <c r="F3809">
        <f t="shared" si="179"/>
        <v>0.20335306698113206</v>
      </c>
    </row>
    <row r="3810" spans="1:6" x14ac:dyDescent="0.25">
      <c r="A3810">
        <v>3801</v>
      </c>
      <c r="B3810">
        <f>'Założenia i wyniki'!$E$6*Znorm.Profile!B3810*((100-(24*'Założenia i wyniki'!$E$9))/100)</f>
        <v>0.34022135849056601</v>
      </c>
      <c r="C3810">
        <f>'Założenia i wyniki'!$E$8*Znorm.Profile!C3810*(1+'Założenia i wyniki'!$E$10/100)^24</f>
        <v>0.40019315</v>
      </c>
      <c r="D3810">
        <f t="shared" si="177"/>
        <v>0.34022135849056601</v>
      </c>
      <c r="E3810">
        <f t="shared" si="178"/>
        <v>0</v>
      </c>
      <c r="F3810">
        <f t="shared" si="179"/>
        <v>5.9971791509433992E-2</v>
      </c>
    </row>
    <row r="3811" spans="1:6" x14ac:dyDescent="0.25">
      <c r="A3811">
        <v>3802</v>
      </c>
      <c r="B3811">
        <f>'Założenia i wyniki'!$E$6*Znorm.Profile!B3811*((100-(24*'Założenia i wyniki'!$E$9))/100)</f>
        <v>0.44194550943396216</v>
      </c>
      <c r="C3811">
        <f>'Założenia i wyniki'!$E$8*Znorm.Profile!C3811*(1+'Założenia i wyniki'!$E$10/100)^24</f>
        <v>0.39542649999999996</v>
      </c>
      <c r="D3811">
        <f t="shared" si="177"/>
        <v>0.39542649999999996</v>
      </c>
      <c r="E3811">
        <f t="shared" si="178"/>
        <v>4.65190094339622E-2</v>
      </c>
      <c r="F3811">
        <f t="shared" si="179"/>
        <v>0</v>
      </c>
    </row>
    <row r="3812" spans="1:6" x14ac:dyDescent="0.25">
      <c r="A3812">
        <v>3803</v>
      </c>
      <c r="B3812">
        <f>'Założenia i wyniki'!$E$6*Znorm.Profile!B3812*((100-(24*'Założenia i wyniki'!$E$9))/100)</f>
        <v>1.0785275471698113</v>
      </c>
      <c r="C3812">
        <f>'Założenia i wyniki'!$E$8*Znorm.Profile!C3812*(1+'Założenia i wyniki'!$E$10/100)^24</f>
        <v>0.3781834</v>
      </c>
      <c r="D3812">
        <f t="shared" si="177"/>
        <v>0.3781834</v>
      </c>
      <c r="E3812">
        <f t="shared" si="178"/>
        <v>0.7003441471698113</v>
      </c>
      <c r="F3812">
        <f t="shared" si="179"/>
        <v>0</v>
      </c>
    </row>
    <row r="3813" spans="1:6" x14ac:dyDescent="0.25">
      <c r="A3813">
        <v>3804</v>
      </c>
      <c r="B3813">
        <f>'Założenia i wyniki'!$E$6*Znorm.Profile!B3813*((100-(24*'Założenia i wyniki'!$E$9))/100)</f>
        <v>0.33865871698113204</v>
      </c>
      <c r="C3813">
        <f>'Założenia i wyniki'!$E$8*Znorm.Profile!C3813*(1+'Założenia i wyniki'!$E$10/100)^24</f>
        <v>0.37142139999999996</v>
      </c>
      <c r="D3813">
        <f t="shared" si="177"/>
        <v>0.33865871698113204</v>
      </c>
      <c r="E3813">
        <f t="shared" si="178"/>
        <v>0</v>
      </c>
      <c r="F3813">
        <f t="shared" si="179"/>
        <v>3.2762683018867922E-2</v>
      </c>
    </row>
    <row r="3814" spans="1:6" x14ac:dyDescent="0.25">
      <c r="A3814">
        <v>3805</v>
      </c>
      <c r="B3814">
        <f>'Założenia i wyniki'!$E$6*Znorm.Profile!B3814*((100-(24*'Założenia i wyniki'!$E$9))/100)</f>
        <v>0.94589358490566045</v>
      </c>
      <c r="C3814">
        <f>'Założenia i wyniki'!$E$8*Znorm.Profile!C3814*(1+'Założenia i wyniki'!$E$10/100)^24</f>
        <v>0.37178574999999997</v>
      </c>
      <c r="D3814">
        <f t="shared" si="177"/>
        <v>0.37178574999999997</v>
      </c>
      <c r="E3814">
        <f t="shared" si="178"/>
        <v>0.57410783490566053</v>
      </c>
      <c r="F3814">
        <f t="shared" si="179"/>
        <v>0</v>
      </c>
    </row>
    <row r="3815" spans="1:6" x14ac:dyDescent="0.25">
      <c r="A3815">
        <v>3806</v>
      </c>
      <c r="B3815">
        <f>'Założenia i wyniki'!$E$6*Znorm.Profile!B3815*((100-(24*'Założenia i wyniki'!$E$9))/100)</f>
        <v>1.4454815094339621</v>
      </c>
      <c r="C3815">
        <f>'Założenia i wyniki'!$E$8*Znorm.Profile!C3815*(1+'Założenia i wyniki'!$E$10/100)^24</f>
        <v>0.36903544999999999</v>
      </c>
      <c r="D3815">
        <f t="shared" si="177"/>
        <v>0.36903544999999999</v>
      </c>
      <c r="E3815">
        <f t="shared" si="178"/>
        <v>1.0764460594339622</v>
      </c>
      <c r="F3815">
        <f t="shared" si="179"/>
        <v>0</v>
      </c>
    </row>
    <row r="3816" spans="1:6" x14ac:dyDescent="0.25">
      <c r="A3816">
        <v>3807</v>
      </c>
      <c r="B3816">
        <f>'Założenia i wyniki'!$E$6*Znorm.Profile!B3816*((100-(24*'Założenia i wyniki'!$E$9))/100)</f>
        <v>0.28982807547169809</v>
      </c>
      <c r="C3816">
        <f>'Założenia i wyniki'!$E$8*Znorm.Profile!C3816*(1+'Założenia i wyniki'!$E$10/100)^24</f>
        <v>0.38289020000000001</v>
      </c>
      <c r="D3816">
        <f t="shared" si="177"/>
        <v>0.28982807547169809</v>
      </c>
      <c r="E3816">
        <f t="shared" si="178"/>
        <v>0</v>
      </c>
      <c r="F3816">
        <f t="shared" si="179"/>
        <v>9.3062124528301926E-2</v>
      </c>
    </row>
    <row r="3817" spans="1:6" x14ac:dyDescent="0.25">
      <c r="A3817">
        <v>3808</v>
      </c>
      <c r="B3817">
        <f>'Założenia i wyniki'!$E$6*Znorm.Profile!B3817*((100-(24*'Założenia i wyniki'!$E$9))/100)</f>
        <v>0.22240581132075471</v>
      </c>
      <c r="C3817">
        <f>'Założenia i wyniki'!$E$8*Znorm.Profile!C3817*(1+'Założenia i wyniki'!$E$10/100)^24</f>
        <v>0.40375824999999999</v>
      </c>
      <c r="D3817">
        <f t="shared" si="177"/>
        <v>0.22240581132075471</v>
      </c>
      <c r="E3817">
        <f t="shared" si="178"/>
        <v>0</v>
      </c>
      <c r="F3817">
        <f t="shared" si="179"/>
        <v>0.18135243867924528</v>
      </c>
    </row>
    <row r="3818" spans="1:6" x14ac:dyDescent="0.25">
      <c r="A3818">
        <v>3809</v>
      </c>
      <c r="B3818">
        <f>'Założenia i wyniki'!$E$6*Znorm.Profile!B3818*((100-(24*'Założenia i wyniki'!$E$9))/100)</f>
        <v>0.4951515471698113</v>
      </c>
      <c r="C3818">
        <f>'Założenia i wyniki'!$E$8*Znorm.Profile!C3818*(1+'Założenia i wyniki'!$E$10/100)^24</f>
        <v>0.42337225000000001</v>
      </c>
      <c r="D3818">
        <f t="shared" si="177"/>
        <v>0.42337225000000001</v>
      </c>
      <c r="E3818">
        <f t="shared" si="178"/>
        <v>7.1779297169811296E-2</v>
      </c>
      <c r="F3818">
        <f t="shared" si="179"/>
        <v>0</v>
      </c>
    </row>
    <row r="3819" spans="1:6" x14ac:dyDescent="0.25">
      <c r="A3819">
        <v>3810</v>
      </c>
      <c r="B3819">
        <f>'Założenia i wyniki'!$E$6*Znorm.Profile!B3819*((100-(24*'Założenia i wyniki'!$E$9))/100)</f>
        <v>0.29283901886792452</v>
      </c>
      <c r="C3819">
        <f>'Założenia i wyniki'!$E$8*Znorm.Profile!C3819*(1+'Założenia i wyniki'!$E$10/100)^24</f>
        <v>0.4358494</v>
      </c>
      <c r="D3819">
        <f t="shared" si="177"/>
        <v>0.29283901886792452</v>
      </c>
      <c r="E3819">
        <f t="shared" si="178"/>
        <v>0</v>
      </c>
      <c r="F3819">
        <f t="shared" si="179"/>
        <v>0.14301038113207548</v>
      </c>
    </row>
    <row r="3820" spans="1:6" x14ac:dyDescent="0.25">
      <c r="A3820">
        <v>3811</v>
      </c>
      <c r="B3820">
        <f>'Założenia i wyniki'!$E$6*Znorm.Profile!B3820*((100-(24*'Założenia i wyniki'!$E$9))/100)</f>
        <v>0.11905041509433964</v>
      </c>
      <c r="C3820">
        <f>'Założenia i wyniki'!$E$8*Znorm.Profile!C3820*(1+'Założenia i wyniki'!$E$10/100)^24</f>
        <v>0.45890599999999998</v>
      </c>
      <c r="D3820">
        <f t="shared" si="177"/>
        <v>0.11905041509433964</v>
      </c>
      <c r="E3820">
        <f t="shared" si="178"/>
        <v>0</v>
      </c>
      <c r="F3820">
        <f t="shared" si="179"/>
        <v>0.33985558490566037</v>
      </c>
    </row>
    <row r="3821" spans="1:6" x14ac:dyDescent="0.25">
      <c r="A3821">
        <v>3812</v>
      </c>
      <c r="B3821">
        <f>'Założenia i wyniki'!$E$6*Znorm.Profile!B3821*((100-(24*'Założenia i wyniki'!$E$9))/100)</f>
        <v>0</v>
      </c>
      <c r="C3821">
        <f>'Założenia i wyniki'!$E$8*Znorm.Profile!C3821*(1+'Założenia i wyniki'!$E$10/100)^24</f>
        <v>0.49251859999999997</v>
      </c>
      <c r="D3821">
        <f t="shared" si="177"/>
        <v>0</v>
      </c>
      <c r="E3821">
        <f t="shared" si="178"/>
        <v>0</v>
      </c>
      <c r="F3821">
        <f t="shared" si="179"/>
        <v>0.49251859999999997</v>
      </c>
    </row>
    <row r="3822" spans="1:6" x14ac:dyDescent="0.25">
      <c r="A3822">
        <v>3813</v>
      </c>
      <c r="B3822">
        <f>'Założenia i wyniki'!$E$6*Znorm.Profile!B3822*((100-(24*'Założenia i wyniki'!$E$9))/100)</f>
        <v>0</v>
      </c>
      <c r="C3822">
        <f>'Założenia i wyniki'!$E$8*Znorm.Profile!C3822*(1+'Założenia i wyniki'!$E$10/100)^24</f>
        <v>0.4868041500000001</v>
      </c>
      <c r="D3822">
        <f t="shared" si="177"/>
        <v>0</v>
      </c>
      <c r="E3822">
        <f t="shared" si="178"/>
        <v>0</v>
      </c>
      <c r="F3822">
        <f t="shared" si="179"/>
        <v>0.4868041500000001</v>
      </c>
    </row>
    <row r="3823" spans="1:6" x14ac:dyDescent="0.25">
      <c r="A3823">
        <v>3814</v>
      </c>
      <c r="B3823">
        <f>'Założenia i wyniki'!$E$6*Znorm.Profile!B3823*((100-(24*'Założenia i wyniki'!$E$9))/100)</f>
        <v>0</v>
      </c>
      <c r="C3823">
        <f>'Założenia i wyniki'!$E$8*Znorm.Profile!C3823*(1+'Założenia i wyniki'!$E$10/100)^24</f>
        <v>0.41254185000000004</v>
      </c>
      <c r="D3823">
        <f t="shared" si="177"/>
        <v>0</v>
      </c>
      <c r="E3823">
        <f t="shared" si="178"/>
        <v>0</v>
      </c>
      <c r="F3823">
        <f t="shared" si="179"/>
        <v>0.41254185000000004</v>
      </c>
    </row>
    <row r="3824" spans="1:6" x14ac:dyDescent="0.25">
      <c r="A3824">
        <v>3815</v>
      </c>
      <c r="B3824">
        <f>'Założenia i wyniki'!$E$6*Znorm.Profile!B3824*((100-(24*'Założenia i wyniki'!$E$9))/100)</f>
        <v>0</v>
      </c>
      <c r="C3824">
        <f>'Założenia i wyniki'!$E$8*Znorm.Profile!C3824*(1+'Założenia i wyniki'!$E$10/100)^24</f>
        <v>0.30748094999999998</v>
      </c>
      <c r="D3824">
        <f t="shared" si="177"/>
        <v>0</v>
      </c>
      <c r="E3824">
        <f t="shared" si="178"/>
        <v>0</v>
      </c>
      <c r="F3824">
        <f t="shared" si="179"/>
        <v>0.30748094999999998</v>
      </c>
    </row>
    <row r="3825" spans="1:6" x14ac:dyDescent="0.25">
      <c r="A3825">
        <v>3816</v>
      </c>
      <c r="B3825">
        <f>'Założenia i wyniki'!$E$6*Znorm.Profile!B3825*((100-(24*'Założenia i wyniki'!$E$9))/100)</f>
        <v>0</v>
      </c>
      <c r="C3825">
        <f>'Założenia i wyniki'!$E$8*Znorm.Profile!C3825*(1+'Założenia i wyniki'!$E$10/100)^24</f>
        <v>0.22933645</v>
      </c>
      <c r="D3825">
        <f t="shared" si="177"/>
        <v>0</v>
      </c>
      <c r="E3825">
        <f t="shared" si="178"/>
        <v>0</v>
      </c>
      <c r="F3825">
        <f t="shared" si="179"/>
        <v>0.22933645</v>
      </c>
    </row>
    <row r="3826" spans="1:6" x14ac:dyDescent="0.25">
      <c r="A3826">
        <v>3817</v>
      </c>
      <c r="B3826">
        <f>'Założenia i wyniki'!$E$6*Znorm.Profile!B3826*((100-(24*'Założenia i wyniki'!$E$9))/100)</f>
        <v>0</v>
      </c>
      <c r="C3826">
        <f>'Założenia i wyniki'!$E$8*Znorm.Profile!C3826*(1+'Założenia i wyniki'!$E$10/100)^24</f>
        <v>0.1994734</v>
      </c>
      <c r="D3826">
        <f t="shared" si="177"/>
        <v>0</v>
      </c>
      <c r="E3826">
        <f t="shared" si="178"/>
        <v>0</v>
      </c>
      <c r="F3826">
        <f t="shared" si="179"/>
        <v>0.1994734</v>
      </c>
    </row>
    <row r="3827" spans="1:6" x14ac:dyDescent="0.25">
      <c r="A3827">
        <v>3818</v>
      </c>
      <c r="B3827">
        <f>'Założenia i wyniki'!$E$6*Znorm.Profile!B3827*((100-(24*'Założenia i wyniki'!$E$9))/100)</f>
        <v>0</v>
      </c>
      <c r="C3827">
        <f>'Założenia i wyniki'!$E$8*Znorm.Profile!C3827*(1+'Założenia i wyniki'!$E$10/100)^24</f>
        <v>0.1831585</v>
      </c>
      <c r="D3827">
        <f t="shared" si="177"/>
        <v>0</v>
      </c>
      <c r="E3827">
        <f t="shared" si="178"/>
        <v>0</v>
      </c>
      <c r="F3827">
        <f t="shared" si="179"/>
        <v>0.1831585</v>
      </c>
    </row>
    <row r="3828" spans="1:6" x14ac:dyDescent="0.25">
      <c r="A3828">
        <v>3819</v>
      </c>
      <c r="B3828">
        <f>'Założenia i wyniki'!$E$6*Znorm.Profile!B3828*((100-(24*'Założenia i wyniki'!$E$9))/100)</f>
        <v>0</v>
      </c>
      <c r="C3828">
        <f>'Założenia i wyniki'!$E$8*Znorm.Profile!C3828*(1+'Założenia i wyniki'!$E$10/100)^24</f>
        <v>0.1815177</v>
      </c>
      <c r="D3828">
        <f t="shared" si="177"/>
        <v>0</v>
      </c>
      <c r="E3828">
        <f t="shared" si="178"/>
        <v>0</v>
      </c>
      <c r="F3828">
        <f t="shared" si="179"/>
        <v>0.1815177</v>
      </c>
    </row>
    <row r="3829" spans="1:6" x14ac:dyDescent="0.25">
      <c r="A3829">
        <v>3820</v>
      </c>
      <c r="B3829">
        <f>'Założenia i wyniki'!$E$6*Znorm.Profile!B3829*((100-(24*'Założenia i wyniki'!$E$9))/100)</f>
        <v>0</v>
      </c>
      <c r="C3829">
        <f>'Założenia i wyniki'!$E$8*Znorm.Profile!C3829*(1+'Założenia i wyniki'!$E$10/100)^24</f>
        <v>0.20026194999999999</v>
      </c>
      <c r="D3829">
        <f t="shared" si="177"/>
        <v>0</v>
      </c>
      <c r="E3829">
        <f t="shared" si="178"/>
        <v>0</v>
      </c>
      <c r="F3829">
        <f t="shared" si="179"/>
        <v>0.20026194999999999</v>
      </c>
    </row>
    <row r="3830" spans="1:6" x14ac:dyDescent="0.25">
      <c r="A3830">
        <v>3821</v>
      </c>
      <c r="B3830">
        <f>'Założenia i wyniki'!$E$6*Znorm.Profile!B3830*((100-(24*'Założenia i wyniki'!$E$9))/100)</f>
        <v>3.3432143396226417E-2</v>
      </c>
      <c r="C3830">
        <f>'Założenia i wyniki'!$E$8*Znorm.Profile!C3830*(1+'Założenia i wyniki'!$E$10/100)^24</f>
        <v>0.24816190000000005</v>
      </c>
      <c r="D3830">
        <f t="shared" si="177"/>
        <v>3.3432143396226417E-2</v>
      </c>
      <c r="E3830">
        <f t="shared" si="178"/>
        <v>0</v>
      </c>
      <c r="F3830">
        <f t="shared" si="179"/>
        <v>0.21472975660377364</v>
      </c>
    </row>
    <row r="3831" spans="1:6" x14ac:dyDescent="0.25">
      <c r="A3831">
        <v>3822</v>
      </c>
      <c r="B3831">
        <f>'Założenia i wyniki'!$E$6*Znorm.Profile!B3831*((100-(24*'Założenia i wyniki'!$E$9))/100)</f>
        <v>0.22697939622641508</v>
      </c>
      <c r="C3831">
        <f>'Założenia i wyniki'!$E$8*Znorm.Profile!C3831*(1+'Założenia i wyniki'!$E$10/100)^24</f>
        <v>0.32702704999999999</v>
      </c>
      <c r="D3831">
        <f t="shared" si="177"/>
        <v>0.22697939622641508</v>
      </c>
      <c r="E3831">
        <f t="shared" si="178"/>
        <v>0</v>
      </c>
      <c r="F3831">
        <f t="shared" si="179"/>
        <v>0.1000476537735849</v>
      </c>
    </row>
    <row r="3832" spans="1:6" x14ac:dyDescent="0.25">
      <c r="A3832">
        <v>3823</v>
      </c>
      <c r="B3832">
        <f>'Założenia i wyniki'!$E$6*Znorm.Profile!B3832*((100-(24*'Założenia i wyniki'!$E$9))/100)</f>
        <v>0.66078392452830181</v>
      </c>
      <c r="C3832">
        <f>'Założenia i wyniki'!$E$8*Znorm.Profile!C3832*(1+'Założenia i wyniki'!$E$10/100)^24</f>
        <v>0.37305274999999999</v>
      </c>
      <c r="D3832">
        <f t="shared" si="177"/>
        <v>0.37305274999999999</v>
      </c>
      <c r="E3832">
        <f t="shared" si="178"/>
        <v>0.28773117452830183</v>
      </c>
      <c r="F3832">
        <f t="shared" si="179"/>
        <v>0</v>
      </c>
    </row>
    <row r="3833" spans="1:6" x14ac:dyDescent="0.25">
      <c r="A3833">
        <v>3824</v>
      </c>
      <c r="B3833">
        <f>'Założenia i wyniki'!$E$6*Znorm.Profile!B3833*((100-(24*'Założenia i wyniki'!$E$9))/100)</f>
        <v>0.61699184905660365</v>
      </c>
      <c r="C3833">
        <f>'Założenia i wyniki'!$E$8*Znorm.Profile!C3833*(1+'Założenia i wyniki'!$E$10/100)^24</f>
        <v>0.37875005000000006</v>
      </c>
      <c r="D3833">
        <f t="shared" si="177"/>
        <v>0.37875005000000006</v>
      </c>
      <c r="E3833">
        <f t="shared" si="178"/>
        <v>0.23824179905660359</v>
      </c>
      <c r="F3833">
        <f t="shared" si="179"/>
        <v>0</v>
      </c>
    </row>
    <row r="3834" spans="1:6" x14ac:dyDescent="0.25">
      <c r="A3834">
        <v>3825</v>
      </c>
      <c r="B3834">
        <f>'Założenia i wyniki'!$E$6*Znorm.Profile!B3834*((100-(24*'Założenia i wyniki'!$E$9))/100)</f>
        <v>0.43279833962264141</v>
      </c>
      <c r="C3834">
        <f>'Założenia i wyniki'!$E$8*Znorm.Profile!C3834*(1+'Założenia i wyniki'!$E$10/100)^24</f>
        <v>0.38238725000000001</v>
      </c>
      <c r="D3834">
        <f t="shared" si="177"/>
        <v>0.38238725000000001</v>
      </c>
      <c r="E3834">
        <f t="shared" si="178"/>
        <v>5.0411089622641403E-2</v>
      </c>
      <c r="F3834">
        <f t="shared" si="179"/>
        <v>0</v>
      </c>
    </row>
    <row r="3835" spans="1:6" x14ac:dyDescent="0.25">
      <c r="A3835">
        <v>3826</v>
      </c>
      <c r="B3835">
        <f>'Założenia i wyniki'!$E$6*Znorm.Profile!B3835*((100-(24*'Założenia i wyniki'!$E$9))/100)</f>
        <v>1.0755547169811321</v>
      </c>
      <c r="C3835">
        <f>'Założenia i wyniki'!$E$8*Znorm.Profile!C3835*(1+'Założenia i wyniki'!$E$10/100)^24</f>
        <v>0.37666195000000002</v>
      </c>
      <c r="D3835">
        <f t="shared" si="177"/>
        <v>0.37666195000000002</v>
      </c>
      <c r="E3835">
        <f t="shared" si="178"/>
        <v>0.69889276698113212</v>
      </c>
      <c r="F3835">
        <f t="shared" si="179"/>
        <v>0</v>
      </c>
    </row>
    <row r="3836" spans="1:6" x14ac:dyDescent="0.25">
      <c r="A3836">
        <v>3827</v>
      </c>
      <c r="B3836">
        <f>'Założenia i wyniki'!$E$6*Znorm.Profile!B3836*((100-(24*'Założenia i wyniki'!$E$9))/100)</f>
        <v>1.4373252830188679</v>
      </c>
      <c r="C3836">
        <f>'Założenia i wyniki'!$E$8*Znorm.Profile!C3836*(1+'Założenia i wyniki'!$E$10/100)^24</f>
        <v>0.37214799999999998</v>
      </c>
      <c r="D3836">
        <f t="shared" si="177"/>
        <v>0.37214799999999998</v>
      </c>
      <c r="E3836">
        <f t="shared" si="178"/>
        <v>1.0651772830188679</v>
      </c>
      <c r="F3836">
        <f t="shared" si="179"/>
        <v>0</v>
      </c>
    </row>
    <row r="3837" spans="1:6" x14ac:dyDescent="0.25">
      <c r="A3837">
        <v>3828</v>
      </c>
      <c r="B3837">
        <f>'Założenia i wyniki'!$E$6*Znorm.Profile!B3837*((100-(24*'Założenia i wyniki'!$E$9))/100)</f>
        <v>0.50978701886792455</v>
      </c>
      <c r="C3837">
        <f>'Założenia i wyniki'!$E$8*Znorm.Profile!C3837*(1+'Założenia i wyniki'!$E$10/100)^24</f>
        <v>0.37779489999999999</v>
      </c>
      <c r="D3837">
        <f t="shared" si="177"/>
        <v>0.37779489999999999</v>
      </c>
      <c r="E3837">
        <f t="shared" si="178"/>
        <v>0.13199211886792456</v>
      </c>
      <c r="F3837">
        <f t="shared" si="179"/>
        <v>0</v>
      </c>
    </row>
    <row r="3838" spans="1:6" x14ac:dyDescent="0.25">
      <c r="A3838">
        <v>3829</v>
      </c>
      <c r="B3838">
        <f>'Założenia i wyniki'!$E$6*Znorm.Profile!B3838*((100-(24*'Założenia i wyniki'!$E$9))/100)</f>
        <v>0.26062573584905657</v>
      </c>
      <c r="C3838">
        <f>'Założenia i wyniki'!$E$8*Znorm.Profile!C3838*(1+'Założenia i wyniki'!$E$10/100)^24</f>
        <v>0.37171854999999998</v>
      </c>
      <c r="D3838">
        <f t="shared" si="177"/>
        <v>0.26062573584905657</v>
      </c>
      <c r="E3838">
        <f t="shared" si="178"/>
        <v>0</v>
      </c>
      <c r="F3838">
        <f t="shared" si="179"/>
        <v>0.11109281415094341</v>
      </c>
    </row>
    <row r="3839" spans="1:6" x14ac:dyDescent="0.25">
      <c r="A3839">
        <v>3830</v>
      </c>
      <c r="B3839">
        <f>'Założenia i wyniki'!$E$6*Znorm.Profile!B3839*((100-(24*'Założenia i wyniki'!$E$9))/100)</f>
        <v>0.40496045283018861</v>
      </c>
      <c r="C3839">
        <f>'Założenia i wyniki'!$E$8*Znorm.Profile!C3839*(1+'Założenia i wyniki'!$E$10/100)^24</f>
        <v>0.37603019999999998</v>
      </c>
      <c r="D3839">
        <f t="shared" si="177"/>
        <v>0.37603019999999998</v>
      </c>
      <c r="E3839">
        <f t="shared" si="178"/>
        <v>2.893025283018863E-2</v>
      </c>
      <c r="F3839">
        <f t="shared" si="179"/>
        <v>0</v>
      </c>
    </row>
    <row r="3840" spans="1:6" x14ac:dyDescent="0.25">
      <c r="A3840">
        <v>3831</v>
      </c>
      <c r="B3840">
        <f>'Założenia i wyniki'!$E$6*Znorm.Profile!B3840*((100-(24*'Założenia i wyniki'!$E$9))/100)</f>
        <v>0.7053458867924528</v>
      </c>
      <c r="C3840">
        <f>'Założenia i wyniki'!$E$8*Znorm.Profile!C3840*(1+'Założenia i wyniki'!$E$10/100)^24</f>
        <v>0.39211794999999999</v>
      </c>
      <c r="D3840">
        <f t="shared" si="177"/>
        <v>0.39211794999999999</v>
      </c>
      <c r="E3840">
        <f t="shared" si="178"/>
        <v>0.31322793679245281</v>
      </c>
      <c r="F3840">
        <f t="shared" si="179"/>
        <v>0</v>
      </c>
    </row>
    <row r="3841" spans="1:6" x14ac:dyDescent="0.25">
      <c r="A3841">
        <v>3832</v>
      </c>
      <c r="B3841">
        <f>'Założenia i wyniki'!$E$6*Znorm.Profile!B3841*((100-(24*'Założenia i wyniki'!$E$9))/100)</f>
        <v>0.741622037735849</v>
      </c>
      <c r="C3841">
        <f>'Założenia i wyniki'!$E$8*Znorm.Profile!C3841*(1+'Założenia i wyniki'!$E$10/100)^24</f>
        <v>0.4028815</v>
      </c>
      <c r="D3841">
        <f t="shared" si="177"/>
        <v>0.4028815</v>
      </c>
      <c r="E3841">
        <f t="shared" si="178"/>
        <v>0.338740537735849</v>
      </c>
      <c r="F3841">
        <f t="shared" si="179"/>
        <v>0</v>
      </c>
    </row>
    <row r="3842" spans="1:6" x14ac:dyDescent="0.25">
      <c r="A3842">
        <v>3833</v>
      </c>
      <c r="B3842">
        <f>'Założenia i wyniki'!$E$6*Znorm.Profile!B3842*((100-(24*'Założenia i wyniki'!$E$9))/100)</f>
        <v>0.30745924528301888</v>
      </c>
      <c r="C3842">
        <f>'Założenia i wyniki'!$E$8*Znorm.Profile!C3842*(1+'Założenia i wyniki'!$E$10/100)^24</f>
        <v>0.41559945000000004</v>
      </c>
      <c r="D3842">
        <f t="shared" si="177"/>
        <v>0.30745924528301888</v>
      </c>
      <c r="E3842">
        <f t="shared" si="178"/>
        <v>0</v>
      </c>
      <c r="F3842">
        <f t="shared" si="179"/>
        <v>0.10814020471698116</v>
      </c>
    </row>
    <row r="3843" spans="1:6" x14ac:dyDescent="0.25">
      <c r="A3843">
        <v>3834</v>
      </c>
      <c r="B3843">
        <f>'Założenia i wyniki'!$E$6*Znorm.Profile!B3843*((100-(24*'Założenia i wyniki'!$E$9))/100)</f>
        <v>0.28896671698113202</v>
      </c>
      <c r="C3843">
        <f>'Założenia i wyniki'!$E$8*Znorm.Profile!C3843*(1+'Założenia i wyniki'!$E$10/100)^24</f>
        <v>0.43764980000000003</v>
      </c>
      <c r="D3843">
        <f t="shared" si="177"/>
        <v>0.28896671698113202</v>
      </c>
      <c r="E3843">
        <f t="shared" si="178"/>
        <v>0</v>
      </c>
      <c r="F3843">
        <f t="shared" si="179"/>
        <v>0.14868308301886801</v>
      </c>
    </row>
    <row r="3844" spans="1:6" x14ac:dyDescent="0.25">
      <c r="A3844">
        <v>3835</v>
      </c>
      <c r="B3844">
        <f>'Założenia i wyniki'!$E$6*Znorm.Profile!B3844*((100-(24*'Założenia i wyniki'!$E$9))/100)</f>
        <v>0.12049871698113208</v>
      </c>
      <c r="C3844">
        <f>'Założenia i wyniki'!$E$8*Znorm.Profile!C3844*(1+'Założenia i wyniki'!$E$10/100)^24</f>
        <v>0.46277560000000001</v>
      </c>
      <c r="D3844">
        <f t="shared" si="177"/>
        <v>0.12049871698113208</v>
      </c>
      <c r="E3844">
        <f t="shared" si="178"/>
        <v>0</v>
      </c>
      <c r="F3844">
        <f t="shared" si="179"/>
        <v>0.34227688301886794</v>
      </c>
    </row>
    <row r="3845" spans="1:6" x14ac:dyDescent="0.25">
      <c r="A3845">
        <v>3836</v>
      </c>
      <c r="B3845">
        <f>'Założenia i wyniki'!$E$6*Znorm.Profile!B3845*((100-(24*'Założenia i wyniki'!$E$9))/100)</f>
        <v>0</v>
      </c>
      <c r="C3845">
        <f>'Założenia i wyniki'!$E$8*Znorm.Profile!C3845*(1+'Założenia i wyniki'!$E$10/100)^24</f>
        <v>0.48524944999999997</v>
      </c>
      <c r="D3845">
        <f t="shared" si="177"/>
        <v>0</v>
      </c>
      <c r="E3845">
        <f t="shared" si="178"/>
        <v>0</v>
      </c>
      <c r="F3845">
        <f t="shared" si="179"/>
        <v>0.48524944999999997</v>
      </c>
    </row>
    <row r="3846" spans="1:6" x14ac:dyDescent="0.25">
      <c r="A3846">
        <v>3837</v>
      </c>
      <c r="B3846">
        <f>'Założenia i wyniki'!$E$6*Znorm.Profile!B3846*((100-(24*'Założenia i wyniki'!$E$9))/100)</f>
        <v>0</v>
      </c>
      <c r="C3846">
        <f>'Założenia i wyniki'!$E$8*Znorm.Profile!C3846*(1+'Założenia i wyniki'!$E$10/100)^24</f>
        <v>0.48534045000000003</v>
      </c>
      <c r="D3846">
        <f t="shared" si="177"/>
        <v>0</v>
      </c>
      <c r="E3846">
        <f t="shared" si="178"/>
        <v>0</v>
      </c>
      <c r="F3846">
        <f t="shared" si="179"/>
        <v>0.48534045000000003</v>
      </c>
    </row>
    <row r="3847" spans="1:6" x14ac:dyDescent="0.25">
      <c r="A3847">
        <v>3838</v>
      </c>
      <c r="B3847">
        <f>'Założenia i wyniki'!$E$6*Znorm.Profile!B3847*((100-(24*'Założenia i wyniki'!$E$9))/100)</f>
        <v>0</v>
      </c>
      <c r="C3847">
        <f>'Założenia i wyniki'!$E$8*Znorm.Profile!C3847*(1+'Założenia i wyniki'!$E$10/100)^24</f>
        <v>0.41588819999999999</v>
      </c>
      <c r="D3847">
        <f t="shared" si="177"/>
        <v>0</v>
      </c>
      <c r="E3847">
        <f t="shared" si="178"/>
        <v>0</v>
      </c>
      <c r="F3847">
        <f t="shared" si="179"/>
        <v>0.41588819999999999</v>
      </c>
    </row>
    <row r="3848" spans="1:6" x14ac:dyDescent="0.25">
      <c r="A3848">
        <v>3839</v>
      </c>
      <c r="B3848">
        <f>'Założenia i wyniki'!$E$6*Znorm.Profile!B3848*((100-(24*'Założenia i wyniki'!$E$9))/100)</f>
        <v>0</v>
      </c>
      <c r="C3848">
        <f>'Założenia i wyniki'!$E$8*Znorm.Profile!C3848*(1+'Założenia i wyniki'!$E$10/100)^24</f>
        <v>0.3121699</v>
      </c>
      <c r="D3848">
        <f t="shared" si="177"/>
        <v>0</v>
      </c>
      <c r="E3848">
        <f t="shared" si="178"/>
        <v>0</v>
      </c>
      <c r="F3848">
        <f t="shared" si="179"/>
        <v>0.3121699</v>
      </c>
    </row>
    <row r="3849" spans="1:6" x14ac:dyDescent="0.25">
      <c r="A3849">
        <v>3840</v>
      </c>
      <c r="B3849">
        <f>'Założenia i wyniki'!$E$6*Znorm.Profile!B3849*((100-(24*'Założenia i wyniki'!$E$9))/100)</f>
        <v>0</v>
      </c>
      <c r="C3849">
        <f>'Założenia i wyniki'!$E$8*Znorm.Profile!C3849*(1+'Założenia i wyniki'!$E$10/100)^24</f>
        <v>0.23687125000000001</v>
      </c>
      <c r="D3849">
        <f t="shared" si="177"/>
        <v>0</v>
      </c>
      <c r="E3849">
        <f t="shared" si="178"/>
        <v>0</v>
      </c>
      <c r="F3849">
        <f t="shared" si="179"/>
        <v>0.23687125000000001</v>
      </c>
    </row>
    <row r="3850" spans="1:6" x14ac:dyDescent="0.25">
      <c r="A3850">
        <v>3841</v>
      </c>
      <c r="B3850">
        <f>'Założenia i wyniki'!$E$6*Znorm.Profile!B3850*((100-(24*'Założenia i wyniki'!$E$9))/100)</f>
        <v>0</v>
      </c>
      <c r="C3850">
        <f>'Założenia i wyniki'!$E$8*Znorm.Profile!C3850*(1+'Założenia i wyniki'!$E$10/100)^24</f>
        <v>0.19650294999999998</v>
      </c>
      <c r="D3850">
        <f t="shared" si="177"/>
        <v>0</v>
      </c>
      <c r="E3850">
        <f t="shared" si="178"/>
        <v>0</v>
      </c>
      <c r="F3850">
        <f t="shared" si="179"/>
        <v>0.19650294999999998</v>
      </c>
    </row>
    <row r="3851" spans="1:6" x14ac:dyDescent="0.25">
      <c r="A3851">
        <v>3842</v>
      </c>
      <c r="B3851">
        <f>'Założenia i wyniki'!$E$6*Znorm.Profile!B3851*((100-(24*'Założenia i wyniki'!$E$9))/100)</f>
        <v>0</v>
      </c>
      <c r="C3851">
        <f>'Założenia i wyniki'!$E$8*Znorm.Profile!C3851*(1+'Założenia i wyniki'!$E$10/100)^24</f>
        <v>0.18588464999999998</v>
      </c>
      <c r="D3851">
        <f t="shared" ref="D3851:D3914" si="180">IF(B3851&lt;=C3851,B3851,C3851)</f>
        <v>0</v>
      </c>
      <c r="E3851">
        <f t="shared" ref="E3851:E3914" si="181">IF(B3851&gt;C3851,B3851-C3851,0)</f>
        <v>0</v>
      </c>
      <c r="F3851">
        <f t="shared" ref="F3851:F3914" si="182">IF(B3851&lt;C3851,C3851-B3851,0)</f>
        <v>0.18588464999999998</v>
      </c>
    </row>
    <row r="3852" spans="1:6" x14ac:dyDescent="0.25">
      <c r="A3852">
        <v>3843</v>
      </c>
      <c r="B3852">
        <f>'Założenia i wyniki'!$E$6*Znorm.Profile!B3852*((100-(24*'Założenia i wyniki'!$E$9))/100)</f>
        <v>0</v>
      </c>
      <c r="C3852">
        <f>'Założenia i wyniki'!$E$8*Znorm.Profile!C3852*(1+'Założenia i wyniki'!$E$10/100)^24</f>
        <v>0.1792147</v>
      </c>
      <c r="D3852">
        <f t="shared" si="180"/>
        <v>0</v>
      </c>
      <c r="E3852">
        <f t="shared" si="181"/>
        <v>0</v>
      </c>
      <c r="F3852">
        <f t="shared" si="182"/>
        <v>0.1792147</v>
      </c>
    </row>
    <row r="3853" spans="1:6" x14ac:dyDescent="0.25">
      <c r="A3853">
        <v>3844</v>
      </c>
      <c r="B3853">
        <f>'Założenia i wyniki'!$E$6*Znorm.Profile!B3853*((100-(24*'Założenia i wyniki'!$E$9))/100)</f>
        <v>0</v>
      </c>
      <c r="C3853">
        <f>'Założenia i wyniki'!$E$8*Znorm.Profile!C3853*(1+'Założenia i wyniki'!$E$10/100)^24</f>
        <v>0.19968619999999998</v>
      </c>
      <c r="D3853">
        <f t="shared" si="180"/>
        <v>0</v>
      </c>
      <c r="E3853">
        <f t="shared" si="181"/>
        <v>0</v>
      </c>
      <c r="F3853">
        <f t="shared" si="182"/>
        <v>0.19968619999999998</v>
      </c>
    </row>
    <row r="3854" spans="1:6" x14ac:dyDescent="0.25">
      <c r="A3854">
        <v>3845</v>
      </c>
      <c r="B3854">
        <f>'Założenia i wyniki'!$E$6*Znorm.Profile!B3854*((100-(24*'Założenia i wyniki'!$E$9))/100)</f>
        <v>2.4971011320754716E-2</v>
      </c>
      <c r="C3854">
        <f>'Założenia i wyniki'!$E$8*Znorm.Profile!C3854*(1+'Założenia i wyniki'!$E$10/100)^24</f>
        <v>0.24523869999999998</v>
      </c>
      <c r="D3854">
        <f t="shared" si="180"/>
        <v>2.4971011320754716E-2</v>
      </c>
      <c r="E3854">
        <f t="shared" si="181"/>
        <v>0</v>
      </c>
      <c r="F3854">
        <f t="shared" si="182"/>
        <v>0.22026768867924526</v>
      </c>
    </row>
    <row r="3855" spans="1:6" x14ac:dyDescent="0.25">
      <c r="A3855">
        <v>3846</v>
      </c>
      <c r="B3855">
        <f>'Założenia i wyniki'!$E$6*Znorm.Profile!B3855*((100-(24*'Założenia i wyniki'!$E$9))/100)</f>
        <v>7.9717584905660374E-2</v>
      </c>
      <c r="C3855">
        <f>'Założenia i wyniki'!$E$8*Znorm.Profile!C3855*(1+'Założenia i wyniki'!$E$10/100)^24</f>
        <v>0.31969175</v>
      </c>
      <c r="D3855">
        <f t="shared" si="180"/>
        <v>7.9717584905660374E-2</v>
      </c>
      <c r="E3855">
        <f t="shared" si="181"/>
        <v>0</v>
      </c>
      <c r="F3855">
        <f t="shared" si="182"/>
        <v>0.23997416509433961</v>
      </c>
    </row>
    <row r="3856" spans="1:6" x14ac:dyDescent="0.25">
      <c r="A3856">
        <v>3847</v>
      </c>
      <c r="B3856">
        <f>'Założenia i wyniki'!$E$6*Znorm.Profile!B3856*((100-(24*'Założenia i wyniki'!$E$9))/100)</f>
        <v>0.18300437735849057</v>
      </c>
      <c r="C3856">
        <f>'Założenia i wyniki'!$E$8*Znorm.Profile!C3856*(1+'Założenia i wyniki'!$E$10/100)^24</f>
        <v>0.37268140000000005</v>
      </c>
      <c r="D3856">
        <f t="shared" si="180"/>
        <v>0.18300437735849057</v>
      </c>
      <c r="E3856">
        <f t="shared" si="181"/>
        <v>0</v>
      </c>
      <c r="F3856">
        <f t="shared" si="182"/>
        <v>0.18967702264150949</v>
      </c>
    </row>
    <row r="3857" spans="1:6" x14ac:dyDescent="0.25">
      <c r="A3857">
        <v>3848</v>
      </c>
      <c r="B3857">
        <f>'Założenia i wyniki'!$E$6*Znorm.Profile!B3857*((100-(24*'Założenia i wyniki'!$E$9))/100)</f>
        <v>0.67461901886792441</v>
      </c>
      <c r="C3857">
        <f>'Założenia i wyniki'!$E$8*Znorm.Profile!C3857*(1+'Założenia i wyniki'!$E$10/100)^24</f>
        <v>0.38628275000000001</v>
      </c>
      <c r="D3857">
        <f t="shared" si="180"/>
        <v>0.38628275000000001</v>
      </c>
      <c r="E3857">
        <f t="shared" si="181"/>
        <v>0.28833626886792441</v>
      </c>
      <c r="F3857">
        <f t="shared" si="182"/>
        <v>0</v>
      </c>
    </row>
    <row r="3858" spans="1:6" x14ac:dyDescent="0.25">
      <c r="A3858">
        <v>3849</v>
      </c>
      <c r="B3858">
        <f>'Założenia i wyniki'!$E$6*Znorm.Profile!B3858*((100-(24*'Założenia i wyniki'!$E$9))/100)</f>
        <v>1.1177841509433963</v>
      </c>
      <c r="C3858">
        <f>'Założenia i wyniki'!$E$8*Znorm.Profile!C3858*(1+'Założenia i wyniki'!$E$10/100)^24</f>
        <v>0.38405079999999997</v>
      </c>
      <c r="D3858">
        <f t="shared" si="180"/>
        <v>0.38405079999999997</v>
      </c>
      <c r="E3858">
        <f t="shared" si="181"/>
        <v>0.73373335094339631</v>
      </c>
      <c r="F3858">
        <f t="shared" si="182"/>
        <v>0</v>
      </c>
    </row>
    <row r="3859" spans="1:6" x14ac:dyDescent="0.25">
      <c r="A3859">
        <v>3850</v>
      </c>
      <c r="B3859">
        <f>'Założenia i wyniki'!$E$6*Znorm.Profile!B3859*((100-(24*'Założenia i wyniki'!$E$9))/100)</f>
        <v>1.1984316981132075</v>
      </c>
      <c r="C3859">
        <f>'Założenia i wyniki'!$E$8*Znorm.Profile!C3859*(1+'Założenia i wyniki'!$E$10/100)^24</f>
        <v>0.36884155000000002</v>
      </c>
      <c r="D3859">
        <f t="shared" si="180"/>
        <v>0.36884155000000002</v>
      </c>
      <c r="E3859">
        <f t="shared" si="181"/>
        <v>0.82959014811320753</v>
      </c>
      <c r="F3859">
        <f t="shared" si="182"/>
        <v>0</v>
      </c>
    </row>
    <row r="3860" spans="1:6" x14ac:dyDescent="0.25">
      <c r="A3860">
        <v>3851</v>
      </c>
      <c r="B3860">
        <f>'Założenia i wyniki'!$E$6*Znorm.Profile!B3860*((100-(24*'Założenia i wyniki'!$E$9))/100)</f>
        <v>0.60564173584905645</v>
      </c>
      <c r="C3860">
        <f>'Założenia i wyniki'!$E$8*Znorm.Profile!C3860*(1+'Założenia i wyniki'!$E$10/100)^24</f>
        <v>0.36701034999999999</v>
      </c>
      <c r="D3860">
        <f t="shared" si="180"/>
        <v>0.36701034999999999</v>
      </c>
      <c r="E3860">
        <f t="shared" si="181"/>
        <v>0.23863138584905647</v>
      </c>
      <c r="F3860">
        <f t="shared" si="182"/>
        <v>0</v>
      </c>
    </row>
    <row r="3861" spans="1:6" x14ac:dyDescent="0.25">
      <c r="A3861">
        <v>3852</v>
      </c>
      <c r="B3861">
        <f>'Założenia i wyniki'!$E$6*Znorm.Profile!B3861*((100-(24*'Założenia i wyniki'!$E$9))/100)</f>
        <v>0.42299562264150936</v>
      </c>
      <c r="C3861">
        <f>'Założenia i wyniki'!$E$8*Znorm.Profile!C3861*(1+'Założenia i wyniki'!$E$10/100)^24</f>
        <v>0.36417149999999998</v>
      </c>
      <c r="D3861">
        <f t="shared" si="180"/>
        <v>0.36417149999999998</v>
      </c>
      <c r="E3861">
        <f t="shared" si="181"/>
        <v>5.882412264150938E-2</v>
      </c>
      <c r="F3861">
        <f t="shared" si="182"/>
        <v>0</v>
      </c>
    </row>
    <row r="3862" spans="1:6" x14ac:dyDescent="0.25">
      <c r="A3862">
        <v>3853</v>
      </c>
      <c r="B3862">
        <f>'Założenia i wyniki'!$E$6*Znorm.Profile!B3862*((100-(24*'Założenia i wyniki'!$E$9))/100)</f>
        <v>0.35083969811320753</v>
      </c>
      <c r="C3862">
        <f>'Założenia i wyniki'!$E$8*Znorm.Profile!C3862*(1+'Założenia i wyniki'!$E$10/100)^24</f>
        <v>0.35865969999999997</v>
      </c>
      <c r="D3862">
        <f t="shared" si="180"/>
        <v>0.35083969811320753</v>
      </c>
      <c r="E3862">
        <f t="shared" si="181"/>
        <v>0</v>
      </c>
      <c r="F3862">
        <f t="shared" si="182"/>
        <v>7.8200018867924381E-3</v>
      </c>
    </row>
    <row r="3863" spans="1:6" x14ac:dyDescent="0.25">
      <c r="A3863">
        <v>3854</v>
      </c>
      <c r="B3863">
        <f>'Założenia i wyniki'!$E$6*Znorm.Profile!B3863*((100-(24*'Założenia i wyniki'!$E$9))/100)</f>
        <v>0.62012475471698103</v>
      </c>
      <c r="C3863">
        <f>'Założenia i wyniki'!$E$8*Znorm.Profile!C3863*(1+'Założenia i wyniki'!$E$10/100)^24</f>
        <v>0.36774430000000002</v>
      </c>
      <c r="D3863">
        <f t="shared" si="180"/>
        <v>0.36774430000000002</v>
      </c>
      <c r="E3863">
        <f t="shared" si="181"/>
        <v>0.25238045471698101</v>
      </c>
      <c r="F3863">
        <f t="shared" si="182"/>
        <v>0</v>
      </c>
    </row>
    <row r="3864" spans="1:6" x14ac:dyDescent="0.25">
      <c r="A3864">
        <v>3855</v>
      </c>
      <c r="B3864">
        <f>'Założenia i wyniki'!$E$6*Znorm.Profile!B3864*((100-(24*'Założenia i wyniki'!$E$9))/100)</f>
        <v>0.29524777358490562</v>
      </c>
      <c r="C3864">
        <f>'Założenia i wyniki'!$E$8*Znorm.Profile!C3864*(1+'Założenia i wyniki'!$E$10/100)^24</f>
        <v>0.37528680000000003</v>
      </c>
      <c r="D3864">
        <f t="shared" si="180"/>
        <v>0.29524777358490562</v>
      </c>
      <c r="E3864">
        <f t="shared" si="181"/>
        <v>0</v>
      </c>
      <c r="F3864">
        <f t="shared" si="182"/>
        <v>8.0039026415094416E-2</v>
      </c>
    </row>
    <row r="3865" spans="1:6" x14ac:dyDescent="0.25">
      <c r="A3865">
        <v>3856</v>
      </c>
      <c r="B3865">
        <f>'Założenia i wyniki'!$E$6*Znorm.Profile!B3865*((100-(24*'Założenia i wyniki'!$E$9))/100)</f>
        <v>0.22380075471698113</v>
      </c>
      <c r="C3865">
        <f>'Założenia i wyniki'!$E$8*Znorm.Profile!C3865*(1+'Założenia i wyniki'!$E$10/100)^24</f>
        <v>0.39338914999999997</v>
      </c>
      <c r="D3865">
        <f t="shared" si="180"/>
        <v>0.22380075471698113</v>
      </c>
      <c r="E3865">
        <f t="shared" si="181"/>
        <v>0</v>
      </c>
      <c r="F3865">
        <f t="shared" si="182"/>
        <v>0.16958839528301883</v>
      </c>
    </row>
    <row r="3866" spans="1:6" x14ac:dyDescent="0.25">
      <c r="A3866">
        <v>3857</v>
      </c>
      <c r="B3866">
        <f>'Założenia i wyniki'!$E$6*Znorm.Profile!B3866*((100-(24*'Założenia i wyniki'!$E$9))/100)</f>
        <v>0.14795547169811318</v>
      </c>
      <c r="C3866">
        <f>'Założenia i wyniki'!$E$8*Znorm.Profile!C3866*(1+'Założenia i wyniki'!$E$10/100)^24</f>
        <v>0.40440434999999997</v>
      </c>
      <c r="D3866">
        <f t="shared" si="180"/>
        <v>0.14795547169811318</v>
      </c>
      <c r="E3866">
        <f t="shared" si="181"/>
        <v>0</v>
      </c>
      <c r="F3866">
        <f t="shared" si="182"/>
        <v>0.25644887830188678</v>
      </c>
    </row>
    <row r="3867" spans="1:6" x14ac:dyDescent="0.25">
      <c r="A3867">
        <v>3858</v>
      </c>
      <c r="B3867">
        <f>'Założenia i wyniki'!$E$6*Znorm.Profile!B3867*((100-(24*'Założenia i wyniki'!$E$9))/100)</f>
        <v>8.7355471698113196E-2</v>
      </c>
      <c r="C3867">
        <f>'Założenia i wyniki'!$E$8*Znorm.Profile!C3867*(1+'Założenia i wyniki'!$E$10/100)^24</f>
        <v>0.42893900000000001</v>
      </c>
      <c r="D3867">
        <f t="shared" si="180"/>
        <v>8.7355471698113196E-2</v>
      </c>
      <c r="E3867">
        <f t="shared" si="181"/>
        <v>0</v>
      </c>
      <c r="F3867">
        <f t="shared" si="182"/>
        <v>0.34158352830188682</v>
      </c>
    </row>
    <row r="3868" spans="1:6" x14ac:dyDescent="0.25">
      <c r="A3868">
        <v>3859</v>
      </c>
      <c r="B3868">
        <f>'Założenia i wyniki'!$E$6*Znorm.Profile!B3868*((100-(24*'Założenia i wyniki'!$E$9))/100)</f>
        <v>3.7140558490566029E-2</v>
      </c>
      <c r="C3868">
        <f>'Założenia i wyniki'!$E$8*Znorm.Profile!C3868*(1+'Założenia i wyniki'!$E$10/100)^24</f>
        <v>0.45166659999999997</v>
      </c>
      <c r="D3868">
        <f t="shared" si="180"/>
        <v>3.7140558490566029E-2</v>
      </c>
      <c r="E3868">
        <f t="shared" si="181"/>
        <v>0</v>
      </c>
      <c r="F3868">
        <f t="shared" si="182"/>
        <v>0.41452604150943395</v>
      </c>
    </row>
    <row r="3869" spans="1:6" x14ac:dyDescent="0.25">
      <c r="A3869">
        <v>3860</v>
      </c>
      <c r="B3869">
        <f>'Założenia i wyniki'!$E$6*Znorm.Profile!B3869*((100-(24*'Założenia i wyniki'!$E$9))/100)</f>
        <v>0</v>
      </c>
      <c r="C3869">
        <f>'Założenia i wyniki'!$E$8*Znorm.Profile!C3869*(1+'Założenia i wyniki'!$E$10/100)^24</f>
        <v>0.4835642</v>
      </c>
      <c r="D3869">
        <f t="shared" si="180"/>
        <v>0</v>
      </c>
      <c r="E3869">
        <f t="shared" si="181"/>
        <v>0</v>
      </c>
      <c r="F3869">
        <f t="shared" si="182"/>
        <v>0.4835642</v>
      </c>
    </row>
    <row r="3870" spans="1:6" x14ac:dyDescent="0.25">
      <c r="A3870">
        <v>3861</v>
      </c>
      <c r="B3870">
        <f>'Założenia i wyniki'!$E$6*Znorm.Profile!B3870*((100-(24*'Założenia i wyniki'!$E$9))/100)</f>
        <v>0</v>
      </c>
      <c r="C3870">
        <f>'Założenia i wyniki'!$E$8*Znorm.Profile!C3870*(1+'Założenia i wyniki'!$E$10/100)^24</f>
        <v>0.49639834999999999</v>
      </c>
      <c r="D3870">
        <f t="shared" si="180"/>
        <v>0</v>
      </c>
      <c r="E3870">
        <f t="shared" si="181"/>
        <v>0</v>
      </c>
      <c r="F3870">
        <f t="shared" si="182"/>
        <v>0.49639834999999999</v>
      </c>
    </row>
    <row r="3871" spans="1:6" x14ac:dyDescent="0.25">
      <c r="A3871">
        <v>3862</v>
      </c>
      <c r="B3871">
        <f>'Założenia i wyniki'!$E$6*Znorm.Profile!B3871*((100-(24*'Założenia i wyniki'!$E$9))/100)</f>
        <v>0</v>
      </c>
      <c r="C3871">
        <f>'Założenia i wyniki'!$E$8*Znorm.Profile!C3871*(1+'Założenia i wyniki'!$E$10/100)^24</f>
        <v>0.41476295000000002</v>
      </c>
      <c r="D3871">
        <f t="shared" si="180"/>
        <v>0</v>
      </c>
      <c r="E3871">
        <f t="shared" si="181"/>
        <v>0</v>
      </c>
      <c r="F3871">
        <f t="shared" si="182"/>
        <v>0.41476295000000002</v>
      </c>
    </row>
    <row r="3872" spans="1:6" x14ac:dyDescent="0.25">
      <c r="A3872">
        <v>3863</v>
      </c>
      <c r="B3872">
        <f>'Założenia i wyniki'!$E$6*Znorm.Profile!B3872*((100-(24*'Założenia i wyniki'!$E$9))/100)</f>
        <v>0</v>
      </c>
      <c r="C3872">
        <f>'Założenia i wyniki'!$E$8*Znorm.Profile!C3872*(1+'Założenia i wyniki'!$E$10/100)^24</f>
        <v>0.31128649999999997</v>
      </c>
      <c r="D3872">
        <f t="shared" si="180"/>
        <v>0</v>
      </c>
      <c r="E3872">
        <f t="shared" si="181"/>
        <v>0</v>
      </c>
      <c r="F3872">
        <f t="shared" si="182"/>
        <v>0.31128649999999997</v>
      </c>
    </row>
    <row r="3873" spans="1:6" x14ac:dyDescent="0.25">
      <c r="A3873">
        <v>3864</v>
      </c>
      <c r="B3873">
        <f>'Założenia i wyniki'!$E$6*Znorm.Profile!B3873*((100-(24*'Założenia i wyniki'!$E$9))/100)</f>
        <v>0</v>
      </c>
      <c r="C3873">
        <f>'Założenia i wyniki'!$E$8*Znorm.Profile!C3873*(1+'Założenia i wyniki'!$E$10/100)^24</f>
        <v>0.23483319999999999</v>
      </c>
      <c r="D3873">
        <f t="shared" si="180"/>
        <v>0</v>
      </c>
      <c r="E3873">
        <f t="shared" si="181"/>
        <v>0</v>
      </c>
      <c r="F3873">
        <f t="shared" si="182"/>
        <v>0.23483319999999999</v>
      </c>
    </row>
    <row r="3874" spans="1:6" x14ac:dyDescent="0.25">
      <c r="A3874">
        <v>3865</v>
      </c>
      <c r="B3874">
        <f>'Założenia i wyniki'!$E$6*Znorm.Profile!B3874*((100-(24*'Założenia i wyniki'!$E$9))/100)</f>
        <v>0</v>
      </c>
      <c r="C3874">
        <f>'Założenia i wyniki'!$E$8*Znorm.Profile!C3874*(1+'Założenia i wyniki'!$E$10/100)^24</f>
        <v>0.19673815</v>
      </c>
      <c r="D3874">
        <f t="shared" si="180"/>
        <v>0</v>
      </c>
      <c r="E3874">
        <f t="shared" si="181"/>
        <v>0</v>
      </c>
      <c r="F3874">
        <f t="shared" si="182"/>
        <v>0.19673815</v>
      </c>
    </row>
    <row r="3875" spans="1:6" x14ac:dyDescent="0.25">
      <c r="A3875">
        <v>3866</v>
      </c>
      <c r="B3875">
        <f>'Założenia i wyniki'!$E$6*Znorm.Profile!B3875*((100-(24*'Założenia i wyniki'!$E$9))/100)</f>
        <v>0</v>
      </c>
      <c r="C3875">
        <f>'Założenia i wyniki'!$E$8*Znorm.Profile!C3875*(1+'Założenia i wyniki'!$E$10/100)^24</f>
        <v>0.18500159999999999</v>
      </c>
      <c r="D3875">
        <f t="shared" si="180"/>
        <v>0</v>
      </c>
      <c r="E3875">
        <f t="shared" si="181"/>
        <v>0</v>
      </c>
      <c r="F3875">
        <f t="shared" si="182"/>
        <v>0.18500159999999999</v>
      </c>
    </row>
    <row r="3876" spans="1:6" x14ac:dyDescent="0.25">
      <c r="A3876">
        <v>3867</v>
      </c>
      <c r="B3876">
        <f>'Założenia i wyniki'!$E$6*Znorm.Profile!B3876*((100-(24*'Założenia i wyniki'!$E$9))/100)</f>
        <v>0</v>
      </c>
      <c r="C3876">
        <f>'Założenia i wyniki'!$E$8*Znorm.Profile!C3876*(1+'Założenia i wyniki'!$E$10/100)^24</f>
        <v>0.17905370000000001</v>
      </c>
      <c r="D3876">
        <f t="shared" si="180"/>
        <v>0</v>
      </c>
      <c r="E3876">
        <f t="shared" si="181"/>
        <v>0</v>
      </c>
      <c r="F3876">
        <f t="shared" si="182"/>
        <v>0.17905370000000001</v>
      </c>
    </row>
    <row r="3877" spans="1:6" x14ac:dyDescent="0.25">
      <c r="A3877">
        <v>3868</v>
      </c>
      <c r="B3877">
        <f>'Założenia i wyniki'!$E$6*Znorm.Profile!B3877*((100-(24*'Założenia i wyniki'!$E$9))/100)</f>
        <v>0</v>
      </c>
      <c r="C3877">
        <f>'Założenia i wyniki'!$E$8*Znorm.Profile!C3877*(1+'Założenia i wyniki'!$E$10/100)^24</f>
        <v>0.20462015</v>
      </c>
      <c r="D3877">
        <f t="shared" si="180"/>
        <v>0</v>
      </c>
      <c r="E3877">
        <f t="shared" si="181"/>
        <v>0</v>
      </c>
      <c r="F3877">
        <f t="shared" si="182"/>
        <v>0.20462015</v>
      </c>
    </row>
    <row r="3878" spans="1:6" x14ac:dyDescent="0.25">
      <c r="A3878">
        <v>3869</v>
      </c>
      <c r="B3878">
        <f>'Założenia i wyniki'!$E$6*Znorm.Profile!B3878*((100-(24*'Założenia i wyniki'!$E$9))/100)</f>
        <v>1.8774566037735849E-2</v>
      </c>
      <c r="C3878">
        <f>'Założenia i wyniki'!$E$8*Znorm.Profile!C3878*(1+'Założenia i wyniki'!$E$10/100)^24</f>
        <v>0.24769150000000001</v>
      </c>
      <c r="D3878">
        <f t="shared" si="180"/>
        <v>1.8774566037735849E-2</v>
      </c>
      <c r="E3878">
        <f t="shared" si="181"/>
        <v>0</v>
      </c>
      <c r="F3878">
        <f t="shared" si="182"/>
        <v>0.22891693396226415</v>
      </c>
    </row>
    <row r="3879" spans="1:6" x14ac:dyDescent="0.25">
      <c r="A3879">
        <v>3870</v>
      </c>
      <c r="B3879">
        <f>'Założenia i wyniki'!$E$6*Znorm.Profile!B3879*((100-(24*'Założenia i wyniki'!$E$9))/100)</f>
        <v>6.8917826415094335E-2</v>
      </c>
      <c r="C3879">
        <f>'Założenia i wyniki'!$E$8*Znorm.Profile!C3879*(1+'Założenia i wyniki'!$E$10/100)^24</f>
        <v>0.31676925</v>
      </c>
      <c r="D3879">
        <f t="shared" si="180"/>
        <v>6.8917826415094335E-2</v>
      </c>
      <c r="E3879">
        <f t="shared" si="181"/>
        <v>0</v>
      </c>
      <c r="F3879">
        <f t="shared" si="182"/>
        <v>0.24785142358490567</v>
      </c>
    </row>
    <row r="3880" spans="1:6" x14ac:dyDescent="0.25">
      <c r="A3880">
        <v>3871</v>
      </c>
      <c r="B3880">
        <f>'Założenia i wyniki'!$E$6*Znorm.Profile!B3880*((100-(24*'Założenia i wyniki'!$E$9))/100)</f>
        <v>0.25883441509433958</v>
      </c>
      <c r="C3880">
        <f>'Założenia i wyniki'!$E$8*Znorm.Profile!C3880*(1+'Założenia i wyniki'!$E$10/100)^24</f>
        <v>0.36789094999999999</v>
      </c>
      <c r="D3880">
        <f t="shared" si="180"/>
        <v>0.25883441509433958</v>
      </c>
      <c r="E3880">
        <f t="shared" si="181"/>
        <v>0</v>
      </c>
      <c r="F3880">
        <f t="shared" si="182"/>
        <v>0.10905653490566042</v>
      </c>
    </row>
    <row r="3881" spans="1:6" x14ac:dyDescent="0.25">
      <c r="A3881">
        <v>3872</v>
      </c>
      <c r="B3881">
        <f>'Założenia i wyniki'!$E$6*Znorm.Profile!B3881*((100-(24*'Założenia i wyniki'!$E$9))/100)</f>
        <v>0.56820694339622635</v>
      </c>
      <c r="C3881">
        <f>'Założenia i wyniki'!$E$8*Znorm.Profile!C3881*(1+'Założenia i wyniki'!$E$10/100)^24</f>
        <v>0.37821770000000005</v>
      </c>
      <c r="D3881">
        <f t="shared" si="180"/>
        <v>0.37821770000000005</v>
      </c>
      <c r="E3881">
        <f t="shared" si="181"/>
        <v>0.1899892433962263</v>
      </c>
      <c r="F3881">
        <f t="shared" si="182"/>
        <v>0</v>
      </c>
    </row>
    <row r="3882" spans="1:6" x14ac:dyDescent="0.25">
      <c r="A3882">
        <v>3873</v>
      </c>
      <c r="B3882">
        <f>'Założenia i wyniki'!$E$6*Znorm.Profile!B3882*((100-(24*'Założenia i wyniki'!$E$9))/100)</f>
        <v>0.32070739622641509</v>
      </c>
      <c r="C3882">
        <f>'Założenia i wyniki'!$E$8*Znorm.Profile!C3882*(1+'Założenia i wyniki'!$E$10/100)^24</f>
        <v>0.36930600000000002</v>
      </c>
      <c r="D3882">
        <f t="shared" si="180"/>
        <v>0.32070739622641509</v>
      </c>
      <c r="E3882">
        <f t="shared" si="181"/>
        <v>0</v>
      </c>
      <c r="F3882">
        <f t="shared" si="182"/>
        <v>4.8598603773584936E-2</v>
      </c>
    </row>
    <row r="3883" spans="1:6" x14ac:dyDescent="0.25">
      <c r="A3883">
        <v>3874</v>
      </c>
      <c r="B3883">
        <f>'Założenia i wyniki'!$E$6*Znorm.Profile!B3883*((100-(24*'Założenia i wyniki'!$E$9))/100)</f>
        <v>0.26065622641509434</v>
      </c>
      <c r="C3883">
        <f>'Założenia i wyniki'!$E$8*Znorm.Profile!C3883*(1+'Założenia i wyniki'!$E$10/100)^24</f>
        <v>0.35969325000000002</v>
      </c>
      <c r="D3883">
        <f t="shared" si="180"/>
        <v>0.26065622641509434</v>
      </c>
      <c r="E3883">
        <f t="shared" si="181"/>
        <v>0</v>
      </c>
      <c r="F3883">
        <f t="shared" si="182"/>
        <v>9.9037023584905681E-2</v>
      </c>
    </row>
    <row r="3884" spans="1:6" x14ac:dyDescent="0.25">
      <c r="A3884">
        <v>3875</v>
      </c>
      <c r="B3884">
        <f>'Założenia i wyniki'!$E$6*Znorm.Profile!B3884*((100-(24*'Założenia i wyniki'!$E$9))/100)</f>
        <v>0.83216377358490556</v>
      </c>
      <c r="C3884">
        <f>'Założenia i wyniki'!$E$8*Znorm.Profile!C3884*(1+'Założenia i wyniki'!$E$10/100)^24</f>
        <v>0.36550604999999997</v>
      </c>
      <c r="D3884">
        <f t="shared" si="180"/>
        <v>0.36550604999999997</v>
      </c>
      <c r="E3884">
        <f t="shared" si="181"/>
        <v>0.46665772358490559</v>
      </c>
      <c r="F3884">
        <f t="shared" si="182"/>
        <v>0</v>
      </c>
    </row>
    <row r="3885" spans="1:6" x14ac:dyDescent="0.25">
      <c r="A3885">
        <v>3876</v>
      </c>
      <c r="B3885">
        <f>'Założenia i wyniki'!$E$6*Znorm.Profile!B3885*((100-(24*'Założenia i wyniki'!$E$9))/100)</f>
        <v>0.93331622641509437</v>
      </c>
      <c r="C3885">
        <f>'Założenia i wyniki'!$E$8*Znorm.Profile!C3885*(1+'Założenia i wyniki'!$E$10/100)^24</f>
        <v>0.3603229</v>
      </c>
      <c r="D3885">
        <f t="shared" si="180"/>
        <v>0.3603229</v>
      </c>
      <c r="E3885">
        <f t="shared" si="181"/>
        <v>0.57299332641509437</v>
      </c>
      <c r="F3885">
        <f t="shared" si="182"/>
        <v>0</v>
      </c>
    </row>
    <row r="3886" spans="1:6" x14ac:dyDescent="0.25">
      <c r="A3886">
        <v>3877</v>
      </c>
      <c r="B3886">
        <f>'Założenia i wyniki'!$E$6*Znorm.Profile!B3886*((100-(24*'Założenia i wyniki'!$E$9))/100)</f>
        <v>0.78955320754716973</v>
      </c>
      <c r="C3886">
        <f>'Założenia i wyniki'!$E$8*Znorm.Profile!C3886*(1+'Założenia i wyniki'!$E$10/100)^24</f>
        <v>0.36976555</v>
      </c>
      <c r="D3886">
        <f t="shared" si="180"/>
        <v>0.36976555</v>
      </c>
      <c r="E3886">
        <f t="shared" si="181"/>
        <v>0.41978765754716973</v>
      </c>
      <c r="F3886">
        <f t="shared" si="182"/>
        <v>0</v>
      </c>
    </row>
    <row r="3887" spans="1:6" x14ac:dyDescent="0.25">
      <c r="A3887">
        <v>3878</v>
      </c>
      <c r="B3887">
        <f>'Założenia i wyniki'!$E$6*Znorm.Profile!B3887*((100-(24*'Założenia i wyniki'!$E$9))/100)</f>
        <v>0.43503939622641508</v>
      </c>
      <c r="C3887">
        <f>'Założenia i wyniki'!$E$8*Znorm.Profile!C3887*(1+'Założenia i wyniki'!$E$10/100)^24</f>
        <v>0.36898714999999999</v>
      </c>
      <c r="D3887">
        <f t="shared" si="180"/>
        <v>0.36898714999999999</v>
      </c>
      <c r="E3887">
        <f t="shared" si="181"/>
        <v>6.605224622641509E-2</v>
      </c>
      <c r="F3887">
        <f t="shared" si="182"/>
        <v>0</v>
      </c>
    </row>
    <row r="3888" spans="1:6" x14ac:dyDescent="0.25">
      <c r="A3888">
        <v>3879</v>
      </c>
      <c r="B3888">
        <f>'Założenia i wyniki'!$E$6*Znorm.Profile!B3888*((100-(24*'Założenia i wyniki'!$E$9))/100)</f>
        <v>0.57599728301886788</v>
      </c>
      <c r="C3888">
        <f>'Założenia i wyniki'!$E$8*Znorm.Profile!C3888*(1+'Założenia i wyniki'!$E$10/100)^24</f>
        <v>0.37725239999999999</v>
      </c>
      <c r="D3888">
        <f t="shared" si="180"/>
        <v>0.37725239999999999</v>
      </c>
      <c r="E3888">
        <f t="shared" si="181"/>
        <v>0.19874488301886789</v>
      </c>
      <c r="F3888">
        <f t="shared" si="182"/>
        <v>0</v>
      </c>
    </row>
    <row r="3889" spans="1:6" x14ac:dyDescent="0.25">
      <c r="A3889">
        <v>3880</v>
      </c>
      <c r="B3889">
        <f>'Założenia i wyniki'!$E$6*Znorm.Profile!B3889*((100-(24*'Założenia i wyniki'!$E$9))/100)</f>
        <v>0.85701358490566015</v>
      </c>
      <c r="C3889">
        <f>'Założenia i wyniki'!$E$8*Znorm.Profile!C3889*(1+'Założenia i wyniki'!$E$10/100)^24</f>
        <v>0.39373775</v>
      </c>
      <c r="D3889">
        <f t="shared" si="180"/>
        <v>0.39373775</v>
      </c>
      <c r="E3889">
        <f t="shared" si="181"/>
        <v>0.46327583490566016</v>
      </c>
      <c r="F3889">
        <f t="shared" si="182"/>
        <v>0</v>
      </c>
    </row>
    <row r="3890" spans="1:6" x14ac:dyDescent="0.25">
      <c r="A3890">
        <v>3881</v>
      </c>
      <c r="B3890">
        <f>'Założenia i wyniki'!$E$6*Znorm.Profile!B3890*((100-(24*'Założenia i wyniki'!$E$9))/100)</f>
        <v>0.5925612830188679</v>
      </c>
      <c r="C3890">
        <f>'Założenia i wyniki'!$E$8*Znorm.Profile!C3890*(1+'Założenia i wyniki'!$E$10/100)^24</f>
        <v>0.406833</v>
      </c>
      <c r="D3890">
        <f t="shared" si="180"/>
        <v>0.406833</v>
      </c>
      <c r="E3890">
        <f t="shared" si="181"/>
        <v>0.1857282830188679</v>
      </c>
      <c r="F3890">
        <f t="shared" si="182"/>
        <v>0</v>
      </c>
    </row>
    <row r="3891" spans="1:6" x14ac:dyDescent="0.25">
      <c r="A3891">
        <v>3882</v>
      </c>
      <c r="B3891">
        <f>'Założenia i wyniki'!$E$6*Znorm.Profile!B3891*((100-(24*'Założenia i wyniki'!$E$9))/100)</f>
        <v>0.28835690566037736</v>
      </c>
      <c r="C3891">
        <f>'Założenia i wyniki'!$E$8*Znorm.Profile!C3891*(1+'Założenia i wyniki'!$E$10/100)^24</f>
        <v>0.42521884999999998</v>
      </c>
      <c r="D3891">
        <f t="shared" si="180"/>
        <v>0.28835690566037736</v>
      </c>
      <c r="E3891">
        <f t="shared" si="181"/>
        <v>0</v>
      </c>
      <c r="F3891">
        <f t="shared" si="182"/>
        <v>0.13686194433962262</v>
      </c>
    </row>
    <row r="3892" spans="1:6" x14ac:dyDescent="0.25">
      <c r="A3892">
        <v>3883</v>
      </c>
      <c r="B3892">
        <f>'Założenia i wyniki'!$E$6*Znorm.Profile!B3892*((100-(24*'Założenia i wyniki'!$E$9))/100)</f>
        <v>0.12219094339622642</v>
      </c>
      <c r="C3892">
        <f>'Założenia i wyniki'!$E$8*Znorm.Profile!C3892*(1+'Założenia i wyniki'!$E$10/100)^24</f>
        <v>0.44697589999999998</v>
      </c>
      <c r="D3892">
        <f t="shared" si="180"/>
        <v>0.12219094339622642</v>
      </c>
      <c r="E3892">
        <f t="shared" si="181"/>
        <v>0</v>
      </c>
      <c r="F3892">
        <f t="shared" si="182"/>
        <v>0.32478495660377354</v>
      </c>
    </row>
    <row r="3893" spans="1:6" x14ac:dyDescent="0.25">
      <c r="A3893">
        <v>3884</v>
      </c>
      <c r="B3893">
        <f>'Założenia i wyniki'!$E$6*Znorm.Profile!B3893*((100-(24*'Założenia i wyniki'!$E$9))/100)</f>
        <v>0</v>
      </c>
      <c r="C3893">
        <f>'Założenia i wyniki'!$E$8*Znorm.Profile!C3893*(1+'Założenia i wyniki'!$E$10/100)^24</f>
        <v>0.49070664999999997</v>
      </c>
      <c r="D3893">
        <f t="shared" si="180"/>
        <v>0</v>
      </c>
      <c r="E3893">
        <f t="shared" si="181"/>
        <v>0</v>
      </c>
      <c r="F3893">
        <f t="shared" si="182"/>
        <v>0.49070664999999997</v>
      </c>
    </row>
    <row r="3894" spans="1:6" x14ac:dyDescent="0.25">
      <c r="A3894">
        <v>3885</v>
      </c>
      <c r="B3894">
        <f>'Założenia i wyniki'!$E$6*Znorm.Profile!B3894*((100-(24*'Założenia i wyniki'!$E$9))/100)</f>
        <v>0</v>
      </c>
      <c r="C3894">
        <f>'Założenia i wyniki'!$E$8*Znorm.Profile!C3894*(1+'Założenia i wyniki'!$E$10/100)^24</f>
        <v>0.49507255</v>
      </c>
      <c r="D3894">
        <f t="shared" si="180"/>
        <v>0</v>
      </c>
      <c r="E3894">
        <f t="shared" si="181"/>
        <v>0</v>
      </c>
      <c r="F3894">
        <f t="shared" si="182"/>
        <v>0.49507255</v>
      </c>
    </row>
    <row r="3895" spans="1:6" x14ac:dyDescent="0.25">
      <c r="A3895">
        <v>3886</v>
      </c>
      <c r="B3895">
        <f>'Założenia i wyniki'!$E$6*Znorm.Profile!B3895*((100-(24*'Założenia i wyniki'!$E$9))/100)</f>
        <v>0</v>
      </c>
      <c r="C3895">
        <f>'Założenia i wyniki'!$E$8*Znorm.Profile!C3895*(1+'Założenia i wyniki'!$E$10/100)^24</f>
        <v>0.42479465</v>
      </c>
      <c r="D3895">
        <f t="shared" si="180"/>
        <v>0</v>
      </c>
      <c r="E3895">
        <f t="shared" si="181"/>
        <v>0</v>
      </c>
      <c r="F3895">
        <f t="shared" si="182"/>
        <v>0.42479465</v>
      </c>
    </row>
    <row r="3896" spans="1:6" x14ac:dyDescent="0.25">
      <c r="A3896">
        <v>3887</v>
      </c>
      <c r="B3896">
        <f>'Założenia i wyniki'!$E$6*Znorm.Profile!B3896*((100-(24*'Założenia i wyniki'!$E$9))/100)</f>
        <v>0</v>
      </c>
      <c r="C3896">
        <f>'Założenia i wyniki'!$E$8*Znorm.Profile!C3896*(1+'Założenia i wyniki'!$E$10/100)^24</f>
        <v>0.31416244999999998</v>
      </c>
      <c r="D3896">
        <f t="shared" si="180"/>
        <v>0</v>
      </c>
      <c r="E3896">
        <f t="shared" si="181"/>
        <v>0</v>
      </c>
      <c r="F3896">
        <f t="shared" si="182"/>
        <v>0.31416244999999998</v>
      </c>
    </row>
    <row r="3897" spans="1:6" x14ac:dyDescent="0.25">
      <c r="A3897">
        <v>3888</v>
      </c>
      <c r="B3897">
        <f>'Założenia i wyniki'!$E$6*Znorm.Profile!B3897*((100-(24*'Założenia i wyniki'!$E$9))/100)</f>
        <v>0</v>
      </c>
      <c r="C3897">
        <f>'Założenia i wyniki'!$E$8*Znorm.Profile!C3897*(1+'Założenia i wyniki'!$E$10/100)^24</f>
        <v>0.23503445000000001</v>
      </c>
      <c r="D3897">
        <f t="shared" si="180"/>
        <v>0</v>
      </c>
      <c r="E3897">
        <f t="shared" si="181"/>
        <v>0</v>
      </c>
      <c r="F3897">
        <f t="shared" si="182"/>
        <v>0.23503445000000001</v>
      </c>
    </row>
    <row r="3898" spans="1:6" x14ac:dyDescent="0.25">
      <c r="A3898">
        <v>3889</v>
      </c>
      <c r="B3898">
        <f>'Założenia i wyniki'!$E$6*Znorm.Profile!B3898*((100-(24*'Założenia i wyniki'!$E$9))/100)</f>
        <v>0</v>
      </c>
      <c r="C3898">
        <f>'Założenia i wyniki'!$E$8*Znorm.Profile!C3898*(1+'Założenia i wyniki'!$E$10/100)^24</f>
        <v>0.19811434999999999</v>
      </c>
      <c r="D3898">
        <f t="shared" si="180"/>
        <v>0</v>
      </c>
      <c r="E3898">
        <f t="shared" si="181"/>
        <v>0</v>
      </c>
      <c r="F3898">
        <f t="shared" si="182"/>
        <v>0.19811434999999999</v>
      </c>
    </row>
    <row r="3899" spans="1:6" x14ac:dyDescent="0.25">
      <c r="A3899">
        <v>3890</v>
      </c>
      <c r="B3899">
        <f>'Założenia i wyniki'!$E$6*Znorm.Profile!B3899*((100-(24*'Założenia i wyniki'!$E$9))/100)</f>
        <v>0</v>
      </c>
      <c r="C3899">
        <f>'Założenia i wyniki'!$E$8*Znorm.Profile!C3899*(1+'Założenia i wyniki'!$E$10/100)^24</f>
        <v>0.18411749999999999</v>
      </c>
      <c r="D3899">
        <f t="shared" si="180"/>
        <v>0</v>
      </c>
      <c r="E3899">
        <f t="shared" si="181"/>
        <v>0</v>
      </c>
      <c r="F3899">
        <f t="shared" si="182"/>
        <v>0.18411749999999999</v>
      </c>
    </row>
    <row r="3900" spans="1:6" x14ac:dyDescent="0.25">
      <c r="A3900">
        <v>3891</v>
      </c>
      <c r="B3900">
        <f>'Założenia i wyniki'!$E$6*Znorm.Profile!B3900*((100-(24*'Założenia i wyniki'!$E$9))/100)</f>
        <v>0</v>
      </c>
      <c r="C3900">
        <f>'Założenia i wyniki'!$E$8*Znorm.Profile!C3900*(1+'Założenia i wyniki'!$E$10/100)^24</f>
        <v>0.17962700000000001</v>
      </c>
      <c r="D3900">
        <f t="shared" si="180"/>
        <v>0</v>
      </c>
      <c r="E3900">
        <f t="shared" si="181"/>
        <v>0</v>
      </c>
      <c r="F3900">
        <f t="shared" si="182"/>
        <v>0.17962700000000001</v>
      </c>
    </row>
    <row r="3901" spans="1:6" x14ac:dyDescent="0.25">
      <c r="A3901">
        <v>3892</v>
      </c>
      <c r="B3901">
        <f>'Założenia i wyniki'!$E$6*Znorm.Profile!B3901*((100-(24*'Założenia i wyniki'!$E$9))/100)</f>
        <v>0</v>
      </c>
      <c r="C3901">
        <f>'Założenia i wyniki'!$E$8*Znorm.Profile!C3901*(1+'Założenia i wyniki'!$E$10/100)^24</f>
        <v>0.1996232</v>
      </c>
      <c r="D3901">
        <f t="shared" si="180"/>
        <v>0</v>
      </c>
      <c r="E3901">
        <f t="shared" si="181"/>
        <v>0</v>
      </c>
      <c r="F3901">
        <f t="shared" si="182"/>
        <v>0.1996232</v>
      </c>
    </row>
    <row r="3902" spans="1:6" x14ac:dyDescent="0.25">
      <c r="A3902">
        <v>3893</v>
      </c>
      <c r="B3902">
        <f>'Założenia i wyniki'!$E$6*Znorm.Profile!B3902*((100-(24*'Założenia i wyniki'!$E$9))/100)</f>
        <v>2.9491237735849052E-2</v>
      </c>
      <c r="C3902">
        <f>'Założenia i wyniki'!$E$8*Znorm.Profile!C3902*(1+'Założenia i wyniki'!$E$10/100)^24</f>
        <v>0.24748640000000002</v>
      </c>
      <c r="D3902">
        <f t="shared" si="180"/>
        <v>2.9491237735849052E-2</v>
      </c>
      <c r="E3902">
        <f t="shared" si="181"/>
        <v>0</v>
      </c>
      <c r="F3902">
        <f t="shared" si="182"/>
        <v>0.21799516226415097</v>
      </c>
    </row>
    <row r="3903" spans="1:6" x14ac:dyDescent="0.25">
      <c r="A3903">
        <v>3894</v>
      </c>
      <c r="B3903">
        <f>'Założenia i wyniki'!$E$6*Znorm.Profile!B3903*((100-(24*'Założenia i wyniki'!$E$9))/100)</f>
        <v>9.351456603773585E-2</v>
      </c>
      <c r="C3903">
        <f>'Założenia i wyniki'!$E$8*Znorm.Profile!C3903*(1+'Założenia i wyniki'!$E$10/100)^24</f>
        <v>0.32184180000000001</v>
      </c>
      <c r="D3903">
        <f t="shared" si="180"/>
        <v>9.351456603773585E-2</v>
      </c>
      <c r="E3903">
        <f t="shared" si="181"/>
        <v>0</v>
      </c>
      <c r="F3903">
        <f t="shared" si="182"/>
        <v>0.22832723396226418</v>
      </c>
    </row>
    <row r="3904" spans="1:6" x14ac:dyDescent="0.25">
      <c r="A3904">
        <v>3895</v>
      </c>
      <c r="B3904">
        <f>'Założenia i wyniki'!$E$6*Znorm.Profile!B3904*((100-(24*'Założenia i wyniki'!$E$9))/100)</f>
        <v>0.13761916981132075</v>
      </c>
      <c r="C3904">
        <f>'Założenia i wyniki'!$E$8*Znorm.Profile!C3904*(1+'Założenia i wyniki'!$E$10/100)^24</f>
        <v>0.37221975000000002</v>
      </c>
      <c r="D3904">
        <f t="shared" si="180"/>
        <v>0.13761916981132075</v>
      </c>
      <c r="E3904">
        <f t="shared" si="181"/>
        <v>0</v>
      </c>
      <c r="F3904">
        <f t="shared" si="182"/>
        <v>0.23460058018867927</v>
      </c>
    </row>
    <row r="3905" spans="1:6" x14ac:dyDescent="0.25">
      <c r="A3905">
        <v>3896</v>
      </c>
      <c r="B3905">
        <f>'Założenia i wyniki'!$E$6*Znorm.Profile!B3905*((100-(24*'Założenia i wyniki'!$E$9))/100)</f>
        <v>0.52757826415094333</v>
      </c>
      <c r="C3905">
        <f>'Założenia i wyniki'!$E$8*Znorm.Profile!C3905*(1+'Założenia i wyniki'!$E$10/100)^24</f>
        <v>0.37948084999999998</v>
      </c>
      <c r="D3905">
        <f t="shared" si="180"/>
        <v>0.37948084999999998</v>
      </c>
      <c r="E3905">
        <f t="shared" si="181"/>
        <v>0.14809741415094335</v>
      </c>
      <c r="F3905">
        <f t="shared" si="182"/>
        <v>0</v>
      </c>
    </row>
    <row r="3906" spans="1:6" x14ac:dyDescent="0.25">
      <c r="A3906">
        <v>3897</v>
      </c>
      <c r="B3906">
        <f>'Założenia i wyniki'!$E$6*Znorm.Profile!B3906*((100-(24*'Założenia i wyniki'!$E$9))/100)</f>
        <v>1.3558392452830188</v>
      </c>
      <c r="C3906">
        <f>'Założenia i wyniki'!$E$8*Znorm.Profile!C3906*(1+'Założenia i wyniki'!$E$10/100)^24</f>
        <v>0.38057809999999997</v>
      </c>
      <c r="D3906">
        <f t="shared" si="180"/>
        <v>0.38057809999999997</v>
      </c>
      <c r="E3906">
        <f t="shared" si="181"/>
        <v>0.97526114528301888</v>
      </c>
      <c r="F3906">
        <f t="shared" si="182"/>
        <v>0</v>
      </c>
    </row>
    <row r="3907" spans="1:6" x14ac:dyDescent="0.25">
      <c r="A3907">
        <v>3898</v>
      </c>
      <c r="B3907">
        <f>'Założenia i wyniki'!$E$6*Znorm.Profile!B3907*((100-(24*'Założenia i wyniki'!$E$9))/100)</f>
        <v>1.3302271698113204</v>
      </c>
      <c r="C3907">
        <f>'Założenia i wyniki'!$E$8*Znorm.Profile!C3907*(1+'Założenia i wyniki'!$E$10/100)^24</f>
        <v>0.37292919999999996</v>
      </c>
      <c r="D3907">
        <f t="shared" si="180"/>
        <v>0.37292919999999996</v>
      </c>
      <c r="E3907">
        <f t="shared" si="181"/>
        <v>0.95729796981132043</v>
      </c>
      <c r="F3907">
        <f t="shared" si="182"/>
        <v>0</v>
      </c>
    </row>
    <row r="3908" spans="1:6" x14ac:dyDescent="0.25">
      <c r="A3908">
        <v>3899</v>
      </c>
      <c r="B3908">
        <f>'Założenia i wyniki'!$E$6*Znorm.Profile!B3908*((100-(24*'Założenia i wyniki'!$E$9))/100)</f>
        <v>0.81463169811320746</v>
      </c>
      <c r="C3908">
        <f>'Założenia i wyniki'!$E$8*Znorm.Profile!C3908*(1+'Założenia i wyniki'!$E$10/100)^24</f>
        <v>0.37066610000000005</v>
      </c>
      <c r="D3908">
        <f t="shared" si="180"/>
        <v>0.37066610000000005</v>
      </c>
      <c r="E3908">
        <f t="shared" si="181"/>
        <v>0.4439655981132074</v>
      </c>
      <c r="F3908">
        <f t="shared" si="182"/>
        <v>0</v>
      </c>
    </row>
    <row r="3909" spans="1:6" x14ac:dyDescent="0.25">
      <c r="A3909">
        <v>3900</v>
      </c>
      <c r="B3909">
        <f>'Założenia i wyniki'!$E$6*Znorm.Profile!B3909*((100-(24*'Założenia i wyniki'!$E$9))/100)</f>
        <v>0.54007177358490566</v>
      </c>
      <c r="C3909">
        <f>'Założenia i wyniki'!$E$8*Znorm.Profile!C3909*(1+'Założenia i wyniki'!$E$10/100)^24</f>
        <v>0.36542520000000001</v>
      </c>
      <c r="D3909">
        <f t="shared" si="180"/>
        <v>0.36542520000000001</v>
      </c>
      <c r="E3909">
        <f t="shared" si="181"/>
        <v>0.17464657358490565</v>
      </c>
      <c r="F3909">
        <f t="shared" si="182"/>
        <v>0</v>
      </c>
    </row>
    <row r="3910" spans="1:6" x14ac:dyDescent="0.25">
      <c r="A3910">
        <v>3901</v>
      </c>
      <c r="B3910">
        <f>'Założenia i wyniki'!$E$6*Znorm.Profile!B3910*((100-(24*'Założenia i wyniki'!$E$9))/100)</f>
        <v>0.25432181132075471</v>
      </c>
      <c r="C3910">
        <f>'Założenia i wyniki'!$E$8*Znorm.Profile!C3910*(1+'Założenia i wyniki'!$E$10/100)^24</f>
        <v>0.37440445</v>
      </c>
      <c r="D3910">
        <f t="shared" si="180"/>
        <v>0.25432181132075471</v>
      </c>
      <c r="E3910">
        <f t="shared" si="181"/>
        <v>0</v>
      </c>
      <c r="F3910">
        <f t="shared" si="182"/>
        <v>0.12008263867924529</v>
      </c>
    </row>
    <row r="3911" spans="1:6" x14ac:dyDescent="0.25">
      <c r="A3911">
        <v>3902</v>
      </c>
      <c r="B3911">
        <f>'Założenia i wyniki'!$E$6*Znorm.Profile!B3911*((100-(24*'Założenia i wyniki'!$E$9))/100)</f>
        <v>0.29025494339622637</v>
      </c>
      <c r="C3911">
        <f>'Założenia i wyniki'!$E$8*Znorm.Profile!C3911*(1+'Założenia i wyniki'!$E$10/100)^24</f>
        <v>0.37698009999999998</v>
      </c>
      <c r="D3911">
        <f t="shared" si="180"/>
        <v>0.29025494339622637</v>
      </c>
      <c r="E3911">
        <f t="shared" si="181"/>
        <v>0</v>
      </c>
      <c r="F3911">
        <f t="shared" si="182"/>
        <v>8.6725156603773612E-2</v>
      </c>
    </row>
    <row r="3912" spans="1:6" x14ac:dyDescent="0.25">
      <c r="A3912">
        <v>3903</v>
      </c>
      <c r="B3912">
        <f>'Założenia i wyniki'!$E$6*Znorm.Profile!B3912*((100-(24*'Założenia i wyniki'!$E$9))/100)</f>
        <v>0.57233079245283025</v>
      </c>
      <c r="C3912">
        <f>'Założenia i wyniki'!$E$8*Znorm.Profile!C3912*(1+'Założenia i wyniki'!$E$10/100)^24</f>
        <v>0.37676834999999997</v>
      </c>
      <c r="D3912">
        <f t="shared" si="180"/>
        <v>0.37676834999999997</v>
      </c>
      <c r="E3912">
        <f t="shared" si="181"/>
        <v>0.19556244245283028</v>
      </c>
      <c r="F3912">
        <f t="shared" si="182"/>
        <v>0</v>
      </c>
    </row>
    <row r="3913" spans="1:6" x14ac:dyDescent="0.25">
      <c r="A3913">
        <v>3904</v>
      </c>
      <c r="B3913">
        <f>'Założenia i wyniki'!$E$6*Znorm.Profile!B3913*((100-(24*'Założenia i wyniki'!$E$9))/100)</f>
        <v>0.30975366037735852</v>
      </c>
      <c r="C3913">
        <f>'Założenia i wyniki'!$E$8*Znorm.Profile!C3913*(1+'Założenia i wyniki'!$E$10/100)^24</f>
        <v>0.39759895000000001</v>
      </c>
      <c r="D3913">
        <f t="shared" si="180"/>
        <v>0.30975366037735852</v>
      </c>
      <c r="E3913">
        <f t="shared" si="181"/>
        <v>0</v>
      </c>
      <c r="F3913">
        <f t="shared" si="182"/>
        <v>8.7845289622641487E-2</v>
      </c>
    </row>
    <row r="3914" spans="1:6" x14ac:dyDescent="0.25">
      <c r="A3914">
        <v>3905</v>
      </c>
      <c r="B3914">
        <f>'Założenia i wyniki'!$E$6*Znorm.Profile!B3914*((100-(24*'Założenia i wyniki'!$E$9))/100)</f>
        <v>0.3998227924528302</v>
      </c>
      <c r="C3914">
        <f>'Założenia i wyniki'!$E$8*Znorm.Profile!C3914*(1+'Założenia i wyniki'!$E$10/100)^24</f>
        <v>0.40525309999999998</v>
      </c>
      <c r="D3914">
        <f t="shared" si="180"/>
        <v>0.3998227924528302</v>
      </c>
      <c r="E3914">
        <f t="shared" si="181"/>
        <v>0</v>
      </c>
      <c r="F3914">
        <f t="shared" si="182"/>
        <v>5.430307547169777E-3</v>
      </c>
    </row>
    <row r="3915" spans="1:6" x14ac:dyDescent="0.25">
      <c r="A3915">
        <v>3906</v>
      </c>
      <c r="B3915">
        <f>'Założenia i wyniki'!$E$6*Znorm.Profile!B3915*((100-(24*'Założenia i wyniki'!$E$9))/100)</f>
        <v>0.25230181132075469</v>
      </c>
      <c r="C3915">
        <f>'Założenia i wyniki'!$E$8*Znorm.Profile!C3915*(1+'Założenia i wyniki'!$E$10/100)^24</f>
        <v>0.42158164999999997</v>
      </c>
      <c r="D3915">
        <f t="shared" ref="D3915:D3978" si="183">IF(B3915&lt;=C3915,B3915,C3915)</f>
        <v>0.25230181132075469</v>
      </c>
      <c r="E3915">
        <f t="shared" ref="E3915:E3978" si="184">IF(B3915&gt;C3915,B3915-C3915,0)</f>
        <v>0</v>
      </c>
      <c r="F3915">
        <f t="shared" ref="F3915:F3978" si="185">IF(B3915&lt;C3915,C3915-B3915,0)</f>
        <v>0.16927983867924529</v>
      </c>
    </row>
    <row r="3916" spans="1:6" x14ac:dyDescent="0.25">
      <c r="A3916">
        <v>3907</v>
      </c>
      <c r="B3916">
        <f>'Założenia i wyniki'!$E$6*Znorm.Profile!B3916*((100-(24*'Założenia i wyniki'!$E$9))/100)</f>
        <v>0.12210709433962262</v>
      </c>
      <c r="C3916">
        <f>'Założenia i wyniki'!$E$8*Znorm.Profile!C3916*(1+'Założenia i wyniki'!$E$10/100)^24</f>
        <v>0.43324154999999998</v>
      </c>
      <c r="D3916">
        <f t="shared" si="183"/>
        <v>0.12210709433962262</v>
      </c>
      <c r="E3916">
        <f t="shared" si="184"/>
        <v>0</v>
      </c>
      <c r="F3916">
        <f t="shared" si="185"/>
        <v>0.31113445566037734</v>
      </c>
    </row>
    <row r="3917" spans="1:6" x14ac:dyDescent="0.25">
      <c r="A3917">
        <v>3908</v>
      </c>
      <c r="B3917">
        <f>'Założenia i wyniki'!$E$6*Znorm.Profile!B3917*((100-(24*'Założenia i wyniki'!$E$9))/100)</f>
        <v>0</v>
      </c>
      <c r="C3917">
        <f>'Założenia i wyniki'!$E$8*Znorm.Profile!C3917*(1+'Założenia i wyniki'!$E$10/100)^24</f>
        <v>0.46138260000000003</v>
      </c>
      <c r="D3917">
        <f t="shared" si="183"/>
        <v>0</v>
      </c>
      <c r="E3917">
        <f t="shared" si="184"/>
        <v>0</v>
      </c>
      <c r="F3917">
        <f t="shared" si="185"/>
        <v>0.46138260000000003</v>
      </c>
    </row>
    <row r="3918" spans="1:6" x14ac:dyDescent="0.25">
      <c r="A3918">
        <v>3909</v>
      </c>
      <c r="B3918">
        <f>'Założenia i wyniki'!$E$6*Znorm.Profile!B3918*((100-(24*'Założenia i wyniki'!$E$9))/100)</f>
        <v>0</v>
      </c>
      <c r="C3918">
        <f>'Założenia i wyniki'!$E$8*Znorm.Profile!C3918*(1+'Założenia i wyniki'!$E$10/100)^24</f>
        <v>0.47531959999999995</v>
      </c>
      <c r="D3918">
        <f t="shared" si="183"/>
        <v>0</v>
      </c>
      <c r="E3918">
        <f t="shared" si="184"/>
        <v>0</v>
      </c>
      <c r="F3918">
        <f t="shared" si="185"/>
        <v>0.47531959999999995</v>
      </c>
    </row>
    <row r="3919" spans="1:6" x14ac:dyDescent="0.25">
      <c r="A3919">
        <v>3910</v>
      </c>
      <c r="B3919">
        <f>'Założenia i wyniki'!$E$6*Znorm.Profile!B3919*((100-(24*'Założenia i wyniki'!$E$9))/100)</f>
        <v>0</v>
      </c>
      <c r="C3919">
        <f>'Założenia i wyniki'!$E$8*Znorm.Profile!C3919*(1+'Założenia i wyniki'!$E$10/100)^24</f>
        <v>0.41283095000000003</v>
      </c>
      <c r="D3919">
        <f t="shared" si="183"/>
        <v>0</v>
      </c>
      <c r="E3919">
        <f t="shared" si="184"/>
        <v>0</v>
      </c>
      <c r="F3919">
        <f t="shared" si="185"/>
        <v>0.41283095000000003</v>
      </c>
    </row>
    <row r="3920" spans="1:6" x14ac:dyDescent="0.25">
      <c r="A3920">
        <v>3911</v>
      </c>
      <c r="B3920">
        <f>'Założenia i wyniki'!$E$6*Znorm.Profile!B3920*((100-(24*'Założenia i wyniki'!$E$9))/100)</f>
        <v>0</v>
      </c>
      <c r="C3920">
        <f>'Założenia i wyniki'!$E$8*Znorm.Profile!C3920*(1+'Założenia i wyniki'!$E$10/100)^24</f>
        <v>0.31950485000000001</v>
      </c>
      <c r="D3920">
        <f t="shared" si="183"/>
        <v>0</v>
      </c>
      <c r="E3920">
        <f t="shared" si="184"/>
        <v>0</v>
      </c>
      <c r="F3920">
        <f t="shared" si="185"/>
        <v>0.31950485000000001</v>
      </c>
    </row>
    <row r="3921" spans="1:6" x14ac:dyDescent="0.25">
      <c r="A3921">
        <v>3912</v>
      </c>
      <c r="B3921">
        <f>'Założenia i wyniki'!$E$6*Znorm.Profile!B3921*((100-(24*'Założenia i wyniki'!$E$9))/100)</f>
        <v>0</v>
      </c>
      <c r="C3921">
        <f>'Założenia i wyniki'!$E$8*Znorm.Profile!C3921*(1+'Założenia i wyniki'!$E$10/100)^24</f>
        <v>0.24534054999999999</v>
      </c>
      <c r="D3921">
        <f t="shared" si="183"/>
        <v>0</v>
      </c>
      <c r="E3921">
        <f t="shared" si="184"/>
        <v>0</v>
      </c>
      <c r="F3921">
        <f t="shared" si="185"/>
        <v>0.24534054999999999</v>
      </c>
    </row>
    <row r="3922" spans="1:6" x14ac:dyDescent="0.25">
      <c r="A3922">
        <v>3913</v>
      </c>
      <c r="B3922">
        <f>'Założenia i wyniki'!$E$6*Znorm.Profile!B3922*((100-(24*'Założenia i wyniki'!$E$9))/100)</f>
        <v>0</v>
      </c>
      <c r="C3922">
        <f>'Założenia i wyniki'!$E$8*Znorm.Profile!C3922*(1+'Założenia i wyniki'!$E$10/100)^24</f>
        <v>0.20492325</v>
      </c>
      <c r="D3922">
        <f t="shared" si="183"/>
        <v>0</v>
      </c>
      <c r="E3922">
        <f t="shared" si="184"/>
        <v>0</v>
      </c>
      <c r="F3922">
        <f t="shared" si="185"/>
        <v>0.20492325</v>
      </c>
    </row>
    <row r="3923" spans="1:6" x14ac:dyDescent="0.25">
      <c r="A3923">
        <v>3914</v>
      </c>
      <c r="B3923">
        <f>'Założenia i wyniki'!$E$6*Znorm.Profile!B3923*((100-(24*'Założenia i wyniki'!$E$9))/100)</f>
        <v>0</v>
      </c>
      <c r="C3923">
        <f>'Założenia i wyniki'!$E$8*Znorm.Profile!C3923*(1+'Założenia i wyniki'!$E$10/100)^24</f>
        <v>0.18725420000000001</v>
      </c>
      <c r="D3923">
        <f t="shared" si="183"/>
        <v>0</v>
      </c>
      <c r="E3923">
        <f t="shared" si="184"/>
        <v>0</v>
      </c>
      <c r="F3923">
        <f t="shared" si="185"/>
        <v>0.18725420000000001</v>
      </c>
    </row>
    <row r="3924" spans="1:6" x14ac:dyDescent="0.25">
      <c r="A3924">
        <v>3915</v>
      </c>
      <c r="B3924">
        <f>'Założenia i wyniki'!$E$6*Znorm.Profile!B3924*((100-(24*'Założenia i wyniki'!$E$9))/100)</f>
        <v>0</v>
      </c>
      <c r="C3924">
        <f>'Założenia i wyniki'!$E$8*Znorm.Profile!C3924*(1+'Założenia i wyniki'!$E$10/100)^24</f>
        <v>0.1804404</v>
      </c>
      <c r="D3924">
        <f t="shared" si="183"/>
        <v>0</v>
      </c>
      <c r="E3924">
        <f t="shared" si="184"/>
        <v>0</v>
      </c>
      <c r="F3924">
        <f t="shared" si="185"/>
        <v>0.1804404</v>
      </c>
    </row>
    <row r="3925" spans="1:6" x14ac:dyDescent="0.25">
      <c r="A3925">
        <v>3916</v>
      </c>
      <c r="B3925">
        <f>'Założenia i wyniki'!$E$6*Znorm.Profile!B3925*((100-(24*'Założenia i wyniki'!$E$9))/100)</f>
        <v>0</v>
      </c>
      <c r="C3925">
        <f>'Założenia i wyniki'!$E$8*Znorm.Profile!C3925*(1+'Założenia i wyniki'!$E$10/100)^24</f>
        <v>0.1915655</v>
      </c>
      <c r="D3925">
        <f t="shared" si="183"/>
        <v>0</v>
      </c>
      <c r="E3925">
        <f t="shared" si="184"/>
        <v>0</v>
      </c>
      <c r="F3925">
        <f t="shared" si="185"/>
        <v>0.1915655</v>
      </c>
    </row>
    <row r="3926" spans="1:6" x14ac:dyDescent="0.25">
      <c r="A3926">
        <v>3917</v>
      </c>
      <c r="B3926">
        <f>'Założenia i wyniki'!$E$6*Znorm.Profile!B3926*((100-(24*'Założenia i wyniki'!$E$9))/100)</f>
        <v>0.10370603773584906</v>
      </c>
      <c r="C3926">
        <f>'Założenia i wyniki'!$E$8*Znorm.Profile!C3926*(1+'Założenia i wyniki'!$E$10/100)^24</f>
        <v>0.21699964999999999</v>
      </c>
      <c r="D3926">
        <f t="shared" si="183"/>
        <v>0.10370603773584906</v>
      </c>
      <c r="E3926">
        <f t="shared" si="184"/>
        <v>0</v>
      </c>
      <c r="F3926">
        <f t="shared" si="185"/>
        <v>0.11329361226415093</v>
      </c>
    </row>
    <row r="3927" spans="1:6" x14ac:dyDescent="0.25">
      <c r="A3927">
        <v>3918</v>
      </c>
      <c r="B3927">
        <f>'Założenia i wyniki'!$E$6*Znorm.Profile!B3927*((100-(24*'Założenia i wyniki'!$E$9))/100)</f>
        <v>0.23732332075471693</v>
      </c>
      <c r="C3927">
        <f>'Założenia i wyniki'!$E$8*Znorm.Profile!C3927*(1+'Założenia i wyniki'!$E$10/100)^24</f>
        <v>0.27266679999999999</v>
      </c>
      <c r="D3927">
        <f t="shared" si="183"/>
        <v>0.23732332075471693</v>
      </c>
      <c r="E3927">
        <f t="shared" si="184"/>
        <v>0</v>
      </c>
      <c r="F3927">
        <f t="shared" si="185"/>
        <v>3.5343479245283055E-2</v>
      </c>
    </row>
    <row r="3928" spans="1:6" x14ac:dyDescent="0.25">
      <c r="A3928">
        <v>3919</v>
      </c>
      <c r="B3928">
        <f>'Założenia i wyniki'!$E$6*Znorm.Profile!B3928*((100-(24*'Założenia i wyniki'!$E$9))/100)</f>
        <v>0.65208649056603762</v>
      </c>
      <c r="C3928">
        <f>'Założenia i wyniki'!$E$8*Znorm.Profile!C3928*(1+'Założenia i wyniki'!$E$10/100)^24</f>
        <v>0.32865945000000002</v>
      </c>
      <c r="D3928">
        <f t="shared" si="183"/>
        <v>0.32865945000000002</v>
      </c>
      <c r="E3928">
        <f t="shared" si="184"/>
        <v>0.3234270405660376</v>
      </c>
      <c r="F3928">
        <f t="shared" si="185"/>
        <v>0</v>
      </c>
    </row>
    <row r="3929" spans="1:6" x14ac:dyDescent="0.25">
      <c r="A3929">
        <v>3920</v>
      </c>
      <c r="B3929">
        <f>'Założenia i wyniki'!$E$6*Znorm.Profile!B3929*((100-(24*'Założenia i wyniki'!$E$9))/100)</f>
        <v>1.1220528301886792</v>
      </c>
      <c r="C3929">
        <f>'Założenia i wyniki'!$E$8*Znorm.Profile!C3929*(1+'Założenia i wyniki'!$E$10/100)^24</f>
        <v>0.39332544999999997</v>
      </c>
      <c r="D3929">
        <f t="shared" si="183"/>
        <v>0.39332544999999997</v>
      </c>
      <c r="E3929">
        <f t="shared" si="184"/>
        <v>0.72872738018867922</v>
      </c>
      <c r="F3929">
        <f t="shared" si="185"/>
        <v>0</v>
      </c>
    </row>
    <row r="3930" spans="1:6" x14ac:dyDescent="0.25">
      <c r="A3930">
        <v>3921</v>
      </c>
      <c r="B3930">
        <f>'Założenia i wyniki'!$E$6*Znorm.Profile!B3930*((100-(24*'Założenia i wyniki'!$E$9))/100)</f>
        <v>1.5079871698113205</v>
      </c>
      <c r="C3930">
        <f>'Założenia i wyniki'!$E$8*Znorm.Profile!C3930*(1+'Założenia i wyniki'!$E$10/100)^24</f>
        <v>0.42383355</v>
      </c>
      <c r="D3930">
        <f t="shared" si="183"/>
        <v>0.42383355</v>
      </c>
      <c r="E3930">
        <f t="shared" si="184"/>
        <v>1.0841536198113206</v>
      </c>
      <c r="F3930">
        <f t="shared" si="185"/>
        <v>0</v>
      </c>
    </row>
    <row r="3931" spans="1:6" x14ac:dyDescent="0.25">
      <c r="A3931">
        <v>3922</v>
      </c>
      <c r="B3931">
        <f>'Założenia i wyniki'!$E$6*Znorm.Profile!B3931*((100-(24*'Założenia i wyniki'!$E$9))/100)</f>
        <v>1.7763041509433961</v>
      </c>
      <c r="C3931">
        <f>'Założenia i wyniki'!$E$8*Znorm.Profile!C3931*(1+'Założenia i wyniki'!$E$10/100)^24</f>
        <v>0.44427844999999994</v>
      </c>
      <c r="D3931">
        <f t="shared" si="183"/>
        <v>0.44427844999999994</v>
      </c>
      <c r="E3931">
        <f t="shared" si="184"/>
        <v>1.3320257009433962</v>
      </c>
      <c r="F3931">
        <f t="shared" si="185"/>
        <v>0</v>
      </c>
    </row>
    <row r="3932" spans="1:6" x14ac:dyDescent="0.25">
      <c r="A3932">
        <v>3923</v>
      </c>
      <c r="B3932">
        <f>'Założenia i wyniki'!$E$6*Znorm.Profile!B3932*((100-(24*'Założenia i wyniki'!$E$9))/100)</f>
        <v>1.9346264150943395</v>
      </c>
      <c r="C3932">
        <f>'Założenia i wyniki'!$E$8*Znorm.Profile!C3932*(1+'Założenia i wyniki'!$E$10/100)^24</f>
        <v>0.44739659999999998</v>
      </c>
      <c r="D3932">
        <f t="shared" si="183"/>
        <v>0.44739659999999998</v>
      </c>
      <c r="E3932">
        <f t="shared" si="184"/>
        <v>1.4872298150943395</v>
      </c>
      <c r="F3932">
        <f t="shared" si="185"/>
        <v>0</v>
      </c>
    </row>
    <row r="3933" spans="1:6" x14ac:dyDescent="0.25">
      <c r="A3933">
        <v>3924</v>
      </c>
      <c r="B3933">
        <f>'Założenia i wyniki'!$E$6*Znorm.Profile!B3933*((100-(24*'Założenia i wyniki'!$E$9))/100)</f>
        <v>1.9412581132075466</v>
      </c>
      <c r="C3933">
        <f>'Założenia i wyniki'!$E$8*Znorm.Profile!C3933*(1+'Założenia i wyniki'!$E$10/100)^24</f>
        <v>0.45639370000000001</v>
      </c>
      <c r="D3933">
        <f t="shared" si="183"/>
        <v>0.45639370000000001</v>
      </c>
      <c r="E3933">
        <f t="shared" si="184"/>
        <v>1.4848644132075466</v>
      </c>
      <c r="F3933">
        <f t="shared" si="185"/>
        <v>0</v>
      </c>
    </row>
    <row r="3934" spans="1:6" x14ac:dyDescent="0.25">
      <c r="A3934">
        <v>3925</v>
      </c>
      <c r="B3934">
        <f>'Założenia i wyniki'!$E$6*Znorm.Profile!B3934*((100-(24*'Założenia i wyniki'!$E$9))/100)</f>
        <v>1.4864150943396224</v>
      </c>
      <c r="C3934">
        <f>'Założenia i wyniki'!$E$8*Znorm.Profile!C3934*(1+'Założenia i wyniki'!$E$10/100)^24</f>
        <v>0.46250085000000007</v>
      </c>
      <c r="D3934">
        <f t="shared" si="183"/>
        <v>0.46250085000000007</v>
      </c>
      <c r="E3934">
        <f t="shared" si="184"/>
        <v>1.0239142443396223</v>
      </c>
      <c r="F3934">
        <f t="shared" si="185"/>
        <v>0</v>
      </c>
    </row>
    <row r="3935" spans="1:6" x14ac:dyDescent="0.25">
      <c r="A3935">
        <v>3926</v>
      </c>
      <c r="B3935">
        <f>'Założenia i wyniki'!$E$6*Znorm.Profile!B3935*((100-(24*'Założenia i wyniki'!$E$9))/100)</f>
        <v>1.4390784905660376</v>
      </c>
      <c r="C3935">
        <f>'Założenia i wyniki'!$E$8*Znorm.Profile!C3935*(1+'Założenia i wyniki'!$E$10/100)^24</f>
        <v>0.45165049999999995</v>
      </c>
      <c r="D3935">
        <f t="shared" si="183"/>
        <v>0.45165049999999995</v>
      </c>
      <c r="E3935">
        <f t="shared" si="184"/>
        <v>0.98742799056603769</v>
      </c>
      <c r="F3935">
        <f t="shared" si="185"/>
        <v>0</v>
      </c>
    </row>
    <row r="3936" spans="1:6" x14ac:dyDescent="0.25">
      <c r="A3936">
        <v>3927</v>
      </c>
      <c r="B3936">
        <f>'Założenia i wyniki'!$E$6*Znorm.Profile!B3936*((100-(24*'Założenia i wyniki'!$E$9))/100)</f>
        <v>1.4305411320754717</v>
      </c>
      <c r="C3936">
        <f>'Założenia i wyniki'!$E$8*Znorm.Profile!C3936*(1+'Założenia i wyniki'!$E$10/100)^24</f>
        <v>0.44574040000000004</v>
      </c>
      <c r="D3936">
        <f t="shared" si="183"/>
        <v>0.44574040000000004</v>
      </c>
      <c r="E3936">
        <f t="shared" si="184"/>
        <v>0.9848007320754717</v>
      </c>
      <c r="F3936">
        <f t="shared" si="185"/>
        <v>0</v>
      </c>
    </row>
    <row r="3937" spans="1:6" x14ac:dyDescent="0.25">
      <c r="A3937">
        <v>3928</v>
      </c>
      <c r="B3937">
        <f>'Założenia i wyniki'!$E$6*Znorm.Profile!B3937*((100-(24*'Założenia i wyniki'!$E$9))/100)</f>
        <v>1.0303524528301886</v>
      </c>
      <c r="C3937">
        <f>'Założenia i wyniki'!$E$8*Znorm.Profile!C3937*(1+'Założenia i wyniki'!$E$10/100)^24</f>
        <v>0.42859949999999997</v>
      </c>
      <c r="D3937">
        <f t="shared" si="183"/>
        <v>0.42859949999999997</v>
      </c>
      <c r="E3937">
        <f t="shared" si="184"/>
        <v>0.60175295283018859</v>
      </c>
      <c r="F3937">
        <f t="shared" si="185"/>
        <v>0</v>
      </c>
    </row>
    <row r="3938" spans="1:6" x14ac:dyDescent="0.25">
      <c r="A3938">
        <v>3929</v>
      </c>
      <c r="B3938">
        <f>'Założenia i wyniki'!$E$6*Znorm.Profile!B3938*((100-(24*'Założenia i wyniki'!$E$9))/100)</f>
        <v>0.68255418867924522</v>
      </c>
      <c r="C3938">
        <f>'Założenia i wyniki'!$E$8*Znorm.Profile!C3938*(1+'Założenia i wyniki'!$E$10/100)^24</f>
        <v>0.42069440000000002</v>
      </c>
      <c r="D3938">
        <f t="shared" si="183"/>
        <v>0.42069440000000002</v>
      </c>
      <c r="E3938">
        <f t="shared" si="184"/>
        <v>0.2618597886792452</v>
      </c>
      <c r="F3938">
        <f t="shared" si="185"/>
        <v>0</v>
      </c>
    </row>
    <row r="3939" spans="1:6" x14ac:dyDescent="0.25">
      <c r="A3939">
        <v>3930</v>
      </c>
      <c r="B3939">
        <f>'Założenia i wyniki'!$E$6*Znorm.Profile!B3939*((100-(24*'Założenia i wyniki'!$E$9))/100)</f>
        <v>0.29455411320754715</v>
      </c>
      <c r="C3939">
        <f>'Założenia i wyniki'!$E$8*Znorm.Profile!C3939*(1+'Założenia i wyniki'!$E$10/100)^24</f>
        <v>0.42153790000000002</v>
      </c>
      <c r="D3939">
        <f t="shared" si="183"/>
        <v>0.29455411320754715</v>
      </c>
      <c r="E3939">
        <f t="shared" si="184"/>
        <v>0</v>
      </c>
      <c r="F3939">
        <f t="shared" si="185"/>
        <v>0.12698378679245287</v>
      </c>
    </row>
    <row r="3940" spans="1:6" x14ac:dyDescent="0.25">
      <c r="A3940">
        <v>3931</v>
      </c>
      <c r="B3940">
        <f>'Założenia i wyniki'!$E$6*Znorm.Profile!B3940*((100-(24*'Założenia i wyniki'!$E$9))/100)</f>
        <v>0.11598611320754715</v>
      </c>
      <c r="C3940">
        <f>'Założenia i wyniki'!$E$8*Znorm.Profile!C3940*(1+'Założenia i wyniki'!$E$10/100)^24</f>
        <v>0.42926939999999997</v>
      </c>
      <c r="D3940">
        <f t="shared" si="183"/>
        <v>0.11598611320754715</v>
      </c>
      <c r="E3940">
        <f t="shared" si="184"/>
        <v>0</v>
      </c>
      <c r="F3940">
        <f t="shared" si="185"/>
        <v>0.31328328679245282</v>
      </c>
    </row>
    <row r="3941" spans="1:6" x14ac:dyDescent="0.25">
      <c r="A3941">
        <v>3932</v>
      </c>
      <c r="B3941">
        <f>'Założenia i wyniki'!$E$6*Znorm.Profile!B3941*((100-(24*'Założenia i wyniki'!$E$9))/100)</f>
        <v>0</v>
      </c>
      <c r="C3941">
        <f>'Założenia i wyniki'!$E$8*Znorm.Profile!C3941*(1+'Założenia i wyniki'!$E$10/100)^24</f>
        <v>0.44148369999999998</v>
      </c>
      <c r="D3941">
        <f t="shared" si="183"/>
        <v>0</v>
      </c>
      <c r="E3941">
        <f t="shared" si="184"/>
        <v>0</v>
      </c>
      <c r="F3941">
        <f t="shared" si="185"/>
        <v>0.44148369999999998</v>
      </c>
    </row>
    <row r="3942" spans="1:6" x14ac:dyDescent="0.25">
      <c r="A3942">
        <v>3933</v>
      </c>
      <c r="B3942">
        <f>'Założenia i wyniki'!$E$6*Znorm.Profile!B3942*((100-(24*'Założenia i wyniki'!$E$9))/100)</f>
        <v>0</v>
      </c>
      <c r="C3942">
        <f>'Założenia i wyniki'!$E$8*Znorm.Profile!C3942*(1+'Założenia i wyniki'!$E$10/100)^24</f>
        <v>0.45615044999999999</v>
      </c>
      <c r="D3942">
        <f t="shared" si="183"/>
        <v>0</v>
      </c>
      <c r="E3942">
        <f t="shared" si="184"/>
        <v>0</v>
      </c>
      <c r="F3942">
        <f t="shared" si="185"/>
        <v>0.45615044999999999</v>
      </c>
    </row>
    <row r="3943" spans="1:6" x14ac:dyDescent="0.25">
      <c r="A3943">
        <v>3934</v>
      </c>
      <c r="B3943">
        <f>'Założenia i wyniki'!$E$6*Znorm.Profile!B3943*((100-(24*'Założenia i wyniki'!$E$9))/100)</f>
        <v>0</v>
      </c>
      <c r="C3943">
        <f>'Założenia i wyniki'!$E$8*Znorm.Profile!C3943*(1+'Założenia i wyniki'!$E$10/100)^24</f>
        <v>0.41682130000000001</v>
      </c>
      <c r="D3943">
        <f t="shared" si="183"/>
        <v>0</v>
      </c>
      <c r="E3943">
        <f t="shared" si="184"/>
        <v>0</v>
      </c>
      <c r="F3943">
        <f t="shared" si="185"/>
        <v>0.41682130000000001</v>
      </c>
    </row>
    <row r="3944" spans="1:6" x14ac:dyDescent="0.25">
      <c r="A3944">
        <v>3935</v>
      </c>
      <c r="B3944">
        <f>'Założenia i wyniki'!$E$6*Znorm.Profile!B3944*((100-(24*'Założenia i wyniki'!$E$9))/100)</f>
        <v>0</v>
      </c>
      <c r="C3944">
        <f>'Założenia i wyniki'!$E$8*Znorm.Profile!C3944*(1+'Założenia i wyniki'!$E$10/100)^24</f>
        <v>0.34038759999999996</v>
      </c>
      <c r="D3944">
        <f t="shared" si="183"/>
        <v>0</v>
      </c>
      <c r="E3944">
        <f t="shared" si="184"/>
        <v>0</v>
      </c>
      <c r="F3944">
        <f t="shared" si="185"/>
        <v>0.34038759999999996</v>
      </c>
    </row>
    <row r="3945" spans="1:6" x14ac:dyDescent="0.25">
      <c r="A3945">
        <v>3936</v>
      </c>
      <c r="B3945">
        <f>'Założenia i wyniki'!$E$6*Znorm.Profile!B3945*((100-(24*'Założenia i wyniki'!$E$9))/100)</f>
        <v>0</v>
      </c>
      <c r="C3945">
        <f>'Założenia i wyniki'!$E$8*Znorm.Profile!C3945*(1+'Założenia i wyniki'!$E$10/100)^24</f>
        <v>0.26789419999999997</v>
      </c>
      <c r="D3945">
        <f t="shared" si="183"/>
        <v>0</v>
      </c>
      <c r="E3945">
        <f t="shared" si="184"/>
        <v>0</v>
      </c>
      <c r="F3945">
        <f t="shared" si="185"/>
        <v>0.26789419999999997</v>
      </c>
    </row>
    <row r="3946" spans="1:6" x14ac:dyDescent="0.25">
      <c r="A3946">
        <v>3937</v>
      </c>
      <c r="B3946">
        <f>'Założenia i wyniki'!$E$6*Znorm.Profile!B3946*((100-(24*'Założenia i wyniki'!$E$9))/100)</f>
        <v>0</v>
      </c>
      <c r="C3946">
        <f>'Założenia i wyniki'!$E$8*Znorm.Profile!C3946*(1+'Założenia i wyniki'!$E$10/100)^24</f>
        <v>0.22034215000000001</v>
      </c>
      <c r="D3946">
        <f t="shared" si="183"/>
        <v>0</v>
      </c>
      <c r="E3946">
        <f t="shared" si="184"/>
        <v>0</v>
      </c>
      <c r="F3946">
        <f t="shared" si="185"/>
        <v>0.22034215000000001</v>
      </c>
    </row>
    <row r="3947" spans="1:6" x14ac:dyDescent="0.25">
      <c r="A3947">
        <v>3938</v>
      </c>
      <c r="B3947">
        <f>'Założenia i wyniki'!$E$6*Znorm.Profile!B3947*((100-(24*'Założenia i wyniki'!$E$9))/100)</f>
        <v>0</v>
      </c>
      <c r="C3947">
        <f>'Założenia i wyniki'!$E$8*Znorm.Profile!C3947*(1+'Założenia i wyniki'!$E$10/100)^24</f>
        <v>0.19866804999999998</v>
      </c>
      <c r="D3947">
        <f t="shared" si="183"/>
        <v>0</v>
      </c>
      <c r="E3947">
        <f t="shared" si="184"/>
        <v>0</v>
      </c>
      <c r="F3947">
        <f t="shared" si="185"/>
        <v>0.19866804999999998</v>
      </c>
    </row>
    <row r="3948" spans="1:6" x14ac:dyDescent="0.25">
      <c r="A3948">
        <v>3939</v>
      </c>
      <c r="B3948">
        <f>'Założenia i wyniki'!$E$6*Znorm.Profile!B3948*((100-(24*'Założenia i wyniki'!$E$9))/100)</f>
        <v>0</v>
      </c>
      <c r="C3948">
        <f>'Założenia i wyniki'!$E$8*Znorm.Profile!C3948*(1+'Założenia i wyniki'!$E$10/100)^24</f>
        <v>0.18439015</v>
      </c>
      <c r="D3948">
        <f t="shared" si="183"/>
        <v>0</v>
      </c>
      <c r="E3948">
        <f t="shared" si="184"/>
        <v>0</v>
      </c>
      <c r="F3948">
        <f t="shared" si="185"/>
        <v>0.18439015</v>
      </c>
    </row>
    <row r="3949" spans="1:6" x14ac:dyDescent="0.25">
      <c r="A3949">
        <v>3940</v>
      </c>
      <c r="B3949">
        <f>'Założenia i wyniki'!$E$6*Znorm.Profile!B3949*((100-(24*'Założenia i wyniki'!$E$9))/100)</f>
        <v>0</v>
      </c>
      <c r="C3949">
        <f>'Założenia i wyniki'!$E$8*Znorm.Profile!C3949*(1+'Założenia i wyniki'!$E$10/100)^24</f>
        <v>0.18572259999999999</v>
      </c>
      <c r="D3949">
        <f t="shared" si="183"/>
        <v>0</v>
      </c>
      <c r="E3949">
        <f t="shared" si="184"/>
        <v>0</v>
      </c>
      <c r="F3949">
        <f t="shared" si="185"/>
        <v>0.18572259999999999</v>
      </c>
    </row>
    <row r="3950" spans="1:6" x14ac:dyDescent="0.25">
      <c r="A3950">
        <v>3941</v>
      </c>
      <c r="B3950">
        <f>'Założenia i wyniki'!$E$6*Znorm.Profile!B3950*((100-(24*'Założenia i wyniki'!$E$9))/100)</f>
        <v>5.1494754716981138E-2</v>
      </c>
      <c r="C3950">
        <f>'Założenia i wyniki'!$E$8*Znorm.Profile!C3950*(1+'Założenia i wyniki'!$E$10/100)^24</f>
        <v>0.2047283</v>
      </c>
      <c r="D3950">
        <f t="shared" si="183"/>
        <v>5.1494754716981138E-2</v>
      </c>
      <c r="E3950">
        <f t="shared" si="184"/>
        <v>0</v>
      </c>
      <c r="F3950">
        <f t="shared" si="185"/>
        <v>0.15323354528301886</v>
      </c>
    </row>
    <row r="3951" spans="1:6" x14ac:dyDescent="0.25">
      <c r="A3951">
        <v>3942</v>
      </c>
      <c r="B3951">
        <f>'Założenia i wyniki'!$E$6*Znorm.Profile!B3951*((100-(24*'Założenia i wyniki'!$E$9))/100)</f>
        <v>8.7515547169811331E-2</v>
      </c>
      <c r="C3951">
        <f>'Założenia i wyniki'!$E$8*Znorm.Profile!C3951*(1+'Założenia i wyniki'!$E$10/100)^24</f>
        <v>0.25037215000000002</v>
      </c>
      <c r="D3951">
        <f t="shared" si="183"/>
        <v>8.7515547169811331E-2</v>
      </c>
      <c r="E3951">
        <f t="shared" si="184"/>
        <v>0</v>
      </c>
      <c r="F3951">
        <f t="shared" si="185"/>
        <v>0.16285660283018868</v>
      </c>
    </row>
    <row r="3952" spans="1:6" x14ac:dyDescent="0.25">
      <c r="A3952">
        <v>3943</v>
      </c>
      <c r="B3952">
        <f>'Założenia i wyniki'!$E$6*Znorm.Profile!B3952*((100-(24*'Założenia i wyniki'!$E$9))/100)</f>
        <v>0.19914913207547169</v>
      </c>
      <c r="C3952">
        <f>'Założenia i wyniki'!$E$8*Znorm.Profile!C3952*(1+'Założenia i wyniki'!$E$10/100)^24</f>
        <v>0.30528609999999995</v>
      </c>
      <c r="D3952">
        <f t="shared" si="183"/>
        <v>0.19914913207547169</v>
      </c>
      <c r="E3952">
        <f t="shared" si="184"/>
        <v>0</v>
      </c>
      <c r="F3952">
        <f t="shared" si="185"/>
        <v>0.10613696792452826</v>
      </c>
    </row>
    <row r="3953" spans="1:6" x14ac:dyDescent="0.25">
      <c r="A3953">
        <v>3944</v>
      </c>
      <c r="B3953">
        <f>'Założenia i wyniki'!$E$6*Znorm.Profile!B3953*((100-(24*'Założenia i wyniki'!$E$9))/100)</f>
        <v>1.0016913207547169</v>
      </c>
      <c r="C3953">
        <f>'Założenia i wyniki'!$E$8*Znorm.Profile!C3953*(1+'Założenia i wyniki'!$E$10/100)^24</f>
        <v>0.36914744999999999</v>
      </c>
      <c r="D3953">
        <f t="shared" si="183"/>
        <v>0.36914744999999999</v>
      </c>
      <c r="E3953">
        <f t="shared" si="184"/>
        <v>0.63254387075471685</v>
      </c>
      <c r="F3953">
        <f t="shared" si="185"/>
        <v>0</v>
      </c>
    </row>
    <row r="3954" spans="1:6" x14ac:dyDescent="0.25">
      <c r="A3954">
        <v>3945</v>
      </c>
      <c r="B3954">
        <f>'Założenia i wyniki'!$E$6*Znorm.Profile!B3954*((100-(24*'Założenia i wyniki'!$E$9))/100)</f>
        <v>1.3958581132075472</v>
      </c>
      <c r="C3954">
        <f>'Założenia i wyniki'!$E$8*Znorm.Profile!C3954*(1+'Założenia i wyniki'!$E$10/100)^24</f>
        <v>0.41596555000000002</v>
      </c>
      <c r="D3954">
        <f t="shared" si="183"/>
        <v>0.41596555000000002</v>
      </c>
      <c r="E3954">
        <f t="shared" si="184"/>
        <v>0.97989256320754714</v>
      </c>
      <c r="F3954">
        <f t="shared" si="185"/>
        <v>0</v>
      </c>
    </row>
    <row r="3955" spans="1:6" x14ac:dyDescent="0.25">
      <c r="A3955">
        <v>3946</v>
      </c>
      <c r="B3955">
        <f>'Założenia i wyniki'!$E$6*Znorm.Profile!B3955*((100-(24*'Założenia i wyniki'!$E$9))/100)</f>
        <v>1.6705018867924526</v>
      </c>
      <c r="C3955">
        <f>'Założenia i wyniki'!$E$8*Znorm.Profile!C3955*(1+'Założenia i wyniki'!$E$10/100)^24</f>
        <v>0.44369885000000003</v>
      </c>
      <c r="D3955">
        <f t="shared" si="183"/>
        <v>0.44369885000000003</v>
      </c>
      <c r="E3955">
        <f t="shared" si="184"/>
        <v>1.2268030367924525</v>
      </c>
      <c r="F3955">
        <f t="shared" si="185"/>
        <v>0</v>
      </c>
    </row>
    <row r="3956" spans="1:6" x14ac:dyDescent="0.25">
      <c r="A3956">
        <v>3947</v>
      </c>
      <c r="B3956">
        <f>'Założenia i wyniki'!$E$6*Znorm.Profile!B3956*((100-(24*'Założenia i wyniki'!$E$9))/100)</f>
        <v>1.8324067924528302</v>
      </c>
      <c r="C3956">
        <f>'Założenia i wyniki'!$E$8*Znorm.Profile!C3956*(1+'Założenia i wyniki'!$E$10/100)^24</f>
        <v>0.44545690000000004</v>
      </c>
      <c r="D3956">
        <f t="shared" si="183"/>
        <v>0.44545690000000004</v>
      </c>
      <c r="E3956">
        <f t="shared" si="184"/>
        <v>1.3869498924528303</v>
      </c>
      <c r="F3956">
        <f t="shared" si="185"/>
        <v>0</v>
      </c>
    </row>
    <row r="3957" spans="1:6" x14ac:dyDescent="0.25">
      <c r="A3957">
        <v>3948</v>
      </c>
      <c r="B3957">
        <f>'Założenia i wyniki'!$E$6*Znorm.Profile!B3957*((100-(24*'Założenia i wyniki'!$E$9))/100)</f>
        <v>1.8876709433962264</v>
      </c>
      <c r="C3957">
        <f>'Założenia i wyniki'!$E$8*Znorm.Profile!C3957*(1+'Założenia i wyniki'!$E$10/100)^24</f>
        <v>0.44336179999999997</v>
      </c>
      <c r="D3957">
        <f t="shared" si="183"/>
        <v>0.44336179999999997</v>
      </c>
      <c r="E3957">
        <f t="shared" si="184"/>
        <v>1.4443091433962265</v>
      </c>
      <c r="F3957">
        <f t="shared" si="185"/>
        <v>0</v>
      </c>
    </row>
    <row r="3958" spans="1:6" x14ac:dyDescent="0.25">
      <c r="A3958">
        <v>3949</v>
      </c>
      <c r="B3958">
        <f>'Założenia i wyniki'!$E$6*Znorm.Profile!B3958*((100-(24*'Założenia i wyniki'!$E$9))/100)</f>
        <v>1.8152558490566038</v>
      </c>
      <c r="C3958">
        <f>'Założenia i wyniki'!$E$8*Znorm.Profile!C3958*(1+'Założenia i wyniki'!$E$10/100)^24</f>
        <v>0.42002729999999999</v>
      </c>
      <c r="D3958">
        <f t="shared" si="183"/>
        <v>0.42002729999999999</v>
      </c>
      <c r="E3958">
        <f t="shared" si="184"/>
        <v>1.3952285490566037</v>
      </c>
      <c r="F3958">
        <f t="shared" si="185"/>
        <v>0</v>
      </c>
    </row>
    <row r="3959" spans="1:6" x14ac:dyDescent="0.25">
      <c r="A3959">
        <v>3950</v>
      </c>
      <c r="B3959">
        <f>'Założenia i wyniki'!$E$6*Znorm.Profile!B3959*((100-(24*'Założenia i wyniki'!$E$9))/100)</f>
        <v>1.6392490566037736</v>
      </c>
      <c r="C3959">
        <f>'Założenia i wyniki'!$E$8*Znorm.Profile!C3959*(1+'Założenia i wyniki'!$E$10/100)^24</f>
        <v>0.38864140000000003</v>
      </c>
      <c r="D3959">
        <f t="shared" si="183"/>
        <v>0.38864140000000003</v>
      </c>
      <c r="E3959">
        <f t="shared" si="184"/>
        <v>1.2506076566037736</v>
      </c>
      <c r="F3959">
        <f t="shared" si="185"/>
        <v>0</v>
      </c>
    </row>
    <row r="3960" spans="1:6" x14ac:dyDescent="0.25">
      <c r="A3960">
        <v>3951</v>
      </c>
      <c r="B3960">
        <f>'Założenia i wyniki'!$E$6*Znorm.Profile!B3960*((100-(24*'Założenia i wyniki'!$E$9))/100)</f>
        <v>0.71803758490566028</v>
      </c>
      <c r="C3960">
        <f>'Założenia i wyniki'!$E$8*Znorm.Profile!C3960*(1+'Założenia i wyniki'!$E$10/100)^24</f>
        <v>0.36022175000000001</v>
      </c>
      <c r="D3960">
        <f t="shared" si="183"/>
        <v>0.36022175000000001</v>
      </c>
      <c r="E3960">
        <f t="shared" si="184"/>
        <v>0.35781583490566027</v>
      </c>
      <c r="F3960">
        <f t="shared" si="185"/>
        <v>0</v>
      </c>
    </row>
    <row r="3961" spans="1:6" x14ac:dyDescent="0.25">
      <c r="A3961">
        <v>3952</v>
      </c>
      <c r="B3961">
        <f>'Założenia i wyniki'!$E$6*Znorm.Profile!B3961*((100-(24*'Założenia i wyniki'!$E$9))/100)</f>
        <v>0.42439056603773584</v>
      </c>
      <c r="C3961">
        <f>'Założenia i wyniki'!$E$8*Znorm.Profile!C3961*(1+'Założenia i wyniki'!$E$10/100)^24</f>
        <v>0.34944104999999998</v>
      </c>
      <c r="D3961">
        <f t="shared" si="183"/>
        <v>0.34944104999999998</v>
      </c>
      <c r="E3961">
        <f t="shared" si="184"/>
        <v>7.4949516037735864E-2</v>
      </c>
      <c r="F3961">
        <f t="shared" si="185"/>
        <v>0</v>
      </c>
    </row>
    <row r="3962" spans="1:6" x14ac:dyDescent="0.25">
      <c r="A3962">
        <v>3953</v>
      </c>
      <c r="B3962">
        <f>'Założenia i wyniki'!$E$6*Znorm.Profile!B3962*((100-(24*'Założenia i wyniki'!$E$9))/100)</f>
        <v>0.10983464150943395</v>
      </c>
      <c r="C3962">
        <f>'Założenia i wyniki'!$E$8*Znorm.Profile!C3962*(1+'Założenia i wyniki'!$E$10/100)^24</f>
        <v>0.35775355000000003</v>
      </c>
      <c r="D3962">
        <f t="shared" si="183"/>
        <v>0.10983464150943395</v>
      </c>
      <c r="E3962">
        <f t="shared" si="184"/>
        <v>0</v>
      </c>
      <c r="F3962">
        <f t="shared" si="185"/>
        <v>0.24791890849056608</v>
      </c>
    </row>
    <row r="3963" spans="1:6" x14ac:dyDescent="0.25">
      <c r="A3963">
        <v>3954</v>
      </c>
      <c r="B3963">
        <f>'Założenia i wyniki'!$E$6*Znorm.Profile!B3963*((100-(24*'Założenia i wyniki'!$E$9))/100)</f>
        <v>8.6166339622641516E-2</v>
      </c>
      <c r="C3963">
        <f>'Założenia i wyniki'!$E$8*Znorm.Profile!C3963*(1+'Założenia i wyniki'!$E$10/100)^24</f>
        <v>0.37227959999999999</v>
      </c>
      <c r="D3963">
        <f t="shared" si="183"/>
        <v>8.6166339622641516E-2</v>
      </c>
      <c r="E3963">
        <f t="shared" si="184"/>
        <v>0</v>
      </c>
      <c r="F3963">
        <f t="shared" si="185"/>
        <v>0.28611326037735846</v>
      </c>
    </row>
    <row r="3964" spans="1:6" x14ac:dyDescent="0.25">
      <c r="A3964">
        <v>3955</v>
      </c>
      <c r="B3964">
        <f>'Założenia i wyniki'!$E$6*Znorm.Profile!B3964*((100-(24*'Założenia i wyniki'!$E$9))/100)</f>
        <v>3.0892279245283018E-2</v>
      </c>
      <c r="C3964">
        <f>'Założenia i wyniki'!$E$8*Znorm.Profile!C3964*(1+'Założenia i wyniki'!$E$10/100)^24</f>
        <v>0.39967585</v>
      </c>
      <c r="D3964">
        <f t="shared" si="183"/>
        <v>3.0892279245283018E-2</v>
      </c>
      <c r="E3964">
        <f t="shared" si="184"/>
        <v>0</v>
      </c>
      <c r="F3964">
        <f t="shared" si="185"/>
        <v>0.36878357075471696</v>
      </c>
    </row>
    <row r="3965" spans="1:6" x14ac:dyDescent="0.25">
      <c r="A3965">
        <v>3956</v>
      </c>
      <c r="B3965">
        <f>'Założenia i wyniki'!$E$6*Znorm.Profile!B3965*((100-(24*'Założenia i wyniki'!$E$9))/100)</f>
        <v>0</v>
      </c>
      <c r="C3965">
        <f>'Założenia i wyniki'!$E$8*Znorm.Profile!C3965*(1+'Założenia i wyniki'!$E$10/100)^24</f>
        <v>0.43343335000000005</v>
      </c>
      <c r="D3965">
        <f t="shared" si="183"/>
        <v>0</v>
      </c>
      <c r="E3965">
        <f t="shared" si="184"/>
        <v>0</v>
      </c>
      <c r="F3965">
        <f t="shared" si="185"/>
        <v>0.43343335000000005</v>
      </c>
    </row>
    <row r="3966" spans="1:6" x14ac:dyDescent="0.25">
      <c r="A3966">
        <v>3957</v>
      </c>
      <c r="B3966">
        <f>'Założenia i wyniki'!$E$6*Znorm.Profile!B3966*((100-(24*'Założenia i wyniki'!$E$9))/100)</f>
        <v>0</v>
      </c>
      <c r="C3966">
        <f>'Założenia i wyniki'!$E$8*Znorm.Profile!C3966*(1+'Założenia i wyniki'!$E$10/100)^24</f>
        <v>0.45614169999999993</v>
      </c>
      <c r="D3966">
        <f t="shared" si="183"/>
        <v>0</v>
      </c>
      <c r="E3966">
        <f t="shared" si="184"/>
        <v>0</v>
      </c>
      <c r="F3966">
        <f t="shared" si="185"/>
        <v>0.45614169999999993</v>
      </c>
    </row>
    <row r="3967" spans="1:6" x14ac:dyDescent="0.25">
      <c r="A3967">
        <v>3958</v>
      </c>
      <c r="B3967">
        <f>'Założenia i wyniki'!$E$6*Znorm.Profile!B3967*((100-(24*'Założenia i wyniki'!$E$9))/100)</f>
        <v>0</v>
      </c>
      <c r="C3967">
        <f>'Założenia i wyniki'!$E$8*Znorm.Profile!C3967*(1+'Założenia i wyniki'!$E$10/100)^24</f>
        <v>0.39473419999999998</v>
      </c>
      <c r="D3967">
        <f t="shared" si="183"/>
        <v>0</v>
      </c>
      <c r="E3967">
        <f t="shared" si="184"/>
        <v>0</v>
      </c>
      <c r="F3967">
        <f t="shared" si="185"/>
        <v>0.39473419999999998</v>
      </c>
    </row>
    <row r="3968" spans="1:6" x14ac:dyDescent="0.25">
      <c r="A3968">
        <v>3959</v>
      </c>
      <c r="B3968">
        <f>'Założenia i wyniki'!$E$6*Znorm.Profile!B3968*((100-(24*'Założenia i wyniki'!$E$9))/100)</f>
        <v>0</v>
      </c>
      <c r="C3968">
        <f>'Założenia i wyniki'!$E$8*Znorm.Profile!C3968*(1+'Założenia i wyniki'!$E$10/100)^24</f>
        <v>0.30818445</v>
      </c>
      <c r="D3968">
        <f t="shared" si="183"/>
        <v>0</v>
      </c>
      <c r="E3968">
        <f t="shared" si="184"/>
        <v>0</v>
      </c>
      <c r="F3968">
        <f t="shared" si="185"/>
        <v>0.30818445</v>
      </c>
    </row>
    <row r="3969" spans="1:6" x14ac:dyDescent="0.25">
      <c r="A3969">
        <v>3960</v>
      </c>
      <c r="B3969">
        <f>'Założenia i wyniki'!$E$6*Znorm.Profile!B3969*((100-(24*'Założenia i wyniki'!$E$9))/100)</f>
        <v>0</v>
      </c>
      <c r="C3969">
        <f>'Założenia i wyniki'!$E$8*Znorm.Profile!C3969*(1+'Założenia i wyniki'!$E$10/100)^24</f>
        <v>0.23819565000000004</v>
      </c>
      <c r="D3969">
        <f t="shared" si="183"/>
        <v>0</v>
      </c>
      <c r="E3969">
        <f t="shared" si="184"/>
        <v>0</v>
      </c>
      <c r="F3969">
        <f t="shared" si="185"/>
        <v>0.23819565000000004</v>
      </c>
    </row>
    <row r="3970" spans="1:6" x14ac:dyDescent="0.25">
      <c r="A3970">
        <v>3961</v>
      </c>
      <c r="B3970">
        <f>'Założenia i wyniki'!$E$6*Znorm.Profile!B3970*((100-(24*'Założenia i wyniki'!$E$9))/100)</f>
        <v>0</v>
      </c>
      <c r="C3970">
        <f>'Założenia i wyniki'!$E$8*Znorm.Profile!C3970*(1+'Założenia i wyniki'!$E$10/100)^24</f>
        <v>0.1997786</v>
      </c>
      <c r="D3970">
        <f t="shared" si="183"/>
        <v>0</v>
      </c>
      <c r="E3970">
        <f t="shared" si="184"/>
        <v>0</v>
      </c>
      <c r="F3970">
        <f t="shared" si="185"/>
        <v>0.1997786</v>
      </c>
    </row>
    <row r="3971" spans="1:6" x14ac:dyDescent="0.25">
      <c r="A3971">
        <v>3962</v>
      </c>
      <c r="B3971">
        <f>'Założenia i wyniki'!$E$6*Znorm.Profile!B3971*((100-(24*'Założenia i wyniki'!$E$9))/100)</f>
        <v>0</v>
      </c>
      <c r="C3971">
        <f>'Założenia i wyniki'!$E$8*Znorm.Profile!C3971*(1+'Założenia i wyniki'!$E$10/100)^24</f>
        <v>0.18223485</v>
      </c>
      <c r="D3971">
        <f t="shared" si="183"/>
        <v>0</v>
      </c>
      <c r="E3971">
        <f t="shared" si="184"/>
        <v>0</v>
      </c>
      <c r="F3971">
        <f t="shared" si="185"/>
        <v>0.18223485</v>
      </c>
    </row>
    <row r="3972" spans="1:6" x14ac:dyDescent="0.25">
      <c r="A3972">
        <v>3963</v>
      </c>
      <c r="B3972">
        <f>'Założenia i wyniki'!$E$6*Znorm.Profile!B3972*((100-(24*'Założenia i wyniki'!$E$9))/100)</f>
        <v>0</v>
      </c>
      <c r="C3972">
        <f>'Założenia i wyniki'!$E$8*Znorm.Profile!C3972*(1+'Założenia i wyniki'!$E$10/100)^24</f>
        <v>0.1794569</v>
      </c>
      <c r="D3972">
        <f t="shared" si="183"/>
        <v>0</v>
      </c>
      <c r="E3972">
        <f t="shared" si="184"/>
        <v>0</v>
      </c>
      <c r="F3972">
        <f t="shared" si="185"/>
        <v>0.1794569</v>
      </c>
    </row>
    <row r="3973" spans="1:6" x14ac:dyDescent="0.25">
      <c r="A3973">
        <v>3964</v>
      </c>
      <c r="B3973">
        <f>'Założenia i wyniki'!$E$6*Znorm.Profile!B3973*((100-(24*'Założenia i wyniki'!$E$9))/100)</f>
        <v>0</v>
      </c>
      <c r="C3973">
        <f>'Założenia i wyniki'!$E$8*Znorm.Profile!C3973*(1+'Założenia i wyniki'!$E$10/100)^24</f>
        <v>0.19703285000000001</v>
      </c>
      <c r="D3973">
        <f t="shared" si="183"/>
        <v>0</v>
      </c>
      <c r="E3973">
        <f t="shared" si="184"/>
        <v>0</v>
      </c>
      <c r="F3973">
        <f t="shared" si="185"/>
        <v>0.19703285000000001</v>
      </c>
    </row>
    <row r="3974" spans="1:6" x14ac:dyDescent="0.25">
      <c r="A3974">
        <v>3965</v>
      </c>
      <c r="B3974">
        <f>'Założenia i wyniki'!$E$6*Znorm.Profile!B3974*((100-(24*'Założenia i wyniki'!$E$9))/100)</f>
        <v>1.3121615094339619E-2</v>
      </c>
      <c r="C3974">
        <f>'Założenia i wyniki'!$E$8*Znorm.Profile!C3974*(1+'Założenia i wyniki'!$E$10/100)^24</f>
        <v>0.24433744999999998</v>
      </c>
      <c r="D3974">
        <f t="shared" si="183"/>
        <v>1.3121615094339619E-2</v>
      </c>
      <c r="E3974">
        <f t="shared" si="184"/>
        <v>0</v>
      </c>
      <c r="F3974">
        <f t="shared" si="185"/>
        <v>0.23121583490566036</v>
      </c>
    </row>
    <row r="3975" spans="1:6" x14ac:dyDescent="0.25">
      <c r="A3975">
        <v>3966</v>
      </c>
      <c r="B3975">
        <f>'Założenia i wyniki'!$E$6*Znorm.Profile!B3975*((100-(24*'Założenia i wyniki'!$E$9))/100)</f>
        <v>0.21705471698113205</v>
      </c>
      <c r="C3975">
        <f>'Założenia i wyniki'!$E$8*Znorm.Profile!C3975*(1+'Założenia i wyniki'!$E$10/100)^24</f>
        <v>0.31148809999999999</v>
      </c>
      <c r="D3975">
        <f t="shared" si="183"/>
        <v>0.21705471698113205</v>
      </c>
      <c r="E3975">
        <f t="shared" si="184"/>
        <v>0</v>
      </c>
      <c r="F3975">
        <f t="shared" si="185"/>
        <v>9.4433383018867945E-2</v>
      </c>
    </row>
    <row r="3976" spans="1:6" x14ac:dyDescent="0.25">
      <c r="A3976">
        <v>3967</v>
      </c>
      <c r="B3976">
        <f>'Założenia i wyniki'!$E$6*Znorm.Profile!B3976*((100-(24*'Założenia i wyniki'!$E$9))/100)</f>
        <v>0.56543230188679239</v>
      </c>
      <c r="C3976">
        <f>'Założenia i wyniki'!$E$8*Znorm.Profile!C3976*(1+'Założenia i wyniki'!$E$10/100)^24</f>
        <v>0.35847944999999998</v>
      </c>
      <c r="D3976">
        <f t="shared" si="183"/>
        <v>0.35847944999999998</v>
      </c>
      <c r="E3976">
        <f t="shared" si="184"/>
        <v>0.20695285188679241</v>
      </c>
      <c r="F3976">
        <f t="shared" si="185"/>
        <v>0</v>
      </c>
    </row>
    <row r="3977" spans="1:6" x14ac:dyDescent="0.25">
      <c r="A3977">
        <v>3968</v>
      </c>
      <c r="B3977">
        <f>'Założenia i wyniki'!$E$6*Znorm.Profile!B3977*((100-(24*'Założenia i wyniki'!$E$9))/100)</f>
        <v>0.98111018867924515</v>
      </c>
      <c r="C3977">
        <f>'Założenia i wyniki'!$E$8*Znorm.Profile!C3977*(1+'Założenia i wyniki'!$E$10/100)^24</f>
        <v>0.38141949999999997</v>
      </c>
      <c r="D3977">
        <f t="shared" si="183"/>
        <v>0.38141949999999997</v>
      </c>
      <c r="E3977">
        <f t="shared" si="184"/>
        <v>0.59969068867924524</v>
      </c>
      <c r="F3977">
        <f t="shared" si="185"/>
        <v>0</v>
      </c>
    </row>
    <row r="3978" spans="1:6" x14ac:dyDescent="0.25">
      <c r="A3978">
        <v>3969</v>
      </c>
      <c r="B3978">
        <f>'Założenia i wyniki'!$E$6*Znorm.Profile!B3978*((100-(24*'Założenia i wyniki'!$E$9))/100)</f>
        <v>1.3610988679245282</v>
      </c>
      <c r="C3978">
        <f>'Założenia i wyniki'!$E$8*Znorm.Profile!C3978*(1+'Założenia i wyniki'!$E$10/100)^24</f>
        <v>0.38064110000000001</v>
      </c>
      <c r="D3978">
        <f t="shared" si="183"/>
        <v>0.38064110000000001</v>
      </c>
      <c r="E3978">
        <f t="shared" si="184"/>
        <v>0.9804577679245281</v>
      </c>
      <c r="F3978">
        <f t="shared" si="185"/>
        <v>0</v>
      </c>
    </row>
    <row r="3979" spans="1:6" x14ac:dyDescent="0.25">
      <c r="A3979">
        <v>3970</v>
      </c>
      <c r="B3979">
        <f>'Założenia i wyniki'!$E$6*Znorm.Profile!B3979*((100-(24*'Założenia i wyniki'!$E$9))/100)</f>
        <v>1.6384105660377355</v>
      </c>
      <c r="C3979">
        <f>'Założenia i wyniki'!$E$8*Znorm.Profile!C3979*(1+'Założenia i wyniki'!$E$10/100)^24</f>
        <v>0.36415505000000004</v>
      </c>
      <c r="D3979">
        <f t="shared" ref="D3979:D4042" si="186">IF(B3979&lt;=C3979,B3979,C3979)</f>
        <v>0.36415505000000004</v>
      </c>
      <c r="E3979">
        <f t="shared" ref="E3979:E4042" si="187">IF(B3979&gt;C3979,B3979-C3979,0)</f>
        <v>1.2742555160377353</v>
      </c>
      <c r="F3979">
        <f t="shared" ref="F3979:F4042" si="188">IF(B3979&lt;C3979,C3979-B3979,0)</f>
        <v>0</v>
      </c>
    </row>
    <row r="3980" spans="1:6" x14ac:dyDescent="0.25">
      <c r="A3980">
        <v>3971</v>
      </c>
      <c r="B3980">
        <f>'Założenia i wyniki'!$E$6*Znorm.Profile!B3980*((100-(24*'Założenia i wyniki'!$E$9))/100)</f>
        <v>1.8010015094339618</v>
      </c>
      <c r="C3980">
        <f>'Założenia i wyniki'!$E$8*Znorm.Profile!C3980*(1+'Założenia i wyniki'!$E$10/100)^24</f>
        <v>0.35971355000000005</v>
      </c>
      <c r="D3980">
        <f t="shared" si="186"/>
        <v>0.35971355000000005</v>
      </c>
      <c r="E3980">
        <f t="shared" si="187"/>
        <v>1.4412879594339616</v>
      </c>
      <c r="F3980">
        <f t="shared" si="188"/>
        <v>0</v>
      </c>
    </row>
    <row r="3981" spans="1:6" x14ac:dyDescent="0.25">
      <c r="A3981">
        <v>3972</v>
      </c>
      <c r="B3981">
        <f>'Założenia i wyniki'!$E$6*Znorm.Profile!B3981*((100-(24*'Założenia i wyniki'!$E$9))/100)</f>
        <v>1.8332452830188679</v>
      </c>
      <c r="C3981">
        <f>'Założenia i wyniki'!$E$8*Znorm.Profile!C3981*(1+'Założenia i wyniki'!$E$10/100)^24</f>
        <v>0.35329175000000002</v>
      </c>
      <c r="D3981">
        <f t="shared" si="186"/>
        <v>0.35329175000000002</v>
      </c>
      <c r="E3981">
        <f t="shared" si="187"/>
        <v>1.4799535330188678</v>
      </c>
      <c r="F3981">
        <f t="shared" si="188"/>
        <v>0</v>
      </c>
    </row>
    <row r="3982" spans="1:6" x14ac:dyDescent="0.25">
      <c r="A3982">
        <v>3973</v>
      </c>
      <c r="B3982">
        <f>'Założenia i wyniki'!$E$6*Znorm.Profile!B3982*((100-(24*'Założenia i wyniki'!$E$9))/100)</f>
        <v>1.3812226415094337</v>
      </c>
      <c r="C3982">
        <f>'Założenia i wyniki'!$E$8*Znorm.Profile!C3982*(1+'Założenia i wyniki'!$E$10/100)^24</f>
        <v>0.35802165000000002</v>
      </c>
      <c r="D3982">
        <f t="shared" si="186"/>
        <v>0.35802165000000002</v>
      </c>
      <c r="E3982">
        <f t="shared" si="187"/>
        <v>1.0232009915094338</v>
      </c>
      <c r="F3982">
        <f t="shared" si="188"/>
        <v>0</v>
      </c>
    </row>
    <row r="3983" spans="1:6" x14ac:dyDescent="0.25">
      <c r="A3983">
        <v>3974</v>
      </c>
      <c r="B3983">
        <f>'Założenia i wyniki'!$E$6*Znorm.Profile!B3983*((100-(24*'Założenia i wyniki'!$E$9))/100)</f>
        <v>0.41530437735849052</v>
      </c>
      <c r="C3983">
        <f>'Założenia i wyniki'!$E$8*Znorm.Profile!C3983*(1+'Założenia i wyniki'!$E$10/100)^24</f>
        <v>0.35854140000000001</v>
      </c>
      <c r="D3983">
        <f t="shared" si="186"/>
        <v>0.35854140000000001</v>
      </c>
      <c r="E3983">
        <f t="shared" si="187"/>
        <v>5.6762977358490507E-2</v>
      </c>
      <c r="F3983">
        <f t="shared" si="188"/>
        <v>0</v>
      </c>
    </row>
    <row r="3984" spans="1:6" x14ac:dyDescent="0.25">
      <c r="A3984">
        <v>3975</v>
      </c>
      <c r="B3984">
        <f>'Założenia i wyniki'!$E$6*Znorm.Profile!B3984*((100-(24*'Założenia i wyniki'!$E$9))/100)</f>
        <v>8.6463622641509419E-2</v>
      </c>
      <c r="C3984">
        <f>'Założenia i wyniki'!$E$8*Znorm.Profile!C3984*(1+'Założenia i wyniki'!$E$10/100)^24</f>
        <v>0.3772972</v>
      </c>
      <c r="D3984">
        <f t="shared" si="186"/>
        <v>8.6463622641509419E-2</v>
      </c>
      <c r="E3984">
        <f t="shared" si="187"/>
        <v>0</v>
      </c>
      <c r="F3984">
        <f t="shared" si="188"/>
        <v>0.29083357735849058</v>
      </c>
    </row>
    <row r="3985" spans="1:6" x14ac:dyDescent="0.25">
      <c r="A3985">
        <v>3976</v>
      </c>
      <c r="B3985">
        <f>'Założenia i wyniki'!$E$6*Znorm.Profile!B3985*((100-(24*'Założenia i wyniki'!$E$9))/100)</f>
        <v>7.5831562264150942E-2</v>
      </c>
      <c r="C3985">
        <f>'Założenia i wyniki'!$E$8*Znorm.Profile!C3985*(1+'Założenia i wyniki'!$E$10/100)^24</f>
        <v>0.38478860000000004</v>
      </c>
      <c r="D3985">
        <f t="shared" si="186"/>
        <v>7.5831562264150942E-2</v>
      </c>
      <c r="E3985">
        <f t="shared" si="187"/>
        <v>0</v>
      </c>
      <c r="F3985">
        <f t="shared" si="188"/>
        <v>0.30895703773584909</v>
      </c>
    </row>
    <row r="3986" spans="1:6" x14ac:dyDescent="0.25">
      <c r="A3986">
        <v>3977</v>
      </c>
      <c r="B3986">
        <f>'Założenia i wyniki'!$E$6*Znorm.Profile!B3986*((100-(24*'Założenia i wyniki'!$E$9))/100)</f>
        <v>7.0014724528301889E-2</v>
      </c>
      <c r="C3986">
        <f>'Założenia i wyniki'!$E$8*Znorm.Profile!C3986*(1+'Założenia i wyniki'!$E$10/100)^24</f>
        <v>0.39218865000000003</v>
      </c>
      <c r="D3986">
        <f t="shared" si="186"/>
        <v>7.0014724528301889E-2</v>
      </c>
      <c r="E3986">
        <f t="shared" si="187"/>
        <v>0</v>
      </c>
      <c r="F3986">
        <f t="shared" si="188"/>
        <v>0.32217392547169815</v>
      </c>
    </row>
    <row r="3987" spans="1:6" x14ac:dyDescent="0.25">
      <c r="A3987">
        <v>3978</v>
      </c>
      <c r="B3987">
        <f>'Założenia i wyniki'!$E$6*Znorm.Profile!B3987*((100-(24*'Założenia i wyniki'!$E$9))/100)</f>
        <v>0.17926166037735847</v>
      </c>
      <c r="C3987">
        <f>'Założenia i wyniki'!$E$8*Znorm.Profile!C3987*(1+'Założenia i wyniki'!$E$10/100)^24</f>
        <v>0.40809265</v>
      </c>
      <c r="D3987">
        <f t="shared" si="186"/>
        <v>0.17926166037735847</v>
      </c>
      <c r="E3987">
        <f t="shared" si="187"/>
        <v>0</v>
      </c>
      <c r="F3987">
        <f t="shared" si="188"/>
        <v>0.22883098962264153</v>
      </c>
    </row>
    <row r="3988" spans="1:6" x14ac:dyDescent="0.25">
      <c r="A3988">
        <v>3979</v>
      </c>
      <c r="B3988">
        <f>'Założenia i wyniki'!$E$6*Znorm.Profile!B3988*((100-(24*'Założenia i wyniki'!$E$9))/100)</f>
        <v>0.11565071698113208</v>
      </c>
      <c r="C3988">
        <f>'Założenia i wyniki'!$E$8*Znorm.Profile!C3988*(1+'Założenia i wyniki'!$E$10/100)^24</f>
        <v>0.43104564999999995</v>
      </c>
      <c r="D3988">
        <f t="shared" si="186"/>
        <v>0.11565071698113208</v>
      </c>
      <c r="E3988">
        <f t="shared" si="187"/>
        <v>0</v>
      </c>
      <c r="F3988">
        <f t="shared" si="188"/>
        <v>0.3153949330188679</v>
      </c>
    </row>
    <row r="3989" spans="1:6" x14ac:dyDescent="0.25">
      <c r="A3989">
        <v>3980</v>
      </c>
      <c r="B3989">
        <f>'Założenia i wyniki'!$E$6*Znorm.Profile!B3989*((100-(24*'Założenia i wyniki'!$E$9))/100)</f>
        <v>0</v>
      </c>
      <c r="C3989">
        <f>'Założenia i wyniki'!$E$8*Znorm.Profile!C3989*(1+'Założenia i wyniki'!$E$10/100)^24</f>
        <v>0.46770220000000001</v>
      </c>
      <c r="D3989">
        <f t="shared" si="186"/>
        <v>0</v>
      </c>
      <c r="E3989">
        <f t="shared" si="187"/>
        <v>0</v>
      </c>
      <c r="F3989">
        <f t="shared" si="188"/>
        <v>0.46770220000000001</v>
      </c>
    </row>
    <row r="3990" spans="1:6" x14ac:dyDescent="0.25">
      <c r="A3990">
        <v>3981</v>
      </c>
      <c r="B3990">
        <f>'Założenia i wyniki'!$E$6*Znorm.Profile!B3990*((100-(24*'Założenia i wyniki'!$E$9))/100)</f>
        <v>0</v>
      </c>
      <c r="C3990">
        <f>'Założenia i wyniki'!$E$8*Znorm.Profile!C3990*(1+'Założenia i wyniki'!$E$10/100)^24</f>
        <v>0.49581209999999992</v>
      </c>
      <c r="D3990">
        <f t="shared" si="186"/>
        <v>0</v>
      </c>
      <c r="E3990">
        <f t="shared" si="187"/>
        <v>0</v>
      </c>
      <c r="F3990">
        <f t="shared" si="188"/>
        <v>0.49581209999999992</v>
      </c>
    </row>
    <row r="3991" spans="1:6" x14ac:dyDescent="0.25">
      <c r="A3991">
        <v>3982</v>
      </c>
      <c r="B3991">
        <f>'Założenia i wyniki'!$E$6*Znorm.Profile!B3991*((100-(24*'Założenia i wyniki'!$E$9))/100)</f>
        <v>0</v>
      </c>
      <c r="C3991">
        <f>'Założenia i wyniki'!$E$8*Znorm.Profile!C3991*(1+'Założenia i wyniki'!$E$10/100)^24</f>
        <v>0.43328915000000001</v>
      </c>
      <c r="D3991">
        <f t="shared" si="186"/>
        <v>0</v>
      </c>
      <c r="E3991">
        <f t="shared" si="187"/>
        <v>0</v>
      </c>
      <c r="F3991">
        <f t="shared" si="188"/>
        <v>0.43328915000000001</v>
      </c>
    </row>
    <row r="3992" spans="1:6" x14ac:dyDescent="0.25">
      <c r="A3992">
        <v>3983</v>
      </c>
      <c r="B3992">
        <f>'Założenia i wyniki'!$E$6*Znorm.Profile!B3992*((100-(24*'Założenia i wyniki'!$E$9))/100)</f>
        <v>0</v>
      </c>
      <c r="C3992">
        <f>'Założenia i wyniki'!$E$8*Znorm.Profile!C3992*(1+'Założenia i wyniki'!$E$10/100)^24</f>
        <v>0.31767434999999999</v>
      </c>
      <c r="D3992">
        <f t="shared" si="186"/>
        <v>0</v>
      </c>
      <c r="E3992">
        <f t="shared" si="187"/>
        <v>0</v>
      </c>
      <c r="F3992">
        <f t="shared" si="188"/>
        <v>0.31767434999999999</v>
      </c>
    </row>
    <row r="3993" spans="1:6" x14ac:dyDescent="0.25">
      <c r="A3993">
        <v>3984</v>
      </c>
      <c r="B3993">
        <f>'Założenia i wyniki'!$E$6*Znorm.Profile!B3993*((100-(24*'Założenia i wyniki'!$E$9))/100)</f>
        <v>0</v>
      </c>
      <c r="C3993">
        <f>'Założenia i wyniki'!$E$8*Znorm.Profile!C3993*(1+'Założenia i wyniki'!$E$10/100)^24</f>
        <v>0.23887044999999998</v>
      </c>
      <c r="D3993">
        <f t="shared" si="186"/>
        <v>0</v>
      </c>
      <c r="E3993">
        <f t="shared" si="187"/>
        <v>0</v>
      </c>
      <c r="F3993">
        <f t="shared" si="188"/>
        <v>0.23887044999999998</v>
      </c>
    </row>
    <row r="3994" spans="1:6" x14ac:dyDescent="0.25">
      <c r="A3994">
        <v>3985</v>
      </c>
      <c r="B3994">
        <f>'Założenia i wyniki'!$E$6*Znorm.Profile!B3994*((100-(24*'Założenia i wyniki'!$E$9))/100)</f>
        <v>0</v>
      </c>
      <c r="C3994">
        <f>'Założenia i wyniki'!$E$8*Znorm.Profile!C3994*(1+'Założenia i wyniki'!$E$10/100)^24</f>
        <v>0.19953499999999999</v>
      </c>
      <c r="D3994">
        <f t="shared" si="186"/>
        <v>0</v>
      </c>
      <c r="E3994">
        <f t="shared" si="187"/>
        <v>0</v>
      </c>
      <c r="F3994">
        <f t="shared" si="188"/>
        <v>0.19953499999999999</v>
      </c>
    </row>
    <row r="3995" spans="1:6" x14ac:dyDescent="0.25">
      <c r="A3995">
        <v>3986</v>
      </c>
      <c r="B3995">
        <f>'Założenia i wyniki'!$E$6*Znorm.Profile!B3995*((100-(24*'Założenia i wyniki'!$E$9))/100)</f>
        <v>0</v>
      </c>
      <c r="C3995">
        <f>'Założenia i wyniki'!$E$8*Znorm.Profile!C3995*(1+'Założenia i wyniki'!$E$10/100)^24</f>
        <v>0.1819895</v>
      </c>
      <c r="D3995">
        <f t="shared" si="186"/>
        <v>0</v>
      </c>
      <c r="E3995">
        <f t="shared" si="187"/>
        <v>0</v>
      </c>
      <c r="F3995">
        <f t="shared" si="188"/>
        <v>0.1819895</v>
      </c>
    </row>
    <row r="3996" spans="1:6" x14ac:dyDescent="0.25">
      <c r="A3996">
        <v>3987</v>
      </c>
      <c r="B3996">
        <f>'Założenia i wyniki'!$E$6*Znorm.Profile!B3996*((100-(24*'Założenia i wyniki'!$E$9))/100)</f>
        <v>0</v>
      </c>
      <c r="C3996">
        <f>'Założenia i wyniki'!$E$8*Znorm.Profile!C3996*(1+'Założenia i wyniki'!$E$10/100)^24</f>
        <v>0.18117714999999998</v>
      </c>
      <c r="D3996">
        <f t="shared" si="186"/>
        <v>0</v>
      </c>
      <c r="E3996">
        <f t="shared" si="187"/>
        <v>0</v>
      </c>
      <c r="F3996">
        <f t="shared" si="188"/>
        <v>0.18117714999999998</v>
      </c>
    </row>
    <row r="3997" spans="1:6" x14ac:dyDescent="0.25">
      <c r="A3997">
        <v>3988</v>
      </c>
      <c r="B3997">
        <f>'Założenia i wyniki'!$E$6*Znorm.Profile!B3997*((100-(24*'Założenia i wyniki'!$E$9))/100)</f>
        <v>0</v>
      </c>
      <c r="C3997">
        <f>'Założenia i wyniki'!$E$8*Znorm.Profile!C3997*(1+'Założenia i wyniki'!$E$10/100)^24</f>
        <v>0.20376089999999999</v>
      </c>
      <c r="D3997">
        <f t="shared" si="186"/>
        <v>0</v>
      </c>
      <c r="E3997">
        <f t="shared" si="187"/>
        <v>0</v>
      </c>
      <c r="F3997">
        <f t="shared" si="188"/>
        <v>0.20376089999999999</v>
      </c>
    </row>
    <row r="3998" spans="1:6" x14ac:dyDescent="0.25">
      <c r="A3998">
        <v>3989</v>
      </c>
      <c r="B3998">
        <f>'Założenia i wyniki'!$E$6*Znorm.Profile!B3998*((100-(24*'Założenia i wyniki'!$E$9))/100)</f>
        <v>1.1029199999999999E-2</v>
      </c>
      <c r="C3998">
        <f>'Założenia i wyniki'!$E$8*Znorm.Profile!C3998*(1+'Założenia i wyniki'!$E$10/100)^24</f>
        <v>0.25327155000000001</v>
      </c>
      <c r="D3998">
        <f t="shared" si="186"/>
        <v>1.1029199999999999E-2</v>
      </c>
      <c r="E3998">
        <f t="shared" si="187"/>
        <v>0</v>
      </c>
      <c r="F3998">
        <f t="shared" si="188"/>
        <v>0.24224235000000002</v>
      </c>
    </row>
    <row r="3999" spans="1:6" x14ac:dyDescent="0.25">
      <c r="A3999">
        <v>3990</v>
      </c>
      <c r="B3999">
        <f>'Założenia i wyniki'!$E$6*Znorm.Profile!B3999*((100-(24*'Założenia i wyniki'!$E$9))/100)</f>
        <v>5.0801094339622634E-2</v>
      </c>
      <c r="C3999">
        <f>'Założenia i wyniki'!$E$8*Znorm.Profile!C3999*(1+'Założenia i wyniki'!$E$10/100)^24</f>
        <v>0.31680249999999999</v>
      </c>
      <c r="D3999">
        <f t="shared" si="186"/>
        <v>5.0801094339622634E-2</v>
      </c>
      <c r="E3999">
        <f t="shared" si="187"/>
        <v>0</v>
      </c>
      <c r="F3999">
        <f t="shared" si="188"/>
        <v>0.26600140566037733</v>
      </c>
    </row>
    <row r="4000" spans="1:6" x14ac:dyDescent="0.25">
      <c r="A4000">
        <v>3991</v>
      </c>
      <c r="B4000">
        <f>'Założenia i wyniki'!$E$6*Znorm.Profile!B4000*((100-(24*'Założenia i wyniki'!$E$9))/100)</f>
        <v>8.6151094339622633E-2</v>
      </c>
      <c r="C4000">
        <f>'Założenia i wyniki'!$E$8*Znorm.Profile!C4000*(1+'Założenia i wyniki'!$E$10/100)^24</f>
        <v>0.35879759999999999</v>
      </c>
      <c r="D4000">
        <f t="shared" si="186"/>
        <v>8.6151094339622633E-2</v>
      </c>
      <c r="E4000">
        <f t="shared" si="187"/>
        <v>0</v>
      </c>
      <c r="F4000">
        <f t="shared" si="188"/>
        <v>0.27264650566037735</v>
      </c>
    </row>
    <row r="4001" spans="1:6" x14ac:dyDescent="0.25">
      <c r="A4001">
        <v>3992</v>
      </c>
      <c r="B4001">
        <f>'Założenia i wyniki'!$E$6*Znorm.Profile!B4001*((100-(24*'Założenia i wyniki'!$E$9))/100)</f>
        <v>0.3646214339622641</v>
      </c>
      <c r="C4001">
        <f>'Założenia i wyniki'!$E$8*Znorm.Profile!C4001*(1+'Założenia i wyniki'!$E$10/100)^24</f>
        <v>0.36430204999999999</v>
      </c>
      <c r="D4001">
        <f t="shared" si="186"/>
        <v>0.36430204999999999</v>
      </c>
      <c r="E4001">
        <f t="shared" si="187"/>
        <v>3.1938396226410815E-4</v>
      </c>
      <c r="F4001">
        <f t="shared" si="188"/>
        <v>0</v>
      </c>
    </row>
    <row r="4002" spans="1:6" x14ac:dyDescent="0.25">
      <c r="A4002">
        <v>3993</v>
      </c>
      <c r="B4002">
        <f>'Założenia i wyniki'!$E$6*Znorm.Profile!B4002*((100-(24*'Założenia i wyniki'!$E$9))/100)</f>
        <v>0.44510890566037725</v>
      </c>
      <c r="C4002">
        <f>'Założenia i wyniki'!$E$8*Znorm.Profile!C4002*(1+'Założenia i wyniki'!$E$10/100)^24</f>
        <v>0.36600864999999999</v>
      </c>
      <c r="D4002">
        <f t="shared" si="186"/>
        <v>0.36600864999999999</v>
      </c>
      <c r="E4002">
        <f t="shared" si="187"/>
        <v>7.9100255660377261E-2</v>
      </c>
      <c r="F4002">
        <f t="shared" si="188"/>
        <v>0</v>
      </c>
    </row>
    <row r="4003" spans="1:6" x14ac:dyDescent="0.25">
      <c r="A4003">
        <v>3994</v>
      </c>
      <c r="B4003">
        <f>'Założenia i wyniki'!$E$6*Znorm.Profile!B4003*((100-(24*'Założenia i wyniki'!$E$9))/100)</f>
        <v>1.3976875471698111</v>
      </c>
      <c r="C4003">
        <f>'Założenia i wyniki'!$E$8*Znorm.Profile!C4003*(1+'Założenia i wyniki'!$E$10/100)^24</f>
        <v>0.36687210000000003</v>
      </c>
      <c r="D4003">
        <f t="shared" si="186"/>
        <v>0.36687210000000003</v>
      </c>
      <c r="E4003">
        <f t="shared" si="187"/>
        <v>1.030815447169811</v>
      </c>
      <c r="F4003">
        <f t="shared" si="188"/>
        <v>0</v>
      </c>
    </row>
    <row r="4004" spans="1:6" x14ac:dyDescent="0.25">
      <c r="A4004">
        <v>3995</v>
      </c>
      <c r="B4004">
        <f>'Założenia i wyniki'!$E$6*Znorm.Profile!B4004*((100-(24*'Założenia i wyniki'!$E$9))/100)</f>
        <v>1.4262724528301884</v>
      </c>
      <c r="C4004">
        <f>'Założenia i wyniki'!$E$8*Znorm.Profile!C4004*(1+'Założenia i wyniki'!$E$10/100)^24</f>
        <v>0.36500625000000003</v>
      </c>
      <c r="D4004">
        <f t="shared" si="186"/>
        <v>0.36500625000000003</v>
      </c>
      <c r="E4004">
        <f t="shared" si="187"/>
        <v>1.0612662028301885</v>
      </c>
      <c r="F4004">
        <f t="shared" si="188"/>
        <v>0</v>
      </c>
    </row>
    <row r="4005" spans="1:6" x14ac:dyDescent="0.25">
      <c r="A4005">
        <v>3996</v>
      </c>
      <c r="B4005">
        <f>'Założenia i wyniki'!$E$6*Znorm.Profile!B4005*((100-(24*'Założenia i wyniki'!$E$9))/100)</f>
        <v>0.6838195471698113</v>
      </c>
      <c r="C4005">
        <f>'Założenia i wyniki'!$E$8*Znorm.Profile!C4005*(1+'Założenia i wyniki'!$E$10/100)^24</f>
        <v>0.36510039999999999</v>
      </c>
      <c r="D4005">
        <f t="shared" si="186"/>
        <v>0.36510039999999999</v>
      </c>
      <c r="E4005">
        <f t="shared" si="187"/>
        <v>0.31871914716981131</v>
      </c>
      <c r="F4005">
        <f t="shared" si="188"/>
        <v>0</v>
      </c>
    </row>
    <row r="4006" spans="1:6" x14ac:dyDescent="0.25">
      <c r="A4006">
        <v>3997</v>
      </c>
      <c r="B4006">
        <f>'Założenia i wyniki'!$E$6*Znorm.Profile!B4006*((100-(24*'Założenia i wyniki'!$E$9))/100)</f>
        <v>0.68500105660377353</v>
      </c>
      <c r="C4006">
        <f>'Założenia i wyniki'!$E$8*Znorm.Profile!C4006*(1+'Założenia i wyniki'!$E$10/100)^24</f>
        <v>0.37009034999999996</v>
      </c>
      <c r="D4006">
        <f t="shared" si="186"/>
        <v>0.37009034999999996</v>
      </c>
      <c r="E4006">
        <f t="shared" si="187"/>
        <v>0.31491070660377357</v>
      </c>
      <c r="F4006">
        <f t="shared" si="188"/>
        <v>0</v>
      </c>
    </row>
    <row r="4007" spans="1:6" x14ac:dyDescent="0.25">
      <c r="A4007">
        <v>3998</v>
      </c>
      <c r="B4007">
        <f>'Założenia i wyniki'!$E$6*Znorm.Profile!B4007*((100-(24*'Założenia i wyniki'!$E$9))/100)</f>
        <v>1.5299403773584905</v>
      </c>
      <c r="C4007">
        <f>'Założenia i wyniki'!$E$8*Znorm.Profile!C4007*(1+'Założenia i wyniki'!$E$10/100)^24</f>
        <v>0.36675134999999998</v>
      </c>
      <c r="D4007">
        <f t="shared" si="186"/>
        <v>0.36675134999999998</v>
      </c>
      <c r="E4007">
        <f t="shared" si="187"/>
        <v>1.1631890273584906</v>
      </c>
      <c r="F4007">
        <f t="shared" si="188"/>
        <v>0</v>
      </c>
    </row>
    <row r="4008" spans="1:6" x14ac:dyDescent="0.25">
      <c r="A4008">
        <v>3999</v>
      </c>
      <c r="B4008">
        <f>'Założenia i wyniki'!$E$6*Znorm.Profile!B4008*((100-(24*'Założenia i wyniki'!$E$9))/100)</f>
        <v>1.2978309433962263</v>
      </c>
      <c r="C4008">
        <f>'Założenia i wyniki'!$E$8*Znorm.Profile!C4008*(1+'Założenia i wyniki'!$E$10/100)^24</f>
        <v>0.37898244999999997</v>
      </c>
      <c r="D4008">
        <f t="shared" si="186"/>
        <v>0.37898244999999997</v>
      </c>
      <c r="E4008">
        <f t="shared" si="187"/>
        <v>0.91884849339622632</v>
      </c>
      <c r="F4008">
        <f t="shared" si="188"/>
        <v>0</v>
      </c>
    </row>
    <row r="4009" spans="1:6" x14ac:dyDescent="0.25">
      <c r="A4009">
        <v>4000</v>
      </c>
      <c r="B4009">
        <f>'Założenia i wyniki'!$E$6*Znorm.Profile!B4009*((100-(24*'Założenia i wyniki'!$E$9))/100)</f>
        <v>0.18008490566037733</v>
      </c>
      <c r="C4009">
        <f>'Założenia i wyniki'!$E$8*Znorm.Profile!C4009*(1+'Założenia i wyniki'!$E$10/100)^24</f>
        <v>0.39442584999999997</v>
      </c>
      <c r="D4009">
        <f t="shared" si="186"/>
        <v>0.18008490566037733</v>
      </c>
      <c r="E4009">
        <f t="shared" si="187"/>
        <v>0</v>
      </c>
      <c r="F4009">
        <f t="shared" si="188"/>
        <v>0.21434094433962264</v>
      </c>
    </row>
    <row r="4010" spans="1:6" x14ac:dyDescent="0.25">
      <c r="A4010">
        <v>4001</v>
      </c>
      <c r="B4010">
        <f>'Założenia i wyniki'!$E$6*Znorm.Profile!B4010*((100-(24*'Założenia i wyniki'!$E$9))/100)</f>
        <v>6.9711343396226408E-2</v>
      </c>
      <c r="C4010">
        <f>'Założenia i wyniki'!$E$8*Znorm.Profile!C4010*(1+'Założenia i wyniki'!$E$10/100)^24</f>
        <v>0.40498465</v>
      </c>
      <c r="D4010">
        <f t="shared" si="186"/>
        <v>6.9711343396226408E-2</v>
      </c>
      <c r="E4010">
        <f t="shared" si="187"/>
        <v>0</v>
      </c>
      <c r="F4010">
        <f t="shared" si="188"/>
        <v>0.33527330660377358</v>
      </c>
    </row>
    <row r="4011" spans="1:6" x14ac:dyDescent="0.25">
      <c r="A4011">
        <v>4002</v>
      </c>
      <c r="B4011">
        <f>'Założenia i wyniki'!$E$6*Znorm.Profile!B4011*((100-(24*'Założenia i wyniki'!$E$9))/100)</f>
        <v>5.7383245283018865E-2</v>
      </c>
      <c r="C4011">
        <f>'Założenia i wyniki'!$E$8*Znorm.Profile!C4011*(1+'Założenia i wyniki'!$E$10/100)^24</f>
        <v>0.42724849999999998</v>
      </c>
      <c r="D4011">
        <f t="shared" si="186"/>
        <v>5.7383245283018865E-2</v>
      </c>
      <c r="E4011">
        <f t="shared" si="187"/>
        <v>0</v>
      </c>
      <c r="F4011">
        <f t="shared" si="188"/>
        <v>0.36986525471698112</v>
      </c>
    </row>
    <row r="4012" spans="1:6" x14ac:dyDescent="0.25">
      <c r="A4012">
        <v>4003</v>
      </c>
      <c r="B4012">
        <f>'Założenia i wyniki'!$E$6*Znorm.Profile!B4012*((100-(24*'Założenia i wyniki'!$E$9))/100)</f>
        <v>2.3299366037735848E-2</v>
      </c>
      <c r="C4012">
        <f>'Założenia i wyniki'!$E$8*Znorm.Profile!C4012*(1+'Założenia i wyniki'!$E$10/100)^24</f>
        <v>0.45755885000000007</v>
      </c>
      <c r="D4012">
        <f t="shared" si="186"/>
        <v>2.3299366037735848E-2</v>
      </c>
      <c r="E4012">
        <f t="shared" si="187"/>
        <v>0</v>
      </c>
      <c r="F4012">
        <f t="shared" si="188"/>
        <v>0.43425948396226421</v>
      </c>
    </row>
    <row r="4013" spans="1:6" x14ac:dyDescent="0.25">
      <c r="A4013">
        <v>4004</v>
      </c>
      <c r="B4013">
        <f>'Założenia i wyniki'!$E$6*Znorm.Profile!B4013*((100-(24*'Założenia i wyniki'!$E$9))/100)</f>
        <v>0</v>
      </c>
      <c r="C4013">
        <f>'Założenia i wyniki'!$E$8*Znorm.Profile!C4013*(1+'Założenia i wyniki'!$E$10/100)^24</f>
        <v>0.47905550000000002</v>
      </c>
      <c r="D4013">
        <f t="shared" si="186"/>
        <v>0</v>
      </c>
      <c r="E4013">
        <f t="shared" si="187"/>
        <v>0</v>
      </c>
      <c r="F4013">
        <f t="shared" si="188"/>
        <v>0.47905550000000002</v>
      </c>
    </row>
    <row r="4014" spans="1:6" x14ac:dyDescent="0.25">
      <c r="A4014">
        <v>4005</v>
      </c>
      <c r="B4014">
        <f>'Założenia i wyniki'!$E$6*Znorm.Profile!B4014*((100-(24*'Założenia i wyniki'!$E$9))/100)</f>
        <v>0</v>
      </c>
      <c r="C4014">
        <f>'Założenia i wyniki'!$E$8*Znorm.Profile!C4014*(1+'Założenia i wyniki'!$E$10/100)^24</f>
        <v>0.48415990000000003</v>
      </c>
      <c r="D4014">
        <f t="shared" si="186"/>
        <v>0</v>
      </c>
      <c r="E4014">
        <f t="shared" si="187"/>
        <v>0</v>
      </c>
      <c r="F4014">
        <f t="shared" si="188"/>
        <v>0.48415990000000003</v>
      </c>
    </row>
    <row r="4015" spans="1:6" x14ac:dyDescent="0.25">
      <c r="A4015">
        <v>4006</v>
      </c>
      <c r="B4015">
        <f>'Założenia i wyniki'!$E$6*Znorm.Profile!B4015*((100-(24*'Założenia i wyniki'!$E$9))/100)</f>
        <v>0</v>
      </c>
      <c r="C4015">
        <f>'Założenia i wyniki'!$E$8*Znorm.Profile!C4015*(1+'Założenia i wyniki'!$E$10/100)^24</f>
        <v>0.41534359999999998</v>
      </c>
      <c r="D4015">
        <f t="shared" si="186"/>
        <v>0</v>
      </c>
      <c r="E4015">
        <f t="shared" si="187"/>
        <v>0</v>
      </c>
      <c r="F4015">
        <f t="shared" si="188"/>
        <v>0.41534359999999998</v>
      </c>
    </row>
    <row r="4016" spans="1:6" x14ac:dyDescent="0.25">
      <c r="A4016">
        <v>4007</v>
      </c>
      <c r="B4016">
        <f>'Założenia i wyniki'!$E$6*Znorm.Profile!B4016*((100-(24*'Założenia i wyniki'!$E$9))/100)</f>
        <v>0</v>
      </c>
      <c r="C4016">
        <f>'Założenia i wyniki'!$E$8*Znorm.Profile!C4016*(1+'Założenia i wyniki'!$E$10/100)^24</f>
        <v>0.30626084999999997</v>
      </c>
      <c r="D4016">
        <f t="shared" si="186"/>
        <v>0</v>
      </c>
      <c r="E4016">
        <f t="shared" si="187"/>
        <v>0</v>
      </c>
      <c r="F4016">
        <f t="shared" si="188"/>
        <v>0.30626084999999997</v>
      </c>
    </row>
    <row r="4017" spans="1:6" x14ac:dyDescent="0.25">
      <c r="A4017">
        <v>4008</v>
      </c>
      <c r="B4017">
        <f>'Założenia i wyniki'!$E$6*Znorm.Profile!B4017*((100-(24*'Założenia i wyniki'!$E$9))/100)</f>
        <v>0</v>
      </c>
      <c r="C4017">
        <f>'Założenia i wyniki'!$E$8*Znorm.Profile!C4017*(1+'Założenia i wyniki'!$E$10/100)^24</f>
        <v>0.23543659999999997</v>
      </c>
      <c r="D4017">
        <f t="shared" si="186"/>
        <v>0</v>
      </c>
      <c r="E4017">
        <f t="shared" si="187"/>
        <v>0</v>
      </c>
      <c r="F4017">
        <f t="shared" si="188"/>
        <v>0.23543659999999997</v>
      </c>
    </row>
    <row r="4018" spans="1:6" x14ac:dyDescent="0.25">
      <c r="A4018">
        <v>4009</v>
      </c>
      <c r="B4018">
        <f>'Założenia i wyniki'!$E$6*Znorm.Profile!B4018*((100-(24*'Założenia i wyniki'!$E$9))/100)</f>
        <v>0</v>
      </c>
      <c r="C4018">
        <f>'Założenia i wyniki'!$E$8*Znorm.Profile!C4018*(1+'Założenia i wyniki'!$E$10/100)^24</f>
        <v>0.19935614999999998</v>
      </c>
      <c r="D4018">
        <f t="shared" si="186"/>
        <v>0</v>
      </c>
      <c r="E4018">
        <f t="shared" si="187"/>
        <v>0</v>
      </c>
      <c r="F4018">
        <f t="shared" si="188"/>
        <v>0.19935614999999998</v>
      </c>
    </row>
    <row r="4019" spans="1:6" x14ac:dyDescent="0.25">
      <c r="A4019">
        <v>4010</v>
      </c>
      <c r="B4019">
        <f>'Założenia i wyniki'!$E$6*Znorm.Profile!B4019*((100-(24*'Założenia i wyniki'!$E$9))/100)</f>
        <v>0</v>
      </c>
      <c r="C4019">
        <f>'Założenia i wyniki'!$E$8*Znorm.Profile!C4019*(1+'Założenia i wyniki'!$E$10/100)^24</f>
        <v>0.18639774999999997</v>
      </c>
      <c r="D4019">
        <f t="shared" si="186"/>
        <v>0</v>
      </c>
      <c r="E4019">
        <f t="shared" si="187"/>
        <v>0</v>
      </c>
      <c r="F4019">
        <f t="shared" si="188"/>
        <v>0.18639774999999997</v>
      </c>
    </row>
    <row r="4020" spans="1:6" x14ac:dyDescent="0.25">
      <c r="A4020">
        <v>4011</v>
      </c>
      <c r="B4020">
        <f>'Założenia i wyniki'!$E$6*Znorm.Profile!B4020*((100-(24*'Założenia i wyniki'!$E$9))/100)</f>
        <v>0</v>
      </c>
      <c r="C4020">
        <f>'Założenia i wyniki'!$E$8*Znorm.Profile!C4020*(1+'Założenia i wyniki'!$E$10/100)^24</f>
        <v>0.18209485</v>
      </c>
      <c r="D4020">
        <f t="shared" si="186"/>
        <v>0</v>
      </c>
      <c r="E4020">
        <f t="shared" si="187"/>
        <v>0</v>
      </c>
      <c r="F4020">
        <f t="shared" si="188"/>
        <v>0.18209485</v>
      </c>
    </row>
    <row r="4021" spans="1:6" x14ac:dyDescent="0.25">
      <c r="A4021">
        <v>4012</v>
      </c>
      <c r="B4021">
        <f>'Założenia i wyniki'!$E$6*Znorm.Profile!B4021*((100-(24*'Założenia i wyniki'!$E$9))/100)</f>
        <v>0</v>
      </c>
      <c r="C4021">
        <f>'Założenia i wyniki'!$E$8*Znorm.Profile!C4021*(1+'Założenia i wyniki'!$E$10/100)^24</f>
        <v>0.20517804999999997</v>
      </c>
      <c r="D4021">
        <f t="shared" si="186"/>
        <v>0</v>
      </c>
      <c r="E4021">
        <f t="shared" si="187"/>
        <v>0</v>
      </c>
      <c r="F4021">
        <f t="shared" si="188"/>
        <v>0.20517804999999997</v>
      </c>
    </row>
    <row r="4022" spans="1:6" x14ac:dyDescent="0.25">
      <c r="A4022">
        <v>4013</v>
      </c>
      <c r="B4022">
        <f>'Założenia i wyniki'!$E$6*Znorm.Profile!B4022*((100-(24*'Założenia i wyniki'!$E$9))/100)</f>
        <v>1.9174754716981133E-2</v>
      </c>
      <c r="C4022">
        <f>'Założenia i wyniki'!$E$8*Znorm.Profile!C4022*(1+'Założenia i wyniki'!$E$10/100)^24</f>
        <v>0.2482753</v>
      </c>
      <c r="D4022">
        <f t="shared" si="186"/>
        <v>1.9174754716981133E-2</v>
      </c>
      <c r="E4022">
        <f t="shared" si="187"/>
        <v>0</v>
      </c>
      <c r="F4022">
        <f t="shared" si="188"/>
        <v>0.22910054528301887</v>
      </c>
    </row>
    <row r="4023" spans="1:6" x14ac:dyDescent="0.25">
      <c r="A4023">
        <v>4014</v>
      </c>
      <c r="B4023">
        <f>'Założenia i wyniki'!$E$6*Znorm.Profile!B4023*((100-(24*'Założenia i wyniki'!$E$9))/100)</f>
        <v>8.2469358490566039E-2</v>
      </c>
      <c r="C4023">
        <f>'Założenia i wyniki'!$E$8*Znorm.Profile!C4023*(1+'Założenia i wyniki'!$E$10/100)^24</f>
        <v>0.31498529999999997</v>
      </c>
      <c r="D4023">
        <f t="shared" si="186"/>
        <v>8.2469358490566039E-2</v>
      </c>
      <c r="E4023">
        <f t="shared" si="187"/>
        <v>0</v>
      </c>
      <c r="F4023">
        <f t="shared" si="188"/>
        <v>0.23251594150943394</v>
      </c>
    </row>
    <row r="4024" spans="1:6" x14ac:dyDescent="0.25">
      <c r="A4024">
        <v>4015</v>
      </c>
      <c r="B4024">
        <f>'Założenia i wyniki'!$E$6*Znorm.Profile!B4024*((100-(24*'Założenia i wyniki'!$E$9))/100)</f>
        <v>0.26987962264150939</v>
      </c>
      <c r="C4024">
        <f>'Założenia i wyniki'!$E$8*Znorm.Profile!C4024*(1+'Założenia i wyniki'!$E$10/100)^24</f>
        <v>0.3695118</v>
      </c>
      <c r="D4024">
        <f t="shared" si="186"/>
        <v>0.26987962264150939</v>
      </c>
      <c r="E4024">
        <f t="shared" si="187"/>
        <v>0</v>
      </c>
      <c r="F4024">
        <f t="shared" si="188"/>
        <v>9.9632177358490615E-2</v>
      </c>
    </row>
    <row r="4025" spans="1:6" x14ac:dyDescent="0.25">
      <c r="A4025">
        <v>4016</v>
      </c>
      <c r="B4025">
        <f>'Założenia i wyniki'!$E$6*Znorm.Profile!B4025*((100-(24*'Założenia i wyniki'!$E$9))/100)</f>
        <v>0.83102037735849055</v>
      </c>
      <c r="C4025">
        <f>'Założenia i wyniki'!$E$8*Znorm.Profile!C4025*(1+'Założenia i wyniki'!$E$10/100)^24</f>
        <v>0.36905365000000001</v>
      </c>
      <c r="D4025">
        <f t="shared" si="186"/>
        <v>0.36905365000000001</v>
      </c>
      <c r="E4025">
        <f t="shared" si="187"/>
        <v>0.46196672735849054</v>
      </c>
      <c r="F4025">
        <f t="shared" si="188"/>
        <v>0</v>
      </c>
    </row>
    <row r="4026" spans="1:6" x14ac:dyDescent="0.25">
      <c r="A4026">
        <v>4017</v>
      </c>
      <c r="B4026">
        <f>'Założenia i wyniki'!$E$6*Znorm.Profile!B4026*((100-(24*'Założenia i wyniki'!$E$9))/100)</f>
        <v>1.3979162264150942</v>
      </c>
      <c r="C4026">
        <f>'Założenia i wyniki'!$E$8*Znorm.Profile!C4026*(1+'Założenia i wyniki'!$E$10/100)^24</f>
        <v>0.36508045</v>
      </c>
      <c r="D4026">
        <f t="shared" si="186"/>
        <v>0.36508045</v>
      </c>
      <c r="E4026">
        <f t="shared" si="187"/>
        <v>1.0328357764150942</v>
      </c>
      <c r="F4026">
        <f t="shared" si="188"/>
        <v>0</v>
      </c>
    </row>
    <row r="4027" spans="1:6" x14ac:dyDescent="0.25">
      <c r="A4027">
        <v>4018</v>
      </c>
      <c r="B4027">
        <f>'Założenia i wyniki'!$E$6*Znorm.Profile!B4027*((100-(24*'Założenia i wyniki'!$E$9))/100)</f>
        <v>1.5889396226415093</v>
      </c>
      <c r="C4027">
        <f>'Założenia i wyniki'!$E$8*Znorm.Profile!C4027*(1+'Założenia i wyniki'!$E$10/100)^24</f>
        <v>0.36757945000000003</v>
      </c>
      <c r="D4027">
        <f t="shared" si="186"/>
        <v>0.36757945000000003</v>
      </c>
      <c r="E4027">
        <f t="shared" si="187"/>
        <v>1.2213601726415093</v>
      </c>
      <c r="F4027">
        <f t="shared" si="188"/>
        <v>0</v>
      </c>
    </row>
    <row r="4028" spans="1:6" x14ac:dyDescent="0.25">
      <c r="A4028">
        <v>4019</v>
      </c>
      <c r="B4028">
        <f>'Założenia i wyniki'!$E$6*Znorm.Profile!B4028*((100-(24*'Założenia i wyniki'!$E$9))/100)</f>
        <v>1.8336264150943395</v>
      </c>
      <c r="C4028">
        <f>'Założenia i wyniki'!$E$8*Znorm.Profile!C4028*(1+'Założenia i wyniki'!$E$10/100)^24</f>
        <v>0.35619955000000003</v>
      </c>
      <c r="D4028">
        <f t="shared" si="186"/>
        <v>0.35619955000000003</v>
      </c>
      <c r="E4028">
        <f t="shared" si="187"/>
        <v>1.4774268650943396</v>
      </c>
      <c r="F4028">
        <f t="shared" si="188"/>
        <v>0</v>
      </c>
    </row>
    <row r="4029" spans="1:6" x14ac:dyDescent="0.25">
      <c r="A4029">
        <v>4020</v>
      </c>
      <c r="B4029">
        <f>'Założenia i wyniki'!$E$6*Znorm.Profile!B4029*((100-(24*'Założenia i wyniki'!$E$9))/100)</f>
        <v>1.7767615094339624</v>
      </c>
      <c r="C4029">
        <f>'Założenia i wyniki'!$E$8*Znorm.Profile!C4029*(1+'Założenia i wyniki'!$E$10/100)^24</f>
        <v>0.35782914999999998</v>
      </c>
      <c r="D4029">
        <f t="shared" si="186"/>
        <v>0.35782914999999998</v>
      </c>
      <c r="E4029">
        <f t="shared" si="187"/>
        <v>1.4189323594339625</v>
      </c>
      <c r="F4029">
        <f t="shared" si="188"/>
        <v>0</v>
      </c>
    </row>
    <row r="4030" spans="1:6" x14ac:dyDescent="0.25">
      <c r="A4030">
        <v>4021</v>
      </c>
      <c r="B4030">
        <f>'Założenia i wyniki'!$E$6*Znorm.Profile!B4030*((100-(24*'Założenia i wyniki'!$E$9))/100)</f>
        <v>1.7984860377358487</v>
      </c>
      <c r="C4030">
        <f>'Założenia i wyniki'!$E$8*Znorm.Profile!C4030*(1+'Założenia i wyniki'!$E$10/100)^24</f>
        <v>0.35867510000000002</v>
      </c>
      <c r="D4030">
        <f t="shared" si="186"/>
        <v>0.35867510000000002</v>
      </c>
      <c r="E4030">
        <f t="shared" si="187"/>
        <v>1.4398109377358486</v>
      </c>
      <c r="F4030">
        <f t="shared" si="188"/>
        <v>0</v>
      </c>
    </row>
    <row r="4031" spans="1:6" x14ac:dyDescent="0.25">
      <c r="A4031">
        <v>4022</v>
      </c>
      <c r="B4031">
        <f>'Założenia i wyniki'!$E$6*Znorm.Profile!B4031*((100-(24*'Założenia i wyniki'!$E$9))/100)</f>
        <v>1.6182867924528301</v>
      </c>
      <c r="C4031">
        <f>'Założenia i wyniki'!$E$8*Znorm.Profile!C4031*(1+'Założenia i wyniki'!$E$10/100)^24</f>
        <v>0.36420335000000004</v>
      </c>
      <c r="D4031">
        <f t="shared" si="186"/>
        <v>0.36420335000000004</v>
      </c>
      <c r="E4031">
        <f t="shared" si="187"/>
        <v>1.25408344245283</v>
      </c>
      <c r="F4031">
        <f t="shared" si="188"/>
        <v>0</v>
      </c>
    </row>
    <row r="4032" spans="1:6" x14ac:dyDescent="0.25">
      <c r="A4032">
        <v>4023</v>
      </c>
      <c r="B4032">
        <f>'Założenia i wyniki'!$E$6*Znorm.Profile!B4032*((100-(24*'Założenia i wyniki'!$E$9))/100)</f>
        <v>1.0557358490566038</v>
      </c>
      <c r="C4032">
        <f>'Założenia i wyniki'!$E$8*Znorm.Profile!C4032*(1+'Założenia i wyniki'!$E$10/100)^24</f>
        <v>0.38249540000000004</v>
      </c>
      <c r="D4032">
        <f t="shared" si="186"/>
        <v>0.38249540000000004</v>
      </c>
      <c r="E4032">
        <f t="shared" si="187"/>
        <v>0.67324044905660374</v>
      </c>
      <c r="F4032">
        <f t="shared" si="188"/>
        <v>0</v>
      </c>
    </row>
    <row r="4033" spans="1:6" x14ac:dyDescent="0.25">
      <c r="A4033">
        <v>4024</v>
      </c>
      <c r="B4033">
        <f>'Założenia i wyniki'!$E$6*Znorm.Profile!B4033*((100-(24*'Założenia i wyniki'!$E$9))/100)</f>
        <v>0.50144022641509434</v>
      </c>
      <c r="C4033">
        <f>'Założenia i wyniki'!$E$8*Znorm.Profile!C4033*(1+'Założenia i wyniki'!$E$10/100)^24</f>
        <v>0.39032559999999999</v>
      </c>
      <c r="D4033">
        <f t="shared" si="186"/>
        <v>0.39032559999999999</v>
      </c>
      <c r="E4033">
        <f t="shared" si="187"/>
        <v>0.11111462641509434</v>
      </c>
      <c r="F4033">
        <f t="shared" si="188"/>
        <v>0</v>
      </c>
    </row>
    <row r="4034" spans="1:6" x14ac:dyDescent="0.25">
      <c r="A4034">
        <v>4025</v>
      </c>
      <c r="B4034">
        <f>'Założenia i wyniki'!$E$6*Znorm.Profile!B4034*((100-(24*'Założenia i wyniki'!$E$9))/100)</f>
        <v>0.14295501886792453</v>
      </c>
      <c r="C4034">
        <f>'Założenia i wyniki'!$E$8*Znorm.Profile!C4034*(1+'Założenia i wyniki'!$E$10/100)^24</f>
        <v>0.40650995000000001</v>
      </c>
      <c r="D4034">
        <f t="shared" si="186"/>
        <v>0.14295501886792453</v>
      </c>
      <c r="E4034">
        <f t="shared" si="187"/>
        <v>0</v>
      </c>
      <c r="F4034">
        <f t="shared" si="188"/>
        <v>0.26355493113207551</v>
      </c>
    </row>
    <row r="4035" spans="1:6" x14ac:dyDescent="0.25">
      <c r="A4035">
        <v>4026</v>
      </c>
      <c r="B4035">
        <f>'Założenia i wyniki'!$E$6*Znorm.Profile!B4035*((100-(24*'Założenia i wyniki'!$E$9))/100)</f>
        <v>0.10609954716981131</v>
      </c>
      <c r="C4035">
        <f>'Założenia i wyniki'!$E$8*Znorm.Profile!C4035*(1+'Założenia i wyniki'!$E$10/100)^24</f>
        <v>0.42484749999999999</v>
      </c>
      <c r="D4035">
        <f t="shared" si="186"/>
        <v>0.10609954716981131</v>
      </c>
      <c r="E4035">
        <f t="shared" si="187"/>
        <v>0</v>
      </c>
      <c r="F4035">
        <f t="shared" si="188"/>
        <v>0.3187479528301887</v>
      </c>
    </row>
    <row r="4036" spans="1:6" x14ac:dyDescent="0.25">
      <c r="A4036">
        <v>4027</v>
      </c>
      <c r="B4036">
        <f>'Założenia i wyniki'!$E$6*Znorm.Profile!B4036*((100-(24*'Założenia i wyniki'!$E$9))/100)</f>
        <v>3.4545049056603772E-2</v>
      </c>
      <c r="C4036">
        <f>'Założenia i wyniki'!$E$8*Znorm.Profile!C4036*(1+'Założenia i wyniki'!$E$10/100)^24</f>
        <v>0.44961420000000002</v>
      </c>
      <c r="D4036">
        <f t="shared" si="186"/>
        <v>3.4545049056603772E-2</v>
      </c>
      <c r="E4036">
        <f t="shared" si="187"/>
        <v>0</v>
      </c>
      <c r="F4036">
        <f t="shared" si="188"/>
        <v>0.41506915094339625</v>
      </c>
    </row>
    <row r="4037" spans="1:6" x14ac:dyDescent="0.25">
      <c r="A4037">
        <v>4028</v>
      </c>
      <c r="B4037">
        <f>'Założenia i wyniki'!$E$6*Znorm.Profile!B4037*((100-(24*'Założenia i wyniki'!$E$9))/100)</f>
        <v>0</v>
      </c>
      <c r="C4037">
        <f>'Założenia i wyniki'!$E$8*Znorm.Profile!C4037*(1+'Założenia i wyniki'!$E$10/100)^24</f>
        <v>0.47394234999999996</v>
      </c>
      <c r="D4037">
        <f t="shared" si="186"/>
        <v>0</v>
      </c>
      <c r="E4037">
        <f t="shared" si="187"/>
        <v>0</v>
      </c>
      <c r="F4037">
        <f t="shared" si="188"/>
        <v>0.47394234999999996</v>
      </c>
    </row>
    <row r="4038" spans="1:6" x14ac:dyDescent="0.25">
      <c r="A4038">
        <v>4029</v>
      </c>
      <c r="B4038">
        <f>'Założenia i wyniki'!$E$6*Znorm.Profile!B4038*((100-(24*'Założenia i wyniki'!$E$9))/100)</f>
        <v>0</v>
      </c>
      <c r="C4038">
        <f>'Założenia i wyniki'!$E$8*Znorm.Profile!C4038*(1+'Założenia i wyniki'!$E$10/100)^24</f>
        <v>0.49299040000000005</v>
      </c>
      <c r="D4038">
        <f t="shared" si="186"/>
        <v>0</v>
      </c>
      <c r="E4038">
        <f t="shared" si="187"/>
        <v>0</v>
      </c>
      <c r="F4038">
        <f t="shared" si="188"/>
        <v>0.49299040000000005</v>
      </c>
    </row>
    <row r="4039" spans="1:6" x14ac:dyDescent="0.25">
      <c r="A4039">
        <v>4030</v>
      </c>
      <c r="B4039">
        <f>'Założenia i wyniki'!$E$6*Znorm.Profile!B4039*((100-(24*'Założenia i wyniki'!$E$9))/100)</f>
        <v>0</v>
      </c>
      <c r="C4039">
        <f>'Założenia i wyniki'!$E$8*Znorm.Profile!C4039*(1+'Założenia i wyniki'!$E$10/100)^24</f>
        <v>0.42640465</v>
      </c>
      <c r="D4039">
        <f t="shared" si="186"/>
        <v>0</v>
      </c>
      <c r="E4039">
        <f t="shared" si="187"/>
        <v>0</v>
      </c>
      <c r="F4039">
        <f t="shared" si="188"/>
        <v>0.42640465</v>
      </c>
    </row>
    <row r="4040" spans="1:6" x14ac:dyDescent="0.25">
      <c r="A4040">
        <v>4031</v>
      </c>
      <c r="B4040">
        <f>'Założenia i wyniki'!$E$6*Znorm.Profile!B4040*((100-(24*'Założenia i wyniki'!$E$9))/100)</f>
        <v>0</v>
      </c>
      <c r="C4040">
        <f>'Założenia i wyniki'!$E$8*Znorm.Profile!C4040*(1+'Założenia i wyniki'!$E$10/100)^24</f>
        <v>0.31960284999999999</v>
      </c>
      <c r="D4040">
        <f t="shared" si="186"/>
        <v>0</v>
      </c>
      <c r="E4040">
        <f t="shared" si="187"/>
        <v>0</v>
      </c>
      <c r="F4040">
        <f t="shared" si="188"/>
        <v>0.31960284999999999</v>
      </c>
    </row>
    <row r="4041" spans="1:6" x14ac:dyDescent="0.25">
      <c r="A4041">
        <v>4032</v>
      </c>
      <c r="B4041">
        <f>'Założenia i wyniki'!$E$6*Znorm.Profile!B4041*((100-(24*'Założenia i wyniki'!$E$9))/100)</f>
        <v>0</v>
      </c>
      <c r="C4041">
        <f>'Założenia i wyniki'!$E$8*Znorm.Profile!C4041*(1+'Założenia i wyniki'!$E$10/100)^24</f>
        <v>0.24444455000000001</v>
      </c>
      <c r="D4041">
        <f t="shared" si="186"/>
        <v>0</v>
      </c>
      <c r="E4041">
        <f t="shared" si="187"/>
        <v>0</v>
      </c>
      <c r="F4041">
        <f t="shared" si="188"/>
        <v>0.24444455000000001</v>
      </c>
    </row>
    <row r="4042" spans="1:6" x14ac:dyDescent="0.25">
      <c r="A4042">
        <v>4033</v>
      </c>
      <c r="B4042">
        <f>'Założenia i wyniki'!$E$6*Znorm.Profile!B4042*((100-(24*'Założenia i wyniki'!$E$9))/100)</f>
        <v>0</v>
      </c>
      <c r="C4042">
        <f>'Założenia i wyniki'!$E$8*Znorm.Profile!C4042*(1+'Założenia i wyniki'!$E$10/100)^24</f>
        <v>0.20333775000000001</v>
      </c>
      <c r="D4042">
        <f t="shared" si="186"/>
        <v>0</v>
      </c>
      <c r="E4042">
        <f t="shared" si="187"/>
        <v>0</v>
      </c>
      <c r="F4042">
        <f t="shared" si="188"/>
        <v>0.20333775000000001</v>
      </c>
    </row>
    <row r="4043" spans="1:6" x14ac:dyDescent="0.25">
      <c r="A4043">
        <v>4034</v>
      </c>
      <c r="B4043">
        <f>'Założenia i wyniki'!$E$6*Znorm.Profile!B4043*((100-(24*'Założenia i wyniki'!$E$9))/100)</f>
        <v>0</v>
      </c>
      <c r="C4043">
        <f>'Założenia i wyniki'!$E$8*Znorm.Profile!C4043*(1+'Założenia i wyniki'!$E$10/100)^24</f>
        <v>0.18952079999999999</v>
      </c>
      <c r="D4043">
        <f t="shared" ref="D4043:D4106" si="189">IF(B4043&lt;=C4043,B4043,C4043)</f>
        <v>0</v>
      </c>
      <c r="E4043">
        <f t="shared" ref="E4043:E4106" si="190">IF(B4043&gt;C4043,B4043-C4043,0)</f>
        <v>0</v>
      </c>
      <c r="F4043">
        <f t="shared" ref="F4043:F4106" si="191">IF(B4043&lt;C4043,C4043-B4043,0)</f>
        <v>0.18952079999999999</v>
      </c>
    </row>
    <row r="4044" spans="1:6" x14ac:dyDescent="0.25">
      <c r="A4044">
        <v>4035</v>
      </c>
      <c r="B4044">
        <f>'Założenia i wyniki'!$E$6*Znorm.Profile!B4044*((100-(24*'Założenia i wyniki'!$E$9))/100)</f>
        <v>0</v>
      </c>
      <c r="C4044">
        <f>'Założenia i wyniki'!$E$8*Znorm.Profile!C4044*(1+'Założenia i wyniki'!$E$10/100)^24</f>
        <v>0.18606490000000001</v>
      </c>
      <c r="D4044">
        <f t="shared" si="189"/>
        <v>0</v>
      </c>
      <c r="E4044">
        <f t="shared" si="190"/>
        <v>0</v>
      </c>
      <c r="F4044">
        <f t="shared" si="191"/>
        <v>0.18606490000000001</v>
      </c>
    </row>
    <row r="4045" spans="1:6" x14ac:dyDescent="0.25">
      <c r="A4045">
        <v>4036</v>
      </c>
      <c r="B4045">
        <f>'Założenia i wyniki'!$E$6*Znorm.Profile!B4045*((100-(24*'Założenia i wyniki'!$E$9))/100)</f>
        <v>0</v>
      </c>
      <c r="C4045">
        <f>'Założenia i wyniki'!$E$8*Znorm.Profile!C4045*(1+'Założenia i wyniki'!$E$10/100)^24</f>
        <v>0.20550109999999999</v>
      </c>
      <c r="D4045">
        <f t="shared" si="189"/>
        <v>0</v>
      </c>
      <c r="E4045">
        <f t="shared" si="190"/>
        <v>0</v>
      </c>
      <c r="F4045">
        <f t="shared" si="191"/>
        <v>0.20550109999999999</v>
      </c>
    </row>
    <row r="4046" spans="1:6" x14ac:dyDescent="0.25">
      <c r="A4046">
        <v>4037</v>
      </c>
      <c r="B4046">
        <f>'Założenia i wyniki'!$E$6*Znorm.Profile!B4046*((100-(24*'Założenia i wyniki'!$E$9))/100)</f>
        <v>3.3496173584905656E-2</v>
      </c>
      <c r="C4046">
        <f>'Założenia i wyniki'!$E$8*Znorm.Profile!C4046*(1+'Założenia i wyniki'!$E$10/100)^24</f>
        <v>0.25058354999999999</v>
      </c>
      <c r="D4046">
        <f t="shared" si="189"/>
        <v>3.3496173584905656E-2</v>
      </c>
      <c r="E4046">
        <f t="shared" si="190"/>
        <v>0</v>
      </c>
      <c r="F4046">
        <f t="shared" si="191"/>
        <v>0.21708737641509435</v>
      </c>
    </row>
    <row r="4047" spans="1:6" x14ac:dyDescent="0.25">
      <c r="A4047">
        <v>4038</v>
      </c>
      <c r="B4047">
        <f>'Założenia i wyniki'!$E$6*Znorm.Profile!B4047*((100-(24*'Założenia i wyniki'!$E$9))/100)</f>
        <v>0.10954498113207546</v>
      </c>
      <c r="C4047">
        <f>'Założenia i wyniki'!$E$8*Znorm.Profile!C4047*(1+'Założenia i wyniki'!$E$10/100)^24</f>
        <v>0.32560639999999996</v>
      </c>
      <c r="D4047">
        <f t="shared" si="189"/>
        <v>0.10954498113207546</v>
      </c>
      <c r="E4047">
        <f t="shared" si="190"/>
        <v>0</v>
      </c>
      <c r="F4047">
        <f t="shared" si="191"/>
        <v>0.21606141886792452</v>
      </c>
    </row>
    <row r="4048" spans="1:6" x14ac:dyDescent="0.25">
      <c r="A4048">
        <v>4039</v>
      </c>
      <c r="B4048">
        <f>'Założenia i wyniki'!$E$6*Znorm.Profile!B4048*((100-(24*'Założenia i wyniki'!$E$9))/100)</f>
        <v>0.36162573584905655</v>
      </c>
      <c r="C4048">
        <f>'Założenia i wyniki'!$E$8*Znorm.Profile!C4048*(1+'Założenia i wyniki'!$E$10/100)^24</f>
        <v>0.36545179999999999</v>
      </c>
      <c r="D4048">
        <f t="shared" si="189"/>
        <v>0.36162573584905655</v>
      </c>
      <c r="E4048">
        <f t="shared" si="190"/>
        <v>0</v>
      </c>
      <c r="F4048">
        <f t="shared" si="191"/>
        <v>3.8260641509434423E-3</v>
      </c>
    </row>
    <row r="4049" spans="1:6" x14ac:dyDescent="0.25">
      <c r="A4049">
        <v>4040</v>
      </c>
      <c r="B4049">
        <f>'Założenia i wyniki'!$E$6*Znorm.Profile!B4049*((100-(24*'Założenia i wyniki'!$E$9))/100)</f>
        <v>0.5891463396226414</v>
      </c>
      <c r="C4049">
        <f>'Założenia i wyniki'!$E$8*Znorm.Profile!C4049*(1+'Założenia i wyniki'!$E$10/100)^24</f>
        <v>0.37232229999999994</v>
      </c>
      <c r="D4049">
        <f t="shared" si="189"/>
        <v>0.37232229999999994</v>
      </c>
      <c r="E4049">
        <f t="shared" si="190"/>
        <v>0.21682403962264146</v>
      </c>
      <c r="F4049">
        <f t="shared" si="191"/>
        <v>0</v>
      </c>
    </row>
    <row r="4050" spans="1:6" x14ac:dyDescent="0.25">
      <c r="A4050">
        <v>4041</v>
      </c>
      <c r="B4050">
        <f>'Założenia i wyniki'!$E$6*Znorm.Profile!B4050*((100-(24*'Założenia i wyniki'!$E$9))/100)</f>
        <v>0.58672996226415086</v>
      </c>
      <c r="C4050">
        <f>'Założenia i wyniki'!$E$8*Znorm.Profile!C4050*(1+'Założenia i wyniki'!$E$10/100)^24</f>
        <v>0.37470930000000002</v>
      </c>
      <c r="D4050">
        <f t="shared" si="189"/>
        <v>0.37470930000000002</v>
      </c>
      <c r="E4050">
        <f t="shared" si="190"/>
        <v>0.21202066226415084</v>
      </c>
      <c r="F4050">
        <f t="shared" si="191"/>
        <v>0</v>
      </c>
    </row>
    <row r="4051" spans="1:6" x14ac:dyDescent="0.25">
      <c r="A4051">
        <v>4042</v>
      </c>
      <c r="B4051">
        <f>'Założenia i wyniki'!$E$6*Znorm.Profile!B4051*((100-(24*'Założenia i wyniki'!$E$9))/100)</f>
        <v>0.53944671698113211</v>
      </c>
      <c r="C4051">
        <f>'Założenia i wyniki'!$E$8*Znorm.Profile!C4051*(1+'Założenia i wyniki'!$E$10/100)^24</f>
        <v>0.37185120000000005</v>
      </c>
      <c r="D4051">
        <f t="shared" si="189"/>
        <v>0.37185120000000005</v>
      </c>
      <c r="E4051">
        <f t="shared" si="190"/>
        <v>0.16759551698113206</v>
      </c>
      <c r="F4051">
        <f t="shared" si="191"/>
        <v>0</v>
      </c>
    </row>
    <row r="4052" spans="1:6" x14ac:dyDescent="0.25">
      <c r="A4052">
        <v>4043</v>
      </c>
      <c r="B4052">
        <f>'Założenia i wyniki'!$E$6*Znorm.Profile!B4052*((100-(24*'Założenia i wyniki'!$E$9))/100)</f>
        <v>0.6738719999999998</v>
      </c>
      <c r="C4052">
        <f>'Założenia i wyniki'!$E$8*Znorm.Profile!C4052*(1+'Założenia i wyniki'!$E$10/100)^24</f>
        <v>0.36474445</v>
      </c>
      <c r="D4052">
        <f t="shared" si="189"/>
        <v>0.36474445</v>
      </c>
      <c r="E4052">
        <f t="shared" si="190"/>
        <v>0.30912754999999981</v>
      </c>
      <c r="F4052">
        <f t="shared" si="191"/>
        <v>0</v>
      </c>
    </row>
    <row r="4053" spans="1:6" x14ac:dyDescent="0.25">
      <c r="A4053">
        <v>4044</v>
      </c>
      <c r="B4053">
        <f>'Założenia i wyniki'!$E$6*Znorm.Profile!B4053*((100-(24*'Założenia i wyniki'!$E$9))/100)</f>
        <v>0.21150543396226418</v>
      </c>
      <c r="C4053">
        <f>'Założenia i wyniki'!$E$8*Znorm.Profile!C4053*(1+'Założenia i wyniki'!$E$10/100)^24</f>
        <v>0.3664906</v>
      </c>
      <c r="D4053">
        <f t="shared" si="189"/>
        <v>0.21150543396226418</v>
      </c>
      <c r="E4053">
        <f t="shared" si="190"/>
        <v>0</v>
      </c>
      <c r="F4053">
        <f t="shared" si="191"/>
        <v>0.15498516603773582</v>
      </c>
    </row>
    <row r="4054" spans="1:6" x14ac:dyDescent="0.25">
      <c r="A4054">
        <v>4045</v>
      </c>
      <c r="B4054">
        <f>'Założenia i wyniki'!$E$6*Znorm.Profile!B4054*((100-(24*'Założenia i wyniki'!$E$9))/100)</f>
        <v>0.2550383396226415</v>
      </c>
      <c r="C4054">
        <f>'Założenia i wyniki'!$E$8*Znorm.Profile!C4054*(1+'Założenia i wyniki'!$E$10/100)^24</f>
        <v>0.3775366</v>
      </c>
      <c r="D4054">
        <f t="shared" si="189"/>
        <v>0.2550383396226415</v>
      </c>
      <c r="E4054">
        <f t="shared" si="190"/>
        <v>0</v>
      </c>
      <c r="F4054">
        <f t="shared" si="191"/>
        <v>0.1224982603773585</v>
      </c>
    </row>
    <row r="4055" spans="1:6" x14ac:dyDescent="0.25">
      <c r="A4055">
        <v>4046</v>
      </c>
      <c r="B4055">
        <f>'Założenia i wyniki'!$E$6*Znorm.Profile!B4055*((100-(24*'Założenia i wyniki'!$E$9))/100)</f>
        <v>0.24970249056603769</v>
      </c>
      <c r="C4055">
        <f>'Założenia i wyniki'!$E$8*Znorm.Profile!C4055*(1+'Założenia i wyniki'!$E$10/100)^24</f>
        <v>0.3793146</v>
      </c>
      <c r="D4055">
        <f t="shared" si="189"/>
        <v>0.24970249056603769</v>
      </c>
      <c r="E4055">
        <f t="shared" si="190"/>
        <v>0</v>
      </c>
      <c r="F4055">
        <f t="shared" si="191"/>
        <v>0.12961210943396231</v>
      </c>
    </row>
    <row r="4056" spans="1:6" x14ac:dyDescent="0.25">
      <c r="A4056">
        <v>4047</v>
      </c>
      <c r="B4056">
        <f>'Założenia i wyniki'!$E$6*Znorm.Profile!B4056*((100-(24*'Założenia i wyniki'!$E$9))/100)</f>
        <v>0.19931683018867924</v>
      </c>
      <c r="C4056">
        <f>'Założenia i wyniki'!$E$8*Znorm.Profile!C4056*(1+'Założenia i wyniki'!$E$10/100)^24</f>
        <v>0.38889969999999996</v>
      </c>
      <c r="D4056">
        <f t="shared" si="189"/>
        <v>0.19931683018867924</v>
      </c>
      <c r="E4056">
        <f t="shared" si="190"/>
        <v>0</v>
      </c>
      <c r="F4056">
        <f t="shared" si="191"/>
        <v>0.18958286981132072</v>
      </c>
    </row>
    <row r="4057" spans="1:6" x14ac:dyDescent="0.25">
      <c r="A4057">
        <v>4048</v>
      </c>
      <c r="B4057">
        <f>'Założenia i wyniki'!$E$6*Znorm.Profile!B4057*((100-(24*'Założenia i wyniki'!$E$9))/100)</f>
        <v>0.42968830188679247</v>
      </c>
      <c r="C4057">
        <f>'Założenia i wyniki'!$E$8*Znorm.Profile!C4057*(1+'Założenia i wyniki'!$E$10/100)^24</f>
        <v>0.40529124999999999</v>
      </c>
      <c r="D4057">
        <f t="shared" si="189"/>
        <v>0.40529124999999999</v>
      </c>
      <c r="E4057">
        <f t="shared" si="190"/>
        <v>2.4397051886792476E-2</v>
      </c>
      <c r="F4057">
        <f t="shared" si="191"/>
        <v>0</v>
      </c>
    </row>
    <row r="4058" spans="1:6" x14ac:dyDescent="0.25">
      <c r="A4058">
        <v>4049</v>
      </c>
      <c r="B4058">
        <f>'Założenia i wyniki'!$E$6*Znorm.Profile!B4058*((100-(24*'Założenia i wyniki'!$E$9))/100)</f>
        <v>0.66419124528301887</v>
      </c>
      <c r="C4058">
        <f>'Założenia i wyniki'!$E$8*Znorm.Profile!C4058*(1+'Założenia i wyniki'!$E$10/100)^24</f>
        <v>0.41373604999999997</v>
      </c>
      <c r="D4058">
        <f t="shared" si="189"/>
        <v>0.41373604999999997</v>
      </c>
      <c r="E4058">
        <f t="shared" si="190"/>
        <v>0.25045519528301891</v>
      </c>
      <c r="F4058">
        <f t="shared" si="191"/>
        <v>0</v>
      </c>
    </row>
    <row r="4059" spans="1:6" x14ac:dyDescent="0.25">
      <c r="A4059">
        <v>4050</v>
      </c>
      <c r="B4059">
        <f>'Założenia i wyniki'!$E$6*Znorm.Profile!B4059*((100-(24*'Założenia i wyniki'!$E$9))/100)</f>
        <v>0.30169652830188676</v>
      </c>
      <c r="C4059">
        <f>'Założenia i wyniki'!$E$8*Znorm.Profile!C4059*(1+'Założenia i wyniki'!$E$10/100)^24</f>
        <v>0.42757539999999999</v>
      </c>
      <c r="D4059">
        <f t="shared" si="189"/>
        <v>0.30169652830188676</v>
      </c>
      <c r="E4059">
        <f t="shared" si="190"/>
        <v>0</v>
      </c>
      <c r="F4059">
        <f t="shared" si="191"/>
        <v>0.12587887169811324</v>
      </c>
    </row>
    <row r="4060" spans="1:6" x14ac:dyDescent="0.25">
      <c r="A4060">
        <v>4051</v>
      </c>
      <c r="B4060">
        <f>'Założenia i wyniki'!$E$6*Znorm.Profile!B4060*((100-(24*'Założenia i wyniki'!$E$9))/100)</f>
        <v>0.11540679245283018</v>
      </c>
      <c r="C4060">
        <f>'Założenia i wyniki'!$E$8*Znorm.Profile!C4060*(1+'Założenia i wyniki'!$E$10/100)^24</f>
        <v>0.44418045</v>
      </c>
      <c r="D4060">
        <f t="shared" si="189"/>
        <v>0.11540679245283018</v>
      </c>
      <c r="E4060">
        <f t="shared" si="190"/>
        <v>0</v>
      </c>
      <c r="F4060">
        <f t="shared" si="191"/>
        <v>0.32877365754716981</v>
      </c>
    </row>
    <row r="4061" spans="1:6" x14ac:dyDescent="0.25">
      <c r="A4061">
        <v>4052</v>
      </c>
      <c r="B4061">
        <f>'Założenia i wyniki'!$E$6*Znorm.Profile!B4061*((100-(24*'Założenia i wyniki'!$E$9))/100)</f>
        <v>0</v>
      </c>
      <c r="C4061">
        <f>'Założenia i wyniki'!$E$8*Znorm.Profile!C4061*(1+'Założenia i wyniki'!$E$10/100)^24</f>
        <v>0.46784185</v>
      </c>
      <c r="D4061">
        <f t="shared" si="189"/>
        <v>0</v>
      </c>
      <c r="E4061">
        <f t="shared" si="190"/>
        <v>0</v>
      </c>
      <c r="F4061">
        <f t="shared" si="191"/>
        <v>0.46784185</v>
      </c>
    </row>
    <row r="4062" spans="1:6" x14ac:dyDescent="0.25">
      <c r="A4062">
        <v>4053</v>
      </c>
      <c r="B4062">
        <f>'Założenia i wyniki'!$E$6*Znorm.Profile!B4062*((100-(24*'Założenia i wyniki'!$E$9))/100)</f>
        <v>0</v>
      </c>
      <c r="C4062">
        <f>'Założenia i wyniki'!$E$8*Znorm.Profile!C4062*(1+'Założenia i wyniki'!$E$10/100)^24</f>
        <v>0.48591235000000005</v>
      </c>
      <c r="D4062">
        <f t="shared" si="189"/>
        <v>0</v>
      </c>
      <c r="E4062">
        <f t="shared" si="190"/>
        <v>0</v>
      </c>
      <c r="F4062">
        <f t="shared" si="191"/>
        <v>0.48591235000000005</v>
      </c>
    </row>
    <row r="4063" spans="1:6" x14ac:dyDescent="0.25">
      <c r="A4063">
        <v>4054</v>
      </c>
      <c r="B4063">
        <f>'Założenia i wyniki'!$E$6*Znorm.Profile!B4063*((100-(24*'Założenia i wyniki'!$E$9))/100)</f>
        <v>0</v>
      </c>
      <c r="C4063">
        <f>'Założenia i wyniki'!$E$8*Znorm.Profile!C4063*(1+'Założenia i wyniki'!$E$10/100)^24</f>
        <v>0.43272004999999997</v>
      </c>
      <c r="D4063">
        <f t="shared" si="189"/>
        <v>0</v>
      </c>
      <c r="E4063">
        <f t="shared" si="190"/>
        <v>0</v>
      </c>
      <c r="F4063">
        <f t="shared" si="191"/>
        <v>0.43272004999999997</v>
      </c>
    </row>
    <row r="4064" spans="1:6" x14ac:dyDescent="0.25">
      <c r="A4064">
        <v>4055</v>
      </c>
      <c r="B4064">
        <f>'Założenia i wyniki'!$E$6*Znorm.Profile!B4064*((100-(24*'Założenia i wyniki'!$E$9))/100)</f>
        <v>0</v>
      </c>
      <c r="C4064">
        <f>'Założenia i wyniki'!$E$8*Znorm.Profile!C4064*(1+'Założenia i wyniki'!$E$10/100)^24</f>
        <v>0.32744145000000002</v>
      </c>
      <c r="D4064">
        <f t="shared" si="189"/>
        <v>0</v>
      </c>
      <c r="E4064">
        <f t="shared" si="190"/>
        <v>0</v>
      </c>
      <c r="F4064">
        <f t="shared" si="191"/>
        <v>0.32744145000000002</v>
      </c>
    </row>
    <row r="4065" spans="1:6" x14ac:dyDescent="0.25">
      <c r="A4065">
        <v>4056</v>
      </c>
      <c r="B4065">
        <f>'Założenia i wyniki'!$E$6*Znorm.Profile!B4065*((100-(24*'Założenia i wyniki'!$E$9))/100)</f>
        <v>0</v>
      </c>
      <c r="C4065">
        <f>'Założenia i wyniki'!$E$8*Znorm.Profile!C4065*(1+'Założenia i wyniki'!$E$10/100)^24</f>
        <v>0.24390135000000002</v>
      </c>
      <c r="D4065">
        <f t="shared" si="189"/>
        <v>0</v>
      </c>
      <c r="E4065">
        <f t="shared" si="190"/>
        <v>0</v>
      </c>
      <c r="F4065">
        <f t="shared" si="191"/>
        <v>0.24390135000000002</v>
      </c>
    </row>
    <row r="4066" spans="1:6" x14ac:dyDescent="0.25">
      <c r="A4066">
        <v>4057</v>
      </c>
      <c r="B4066">
        <f>'Założenia i wyniki'!$E$6*Znorm.Profile!B4066*((100-(24*'Założenia i wyniki'!$E$9))/100)</f>
        <v>0</v>
      </c>
      <c r="C4066">
        <f>'Założenia i wyniki'!$E$8*Znorm.Profile!C4066*(1+'Założenia i wyniki'!$E$10/100)^24</f>
        <v>0.208313</v>
      </c>
      <c r="D4066">
        <f t="shared" si="189"/>
        <v>0</v>
      </c>
      <c r="E4066">
        <f t="shared" si="190"/>
        <v>0</v>
      </c>
      <c r="F4066">
        <f t="shared" si="191"/>
        <v>0.208313</v>
      </c>
    </row>
    <row r="4067" spans="1:6" x14ac:dyDescent="0.25">
      <c r="A4067">
        <v>4058</v>
      </c>
      <c r="B4067">
        <f>'Założenia i wyniki'!$E$6*Znorm.Profile!B4067*((100-(24*'Założenia i wyniki'!$E$9))/100)</f>
        <v>0</v>
      </c>
      <c r="C4067">
        <f>'Założenia i wyniki'!$E$8*Znorm.Profile!C4067*(1+'Założenia i wyniki'!$E$10/100)^24</f>
        <v>0.19351325</v>
      </c>
      <c r="D4067">
        <f t="shared" si="189"/>
        <v>0</v>
      </c>
      <c r="E4067">
        <f t="shared" si="190"/>
        <v>0</v>
      </c>
      <c r="F4067">
        <f t="shared" si="191"/>
        <v>0.19351325</v>
      </c>
    </row>
    <row r="4068" spans="1:6" x14ac:dyDescent="0.25">
      <c r="A4068">
        <v>4059</v>
      </c>
      <c r="B4068">
        <f>'Założenia i wyniki'!$E$6*Znorm.Profile!B4068*((100-(24*'Założenia i wyniki'!$E$9))/100)</f>
        <v>0</v>
      </c>
      <c r="C4068">
        <f>'Założenia i wyniki'!$E$8*Znorm.Profile!C4068*(1+'Założenia i wyniki'!$E$10/100)^24</f>
        <v>0.18868674999999999</v>
      </c>
      <c r="D4068">
        <f t="shared" si="189"/>
        <v>0</v>
      </c>
      <c r="E4068">
        <f t="shared" si="190"/>
        <v>0</v>
      </c>
      <c r="F4068">
        <f t="shared" si="191"/>
        <v>0.18868674999999999</v>
      </c>
    </row>
    <row r="4069" spans="1:6" x14ac:dyDescent="0.25">
      <c r="A4069">
        <v>4060</v>
      </c>
      <c r="B4069">
        <f>'Założenia i wyniki'!$E$6*Znorm.Profile!B4069*((100-(24*'Założenia i wyniki'!$E$9))/100)</f>
        <v>0</v>
      </c>
      <c r="C4069">
        <f>'Założenia i wyniki'!$E$8*Znorm.Profile!C4069*(1+'Założenia i wyniki'!$E$10/100)^24</f>
        <v>0.2077138</v>
      </c>
      <c r="D4069">
        <f t="shared" si="189"/>
        <v>0</v>
      </c>
      <c r="E4069">
        <f t="shared" si="190"/>
        <v>0</v>
      </c>
      <c r="F4069">
        <f t="shared" si="191"/>
        <v>0.2077138</v>
      </c>
    </row>
    <row r="4070" spans="1:6" x14ac:dyDescent="0.25">
      <c r="A4070">
        <v>4061</v>
      </c>
      <c r="B4070">
        <f>'Założenia i wyniki'!$E$6*Znorm.Profile!B4070*((100-(24*'Założenia i wyniki'!$E$9))/100)</f>
        <v>9.9452603773584905E-2</v>
      </c>
      <c r="C4070">
        <f>'Założenia i wyniki'!$E$8*Znorm.Profile!C4070*(1+'Założenia i wyniki'!$E$10/100)^24</f>
        <v>0.24735445</v>
      </c>
      <c r="D4070">
        <f t="shared" si="189"/>
        <v>9.9452603773584905E-2</v>
      </c>
      <c r="E4070">
        <f t="shared" si="190"/>
        <v>0</v>
      </c>
      <c r="F4070">
        <f t="shared" si="191"/>
        <v>0.14790184622641511</v>
      </c>
    </row>
    <row r="4071" spans="1:6" x14ac:dyDescent="0.25">
      <c r="A4071">
        <v>4062</v>
      </c>
      <c r="B4071">
        <f>'Założenia i wyniki'!$E$6*Znorm.Profile!B4071*((100-(24*'Założenia i wyniki'!$E$9))/100)</f>
        <v>0.2354024150943396</v>
      </c>
      <c r="C4071">
        <f>'Założenia i wyniki'!$E$8*Znorm.Profile!C4071*(1+'Założenia i wyniki'!$E$10/100)^24</f>
        <v>0.32348680000000002</v>
      </c>
      <c r="D4071">
        <f t="shared" si="189"/>
        <v>0.2354024150943396</v>
      </c>
      <c r="E4071">
        <f t="shared" si="190"/>
        <v>0</v>
      </c>
      <c r="F4071">
        <f t="shared" si="191"/>
        <v>8.8084384905660423E-2</v>
      </c>
    </row>
    <row r="4072" spans="1:6" x14ac:dyDescent="0.25">
      <c r="A4072">
        <v>4063</v>
      </c>
      <c r="B4072">
        <f>'Założenia i wyniki'!$E$6*Znorm.Profile!B4072*((100-(24*'Założenia i wyniki'!$E$9))/100)</f>
        <v>0.64747479245283013</v>
      </c>
      <c r="C4072">
        <f>'Założenia i wyniki'!$E$8*Znorm.Profile!C4072*(1+'Założenia i wyniki'!$E$10/100)^24</f>
        <v>0.36287369999999997</v>
      </c>
      <c r="D4072">
        <f t="shared" si="189"/>
        <v>0.36287369999999997</v>
      </c>
      <c r="E4072">
        <f t="shared" si="190"/>
        <v>0.28460109245283016</v>
      </c>
      <c r="F4072">
        <f t="shared" si="191"/>
        <v>0</v>
      </c>
    </row>
    <row r="4073" spans="1:6" x14ac:dyDescent="0.25">
      <c r="A4073">
        <v>4064</v>
      </c>
      <c r="B4073">
        <f>'Założenia i wyniki'!$E$6*Znorm.Profile!B4073*((100-(24*'Założenia i wyniki'!$E$9))/100)</f>
        <v>1.1244158490566034</v>
      </c>
      <c r="C4073">
        <f>'Założenia i wyniki'!$E$8*Znorm.Profile!C4073*(1+'Założenia i wyniki'!$E$10/100)^24</f>
        <v>0.38649240000000001</v>
      </c>
      <c r="D4073">
        <f t="shared" si="189"/>
        <v>0.38649240000000001</v>
      </c>
      <c r="E4073">
        <f t="shared" si="190"/>
        <v>0.73792344905660334</v>
      </c>
      <c r="F4073">
        <f t="shared" si="191"/>
        <v>0</v>
      </c>
    </row>
    <row r="4074" spans="1:6" x14ac:dyDescent="0.25">
      <c r="A4074">
        <v>4065</v>
      </c>
      <c r="B4074">
        <f>'Założenia i wyniki'!$E$6*Znorm.Profile!B4074*((100-(24*'Założenia i wyniki'!$E$9))/100)</f>
        <v>1.5206407547169811</v>
      </c>
      <c r="C4074">
        <f>'Założenia i wyniki'!$E$8*Znorm.Profile!C4074*(1+'Założenia i wyniki'!$E$10/100)^24</f>
        <v>0.38298084999999998</v>
      </c>
      <c r="D4074">
        <f t="shared" si="189"/>
        <v>0.38298084999999998</v>
      </c>
      <c r="E4074">
        <f t="shared" si="190"/>
        <v>1.1376599047169811</v>
      </c>
      <c r="F4074">
        <f t="shared" si="191"/>
        <v>0</v>
      </c>
    </row>
    <row r="4075" spans="1:6" x14ac:dyDescent="0.25">
      <c r="A4075">
        <v>4066</v>
      </c>
      <c r="B4075">
        <f>'Założenia i wyniki'!$E$6*Znorm.Profile!B4075*((100-(24*'Założenia i wyniki'!$E$9))/100)</f>
        <v>1.7923879245283016</v>
      </c>
      <c r="C4075">
        <f>'Założenia i wyniki'!$E$8*Znorm.Profile!C4075*(1+'Założenia i wyniki'!$E$10/100)^24</f>
        <v>0.37706060000000002</v>
      </c>
      <c r="D4075">
        <f t="shared" si="189"/>
        <v>0.37706060000000002</v>
      </c>
      <c r="E4075">
        <f t="shared" si="190"/>
        <v>1.4153273245283016</v>
      </c>
      <c r="F4075">
        <f t="shared" si="191"/>
        <v>0</v>
      </c>
    </row>
    <row r="4076" spans="1:6" x14ac:dyDescent="0.25">
      <c r="A4076">
        <v>4067</v>
      </c>
      <c r="B4076">
        <f>'Założenia i wyniki'!$E$6*Znorm.Profile!B4076*((100-(24*'Założenia i wyniki'!$E$9))/100)</f>
        <v>1.9281471698113204</v>
      </c>
      <c r="C4076">
        <f>'Założenia i wyniki'!$E$8*Znorm.Profile!C4076*(1+'Założenia i wyniki'!$E$10/100)^24</f>
        <v>0.37346400000000002</v>
      </c>
      <c r="D4076">
        <f t="shared" si="189"/>
        <v>0.37346400000000002</v>
      </c>
      <c r="E4076">
        <f t="shared" si="190"/>
        <v>1.5546831698113204</v>
      </c>
      <c r="F4076">
        <f t="shared" si="191"/>
        <v>0</v>
      </c>
    </row>
    <row r="4077" spans="1:6" x14ac:dyDescent="0.25">
      <c r="A4077">
        <v>4068</v>
      </c>
      <c r="B4077">
        <f>'Założenia i wyniki'!$E$6*Znorm.Profile!B4077*((100-(24*'Założenia i wyniki'!$E$9))/100)</f>
        <v>0.51532867924528292</v>
      </c>
      <c r="C4077">
        <f>'Założenia i wyniki'!$E$8*Znorm.Profile!C4077*(1+'Założenia i wyniki'!$E$10/100)^24</f>
        <v>0.37873115000000002</v>
      </c>
      <c r="D4077">
        <f t="shared" si="189"/>
        <v>0.37873115000000002</v>
      </c>
      <c r="E4077">
        <f t="shared" si="190"/>
        <v>0.1365975292452829</v>
      </c>
      <c r="F4077">
        <f t="shared" si="191"/>
        <v>0</v>
      </c>
    </row>
    <row r="4078" spans="1:6" x14ac:dyDescent="0.25">
      <c r="A4078">
        <v>4069</v>
      </c>
      <c r="B4078">
        <f>'Założenia i wyniki'!$E$6*Znorm.Profile!B4078*((100-(24*'Założenia i wyniki'!$E$9))/100)</f>
        <v>0.50416913207547165</v>
      </c>
      <c r="C4078">
        <f>'Założenia i wyniki'!$E$8*Znorm.Profile!C4078*(1+'Założenia i wyniki'!$E$10/100)^24</f>
        <v>0.38127354999999996</v>
      </c>
      <c r="D4078">
        <f t="shared" si="189"/>
        <v>0.38127354999999996</v>
      </c>
      <c r="E4078">
        <f t="shared" si="190"/>
        <v>0.12289558207547169</v>
      </c>
      <c r="F4078">
        <f t="shared" si="191"/>
        <v>0</v>
      </c>
    </row>
    <row r="4079" spans="1:6" x14ac:dyDescent="0.25">
      <c r="A4079">
        <v>4070</v>
      </c>
      <c r="B4079">
        <f>'Założenia i wyniki'!$E$6*Znorm.Profile!B4079*((100-(24*'Założenia i wyniki'!$E$9))/100)</f>
        <v>1.4107984905660376</v>
      </c>
      <c r="C4079">
        <f>'Założenia i wyniki'!$E$8*Znorm.Profile!C4079*(1+'Założenia i wyniki'!$E$10/100)^24</f>
        <v>0.38491739999999997</v>
      </c>
      <c r="D4079">
        <f t="shared" si="189"/>
        <v>0.38491739999999997</v>
      </c>
      <c r="E4079">
        <f t="shared" si="190"/>
        <v>1.0258810905660376</v>
      </c>
      <c r="F4079">
        <f t="shared" si="191"/>
        <v>0</v>
      </c>
    </row>
    <row r="4080" spans="1:6" x14ac:dyDescent="0.25">
      <c r="A4080">
        <v>4071</v>
      </c>
      <c r="B4080">
        <f>'Założenia i wyniki'!$E$6*Znorm.Profile!B4080*((100-(24*'Założenia i wyniki'!$E$9))/100)</f>
        <v>0.5708291320754717</v>
      </c>
      <c r="C4080">
        <f>'Założenia i wyniki'!$E$8*Znorm.Profile!C4080*(1+'Założenia i wyniki'!$E$10/100)^24</f>
        <v>0.39837315000000001</v>
      </c>
      <c r="D4080">
        <f t="shared" si="189"/>
        <v>0.39837315000000001</v>
      </c>
      <c r="E4080">
        <f t="shared" si="190"/>
        <v>0.17245598207547169</v>
      </c>
      <c r="F4080">
        <f t="shared" si="191"/>
        <v>0</v>
      </c>
    </row>
    <row r="4081" spans="1:6" x14ac:dyDescent="0.25">
      <c r="A4081">
        <v>4072</v>
      </c>
      <c r="B4081">
        <f>'Założenia i wyniki'!$E$6*Znorm.Profile!B4081*((100-(24*'Założenia i wyniki'!$E$9))/100)</f>
        <v>0.63617041509433958</v>
      </c>
      <c r="C4081">
        <f>'Założenia i wyniki'!$E$8*Znorm.Profile!C4081*(1+'Założenia i wyniki'!$E$10/100)^24</f>
        <v>0.40142479999999997</v>
      </c>
      <c r="D4081">
        <f t="shared" si="189"/>
        <v>0.40142479999999997</v>
      </c>
      <c r="E4081">
        <f t="shared" si="190"/>
        <v>0.23474561509433961</v>
      </c>
      <c r="F4081">
        <f t="shared" si="191"/>
        <v>0</v>
      </c>
    </row>
    <row r="4082" spans="1:6" x14ac:dyDescent="0.25">
      <c r="A4082">
        <v>4073</v>
      </c>
      <c r="B4082">
        <f>'Założenia i wyniki'!$E$6*Znorm.Profile!B4082*((100-(24*'Założenia i wyniki'!$E$9))/100)</f>
        <v>0.586661358490566</v>
      </c>
      <c r="C4082">
        <f>'Założenia i wyniki'!$E$8*Znorm.Profile!C4082*(1+'Założenia i wyniki'!$E$10/100)^24</f>
        <v>0.41327230000000004</v>
      </c>
      <c r="D4082">
        <f t="shared" si="189"/>
        <v>0.41327230000000004</v>
      </c>
      <c r="E4082">
        <f t="shared" si="190"/>
        <v>0.17338905849056596</v>
      </c>
      <c r="F4082">
        <f t="shared" si="191"/>
        <v>0</v>
      </c>
    </row>
    <row r="4083" spans="1:6" x14ac:dyDescent="0.25">
      <c r="A4083">
        <v>4074</v>
      </c>
      <c r="B4083">
        <f>'Założenia i wyniki'!$E$6*Znorm.Profile!B4083*((100-(24*'Założenia i wyniki'!$E$9))/100)</f>
        <v>0.30573652830188675</v>
      </c>
      <c r="C4083">
        <f>'Założenia i wyniki'!$E$8*Znorm.Profile!C4083*(1+'Założenia i wyniki'!$E$10/100)^24</f>
        <v>0.42333165</v>
      </c>
      <c r="D4083">
        <f t="shared" si="189"/>
        <v>0.30573652830188675</v>
      </c>
      <c r="E4083">
        <f t="shared" si="190"/>
        <v>0</v>
      </c>
      <c r="F4083">
        <f t="shared" si="191"/>
        <v>0.11759512169811326</v>
      </c>
    </row>
    <row r="4084" spans="1:6" x14ac:dyDescent="0.25">
      <c r="A4084">
        <v>4075</v>
      </c>
      <c r="B4084">
        <f>'Założenia i wyniki'!$E$6*Znorm.Profile!B4084*((100-(24*'Założenia i wyniki'!$E$9))/100)</f>
        <v>0.12946294339622641</v>
      </c>
      <c r="C4084">
        <f>'Założenia i wyniki'!$E$8*Znorm.Profile!C4084*(1+'Założenia i wyniki'!$E$10/100)^24</f>
        <v>0.43470525000000004</v>
      </c>
      <c r="D4084">
        <f t="shared" si="189"/>
        <v>0.12946294339622641</v>
      </c>
      <c r="E4084">
        <f t="shared" si="190"/>
        <v>0</v>
      </c>
      <c r="F4084">
        <f t="shared" si="191"/>
        <v>0.30524230660377361</v>
      </c>
    </row>
    <row r="4085" spans="1:6" x14ac:dyDescent="0.25">
      <c r="A4085">
        <v>4076</v>
      </c>
      <c r="B4085">
        <f>'Założenia i wyniki'!$E$6*Znorm.Profile!B4085*((100-(24*'Założenia i wyniki'!$E$9))/100)</f>
        <v>5.2451396226415098E-3</v>
      </c>
      <c r="C4085">
        <f>'Założenia i wyniki'!$E$8*Znorm.Profile!C4085*(1+'Założenia i wyniki'!$E$10/100)^24</f>
        <v>0.45107475000000002</v>
      </c>
      <c r="D4085">
        <f t="shared" si="189"/>
        <v>5.2451396226415098E-3</v>
      </c>
      <c r="E4085">
        <f t="shared" si="190"/>
        <v>0</v>
      </c>
      <c r="F4085">
        <f t="shared" si="191"/>
        <v>0.44582961037735852</v>
      </c>
    </row>
    <row r="4086" spans="1:6" x14ac:dyDescent="0.25">
      <c r="A4086">
        <v>4077</v>
      </c>
      <c r="B4086">
        <f>'Założenia i wyniki'!$E$6*Znorm.Profile!B4086*((100-(24*'Założenia i wyniki'!$E$9))/100)</f>
        <v>0</v>
      </c>
      <c r="C4086">
        <f>'Założenia i wyniki'!$E$8*Znorm.Profile!C4086*(1+'Założenia i wyniki'!$E$10/100)^24</f>
        <v>0.47004580000000001</v>
      </c>
      <c r="D4086">
        <f t="shared" si="189"/>
        <v>0</v>
      </c>
      <c r="E4086">
        <f t="shared" si="190"/>
        <v>0</v>
      </c>
      <c r="F4086">
        <f t="shared" si="191"/>
        <v>0.47004580000000001</v>
      </c>
    </row>
    <row r="4087" spans="1:6" x14ac:dyDescent="0.25">
      <c r="A4087">
        <v>4078</v>
      </c>
      <c r="B4087">
        <f>'Założenia i wyniki'!$E$6*Znorm.Profile!B4087*((100-(24*'Założenia i wyniki'!$E$9))/100)</f>
        <v>0</v>
      </c>
      <c r="C4087">
        <f>'Założenia i wyniki'!$E$8*Znorm.Profile!C4087*(1+'Założenia i wyniki'!$E$10/100)^24</f>
        <v>0.42781934999999999</v>
      </c>
      <c r="D4087">
        <f t="shared" si="189"/>
        <v>0</v>
      </c>
      <c r="E4087">
        <f t="shared" si="190"/>
        <v>0</v>
      </c>
      <c r="F4087">
        <f t="shared" si="191"/>
        <v>0.42781934999999999</v>
      </c>
    </row>
    <row r="4088" spans="1:6" x14ac:dyDescent="0.25">
      <c r="A4088">
        <v>4079</v>
      </c>
      <c r="B4088">
        <f>'Założenia i wyniki'!$E$6*Znorm.Profile!B4088*((100-(24*'Założenia i wyniki'!$E$9))/100)</f>
        <v>0</v>
      </c>
      <c r="C4088">
        <f>'Założenia i wyniki'!$E$8*Znorm.Profile!C4088*(1+'Założenia i wyniki'!$E$10/100)^24</f>
        <v>0.33710495000000001</v>
      </c>
      <c r="D4088">
        <f t="shared" si="189"/>
        <v>0</v>
      </c>
      <c r="E4088">
        <f t="shared" si="190"/>
        <v>0</v>
      </c>
      <c r="F4088">
        <f t="shared" si="191"/>
        <v>0.33710495000000001</v>
      </c>
    </row>
    <row r="4089" spans="1:6" x14ac:dyDescent="0.25">
      <c r="A4089">
        <v>4080</v>
      </c>
      <c r="B4089">
        <f>'Założenia i wyniki'!$E$6*Znorm.Profile!B4089*((100-(24*'Założenia i wyniki'!$E$9))/100)</f>
        <v>0</v>
      </c>
      <c r="C4089">
        <f>'Założenia i wyniki'!$E$8*Znorm.Profile!C4089*(1+'Założenia i wyniki'!$E$10/100)^24</f>
        <v>0.25721850000000002</v>
      </c>
      <c r="D4089">
        <f t="shared" si="189"/>
        <v>0</v>
      </c>
      <c r="E4089">
        <f t="shared" si="190"/>
        <v>0</v>
      </c>
      <c r="F4089">
        <f t="shared" si="191"/>
        <v>0.25721850000000002</v>
      </c>
    </row>
    <row r="4090" spans="1:6" x14ac:dyDescent="0.25">
      <c r="A4090">
        <v>4081</v>
      </c>
      <c r="B4090">
        <f>'Założenia i wyniki'!$E$6*Znorm.Profile!B4090*((100-(24*'Założenia i wyniki'!$E$9))/100)</f>
        <v>0</v>
      </c>
      <c r="C4090">
        <f>'Założenia i wyniki'!$E$8*Znorm.Profile!C4090*(1+'Założenia i wyniki'!$E$10/100)^24</f>
        <v>0.21980245000000001</v>
      </c>
      <c r="D4090">
        <f t="shared" si="189"/>
        <v>0</v>
      </c>
      <c r="E4090">
        <f t="shared" si="190"/>
        <v>0</v>
      </c>
      <c r="F4090">
        <f t="shared" si="191"/>
        <v>0.21980245000000001</v>
      </c>
    </row>
    <row r="4091" spans="1:6" x14ac:dyDescent="0.25">
      <c r="A4091">
        <v>4082</v>
      </c>
      <c r="B4091">
        <f>'Założenia i wyniki'!$E$6*Znorm.Profile!B4091*((100-(24*'Założenia i wyniki'!$E$9))/100)</f>
        <v>0</v>
      </c>
      <c r="C4091">
        <f>'Założenia i wyniki'!$E$8*Znorm.Profile!C4091*(1+'Założenia i wyniki'!$E$10/100)^24</f>
        <v>0.19531784999999999</v>
      </c>
      <c r="D4091">
        <f t="shared" si="189"/>
        <v>0</v>
      </c>
      <c r="E4091">
        <f t="shared" si="190"/>
        <v>0</v>
      </c>
      <c r="F4091">
        <f t="shared" si="191"/>
        <v>0.19531784999999999</v>
      </c>
    </row>
    <row r="4092" spans="1:6" x14ac:dyDescent="0.25">
      <c r="A4092">
        <v>4083</v>
      </c>
      <c r="B4092">
        <f>'Założenia i wyniki'!$E$6*Znorm.Profile!B4092*((100-(24*'Założenia i wyniki'!$E$9))/100)</f>
        <v>0</v>
      </c>
      <c r="C4092">
        <f>'Założenia i wyniki'!$E$8*Znorm.Profile!C4092*(1+'Założenia i wyniki'!$E$10/100)^24</f>
        <v>0.18885580000000002</v>
      </c>
      <c r="D4092">
        <f t="shared" si="189"/>
        <v>0</v>
      </c>
      <c r="E4092">
        <f t="shared" si="190"/>
        <v>0</v>
      </c>
      <c r="F4092">
        <f t="shared" si="191"/>
        <v>0.18885580000000002</v>
      </c>
    </row>
    <row r="4093" spans="1:6" x14ac:dyDescent="0.25">
      <c r="A4093">
        <v>4084</v>
      </c>
      <c r="B4093">
        <f>'Założenia i wyniki'!$E$6*Znorm.Profile!B4093*((100-(24*'Założenia i wyniki'!$E$9))/100)</f>
        <v>0</v>
      </c>
      <c r="C4093">
        <f>'Założenia i wyniki'!$E$8*Znorm.Profile!C4093*(1+'Założenia i wyniki'!$E$10/100)^24</f>
        <v>0.19927880000000001</v>
      </c>
      <c r="D4093">
        <f t="shared" si="189"/>
        <v>0</v>
      </c>
      <c r="E4093">
        <f t="shared" si="190"/>
        <v>0</v>
      </c>
      <c r="F4093">
        <f t="shared" si="191"/>
        <v>0.19927880000000001</v>
      </c>
    </row>
    <row r="4094" spans="1:6" x14ac:dyDescent="0.25">
      <c r="A4094">
        <v>4085</v>
      </c>
      <c r="B4094">
        <f>'Założenia i wyniki'!$E$6*Znorm.Profile!B4094*((100-(24*'Założenia i wyniki'!$E$9))/100)</f>
        <v>9.5031471698113198E-2</v>
      </c>
      <c r="C4094">
        <f>'Założenia i wyniki'!$E$8*Znorm.Profile!C4094*(1+'Założenia i wyniki'!$E$10/100)^24</f>
        <v>0.22519105</v>
      </c>
      <c r="D4094">
        <f t="shared" si="189"/>
        <v>9.5031471698113198E-2</v>
      </c>
      <c r="E4094">
        <f t="shared" si="190"/>
        <v>0</v>
      </c>
      <c r="F4094">
        <f t="shared" si="191"/>
        <v>0.13015957830188679</v>
      </c>
    </row>
    <row r="4095" spans="1:6" x14ac:dyDescent="0.25">
      <c r="A4095">
        <v>4086</v>
      </c>
      <c r="B4095">
        <f>'Założenia i wyniki'!$E$6*Znorm.Profile!B4095*((100-(24*'Założenia i wyniki'!$E$9))/100)</f>
        <v>0.16943607547169809</v>
      </c>
      <c r="C4095">
        <f>'Założenia i wyniki'!$E$8*Znorm.Profile!C4095*(1+'Założenia i wyniki'!$E$10/100)^24</f>
        <v>0.27921250000000003</v>
      </c>
      <c r="D4095">
        <f t="shared" si="189"/>
        <v>0.16943607547169809</v>
      </c>
      <c r="E4095">
        <f t="shared" si="190"/>
        <v>0</v>
      </c>
      <c r="F4095">
        <f t="shared" si="191"/>
        <v>0.10977642452830194</v>
      </c>
    </row>
    <row r="4096" spans="1:6" x14ac:dyDescent="0.25">
      <c r="A4096">
        <v>4087</v>
      </c>
      <c r="B4096">
        <f>'Założenia i wyniki'!$E$6*Znorm.Profile!B4096*((100-(24*'Założenia i wyniki'!$E$9))/100)</f>
        <v>0.12715328301886791</v>
      </c>
      <c r="C4096">
        <f>'Założenia i wyniki'!$E$8*Znorm.Profile!C4096*(1+'Założenia i wyniki'!$E$10/100)^24</f>
        <v>0.34268639999999995</v>
      </c>
      <c r="D4096">
        <f t="shared" si="189"/>
        <v>0.12715328301886791</v>
      </c>
      <c r="E4096">
        <f t="shared" si="190"/>
        <v>0</v>
      </c>
      <c r="F4096">
        <f t="shared" si="191"/>
        <v>0.21553311698113203</v>
      </c>
    </row>
    <row r="4097" spans="1:6" x14ac:dyDescent="0.25">
      <c r="A4097">
        <v>4088</v>
      </c>
      <c r="B4097">
        <f>'Założenia i wyniki'!$E$6*Znorm.Profile!B4097*((100-(24*'Założenia i wyniki'!$E$9))/100)</f>
        <v>0.20912716981132073</v>
      </c>
      <c r="C4097">
        <f>'Założenia i wyniki'!$E$8*Znorm.Profile!C4097*(1+'Założenia i wyniki'!$E$10/100)^24</f>
        <v>0.39254074999999999</v>
      </c>
      <c r="D4097">
        <f t="shared" si="189"/>
        <v>0.20912716981132073</v>
      </c>
      <c r="E4097">
        <f t="shared" si="190"/>
        <v>0</v>
      </c>
      <c r="F4097">
        <f t="shared" si="191"/>
        <v>0.18341358018867926</v>
      </c>
    </row>
    <row r="4098" spans="1:6" x14ac:dyDescent="0.25">
      <c r="A4098">
        <v>4089</v>
      </c>
      <c r="B4098">
        <f>'Założenia i wyniki'!$E$6*Znorm.Profile!B4098*((100-(24*'Założenia i wyniki'!$E$9))/100)</f>
        <v>0.28139743396226413</v>
      </c>
      <c r="C4098">
        <f>'Założenia i wyniki'!$E$8*Znorm.Profile!C4098*(1+'Założenia i wyniki'!$E$10/100)^24</f>
        <v>0.4200952</v>
      </c>
      <c r="D4098">
        <f t="shared" si="189"/>
        <v>0.28139743396226413</v>
      </c>
      <c r="E4098">
        <f t="shared" si="190"/>
        <v>0</v>
      </c>
      <c r="F4098">
        <f t="shared" si="191"/>
        <v>0.13869776603773587</v>
      </c>
    </row>
    <row r="4099" spans="1:6" x14ac:dyDescent="0.25">
      <c r="A4099">
        <v>4090</v>
      </c>
      <c r="B4099">
        <f>'Założenia i wyniki'!$E$6*Znorm.Profile!B4099*((100-(24*'Założenia i wyniki'!$E$9))/100)</f>
        <v>0.3358612075471698</v>
      </c>
      <c r="C4099">
        <f>'Założenia i wyniki'!$E$8*Znorm.Profile!C4099*(1+'Założenia i wyniki'!$E$10/100)^24</f>
        <v>0.43417849999999997</v>
      </c>
      <c r="D4099">
        <f t="shared" si="189"/>
        <v>0.3358612075471698</v>
      </c>
      <c r="E4099">
        <f t="shared" si="190"/>
        <v>0</v>
      </c>
      <c r="F4099">
        <f t="shared" si="191"/>
        <v>9.8317292452830163E-2</v>
      </c>
    </row>
    <row r="4100" spans="1:6" x14ac:dyDescent="0.25">
      <c r="A4100">
        <v>4091</v>
      </c>
      <c r="B4100">
        <f>'Założenia i wyniki'!$E$6*Znorm.Profile!B4100*((100-(24*'Założenia i wyniki'!$E$9))/100)</f>
        <v>0.31059215094339615</v>
      </c>
      <c r="C4100">
        <f>'Założenia i wyniki'!$E$8*Znorm.Profile!C4100*(1+'Założenia i wyniki'!$E$10/100)^24</f>
        <v>0.44188865000000005</v>
      </c>
      <c r="D4100">
        <f t="shared" si="189"/>
        <v>0.31059215094339615</v>
      </c>
      <c r="E4100">
        <f t="shared" si="190"/>
        <v>0</v>
      </c>
      <c r="F4100">
        <f t="shared" si="191"/>
        <v>0.1312964990566039</v>
      </c>
    </row>
    <row r="4101" spans="1:6" x14ac:dyDescent="0.25">
      <c r="A4101">
        <v>4092</v>
      </c>
      <c r="B4101">
        <f>'Założenia i wyniki'!$E$6*Znorm.Profile!B4101*((100-(24*'Założenia i wyniki'!$E$9))/100)</f>
        <v>0.31553162264150941</v>
      </c>
      <c r="C4101">
        <f>'Założenia i wyniki'!$E$8*Znorm.Profile!C4101*(1+'Założenia i wyniki'!$E$10/100)^24</f>
        <v>0.44559900000000002</v>
      </c>
      <c r="D4101">
        <f t="shared" si="189"/>
        <v>0.31553162264150941</v>
      </c>
      <c r="E4101">
        <f t="shared" si="190"/>
        <v>0</v>
      </c>
      <c r="F4101">
        <f t="shared" si="191"/>
        <v>0.13006737735849061</v>
      </c>
    </row>
    <row r="4102" spans="1:6" x14ac:dyDescent="0.25">
      <c r="A4102">
        <v>4093</v>
      </c>
      <c r="B4102">
        <f>'Założenia i wyniki'!$E$6*Znorm.Profile!B4102*((100-(24*'Założenia i wyniki'!$E$9))/100)</f>
        <v>1.2223667924528301</v>
      </c>
      <c r="C4102">
        <f>'Założenia i wyniki'!$E$8*Znorm.Profile!C4102*(1+'Założenia i wyniki'!$E$10/100)^24</f>
        <v>0.45255000000000001</v>
      </c>
      <c r="D4102">
        <f t="shared" si="189"/>
        <v>0.45255000000000001</v>
      </c>
      <c r="E4102">
        <f t="shared" si="190"/>
        <v>0.76981679245283008</v>
      </c>
      <c r="F4102">
        <f t="shared" si="191"/>
        <v>0</v>
      </c>
    </row>
    <row r="4103" spans="1:6" x14ac:dyDescent="0.25">
      <c r="A4103">
        <v>4094</v>
      </c>
      <c r="B4103">
        <f>'Założenia i wyniki'!$E$6*Znorm.Profile!B4103*((100-(24*'Założenia i wyniki'!$E$9))/100)</f>
        <v>1.7066332075471697</v>
      </c>
      <c r="C4103">
        <f>'Założenia i wyniki'!$E$8*Znorm.Profile!C4103*(1+'Założenia i wyniki'!$E$10/100)^24</f>
        <v>0.44322145000000002</v>
      </c>
      <c r="D4103">
        <f t="shared" si="189"/>
        <v>0.44322145000000002</v>
      </c>
      <c r="E4103">
        <f t="shared" si="190"/>
        <v>1.2634117575471697</v>
      </c>
      <c r="F4103">
        <f t="shared" si="191"/>
        <v>0</v>
      </c>
    </row>
    <row r="4104" spans="1:6" x14ac:dyDescent="0.25">
      <c r="A4104">
        <v>4095</v>
      </c>
      <c r="B4104">
        <f>'Założenia i wyniki'!$E$6*Znorm.Profile!B4104*((100-(24*'Założenia i wyniki'!$E$9))/100)</f>
        <v>1.5959524528301885</v>
      </c>
      <c r="C4104">
        <f>'Założenia i wyniki'!$E$8*Znorm.Profile!C4104*(1+'Założenia i wyniki'!$E$10/100)^24</f>
        <v>0.43737820000000005</v>
      </c>
      <c r="D4104">
        <f t="shared" si="189"/>
        <v>0.43737820000000005</v>
      </c>
      <c r="E4104">
        <f t="shared" si="190"/>
        <v>1.1585742528301886</v>
      </c>
      <c r="F4104">
        <f t="shared" si="191"/>
        <v>0</v>
      </c>
    </row>
    <row r="4105" spans="1:6" x14ac:dyDescent="0.25">
      <c r="A4105">
        <v>4096</v>
      </c>
      <c r="B4105">
        <f>'Założenia i wyniki'!$E$6*Znorm.Profile!B4105*((100-(24*'Założenia i wyniki'!$E$9))/100)</f>
        <v>1.2331147169811321</v>
      </c>
      <c r="C4105">
        <f>'Założenia i wyniki'!$E$8*Znorm.Profile!C4105*(1+'Założenia i wyniki'!$E$10/100)^24</f>
        <v>0.42762264999999994</v>
      </c>
      <c r="D4105">
        <f t="shared" si="189"/>
        <v>0.42762264999999994</v>
      </c>
      <c r="E4105">
        <f t="shared" si="190"/>
        <v>0.80549206698113207</v>
      </c>
      <c r="F4105">
        <f t="shared" si="191"/>
        <v>0</v>
      </c>
    </row>
    <row r="4106" spans="1:6" x14ac:dyDescent="0.25">
      <c r="A4106">
        <v>4097</v>
      </c>
      <c r="B4106">
        <f>'Założenia i wyniki'!$E$6*Znorm.Profile!B4106*((100-(24*'Założenia i wyniki'!$E$9))/100)</f>
        <v>0.74276543396226413</v>
      </c>
      <c r="C4106">
        <f>'Założenia i wyniki'!$E$8*Znorm.Profile!C4106*(1+'Założenia i wyniki'!$E$10/100)^24</f>
        <v>0.42667100000000002</v>
      </c>
      <c r="D4106">
        <f t="shared" si="189"/>
        <v>0.42667100000000002</v>
      </c>
      <c r="E4106">
        <f t="shared" si="190"/>
        <v>0.31609443396226411</v>
      </c>
      <c r="F4106">
        <f t="shared" si="191"/>
        <v>0</v>
      </c>
    </row>
    <row r="4107" spans="1:6" x14ac:dyDescent="0.25">
      <c r="A4107">
        <v>4098</v>
      </c>
      <c r="B4107">
        <f>'Założenia i wyniki'!$E$6*Znorm.Profile!B4107*((100-(24*'Założenia i wyniki'!$E$9))/100)</f>
        <v>0.30947924528301884</v>
      </c>
      <c r="C4107">
        <f>'Założenia i wyniki'!$E$8*Znorm.Profile!C4107*(1+'Założenia i wyniki'!$E$10/100)^24</f>
        <v>0.42419090000000004</v>
      </c>
      <c r="D4107">
        <f t="shared" ref="D4107:D4170" si="192">IF(B4107&lt;=C4107,B4107,C4107)</f>
        <v>0.30947924528301884</v>
      </c>
      <c r="E4107">
        <f t="shared" ref="E4107:E4170" si="193">IF(B4107&gt;C4107,B4107-C4107,0)</f>
        <v>0</v>
      </c>
      <c r="F4107">
        <f t="shared" ref="F4107:F4170" si="194">IF(B4107&lt;C4107,C4107-B4107,0)</f>
        <v>0.11471165471698119</v>
      </c>
    </row>
    <row r="4108" spans="1:6" x14ac:dyDescent="0.25">
      <c r="A4108">
        <v>4099</v>
      </c>
      <c r="B4108">
        <f>'Założenia i wyniki'!$E$6*Znorm.Profile!B4108*((100-(24*'Założenia i wyniki'!$E$9))/100)</f>
        <v>0.12915041509433961</v>
      </c>
      <c r="C4108">
        <f>'Założenia i wyniki'!$E$8*Znorm.Profile!C4108*(1+'Założenia i wyniki'!$E$10/100)^24</f>
        <v>0.4251142</v>
      </c>
      <c r="D4108">
        <f t="shared" si="192"/>
        <v>0.12915041509433961</v>
      </c>
      <c r="E4108">
        <f t="shared" si="193"/>
        <v>0</v>
      </c>
      <c r="F4108">
        <f t="shared" si="194"/>
        <v>0.29596378490566039</v>
      </c>
    </row>
    <row r="4109" spans="1:6" x14ac:dyDescent="0.25">
      <c r="A4109">
        <v>4100</v>
      </c>
      <c r="B4109">
        <f>'Założenia i wyniki'!$E$6*Znorm.Profile!B4109*((100-(24*'Założenia i wyniki'!$E$9))/100)</f>
        <v>6.6450377358490548E-3</v>
      </c>
      <c r="C4109">
        <f>'Założenia i wyniki'!$E$8*Znorm.Profile!C4109*(1+'Założenia i wyniki'!$E$10/100)^24</f>
        <v>0.44012815</v>
      </c>
      <c r="D4109">
        <f t="shared" si="192"/>
        <v>6.6450377358490548E-3</v>
      </c>
      <c r="E4109">
        <f t="shared" si="193"/>
        <v>0</v>
      </c>
      <c r="F4109">
        <f t="shared" si="194"/>
        <v>0.43348311226415093</v>
      </c>
    </row>
    <row r="4110" spans="1:6" x14ac:dyDescent="0.25">
      <c r="A4110">
        <v>4101</v>
      </c>
      <c r="B4110">
        <f>'Założenia i wyniki'!$E$6*Znorm.Profile!B4110*((100-(24*'Założenia i wyniki'!$E$9))/100)</f>
        <v>0</v>
      </c>
      <c r="C4110">
        <f>'Założenia i wyniki'!$E$8*Znorm.Profile!C4110*(1+'Założenia i wyniki'!$E$10/100)^24</f>
        <v>0.46405729999999995</v>
      </c>
      <c r="D4110">
        <f t="shared" si="192"/>
        <v>0</v>
      </c>
      <c r="E4110">
        <f t="shared" si="193"/>
        <v>0</v>
      </c>
      <c r="F4110">
        <f t="shared" si="194"/>
        <v>0.46405729999999995</v>
      </c>
    </row>
    <row r="4111" spans="1:6" x14ac:dyDescent="0.25">
      <c r="A4111">
        <v>4102</v>
      </c>
      <c r="B4111">
        <f>'Założenia i wyniki'!$E$6*Znorm.Profile!B4111*((100-(24*'Założenia i wyniki'!$E$9))/100)</f>
        <v>0</v>
      </c>
      <c r="C4111">
        <f>'Założenia i wyniki'!$E$8*Znorm.Profile!C4111*(1+'Założenia i wyniki'!$E$10/100)^24</f>
        <v>0.42815815000000002</v>
      </c>
      <c r="D4111">
        <f t="shared" si="192"/>
        <v>0</v>
      </c>
      <c r="E4111">
        <f t="shared" si="193"/>
        <v>0</v>
      </c>
      <c r="F4111">
        <f t="shared" si="194"/>
        <v>0.42815815000000002</v>
      </c>
    </row>
    <row r="4112" spans="1:6" x14ac:dyDescent="0.25">
      <c r="A4112">
        <v>4103</v>
      </c>
      <c r="B4112">
        <f>'Założenia i wyniki'!$E$6*Znorm.Profile!B4112*((100-(24*'Założenia i wyniki'!$E$9))/100)</f>
        <v>0</v>
      </c>
      <c r="C4112">
        <f>'Założenia i wyniki'!$E$8*Znorm.Profile!C4112*(1+'Założenia i wyniki'!$E$10/100)^24</f>
        <v>0.34225975000000003</v>
      </c>
      <c r="D4112">
        <f t="shared" si="192"/>
        <v>0</v>
      </c>
      <c r="E4112">
        <f t="shared" si="193"/>
        <v>0</v>
      </c>
      <c r="F4112">
        <f t="shared" si="194"/>
        <v>0.34225975000000003</v>
      </c>
    </row>
    <row r="4113" spans="1:6" x14ac:dyDescent="0.25">
      <c r="A4113">
        <v>4104</v>
      </c>
      <c r="B4113">
        <f>'Założenia i wyniki'!$E$6*Znorm.Profile!B4113*((100-(24*'Założenia i wyniki'!$E$9))/100)</f>
        <v>0</v>
      </c>
      <c r="C4113">
        <f>'Założenia i wyniki'!$E$8*Znorm.Profile!C4113*(1+'Założenia i wyniki'!$E$10/100)^24</f>
        <v>0.27091644999999998</v>
      </c>
      <c r="D4113">
        <f t="shared" si="192"/>
        <v>0</v>
      </c>
      <c r="E4113">
        <f t="shared" si="193"/>
        <v>0</v>
      </c>
      <c r="F4113">
        <f t="shared" si="194"/>
        <v>0.27091644999999998</v>
      </c>
    </row>
    <row r="4114" spans="1:6" x14ac:dyDescent="0.25">
      <c r="A4114">
        <v>4105</v>
      </c>
      <c r="B4114">
        <f>'Założenia i wyniki'!$E$6*Znorm.Profile!B4114*((100-(24*'Założenia i wyniki'!$E$9))/100)</f>
        <v>0</v>
      </c>
      <c r="C4114">
        <f>'Założenia i wyniki'!$E$8*Znorm.Profile!C4114*(1+'Założenia i wyniki'!$E$10/100)^24</f>
        <v>0.22531004999999998</v>
      </c>
      <c r="D4114">
        <f t="shared" si="192"/>
        <v>0</v>
      </c>
      <c r="E4114">
        <f t="shared" si="193"/>
        <v>0</v>
      </c>
      <c r="F4114">
        <f t="shared" si="194"/>
        <v>0.22531004999999998</v>
      </c>
    </row>
    <row r="4115" spans="1:6" x14ac:dyDescent="0.25">
      <c r="A4115">
        <v>4106</v>
      </c>
      <c r="B4115">
        <f>'Założenia i wyniki'!$E$6*Znorm.Profile!B4115*((100-(24*'Założenia i wyniki'!$E$9))/100)</f>
        <v>0</v>
      </c>
      <c r="C4115">
        <f>'Założenia i wyniki'!$E$8*Znorm.Profile!C4115*(1+'Założenia i wyniki'!$E$10/100)^24</f>
        <v>0.20344695000000002</v>
      </c>
      <c r="D4115">
        <f t="shared" si="192"/>
        <v>0</v>
      </c>
      <c r="E4115">
        <f t="shared" si="193"/>
        <v>0</v>
      </c>
      <c r="F4115">
        <f t="shared" si="194"/>
        <v>0.20344695000000002</v>
      </c>
    </row>
    <row r="4116" spans="1:6" x14ac:dyDescent="0.25">
      <c r="A4116">
        <v>4107</v>
      </c>
      <c r="B4116">
        <f>'Założenia i wyniki'!$E$6*Znorm.Profile!B4116*((100-(24*'Założenia i wyniki'!$E$9))/100)</f>
        <v>0</v>
      </c>
      <c r="C4116">
        <f>'Założenia i wyniki'!$E$8*Znorm.Profile!C4116*(1+'Założenia i wyniki'!$E$10/100)^24</f>
        <v>0.19487650000000001</v>
      </c>
      <c r="D4116">
        <f t="shared" si="192"/>
        <v>0</v>
      </c>
      <c r="E4116">
        <f t="shared" si="193"/>
        <v>0</v>
      </c>
      <c r="F4116">
        <f t="shared" si="194"/>
        <v>0.19487650000000001</v>
      </c>
    </row>
    <row r="4117" spans="1:6" x14ac:dyDescent="0.25">
      <c r="A4117">
        <v>4108</v>
      </c>
      <c r="B4117">
        <f>'Założenia i wyniki'!$E$6*Znorm.Profile!B4117*((100-(24*'Założenia i wyniki'!$E$9))/100)</f>
        <v>0</v>
      </c>
      <c r="C4117">
        <f>'Założenia i wyniki'!$E$8*Znorm.Profile!C4117*(1+'Założenia i wyniki'!$E$10/100)^24</f>
        <v>0.19297075</v>
      </c>
      <c r="D4117">
        <f t="shared" si="192"/>
        <v>0</v>
      </c>
      <c r="E4117">
        <f t="shared" si="193"/>
        <v>0</v>
      </c>
      <c r="F4117">
        <f t="shared" si="194"/>
        <v>0.19297075</v>
      </c>
    </row>
    <row r="4118" spans="1:6" x14ac:dyDescent="0.25">
      <c r="A4118">
        <v>4109</v>
      </c>
      <c r="B4118">
        <f>'Założenia i wyniki'!$E$6*Znorm.Profile!B4118*((100-(24*'Założenia i wyniki'!$E$9))/100)</f>
        <v>0.10273033962264153</v>
      </c>
      <c r="C4118">
        <f>'Założenia i wyniki'!$E$8*Znorm.Profile!C4118*(1+'Założenia i wyniki'!$E$10/100)^24</f>
        <v>0.19947619999999999</v>
      </c>
      <c r="D4118">
        <f t="shared" si="192"/>
        <v>0.10273033962264153</v>
      </c>
      <c r="E4118">
        <f t="shared" si="193"/>
        <v>0</v>
      </c>
      <c r="F4118">
        <f t="shared" si="194"/>
        <v>9.6745860377358467E-2</v>
      </c>
    </row>
    <row r="4119" spans="1:6" x14ac:dyDescent="0.25">
      <c r="A4119">
        <v>4110</v>
      </c>
      <c r="B4119">
        <f>'Założenia i wyniki'!$E$6*Znorm.Profile!B4119*((100-(24*'Założenia i wyniki'!$E$9))/100)</f>
        <v>0.21924241509433962</v>
      </c>
      <c r="C4119">
        <f>'Założenia i wyniki'!$E$8*Znorm.Profile!C4119*(1+'Założenia i wyniki'!$E$10/100)^24</f>
        <v>0.25161814999999998</v>
      </c>
      <c r="D4119">
        <f t="shared" si="192"/>
        <v>0.21924241509433962</v>
      </c>
      <c r="E4119">
        <f t="shared" si="193"/>
        <v>0</v>
      </c>
      <c r="F4119">
        <f t="shared" si="194"/>
        <v>3.2375734905660369E-2</v>
      </c>
    </row>
    <row r="4120" spans="1:6" x14ac:dyDescent="0.25">
      <c r="A4120">
        <v>4111</v>
      </c>
      <c r="B4120">
        <f>'Założenia i wyniki'!$E$6*Znorm.Profile!B4120*((100-(24*'Założenia i wyniki'!$E$9))/100)</f>
        <v>0.65303932075471705</v>
      </c>
      <c r="C4120">
        <f>'Założenia i wyniki'!$E$8*Znorm.Profile!C4120*(1+'Założenia i wyniki'!$E$10/100)^24</f>
        <v>0.30739240000000001</v>
      </c>
      <c r="D4120">
        <f t="shared" si="192"/>
        <v>0.30739240000000001</v>
      </c>
      <c r="E4120">
        <f t="shared" si="193"/>
        <v>0.34564692075471704</v>
      </c>
      <c r="F4120">
        <f t="shared" si="194"/>
        <v>0</v>
      </c>
    </row>
    <row r="4121" spans="1:6" x14ac:dyDescent="0.25">
      <c r="A4121">
        <v>4112</v>
      </c>
      <c r="B4121">
        <f>'Założenia i wyniki'!$E$6*Znorm.Profile!B4121*((100-(24*'Założenia i wyniki'!$E$9))/100)</f>
        <v>1.133715471698113</v>
      </c>
      <c r="C4121">
        <f>'Założenia i wyniki'!$E$8*Znorm.Profile!C4121*(1+'Założenia i wyniki'!$E$10/100)^24</f>
        <v>0.36477140000000002</v>
      </c>
      <c r="D4121">
        <f t="shared" si="192"/>
        <v>0.36477140000000002</v>
      </c>
      <c r="E4121">
        <f t="shared" si="193"/>
        <v>0.76894407169811307</v>
      </c>
      <c r="F4121">
        <f t="shared" si="194"/>
        <v>0</v>
      </c>
    </row>
    <row r="4122" spans="1:6" x14ac:dyDescent="0.25">
      <c r="A4122">
        <v>4113</v>
      </c>
      <c r="B4122">
        <f>'Założenia i wyniki'!$E$6*Znorm.Profile!B4122*((100-(24*'Założenia i wyniki'!$E$9))/100)</f>
        <v>1.5142377358490564</v>
      </c>
      <c r="C4122">
        <f>'Założenia i wyniki'!$E$8*Znorm.Profile!C4122*(1+'Założenia i wyniki'!$E$10/100)^24</f>
        <v>0.40762540000000003</v>
      </c>
      <c r="D4122">
        <f t="shared" si="192"/>
        <v>0.40762540000000003</v>
      </c>
      <c r="E4122">
        <f t="shared" si="193"/>
        <v>1.1066123358490563</v>
      </c>
      <c r="F4122">
        <f t="shared" si="194"/>
        <v>0</v>
      </c>
    </row>
    <row r="4123" spans="1:6" x14ac:dyDescent="0.25">
      <c r="A4123">
        <v>4114</v>
      </c>
      <c r="B4123">
        <f>'Założenia i wyniki'!$E$6*Znorm.Profile!B4123*((100-(24*'Założenia i wyniki'!$E$9))/100)</f>
        <v>1.7724166037735847</v>
      </c>
      <c r="C4123">
        <f>'Założenia i wyniki'!$E$8*Znorm.Profile!C4123*(1+'Założenia i wyniki'!$E$10/100)^24</f>
        <v>0.44128804999999993</v>
      </c>
      <c r="D4123">
        <f t="shared" si="192"/>
        <v>0.44128804999999993</v>
      </c>
      <c r="E4123">
        <f t="shared" si="193"/>
        <v>1.3311285537735849</v>
      </c>
      <c r="F4123">
        <f t="shared" si="194"/>
        <v>0</v>
      </c>
    </row>
    <row r="4124" spans="1:6" x14ac:dyDescent="0.25">
      <c r="A4124">
        <v>4115</v>
      </c>
      <c r="B4124">
        <f>'Założenia i wyniki'!$E$6*Znorm.Profile!B4124*((100-(24*'Założenia i wyniki'!$E$9))/100)</f>
        <v>1.9217441509433959</v>
      </c>
      <c r="C4124">
        <f>'Założenia i wyniki'!$E$8*Znorm.Profile!C4124*(1+'Założenia i wyniki'!$E$10/100)^24</f>
        <v>0.43459395000000001</v>
      </c>
      <c r="D4124">
        <f t="shared" si="192"/>
        <v>0.43459395000000001</v>
      </c>
      <c r="E4124">
        <f t="shared" si="193"/>
        <v>1.4871502009433959</v>
      </c>
      <c r="F4124">
        <f t="shared" si="194"/>
        <v>0</v>
      </c>
    </row>
    <row r="4125" spans="1:6" x14ac:dyDescent="0.25">
      <c r="A4125">
        <v>4116</v>
      </c>
      <c r="B4125">
        <f>'Założenia i wyniki'!$E$6*Znorm.Profile!B4125*((100-(24*'Założenia i wyniki'!$E$9))/100)</f>
        <v>1.9584852830188682</v>
      </c>
      <c r="C4125">
        <f>'Założenia i wyniki'!$E$8*Znorm.Profile!C4125*(1+'Założenia i wyniki'!$E$10/100)^24</f>
        <v>0.43139179999999999</v>
      </c>
      <c r="D4125">
        <f t="shared" si="192"/>
        <v>0.43139179999999999</v>
      </c>
      <c r="E4125">
        <f t="shared" si="193"/>
        <v>1.5270934830188683</v>
      </c>
      <c r="F4125">
        <f t="shared" si="194"/>
        <v>0</v>
      </c>
    </row>
    <row r="4126" spans="1:6" x14ac:dyDescent="0.25">
      <c r="A4126">
        <v>4117</v>
      </c>
      <c r="B4126">
        <f>'Założenia i wyniki'!$E$6*Znorm.Profile!B4126*((100-(24*'Założenia i wyniki'!$E$9))/100)</f>
        <v>1.891406037735849</v>
      </c>
      <c r="C4126">
        <f>'Założenia i wyniki'!$E$8*Znorm.Profile!C4126*(1+'Założenia i wyniki'!$E$10/100)^24</f>
        <v>0.41314875000000006</v>
      </c>
      <c r="D4126">
        <f t="shared" si="192"/>
        <v>0.41314875000000006</v>
      </c>
      <c r="E4126">
        <f t="shared" si="193"/>
        <v>1.4782572877358491</v>
      </c>
      <c r="F4126">
        <f t="shared" si="194"/>
        <v>0</v>
      </c>
    </row>
    <row r="4127" spans="1:6" x14ac:dyDescent="0.25">
      <c r="A4127">
        <v>4118</v>
      </c>
      <c r="B4127">
        <f>'Założenia i wyniki'!$E$6*Znorm.Profile!B4127*((100-(24*'Założenia i wyniki'!$E$9))/100)</f>
        <v>1.7340747169811317</v>
      </c>
      <c r="C4127">
        <f>'Założenia i wyniki'!$E$8*Znorm.Profile!C4127*(1+'Założenia i wyniki'!$E$10/100)^24</f>
        <v>0.38197775</v>
      </c>
      <c r="D4127">
        <f t="shared" si="192"/>
        <v>0.38197775</v>
      </c>
      <c r="E4127">
        <f t="shared" si="193"/>
        <v>1.3520969669811316</v>
      </c>
      <c r="F4127">
        <f t="shared" si="194"/>
        <v>0</v>
      </c>
    </row>
    <row r="4128" spans="1:6" x14ac:dyDescent="0.25">
      <c r="A4128">
        <v>4119</v>
      </c>
      <c r="B4128">
        <f>'Założenia i wyniki'!$E$6*Znorm.Profile!B4128*((100-(24*'Założenia i wyniki'!$E$9))/100)</f>
        <v>1.4825275471698114</v>
      </c>
      <c r="C4128">
        <f>'Założenia i wyniki'!$E$8*Znorm.Profile!C4128*(1+'Założenia i wyniki'!$E$10/100)^24</f>
        <v>0.36561910000000003</v>
      </c>
      <c r="D4128">
        <f t="shared" si="192"/>
        <v>0.36561910000000003</v>
      </c>
      <c r="E4128">
        <f t="shared" si="193"/>
        <v>1.1169084471698114</v>
      </c>
      <c r="F4128">
        <f t="shared" si="194"/>
        <v>0</v>
      </c>
    </row>
    <row r="4129" spans="1:6" x14ac:dyDescent="0.25">
      <c r="A4129">
        <v>4120</v>
      </c>
      <c r="B4129">
        <f>'Założenia i wyniki'!$E$6*Znorm.Profile!B4129*((100-(24*'Założenia i wyniki'!$E$9))/100)</f>
        <v>1.1329532075471698</v>
      </c>
      <c r="C4129">
        <f>'Założenia i wyniki'!$E$8*Znorm.Profile!C4129*(1+'Założenia i wyniki'!$E$10/100)^24</f>
        <v>0.36015524999999998</v>
      </c>
      <c r="D4129">
        <f t="shared" si="192"/>
        <v>0.36015524999999998</v>
      </c>
      <c r="E4129">
        <f t="shared" si="193"/>
        <v>0.77279795754716973</v>
      </c>
      <c r="F4129">
        <f t="shared" si="194"/>
        <v>0</v>
      </c>
    </row>
    <row r="4130" spans="1:6" x14ac:dyDescent="0.25">
      <c r="A4130">
        <v>4121</v>
      </c>
      <c r="B4130">
        <f>'Założenia i wyniki'!$E$6*Znorm.Profile!B4130*((100-(24*'Założenia i wyniki'!$E$9))/100)</f>
        <v>0.69237977358490566</v>
      </c>
      <c r="C4130">
        <f>'Założenia i wyniki'!$E$8*Znorm.Profile!C4130*(1+'Założenia i wyniki'!$E$10/100)^24</f>
        <v>0.36306269999999996</v>
      </c>
      <c r="D4130">
        <f t="shared" si="192"/>
        <v>0.36306269999999996</v>
      </c>
      <c r="E4130">
        <f t="shared" si="193"/>
        <v>0.3293170735849057</v>
      </c>
      <c r="F4130">
        <f t="shared" si="194"/>
        <v>0</v>
      </c>
    </row>
    <row r="4131" spans="1:6" x14ac:dyDescent="0.25">
      <c r="A4131">
        <v>4122</v>
      </c>
      <c r="B4131">
        <f>'Założenia i wyniki'!$E$6*Znorm.Profile!B4131*((100-(24*'Założenia i wyniki'!$E$9))/100)</f>
        <v>0.30034732075471693</v>
      </c>
      <c r="C4131">
        <f>'Założenia i wyniki'!$E$8*Znorm.Profile!C4131*(1+'Założenia i wyniki'!$E$10/100)^24</f>
        <v>0.37669694999999997</v>
      </c>
      <c r="D4131">
        <f t="shared" si="192"/>
        <v>0.30034732075471693</v>
      </c>
      <c r="E4131">
        <f t="shared" si="193"/>
        <v>0</v>
      </c>
      <c r="F4131">
        <f t="shared" si="194"/>
        <v>7.6349629245283046E-2</v>
      </c>
    </row>
    <row r="4132" spans="1:6" x14ac:dyDescent="0.25">
      <c r="A4132">
        <v>4123</v>
      </c>
      <c r="B4132">
        <f>'Założenia i wyniki'!$E$6*Znorm.Profile!B4132*((100-(24*'Założenia i wyniki'!$E$9))/100)</f>
        <v>0.12363924528301885</v>
      </c>
      <c r="C4132">
        <f>'Założenia i wyniki'!$E$8*Znorm.Profile!C4132*(1+'Założenia i wyniki'!$E$10/100)^24</f>
        <v>0.40752424999999998</v>
      </c>
      <c r="D4132">
        <f t="shared" si="192"/>
        <v>0.12363924528301885</v>
      </c>
      <c r="E4132">
        <f t="shared" si="193"/>
        <v>0</v>
      </c>
      <c r="F4132">
        <f t="shared" si="194"/>
        <v>0.28388500471698114</v>
      </c>
    </row>
    <row r="4133" spans="1:6" x14ac:dyDescent="0.25">
      <c r="A4133">
        <v>4124</v>
      </c>
      <c r="B4133">
        <f>'Założenia i wyniki'!$E$6*Znorm.Profile!B4133*((100-(24*'Założenia i wyniki'!$E$9))/100)</f>
        <v>0</v>
      </c>
      <c r="C4133">
        <f>'Założenia i wyniki'!$E$8*Znorm.Profile!C4133*(1+'Założenia i wyniki'!$E$10/100)^24</f>
        <v>0.42974925000000008</v>
      </c>
      <c r="D4133">
        <f t="shared" si="192"/>
        <v>0</v>
      </c>
      <c r="E4133">
        <f t="shared" si="193"/>
        <v>0</v>
      </c>
      <c r="F4133">
        <f t="shared" si="194"/>
        <v>0.42974925000000008</v>
      </c>
    </row>
    <row r="4134" spans="1:6" x14ac:dyDescent="0.25">
      <c r="A4134">
        <v>4125</v>
      </c>
      <c r="B4134">
        <f>'Założenia i wyniki'!$E$6*Znorm.Profile!B4134*((100-(24*'Założenia i wyniki'!$E$9))/100)</f>
        <v>0</v>
      </c>
      <c r="C4134">
        <f>'Założenia i wyniki'!$E$8*Znorm.Profile!C4134*(1+'Założenia i wyniki'!$E$10/100)^24</f>
        <v>0.45476829999999996</v>
      </c>
      <c r="D4134">
        <f t="shared" si="192"/>
        <v>0</v>
      </c>
      <c r="E4134">
        <f t="shared" si="193"/>
        <v>0</v>
      </c>
      <c r="F4134">
        <f t="shared" si="194"/>
        <v>0.45476829999999996</v>
      </c>
    </row>
    <row r="4135" spans="1:6" x14ac:dyDescent="0.25">
      <c r="A4135">
        <v>4126</v>
      </c>
      <c r="B4135">
        <f>'Założenia i wyniki'!$E$6*Znorm.Profile!B4135*((100-(24*'Założenia i wyniki'!$E$9))/100)</f>
        <v>0</v>
      </c>
      <c r="C4135">
        <f>'Założenia i wyniki'!$E$8*Znorm.Profile!C4135*(1+'Założenia i wyniki'!$E$10/100)^24</f>
        <v>0.40199879999999999</v>
      </c>
      <c r="D4135">
        <f t="shared" si="192"/>
        <v>0</v>
      </c>
      <c r="E4135">
        <f t="shared" si="193"/>
        <v>0</v>
      </c>
      <c r="F4135">
        <f t="shared" si="194"/>
        <v>0.40199879999999999</v>
      </c>
    </row>
    <row r="4136" spans="1:6" x14ac:dyDescent="0.25">
      <c r="A4136">
        <v>4127</v>
      </c>
      <c r="B4136">
        <f>'Założenia i wyniki'!$E$6*Znorm.Profile!B4136*((100-(24*'Założenia i wyniki'!$E$9))/100)</f>
        <v>0</v>
      </c>
      <c r="C4136">
        <f>'Założenia i wyniki'!$E$8*Znorm.Profile!C4136*(1+'Założenia i wyniki'!$E$10/100)^24</f>
        <v>0.30513070000000003</v>
      </c>
      <c r="D4136">
        <f t="shared" si="192"/>
        <v>0</v>
      </c>
      <c r="E4136">
        <f t="shared" si="193"/>
        <v>0</v>
      </c>
      <c r="F4136">
        <f t="shared" si="194"/>
        <v>0.30513070000000003</v>
      </c>
    </row>
    <row r="4137" spans="1:6" x14ac:dyDescent="0.25">
      <c r="A4137">
        <v>4128</v>
      </c>
      <c r="B4137">
        <f>'Założenia i wyniki'!$E$6*Znorm.Profile!B4137*((100-(24*'Założenia i wyniki'!$E$9))/100)</f>
        <v>0</v>
      </c>
      <c r="C4137">
        <f>'Założenia i wyniki'!$E$8*Znorm.Profile!C4137*(1+'Założenia i wyniki'!$E$10/100)^24</f>
        <v>0.23874375</v>
      </c>
      <c r="D4137">
        <f t="shared" si="192"/>
        <v>0</v>
      </c>
      <c r="E4137">
        <f t="shared" si="193"/>
        <v>0</v>
      </c>
      <c r="F4137">
        <f t="shared" si="194"/>
        <v>0.23874375</v>
      </c>
    </row>
    <row r="4138" spans="1:6" x14ac:dyDescent="0.25">
      <c r="A4138">
        <v>4129</v>
      </c>
      <c r="B4138">
        <f>'Założenia i wyniki'!$E$6*Znorm.Profile!B4138*((100-(24*'Założenia i wyniki'!$E$9))/100)</f>
        <v>0</v>
      </c>
      <c r="C4138">
        <f>'Założenia i wyniki'!$E$8*Znorm.Profile!C4138*(1+'Założenia i wyniki'!$E$10/100)^24</f>
        <v>0.2004898</v>
      </c>
      <c r="D4138">
        <f t="shared" si="192"/>
        <v>0</v>
      </c>
      <c r="E4138">
        <f t="shared" si="193"/>
        <v>0</v>
      </c>
      <c r="F4138">
        <f t="shared" si="194"/>
        <v>0.2004898</v>
      </c>
    </row>
    <row r="4139" spans="1:6" x14ac:dyDescent="0.25">
      <c r="A4139">
        <v>4130</v>
      </c>
      <c r="B4139">
        <f>'Założenia i wyniki'!$E$6*Znorm.Profile!B4139*((100-(24*'Założenia i wyniki'!$E$9))/100)</f>
        <v>0</v>
      </c>
      <c r="C4139">
        <f>'Założenia i wyniki'!$E$8*Znorm.Profile!C4139*(1+'Założenia i wyniki'!$E$10/100)^24</f>
        <v>0.18537015000000001</v>
      </c>
      <c r="D4139">
        <f t="shared" si="192"/>
        <v>0</v>
      </c>
      <c r="E4139">
        <f t="shared" si="193"/>
        <v>0</v>
      </c>
      <c r="F4139">
        <f t="shared" si="194"/>
        <v>0.18537015000000001</v>
      </c>
    </row>
    <row r="4140" spans="1:6" x14ac:dyDescent="0.25">
      <c r="A4140">
        <v>4131</v>
      </c>
      <c r="B4140">
        <f>'Założenia i wyniki'!$E$6*Znorm.Profile!B4140*((100-(24*'Założenia i wyniki'!$E$9))/100)</f>
        <v>0</v>
      </c>
      <c r="C4140">
        <f>'Założenia i wyniki'!$E$8*Znorm.Profile!C4140*(1+'Założenia i wyniki'!$E$10/100)^24</f>
        <v>0.18333454999999999</v>
      </c>
      <c r="D4140">
        <f t="shared" si="192"/>
        <v>0</v>
      </c>
      <c r="E4140">
        <f t="shared" si="193"/>
        <v>0</v>
      </c>
      <c r="F4140">
        <f t="shared" si="194"/>
        <v>0.18333454999999999</v>
      </c>
    </row>
    <row r="4141" spans="1:6" x14ac:dyDescent="0.25">
      <c r="A4141">
        <v>4132</v>
      </c>
      <c r="B4141">
        <f>'Założenia i wyniki'!$E$6*Znorm.Profile!B4141*((100-(24*'Założenia i wyniki'!$E$9))/100)</f>
        <v>0</v>
      </c>
      <c r="C4141">
        <f>'Założenia i wyniki'!$E$8*Znorm.Profile!C4141*(1+'Założenia i wyniki'!$E$10/100)^24</f>
        <v>0.20046775</v>
      </c>
      <c r="D4141">
        <f t="shared" si="192"/>
        <v>0</v>
      </c>
      <c r="E4141">
        <f t="shared" si="193"/>
        <v>0</v>
      </c>
      <c r="F4141">
        <f t="shared" si="194"/>
        <v>0.20046775</v>
      </c>
    </row>
    <row r="4142" spans="1:6" x14ac:dyDescent="0.25">
      <c r="A4142">
        <v>4133</v>
      </c>
      <c r="B4142">
        <f>'Założenia i wyniki'!$E$6*Znorm.Profile!B4142*((100-(24*'Założenia i wyniki'!$E$9))/100)</f>
        <v>2.0437064150943391E-2</v>
      </c>
      <c r="C4142">
        <f>'Założenia i wyniki'!$E$8*Znorm.Profile!C4142*(1+'Założenia i wyniki'!$E$10/100)^24</f>
        <v>0.23886589999999999</v>
      </c>
      <c r="D4142">
        <f t="shared" si="192"/>
        <v>2.0437064150943391E-2</v>
      </c>
      <c r="E4142">
        <f t="shared" si="193"/>
        <v>0</v>
      </c>
      <c r="F4142">
        <f t="shared" si="194"/>
        <v>0.21842883584905659</v>
      </c>
    </row>
    <row r="4143" spans="1:6" x14ac:dyDescent="0.25">
      <c r="A4143">
        <v>4134</v>
      </c>
      <c r="B4143">
        <f>'Założenia i wyniki'!$E$6*Znorm.Profile!B4143*((100-(24*'Założenia i wyniki'!$E$9))/100)</f>
        <v>7.6607547169811316E-2</v>
      </c>
      <c r="C4143">
        <f>'Założenia i wyniki'!$E$8*Znorm.Profile!C4143*(1+'Założenia i wyniki'!$E$10/100)^24</f>
        <v>0.29550325</v>
      </c>
      <c r="D4143">
        <f t="shared" si="192"/>
        <v>7.6607547169811316E-2</v>
      </c>
      <c r="E4143">
        <f t="shared" si="193"/>
        <v>0</v>
      </c>
      <c r="F4143">
        <f t="shared" si="194"/>
        <v>0.21889570283018867</v>
      </c>
    </row>
    <row r="4144" spans="1:6" x14ac:dyDescent="0.25">
      <c r="A4144">
        <v>4135</v>
      </c>
      <c r="B4144">
        <f>'Założenia i wyniki'!$E$6*Znorm.Profile!B4144*((100-(24*'Założenia i wyniki'!$E$9))/100)</f>
        <v>0.12350203773584906</v>
      </c>
      <c r="C4144">
        <f>'Założenia i wyniki'!$E$8*Znorm.Profile!C4144*(1+'Założenia i wyniki'!$E$10/100)^24</f>
        <v>0.34017199999999997</v>
      </c>
      <c r="D4144">
        <f t="shared" si="192"/>
        <v>0.12350203773584906</v>
      </c>
      <c r="E4144">
        <f t="shared" si="193"/>
        <v>0</v>
      </c>
      <c r="F4144">
        <f t="shared" si="194"/>
        <v>0.21666996226415092</v>
      </c>
    </row>
    <row r="4145" spans="1:6" x14ac:dyDescent="0.25">
      <c r="A4145">
        <v>4136</v>
      </c>
      <c r="B4145">
        <f>'Założenia i wyniki'!$E$6*Znorm.Profile!B4145*((100-(24*'Założenia i wyniki'!$E$9))/100)</f>
        <v>0.1517896603773585</v>
      </c>
      <c r="C4145">
        <f>'Założenia i wyniki'!$E$8*Znorm.Profile!C4145*(1+'Założenia i wyniki'!$E$10/100)^24</f>
        <v>0.36149714999999999</v>
      </c>
      <c r="D4145">
        <f t="shared" si="192"/>
        <v>0.1517896603773585</v>
      </c>
      <c r="E4145">
        <f t="shared" si="193"/>
        <v>0</v>
      </c>
      <c r="F4145">
        <f t="shared" si="194"/>
        <v>0.20970748962264149</v>
      </c>
    </row>
    <row r="4146" spans="1:6" x14ac:dyDescent="0.25">
      <c r="A4146">
        <v>4137</v>
      </c>
      <c r="B4146">
        <f>'Założenia i wyniki'!$E$6*Znorm.Profile!B4146*((100-(24*'Założenia i wyniki'!$E$9))/100)</f>
        <v>0.17814875471698113</v>
      </c>
      <c r="C4146">
        <f>'Założenia i wyniki'!$E$8*Znorm.Profile!C4146*(1+'Założenia i wyniki'!$E$10/100)^24</f>
        <v>0.36607270000000003</v>
      </c>
      <c r="D4146">
        <f t="shared" si="192"/>
        <v>0.17814875471698113</v>
      </c>
      <c r="E4146">
        <f t="shared" si="193"/>
        <v>0</v>
      </c>
      <c r="F4146">
        <f t="shared" si="194"/>
        <v>0.1879239452830189</v>
      </c>
    </row>
    <row r="4147" spans="1:6" x14ac:dyDescent="0.25">
      <c r="A4147">
        <v>4138</v>
      </c>
      <c r="B4147">
        <f>'Założenia i wyniki'!$E$6*Znorm.Profile!B4147*((100-(24*'Założenia i wyniki'!$E$9))/100)</f>
        <v>0.35578679245283018</v>
      </c>
      <c r="C4147">
        <f>'Założenia i wyniki'!$E$8*Znorm.Profile!C4147*(1+'Założenia i wyniki'!$E$10/100)^24</f>
        <v>0.36669745000000004</v>
      </c>
      <c r="D4147">
        <f t="shared" si="192"/>
        <v>0.35578679245283018</v>
      </c>
      <c r="E4147">
        <f t="shared" si="193"/>
        <v>0</v>
      </c>
      <c r="F4147">
        <f t="shared" si="194"/>
        <v>1.0910657547169855E-2</v>
      </c>
    </row>
    <row r="4148" spans="1:6" x14ac:dyDescent="0.25">
      <c r="A4148">
        <v>4139</v>
      </c>
      <c r="B4148">
        <f>'Założenia i wyniki'!$E$6*Znorm.Profile!B4148*((100-(24*'Założenia i wyniki'!$E$9))/100)</f>
        <v>0.30229871698113203</v>
      </c>
      <c r="C4148">
        <f>'Założenia i wyniki'!$E$8*Znorm.Profile!C4148*(1+'Założenia i wyniki'!$E$10/100)^24</f>
        <v>0.36325974999999999</v>
      </c>
      <c r="D4148">
        <f t="shared" si="192"/>
        <v>0.30229871698113203</v>
      </c>
      <c r="E4148">
        <f t="shared" si="193"/>
        <v>0</v>
      </c>
      <c r="F4148">
        <f t="shared" si="194"/>
        <v>6.0961033018867961E-2</v>
      </c>
    </row>
    <row r="4149" spans="1:6" x14ac:dyDescent="0.25">
      <c r="A4149">
        <v>4140</v>
      </c>
      <c r="B4149">
        <f>'Założenia i wyniki'!$E$6*Znorm.Profile!B4149*((100-(24*'Założenia i wyniki'!$E$9))/100)</f>
        <v>0.26899539622641505</v>
      </c>
      <c r="C4149">
        <f>'Założenia i wyniki'!$E$8*Znorm.Profile!C4149*(1+'Założenia i wyniki'!$E$10/100)^24</f>
        <v>0.35846824999999999</v>
      </c>
      <c r="D4149">
        <f t="shared" si="192"/>
        <v>0.26899539622641505</v>
      </c>
      <c r="E4149">
        <f t="shared" si="193"/>
        <v>0</v>
      </c>
      <c r="F4149">
        <f t="shared" si="194"/>
        <v>8.9472853773584937E-2</v>
      </c>
    </row>
    <row r="4150" spans="1:6" x14ac:dyDescent="0.25">
      <c r="A4150">
        <v>4141</v>
      </c>
      <c r="B4150">
        <f>'Założenia i wyniki'!$E$6*Znorm.Profile!B4150*((100-(24*'Założenia i wyniki'!$E$9))/100)</f>
        <v>0.34273683018867923</v>
      </c>
      <c r="C4150">
        <f>'Założenia i wyniki'!$E$8*Znorm.Profile!C4150*(1+'Założenia i wyniki'!$E$10/100)^24</f>
        <v>0.36276274999999997</v>
      </c>
      <c r="D4150">
        <f t="shared" si="192"/>
        <v>0.34273683018867923</v>
      </c>
      <c r="E4150">
        <f t="shared" si="193"/>
        <v>0</v>
      </c>
      <c r="F4150">
        <f t="shared" si="194"/>
        <v>2.0025919811320736E-2</v>
      </c>
    </row>
    <row r="4151" spans="1:6" x14ac:dyDescent="0.25">
      <c r="A4151">
        <v>4142</v>
      </c>
      <c r="B4151">
        <f>'Założenia i wyniki'!$E$6*Znorm.Profile!B4151*((100-(24*'Założenia i wyniki'!$E$9))/100)</f>
        <v>0.43876686792452835</v>
      </c>
      <c r="C4151">
        <f>'Założenia i wyniki'!$E$8*Znorm.Profile!C4151*(1+'Założenia i wyniki'!$E$10/100)^24</f>
        <v>0.36138690000000001</v>
      </c>
      <c r="D4151">
        <f t="shared" si="192"/>
        <v>0.36138690000000001</v>
      </c>
      <c r="E4151">
        <f t="shared" si="193"/>
        <v>7.7379967924528337E-2</v>
      </c>
      <c r="F4151">
        <f t="shared" si="194"/>
        <v>0</v>
      </c>
    </row>
    <row r="4152" spans="1:6" x14ac:dyDescent="0.25">
      <c r="A4152">
        <v>4143</v>
      </c>
      <c r="B4152">
        <f>'Założenia i wyniki'!$E$6*Znorm.Profile!B4152*((100-(24*'Założenia i wyniki'!$E$9))/100)</f>
        <v>0.50755358490566038</v>
      </c>
      <c r="C4152">
        <f>'Założenia i wyniki'!$E$8*Znorm.Profile!C4152*(1+'Założenia i wyniki'!$E$10/100)^24</f>
        <v>0.37536939999999996</v>
      </c>
      <c r="D4152">
        <f t="shared" si="192"/>
        <v>0.37536939999999996</v>
      </c>
      <c r="E4152">
        <f t="shared" si="193"/>
        <v>0.13218418490566042</v>
      </c>
      <c r="F4152">
        <f t="shared" si="194"/>
        <v>0</v>
      </c>
    </row>
    <row r="4153" spans="1:6" x14ac:dyDescent="0.25">
      <c r="A4153">
        <v>4144</v>
      </c>
      <c r="B4153">
        <f>'Założenia i wyniki'!$E$6*Znorm.Profile!B4153*((100-(24*'Założenia i wyniki'!$E$9))/100)</f>
        <v>0.47905252830188683</v>
      </c>
      <c r="C4153">
        <f>'Założenia i wyniki'!$E$8*Znorm.Profile!C4153*(1+'Założenia i wyniki'!$E$10/100)^24</f>
        <v>0.39082539999999999</v>
      </c>
      <c r="D4153">
        <f t="shared" si="192"/>
        <v>0.39082539999999999</v>
      </c>
      <c r="E4153">
        <f t="shared" si="193"/>
        <v>8.8227128301886837E-2</v>
      </c>
      <c r="F4153">
        <f t="shared" si="194"/>
        <v>0</v>
      </c>
    </row>
    <row r="4154" spans="1:6" x14ac:dyDescent="0.25">
      <c r="A4154">
        <v>4145</v>
      </c>
      <c r="B4154">
        <f>'Założenia i wyniki'!$E$6*Znorm.Profile!B4154*((100-(24*'Założenia i wyniki'!$E$9))/100)</f>
        <v>0.23805509433962263</v>
      </c>
      <c r="C4154">
        <f>'Założenia i wyniki'!$E$8*Znorm.Profile!C4154*(1+'Założenia i wyniki'!$E$10/100)^24</f>
        <v>0.39756990000000003</v>
      </c>
      <c r="D4154">
        <f t="shared" si="192"/>
        <v>0.23805509433962263</v>
      </c>
      <c r="E4154">
        <f t="shared" si="193"/>
        <v>0</v>
      </c>
      <c r="F4154">
        <f t="shared" si="194"/>
        <v>0.1595148056603774</v>
      </c>
    </row>
    <row r="4155" spans="1:6" x14ac:dyDescent="0.25">
      <c r="A4155">
        <v>4146</v>
      </c>
      <c r="B4155">
        <f>'Założenia i wyniki'!$E$6*Znorm.Profile!B4155*((100-(24*'Założenia i wyniki'!$E$9))/100)</f>
        <v>9.6891396226415086E-2</v>
      </c>
      <c r="C4155">
        <f>'Założenia i wyniki'!$E$8*Znorm.Profile!C4155*(1+'Założenia i wyniki'!$E$10/100)^24</f>
        <v>0.4176627</v>
      </c>
      <c r="D4155">
        <f t="shared" si="192"/>
        <v>9.6891396226415086E-2</v>
      </c>
      <c r="E4155">
        <f t="shared" si="193"/>
        <v>0</v>
      </c>
      <c r="F4155">
        <f t="shared" si="194"/>
        <v>0.32077130377358493</v>
      </c>
    </row>
    <row r="4156" spans="1:6" x14ac:dyDescent="0.25">
      <c r="A4156">
        <v>4147</v>
      </c>
      <c r="B4156">
        <f>'Założenia i wyniki'!$E$6*Znorm.Profile!B4156*((100-(24*'Założenia i wyniki'!$E$9))/100)</f>
        <v>6.9548981132075471E-2</v>
      </c>
      <c r="C4156">
        <f>'Założenia i wyniki'!$E$8*Znorm.Profile!C4156*(1+'Założenia i wyniki'!$E$10/100)^24</f>
        <v>0.445081</v>
      </c>
      <c r="D4156">
        <f t="shared" si="192"/>
        <v>6.9548981132075471E-2</v>
      </c>
      <c r="E4156">
        <f t="shared" si="193"/>
        <v>0</v>
      </c>
      <c r="F4156">
        <f t="shared" si="194"/>
        <v>0.37553201886792453</v>
      </c>
    </row>
    <row r="4157" spans="1:6" x14ac:dyDescent="0.25">
      <c r="A4157">
        <v>4148</v>
      </c>
      <c r="B4157">
        <f>'Założenia i wyniki'!$E$6*Znorm.Profile!B4157*((100-(24*'Założenia i wyniki'!$E$9))/100)</f>
        <v>0</v>
      </c>
      <c r="C4157">
        <f>'Założenia i wyniki'!$E$8*Znorm.Profile!C4157*(1+'Założenia i wyniki'!$E$10/100)^24</f>
        <v>0.47053019999999995</v>
      </c>
      <c r="D4157">
        <f t="shared" si="192"/>
        <v>0</v>
      </c>
      <c r="E4157">
        <f t="shared" si="193"/>
        <v>0</v>
      </c>
      <c r="F4157">
        <f t="shared" si="194"/>
        <v>0.47053019999999995</v>
      </c>
    </row>
    <row r="4158" spans="1:6" x14ac:dyDescent="0.25">
      <c r="A4158">
        <v>4149</v>
      </c>
      <c r="B4158">
        <f>'Założenia i wyniki'!$E$6*Znorm.Profile!B4158*((100-(24*'Założenia i wyniki'!$E$9))/100)</f>
        <v>0</v>
      </c>
      <c r="C4158">
        <f>'Założenia i wyniki'!$E$8*Znorm.Profile!C4158*(1+'Założenia i wyniki'!$E$10/100)^24</f>
        <v>0.46919984999999997</v>
      </c>
      <c r="D4158">
        <f t="shared" si="192"/>
        <v>0</v>
      </c>
      <c r="E4158">
        <f t="shared" si="193"/>
        <v>0</v>
      </c>
      <c r="F4158">
        <f t="shared" si="194"/>
        <v>0.46919984999999997</v>
      </c>
    </row>
    <row r="4159" spans="1:6" x14ac:dyDescent="0.25">
      <c r="A4159">
        <v>4150</v>
      </c>
      <c r="B4159">
        <f>'Założenia i wyniki'!$E$6*Znorm.Profile!B4159*((100-(24*'Założenia i wyniki'!$E$9))/100)</f>
        <v>0</v>
      </c>
      <c r="C4159">
        <f>'Założenia i wyniki'!$E$8*Znorm.Profile!C4159*(1+'Założenia i wyniki'!$E$10/100)^24</f>
        <v>0.39897479999999996</v>
      </c>
      <c r="D4159">
        <f t="shared" si="192"/>
        <v>0</v>
      </c>
      <c r="E4159">
        <f t="shared" si="193"/>
        <v>0</v>
      </c>
      <c r="F4159">
        <f t="shared" si="194"/>
        <v>0.39897479999999996</v>
      </c>
    </row>
    <row r="4160" spans="1:6" x14ac:dyDescent="0.25">
      <c r="A4160">
        <v>4151</v>
      </c>
      <c r="B4160">
        <f>'Założenia i wyniki'!$E$6*Znorm.Profile!B4160*((100-(24*'Założenia i wyniki'!$E$9))/100)</f>
        <v>0</v>
      </c>
      <c r="C4160">
        <f>'Założenia i wyniki'!$E$8*Znorm.Profile!C4160*(1+'Założenia i wyniki'!$E$10/100)^24</f>
        <v>0.29825075000000001</v>
      </c>
      <c r="D4160">
        <f t="shared" si="192"/>
        <v>0</v>
      </c>
      <c r="E4160">
        <f t="shared" si="193"/>
        <v>0</v>
      </c>
      <c r="F4160">
        <f t="shared" si="194"/>
        <v>0.29825075000000001</v>
      </c>
    </row>
    <row r="4161" spans="1:6" x14ac:dyDescent="0.25">
      <c r="A4161">
        <v>4152</v>
      </c>
      <c r="B4161">
        <f>'Założenia i wyniki'!$E$6*Znorm.Profile!B4161*((100-(24*'Założenia i wyniki'!$E$9))/100)</f>
        <v>0</v>
      </c>
      <c r="C4161">
        <f>'Założenia i wyniki'!$E$8*Znorm.Profile!C4161*(1+'Założenia i wyniki'!$E$10/100)^24</f>
        <v>0.22060674999999996</v>
      </c>
      <c r="D4161">
        <f t="shared" si="192"/>
        <v>0</v>
      </c>
      <c r="E4161">
        <f t="shared" si="193"/>
        <v>0</v>
      </c>
      <c r="F4161">
        <f t="shared" si="194"/>
        <v>0.22060674999999996</v>
      </c>
    </row>
    <row r="4162" spans="1:6" x14ac:dyDescent="0.25">
      <c r="A4162">
        <v>4153</v>
      </c>
      <c r="B4162">
        <f>'Założenia i wyniki'!$E$6*Znorm.Profile!B4162*((100-(24*'Założenia i wyniki'!$E$9))/100)</f>
        <v>0</v>
      </c>
      <c r="C4162">
        <f>'Założenia i wyniki'!$E$8*Znorm.Profile!C4162*(1+'Założenia i wyniki'!$E$10/100)^24</f>
        <v>0.19535425000000001</v>
      </c>
      <c r="D4162">
        <f t="shared" si="192"/>
        <v>0</v>
      </c>
      <c r="E4162">
        <f t="shared" si="193"/>
        <v>0</v>
      </c>
      <c r="F4162">
        <f t="shared" si="194"/>
        <v>0.19535425000000001</v>
      </c>
    </row>
    <row r="4163" spans="1:6" x14ac:dyDescent="0.25">
      <c r="A4163">
        <v>4154</v>
      </c>
      <c r="B4163">
        <f>'Założenia i wyniki'!$E$6*Znorm.Profile!B4163*((100-(24*'Założenia i wyniki'!$E$9))/100)</f>
        <v>0</v>
      </c>
      <c r="C4163">
        <f>'Założenia i wyniki'!$E$8*Znorm.Profile!C4163*(1+'Założenia i wyniki'!$E$10/100)^24</f>
        <v>0.1819384</v>
      </c>
      <c r="D4163">
        <f t="shared" si="192"/>
        <v>0</v>
      </c>
      <c r="E4163">
        <f t="shared" si="193"/>
        <v>0</v>
      </c>
      <c r="F4163">
        <f t="shared" si="194"/>
        <v>0.1819384</v>
      </c>
    </row>
    <row r="4164" spans="1:6" x14ac:dyDescent="0.25">
      <c r="A4164">
        <v>4155</v>
      </c>
      <c r="B4164">
        <f>'Założenia i wyniki'!$E$6*Znorm.Profile!B4164*((100-(24*'Założenia i wyniki'!$E$9))/100)</f>
        <v>0</v>
      </c>
      <c r="C4164">
        <f>'Założenia i wyniki'!$E$8*Znorm.Profile!C4164*(1+'Założenia i wyniki'!$E$10/100)^24</f>
        <v>0.18127759999999998</v>
      </c>
      <c r="D4164">
        <f t="shared" si="192"/>
        <v>0</v>
      </c>
      <c r="E4164">
        <f t="shared" si="193"/>
        <v>0</v>
      </c>
      <c r="F4164">
        <f t="shared" si="194"/>
        <v>0.18127759999999998</v>
      </c>
    </row>
    <row r="4165" spans="1:6" x14ac:dyDescent="0.25">
      <c r="A4165">
        <v>4156</v>
      </c>
      <c r="B4165">
        <f>'Założenia i wyniki'!$E$6*Znorm.Profile!B4165*((100-(24*'Założenia i wyniki'!$E$9))/100)</f>
        <v>0</v>
      </c>
      <c r="C4165">
        <f>'Założenia i wyniki'!$E$8*Znorm.Profile!C4165*(1+'Założenia i wyniki'!$E$10/100)^24</f>
        <v>0.19923435000000003</v>
      </c>
      <c r="D4165">
        <f t="shared" si="192"/>
        <v>0</v>
      </c>
      <c r="E4165">
        <f t="shared" si="193"/>
        <v>0</v>
      </c>
      <c r="F4165">
        <f t="shared" si="194"/>
        <v>0.19923435000000003</v>
      </c>
    </row>
    <row r="4166" spans="1:6" x14ac:dyDescent="0.25">
      <c r="A4166">
        <v>4157</v>
      </c>
      <c r="B4166">
        <f>'Założenia i wyniki'!$E$6*Znorm.Profile!B4166*((100-(24*'Założenia i wyniki'!$E$9))/100)</f>
        <v>2.6779101886792448E-2</v>
      </c>
      <c r="C4166">
        <f>'Założenia i wyniki'!$E$8*Znorm.Profile!C4166*(1+'Założenia i wyniki'!$E$10/100)^24</f>
        <v>0.24050075000000001</v>
      </c>
      <c r="D4166">
        <f t="shared" si="192"/>
        <v>2.6779101886792448E-2</v>
      </c>
      <c r="E4166">
        <f t="shared" si="193"/>
        <v>0</v>
      </c>
      <c r="F4166">
        <f t="shared" si="194"/>
        <v>0.21372164811320757</v>
      </c>
    </row>
    <row r="4167" spans="1:6" x14ac:dyDescent="0.25">
      <c r="A4167">
        <v>4158</v>
      </c>
      <c r="B4167">
        <f>'Założenia i wyniki'!$E$6*Znorm.Profile!B4167*((100-(24*'Założenia i wyniki'!$E$9))/100)</f>
        <v>0.19451456603773584</v>
      </c>
      <c r="C4167">
        <f>'Założenia i wyniki'!$E$8*Znorm.Profile!C4167*(1+'Założenia i wyniki'!$E$10/100)^24</f>
        <v>0.29994825000000003</v>
      </c>
      <c r="D4167">
        <f t="shared" si="192"/>
        <v>0.19451456603773584</v>
      </c>
      <c r="E4167">
        <f t="shared" si="193"/>
        <v>0</v>
      </c>
      <c r="F4167">
        <f t="shared" si="194"/>
        <v>0.10543368396226419</v>
      </c>
    </row>
    <row r="4168" spans="1:6" x14ac:dyDescent="0.25">
      <c r="A4168">
        <v>4159</v>
      </c>
      <c r="B4168">
        <f>'Założenia i wyniki'!$E$6*Znorm.Profile!B4168*((100-(24*'Założenia i wyniki'!$E$9))/100)</f>
        <v>0.42480218867924513</v>
      </c>
      <c r="C4168">
        <f>'Założenia i wyniki'!$E$8*Znorm.Profile!C4168*(1+'Założenia i wyniki'!$E$10/100)^24</f>
        <v>0.33527374999999998</v>
      </c>
      <c r="D4168">
        <f t="shared" si="192"/>
        <v>0.33527374999999998</v>
      </c>
      <c r="E4168">
        <f t="shared" si="193"/>
        <v>8.9528438679245148E-2</v>
      </c>
      <c r="F4168">
        <f t="shared" si="194"/>
        <v>0</v>
      </c>
    </row>
    <row r="4169" spans="1:6" x14ac:dyDescent="0.25">
      <c r="A4169">
        <v>4160</v>
      </c>
      <c r="B4169">
        <f>'Założenia i wyniki'!$E$6*Znorm.Profile!B4169*((100-(24*'Założenia i wyniki'!$E$9))/100)</f>
        <v>1.1207569811320754</v>
      </c>
      <c r="C4169">
        <f>'Założenia i wyniki'!$E$8*Znorm.Profile!C4169*(1+'Założenia i wyniki'!$E$10/100)^24</f>
        <v>0.36079644999999999</v>
      </c>
      <c r="D4169">
        <f t="shared" si="192"/>
        <v>0.36079644999999999</v>
      </c>
      <c r="E4169">
        <f t="shared" si="193"/>
        <v>0.7599605311320754</v>
      </c>
      <c r="F4169">
        <f t="shared" si="194"/>
        <v>0</v>
      </c>
    </row>
    <row r="4170" spans="1:6" x14ac:dyDescent="0.25">
      <c r="A4170">
        <v>4161</v>
      </c>
      <c r="B4170">
        <f>'Założenia i wyniki'!$E$6*Znorm.Profile!B4170*((100-(24*'Założenia i wyniki'!$E$9))/100)</f>
        <v>1.510578867924528</v>
      </c>
      <c r="C4170">
        <f>'Założenia i wyniki'!$E$8*Znorm.Profile!C4170*(1+'Założenia i wyniki'!$E$10/100)^24</f>
        <v>0.36972740000000004</v>
      </c>
      <c r="D4170">
        <f t="shared" si="192"/>
        <v>0.36972740000000004</v>
      </c>
      <c r="E4170">
        <f t="shared" si="193"/>
        <v>1.1408514679245281</v>
      </c>
      <c r="F4170">
        <f t="shared" si="194"/>
        <v>0</v>
      </c>
    </row>
    <row r="4171" spans="1:6" x14ac:dyDescent="0.25">
      <c r="A4171">
        <v>4162</v>
      </c>
      <c r="B4171">
        <f>'Założenia i wyniki'!$E$6*Znorm.Profile!B4171*((100-(24*'Założenia i wyniki'!$E$9))/100)</f>
        <v>1.7788196226415092</v>
      </c>
      <c r="C4171">
        <f>'Założenia i wyniki'!$E$8*Znorm.Profile!C4171*(1+'Założenia i wyniki'!$E$10/100)^24</f>
        <v>0.36303505000000003</v>
      </c>
      <c r="D4171">
        <f t="shared" ref="D4171:D4234" si="195">IF(B4171&lt;=C4171,B4171,C4171)</f>
        <v>0.36303505000000003</v>
      </c>
      <c r="E4171">
        <f t="shared" ref="E4171:E4234" si="196">IF(B4171&gt;C4171,B4171-C4171,0)</f>
        <v>1.4157845726415093</v>
      </c>
      <c r="F4171">
        <f t="shared" ref="F4171:F4234" si="197">IF(B4171&lt;C4171,C4171-B4171,0)</f>
        <v>0</v>
      </c>
    </row>
    <row r="4172" spans="1:6" x14ac:dyDescent="0.25">
      <c r="A4172">
        <v>4163</v>
      </c>
      <c r="B4172">
        <f>'Założenia i wyniki'!$E$6*Znorm.Profile!B4172*((100-(24*'Założenia i wyniki'!$E$9))/100)</f>
        <v>1.932110943396226</v>
      </c>
      <c r="C4172">
        <f>'Założenia i wyniki'!$E$8*Znorm.Profile!C4172*(1+'Założenia i wyniki'!$E$10/100)^24</f>
        <v>0.36140160000000005</v>
      </c>
      <c r="D4172">
        <f t="shared" si="195"/>
        <v>0.36140160000000005</v>
      </c>
      <c r="E4172">
        <f t="shared" si="196"/>
        <v>1.570709343396226</v>
      </c>
      <c r="F4172">
        <f t="shared" si="197"/>
        <v>0</v>
      </c>
    </row>
    <row r="4173" spans="1:6" x14ac:dyDescent="0.25">
      <c r="A4173">
        <v>4164</v>
      </c>
      <c r="B4173">
        <f>'Założenia i wyniki'!$E$6*Znorm.Profile!B4173*((100-(24*'Założenia i wyniki'!$E$9))/100)</f>
        <v>1.7867471698113206</v>
      </c>
      <c r="C4173">
        <f>'Założenia i wyniki'!$E$8*Znorm.Profile!C4173*(1+'Założenia i wyniki'!$E$10/100)^24</f>
        <v>0.36967244999999999</v>
      </c>
      <c r="D4173">
        <f t="shared" si="195"/>
        <v>0.36967244999999999</v>
      </c>
      <c r="E4173">
        <f t="shared" si="196"/>
        <v>1.4170747198113207</v>
      </c>
      <c r="F4173">
        <f t="shared" si="197"/>
        <v>0</v>
      </c>
    </row>
    <row r="4174" spans="1:6" x14ac:dyDescent="0.25">
      <c r="A4174">
        <v>4165</v>
      </c>
      <c r="B4174">
        <f>'Założenia i wyniki'!$E$6*Znorm.Profile!B4174*((100-(24*'Założenia i wyniki'!$E$9))/100)</f>
        <v>0.82271169811320732</v>
      </c>
      <c r="C4174">
        <f>'Założenia i wyniki'!$E$8*Znorm.Profile!C4174*(1+'Założenia i wyniki'!$E$10/100)^24</f>
        <v>0.37249379999999999</v>
      </c>
      <c r="D4174">
        <f t="shared" si="195"/>
        <v>0.37249379999999999</v>
      </c>
      <c r="E4174">
        <f t="shared" si="196"/>
        <v>0.45021789811320734</v>
      </c>
      <c r="F4174">
        <f t="shared" si="197"/>
        <v>0</v>
      </c>
    </row>
    <row r="4175" spans="1:6" x14ac:dyDescent="0.25">
      <c r="A4175">
        <v>4166</v>
      </c>
      <c r="B4175">
        <f>'Założenia i wyniki'!$E$6*Znorm.Profile!B4175*((100-(24*'Założenia i wyniki'!$E$9))/100)</f>
        <v>0.64091932075471691</v>
      </c>
      <c r="C4175">
        <f>'Założenia i wyniki'!$E$8*Znorm.Profile!C4175*(1+'Założenia i wyniki'!$E$10/100)^24</f>
        <v>0.36884434999999999</v>
      </c>
      <c r="D4175">
        <f t="shared" si="195"/>
        <v>0.36884434999999999</v>
      </c>
      <c r="E4175">
        <f t="shared" si="196"/>
        <v>0.27207497075471693</v>
      </c>
      <c r="F4175">
        <f t="shared" si="197"/>
        <v>0</v>
      </c>
    </row>
    <row r="4176" spans="1:6" x14ac:dyDescent="0.25">
      <c r="A4176">
        <v>4167</v>
      </c>
      <c r="B4176">
        <f>'Założenia i wyniki'!$E$6*Znorm.Profile!B4176*((100-(24*'Założenia i wyniki'!$E$9))/100)</f>
        <v>1.4249766037735849</v>
      </c>
      <c r="C4176">
        <f>'Założenia i wyniki'!$E$8*Znorm.Profile!C4176*(1+'Założenia i wyniki'!$E$10/100)^24</f>
        <v>0.38285484999999997</v>
      </c>
      <c r="D4176">
        <f t="shared" si="195"/>
        <v>0.38285484999999997</v>
      </c>
      <c r="E4176">
        <f t="shared" si="196"/>
        <v>1.042121753773585</v>
      </c>
      <c r="F4176">
        <f t="shared" si="197"/>
        <v>0</v>
      </c>
    </row>
    <row r="4177" spans="1:6" x14ac:dyDescent="0.25">
      <c r="A4177">
        <v>4168</v>
      </c>
      <c r="B4177">
        <f>'Założenia i wyniki'!$E$6*Znorm.Profile!B4177*((100-(24*'Założenia i wyniki'!$E$9))/100)</f>
        <v>0.8867418867924528</v>
      </c>
      <c r="C4177">
        <f>'Założenia i wyniki'!$E$8*Znorm.Profile!C4177*(1+'Założenia i wyniki'!$E$10/100)^24</f>
        <v>0.38894309999999999</v>
      </c>
      <c r="D4177">
        <f t="shared" si="195"/>
        <v>0.38894309999999999</v>
      </c>
      <c r="E4177">
        <f t="shared" si="196"/>
        <v>0.49779878679245282</v>
      </c>
      <c r="F4177">
        <f t="shared" si="197"/>
        <v>0</v>
      </c>
    </row>
    <row r="4178" spans="1:6" x14ac:dyDescent="0.25">
      <c r="A4178">
        <v>4169</v>
      </c>
      <c r="B4178">
        <f>'Założenia i wyniki'!$E$6*Znorm.Profile!B4178*((100-(24*'Założenia i wyniki'!$E$9))/100)</f>
        <v>0.64889260377358482</v>
      </c>
      <c r="C4178">
        <f>'Założenia i wyniki'!$E$8*Znorm.Profile!C4178*(1+'Założenia i wyniki'!$E$10/100)^24</f>
        <v>0.41034979999999999</v>
      </c>
      <c r="D4178">
        <f t="shared" si="195"/>
        <v>0.41034979999999999</v>
      </c>
      <c r="E4178">
        <f t="shared" si="196"/>
        <v>0.23854280377358483</v>
      </c>
      <c r="F4178">
        <f t="shared" si="197"/>
        <v>0</v>
      </c>
    </row>
    <row r="4179" spans="1:6" x14ac:dyDescent="0.25">
      <c r="A4179">
        <v>4170</v>
      </c>
      <c r="B4179">
        <f>'Założenia i wyniki'!$E$6*Znorm.Profile!B4179*((100-(24*'Założenia i wyniki'!$E$9))/100)</f>
        <v>0.30048452830188677</v>
      </c>
      <c r="C4179">
        <f>'Założenia i wyniki'!$E$8*Znorm.Profile!C4179*(1+'Założenia i wyniki'!$E$10/100)^24</f>
        <v>0.42422345</v>
      </c>
      <c r="D4179">
        <f t="shared" si="195"/>
        <v>0.30048452830188677</v>
      </c>
      <c r="E4179">
        <f t="shared" si="196"/>
        <v>0</v>
      </c>
      <c r="F4179">
        <f t="shared" si="197"/>
        <v>0.12373892169811324</v>
      </c>
    </row>
    <row r="4180" spans="1:6" x14ac:dyDescent="0.25">
      <c r="A4180">
        <v>4171</v>
      </c>
      <c r="B4180">
        <f>'Założenia i wyniki'!$E$6*Znorm.Profile!B4180*((100-(24*'Założenia i wyniki'!$E$9))/100)</f>
        <v>0.12543056603773586</v>
      </c>
      <c r="C4180">
        <f>'Założenia i wyniki'!$E$8*Znorm.Profile!C4180*(1+'Założenia i wyniki'!$E$10/100)^24</f>
        <v>0.44593920000000004</v>
      </c>
      <c r="D4180">
        <f t="shared" si="195"/>
        <v>0.12543056603773586</v>
      </c>
      <c r="E4180">
        <f t="shared" si="196"/>
        <v>0</v>
      </c>
      <c r="F4180">
        <f t="shared" si="197"/>
        <v>0.32050863396226414</v>
      </c>
    </row>
    <row r="4181" spans="1:6" x14ac:dyDescent="0.25">
      <c r="A4181">
        <v>4172</v>
      </c>
      <c r="B4181">
        <f>'Założenia i wyniki'!$E$6*Znorm.Profile!B4181*((100-(24*'Założenia i wyniki'!$E$9))/100)</f>
        <v>7.6874339622641516E-3</v>
      </c>
      <c r="C4181">
        <f>'Założenia i wyniki'!$E$8*Znorm.Profile!C4181*(1+'Założenia i wyniki'!$E$10/100)^24</f>
        <v>0.47230749999999999</v>
      </c>
      <c r="D4181">
        <f t="shared" si="195"/>
        <v>7.6874339622641516E-3</v>
      </c>
      <c r="E4181">
        <f t="shared" si="196"/>
        <v>0</v>
      </c>
      <c r="F4181">
        <f t="shared" si="197"/>
        <v>0.46462006603773581</v>
      </c>
    </row>
    <row r="4182" spans="1:6" x14ac:dyDescent="0.25">
      <c r="A4182">
        <v>4173</v>
      </c>
      <c r="B4182">
        <f>'Założenia i wyniki'!$E$6*Znorm.Profile!B4182*((100-(24*'Założenia i wyniki'!$E$9))/100)</f>
        <v>0</v>
      </c>
      <c r="C4182">
        <f>'Założenia i wyniki'!$E$8*Znorm.Profile!C4182*(1+'Założenia i wyniki'!$E$10/100)^24</f>
        <v>0.46232935000000003</v>
      </c>
      <c r="D4182">
        <f t="shared" si="195"/>
        <v>0</v>
      </c>
      <c r="E4182">
        <f t="shared" si="196"/>
        <v>0</v>
      </c>
      <c r="F4182">
        <f t="shared" si="197"/>
        <v>0.46232935000000003</v>
      </c>
    </row>
    <row r="4183" spans="1:6" x14ac:dyDescent="0.25">
      <c r="A4183">
        <v>4174</v>
      </c>
      <c r="B4183">
        <f>'Założenia i wyniki'!$E$6*Znorm.Profile!B4183*((100-(24*'Założenia i wyniki'!$E$9))/100)</f>
        <v>0</v>
      </c>
      <c r="C4183">
        <f>'Założenia i wyniki'!$E$8*Znorm.Profile!C4183*(1+'Założenia i wyniki'!$E$10/100)^24</f>
        <v>0.38540914999999998</v>
      </c>
      <c r="D4183">
        <f t="shared" si="195"/>
        <v>0</v>
      </c>
      <c r="E4183">
        <f t="shared" si="196"/>
        <v>0</v>
      </c>
      <c r="F4183">
        <f t="shared" si="197"/>
        <v>0.38540914999999998</v>
      </c>
    </row>
    <row r="4184" spans="1:6" x14ac:dyDescent="0.25">
      <c r="A4184">
        <v>4175</v>
      </c>
      <c r="B4184">
        <f>'Założenia i wyniki'!$E$6*Znorm.Profile!B4184*((100-(24*'Założenia i wyniki'!$E$9))/100)</f>
        <v>0</v>
      </c>
      <c r="C4184">
        <f>'Założenia i wyniki'!$E$8*Znorm.Profile!C4184*(1+'Założenia i wyniki'!$E$10/100)^24</f>
        <v>0.2969176</v>
      </c>
      <c r="D4184">
        <f t="shared" si="195"/>
        <v>0</v>
      </c>
      <c r="E4184">
        <f t="shared" si="196"/>
        <v>0</v>
      </c>
      <c r="F4184">
        <f t="shared" si="197"/>
        <v>0.2969176</v>
      </c>
    </row>
    <row r="4185" spans="1:6" x14ac:dyDescent="0.25">
      <c r="A4185">
        <v>4176</v>
      </c>
      <c r="B4185">
        <f>'Założenia i wyniki'!$E$6*Znorm.Profile!B4185*((100-(24*'Założenia i wyniki'!$E$9))/100)</f>
        <v>0</v>
      </c>
      <c r="C4185">
        <f>'Założenia i wyniki'!$E$8*Znorm.Profile!C4185*(1+'Założenia i wyniki'!$E$10/100)^24</f>
        <v>0.22770125000000002</v>
      </c>
      <c r="D4185">
        <f t="shared" si="195"/>
        <v>0</v>
      </c>
      <c r="E4185">
        <f t="shared" si="196"/>
        <v>0</v>
      </c>
      <c r="F4185">
        <f t="shared" si="197"/>
        <v>0.22770125000000002</v>
      </c>
    </row>
    <row r="4186" spans="1:6" x14ac:dyDescent="0.25">
      <c r="A4186">
        <v>4177</v>
      </c>
      <c r="B4186">
        <f>'Założenia i wyniki'!$E$6*Znorm.Profile!B4186*((100-(24*'Założenia i wyniki'!$E$9))/100)</f>
        <v>0</v>
      </c>
      <c r="C4186">
        <f>'Założenia i wyniki'!$E$8*Znorm.Profile!C4186*(1+'Założenia i wyniki'!$E$10/100)^24</f>
        <v>0.19711194999999998</v>
      </c>
      <c r="D4186">
        <f t="shared" si="195"/>
        <v>0</v>
      </c>
      <c r="E4186">
        <f t="shared" si="196"/>
        <v>0</v>
      </c>
      <c r="F4186">
        <f t="shared" si="197"/>
        <v>0.19711194999999998</v>
      </c>
    </row>
    <row r="4187" spans="1:6" x14ac:dyDescent="0.25">
      <c r="A4187">
        <v>4178</v>
      </c>
      <c r="B4187">
        <f>'Założenia i wyniki'!$E$6*Znorm.Profile!B4187*((100-(24*'Założenia i wyniki'!$E$9))/100)</f>
        <v>0</v>
      </c>
      <c r="C4187">
        <f>'Założenia i wyniki'!$E$8*Znorm.Profile!C4187*(1+'Założenia i wyniki'!$E$10/100)^24</f>
        <v>0.17909605000000001</v>
      </c>
      <c r="D4187">
        <f t="shared" si="195"/>
        <v>0</v>
      </c>
      <c r="E4187">
        <f t="shared" si="196"/>
        <v>0</v>
      </c>
      <c r="F4187">
        <f t="shared" si="197"/>
        <v>0.17909605000000001</v>
      </c>
    </row>
    <row r="4188" spans="1:6" x14ac:dyDescent="0.25">
      <c r="A4188">
        <v>4179</v>
      </c>
      <c r="B4188">
        <f>'Założenia i wyniki'!$E$6*Znorm.Profile!B4188*((100-(24*'Założenia i wyniki'!$E$9))/100)</f>
        <v>0</v>
      </c>
      <c r="C4188">
        <f>'Założenia i wyniki'!$E$8*Znorm.Profile!C4188*(1+'Założenia i wyniki'!$E$10/100)^24</f>
        <v>0.17825289999999999</v>
      </c>
      <c r="D4188">
        <f t="shared" si="195"/>
        <v>0</v>
      </c>
      <c r="E4188">
        <f t="shared" si="196"/>
        <v>0</v>
      </c>
      <c r="F4188">
        <f t="shared" si="197"/>
        <v>0.17825289999999999</v>
      </c>
    </row>
    <row r="4189" spans="1:6" x14ac:dyDescent="0.25">
      <c r="A4189">
        <v>4180</v>
      </c>
      <c r="B4189">
        <f>'Założenia i wyniki'!$E$6*Znorm.Profile!B4189*((100-(24*'Założenia i wyniki'!$E$9))/100)</f>
        <v>0</v>
      </c>
      <c r="C4189">
        <f>'Założenia i wyniki'!$E$8*Znorm.Profile!C4189*(1+'Założenia i wyniki'!$E$10/100)^24</f>
        <v>0.19455555000000002</v>
      </c>
      <c r="D4189">
        <f t="shared" si="195"/>
        <v>0</v>
      </c>
      <c r="E4189">
        <f t="shared" si="196"/>
        <v>0</v>
      </c>
      <c r="F4189">
        <f t="shared" si="197"/>
        <v>0.19455555000000002</v>
      </c>
    </row>
    <row r="4190" spans="1:6" x14ac:dyDescent="0.25">
      <c r="A4190">
        <v>4181</v>
      </c>
      <c r="B4190">
        <f>'Założenia i wyniki'!$E$6*Znorm.Profile!B4190*((100-(24*'Założenia i wyniki'!$E$9))/100)</f>
        <v>9.8606490566037749E-2</v>
      </c>
      <c r="C4190">
        <f>'Założenia i wyniki'!$E$8*Znorm.Profile!C4190*(1+'Założenia i wyniki'!$E$10/100)^24</f>
        <v>0.23752434999999997</v>
      </c>
      <c r="D4190">
        <f t="shared" si="195"/>
        <v>9.8606490566037749E-2</v>
      </c>
      <c r="E4190">
        <f t="shared" si="196"/>
        <v>0</v>
      </c>
      <c r="F4190">
        <f t="shared" si="197"/>
        <v>0.13891785943396223</v>
      </c>
    </row>
    <row r="4191" spans="1:6" x14ac:dyDescent="0.25">
      <c r="A4191">
        <v>4182</v>
      </c>
      <c r="B4191">
        <f>'Założenia i wyniki'!$E$6*Znorm.Profile!B4191*((100-(24*'Założenia i wyniki'!$E$9))/100)</f>
        <v>0.20815909433962265</v>
      </c>
      <c r="C4191">
        <f>'Założenia i wyniki'!$E$8*Znorm.Profile!C4191*(1+'Założenia i wyniki'!$E$10/100)^24</f>
        <v>0.30489619999999995</v>
      </c>
      <c r="D4191">
        <f t="shared" si="195"/>
        <v>0.20815909433962265</v>
      </c>
      <c r="E4191">
        <f t="shared" si="196"/>
        <v>0</v>
      </c>
      <c r="F4191">
        <f t="shared" si="197"/>
        <v>9.6737105660377298E-2</v>
      </c>
    </row>
    <row r="4192" spans="1:6" x14ac:dyDescent="0.25">
      <c r="A4192">
        <v>4183</v>
      </c>
      <c r="B4192">
        <f>'Założenia i wyniki'!$E$6*Znorm.Profile!B4192*((100-(24*'Założenia i wyniki'!$E$9))/100)</f>
        <v>0.63596460377358488</v>
      </c>
      <c r="C4192">
        <f>'Założenia i wyniki'!$E$8*Znorm.Profile!C4192*(1+'Założenia i wyniki'!$E$10/100)^24</f>
        <v>0.34192830000000002</v>
      </c>
      <c r="D4192">
        <f t="shared" si="195"/>
        <v>0.34192830000000002</v>
      </c>
      <c r="E4192">
        <f t="shared" si="196"/>
        <v>0.29403630377358486</v>
      </c>
      <c r="F4192">
        <f t="shared" si="197"/>
        <v>0</v>
      </c>
    </row>
    <row r="4193" spans="1:6" x14ac:dyDescent="0.25">
      <c r="A4193">
        <v>4184</v>
      </c>
      <c r="B4193">
        <f>'Założenia i wyniki'!$E$6*Znorm.Profile!B4193*((100-(24*'Założenia i wyniki'!$E$9))/100)</f>
        <v>1.1077984905660376</v>
      </c>
      <c r="C4193">
        <f>'Założenia i wyniki'!$E$8*Znorm.Profile!C4193*(1+'Założenia i wyniki'!$E$10/100)^24</f>
        <v>0.35702555000000002</v>
      </c>
      <c r="D4193">
        <f t="shared" si="195"/>
        <v>0.35702555000000002</v>
      </c>
      <c r="E4193">
        <f t="shared" si="196"/>
        <v>0.75077294056603761</v>
      </c>
      <c r="F4193">
        <f t="shared" si="197"/>
        <v>0</v>
      </c>
    </row>
    <row r="4194" spans="1:6" x14ac:dyDescent="0.25">
      <c r="A4194">
        <v>4185</v>
      </c>
      <c r="B4194">
        <f>'Założenia i wyniki'!$E$6*Znorm.Profile!B4194*((100-(24*'Założenia i wyniki'!$E$9))/100)</f>
        <v>1.4856528301886791</v>
      </c>
      <c r="C4194">
        <f>'Założenia i wyniki'!$E$8*Znorm.Profile!C4194*(1+'Założenia i wyniki'!$E$10/100)^24</f>
        <v>0.36491980000000002</v>
      </c>
      <c r="D4194">
        <f t="shared" si="195"/>
        <v>0.36491980000000002</v>
      </c>
      <c r="E4194">
        <f t="shared" si="196"/>
        <v>1.1207330301886791</v>
      </c>
      <c r="F4194">
        <f t="shared" si="197"/>
        <v>0</v>
      </c>
    </row>
    <row r="4195" spans="1:6" x14ac:dyDescent="0.25">
      <c r="A4195">
        <v>4186</v>
      </c>
      <c r="B4195">
        <f>'Założenia i wyniki'!$E$6*Znorm.Profile!B4195*((100-(24*'Założenia i wyniki'!$E$9))/100)</f>
        <v>1.741926037735849</v>
      </c>
      <c r="C4195">
        <f>'Założenia i wyniki'!$E$8*Znorm.Profile!C4195*(1+'Założenia i wyniki'!$E$10/100)^24</f>
        <v>0.36699145</v>
      </c>
      <c r="D4195">
        <f t="shared" si="195"/>
        <v>0.36699145</v>
      </c>
      <c r="E4195">
        <f t="shared" si="196"/>
        <v>1.374934587735849</v>
      </c>
      <c r="F4195">
        <f t="shared" si="197"/>
        <v>0</v>
      </c>
    </row>
    <row r="4196" spans="1:6" x14ac:dyDescent="0.25">
      <c r="A4196">
        <v>4187</v>
      </c>
      <c r="B4196">
        <f>'Założenia i wyniki'!$E$6*Znorm.Profile!B4196*((100-(24*'Założenia i wyniki'!$E$9))/100)</f>
        <v>1.887594716981132</v>
      </c>
      <c r="C4196">
        <f>'Założenia i wyniki'!$E$8*Znorm.Profile!C4196*(1+'Założenia i wyniki'!$E$10/100)^24</f>
        <v>0.37150365000000002</v>
      </c>
      <c r="D4196">
        <f t="shared" si="195"/>
        <v>0.37150365000000002</v>
      </c>
      <c r="E4196">
        <f t="shared" si="196"/>
        <v>1.5160910669811321</v>
      </c>
      <c r="F4196">
        <f t="shared" si="197"/>
        <v>0</v>
      </c>
    </row>
    <row r="4197" spans="1:6" x14ac:dyDescent="0.25">
      <c r="A4197">
        <v>4188</v>
      </c>
      <c r="B4197">
        <f>'Założenia i wyniki'!$E$6*Znorm.Profile!B4197*((100-(24*'Założenia i wyniki'!$E$9))/100)</f>
        <v>1.9210581132075468</v>
      </c>
      <c r="C4197">
        <f>'Założenia i wyniki'!$E$8*Znorm.Profile!C4197*(1+'Założenia i wyniki'!$E$10/100)^24</f>
        <v>0.37046099999999998</v>
      </c>
      <c r="D4197">
        <f t="shared" si="195"/>
        <v>0.37046099999999998</v>
      </c>
      <c r="E4197">
        <f t="shared" si="196"/>
        <v>1.5505971132075469</v>
      </c>
      <c r="F4197">
        <f t="shared" si="197"/>
        <v>0</v>
      </c>
    </row>
    <row r="4198" spans="1:6" x14ac:dyDescent="0.25">
      <c r="A4198">
        <v>4189</v>
      </c>
      <c r="B4198">
        <f>'Założenia i wyniki'!$E$6*Znorm.Profile!B4198*((100-(24*'Założenia i wyniki'!$E$9))/100)</f>
        <v>1.8645743396226411</v>
      </c>
      <c r="C4198">
        <f>'Założenia i wyniki'!$E$8*Znorm.Profile!C4198*(1+'Założenia i wyniki'!$E$10/100)^24</f>
        <v>0.37356270000000003</v>
      </c>
      <c r="D4198">
        <f t="shared" si="195"/>
        <v>0.37356270000000003</v>
      </c>
      <c r="E4198">
        <f t="shared" si="196"/>
        <v>1.4910116396226409</v>
      </c>
      <c r="F4198">
        <f t="shared" si="197"/>
        <v>0</v>
      </c>
    </row>
    <row r="4199" spans="1:6" x14ac:dyDescent="0.25">
      <c r="A4199">
        <v>4190</v>
      </c>
      <c r="B4199">
        <f>'Założenia i wyniki'!$E$6*Znorm.Profile!B4199*((100-(24*'Założenia i wyniki'!$E$9))/100)</f>
        <v>1.6921501886792454</v>
      </c>
      <c r="C4199">
        <f>'Założenia i wyniki'!$E$8*Znorm.Profile!C4199*(1+'Założenia i wyniki'!$E$10/100)^24</f>
        <v>0.3655505</v>
      </c>
      <c r="D4199">
        <f t="shared" si="195"/>
        <v>0.3655505</v>
      </c>
      <c r="E4199">
        <f t="shared" si="196"/>
        <v>1.3265996886792455</v>
      </c>
      <c r="F4199">
        <f t="shared" si="197"/>
        <v>0</v>
      </c>
    </row>
    <row r="4200" spans="1:6" x14ac:dyDescent="0.25">
      <c r="A4200">
        <v>4191</v>
      </c>
      <c r="B4200">
        <f>'Założenia i wyniki'!$E$6*Znorm.Profile!B4200*((100-(24*'Założenia i wyniki'!$E$9))/100)</f>
        <v>1.488549433962264</v>
      </c>
      <c r="C4200">
        <f>'Założenia i wyniki'!$E$8*Znorm.Profile!C4200*(1+'Założenia i wyniki'!$E$10/100)^24</f>
        <v>0.37804795000000002</v>
      </c>
      <c r="D4200">
        <f t="shared" si="195"/>
        <v>0.37804795000000002</v>
      </c>
      <c r="E4200">
        <f t="shared" si="196"/>
        <v>1.110501483962264</v>
      </c>
      <c r="F4200">
        <f t="shared" si="197"/>
        <v>0</v>
      </c>
    </row>
    <row r="4201" spans="1:6" x14ac:dyDescent="0.25">
      <c r="A4201">
        <v>4192</v>
      </c>
      <c r="B4201">
        <f>'Założenia i wyniki'!$E$6*Znorm.Profile!B4201*((100-(24*'Założenia i wyniki'!$E$9))/100)</f>
        <v>1.1392037735849054</v>
      </c>
      <c r="C4201">
        <f>'Założenia i wyniki'!$E$8*Znorm.Profile!C4201*(1+'Założenia i wyniki'!$E$10/100)^24</f>
        <v>0.39119464999999998</v>
      </c>
      <c r="D4201">
        <f t="shared" si="195"/>
        <v>0.39119464999999998</v>
      </c>
      <c r="E4201">
        <f t="shared" si="196"/>
        <v>0.74800912358490546</v>
      </c>
      <c r="F4201">
        <f t="shared" si="197"/>
        <v>0</v>
      </c>
    </row>
    <row r="4202" spans="1:6" x14ac:dyDescent="0.25">
      <c r="A4202">
        <v>4193</v>
      </c>
      <c r="B4202">
        <f>'Założenia i wyniki'!$E$6*Znorm.Profile!B4202*((100-(24*'Założenia i wyniki'!$E$9))/100)</f>
        <v>0.69898098113207552</v>
      </c>
      <c r="C4202">
        <f>'Założenia i wyniki'!$E$8*Znorm.Profile!C4202*(1+'Założenia i wyniki'!$E$10/100)^24</f>
        <v>0.41434294999999999</v>
      </c>
      <c r="D4202">
        <f t="shared" si="195"/>
        <v>0.41434294999999999</v>
      </c>
      <c r="E4202">
        <f t="shared" si="196"/>
        <v>0.28463803113207553</v>
      </c>
      <c r="F4202">
        <f t="shared" si="197"/>
        <v>0</v>
      </c>
    </row>
    <row r="4203" spans="1:6" x14ac:dyDescent="0.25">
      <c r="A4203">
        <v>4194</v>
      </c>
      <c r="B4203">
        <f>'Założenia i wyniki'!$E$6*Znorm.Profile!B4203*((100-(24*'Założenia i wyniki'!$E$9))/100)</f>
        <v>0.29612437735849051</v>
      </c>
      <c r="C4203">
        <f>'Założenia i wyniki'!$E$8*Znorm.Profile!C4203*(1+'Założenia i wyniki'!$E$10/100)^24</f>
        <v>0.42642529999999995</v>
      </c>
      <c r="D4203">
        <f t="shared" si="195"/>
        <v>0.29612437735849051</v>
      </c>
      <c r="E4203">
        <f t="shared" si="196"/>
        <v>0</v>
      </c>
      <c r="F4203">
        <f t="shared" si="197"/>
        <v>0.13030092264150944</v>
      </c>
    </row>
    <row r="4204" spans="1:6" x14ac:dyDescent="0.25">
      <c r="A4204">
        <v>4195</v>
      </c>
      <c r="B4204">
        <f>'Założenia i wyniki'!$E$6*Znorm.Profile!B4204*((100-(24*'Założenia i wyniki'!$E$9))/100)</f>
        <v>0.11577267924528301</v>
      </c>
      <c r="C4204">
        <f>'Założenia i wyniki'!$E$8*Znorm.Profile!C4204*(1+'Założenia i wyniki'!$E$10/100)^24</f>
        <v>0.45103764999999996</v>
      </c>
      <c r="D4204">
        <f t="shared" si="195"/>
        <v>0.11577267924528301</v>
      </c>
      <c r="E4204">
        <f t="shared" si="196"/>
        <v>0</v>
      </c>
      <c r="F4204">
        <f t="shared" si="197"/>
        <v>0.33526497075471695</v>
      </c>
    </row>
    <row r="4205" spans="1:6" x14ac:dyDescent="0.25">
      <c r="A4205">
        <v>4196</v>
      </c>
      <c r="B4205">
        <f>'Założenia i wyniki'!$E$6*Znorm.Profile!B4205*((100-(24*'Założenia i wyniki'!$E$9))/100)</f>
        <v>0</v>
      </c>
      <c r="C4205">
        <f>'Założenia i wyniki'!$E$8*Znorm.Profile!C4205*(1+'Założenia i wyniki'!$E$10/100)^24</f>
        <v>0.46989495000000003</v>
      </c>
      <c r="D4205">
        <f t="shared" si="195"/>
        <v>0</v>
      </c>
      <c r="E4205">
        <f t="shared" si="196"/>
        <v>0</v>
      </c>
      <c r="F4205">
        <f t="shared" si="197"/>
        <v>0.46989495000000003</v>
      </c>
    </row>
    <row r="4206" spans="1:6" x14ac:dyDescent="0.25">
      <c r="A4206">
        <v>4197</v>
      </c>
      <c r="B4206">
        <f>'Założenia i wyniki'!$E$6*Znorm.Profile!B4206*((100-(24*'Założenia i wyniki'!$E$9))/100)</f>
        <v>0</v>
      </c>
      <c r="C4206">
        <f>'Założenia i wyniki'!$E$8*Znorm.Profile!C4206*(1+'Założenia i wyniki'!$E$10/100)^24</f>
        <v>0.47366129999999995</v>
      </c>
      <c r="D4206">
        <f t="shared" si="195"/>
        <v>0</v>
      </c>
      <c r="E4206">
        <f t="shared" si="196"/>
        <v>0</v>
      </c>
      <c r="F4206">
        <f t="shared" si="197"/>
        <v>0.47366129999999995</v>
      </c>
    </row>
    <row r="4207" spans="1:6" x14ac:dyDescent="0.25">
      <c r="A4207">
        <v>4198</v>
      </c>
      <c r="B4207">
        <f>'Założenia i wyniki'!$E$6*Znorm.Profile!B4207*((100-(24*'Założenia i wyniki'!$E$9))/100)</f>
        <v>0</v>
      </c>
      <c r="C4207">
        <f>'Założenia i wyniki'!$E$8*Znorm.Profile!C4207*(1+'Założenia i wyniki'!$E$10/100)^24</f>
        <v>0.40430529999999998</v>
      </c>
      <c r="D4207">
        <f t="shared" si="195"/>
        <v>0</v>
      </c>
      <c r="E4207">
        <f t="shared" si="196"/>
        <v>0</v>
      </c>
      <c r="F4207">
        <f t="shared" si="197"/>
        <v>0.40430529999999998</v>
      </c>
    </row>
    <row r="4208" spans="1:6" x14ac:dyDescent="0.25">
      <c r="A4208">
        <v>4199</v>
      </c>
      <c r="B4208">
        <f>'Założenia i wyniki'!$E$6*Znorm.Profile!B4208*((100-(24*'Założenia i wyniki'!$E$9))/100)</f>
        <v>0</v>
      </c>
      <c r="C4208">
        <f>'Założenia i wyniki'!$E$8*Znorm.Profile!C4208*(1+'Założenia i wyniki'!$E$10/100)^24</f>
        <v>0.31048989999999999</v>
      </c>
      <c r="D4208">
        <f t="shared" si="195"/>
        <v>0</v>
      </c>
      <c r="E4208">
        <f t="shared" si="196"/>
        <v>0</v>
      </c>
      <c r="F4208">
        <f t="shared" si="197"/>
        <v>0.31048989999999999</v>
      </c>
    </row>
    <row r="4209" spans="1:6" x14ac:dyDescent="0.25">
      <c r="A4209">
        <v>4200</v>
      </c>
      <c r="B4209">
        <f>'Założenia i wyniki'!$E$6*Znorm.Profile!B4209*((100-(24*'Założenia i wyniki'!$E$9))/100)</f>
        <v>0</v>
      </c>
      <c r="C4209">
        <f>'Założenia i wyniki'!$E$8*Znorm.Profile!C4209*(1+'Założenia i wyniki'!$E$10/100)^24</f>
        <v>0.23196810000000001</v>
      </c>
      <c r="D4209">
        <f t="shared" si="195"/>
        <v>0</v>
      </c>
      <c r="E4209">
        <f t="shared" si="196"/>
        <v>0</v>
      </c>
      <c r="F4209">
        <f t="shared" si="197"/>
        <v>0.23196810000000001</v>
      </c>
    </row>
    <row r="4210" spans="1:6" x14ac:dyDescent="0.25">
      <c r="A4210">
        <v>4201</v>
      </c>
      <c r="B4210">
        <f>'Założenia i wyniki'!$E$6*Znorm.Profile!B4210*((100-(24*'Założenia i wyniki'!$E$9))/100)</f>
        <v>0</v>
      </c>
      <c r="C4210">
        <f>'Założenia i wyniki'!$E$8*Znorm.Profile!C4210*(1+'Założenia i wyniki'!$E$10/100)^24</f>
        <v>0.19644695000000001</v>
      </c>
      <c r="D4210">
        <f t="shared" si="195"/>
        <v>0</v>
      </c>
      <c r="E4210">
        <f t="shared" si="196"/>
        <v>0</v>
      </c>
      <c r="F4210">
        <f t="shared" si="197"/>
        <v>0.19644695000000001</v>
      </c>
    </row>
    <row r="4211" spans="1:6" x14ac:dyDescent="0.25">
      <c r="A4211">
        <v>4202</v>
      </c>
      <c r="B4211">
        <f>'Założenia i wyniki'!$E$6*Znorm.Profile!B4211*((100-(24*'Założenia i wyniki'!$E$9))/100)</f>
        <v>0</v>
      </c>
      <c r="C4211">
        <f>'Założenia i wyniki'!$E$8*Znorm.Profile!C4211*(1+'Założenia i wyniki'!$E$10/100)^24</f>
        <v>0.17995845000000002</v>
      </c>
      <c r="D4211">
        <f t="shared" si="195"/>
        <v>0</v>
      </c>
      <c r="E4211">
        <f t="shared" si="196"/>
        <v>0</v>
      </c>
      <c r="F4211">
        <f t="shared" si="197"/>
        <v>0.17995845000000002</v>
      </c>
    </row>
    <row r="4212" spans="1:6" x14ac:dyDescent="0.25">
      <c r="A4212">
        <v>4203</v>
      </c>
      <c r="B4212">
        <f>'Założenia i wyniki'!$E$6*Znorm.Profile!B4212*((100-(24*'Założenia i wyniki'!$E$9))/100)</f>
        <v>0</v>
      </c>
      <c r="C4212">
        <f>'Założenia i wyniki'!$E$8*Znorm.Profile!C4212*(1+'Założenia i wyniki'!$E$10/100)^24</f>
        <v>0.17916009999999999</v>
      </c>
      <c r="D4212">
        <f t="shared" si="195"/>
        <v>0</v>
      </c>
      <c r="E4212">
        <f t="shared" si="196"/>
        <v>0</v>
      </c>
      <c r="F4212">
        <f t="shared" si="197"/>
        <v>0.17916009999999999</v>
      </c>
    </row>
    <row r="4213" spans="1:6" x14ac:dyDescent="0.25">
      <c r="A4213">
        <v>4204</v>
      </c>
      <c r="B4213">
        <f>'Założenia i wyniki'!$E$6*Znorm.Profile!B4213*((100-(24*'Założenia i wyniki'!$E$9))/100)</f>
        <v>0</v>
      </c>
      <c r="C4213">
        <f>'Założenia i wyniki'!$E$8*Znorm.Profile!C4213*(1+'Założenia i wyniki'!$E$10/100)^24</f>
        <v>0.20004915000000001</v>
      </c>
      <c r="D4213">
        <f t="shared" si="195"/>
        <v>0</v>
      </c>
      <c r="E4213">
        <f t="shared" si="196"/>
        <v>0</v>
      </c>
      <c r="F4213">
        <f t="shared" si="197"/>
        <v>0.20004915000000001</v>
      </c>
    </row>
    <row r="4214" spans="1:6" x14ac:dyDescent="0.25">
      <c r="A4214">
        <v>4205</v>
      </c>
      <c r="B4214">
        <f>'Założenia i wyniki'!$E$6*Znorm.Profile!B4214*((100-(24*'Założenia i wyniki'!$E$9))/100)</f>
        <v>9.0198716981132063E-2</v>
      </c>
      <c r="C4214">
        <f>'Założenia i wyniki'!$E$8*Znorm.Profile!C4214*(1+'Założenia i wyniki'!$E$10/100)^24</f>
        <v>0.23835244999999999</v>
      </c>
      <c r="D4214">
        <f t="shared" si="195"/>
        <v>9.0198716981132063E-2</v>
      </c>
      <c r="E4214">
        <f t="shared" si="196"/>
        <v>0</v>
      </c>
      <c r="F4214">
        <f t="shared" si="197"/>
        <v>0.14815373301886792</v>
      </c>
    </row>
    <row r="4215" spans="1:6" x14ac:dyDescent="0.25">
      <c r="A4215">
        <v>4206</v>
      </c>
      <c r="B4215">
        <f>'Założenia i wyniki'!$E$6*Znorm.Profile!B4215*((100-(24*'Założenia i wyniki'!$E$9))/100)</f>
        <v>0.22255064150943391</v>
      </c>
      <c r="C4215">
        <f>'Założenia i wyniki'!$E$8*Znorm.Profile!C4215*(1+'Założenia i wyniki'!$E$10/100)^24</f>
        <v>0.30174340000000005</v>
      </c>
      <c r="D4215">
        <f t="shared" si="195"/>
        <v>0.22255064150943391</v>
      </c>
      <c r="E4215">
        <f t="shared" si="196"/>
        <v>0</v>
      </c>
      <c r="F4215">
        <f t="shared" si="197"/>
        <v>7.9192758490566145E-2</v>
      </c>
    </row>
    <row r="4216" spans="1:6" x14ac:dyDescent="0.25">
      <c r="A4216">
        <v>4207</v>
      </c>
      <c r="B4216">
        <f>'Założenia i wyniki'!$E$6*Znorm.Profile!B4216*((100-(24*'Założenia i wyniki'!$E$9))/100)</f>
        <v>0.58273569811320758</v>
      </c>
      <c r="C4216">
        <f>'Założenia i wyniki'!$E$8*Znorm.Profile!C4216*(1+'Założenia i wyniki'!$E$10/100)^24</f>
        <v>0.35225295000000001</v>
      </c>
      <c r="D4216">
        <f t="shared" si="195"/>
        <v>0.35225295000000001</v>
      </c>
      <c r="E4216">
        <f t="shared" si="196"/>
        <v>0.23048274811320757</v>
      </c>
      <c r="F4216">
        <f t="shared" si="197"/>
        <v>0</v>
      </c>
    </row>
    <row r="4217" spans="1:6" x14ac:dyDescent="0.25">
      <c r="A4217">
        <v>4208</v>
      </c>
      <c r="B4217">
        <f>'Założenia i wyniki'!$E$6*Znorm.Profile!B4217*((100-(24*'Założenia i wyniki'!$E$9))/100)</f>
        <v>1.018766037735849</v>
      </c>
      <c r="C4217">
        <f>'Założenia i wyniki'!$E$8*Znorm.Profile!C4217*(1+'Założenia i wyniki'!$E$10/100)^24</f>
        <v>0.37449965000000002</v>
      </c>
      <c r="D4217">
        <f t="shared" si="195"/>
        <v>0.37449965000000002</v>
      </c>
      <c r="E4217">
        <f t="shared" si="196"/>
        <v>0.64426638773584899</v>
      </c>
      <c r="F4217">
        <f t="shared" si="197"/>
        <v>0</v>
      </c>
    </row>
    <row r="4218" spans="1:6" x14ac:dyDescent="0.25">
      <c r="A4218">
        <v>4209</v>
      </c>
      <c r="B4218">
        <f>'Założenia i wyniki'!$E$6*Znorm.Profile!B4218*((100-(24*'Założenia i wyniki'!$E$9))/100)</f>
        <v>1.3816799999999998</v>
      </c>
      <c r="C4218">
        <f>'Założenia i wyniki'!$E$8*Znorm.Profile!C4218*(1+'Założenia i wyniki'!$E$10/100)^24</f>
        <v>0.38309389999999999</v>
      </c>
      <c r="D4218">
        <f t="shared" si="195"/>
        <v>0.38309389999999999</v>
      </c>
      <c r="E4218">
        <f t="shared" si="196"/>
        <v>0.99858609999999981</v>
      </c>
      <c r="F4218">
        <f t="shared" si="197"/>
        <v>0</v>
      </c>
    </row>
    <row r="4219" spans="1:6" x14ac:dyDescent="0.25">
      <c r="A4219">
        <v>4210</v>
      </c>
      <c r="B4219">
        <f>'Założenia i wyniki'!$E$6*Znorm.Profile!B4219*((100-(24*'Założenia i wyniki'!$E$9))/100)</f>
        <v>1.6271290566037735</v>
      </c>
      <c r="C4219">
        <f>'Założenia i wyniki'!$E$8*Znorm.Profile!C4219*(1+'Założenia i wyniki'!$E$10/100)^24</f>
        <v>0.37373839999999997</v>
      </c>
      <c r="D4219">
        <f t="shared" si="195"/>
        <v>0.37373839999999997</v>
      </c>
      <c r="E4219">
        <f t="shared" si="196"/>
        <v>1.2533906566037736</v>
      </c>
      <c r="F4219">
        <f t="shared" si="197"/>
        <v>0</v>
      </c>
    </row>
    <row r="4220" spans="1:6" x14ac:dyDescent="0.25">
      <c r="A4220">
        <v>4211</v>
      </c>
      <c r="B4220">
        <f>'Założenia i wyniki'!$E$6*Znorm.Profile!B4220*((100-(24*'Założenia i wyniki'!$E$9))/100)</f>
        <v>1.7695199999999998</v>
      </c>
      <c r="C4220">
        <f>'Założenia i wyniki'!$E$8*Znorm.Profile!C4220*(1+'Założenia i wyniki'!$E$10/100)^24</f>
        <v>0.37013584999999999</v>
      </c>
      <c r="D4220">
        <f t="shared" si="195"/>
        <v>0.37013584999999999</v>
      </c>
      <c r="E4220">
        <f t="shared" si="196"/>
        <v>1.3993841499999997</v>
      </c>
      <c r="F4220">
        <f t="shared" si="197"/>
        <v>0</v>
      </c>
    </row>
    <row r="4221" spans="1:6" x14ac:dyDescent="0.25">
      <c r="A4221">
        <v>4212</v>
      </c>
      <c r="B4221">
        <f>'Założenia i wyniki'!$E$6*Znorm.Profile!B4221*((100-(24*'Założenia i wyniki'!$E$9))/100)</f>
        <v>1.807099622641509</v>
      </c>
      <c r="C4221">
        <f>'Założenia i wyniki'!$E$8*Znorm.Profile!C4221*(1+'Założenia i wyniki'!$E$10/100)^24</f>
        <v>0.37184839999999997</v>
      </c>
      <c r="D4221">
        <f t="shared" si="195"/>
        <v>0.37184839999999997</v>
      </c>
      <c r="E4221">
        <f t="shared" si="196"/>
        <v>1.4352512226415091</v>
      </c>
      <c r="F4221">
        <f t="shared" si="197"/>
        <v>0</v>
      </c>
    </row>
    <row r="4222" spans="1:6" x14ac:dyDescent="0.25">
      <c r="A4222">
        <v>4213</v>
      </c>
      <c r="B4222">
        <f>'Założenia i wyniki'!$E$6*Znorm.Profile!B4222*((100-(24*'Założenia i wyniki'!$E$9))/100)</f>
        <v>1.74932</v>
      </c>
      <c r="C4222">
        <f>'Założenia i wyniki'!$E$8*Znorm.Profile!C4222*(1+'Założenia i wyniki'!$E$10/100)^24</f>
        <v>0.37202970000000002</v>
      </c>
      <c r="D4222">
        <f t="shared" si="195"/>
        <v>0.37202970000000002</v>
      </c>
      <c r="E4222">
        <f t="shared" si="196"/>
        <v>1.3772902999999999</v>
      </c>
      <c r="F4222">
        <f t="shared" si="197"/>
        <v>0</v>
      </c>
    </row>
    <row r="4223" spans="1:6" x14ac:dyDescent="0.25">
      <c r="A4223">
        <v>4214</v>
      </c>
      <c r="B4223">
        <f>'Założenia i wyniki'!$E$6*Znorm.Profile!B4223*((100-(24*'Założenia i wyniki'!$E$9))/100)</f>
        <v>1.6118837735849054</v>
      </c>
      <c r="C4223">
        <f>'Założenia i wyniki'!$E$8*Znorm.Profile!C4223*(1+'Założenia i wyniki'!$E$10/100)^24</f>
        <v>0.36167424999999997</v>
      </c>
      <c r="D4223">
        <f t="shared" si="195"/>
        <v>0.36167424999999997</v>
      </c>
      <c r="E4223">
        <f t="shared" si="196"/>
        <v>1.2502095235849056</v>
      </c>
      <c r="F4223">
        <f t="shared" si="197"/>
        <v>0</v>
      </c>
    </row>
    <row r="4224" spans="1:6" x14ac:dyDescent="0.25">
      <c r="A4224">
        <v>4215</v>
      </c>
      <c r="B4224">
        <f>'Założenia i wyniki'!$E$6*Znorm.Profile!B4224*((100-(24*'Założenia i wyniki'!$E$9))/100)</f>
        <v>1.378630943396226</v>
      </c>
      <c r="C4224">
        <f>'Założenia i wyniki'!$E$8*Znorm.Profile!C4224*(1+'Założenia i wyniki'!$E$10/100)^24</f>
        <v>0.36845970000000006</v>
      </c>
      <c r="D4224">
        <f t="shared" si="195"/>
        <v>0.36845970000000006</v>
      </c>
      <c r="E4224">
        <f t="shared" si="196"/>
        <v>1.010171243396226</v>
      </c>
      <c r="F4224">
        <f t="shared" si="197"/>
        <v>0</v>
      </c>
    </row>
    <row r="4225" spans="1:6" x14ac:dyDescent="0.25">
      <c r="A4225">
        <v>4216</v>
      </c>
      <c r="B4225">
        <f>'Założenia i wyniki'!$E$6*Znorm.Profile!B4225*((100-(24*'Założenia i wyniki'!$E$9))/100)</f>
        <v>1.0418626415094339</v>
      </c>
      <c r="C4225">
        <f>'Założenia i wyniki'!$E$8*Znorm.Profile!C4225*(1+'Założenia i wyniki'!$E$10/100)^24</f>
        <v>0.3832738</v>
      </c>
      <c r="D4225">
        <f t="shared" si="195"/>
        <v>0.3832738</v>
      </c>
      <c r="E4225">
        <f t="shared" si="196"/>
        <v>0.65858884150943386</v>
      </c>
      <c r="F4225">
        <f t="shared" si="197"/>
        <v>0</v>
      </c>
    </row>
    <row r="4226" spans="1:6" x14ac:dyDescent="0.25">
      <c r="A4226">
        <v>4217</v>
      </c>
      <c r="B4226">
        <f>'Założenia i wyniki'!$E$6*Znorm.Profile!B4226*((100-(24*'Założenia i wyniki'!$E$9))/100)</f>
        <v>0.61626007547169814</v>
      </c>
      <c r="C4226">
        <f>'Założenia i wyniki'!$E$8*Znorm.Profile!C4226*(1+'Założenia i wyniki'!$E$10/100)^24</f>
        <v>0.40272470000000005</v>
      </c>
      <c r="D4226">
        <f t="shared" si="195"/>
        <v>0.40272470000000005</v>
      </c>
      <c r="E4226">
        <f t="shared" si="196"/>
        <v>0.2135353754716981</v>
      </c>
      <c r="F4226">
        <f t="shared" si="197"/>
        <v>0</v>
      </c>
    </row>
    <row r="4227" spans="1:6" x14ac:dyDescent="0.25">
      <c r="A4227">
        <v>4218</v>
      </c>
      <c r="B4227">
        <f>'Założenia i wyniki'!$E$6*Znorm.Profile!B4227*((100-(24*'Założenia i wyniki'!$E$9))/100)</f>
        <v>0.21367788679245278</v>
      </c>
      <c r="C4227">
        <f>'Założenia i wyniki'!$E$8*Znorm.Profile!C4227*(1+'Założenia i wyniki'!$E$10/100)^24</f>
        <v>0.40985070000000001</v>
      </c>
      <c r="D4227">
        <f t="shared" si="195"/>
        <v>0.21367788679245278</v>
      </c>
      <c r="E4227">
        <f t="shared" si="196"/>
        <v>0</v>
      </c>
      <c r="F4227">
        <f t="shared" si="197"/>
        <v>0.19617281320754723</v>
      </c>
    </row>
    <row r="4228" spans="1:6" x14ac:dyDescent="0.25">
      <c r="A4228">
        <v>4219</v>
      </c>
      <c r="B4228">
        <f>'Założenia i wyniki'!$E$6*Znorm.Profile!B4228*((100-(24*'Założenia i wyniki'!$E$9))/100)</f>
        <v>0.11366120754716982</v>
      </c>
      <c r="C4228">
        <f>'Założenia i wyniki'!$E$8*Znorm.Profile!C4228*(1+'Założenia i wyniki'!$E$10/100)^24</f>
        <v>0.43712445</v>
      </c>
      <c r="D4228">
        <f t="shared" si="195"/>
        <v>0.11366120754716982</v>
      </c>
      <c r="E4228">
        <f t="shared" si="196"/>
        <v>0</v>
      </c>
      <c r="F4228">
        <f t="shared" si="197"/>
        <v>0.3234632424528302</v>
      </c>
    </row>
    <row r="4229" spans="1:6" x14ac:dyDescent="0.25">
      <c r="A4229">
        <v>4220</v>
      </c>
      <c r="B4229">
        <f>'Założenia i wyniki'!$E$6*Znorm.Profile!B4229*((100-(24*'Założenia i wyniki'!$E$9))/100)</f>
        <v>0</v>
      </c>
      <c r="C4229">
        <f>'Założenia i wyniki'!$E$8*Znorm.Profile!C4229*(1+'Założenia i wyniki'!$E$10/100)^24</f>
        <v>0.46331739999999999</v>
      </c>
      <c r="D4229">
        <f t="shared" si="195"/>
        <v>0</v>
      </c>
      <c r="E4229">
        <f t="shared" si="196"/>
        <v>0</v>
      </c>
      <c r="F4229">
        <f t="shared" si="197"/>
        <v>0.46331739999999999</v>
      </c>
    </row>
    <row r="4230" spans="1:6" x14ac:dyDescent="0.25">
      <c r="A4230">
        <v>4221</v>
      </c>
      <c r="B4230">
        <f>'Założenia i wyniki'!$E$6*Znorm.Profile!B4230*((100-(24*'Założenia i wyniki'!$E$9))/100)</f>
        <v>0</v>
      </c>
      <c r="C4230">
        <f>'Założenia i wyniki'!$E$8*Znorm.Profile!C4230*(1+'Założenia i wyniki'!$E$10/100)^24</f>
        <v>0.4863659500000001</v>
      </c>
      <c r="D4230">
        <f t="shared" si="195"/>
        <v>0</v>
      </c>
      <c r="E4230">
        <f t="shared" si="196"/>
        <v>0</v>
      </c>
      <c r="F4230">
        <f t="shared" si="197"/>
        <v>0.4863659500000001</v>
      </c>
    </row>
    <row r="4231" spans="1:6" x14ac:dyDescent="0.25">
      <c r="A4231">
        <v>4222</v>
      </c>
      <c r="B4231">
        <f>'Założenia i wyniki'!$E$6*Znorm.Profile!B4231*((100-(24*'Założenia i wyniki'!$E$9))/100)</f>
        <v>0</v>
      </c>
      <c r="C4231">
        <f>'Założenia i wyniki'!$E$8*Znorm.Profile!C4231*(1+'Założenia i wyniki'!$E$10/100)^24</f>
        <v>0.42336455000000001</v>
      </c>
      <c r="D4231">
        <f t="shared" si="195"/>
        <v>0</v>
      </c>
      <c r="E4231">
        <f t="shared" si="196"/>
        <v>0</v>
      </c>
      <c r="F4231">
        <f t="shared" si="197"/>
        <v>0.42336455000000001</v>
      </c>
    </row>
    <row r="4232" spans="1:6" x14ac:dyDescent="0.25">
      <c r="A4232">
        <v>4223</v>
      </c>
      <c r="B4232">
        <f>'Założenia i wyniki'!$E$6*Znorm.Profile!B4232*((100-(24*'Założenia i wyniki'!$E$9))/100)</f>
        <v>0</v>
      </c>
      <c r="C4232">
        <f>'Założenia i wyniki'!$E$8*Znorm.Profile!C4232*(1+'Założenia i wyniki'!$E$10/100)^24</f>
        <v>0.32476640000000007</v>
      </c>
      <c r="D4232">
        <f t="shared" si="195"/>
        <v>0</v>
      </c>
      <c r="E4232">
        <f t="shared" si="196"/>
        <v>0</v>
      </c>
      <c r="F4232">
        <f t="shared" si="197"/>
        <v>0.32476640000000007</v>
      </c>
    </row>
    <row r="4233" spans="1:6" x14ac:dyDescent="0.25">
      <c r="A4233">
        <v>4224</v>
      </c>
      <c r="B4233">
        <f>'Założenia i wyniki'!$E$6*Znorm.Profile!B4233*((100-(24*'Założenia i wyniki'!$E$9))/100)</f>
        <v>0</v>
      </c>
      <c r="C4233">
        <f>'Założenia i wyniki'!$E$8*Znorm.Profile!C4233*(1+'Założenia i wyniki'!$E$10/100)^24</f>
        <v>0.24012274999999997</v>
      </c>
      <c r="D4233">
        <f t="shared" si="195"/>
        <v>0</v>
      </c>
      <c r="E4233">
        <f t="shared" si="196"/>
        <v>0</v>
      </c>
      <c r="F4233">
        <f t="shared" si="197"/>
        <v>0.24012274999999997</v>
      </c>
    </row>
    <row r="4234" spans="1:6" x14ac:dyDescent="0.25">
      <c r="A4234">
        <v>4225</v>
      </c>
      <c r="B4234">
        <f>'Założenia i wyniki'!$E$6*Znorm.Profile!B4234*((100-(24*'Założenia i wyniki'!$E$9))/100)</f>
        <v>0</v>
      </c>
      <c r="C4234">
        <f>'Założenia i wyniki'!$E$8*Znorm.Profile!C4234*(1+'Założenia i wyniki'!$E$10/100)^24</f>
        <v>0.19967080000000001</v>
      </c>
      <c r="D4234">
        <f t="shared" si="195"/>
        <v>0</v>
      </c>
      <c r="E4234">
        <f t="shared" si="196"/>
        <v>0</v>
      </c>
      <c r="F4234">
        <f t="shared" si="197"/>
        <v>0.19967080000000001</v>
      </c>
    </row>
    <row r="4235" spans="1:6" x14ac:dyDescent="0.25">
      <c r="A4235">
        <v>4226</v>
      </c>
      <c r="B4235">
        <f>'Założenia i wyniki'!$E$6*Znorm.Profile!B4235*((100-(24*'Założenia i wyniki'!$E$9))/100)</f>
        <v>0</v>
      </c>
      <c r="C4235">
        <f>'Założenia i wyniki'!$E$8*Znorm.Profile!C4235*(1+'Założenia i wyniki'!$E$10/100)^24</f>
        <v>0.1849316</v>
      </c>
      <c r="D4235">
        <f t="shared" ref="D4235:D4298" si="198">IF(B4235&lt;=C4235,B4235,C4235)</f>
        <v>0</v>
      </c>
      <c r="E4235">
        <f t="shared" ref="E4235:E4298" si="199">IF(B4235&gt;C4235,B4235-C4235,0)</f>
        <v>0</v>
      </c>
      <c r="F4235">
        <f t="shared" ref="F4235:F4298" si="200">IF(B4235&lt;C4235,C4235-B4235,0)</f>
        <v>0.1849316</v>
      </c>
    </row>
    <row r="4236" spans="1:6" x14ac:dyDescent="0.25">
      <c r="A4236">
        <v>4227</v>
      </c>
      <c r="B4236">
        <f>'Założenia i wyniki'!$E$6*Znorm.Profile!B4236*((100-(24*'Założenia i wyniki'!$E$9))/100)</f>
        <v>0</v>
      </c>
      <c r="C4236">
        <f>'Założenia i wyniki'!$E$8*Znorm.Profile!C4236*(1+'Założenia i wyniki'!$E$10/100)^24</f>
        <v>0.18125065000000001</v>
      </c>
      <c r="D4236">
        <f t="shared" si="198"/>
        <v>0</v>
      </c>
      <c r="E4236">
        <f t="shared" si="199"/>
        <v>0</v>
      </c>
      <c r="F4236">
        <f t="shared" si="200"/>
        <v>0.18125065000000001</v>
      </c>
    </row>
    <row r="4237" spans="1:6" x14ac:dyDescent="0.25">
      <c r="A4237">
        <v>4228</v>
      </c>
      <c r="B4237">
        <f>'Założenia i wyniki'!$E$6*Znorm.Profile!B4237*((100-(24*'Założenia i wyniki'!$E$9))/100)</f>
        <v>0</v>
      </c>
      <c r="C4237">
        <f>'Założenia i wyniki'!$E$8*Znorm.Profile!C4237*(1+'Założenia i wyniki'!$E$10/100)^24</f>
        <v>0.2010673</v>
      </c>
      <c r="D4237">
        <f t="shared" si="198"/>
        <v>0</v>
      </c>
      <c r="E4237">
        <f t="shared" si="199"/>
        <v>0</v>
      </c>
      <c r="F4237">
        <f t="shared" si="200"/>
        <v>0.2010673</v>
      </c>
    </row>
    <row r="4238" spans="1:6" x14ac:dyDescent="0.25">
      <c r="A4238">
        <v>4229</v>
      </c>
      <c r="B4238">
        <f>'Założenia i wyniki'!$E$6*Znorm.Profile!B4238*((100-(24*'Założenia i wyniki'!$E$9))/100)</f>
        <v>7.3494460377358482E-3</v>
      </c>
      <c r="C4238">
        <f>'Założenia i wyniki'!$E$8*Znorm.Profile!C4238*(1+'Założenia i wyniki'!$E$10/100)^24</f>
        <v>0.24189340000000001</v>
      </c>
      <c r="D4238">
        <f t="shared" si="198"/>
        <v>7.3494460377358482E-3</v>
      </c>
      <c r="E4238">
        <f t="shared" si="199"/>
        <v>0</v>
      </c>
      <c r="F4238">
        <f t="shared" si="200"/>
        <v>0.23454395396226416</v>
      </c>
    </row>
    <row r="4239" spans="1:6" x14ac:dyDescent="0.25">
      <c r="A4239">
        <v>4230</v>
      </c>
      <c r="B4239">
        <f>'Założenia i wyniki'!$E$6*Znorm.Profile!B4239*((100-(24*'Założenia i wyniki'!$E$9))/100)</f>
        <v>5.3659584905660369E-2</v>
      </c>
      <c r="C4239">
        <f>'Założenia i wyniki'!$E$8*Znorm.Profile!C4239*(1+'Założenia i wyniki'!$E$10/100)^24</f>
        <v>0.31459365</v>
      </c>
      <c r="D4239">
        <f t="shared" si="198"/>
        <v>5.3659584905660369E-2</v>
      </c>
      <c r="E4239">
        <f t="shared" si="199"/>
        <v>0</v>
      </c>
      <c r="F4239">
        <f t="shared" si="200"/>
        <v>0.26093406509433964</v>
      </c>
    </row>
    <row r="4240" spans="1:6" x14ac:dyDescent="0.25">
      <c r="A4240">
        <v>4231</v>
      </c>
      <c r="B4240">
        <f>'Założenia i wyniki'!$E$6*Znorm.Profile!B4240*((100-(24*'Założenia i wyniki'!$E$9))/100)</f>
        <v>0.12217569811320754</v>
      </c>
      <c r="C4240">
        <f>'Założenia i wyniki'!$E$8*Znorm.Profile!C4240*(1+'Założenia i wyniki'!$E$10/100)^24</f>
        <v>0.36903229999999998</v>
      </c>
      <c r="D4240">
        <f t="shared" si="198"/>
        <v>0.12217569811320754</v>
      </c>
      <c r="E4240">
        <f t="shared" si="199"/>
        <v>0</v>
      </c>
      <c r="F4240">
        <f t="shared" si="200"/>
        <v>0.24685660188679243</v>
      </c>
    </row>
    <row r="4241" spans="1:6" x14ac:dyDescent="0.25">
      <c r="A4241">
        <v>4232</v>
      </c>
      <c r="B4241">
        <f>'Założenia i wyniki'!$E$6*Znorm.Profile!B4241*((100-(24*'Założenia i wyniki'!$E$9))/100)</f>
        <v>0.69169373584905658</v>
      </c>
      <c r="C4241">
        <f>'Założenia i wyniki'!$E$8*Znorm.Profile!C4241*(1+'Założenia i wyniki'!$E$10/100)^24</f>
        <v>0.3829091</v>
      </c>
      <c r="D4241">
        <f t="shared" si="198"/>
        <v>0.3829091</v>
      </c>
      <c r="E4241">
        <f t="shared" si="199"/>
        <v>0.30878463584905658</v>
      </c>
      <c r="F4241">
        <f t="shared" si="200"/>
        <v>0</v>
      </c>
    </row>
    <row r="4242" spans="1:6" x14ac:dyDescent="0.25">
      <c r="A4242">
        <v>4233</v>
      </c>
      <c r="B4242">
        <f>'Założenia i wyniki'!$E$6*Znorm.Profile!B4242*((100-(24*'Założenia i wyniki'!$E$9))/100)</f>
        <v>0.9814913207547169</v>
      </c>
      <c r="C4242">
        <f>'Założenia i wyniki'!$E$8*Znorm.Profile!C4242*(1+'Założenia i wyniki'!$E$10/100)^24</f>
        <v>0.38139324999999996</v>
      </c>
      <c r="D4242">
        <f t="shared" si="198"/>
        <v>0.38139324999999996</v>
      </c>
      <c r="E4242">
        <f t="shared" si="199"/>
        <v>0.60009807075471699</v>
      </c>
      <c r="F4242">
        <f t="shared" si="200"/>
        <v>0</v>
      </c>
    </row>
    <row r="4243" spans="1:6" x14ac:dyDescent="0.25">
      <c r="A4243">
        <v>4234</v>
      </c>
      <c r="B4243">
        <f>'Założenia i wyniki'!$E$6*Znorm.Profile!B4243*((100-(24*'Założenia i wyniki'!$E$9))/100)</f>
        <v>1.4438045283018865</v>
      </c>
      <c r="C4243">
        <f>'Założenia i wyniki'!$E$8*Znorm.Profile!C4243*(1+'Założenia i wyniki'!$E$10/100)^24</f>
        <v>0.3766196</v>
      </c>
      <c r="D4243">
        <f t="shared" si="198"/>
        <v>0.3766196</v>
      </c>
      <c r="E4243">
        <f t="shared" si="199"/>
        <v>1.0671849283018866</v>
      </c>
      <c r="F4243">
        <f t="shared" si="200"/>
        <v>0</v>
      </c>
    </row>
    <row r="4244" spans="1:6" x14ac:dyDescent="0.25">
      <c r="A4244">
        <v>4235</v>
      </c>
      <c r="B4244">
        <f>'Założenia i wyniki'!$E$6*Znorm.Profile!B4244*((100-(24*'Założenia i wyniki'!$E$9))/100)</f>
        <v>1.8417826415094336</v>
      </c>
      <c r="C4244">
        <f>'Założenia i wyniki'!$E$8*Znorm.Profile!C4244*(1+'Założenia i wyniki'!$E$10/100)^24</f>
        <v>0.38528525000000002</v>
      </c>
      <c r="D4244">
        <f t="shared" si="198"/>
        <v>0.38528525000000002</v>
      </c>
      <c r="E4244">
        <f t="shared" si="199"/>
        <v>1.4564973915094335</v>
      </c>
      <c r="F4244">
        <f t="shared" si="200"/>
        <v>0</v>
      </c>
    </row>
    <row r="4245" spans="1:6" x14ac:dyDescent="0.25">
      <c r="A4245">
        <v>4236</v>
      </c>
      <c r="B4245">
        <f>'Założenia i wyniki'!$E$6*Znorm.Profile!B4245*((100-(24*'Założenia i wyniki'!$E$9))/100)</f>
        <v>1.91145358490566</v>
      </c>
      <c r="C4245">
        <f>'Założenia i wyniki'!$E$8*Znorm.Profile!C4245*(1+'Założenia i wyniki'!$E$10/100)^24</f>
        <v>0.38245340000000005</v>
      </c>
      <c r="D4245">
        <f t="shared" si="198"/>
        <v>0.38245340000000005</v>
      </c>
      <c r="E4245">
        <f t="shared" si="199"/>
        <v>1.52900018490566</v>
      </c>
      <c r="F4245">
        <f t="shared" si="200"/>
        <v>0</v>
      </c>
    </row>
    <row r="4246" spans="1:6" x14ac:dyDescent="0.25">
      <c r="A4246">
        <v>4237</v>
      </c>
      <c r="B4246">
        <f>'Założenia i wyniki'!$E$6*Znorm.Profile!B4246*((100-(24*'Założenia i wyniki'!$E$9))/100)</f>
        <v>1.7462709433962262</v>
      </c>
      <c r="C4246">
        <f>'Założenia i wyniki'!$E$8*Znorm.Profile!C4246*(1+'Założenia i wyniki'!$E$10/100)^24</f>
        <v>0.38167394999999998</v>
      </c>
      <c r="D4246">
        <f t="shared" si="198"/>
        <v>0.38167394999999998</v>
      </c>
      <c r="E4246">
        <f t="shared" si="199"/>
        <v>1.3645969933962263</v>
      </c>
      <c r="F4246">
        <f t="shared" si="200"/>
        <v>0</v>
      </c>
    </row>
    <row r="4247" spans="1:6" x14ac:dyDescent="0.25">
      <c r="A4247">
        <v>4238</v>
      </c>
      <c r="B4247">
        <f>'Założenia i wyniki'!$E$6*Znorm.Profile!B4247*((100-(24*'Założenia i wyniki'!$E$9))/100)</f>
        <v>1.613332075471698</v>
      </c>
      <c r="C4247">
        <f>'Założenia i wyniki'!$E$8*Znorm.Profile!C4247*(1+'Założenia i wyniki'!$E$10/100)^24</f>
        <v>0.37850575000000003</v>
      </c>
      <c r="D4247">
        <f t="shared" si="198"/>
        <v>0.37850575000000003</v>
      </c>
      <c r="E4247">
        <f t="shared" si="199"/>
        <v>1.234826325471698</v>
      </c>
      <c r="F4247">
        <f t="shared" si="200"/>
        <v>0</v>
      </c>
    </row>
    <row r="4248" spans="1:6" x14ac:dyDescent="0.25">
      <c r="A4248">
        <v>4239</v>
      </c>
      <c r="B4248">
        <f>'Założenia i wyniki'!$E$6*Znorm.Profile!B4248*((100-(24*'Założenia i wyniki'!$E$9))/100)</f>
        <v>1.4109509433962264</v>
      </c>
      <c r="C4248">
        <f>'Założenia i wyniki'!$E$8*Znorm.Profile!C4248*(1+'Założenia i wyniki'!$E$10/100)^24</f>
        <v>0.39053979999999999</v>
      </c>
      <c r="D4248">
        <f t="shared" si="198"/>
        <v>0.39053979999999999</v>
      </c>
      <c r="E4248">
        <f t="shared" si="199"/>
        <v>1.0204111433962264</v>
      </c>
      <c r="F4248">
        <f t="shared" si="200"/>
        <v>0</v>
      </c>
    </row>
    <row r="4249" spans="1:6" x14ac:dyDescent="0.25">
      <c r="A4249">
        <v>4240</v>
      </c>
      <c r="B4249">
        <f>'Założenia i wyniki'!$E$6*Znorm.Profile!B4249*((100-(24*'Założenia i wyniki'!$E$9))/100)</f>
        <v>1.1180128301886791</v>
      </c>
      <c r="C4249">
        <f>'Założenia i wyniki'!$E$8*Znorm.Profile!C4249*(1+'Założenia i wyniki'!$E$10/100)^24</f>
        <v>0.40847309999999998</v>
      </c>
      <c r="D4249">
        <f t="shared" si="198"/>
        <v>0.40847309999999998</v>
      </c>
      <c r="E4249">
        <f t="shared" si="199"/>
        <v>0.70953973018867922</v>
      </c>
      <c r="F4249">
        <f t="shared" si="200"/>
        <v>0</v>
      </c>
    </row>
    <row r="4250" spans="1:6" x14ac:dyDescent="0.25">
      <c r="A4250">
        <v>4241</v>
      </c>
      <c r="B4250">
        <f>'Założenia i wyniki'!$E$6*Znorm.Profile!B4250*((100-(24*'Założenia i wyniki'!$E$9))/100)</f>
        <v>0.72722286792452828</v>
      </c>
      <c r="C4250">
        <f>'Założenia i wyniki'!$E$8*Znorm.Profile!C4250*(1+'Założenia i wyniki'!$E$10/100)^24</f>
        <v>0.4257281</v>
      </c>
      <c r="D4250">
        <f t="shared" si="198"/>
        <v>0.4257281</v>
      </c>
      <c r="E4250">
        <f t="shared" si="199"/>
        <v>0.30149476792452828</v>
      </c>
      <c r="F4250">
        <f t="shared" si="200"/>
        <v>0</v>
      </c>
    </row>
    <row r="4251" spans="1:6" x14ac:dyDescent="0.25">
      <c r="A4251">
        <v>4242</v>
      </c>
      <c r="B4251">
        <f>'Założenia i wyniki'!$E$6*Znorm.Profile!B4251*((100-(24*'Założenia i wyniki'!$E$9))/100)</f>
        <v>0.29469894339622638</v>
      </c>
      <c r="C4251">
        <f>'Założenia i wyniki'!$E$8*Znorm.Profile!C4251*(1+'Założenia i wyniki'!$E$10/100)^24</f>
        <v>0.43995315000000002</v>
      </c>
      <c r="D4251">
        <f t="shared" si="198"/>
        <v>0.29469894339622638</v>
      </c>
      <c r="E4251">
        <f t="shared" si="199"/>
        <v>0</v>
      </c>
      <c r="F4251">
        <f t="shared" si="200"/>
        <v>0.14525420660377364</v>
      </c>
    </row>
    <row r="4252" spans="1:6" x14ac:dyDescent="0.25">
      <c r="A4252">
        <v>4243</v>
      </c>
      <c r="B4252">
        <f>'Założenia i wyniki'!$E$6*Znorm.Profile!B4252*((100-(24*'Założenia i wyniki'!$E$9))/100)</f>
        <v>0.11939343396226415</v>
      </c>
      <c r="C4252">
        <f>'Założenia i wyniki'!$E$8*Znorm.Profile!C4252*(1+'Założenia i wyniki'!$E$10/100)^24</f>
        <v>0.445627</v>
      </c>
      <c r="D4252">
        <f t="shared" si="198"/>
        <v>0.11939343396226415</v>
      </c>
      <c r="E4252">
        <f t="shared" si="199"/>
        <v>0</v>
      </c>
      <c r="F4252">
        <f t="shared" si="200"/>
        <v>0.32623356603773584</v>
      </c>
    </row>
    <row r="4253" spans="1:6" x14ac:dyDescent="0.25">
      <c r="A4253">
        <v>4244</v>
      </c>
      <c r="B4253">
        <f>'Założenia i wyniki'!$E$6*Znorm.Profile!B4253*((100-(24*'Założenia i wyniki'!$E$9))/100)</f>
        <v>7.7415547169811328E-3</v>
      </c>
      <c r="C4253">
        <f>'Założenia i wyniki'!$E$8*Znorm.Profile!C4253*(1+'Założenia i wyniki'!$E$10/100)^24</f>
        <v>0.45612034999999995</v>
      </c>
      <c r="D4253">
        <f t="shared" si="198"/>
        <v>7.7415547169811328E-3</v>
      </c>
      <c r="E4253">
        <f t="shared" si="199"/>
        <v>0</v>
      </c>
      <c r="F4253">
        <f t="shared" si="200"/>
        <v>0.44837879528301883</v>
      </c>
    </row>
    <row r="4254" spans="1:6" x14ac:dyDescent="0.25">
      <c r="A4254">
        <v>4245</v>
      </c>
      <c r="B4254">
        <f>'Założenia i wyniki'!$E$6*Znorm.Profile!B4254*((100-(24*'Założenia i wyniki'!$E$9))/100)</f>
        <v>0</v>
      </c>
      <c r="C4254">
        <f>'Założenia i wyniki'!$E$8*Znorm.Profile!C4254*(1+'Założenia i wyniki'!$E$10/100)^24</f>
        <v>0.46414584999999997</v>
      </c>
      <c r="D4254">
        <f t="shared" si="198"/>
        <v>0</v>
      </c>
      <c r="E4254">
        <f t="shared" si="199"/>
        <v>0</v>
      </c>
      <c r="F4254">
        <f t="shared" si="200"/>
        <v>0.46414584999999997</v>
      </c>
    </row>
    <row r="4255" spans="1:6" x14ac:dyDescent="0.25">
      <c r="A4255">
        <v>4246</v>
      </c>
      <c r="B4255">
        <f>'Założenia i wyniki'!$E$6*Znorm.Profile!B4255*((100-(24*'Założenia i wyniki'!$E$9))/100)</f>
        <v>0</v>
      </c>
      <c r="C4255">
        <f>'Założenia i wyniki'!$E$8*Znorm.Profile!C4255*(1+'Założenia i wyniki'!$E$10/100)^24</f>
        <v>0.40625060000000002</v>
      </c>
      <c r="D4255">
        <f t="shared" si="198"/>
        <v>0</v>
      </c>
      <c r="E4255">
        <f t="shared" si="199"/>
        <v>0</v>
      </c>
      <c r="F4255">
        <f t="shared" si="200"/>
        <v>0.40625060000000002</v>
      </c>
    </row>
    <row r="4256" spans="1:6" x14ac:dyDescent="0.25">
      <c r="A4256">
        <v>4247</v>
      </c>
      <c r="B4256">
        <f>'Założenia i wyniki'!$E$6*Znorm.Profile!B4256*((100-(24*'Założenia i wyniki'!$E$9))/100)</f>
        <v>0</v>
      </c>
      <c r="C4256">
        <f>'Założenia i wyniki'!$E$8*Znorm.Profile!C4256*(1+'Założenia i wyniki'!$E$10/100)^24</f>
        <v>0.32592945000000001</v>
      </c>
      <c r="D4256">
        <f t="shared" si="198"/>
        <v>0</v>
      </c>
      <c r="E4256">
        <f t="shared" si="199"/>
        <v>0</v>
      </c>
      <c r="F4256">
        <f t="shared" si="200"/>
        <v>0.32592945000000001</v>
      </c>
    </row>
    <row r="4257" spans="1:6" x14ac:dyDescent="0.25">
      <c r="A4257">
        <v>4248</v>
      </c>
      <c r="B4257">
        <f>'Założenia i wyniki'!$E$6*Znorm.Profile!B4257*((100-(24*'Założenia i wyniki'!$E$9))/100)</f>
        <v>0</v>
      </c>
      <c r="C4257">
        <f>'Założenia i wyniki'!$E$8*Znorm.Profile!C4257*(1+'Założenia i wyniki'!$E$10/100)^24</f>
        <v>0.25304195000000002</v>
      </c>
      <c r="D4257">
        <f t="shared" si="198"/>
        <v>0</v>
      </c>
      <c r="E4257">
        <f t="shared" si="199"/>
        <v>0</v>
      </c>
      <c r="F4257">
        <f t="shared" si="200"/>
        <v>0.25304195000000002</v>
      </c>
    </row>
    <row r="4258" spans="1:6" x14ac:dyDescent="0.25">
      <c r="A4258">
        <v>4249</v>
      </c>
      <c r="B4258">
        <f>'Założenia i wyniki'!$E$6*Znorm.Profile!B4258*((100-(24*'Założenia i wyniki'!$E$9))/100)</f>
        <v>0</v>
      </c>
      <c r="C4258">
        <f>'Założenia i wyniki'!$E$8*Znorm.Profile!C4258*(1+'Założenia i wyniki'!$E$10/100)^24</f>
        <v>0.20745305</v>
      </c>
      <c r="D4258">
        <f t="shared" si="198"/>
        <v>0</v>
      </c>
      <c r="E4258">
        <f t="shared" si="199"/>
        <v>0</v>
      </c>
      <c r="F4258">
        <f t="shared" si="200"/>
        <v>0.20745305</v>
      </c>
    </row>
    <row r="4259" spans="1:6" x14ac:dyDescent="0.25">
      <c r="A4259">
        <v>4250</v>
      </c>
      <c r="B4259">
        <f>'Założenia i wyniki'!$E$6*Znorm.Profile!B4259*((100-(24*'Założenia i wyniki'!$E$9))/100)</f>
        <v>0</v>
      </c>
      <c r="C4259">
        <f>'Założenia i wyniki'!$E$8*Znorm.Profile!C4259*(1+'Założenia i wyniki'!$E$10/100)^24</f>
        <v>0.18694515</v>
      </c>
      <c r="D4259">
        <f t="shared" si="198"/>
        <v>0</v>
      </c>
      <c r="E4259">
        <f t="shared" si="199"/>
        <v>0</v>
      </c>
      <c r="F4259">
        <f t="shared" si="200"/>
        <v>0.18694515</v>
      </c>
    </row>
    <row r="4260" spans="1:6" x14ac:dyDescent="0.25">
      <c r="A4260">
        <v>4251</v>
      </c>
      <c r="B4260">
        <f>'Założenia i wyniki'!$E$6*Znorm.Profile!B4260*((100-(24*'Założenia i wyniki'!$E$9))/100)</f>
        <v>0</v>
      </c>
      <c r="C4260">
        <f>'Założenia i wyniki'!$E$8*Znorm.Profile!C4260*(1+'Założenia i wyniki'!$E$10/100)^24</f>
        <v>0.18286240000000001</v>
      </c>
      <c r="D4260">
        <f t="shared" si="198"/>
        <v>0</v>
      </c>
      <c r="E4260">
        <f t="shared" si="199"/>
        <v>0</v>
      </c>
      <c r="F4260">
        <f t="shared" si="200"/>
        <v>0.18286240000000001</v>
      </c>
    </row>
    <row r="4261" spans="1:6" x14ac:dyDescent="0.25">
      <c r="A4261">
        <v>4252</v>
      </c>
      <c r="B4261">
        <f>'Założenia i wyniki'!$E$6*Znorm.Profile!B4261*((100-(24*'Założenia i wyniki'!$E$9))/100)</f>
        <v>0</v>
      </c>
      <c r="C4261">
        <f>'Założenia i wyniki'!$E$8*Znorm.Profile!C4261*(1+'Założenia i wyniki'!$E$10/100)^24</f>
        <v>0.1923985</v>
      </c>
      <c r="D4261">
        <f t="shared" si="198"/>
        <v>0</v>
      </c>
      <c r="E4261">
        <f t="shared" si="199"/>
        <v>0</v>
      </c>
      <c r="F4261">
        <f t="shared" si="200"/>
        <v>0.1923985</v>
      </c>
    </row>
    <row r="4262" spans="1:6" x14ac:dyDescent="0.25">
      <c r="A4262">
        <v>4253</v>
      </c>
      <c r="B4262">
        <f>'Założenia i wyniki'!$E$6*Znorm.Profile!B4262*((100-(24*'Założenia i wyniki'!$E$9))/100)</f>
        <v>9.5473584905660366E-2</v>
      </c>
      <c r="C4262">
        <f>'Założenia i wyniki'!$E$8*Znorm.Profile!C4262*(1+'Założenia i wyniki'!$E$10/100)^24</f>
        <v>0.22182510000000003</v>
      </c>
      <c r="D4262">
        <f t="shared" si="198"/>
        <v>9.5473584905660366E-2</v>
      </c>
      <c r="E4262">
        <f t="shared" si="199"/>
        <v>0</v>
      </c>
      <c r="F4262">
        <f t="shared" si="200"/>
        <v>0.12635151509433967</v>
      </c>
    </row>
    <row r="4263" spans="1:6" x14ac:dyDescent="0.25">
      <c r="A4263">
        <v>4254</v>
      </c>
      <c r="B4263">
        <f>'Założenia i wyniki'!$E$6*Znorm.Profile!B4263*((100-(24*'Założenia i wyniki'!$E$9))/100)</f>
        <v>0.19894332075471696</v>
      </c>
      <c r="C4263">
        <f>'Założenia i wyniki'!$E$8*Znorm.Profile!C4263*(1+'Założenia i wyniki'!$E$10/100)^24</f>
        <v>0.27943650000000003</v>
      </c>
      <c r="D4263">
        <f t="shared" si="198"/>
        <v>0.19894332075471696</v>
      </c>
      <c r="E4263">
        <f t="shared" si="199"/>
        <v>0</v>
      </c>
      <c r="F4263">
        <f t="shared" si="200"/>
        <v>8.049317924528307E-2</v>
      </c>
    </row>
    <row r="4264" spans="1:6" x14ac:dyDescent="0.25">
      <c r="A4264">
        <v>4255</v>
      </c>
      <c r="B4264">
        <f>'Założenia i wyniki'!$E$6*Znorm.Profile!B4264*((100-(24*'Założenia i wyniki'!$E$9))/100)</f>
        <v>0.63071260377358485</v>
      </c>
      <c r="C4264">
        <f>'Założenia i wyniki'!$E$8*Znorm.Profile!C4264*(1+'Założenia i wyniki'!$E$10/100)^24</f>
        <v>0.33118959999999997</v>
      </c>
      <c r="D4264">
        <f t="shared" si="198"/>
        <v>0.33118959999999997</v>
      </c>
      <c r="E4264">
        <f t="shared" si="199"/>
        <v>0.29952300377358487</v>
      </c>
      <c r="F4264">
        <f t="shared" si="200"/>
        <v>0</v>
      </c>
    </row>
    <row r="4265" spans="1:6" x14ac:dyDescent="0.25">
      <c r="A4265">
        <v>4256</v>
      </c>
      <c r="B4265">
        <f>'Założenia i wyniki'!$E$6*Znorm.Profile!B4265*((100-(24*'Założenia i wyniki'!$E$9))/100)</f>
        <v>1.0970505660377359</v>
      </c>
      <c r="C4265">
        <f>'Założenia i wyniki'!$E$8*Znorm.Profile!C4265*(1+'Założenia i wyniki'!$E$10/100)^24</f>
        <v>0.38133340000000004</v>
      </c>
      <c r="D4265">
        <f t="shared" si="198"/>
        <v>0.38133340000000004</v>
      </c>
      <c r="E4265">
        <f t="shared" si="199"/>
        <v>0.71571716603773583</v>
      </c>
      <c r="F4265">
        <f t="shared" si="200"/>
        <v>0</v>
      </c>
    </row>
    <row r="4266" spans="1:6" x14ac:dyDescent="0.25">
      <c r="A4266">
        <v>4257</v>
      </c>
      <c r="B4266">
        <f>'Założenia i wyniki'!$E$6*Znorm.Profile!B4266*((100-(24*'Założenia i wyniki'!$E$9))/100)</f>
        <v>1.4582113207547169</v>
      </c>
      <c r="C4266">
        <f>'Założenia i wyniki'!$E$8*Znorm.Profile!C4266*(1+'Założenia i wyniki'!$E$10/100)^24</f>
        <v>0.42627655000000003</v>
      </c>
      <c r="D4266">
        <f t="shared" si="198"/>
        <v>0.42627655000000003</v>
      </c>
      <c r="E4266">
        <f t="shared" si="199"/>
        <v>1.0319347707547168</v>
      </c>
      <c r="F4266">
        <f t="shared" si="200"/>
        <v>0</v>
      </c>
    </row>
    <row r="4267" spans="1:6" x14ac:dyDescent="0.25">
      <c r="A4267">
        <v>4258</v>
      </c>
      <c r="B4267">
        <f>'Założenia i wyniki'!$E$6*Znorm.Profile!B4267*((100-(24*'Założenia i wyniki'!$E$9))/100)</f>
        <v>1.7099871698113207</v>
      </c>
      <c r="C4267">
        <f>'Założenia i wyniki'!$E$8*Znorm.Profile!C4267*(1+'Założenia i wyniki'!$E$10/100)^24</f>
        <v>0.43685984999999999</v>
      </c>
      <c r="D4267">
        <f t="shared" si="198"/>
        <v>0.43685984999999999</v>
      </c>
      <c r="E4267">
        <f t="shared" si="199"/>
        <v>1.2731273198113207</v>
      </c>
      <c r="F4267">
        <f t="shared" si="200"/>
        <v>0</v>
      </c>
    </row>
    <row r="4268" spans="1:6" x14ac:dyDescent="0.25">
      <c r="A4268">
        <v>4259</v>
      </c>
      <c r="B4268">
        <f>'Założenia i wyniki'!$E$6*Znorm.Profile!B4268*((100-(24*'Założenia i wyniki'!$E$9))/100)</f>
        <v>1.8225735849056601</v>
      </c>
      <c r="C4268">
        <f>'Założenia i wyniki'!$E$8*Znorm.Profile!C4268*(1+'Założenia i wyniki'!$E$10/100)^24</f>
        <v>0.44116624999999998</v>
      </c>
      <c r="D4268">
        <f t="shared" si="198"/>
        <v>0.44116624999999998</v>
      </c>
      <c r="E4268">
        <f t="shared" si="199"/>
        <v>1.3814073349056601</v>
      </c>
      <c r="F4268">
        <f t="shared" si="200"/>
        <v>0</v>
      </c>
    </row>
    <row r="4269" spans="1:6" x14ac:dyDescent="0.25">
      <c r="A4269">
        <v>4260</v>
      </c>
      <c r="B4269">
        <f>'Założenia i wyniki'!$E$6*Znorm.Profile!B4269*((100-(24*'Założenia i wyniki'!$E$9))/100)</f>
        <v>1.8277569811320753</v>
      </c>
      <c r="C4269">
        <f>'Założenia i wyniki'!$E$8*Znorm.Profile!C4269*(1+'Założenia i wyniki'!$E$10/100)^24</f>
        <v>0.44637880000000002</v>
      </c>
      <c r="D4269">
        <f t="shared" si="198"/>
        <v>0.44637880000000002</v>
      </c>
      <c r="E4269">
        <f t="shared" si="199"/>
        <v>1.3813781811320753</v>
      </c>
      <c r="F4269">
        <f t="shared" si="200"/>
        <v>0</v>
      </c>
    </row>
    <row r="4270" spans="1:6" x14ac:dyDescent="0.25">
      <c r="A4270">
        <v>4261</v>
      </c>
      <c r="B4270">
        <f>'Założenia i wyniki'!$E$6*Znorm.Profile!B4270*((100-(24*'Założenia i wyniki'!$E$9))/100)</f>
        <v>1.5323796226415092</v>
      </c>
      <c r="C4270">
        <f>'Założenia i wyniki'!$E$8*Znorm.Profile!C4270*(1+'Założenia i wyniki'!$E$10/100)^24</f>
        <v>0.44983960000000001</v>
      </c>
      <c r="D4270">
        <f t="shared" si="198"/>
        <v>0.44983960000000001</v>
      </c>
      <c r="E4270">
        <f t="shared" si="199"/>
        <v>1.0825400226415092</v>
      </c>
      <c r="F4270">
        <f t="shared" si="200"/>
        <v>0</v>
      </c>
    </row>
    <row r="4271" spans="1:6" x14ac:dyDescent="0.25">
      <c r="A4271">
        <v>4262</v>
      </c>
      <c r="B4271">
        <f>'Założenia i wyniki'!$E$6*Znorm.Profile!B4271*((100-(24*'Założenia i wyniki'!$E$9))/100)</f>
        <v>0.86920981132075448</v>
      </c>
      <c r="C4271">
        <f>'Założenia i wyniki'!$E$8*Znorm.Profile!C4271*(1+'Założenia i wyniki'!$E$10/100)^24</f>
        <v>0.4441717</v>
      </c>
      <c r="D4271">
        <f t="shared" si="198"/>
        <v>0.4441717</v>
      </c>
      <c r="E4271">
        <f t="shared" si="199"/>
        <v>0.42503811132075447</v>
      </c>
      <c r="F4271">
        <f t="shared" si="200"/>
        <v>0</v>
      </c>
    </row>
    <row r="4272" spans="1:6" x14ac:dyDescent="0.25">
      <c r="A4272">
        <v>4263</v>
      </c>
      <c r="B4272">
        <f>'Założenia i wyniki'!$E$6*Znorm.Profile!B4272*((100-(24*'Założenia i wyniki'!$E$9))/100)</f>
        <v>1.0782988679245282</v>
      </c>
      <c r="C4272">
        <f>'Założenia i wyniki'!$E$8*Znorm.Profile!C4272*(1+'Założenia i wyniki'!$E$10/100)^24</f>
        <v>0.44043895000000005</v>
      </c>
      <c r="D4272">
        <f t="shared" si="198"/>
        <v>0.44043895000000005</v>
      </c>
      <c r="E4272">
        <f t="shared" si="199"/>
        <v>0.63785991792452812</v>
      </c>
      <c r="F4272">
        <f t="shared" si="200"/>
        <v>0</v>
      </c>
    </row>
    <row r="4273" spans="1:6" x14ac:dyDescent="0.25">
      <c r="A4273">
        <v>4264</v>
      </c>
      <c r="B4273">
        <f>'Założenia i wyniki'!$E$6*Znorm.Profile!B4273*((100-(24*'Założenia i wyniki'!$E$9))/100)</f>
        <v>0.91837584905660352</v>
      </c>
      <c r="C4273">
        <f>'Założenia i wyniki'!$E$8*Znorm.Profile!C4273*(1+'Założenia i wyniki'!$E$10/100)^24</f>
        <v>0.43017730000000004</v>
      </c>
      <c r="D4273">
        <f t="shared" si="198"/>
        <v>0.43017730000000004</v>
      </c>
      <c r="E4273">
        <f t="shared" si="199"/>
        <v>0.48819854905660348</v>
      </c>
      <c r="F4273">
        <f t="shared" si="200"/>
        <v>0</v>
      </c>
    </row>
    <row r="4274" spans="1:6" x14ac:dyDescent="0.25">
      <c r="A4274">
        <v>4265</v>
      </c>
      <c r="B4274">
        <f>'Założenia i wyniki'!$E$6*Znorm.Profile!B4274*((100-(24*'Założenia i wyniki'!$E$9))/100)</f>
        <v>0.67474098113207548</v>
      </c>
      <c r="C4274">
        <f>'Założenia i wyniki'!$E$8*Znorm.Profile!C4274*(1+'Założenia i wyniki'!$E$10/100)^24</f>
        <v>0.4249098</v>
      </c>
      <c r="D4274">
        <f t="shared" si="198"/>
        <v>0.4249098</v>
      </c>
      <c r="E4274">
        <f t="shared" si="199"/>
        <v>0.24983118113207547</v>
      </c>
      <c r="F4274">
        <f t="shared" si="200"/>
        <v>0</v>
      </c>
    </row>
    <row r="4275" spans="1:6" x14ac:dyDescent="0.25">
      <c r="A4275">
        <v>4266</v>
      </c>
      <c r="B4275">
        <f>'Założenia i wyniki'!$E$6*Znorm.Profile!B4275*((100-(24*'Założenia i wyniki'!$E$9))/100)</f>
        <v>0.29842641509433959</v>
      </c>
      <c r="C4275">
        <f>'Założenia i wyniki'!$E$8*Znorm.Profile!C4275*(1+'Założenia i wyniki'!$E$10/100)^24</f>
        <v>0.41703584999999999</v>
      </c>
      <c r="D4275">
        <f t="shared" si="198"/>
        <v>0.29842641509433959</v>
      </c>
      <c r="E4275">
        <f t="shared" si="199"/>
        <v>0</v>
      </c>
      <c r="F4275">
        <f t="shared" si="200"/>
        <v>0.11860943490566039</v>
      </c>
    </row>
    <row r="4276" spans="1:6" x14ac:dyDescent="0.25">
      <c r="A4276">
        <v>4267</v>
      </c>
      <c r="B4276">
        <f>'Założenia i wyniki'!$E$6*Znorm.Profile!B4276*((100-(24*'Założenia i wyniki'!$E$9))/100)</f>
        <v>0.12331909433962261</v>
      </c>
      <c r="C4276">
        <f>'Założenia i wyniki'!$E$8*Znorm.Profile!C4276*(1+'Założenia i wyniki'!$E$10/100)^24</f>
        <v>0.43002855000000006</v>
      </c>
      <c r="D4276">
        <f t="shared" si="198"/>
        <v>0.12331909433962261</v>
      </c>
      <c r="E4276">
        <f t="shared" si="199"/>
        <v>0</v>
      </c>
      <c r="F4276">
        <f t="shared" si="200"/>
        <v>0.30670945566037744</v>
      </c>
    </row>
    <row r="4277" spans="1:6" x14ac:dyDescent="0.25">
      <c r="A4277">
        <v>4268</v>
      </c>
      <c r="B4277">
        <f>'Założenia i wyniki'!$E$6*Znorm.Profile!B4277*((100-(24*'Założenia i wyniki'!$E$9))/100)</f>
        <v>2.0622294339622642E-3</v>
      </c>
      <c r="C4277">
        <f>'Założenia i wyniki'!$E$8*Znorm.Profile!C4277*(1+'Założenia i wyniki'!$E$10/100)^24</f>
        <v>0.445627</v>
      </c>
      <c r="D4277">
        <f t="shared" si="198"/>
        <v>2.0622294339622642E-3</v>
      </c>
      <c r="E4277">
        <f t="shared" si="199"/>
        <v>0</v>
      </c>
      <c r="F4277">
        <f t="shared" si="200"/>
        <v>0.44356477056603771</v>
      </c>
    </row>
    <row r="4278" spans="1:6" x14ac:dyDescent="0.25">
      <c r="A4278">
        <v>4269</v>
      </c>
      <c r="B4278">
        <f>'Założenia i wyniki'!$E$6*Znorm.Profile!B4278*((100-(24*'Założenia i wyniki'!$E$9))/100)</f>
        <v>0</v>
      </c>
      <c r="C4278">
        <f>'Założenia i wyniki'!$E$8*Znorm.Profile!C4278*(1+'Założenia i wyniki'!$E$10/100)^24</f>
        <v>0.45840515000000004</v>
      </c>
      <c r="D4278">
        <f t="shared" si="198"/>
        <v>0</v>
      </c>
      <c r="E4278">
        <f t="shared" si="199"/>
        <v>0</v>
      </c>
      <c r="F4278">
        <f t="shared" si="200"/>
        <v>0.45840515000000004</v>
      </c>
    </row>
    <row r="4279" spans="1:6" x14ac:dyDescent="0.25">
      <c r="A4279">
        <v>4270</v>
      </c>
      <c r="B4279">
        <f>'Założenia i wyniki'!$E$6*Znorm.Profile!B4279*((100-(24*'Założenia i wyniki'!$E$9))/100)</f>
        <v>0</v>
      </c>
      <c r="C4279">
        <f>'Założenia i wyniki'!$E$8*Znorm.Profile!C4279*(1+'Założenia i wyniki'!$E$10/100)^24</f>
        <v>0.4201358</v>
      </c>
      <c r="D4279">
        <f t="shared" si="198"/>
        <v>0</v>
      </c>
      <c r="E4279">
        <f t="shared" si="199"/>
        <v>0</v>
      </c>
      <c r="F4279">
        <f t="shared" si="200"/>
        <v>0.4201358</v>
      </c>
    </row>
    <row r="4280" spans="1:6" x14ac:dyDescent="0.25">
      <c r="A4280">
        <v>4271</v>
      </c>
      <c r="B4280">
        <f>'Założenia i wyniki'!$E$6*Znorm.Profile!B4280*((100-(24*'Założenia i wyniki'!$E$9))/100)</f>
        <v>0</v>
      </c>
      <c r="C4280">
        <f>'Założenia i wyniki'!$E$8*Znorm.Profile!C4280*(1+'Założenia i wyniki'!$E$10/100)^24</f>
        <v>0.33581975000000003</v>
      </c>
      <c r="D4280">
        <f t="shared" si="198"/>
        <v>0</v>
      </c>
      <c r="E4280">
        <f t="shared" si="199"/>
        <v>0</v>
      </c>
      <c r="F4280">
        <f t="shared" si="200"/>
        <v>0.33581975000000003</v>
      </c>
    </row>
    <row r="4281" spans="1:6" x14ac:dyDescent="0.25">
      <c r="A4281">
        <v>4272</v>
      </c>
      <c r="B4281">
        <f>'Założenia i wyniki'!$E$6*Znorm.Profile!B4281*((100-(24*'Założenia i wyniki'!$E$9))/100)</f>
        <v>0</v>
      </c>
      <c r="C4281">
        <f>'Założenia i wyniki'!$E$8*Znorm.Profile!C4281*(1+'Założenia i wyniki'!$E$10/100)^24</f>
        <v>0.267148</v>
      </c>
      <c r="D4281">
        <f t="shared" si="198"/>
        <v>0</v>
      </c>
      <c r="E4281">
        <f t="shared" si="199"/>
        <v>0</v>
      </c>
      <c r="F4281">
        <f t="shared" si="200"/>
        <v>0.267148</v>
      </c>
    </row>
    <row r="4282" spans="1:6" x14ac:dyDescent="0.25">
      <c r="A4282">
        <v>4273</v>
      </c>
      <c r="B4282">
        <f>'Założenia i wyniki'!$E$6*Znorm.Profile!B4282*((100-(24*'Założenia i wyniki'!$E$9))/100)</f>
        <v>0</v>
      </c>
      <c r="C4282">
        <f>'Założenia i wyniki'!$E$8*Znorm.Profile!C4282*(1+'Założenia i wyniki'!$E$10/100)^24</f>
        <v>0.22340535</v>
      </c>
      <c r="D4282">
        <f t="shared" si="198"/>
        <v>0</v>
      </c>
      <c r="E4282">
        <f t="shared" si="199"/>
        <v>0</v>
      </c>
      <c r="F4282">
        <f t="shared" si="200"/>
        <v>0.22340535</v>
      </c>
    </row>
    <row r="4283" spans="1:6" x14ac:dyDescent="0.25">
      <c r="A4283">
        <v>4274</v>
      </c>
      <c r="B4283">
        <f>'Założenia i wyniki'!$E$6*Znorm.Profile!B4283*((100-(24*'Założenia i wyniki'!$E$9))/100)</f>
        <v>0</v>
      </c>
      <c r="C4283">
        <f>'Założenia i wyniki'!$E$8*Znorm.Profile!C4283*(1+'Założenia i wyniki'!$E$10/100)^24</f>
        <v>0.20302694999999998</v>
      </c>
      <c r="D4283">
        <f t="shared" si="198"/>
        <v>0</v>
      </c>
      <c r="E4283">
        <f t="shared" si="199"/>
        <v>0</v>
      </c>
      <c r="F4283">
        <f t="shared" si="200"/>
        <v>0.20302694999999998</v>
      </c>
    </row>
    <row r="4284" spans="1:6" x14ac:dyDescent="0.25">
      <c r="A4284">
        <v>4275</v>
      </c>
      <c r="B4284">
        <f>'Założenia i wyniki'!$E$6*Znorm.Profile!B4284*((100-(24*'Założenia i wyniki'!$E$9))/100)</f>
        <v>0</v>
      </c>
      <c r="C4284">
        <f>'Założenia i wyniki'!$E$8*Znorm.Profile!C4284*(1+'Założenia i wyniki'!$E$10/100)^24</f>
        <v>0.18991560000000002</v>
      </c>
      <c r="D4284">
        <f t="shared" si="198"/>
        <v>0</v>
      </c>
      <c r="E4284">
        <f t="shared" si="199"/>
        <v>0</v>
      </c>
      <c r="F4284">
        <f t="shared" si="200"/>
        <v>0.18991560000000002</v>
      </c>
    </row>
    <row r="4285" spans="1:6" x14ac:dyDescent="0.25">
      <c r="A4285">
        <v>4276</v>
      </c>
      <c r="B4285">
        <f>'Założenia i wyniki'!$E$6*Znorm.Profile!B4285*((100-(24*'Założenia i wyniki'!$E$9))/100)</f>
        <v>0</v>
      </c>
      <c r="C4285">
        <f>'Założenia i wyniki'!$E$8*Znorm.Profile!C4285*(1+'Założenia i wyniki'!$E$10/100)^24</f>
        <v>0.19269320000000001</v>
      </c>
      <c r="D4285">
        <f t="shared" si="198"/>
        <v>0</v>
      </c>
      <c r="E4285">
        <f t="shared" si="199"/>
        <v>0</v>
      </c>
      <c r="F4285">
        <f t="shared" si="200"/>
        <v>0.19269320000000001</v>
      </c>
    </row>
    <row r="4286" spans="1:6" x14ac:dyDescent="0.25">
      <c r="A4286">
        <v>4277</v>
      </c>
      <c r="B4286">
        <f>'Założenia i wyniki'!$E$6*Znorm.Profile!B4286*((100-(24*'Założenia i wyniki'!$E$9))/100)</f>
        <v>5.1054928301886786E-2</v>
      </c>
      <c r="C4286">
        <f>'Założenia i wyniki'!$E$8*Znorm.Profile!C4286*(1+'Założenia i wyniki'!$E$10/100)^24</f>
        <v>0.20944069999999998</v>
      </c>
      <c r="D4286">
        <f t="shared" si="198"/>
        <v>5.1054928301886786E-2</v>
      </c>
      <c r="E4286">
        <f t="shared" si="199"/>
        <v>0</v>
      </c>
      <c r="F4286">
        <f t="shared" si="200"/>
        <v>0.15838577169811319</v>
      </c>
    </row>
    <row r="4287" spans="1:6" x14ac:dyDescent="0.25">
      <c r="A4287">
        <v>4278</v>
      </c>
      <c r="B4287">
        <f>'Założenia i wyniki'!$E$6*Znorm.Profile!B4287*((100-(24*'Założenia i wyniki'!$E$9))/100)</f>
        <v>0.22652966037735853</v>
      </c>
      <c r="C4287">
        <f>'Założenia i wyniki'!$E$8*Znorm.Profile!C4287*(1+'Założenia i wyniki'!$E$10/100)^24</f>
        <v>0.25897829999999999</v>
      </c>
      <c r="D4287">
        <f t="shared" si="198"/>
        <v>0.22652966037735853</v>
      </c>
      <c r="E4287">
        <f t="shared" si="199"/>
        <v>0</v>
      </c>
      <c r="F4287">
        <f t="shared" si="200"/>
        <v>3.2448639622641468E-2</v>
      </c>
    </row>
    <row r="4288" spans="1:6" x14ac:dyDescent="0.25">
      <c r="A4288">
        <v>4279</v>
      </c>
      <c r="B4288">
        <f>'Założenia i wyniki'!$E$6*Znorm.Profile!B4288*((100-(24*'Założenia i wyniki'!$E$9))/100)</f>
        <v>0.58960369811320756</v>
      </c>
      <c r="C4288">
        <f>'Założenia i wyniki'!$E$8*Znorm.Profile!C4288*(1+'Założenia i wyniki'!$E$10/100)^24</f>
        <v>0.31384570000000001</v>
      </c>
      <c r="D4288">
        <f t="shared" si="198"/>
        <v>0.31384570000000001</v>
      </c>
      <c r="E4288">
        <f t="shared" si="199"/>
        <v>0.27575799811320756</v>
      </c>
      <c r="F4288">
        <f t="shared" si="200"/>
        <v>0</v>
      </c>
    </row>
    <row r="4289" spans="1:6" x14ac:dyDescent="0.25">
      <c r="A4289">
        <v>4280</v>
      </c>
      <c r="B4289">
        <f>'Założenia i wyniki'!$E$6*Znorm.Profile!B4289*((100-(24*'Założenia i wyniki'!$E$9))/100)</f>
        <v>0.72412807547169811</v>
      </c>
      <c r="C4289">
        <f>'Założenia i wyniki'!$E$8*Znorm.Profile!C4289*(1+'Założenia i wyniki'!$E$10/100)^24</f>
        <v>0.36426039999999998</v>
      </c>
      <c r="D4289">
        <f t="shared" si="198"/>
        <v>0.36426039999999998</v>
      </c>
      <c r="E4289">
        <f t="shared" si="199"/>
        <v>0.35986767547169812</v>
      </c>
      <c r="F4289">
        <f t="shared" si="200"/>
        <v>0</v>
      </c>
    </row>
    <row r="4290" spans="1:6" x14ac:dyDescent="0.25">
      <c r="A4290">
        <v>4281</v>
      </c>
      <c r="B4290">
        <f>'Założenia i wyniki'!$E$6*Znorm.Profile!B4290*((100-(24*'Założenia i wyniki'!$E$9))/100)</f>
        <v>1.0157169811320754</v>
      </c>
      <c r="C4290">
        <f>'Założenia i wyniki'!$E$8*Znorm.Profile!C4290*(1+'Założenia i wyniki'!$E$10/100)^24</f>
        <v>0.42203734999999998</v>
      </c>
      <c r="D4290">
        <f t="shared" si="198"/>
        <v>0.42203734999999998</v>
      </c>
      <c r="E4290">
        <f t="shared" si="199"/>
        <v>0.59367963113207545</v>
      </c>
      <c r="F4290">
        <f t="shared" si="200"/>
        <v>0</v>
      </c>
    </row>
    <row r="4291" spans="1:6" x14ac:dyDescent="0.25">
      <c r="A4291">
        <v>4282</v>
      </c>
      <c r="B4291">
        <f>'Założenia i wyniki'!$E$6*Znorm.Profile!B4291*((100-(24*'Założenia i wyniki'!$E$9))/100)</f>
        <v>1.6612784905660376</v>
      </c>
      <c r="C4291">
        <f>'Założenia i wyniki'!$E$8*Znorm.Profile!C4291*(1+'Założenia i wyniki'!$E$10/100)^24</f>
        <v>0.44780434999999996</v>
      </c>
      <c r="D4291">
        <f t="shared" si="198"/>
        <v>0.44780434999999996</v>
      </c>
      <c r="E4291">
        <f t="shared" si="199"/>
        <v>1.2134741405660376</v>
      </c>
      <c r="F4291">
        <f t="shared" si="200"/>
        <v>0</v>
      </c>
    </row>
    <row r="4292" spans="1:6" x14ac:dyDescent="0.25">
      <c r="A4292">
        <v>4283</v>
      </c>
      <c r="B4292">
        <f>'Założenia i wyniki'!$E$6*Znorm.Profile!B4292*((100-(24*'Założenia i wyniki'!$E$9))/100)</f>
        <v>1.8499388679245283</v>
      </c>
      <c r="C4292">
        <f>'Założenia i wyniki'!$E$8*Znorm.Profile!C4292*(1+'Założenia i wyniki'!$E$10/100)^24</f>
        <v>0.46183480000000005</v>
      </c>
      <c r="D4292">
        <f t="shared" si="198"/>
        <v>0.46183480000000005</v>
      </c>
      <c r="E4292">
        <f t="shared" si="199"/>
        <v>1.3881040679245282</v>
      </c>
      <c r="F4292">
        <f t="shared" si="200"/>
        <v>0</v>
      </c>
    </row>
    <row r="4293" spans="1:6" x14ac:dyDescent="0.25">
      <c r="A4293">
        <v>4284</v>
      </c>
      <c r="B4293">
        <f>'Założenia i wyniki'!$E$6*Znorm.Profile!B4293*((100-(24*'Założenia i wyniki'!$E$9))/100)</f>
        <v>1.8875184905660376</v>
      </c>
      <c r="C4293">
        <f>'Założenia i wyniki'!$E$8*Znorm.Profile!C4293*(1+'Założenia i wyniki'!$E$10/100)^24</f>
        <v>0.44392005000000001</v>
      </c>
      <c r="D4293">
        <f t="shared" si="198"/>
        <v>0.44392005000000001</v>
      </c>
      <c r="E4293">
        <f t="shared" si="199"/>
        <v>1.4435984405660376</v>
      </c>
      <c r="F4293">
        <f t="shared" si="200"/>
        <v>0</v>
      </c>
    </row>
    <row r="4294" spans="1:6" x14ac:dyDescent="0.25">
      <c r="A4294">
        <v>4285</v>
      </c>
      <c r="B4294">
        <f>'Założenia i wyniki'!$E$6*Znorm.Profile!B4294*((100-(24*'Założenia i wyniki'!$E$9))/100)</f>
        <v>1.4082830188679245</v>
      </c>
      <c r="C4294">
        <f>'Założenia i wyniki'!$E$8*Znorm.Profile!C4294*(1+'Założenia i wyniki'!$E$10/100)^24</f>
        <v>0.43065959999999998</v>
      </c>
      <c r="D4294">
        <f t="shared" si="198"/>
        <v>0.43065959999999998</v>
      </c>
      <c r="E4294">
        <f t="shared" si="199"/>
        <v>0.97762341886792448</v>
      </c>
      <c r="F4294">
        <f t="shared" si="200"/>
        <v>0</v>
      </c>
    </row>
    <row r="4295" spans="1:6" x14ac:dyDescent="0.25">
      <c r="A4295">
        <v>4286</v>
      </c>
      <c r="B4295">
        <f>'Założenia i wyniki'!$E$6*Znorm.Profile!B4295*((100-(24*'Założenia i wyniki'!$E$9))/100)</f>
        <v>1.028904150943396</v>
      </c>
      <c r="C4295">
        <f>'Założenia i wyniki'!$E$8*Znorm.Profile!C4295*(1+'Założenia i wyniki'!$E$10/100)^24</f>
        <v>0.40114515000000001</v>
      </c>
      <c r="D4295">
        <f t="shared" si="198"/>
        <v>0.40114515000000001</v>
      </c>
      <c r="E4295">
        <f t="shared" si="199"/>
        <v>0.62775900094339598</v>
      </c>
      <c r="F4295">
        <f t="shared" si="200"/>
        <v>0</v>
      </c>
    </row>
    <row r="4296" spans="1:6" x14ac:dyDescent="0.25">
      <c r="A4296">
        <v>4287</v>
      </c>
      <c r="B4296">
        <f>'Założenia i wyniki'!$E$6*Znorm.Profile!B4296*((100-(24*'Założenia i wyniki'!$E$9))/100)</f>
        <v>1.3425758490566038</v>
      </c>
      <c r="C4296">
        <f>'Założenia i wyniki'!$E$8*Znorm.Profile!C4296*(1+'Założenia i wyniki'!$E$10/100)^24</f>
        <v>0.38437839999999995</v>
      </c>
      <c r="D4296">
        <f t="shared" si="198"/>
        <v>0.38437839999999995</v>
      </c>
      <c r="E4296">
        <f t="shared" si="199"/>
        <v>0.95819744905660387</v>
      </c>
      <c r="F4296">
        <f t="shared" si="200"/>
        <v>0</v>
      </c>
    </row>
    <row r="4297" spans="1:6" x14ac:dyDescent="0.25">
      <c r="A4297">
        <v>4288</v>
      </c>
      <c r="B4297">
        <f>'Założenia i wyniki'!$E$6*Znorm.Profile!B4297*((100-(24*'Założenia i wyniki'!$E$9))/100)</f>
        <v>0.95595547169811312</v>
      </c>
      <c r="C4297">
        <f>'Założenia i wyniki'!$E$8*Znorm.Profile!C4297*(1+'Założenia i wyniki'!$E$10/100)^24</f>
        <v>0.38743319999999998</v>
      </c>
      <c r="D4297">
        <f t="shared" si="198"/>
        <v>0.38743319999999998</v>
      </c>
      <c r="E4297">
        <f t="shared" si="199"/>
        <v>0.56852227169811309</v>
      </c>
      <c r="F4297">
        <f t="shared" si="200"/>
        <v>0</v>
      </c>
    </row>
    <row r="4298" spans="1:6" x14ac:dyDescent="0.25">
      <c r="A4298">
        <v>4289</v>
      </c>
      <c r="B4298">
        <f>'Założenia i wyniki'!$E$6*Znorm.Profile!B4298*((100-(24*'Założenia i wyniki'!$E$9))/100)</f>
        <v>0.70188520754716976</v>
      </c>
      <c r="C4298">
        <f>'Założenia i wyniki'!$E$8*Znorm.Profile!C4298*(1+'Założenia i wyniki'!$E$10/100)^24</f>
        <v>0.38968265000000002</v>
      </c>
      <c r="D4298">
        <f t="shared" si="198"/>
        <v>0.38968265000000002</v>
      </c>
      <c r="E4298">
        <f t="shared" si="199"/>
        <v>0.31220255754716975</v>
      </c>
      <c r="F4298">
        <f t="shared" si="200"/>
        <v>0</v>
      </c>
    </row>
    <row r="4299" spans="1:6" x14ac:dyDescent="0.25">
      <c r="A4299">
        <v>4290</v>
      </c>
      <c r="B4299">
        <f>'Założenia i wyniki'!$E$6*Znorm.Profile!B4299*((100-(24*'Założenia i wyniki'!$E$9))/100)</f>
        <v>0.30325154716981129</v>
      </c>
      <c r="C4299">
        <f>'Założenia i wyniki'!$E$8*Znorm.Profile!C4299*(1+'Założenia i wyniki'!$E$10/100)^24</f>
        <v>0.39907910000000002</v>
      </c>
      <c r="D4299">
        <f t="shared" ref="D4299:D4362" si="201">IF(B4299&lt;=C4299,B4299,C4299)</f>
        <v>0.30325154716981129</v>
      </c>
      <c r="E4299">
        <f t="shared" ref="E4299:E4362" si="202">IF(B4299&gt;C4299,B4299-C4299,0)</f>
        <v>0</v>
      </c>
      <c r="F4299">
        <f t="shared" ref="F4299:F4362" si="203">IF(B4299&lt;C4299,C4299-B4299,0)</f>
        <v>9.5827552830188734E-2</v>
      </c>
    </row>
    <row r="4300" spans="1:6" x14ac:dyDescent="0.25">
      <c r="A4300">
        <v>4291</v>
      </c>
      <c r="B4300">
        <f>'Założenia i wyniki'!$E$6*Znorm.Profile!B4300*((100-(24*'Założenia i wyniki'!$E$9))/100)</f>
        <v>0.12588030188679245</v>
      </c>
      <c r="C4300">
        <f>'Założenia i wyniki'!$E$8*Znorm.Profile!C4300*(1+'Założenia i wyniki'!$E$10/100)^24</f>
        <v>0.41985474999999994</v>
      </c>
      <c r="D4300">
        <f t="shared" si="201"/>
        <v>0.12588030188679245</v>
      </c>
      <c r="E4300">
        <f t="shared" si="202"/>
        <v>0</v>
      </c>
      <c r="F4300">
        <f t="shared" si="203"/>
        <v>0.2939744481132075</v>
      </c>
    </row>
    <row r="4301" spans="1:6" x14ac:dyDescent="0.25">
      <c r="A4301">
        <v>4292</v>
      </c>
      <c r="B4301">
        <f>'Założenia i wyniki'!$E$6*Znorm.Profile!B4301*((100-(24*'Założenia i wyniki'!$E$9))/100)</f>
        <v>4.0641637735849053E-3</v>
      </c>
      <c r="C4301">
        <f>'Założenia i wyniki'!$E$8*Znorm.Profile!C4301*(1+'Założenia i wyniki'!$E$10/100)^24</f>
        <v>0.44538830000000001</v>
      </c>
      <c r="D4301">
        <f t="shared" si="201"/>
        <v>4.0641637735849053E-3</v>
      </c>
      <c r="E4301">
        <f t="shared" si="202"/>
        <v>0</v>
      </c>
      <c r="F4301">
        <f t="shared" si="203"/>
        <v>0.44132413622641509</v>
      </c>
    </row>
    <row r="4302" spans="1:6" x14ac:dyDescent="0.25">
      <c r="A4302">
        <v>4293</v>
      </c>
      <c r="B4302">
        <f>'Założenia i wyniki'!$E$6*Znorm.Profile!B4302*((100-(24*'Założenia i wyniki'!$E$9))/100)</f>
        <v>0</v>
      </c>
      <c r="C4302">
        <f>'Założenia i wyniki'!$E$8*Znorm.Profile!C4302*(1+'Założenia i wyniki'!$E$10/100)^24</f>
        <v>0.44455424999999998</v>
      </c>
      <c r="D4302">
        <f t="shared" si="201"/>
        <v>0</v>
      </c>
      <c r="E4302">
        <f t="shared" si="202"/>
        <v>0</v>
      </c>
      <c r="F4302">
        <f t="shared" si="203"/>
        <v>0.44455424999999998</v>
      </c>
    </row>
    <row r="4303" spans="1:6" x14ac:dyDescent="0.25">
      <c r="A4303">
        <v>4294</v>
      </c>
      <c r="B4303">
        <f>'Założenia i wyniki'!$E$6*Znorm.Profile!B4303*((100-(24*'Założenia i wyniki'!$E$9))/100)</f>
        <v>0</v>
      </c>
      <c r="C4303">
        <f>'Założenia i wyniki'!$E$8*Znorm.Profile!C4303*(1+'Założenia i wyniki'!$E$10/100)^24</f>
        <v>0.38917059999999998</v>
      </c>
      <c r="D4303">
        <f t="shared" si="201"/>
        <v>0</v>
      </c>
      <c r="E4303">
        <f t="shared" si="202"/>
        <v>0</v>
      </c>
      <c r="F4303">
        <f t="shared" si="203"/>
        <v>0.38917059999999998</v>
      </c>
    </row>
    <row r="4304" spans="1:6" x14ac:dyDescent="0.25">
      <c r="A4304">
        <v>4295</v>
      </c>
      <c r="B4304">
        <f>'Założenia i wyniki'!$E$6*Znorm.Profile!B4304*((100-(24*'Założenia i wyniki'!$E$9))/100)</f>
        <v>0</v>
      </c>
      <c r="C4304">
        <f>'Założenia i wyniki'!$E$8*Znorm.Profile!C4304*(1+'Założenia i wyniki'!$E$10/100)^24</f>
        <v>0.30292780000000002</v>
      </c>
      <c r="D4304">
        <f t="shared" si="201"/>
        <v>0</v>
      </c>
      <c r="E4304">
        <f t="shared" si="202"/>
        <v>0</v>
      </c>
      <c r="F4304">
        <f t="shared" si="203"/>
        <v>0.30292780000000002</v>
      </c>
    </row>
    <row r="4305" spans="1:6" x14ac:dyDescent="0.25">
      <c r="A4305">
        <v>4296</v>
      </c>
      <c r="B4305">
        <f>'Założenia i wyniki'!$E$6*Znorm.Profile!B4305*((100-(24*'Założenia i wyniki'!$E$9))/100)</f>
        <v>0</v>
      </c>
      <c r="C4305">
        <f>'Założenia i wyniki'!$E$8*Znorm.Profile!C4305*(1+'Założenia i wyniki'!$E$10/100)^24</f>
        <v>0.23254874999999997</v>
      </c>
      <c r="D4305">
        <f t="shared" si="201"/>
        <v>0</v>
      </c>
      <c r="E4305">
        <f t="shared" si="202"/>
        <v>0</v>
      </c>
      <c r="F4305">
        <f t="shared" si="203"/>
        <v>0.23254874999999997</v>
      </c>
    </row>
    <row r="4306" spans="1:6" x14ac:dyDescent="0.25">
      <c r="A4306">
        <v>4297</v>
      </c>
      <c r="B4306">
        <f>'Założenia i wyniki'!$E$6*Znorm.Profile!B4306*((100-(24*'Założenia i wyniki'!$E$9))/100)</f>
        <v>0</v>
      </c>
      <c r="C4306">
        <f>'Założenia i wyniki'!$E$8*Znorm.Profile!C4306*(1+'Założenia i wyniki'!$E$10/100)^24</f>
        <v>0.19739194999999998</v>
      </c>
      <c r="D4306">
        <f t="shared" si="201"/>
        <v>0</v>
      </c>
      <c r="E4306">
        <f t="shared" si="202"/>
        <v>0</v>
      </c>
      <c r="F4306">
        <f t="shared" si="203"/>
        <v>0.19739194999999998</v>
      </c>
    </row>
    <row r="4307" spans="1:6" x14ac:dyDescent="0.25">
      <c r="A4307">
        <v>4298</v>
      </c>
      <c r="B4307">
        <f>'Założenia i wyniki'!$E$6*Znorm.Profile!B4307*((100-(24*'Założenia i wyniki'!$E$9))/100)</f>
        <v>0</v>
      </c>
      <c r="C4307">
        <f>'Założenia i wyniki'!$E$8*Znorm.Profile!C4307*(1+'Założenia i wyniki'!$E$10/100)^24</f>
        <v>0.18320190000000003</v>
      </c>
      <c r="D4307">
        <f t="shared" si="201"/>
        <v>0</v>
      </c>
      <c r="E4307">
        <f t="shared" si="202"/>
        <v>0</v>
      </c>
      <c r="F4307">
        <f t="shared" si="203"/>
        <v>0.18320190000000003</v>
      </c>
    </row>
    <row r="4308" spans="1:6" x14ac:dyDescent="0.25">
      <c r="A4308">
        <v>4299</v>
      </c>
      <c r="B4308">
        <f>'Założenia i wyniki'!$E$6*Znorm.Profile!B4308*((100-(24*'Założenia i wyniki'!$E$9))/100)</f>
        <v>0</v>
      </c>
      <c r="C4308">
        <f>'Założenia i wyniki'!$E$8*Znorm.Profile!C4308*(1+'Założenia i wyniki'!$E$10/100)^24</f>
        <v>0.17682945</v>
      </c>
      <c r="D4308">
        <f t="shared" si="201"/>
        <v>0</v>
      </c>
      <c r="E4308">
        <f t="shared" si="202"/>
        <v>0</v>
      </c>
      <c r="F4308">
        <f t="shared" si="203"/>
        <v>0.17682945</v>
      </c>
    </row>
    <row r="4309" spans="1:6" x14ac:dyDescent="0.25">
      <c r="A4309">
        <v>4300</v>
      </c>
      <c r="B4309">
        <f>'Założenia i wyniki'!$E$6*Znorm.Profile!B4309*((100-(24*'Założenia i wyniki'!$E$9))/100)</f>
        <v>0</v>
      </c>
      <c r="C4309">
        <f>'Założenia i wyniki'!$E$8*Znorm.Profile!C4309*(1+'Założenia i wyniki'!$E$10/100)^24</f>
        <v>0.19117490000000001</v>
      </c>
      <c r="D4309">
        <f t="shared" si="201"/>
        <v>0</v>
      </c>
      <c r="E4309">
        <f t="shared" si="202"/>
        <v>0</v>
      </c>
      <c r="F4309">
        <f t="shared" si="203"/>
        <v>0.19117490000000001</v>
      </c>
    </row>
    <row r="4310" spans="1:6" x14ac:dyDescent="0.25">
      <c r="A4310">
        <v>4301</v>
      </c>
      <c r="B4310">
        <f>'Założenia i wyniki'!$E$6*Znorm.Profile!B4310*((100-(24*'Założenia i wyniki'!$E$9))/100)</f>
        <v>4.3772256603773582E-2</v>
      </c>
      <c r="C4310">
        <f>'Założenia i wyniki'!$E$8*Znorm.Profile!C4310*(1+'Założenia i wyniki'!$E$10/100)^24</f>
        <v>0.22864345</v>
      </c>
      <c r="D4310">
        <f t="shared" si="201"/>
        <v>4.3772256603773582E-2</v>
      </c>
      <c r="E4310">
        <f t="shared" si="202"/>
        <v>0</v>
      </c>
      <c r="F4310">
        <f t="shared" si="203"/>
        <v>0.18487119339622643</v>
      </c>
    </row>
    <row r="4311" spans="1:6" x14ac:dyDescent="0.25">
      <c r="A4311">
        <v>4302</v>
      </c>
      <c r="B4311">
        <f>'Założenia i wyniki'!$E$6*Znorm.Profile!B4311*((100-(24*'Założenia i wyniki'!$E$9))/100)</f>
        <v>0.22682694339622639</v>
      </c>
      <c r="C4311">
        <f>'Założenia i wyniki'!$E$8*Znorm.Profile!C4311*(1+'Założenia i wyniki'!$E$10/100)^24</f>
        <v>0.28621040000000003</v>
      </c>
      <c r="D4311">
        <f t="shared" si="201"/>
        <v>0.22682694339622639</v>
      </c>
      <c r="E4311">
        <f t="shared" si="202"/>
        <v>0</v>
      </c>
      <c r="F4311">
        <f t="shared" si="203"/>
        <v>5.9383456603773643E-2</v>
      </c>
    </row>
    <row r="4312" spans="1:6" x14ac:dyDescent="0.25">
      <c r="A4312">
        <v>4303</v>
      </c>
      <c r="B4312">
        <f>'Założenia i wyniki'!$E$6*Znorm.Profile!B4312*((100-(24*'Założenia i wyniki'!$E$9))/100)</f>
        <v>0.62642105660377356</v>
      </c>
      <c r="C4312">
        <f>'Założenia i wyniki'!$E$8*Znorm.Profile!C4312*(1+'Założenia i wyniki'!$E$10/100)^24</f>
        <v>0.33273765</v>
      </c>
      <c r="D4312">
        <f t="shared" si="201"/>
        <v>0.33273765</v>
      </c>
      <c r="E4312">
        <f t="shared" si="202"/>
        <v>0.29368340660377357</v>
      </c>
      <c r="F4312">
        <f t="shared" si="203"/>
        <v>0</v>
      </c>
    </row>
    <row r="4313" spans="1:6" x14ac:dyDescent="0.25">
      <c r="A4313">
        <v>4304</v>
      </c>
      <c r="B4313">
        <f>'Założenia i wyniki'!$E$6*Znorm.Profile!B4313*((100-(24*'Założenia i wyniki'!$E$9))/100)</f>
        <v>1.1067313207547169</v>
      </c>
      <c r="C4313">
        <f>'Założenia i wyniki'!$E$8*Znorm.Profile!C4313*(1+'Założenia i wyniki'!$E$10/100)^24</f>
        <v>0.3605679</v>
      </c>
      <c r="D4313">
        <f t="shared" si="201"/>
        <v>0.3605679</v>
      </c>
      <c r="E4313">
        <f t="shared" si="202"/>
        <v>0.74616342075471698</v>
      </c>
      <c r="F4313">
        <f t="shared" si="203"/>
        <v>0</v>
      </c>
    </row>
    <row r="4314" spans="1:6" x14ac:dyDescent="0.25">
      <c r="A4314">
        <v>4305</v>
      </c>
      <c r="B4314">
        <f>'Założenia i wyniki'!$E$6*Znorm.Profile!B4314*((100-(24*'Założenia i wyniki'!$E$9))/100)</f>
        <v>1.4960958490566039</v>
      </c>
      <c r="C4314">
        <f>'Założenia i wyniki'!$E$8*Znorm.Profile!C4314*(1+'Założenia i wyniki'!$E$10/100)^24</f>
        <v>0.38682699999999998</v>
      </c>
      <c r="D4314">
        <f t="shared" si="201"/>
        <v>0.38682699999999998</v>
      </c>
      <c r="E4314">
        <f t="shared" si="202"/>
        <v>1.1092688490566038</v>
      </c>
      <c r="F4314">
        <f t="shared" si="203"/>
        <v>0</v>
      </c>
    </row>
    <row r="4315" spans="1:6" x14ac:dyDescent="0.25">
      <c r="A4315">
        <v>4306</v>
      </c>
      <c r="B4315">
        <f>'Założenia i wyniki'!$E$6*Znorm.Profile!B4315*((100-(24*'Założenia i wyniki'!$E$9))/100)</f>
        <v>1.7609064150943392</v>
      </c>
      <c r="C4315">
        <f>'Założenia i wyniki'!$E$8*Znorm.Profile!C4315*(1+'Założenia i wyniki'!$E$10/100)^24</f>
        <v>0.38683224999999999</v>
      </c>
      <c r="D4315">
        <f t="shared" si="201"/>
        <v>0.38683224999999999</v>
      </c>
      <c r="E4315">
        <f t="shared" si="202"/>
        <v>1.3740741650943393</v>
      </c>
      <c r="F4315">
        <f t="shared" si="203"/>
        <v>0</v>
      </c>
    </row>
    <row r="4316" spans="1:6" x14ac:dyDescent="0.25">
      <c r="A4316">
        <v>4307</v>
      </c>
      <c r="B4316">
        <f>'Założenia i wyniki'!$E$6*Znorm.Profile!B4316*((100-(24*'Założenia i wyniki'!$E$9))/100)</f>
        <v>1.5294067924528303</v>
      </c>
      <c r="C4316">
        <f>'Założenia i wyniki'!$E$8*Znorm.Profile!C4316*(1+'Założenia i wyniki'!$E$10/100)^24</f>
        <v>0.38122630000000002</v>
      </c>
      <c r="D4316">
        <f t="shared" si="201"/>
        <v>0.38122630000000002</v>
      </c>
      <c r="E4316">
        <f t="shared" si="202"/>
        <v>1.1481804924528303</v>
      </c>
      <c r="F4316">
        <f t="shared" si="203"/>
        <v>0</v>
      </c>
    </row>
    <row r="4317" spans="1:6" x14ac:dyDescent="0.25">
      <c r="A4317">
        <v>4308</v>
      </c>
      <c r="B4317">
        <f>'Założenia i wyniki'!$E$6*Znorm.Profile!B4317*((100-(24*'Założenia i wyniki'!$E$9))/100)</f>
        <v>0.79763320754716982</v>
      </c>
      <c r="C4317">
        <f>'Założenia i wyniki'!$E$8*Znorm.Profile!C4317*(1+'Założenia i wyniki'!$E$10/100)^24</f>
        <v>0.38386880000000001</v>
      </c>
      <c r="D4317">
        <f t="shared" si="201"/>
        <v>0.38386880000000001</v>
      </c>
      <c r="E4317">
        <f t="shared" si="202"/>
        <v>0.41376440754716981</v>
      </c>
      <c r="F4317">
        <f t="shared" si="203"/>
        <v>0</v>
      </c>
    </row>
    <row r="4318" spans="1:6" x14ac:dyDescent="0.25">
      <c r="A4318">
        <v>4309</v>
      </c>
      <c r="B4318">
        <f>'Założenia i wyniki'!$E$6*Znorm.Profile!B4318*((100-(24*'Założenia i wyniki'!$E$9))/100)</f>
        <v>0.69782996226415095</v>
      </c>
      <c r="C4318">
        <f>'Założenia i wyniki'!$E$8*Znorm.Profile!C4318*(1+'Założenia i wyniki'!$E$10/100)^24</f>
        <v>0.3801098</v>
      </c>
      <c r="D4318">
        <f t="shared" si="201"/>
        <v>0.3801098</v>
      </c>
      <c r="E4318">
        <f t="shared" si="202"/>
        <v>0.31772016226415095</v>
      </c>
      <c r="F4318">
        <f t="shared" si="203"/>
        <v>0</v>
      </c>
    </row>
    <row r="4319" spans="1:6" x14ac:dyDescent="0.25">
      <c r="A4319">
        <v>4310</v>
      </c>
      <c r="B4319">
        <f>'Założenia i wyniki'!$E$6*Znorm.Profile!B4319*((100-(24*'Założenia i wyniki'!$E$9))/100)</f>
        <v>0.62637532075471691</v>
      </c>
      <c r="C4319">
        <f>'Założenia i wyniki'!$E$8*Znorm.Profile!C4319*(1+'Założenia i wyniki'!$E$10/100)^24</f>
        <v>0.37129925000000003</v>
      </c>
      <c r="D4319">
        <f t="shared" si="201"/>
        <v>0.37129925000000003</v>
      </c>
      <c r="E4319">
        <f t="shared" si="202"/>
        <v>0.25507607075471689</v>
      </c>
      <c r="F4319">
        <f t="shared" si="203"/>
        <v>0</v>
      </c>
    </row>
    <row r="4320" spans="1:6" x14ac:dyDescent="0.25">
      <c r="A4320">
        <v>4311</v>
      </c>
      <c r="B4320">
        <f>'Założenia i wyniki'!$E$6*Znorm.Profile!B4320*((100-(24*'Założenia i wyniki'!$E$9))/100)</f>
        <v>0.23906890566037731</v>
      </c>
      <c r="C4320">
        <f>'Założenia i wyniki'!$E$8*Znorm.Profile!C4320*(1+'Założenia i wyniki'!$E$10/100)^24</f>
        <v>0.37567915000000002</v>
      </c>
      <c r="D4320">
        <f t="shared" si="201"/>
        <v>0.23906890566037731</v>
      </c>
      <c r="E4320">
        <f t="shared" si="202"/>
        <v>0</v>
      </c>
      <c r="F4320">
        <f t="shared" si="203"/>
        <v>0.13661024433962271</v>
      </c>
    </row>
    <row r="4321" spans="1:6" x14ac:dyDescent="0.25">
      <c r="A4321">
        <v>4312</v>
      </c>
      <c r="B4321">
        <f>'Założenia i wyniki'!$E$6*Znorm.Profile!B4321*((100-(24*'Założenia i wyniki'!$E$9))/100)</f>
        <v>0.72566022641509431</v>
      </c>
      <c r="C4321">
        <f>'Założenia i wyniki'!$E$8*Znorm.Profile!C4321*(1+'Założenia i wyniki'!$E$10/100)^24</f>
        <v>0.38463039999999998</v>
      </c>
      <c r="D4321">
        <f t="shared" si="201"/>
        <v>0.38463039999999998</v>
      </c>
      <c r="E4321">
        <f t="shared" si="202"/>
        <v>0.34102982641509433</v>
      </c>
      <c r="F4321">
        <f t="shared" si="203"/>
        <v>0</v>
      </c>
    </row>
    <row r="4322" spans="1:6" x14ac:dyDescent="0.25">
      <c r="A4322">
        <v>4313</v>
      </c>
      <c r="B4322">
        <f>'Założenia i wyniki'!$E$6*Znorm.Profile!B4322*((100-(24*'Założenia i wyniki'!$E$9))/100)</f>
        <v>0.73662158490566032</v>
      </c>
      <c r="C4322">
        <f>'Założenia i wyniki'!$E$8*Znorm.Profile!C4322*(1+'Założenia i wyniki'!$E$10/100)^24</f>
        <v>0.39354315000000001</v>
      </c>
      <c r="D4322">
        <f t="shared" si="201"/>
        <v>0.39354315000000001</v>
      </c>
      <c r="E4322">
        <f t="shared" si="202"/>
        <v>0.34307843490566031</v>
      </c>
      <c r="F4322">
        <f t="shared" si="203"/>
        <v>0</v>
      </c>
    </row>
    <row r="4323" spans="1:6" x14ac:dyDescent="0.25">
      <c r="A4323">
        <v>4314</v>
      </c>
      <c r="B4323">
        <f>'Założenia i wyniki'!$E$6*Znorm.Profile!B4323*((100-(24*'Założenia i wyniki'!$E$9))/100)</f>
        <v>0.25576249056603767</v>
      </c>
      <c r="C4323">
        <f>'Założenia i wyniki'!$E$8*Znorm.Profile!C4323*(1+'Założenia i wyniki'!$E$10/100)^24</f>
        <v>0.39845749999999996</v>
      </c>
      <c r="D4323">
        <f t="shared" si="201"/>
        <v>0.25576249056603767</v>
      </c>
      <c r="E4323">
        <f t="shared" si="202"/>
        <v>0</v>
      </c>
      <c r="F4323">
        <f t="shared" si="203"/>
        <v>0.14269500943396229</v>
      </c>
    </row>
    <row r="4324" spans="1:6" x14ac:dyDescent="0.25">
      <c r="A4324">
        <v>4315</v>
      </c>
      <c r="B4324">
        <f>'Założenia i wyniki'!$E$6*Znorm.Profile!B4324*((100-(24*'Założenia i wyniki'!$E$9))/100)</f>
        <v>0.10906475471698114</v>
      </c>
      <c r="C4324">
        <f>'Założenia i wyniki'!$E$8*Znorm.Profile!C4324*(1+'Założenia i wyniki'!$E$10/100)^24</f>
        <v>0.41968045000000004</v>
      </c>
      <c r="D4324">
        <f t="shared" si="201"/>
        <v>0.10906475471698114</v>
      </c>
      <c r="E4324">
        <f t="shared" si="202"/>
        <v>0</v>
      </c>
      <c r="F4324">
        <f t="shared" si="203"/>
        <v>0.31061569528301891</v>
      </c>
    </row>
    <row r="4325" spans="1:6" x14ac:dyDescent="0.25">
      <c r="A4325">
        <v>4316</v>
      </c>
      <c r="B4325">
        <f>'Założenia i wyniki'!$E$6*Znorm.Profile!B4325*((100-(24*'Założenia i wyniki'!$E$9))/100)</f>
        <v>0</v>
      </c>
      <c r="C4325">
        <f>'Założenia i wyniki'!$E$8*Znorm.Profile!C4325*(1+'Założenia i wyniki'!$E$10/100)^24</f>
        <v>0.44543939999999999</v>
      </c>
      <c r="D4325">
        <f t="shared" si="201"/>
        <v>0</v>
      </c>
      <c r="E4325">
        <f t="shared" si="202"/>
        <v>0</v>
      </c>
      <c r="F4325">
        <f t="shared" si="203"/>
        <v>0.44543939999999999</v>
      </c>
    </row>
    <row r="4326" spans="1:6" x14ac:dyDescent="0.25">
      <c r="A4326">
        <v>4317</v>
      </c>
      <c r="B4326">
        <f>'Założenia i wyniki'!$E$6*Znorm.Profile!B4326*((100-(24*'Założenia i wyniki'!$E$9))/100)</f>
        <v>0</v>
      </c>
      <c r="C4326">
        <f>'Założenia i wyniki'!$E$8*Znorm.Profile!C4326*(1+'Założenia i wyniki'!$E$10/100)^24</f>
        <v>0.47012909999999997</v>
      </c>
      <c r="D4326">
        <f t="shared" si="201"/>
        <v>0</v>
      </c>
      <c r="E4326">
        <f t="shared" si="202"/>
        <v>0</v>
      </c>
      <c r="F4326">
        <f t="shared" si="203"/>
        <v>0.47012909999999997</v>
      </c>
    </row>
    <row r="4327" spans="1:6" x14ac:dyDescent="0.25">
      <c r="A4327">
        <v>4318</v>
      </c>
      <c r="B4327">
        <f>'Założenia i wyniki'!$E$6*Znorm.Profile!B4327*((100-(24*'Założenia i wyniki'!$E$9))/100)</f>
        <v>0</v>
      </c>
      <c r="C4327">
        <f>'Założenia i wyniki'!$E$8*Znorm.Profile!C4327*(1+'Założenia i wyniki'!$E$10/100)^24</f>
        <v>0.41477275000000002</v>
      </c>
      <c r="D4327">
        <f t="shared" si="201"/>
        <v>0</v>
      </c>
      <c r="E4327">
        <f t="shared" si="202"/>
        <v>0</v>
      </c>
      <c r="F4327">
        <f t="shared" si="203"/>
        <v>0.41477275000000002</v>
      </c>
    </row>
    <row r="4328" spans="1:6" x14ac:dyDescent="0.25">
      <c r="A4328">
        <v>4319</v>
      </c>
      <c r="B4328">
        <f>'Założenia i wyniki'!$E$6*Znorm.Profile!B4328*((100-(24*'Założenia i wyniki'!$E$9))/100)</f>
        <v>0</v>
      </c>
      <c r="C4328">
        <f>'Założenia i wyniki'!$E$8*Znorm.Profile!C4328*(1+'Założenia i wyniki'!$E$10/100)^24</f>
        <v>0.30754359999999997</v>
      </c>
      <c r="D4328">
        <f t="shared" si="201"/>
        <v>0</v>
      </c>
      <c r="E4328">
        <f t="shared" si="202"/>
        <v>0</v>
      </c>
      <c r="F4328">
        <f t="shared" si="203"/>
        <v>0.30754359999999997</v>
      </c>
    </row>
    <row r="4329" spans="1:6" x14ac:dyDescent="0.25">
      <c r="A4329">
        <v>4320</v>
      </c>
      <c r="B4329">
        <f>'Założenia i wyniki'!$E$6*Znorm.Profile!B4329*((100-(24*'Założenia i wyniki'!$E$9))/100)</f>
        <v>0</v>
      </c>
      <c r="C4329">
        <f>'Założenia i wyniki'!$E$8*Znorm.Profile!C4329*(1+'Założenia i wyniki'!$E$10/100)^24</f>
        <v>0.23299745000000002</v>
      </c>
      <c r="D4329">
        <f t="shared" si="201"/>
        <v>0</v>
      </c>
      <c r="E4329">
        <f t="shared" si="202"/>
        <v>0</v>
      </c>
      <c r="F4329">
        <f t="shared" si="203"/>
        <v>0.23299745000000002</v>
      </c>
    </row>
    <row r="4330" spans="1:6" x14ac:dyDescent="0.25">
      <c r="A4330">
        <v>4321</v>
      </c>
      <c r="B4330">
        <f>'Założenia i wyniki'!$E$6*Znorm.Profile!B4330*((100-(24*'Założenia i wyniki'!$E$9))/100)</f>
        <v>0</v>
      </c>
      <c r="C4330">
        <f>'Założenia i wyniki'!$E$8*Znorm.Profile!C4330*(1+'Założenia i wyniki'!$E$10/100)^24</f>
        <v>0.19845174999999998</v>
      </c>
      <c r="D4330">
        <f t="shared" si="201"/>
        <v>0</v>
      </c>
      <c r="E4330">
        <f t="shared" si="202"/>
        <v>0</v>
      </c>
      <c r="F4330">
        <f t="shared" si="203"/>
        <v>0.19845174999999998</v>
      </c>
    </row>
    <row r="4331" spans="1:6" x14ac:dyDescent="0.25">
      <c r="A4331">
        <v>4322</v>
      </c>
      <c r="B4331">
        <f>'Założenia i wyniki'!$E$6*Znorm.Profile!B4331*((100-(24*'Założenia i wyniki'!$E$9))/100)</f>
        <v>0</v>
      </c>
      <c r="C4331">
        <f>'Założenia i wyniki'!$E$8*Znorm.Profile!C4331*(1+'Założenia i wyniki'!$E$10/100)^24</f>
        <v>0.18131889999999998</v>
      </c>
      <c r="D4331">
        <f t="shared" si="201"/>
        <v>0</v>
      </c>
      <c r="E4331">
        <f t="shared" si="202"/>
        <v>0</v>
      </c>
      <c r="F4331">
        <f t="shared" si="203"/>
        <v>0.18131889999999998</v>
      </c>
    </row>
    <row r="4332" spans="1:6" x14ac:dyDescent="0.25">
      <c r="A4332">
        <v>4323</v>
      </c>
      <c r="B4332">
        <f>'Założenia i wyniki'!$E$6*Znorm.Profile!B4332*((100-(24*'Założenia i wyniki'!$E$9))/100)</f>
        <v>0</v>
      </c>
      <c r="C4332">
        <f>'Założenia i wyniki'!$E$8*Znorm.Profile!C4332*(1+'Założenia i wyniki'!$E$10/100)^24</f>
        <v>0.17972885</v>
      </c>
      <c r="D4332">
        <f t="shared" si="201"/>
        <v>0</v>
      </c>
      <c r="E4332">
        <f t="shared" si="202"/>
        <v>0</v>
      </c>
      <c r="F4332">
        <f t="shared" si="203"/>
        <v>0.17972885</v>
      </c>
    </row>
    <row r="4333" spans="1:6" x14ac:dyDescent="0.25">
      <c r="A4333">
        <v>4324</v>
      </c>
      <c r="B4333">
        <f>'Założenia i wyniki'!$E$6*Znorm.Profile!B4333*((100-(24*'Założenia i wyniki'!$E$9))/100)</f>
        <v>0</v>
      </c>
      <c r="C4333">
        <f>'Założenia i wyniki'!$E$8*Znorm.Profile!C4333*(1+'Założenia i wyniki'!$E$10/100)^24</f>
        <v>0.19334874999999999</v>
      </c>
      <c r="D4333">
        <f t="shared" si="201"/>
        <v>0</v>
      </c>
      <c r="E4333">
        <f t="shared" si="202"/>
        <v>0</v>
      </c>
      <c r="F4333">
        <f t="shared" si="203"/>
        <v>0.19334874999999999</v>
      </c>
    </row>
    <row r="4334" spans="1:6" x14ac:dyDescent="0.25">
      <c r="A4334">
        <v>4325</v>
      </c>
      <c r="B4334">
        <f>'Założenia i wyniki'!$E$6*Znorm.Profile!B4334*((100-(24*'Założenia i wyniki'!$E$9))/100)</f>
        <v>9.5648905660377356E-2</v>
      </c>
      <c r="C4334">
        <f>'Założenia i wyniki'!$E$8*Znorm.Profile!C4334*(1+'Założenia i wyniki'!$E$10/100)^24</f>
        <v>0.23306640000000001</v>
      </c>
      <c r="D4334">
        <f t="shared" si="201"/>
        <v>9.5648905660377356E-2</v>
      </c>
      <c r="E4334">
        <f t="shared" si="202"/>
        <v>0</v>
      </c>
      <c r="F4334">
        <f t="shared" si="203"/>
        <v>0.13741749433962264</v>
      </c>
    </row>
    <row r="4335" spans="1:6" x14ac:dyDescent="0.25">
      <c r="A4335">
        <v>4326</v>
      </c>
      <c r="B4335">
        <f>'Założenia i wyniki'!$E$6*Znorm.Profile!B4335*((100-(24*'Założenia i wyniki'!$E$9))/100)</f>
        <v>0.19983516981132077</v>
      </c>
      <c r="C4335">
        <f>'Założenia i wyniki'!$E$8*Znorm.Profile!C4335*(1+'Założenia i wyniki'!$E$10/100)^24</f>
        <v>0.29003554999999998</v>
      </c>
      <c r="D4335">
        <f t="shared" si="201"/>
        <v>0.19983516981132077</v>
      </c>
      <c r="E4335">
        <f t="shared" si="202"/>
        <v>0</v>
      </c>
      <c r="F4335">
        <f t="shared" si="203"/>
        <v>9.0200380188679208E-2</v>
      </c>
    </row>
    <row r="4336" spans="1:6" x14ac:dyDescent="0.25">
      <c r="A4336">
        <v>4327</v>
      </c>
      <c r="B4336">
        <f>'Założenia i wyniki'!$E$6*Znorm.Profile!B4336*((100-(24*'Założenia i wyniki'!$E$9))/100)</f>
        <v>0.63912799999999992</v>
      </c>
      <c r="C4336">
        <f>'Założenia i wyniki'!$E$8*Znorm.Profile!C4336*(1+'Założenia i wyniki'!$E$10/100)^24</f>
        <v>0.33992</v>
      </c>
      <c r="D4336">
        <f t="shared" si="201"/>
        <v>0.33992</v>
      </c>
      <c r="E4336">
        <f t="shared" si="202"/>
        <v>0.29920799999999992</v>
      </c>
      <c r="F4336">
        <f t="shared" si="203"/>
        <v>0</v>
      </c>
    </row>
    <row r="4337" spans="1:6" x14ac:dyDescent="0.25">
      <c r="A4337">
        <v>4328</v>
      </c>
      <c r="B4337">
        <f>'Założenia i wyniki'!$E$6*Znorm.Profile!B4337*((100-(24*'Założenia i wyniki'!$E$9))/100)</f>
        <v>1.129904150943396</v>
      </c>
      <c r="C4337">
        <f>'Założenia i wyniki'!$E$8*Znorm.Profile!C4337*(1+'Założenia i wyniki'!$E$10/100)^24</f>
        <v>0.37535540000000001</v>
      </c>
      <c r="D4337">
        <f t="shared" si="201"/>
        <v>0.37535540000000001</v>
      </c>
      <c r="E4337">
        <f t="shared" si="202"/>
        <v>0.75454875094339602</v>
      </c>
      <c r="F4337">
        <f t="shared" si="203"/>
        <v>0</v>
      </c>
    </row>
    <row r="4338" spans="1:6" x14ac:dyDescent="0.25">
      <c r="A4338">
        <v>4329</v>
      </c>
      <c r="B4338">
        <f>'Założenia i wyniki'!$E$6*Znorm.Profile!B4338*((100-(24*'Założenia i wyniki'!$E$9))/100)</f>
        <v>1.5111124528301889</v>
      </c>
      <c r="C4338">
        <f>'Założenia i wyniki'!$E$8*Znorm.Profile!C4338*(1+'Założenia i wyniki'!$E$10/100)^24</f>
        <v>0.3845961</v>
      </c>
      <c r="D4338">
        <f t="shared" si="201"/>
        <v>0.3845961</v>
      </c>
      <c r="E4338">
        <f t="shared" si="202"/>
        <v>1.1265163528301889</v>
      </c>
      <c r="F4338">
        <f t="shared" si="203"/>
        <v>0</v>
      </c>
    </row>
    <row r="4339" spans="1:6" x14ac:dyDescent="0.25">
      <c r="A4339">
        <v>4330</v>
      </c>
      <c r="B4339">
        <f>'Założenia i wyniki'!$E$6*Znorm.Profile!B4339*((100-(24*'Założenia i wyniki'!$E$9))/100)</f>
        <v>1.6940558490566038</v>
      </c>
      <c r="C4339">
        <f>'Założenia i wyniki'!$E$8*Znorm.Profile!C4339*(1+'Założenia i wyniki'!$E$10/100)^24</f>
        <v>0.376355</v>
      </c>
      <c r="D4339">
        <f t="shared" si="201"/>
        <v>0.376355</v>
      </c>
      <c r="E4339">
        <f t="shared" si="202"/>
        <v>1.3177008490566038</v>
      </c>
      <c r="F4339">
        <f t="shared" si="203"/>
        <v>0</v>
      </c>
    </row>
    <row r="4340" spans="1:6" x14ac:dyDescent="0.25">
      <c r="A4340">
        <v>4331</v>
      </c>
      <c r="B4340">
        <f>'Założenia i wyniki'!$E$6*Znorm.Profile!B4340*((100-(24*'Założenia i wyniki'!$E$9))/100)</f>
        <v>1.7567139622641506</v>
      </c>
      <c r="C4340">
        <f>'Założenia i wyniki'!$E$8*Znorm.Profile!C4340*(1+'Założenia i wyniki'!$E$10/100)^24</f>
        <v>0.3762703</v>
      </c>
      <c r="D4340">
        <f t="shared" si="201"/>
        <v>0.3762703</v>
      </c>
      <c r="E4340">
        <f t="shared" si="202"/>
        <v>1.3804436622641505</v>
      </c>
      <c r="F4340">
        <f t="shared" si="203"/>
        <v>0</v>
      </c>
    </row>
    <row r="4341" spans="1:6" x14ac:dyDescent="0.25">
      <c r="A4341">
        <v>4332</v>
      </c>
      <c r="B4341">
        <f>'Założenia i wyniki'!$E$6*Znorm.Profile!B4341*((100-(24*'Założenia i wyniki'!$E$9))/100)</f>
        <v>1.7247750943396225</v>
      </c>
      <c r="C4341">
        <f>'Założenia i wyniki'!$E$8*Znorm.Profile!C4341*(1+'Założenia i wyniki'!$E$10/100)^24</f>
        <v>0.37617720000000004</v>
      </c>
      <c r="D4341">
        <f t="shared" si="201"/>
        <v>0.37617720000000004</v>
      </c>
      <c r="E4341">
        <f t="shared" si="202"/>
        <v>1.3485978943396224</v>
      </c>
      <c r="F4341">
        <f t="shared" si="203"/>
        <v>0</v>
      </c>
    </row>
    <row r="4342" spans="1:6" x14ac:dyDescent="0.25">
      <c r="A4342">
        <v>4333</v>
      </c>
      <c r="B4342">
        <f>'Założenia i wyniki'!$E$6*Znorm.Profile!B4342*((100-(24*'Założenia i wyniki'!$E$9))/100)</f>
        <v>1.130971320754717</v>
      </c>
      <c r="C4342">
        <f>'Założenia i wyniki'!$E$8*Znorm.Profile!C4342*(1+'Założenia i wyniki'!$E$10/100)^24</f>
        <v>0.37342305000000003</v>
      </c>
      <c r="D4342">
        <f t="shared" si="201"/>
        <v>0.37342305000000003</v>
      </c>
      <c r="E4342">
        <f t="shared" si="202"/>
        <v>0.75754827075471698</v>
      </c>
      <c r="F4342">
        <f t="shared" si="203"/>
        <v>0</v>
      </c>
    </row>
    <row r="4343" spans="1:6" x14ac:dyDescent="0.25">
      <c r="A4343">
        <v>4334</v>
      </c>
      <c r="B4343">
        <f>'Założenia i wyniki'!$E$6*Znorm.Profile!B4343*((100-(24*'Założenia i wyniki'!$E$9))/100)</f>
        <v>1.4010415094339621</v>
      </c>
      <c r="C4343">
        <f>'Założenia i wyniki'!$E$8*Znorm.Profile!C4343*(1+'Założenia i wyniki'!$E$10/100)^24</f>
        <v>0.36853459999999999</v>
      </c>
      <c r="D4343">
        <f t="shared" si="201"/>
        <v>0.36853459999999999</v>
      </c>
      <c r="E4343">
        <f t="shared" si="202"/>
        <v>1.0325069094339621</v>
      </c>
      <c r="F4343">
        <f t="shared" si="203"/>
        <v>0</v>
      </c>
    </row>
    <row r="4344" spans="1:6" x14ac:dyDescent="0.25">
      <c r="A4344">
        <v>4335</v>
      </c>
      <c r="B4344">
        <f>'Założenia i wyniki'!$E$6*Znorm.Profile!B4344*((100-(24*'Założenia i wyniki'!$E$9))/100)</f>
        <v>0.43330905660377361</v>
      </c>
      <c r="C4344">
        <f>'Założenia i wyniki'!$E$8*Znorm.Profile!C4344*(1+'Założenia i wyniki'!$E$10/100)^24</f>
        <v>0.38130575</v>
      </c>
      <c r="D4344">
        <f t="shared" si="201"/>
        <v>0.38130575</v>
      </c>
      <c r="E4344">
        <f t="shared" si="202"/>
        <v>5.2003306603773614E-2</v>
      </c>
      <c r="F4344">
        <f t="shared" si="203"/>
        <v>0</v>
      </c>
    </row>
    <row r="4345" spans="1:6" x14ac:dyDescent="0.25">
      <c r="A4345">
        <v>4336</v>
      </c>
      <c r="B4345">
        <f>'Założenia i wyniki'!$E$6*Znorm.Profile!B4345*((100-(24*'Założenia i wyniki'!$E$9))/100)</f>
        <v>0.47096490566037735</v>
      </c>
      <c r="C4345">
        <f>'Założenia i wyniki'!$E$8*Znorm.Profile!C4345*(1+'Założenia i wyniki'!$E$10/100)^24</f>
        <v>0.38057950000000002</v>
      </c>
      <c r="D4345">
        <f t="shared" si="201"/>
        <v>0.38057950000000002</v>
      </c>
      <c r="E4345">
        <f t="shared" si="202"/>
        <v>9.0385405660377338E-2</v>
      </c>
      <c r="F4345">
        <f t="shared" si="203"/>
        <v>0</v>
      </c>
    </row>
    <row r="4346" spans="1:6" x14ac:dyDescent="0.25">
      <c r="A4346">
        <v>4337</v>
      </c>
      <c r="B4346">
        <f>'Założenia i wyniki'!$E$6*Znorm.Profile!B4346*((100-(24*'Założenia i wyniki'!$E$9))/100)</f>
        <v>0.49553267924528305</v>
      </c>
      <c r="C4346">
        <f>'Założenia i wyniki'!$E$8*Znorm.Profile!C4346*(1+'Założenia i wyniki'!$E$10/100)^24</f>
        <v>0.40043745000000003</v>
      </c>
      <c r="D4346">
        <f t="shared" si="201"/>
        <v>0.40043745000000003</v>
      </c>
      <c r="E4346">
        <f t="shared" si="202"/>
        <v>9.5095229245283019E-2</v>
      </c>
      <c r="F4346">
        <f t="shared" si="203"/>
        <v>0</v>
      </c>
    </row>
    <row r="4347" spans="1:6" x14ac:dyDescent="0.25">
      <c r="A4347">
        <v>4338</v>
      </c>
      <c r="B4347">
        <f>'Założenia i wyniki'!$E$6*Znorm.Profile!B4347*((100-(24*'Założenia i wyniki'!$E$9))/100)</f>
        <v>0.3102262641509434</v>
      </c>
      <c r="C4347">
        <f>'Założenia i wyniki'!$E$8*Znorm.Profile!C4347*(1+'Założenia i wyniki'!$E$10/100)^24</f>
        <v>0.40006190000000003</v>
      </c>
      <c r="D4347">
        <f t="shared" si="201"/>
        <v>0.3102262641509434</v>
      </c>
      <c r="E4347">
        <f t="shared" si="202"/>
        <v>0</v>
      </c>
      <c r="F4347">
        <f t="shared" si="203"/>
        <v>8.9835635849056628E-2</v>
      </c>
    </row>
    <row r="4348" spans="1:6" x14ac:dyDescent="0.25">
      <c r="A4348">
        <v>4339</v>
      </c>
      <c r="B4348">
        <f>'Założenia i wyniki'!$E$6*Znorm.Profile!B4348*((100-(24*'Założenia i wyniki'!$E$9))/100)</f>
        <v>0.12703132075471696</v>
      </c>
      <c r="C4348">
        <f>'Założenia i wyniki'!$E$8*Znorm.Profile!C4348*(1+'Założenia i wyniki'!$E$10/100)^24</f>
        <v>0.42487514999999998</v>
      </c>
      <c r="D4348">
        <f t="shared" si="201"/>
        <v>0.12703132075471696</v>
      </c>
      <c r="E4348">
        <f t="shared" si="202"/>
        <v>0</v>
      </c>
      <c r="F4348">
        <f t="shared" si="203"/>
        <v>0.29784382924528302</v>
      </c>
    </row>
    <row r="4349" spans="1:6" x14ac:dyDescent="0.25">
      <c r="A4349">
        <v>4340</v>
      </c>
      <c r="B4349">
        <f>'Założenia i wyniki'!$E$6*Znorm.Profile!B4349*((100-(24*'Założenia i wyniki'!$E$9))/100)</f>
        <v>6.0771509433962265E-3</v>
      </c>
      <c r="C4349">
        <f>'Założenia i wyniki'!$E$8*Znorm.Profile!C4349*(1+'Założenia i wyniki'!$E$10/100)^24</f>
        <v>0.45310194999999998</v>
      </c>
      <c r="D4349">
        <f t="shared" si="201"/>
        <v>6.0771509433962265E-3</v>
      </c>
      <c r="E4349">
        <f t="shared" si="202"/>
        <v>0</v>
      </c>
      <c r="F4349">
        <f t="shared" si="203"/>
        <v>0.44702479905660375</v>
      </c>
    </row>
    <row r="4350" spans="1:6" x14ac:dyDescent="0.25">
      <c r="A4350">
        <v>4341</v>
      </c>
      <c r="B4350">
        <f>'Założenia i wyniki'!$E$6*Znorm.Profile!B4350*((100-(24*'Założenia i wyniki'!$E$9))/100)</f>
        <v>0</v>
      </c>
      <c r="C4350">
        <f>'Założenia i wyniki'!$E$8*Znorm.Profile!C4350*(1+'Założenia i wyniki'!$E$10/100)^24</f>
        <v>0.46201959999999997</v>
      </c>
      <c r="D4350">
        <f t="shared" si="201"/>
        <v>0</v>
      </c>
      <c r="E4350">
        <f t="shared" si="202"/>
        <v>0</v>
      </c>
      <c r="F4350">
        <f t="shared" si="203"/>
        <v>0.46201959999999997</v>
      </c>
    </row>
    <row r="4351" spans="1:6" x14ac:dyDescent="0.25">
      <c r="A4351">
        <v>4342</v>
      </c>
      <c r="B4351">
        <f>'Założenia i wyniki'!$E$6*Znorm.Profile!B4351*((100-(24*'Założenia i wyniki'!$E$9))/100)</f>
        <v>0</v>
      </c>
      <c r="C4351">
        <f>'Założenia i wyniki'!$E$8*Znorm.Profile!C4351*(1+'Założenia i wyniki'!$E$10/100)^24</f>
        <v>0.39687060000000002</v>
      </c>
      <c r="D4351">
        <f t="shared" si="201"/>
        <v>0</v>
      </c>
      <c r="E4351">
        <f t="shared" si="202"/>
        <v>0</v>
      </c>
      <c r="F4351">
        <f t="shared" si="203"/>
        <v>0.39687060000000002</v>
      </c>
    </row>
    <row r="4352" spans="1:6" x14ac:dyDescent="0.25">
      <c r="A4352">
        <v>4343</v>
      </c>
      <c r="B4352">
        <f>'Założenia i wyniki'!$E$6*Znorm.Profile!B4352*((100-(24*'Założenia i wyniki'!$E$9))/100)</f>
        <v>0</v>
      </c>
      <c r="C4352">
        <f>'Założenia i wyniki'!$E$8*Znorm.Profile!C4352*(1+'Założenia i wyniki'!$E$10/100)^24</f>
        <v>0.30280285000000001</v>
      </c>
      <c r="D4352">
        <f t="shared" si="201"/>
        <v>0</v>
      </c>
      <c r="E4352">
        <f t="shared" si="202"/>
        <v>0</v>
      </c>
      <c r="F4352">
        <f t="shared" si="203"/>
        <v>0.30280285000000001</v>
      </c>
    </row>
    <row r="4353" spans="1:6" x14ac:dyDescent="0.25">
      <c r="A4353">
        <v>4344</v>
      </c>
      <c r="B4353">
        <f>'Założenia i wyniki'!$E$6*Znorm.Profile!B4353*((100-(24*'Założenia i wyniki'!$E$9))/100)</f>
        <v>0</v>
      </c>
      <c r="C4353">
        <f>'Założenia i wyniki'!$E$8*Znorm.Profile!C4353*(1+'Założenia i wyniki'!$E$10/100)^24</f>
        <v>0.23637459999999999</v>
      </c>
      <c r="D4353">
        <f t="shared" si="201"/>
        <v>0</v>
      </c>
      <c r="E4353">
        <f t="shared" si="202"/>
        <v>0</v>
      </c>
      <c r="F4353">
        <f t="shared" si="203"/>
        <v>0.23637459999999999</v>
      </c>
    </row>
    <row r="4354" spans="1:6" x14ac:dyDescent="0.25">
      <c r="A4354">
        <v>4345</v>
      </c>
      <c r="B4354">
        <f>'Założenia i wyniki'!$E$6*Znorm.Profile!B4354*((100-(24*'Założenia i wyniki'!$E$9))/100)</f>
        <v>0</v>
      </c>
      <c r="C4354">
        <f>'Założenia i wyniki'!$E$8*Znorm.Profile!C4354*(1+'Założenia i wyniki'!$E$10/100)^24</f>
        <v>0.1986607</v>
      </c>
      <c r="D4354">
        <f t="shared" si="201"/>
        <v>0</v>
      </c>
      <c r="E4354">
        <f t="shared" si="202"/>
        <v>0</v>
      </c>
      <c r="F4354">
        <f t="shared" si="203"/>
        <v>0.1986607</v>
      </c>
    </row>
    <row r="4355" spans="1:6" x14ac:dyDescent="0.25">
      <c r="A4355">
        <v>4346</v>
      </c>
      <c r="B4355">
        <f>'Założenia i wyniki'!$E$6*Znorm.Profile!B4355*((100-(24*'Założenia i wyniki'!$E$9))/100)</f>
        <v>0</v>
      </c>
      <c r="C4355">
        <f>'Założenia i wyniki'!$E$8*Znorm.Profile!C4355*(1+'Założenia i wyniki'!$E$10/100)^24</f>
        <v>0.18250330000000001</v>
      </c>
      <c r="D4355">
        <f t="shared" si="201"/>
        <v>0</v>
      </c>
      <c r="E4355">
        <f t="shared" si="202"/>
        <v>0</v>
      </c>
      <c r="F4355">
        <f t="shared" si="203"/>
        <v>0.18250330000000001</v>
      </c>
    </row>
    <row r="4356" spans="1:6" x14ac:dyDescent="0.25">
      <c r="A4356">
        <v>4347</v>
      </c>
      <c r="B4356">
        <f>'Założenia i wyniki'!$E$6*Znorm.Profile!B4356*((100-(24*'Założenia i wyniki'!$E$9))/100)</f>
        <v>0</v>
      </c>
      <c r="C4356">
        <f>'Założenia i wyniki'!$E$8*Znorm.Profile!C4356*(1+'Założenia i wyniki'!$E$10/100)^24</f>
        <v>0.17639440000000001</v>
      </c>
      <c r="D4356">
        <f t="shared" si="201"/>
        <v>0</v>
      </c>
      <c r="E4356">
        <f t="shared" si="202"/>
        <v>0</v>
      </c>
      <c r="F4356">
        <f t="shared" si="203"/>
        <v>0.17639440000000001</v>
      </c>
    </row>
    <row r="4357" spans="1:6" x14ac:dyDescent="0.25">
      <c r="A4357">
        <v>4348</v>
      </c>
      <c r="B4357">
        <f>'Założenia i wyniki'!$E$6*Znorm.Profile!B4357*((100-(24*'Założenia i wyniki'!$E$9))/100)</f>
        <v>0</v>
      </c>
      <c r="C4357">
        <f>'Założenia i wyniki'!$E$8*Znorm.Profile!C4357*(1+'Założenia i wyniki'!$E$10/100)^24</f>
        <v>0.19145804999999999</v>
      </c>
      <c r="D4357">
        <f t="shared" si="201"/>
        <v>0</v>
      </c>
      <c r="E4357">
        <f t="shared" si="202"/>
        <v>0</v>
      </c>
      <c r="F4357">
        <f t="shared" si="203"/>
        <v>0.19145804999999999</v>
      </c>
    </row>
    <row r="4358" spans="1:6" x14ac:dyDescent="0.25">
      <c r="A4358">
        <v>4349</v>
      </c>
      <c r="B4358">
        <f>'Założenia i wyniki'!$E$6*Znorm.Profile!B4358*((100-(24*'Założenia i wyniki'!$E$9))/100)</f>
        <v>2.5051049056603769E-2</v>
      </c>
      <c r="C4358">
        <f>'Założenia i wyniki'!$E$8*Znorm.Profile!C4358*(1+'Założenia i wyniki'!$E$10/100)^24</f>
        <v>0.23814385000000002</v>
      </c>
      <c r="D4358">
        <f t="shared" si="201"/>
        <v>2.5051049056603769E-2</v>
      </c>
      <c r="E4358">
        <f t="shared" si="202"/>
        <v>0</v>
      </c>
      <c r="F4358">
        <f t="shared" si="203"/>
        <v>0.21309280094339625</v>
      </c>
    </row>
    <row r="4359" spans="1:6" x14ac:dyDescent="0.25">
      <c r="A4359">
        <v>4350</v>
      </c>
      <c r="B4359">
        <f>'Założenia i wyniki'!$E$6*Znorm.Profile!B4359*((100-(24*'Założenia i wyniki'!$E$9))/100)</f>
        <v>0.11599373584905659</v>
      </c>
      <c r="C4359">
        <f>'Założenia i wyniki'!$E$8*Znorm.Profile!C4359*(1+'Założenia i wyniki'!$E$10/100)^24</f>
        <v>0.29808169999999995</v>
      </c>
      <c r="D4359">
        <f t="shared" si="201"/>
        <v>0.11599373584905659</v>
      </c>
      <c r="E4359">
        <f t="shared" si="202"/>
        <v>0</v>
      </c>
      <c r="F4359">
        <f t="shared" si="203"/>
        <v>0.18208796415094336</v>
      </c>
    </row>
    <row r="4360" spans="1:6" x14ac:dyDescent="0.25">
      <c r="A4360">
        <v>4351</v>
      </c>
      <c r="B4360">
        <f>'Założenia i wyniki'!$E$6*Znorm.Profile!B4360*((100-(24*'Założenia i wyniki'!$E$9))/100)</f>
        <v>0.55412792452830195</v>
      </c>
      <c r="C4360">
        <f>'Założenia i wyniki'!$E$8*Znorm.Profile!C4360*(1+'Założenia i wyniki'!$E$10/100)^24</f>
        <v>0.34161855000000002</v>
      </c>
      <c r="D4360">
        <f t="shared" si="201"/>
        <v>0.34161855000000002</v>
      </c>
      <c r="E4360">
        <f t="shared" si="202"/>
        <v>0.21250937452830193</v>
      </c>
      <c r="F4360">
        <f t="shared" si="203"/>
        <v>0</v>
      </c>
    </row>
    <row r="4361" spans="1:6" x14ac:dyDescent="0.25">
      <c r="A4361">
        <v>4352</v>
      </c>
      <c r="B4361">
        <f>'Założenia i wyniki'!$E$6*Znorm.Profile!B4361*((100-(24*'Założenia i wyniki'!$E$9))/100)</f>
        <v>1.1202996226415094</v>
      </c>
      <c r="C4361">
        <f>'Założenia i wyniki'!$E$8*Znorm.Profile!C4361*(1+'Założenia i wyniki'!$E$10/100)^24</f>
        <v>0.36755774999999996</v>
      </c>
      <c r="D4361">
        <f t="shared" si="201"/>
        <v>0.36755774999999996</v>
      </c>
      <c r="E4361">
        <f t="shared" si="202"/>
        <v>0.75274187264150938</v>
      </c>
      <c r="F4361">
        <f t="shared" si="203"/>
        <v>0</v>
      </c>
    </row>
    <row r="4362" spans="1:6" x14ac:dyDescent="0.25">
      <c r="A4362">
        <v>4353</v>
      </c>
      <c r="B4362">
        <f>'Założenia i wyniki'!$E$6*Znorm.Profile!B4362*((100-(24*'Założenia i wyniki'!$E$9))/100)</f>
        <v>1.5219366037735846</v>
      </c>
      <c r="C4362">
        <f>'Założenia i wyniki'!$E$8*Znorm.Profile!C4362*(1+'Założenia i wyniki'!$E$10/100)^24</f>
        <v>0.37916900000000003</v>
      </c>
      <c r="D4362">
        <f t="shared" si="201"/>
        <v>0.37916900000000003</v>
      </c>
      <c r="E4362">
        <f t="shared" si="202"/>
        <v>1.1427676037735846</v>
      </c>
      <c r="F4362">
        <f t="shared" si="203"/>
        <v>0</v>
      </c>
    </row>
    <row r="4363" spans="1:6" x14ac:dyDescent="0.25">
      <c r="A4363">
        <v>4354</v>
      </c>
      <c r="B4363">
        <f>'Założenia i wyniki'!$E$6*Znorm.Profile!B4363*((100-(24*'Założenia i wyniki'!$E$9))/100)</f>
        <v>1.6076150943396226</v>
      </c>
      <c r="C4363">
        <f>'Założenia i wyniki'!$E$8*Znorm.Profile!C4363*(1+'Założenia i wyniki'!$E$10/100)^24</f>
        <v>0.37225719999999995</v>
      </c>
      <c r="D4363">
        <f t="shared" ref="D4363:D4426" si="204">IF(B4363&lt;=C4363,B4363,C4363)</f>
        <v>0.37225719999999995</v>
      </c>
      <c r="E4363">
        <f t="shared" ref="E4363:E4426" si="205">IF(B4363&gt;C4363,B4363-C4363,0)</f>
        <v>1.2353578943396226</v>
      </c>
      <c r="F4363">
        <f t="shared" ref="F4363:F4426" si="206">IF(B4363&lt;C4363,C4363-B4363,0)</f>
        <v>0</v>
      </c>
    </row>
    <row r="4364" spans="1:6" x14ac:dyDescent="0.25">
      <c r="A4364">
        <v>4355</v>
      </c>
      <c r="B4364">
        <f>'Założenia i wyniki'!$E$6*Znorm.Profile!B4364*((100-(24*'Założenia i wyniki'!$E$9))/100)</f>
        <v>1.4337426415094341</v>
      </c>
      <c r="C4364">
        <f>'Założenia i wyniki'!$E$8*Znorm.Profile!C4364*(1+'Założenia i wyniki'!$E$10/100)^24</f>
        <v>0.38017699999999999</v>
      </c>
      <c r="D4364">
        <f t="shared" si="204"/>
        <v>0.38017699999999999</v>
      </c>
      <c r="E4364">
        <f t="shared" si="205"/>
        <v>1.0535656415094341</v>
      </c>
      <c r="F4364">
        <f t="shared" si="206"/>
        <v>0</v>
      </c>
    </row>
    <row r="4365" spans="1:6" x14ac:dyDescent="0.25">
      <c r="A4365">
        <v>4356</v>
      </c>
      <c r="B4365">
        <f>'Założenia i wyniki'!$E$6*Znorm.Profile!B4365*((100-(24*'Założenia i wyniki'!$E$9))/100)</f>
        <v>1.1603184905660375</v>
      </c>
      <c r="C4365">
        <f>'Założenia i wyniki'!$E$8*Znorm.Profile!C4365*(1+'Założenia i wyniki'!$E$10/100)^24</f>
        <v>0.38006359999999995</v>
      </c>
      <c r="D4365">
        <f t="shared" si="204"/>
        <v>0.38006359999999995</v>
      </c>
      <c r="E4365">
        <f t="shared" si="205"/>
        <v>0.78025489056603758</v>
      </c>
      <c r="F4365">
        <f t="shared" si="206"/>
        <v>0</v>
      </c>
    </row>
    <row r="4366" spans="1:6" x14ac:dyDescent="0.25">
      <c r="A4366">
        <v>4357</v>
      </c>
      <c r="B4366">
        <f>'Założenia i wyniki'!$E$6*Znorm.Profile!B4366*((100-(24*'Założenia i wyniki'!$E$9))/100)</f>
        <v>1.3239766037735849</v>
      </c>
      <c r="C4366">
        <f>'Założenia i wyniki'!$E$8*Znorm.Profile!C4366*(1+'Założenia i wyniki'!$E$10/100)^24</f>
        <v>0.37139444999999999</v>
      </c>
      <c r="D4366">
        <f t="shared" si="204"/>
        <v>0.37139444999999999</v>
      </c>
      <c r="E4366">
        <f t="shared" si="205"/>
        <v>0.95258215377358502</v>
      </c>
      <c r="F4366">
        <f t="shared" si="206"/>
        <v>0</v>
      </c>
    </row>
    <row r="4367" spans="1:6" x14ac:dyDescent="0.25">
      <c r="A4367">
        <v>4358</v>
      </c>
      <c r="B4367">
        <f>'Założenia i wyniki'!$E$6*Znorm.Profile!B4367*((100-(24*'Założenia i wyniki'!$E$9))/100)</f>
        <v>1.3900649056603773</v>
      </c>
      <c r="C4367">
        <f>'Założenia i wyniki'!$E$8*Znorm.Profile!C4367*(1+'Założenia i wyniki'!$E$10/100)^24</f>
        <v>0.36926750000000003</v>
      </c>
      <c r="D4367">
        <f t="shared" si="204"/>
        <v>0.36926750000000003</v>
      </c>
      <c r="E4367">
        <f t="shared" si="205"/>
        <v>1.0207974056603772</v>
      </c>
      <c r="F4367">
        <f t="shared" si="206"/>
        <v>0</v>
      </c>
    </row>
    <row r="4368" spans="1:6" x14ac:dyDescent="0.25">
      <c r="A4368">
        <v>4359</v>
      </c>
      <c r="B4368">
        <f>'Założenia i wyniki'!$E$6*Znorm.Profile!B4368*((100-(24*'Założenia i wyniki'!$E$9))/100)</f>
        <v>1.3600316981132072</v>
      </c>
      <c r="C4368">
        <f>'Założenia i wyniki'!$E$8*Znorm.Profile!C4368*(1+'Założenia i wyniki'!$E$10/100)^24</f>
        <v>0.37928695000000001</v>
      </c>
      <c r="D4368">
        <f t="shared" si="204"/>
        <v>0.37928695000000001</v>
      </c>
      <c r="E4368">
        <f t="shared" si="205"/>
        <v>0.98074474811320722</v>
      </c>
      <c r="F4368">
        <f t="shared" si="206"/>
        <v>0</v>
      </c>
    </row>
    <row r="4369" spans="1:6" x14ac:dyDescent="0.25">
      <c r="A4369">
        <v>4360</v>
      </c>
      <c r="B4369">
        <f>'Założenia i wyniki'!$E$6*Znorm.Profile!B4369*((100-(24*'Założenia i wyniki'!$E$9))/100)</f>
        <v>1.0652641509433962</v>
      </c>
      <c r="C4369">
        <f>'Założenia i wyniki'!$E$8*Znorm.Profile!C4369*(1+'Założenia i wyniki'!$E$10/100)^24</f>
        <v>0.38809715</v>
      </c>
      <c r="D4369">
        <f t="shared" si="204"/>
        <v>0.38809715</v>
      </c>
      <c r="E4369">
        <f t="shared" si="205"/>
        <v>0.67716700094339621</v>
      </c>
      <c r="F4369">
        <f t="shared" si="206"/>
        <v>0</v>
      </c>
    </row>
    <row r="4370" spans="1:6" x14ac:dyDescent="0.25">
      <c r="A4370">
        <v>4361</v>
      </c>
      <c r="B4370">
        <f>'Założenia i wyniki'!$E$6*Znorm.Profile!B4370*((100-(24*'Założenia i wyniki'!$E$9))/100)</f>
        <v>0.70568890566037734</v>
      </c>
      <c r="C4370">
        <f>'Założenia i wyniki'!$E$8*Znorm.Profile!C4370*(1+'Założenia i wyniki'!$E$10/100)^24</f>
        <v>0.40783819999999998</v>
      </c>
      <c r="D4370">
        <f t="shared" si="204"/>
        <v>0.40783819999999998</v>
      </c>
      <c r="E4370">
        <f t="shared" si="205"/>
        <v>0.29785070566037736</v>
      </c>
      <c r="F4370">
        <f t="shared" si="206"/>
        <v>0</v>
      </c>
    </row>
    <row r="4371" spans="1:6" x14ac:dyDescent="0.25">
      <c r="A4371">
        <v>4362</v>
      </c>
      <c r="B4371">
        <f>'Założenia i wyniki'!$E$6*Znorm.Profile!B4371*((100-(24*'Założenia i wyniki'!$E$9))/100)</f>
        <v>0.29710007547169809</v>
      </c>
      <c r="C4371">
        <f>'Założenia i wyniki'!$E$8*Znorm.Profile!C4371*(1+'Założenia i wyniki'!$E$10/100)^24</f>
        <v>0.40536125000000001</v>
      </c>
      <c r="D4371">
        <f t="shared" si="204"/>
        <v>0.29710007547169809</v>
      </c>
      <c r="E4371">
        <f t="shared" si="205"/>
        <v>0</v>
      </c>
      <c r="F4371">
        <f t="shared" si="206"/>
        <v>0.10826117452830192</v>
      </c>
    </row>
    <row r="4372" spans="1:6" x14ac:dyDescent="0.25">
      <c r="A4372">
        <v>4363</v>
      </c>
      <c r="B4372">
        <f>'Założenia i wyniki'!$E$6*Znorm.Profile!B4372*((100-(24*'Założenia i wyniki'!$E$9))/100)</f>
        <v>0.12432528301886792</v>
      </c>
      <c r="C4372">
        <f>'Założenia i wyniki'!$E$8*Znorm.Profile!C4372*(1+'Założenia i wyniki'!$E$10/100)^24</f>
        <v>0.42470784999999994</v>
      </c>
      <c r="D4372">
        <f t="shared" si="204"/>
        <v>0.12432528301886792</v>
      </c>
      <c r="E4372">
        <f t="shared" si="205"/>
        <v>0</v>
      </c>
      <c r="F4372">
        <f t="shared" si="206"/>
        <v>0.30038256698113203</v>
      </c>
    </row>
    <row r="4373" spans="1:6" x14ac:dyDescent="0.25">
      <c r="A4373">
        <v>4364</v>
      </c>
      <c r="B4373">
        <f>'Założenia i wyniki'!$E$6*Znorm.Profile!B4373*((100-(24*'Założenia i wyniki'!$E$9))/100)</f>
        <v>0</v>
      </c>
      <c r="C4373">
        <f>'Założenia i wyniki'!$E$8*Znorm.Profile!C4373*(1+'Założenia i wyniki'!$E$10/100)^24</f>
        <v>0.44697239999999999</v>
      </c>
      <c r="D4373">
        <f t="shared" si="204"/>
        <v>0</v>
      </c>
      <c r="E4373">
        <f t="shared" si="205"/>
        <v>0</v>
      </c>
      <c r="F4373">
        <f t="shared" si="206"/>
        <v>0.44697239999999999</v>
      </c>
    </row>
    <row r="4374" spans="1:6" x14ac:dyDescent="0.25">
      <c r="A4374">
        <v>4365</v>
      </c>
      <c r="B4374">
        <f>'Założenia i wyniki'!$E$6*Znorm.Profile!B4374*((100-(24*'Założenia i wyniki'!$E$9))/100)</f>
        <v>0</v>
      </c>
      <c r="C4374">
        <f>'Założenia i wyniki'!$E$8*Znorm.Profile!C4374*(1+'Założenia i wyniki'!$E$10/100)^24</f>
        <v>0.47459054999999994</v>
      </c>
      <c r="D4374">
        <f t="shared" si="204"/>
        <v>0</v>
      </c>
      <c r="E4374">
        <f t="shared" si="205"/>
        <v>0</v>
      </c>
      <c r="F4374">
        <f t="shared" si="206"/>
        <v>0.47459054999999994</v>
      </c>
    </row>
    <row r="4375" spans="1:6" x14ac:dyDescent="0.25">
      <c r="A4375">
        <v>4366</v>
      </c>
      <c r="B4375">
        <f>'Założenia i wyniki'!$E$6*Znorm.Profile!B4375*((100-(24*'Założenia i wyniki'!$E$9))/100)</f>
        <v>0</v>
      </c>
      <c r="C4375">
        <f>'Założenia i wyniki'!$E$8*Znorm.Profile!C4375*(1+'Założenia i wyniki'!$E$10/100)^24</f>
        <v>0.41266890000000001</v>
      </c>
      <c r="D4375">
        <f t="shared" si="204"/>
        <v>0</v>
      </c>
      <c r="E4375">
        <f t="shared" si="205"/>
        <v>0</v>
      </c>
      <c r="F4375">
        <f t="shared" si="206"/>
        <v>0.41266890000000001</v>
      </c>
    </row>
    <row r="4376" spans="1:6" x14ac:dyDescent="0.25">
      <c r="A4376">
        <v>4367</v>
      </c>
      <c r="B4376">
        <f>'Założenia i wyniki'!$E$6*Znorm.Profile!B4376*((100-(24*'Założenia i wyniki'!$E$9))/100)</f>
        <v>0</v>
      </c>
      <c r="C4376">
        <f>'Założenia i wyniki'!$E$8*Znorm.Profile!C4376*(1+'Założenia i wyniki'!$E$10/100)^24</f>
        <v>0.31079964999999998</v>
      </c>
      <c r="D4376">
        <f t="shared" si="204"/>
        <v>0</v>
      </c>
      <c r="E4376">
        <f t="shared" si="205"/>
        <v>0</v>
      </c>
      <c r="F4376">
        <f t="shared" si="206"/>
        <v>0.31079964999999998</v>
      </c>
    </row>
    <row r="4377" spans="1:6" x14ac:dyDescent="0.25">
      <c r="A4377">
        <v>4368</v>
      </c>
      <c r="B4377">
        <f>'Założenia i wyniki'!$E$6*Znorm.Profile!B4377*((100-(24*'Założenia i wyniki'!$E$9))/100)</f>
        <v>0</v>
      </c>
      <c r="C4377">
        <f>'Założenia i wyniki'!$E$8*Znorm.Profile!C4377*(1+'Założenia i wyniki'!$E$10/100)^24</f>
        <v>0.24064144999999998</v>
      </c>
      <c r="D4377">
        <f t="shared" si="204"/>
        <v>0</v>
      </c>
      <c r="E4377">
        <f t="shared" si="205"/>
        <v>0</v>
      </c>
      <c r="F4377">
        <f t="shared" si="206"/>
        <v>0.24064144999999998</v>
      </c>
    </row>
    <row r="4378" spans="1:6" x14ac:dyDescent="0.25">
      <c r="A4378">
        <v>4369</v>
      </c>
      <c r="B4378">
        <f>'Założenia i wyniki'!$E$6*Znorm.Profile!B4378*((100-(24*'Założenia i wyniki'!$E$9))/100)</f>
        <v>0</v>
      </c>
      <c r="C4378">
        <f>'Założenia i wyniki'!$E$8*Znorm.Profile!C4378*(1+'Założenia i wyniki'!$E$10/100)^24</f>
        <v>0.20697879999999999</v>
      </c>
      <c r="D4378">
        <f t="shared" si="204"/>
        <v>0</v>
      </c>
      <c r="E4378">
        <f t="shared" si="205"/>
        <v>0</v>
      </c>
      <c r="F4378">
        <f t="shared" si="206"/>
        <v>0.20697879999999999</v>
      </c>
    </row>
    <row r="4379" spans="1:6" x14ac:dyDescent="0.25">
      <c r="A4379">
        <v>4370</v>
      </c>
      <c r="B4379">
        <f>'Założenia i wyniki'!$E$6*Znorm.Profile!B4379*((100-(24*'Założenia i wyniki'!$E$9))/100)</f>
        <v>0</v>
      </c>
      <c r="C4379">
        <f>'Założenia i wyniki'!$E$8*Znorm.Profile!C4379*(1+'Założenia i wyniki'!$E$10/100)^24</f>
        <v>0.1858437</v>
      </c>
      <c r="D4379">
        <f t="shared" si="204"/>
        <v>0</v>
      </c>
      <c r="E4379">
        <f t="shared" si="205"/>
        <v>0</v>
      </c>
      <c r="F4379">
        <f t="shared" si="206"/>
        <v>0.1858437</v>
      </c>
    </row>
    <row r="4380" spans="1:6" x14ac:dyDescent="0.25">
      <c r="A4380">
        <v>4371</v>
      </c>
      <c r="B4380">
        <f>'Założenia i wyniki'!$E$6*Znorm.Profile!B4380*((100-(24*'Założenia i wyniki'!$E$9))/100)</f>
        <v>0</v>
      </c>
      <c r="C4380">
        <f>'Założenia i wyniki'!$E$8*Znorm.Profile!C4380*(1+'Założenia i wyniki'!$E$10/100)^24</f>
        <v>0.18380634999999998</v>
      </c>
      <c r="D4380">
        <f t="shared" si="204"/>
        <v>0</v>
      </c>
      <c r="E4380">
        <f t="shared" si="205"/>
        <v>0</v>
      </c>
      <c r="F4380">
        <f t="shared" si="206"/>
        <v>0.18380634999999998</v>
      </c>
    </row>
    <row r="4381" spans="1:6" x14ac:dyDescent="0.25">
      <c r="A4381">
        <v>4372</v>
      </c>
      <c r="B4381">
        <f>'Założenia i wyniki'!$E$6*Znorm.Profile!B4381*((100-(24*'Założenia i wyniki'!$E$9))/100)</f>
        <v>0</v>
      </c>
      <c r="C4381">
        <f>'Założenia i wyniki'!$E$8*Znorm.Profile!C4381*(1+'Założenia i wyniki'!$E$10/100)^24</f>
        <v>0.19942964999999999</v>
      </c>
      <c r="D4381">
        <f t="shared" si="204"/>
        <v>0</v>
      </c>
      <c r="E4381">
        <f t="shared" si="205"/>
        <v>0</v>
      </c>
      <c r="F4381">
        <f t="shared" si="206"/>
        <v>0.19942964999999999</v>
      </c>
    </row>
    <row r="4382" spans="1:6" x14ac:dyDescent="0.25">
      <c r="A4382">
        <v>4373</v>
      </c>
      <c r="B4382">
        <f>'Założenia i wyniki'!$E$6*Znorm.Profile!B4382*((100-(24*'Założenia i wyniki'!$E$9))/100)</f>
        <v>1.4266535849056605E-2</v>
      </c>
      <c r="C4382">
        <f>'Założenia i wyniki'!$E$8*Znorm.Profile!C4382*(1+'Założenia i wyniki'!$E$10/100)^24</f>
        <v>0.23711345000000003</v>
      </c>
      <c r="D4382">
        <f t="shared" si="204"/>
        <v>1.4266535849056605E-2</v>
      </c>
      <c r="E4382">
        <f t="shared" si="205"/>
        <v>0</v>
      </c>
      <c r="F4382">
        <f t="shared" si="206"/>
        <v>0.22284691415094343</v>
      </c>
    </row>
    <row r="4383" spans="1:6" x14ac:dyDescent="0.25">
      <c r="A4383">
        <v>4374</v>
      </c>
      <c r="B4383">
        <f>'Założenia i wyniki'!$E$6*Znorm.Profile!B4383*((100-(24*'Założenia i wyniki'!$E$9))/100)</f>
        <v>0.17050324528301886</v>
      </c>
      <c r="C4383">
        <f>'Założenia i wyniki'!$E$8*Znorm.Profile!C4383*(1+'Założenia i wyniki'!$E$10/100)^24</f>
        <v>0.29926540000000001</v>
      </c>
      <c r="D4383">
        <f t="shared" si="204"/>
        <v>0.17050324528301886</v>
      </c>
      <c r="E4383">
        <f t="shared" si="205"/>
        <v>0</v>
      </c>
      <c r="F4383">
        <f t="shared" si="206"/>
        <v>0.12876215471698116</v>
      </c>
    </row>
    <row r="4384" spans="1:6" x14ac:dyDescent="0.25">
      <c r="A4384">
        <v>4375</v>
      </c>
      <c r="B4384">
        <f>'Założenia i wyniki'!$E$6*Znorm.Profile!B4384*((100-(24*'Założenia i wyniki'!$E$9))/100)</f>
        <v>0.55901403773584901</v>
      </c>
      <c r="C4384">
        <f>'Założenia i wyniki'!$E$8*Znorm.Profile!C4384*(1+'Założenia i wyniki'!$E$10/100)^24</f>
        <v>0.34729659999999996</v>
      </c>
      <c r="D4384">
        <f t="shared" si="204"/>
        <v>0.34729659999999996</v>
      </c>
      <c r="E4384">
        <f t="shared" si="205"/>
        <v>0.21171743773584906</v>
      </c>
      <c r="F4384">
        <f t="shared" si="206"/>
        <v>0</v>
      </c>
    </row>
    <row r="4385" spans="1:6" x14ac:dyDescent="0.25">
      <c r="A4385">
        <v>4376</v>
      </c>
      <c r="B4385">
        <f>'Założenia i wyniki'!$E$6*Znorm.Profile!B4385*((100-(24*'Założenia i wyniki'!$E$9))/100)</f>
        <v>1.0121343396226414</v>
      </c>
      <c r="C4385">
        <f>'Założenia i wyniki'!$E$8*Znorm.Profile!C4385*(1+'Założenia i wyniki'!$E$10/100)^24</f>
        <v>0.37140214999999999</v>
      </c>
      <c r="D4385">
        <f t="shared" si="204"/>
        <v>0.37140214999999999</v>
      </c>
      <c r="E4385">
        <f t="shared" si="205"/>
        <v>0.64073218962264145</v>
      </c>
      <c r="F4385">
        <f t="shared" si="206"/>
        <v>0</v>
      </c>
    </row>
    <row r="4386" spans="1:6" x14ac:dyDescent="0.25">
      <c r="A4386">
        <v>4377</v>
      </c>
      <c r="B4386">
        <f>'Założenia i wyniki'!$E$6*Znorm.Profile!B4386*((100-(24*'Założenia i wyniki'!$E$9))/100)</f>
        <v>1.4091977358490566</v>
      </c>
      <c r="C4386">
        <f>'Założenia i wyniki'!$E$8*Znorm.Profile!C4386*(1+'Założenia i wyniki'!$E$10/100)^24</f>
        <v>0.39362575000000005</v>
      </c>
      <c r="D4386">
        <f t="shared" si="204"/>
        <v>0.39362575000000005</v>
      </c>
      <c r="E4386">
        <f t="shared" si="205"/>
        <v>1.0155719858490566</v>
      </c>
      <c r="F4386">
        <f t="shared" si="206"/>
        <v>0</v>
      </c>
    </row>
    <row r="4387" spans="1:6" x14ac:dyDescent="0.25">
      <c r="A4387">
        <v>4378</v>
      </c>
      <c r="B4387">
        <f>'Założenia i wyniki'!$E$6*Znorm.Profile!B4387*((100-(24*'Założenia i wyniki'!$E$9))/100)</f>
        <v>1.6788867924528299</v>
      </c>
      <c r="C4387">
        <f>'Założenia i wyniki'!$E$8*Znorm.Profile!C4387*(1+'Założenia i wyniki'!$E$10/100)^24</f>
        <v>0.38457999999999998</v>
      </c>
      <c r="D4387">
        <f t="shared" si="204"/>
        <v>0.38457999999999998</v>
      </c>
      <c r="E4387">
        <f t="shared" si="205"/>
        <v>1.29430679245283</v>
      </c>
      <c r="F4387">
        <f t="shared" si="206"/>
        <v>0</v>
      </c>
    </row>
    <row r="4388" spans="1:6" x14ac:dyDescent="0.25">
      <c r="A4388">
        <v>4379</v>
      </c>
      <c r="B4388">
        <f>'Założenia i wyniki'!$E$6*Znorm.Profile!B4388*((100-(24*'Założenia i wyniki'!$E$9))/100)</f>
        <v>1.5034135849056602</v>
      </c>
      <c r="C4388">
        <f>'Założenia i wyniki'!$E$8*Znorm.Profile!C4388*(1+'Założenia i wyniki'!$E$10/100)^24</f>
        <v>0.39150965000000004</v>
      </c>
      <c r="D4388">
        <f t="shared" si="204"/>
        <v>0.39150965000000004</v>
      </c>
      <c r="E4388">
        <f t="shared" si="205"/>
        <v>1.1119039349056603</v>
      </c>
      <c r="F4388">
        <f t="shared" si="206"/>
        <v>0</v>
      </c>
    </row>
    <row r="4389" spans="1:6" x14ac:dyDescent="0.25">
      <c r="A4389">
        <v>4380</v>
      </c>
      <c r="B4389">
        <f>'Założenia i wyniki'!$E$6*Znorm.Profile!B4389*((100-(24*'Założenia i wyniki'!$E$9))/100)</f>
        <v>1.6806399999999999</v>
      </c>
      <c r="C4389">
        <f>'Założenia i wyniki'!$E$8*Znorm.Profile!C4389*(1+'Założenia i wyniki'!$E$10/100)^24</f>
        <v>0.38919510000000002</v>
      </c>
      <c r="D4389">
        <f t="shared" si="204"/>
        <v>0.38919510000000002</v>
      </c>
      <c r="E4389">
        <f t="shared" si="205"/>
        <v>1.2914448999999999</v>
      </c>
      <c r="F4389">
        <f t="shared" si="206"/>
        <v>0</v>
      </c>
    </row>
    <row r="4390" spans="1:6" x14ac:dyDescent="0.25">
      <c r="A4390">
        <v>4381</v>
      </c>
      <c r="B4390">
        <f>'Założenia i wyniki'!$E$6*Znorm.Profile!B4390*((100-(24*'Założenia i wyniki'!$E$9))/100)</f>
        <v>1.7577811320754713</v>
      </c>
      <c r="C4390">
        <f>'Założenia i wyniki'!$E$8*Znorm.Profile!C4390*(1+'Założenia i wyniki'!$E$10/100)^24</f>
        <v>0.38473014999999999</v>
      </c>
      <c r="D4390">
        <f t="shared" si="204"/>
        <v>0.38473014999999999</v>
      </c>
      <c r="E4390">
        <f t="shared" si="205"/>
        <v>1.3730509820754713</v>
      </c>
      <c r="F4390">
        <f t="shared" si="206"/>
        <v>0</v>
      </c>
    </row>
    <row r="4391" spans="1:6" x14ac:dyDescent="0.25">
      <c r="A4391">
        <v>4382</v>
      </c>
      <c r="B4391">
        <f>'Założenia i wyniki'!$E$6*Znorm.Profile!B4391*((100-(24*'Założenia i wyniki'!$E$9))/100)</f>
        <v>1.5681298113207545</v>
      </c>
      <c r="C4391">
        <f>'Założenia i wyniki'!$E$8*Znorm.Profile!C4391*(1+'Założenia i wyniki'!$E$10/100)^24</f>
        <v>0.37871120000000003</v>
      </c>
      <c r="D4391">
        <f t="shared" si="204"/>
        <v>0.37871120000000003</v>
      </c>
      <c r="E4391">
        <f t="shared" si="205"/>
        <v>1.1894186113207543</v>
      </c>
      <c r="F4391">
        <f t="shared" si="206"/>
        <v>0</v>
      </c>
    </row>
    <row r="4392" spans="1:6" x14ac:dyDescent="0.25">
      <c r="A4392">
        <v>4383</v>
      </c>
      <c r="B4392">
        <f>'Założenia i wyniki'!$E$6*Znorm.Profile!B4392*((100-(24*'Założenia i wyniki'!$E$9))/100)</f>
        <v>1.3348007547169809</v>
      </c>
      <c r="C4392">
        <f>'Założenia i wyniki'!$E$8*Znorm.Profile!C4392*(1+'Założenia i wyniki'!$E$10/100)^24</f>
        <v>0.3898335</v>
      </c>
      <c r="D4392">
        <f t="shared" si="204"/>
        <v>0.3898335</v>
      </c>
      <c r="E4392">
        <f t="shared" si="205"/>
        <v>0.94496725471698095</v>
      </c>
      <c r="F4392">
        <f t="shared" si="206"/>
        <v>0</v>
      </c>
    </row>
    <row r="4393" spans="1:6" x14ac:dyDescent="0.25">
      <c r="A4393">
        <v>4384</v>
      </c>
      <c r="B4393">
        <f>'Założenia i wyniki'!$E$6*Znorm.Profile!B4393*((100-(24*'Założenia i wyniki'!$E$9))/100)</f>
        <v>1.1310475471698112</v>
      </c>
      <c r="C4393">
        <f>'Założenia i wyniki'!$E$8*Znorm.Profile!C4393*(1+'Założenia i wyniki'!$E$10/100)^24</f>
        <v>0.39380565000000001</v>
      </c>
      <c r="D4393">
        <f t="shared" si="204"/>
        <v>0.39380565000000001</v>
      </c>
      <c r="E4393">
        <f t="shared" si="205"/>
        <v>0.73724189716981114</v>
      </c>
      <c r="F4393">
        <f t="shared" si="206"/>
        <v>0</v>
      </c>
    </row>
    <row r="4394" spans="1:6" x14ac:dyDescent="0.25">
      <c r="A4394">
        <v>4385</v>
      </c>
      <c r="B4394">
        <f>'Założenia i wyniki'!$E$6*Znorm.Profile!B4394*((100-(24*'Założenia i wyniki'!$E$9))/100)</f>
        <v>0.70035305660377356</v>
      </c>
      <c r="C4394">
        <f>'Założenia i wyniki'!$E$8*Znorm.Profile!C4394*(1+'Założenia i wyniki'!$E$10/100)^24</f>
        <v>0.4135663</v>
      </c>
      <c r="D4394">
        <f t="shared" si="204"/>
        <v>0.4135663</v>
      </c>
      <c r="E4394">
        <f t="shared" si="205"/>
        <v>0.28678675660377356</v>
      </c>
      <c r="F4394">
        <f t="shared" si="206"/>
        <v>0</v>
      </c>
    </row>
    <row r="4395" spans="1:6" x14ac:dyDescent="0.25">
      <c r="A4395">
        <v>4386</v>
      </c>
      <c r="B4395">
        <f>'Założenia i wyniki'!$E$6*Znorm.Profile!B4395*((100-(24*'Założenia i wyniki'!$E$9))/100)</f>
        <v>0.30707811320754719</v>
      </c>
      <c r="C4395">
        <f>'Założenia i wyniki'!$E$8*Znorm.Profile!C4395*(1+'Założenia i wyniki'!$E$10/100)^24</f>
        <v>0.41294819999999999</v>
      </c>
      <c r="D4395">
        <f t="shared" si="204"/>
        <v>0.30707811320754719</v>
      </c>
      <c r="E4395">
        <f t="shared" si="205"/>
        <v>0</v>
      </c>
      <c r="F4395">
        <f t="shared" si="206"/>
        <v>0.1058700867924528</v>
      </c>
    </row>
    <row r="4396" spans="1:6" x14ac:dyDescent="0.25">
      <c r="A4396">
        <v>4387</v>
      </c>
      <c r="B4396">
        <f>'Założenia i wyniki'!$E$6*Znorm.Profile!B4396*((100-(24*'Założenia i wyniki'!$E$9))/100)</f>
        <v>0.12472166037735848</v>
      </c>
      <c r="C4396">
        <f>'Założenia i wyniki'!$E$8*Znorm.Profile!C4396*(1+'Założenia i wyniki'!$E$10/100)^24</f>
        <v>0.43495584999999998</v>
      </c>
      <c r="D4396">
        <f t="shared" si="204"/>
        <v>0.12472166037735848</v>
      </c>
      <c r="E4396">
        <f t="shared" si="205"/>
        <v>0</v>
      </c>
      <c r="F4396">
        <f t="shared" si="206"/>
        <v>0.31023418962264149</v>
      </c>
    </row>
    <row r="4397" spans="1:6" x14ac:dyDescent="0.25">
      <c r="A4397">
        <v>4388</v>
      </c>
      <c r="B4397">
        <f>'Założenia i wyniki'!$E$6*Znorm.Profile!B4397*((100-(24*'Założenia i wyniki'!$E$9))/100)</f>
        <v>2.4168347169811317E-3</v>
      </c>
      <c r="C4397">
        <f>'Założenia i wyniki'!$E$8*Znorm.Profile!C4397*(1+'Założenia i wyniki'!$E$10/100)^24</f>
        <v>0.46176829999999996</v>
      </c>
      <c r="D4397">
        <f t="shared" si="204"/>
        <v>2.4168347169811317E-3</v>
      </c>
      <c r="E4397">
        <f t="shared" si="205"/>
        <v>0</v>
      </c>
      <c r="F4397">
        <f t="shared" si="206"/>
        <v>0.45935146528301884</v>
      </c>
    </row>
    <row r="4398" spans="1:6" x14ac:dyDescent="0.25">
      <c r="A4398">
        <v>4389</v>
      </c>
      <c r="B4398">
        <f>'Założenia i wyniki'!$E$6*Znorm.Profile!B4398*((100-(24*'Założenia i wyniki'!$E$9))/100)</f>
        <v>0</v>
      </c>
      <c r="C4398">
        <f>'Założenia i wyniki'!$E$8*Znorm.Profile!C4398*(1+'Założenia i wyniki'!$E$10/100)^24</f>
        <v>0.48419734999999997</v>
      </c>
      <c r="D4398">
        <f t="shared" si="204"/>
        <v>0</v>
      </c>
      <c r="E4398">
        <f t="shared" si="205"/>
        <v>0</v>
      </c>
      <c r="F4398">
        <f t="shared" si="206"/>
        <v>0.48419734999999997</v>
      </c>
    </row>
    <row r="4399" spans="1:6" x14ac:dyDescent="0.25">
      <c r="A4399">
        <v>4390</v>
      </c>
      <c r="B4399">
        <f>'Założenia i wyniki'!$E$6*Znorm.Profile!B4399*((100-(24*'Założenia i wyniki'!$E$9))/100)</f>
        <v>0</v>
      </c>
      <c r="C4399">
        <f>'Założenia i wyniki'!$E$8*Znorm.Profile!C4399*(1+'Założenia i wyniki'!$E$10/100)^24</f>
        <v>0.42057680000000003</v>
      </c>
      <c r="D4399">
        <f t="shared" si="204"/>
        <v>0</v>
      </c>
      <c r="E4399">
        <f t="shared" si="205"/>
        <v>0</v>
      </c>
      <c r="F4399">
        <f t="shared" si="206"/>
        <v>0.42057680000000003</v>
      </c>
    </row>
    <row r="4400" spans="1:6" x14ac:dyDescent="0.25">
      <c r="A4400">
        <v>4391</v>
      </c>
      <c r="B4400">
        <f>'Założenia i wyniki'!$E$6*Znorm.Profile!B4400*((100-(24*'Założenia i wyniki'!$E$9))/100)</f>
        <v>0</v>
      </c>
      <c r="C4400">
        <f>'Założenia i wyniki'!$E$8*Znorm.Profile!C4400*(1+'Założenia i wyniki'!$E$10/100)^24</f>
        <v>0.32228840000000003</v>
      </c>
      <c r="D4400">
        <f t="shared" si="204"/>
        <v>0</v>
      </c>
      <c r="E4400">
        <f t="shared" si="205"/>
        <v>0</v>
      </c>
      <c r="F4400">
        <f t="shared" si="206"/>
        <v>0.32228840000000003</v>
      </c>
    </row>
    <row r="4401" spans="1:6" x14ac:dyDescent="0.25">
      <c r="A4401">
        <v>4392</v>
      </c>
      <c r="B4401">
        <f>'Założenia i wyniki'!$E$6*Znorm.Profile!B4401*((100-(24*'Założenia i wyniki'!$E$9))/100)</f>
        <v>0</v>
      </c>
      <c r="C4401">
        <f>'Założenia i wyniki'!$E$8*Znorm.Profile!C4401*(1+'Założenia i wyniki'!$E$10/100)^24</f>
        <v>0.2726479</v>
      </c>
      <c r="D4401">
        <f t="shared" si="204"/>
        <v>0</v>
      </c>
      <c r="E4401">
        <f t="shared" si="205"/>
        <v>0</v>
      </c>
      <c r="F4401">
        <f t="shared" si="206"/>
        <v>0.2726479</v>
      </c>
    </row>
    <row r="4402" spans="1:6" x14ac:dyDescent="0.25">
      <c r="A4402">
        <v>4393</v>
      </c>
      <c r="B4402">
        <f>'Założenia i wyniki'!$E$6*Znorm.Profile!B4402*((100-(24*'Założenia i wyniki'!$E$9))/100)</f>
        <v>0</v>
      </c>
      <c r="C4402">
        <f>'Założenia i wyniki'!$E$8*Znorm.Profile!C4402*(1+'Założenia i wyniki'!$E$10/100)^24</f>
        <v>0.21051240000000002</v>
      </c>
      <c r="D4402">
        <f t="shared" si="204"/>
        <v>0</v>
      </c>
      <c r="E4402">
        <f t="shared" si="205"/>
        <v>0</v>
      </c>
      <c r="F4402">
        <f t="shared" si="206"/>
        <v>0.21051240000000002</v>
      </c>
    </row>
    <row r="4403" spans="1:6" x14ac:dyDescent="0.25">
      <c r="A4403">
        <v>4394</v>
      </c>
      <c r="B4403">
        <f>'Założenia i wyniki'!$E$6*Znorm.Profile!B4403*((100-(24*'Założenia i wyniki'!$E$9))/100)</f>
        <v>0</v>
      </c>
      <c r="C4403">
        <f>'Założenia i wyniki'!$E$8*Znorm.Profile!C4403*(1+'Założenia i wyniki'!$E$10/100)^24</f>
        <v>0.19329520000000003</v>
      </c>
      <c r="D4403">
        <f t="shared" si="204"/>
        <v>0</v>
      </c>
      <c r="E4403">
        <f t="shared" si="205"/>
        <v>0</v>
      </c>
      <c r="F4403">
        <f t="shared" si="206"/>
        <v>0.19329520000000003</v>
      </c>
    </row>
    <row r="4404" spans="1:6" x14ac:dyDescent="0.25">
      <c r="A4404">
        <v>4395</v>
      </c>
      <c r="B4404">
        <f>'Założenia i wyniki'!$E$6*Znorm.Profile!B4404*((100-(24*'Założenia i wyniki'!$E$9))/100)</f>
        <v>0</v>
      </c>
      <c r="C4404">
        <f>'Założenia i wyniki'!$E$8*Znorm.Profile!C4404*(1+'Założenia i wyniki'!$E$10/100)^24</f>
        <v>0.18868499999999999</v>
      </c>
      <c r="D4404">
        <f t="shared" si="204"/>
        <v>0</v>
      </c>
      <c r="E4404">
        <f t="shared" si="205"/>
        <v>0</v>
      </c>
      <c r="F4404">
        <f t="shared" si="206"/>
        <v>0.18868499999999999</v>
      </c>
    </row>
    <row r="4405" spans="1:6" x14ac:dyDescent="0.25">
      <c r="A4405">
        <v>4396</v>
      </c>
      <c r="B4405">
        <f>'Założenia i wyniki'!$E$6*Znorm.Profile!B4405*((100-(24*'Założenia i wyniki'!$E$9))/100)</f>
        <v>0</v>
      </c>
      <c r="C4405">
        <f>'Założenia i wyniki'!$E$8*Znorm.Profile!C4405*(1+'Założenia i wyniki'!$E$10/100)^24</f>
        <v>0.20788180000000001</v>
      </c>
      <c r="D4405">
        <f t="shared" si="204"/>
        <v>0</v>
      </c>
      <c r="E4405">
        <f t="shared" si="205"/>
        <v>0</v>
      </c>
      <c r="F4405">
        <f t="shared" si="206"/>
        <v>0.20788180000000001</v>
      </c>
    </row>
    <row r="4406" spans="1:6" x14ac:dyDescent="0.25">
      <c r="A4406">
        <v>4397</v>
      </c>
      <c r="B4406">
        <f>'Założenia i wyniki'!$E$6*Znorm.Profile!B4406*((100-(24*'Założenia i wyniki'!$E$9))/100)</f>
        <v>2.6667811320754714E-2</v>
      </c>
      <c r="C4406">
        <f>'Założenia i wyniki'!$E$8*Znorm.Profile!C4406*(1+'Założenia i wyniki'!$E$10/100)^24</f>
        <v>0.24932775000000001</v>
      </c>
      <c r="D4406">
        <f t="shared" si="204"/>
        <v>2.6667811320754714E-2</v>
      </c>
      <c r="E4406">
        <f t="shared" si="205"/>
        <v>0</v>
      </c>
      <c r="F4406">
        <f t="shared" si="206"/>
        <v>0.2226599386792453</v>
      </c>
    </row>
    <row r="4407" spans="1:6" x14ac:dyDescent="0.25">
      <c r="A4407">
        <v>4398</v>
      </c>
      <c r="B4407">
        <f>'Założenia i wyniki'!$E$6*Znorm.Profile!B4407*((100-(24*'Założenia i wyniki'!$E$9))/100)</f>
        <v>0.21553018867924525</v>
      </c>
      <c r="C4407">
        <f>'Założenia i wyniki'!$E$8*Znorm.Profile!C4407*(1+'Założenia i wyniki'!$E$10/100)^24</f>
        <v>0.30808854999999996</v>
      </c>
      <c r="D4407">
        <f t="shared" si="204"/>
        <v>0.21553018867924525</v>
      </c>
      <c r="E4407">
        <f t="shared" si="205"/>
        <v>0</v>
      </c>
      <c r="F4407">
        <f t="shared" si="206"/>
        <v>9.2558361320754706E-2</v>
      </c>
    </row>
    <row r="4408" spans="1:6" x14ac:dyDescent="0.25">
      <c r="A4408">
        <v>4399</v>
      </c>
      <c r="B4408">
        <f>'Założenia i wyniki'!$E$6*Znorm.Profile!B4408*((100-(24*'Założenia i wyniki'!$E$9))/100)</f>
        <v>0.59135690566037724</v>
      </c>
      <c r="C4408">
        <f>'Założenia i wyniki'!$E$8*Znorm.Profile!C4408*(1+'Założenia i wyniki'!$E$10/100)^24</f>
        <v>0.35571269999999999</v>
      </c>
      <c r="D4408">
        <f t="shared" si="204"/>
        <v>0.35571269999999999</v>
      </c>
      <c r="E4408">
        <f t="shared" si="205"/>
        <v>0.23564420566037725</v>
      </c>
      <c r="F4408">
        <f t="shared" si="206"/>
        <v>0</v>
      </c>
    </row>
    <row r="4409" spans="1:6" x14ac:dyDescent="0.25">
      <c r="A4409">
        <v>4400</v>
      </c>
      <c r="B4409">
        <f>'Założenia i wyniki'!$E$6*Znorm.Profile!B4409*((100-(24*'Założenia i wyniki'!$E$9))/100)</f>
        <v>1.0618339622641508</v>
      </c>
      <c r="C4409">
        <f>'Założenia i wyniki'!$E$8*Znorm.Profile!C4409*(1+'Założenia i wyniki'!$E$10/100)^24</f>
        <v>0.38043074999999998</v>
      </c>
      <c r="D4409">
        <f t="shared" si="204"/>
        <v>0.38043074999999998</v>
      </c>
      <c r="E4409">
        <f t="shared" si="205"/>
        <v>0.6814032122641509</v>
      </c>
      <c r="F4409">
        <f t="shared" si="206"/>
        <v>0</v>
      </c>
    </row>
    <row r="4410" spans="1:6" x14ac:dyDescent="0.25">
      <c r="A4410">
        <v>4401</v>
      </c>
      <c r="B4410">
        <f>'Założenia i wyniki'!$E$6*Znorm.Profile!B4410*((100-(24*'Założenia i wyniki'!$E$9))/100)</f>
        <v>1.4543999999999997</v>
      </c>
      <c r="C4410">
        <f>'Założenia i wyniki'!$E$8*Znorm.Profile!C4410*(1+'Założenia i wyniki'!$E$10/100)^24</f>
        <v>0.40028904999999998</v>
      </c>
      <c r="D4410">
        <f t="shared" si="204"/>
        <v>0.40028904999999998</v>
      </c>
      <c r="E4410">
        <f t="shared" si="205"/>
        <v>1.0541109499999997</v>
      </c>
      <c r="F4410">
        <f t="shared" si="206"/>
        <v>0</v>
      </c>
    </row>
    <row r="4411" spans="1:6" x14ac:dyDescent="0.25">
      <c r="A4411">
        <v>4402</v>
      </c>
      <c r="B4411">
        <f>'Założenia i wyniki'!$E$6*Znorm.Profile!B4411*((100-(24*'Założenia i wyniki'!$E$9))/100)</f>
        <v>1.7276716981132074</v>
      </c>
      <c r="C4411">
        <f>'Założenia i wyniki'!$E$8*Znorm.Profile!C4411*(1+'Założenia i wyniki'!$E$10/100)^24</f>
        <v>0.40140065000000003</v>
      </c>
      <c r="D4411">
        <f t="shared" si="204"/>
        <v>0.40140065000000003</v>
      </c>
      <c r="E4411">
        <f t="shared" si="205"/>
        <v>1.3262710481132074</v>
      </c>
      <c r="F4411">
        <f t="shared" si="206"/>
        <v>0</v>
      </c>
    </row>
    <row r="4412" spans="1:6" x14ac:dyDescent="0.25">
      <c r="A4412">
        <v>4403</v>
      </c>
      <c r="B4412">
        <f>'Założenia i wyniki'!$E$6*Znorm.Profile!B4412*((100-(24*'Założenia i wyniki'!$E$9))/100)</f>
        <v>1.8433071698113204</v>
      </c>
      <c r="C4412">
        <f>'Założenia i wyniki'!$E$8*Znorm.Profile!C4412*(1+'Założenia i wyniki'!$E$10/100)^24</f>
        <v>0.4001536</v>
      </c>
      <c r="D4412">
        <f t="shared" si="204"/>
        <v>0.4001536</v>
      </c>
      <c r="E4412">
        <f t="shared" si="205"/>
        <v>1.4431535698113205</v>
      </c>
      <c r="F4412">
        <f t="shared" si="206"/>
        <v>0</v>
      </c>
    </row>
    <row r="4413" spans="1:6" x14ac:dyDescent="0.25">
      <c r="A4413">
        <v>4404</v>
      </c>
      <c r="B4413">
        <f>'Założenia i wyniki'!$E$6*Znorm.Profile!B4413*((100-(24*'Założenia i wyniki'!$E$9))/100)</f>
        <v>1.9302815094339623</v>
      </c>
      <c r="C4413">
        <f>'Założenia i wyniki'!$E$8*Znorm.Profile!C4413*(1+'Założenia i wyniki'!$E$10/100)^24</f>
        <v>0.40227845000000001</v>
      </c>
      <c r="D4413">
        <f t="shared" si="204"/>
        <v>0.40227845000000001</v>
      </c>
      <c r="E4413">
        <f t="shared" si="205"/>
        <v>1.5280030594339622</v>
      </c>
      <c r="F4413">
        <f t="shared" si="206"/>
        <v>0</v>
      </c>
    </row>
    <row r="4414" spans="1:6" x14ac:dyDescent="0.25">
      <c r="A4414">
        <v>4405</v>
      </c>
      <c r="B4414">
        <f>'Założenia i wyniki'!$E$6*Znorm.Profile!B4414*((100-(24*'Założenia i wyniki'!$E$9))/100)</f>
        <v>1.6215645283018871</v>
      </c>
      <c r="C4414">
        <f>'Założenia i wyniki'!$E$8*Znorm.Profile!C4414*(1+'Założenia i wyniki'!$E$10/100)^24</f>
        <v>0.40397699999999997</v>
      </c>
      <c r="D4414">
        <f t="shared" si="204"/>
        <v>0.40397699999999997</v>
      </c>
      <c r="E4414">
        <f t="shared" si="205"/>
        <v>1.2175875283018871</v>
      </c>
      <c r="F4414">
        <f t="shared" si="206"/>
        <v>0</v>
      </c>
    </row>
    <row r="4415" spans="1:6" x14ac:dyDescent="0.25">
      <c r="A4415">
        <v>4406</v>
      </c>
      <c r="B4415">
        <f>'Założenia i wyniki'!$E$6*Znorm.Profile!B4415*((100-(24*'Założenia i wyniki'!$E$9))/100)</f>
        <v>1.5547901886792452</v>
      </c>
      <c r="C4415">
        <f>'Założenia i wyniki'!$E$8*Znorm.Profile!C4415*(1+'Założenia i wyniki'!$E$10/100)^24</f>
        <v>0.39492319999999997</v>
      </c>
      <c r="D4415">
        <f t="shared" si="204"/>
        <v>0.39492319999999997</v>
      </c>
      <c r="E4415">
        <f t="shared" si="205"/>
        <v>1.1598669886792452</v>
      </c>
      <c r="F4415">
        <f t="shared" si="206"/>
        <v>0</v>
      </c>
    </row>
    <row r="4416" spans="1:6" x14ac:dyDescent="0.25">
      <c r="A4416">
        <v>4407</v>
      </c>
      <c r="B4416">
        <f>'Założenia i wyniki'!$E$6*Znorm.Profile!B4416*((100-(24*'Założenia i wyniki'!$E$9))/100)</f>
        <v>1.4303124528301887</v>
      </c>
      <c r="C4416">
        <f>'Założenia i wyniki'!$E$8*Znorm.Profile!C4416*(1+'Założenia i wyniki'!$E$10/100)^24</f>
        <v>0.40571825</v>
      </c>
      <c r="D4416">
        <f t="shared" si="204"/>
        <v>0.40571825</v>
      </c>
      <c r="E4416">
        <f t="shared" si="205"/>
        <v>1.0245942028301886</v>
      </c>
      <c r="F4416">
        <f t="shared" si="206"/>
        <v>0</v>
      </c>
    </row>
    <row r="4417" spans="1:6" x14ac:dyDescent="0.25">
      <c r="A4417">
        <v>4408</v>
      </c>
      <c r="B4417">
        <f>'Założenia i wyniki'!$E$6*Znorm.Profile!B4417*((100-(24*'Założenia i wyniki'!$E$9))/100)</f>
        <v>1.1411856603773582</v>
      </c>
      <c r="C4417">
        <f>'Założenia i wyniki'!$E$8*Znorm.Profile!C4417*(1+'Założenia i wyniki'!$E$10/100)^24</f>
        <v>0.41962480000000002</v>
      </c>
      <c r="D4417">
        <f t="shared" si="204"/>
        <v>0.41962480000000002</v>
      </c>
      <c r="E4417">
        <f t="shared" si="205"/>
        <v>0.72156086037735823</v>
      </c>
      <c r="F4417">
        <f t="shared" si="206"/>
        <v>0</v>
      </c>
    </row>
    <row r="4418" spans="1:6" x14ac:dyDescent="0.25">
      <c r="A4418">
        <v>4409</v>
      </c>
      <c r="B4418">
        <f>'Założenia i wyniki'!$E$6*Znorm.Profile!B4418*((100-(24*'Założenia i wyniki'!$E$9))/100)</f>
        <v>0.59927683018867917</v>
      </c>
      <c r="C4418">
        <f>'Założenia i wyniki'!$E$8*Znorm.Profile!C4418*(1+'Założenia i wyniki'!$E$10/100)^24</f>
        <v>0.43564045000000001</v>
      </c>
      <c r="D4418">
        <f t="shared" si="204"/>
        <v>0.43564045000000001</v>
      </c>
      <c r="E4418">
        <f t="shared" si="205"/>
        <v>0.16363638018867915</v>
      </c>
      <c r="F4418">
        <f t="shared" si="206"/>
        <v>0</v>
      </c>
    </row>
    <row r="4419" spans="1:6" x14ac:dyDescent="0.25">
      <c r="A4419">
        <v>4410</v>
      </c>
      <c r="B4419">
        <f>'Założenia i wyniki'!$E$6*Znorm.Profile!B4419*((100-(24*'Założenia i wyniki'!$E$9))/100)</f>
        <v>0.29421109433962261</v>
      </c>
      <c r="C4419">
        <f>'Założenia i wyniki'!$E$8*Znorm.Profile!C4419*(1+'Założenia i wyniki'!$E$10/100)^24</f>
        <v>0.43809464999999997</v>
      </c>
      <c r="D4419">
        <f t="shared" si="204"/>
        <v>0.29421109433962261</v>
      </c>
      <c r="E4419">
        <f t="shared" si="205"/>
        <v>0</v>
      </c>
      <c r="F4419">
        <f t="shared" si="206"/>
        <v>0.14388355566037736</v>
      </c>
    </row>
    <row r="4420" spans="1:6" x14ac:dyDescent="0.25">
      <c r="A4420">
        <v>4411</v>
      </c>
      <c r="B4420">
        <f>'Założenia i wyniki'!$E$6*Znorm.Profile!B4420*((100-(24*'Założenia i wyniki'!$E$9))/100)</f>
        <v>0.12574309433962264</v>
      </c>
      <c r="C4420">
        <f>'Założenia i wyniki'!$E$8*Znorm.Profile!C4420*(1+'Założenia i wyniki'!$E$10/100)^24</f>
        <v>0.44717574999999998</v>
      </c>
      <c r="D4420">
        <f t="shared" si="204"/>
        <v>0.12574309433962264</v>
      </c>
      <c r="E4420">
        <f t="shared" si="205"/>
        <v>0</v>
      </c>
      <c r="F4420">
        <f t="shared" si="206"/>
        <v>0.32143265566037738</v>
      </c>
    </row>
    <row r="4421" spans="1:6" x14ac:dyDescent="0.25">
      <c r="A4421">
        <v>4412</v>
      </c>
      <c r="B4421">
        <f>'Założenia i wyniki'!$E$6*Znorm.Profile!B4421*((100-(24*'Założenia i wyniki'!$E$9))/100)</f>
        <v>1.1007856603773582E-3</v>
      </c>
      <c r="C4421">
        <f>'Założenia i wyniki'!$E$8*Znorm.Profile!C4421*(1+'Założenia i wyniki'!$E$10/100)^24</f>
        <v>0.46200595</v>
      </c>
      <c r="D4421">
        <f t="shared" si="204"/>
        <v>1.1007856603773582E-3</v>
      </c>
      <c r="E4421">
        <f t="shared" si="205"/>
        <v>0</v>
      </c>
      <c r="F4421">
        <f t="shared" si="206"/>
        <v>0.46090516433962264</v>
      </c>
    </row>
    <row r="4422" spans="1:6" x14ac:dyDescent="0.25">
      <c r="A4422">
        <v>4413</v>
      </c>
      <c r="B4422">
        <f>'Założenia i wyniki'!$E$6*Znorm.Profile!B4422*((100-(24*'Założenia i wyniki'!$E$9))/100)</f>
        <v>0</v>
      </c>
      <c r="C4422">
        <f>'Założenia i wyniki'!$E$8*Znorm.Profile!C4422*(1+'Założenia i wyniki'!$E$10/100)^24</f>
        <v>0.47188995</v>
      </c>
      <c r="D4422">
        <f t="shared" si="204"/>
        <v>0</v>
      </c>
      <c r="E4422">
        <f t="shared" si="205"/>
        <v>0</v>
      </c>
      <c r="F4422">
        <f t="shared" si="206"/>
        <v>0.47188995</v>
      </c>
    </row>
    <row r="4423" spans="1:6" x14ac:dyDescent="0.25">
      <c r="A4423">
        <v>4414</v>
      </c>
      <c r="B4423">
        <f>'Założenia i wyniki'!$E$6*Znorm.Profile!B4423*((100-(24*'Założenia i wyniki'!$E$9))/100)</f>
        <v>0</v>
      </c>
      <c r="C4423">
        <f>'Założenia i wyniki'!$E$8*Znorm.Profile!C4423*(1+'Założenia i wyniki'!$E$10/100)^24</f>
        <v>0.42917315</v>
      </c>
      <c r="D4423">
        <f t="shared" si="204"/>
        <v>0</v>
      </c>
      <c r="E4423">
        <f t="shared" si="205"/>
        <v>0</v>
      </c>
      <c r="F4423">
        <f t="shared" si="206"/>
        <v>0.42917315</v>
      </c>
    </row>
    <row r="4424" spans="1:6" x14ac:dyDescent="0.25">
      <c r="A4424">
        <v>4415</v>
      </c>
      <c r="B4424">
        <f>'Założenia i wyniki'!$E$6*Znorm.Profile!B4424*((100-(24*'Założenia i wyniki'!$E$9))/100)</f>
        <v>0</v>
      </c>
      <c r="C4424">
        <f>'Założenia i wyniki'!$E$8*Znorm.Profile!C4424*(1+'Założenia i wyniki'!$E$10/100)^24</f>
        <v>0.34296639999999995</v>
      </c>
      <c r="D4424">
        <f t="shared" si="204"/>
        <v>0</v>
      </c>
      <c r="E4424">
        <f t="shared" si="205"/>
        <v>0</v>
      </c>
      <c r="F4424">
        <f t="shared" si="206"/>
        <v>0.34296639999999995</v>
      </c>
    </row>
    <row r="4425" spans="1:6" x14ac:dyDescent="0.25">
      <c r="A4425">
        <v>4416</v>
      </c>
      <c r="B4425">
        <f>'Założenia i wyniki'!$E$6*Znorm.Profile!B4425*((100-(24*'Założenia i wyniki'!$E$9))/100)</f>
        <v>0</v>
      </c>
      <c r="C4425">
        <f>'Założenia i wyniki'!$E$8*Znorm.Profile!C4425*(1+'Założenia i wyniki'!$E$10/100)^24</f>
        <v>0.26202504999999998</v>
      </c>
      <c r="D4425">
        <f t="shared" si="204"/>
        <v>0</v>
      </c>
      <c r="E4425">
        <f t="shared" si="205"/>
        <v>0</v>
      </c>
      <c r="F4425">
        <f t="shared" si="206"/>
        <v>0.26202504999999998</v>
      </c>
    </row>
    <row r="4426" spans="1:6" x14ac:dyDescent="0.25">
      <c r="A4426">
        <v>4417</v>
      </c>
      <c r="B4426">
        <f>'Założenia i wyniki'!$E$6*Znorm.Profile!B4426*((100-(24*'Założenia i wyniki'!$E$9))/100)</f>
        <v>0</v>
      </c>
      <c r="C4426">
        <f>'Założenia i wyniki'!$E$8*Znorm.Profile!C4426*(1+'Założenia i wyniki'!$E$10/100)^24</f>
        <v>0.21767514999999998</v>
      </c>
      <c r="D4426">
        <f t="shared" si="204"/>
        <v>0</v>
      </c>
      <c r="E4426">
        <f t="shared" si="205"/>
        <v>0</v>
      </c>
      <c r="F4426">
        <f t="shared" si="206"/>
        <v>0.21767514999999998</v>
      </c>
    </row>
    <row r="4427" spans="1:6" x14ac:dyDescent="0.25">
      <c r="A4427">
        <v>4418</v>
      </c>
      <c r="B4427">
        <f>'Założenia i wyniki'!$E$6*Znorm.Profile!B4427*((100-(24*'Założenia i wyniki'!$E$9))/100)</f>
        <v>0</v>
      </c>
      <c r="C4427">
        <f>'Założenia i wyniki'!$E$8*Znorm.Profile!C4427*(1+'Założenia i wyniki'!$E$10/100)^24</f>
        <v>0.19747700000000001</v>
      </c>
      <c r="D4427">
        <f t="shared" ref="D4427:D4490" si="207">IF(B4427&lt;=C4427,B4427,C4427)</f>
        <v>0</v>
      </c>
      <c r="E4427">
        <f t="shared" ref="E4427:E4490" si="208">IF(B4427&gt;C4427,B4427-C4427,0)</f>
        <v>0</v>
      </c>
      <c r="F4427">
        <f t="shared" ref="F4427:F4490" si="209">IF(B4427&lt;C4427,C4427-B4427,0)</f>
        <v>0.19747700000000001</v>
      </c>
    </row>
    <row r="4428" spans="1:6" x14ac:dyDescent="0.25">
      <c r="A4428">
        <v>4419</v>
      </c>
      <c r="B4428">
        <f>'Założenia i wyniki'!$E$6*Znorm.Profile!B4428*((100-(24*'Założenia i wyniki'!$E$9))/100)</f>
        <v>0</v>
      </c>
      <c r="C4428">
        <f>'Założenia i wyniki'!$E$8*Znorm.Profile!C4428*(1+'Założenia i wyniki'!$E$10/100)^24</f>
        <v>0.19463324999999998</v>
      </c>
      <c r="D4428">
        <f t="shared" si="207"/>
        <v>0</v>
      </c>
      <c r="E4428">
        <f t="shared" si="208"/>
        <v>0</v>
      </c>
      <c r="F4428">
        <f t="shared" si="209"/>
        <v>0.19463324999999998</v>
      </c>
    </row>
    <row r="4429" spans="1:6" x14ac:dyDescent="0.25">
      <c r="A4429">
        <v>4420</v>
      </c>
      <c r="B4429">
        <f>'Założenia i wyniki'!$E$6*Znorm.Profile!B4429*((100-(24*'Założenia i wyniki'!$E$9))/100)</f>
        <v>0</v>
      </c>
      <c r="C4429">
        <f>'Założenia i wyniki'!$E$8*Znorm.Profile!C4429*(1+'Założenia i wyniki'!$E$10/100)^24</f>
        <v>0.20231085000000001</v>
      </c>
      <c r="D4429">
        <f t="shared" si="207"/>
        <v>0</v>
      </c>
      <c r="E4429">
        <f t="shared" si="208"/>
        <v>0</v>
      </c>
      <c r="F4429">
        <f t="shared" si="209"/>
        <v>0.20231085000000001</v>
      </c>
    </row>
    <row r="4430" spans="1:6" x14ac:dyDescent="0.25">
      <c r="A4430">
        <v>4421</v>
      </c>
      <c r="B4430">
        <f>'Założenia i wyniki'!$E$6*Znorm.Profile!B4430*((100-(24*'Założenia i wyniki'!$E$9))/100)</f>
        <v>7.8848603773584908E-2</v>
      </c>
      <c r="C4430">
        <f>'Założenia i wyniki'!$E$8*Znorm.Profile!C4430*(1+'Założenia i wyniki'!$E$10/100)^24</f>
        <v>0.22740094999999996</v>
      </c>
      <c r="D4430">
        <f t="shared" si="207"/>
        <v>7.8848603773584908E-2</v>
      </c>
      <c r="E4430">
        <f t="shared" si="208"/>
        <v>0</v>
      </c>
      <c r="F4430">
        <f t="shared" si="209"/>
        <v>0.14855234622641506</v>
      </c>
    </row>
    <row r="4431" spans="1:6" x14ac:dyDescent="0.25">
      <c r="A4431">
        <v>4422</v>
      </c>
      <c r="B4431">
        <f>'Założenia i wyniki'!$E$6*Znorm.Profile!B4431*((100-(24*'Założenia i wyniki'!$E$9))/100)</f>
        <v>0.22014188679245283</v>
      </c>
      <c r="C4431">
        <f>'Założenia i wyniki'!$E$8*Znorm.Profile!C4431*(1+'Założenia i wyniki'!$E$10/100)^24</f>
        <v>0.27602890000000002</v>
      </c>
      <c r="D4431">
        <f t="shared" si="207"/>
        <v>0.22014188679245283</v>
      </c>
      <c r="E4431">
        <f t="shared" si="208"/>
        <v>0</v>
      </c>
      <c r="F4431">
        <f t="shared" si="209"/>
        <v>5.5887013207547187E-2</v>
      </c>
    </row>
    <row r="4432" spans="1:6" x14ac:dyDescent="0.25">
      <c r="A4432">
        <v>4423</v>
      </c>
      <c r="B4432">
        <f>'Założenia i wyniki'!$E$6*Znorm.Profile!B4432*((100-(24*'Założenia i wyniki'!$E$9))/100)</f>
        <v>0.58077667924528298</v>
      </c>
      <c r="C4432">
        <f>'Założenia i wyniki'!$E$8*Znorm.Profile!C4432*(1+'Założenia i wyniki'!$E$10/100)^24</f>
        <v>0.33211884999999997</v>
      </c>
      <c r="D4432">
        <f t="shared" si="207"/>
        <v>0.33211884999999997</v>
      </c>
      <c r="E4432">
        <f t="shared" si="208"/>
        <v>0.24865782924528301</v>
      </c>
      <c r="F4432">
        <f t="shared" si="209"/>
        <v>0</v>
      </c>
    </row>
    <row r="4433" spans="1:6" x14ac:dyDescent="0.25">
      <c r="A4433">
        <v>4424</v>
      </c>
      <c r="B4433">
        <f>'Założenia i wyniki'!$E$6*Znorm.Profile!B4433*((100-(24*'Założenia i wyniki'!$E$9))/100)</f>
        <v>1.0417864150943397</v>
      </c>
      <c r="C4433">
        <f>'Założenia i wyniki'!$E$8*Znorm.Profile!C4433*(1+'Założenia i wyniki'!$E$10/100)^24</f>
        <v>0.38040415</v>
      </c>
      <c r="D4433">
        <f t="shared" si="207"/>
        <v>0.38040415</v>
      </c>
      <c r="E4433">
        <f t="shared" si="208"/>
        <v>0.66138226509433973</v>
      </c>
      <c r="F4433">
        <f t="shared" si="209"/>
        <v>0</v>
      </c>
    </row>
    <row r="4434" spans="1:6" x14ac:dyDescent="0.25">
      <c r="A4434">
        <v>4425</v>
      </c>
      <c r="B4434">
        <f>'Założenia i wyniki'!$E$6*Znorm.Profile!B4434*((100-(24*'Założenia i wyniki'!$E$9))/100)</f>
        <v>1.4394596226415095</v>
      </c>
      <c r="C4434">
        <f>'Założenia i wyniki'!$E$8*Znorm.Profile!C4434*(1+'Założenia i wyniki'!$E$10/100)^24</f>
        <v>0.42101045000000004</v>
      </c>
      <c r="D4434">
        <f t="shared" si="207"/>
        <v>0.42101045000000004</v>
      </c>
      <c r="E4434">
        <f t="shared" si="208"/>
        <v>1.0184491726415095</v>
      </c>
      <c r="F4434">
        <f t="shared" si="209"/>
        <v>0</v>
      </c>
    </row>
    <row r="4435" spans="1:6" x14ac:dyDescent="0.25">
      <c r="A4435">
        <v>4426</v>
      </c>
      <c r="B4435">
        <f>'Założenia i wyniki'!$E$6*Znorm.Profile!B4435*((100-(24*'Założenia i wyniki'!$E$9))/100)</f>
        <v>1.7169237735849057</v>
      </c>
      <c r="C4435">
        <f>'Założenia i wyniki'!$E$8*Znorm.Profile!C4435*(1+'Założenia i wyniki'!$E$10/100)^24</f>
        <v>0.43685984999999999</v>
      </c>
      <c r="D4435">
        <f t="shared" si="207"/>
        <v>0.43685984999999999</v>
      </c>
      <c r="E4435">
        <f t="shared" si="208"/>
        <v>1.2800639235849056</v>
      </c>
      <c r="F4435">
        <f t="shared" si="209"/>
        <v>0</v>
      </c>
    </row>
    <row r="4436" spans="1:6" x14ac:dyDescent="0.25">
      <c r="A4436">
        <v>4427</v>
      </c>
      <c r="B4436">
        <f>'Założenia i wyniki'!$E$6*Znorm.Profile!B4436*((100-(24*'Założenia i wyniki'!$E$9))/100)</f>
        <v>1.8582475471698112</v>
      </c>
      <c r="C4436">
        <f>'Założenia i wyniki'!$E$8*Znorm.Profile!C4436*(1+'Założenia i wyniki'!$E$10/100)^24</f>
        <v>0.45417645000000001</v>
      </c>
      <c r="D4436">
        <f t="shared" si="207"/>
        <v>0.45417645000000001</v>
      </c>
      <c r="E4436">
        <f t="shared" si="208"/>
        <v>1.4040710971698112</v>
      </c>
      <c r="F4436">
        <f t="shared" si="209"/>
        <v>0</v>
      </c>
    </row>
    <row r="4437" spans="1:6" x14ac:dyDescent="0.25">
      <c r="A4437">
        <v>4428</v>
      </c>
      <c r="B4437">
        <f>'Założenia i wyniki'!$E$6*Znorm.Profile!B4437*((100-(24*'Założenia i wyniki'!$E$9))/100)</f>
        <v>1.9250218867924529</v>
      </c>
      <c r="C4437">
        <f>'Założenia i wyniki'!$E$8*Znorm.Profile!C4437*(1+'Założenia i wyniki'!$E$10/100)^24</f>
        <v>0.45876915000000001</v>
      </c>
      <c r="D4437">
        <f t="shared" si="207"/>
        <v>0.45876915000000001</v>
      </c>
      <c r="E4437">
        <f t="shared" si="208"/>
        <v>1.4662527367924529</v>
      </c>
      <c r="F4437">
        <f t="shared" si="209"/>
        <v>0</v>
      </c>
    </row>
    <row r="4438" spans="1:6" x14ac:dyDescent="0.25">
      <c r="A4438">
        <v>4429</v>
      </c>
      <c r="B4438">
        <f>'Założenia i wyniki'!$E$6*Znorm.Profile!B4438*((100-(24*'Założenia i wyniki'!$E$9))/100)</f>
        <v>1.8719683018867925</v>
      </c>
      <c r="C4438">
        <f>'Założenia i wyniki'!$E$8*Znorm.Profile!C4438*(1+'Założenia i wyniki'!$E$10/100)^24</f>
        <v>0.45603494999999999</v>
      </c>
      <c r="D4438">
        <f t="shared" si="207"/>
        <v>0.45603494999999999</v>
      </c>
      <c r="E4438">
        <f t="shared" si="208"/>
        <v>1.4159333518867925</v>
      </c>
      <c r="F4438">
        <f t="shared" si="209"/>
        <v>0</v>
      </c>
    </row>
    <row r="4439" spans="1:6" x14ac:dyDescent="0.25">
      <c r="A4439">
        <v>4430</v>
      </c>
      <c r="B4439">
        <f>'Założenia i wyniki'!$E$6*Znorm.Profile!B4439*((100-(24*'Założenia i wyniki'!$E$9))/100)</f>
        <v>1.7327026415094338</v>
      </c>
      <c r="C4439">
        <f>'Założenia i wyniki'!$E$8*Znorm.Profile!C4439*(1+'Założenia i wyniki'!$E$10/100)^24</f>
        <v>0.45191580000000003</v>
      </c>
      <c r="D4439">
        <f t="shared" si="207"/>
        <v>0.45191580000000003</v>
      </c>
      <c r="E4439">
        <f t="shared" si="208"/>
        <v>1.2807868415094337</v>
      </c>
      <c r="F4439">
        <f t="shared" si="209"/>
        <v>0</v>
      </c>
    </row>
    <row r="4440" spans="1:6" x14ac:dyDescent="0.25">
      <c r="A4440">
        <v>4431</v>
      </c>
      <c r="B4440">
        <f>'Założenia i wyniki'!$E$6*Znorm.Profile!B4440*((100-(24*'Założenia i wyniki'!$E$9))/100)</f>
        <v>1.3419660377358489</v>
      </c>
      <c r="C4440">
        <f>'Założenia i wyniki'!$E$8*Znorm.Profile!C4440*(1+'Założenia i wyniki'!$E$10/100)^24</f>
        <v>0.44694405000000004</v>
      </c>
      <c r="D4440">
        <f t="shared" si="207"/>
        <v>0.44694405000000004</v>
      </c>
      <c r="E4440">
        <f t="shared" si="208"/>
        <v>0.89502198773584885</v>
      </c>
      <c r="F4440">
        <f t="shared" si="209"/>
        <v>0</v>
      </c>
    </row>
    <row r="4441" spans="1:6" x14ac:dyDescent="0.25">
      <c r="A4441">
        <v>4432</v>
      </c>
      <c r="B4441">
        <f>'Założenia i wyniki'!$E$6*Znorm.Profile!B4441*((100-(24*'Założenia i wyniki'!$E$9))/100)</f>
        <v>0.99040981132075456</v>
      </c>
      <c r="C4441">
        <f>'Założenia i wyniki'!$E$8*Znorm.Profile!C4441*(1+'Założenia i wyniki'!$E$10/100)^24</f>
        <v>0.44721425000000004</v>
      </c>
      <c r="D4441">
        <f t="shared" si="207"/>
        <v>0.44721425000000004</v>
      </c>
      <c r="E4441">
        <f t="shared" si="208"/>
        <v>0.54319556132075453</v>
      </c>
      <c r="F4441">
        <f t="shared" si="209"/>
        <v>0</v>
      </c>
    </row>
    <row r="4442" spans="1:6" x14ac:dyDescent="0.25">
      <c r="A4442">
        <v>4433</v>
      </c>
      <c r="B4442">
        <f>'Założenia i wyniki'!$E$6*Znorm.Profile!B4442*((100-(24*'Założenia i wyniki'!$E$9))/100)</f>
        <v>0.66074581132075472</v>
      </c>
      <c r="C4442">
        <f>'Założenia i wyniki'!$E$8*Znorm.Profile!C4442*(1+'Założenia i wyniki'!$E$10/100)^24</f>
        <v>0.44442474999999992</v>
      </c>
      <c r="D4442">
        <f t="shared" si="207"/>
        <v>0.44442474999999992</v>
      </c>
      <c r="E4442">
        <f t="shared" si="208"/>
        <v>0.21632106132075479</v>
      </c>
      <c r="F4442">
        <f t="shared" si="209"/>
        <v>0</v>
      </c>
    </row>
    <row r="4443" spans="1:6" x14ac:dyDescent="0.25">
      <c r="A4443">
        <v>4434</v>
      </c>
      <c r="B4443">
        <f>'Założenia i wyniki'!$E$6*Znorm.Profile!B4443*((100-(24*'Założenia i wyniki'!$E$9))/100)</f>
        <v>0.30831298113207545</v>
      </c>
      <c r="C4443">
        <f>'Założenia i wyniki'!$E$8*Znorm.Profile!C4443*(1+'Założenia i wyniki'!$E$10/100)^24</f>
        <v>0.43562154999999997</v>
      </c>
      <c r="D4443">
        <f t="shared" si="207"/>
        <v>0.30831298113207545</v>
      </c>
      <c r="E4443">
        <f t="shared" si="208"/>
        <v>0</v>
      </c>
      <c r="F4443">
        <f t="shared" si="209"/>
        <v>0.12730856886792452</v>
      </c>
    </row>
    <row r="4444" spans="1:6" x14ac:dyDescent="0.25">
      <c r="A4444">
        <v>4435</v>
      </c>
      <c r="B4444">
        <f>'Założenia i wyniki'!$E$6*Znorm.Profile!B4444*((100-(24*'Założenia i wyniki'!$E$9))/100)</f>
        <v>0.12395939622641508</v>
      </c>
      <c r="C4444">
        <f>'Założenia i wyniki'!$E$8*Znorm.Profile!C4444*(1+'Założenia i wyniki'!$E$10/100)^24</f>
        <v>0.44551640000000003</v>
      </c>
      <c r="D4444">
        <f t="shared" si="207"/>
        <v>0.12395939622641508</v>
      </c>
      <c r="E4444">
        <f t="shared" si="208"/>
        <v>0</v>
      </c>
      <c r="F4444">
        <f t="shared" si="209"/>
        <v>0.32155700377358498</v>
      </c>
    </row>
    <row r="4445" spans="1:6" x14ac:dyDescent="0.25">
      <c r="A4445">
        <v>4436</v>
      </c>
      <c r="B4445">
        <f>'Założenia i wyniki'!$E$6*Znorm.Profile!B4445*((100-(24*'Założenia i wyniki'!$E$9))/100)</f>
        <v>0</v>
      </c>
      <c r="C4445">
        <f>'Założenia i wyniki'!$E$8*Znorm.Profile!C4445*(1+'Założenia i wyniki'!$E$10/100)^24</f>
        <v>0.45275159999999998</v>
      </c>
      <c r="D4445">
        <f t="shared" si="207"/>
        <v>0</v>
      </c>
      <c r="E4445">
        <f t="shared" si="208"/>
        <v>0</v>
      </c>
      <c r="F4445">
        <f t="shared" si="209"/>
        <v>0.45275159999999998</v>
      </c>
    </row>
    <row r="4446" spans="1:6" x14ac:dyDescent="0.25">
      <c r="A4446">
        <v>4437</v>
      </c>
      <c r="B4446">
        <f>'Założenia i wyniki'!$E$6*Znorm.Profile!B4446*((100-(24*'Założenia i wyniki'!$E$9))/100)</f>
        <v>0</v>
      </c>
      <c r="C4446">
        <f>'Założenia i wyniki'!$E$8*Znorm.Profile!C4446*(1+'Założenia i wyniki'!$E$10/100)^24</f>
        <v>0.4683175</v>
      </c>
      <c r="D4446">
        <f t="shared" si="207"/>
        <v>0</v>
      </c>
      <c r="E4446">
        <f t="shared" si="208"/>
        <v>0</v>
      </c>
      <c r="F4446">
        <f t="shared" si="209"/>
        <v>0.4683175</v>
      </c>
    </row>
    <row r="4447" spans="1:6" x14ac:dyDescent="0.25">
      <c r="A4447">
        <v>4438</v>
      </c>
      <c r="B4447">
        <f>'Założenia i wyniki'!$E$6*Znorm.Profile!B4447*((100-(24*'Założenia i wyniki'!$E$9))/100)</f>
        <v>0</v>
      </c>
      <c r="C4447">
        <f>'Założenia i wyniki'!$E$8*Znorm.Profile!C4447*(1+'Założenia i wyniki'!$E$10/100)^24</f>
        <v>0.42137479999999999</v>
      </c>
      <c r="D4447">
        <f t="shared" si="207"/>
        <v>0</v>
      </c>
      <c r="E4447">
        <f t="shared" si="208"/>
        <v>0</v>
      </c>
      <c r="F4447">
        <f t="shared" si="209"/>
        <v>0.42137479999999999</v>
      </c>
    </row>
    <row r="4448" spans="1:6" x14ac:dyDescent="0.25">
      <c r="A4448">
        <v>4439</v>
      </c>
      <c r="B4448">
        <f>'Założenia i wyniki'!$E$6*Znorm.Profile!B4448*((100-(24*'Założenia i wyniki'!$E$9))/100)</f>
        <v>0</v>
      </c>
      <c r="C4448">
        <f>'Założenia i wyniki'!$E$8*Znorm.Profile!C4448*(1+'Założenia i wyniki'!$E$10/100)^24</f>
        <v>0.3398465</v>
      </c>
      <c r="D4448">
        <f t="shared" si="207"/>
        <v>0</v>
      </c>
      <c r="E4448">
        <f t="shared" si="208"/>
        <v>0</v>
      </c>
      <c r="F4448">
        <f t="shared" si="209"/>
        <v>0.3398465</v>
      </c>
    </row>
    <row r="4449" spans="1:6" x14ac:dyDescent="0.25">
      <c r="A4449">
        <v>4440</v>
      </c>
      <c r="B4449">
        <f>'Założenia i wyniki'!$E$6*Znorm.Profile!B4449*((100-(24*'Założenia i wyniki'!$E$9))/100)</f>
        <v>0</v>
      </c>
      <c r="C4449">
        <f>'Założenia i wyniki'!$E$8*Znorm.Profile!C4449*(1+'Założenia i wyniki'!$E$10/100)^24</f>
        <v>0.27829970000000004</v>
      </c>
      <c r="D4449">
        <f t="shared" si="207"/>
        <v>0</v>
      </c>
      <c r="E4449">
        <f t="shared" si="208"/>
        <v>0</v>
      </c>
      <c r="F4449">
        <f t="shared" si="209"/>
        <v>0.27829970000000004</v>
      </c>
    </row>
    <row r="4450" spans="1:6" x14ac:dyDescent="0.25">
      <c r="A4450">
        <v>4441</v>
      </c>
      <c r="B4450">
        <f>'Założenia i wyniki'!$E$6*Znorm.Profile!B4450*((100-(24*'Założenia i wyniki'!$E$9))/100)</f>
        <v>0</v>
      </c>
      <c r="C4450">
        <f>'Założenia i wyniki'!$E$8*Znorm.Profile!C4450*(1+'Założenia i wyniki'!$E$10/100)^24</f>
        <v>0.23455705000000002</v>
      </c>
      <c r="D4450">
        <f t="shared" si="207"/>
        <v>0</v>
      </c>
      <c r="E4450">
        <f t="shared" si="208"/>
        <v>0</v>
      </c>
      <c r="F4450">
        <f t="shared" si="209"/>
        <v>0.23455705000000002</v>
      </c>
    </row>
    <row r="4451" spans="1:6" x14ac:dyDescent="0.25">
      <c r="A4451">
        <v>4442</v>
      </c>
      <c r="B4451">
        <f>'Założenia i wyniki'!$E$6*Znorm.Profile!B4451*((100-(24*'Założenia i wyniki'!$E$9))/100)</f>
        <v>0</v>
      </c>
      <c r="C4451">
        <f>'Założenia i wyniki'!$E$8*Znorm.Profile!C4451*(1+'Założenia i wyniki'!$E$10/100)^24</f>
        <v>0.20891255</v>
      </c>
      <c r="D4451">
        <f t="shared" si="207"/>
        <v>0</v>
      </c>
      <c r="E4451">
        <f t="shared" si="208"/>
        <v>0</v>
      </c>
      <c r="F4451">
        <f t="shared" si="209"/>
        <v>0.20891255</v>
      </c>
    </row>
    <row r="4452" spans="1:6" x14ac:dyDescent="0.25">
      <c r="A4452">
        <v>4443</v>
      </c>
      <c r="B4452">
        <f>'Założenia i wyniki'!$E$6*Znorm.Profile!B4452*((100-(24*'Założenia i wyniki'!$E$9))/100)</f>
        <v>0</v>
      </c>
      <c r="C4452">
        <f>'Założenia i wyniki'!$E$8*Znorm.Profile!C4452*(1+'Założenia i wyniki'!$E$10/100)^24</f>
        <v>0.19580119999999998</v>
      </c>
      <c r="D4452">
        <f t="shared" si="207"/>
        <v>0</v>
      </c>
      <c r="E4452">
        <f t="shared" si="208"/>
        <v>0</v>
      </c>
      <c r="F4452">
        <f t="shared" si="209"/>
        <v>0.19580119999999998</v>
      </c>
    </row>
    <row r="4453" spans="1:6" x14ac:dyDescent="0.25">
      <c r="A4453">
        <v>4444</v>
      </c>
      <c r="B4453">
        <f>'Założenia i wyniki'!$E$6*Znorm.Profile!B4453*((100-(24*'Założenia i wyniki'!$E$9))/100)</f>
        <v>0</v>
      </c>
      <c r="C4453">
        <f>'Założenia i wyniki'!$E$8*Znorm.Profile!C4453*(1+'Założenia i wyniki'!$E$10/100)^24</f>
        <v>0.19610044999999998</v>
      </c>
      <c r="D4453">
        <f t="shared" si="207"/>
        <v>0</v>
      </c>
      <c r="E4453">
        <f t="shared" si="208"/>
        <v>0</v>
      </c>
      <c r="F4453">
        <f t="shared" si="209"/>
        <v>0.19610044999999998</v>
      </c>
    </row>
    <row r="4454" spans="1:6" x14ac:dyDescent="0.25">
      <c r="A4454">
        <v>4445</v>
      </c>
      <c r="B4454">
        <f>'Założenia i wyniki'!$E$6*Znorm.Profile!B4454*((100-(24*'Założenia i wyniki'!$E$9))/100)</f>
        <v>8.117350943396226E-2</v>
      </c>
      <c r="C4454">
        <f>'Założenia i wyniki'!$E$8*Znorm.Profile!C4454*(1+'Założenia i wyniki'!$E$10/100)^24</f>
        <v>0.2221408</v>
      </c>
      <c r="D4454">
        <f t="shared" si="207"/>
        <v>8.117350943396226E-2</v>
      </c>
      <c r="E4454">
        <f t="shared" si="208"/>
        <v>0</v>
      </c>
      <c r="F4454">
        <f t="shared" si="209"/>
        <v>0.14096729056603774</v>
      </c>
    </row>
    <row r="4455" spans="1:6" x14ac:dyDescent="0.25">
      <c r="A4455">
        <v>4446</v>
      </c>
      <c r="B4455">
        <f>'Założenia i wyniki'!$E$6*Znorm.Profile!B4455*((100-(24*'Założenia i wyniki'!$E$9))/100)</f>
        <v>0.21552256603773581</v>
      </c>
      <c r="C4455">
        <f>'Założenia i wyniki'!$E$8*Znorm.Profile!C4455*(1+'Założenia i wyniki'!$E$10/100)^24</f>
        <v>0.26734189999999997</v>
      </c>
      <c r="D4455">
        <f t="shared" si="207"/>
        <v>0.21552256603773581</v>
      </c>
      <c r="E4455">
        <f t="shared" si="208"/>
        <v>0</v>
      </c>
      <c r="F4455">
        <f t="shared" si="209"/>
        <v>5.1819333962264152E-2</v>
      </c>
    </row>
    <row r="4456" spans="1:6" x14ac:dyDescent="0.25">
      <c r="A4456">
        <v>4447</v>
      </c>
      <c r="B4456">
        <f>'Założenia i wyniki'!$E$6*Znorm.Profile!B4456*((100-(24*'Założenia i wyniki'!$E$9))/100)</f>
        <v>0.58739313207547161</v>
      </c>
      <c r="C4456">
        <f>'Założenia i wyniki'!$E$8*Znorm.Profile!C4456*(1+'Założenia i wyniki'!$E$10/100)^24</f>
        <v>0.32004069999999996</v>
      </c>
      <c r="D4456">
        <f t="shared" si="207"/>
        <v>0.32004069999999996</v>
      </c>
      <c r="E4456">
        <f t="shared" si="208"/>
        <v>0.26735243207547166</v>
      </c>
      <c r="F4456">
        <f t="shared" si="209"/>
        <v>0</v>
      </c>
    </row>
    <row r="4457" spans="1:6" x14ac:dyDescent="0.25">
      <c r="A4457">
        <v>4448</v>
      </c>
      <c r="B4457">
        <f>'Założenia i wyniki'!$E$6*Znorm.Profile!B4457*((100-(24*'Założenia i wyniki'!$E$9))/100)</f>
        <v>1.061376603773585</v>
      </c>
      <c r="C4457">
        <f>'Założenia i wyniki'!$E$8*Znorm.Profile!C4457*(1+'Założenia i wyniki'!$E$10/100)^24</f>
        <v>0.37076550000000003</v>
      </c>
      <c r="D4457">
        <f t="shared" si="207"/>
        <v>0.37076550000000003</v>
      </c>
      <c r="E4457">
        <f t="shared" si="208"/>
        <v>0.69061110377358492</v>
      </c>
      <c r="F4457">
        <f t="shared" si="209"/>
        <v>0</v>
      </c>
    </row>
    <row r="4458" spans="1:6" x14ac:dyDescent="0.25">
      <c r="A4458">
        <v>4449</v>
      </c>
      <c r="B4458">
        <f>'Założenia i wyniki'!$E$6*Znorm.Profile!B4458*((100-(24*'Założenia i wyniki'!$E$9))/100)</f>
        <v>1.4582875471698109</v>
      </c>
      <c r="C4458">
        <f>'Założenia i wyniki'!$E$8*Znorm.Profile!C4458*(1+'Założenia i wyniki'!$E$10/100)^24</f>
        <v>0.42978145000000006</v>
      </c>
      <c r="D4458">
        <f t="shared" si="207"/>
        <v>0.42978145000000006</v>
      </c>
      <c r="E4458">
        <f t="shared" si="208"/>
        <v>1.0285060971698108</v>
      </c>
      <c r="F4458">
        <f t="shared" si="209"/>
        <v>0</v>
      </c>
    </row>
    <row r="4459" spans="1:6" x14ac:dyDescent="0.25">
      <c r="A4459">
        <v>4450</v>
      </c>
      <c r="B4459">
        <f>'Założenia i wyniki'!$E$6*Znorm.Profile!B4459*((100-(24*'Założenia i wyniki'!$E$9))/100)</f>
        <v>1.7346845283018864</v>
      </c>
      <c r="C4459">
        <f>'Założenia i wyniki'!$E$8*Znorm.Profile!C4459*(1+'Założenia i wyniki'!$E$10/100)^24</f>
        <v>0.44811410000000002</v>
      </c>
      <c r="D4459">
        <f t="shared" si="207"/>
        <v>0.44811410000000002</v>
      </c>
      <c r="E4459">
        <f t="shared" si="208"/>
        <v>1.2865704283018864</v>
      </c>
      <c r="F4459">
        <f t="shared" si="209"/>
        <v>0</v>
      </c>
    </row>
    <row r="4460" spans="1:6" x14ac:dyDescent="0.25">
      <c r="A4460">
        <v>4451</v>
      </c>
      <c r="B4460">
        <f>'Założenia i wyniki'!$E$6*Znorm.Profile!B4460*((100-(24*'Założenia i wyniki'!$E$9))/100)</f>
        <v>1.8954460377358489</v>
      </c>
      <c r="C4460">
        <f>'Założenia i wyniki'!$E$8*Znorm.Profile!C4460*(1+'Założenia i wyniki'!$E$10/100)^24</f>
        <v>0.45718819999999999</v>
      </c>
      <c r="D4460">
        <f t="shared" si="207"/>
        <v>0.45718819999999999</v>
      </c>
      <c r="E4460">
        <f t="shared" si="208"/>
        <v>1.4382578377358488</v>
      </c>
      <c r="F4460">
        <f t="shared" si="209"/>
        <v>0</v>
      </c>
    </row>
    <row r="4461" spans="1:6" x14ac:dyDescent="0.25">
      <c r="A4461">
        <v>4452</v>
      </c>
      <c r="B4461">
        <f>'Założenia i wyniki'!$E$6*Znorm.Profile!B4461*((100-(24*'Założenia i wyniki'!$E$9))/100)</f>
        <v>1.9444596226415092</v>
      </c>
      <c r="C4461">
        <f>'Założenia i wyniki'!$E$8*Znorm.Profile!C4461*(1+'Założenia i wyniki'!$E$10/100)^24</f>
        <v>0.43958320000000001</v>
      </c>
      <c r="D4461">
        <f t="shared" si="207"/>
        <v>0.43958320000000001</v>
      </c>
      <c r="E4461">
        <f t="shared" si="208"/>
        <v>1.5048764226415092</v>
      </c>
      <c r="F4461">
        <f t="shared" si="209"/>
        <v>0</v>
      </c>
    </row>
    <row r="4462" spans="1:6" x14ac:dyDescent="0.25">
      <c r="A4462">
        <v>4453</v>
      </c>
      <c r="B4462">
        <f>'Założenia i wyniki'!$E$6*Znorm.Profile!B4462*((100-(24*'Założenia i wyniki'!$E$9))/100)</f>
        <v>1.8981901886792449</v>
      </c>
      <c r="C4462">
        <f>'Założenia i wyniki'!$E$8*Znorm.Profile!C4462*(1+'Założenia i wyniki'!$E$10/100)^24</f>
        <v>0.41579089999999996</v>
      </c>
      <c r="D4462">
        <f t="shared" si="207"/>
        <v>0.41579089999999996</v>
      </c>
      <c r="E4462">
        <f t="shared" si="208"/>
        <v>1.482399288679245</v>
      </c>
      <c r="F4462">
        <f t="shared" si="209"/>
        <v>0</v>
      </c>
    </row>
    <row r="4463" spans="1:6" x14ac:dyDescent="0.25">
      <c r="A4463">
        <v>4454</v>
      </c>
      <c r="B4463">
        <f>'Założenia i wyniki'!$E$6*Znorm.Profile!B4463*((100-(24*'Założenia i wyniki'!$E$9))/100)</f>
        <v>1.7602203773584904</v>
      </c>
      <c r="C4463">
        <f>'Założenia i wyniki'!$E$8*Znorm.Profile!C4463*(1+'Założenia i wyniki'!$E$10/100)^24</f>
        <v>0.39185229999999993</v>
      </c>
      <c r="D4463">
        <f t="shared" si="207"/>
        <v>0.39185229999999993</v>
      </c>
      <c r="E4463">
        <f t="shared" si="208"/>
        <v>1.3683680773584905</v>
      </c>
      <c r="F4463">
        <f t="shared" si="209"/>
        <v>0</v>
      </c>
    </row>
    <row r="4464" spans="1:6" x14ac:dyDescent="0.25">
      <c r="A4464">
        <v>4455</v>
      </c>
      <c r="B4464">
        <f>'Założenia i wyniki'!$E$6*Znorm.Profile!B4464*((100-(24*'Założenia i wyniki'!$E$9))/100)</f>
        <v>1.5004407547169811</v>
      </c>
      <c r="C4464">
        <f>'Założenia i wyniki'!$E$8*Znorm.Profile!C4464*(1+'Założenia i wyniki'!$E$10/100)^24</f>
        <v>0.38282964999999997</v>
      </c>
      <c r="D4464">
        <f t="shared" si="207"/>
        <v>0.38282964999999997</v>
      </c>
      <c r="E4464">
        <f t="shared" si="208"/>
        <v>1.1176111047169812</v>
      </c>
      <c r="F4464">
        <f t="shared" si="209"/>
        <v>0</v>
      </c>
    </row>
    <row r="4465" spans="1:6" x14ac:dyDescent="0.25">
      <c r="A4465">
        <v>4456</v>
      </c>
      <c r="B4465">
        <f>'Założenia i wyniki'!$E$6*Znorm.Profile!B4465*((100-(24*'Założenia i wyniki'!$E$9))/100)</f>
        <v>1.1651207547169811</v>
      </c>
      <c r="C4465">
        <f>'Założenia i wyniki'!$E$8*Znorm.Profile!C4465*(1+'Założenia i wyniki'!$E$10/100)^24</f>
        <v>0.38216710000000004</v>
      </c>
      <c r="D4465">
        <f t="shared" si="207"/>
        <v>0.38216710000000004</v>
      </c>
      <c r="E4465">
        <f t="shared" si="208"/>
        <v>0.78295365471698108</v>
      </c>
      <c r="F4465">
        <f t="shared" si="209"/>
        <v>0</v>
      </c>
    </row>
    <row r="4466" spans="1:6" x14ac:dyDescent="0.25">
      <c r="A4466">
        <v>4457</v>
      </c>
      <c r="B4466">
        <f>'Założenia i wyniki'!$E$6*Znorm.Profile!B4466*((100-(24*'Założenia i wyniki'!$E$9))/100)</f>
        <v>0.72856445283018856</v>
      </c>
      <c r="C4466">
        <f>'Założenia i wyniki'!$E$8*Znorm.Profile!C4466*(1+'Założenia i wyniki'!$E$10/100)^24</f>
        <v>0.37822119999999998</v>
      </c>
      <c r="D4466">
        <f t="shared" si="207"/>
        <v>0.37822119999999998</v>
      </c>
      <c r="E4466">
        <f t="shared" si="208"/>
        <v>0.35034325283018858</v>
      </c>
      <c r="F4466">
        <f t="shared" si="209"/>
        <v>0</v>
      </c>
    </row>
    <row r="4467" spans="1:6" x14ac:dyDescent="0.25">
      <c r="A4467">
        <v>4458</v>
      </c>
      <c r="B4467">
        <f>'Założenia i wyniki'!$E$6*Znorm.Profile!B4467*((100-(24*'Założenia i wyniki'!$E$9))/100)</f>
        <v>0.30694852830188679</v>
      </c>
      <c r="C4467">
        <f>'Założenia i wyniki'!$E$8*Znorm.Profile!C4467*(1+'Założenia i wyniki'!$E$10/100)^24</f>
        <v>0.3894765</v>
      </c>
      <c r="D4467">
        <f t="shared" si="207"/>
        <v>0.30694852830188679</v>
      </c>
      <c r="E4467">
        <f t="shared" si="208"/>
        <v>0</v>
      </c>
      <c r="F4467">
        <f t="shared" si="209"/>
        <v>8.2527971698113212E-2</v>
      </c>
    </row>
    <row r="4468" spans="1:6" x14ac:dyDescent="0.25">
      <c r="A4468">
        <v>4459</v>
      </c>
      <c r="B4468">
        <f>'Założenia i wyniki'!$E$6*Znorm.Profile!B4468*((100-(24*'Założenia i wyniki'!$E$9))/100)</f>
        <v>0.1242109433962264</v>
      </c>
      <c r="C4468">
        <f>'Założenia i wyniki'!$E$8*Znorm.Profile!C4468*(1+'Założenia i wyniki'!$E$10/100)^24</f>
        <v>0.40932255000000001</v>
      </c>
      <c r="D4468">
        <f t="shared" si="207"/>
        <v>0.1242109433962264</v>
      </c>
      <c r="E4468">
        <f t="shared" si="208"/>
        <v>0</v>
      </c>
      <c r="F4468">
        <f t="shared" si="209"/>
        <v>0.2851116066037736</v>
      </c>
    </row>
    <row r="4469" spans="1:6" x14ac:dyDescent="0.25">
      <c r="A4469">
        <v>4460</v>
      </c>
      <c r="B4469">
        <f>'Założenia i wyniki'!$E$6*Znorm.Profile!B4469*((100-(24*'Założenia i wyniki'!$E$9))/100)</f>
        <v>2.4336807547169809E-3</v>
      </c>
      <c r="C4469">
        <f>'Założenia i wyniki'!$E$8*Znorm.Profile!C4469*(1+'Założenia i wyniki'!$E$10/100)^24</f>
        <v>0.43764419999999993</v>
      </c>
      <c r="D4469">
        <f t="shared" si="207"/>
        <v>2.4336807547169809E-3</v>
      </c>
      <c r="E4469">
        <f t="shared" si="208"/>
        <v>0</v>
      </c>
      <c r="F4469">
        <f t="shared" si="209"/>
        <v>0.43521051924528292</v>
      </c>
    </row>
    <row r="4470" spans="1:6" x14ac:dyDescent="0.25">
      <c r="A4470">
        <v>4461</v>
      </c>
      <c r="B4470">
        <f>'Założenia i wyniki'!$E$6*Znorm.Profile!B4470*((100-(24*'Założenia i wyniki'!$E$9))/100)</f>
        <v>0</v>
      </c>
      <c r="C4470">
        <f>'Założenia i wyniki'!$E$8*Znorm.Profile!C4470*(1+'Założenia i wyniki'!$E$10/100)^24</f>
        <v>0.45477634999999994</v>
      </c>
      <c r="D4470">
        <f t="shared" si="207"/>
        <v>0</v>
      </c>
      <c r="E4470">
        <f t="shared" si="208"/>
        <v>0</v>
      </c>
      <c r="F4470">
        <f t="shared" si="209"/>
        <v>0.45477634999999994</v>
      </c>
    </row>
    <row r="4471" spans="1:6" x14ac:dyDescent="0.25">
      <c r="A4471">
        <v>4462</v>
      </c>
      <c r="B4471">
        <f>'Założenia i wyniki'!$E$6*Znorm.Profile!B4471*((100-(24*'Założenia i wyniki'!$E$9))/100)</f>
        <v>0</v>
      </c>
      <c r="C4471">
        <f>'Założenia i wyniki'!$E$8*Znorm.Profile!C4471*(1+'Założenia i wyniki'!$E$10/100)^24</f>
        <v>0.40496819999999994</v>
      </c>
      <c r="D4471">
        <f t="shared" si="207"/>
        <v>0</v>
      </c>
      <c r="E4471">
        <f t="shared" si="208"/>
        <v>0</v>
      </c>
      <c r="F4471">
        <f t="shared" si="209"/>
        <v>0.40496819999999994</v>
      </c>
    </row>
    <row r="4472" spans="1:6" x14ac:dyDescent="0.25">
      <c r="A4472">
        <v>4463</v>
      </c>
      <c r="B4472">
        <f>'Założenia i wyniki'!$E$6*Znorm.Profile!B4472*((100-(24*'Założenia i wyniki'!$E$9))/100)</f>
        <v>0</v>
      </c>
      <c r="C4472">
        <f>'Założenia i wyniki'!$E$8*Znorm.Profile!C4472*(1+'Założenia i wyniki'!$E$10/100)^24</f>
        <v>0.30695454999999999</v>
      </c>
      <c r="D4472">
        <f t="shared" si="207"/>
        <v>0</v>
      </c>
      <c r="E4472">
        <f t="shared" si="208"/>
        <v>0</v>
      </c>
      <c r="F4472">
        <f t="shared" si="209"/>
        <v>0.30695454999999999</v>
      </c>
    </row>
    <row r="4473" spans="1:6" x14ac:dyDescent="0.25">
      <c r="A4473">
        <v>4464</v>
      </c>
      <c r="B4473">
        <f>'Założenia i wyniki'!$E$6*Znorm.Profile!B4473*((100-(24*'Założenia i wyniki'!$E$9))/100)</f>
        <v>0</v>
      </c>
      <c r="C4473">
        <f>'Założenia i wyniki'!$E$8*Znorm.Profile!C4473*(1+'Założenia i wyniki'!$E$10/100)^24</f>
        <v>0.24227665000000001</v>
      </c>
      <c r="D4473">
        <f t="shared" si="207"/>
        <v>0</v>
      </c>
      <c r="E4473">
        <f t="shared" si="208"/>
        <v>0</v>
      </c>
      <c r="F4473">
        <f t="shared" si="209"/>
        <v>0.24227665000000001</v>
      </c>
    </row>
    <row r="4474" spans="1:6" x14ac:dyDescent="0.25">
      <c r="A4474">
        <v>4465</v>
      </c>
      <c r="B4474">
        <f>'Założenia i wyniki'!$E$6*Znorm.Profile!B4474*((100-(24*'Założenia i wyniki'!$E$9))/100)</f>
        <v>0</v>
      </c>
      <c r="C4474">
        <f>'Założenia i wyniki'!$E$8*Znorm.Profile!C4474*(1+'Założenia i wyniki'!$E$10/100)^24</f>
        <v>0.20545140000000001</v>
      </c>
      <c r="D4474">
        <f t="shared" si="207"/>
        <v>0</v>
      </c>
      <c r="E4474">
        <f t="shared" si="208"/>
        <v>0</v>
      </c>
      <c r="F4474">
        <f t="shared" si="209"/>
        <v>0.20545140000000001</v>
      </c>
    </row>
    <row r="4475" spans="1:6" x14ac:dyDescent="0.25">
      <c r="A4475">
        <v>4466</v>
      </c>
      <c r="B4475">
        <f>'Założenia i wyniki'!$E$6*Znorm.Profile!B4475*((100-(24*'Założenia i wyniki'!$E$9))/100)</f>
        <v>0</v>
      </c>
      <c r="C4475">
        <f>'Założenia i wyniki'!$E$8*Znorm.Profile!C4475*(1+'Założenia i wyniki'!$E$10/100)^24</f>
        <v>0.1907451</v>
      </c>
      <c r="D4475">
        <f t="shared" si="207"/>
        <v>0</v>
      </c>
      <c r="E4475">
        <f t="shared" si="208"/>
        <v>0</v>
      </c>
      <c r="F4475">
        <f t="shared" si="209"/>
        <v>0.1907451</v>
      </c>
    </row>
    <row r="4476" spans="1:6" x14ac:dyDescent="0.25">
      <c r="A4476">
        <v>4467</v>
      </c>
      <c r="B4476">
        <f>'Założenia i wyniki'!$E$6*Znorm.Profile!B4476*((100-(24*'Założenia i wyniki'!$E$9))/100)</f>
        <v>0</v>
      </c>
      <c r="C4476">
        <f>'Założenia i wyniki'!$E$8*Znorm.Profile!C4476*(1+'Założenia i wyniki'!$E$10/100)^24</f>
        <v>0.18537574999999998</v>
      </c>
      <c r="D4476">
        <f t="shared" si="207"/>
        <v>0</v>
      </c>
      <c r="E4476">
        <f t="shared" si="208"/>
        <v>0</v>
      </c>
      <c r="F4476">
        <f t="shared" si="209"/>
        <v>0.18537574999999998</v>
      </c>
    </row>
    <row r="4477" spans="1:6" x14ac:dyDescent="0.25">
      <c r="A4477">
        <v>4468</v>
      </c>
      <c r="B4477">
        <f>'Założenia i wyniki'!$E$6*Znorm.Profile!B4477*((100-(24*'Założenia i wyniki'!$E$9))/100)</f>
        <v>0</v>
      </c>
      <c r="C4477">
        <f>'Założenia i wyniki'!$E$8*Znorm.Profile!C4477*(1+'Założenia i wyniki'!$E$10/100)^24</f>
        <v>0.2070313</v>
      </c>
      <c r="D4477">
        <f t="shared" si="207"/>
        <v>0</v>
      </c>
      <c r="E4477">
        <f t="shared" si="208"/>
        <v>0</v>
      </c>
      <c r="F4477">
        <f t="shared" si="209"/>
        <v>0.2070313</v>
      </c>
    </row>
    <row r="4478" spans="1:6" x14ac:dyDescent="0.25">
      <c r="A4478">
        <v>4469</v>
      </c>
      <c r="B4478">
        <f>'Założenia i wyniki'!$E$6*Znorm.Profile!B4478*((100-(24*'Założenia i wyniki'!$E$9))/100)</f>
        <v>8.2720905660377347E-2</v>
      </c>
      <c r="C4478">
        <f>'Założenia i wyniki'!$E$8*Znorm.Profile!C4478*(1+'Założenia i wyniki'!$E$10/100)^24</f>
        <v>0.24690750000000003</v>
      </c>
      <c r="D4478">
        <f t="shared" si="207"/>
        <v>8.2720905660377347E-2</v>
      </c>
      <c r="E4478">
        <f t="shared" si="208"/>
        <v>0</v>
      </c>
      <c r="F4478">
        <f t="shared" si="209"/>
        <v>0.16418659433962268</v>
      </c>
    </row>
    <row r="4479" spans="1:6" x14ac:dyDescent="0.25">
      <c r="A4479">
        <v>4470</v>
      </c>
      <c r="B4479">
        <f>'Założenia i wyniki'!$E$6*Znorm.Profile!B4479*((100-(24*'Założenia i wyniki'!$E$9))/100)</f>
        <v>0.20767886792452828</v>
      </c>
      <c r="C4479">
        <f>'Założenia i wyniki'!$E$8*Znorm.Profile!C4479*(1+'Założenia i wyniki'!$E$10/100)^24</f>
        <v>0.31406795000000004</v>
      </c>
      <c r="D4479">
        <f t="shared" si="207"/>
        <v>0.20767886792452828</v>
      </c>
      <c r="E4479">
        <f t="shared" si="208"/>
        <v>0</v>
      </c>
      <c r="F4479">
        <f t="shared" si="209"/>
        <v>0.10638908207547176</v>
      </c>
    </row>
    <row r="4480" spans="1:6" x14ac:dyDescent="0.25">
      <c r="A4480">
        <v>4471</v>
      </c>
      <c r="B4480">
        <f>'Założenia i wyniki'!$E$6*Znorm.Profile!B4480*((100-(24*'Założenia i wyniki'!$E$9))/100)</f>
        <v>0.58996196226415087</v>
      </c>
      <c r="C4480">
        <f>'Założenia i wyniki'!$E$8*Znorm.Profile!C4480*(1+'Założenia i wyniki'!$E$10/100)^24</f>
        <v>0.36201340000000004</v>
      </c>
      <c r="D4480">
        <f t="shared" si="207"/>
        <v>0.36201340000000004</v>
      </c>
      <c r="E4480">
        <f t="shared" si="208"/>
        <v>0.22794856226415083</v>
      </c>
      <c r="F4480">
        <f t="shared" si="209"/>
        <v>0</v>
      </c>
    </row>
    <row r="4481" spans="1:6" x14ac:dyDescent="0.25">
      <c r="A4481">
        <v>4472</v>
      </c>
      <c r="B4481">
        <f>'Założenia i wyniki'!$E$6*Znorm.Profile!B4481*((100-(24*'Założenia i wyniki'!$E$9))/100)</f>
        <v>1.065721509433962</v>
      </c>
      <c r="C4481">
        <f>'Założenia i wyniki'!$E$8*Znorm.Profile!C4481*(1+'Założenia i wyniki'!$E$10/100)^24</f>
        <v>0.38094735000000002</v>
      </c>
      <c r="D4481">
        <f t="shared" si="207"/>
        <v>0.38094735000000002</v>
      </c>
      <c r="E4481">
        <f t="shared" si="208"/>
        <v>0.68477415943396203</v>
      </c>
      <c r="F4481">
        <f t="shared" si="209"/>
        <v>0</v>
      </c>
    </row>
    <row r="4482" spans="1:6" x14ac:dyDescent="0.25">
      <c r="A4482">
        <v>4473</v>
      </c>
      <c r="B4482">
        <f>'Założenia i wyniki'!$E$6*Znorm.Profile!B4482*((100-(24*'Założenia i wyniki'!$E$9))/100)</f>
        <v>1.4393833962264149</v>
      </c>
      <c r="C4482">
        <f>'Założenia i wyniki'!$E$8*Znorm.Profile!C4482*(1+'Założenia i wyniki'!$E$10/100)^24</f>
        <v>0.40691489999999997</v>
      </c>
      <c r="D4482">
        <f t="shared" si="207"/>
        <v>0.40691489999999997</v>
      </c>
      <c r="E4482">
        <f t="shared" si="208"/>
        <v>1.0324684962264148</v>
      </c>
      <c r="F4482">
        <f t="shared" si="209"/>
        <v>0</v>
      </c>
    </row>
    <row r="4483" spans="1:6" x14ac:dyDescent="0.25">
      <c r="A4483">
        <v>4474</v>
      </c>
      <c r="B4483">
        <f>'Założenia i wyniki'!$E$6*Znorm.Profile!B4483*((100-(24*'Założenia i wyniki'!$E$9))/100)</f>
        <v>1.7080815094339623</v>
      </c>
      <c r="C4483">
        <f>'Założenia i wyniki'!$E$8*Znorm.Profile!C4483*(1+'Założenia i wyniki'!$E$10/100)^24</f>
        <v>0.40721135000000003</v>
      </c>
      <c r="D4483">
        <f t="shared" si="207"/>
        <v>0.40721135000000003</v>
      </c>
      <c r="E4483">
        <f t="shared" si="208"/>
        <v>1.3008701594339622</v>
      </c>
      <c r="F4483">
        <f t="shared" si="209"/>
        <v>0</v>
      </c>
    </row>
    <row r="4484" spans="1:6" x14ac:dyDescent="0.25">
      <c r="A4484">
        <v>4475</v>
      </c>
      <c r="B4484">
        <f>'Założenia i wyniki'!$E$6*Znorm.Profile!B4484*((100-(24*'Założenia i wyniki'!$E$9))/100)</f>
        <v>1.8567992452830189</v>
      </c>
      <c r="C4484">
        <f>'Założenia i wyniki'!$E$8*Znorm.Profile!C4484*(1+'Założenia i wyniki'!$E$10/100)^24</f>
        <v>0.40620614999999999</v>
      </c>
      <c r="D4484">
        <f t="shared" si="207"/>
        <v>0.40620614999999999</v>
      </c>
      <c r="E4484">
        <f t="shared" si="208"/>
        <v>1.4505930952830188</v>
      </c>
      <c r="F4484">
        <f t="shared" si="209"/>
        <v>0</v>
      </c>
    </row>
    <row r="4485" spans="1:6" x14ac:dyDescent="0.25">
      <c r="A4485">
        <v>4476</v>
      </c>
      <c r="B4485">
        <f>'Założenia i wyniki'!$E$6*Znorm.Profile!B4485*((100-(24*'Założenia i wyniki'!$E$9))/100)</f>
        <v>1.8215064150943394</v>
      </c>
      <c r="C4485">
        <f>'Założenia i wyniki'!$E$8*Znorm.Profile!C4485*(1+'Założenia i wyniki'!$E$10/100)^24</f>
        <v>0.39497395000000002</v>
      </c>
      <c r="D4485">
        <f t="shared" si="207"/>
        <v>0.39497395000000002</v>
      </c>
      <c r="E4485">
        <f t="shared" si="208"/>
        <v>1.4265324650943394</v>
      </c>
      <c r="F4485">
        <f t="shared" si="209"/>
        <v>0</v>
      </c>
    </row>
    <row r="4486" spans="1:6" x14ac:dyDescent="0.25">
      <c r="A4486">
        <v>4477</v>
      </c>
      <c r="B4486">
        <f>'Założenia i wyniki'!$E$6*Znorm.Profile!B4486*((100-(24*'Założenia i wyniki'!$E$9))/100)</f>
        <v>1.5651569811320754</v>
      </c>
      <c r="C4486">
        <f>'Założenia i wyniki'!$E$8*Znorm.Profile!C4486*(1+'Założenia i wyniki'!$E$10/100)^24</f>
        <v>0.39342484999999994</v>
      </c>
      <c r="D4486">
        <f t="shared" si="207"/>
        <v>0.39342484999999994</v>
      </c>
      <c r="E4486">
        <f t="shared" si="208"/>
        <v>1.1717321311320754</v>
      </c>
      <c r="F4486">
        <f t="shared" si="209"/>
        <v>0</v>
      </c>
    </row>
    <row r="4487" spans="1:6" x14ac:dyDescent="0.25">
      <c r="A4487">
        <v>4478</v>
      </c>
      <c r="B4487">
        <f>'Założenia i wyniki'!$E$6*Znorm.Profile!B4487*((100-(24*'Założenia i wyniki'!$E$9))/100)</f>
        <v>1.1149637735849056</v>
      </c>
      <c r="C4487">
        <f>'Założenia i wyniki'!$E$8*Znorm.Profile!C4487*(1+'Założenia i wyniki'!$E$10/100)^24</f>
        <v>0.37975629999999999</v>
      </c>
      <c r="D4487">
        <f t="shared" si="207"/>
        <v>0.37975629999999999</v>
      </c>
      <c r="E4487">
        <f t="shared" si="208"/>
        <v>0.73520747358490568</v>
      </c>
      <c r="F4487">
        <f t="shared" si="209"/>
        <v>0</v>
      </c>
    </row>
    <row r="4488" spans="1:6" x14ac:dyDescent="0.25">
      <c r="A4488">
        <v>4479</v>
      </c>
      <c r="B4488">
        <f>'Założenia i wyniki'!$E$6*Znorm.Profile!B4488*((100-(24*'Założenia i wyniki'!$E$9))/100)</f>
        <v>1.3472256603773582</v>
      </c>
      <c r="C4488">
        <f>'Założenia i wyniki'!$E$8*Znorm.Profile!C4488*(1+'Założenia i wyniki'!$E$10/100)^24</f>
        <v>0.39625004999999996</v>
      </c>
      <c r="D4488">
        <f t="shared" si="207"/>
        <v>0.39625004999999996</v>
      </c>
      <c r="E4488">
        <f t="shared" si="208"/>
        <v>0.95097561037735834</v>
      </c>
      <c r="F4488">
        <f t="shared" si="209"/>
        <v>0</v>
      </c>
    </row>
    <row r="4489" spans="1:6" x14ac:dyDescent="0.25">
      <c r="A4489">
        <v>4480</v>
      </c>
      <c r="B4489">
        <f>'Założenia i wyniki'!$E$6*Znorm.Profile!B4489*((100-(24*'Założenia i wyniki'!$E$9))/100)</f>
        <v>0.87416452830188673</v>
      </c>
      <c r="C4489">
        <f>'Założenia i wyniki'!$E$8*Znorm.Profile!C4489*(1+'Założenia i wyniki'!$E$10/100)^24</f>
        <v>0.40390595000000001</v>
      </c>
      <c r="D4489">
        <f t="shared" si="207"/>
        <v>0.40390595000000001</v>
      </c>
      <c r="E4489">
        <f t="shared" si="208"/>
        <v>0.47025857830188672</v>
      </c>
      <c r="F4489">
        <f t="shared" si="209"/>
        <v>0</v>
      </c>
    </row>
    <row r="4490" spans="1:6" x14ac:dyDescent="0.25">
      <c r="A4490">
        <v>4481</v>
      </c>
      <c r="B4490">
        <f>'Założenia i wyniki'!$E$6*Znorm.Profile!B4490*((100-(24*'Założenia i wyniki'!$E$9))/100)</f>
        <v>0.58400105660377355</v>
      </c>
      <c r="C4490">
        <f>'Założenia i wyniki'!$E$8*Znorm.Profile!C4490*(1+'Założenia i wyniki'!$E$10/100)^24</f>
        <v>0.40724879999999997</v>
      </c>
      <c r="D4490">
        <f t="shared" si="207"/>
        <v>0.40724879999999997</v>
      </c>
      <c r="E4490">
        <f t="shared" si="208"/>
        <v>0.17675225660377358</v>
      </c>
      <c r="F4490">
        <f t="shared" si="209"/>
        <v>0</v>
      </c>
    </row>
    <row r="4491" spans="1:6" x14ac:dyDescent="0.25">
      <c r="A4491">
        <v>4482</v>
      </c>
      <c r="B4491">
        <f>'Założenia i wyniki'!$E$6*Znorm.Profile!B4491*((100-(24*'Założenia i wyniki'!$E$9))/100)</f>
        <v>0.30054550943396219</v>
      </c>
      <c r="C4491">
        <f>'Założenia i wyniki'!$E$8*Znorm.Profile!C4491*(1+'Założenia i wyniki'!$E$10/100)^24</f>
        <v>0.42184975000000002</v>
      </c>
      <c r="D4491">
        <f t="shared" ref="D4491:D4554" si="210">IF(B4491&lt;=C4491,B4491,C4491)</f>
        <v>0.30054550943396219</v>
      </c>
      <c r="E4491">
        <f t="shared" ref="E4491:E4554" si="211">IF(B4491&gt;C4491,B4491-C4491,0)</f>
        <v>0</v>
      </c>
      <c r="F4491">
        <f t="shared" ref="F4491:F4554" si="212">IF(B4491&lt;C4491,C4491-B4491,0)</f>
        <v>0.12130424056603784</v>
      </c>
    </row>
    <row r="4492" spans="1:6" x14ac:dyDescent="0.25">
      <c r="A4492">
        <v>4483</v>
      </c>
      <c r="B4492">
        <f>'Założenia i wyniki'!$E$6*Znorm.Profile!B4492*((100-(24*'Założenia i wyniki'!$E$9))/100)</f>
        <v>0.12413471698113206</v>
      </c>
      <c r="C4492">
        <f>'Założenia i wyniki'!$E$8*Znorm.Profile!C4492*(1+'Założenia i wyniki'!$E$10/100)^24</f>
        <v>0.43845480000000003</v>
      </c>
      <c r="D4492">
        <f t="shared" si="210"/>
        <v>0.12413471698113206</v>
      </c>
      <c r="E4492">
        <f t="shared" si="211"/>
        <v>0</v>
      </c>
      <c r="F4492">
        <f t="shared" si="212"/>
        <v>0.31432008301886799</v>
      </c>
    </row>
    <row r="4493" spans="1:6" x14ac:dyDescent="0.25">
      <c r="A4493">
        <v>4484</v>
      </c>
      <c r="B4493">
        <f>'Założenia i wyniki'!$E$6*Znorm.Profile!B4493*((100-(24*'Założenia i wyniki'!$E$9))/100)</f>
        <v>7.3977735849056606E-4</v>
      </c>
      <c r="C4493">
        <f>'Założenia i wyniki'!$E$8*Znorm.Profile!C4493*(1+'Założenia i wyniki'!$E$10/100)^24</f>
        <v>0.46613840000000001</v>
      </c>
      <c r="D4493">
        <f t="shared" si="210"/>
        <v>7.3977735849056606E-4</v>
      </c>
      <c r="E4493">
        <f t="shared" si="211"/>
        <v>0</v>
      </c>
      <c r="F4493">
        <f t="shared" si="212"/>
        <v>0.46539862264150944</v>
      </c>
    </row>
    <row r="4494" spans="1:6" x14ac:dyDescent="0.25">
      <c r="A4494">
        <v>4485</v>
      </c>
      <c r="B4494">
        <f>'Założenia i wyniki'!$E$6*Znorm.Profile!B4494*((100-(24*'Założenia i wyniki'!$E$9))/100)</f>
        <v>0</v>
      </c>
      <c r="C4494">
        <f>'Założenia i wyniki'!$E$8*Znorm.Profile!C4494*(1+'Założenia i wyniki'!$E$10/100)^24</f>
        <v>0.49368864999999995</v>
      </c>
      <c r="D4494">
        <f t="shared" si="210"/>
        <v>0</v>
      </c>
      <c r="E4494">
        <f t="shared" si="211"/>
        <v>0</v>
      </c>
      <c r="F4494">
        <f t="shared" si="212"/>
        <v>0.49368864999999995</v>
      </c>
    </row>
    <row r="4495" spans="1:6" x14ac:dyDescent="0.25">
      <c r="A4495">
        <v>4486</v>
      </c>
      <c r="B4495">
        <f>'Założenia i wyniki'!$E$6*Znorm.Profile!B4495*((100-(24*'Założenia i wyniki'!$E$9))/100)</f>
        <v>0</v>
      </c>
      <c r="C4495">
        <f>'Założenia i wyniki'!$E$8*Znorm.Profile!C4495*(1+'Założenia i wyniki'!$E$10/100)^24</f>
        <v>0.42879935000000002</v>
      </c>
      <c r="D4495">
        <f t="shared" si="210"/>
        <v>0</v>
      </c>
      <c r="E4495">
        <f t="shared" si="211"/>
        <v>0</v>
      </c>
      <c r="F4495">
        <f t="shared" si="212"/>
        <v>0.42879935000000002</v>
      </c>
    </row>
    <row r="4496" spans="1:6" x14ac:dyDescent="0.25">
      <c r="A4496">
        <v>4487</v>
      </c>
      <c r="B4496">
        <f>'Założenia i wyniki'!$E$6*Znorm.Profile!B4496*((100-(24*'Założenia i wyniki'!$E$9))/100)</f>
        <v>0</v>
      </c>
      <c r="C4496">
        <f>'Założenia i wyniki'!$E$8*Znorm.Profile!C4496*(1+'Założenia i wyniki'!$E$10/100)^24</f>
        <v>0.32505025000000004</v>
      </c>
      <c r="D4496">
        <f t="shared" si="210"/>
        <v>0</v>
      </c>
      <c r="E4496">
        <f t="shared" si="211"/>
        <v>0</v>
      </c>
      <c r="F4496">
        <f t="shared" si="212"/>
        <v>0.32505025000000004</v>
      </c>
    </row>
    <row r="4497" spans="1:6" x14ac:dyDescent="0.25">
      <c r="A4497">
        <v>4488</v>
      </c>
      <c r="B4497">
        <f>'Założenia i wyniki'!$E$6*Znorm.Profile!B4497*((100-(24*'Założenia i wyniki'!$E$9))/100)</f>
        <v>0</v>
      </c>
      <c r="C4497">
        <f>'Założenia i wyniki'!$E$8*Znorm.Profile!C4497*(1+'Założenia i wyniki'!$E$10/100)^24</f>
        <v>0.25515665000000004</v>
      </c>
      <c r="D4497">
        <f t="shared" si="210"/>
        <v>0</v>
      </c>
      <c r="E4497">
        <f t="shared" si="211"/>
        <v>0</v>
      </c>
      <c r="F4497">
        <f t="shared" si="212"/>
        <v>0.25515665000000004</v>
      </c>
    </row>
    <row r="4498" spans="1:6" x14ac:dyDescent="0.25">
      <c r="A4498">
        <v>4489</v>
      </c>
      <c r="B4498">
        <f>'Założenia i wyniki'!$E$6*Znorm.Profile!B4498*((100-(24*'Założenia i wyniki'!$E$9))/100)</f>
        <v>0</v>
      </c>
      <c r="C4498">
        <f>'Założenia i wyniki'!$E$8*Znorm.Profile!C4498*(1+'Założenia i wyniki'!$E$10/100)^24</f>
        <v>0.20937839999999999</v>
      </c>
      <c r="D4498">
        <f t="shared" si="210"/>
        <v>0</v>
      </c>
      <c r="E4498">
        <f t="shared" si="211"/>
        <v>0</v>
      </c>
      <c r="F4498">
        <f t="shared" si="212"/>
        <v>0.20937839999999999</v>
      </c>
    </row>
    <row r="4499" spans="1:6" x14ac:dyDescent="0.25">
      <c r="A4499">
        <v>4490</v>
      </c>
      <c r="B4499">
        <f>'Założenia i wyniki'!$E$6*Znorm.Profile!B4499*((100-(24*'Założenia i wyniki'!$E$9))/100)</f>
        <v>0</v>
      </c>
      <c r="C4499">
        <f>'Założenia i wyniki'!$E$8*Znorm.Profile!C4499*(1+'Założenia i wyniki'!$E$10/100)^24</f>
        <v>0.19334454999999998</v>
      </c>
      <c r="D4499">
        <f t="shared" si="210"/>
        <v>0</v>
      </c>
      <c r="E4499">
        <f t="shared" si="211"/>
        <v>0</v>
      </c>
      <c r="F4499">
        <f t="shared" si="212"/>
        <v>0.19334454999999998</v>
      </c>
    </row>
    <row r="4500" spans="1:6" x14ac:dyDescent="0.25">
      <c r="A4500">
        <v>4491</v>
      </c>
      <c r="B4500">
        <f>'Założenia i wyniki'!$E$6*Znorm.Profile!B4500*((100-(24*'Założenia i wyniki'!$E$9))/100)</f>
        <v>0</v>
      </c>
      <c r="C4500">
        <f>'Założenia i wyniki'!$E$8*Znorm.Profile!C4500*(1+'Założenia i wyniki'!$E$10/100)^24</f>
        <v>0.19118574999999999</v>
      </c>
      <c r="D4500">
        <f t="shared" si="210"/>
        <v>0</v>
      </c>
      <c r="E4500">
        <f t="shared" si="211"/>
        <v>0</v>
      </c>
      <c r="F4500">
        <f t="shared" si="212"/>
        <v>0.19118574999999999</v>
      </c>
    </row>
    <row r="4501" spans="1:6" x14ac:dyDescent="0.25">
      <c r="A4501">
        <v>4492</v>
      </c>
      <c r="B4501">
        <f>'Założenia i wyniki'!$E$6*Znorm.Profile!B4501*((100-(24*'Założenia i wyniki'!$E$9))/100)</f>
        <v>0</v>
      </c>
      <c r="C4501">
        <f>'Założenia i wyniki'!$E$8*Znorm.Profile!C4501*(1+'Założenia i wyniki'!$E$10/100)^24</f>
        <v>0.20503769999999999</v>
      </c>
      <c r="D4501">
        <f t="shared" si="210"/>
        <v>0</v>
      </c>
      <c r="E4501">
        <f t="shared" si="211"/>
        <v>0</v>
      </c>
      <c r="F4501">
        <f t="shared" si="212"/>
        <v>0.20503769999999999</v>
      </c>
    </row>
    <row r="4502" spans="1:6" x14ac:dyDescent="0.25">
      <c r="A4502">
        <v>4493</v>
      </c>
      <c r="B4502">
        <f>'Założenia i wyniki'!$E$6*Znorm.Profile!B4502*((100-(24*'Założenia i wyniki'!$E$9))/100)</f>
        <v>7.6584679245283005E-2</v>
      </c>
      <c r="C4502">
        <f>'Założenia i wyniki'!$E$8*Znorm.Profile!C4502*(1+'Założenia i wyniki'!$E$10/100)^24</f>
        <v>0.24917935000000002</v>
      </c>
      <c r="D4502">
        <f t="shared" si="210"/>
        <v>7.6584679245283005E-2</v>
      </c>
      <c r="E4502">
        <f t="shared" si="211"/>
        <v>0</v>
      </c>
      <c r="F4502">
        <f t="shared" si="212"/>
        <v>0.17259467075471702</v>
      </c>
    </row>
    <row r="4503" spans="1:6" x14ac:dyDescent="0.25">
      <c r="A4503">
        <v>4494</v>
      </c>
      <c r="B4503">
        <f>'Założenia i wyniki'!$E$6*Znorm.Profile!B4503*((100-(24*'Założenia i wyniki'!$E$9))/100)</f>
        <v>0.21246588679245282</v>
      </c>
      <c r="C4503">
        <f>'Założenia i wyniki'!$E$8*Znorm.Profile!C4503*(1+'Założenia i wyniki'!$E$10/100)^24</f>
        <v>0.30812530000000005</v>
      </c>
      <c r="D4503">
        <f t="shared" si="210"/>
        <v>0.21246588679245282</v>
      </c>
      <c r="E4503">
        <f t="shared" si="211"/>
        <v>0</v>
      </c>
      <c r="F4503">
        <f t="shared" si="212"/>
        <v>9.5659413207547228E-2</v>
      </c>
    </row>
    <row r="4504" spans="1:6" x14ac:dyDescent="0.25">
      <c r="A4504">
        <v>4495</v>
      </c>
      <c r="B4504">
        <f>'Założenia i wyniki'!$E$6*Znorm.Profile!B4504*((100-(24*'Założenia i wyniki'!$E$9))/100)</f>
        <v>0.5698229433962263</v>
      </c>
      <c r="C4504">
        <f>'Założenia i wyniki'!$E$8*Znorm.Profile!C4504*(1+'Założenia i wyniki'!$E$10/100)^24</f>
        <v>0.36732500000000001</v>
      </c>
      <c r="D4504">
        <f t="shared" si="210"/>
        <v>0.36732500000000001</v>
      </c>
      <c r="E4504">
        <f t="shared" si="211"/>
        <v>0.20249794339622629</v>
      </c>
      <c r="F4504">
        <f t="shared" si="212"/>
        <v>0</v>
      </c>
    </row>
    <row r="4505" spans="1:6" x14ac:dyDescent="0.25">
      <c r="A4505">
        <v>4496</v>
      </c>
      <c r="B4505">
        <f>'Założenia i wyniki'!$E$6*Znorm.Profile!B4505*((100-(24*'Założenia i wyniki'!$E$9))/100)</f>
        <v>1.0251690566037737</v>
      </c>
      <c r="C4505">
        <f>'Założenia i wyniki'!$E$8*Znorm.Profile!C4505*(1+'Założenia i wyniki'!$E$10/100)^24</f>
        <v>0.39581674999999999</v>
      </c>
      <c r="D4505">
        <f t="shared" si="210"/>
        <v>0.39581674999999999</v>
      </c>
      <c r="E4505">
        <f t="shared" si="211"/>
        <v>0.62935230660377361</v>
      </c>
      <c r="F4505">
        <f t="shared" si="212"/>
        <v>0</v>
      </c>
    </row>
    <row r="4506" spans="1:6" x14ac:dyDescent="0.25">
      <c r="A4506">
        <v>4497</v>
      </c>
      <c r="B4506">
        <f>'Założenia i wyniki'!$E$6*Znorm.Profile!B4506*((100-(24*'Założenia i wyniki'!$E$9))/100)</f>
        <v>1.4014226415094337</v>
      </c>
      <c r="C4506">
        <f>'Założenia i wyniki'!$E$8*Znorm.Profile!C4506*(1+'Założenia i wyniki'!$E$10/100)^24</f>
        <v>0.40013645000000003</v>
      </c>
      <c r="D4506">
        <f t="shared" si="210"/>
        <v>0.40013645000000003</v>
      </c>
      <c r="E4506">
        <f t="shared" si="211"/>
        <v>1.0012861915094338</v>
      </c>
      <c r="F4506">
        <f t="shared" si="212"/>
        <v>0</v>
      </c>
    </row>
    <row r="4507" spans="1:6" x14ac:dyDescent="0.25">
      <c r="A4507">
        <v>4498</v>
      </c>
      <c r="B4507">
        <f>'Założenia i wyniki'!$E$6*Znorm.Profile!B4507*((100-(24*'Założenia i wyniki'!$E$9))/100)</f>
        <v>1.6891011320754716</v>
      </c>
      <c r="C4507">
        <f>'Założenia i wyniki'!$E$8*Znorm.Profile!C4507*(1+'Założenia i wyniki'!$E$10/100)^24</f>
        <v>0.39851419999999999</v>
      </c>
      <c r="D4507">
        <f t="shared" si="210"/>
        <v>0.39851419999999999</v>
      </c>
      <c r="E4507">
        <f t="shared" si="211"/>
        <v>1.2905869320754717</v>
      </c>
      <c r="F4507">
        <f t="shared" si="212"/>
        <v>0</v>
      </c>
    </row>
    <row r="4508" spans="1:6" x14ac:dyDescent="0.25">
      <c r="A4508">
        <v>4499</v>
      </c>
      <c r="B4508">
        <f>'Założenia i wyniki'!$E$6*Znorm.Profile!B4508*((100-(24*'Założenia i wyniki'!$E$9))/100)</f>
        <v>1.778743396226415</v>
      </c>
      <c r="C4508">
        <f>'Założenia i wyniki'!$E$8*Znorm.Profile!C4508*(1+'Założenia i wyniki'!$E$10/100)^24</f>
        <v>0.40194245000000001</v>
      </c>
      <c r="D4508">
        <f t="shared" si="210"/>
        <v>0.40194245000000001</v>
      </c>
      <c r="E4508">
        <f t="shared" si="211"/>
        <v>1.376800946226415</v>
      </c>
      <c r="F4508">
        <f t="shared" si="212"/>
        <v>0</v>
      </c>
    </row>
    <row r="4509" spans="1:6" x14ac:dyDescent="0.25">
      <c r="A4509">
        <v>4500</v>
      </c>
      <c r="B4509">
        <f>'Założenia i wyniki'!$E$6*Znorm.Profile!B4509*((100-(24*'Założenia i wyniki'!$E$9))/100)</f>
        <v>1.6240037735849058</v>
      </c>
      <c r="C4509">
        <f>'Założenia i wyniki'!$E$8*Znorm.Profile!C4509*(1+'Założenia i wyniki'!$E$10/100)^24</f>
        <v>0.40383734999999998</v>
      </c>
      <c r="D4509">
        <f t="shared" si="210"/>
        <v>0.40383734999999998</v>
      </c>
      <c r="E4509">
        <f t="shared" si="211"/>
        <v>1.2201664235849057</v>
      </c>
      <c r="F4509">
        <f t="shared" si="212"/>
        <v>0</v>
      </c>
    </row>
    <row r="4510" spans="1:6" x14ac:dyDescent="0.25">
      <c r="A4510">
        <v>4501</v>
      </c>
      <c r="B4510">
        <f>'Założenia i wyniki'!$E$6*Znorm.Profile!B4510*((100-(24*'Założenia i wyniki'!$E$9))/100)</f>
        <v>0.86135849056603753</v>
      </c>
      <c r="C4510">
        <f>'Założenia i wyniki'!$E$8*Znorm.Profile!C4510*(1+'Założenia i wyniki'!$E$10/100)^24</f>
        <v>0.39625320000000003</v>
      </c>
      <c r="D4510">
        <f t="shared" si="210"/>
        <v>0.39625320000000003</v>
      </c>
      <c r="E4510">
        <f t="shared" si="211"/>
        <v>0.4651052905660375</v>
      </c>
      <c r="F4510">
        <f t="shared" si="212"/>
        <v>0</v>
      </c>
    </row>
    <row r="4511" spans="1:6" x14ac:dyDescent="0.25">
      <c r="A4511">
        <v>4502</v>
      </c>
      <c r="B4511">
        <f>'Założenia i wyniki'!$E$6*Znorm.Profile!B4511*((100-(24*'Założenia i wyniki'!$E$9))/100)</f>
        <v>0.27027600000000002</v>
      </c>
      <c r="C4511">
        <f>'Założenia i wyniki'!$E$8*Znorm.Profile!C4511*(1+'Założenia i wyniki'!$E$10/100)^24</f>
        <v>0.3883509</v>
      </c>
      <c r="D4511">
        <f t="shared" si="210"/>
        <v>0.27027600000000002</v>
      </c>
      <c r="E4511">
        <f t="shared" si="211"/>
        <v>0</v>
      </c>
      <c r="F4511">
        <f t="shared" si="212"/>
        <v>0.11807489999999998</v>
      </c>
    </row>
    <row r="4512" spans="1:6" x14ac:dyDescent="0.25">
      <c r="A4512">
        <v>4503</v>
      </c>
      <c r="B4512">
        <f>'Założenia i wyniki'!$E$6*Znorm.Profile!B4512*((100-(24*'Założenia i wyniki'!$E$9))/100)</f>
        <v>0.23185788679245281</v>
      </c>
      <c r="C4512">
        <f>'Założenia i wyniki'!$E$8*Znorm.Profile!C4512*(1+'Założenia i wyniki'!$E$10/100)^24</f>
        <v>0.39910290000000004</v>
      </c>
      <c r="D4512">
        <f t="shared" si="210"/>
        <v>0.23185788679245281</v>
      </c>
      <c r="E4512">
        <f t="shared" si="211"/>
        <v>0</v>
      </c>
      <c r="F4512">
        <f t="shared" si="212"/>
        <v>0.16724501320754723</v>
      </c>
    </row>
    <row r="4513" spans="1:6" x14ac:dyDescent="0.25">
      <c r="A4513">
        <v>4504</v>
      </c>
      <c r="B4513">
        <f>'Założenia i wyniki'!$E$6*Znorm.Profile!B4513*((100-(24*'Założenia i wyniki'!$E$9))/100)</f>
        <v>0.11635962264150942</v>
      </c>
      <c r="C4513">
        <f>'Założenia i wyniki'!$E$8*Znorm.Profile!C4513*(1+'Założenia i wyniki'!$E$10/100)^24</f>
        <v>0.4006401</v>
      </c>
      <c r="D4513">
        <f t="shared" si="210"/>
        <v>0.11635962264150942</v>
      </c>
      <c r="E4513">
        <f t="shared" si="211"/>
        <v>0</v>
      </c>
      <c r="F4513">
        <f t="shared" si="212"/>
        <v>0.2842804773584906</v>
      </c>
    </row>
    <row r="4514" spans="1:6" x14ac:dyDescent="0.25">
      <c r="A4514">
        <v>4505</v>
      </c>
      <c r="B4514">
        <f>'Założenia i wyniki'!$E$6*Znorm.Profile!B4514*((100-(24*'Założenia i wyniki'!$E$9))/100)</f>
        <v>0.1955436226415094</v>
      </c>
      <c r="C4514">
        <f>'Założenia i wyniki'!$E$8*Znorm.Profile!C4514*(1+'Założenia i wyniki'!$E$10/100)^24</f>
        <v>0.40243770000000001</v>
      </c>
      <c r="D4514">
        <f t="shared" si="210"/>
        <v>0.1955436226415094</v>
      </c>
      <c r="E4514">
        <f t="shared" si="211"/>
        <v>0</v>
      </c>
      <c r="F4514">
        <f t="shared" si="212"/>
        <v>0.20689407735849061</v>
      </c>
    </row>
    <row r="4515" spans="1:6" x14ac:dyDescent="0.25">
      <c r="A4515">
        <v>4506</v>
      </c>
      <c r="B4515">
        <f>'Założenia i wyniki'!$E$6*Znorm.Profile!B4515*((100-(24*'Założenia i wyniki'!$E$9))/100)</f>
        <v>0.18316445283018867</v>
      </c>
      <c r="C4515">
        <f>'Założenia i wyniki'!$E$8*Znorm.Profile!C4515*(1+'Założenia i wyniki'!$E$10/100)^24</f>
        <v>0.41589064999999997</v>
      </c>
      <c r="D4515">
        <f t="shared" si="210"/>
        <v>0.18316445283018867</v>
      </c>
      <c r="E4515">
        <f t="shared" si="211"/>
        <v>0</v>
      </c>
      <c r="F4515">
        <f t="shared" si="212"/>
        <v>0.2327261971698113</v>
      </c>
    </row>
    <row r="4516" spans="1:6" x14ac:dyDescent="0.25">
      <c r="A4516">
        <v>4507</v>
      </c>
      <c r="B4516">
        <f>'Założenia i wyniki'!$E$6*Znorm.Profile!B4516*((100-(24*'Założenia i wyniki'!$E$9))/100)</f>
        <v>5.9918535849056598E-2</v>
      </c>
      <c r="C4516">
        <f>'Założenia i wyniki'!$E$8*Znorm.Profile!C4516*(1+'Założenia i wyniki'!$E$10/100)^24</f>
        <v>0.42678929999999998</v>
      </c>
      <c r="D4516">
        <f t="shared" si="210"/>
        <v>5.9918535849056598E-2</v>
      </c>
      <c r="E4516">
        <f t="shared" si="211"/>
        <v>0</v>
      </c>
      <c r="F4516">
        <f t="shared" si="212"/>
        <v>0.36687076415094338</v>
      </c>
    </row>
    <row r="4517" spans="1:6" x14ac:dyDescent="0.25">
      <c r="A4517">
        <v>4508</v>
      </c>
      <c r="B4517">
        <f>'Założenia i wyniki'!$E$6*Znorm.Profile!B4517*((100-(24*'Założenia i wyniki'!$E$9))/100)</f>
        <v>0</v>
      </c>
      <c r="C4517">
        <f>'Założenia i wyniki'!$E$8*Znorm.Profile!C4517*(1+'Założenia i wyniki'!$E$10/100)^24</f>
        <v>0.46143055000000005</v>
      </c>
      <c r="D4517">
        <f t="shared" si="210"/>
        <v>0</v>
      </c>
      <c r="E4517">
        <f t="shared" si="211"/>
        <v>0</v>
      </c>
      <c r="F4517">
        <f t="shared" si="212"/>
        <v>0.46143055000000005</v>
      </c>
    </row>
    <row r="4518" spans="1:6" x14ac:dyDescent="0.25">
      <c r="A4518">
        <v>4509</v>
      </c>
      <c r="B4518">
        <f>'Założenia i wyniki'!$E$6*Znorm.Profile!B4518*((100-(24*'Założenia i wyniki'!$E$9))/100)</f>
        <v>0</v>
      </c>
      <c r="C4518">
        <f>'Założenia i wyniki'!$E$8*Znorm.Profile!C4518*(1+'Założenia i wyniki'!$E$10/100)^24</f>
        <v>0.48107604999999998</v>
      </c>
      <c r="D4518">
        <f t="shared" si="210"/>
        <v>0</v>
      </c>
      <c r="E4518">
        <f t="shared" si="211"/>
        <v>0</v>
      </c>
      <c r="F4518">
        <f t="shared" si="212"/>
        <v>0.48107604999999998</v>
      </c>
    </row>
    <row r="4519" spans="1:6" x14ac:dyDescent="0.25">
      <c r="A4519">
        <v>4510</v>
      </c>
      <c r="B4519">
        <f>'Założenia i wyniki'!$E$6*Znorm.Profile!B4519*((100-(24*'Założenia i wyniki'!$E$9))/100)</f>
        <v>0</v>
      </c>
      <c r="C4519">
        <f>'Założenia i wyniki'!$E$8*Znorm.Profile!C4519*(1+'Założenia i wyniki'!$E$10/100)^24</f>
        <v>0.42881124999999998</v>
      </c>
      <c r="D4519">
        <f t="shared" si="210"/>
        <v>0</v>
      </c>
      <c r="E4519">
        <f t="shared" si="211"/>
        <v>0</v>
      </c>
      <c r="F4519">
        <f t="shared" si="212"/>
        <v>0.42881124999999998</v>
      </c>
    </row>
    <row r="4520" spans="1:6" x14ac:dyDescent="0.25">
      <c r="A4520">
        <v>4511</v>
      </c>
      <c r="B4520">
        <f>'Założenia i wyniki'!$E$6*Znorm.Profile!B4520*((100-(24*'Założenia i wyniki'!$E$9))/100)</f>
        <v>0</v>
      </c>
      <c r="C4520">
        <f>'Założenia i wyniki'!$E$8*Znorm.Profile!C4520*(1+'Założenia i wyniki'!$E$10/100)^24</f>
        <v>0.32451999999999998</v>
      </c>
      <c r="D4520">
        <f t="shared" si="210"/>
        <v>0</v>
      </c>
      <c r="E4520">
        <f t="shared" si="211"/>
        <v>0</v>
      </c>
      <c r="F4520">
        <f t="shared" si="212"/>
        <v>0.32451999999999998</v>
      </c>
    </row>
    <row r="4521" spans="1:6" x14ac:dyDescent="0.25">
      <c r="A4521">
        <v>4512</v>
      </c>
      <c r="B4521">
        <f>'Założenia i wyniki'!$E$6*Znorm.Profile!B4521*((100-(24*'Założenia i wyniki'!$E$9))/100)</f>
        <v>0</v>
      </c>
      <c r="C4521">
        <f>'Założenia i wyniki'!$E$8*Znorm.Profile!C4521*(1+'Założenia i wyniki'!$E$10/100)^24</f>
        <v>0.25124435000000001</v>
      </c>
      <c r="D4521">
        <f t="shared" si="210"/>
        <v>0</v>
      </c>
      <c r="E4521">
        <f t="shared" si="211"/>
        <v>0</v>
      </c>
      <c r="F4521">
        <f t="shared" si="212"/>
        <v>0.25124435000000001</v>
      </c>
    </row>
    <row r="4522" spans="1:6" x14ac:dyDescent="0.25">
      <c r="A4522">
        <v>4513</v>
      </c>
      <c r="B4522">
        <f>'Założenia i wyniki'!$E$6*Znorm.Profile!B4522*((100-(24*'Założenia i wyniki'!$E$9))/100)</f>
        <v>0</v>
      </c>
      <c r="C4522">
        <f>'Założenia i wyniki'!$E$8*Znorm.Profile!C4522*(1+'Założenia i wyniki'!$E$10/100)^24</f>
        <v>0.21343210000000001</v>
      </c>
      <c r="D4522">
        <f t="shared" si="210"/>
        <v>0</v>
      </c>
      <c r="E4522">
        <f t="shared" si="211"/>
        <v>0</v>
      </c>
      <c r="F4522">
        <f t="shared" si="212"/>
        <v>0.21343210000000001</v>
      </c>
    </row>
    <row r="4523" spans="1:6" x14ac:dyDescent="0.25">
      <c r="A4523">
        <v>4514</v>
      </c>
      <c r="B4523">
        <f>'Założenia i wyniki'!$E$6*Znorm.Profile!B4523*((100-(24*'Założenia i wyniki'!$E$9))/100)</f>
        <v>0</v>
      </c>
      <c r="C4523">
        <f>'Założenia i wyniki'!$E$8*Znorm.Profile!C4523*(1+'Założenia i wyniki'!$E$10/100)^24</f>
        <v>0.19743429999999998</v>
      </c>
      <c r="D4523">
        <f t="shared" si="210"/>
        <v>0</v>
      </c>
      <c r="E4523">
        <f t="shared" si="211"/>
        <v>0</v>
      </c>
      <c r="F4523">
        <f t="shared" si="212"/>
        <v>0.19743429999999998</v>
      </c>
    </row>
    <row r="4524" spans="1:6" x14ac:dyDescent="0.25">
      <c r="A4524">
        <v>4515</v>
      </c>
      <c r="B4524">
        <f>'Założenia i wyniki'!$E$6*Znorm.Profile!B4524*((100-(24*'Założenia i wyniki'!$E$9))/100)</f>
        <v>0</v>
      </c>
      <c r="C4524">
        <f>'Założenia i wyniki'!$E$8*Znorm.Profile!C4524*(1+'Założenia i wyniki'!$E$10/100)^24</f>
        <v>0.19023865000000001</v>
      </c>
      <c r="D4524">
        <f t="shared" si="210"/>
        <v>0</v>
      </c>
      <c r="E4524">
        <f t="shared" si="211"/>
        <v>0</v>
      </c>
      <c r="F4524">
        <f t="shared" si="212"/>
        <v>0.19023865000000001</v>
      </c>
    </row>
    <row r="4525" spans="1:6" x14ac:dyDescent="0.25">
      <c r="A4525">
        <v>4516</v>
      </c>
      <c r="B4525">
        <f>'Założenia i wyniki'!$E$6*Znorm.Profile!B4525*((100-(24*'Założenia i wyniki'!$E$9))/100)</f>
        <v>0</v>
      </c>
      <c r="C4525">
        <f>'Założenia i wyniki'!$E$8*Znorm.Profile!C4525*(1+'Założenia i wyniki'!$E$10/100)^24</f>
        <v>0.20534359999999999</v>
      </c>
      <c r="D4525">
        <f t="shared" si="210"/>
        <v>0</v>
      </c>
      <c r="E4525">
        <f t="shared" si="211"/>
        <v>0</v>
      </c>
      <c r="F4525">
        <f t="shared" si="212"/>
        <v>0.20534359999999999</v>
      </c>
    </row>
    <row r="4526" spans="1:6" x14ac:dyDescent="0.25">
      <c r="A4526">
        <v>4517</v>
      </c>
      <c r="B4526">
        <f>'Założenia i wyniki'!$E$6*Znorm.Profile!B4526*((100-(24*'Założenia i wyniki'!$E$9))/100)</f>
        <v>5.9023637735849052E-2</v>
      </c>
      <c r="C4526">
        <f>'Założenia i wyniki'!$E$8*Znorm.Profile!C4526*(1+'Założenia i wyniki'!$E$10/100)^24</f>
        <v>0.24501959999999998</v>
      </c>
      <c r="D4526">
        <f t="shared" si="210"/>
        <v>5.9023637735849052E-2</v>
      </c>
      <c r="E4526">
        <f t="shared" si="211"/>
        <v>0</v>
      </c>
      <c r="F4526">
        <f t="shared" si="212"/>
        <v>0.18599596226415094</v>
      </c>
    </row>
    <row r="4527" spans="1:6" x14ac:dyDescent="0.25">
      <c r="A4527">
        <v>4518</v>
      </c>
      <c r="B4527">
        <f>'Założenia i wyniki'!$E$6*Znorm.Profile!B4527*((100-(24*'Założenia i wyniki'!$E$9))/100)</f>
        <v>0.20941683018867924</v>
      </c>
      <c r="C4527">
        <f>'Założenia i wyniki'!$E$8*Znorm.Profile!C4527*(1+'Założenia i wyniki'!$E$10/100)^24</f>
        <v>0.30513210000000002</v>
      </c>
      <c r="D4527">
        <f t="shared" si="210"/>
        <v>0.20941683018867924</v>
      </c>
      <c r="E4527">
        <f t="shared" si="211"/>
        <v>0</v>
      </c>
      <c r="F4527">
        <f t="shared" si="212"/>
        <v>9.571526981132078E-2</v>
      </c>
    </row>
    <row r="4528" spans="1:6" x14ac:dyDescent="0.25">
      <c r="A4528">
        <v>4519</v>
      </c>
      <c r="B4528">
        <f>'Założenia i wyniki'!$E$6*Znorm.Profile!B4528*((100-(24*'Założenia i wyniki'!$E$9))/100)</f>
        <v>0.55575154716981123</v>
      </c>
      <c r="C4528">
        <f>'Założenia i wyniki'!$E$8*Znorm.Profile!C4528*(1+'Założenia i wyniki'!$E$10/100)^24</f>
        <v>0.35889700000000002</v>
      </c>
      <c r="D4528">
        <f t="shared" si="210"/>
        <v>0.35889700000000002</v>
      </c>
      <c r="E4528">
        <f t="shared" si="211"/>
        <v>0.19685454716981121</v>
      </c>
      <c r="F4528">
        <f t="shared" si="212"/>
        <v>0</v>
      </c>
    </row>
    <row r="4529" spans="1:6" x14ac:dyDescent="0.25">
      <c r="A4529">
        <v>4520</v>
      </c>
      <c r="B4529">
        <f>'Założenia i wyniki'!$E$6*Znorm.Profile!B4529*((100-(24*'Założenia i wyniki'!$E$9))/100)</f>
        <v>1.0010815094339622</v>
      </c>
      <c r="C4529">
        <f>'Założenia i wyniki'!$E$8*Znorm.Profile!C4529*(1+'Założenia i wyniki'!$E$10/100)^24</f>
        <v>0.37683415000000003</v>
      </c>
      <c r="D4529">
        <f t="shared" si="210"/>
        <v>0.37683415000000003</v>
      </c>
      <c r="E4529">
        <f t="shared" si="211"/>
        <v>0.62424735943396215</v>
      </c>
      <c r="F4529">
        <f t="shared" si="212"/>
        <v>0</v>
      </c>
    </row>
    <row r="4530" spans="1:6" x14ac:dyDescent="0.25">
      <c r="A4530">
        <v>4521</v>
      </c>
      <c r="B4530">
        <f>'Założenia i wyniki'!$E$6*Znorm.Profile!B4530*((100-(24*'Założenia i wyniki'!$E$9))/100)</f>
        <v>1.3874732075471696</v>
      </c>
      <c r="C4530">
        <f>'Założenia i wyniki'!$E$8*Znorm.Profile!C4530*(1+'Założenia i wyniki'!$E$10/100)^24</f>
        <v>0.38731034999999997</v>
      </c>
      <c r="D4530">
        <f t="shared" si="210"/>
        <v>0.38731034999999997</v>
      </c>
      <c r="E4530">
        <f t="shared" si="211"/>
        <v>1.0001628575471697</v>
      </c>
      <c r="F4530">
        <f t="shared" si="212"/>
        <v>0</v>
      </c>
    </row>
    <row r="4531" spans="1:6" x14ac:dyDescent="0.25">
      <c r="A4531">
        <v>4522</v>
      </c>
      <c r="B4531">
        <f>'Założenia i wyniki'!$E$6*Znorm.Profile!B4531*((100-(24*'Założenia i wyniki'!$E$9))/100)</f>
        <v>1.6502256603773584</v>
      </c>
      <c r="C4531">
        <f>'Założenia i wyniki'!$E$8*Znorm.Profile!C4531*(1+'Założenia i wyniki'!$E$10/100)^24</f>
        <v>0.39066335000000002</v>
      </c>
      <c r="D4531">
        <f t="shared" si="210"/>
        <v>0.39066335000000002</v>
      </c>
      <c r="E4531">
        <f t="shared" si="211"/>
        <v>1.2595623103773583</v>
      </c>
      <c r="F4531">
        <f t="shared" si="212"/>
        <v>0</v>
      </c>
    </row>
    <row r="4532" spans="1:6" x14ac:dyDescent="0.25">
      <c r="A4532">
        <v>4523</v>
      </c>
      <c r="B4532">
        <f>'Założenia i wyniki'!$E$6*Znorm.Profile!B4532*((100-(24*'Założenia i wyniki'!$E$9))/100)</f>
        <v>1.8046603773584902</v>
      </c>
      <c r="C4532">
        <f>'Założenia i wyniki'!$E$8*Znorm.Profile!C4532*(1+'Założenia i wyniki'!$E$10/100)^24</f>
        <v>0.39101334999999998</v>
      </c>
      <c r="D4532">
        <f t="shared" si="210"/>
        <v>0.39101334999999998</v>
      </c>
      <c r="E4532">
        <f t="shared" si="211"/>
        <v>1.4136470273584902</v>
      </c>
      <c r="F4532">
        <f t="shared" si="212"/>
        <v>0</v>
      </c>
    </row>
    <row r="4533" spans="1:6" x14ac:dyDescent="0.25">
      <c r="A4533">
        <v>4524</v>
      </c>
      <c r="B4533">
        <f>'Założenia i wyniki'!$E$6*Znorm.Profile!B4533*((100-(24*'Założenia i wyniki'!$E$9))/100)</f>
        <v>1.8482618867924523</v>
      </c>
      <c r="C4533">
        <f>'Założenia i wyniki'!$E$8*Znorm.Profile!C4533*(1+'Założenia i wyniki'!$E$10/100)^24</f>
        <v>0.38978764999999999</v>
      </c>
      <c r="D4533">
        <f t="shared" si="210"/>
        <v>0.38978764999999999</v>
      </c>
      <c r="E4533">
        <f t="shared" si="211"/>
        <v>1.4584742367924524</v>
      </c>
      <c r="F4533">
        <f t="shared" si="212"/>
        <v>0</v>
      </c>
    </row>
    <row r="4534" spans="1:6" x14ac:dyDescent="0.25">
      <c r="A4534">
        <v>4525</v>
      </c>
      <c r="B4534">
        <f>'Założenia i wyniki'!$E$6*Znorm.Profile!B4534*((100-(24*'Założenia i wyniki'!$E$9))/100)</f>
        <v>1.8016875471698111</v>
      </c>
      <c r="C4534">
        <f>'Założenia i wyniki'!$E$8*Znorm.Profile!C4534*(1+'Założenia i wyniki'!$E$10/100)^24</f>
        <v>0.38814334999999994</v>
      </c>
      <c r="D4534">
        <f t="shared" si="210"/>
        <v>0.38814334999999994</v>
      </c>
      <c r="E4534">
        <f t="shared" si="211"/>
        <v>1.4135441971698111</v>
      </c>
      <c r="F4534">
        <f t="shared" si="212"/>
        <v>0</v>
      </c>
    </row>
    <row r="4535" spans="1:6" x14ac:dyDescent="0.25">
      <c r="A4535">
        <v>4526</v>
      </c>
      <c r="B4535">
        <f>'Założenia i wyniki'!$E$6*Znorm.Profile!B4535*((100-(24*'Założenia i wyniki'!$E$9))/100)</f>
        <v>1.6656996226415091</v>
      </c>
      <c r="C4535">
        <f>'Założenia i wyniki'!$E$8*Znorm.Profile!C4535*(1+'Założenia i wyniki'!$E$10/100)^24</f>
        <v>0.38393634999999998</v>
      </c>
      <c r="D4535">
        <f t="shared" si="210"/>
        <v>0.38393634999999998</v>
      </c>
      <c r="E4535">
        <f t="shared" si="211"/>
        <v>1.2817632726415091</v>
      </c>
      <c r="F4535">
        <f t="shared" si="212"/>
        <v>0</v>
      </c>
    </row>
    <row r="4536" spans="1:6" x14ac:dyDescent="0.25">
      <c r="A4536">
        <v>4527</v>
      </c>
      <c r="B4536">
        <f>'Założenia i wyniki'!$E$6*Znorm.Profile!B4536*((100-(24*'Założenia i wyniki'!$E$9))/100)</f>
        <v>1.430007547169811</v>
      </c>
      <c r="C4536">
        <f>'Założenia i wyniki'!$E$8*Znorm.Profile!C4536*(1+'Założenia i wyniki'!$E$10/100)^24</f>
        <v>0.38391605000000001</v>
      </c>
      <c r="D4536">
        <f t="shared" si="210"/>
        <v>0.38391605000000001</v>
      </c>
      <c r="E4536">
        <f t="shared" si="211"/>
        <v>1.046091497169811</v>
      </c>
      <c r="F4536">
        <f t="shared" si="212"/>
        <v>0</v>
      </c>
    </row>
    <row r="4537" spans="1:6" x14ac:dyDescent="0.25">
      <c r="A4537">
        <v>4528</v>
      </c>
      <c r="B4537">
        <f>'Założenia i wyniki'!$E$6*Znorm.Profile!B4537*((100-(24*'Założenia i wyniki'!$E$9))/100)</f>
        <v>1.1028437735849055</v>
      </c>
      <c r="C4537">
        <f>'Założenia i wyniki'!$E$8*Znorm.Profile!C4537*(1+'Założenia i wyniki'!$E$10/100)^24</f>
        <v>0.39782364999999997</v>
      </c>
      <c r="D4537">
        <f t="shared" si="210"/>
        <v>0.39782364999999997</v>
      </c>
      <c r="E4537">
        <f t="shared" si="211"/>
        <v>0.70502012358490551</v>
      </c>
      <c r="F4537">
        <f t="shared" si="212"/>
        <v>0</v>
      </c>
    </row>
    <row r="4538" spans="1:6" x14ac:dyDescent="0.25">
      <c r="A4538">
        <v>4529</v>
      </c>
      <c r="B4538">
        <f>'Założenia i wyniki'!$E$6*Znorm.Profile!B4538*((100-(24*'Założenia i wyniki'!$E$9))/100)</f>
        <v>0.6822873962264151</v>
      </c>
      <c r="C4538">
        <f>'Założenia i wyniki'!$E$8*Znorm.Profile!C4538*(1+'Założenia i wyniki'!$E$10/100)^24</f>
        <v>0.40432245000000006</v>
      </c>
      <c r="D4538">
        <f t="shared" si="210"/>
        <v>0.40432245000000006</v>
      </c>
      <c r="E4538">
        <f t="shared" si="211"/>
        <v>0.27796494622641504</v>
      </c>
      <c r="F4538">
        <f t="shared" si="212"/>
        <v>0</v>
      </c>
    </row>
    <row r="4539" spans="1:6" x14ac:dyDescent="0.25">
      <c r="A4539">
        <v>4530</v>
      </c>
      <c r="B4539">
        <f>'Założenia i wyniki'!$E$6*Znorm.Profile!B4539*((100-(24*'Założenia i wyniki'!$E$9))/100)</f>
        <v>0.29675705660377361</v>
      </c>
      <c r="C4539">
        <f>'Założenia i wyniki'!$E$8*Znorm.Profile!C4539*(1+'Założenia i wyniki'!$E$10/100)^24</f>
        <v>0.41315505000000002</v>
      </c>
      <c r="D4539">
        <f t="shared" si="210"/>
        <v>0.29675705660377361</v>
      </c>
      <c r="E4539">
        <f t="shared" si="211"/>
        <v>0</v>
      </c>
      <c r="F4539">
        <f t="shared" si="212"/>
        <v>0.11639799339622642</v>
      </c>
    </row>
    <row r="4540" spans="1:6" x14ac:dyDescent="0.25">
      <c r="A4540">
        <v>4531</v>
      </c>
      <c r="B4540">
        <f>'Założenia i wyniki'!$E$6*Znorm.Profile!B4540*((100-(24*'Założenia i wyniki'!$E$9))/100)</f>
        <v>0.11713713207547168</v>
      </c>
      <c r="C4540">
        <f>'Założenia i wyniki'!$E$8*Znorm.Profile!C4540*(1+'Założenia i wyniki'!$E$10/100)^24</f>
        <v>0.44025239999999999</v>
      </c>
      <c r="D4540">
        <f t="shared" si="210"/>
        <v>0.11713713207547168</v>
      </c>
      <c r="E4540">
        <f t="shared" si="211"/>
        <v>0</v>
      </c>
      <c r="F4540">
        <f t="shared" si="212"/>
        <v>0.32311526792452833</v>
      </c>
    </row>
    <row r="4541" spans="1:6" x14ac:dyDescent="0.25">
      <c r="A4541">
        <v>4532</v>
      </c>
      <c r="B4541">
        <f>'Założenia i wyniki'!$E$6*Znorm.Profile!B4541*((100-(24*'Założenia i wyniki'!$E$9))/100)</f>
        <v>0</v>
      </c>
      <c r="C4541">
        <f>'Założenia i wyniki'!$E$8*Znorm.Profile!C4541*(1+'Założenia i wyniki'!$E$10/100)^24</f>
        <v>0.46558224999999998</v>
      </c>
      <c r="D4541">
        <f t="shared" si="210"/>
        <v>0</v>
      </c>
      <c r="E4541">
        <f t="shared" si="211"/>
        <v>0</v>
      </c>
      <c r="F4541">
        <f t="shared" si="212"/>
        <v>0.46558224999999998</v>
      </c>
    </row>
    <row r="4542" spans="1:6" x14ac:dyDescent="0.25">
      <c r="A4542">
        <v>4533</v>
      </c>
      <c r="B4542">
        <f>'Założenia i wyniki'!$E$6*Znorm.Profile!B4542*((100-(24*'Założenia i wyniki'!$E$9))/100)</f>
        <v>0</v>
      </c>
      <c r="C4542">
        <f>'Założenia i wyniki'!$E$8*Znorm.Profile!C4542*(1+'Założenia i wyniki'!$E$10/100)^24</f>
        <v>0.4891411</v>
      </c>
      <c r="D4542">
        <f t="shared" si="210"/>
        <v>0</v>
      </c>
      <c r="E4542">
        <f t="shared" si="211"/>
        <v>0</v>
      </c>
      <c r="F4542">
        <f t="shared" si="212"/>
        <v>0.4891411</v>
      </c>
    </row>
    <row r="4543" spans="1:6" x14ac:dyDescent="0.25">
      <c r="A4543">
        <v>4534</v>
      </c>
      <c r="B4543">
        <f>'Założenia i wyniki'!$E$6*Znorm.Profile!B4543*((100-(24*'Założenia i wyniki'!$E$9))/100)</f>
        <v>0</v>
      </c>
      <c r="C4543">
        <f>'Założenia i wyniki'!$E$8*Znorm.Profile!C4543*(1+'Założenia i wyniki'!$E$10/100)^24</f>
        <v>0.43133965000000002</v>
      </c>
      <c r="D4543">
        <f t="shared" si="210"/>
        <v>0</v>
      </c>
      <c r="E4543">
        <f t="shared" si="211"/>
        <v>0</v>
      </c>
      <c r="F4543">
        <f t="shared" si="212"/>
        <v>0.43133965000000002</v>
      </c>
    </row>
    <row r="4544" spans="1:6" x14ac:dyDescent="0.25">
      <c r="A4544">
        <v>4535</v>
      </c>
      <c r="B4544">
        <f>'Założenia i wyniki'!$E$6*Znorm.Profile!B4544*((100-(24*'Założenia i wyniki'!$E$9))/100)</f>
        <v>0</v>
      </c>
      <c r="C4544">
        <f>'Założenia i wyniki'!$E$8*Znorm.Profile!C4544*(1+'Założenia i wyniki'!$E$10/100)^24</f>
        <v>0.32606070000000004</v>
      </c>
      <c r="D4544">
        <f t="shared" si="210"/>
        <v>0</v>
      </c>
      <c r="E4544">
        <f t="shared" si="211"/>
        <v>0</v>
      </c>
      <c r="F4544">
        <f t="shared" si="212"/>
        <v>0.32606070000000004</v>
      </c>
    </row>
    <row r="4545" spans="1:6" x14ac:dyDescent="0.25">
      <c r="A4545">
        <v>4536</v>
      </c>
      <c r="B4545">
        <f>'Założenia i wyniki'!$E$6*Znorm.Profile!B4545*((100-(24*'Założenia i wyniki'!$E$9))/100)</f>
        <v>0</v>
      </c>
      <c r="C4545">
        <f>'Założenia i wyniki'!$E$8*Znorm.Profile!C4545*(1+'Założenia i wyniki'!$E$10/100)^24</f>
        <v>0.24972744999999999</v>
      </c>
      <c r="D4545">
        <f t="shared" si="210"/>
        <v>0</v>
      </c>
      <c r="E4545">
        <f t="shared" si="211"/>
        <v>0</v>
      </c>
      <c r="F4545">
        <f t="shared" si="212"/>
        <v>0.24972744999999999</v>
      </c>
    </row>
    <row r="4546" spans="1:6" x14ac:dyDescent="0.25">
      <c r="A4546">
        <v>4537</v>
      </c>
      <c r="B4546">
        <f>'Założenia i wyniki'!$E$6*Znorm.Profile!B4546*((100-(24*'Założenia i wyniki'!$E$9))/100)</f>
        <v>0</v>
      </c>
      <c r="C4546">
        <f>'Założenia i wyniki'!$E$8*Znorm.Profile!C4546*(1+'Założenia i wyniki'!$E$10/100)^24</f>
        <v>0.21124285000000001</v>
      </c>
      <c r="D4546">
        <f t="shared" si="210"/>
        <v>0</v>
      </c>
      <c r="E4546">
        <f t="shared" si="211"/>
        <v>0</v>
      </c>
      <c r="F4546">
        <f t="shared" si="212"/>
        <v>0.21124285000000001</v>
      </c>
    </row>
    <row r="4547" spans="1:6" x14ac:dyDescent="0.25">
      <c r="A4547">
        <v>4538</v>
      </c>
      <c r="B4547">
        <f>'Założenia i wyniki'!$E$6*Znorm.Profile!B4547*((100-(24*'Założenia i wyniki'!$E$9))/100)</f>
        <v>0</v>
      </c>
      <c r="C4547">
        <f>'Założenia i wyniki'!$E$8*Znorm.Profile!C4547*(1+'Założenia i wyniki'!$E$10/100)^24</f>
        <v>0.19199564999999999</v>
      </c>
      <c r="D4547">
        <f t="shared" si="210"/>
        <v>0</v>
      </c>
      <c r="E4547">
        <f t="shared" si="211"/>
        <v>0</v>
      </c>
      <c r="F4547">
        <f t="shared" si="212"/>
        <v>0.19199564999999999</v>
      </c>
    </row>
    <row r="4548" spans="1:6" x14ac:dyDescent="0.25">
      <c r="A4548">
        <v>4539</v>
      </c>
      <c r="B4548">
        <f>'Założenia i wyniki'!$E$6*Znorm.Profile!B4548*((100-(24*'Założenia i wyniki'!$E$9))/100)</f>
        <v>0</v>
      </c>
      <c r="C4548">
        <f>'Założenia i wyniki'!$E$8*Znorm.Profile!C4548*(1+'Założenia i wyniki'!$E$10/100)^24</f>
        <v>0.18925865000000003</v>
      </c>
      <c r="D4548">
        <f t="shared" si="210"/>
        <v>0</v>
      </c>
      <c r="E4548">
        <f t="shared" si="211"/>
        <v>0</v>
      </c>
      <c r="F4548">
        <f t="shared" si="212"/>
        <v>0.18925865000000003</v>
      </c>
    </row>
    <row r="4549" spans="1:6" x14ac:dyDescent="0.25">
      <c r="A4549">
        <v>4540</v>
      </c>
      <c r="B4549">
        <f>'Założenia i wyniki'!$E$6*Znorm.Profile!B4549*((100-(24*'Założenia i wyniki'!$E$9))/100)</f>
        <v>0</v>
      </c>
      <c r="C4549">
        <f>'Założenia i wyniki'!$E$8*Znorm.Profile!C4549*(1+'Założenia i wyniki'!$E$10/100)^24</f>
        <v>0.2039716</v>
      </c>
      <c r="D4549">
        <f t="shared" si="210"/>
        <v>0</v>
      </c>
      <c r="E4549">
        <f t="shared" si="211"/>
        <v>0</v>
      </c>
      <c r="F4549">
        <f t="shared" si="212"/>
        <v>0.2039716</v>
      </c>
    </row>
    <row r="4550" spans="1:6" x14ac:dyDescent="0.25">
      <c r="A4550">
        <v>4541</v>
      </c>
      <c r="B4550">
        <f>'Założenia i wyniki'!$E$6*Znorm.Profile!B4550*((100-(24*'Założenia i wyniki'!$E$9))/100)</f>
        <v>3.5103026415094343E-2</v>
      </c>
      <c r="C4550">
        <f>'Założenia i wyniki'!$E$8*Znorm.Profile!C4550*(1+'Założenia i wyniki'!$E$10/100)^24</f>
        <v>0.24893224999999999</v>
      </c>
      <c r="D4550">
        <f t="shared" si="210"/>
        <v>3.5103026415094343E-2</v>
      </c>
      <c r="E4550">
        <f t="shared" si="211"/>
        <v>0</v>
      </c>
      <c r="F4550">
        <f t="shared" si="212"/>
        <v>0.21382922358490564</v>
      </c>
    </row>
    <row r="4551" spans="1:6" x14ac:dyDescent="0.25">
      <c r="A4551">
        <v>4542</v>
      </c>
      <c r="B4551">
        <f>'Założenia i wyniki'!$E$6*Znorm.Profile!B4551*((100-(24*'Założenia i wyniki'!$E$9))/100)</f>
        <v>0.14937328301886793</v>
      </c>
      <c r="C4551">
        <f>'Założenia i wyniki'!$E$8*Znorm.Profile!C4551*(1+'Założenia i wyniki'!$E$10/100)^24</f>
        <v>0.29984150000000004</v>
      </c>
      <c r="D4551">
        <f t="shared" si="210"/>
        <v>0.14937328301886793</v>
      </c>
      <c r="E4551">
        <f t="shared" si="211"/>
        <v>0</v>
      </c>
      <c r="F4551">
        <f t="shared" si="212"/>
        <v>0.15046821698113211</v>
      </c>
    </row>
    <row r="4552" spans="1:6" x14ac:dyDescent="0.25">
      <c r="A4552">
        <v>4543</v>
      </c>
      <c r="B4552">
        <f>'Założenia i wyniki'!$E$6*Znorm.Profile!B4552*((100-(24*'Założenia i wyniki'!$E$9))/100)</f>
        <v>0.52697607547169811</v>
      </c>
      <c r="C4552">
        <f>'Założenia i wyniki'!$E$8*Znorm.Profile!C4552*(1+'Założenia i wyniki'!$E$10/100)^24</f>
        <v>0.34731164999999997</v>
      </c>
      <c r="D4552">
        <f t="shared" si="210"/>
        <v>0.34731164999999997</v>
      </c>
      <c r="E4552">
        <f t="shared" si="211"/>
        <v>0.17966442547169814</v>
      </c>
      <c r="F4552">
        <f t="shared" si="212"/>
        <v>0</v>
      </c>
    </row>
    <row r="4553" spans="1:6" x14ac:dyDescent="0.25">
      <c r="A4553">
        <v>4544</v>
      </c>
      <c r="B4553">
        <f>'Założenia i wyniki'!$E$6*Znorm.Profile!B4553*((100-(24*'Założenia i wyniki'!$E$9))/100)</f>
        <v>0.97836603773584896</v>
      </c>
      <c r="C4553">
        <f>'Założenia i wyniki'!$E$8*Znorm.Profile!C4553*(1+'Założenia i wyniki'!$E$10/100)^24</f>
        <v>0.37307095000000001</v>
      </c>
      <c r="D4553">
        <f t="shared" si="210"/>
        <v>0.37307095000000001</v>
      </c>
      <c r="E4553">
        <f t="shared" si="211"/>
        <v>0.60529508773584895</v>
      </c>
      <c r="F4553">
        <f t="shared" si="212"/>
        <v>0</v>
      </c>
    </row>
    <row r="4554" spans="1:6" x14ac:dyDescent="0.25">
      <c r="A4554">
        <v>4545</v>
      </c>
      <c r="B4554">
        <f>'Założenia i wyniki'!$E$6*Znorm.Profile!B4554*((100-(24*'Założenia i wyniki'!$E$9))/100)</f>
        <v>1.3669683018867924</v>
      </c>
      <c r="C4554">
        <f>'Założenia i wyniki'!$E$8*Znorm.Profile!C4554*(1+'Założenia i wyniki'!$E$10/100)^24</f>
        <v>0.38418275000000002</v>
      </c>
      <c r="D4554">
        <f t="shared" si="210"/>
        <v>0.38418275000000002</v>
      </c>
      <c r="E4554">
        <f t="shared" si="211"/>
        <v>0.9827855518867924</v>
      </c>
      <c r="F4554">
        <f t="shared" si="212"/>
        <v>0</v>
      </c>
    </row>
    <row r="4555" spans="1:6" x14ac:dyDescent="0.25">
      <c r="A4555">
        <v>4546</v>
      </c>
      <c r="B4555">
        <f>'Założenia i wyniki'!$E$6*Znorm.Profile!B4555*((100-(24*'Założenia i wyniki'!$E$9))/100)</f>
        <v>1.6458807547169807</v>
      </c>
      <c r="C4555">
        <f>'Założenia i wyniki'!$E$8*Znorm.Profile!C4555*(1+'Założenia i wyniki'!$E$10/100)^24</f>
        <v>0.38907890000000001</v>
      </c>
      <c r="D4555">
        <f t="shared" ref="D4555:D4618" si="213">IF(B4555&lt;=C4555,B4555,C4555)</f>
        <v>0.38907890000000001</v>
      </c>
      <c r="E4555">
        <f t="shared" ref="E4555:E4618" si="214">IF(B4555&gt;C4555,B4555-C4555,0)</f>
        <v>1.2568018547169806</v>
      </c>
      <c r="F4555">
        <f t="shared" ref="F4555:F4618" si="215">IF(B4555&lt;C4555,C4555-B4555,0)</f>
        <v>0</v>
      </c>
    </row>
    <row r="4556" spans="1:6" x14ac:dyDescent="0.25">
      <c r="A4556">
        <v>4547</v>
      </c>
      <c r="B4556">
        <f>'Założenia i wyniki'!$E$6*Znorm.Profile!B4556*((100-(24*'Założenia i wyniki'!$E$9))/100)</f>
        <v>1.6053283018867923</v>
      </c>
      <c r="C4556">
        <f>'Założenia i wyniki'!$E$8*Znorm.Profile!C4556*(1+'Założenia i wyniki'!$E$10/100)^24</f>
        <v>0.38590964999999999</v>
      </c>
      <c r="D4556">
        <f t="shared" si="213"/>
        <v>0.38590964999999999</v>
      </c>
      <c r="E4556">
        <f t="shared" si="214"/>
        <v>1.2194186518867922</v>
      </c>
      <c r="F4556">
        <f t="shared" si="215"/>
        <v>0</v>
      </c>
    </row>
    <row r="4557" spans="1:6" x14ac:dyDescent="0.25">
      <c r="A4557">
        <v>4548</v>
      </c>
      <c r="B4557">
        <f>'Założenia i wyniki'!$E$6*Znorm.Profile!B4557*((100-(24*'Założenia i wyniki'!$E$9))/100)</f>
        <v>0.79359320754716967</v>
      </c>
      <c r="C4557">
        <f>'Założenia i wyniki'!$E$8*Znorm.Profile!C4557*(1+'Założenia i wyniki'!$E$10/100)^24</f>
        <v>0.3803359</v>
      </c>
      <c r="D4557">
        <f t="shared" si="213"/>
        <v>0.3803359</v>
      </c>
      <c r="E4557">
        <f t="shared" si="214"/>
        <v>0.41325730754716966</v>
      </c>
      <c r="F4557">
        <f t="shared" si="215"/>
        <v>0</v>
      </c>
    </row>
    <row r="4558" spans="1:6" x14ac:dyDescent="0.25">
      <c r="A4558">
        <v>4549</v>
      </c>
      <c r="B4558">
        <f>'Założenia i wyniki'!$E$6*Znorm.Profile!B4558*((100-(24*'Założenia i wyniki'!$E$9))/100)</f>
        <v>0.90701811320754733</v>
      </c>
      <c r="C4558">
        <f>'Założenia i wyniki'!$E$8*Znorm.Profile!C4558*(1+'Założenia i wyniki'!$E$10/100)^24</f>
        <v>0.37683450000000002</v>
      </c>
      <c r="D4558">
        <f t="shared" si="213"/>
        <v>0.37683450000000002</v>
      </c>
      <c r="E4558">
        <f t="shared" si="214"/>
        <v>0.53018361320754726</v>
      </c>
      <c r="F4558">
        <f t="shared" si="215"/>
        <v>0</v>
      </c>
    </row>
    <row r="4559" spans="1:6" x14ac:dyDescent="0.25">
      <c r="A4559">
        <v>4550</v>
      </c>
      <c r="B4559">
        <f>'Założenia i wyniki'!$E$6*Znorm.Profile!B4559*((100-(24*'Założenia i wyniki'!$E$9))/100)</f>
        <v>0.12483600000000002</v>
      </c>
      <c r="C4559">
        <f>'Założenia i wyniki'!$E$8*Znorm.Profile!C4559*(1+'Założenia i wyniki'!$E$10/100)^24</f>
        <v>0.37244375000000002</v>
      </c>
      <c r="D4559">
        <f t="shared" si="213"/>
        <v>0.12483600000000002</v>
      </c>
      <c r="E4559">
        <f t="shared" si="214"/>
        <v>0</v>
      </c>
      <c r="F4559">
        <f t="shared" si="215"/>
        <v>0.24760775000000002</v>
      </c>
    </row>
    <row r="4560" spans="1:6" x14ac:dyDescent="0.25">
      <c r="A4560">
        <v>4551</v>
      </c>
      <c r="B4560">
        <f>'Założenia i wyniki'!$E$6*Znorm.Profile!B4560*((100-(24*'Założenia i wyniki'!$E$9))/100)</f>
        <v>0.28427116981132078</v>
      </c>
      <c r="C4560">
        <f>'Założenia i wyniki'!$E$8*Znorm.Profile!C4560*(1+'Założenia i wyniki'!$E$10/100)^24</f>
        <v>0.38142264999999997</v>
      </c>
      <c r="D4560">
        <f t="shared" si="213"/>
        <v>0.28427116981132078</v>
      </c>
      <c r="E4560">
        <f t="shared" si="214"/>
        <v>0</v>
      </c>
      <c r="F4560">
        <f t="shared" si="215"/>
        <v>9.7151480188679196E-2</v>
      </c>
    </row>
    <row r="4561" spans="1:6" x14ac:dyDescent="0.25">
      <c r="A4561">
        <v>4552</v>
      </c>
      <c r="B4561">
        <f>'Założenia i wyniki'!$E$6*Znorm.Profile!B4561*((100-(24*'Założenia i wyniki'!$E$9))/100)</f>
        <v>0.33135622641509427</v>
      </c>
      <c r="C4561">
        <f>'Założenia i wyniki'!$E$8*Znorm.Profile!C4561*(1+'Założenia i wyniki'!$E$10/100)^24</f>
        <v>0.39701199999999998</v>
      </c>
      <c r="D4561">
        <f t="shared" si="213"/>
        <v>0.33135622641509427</v>
      </c>
      <c r="E4561">
        <f t="shared" si="214"/>
        <v>0</v>
      </c>
      <c r="F4561">
        <f t="shared" si="215"/>
        <v>6.5655773584905708E-2</v>
      </c>
    </row>
    <row r="4562" spans="1:6" x14ac:dyDescent="0.25">
      <c r="A4562">
        <v>4553</v>
      </c>
      <c r="B4562">
        <f>'Założenia i wyniki'!$E$6*Znorm.Profile!B4562*((100-(24*'Założenia i wyniki'!$E$9))/100)</f>
        <v>0.12531622641509435</v>
      </c>
      <c r="C4562">
        <f>'Założenia i wyniki'!$E$8*Znorm.Profile!C4562*(1+'Założenia i wyniki'!$E$10/100)^24</f>
        <v>0.4079488</v>
      </c>
      <c r="D4562">
        <f t="shared" si="213"/>
        <v>0.12531622641509435</v>
      </c>
      <c r="E4562">
        <f t="shared" si="214"/>
        <v>0</v>
      </c>
      <c r="F4562">
        <f t="shared" si="215"/>
        <v>0.28263257358490568</v>
      </c>
    </row>
    <row r="4563" spans="1:6" x14ac:dyDescent="0.25">
      <c r="A4563">
        <v>4554</v>
      </c>
      <c r="B4563">
        <f>'Założenia i wyniki'!$E$6*Znorm.Profile!B4563*((100-(24*'Założenia i wyniki'!$E$9))/100)</f>
        <v>0.10164030188679243</v>
      </c>
      <c r="C4563">
        <f>'Założenia i wyniki'!$E$8*Znorm.Profile!C4563*(1+'Założenia i wyniki'!$E$10/100)^24</f>
        <v>0.41431005000000004</v>
      </c>
      <c r="D4563">
        <f t="shared" si="213"/>
        <v>0.10164030188679243</v>
      </c>
      <c r="E4563">
        <f t="shared" si="214"/>
        <v>0</v>
      </c>
      <c r="F4563">
        <f t="shared" si="215"/>
        <v>0.31266974811320758</v>
      </c>
    </row>
    <row r="4564" spans="1:6" x14ac:dyDescent="0.25">
      <c r="A4564">
        <v>4555</v>
      </c>
      <c r="B4564">
        <f>'Założenia i wyniki'!$E$6*Znorm.Profile!B4564*((100-(24*'Założenia i wyniki'!$E$9))/100)</f>
        <v>3.6267003773584904E-2</v>
      </c>
      <c r="C4564">
        <f>'Założenia i wyniki'!$E$8*Znorm.Profile!C4564*(1+'Założenia i wyniki'!$E$10/100)^24</f>
        <v>0.43795325000000002</v>
      </c>
      <c r="D4564">
        <f t="shared" si="213"/>
        <v>3.6267003773584904E-2</v>
      </c>
      <c r="E4564">
        <f t="shared" si="214"/>
        <v>0</v>
      </c>
      <c r="F4564">
        <f t="shared" si="215"/>
        <v>0.40168624622641513</v>
      </c>
    </row>
    <row r="4565" spans="1:6" x14ac:dyDescent="0.25">
      <c r="A4565">
        <v>4556</v>
      </c>
      <c r="B4565">
        <f>'Założenia i wyniki'!$E$6*Znorm.Profile!B4565*((100-(24*'Założenia i wyniki'!$E$9))/100)</f>
        <v>0</v>
      </c>
      <c r="C4565">
        <f>'Założenia i wyniki'!$E$8*Znorm.Profile!C4565*(1+'Założenia i wyniki'!$E$10/100)^24</f>
        <v>0.45480084999999998</v>
      </c>
      <c r="D4565">
        <f t="shared" si="213"/>
        <v>0</v>
      </c>
      <c r="E4565">
        <f t="shared" si="214"/>
        <v>0</v>
      </c>
      <c r="F4565">
        <f t="shared" si="215"/>
        <v>0.45480084999999998</v>
      </c>
    </row>
    <row r="4566" spans="1:6" x14ac:dyDescent="0.25">
      <c r="A4566">
        <v>4557</v>
      </c>
      <c r="B4566">
        <f>'Założenia i wyniki'!$E$6*Znorm.Profile!B4566*((100-(24*'Założenia i wyniki'!$E$9))/100)</f>
        <v>0</v>
      </c>
      <c r="C4566">
        <f>'Założenia i wyniki'!$E$8*Znorm.Profile!C4566*(1+'Założenia i wyniki'!$E$10/100)^24</f>
        <v>0.47249615</v>
      </c>
      <c r="D4566">
        <f t="shared" si="213"/>
        <v>0</v>
      </c>
      <c r="E4566">
        <f t="shared" si="214"/>
        <v>0</v>
      </c>
      <c r="F4566">
        <f t="shared" si="215"/>
        <v>0.47249615</v>
      </c>
    </row>
    <row r="4567" spans="1:6" x14ac:dyDescent="0.25">
      <c r="A4567">
        <v>4558</v>
      </c>
      <c r="B4567">
        <f>'Założenia i wyniki'!$E$6*Znorm.Profile!B4567*((100-(24*'Założenia i wyniki'!$E$9))/100)</f>
        <v>0</v>
      </c>
      <c r="C4567">
        <f>'Założenia i wyniki'!$E$8*Znorm.Profile!C4567*(1+'Założenia i wyniki'!$E$10/100)^24</f>
        <v>0.40841325000000001</v>
      </c>
      <c r="D4567">
        <f t="shared" si="213"/>
        <v>0</v>
      </c>
      <c r="E4567">
        <f t="shared" si="214"/>
        <v>0</v>
      </c>
      <c r="F4567">
        <f t="shared" si="215"/>
        <v>0.40841325000000001</v>
      </c>
    </row>
    <row r="4568" spans="1:6" x14ac:dyDescent="0.25">
      <c r="A4568">
        <v>4559</v>
      </c>
      <c r="B4568">
        <f>'Założenia i wyniki'!$E$6*Znorm.Profile!B4568*((100-(24*'Założenia i wyniki'!$E$9))/100)</f>
        <v>0</v>
      </c>
      <c r="C4568">
        <f>'Założenia i wyniki'!$E$8*Znorm.Profile!C4568*(1+'Założenia i wyniki'!$E$10/100)^24</f>
        <v>0.31018645</v>
      </c>
      <c r="D4568">
        <f t="shared" si="213"/>
        <v>0</v>
      </c>
      <c r="E4568">
        <f t="shared" si="214"/>
        <v>0</v>
      </c>
      <c r="F4568">
        <f t="shared" si="215"/>
        <v>0.31018645</v>
      </c>
    </row>
    <row r="4569" spans="1:6" x14ac:dyDescent="0.25">
      <c r="A4569">
        <v>4560</v>
      </c>
      <c r="B4569">
        <f>'Założenia i wyniki'!$E$6*Znorm.Profile!B4569*((100-(24*'Założenia i wyniki'!$E$9))/100)</f>
        <v>0</v>
      </c>
      <c r="C4569">
        <f>'Założenia i wyniki'!$E$8*Znorm.Profile!C4569*(1+'Założenia i wyniki'!$E$10/100)^24</f>
        <v>0.2449482</v>
      </c>
      <c r="D4569">
        <f t="shared" si="213"/>
        <v>0</v>
      </c>
      <c r="E4569">
        <f t="shared" si="214"/>
        <v>0</v>
      </c>
      <c r="F4569">
        <f t="shared" si="215"/>
        <v>0.2449482</v>
      </c>
    </row>
    <row r="4570" spans="1:6" x14ac:dyDescent="0.25">
      <c r="A4570">
        <v>4561</v>
      </c>
      <c r="B4570">
        <f>'Założenia i wyniki'!$E$6*Znorm.Profile!B4570*((100-(24*'Założenia i wyniki'!$E$9))/100)</f>
        <v>0</v>
      </c>
      <c r="C4570">
        <f>'Założenia i wyniki'!$E$8*Znorm.Profile!C4570*(1+'Założenia i wyniki'!$E$10/100)^24</f>
        <v>0.20733264999999998</v>
      </c>
      <c r="D4570">
        <f t="shared" si="213"/>
        <v>0</v>
      </c>
      <c r="E4570">
        <f t="shared" si="214"/>
        <v>0</v>
      </c>
      <c r="F4570">
        <f t="shared" si="215"/>
        <v>0.20733264999999998</v>
      </c>
    </row>
    <row r="4571" spans="1:6" x14ac:dyDescent="0.25">
      <c r="A4571">
        <v>4562</v>
      </c>
      <c r="B4571">
        <f>'Założenia i wyniki'!$E$6*Znorm.Profile!B4571*((100-(24*'Założenia i wyniki'!$E$9))/100)</f>
        <v>0</v>
      </c>
      <c r="C4571">
        <f>'Założenia i wyniki'!$E$8*Znorm.Profile!C4571*(1+'Założenia i wyniki'!$E$10/100)^24</f>
        <v>0.18653285000000003</v>
      </c>
      <c r="D4571">
        <f t="shared" si="213"/>
        <v>0</v>
      </c>
      <c r="E4571">
        <f t="shared" si="214"/>
        <v>0</v>
      </c>
      <c r="F4571">
        <f t="shared" si="215"/>
        <v>0.18653285000000003</v>
      </c>
    </row>
    <row r="4572" spans="1:6" x14ac:dyDescent="0.25">
      <c r="A4572">
        <v>4563</v>
      </c>
      <c r="B4572">
        <f>'Założenia i wyniki'!$E$6*Znorm.Profile!B4572*((100-(24*'Założenia i wyniki'!$E$9))/100)</f>
        <v>0</v>
      </c>
      <c r="C4572">
        <f>'Założenia i wyniki'!$E$8*Znorm.Profile!C4572*(1+'Założenia i wyniki'!$E$10/100)^24</f>
        <v>0.1859529</v>
      </c>
      <c r="D4572">
        <f t="shared" si="213"/>
        <v>0</v>
      </c>
      <c r="E4572">
        <f t="shared" si="214"/>
        <v>0</v>
      </c>
      <c r="F4572">
        <f t="shared" si="215"/>
        <v>0.1859529</v>
      </c>
    </row>
    <row r="4573" spans="1:6" x14ac:dyDescent="0.25">
      <c r="A4573">
        <v>4564</v>
      </c>
      <c r="B4573">
        <f>'Założenia i wyniki'!$E$6*Znorm.Profile!B4573*((100-(24*'Założenia i wyniki'!$E$9))/100)</f>
        <v>0</v>
      </c>
      <c r="C4573">
        <f>'Założenia i wyniki'!$E$8*Znorm.Profile!C4573*(1+'Założenia i wyniki'!$E$10/100)^24</f>
        <v>0.20053390000000001</v>
      </c>
      <c r="D4573">
        <f t="shared" si="213"/>
        <v>0</v>
      </c>
      <c r="E4573">
        <f t="shared" si="214"/>
        <v>0</v>
      </c>
      <c r="F4573">
        <f t="shared" si="215"/>
        <v>0.20053390000000001</v>
      </c>
    </row>
    <row r="4574" spans="1:6" x14ac:dyDescent="0.25">
      <c r="A4574">
        <v>4565</v>
      </c>
      <c r="B4574">
        <f>'Założenia i wyniki'!$E$6*Znorm.Profile!B4574*((100-(24*'Założenia i wyniki'!$E$9))/100)</f>
        <v>7.1195471698113216E-2</v>
      </c>
      <c r="C4574">
        <f>'Założenia i wyniki'!$E$8*Znorm.Profile!C4574*(1+'Założenia i wyniki'!$E$10/100)^24</f>
        <v>0.23939649999999998</v>
      </c>
      <c r="D4574">
        <f t="shared" si="213"/>
        <v>7.1195471698113216E-2</v>
      </c>
      <c r="E4574">
        <f t="shared" si="214"/>
        <v>0</v>
      </c>
      <c r="F4574">
        <f t="shared" si="215"/>
        <v>0.16820102830188677</v>
      </c>
    </row>
    <row r="4575" spans="1:6" x14ac:dyDescent="0.25">
      <c r="A4575">
        <v>4566</v>
      </c>
      <c r="B4575">
        <f>'Założenia i wyniki'!$E$6*Znorm.Profile!B4575*((100-(24*'Założenia i wyniki'!$E$9))/100)</f>
        <v>0.20495758490566035</v>
      </c>
      <c r="C4575">
        <f>'Założenia i wyniki'!$E$8*Znorm.Profile!C4575*(1+'Założenia i wyniki'!$E$10/100)^24</f>
        <v>0.29289959999999998</v>
      </c>
      <c r="D4575">
        <f t="shared" si="213"/>
        <v>0.20495758490566035</v>
      </c>
      <c r="E4575">
        <f t="shared" si="214"/>
        <v>0</v>
      </c>
      <c r="F4575">
        <f t="shared" si="215"/>
        <v>8.7942015094339632E-2</v>
      </c>
    </row>
    <row r="4576" spans="1:6" x14ac:dyDescent="0.25">
      <c r="A4576">
        <v>4567</v>
      </c>
      <c r="B4576">
        <f>'Założenia i wyniki'!$E$6*Znorm.Profile!B4576*((100-(24*'Założenia i wyniki'!$E$9))/100)</f>
        <v>0.56816883018867925</v>
      </c>
      <c r="C4576">
        <f>'Założenia i wyniki'!$E$8*Znorm.Profile!C4576*(1+'Założenia i wyniki'!$E$10/100)^24</f>
        <v>0.33772619999999998</v>
      </c>
      <c r="D4576">
        <f t="shared" si="213"/>
        <v>0.33772619999999998</v>
      </c>
      <c r="E4576">
        <f t="shared" si="214"/>
        <v>0.23044263018867928</v>
      </c>
      <c r="F4576">
        <f t="shared" si="215"/>
        <v>0</v>
      </c>
    </row>
    <row r="4577" spans="1:6" x14ac:dyDescent="0.25">
      <c r="A4577">
        <v>4568</v>
      </c>
      <c r="B4577">
        <f>'Założenia i wyniki'!$E$6*Znorm.Profile!B4577*((100-(24*'Założenia i wyniki'!$E$9))/100)</f>
        <v>1.0301999999999998</v>
      </c>
      <c r="C4577">
        <f>'Założenia i wyniki'!$E$8*Znorm.Profile!C4577*(1+'Założenia i wyniki'!$E$10/100)^24</f>
        <v>0.36401855</v>
      </c>
      <c r="D4577">
        <f t="shared" si="213"/>
        <v>0.36401855</v>
      </c>
      <c r="E4577">
        <f t="shared" si="214"/>
        <v>0.66618144999999984</v>
      </c>
      <c r="F4577">
        <f t="shared" si="215"/>
        <v>0</v>
      </c>
    </row>
    <row r="4578" spans="1:6" x14ac:dyDescent="0.25">
      <c r="A4578">
        <v>4569</v>
      </c>
      <c r="B4578">
        <f>'Założenia i wyniki'!$E$6*Znorm.Profile!B4578*((100-(24*'Założenia i wyniki'!$E$9))/100)</f>
        <v>1.4120943396226413</v>
      </c>
      <c r="C4578">
        <f>'Założenia i wyniki'!$E$8*Znorm.Profile!C4578*(1+'Założenia i wyniki'!$E$10/100)^24</f>
        <v>0.38402839999999999</v>
      </c>
      <c r="D4578">
        <f t="shared" si="213"/>
        <v>0.38402839999999999</v>
      </c>
      <c r="E4578">
        <f t="shared" si="214"/>
        <v>1.0280659396226413</v>
      </c>
      <c r="F4578">
        <f t="shared" si="215"/>
        <v>0</v>
      </c>
    </row>
    <row r="4579" spans="1:6" x14ac:dyDescent="0.25">
      <c r="A4579">
        <v>4570</v>
      </c>
      <c r="B4579">
        <f>'Założenia i wyniki'!$E$6*Znorm.Profile!B4579*((100-(24*'Założenia i wyniki'!$E$9))/100)</f>
        <v>1.6731698113207547</v>
      </c>
      <c r="C4579">
        <f>'Założenia i wyniki'!$E$8*Znorm.Profile!C4579*(1+'Założenia i wyniki'!$E$10/100)^24</f>
        <v>0.38265009999999999</v>
      </c>
      <c r="D4579">
        <f t="shared" si="213"/>
        <v>0.38265009999999999</v>
      </c>
      <c r="E4579">
        <f t="shared" si="214"/>
        <v>1.2905197113207547</v>
      </c>
      <c r="F4579">
        <f t="shared" si="215"/>
        <v>0</v>
      </c>
    </row>
    <row r="4580" spans="1:6" x14ac:dyDescent="0.25">
      <c r="A4580">
        <v>4571</v>
      </c>
      <c r="B4580">
        <f>'Założenia i wyniki'!$E$6*Znorm.Profile!B4580*((100-(24*'Założenia i wyniki'!$E$9))/100)</f>
        <v>1.8324067924528302</v>
      </c>
      <c r="C4580">
        <f>'Założenia i wyniki'!$E$8*Znorm.Profile!C4580*(1+'Założenia i wyniki'!$E$10/100)^24</f>
        <v>0.38387404999999997</v>
      </c>
      <c r="D4580">
        <f t="shared" si="213"/>
        <v>0.38387404999999997</v>
      </c>
      <c r="E4580">
        <f t="shared" si="214"/>
        <v>1.4485327424528303</v>
      </c>
      <c r="F4580">
        <f t="shared" si="215"/>
        <v>0</v>
      </c>
    </row>
    <row r="4581" spans="1:6" x14ac:dyDescent="0.25">
      <c r="A4581">
        <v>4572</v>
      </c>
      <c r="B4581">
        <f>'Założenia i wyniki'!$E$6*Znorm.Profile!B4581*((100-(24*'Założenia i wyniki'!$E$9))/100)</f>
        <v>1.8726543396226409</v>
      </c>
      <c r="C4581">
        <f>'Założenia i wyniki'!$E$8*Znorm.Profile!C4581*(1+'Założenia i wyniki'!$E$10/100)^24</f>
        <v>0.38130365000000005</v>
      </c>
      <c r="D4581">
        <f t="shared" si="213"/>
        <v>0.38130365000000005</v>
      </c>
      <c r="E4581">
        <f t="shared" si="214"/>
        <v>1.4913506896226409</v>
      </c>
      <c r="F4581">
        <f t="shared" si="215"/>
        <v>0</v>
      </c>
    </row>
    <row r="4582" spans="1:6" x14ac:dyDescent="0.25">
      <c r="A4582">
        <v>4573</v>
      </c>
      <c r="B4582">
        <f>'Założenia i wyniki'!$E$6*Znorm.Profile!B4582*((100-(24*'Założenia i wyniki'!$E$9))/100)</f>
        <v>1.8122830188679242</v>
      </c>
      <c r="C4582">
        <f>'Założenia i wyniki'!$E$8*Znorm.Profile!C4582*(1+'Założenia i wyniki'!$E$10/100)^24</f>
        <v>0.38213525000000004</v>
      </c>
      <c r="D4582">
        <f t="shared" si="213"/>
        <v>0.38213525000000004</v>
      </c>
      <c r="E4582">
        <f t="shared" si="214"/>
        <v>1.4301477688679243</v>
      </c>
      <c r="F4582">
        <f t="shared" si="215"/>
        <v>0</v>
      </c>
    </row>
    <row r="4583" spans="1:6" x14ac:dyDescent="0.25">
      <c r="A4583">
        <v>4574</v>
      </c>
      <c r="B4583">
        <f>'Założenia i wyniki'!$E$6*Znorm.Profile!B4583*((100-(24*'Założenia i wyniki'!$E$9))/100)</f>
        <v>1.6713403773584903</v>
      </c>
      <c r="C4583">
        <f>'Założenia i wyniki'!$E$8*Znorm.Profile!C4583*(1+'Założenia i wyniki'!$E$10/100)^24</f>
        <v>0.38230080000000005</v>
      </c>
      <c r="D4583">
        <f t="shared" si="213"/>
        <v>0.38230080000000005</v>
      </c>
      <c r="E4583">
        <f t="shared" si="214"/>
        <v>1.2890395773584902</v>
      </c>
      <c r="F4583">
        <f t="shared" si="215"/>
        <v>0</v>
      </c>
    </row>
    <row r="4584" spans="1:6" x14ac:dyDescent="0.25">
      <c r="A4584">
        <v>4575</v>
      </c>
      <c r="B4584">
        <f>'Założenia i wyniki'!$E$6*Znorm.Profile!B4584*((100-(24*'Założenia i wyniki'!$E$9))/100)</f>
        <v>1.2265592452830185</v>
      </c>
      <c r="C4584">
        <f>'Założenia i wyniki'!$E$8*Znorm.Profile!C4584*(1+'Założenia i wyniki'!$E$10/100)^24</f>
        <v>0.39123455000000001</v>
      </c>
      <c r="D4584">
        <f t="shared" si="213"/>
        <v>0.39123455000000001</v>
      </c>
      <c r="E4584">
        <f t="shared" si="214"/>
        <v>0.83532469528301845</v>
      </c>
      <c r="F4584">
        <f t="shared" si="215"/>
        <v>0</v>
      </c>
    </row>
    <row r="4585" spans="1:6" x14ac:dyDescent="0.25">
      <c r="A4585">
        <v>4576</v>
      </c>
      <c r="B4585">
        <f>'Założenia i wyniki'!$E$6*Znorm.Profile!B4585*((100-(24*'Założenia i wyniki'!$E$9))/100)</f>
        <v>1.1121433962264151</v>
      </c>
      <c r="C4585">
        <f>'Założenia i wyniki'!$E$8*Znorm.Profile!C4585*(1+'Założenia i wyniki'!$E$10/100)^24</f>
        <v>0.39337095000000005</v>
      </c>
      <c r="D4585">
        <f t="shared" si="213"/>
        <v>0.39337095000000005</v>
      </c>
      <c r="E4585">
        <f t="shared" si="214"/>
        <v>0.71877244622641512</v>
      </c>
      <c r="F4585">
        <f t="shared" si="215"/>
        <v>0</v>
      </c>
    </row>
    <row r="4586" spans="1:6" x14ac:dyDescent="0.25">
      <c r="A4586">
        <v>4577</v>
      </c>
      <c r="B4586">
        <f>'Założenia i wyniki'!$E$6*Znorm.Profile!B4586*((100-(24*'Założenia i wyniki'!$E$9))/100)</f>
        <v>0.69630543396226408</v>
      </c>
      <c r="C4586">
        <f>'Założenia i wyniki'!$E$8*Znorm.Profile!C4586*(1+'Założenia i wyniki'!$E$10/100)^24</f>
        <v>0.40938730000000001</v>
      </c>
      <c r="D4586">
        <f t="shared" si="213"/>
        <v>0.40938730000000001</v>
      </c>
      <c r="E4586">
        <f t="shared" si="214"/>
        <v>0.28691813396226407</v>
      </c>
      <c r="F4586">
        <f t="shared" si="215"/>
        <v>0</v>
      </c>
    </row>
    <row r="4587" spans="1:6" x14ac:dyDescent="0.25">
      <c r="A4587">
        <v>4578</v>
      </c>
      <c r="B4587">
        <f>'Założenia i wyniki'!$E$6*Znorm.Profile!B4587*((100-(24*'Założenia i wyniki'!$E$9))/100)</f>
        <v>0.30409003773584903</v>
      </c>
      <c r="C4587">
        <f>'Założenia i wyniki'!$E$8*Znorm.Profile!C4587*(1+'Założenia i wyniki'!$E$10/100)^24</f>
        <v>0.42182875000000003</v>
      </c>
      <c r="D4587">
        <f t="shared" si="213"/>
        <v>0.30409003773584903</v>
      </c>
      <c r="E4587">
        <f t="shared" si="214"/>
        <v>0</v>
      </c>
      <c r="F4587">
        <f t="shared" si="215"/>
        <v>0.117738712264151</v>
      </c>
    </row>
    <row r="4588" spans="1:6" x14ac:dyDescent="0.25">
      <c r="A4588">
        <v>4579</v>
      </c>
      <c r="B4588">
        <f>'Założenia i wyniki'!$E$6*Znorm.Profile!B4588*((100-(24*'Założenia i wyniki'!$E$9))/100)</f>
        <v>0.11911901886792452</v>
      </c>
      <c r="C4588">
        <f>'Założenia i wyniki'!$E$8*Znorm.Profile!C4588*(1+'Założenia i wyniki'!$E$10/100)^24</f>
        <v>0.43608040000000003</v>
      </c>
      <c r="D4588">
        <f t="shared" si="213"/>
        <v>0.11911901886792452</v>
      </c>
      <c r="E4588">
        <f t="shared" si="214"/>
        <v>0</v>
      </c>
      <c r="F4588">
        <f t="shared" si="215"/>
        <v>0.3169613811320755</v>
      </c>
    </row>
    <row r="4589" spans="1:6" x14ac:dyDescent="0.25">
      <c r="A4589">
        <v>4580</v>
      </c>
      <c r="B4589">
        <f>'Założenia i wyniki'!$E$6*Znorm.Profile!B4589*((100-(24*'Założenia i wyniki'!$E$9))/100)</f>
        <v>0</v>
      </c>
      <c r="C4589">
        <f>'Założenia i wyniki'!$E$8*Znorm.Profile!C4589*(1+'Założenia i wyniki'!$E$10/100)^24</f>
        <v>0.45817065000000007</v>
      </c>
      <c r="D4589">
        <f t="shared" si="213"/>
        <v>0</v>
      </c>
      <c r="E4589">
        <f t="shared" si="214"/>
        <v>0</v>
      </c>
      <c r="F4589">
        <f t="shared" si="215"/>
        <v>0.45817065000000007</v>
      </c>
    </row>
    <row r="4590" spans="1:6" x14ac:dyDescent="0.25">
      <c r="A4590">
        <v>4581</v>
      </c>
      <c r="B4590">
        <f>'Założenia i wyniki'!$E$6*Znorm.Profile!B4590*((100-(24*'Założenia i wyniki'!$E$9))/100)</f>
        <v>0</v>
      </c>
      <c r="C4590">
        <f>'Założenia i wyniki'!$E$8*Znorm.Profile!C4590*(1+'Założenia i wyniki'!$E$10/100)^24</f>
        <v>0.46654614999999999</v>
      </c>
      <c r="D4590">
        <f t="shared" si="213"/>
        <v>0</v>
      </c>
      <c r="E4590">
        <f t="shared" si="214"/>
        <v>0</v>
      </c>
      <c r="F4590">
        <f t="shared" si="215"/>
        <v>0.46654614999999999</v>
      </c>
    </row>
    <row r="4591" spans="1:6" x14ac:dyDescent="0.25">
      <c r="A4591">
        <v>4582</v>
      </c>
      <c r="B4591">
        <f>'Założenia i wyniki'!$E$6*Znorm.Profile!B4591*((100-(24*'Założenia i wyniki'!$E$9))/100)</f>
        <v>0</v>
      </c>
      <c r="C4591">
        <f>'Założenia i wyniki'!$E$8*Znorm.Profile!C4591*(1+'Założenia i wyniki'!$E$10/100)^24</f>
        <v>0.40326125000000002</v>
      </c>
      <c r="D4591">
        <f t="shared" si="213"/>
        <v>0</v>
      </c>
      <c r="E4591">
        <f t="shared" si="214"/>
        <v>0</v>
      </c>
      <c r="F4591">
        <f t="shared" si="215"/>
        <v>0.40326125000000002</v>
      </c>
    </row>
    <row r="4592" spans="1:6" x14ac:dyDescent="0.25">
      <c r="A4592">
        <v>4583</v>
      </c>
      <c r="B4592">
        <f>'Założenia i wyniki'!$E$6*Znorm.Profile!B4592*((100-(24*'Założenia i wyniki'!$E$9))/100)</f>
        <v>0</v>
      </c>
      <c r="C4592">
        <f>'Założenia i wyniki'!$E$8*Znorm.Profile!C4592*(1+'Założenia i wyniki'!$E$10/100)^24</f>
        <v>0.32846939999999997</v>
      </c>
      <c r="D4592">
        <f t="shared" si="213"/>
        <v>0</v>
      </c>
      <c r="E4592">
        <f t="shared" si="214"/>
        <v>0</v>
      </c>
      <c r="F4592">
        <f t="shared" si="215"/>
        <v>0.32846939999999997</v>
      </c>
    </row>
    <row r="4593" spans="1:6" x14ac:dyDescent="0.25">
      <c r="A4593">
        <v>4584</v>
      </c>
      <c r="B4593">
        <f>'Założenia i wyniki'!$E$6*Znorm.Profile!B4593*((100-(24*'Założenia i wyniki'!$E$9))/100)</f>
        <v>0</v>
      </c>
      <c r="C4593">
        <f>'Założenia i wyniki'!$E$8*Znorm.Profile!C4593*(1+'Założenia i wyniki'!$E$10/100)^24</f>
        <v>0.26627335000000002</v>
      </c>
      <c r="D4593">
        <f t="shared" si="213"/>
        <v>0</v>
      </c>
      <c r="E4593">
        <f t="shared" si="214"/>
        <v>0</v>
      </c>
      <c r="F4593">
        <f t="shared" si="215"/>
        <v>0.26627335000000002</v>
      </c>
    </row>
    <row r="4594" spans="1:6" x14ac:dyDescent="0.25">
      <c r="A4594">
        <v>4585</v>
      </c>
      <c r="B4594">
        <f>'Założenia i wyniki'!$E$6*Znorm.Profile!B4594*((100-(24*'Założenia i wyniki'!$E$9))/100)</f>
        <v>0</v>
      </c>
      <c r="C4594">
        <f>'Założenia i wyniki'!$E$8*Znorm.Profile!C4594*(1+'Założenia i wyniki'!$E$10/100)^24</f>
        <v>0.21296169999999998</v>
      </c>
      <c r="D4594">
        <f t="shared" si="213"/>
        <v>0</v>
      </c>
      <c r="E4594">
        <f t="shared" si="214"/>
        <v>0</v>
      </c>
      <c r="F4594">
        <f t="shared" si="215"/>
        <v>0.21296169999999998</v>
      </c>
    </row>
    <row r="4595" spans="1:6" x14ac:dyDescent="0.25">
      <c r="A4595">
        <v>4586</v>
      </c>
      <c r="B4595">
        <f>'Założenia i wyniki'!$E$6*Znorm.Profile!B4595*((100-(24*'Założenia i wyniki'!$E$9))/100)</f>
        <v>0</v>
      </c>
      <c r="C4595">
        <f>'Założenia i wyniki'!$E$8*Znorm.Profile!C4595*(1+'Założenia i wyniki'!$E$10/100)^24</f>
        <v>0.19320210000000002</v>
      </c>
      <c r="D4595">
        <f t="shared" si="213"/>
        <v>0</v>
      </c>
      <c r="E4595">
        <f t="shared" si="214"/>
        <v>0</v>
      </c>
      <c r="F4595">
        <f t="shared" si="215"/>
        <v>0.19320210000000002</v>
      </c>
    </row>
    <row r="4596" spans="1:6" x14ac:dyDescent="0.25">
      <c r="A4596">
        <v>4587</v>
      </c>
      <c r="B4596">
        <f>'Założenia i wyniki'!$E$6*Znorm.Profile!B4596*((100-(24*'Założenia i wyniki'!$E$9))/100)</f>
        <v>0</v>
      </c>
      <c r="C4596">
        <f>'Założenia i wyniki'!$E$8*Znorm.Profile!C4596*(1+'Założenia i wyniki'!$E$10/100)^24</f>
        <v>0.18772775</v>
      </c>
      <c r="D4596">
        <f t="shared" si="213"/>
        <v>0</v>
      </c>
      <c r="E4596">
        <f t="shared" si="214"/>
        <v>0</v>
      </c>
      <c r="F4596">
        <f t="shared" si="215"/>
        <v>0.18772775</v>
      </c>
    </row>
    <row r="4597" spans="1:6" x14ac:dyDescent="0.25">
      <c r="A4597">
        <v>4588</v>
      </c>
      <c r="B4597">
        <f>'Założenia i wyniki'!$E$6*Znorm.Profile!B4597*((100-(24*'Założenia i wyniki'!$E$9))/100)</f>
        <v>0</v>
      </c>
      <c r="C4597">
        <f>'Założenia i wyniki'!$E$8*Znorm.Profile!C4597*(1+'Założenia i wyniki'!$E$10/100)^24</f>
        <v>0.1958404</v>
      </c>
      <c r="D4597">
        <f t="shared" si="213"/>
        <v>0</v>
      </c>
      <c r="E4597">
        <f t="shared" si="214"/>
        <v>0</v>
      </c>
      <c r="F4597">
        <f t="shared" si="215"/>
        <v>0.1958404</v>
      </c>
    </row>
    <row r="4598" spans="1:6" x14ac:dyDescent="0.25">
      <c r="A4598">
        <v>4589</v>
      </c>
      <c r="B4598">
        <f>'Założenia i wyniki'!$E$6*Znorm.Profile!B4598*((100-(24*'Założenia i wyniki'!$E$9))/100)</f>
        <v>6.1933199999999994E-2</v>
      </c>
      <c r="C4598">
        <f>'Założenia i wyniki'!$E$8*Znorm.Profile!C4598*(1+'Założenia i wyniki'!$E$10/100)^24</f>
        <v>0.22391704999999998</v>
      </c>
      <c r="D4598">
        <f t="shared" si="213"/>
        <v>6.1933199999999994E-2</v>
      </c>
      <c r="E4598">
        <f t="shared" si="214"/>
        <v>0</v>
      </c>
      <c r="F4598">
        <f t="shared" si="215"/>
        <v>0.16198384999999998</v>
      </c>
    </row>
    <row r="4599" spans="1:6" x14ac:dyDescent="0.25">
      <c r="A4599">
        <v>4590</v>
      </c>
      <c r="B4599">
        <f>'Założenia i wyniki'!$E$6*Znorm.Profile!B4599*((100-(24*'Założenia i wyniki'!$E$9))/100)</f>
        <v>0.20615433962264149</v>
      </c>
      <c r="C4599">
        <f>'Założenia i wyniki'!$E$8*Znorm.Profile!C4599*(1+'Założenia i wyniki'!$E$10/100)^24</f>
        <v>0.26728029999999997</v>
      </c>
      <c r="D4599">
        <f t="shared" si="213"/>
        <v>0.20615433962264149</v>
      </c>
      <c r="E4599">
        <f t="shared" si="214"/>
        <v>0</v>
      </c>
      <c r="F4599">
        <f t="shared" si="215"/>
        <v>6.1125960377358485E-2</v>
      </c>
    </row>
    <row r="4600" spans="1:6" x14ac:dyDescent="0.25">
      <c r="A4600">
        <v>4591</v>
      </c>
      <c r="B4600">
        <f>'Założenia i wyniki'!$E$6*Znorm.Profile!B4600*((100-(24*'Założenia i wyniki'!$E$9))/100)</f>
        <v>0.54455388679245276</v>
      </c>
      <c r="C4600">
        <f>'Założenia i wyniki'!$E$8*Znorm.Profile!C4600*(1+'Założenia i wyniki'!$E$10/100)^24</f>
        <v>0.32772004999999998</v>
      </c>
      <c r="D4600">
        <f t="shared" si="213"/>
        <v>0.32772004999999998</v>
      </c>
      <c r="E4600">
        <f t="shared" si="214"/>
        <v>0.21683383679245277</v>
      </c>
      <c r="F4600">
        <f t="shared" si="215"/>
        <v>0</v>
      </c>
    </row>
    <row r="4601" spans="1:6" x14ac:dyDescent="0.25">
      <c r="A4601">
        <v>4592</v>
      </c>
      <c r="B4601">
        <f>'Założenia i wyniki'!$E$6*Znorm.Profile!B4601*((100-(24*'Założenia i wyniki'!$E$9))/100)</f>
        <v>0.99185811320754702</v>
      </c>
      <c r="C4601">
        <f>'Założenia i wyniki'!$E$8*Znorm.Profile!C4601*(1+'Założenia i wyniki'!$E$10/100)^24</f>
        <v>0.37716910000000003</v>
      </c>
      <c r="D4601">
        <f t="shared" si="213"/>
        <v>0.37716910000000003</v>
      </c>
      <c r="E4601">
        <f t="shared" si="214"/>
        <v>0.61468901320754699</v>
      </c>
      <c r="F4601">
        <f t="shared" si="215"/>
        <v>0</v>
      </c>
    </row>
    <row r="4602" spans="1:6" x14ac:dyDescent="0.25">
      <c r="A4602">
        <v>4593</v>
      </c>
      <c r="B4602">
        <f>'Założenia i wyniki'!$E$6*Znorm.Profile!B4602*((100-(24*'Założenia i wyniki'!$E$9))/100)</f>
        <v>1.3928090566037734</v>
      </c>
      <c r="C4602">
        <f>'Założenia i wyniki'!$E$8*Znorm.Profile!C4602*(1+'Założenia i wyniki'!$E$10/100)^24</f>
        <v>0.41588190000000003</v>
      </c>
      <c r="D4602">
        <f t="shared" si="213"/>
        <v>0.41588190000000003</v>
      </c>
      <c r="E4602">
        <f t="shared" si="214"/>
        <v>0.97692715660377338</v>
      </c>
      <c r="F4602">
        <f t="shared" si="215"/>
        <v>0</v>
      </c>
    </row>
    <row r="4603" spans="1:6" x14ac:dyDescent="0.25">
      <c r="A4603">
        <v>4594</v>
      </c>
      <c r="B4603">
        <f>'Założenia i wyniki'!$E$6*Znorm.Profile!B4603*((100-(24*'Założenia i wyniki'!$E$9))/100)</f>
        <v>1.6690535849056602</v>
      </c>
      <c r="C4603">
        <f>'Założenia i wyniki'!$E$8*Znorm.Profile!C4603*(1+'Założenia i wyniki'!$E$10/100)^24</f>
        <v>0.4430209</v>
      </c>
      <c r="D4603">
        <f t="shared" si="213"/>
        <v>0.4430209</v>
      </c>
      <c r="E4603">
        <f t="shared" si="214"/>
        <v>1.2260326849056602</v>
      </c>
      <c r="F4603">
        <f t="shared" si="215"/>
        <v>0</v>
      </c>
    </row>
    <row r="4604" spans="1:6" x14ac:dyDescent="0.25">
      <c r="A4604">
        <v>4595</v>
      </c>
      <c r="B4604">
        <f>'Założenia i wyniki'!$E$6*Znorm.Profile!B4604*((100-(24*'Założenia i wyniki'!$E$9))/100)</f>
        <v>1.8406392452830187</v>
      </c>
      <c r="C4604">
        <f>'Założenia i wyniki'!$E$8*Znorm.Profile!C4604*(1+'Założenia i wyniki'!$E$10/100)^24</f>
        <v>0.44872519999999994</v>
      </c>
      <c r="D4604">
        <f t="shared" si="213"/>
        <v>0.44872519999999994</v>
      </c>
      <c r="E4604">
        <f t="shared" si="214"/>
        <v>1.3919140452830188</v>
      </c>
      <c r="F4604">
        <f t="shared" si="215"/>
        <v>0</v>
      </c>
    </row>
    <row r="4605" spans="1:6" x14ac:dyDescent="0.25">
      <c r="A4605">
        <v>4596</v>
      </c>
      <c r="B4605">
        <f>'Założenia i wyniki'!$E$6*Znorm.Profile!B4605*((100-(24*'Założenia i wyniki'!$E$9))/100)</f>
        <v>1.8870611320754713</v>
      </c>
      <c r="C4605">
        <f>'Założenia i wyniki'!$E$8*Znorm.Profile!C4605*(1+'Założenia i wyniki'!$E$10/100)^24</f>
        <v>0.45212720000000001</v>
      </c>
      <c r="D4605">
        <f t="shared" si="213"/>
        <v>0.45212720000000001</v>
      </c>
      <c r="E4605">
        <f t="shared" si="214"/>
        <v>1.4349339320754713</v>
      </c>
      <c r="F4605">
        <f t="shared" si="215"/>
        <v>0</v>
      </c>
    </row>
    <row r="4606" spans="1:6" x14ac:dyDescent="0.25">
      <c r="A4606">
        <v>4597</v>
      </c>
      <c r="B4606">
        <f>'Założenia i wyniki'!$E$6*Znorm.Profile!B4606*((100-(24*'Założenia i wyniki'!$E$9))/100)</f>
        <v>1.8384286792452833</v>
      </c>
      <c r="C4606">
        <f>'Założenia i wyniki'!$E$8*Znorm.Profile!C4606*(1+'Założenia i wyniki'!$E$10/100)^24</f>
        <v>0.45499509999999999</v>
      </c>
      <c r="D4606">
        <f t="shared" si="213"/>
        <v>0.45499509999999999</v>
      </c>
      <c r="E4606">
        <f t="shared" si="214"/>
        <v>1.3834335792452834</v>
      </c>
      <c r="F4606">
        <f t="shared" si="215"/>
        <v>0</v>
      </c>
    </row>
    <row r="4607" spans="1:6" x14ac:dyDescent="0.25">
      <c r="A4607">
        <v>4598</v>
      </c>
      <c r="B4607">
        <f>'Założenia i wyniki'!$E$6*Znorm.Profile!B4607*((100-(24*'Założenia i wyniki'!$E$9))/100)</f>
        <v>1.697714716981132</v>
      </c>
      <c r="C4607">
        <f>'Założenia i wyniki'!$E$8*Znorm.Profile!C4607*(1+'Założenia i wyniki'!$E$10/100)^24</f>
        <v>0.44408665000000003</v>
      </c>
      <c r="D4607">
        <f t="shared" si="213"/>
        <v>0.44408665000000003</v>
      </c>
      <c r="E4607">
        <f t="shared" si="214"/>
        <v>1.2536280669811319</v>
      </c>
      <c r="F4607">
        <f t="shared" si="215"/>
        <v>0</v>
      </c>
    </row>
    <row r="4608" spans="1:6" x14ac:dyDescent="0.25">
      <c r="A4608">
        <v>4599</v>
      </c>
      <c r="B4608">
        <f>'Założenia i wyniki'!$E$6*Znorm.Profile!B4608*((100-(24*'Założenia i wyniki'!$E$9))/100)</f>
        <v>1.4500550943396224</v>
      </c>
      <c r="C4608">
        <f>'Założenia i wyniki'!$E$8*Znorm.Profile!C4608*(1+'Założenia i wyniki'!$E$10/100)^24</f>
        <v>0.44198595000000002</v>
      </c>
      <c r="D4608">
        <f t="shared" si="213"/>
        <v>0.44198595000000002</v>
      </c>
      <c r="E4608">
        <f t="shared" si="214"/>
        <v>1.0080691443396224</v>
      </c>
      <c r="F4608">
        <f t="shared" si="215"/>
        <v>0</v>
      </c>
    </row>
    <row r="4609" spans="1:6" x14ac:dyDescent="0.25">
      <c r="A4609">
        <v>4600</v>
      </c>
      <c r="B4609">
        <f>'Założenia i wyniki'!$E$6*Znorm.Profile!B4609*((100-(24*'Założenia i wyniki'!$E$9))/100)</f>
        <v>1.1328769811320754</v>
      </c>
      <c r="C4609">
        <f>'Założenia i wyniki'!$E$8*Znorm.Profile!C4609*(1+'Założenia i wyniki'!$E$10/100)^24</f>
        <v>0.43912329999999999</v>
      </c>
      <c r="D4609">
        <f t="shared" si="213"/>
        <v>0.43912329999999999</v>
      </c>
      <c r="E4609">
        <f t="shared" si="214"/>
        <v>0.69375368113207536</v>
      </c>
      <c r="F4609">
        <f t="shared" si="215"/>
        <v>0</v>
      </c>
    </row>
    <row r="4610" spans="1:6" x14ac:dyDescent="0.25">
      <c r="A4610">
        <v>4601</v>
      </c>
      <c r="B4610">
        <f>'Założenia i wyniki'!$E$6*Znorm.Profile!B4610*((100-(24*'Założenia i wyniki'!$E$9))/100)</f>
        <v>0.70613101886792451</v>
      </c>
      <c r="C4610">
        <f>'Założenia i wyniki'!$E$8*Znorm.Profile!C4610*(1+'Założenia i wyniki'!$E$10/100)^24</f>
        <v>0.44083444999999999</v>
      </c>
      <c r="D4610">
        <f t="shared" si="213"/>
        <v>0.44083444999999999</v>
      </c>
      <c r="E4610">
        <f t="shared" si="214"/>
        <v>0.26529656886792452</v>
      </c>
      <c r="F4610">
        <f t="shared" si="215"/>
        <v>0</v>
      </c>
    </row>
    <row r="4611" spans="1:6" x14ac:dyDescent="0.25">
      <c r="A4611">
        <v>4602</v>
      </c>
      <c r="B4611">
        <f>'Założenia i wyniki'!$E$6*Znorm.Profile!B4611*((100-(24*'Założenia i wyniki'!$E$9))/100)</f>
        <v>0.30290090566037731</v>
      </c>
      <c r="C4611">
        <f>'Założenia i wyniki'!$E$8*Znorm.Profile!C4611*(1+'Założenia i wyniki'!$E$10/100)^24</f>
        <v>0.44528469999999998</v>
      </c>
      <c r="D4611">
        <f t="shared" si="213"/>
        <v>0.30290090566037731</v>
      </c>
      <c r="E4611">
        <f t="shared" si="214"/>
        <v>0</v>
      </c>
      <c r="F4611">
        <f t="shared" si="215"/>
        <v>0.14238379433962267</v>
      </c>
    </row>
    <row r="4612" spans="1:6" x14ac:dyDescent="0.25">
      <c r="A4612">
        <v>4603</v>
      </c>
      <c r="B4612">
        <f>'Założenia i wyniki'!$E$6*Znorm.Profile!B4612*((100-(24*'Założenia i wyniki'!$E$9))/100)</f>
        <v>0.11837199999999999</v>
      </c>
      <c r="C4612">
        <f>'Założenia i wyniki'!$E$8*Znorm.Profile!C4612*(1+'Założenia i wyniki'!$E$10/100)^24</f>
        <v>0.46864405000000009</v>
      </c>
      <c r="D4612">
        <f t="shared" si="213"/>
        <v>0.11837199999999999</v>
      </c>
      <c r="E4612">
        <f t="shared" si="214"/>
        <v>0</v>
      </c>
      <c r="F4612">
        <f t="shared" si="215"/>
        <v>0.35027205000000011</v>
      </c>
    </row>
    <row r="4613" spans="1:6" x14ac:dyDescent="0.25">
      <c r="A4613">
        <v>4604</v>
      </c>
      <c r="B4613">
        <f>'Założenia i wyniki'!$E$6*Znorm.Profile!B4613*((100-(24*'Założenia i wyniki'!$E$9))/100)</f>
        <v>0</v>
      </c>
      <c r="C4613">
        <f>'Założenia i wyniki'!$E$8*Znorm.Profile!C4613*(1+'Założenia i wyniki'!$E$10/100)^24</f>
        <v>0.47284264999999998</v>
      </c>
      <c r="D4613">
        <f t="shared" si="213"/>
        <v>0</v>
      </c>
      <c r="E4613">
        <f t="shared" si="214"/>
        <v>0</v>
      </c>
      <c r="F4613">
        <f t="shared" si="215"/>
        <v>0.47284264999999998</v>
      </c>
    </row>
    <row r="4614" spans="1:6" x14ac:dyDescent="0.25">
      <c r="A4614">
        <v>4605</v>
      </c>
      <c r="B4614">
        <f>'Założenia i wyniki'!$E$6*Znorm.Profile!B4614*((100-(24*'Założenia i wyniki'!$E$9))/100)</f>
        <v>0</v>
      </c>
      <c r="C4614">
        <f>'Założenia i wyniki'!$E$8*Znorm.Profile!C4614*(1+'Założenia i wyniki'!$E$10/100)^24</f>
        <v>0.4661286</v>
      </c>
      <c r="D4614">
        <f t="shared" si="213"/>
        <v>0</v>
      </c>
      <c r="E4614">
        <f t="shared" si="214"/>
        <v>0</v>
      </c>
      <c r="F4614">
        <f t="shared" si="215"/>
        <v>0.4661286</v>
      </c>
    </row>
    <row r="4615" spans="1:6" x14ac:dyDescent="0.25">
      <c r="A4615">
        <v>4606</v>
      </c>
      <c r="B4615">
        <f>'Założenia i wyniki'!$E$6*Znorm.Profile!B4615*((100-(24*'Założenia i wyniki'!$E$9))/100)</f>
        <v>0</v>
      </c>
      <c r="C4615">
        <f>'Założenia i wyniki'!$E$8*Znorm.Profile!C4615*(1+'Założenia i wyniki'!$E$10/100)^24</f>
        <v>0.4148886</v>
      </c>
      <c r="D4615">
        <f t="shared" si="213"/>
        <v>0</v>
      </c>
      <c r="E4615">
        <f t="shared" si="214"/>
        <v>0</v>
      </c>
      <c r="F4615">
        <f t="shared" si="215"/>
        <v>0.4148886</v>
      </c>
    </row>
    <row r="4616" spans="1:6" x14ac:dyDescent="0.25">
      <c r="A4616">
        <v>4607</v>
      </c>
      <c r="B4616">
        <f>'Założenia i wyniki'!$E$6*Znorm.Profile!B4616*((100-(24*'Założenia i wyniki'!$E$9))/100)</f>
        <v>0</v>
      </c>
      <c r="C4616">
        <f>'Założenia i wyniki'!$E$8*Znorm.Profile!C4616*(1+'Założenia i wyniki'!$E$10/100)^24</f>
        <v>0.32722095000000001</v>
      </c>
      <c r="D4616">
        <f t="shared" si="213"/>
        <v>0</v>
      </c>
      <c r="E4616">
        <f t="shared" si="214"/>
        <v>0</v>
      </c>
      <c r="F4616">
        <f t="shared" si="215"/>
        <v>0.32722095000000001</v>
      </c>
    </row>
    <row r="4617" spans="1:6" x14ac:dyDescent="0.25">
      <c r="A4617">
        <v>4608</v>
      </c>
      <c r="B4617">
        <f>'Założenia i wyniki'!$E$6*Znorm.Profile!B4617*((100-(24*'Założenia i wyniki'!$E$9))/100)</f>
        <v>0</v>
      </c>
      <c r="C4617">
        <f>'Założenia i wyniki'!$E$8*Znorm.Profile!C4617*(1+'Założenia i wyniki'!$E$10/100)^24</f>
        <v>0.26626775000000003</v>
      </c>
      <c r="D4617">
        <f t="shared" si="213"/>
        <v>0</v>
      </c>
      <c r="E4617">
        <f t="shared" si="214"/>
        <v>0</v>
      </c>
      <c r="F4617">
        <f t="shared" si="215"/>
        <v>0.26626775000000003</v>
      </c>
    </row>
    <row r="4618" spans="1:6" x14ac:dyDescent="0.25">
      <c r="A4618">
        <v>4609</v>
      </c>
      <c r="B4618">
        <f>'Założenia i wyniki'!$E$6*Znorm.Profile!B4618*((100-(24*'Założenia i wyniki'!$E$9))/100)</f>
        <v>0</v>
      </c>
      <c r="C4618">
        <f>'Założenia i wyniki'!$E$8*Znorm.Profile!C4618*(1+'Założenia i wyniki'!$E$10/100)^24</f>
        <v>0.22361920000000002</v>
      </c>
      <c r="D4618">
        <f t="shared" si="213"/>
        <v>0</v>
      </c>
      <c r="E4618">
        <f t="shared" si="214"/>
        <v>0</v>
      </c>
      <c r="F4618">
        <f t="shared" si="215"/>
        <v>0.22361920000000002</v>
      </c>
    </row>
    <row r="4619" spans="1:6" x14ac:dyDescent="0.25">
      <c r="A4619">
        <v>4610</v>
      </c>
      <c r="B4619">
        <f>'Założenia i wyniki'!$E$6*Znorm.Profile!B4619*((100-(24*'Założenia i wyniki'!$E$9))/100)</f>
        <v>0</v>
      </c>
      <c r="C4619">
        <f>'Założenia i wyniki'!$E$8*Znorm.Profile!C4619*(1+'Założenia i wyniki'!$E$10/100)^24</f>
        <v>0.19859315</v>
      </c>
      <c r="D4619">
        <f t="shared" ref="D4619:D4682" si="216">IF(B4619&lt;=C4619,B4619,C4619)</f>
        <v>0</v>
      </c>
      <c r="E4619">
        <f t="shared" ref="E4619:E4682" si="217">IF(B4619&gt;C4619,B4619-C4619,0)</f>
        <v>0</v>
      </c>
      <c r="F4619">
        <f t="shared" ref="F4619:F4682" si="218">IF(B4619&lt;C4619,C4619-B4619,0)</f>
        <v>0.19859315</v>
      </c>
    </row>
    <row r="4620" spans="1:6" x14ac:dyDescent="0.25">
      <c r="A4620">
        <v>4611</v>
      </c>
      <c r="B4620">
        <f>'Założenia i wyniki'!$E$6*Znorm.Profile!B4620*((100-(24*'Założenia i wyniki'!$E$9))/100)</f>
        <v>0</v>
      </c>
      <c r="C4620">
        <f>'Założenia i wyniki'!$E$8*Znorm.Profile!C4620*(1+'Założenia i wyniki'!$E$10/100)^24</f>
        <v>0.1906996</v>
      </c>
      <c r="D4620">
        <f t="shared" si="216"/>
        <v>0</v>
      </c>
      <c r="E4620">
        <f t="shared" si="217"/>
        <v>0</v>
      </c>
      <c r="F4620">
        <f t="shared" si="218"/>
        <v>0.1906996</v>
      </c>
    </row>
    <row r="4621" spans="1:6" x14ac:dyDescent="0.25">
      <c r="A4621">
        <v>4612</v>
      </c>
      <c r="B4621">
        <f>'Założenia i wyniki'!$E$6*Znorm.Profile!B4621*((100-(24*'Założenia i wyniki'!$E$9))/100)</f>
        <v>0</v>
      </c>
      <c r="C4621">
        <f>'Założenia i wyniki'!$E$8*Znorm.Profile!C4621*(1+'Założenia i wyniki'!$E$10/100)^24</f>
        <v>0.19336449999999999</v>
      </c>
      <c r="D4621">
        <f t="shared" si="216"/>
        <v>0</v>
      </c>
      <c r="E4621">
        <f t="shared" si="217"/>
        <v>0</v>
      </c>
      <c r="F4621">
        <f t="shared" si="218"/>
        <v>0.19336449999999999</v>
      </c>
    </row>
    <row r="4622" spans="1:6" x14ac:dyDescent="0.25">
      <c r="A4622">
        <v>4613</v>
      </c>
      <c r="B4622">
        <f>'Założenia i wyniki'!$E$6*Znorm.Profile!B4622*((100-(24*'Założenia i wyniki'!$E$9))/100)</f>
        <v>7.1943252830188667E-2</v>
      </c>
      <c r="C4622">
        <f>'Założenia i wyniki'!$E$8*Znorm.Profile!C4622*(1+'Założenia i wyniki'!$E$10/100)^24</f>
        <v>0.21757855000000001</v>
      </c>
      <c r="D4622">
        <f t="shared" si="216"/>
        <v>7.1943252830188667E-2</v>
      </c>
      <c r="E4622">
        <f t="shared" si="217"/>
        <v>0</v>
      </c>
      <c r="F4622">
        <f t="shared" si="218"/>
        <v>0.14563529716981133</v>
      </c>
    </row>
    <row r="4623" spans="1:6" x14ac:dyDescent="0.25">
      <c r="A4623">
        <v>4614</v>
      </c>
      <c r="B4623">
        <f>'Założenia i wyniki'!$E$6*Znorm.Profile!B4623*((100-(24*'Założenia i wyniki'!$E$9))/100)</f>
        <v>0.18766181132075471</v>
      </c>
      <c r="C4623">
        <f>'Założenia i wyniki'!$E$8*Znorm.Profile!C4623*(1+'Założenia i wyniki'!$E$10/100)^24</f>
        <v>0.26091170000000002</v>
      </c>
      <c r="D4623">
        <f t="shared" si="216"/>
        <v>0.18766181132075471</v>
      </c>
      <c r="E4623">
        <f t="shared" si="217"/>
        <v>0</v>
      </c>
      <c r="F4623">
        <f t="shared" si="218"/>
        <v>7.3249888679245312E-2</v>
      </c>
    </row>
    <row r="4624" spans="1:6" x14ac:dyDescent="0.25">
      <c r="A4624">
        <v>4615</v>
      </c>
      <c r="B4624">
        <f>'Założenia i wyniki'!$E$6*Znorm.Profile!B4624*((100-(24*'Założenia i wyniki'!$E$9))/100)</f>
        <v>0.58376475471698119</v>
      </c>
      <c r="C4624">
        <f>'Założenia i wyniki'!$E$8*Znorm.Profile!C4624*(1+'Założenia i wyniki'!$E$10/100)^24</f>
        <v>0.31324579999999996</v>
      </c>
      <c r="D4624">
        <f t="shared" si="216"/>
        <v>0.31324579999999996</v>
      </c>
      <c r="E4624">
        <f t="shared" si="217"/>
        <v>0.27051895471698123</v>
      </c>
      <c r="F4624">
        <f t="shared" si="218"/>
        <v>0</v>
      </c>
    </row>
    <row r="4625" spans="1:6" x14ac:dyDescent="0.25">
      <c r="A4625">
        <v>4616</v>
      </c>
      <c r="B4625">
        <f>'Założenia i wyniki'!$E$6*Znorm.Profile!B4625*((100-(24*'Założenia i wyniki'!$E$9))/100)</f>
        <v>1.0542875471698112</v>
      </c>
      <c r="C4625">
        <f>'Założenia i wyniki'!$E$8*Znorm.Profile!C4625*(1+'Założenia i wyniki'!$E$10/100)^24</f>
        <v>0.37222289999999997</v>
      </c>
      <c r="D4625">
        <f t="shared" si="216"/>
        <v>0.37222289999999997</v>
      </c>
      <c r="E4625">
        <f t="shared" si="217"/>
        <v>0.6820646471698113</v>
      </c>
      <c r="F4625">
        <f t="shared" si="218"/>
        <v>0</v>
      </c>
    </row>
    <row r="4626" spans="1:6" x14ac:dyDescent="0.25">
      <c r="A4626">
        <v>4617</v>
      </c>
      <c r="B4626">
        <f>'Założenia i wyniki'!$E$6*Znorm.Profile!B4626*((100-(24*'Założenia i wyniki'!$E$9))/100)</f>
        <v>1.4263486792452831</v>
      </c>
      <c r="C4626">
        <f>'Założenia i wyniki'!$E$8*Znorm.Profile!C4626*(1+'Założenia i wyniki'!$E$10/100)^24</f>
        <v>0.42109724999999998</v>
      </c>
      <c r="D4626">
        <f t="shared" si="216"/>
        <v>0.42109724999999998</v>
      </c>
      <c r="E4626">
        <f t="shared" si="217"/>
        <v>1.0052514292452832</v>
      </c>
      <c r="F4626">
        <f t="shared" si="218"/>
        <v>0</v>
      </c>
    </row>
    <row r="4627" spans="1:6" x14ac:dyDescent="0.25">
      <c r="A4627">
        <v>4618</v>
      </c>
      <c r="B4627">
        <f>'Założenia i wyniki'!$E$6*Znorm.Profile!B4627*((100-(24*'Założenia i wyniki'!$E$9))/100)</f>
        <v>1.6832316981132072</v>
      </c>
      <c r="C4627">
        <f>'Założenia i wyniki'!$E$8*Znorm.Profile!C4627*(1+'Założenia i wyniki'!$E$10/100)^24</f>
        <v>0.44046624999999995</v>
      </c>
      <c r="D4627">
        <f t="shared" si="216"/>
        <v>0.44046624999999995</v>
      </c>
      <c r="E4627">
        <f t="shared" si="217"/>
        <v>1.2427654481132073</v>
      </c>
      <c r="F4627">
        <f t="shared" si="218"/>
        <v>0</v>
      </c>
    </row>
    <row r="4628" spans="1:6" x14ac:dyDescent="0.25">
      <c r="A4628">
        <v>4619</v>
      </c>
      <c r="B4628">
        <f>'Założenia i wyniki'!$E$6*Znorm.Profile!B4628*((100-(24*'Założenia i wyniki'!$E$9))/100)</f>
        <v>1.8264611320754713</v>
      </c>
      <c r="C4628">
        <f>'Założenia i wyniki'!$E$8*Znorm.Profile!C4628*(1+'Założenia i wyniki'!$E$10/100)^24</f>
        <v>0.45027674999999995</v>
      </c>
      <c r="D4628">
        <f t="shared" si="216"/>
        <v>0.45027674999999995</v>
      </c>
      <c r="E4628">
        <f t="shared" si="217"/>
        <v>1.3761843820754713</v>
      </c>
      <c r="F4628">
        <f t="shared" si="218"/>
        <v>0</v>
      </c>
    </row>
    <row r="4629" spans="1:6" x14ac:dyDescent="0.25">
      <c r="A4629">
        <v>4620</v>
      </c>
      <c r="B4629">
        <f>'Założenia i wyniki'!$E$6*Znorm.Profile!B4629*((100-(24*'Założenia i wyniki'!$E$9))/100)</f>
        <v>1.8657939622641506</v>
      </c>
      <c r="C4629">
        <f>'Założenia i wyniki'!$E$8*Znorm.Profile!C4629*(1+'Założenia i wyniki'!$E$10/100)^24</f>
        <v>0.43731484999999998</v>
      </c>
      <c r="D4629">
        <f t="shared" si="216"/>
        <v>0.43731484999999998</v>
      </c>
      <c r="E4629">
        <f t="shared" si="217"/>
        <v>1.4284791122641507</v>
      </c>
      <c r="F4629">
        <f t="shared" si="218"/>
        <v>0</v>
      </c>
    </row>
    <row r="4630" spans="1:6" x14ac:dyDescent="0.25">
      <c r="A4630">
        <v>4621</v>
      </c>
      <c r="B4630">
        <f>'Założenia i wyniki'!$E$6*Znorm.Profile!B4630*((100-(24*'Założenia i wyniki'!$E$9))/100)</f>
        <v>1.8195245283018868</v>
      </c>
      <c r="C4630">
        <f>'Założenia i wyniki'!$E$8*Znorm.Profile!C4630*(1+'Założenia i wyniki'!$E$10/100)^24</f>
        <v>0.41681429999999997</v>
      </c>
      <c r="D4630">
        <f t="shared" si="216"/>
        <v>0.41681429999999997</v>
      </c>
      <c r="E4630">
        <f t="shared" si="217"/>
        <v>1.4027102283018869</v>
      </c>
      <c r="F4630">
        <f t="shared" si="218"/>
        <v>0</v>
      </c>
    </row>
    <row r="4631" spans="1:6" x14ac:dyDescent="0.25">
      <c r="A4631">
        <v>4622</v>
      </c>
      <c r="B4631">
        <f>'Założenia i wyniki'!$E$6*Znorm.Profile!B4631*((100-(24*'Założenia i wyniki'!$E$9))/100)</f>
        <v>1.683612830188679</v>
      </c>
      <c r="C4631">
        <f>'Założenia i wyniki'!$E$8*Znorm.Profile!C4631*(1+'Założenia i wyniki'!$E$10/100)^24</f>
        <v>0.38835649999999999</v>
      </c>
      <c r="D4631">
        <f t="shared" si="216"/>
        <v>0.38835649999999999</v>
      </c>
      <c r="E4631">
        <f t="shared" si="217"/>
        <v>1.295256330188679</v>
      </c>
      <c r="F4631">
        <f t="shared" si="218"/>
        <v>0</v>
      </c>
    </row>
    <row r="4632" spans="1:6" x14ac:dyDescent="0.25">
      <c r="A4632">
        <v>4623</v>
      </c>
      <c r="B4632">
        <f>'Założenia i wyniki'!$E$6*Znorm.Profile!B4632*((100-(24*'Założenia i wyniki'!$E$9))/100)</f>
        <v>1.4495215094339622</v>
      </c>
      <c r="C4632">
        <f>'Założenia i wyniki'!$E$8*Znorm.Profile!C4632*(1+'Założenia i wyniki'!$E$10/100)^24</f>
        <v>0.36819230000000003</v>
      </c>
      <c r="D4632">
        <f t="shared" si="216"/>
        <v>0.36819230000000003</v>
      </c>
      <c r="E4632">
        <f t="shared" si="217"/>
        <v>1.0813292094339622</v>
      </c>
      <c r="F4632">
        <f t="shared" si="218"/>
        <v>0</v>
      </c>
    </row>
    <row r="4633" spans="1:6" x14ac:dyDescent="0.25">
      <c r="A4633">
        <v>4624</v>
      </c>
      <c r="B4633">
        <f>'Założenia i wyniki'!$E$6*Znorm.Profile!B4633*((100-(24*'Założenia i wyniki'!$E$9))/100)</f>
        <v>1.1222052830188678</v>
      </c>
      <c r="C4633">
        <f>'Założenia i wyniki'!$E$8*Znorm.Profile!C4633*(1+'Założenia i wyniki'!$E$10/100)^24</f>
        <v>0.35899009999999998</v>
      </c>
      <c r="D4633">
        <f t="shared" si="216"/>
        <v>0.35899009999999998</v>
      </c>
      <c r="E4633">
        <f t="shared" si="217"/>
        <v>0.76321518301886782</v>
      </c>
      <c r="F4633">
        <f t="shared" si="218"/>
        <v>0</v>
      </c>
    </row>
    <row r="4634" spans="1:6" x14ac:dyDescent="0.25">
      <c r="A4634">
        <v>4625</v>
      </c>
      <c r="B4634">
        <f>'Założenia i wyniki'!$E$6*Znorm.Profile!B4634*((100-(24*'Założenia i wyniki'!$E$9))/100)</f>
        <v>0.69984233962264153</v>
      </c>
      <c r="C4634">
        <f>'Założenia i wyniki'!$E$8*Znorm.Profile!C4634*(1+'Założenia i wyniki'!$E$10/100)^24</f>
        <v>0.36895985000000003</v>
      </c>
      <c r="D4634">
        <f t="shared" si="216"/>
        <v>0.36895985000000003</v>
      </c>
      <c r="E4634">
        <f t="shared" si="217"/>
        <v>0.3308824896226415</v>
      </c>
      <c r="F4634">
        <f t="shared" si="218"/>
        <v>0</v>
      </c>
    </row>
    <row r="4635" spans="1:6" x14ac:dyDescent="0.25">
      <c r="A4635">
        <v>4626</v>
      </c>
      <c r="B4635">
        <f>'Założenia i wyniki'!$E$6*Znorm.Profile!B4635*((100-(24*'Założenia i wyniki'!$E$9))/100)</f>
        <v>0.29629207547169806</v>
      </c>
      <c r="C4635">
        <f>'Założenia i wyniki'!$E$8*Znorm.Profile!C4635*(1+'Założenia i wyniki'!$E$10/100)^24</f>
        <v>0.37095064999999999</v>
      </c>
      <c r="D4635">
        <f t="shared" si="216"/>
        <v>0.29629207547169806</v>
      </c>
      <c r="E4635">
        <f t="shared" si="217"/>
        <v>0</v>
      </c>
      <c r="F4635">
        <f t="shared" si="218"/>
        <v>7.4658574528301935E-2</v>
      </c>
    </row>
    <row r="4636" spans="1:6" x14ac:dyDescent="0.25">
      <c r="A4636">
        <v>4627</v>
      </c>
      <c r="B4636">
        <f>'Założenia i wyniki'!$E$6*Znorm.Profile!B4636*((100-(24*'Założenia i wyniki'!$E$9))/100)</f>
        <v>0.11472837735849056</v>
      </c>
      <c r="C4636">
        <f>'Założenia i wyniki'!$E$8*Znorm.Profile!C4636*(1+'Założenia i wyniki'!$E$10/100)^24</f>
        <v>0.40267395</v>
      </c>
      <c r="D4636">
        <f t="shared" si="216"/>
        <v>0.11472837735849056</v>
      </c>
      <c r="E4636">
        <f t="shared" si="217"/>
        <v>0</v>
      </c>
      <c r="F4636">
        <f t="shared" si="218"/>
        <v>0.28794557264150944</v>
      </c>
    </row>
    <row r="4637" spans="1:6" x14ac:dyDescent="0.25">
      <c r="A4637">
        <v>4628</v>
      </c>
      <c r="B4637">
        <f>'Założenia i wyniki'!$E$6*Znorm.Profile!B4637*((100-(24*'Założenia i wyniki'!$E$9))/100)</f>
        <v>0</v>
      </c>
      <c r="C4637">
        <f>'Założenia i wyniki'!$E$8*Znorm.Profile!C4637*(1+'Założenia i wyniki'!$E$10/100)^24</f>
        <v>0.43650075000000005</v>
      </c>
      <c r="D4637">
        <f t="shared" si="216"/>
        <v>0</v>
      </c>
      <c r="E4637">
        <f t="shared" si="217"/>
        <v>0</v>
      </c>
      <c r="F4637">
        <f t="shared" si="218"/>
        <v>0.43650075000000005</v>
      </c>
    </row>
    <row r="4638" spans="1:6" x14ac:dyDescent="0.25">
      <c r="A4638">
        <v>4629</v>
      </c>
      <c r="B4638">
        <f>'Założenia i wyniki'!$E$6*Znorm.Profile!B4638*((100-(24*'Założenia i wyniki'!$E$9))/100)</f>
        <v>0</v>
      </c>
      <c r="C4638">
        <f>'Założenia i wyniki'!$E$8*Znorm.Profile!C4638*(1+'Założenia i wyniki'!$E$10/100)^24</f>
        <v>0.43942185</v>
      </c>
      <c r="D4638">
        <f t="shared" si="216"/>
        <v>0</v>
      </c>
      <c r="E4638">
        <f t="shared" si="217"/>
        <v>0</v>
      </c>
      <c r="F4638">
        <f t="shared" si="218"/>
        <v>0.43942185</v>
      </c>
    </row>
    <row r="4639" spans="1:6" x14ac:dyDescent="0.25">
      <c r="A4639">
        <v>4630</v>
      </c>
      <c r="B4639">
        <f>'Założenia i wyniki'!$E$6*Znorm.Profile!B4639*((100-(24*'Założenia i wyniki'!$E$9))/100)</f>
        <v>0</v>
      </c>
      <c r="C4639">
        <f>'Założenia i wyniki'!$E$8*Znorm.Profile!C4639*(1+'Założenia i wyniki'!$E$10/100)^24</f>
        <v>0.37875040000000004</v>
      </c>
      <c r="D4639">
        <f t="shared" si="216"/>
        <v>0</v>
      </c>
      <c r="E4639">
        <f t="shared" si="217"/>
        <v>0</v>
      </c>
      <c r="F4639">
        <f t="shared" si="218"/>
        <v>0.37875040000000004</v>
      </c>
    </row>
    <row r="4640" spans="1:6" x14ac:dyDescent="0.25">
      <c r="A4640">
        <v>4631</v>
      </c>
      <c r="B4640">
        <f>'Założenia i wyniki'!$E$6*Znorm.Profile!B4640*((100-(24*'Założenia i wyniki'!$E$9))/100)</f>
        <v>0</v>
      </c>
      <c r="C4640">
        <f>'Założenia i wyniki'!$E$8*Znorm.Profile!C4640*(1+'Założenia i wyniki'!$E$10/100)^24</f>
        <v>0.29428280000000001</v>
      </c>
      <c r="D4640">
        <f t="shared" si="216"/>
        <v>0</v>
      </c>
      <c r="E4640">
        <f t="shared" si="217"/>
        <v>0</v>
      </c>
      <c r="F4640">
        <f t="shared" si="218"/>
        <v>0.29428280000000001</v>
      </c>
    </row>
    <row r="4641" spans="1:6" x14ac:dyDescent="0.25">
      <c r="A4641">
        <v>4632</v>
      </c>
      <c r="B4641">
        <f>'Założenia i wyniki'!$E$6*Znorm.Profile!B4641*((100-(24*'Założenia i wyniki'!$E$9))/100)</f>
        <v>0</v>
      </c>
      <c r="C4641">
        <f>'Założenia i wyniki'!$E$8*Znorm.Profile!C4641*(1+'Założenia i wyniki'!$E$10/100)^24</f>
        <v>0.23040604999999997</v>
      </c>
      <c r="D4641">
        <f t="shared" si="216"/>
        <v>0</v>
      </c>
      <c r="E4641">
        <f t="shared" si="217"/>
        <v>0</v>
      </c>
      <c r="F4641">
        <f t="shared" si="218"/>
        <v>0.23040604999999997</v>
      </c>
    </row>
    <row r="4642" spans="1:6" x14ac:dyDescent="0.25">
      <c r="A4642">
        <v>4633</v>
      </c>
      <c r="B4642">
        <f>'Założenia i wyniki'!$E$6*Znorm.Profile!B4642*((100-(24*'Założenia i wyniki'!$E$9))/100)</f>
        <v>0</v>
      </c>
      <c r="C4642">
        <f>'Założenia i wyniki'!$E$8*Znorm.Profile!C4642*(1+'Założenia i wyniki'!$E$10/100)^24</f>
        <v>0.19744970000000003</v>
      </c>
      <c r="D4642">
        <f t="shared" si="216"/>
        <v>0</v>
      </c>
      <c r="E4642">
        <f t="shared" si="217"/>
        <v>0</v>
      </c>
      <c r="F4642">
        <f t="shared" si="218"/>
        <v>0.19744970000000003</v>
      </c>
    </row>
    <row r="4643" spans="1:6" x14ac:dyDescent="0.25">
      <c r="A4643">
        <v>4634</v>
      </c>
      <c r="B4643">
        <f>'Założenia i wyniki'!$E$6*Znorm.Profile!B4643*((100-(24*'Założenia i wyniki'!$E$9))/100)</f>
        <v>0</v>
      </c>
      <c r="C4643">
        <f>'Założenia i wyniki'!$E$8*Znorm.Profile!C4643*(1+'Założenia i wyniki'!$E$10/100)^24</f>
        <v>0.18246479999999998</v>
      </c>
      <c r="D4643">
        <f t="shared" si="216"/>
        <v>0</v>
      </c>
      <c r="E4643">
        <f t="shared" si="217"/>
        <v>0</v>
      </c>
      <c r="F4643">
        <f t="shared" si="218"/>
        <v>0.18246479999999998</v>
      </c>
    </row>
    <row r="4644" spans="1:6" x14ac:dyDescent="0.25">
      <c r="A4644">
        <v>4635</v>
      </c>
      <c r="B4644">
        <f>'Założenia i wyniki'!$E$6*Znorm.Profile!B4644*((100-(24*'Założenia i wyniki'!$E$9))/100)</f>
        <v>0</v>
      </c>
      <c r="C4644">
        <f>'Założenia i wyniki'!$E$8*Znorm.Profile!C4644*(1+'Założenia i wyniki'!$E$10/100)^24</f>
        <v>0.18015305000000001</v>
      </c>
      <c r="D4644">
        <f t="shared" si="216"/>
        <v>0</v>
      </c>
      <c r="E4644">
        <f t="shared" si="217"/>
        <v>0</v>
      </c>
      <c r="F4644">
        <f t="shared" si="218"/>
        <v>0.18015305000000001</v>
      </c>
    </row>
    <row r="4645" spans="1:6" x14ac:dyDescent="0.25">
      <c r="A4645">
        <v>4636</v>
      </c>
      <c r="B4645">
        <f>'Założenia i wyniki'!$E$6*Znorm.Profile!B4645*((100-(24*'Założenia i wyniki'!$E$9))/100)</f>
        <v>0</v>
      </c>
      <c r="C4645">
        <f>'Założenia i wyniki'!$E$8*Znorm.Profile!C4645*(1+'Założenia i wyniki'!$E$10/100)^24</f>
        <v>0.19736429999999999</v>
      </c>
      <c r="D4645">
        <f t="shared" si="216"/>
        <v>0</v>
      </c>
      <c r="E4645">
        <f t="shared" si="217"/>
        <v>0</v>
      </c>
      <c r="F4645">
        <f t="shared" si="218"/>
        <v>0.19736429999999999</v>
      </c>
    </row>
    <row r="4646" spans="1:6" x14ac:dyDescent="0.25">
      <c r="A4646">
        <v>4637</v>
      </c>
      <c r="B4646">
        <f>'Założenia i wyniki'!$E$6*Znorm.Profile!B4646*((100-(24*'Założenia i wyniki'!$E$9))/100)</f>
        <v>6.4581305660377356E-2</v>
      </c>
      <c r="C4646">
        <f>'Założenia i wyniki'!$E$8*Znorm.Profile!C4646*(1+'Założenia i wyniki'!$E$10/100)^24</f>
        <v>0.23202269999999997</v>
      </c>
      <c r="D4646">
        <f t="shared" si="216"/>
        <v>6.4581305660377356E-2</v>
      </c>
      <c r="E4646">
        <f t="shared" si="217"/>
        <v>0</v>
      </c>
      <c r="F4646">
        <f t="shared" si="218"/>
        <v>0.16744139433962263</v>
      </c>
    </row>
    <row r="4647" spans="1:6" x14ac:dyDescent="0.25">
      <c r="A4647">
        <v>4638</v>
      </c>
      <c r="B4647">
        <f>'Założenia i wyniki'!$E$6*Znorm.Profile!B4647*((100-(24*'Założenia i wyniki'!$E$9))/100)</f>
        <v>0.19564271698113206</v>
      </c>
      <c r="C4647">
        <f>'Założenia i wyniki'!$E$8*Znorm.Profile!C4647*(1+'Założenia i wyniki'!$E$10/100)^24</f>
        <v>0.28134645000000003</v>
      </c>
      <c r="D4647">
        <f t="shared" si="216"/>
        <v>0.19564271698113206</v>
      </c>
      <c r="E4647">
        <f t="shared" si="217"/>
        <v>0</v>
      </c>
      <c r="F4647">
        <f t="shared" si="218"/>
        <v>8.5703733018867967E-2</v>
      </c>
    </row>
    <row r="4648" spans="1:6" x14ac:dyDescent="0.25">
      <c r="A4648">
        <v>4639</v>
      </c>
      <c r="B4648">
        <f>'Założenia i wyniki'!$E$6*Znorm.Profile!B4648*((100-(24*'Założenia i wyniki'!$E$9))/100)</f>
        <v>0.55290830188679241</v>
      </c>
      <c r="C4648">
        <f>'Założenia i wyniki'!$E$8*Znorm.Profile!C4648*(1+'Założenia i wyniki'!$E$10/100)^24</f>
        <v>0.34155345000000004</v>
      </c>
      <c r="D4648">
        <f t="shared" si="216"/>
        <v>0.34155345000000004</v>
      </c>
      <c r="E4648">
        <f t="shared" si="217"/>
        <v>0.21135485188679237</v>
      </c>
      <c r="F4648">
        <f t="shared" si="218"/>
        <v>0</v>
      </c>
    </row>
    <row r="4649" spans="1:6" x14ac:dyDescent="0.25">
      <c r="A4649">
        <v>4640</v>
      </c>
      <c r="B4649">
        <f>'Założenia i wyniki'!$E$6*Znorm.Profile!B4649*((100-(24*'Założenia i wyniki'!$E$9))/100)</f>
        <v>1.0083992452830188</v>
      </c>
      <c r="C4649">
        <f>'Założenia i wyniki'!$E$8*Znorm.Profile!C4649*(1+'Założenia i wyniki'!$E$10/100)^24</f>
        <v>0.36387154999999999</v>
      </c>
      <c r="D4649">
        <f t="shared" si="216"/>
        <v>0.36387154999999999</v>
      </c>
      <c r="E4649">
        <f t="shared" si="217"/>
        <v>0.64452769528301879</v>
      </c>
      <c r="F4649">
        <f t="shared" si="218"/>
        <v>0</v>
      </c>
    </row>
    <row r="4650" spans="1:6" x14ac:dyDescent="0.25">
      <c r="A4650">
        <v>4641</v>
      </c>
      <c r="B4650">
        <f>'Założenia i wyniki'!$E$6*Znorm.Profile!B4650*((100-(24*'Założenia i wyniki'!$E$9))/100)</f>
        <v>1.3950958490566037</v>
      </c>
      <c r="C4650">
        <f>'Założenia i wyniki'!$E$8*Znorm.Profile!C4650*(1+'Założenia i wyniki'!$E$10/100)^24</f>
        <v>0.39436110000000008</v>
      </c>
      <c r="D4650">
        <f t="shared" si="216"/>
        <v>0.39436110000000008</v>
      </c>
      <c r="E4650">
        <f t="shared" si="217"/>
        <v>1.0007347490566036</v>
      </c>
      <c r="F4650">
        <f t="shared" si="218"/>
        <v>0</v>
      </c>
    </row>
    <row r="4651" spans="1:6" x14ac:dyDescent="0.25">
      <c r="A4651">
        <v>4642</v>
      </c>
      <c r="B4651">
        <f>'Założenia i wyniki'!$E$6*Znorm.Profile!B4651*((100-(24*'Założenia i wyniki'!$E$9))/100)</f>
        <v>1.6636415094339623</v>
      </c>
      <c r="C4651">
        <f>'Założenia i wyniki'!$E$8*Znorm.Profile!C4651*(1+'Założenia i wyniki'!$E$10/100)^24</f>
        <v>0.39759720000000004</v>
      </c>
      <c r="D4651">
        <f t="shared" si="216"/>
        <v>0.39759720000000004</v>
      </c>
      <c r="E4651">
        <f t="shared" si="217"/>
        <v>1.2660443094339622</v>
      </c>
      <c r="F4651">
        <f t="shared" si="218"/>
        <v>0</v>
      </c>
    </row>
    <row r="4652" spans="1:6" x14ac:dyDescent="0.25">
      <c r="A4652">
        <v>4643</v>
      </c>
      <c r="B4652">
        <f>'Założenia i wyniki'!$E$6*Znorm.Profile!B4652*((100-(24*'Założenia i wyniki'!$E$9))/100)</f>
        <v>1.7897200000000002</v>
      </c>
      <c r="C4652">
        <f>'Założenia i wyniki'!$E$8*Znorm.Profile!C4652*(1+'Założenia i wyniki'!$E$10/100)^24</f>
        <v>0.38157489999999999</v>
      </c>
      <c r="D4652">
        <f t="shared" si="216"/>
        <v>0.38157489999999999</v>
      </c>
      <c r="E4652">
        <f t="shared" si="217"/>
        <v>1.4081451000000003</v>
      </c>
      <c r="F4652">
        <f t="shared" si="218"/>
        <v>0</v>
      </c>
    </row>
    <row r="4653" spans="1:6" x14ac:dyDescent="0.25">
      <c r="A4653">
        <v>4644</v>
      </c>
      <c r="B4653">
        <f>'Założenia i wyniki'!$E$6*Znorm.Profile!B4653*((100-(24*'Założenia i wyniki'!$E$9))/100)</f>
        <v>1.6987056603773583</v>
      </c>
      <c r="C4653">
        <f>'Założenia i wyniki'!$E$8*Znorm.Profile!C4653*(1+'Założenia i wyniki'!$E$10/100)^24</f>
        <v>0.38479804999999995</v>
      </c>
      <c r="D4653">
        <f t="shared" si="216"/>
        <v>0.38479804999999995</v>
      </c>
      <c r="E4653">
        <f t="shared" si="217"/>
        <v>1.3139076103773584</v>
      </c>
      <c r="F4653">
        <f t="shared" si="218"/>
        <v>0</v>
      </c>
    </row>
    <row r="4654" spans="1:6" x14ac:dyDescent="0.25">
      <c r="A4654">
        <v>4645</v>
      </c>
      <c r="B4654">
        <f>'Założenia i wyniki'!$E$6*Znorm.Profile!B4654*((100-(24*'Założenia i wyniki'!$E$9))/100)</f>
        <v>0.35586301886792454</v>
      </c>
      <c r="C4654">
        <f>'Założenia i wyniki'!$E$8*Znorm.Profile!C4654*(1+'Założenia i wyniki'!$E$10/100)^24</f>
        <v>0.38033729999999999</v>
      </c>
      <c r="D4654">
        <f t="shared" si="216"/>
        <v>0.35586301886792454</v>
      </c>
      <c r="E4654">
        <f t="shared" si="217"/>
        <v>0</v>
      </c>
      <c r="F4654">
        <f t="shared" si="218"/>
        <v>2.4474281132075448E-2</v>
      </c>
    </row>
    <row r="4655" spans="1:6" x14ac:dyDescent="0.25">
      <c r="A4655">
        <v>4646</v>
      </c>
      <c r="B4655">
        <f>'Założenia i wyniki'!$E$6*Znorm.Profile!B4655*((100-(24*'Założenia i wyniki'!$E$9))/100)</f>
        <v>0.75214128301886785</v>
      </c>
      <c r="C4655">
        <f>'Założenia i wyniki'!$E$8*Znorm.Profile!C4655*(1+'Założenia i wyniki'!$E$10/100)^24</f>
        <v>0.3727451</v>
      </c>
      <c r="D4655">
        <f t="shared" si="216"/>
        <v>0.3727451</v>
      </c>
      <c r="E4655">
        <f t="shared" si="217"/>
        <v>0.37939618301886785</v>
      </c>
      <c r="F4655">
        <f t="shared" si="218"/>
        <v>0</v>
      </c>
    </row>
    <row r="4656" spans="1:6" x14ac:dyDescent="0.25">
      <c r="A4656">
        <v>4647</v>
      </c>
      <c r="B4656">
        <f>'Założenia i wyniki'!$E$6*Znorm.Profile!B4656*((100-(24*'Założenia i wyniki'!$E$9))/100)</f>
        <v>1.4295501886792452</v>
      </c>
      <c r="C4656">
        <f>'Założenia i wyniki'!$E$8*Znorm.Profile!C4656*(1+'Założenia i wyniki'!$E$10/100)^24</f>
        <v>0.38148915</v>
      </c>
      <c r="D4656">
        <f t="shared" si="216"/>
        <v>0.38148915</v>
      </c>
      <c r="E4656">
        <f t="shared" si="217"/>
        <v>1.0480610386792453</v>
      </c>
      <c r="F4656">
        <f t="shared" si="218"/>
        <v>0</v>
      </c>
    </row>
    <row r="4657" spans="1:6" x14ac:dyDescent="0.25">
      <c r="A4657">
        <v>4648</v>
      </c>
      <c r="B4657">
        <f>'Założenia i wyniki'!$E$6*Znorm.Profile!B4657*((100-(24*'Założenia i wyniki'!$E$9))/100)</f>
        <v>1.0965932075471696</v>
      </c>
      <c r="C4657">
        <f>'Założenia i wyniki'!$E$8*Znorm.Profile!C4657*(1+'Założenia i wyniki'!$E$10/100)^24</f>
        <v>0.39535194999999995</v>
      </c>
      <c r="D4657">
        <f t="shared" si="216"/>
        <v>0.39535194999999995</v>
      </c>
      <c r="E4657">
        <f t="shared" si="217"/>
        <v>0.70124125754716959</v>
      </c>
      <c r="F4657">
        <f t="shared" si="218"/>
        <v>0</v>
      </c>
    </row>
    <row r="4658" spans="1:6" x14ac:dyDescent="0.25">
      <c r="A4658">
        <v>4649</v>
      </c>
      <c r="B4658">
        <f>'Założenia i wyniki'!$E$6*Znorm.Profile!B4658*((100-(24*'Założenia i wyniki'!$E$9))/100)</f>
        <v>0.59880422641509423</v>
      </c>
      <c r="C4658">
        <f>'Założenia i wyniki'!$E$8*Znorm.Profile!C4658*(1+'Założenia i wyniki'!$E$10/100)^24</f>
        <v>0.39779599999999998</v>
      </c>
      <c r="D4658">
        <f t="shared" si="216"/>
        <v>0.39779599999999998</v>
      </c>
      <c r="E4658">
        <f t="shared" si="217"/>
        <v>0.20100822641509425</v>
      </c>
      <c r="F4658">
        <f t="shared" si="218"/>
        <v>0</v>
      </c>
    </row>
    <row r="4659" spans="1:6" x14ac:dyDescent="0.25">
      <c r="A4659">
        <v>4650</v>
      </c>
      <c r="B4659">
        <f>'Założenia i wyniki'!$E$6*Znorm.Profile!B4659*((100-(24*'Założenia i wyniki'!$E$9))/100)</f>
        <v>0.14892354716981132</v>
      </c>
      <c r="C4659">
        <f>'Założenia i wyniki'!$E$8*Znorm.Profile!C4659*(1+'Założenia i wyniki'!$E$10/100)^24</f>
        <v>0.41359289999999999</v>
      </c>
      <c r="D4659">
        <f t="shared" si="216"/>
        <v>0.14892354716981132</v>
      </c>
      <c r="E4659">
        <f t="shared" si="217"/>
        <v>0</v>
      </c>
      <c r="F4659">
        <f t="shared" si="218"/>
        <v>0.26466935283018866</v>
      </c>
    </row>
    <row r="4660" spans="1:6" x14ac:dyDescent="0.25">
      <c r="A4660">
        <v>4651</v>
      </c>
      <c r="B4660">
        <f>'Założenia i wyniki'!$E$6*Znorm.Profile!B4660*((100-(24*'Założenia i wyniki'!$E$9))/100)</f>
        <v>3.0815290566037736E-2</v>
      </c>
      <c r="C4660">
        <f>'Założenia i wyniki'!$E$8*Znorm.Profile!C4660*(1+'Założenia i wyniki'!$E$10/100)^24</f>
        <v>0.43922935000000002</v>
      </c>
      <c r="D4660">
        <f t="shared" si="216"/>
        <v>3.0815290566037736E-2</v>
      </c>
      <c r="E4660">
        <f t="shared" si="217"/>
        <v>0</v>
      </c>
      <c r="F4660">
        <f t="shared" si="218"/>
        <v>0.40841405943396231</v>
      </c>
    </row>
    <row r="4661" spans="1:6" x14ac:dyDescent="0.25">
      <c r="A4661">
        <v>4652</v>
      </c>
      <c r="B4661">
        <f>'Założenia i wyniki'!$E$6*Znorm.Profile!B4661*((100-(24*'Założenia i wyniki'!$E$9))/100)</f>
        <v>0</v>
      </c>
      <c r="C4661">
        <f>'Założenia i wyniki'!$E$8*Znorm.Profile!C4661*(1+'Założenia i wyniki'!$E$10/100)^24</f>
        <v>0.45540810000000004</v>
      </c>
      <c r="D4661">
        <f t="shared" si="216"/>
        <v>0</v>
      </c>
      <c r="E4661">
        <f t="shared" si="217"/>
        <v>0</v>
      </c>
      <c r="F4661">
        <f t="shared" si="218"/>
        <v>0.45540810000000004</v>
      </c>
    </row>
    <row r="4662" spans="1:6" x14ac:dyDescent="0.25">
      <c r="A4662">
        <v>4653</v>
      </c>
      <c r="B4662">
        <f>'Założenia i wyniki'!$E$6*Znorm.Profile!B4662*((100-(24*'Założenia i wyniki'!$E$9))/100)</f>
        <v>0</v>
      </c>
      <c r="C4662">
        <f>'Założenia i wyniki'!$E$8*Znorm.Profile!C4662*(1+'Założenia i wyniki'!$E$10/100)^24</f>
        <v>0.46574989999999994</v>
      </c>
      <c r="D4662">
        <f t="shared" si="216"/>
        <v>0</v>
      </c>
      <c r="E4662">
        <f t="shared" si="217"/>
        <v>0</v>
      </c>
      <c r="F4662">
        <f t="shared" si="218"/>
        <v>0.46574989999999994</v>
      </c>
    </row>
    <row r="4663" spans="1:6" x14ac:dyDescent="0.25">
      <c r="A4663">
        <v>4654</v>
      </c>
      <c r="B4663">
        <f>'Założenia i wyniki'!$E$6*Znorm.Profile!B4663*((100-(24*'Założenia i wyniki'!$E$9))/100)</f>
        <v>0</v>
      </c>
      <c r="C4663">
        <f>'Założenia i wyniki'!$E$8*Znorm.Profile!C4663*(1+'Założenia i wyniki'!$E$10/100)^24</f>
        <v>0.39868290000000006</v>
      </c>
      <c r="D4663">
        <f t="shared" si="216"/>
        <v>0</v>
      </c>
      <c r="E4663">
        <f t="shared" si="217"/>
        <v>0</v>
      </c>
      <c r="F4663">
        <f t="shared" si="218"/>
        <v>0.39868290000000006</v>
      </c>
    </row>
    <row r="4664" spans="1:6" x14ac:dyDescent="0.25">
      <c r="A4664">
        <v>4655</v>
      </c>
      <c r="B4664">
        <f>'Założenia i wyniki'!$E$6*Znorm.Profile!B4664*((100-(24*'Założenia i wyniki'!$E$9))/100)</f>
        <v>0</v>
      </c>
      <c r="C4664">
        <f>'Założenia i wyniki'!$E$8*Znorm.Profile!C4664*(1+'Założenia i wyniki'!$E$10/100)^24</f>
        <v>0.30015825000000002</v>
      </c>
      <c r="D4664">
        <f t="shared" si="216"/>
        <v>0</v>
      </c>
      <c r="E4664">
        <f t="shared" si="217"/>
        <v>0</v>
      </c>
      <c r="F4664">
        <f t="shared" si="218"/>
        <v>0.30015825000000002</v>
      </c>
    </row>
    <row r="4665" spans="1:6" x14ac:dyDescent="0.25">
      <c r="A4665">
        <v>4656</v>
      </c>
      <c r="B4665">
        <f>'Założenia i wyniki'!$E$6*Znorm.Profile!B4665*((100-(24*'Założenia i wyniki'!$E$9))/100)</f>
        <v>0</v>
      </c>
      <c r="C4665">
        <f>'Założenia i wyniki'!$E$8*Znorm.Profile!C4665*(1+'Założenia i wyniki'!$E$10/100)^24</f>
        <v>0.23220924999999998</v>
      </c>
      <c r="D4665">
        <f t="shared" si="216"/>
        <v>0</v>
      </c>
      <c r="E4665">
        <f t="shared" si="217"/>
        <v>0</v>
      </c>
      <c r="F4665">
        <f t="shared" si="218"/>
        <v>0.23220924999999998</v>
      </c>
    </row>
    <row r="4666" spans="1:6" x14ac:dyDescent="0.25">
      <c r="A4666">
        <v>4657</v>
      </c>
      <c r="B4666">
        <f>'Założenia i wyniki'!$E$6*Znorm.Profile!B4666*((100-(24*'Założenia i wyniki'!$E$9))/100)</f>
        <v>0</v>
      </c>
      <c r="C4666">
        <f>'Założenia i wyniki'!$E$8*Znorm.Profile!C4666*(1+'Założenia i wyniki'!$E$10/100)^24</f>
        <v>0.19689565000000001</v>
      </c>
      <c r="D4666">
        <f t="shared" si="216"/>
        <v>0</v>
      </c>
      <c r="E4666">
        <f t="shared" si="217"/>
        <v>0</v>
      </c>
      <c r="F4666">
        <f t="shared" si="218"/>
        <v>0.19689565000000001</v>
      </c>
    </row>
    <row r="4667" spans="1:6" x14ac:dyDescent="0.25">
      <c r="A4667">
        <v>4658</v>
      </c>
      <c r="B4667">
        <f>'Założenia i wyniki'!$E$6*Znorm.Profile!B4667*((100-(24*'Założenia i wyniki'!$E$9))/100)</f>
        <v>0</v>
      </c>
      <c r="C4667">
        <f>'Założenia i wyniki'!$E$8*Znorm.Profile!C4667*(1+'Założenia i wyniki'!$E$10/100)^24</f>
        <v>0.18212775</v>
      </c>
      <c r="D4667">
        <f t="shared" si="216"/>
        <v>0</v>
      </c>
      <c r="E4667">
        <f t="shared" si="217"/>
        <v>0</v>
      </c>
      <c r="F4667">
        <f t="shared" si="218"/>
        <v>0.18212775</v>
      </c>
    </row>
    <row r="4668" spans="1:6" x14ac:dyDescent="0.25">
      <c r="A4668">
        <v>4659</v>
      </c>
      <c r="B4668">
        <f>'Założenia i wyniki'!$E$6*Znorm.Profile!B4668*((100-(24*'Założenia i wyniki'!$E$9))/100)</f>
        <v>0</v>
      </c>
      <c r="C4668">
        <f>'Założenia i wyniki'!$E$8*Znorm.Profile!C4668*(1+'Założenia i wyniki'!$E$10/100)^24</f>
        <v>0.17954999999999999</v>
      </c>
      <c r="D4668">
        <f t="shared" si="216"/>
        <v>0</v>
      </c>
      <c r="E4668">
        <f t="shared" si="217"/>
        <v>0</v>
      </c>
      <c r="F4668">
        <f t="shared" si="218"/>
        <v>0.17954999999999999</v>
      </c>
    </row>
    <row r="4669" spans="1:6" x14ac:dyDescent="0.25">
      <c r="A4669">
        <v>4660</v>
      </c>
      <c r="B4669">
        <f>'Założenia i wyniki'!$E$6*Znorm.Profile!B4669*((100-(24*'Założenia i wyniki'!$E$9))/100)</f>
        <v>0</v>
      </c>
      <c r="C4669">
        <f>'Założenia i wyniki'!$E$8*Znorm.Profile!C4669*(1+'Założenia i wyniki'!$E$10/100)^24</f>
        <v>0.19816965</v>
      </c>
      <c r="D4669">
        <f t="shared" si="216"/>
        <v>0</v>
      </c>
      <c r="E4669">
        <f t="shared" si="217"/>
        <v>0</v>
      </c>
      <c r="F4669">
        <f t="shared" si="218"/>
        <v>0.19816965</v>
      </c>
    </row>
    <row r="4670" spans="1:6" x14ac:dyDescent="0.25">
      <c r="A4670">
        <v>4661</v>
      </c>
      <c r="B4670">
        <f>'Założenia i wyniki'!$E$6*Znorm.Profile!B4670*((100-(24*'Założenia i wyniki'!$E$9))/100)</f>
        <v>1.6756090566037735E-2</v>
      </c>
      <c r="C4670">
        <f>'Założenia i wyniki'!$E$8*Znorm.Profile!C4670*(1+'Założenia i wyniki'!$E$10/100)^24</f>
        <v>0.23894255</v>
      </c>
      <c r="D4670">
        <f t="shared" si="216"/>
        <v>1.6756090566037735E-2</v>
      </c>
      <c r="E4670">
        <f t="shared" si="217"/>
        <v>0</v>
      </c>
      <c r="F4670">
        <f t="shared" si="218"/>
        <v>0.22218645943396226</v>
      </c>
    </row>
    <row r="4671" spans="1:6" x14ac:dyDescent="0.25">
      <c r="A4671">
        <v>4662</v>
      </c>
      <c r="B4671">
        <f>'Założenia i wyniki'!$E$6*Znorm.Profile!B4671*((100-(24*'Założenia i wyniki'!$E$9))/100)</f>
        <v>0.19071849056603771</v>
      </c>
      <c r="C4671">
        <f>'Założenia i wyniki'!$E$8*Znorm.Profile!C4671*(1+'Założenia i wyniki'!$E$10/100)^24</f>
        <v>0.28836499999999998</v>
      </c>
      <c r="D4671">
        <f t="shared" si="216"/>
        <v>0.19071849056603771</v>
      </c>
      <c r="E4671">
        <f t="shared" si="217"/>
        <v>0</v>
      </c>
      <c r="F4671">
        <f t="shared" si="218"/>
        <v>9.7646509433962275E-2</v>
      </c>
    </row>
    <row r="4672" spans="1:6" x14ac:dyDescent="0.25">
      <c r="A4672">
        <v>4663</v>
      </c>
      <c r="B4672">
        <f>'Założenia i wyniki'!$E$6*Znorm.Profile!B4672*((100-(24*'Założenia i wyniki'!$E$9))/100)</f>
        <v>0.53453011320754718</v>
      </c>
      <c r="C4672">
        <f>'Założenia i wyniki'!$E$8*Znorm.Profile!C4672*(1+'Założenia i wyniki'!$E$10/100)^24</f>
        <v>0.34147820000000001</v>
      </c>
      <c r="D4672">
        <f t="shared" si="216"/>
        <v>0.34147820000000001</v>
      </c>
      <c r="E4672">
        <f t="shared" si="217"/>
        <v>0.19305191320754717</v>
      </c>
      <c r="F4672">
        <f t="shared" si="218"/>
        <v>0</v>
      </c>
    </row>
    <row r="4673" spans="1:6" x14ac:dyDescent="0.25">
      <c r="A4673">
        <v>4664</v>
      </c>
      <c r="B4673">
        <f>'Założenia i wyniki'!$E$6*Znorm.Profile!B4673*((100-(24*'Założenia i wyniki'!$E$9))/100)</f>
        <v>0.9777562264150943</v>
      </c>
      <c r="C4673">
        <f>'Założenia i wyniki'!$E$8*Znorm.Profile!C4673*(1+'Założenia i wyniki'!$E$10/100)^24</f>
        <v>0.37568194999999999</v>
      </c>
      <c r="D4673">
        <f t="shared" si="216"/>
        <v>0.37568194999999999</v>
      </c>
      <c r="E4673">
        <f t="shared" si="217"/>
        <v>0.60207427641509437</v>
      </c>
      <c r="F4673">
        <f t="shared" si="218"/>
        <v>0</v>
      </c>
    </row>
    <row r="4674" spans="1:6" x14ac:dyDescent="0.25">
      <c r="A4674">
        <v>4665</v>
      </c>
      <c r="B4674">
        <f>'Założenia i wyniki'!$E$6*Znorm.Profile!B4674*((100-(24*'Założenia i wyniki'!$E$9))/100)</f>
        <v>1.3672732075471699</v>
      </c>
      <c r="C4674">
        <f>'Założenia i wyniki'!$E$8*Znorm.Profile!C4674*(1+'Założenia i wyniki'!$E$10/100)^24</f>
        <v>0.39669840000000001</v>
      </c>
      <c r="D4674">
        <f t="shared" si="216"/>
        <v>0.39669840000000001</v>
      </c>
      <c r="E4674">
        <f t="shared" si="217"/>
        <v>0.97057480754716985</v>
      </c>
      <c r="F4674">
        <f t="shared" si="218"/>
        <v>0</v>
      </c>
    </row>
    <row r="4675" spans="1:6" x14ac:dyDescent="0.25">
      <c r="A4675">
        <v>4666</v>
      </c>
      <c r="B4675">
        <f>'Założenia i wyniki'!$E$6*Znorm.Profile!B4675*((100-(24*'Założenia i wyniki'!$E$9))/100)</f>
        <v>1.6358188679245278</v>
      </c>
      <c r="C4675">
        <f>'Założenia i wyniki'!$E$8*Znorm.Profile!C4675*(1+'Założenia i wyniki'!$E$10/100)^24</f>
        <v>0.38906350000000001</v>
      </c>
      <c r="D4675">
        <f t="shared" si="216"/>
        <v>0.38906350000000001</v>
      </c>
      <c r="E4675">
        <f t="shared" si="217"/>
        <v>1.2467553679245278</v>
      </c>
      <c r="F4675">
        <f t="shared" si="218"/>
        <v>0</v>
      </c>
    </row>
    <row r="4676" spans="1:6" x14ac:dyDescent="0.25">
      <c r="A4676">
        <v>4667</v>
      </c>
      <c r="B4676">
        <f>'Założenia i wyniki'!$E$6*Znorm.Profile!B4676*((100-(24*'Założenia i wyniki'!$E$9))/100)</f>
        <v>1.7923116981132077</v>
      </c>
      <c r="C4676">
        <f>'Założenia i wyniki'!$E$8*Znorm.Profile!C4676*(1+'Założenia i wyniki'!$E$10/100)^24</f>
        <v>0.38788610000000001</v>
      </c>
      <c r="D4676">
        <f t="shared" si="216"/>
        <v>0.38788610000000001</v>
      </c>
      <c r="E4676">
        <f t="shared" si="217"/>
        <v>1.4044255981132077</v>
      </c>
      <c r="F4676">
        <f t="shared" si="218"/>
        <v>0</v>
      </c>
    </row>
    <row r="4677" spans="1:6" x14ac:dyDescent="0.25">
      <c r="A4677">
        <v>4668</v>
      </c>
      <c r="B4677">
        <f>'Założenia i wyniki'!$E$6*Znorm.Profile!B4677*((100-(24*'Założenia i wyniki'!$E$9))/100)</f>
        <v>1.840029433962264</v>
      </c>
      <c r="C4677">
        <f>'Założenia i wyniki'!$E$8*Znorm.Profile!C4677*(1+'Założenia i wyniki'!$E$10/100)^24</f>
        <v>0.38326085000000004</v>
      </c>
      <c r="D4677">
        <f t="shared" si="216"/>
        <v>0.38326085000000004</v>
      </c>
      <c r="E4677">
        <f t="shared" si="217"/>
        <v>1.4567685839622639</v>
      </c>
      <c r="F4677">
        <f t="shared" si="218"/>
        <v>0</v>
      </c>
    </row>
    <row r="4678" spans="1:6" x14ac:dyDescent="0.25">
      <c r="A4678">
        <v>4669</v>
      </c>
      <c r="B4678">
        <f>'Założenia i wyniki'!$E$6*Znorm.Profile!B4678*((100-(24*'Założenia i wyniki'!$E$9))/100)</f>
        <v>1.6958090566037733</v>
      </c>
      <c r="C4678">
        <f>'Założenia i wyniki'!$E$8*Znorm.Profile!C4678*(1+'Założenia i wyniki'!$E$10/100)^24</f>
        <v>0.37703750000000003</v>
      </c>
      <c r="D4678">
        <f t="shared" si="216"/>
        <v>0.37703750000000003</v>
      </c>
      <c r="E4678">
        <f t="shared" si="217"/>
        <v>1.3187715566037732</v>
      </c>
      <c r="F4678">
        <f t="shared" si="218"/>
        <v>0</v>
      </c>
    </row>
    <row r="4679" spans="1:6" x14ac:dyDescent="0.25">
      <c r="A4679">
        <v>4670</v>
      </c>
      <c r="B4679">
        <f>'Założenia i wyniki'!$E$6*Znorm.Profile!B4679*((100-(24*'Założenia i wyniki'!$E$9))/100)</f>
        <v>1.5451856603773584</v>
      </c>
      <c r="C4679">
        <f>'Założenia i wyniki'!$E$8*Znorm.Profile!C4679*(1+'Założenia i wyniki'!$E$10/100)^24</f>
        <v>0.37391024999999994</v>
      </c>
      <c r="D4679">
        <f t="shared" si="216"/>
        <v>0.37391024999999994</v>
      </c>
      <c r="E4679">
        <f t="shared" si="217"/>
        <v>1.1712754103773584</v>
      </c>
      <c r="F4679">
        <f t="shared" si="218"/>
        <v>0</v>
      </c>
    </row>
    <row r="4680" spans="1:6" x14ac:dyDescent="0.25">
      <c r="A4680">
        <v>4671</v>
      </c>
      <c r="B4680">
        <f>'Założenia i wyniki'!$E$6*Znorm.Profile!B4680*((100-(24*'Założenia i wyniki'!$E$9))/100)</f>
        <v>1.304462641509434</v>
      </c>
      <c r="C4680">
        <f>'Założenia i wyniki'!$E$8*Znorm.Profile!C4680*(1+'Założenia i wyniki'!$E$10/100)^24</f>
        <v>0.37191769999999996</v>
      </c>
      <c r="D4680">
        <f t="shared" si="216"/>
        <v>0.37191769999999996</v>
      </c>
      <c r="E4680">
        <f t="shared" si="217"/>
        <v>0.93254494150943401</v>
      </c>
      <c r="F4680">
        <f t="shared" si="218"/>
        <v>0</v>
      </c>
    </row>
    <row r="4681" spans="1:6" x14ac:dyDescent="0.25">
      <c r="A4681">
        <v>4672</v>
      </c>
      <c r="B4681">
        <f>'Założenia i wyniki'!$E$6*Znorm.Profile!B4681*((100-(24*'Założenia i wyniki'!$E$9))/100)</f>
        <v>1.0994135849056601</v>
      </c>
      <c r="C4681">
        <f>'Założenia i wyniki'!$E$8*Znorm.Profile!C4681*(1+'Założenia i wyniki'!$E$10/100)^24</f>
        <v>0.38065300000000002</v>
      </c>
      <c r="D4681">
        <f t="shared" si="216"/>
        <v>0.38065300000000002</v>
      </c>
      <c r="E4681">
        <f t="shared" si="217"/>
        <v>0.71876058490566008</v>
      </c>
      <c r="F4681">
        <f t="shared" si="218"/>
        <v>0</v>
      </c>
    </row>
    <row r="4682" spans="1:6" x14ac:dyDescent="0.25">
      <c r="A4682">
        <v>4673</v>
      </c>
      <c r="B4682">
        <f>'Założenia i wyniki'!$E$6*Znorm.Profile!B4682*((100-(24*'Założenia i wyniki'!$E$9))/100)</f>
        <v>0.67622739622641503</v>
      </c>
      <c r="C4682">
        <f>'Założenia i wyniki'!$E$8*Znorm.Profile!C4682*(1+'Założenia i wyniki'!$E$10/100)^24</f>
        <v>0.39297860000000001</v>
      </c>
      <c r="D4682">
        <f t="shared" si="216"/>
        <v>0.39297860000000001</v>
      </c>
      <c r="E4682">
        <f t="shared" si="217"/>
        <v>0.28324879622641502</v>
      </c>
      <c r="F4682">
        <f t="shared" si="218"/>
        <v>0</v>
      </c>
    </row>
    <row r="4683" spans="1:6" x14ac:dyDescent="0.25">
      <c r="A4683">
        <v>4674</v>
      </c>
      <c r="B4683">
        <f>'Założenia i wyniki'!$E$6*Znorm.Profile!B4683*((100-(24*'Założenia i wyniki'!$E$9))/100)</f>
        <v>0.29216060377358488</v>
      </c>
      <c r="C4683">
        <f>'Założenia i wyniki'!$E$8*Znorm.Profile!C4683*(1+'Założenia i wyniki'!$E$10/100)^24</f>
        <v>0.40866839999999999</v>
      </c>
      <c r="D4683">
        <f t="shared" ref="D4683:D4746" si="219">IF(B4683&lt;=C4683,B4683,C4683)</f>
        <v>0.29216060377358488</v>
      </c>
      <c r="E4683">
        <f t="shared" ref="E4683:E4746" si="220">IF(B4683&gt;C4683,B4683-C4683,0)</f>
        <v>0</v>
      </c>
      <c r="F4683">
        <f t="shared" ref="F4683:F4746" si="221">IF(B4683&lt;C4683,C4683-B4683,0)</f>
        <v>0.11650779622641511</v>
      </c>
    </row>
    <row r="4684" spans="1:6" x14ac:dyDescent="0.25">
      <c r="A4684">
        <v>4675</v>
      </c>
      <c r="B4684">
        <f>'Założenia i wyniki'!$E$6*Znorm.Profile!B4684*((100-(24*'Założenia i wyniki'!$E$9))/100)</f>
        <v>0.11068075471698112</v>
      </c>
      <c r="C4684">
        <f>'Założenia i wyniki'!$E$8*Znorm.Profile!C4684*(1+'Założenia i wyniki'!$E$10/100)^24</f>
        <v>0.42401695</v>
      </c>
      <c r="D4684">
        <f t="shared" si="219"/>
        <v>0.11068075471698112</v>
      </c>
      <c r="E4684">
        <f t="shared" si="220"/>
        <v>0</v>
      </c>
      <c r="F4684">
        <f t="shared" si="221"/>
        <v>0.31333619528301887</v>
      </c>
    </row>
    <row r="4685" spans="1:6" x14ac:dyDescent="0.25">
      <c r="A4685">
        <v>4676</v>
      </c>
      <c r="B4685">
        <f>'Założenia i wyniki'!$E$6*Znorm.Profile!B4685*((100-(24*'Założenia i wyniki'!$E$9))/100)</f>
        <v>0</v>
      </c>
      <c r="C4685">
        <f>'Założenia i wyniki'!$E$8*Znorm.Profile!C4685*(1+'Założenia i wyniki'!$E$10/100)^24</f>
        <v>0.4571945</v>
      </c>
      <c r="D4685">
        <f t="shared" si="219"/>
        <v>0</v>
      </c>
      <c r="E4685">
        <f t="shared" si="220"/>
        <v>0</v>
      </c>
      <c r="F4685">
        <f t="shared" si="221"/>
        <v>0.4571945</v>
      </c>
    </row>
    <row r="4686" spans="1:6" x14ac:dyDescent="0.25">
      <c r="A4686">
        <v>4677</v>
      </c>
      <c r="B4686">
        <f>'Założenia i wyniki'!$E$6*Znorm.Profile!B4686*((100-(24*'Założenia i wyniki'!$E$9))/100)</f>
        <v>0</v>
      </c>
      <c r="C4686">
        <f>'Założenia i wyniki'!$E$8*Znorm.Profile!C4686*(1+'Założenia i wyniki'!$E$10/100)^24</f>
        <v>0.4774581</v>
      </c>
      <c r="D4686">
        <f t="shared" si="219"/>
        <v>0</v>
      </c>
      <c r="E4686">
        <f t="shared" si="220"/>
        <v>0</v>
      </c>
      <c r="F4686">
        <f t="shared" si="221"/>
        <v>0.4774581</v>
      </c>
    </row>
    <row r="4687" spans="1:6" x14ac:dyDescent="0.25">
      <c r="A4687">
        <v>4678</v>
      </c>
      <c r="B4687">
        <f>'Założenia i wyniki'!$E$6*Znorm.Profile!B4687*((100-(24*'Założenia i wyniki'!$E$9))/100)</f>
        <v>0</v>
      </c>
      <c r="C4687">
        <f>'Założenia i wyniki'!$E$8*Znorm.Profile!C4687*(1+'Założenia i wyniki'!$E$10/100)^24</f>
        <v>0.40356785000000001</v>
      </c>
      <c r="D4687">
        <f t="shared" si="219"/>
        <v>0</v>
      </c>
      <c r="E4687">
        <f t="shared" si="220"/>
        <v>0</v>
      </c>
      <c r="F4687">
        <f t="shared" si="221"/>
        <v>0.40356785000000001</v>
      </c>
    </row>
    <row r="4688" spans="1:6" x14ac:dyDescent="0.25">
      <c r="A4688">
        <v>4679</v>
      </c>
      <c r="B4688">
        <f>'Założenia i wyniki'!$E$6*Znorm.Profile!B4688*((100-(24*'Założenia i wyniki'!$E$9))/100)</f>
        <v>0</v>
      </c>
      <c r="C4688">
        <f>'Założenia i wyniki'!$E$8*Znorm.Profile!C4688*(1+'Założenia i wyniki'!$E$10/100)^24</f>
        <v>0.30787995000000001</v>
      </c>
      <c r="D4688">
        <f t="shared" si="219"/>
        <v>0</v>
      </c>
      <c r="E4688">
        <f t="shared" si="220"/>
        <v>0</v>
      </c>
      <c r="F4688">
        <f t="shared" si="221"/>
        <v>0.30787995000000001</v>
      </c>
    </row>
    <row r="4689" spans="1:6" x14ac:dyDescent="0.25">
      <c r="A4689">
        <v>4680</v>
      </c>
      <c r="B4689">
        <f>'Założenia i wyniki'!$E$6*Znorm.Profile!B4689*((100-(24*'Założenia i wyniki'!$E$9))/100)</f>
        <v>0</v>
      </c>
      <c r="C4689">
        <f>'Założenia i wyniki'!$E$8*Znorm.Profile!C4689*(1+'Założenia i wyniki'!$E$10/100)^24</f>
        <v>0.23652894999999999</v>
      </c>
      <c r="D4689">
        <f t="shared" si="219"/>
        <v>0</v>
      </c>
      <c r="E4689">
        <f t="shared" si="220"/>
        <v>0</v>
      </c>
      <c r="F4689">
        <f t="shared" si="221"/>
        <v>0.23652894999999999</v>
      </c>
    </row>
    <row r="4690" spans="1:6" x14ac:dyDescent="0.25">
      <c r="A4690">
        <v>4681</v>
      </c>
      <c r="B4690">
        <f>'Założenia i wyniki'!$E$6*Znorm.Profile!B4690*((100-(24*'Założenia i wyniki'!$E$9))/100)</f>
        <v>0</v>
      </c>
      <c r="C4690">
        <f>'Założenia i wyniki'!$E$8*Znorm.Profile!C4690*(1+'Założenia i wyniki'!$E$10/100)^24</f>
        <v>0.19354230000000003</v>
      </c>
      <c r="D4690">
        <f t="shared" si="219"/>
        <v>0</v>
      </c>
      <c r="E4690">
        <f t="shared" si="220"/>
        <v>0</v>
      </c>
      <c r="F4690">
        <f t="shared" si="221"/>
        <v>0.19354230000000003</v>
      </c>
    </row>
    <row r="4691" spans="1:6" x14ac:dyDescent="0.25">
      <c r="A4691">
        <v>4682</v>
      </c>
      <c r="B4691">
        <f>'Założenia i wyniki'!$E$6*Znorm.Profile!B4691*((100-(24*'Założenia i wyniki'!$E$9))/100)</f>
        <v>0</v>
      </c>
      <c r="C4691">
        <f>'Założenia i wyniki'!$E$8*Znorm.Profile!C4691*(1+'Założenia i wyniki'!$E$10/100)^24</f>
        <v>0.1830437</v>
      </c>
      <c r="D4691">
        <f t="shared" si="219"/>
        <v>0</v>
      </c>
      <c r="E4691">
        <f t="shared" si="220"/>
        <v>0</v>
      </c>
      <c r="F4691">
        <f t="shared" si="221"/>
        <v>0.1830437</v>
      </c>
    </row>
    <row r="4692" spans="1:6" x14ac:dyDescent="0.25">
      <c r="A4692">
        <v>4683</v>
      </c>
      <c r="B4692">
        <f>'Założenia i wyniki'!$E$6*Znorm.Profile!B4692*((100-(24*'Założenia i wyniki'!$E$9))/100)</f>
        <v>0</v>
      </c>
      <c r="C4692">
        <f>'Założenia i wyniki'!$E$8*Znorm.Profile!C4692*(1+'Założenia i wyniki'!$E$10/100)^24</f>
        <v>0.18138505000000002</v>
      </c>
      <c r="D4692">
        <f t="shared" si="219"/>
        <v>0</v>
      </c>
      <c r="E4692">
        <f t="shared" si="220"/>
        <v>0</v>
      </c>
      <c r="F4692">
        <f t="shared" si="221"/>
        <v>0.18138505000000002</v>
      </c>
    </row>
    <row r="4693" spans="1:6" x14ac:dyDescent="0.25">
      <c r="A4693">
        <v>4684</v>
      </c>
      <c r="B4693">
        <f>'Założenia i wyniki'!$E$6*Znorm.Profile!B4693*((100-(24*'Założenia i wyniki'!$E$9))/100)</f>
        <v>0</v>
      </c>
      <c r="C4693">
        <f>'Założenia i wyniki'!$E$8*Znorm.Profile!C4693*(1+'Założenia i wyniki'!$E$10/100)^24</f>
        <v>0.19397665</v>
      </c>
      <c r="D4693">
        <f t="shared" si="219"/>
        <v>0</v>
      </c>
      <c r="E4693">
        <f t="shared" si="220"/>
        <v>0</v>
      </c>
      <c r="F4693">
        <f t="shared" si="221"/>
        <v>0.19397665</v>
      </c>
    </row>
    <row r="4694" spans="1:6" x14ac:dyDescent="0.25">
      <c r="A4694">
        <v>4685</v>
      </c>
      <c r="B4694">
        <f>'Założenia i wyniki'!$E$6*Znorm.Profile!B4694*((100-(24*'Założenia i wyniki'!$E$9))/100)</f>
        <v>5.36443396226415E-2</v>
      </c>
      <c r="C4694">
        <f>'Założenia i wyniki'!$E$8*Znorm.Profile!C4694*(1+'Założenia i wyniki'!$E$10/100)^24</f>
        <v>0.23407300000000003</v>
      </c>
      <c r="D4694">
        <f t="shared" si="219"/>
        <v>5.36443396226415E-2</v>
      </c>
      <c r="E4694">
        <f t="shared" si="220"/>
        <v>0</v>
      </c>
      <c r="F4694">
        <f t="shared" si="221"/>
        <v>0.18042866037735852</v>
      </c>
    </row>
    <row r="4695" spans="1:6" x14ac:dyDescent="0.25">
      <c r="A4695">
        <v>4686</v>
      </c>
      <c r="B4695">
        <f>'Założenia i wyniki'!$E$6*Znorm.Profile!B4695*((100-(24*'Założenia i wyniki'!$E$9))/100)</f>
        <v>0.19140452830188678</v>
      </c>
      <c r="C4695">
        <f>'Założenia i wyniki'!$E$8*Znorm.Profile!C4695*(1+'Założenia i wyniki'!$E$10/100)^24</f>
        <v>0.2862188</v>
      </c>
      <c r="D4695">
        <f t="shared" si="219"/>
        <v>0.19140452830188678</v>
      </c>
      <c r="E4695">
        <f t="shared" si="220"/>
        <v>0</v>
      </c>
      <c r="F4695">
        <f t="shared" si="221"/>
        <v>9.4814271698113212E-2</v>
      </c>
    </row>
    <row r="4696" spans="1:6" x14ac:dyDescent="0.25">
      <c r="A4696">
        <v>4687</v>
      </c>
      <c r="B4696">
        <f>'Założenia i wyniki'!$E$6*Znorm.Profile!B4696*((100-(24*'Założenia i wyniki'!$E$9))/100)</f>
        <v>0.52782218867924524</v>
      </c>
      <c r="C4696">
        <f>'Założenia i wyniki'!$E$8*Znorm.Profile!C4696*(1+'Założenia i wyniki'!$E$10/100)^24</f>
        <v>0.3481128</v>
      </c>
      <c r="D4696">
        <f t="shared" si="219"/>
        <v>0.3481128</v>
      </c>
      <c r="E4696">
        <f t="shared" si="220"/>
        <v>0.17970938867924524</v>
      </c>
      <c r="F4696">
        <f t="shared" si="221"/>
        <v>0</v>
      </c>
    </row>
    <row r="4697" spans="1:6" x14ac:dyDescent="0.25">
      <c r="A4697">
        <v>4688</v>
      </c>
      <c r="B4697">
        <f>'Założenia i wyniki'!$E$6*Znorm.Profile!B4697*((100-(24*'Założenia i wyniki'!$E$9))/100)</f>
        <v>0.96914264150943397</v>
      </c>
      <c r="C4697">
        <f>'Założenia i wyniki'!$E$8*Znorm.Profile!C4697*(1+'Założenia i wyniki'!$E$10/100)^24</f>
        <v>0.37713164999999993</v>
      </c>
      <c r="D4697">
        <f t="shared" si="219"/>
        <v>0.37713164999999993</v>
      </c>
      <c r="E4697">
        <f t="shared" si="220"/>
        <v>0.59201099150943404</v>
      </c>
      <c r="F4697">
        <f t="shared" si="221"/>
        <v>0</v>
      </c>
    </row>
    <row r="4698" spans="1:6" x14ac:dyDescent="0.25">
      <c r="A4698">
        <v>4689</v>
      </c>
      <c r="B4698">
        <f>'Założenia i wyniki'!$E$6*Znorm.Profile!B4698*((100-(24*'Założenia i wyniki'!$E$9))/100)</f>
        <v>1.3516467924528301</v>
      </c>
      <c r="C4698">
        <f>'Założenia i wyniki'!$E$8*Znorm.Profile!C4698*(1+'Założenia i wyniki'!$E$10/100)^24</f>
        <v>0.39779739999999997</v>
      </c>
      <c r="D4698">
        <f t="shared" si="219"/>
        <v>0.39779739999999997</v>
      </c>
      <c r="E4698">
        <f t="shared" si="220"/>
        <v>0.95384939245283018</v>
      </c>
      <c r="F4698">
        <f t="shared" si="221"/>
        <v>0</v>
      </c>
    </row>
    <row r="4699" spans="1:6" x14ac:dyDescent="0.25">
      <c r="A4699">
        <v>4690</v>
      </c>
      <c r="B4699">
        <f>'Założenia i wyniki'!$E$6*Znorm.Profile!B4699*((100-(24*'Założenia i wyniki'!$E$9))/100)</f>
        <v>1.6091396226415093</v>
      </c>
      <c r="C4699">
        <f>'Założenia i wyniki'!$E$8*Znorm.Profile!C4699*(1+'Założenia i wyniki'!$E$10/100)^24</f>
        <v>0.38956960000000002</v>
      </c>
      <c r="D4699">
        <f t="shared" si="219"/>
        <v>0.38956960000000002</v>
      </c>
      <c r="E4699">
        <f t="shared" si="220"/>
        <v>1.2195700226415094</v>
      </c>
      <c r="F4699">
        <f t="shared" si="221"/>
        <v>0</v>
      </c>
    </row>
    <row r="4700" spans="1:6" x14ac:dyDescent="0.25">
      <c r="A4700">
        <v>4691</v>
      </c>
      <c r="B4700">
        <f>'Założenia i wyniki'!$E$6*Znorm.Profile!B4700*((100-(24*'Założenia i wyniki'!$E$9))/100)</f>
        <v>1.7560279245283017</v>
      </c>
      <c r="C4700">
        <f>'Założenia i wyniki'!$E$8*Znorm.Profile!C4700*(1+'Założenia i wyniki'!$E$10/100)^24</f>
        <v>0.38407145000000004</v>
      </c>
      <c r="D4700">
        <f t="shared" si="219"/>
        <v>0.38407145000000004</v>
      </c>
      <c r="E4700">
        <f t="shared" si="220"/>
        <v>1.3719564745283017</v>
      </c>
      <c r="F4700">
        <f t="shared" si="221"/>
        <v>0</v>
      </c>
    </row>
    <row r="4701" spans="1:6" x14ac:dyDescent="0.25">
      <c r="A4701">
        <v>4692</v>
      </c>
      <c r="B4701">
        <f>'Założenia i wyniki'!$E$6*Znorm.Profile!B4701*((100-(24*'Założenia i wyniki'!$E$9))/100)</f>
        <v>1.7977999999999998</v>
      </c>
      <c r="C4701">
        <f>'Założenia i wyniki'!$E$8*Znorm.Profile!C4701*(1+'Założenia i wyniki'!$E$10/100)^24</f>
        <v>0.38267634999999994</v>
      </c>
      <c r="D4701">
        <f t="shared" si="219"/>
        <v>0.38267634999999994</v>
      </c>
      <c r="E4701">
        <f t="shared" si="220"/>
        <v>1.41512365</v>
      </c>
      <c r="F4701">
        <f t="shared" si="221"/>
        <v>0</v>
      </c>
    </row>
    <row r="4702" spans="1:6" x14ac:dyDescent="0.25">
      <c r="A4702">
        <v>4693</v>
      </c>
      <c r="B4702">
        <f>'Założenia i wyniki'!$E$6*Znorm.Profile!B4702*((100-(24*'Założenia i wyniki'!$E$9))/100)</f>
        <v>1.7171524528301882</v>
      </c>
      <c r="C4702">
        <f>'Założenia i wyniki'!$E$8*Znorm.Profile!C4702*(1+'Założenia i wyniki'!$E$10/100)^24</f>
        <v>0.38175199999999998</v>
      </c>
      <c r="D4702">
        <f t="shared" si="219"/>
        <v>0.38175199999999998</v>
      </c>
      <c r="E4702">
        <f t="shared" si="220"/>
        <v>1.3354004528301884</v>
      </c>
      <c r="F4702">
        <f t="shared" si="221"/>
        <v>0</v>
      </c>
    </row>
    <row r="4703" spans="1:6" x14ac:dyDescent="0.25">
      <c r="A4703">
        <v>4694</v>
      </c>
      <c r="B4703">
        <f>'Założenia i wyniki'!$E$6*Znorm.Profile!B4703*((100-(24*'Założenia i wyniki'!$E$9))/100)</f>
        <v>1.5791826415094339</v>
      </c>
      <c r="C4703">
        <f>'Założenia i wyniki'!$E$8*Znorm.Profile!C4703*(1+'Założenia i wyniki'!$E$10/100)^24</f>
        <v>0.37942660000000006</v>
      </c>
      <c r="D4703">
        <f t="shared" si="219"/>
        <v>0.37942660000000006</v>
      </c>
      <c r="E4703">
        <f t="shared" si="220"/>
        <v>1.1997560415094339</v>
      </c>
      <c r="F4703">
        <f t="shared" si="221"/>
        <v>0</v>
      </c>
    </row>
    <row r="4704" spans="1:6" x14ac:dyDescent="0.25">
      <c r="A4704">
        <v>4695</v>
      </c>
      <c r="B4704">
        <f>'Założenia i wyniki'!$E$6*Znorm.Profile!B4704*((100-(24*'Założenia i wyniki'!$E$9))/100)</f>
        <v>1.180823396226415</v>
      </c>
      <c r="C4704">
        <f>'Założenia i wyniki'!$E$8*Znorm.Profile!C4704*(1+'Założenia i wyniki'!$E$10/100)^24</f>
        <v>0.39022829999999997</v>
      </c>
      <c r="D4704">
        <f t="shared" si="219"/>
        <v>0.39022829999999997</v>
      </c>
      <c r="E4704">
        <f t="shared" si="220"/>
        <v>0.790595096226415</v>
      </c>
      <c r="F4704">
        <f t="shared" si="221"/>
        <v>0</v>
      </c>
    </row>
    <row r="4705" spans="1:6" x14ac:dyDescent="0.25">
      <c r="A4705">
        <v>4696</v>
      </c>
      <c r="B4705">
        <f>'Założenia i wyniki'!$E$6*Znorm.Profile!B4705*((100-(24*'Założenia i wyniki'!$E$9))/100)</f>
        <v>0.71640633962264155</v>
      </c>
      <c r="C4705">
        <f>'Założenia i wyniki'!$E$8*Znorm.Profile!C4705*(1+'Założenia i wyniki'!$E$10/100)^24</f>
        <v>0.39939025</v>
      </c>
      <c r="D4705">
        <f t="shared" si="219"/>
        <v>0.39939025</v>
      </c>
      <c r="E4705">
        <f t="shared" si="220"/>
        <v>0.31701608962264155</v>
      </c>
      <c r="F4705">
        <f t="shared" si="221"/>
        <v>0</v>
      </c>
    </row>
    <row r="4706" spans="1:6" x14ac:dyDescent="0.25">
      <c r="A4706">
        <v>4697</v>
      </c>
      <c r="B4706">
        <f>'Założenia i wyniki'!$E$6*Znorm.Profile!B4706*((100-(24*'Założenia i wyniki'!$E$9))/100)</f>
        <v>0.47454754716981123</v>
      </c>
      <c r="C4706">
        <f>'Założenia i wyniki'!$E$8*Znorm.Profile!C4706*(1+'Założenia i wyniki'!$E$10/100)^24</f>
        <v>0.39353195000000002</v>
      </c>
      <c r="D4706">
        <f t="shared" si="219"/>
        <v>0.39353195000000002</v>
      </c>
      <c r="E4706">
        <f t="shared" si="220"/>
        <v>8.1015597169811215E-2</v>
      </c>
      <c r="F4706">
        <f t="shared" si="221"/>
        <v>0</v>
      </c>
    </row>
    <row r="4707" spans="1:6" x14ac:dyDescent="0.25">
      <c r="A4707">
        <v>4698</v>
      </c>
      <c r="B4707">
        <f>'Założenia i wyniki'!$E$6*Znorm.Profile!B4707*((100-(24*'Założenia i wyniki'!$E$9))/100)</f>
        <v>0.10562694339622639</v>
      </c>
      <c r="C4707">
        <f>'Założenia i wyniki'!$E$8*Znorm.Profile!C4707*(1+'Założenia i wyniki'!$E$10/100)^24</f>
        <v>0.4058194</v>
      </c>
      <c r="D4707">
        <f t="shared" si="219"/>
        <v>0.10562694339622639</v>
      </c>
      <c r="E4707">
        <f t="shared" si="220"/>
        <v>0</v>
      </c>
      <c r="F4707">
        <f t="shared" si="221"/>
        <v>0.30019245660377358</v>
      </c>
    </row>
    <row r="4708" spans="1:6" x14ac:dyDescent="0.25">
      <c r="A4708">
        <v>4699</v>
      </c>
      <c r="B4708">
        <f>'Założenia i wyniki'!$E$6*Znorm.Profile!B4708*((100-(24*'Założenia i wyniki'!$E$9))/100)</f>
        <v>9.4322566037735839E-2</v>
      </c>
      <c r="C4708">
        <f>'Założenia i wyniki'!$E$8*Znorm.Profile!C4708*(1+'Założenia i wyniki'!$E$10/100)^24</f>
        <v>0.42540749999999999</v>
      </c>
      <c r="D4708">
        <f t="shared" si="219"/>
        <v>9.4322566037735839E-2</v>
      </c>
      <c r="E4708">
        <f t="shared" si="220"/>
        <v>0</v>
      </c>
      <c r="F4708">
        <f t="shared" si="221"/>
        <v>0.33108493396226413</v>
      </c>
    </row>
    <row r="4709" spans="1:6" x14ac:dyDescent="0.25">
      <c r="A4709">
        <v>4700</v>
      </c>
      <c r="B4709">
        <f>'Założenia i wyniki'!$E$6*Znorm.Profile!B4709*((100-(24*'Założenia i wyniki'!$E$9))/100)</f>
        <v>0</v>
      </c>
      <c r="C4709">
        <f>'Założenia i wyniki'!$E$8*Znorm.Profile!C4709*(1+'Założenia i wyniki'!$E$10/100)^24</f>
        <v>0.47001114999999999</v>
      </c>
      <c r="D4709">
        <f t="shared" si="219"/>
        <v>0</v>
      </c>
      <c r="E4709">
        <f t="shared" si="220"/>
        <v>0</v>
      </c>
      <c r="F4709">
        <f t="shared" si="221"/>
        <v>0.47001114999999999</v>
      </c>
    </row>
    <row r="4710" spans="1:6" x14ac:dyDescent="0.25">
      <c r="A4710">
        <v>4701</v>
      </c>
      <c r="B4710">
        <f>'Założenia i wyniki'!$E$6*Znorm.Profile!B4710*((100-(24*'Założenia i wyniki'!$E$9))/100)</f>
        <v>0</v>
      </c>
      <c r="C4710">
        <f>'Założenia i wyniki'!$E$8*Znorm.Profile!C4710*(1+'Założenia i wyniki'!$E$10/100)^24</f>
        <v>0.47475715000000007</v>
      </c>
      <c r="D4710">
        <f t="shared" si="219"/>
        <v>0</v>
      </c>
      <c r="E4710">
        <f t="shared" si="220"/>
        <v>0</v>
      </c>
      <c r="F4710">
        <f t="shared" si="221"/>
        <v>0.47475715000000007</v>
      </c>
    </row>
    <row r="4711" spans="1:6" x14ac:dyDescent="0.25">
      <c r="A4711">
        <v>4702</v>
      </c>
      <c r="B4711">
        <f>'Założenia i wyniki'!$E$6*Znorm.Profile!B4711*((100-(24*'Założenia i wyniki'!$E$9))/100)</f>
        <v>0</v>
      </c>
      <c r="C4711">
        <f>'Założenia i wyniki'!$E$8*Znorm.Profile!C4711*(1+'Założenia i wyniki'!$E$10/100)^24</f>
        <v>0.41462119999999997</v>
      </c>
      <c r="D4711">
        <f t="shared" si="219"/>
        <v>0</v>
      </c>
      <c r="E4711">
        <f t="shared" si="220"/>
        <v>0</v>
      </c>
      <c r="F4711">
        <f t="shared" si="221"/>
        <v>0.41462119999999997</v>
      </c>
    </row>
    <row r="4712" spans="1:6" x14ac:dyDescent="0.25">
      <c r="A4712">
        <v>4703</v>
      </c>
      <c r="B4712">
        <f>'Założenia i wyniki'!$E$6*Znorm.Profile!B4712*((100-(24*'Założenia i wyniki'!$E$9))/100)</f>
        <v>0</v>
      </c>
      <c r="C4712">
        <f>'Założenia i wyniki'!$E$8*Znorm.Profile!C4712*(1+'Założenia i wyniki'!$E$10/100)^24</f>
        <v>0.3134866</v>
      </c>
      <c r="D4712">
        <f t="shared" si="219"/>
        <v>0</v>
      </c>
      <c r="E4712">
        <f t="shared" si="220"/>
        <v>0</v>
      </c>
      <c r="F4712">
        <f t="shared" si="221"/>
        <v>0.3134866</v>
      </c>
    </row>
    <row r="4713" spans="1:6" x14ac:dyDescent="0.25">
      <c r="A4713">
        <v>4704</v>
      </c>
      <c r="B4713">
        <f>'Założenia i wyniki'!$E$6*Znorm.Profile!B4713*((100-(24*'Założenia i wyniki'!$E$9))/100)</f>
        <v>0</v>
      </c>
      <c r="C4713">
        <f>'Założenia i wyniki'!$E$8*Znorm.Profile!C4713*(1+'Założenia i wyniki'!$E$10/100)^24</f>
        <v>0.24064460000000001</v>
      </c>
      <c r="D4713">
        <f t="shared" si="219"/>
        <v>0</v>
      </c>
      <c r="E4713">
        <f t="shared" si="220"/>
        <v>0</v>
      </c>
      <c r="F4713">
        <f t="shared" si="221"/>
        <v>0.24064460000000001</v>
      </c>
    </row>
    <row r="4714" spans="1:6" x14ac:dyDescent="0.25">
      <c r="A4714">
        <v>4705</v>
      </c>
      <c r="B4714">
        <f>'Założenia i wyniki'!$E$6*Znorm.Profile!B4714*((100-(24*'Założenia i wyniki'!$E$9))/100)</f>
        <v>0</v>
      </c>
      <c r="C4714">
        <f>'Założenia i wyniki'!$E$8*Znorm.Profile!C4714*(1+'Założenia i wyniki'!$E$10/100)^24</f>
        <v>0.20442905</v>
      </c>
      <c r="D4714">
        <f t="shared" si="219"/>
        <v>0</v>
      </c>
      <c r="E4714">
        <f t="shared" si="220"/>
        <v>0</v>
      </c>
      <c r="F4714">
        <f t="shared" si="221"/>
        <v>0.20442905</v>
      </c>
    </row>
    <row r="4715" spans="1:6" x14ac:dyDescent="0.25">
      <c r="A4715">
        <v>4706</v>
      </c>
      <c r="B4715">
        <f>'Założenia i wyniki'!$E$6*Znorm.Profile!B4715*((100-(24*'Założenia i wyniki'!$E$9))/100)</f>
        <v>0</v>
      </c>
      <c r="C4715">
        <f>'Założenia i wyniki'!$E$8*Znorm.Profile!C4715*(1+'Założenia i wyniki'!$E$10/100)^24</f>
        <v>0.18753105</v>
      </c>
      <c r="D4715">
        <f t="shared" si="219"/>
        <v>0</v>
      </c>
      <c r="E4715">
        <f t="shared" si="220"/>
        <v>0</v>
      </c>
      <c r="F4715">
        <f t="shared" si="221"/>
        <v>0.18753105</v>
      </c>
    </row>
    <row r="4716" spans="1:6" x14ac:dyDescent="0.25">
      <c r="A4716">
        <v>4707</v>
      </c>
      <c r="B4716">
        <f>'Założenia i wyniki'!$E$6*Znorm.Profile!B4716*((100-(24*'Założenia i wyniki'!$E$9))/100)</f>
        <v>0</v>
      </c>
      <c r="C4716">
        <f>'Założenia i wyniki'!$E$8*Znorm.Profile!C4716*(1+'Założenia i wyniki'!$E$10/100)^24</f>
        <v>0.1857723</v>
      </c>
      <c r="D4716">
        <f t="shared" si="219"/>
        <v>0</v>
      </c>
      <c r="E4716">
        <f t="shared" si="220"/>
        <v>0</v>
      </c>
      <c r="F4716">
        <f t="shared" si="221"/>
        <v>0.1857723</v>
      </c>
    </row>
    <row r="4717" spans="1:6" x14ac:dyDescent="0.25">
      <c r="A4717">
        <v>4708</v>
      </c>
      <c r="B4717">
        <f>'Założenia i wyniki'!$E$6*Znorm.Profile!B4717*((100-(24*'Założenia i wyniki'!$E$9))/100)</f>
        <v>0</v>
      </c>
      <c r="C4717">
        <f>'Założenia i wyniki'!$E$8*Znorm.Profile!C4717*(1+'Założenia i wyniki'!$E$10/100)^24</f>
        <v>0.19897465</v>
      </c>
      <c r="D4717">
        <f t="shared" si="219"/>
        <v>0</v>
      </c>
      <c r="E4717">
        <f t="shared" si="220"/>
        <v>0</v>
      </c>
      <c r="F4717">
        <f t="shared" si="221"/>
        <v>0.19897465</v>
      </c>
    </row>
    <row r="4718" spans="1:6" x14ac:dyDescent="0.25">
      <c r="A4718">
        <v>4709</v>
      </c>
      <c r="B4718">
        <f>'Założenia i wyniki'!$E$6*Znorm.Profile!B4718*((100-(24*'Założenia i wyniki'!$E$9))/100)</f>
        <v>1.5246045283018867E-2</v>
      </c>
      <c r="C4718">
        <f>'Założenia i wyniki'!$E$8*Znorm.Profile!C4718*(1+'Założenia i wyniki'!$E$10/100)^24</f>
        <v>0.23997505</v>
      </c>
      <c r="D4718">
        <f t="shared" si="219"/>
        <v>1.5246045283018867E-2</v>
      </c>
      <c r="E4718">
        <f t="shared" si="220"/>
        <v>0</v>
      </c>
      <c r="F4718">
        <f t="shared" si="221"/>
        <v>0.22472900471698112</v>
      </c>
    </row>
    <row r="4719" spans="1:6" x14ac:dyDescent="0.25">
      <c r="A4719">
        <v>4710</v>
      </c>
      <c r="B4719">
        <f>'Założenia i wyniki'!$E$6*Znorm.Profile!B4719*((100-(24*'Założenia i wyniki'!$E$9))/100)</f>
        <v>9.1410716981132067E-2</v>
      </c>
      <c r="C4719">
        <f>'Założenia i wyniki'!$E$8*Znorm.Profile!C4719*(1+'Założenia i wyniki'!$E$10/100)^24</f>
        <v>0.29644020000000004</v>
      </c>
      <c r="D4719">
        <f t="shared" si="219"/>
        <v>9.1410716981132067E-2</v>
      </c>
      <c r="E4719">
        <f t="shared" si="220"/>
        <v>0</v>
      </c>
      <c r="F4719">
        <f t="shared" si="221"/>
        <v>0.20502948301886798</v>
      </c>
    </row>
    <row r="4720" spans="1:6" x14ac:dyDescent="0.25">
      <c r="A4720">
        <v>4711</v>
      </c>
      <c r="B4720">
        <f>'Założenia i wyniki'!$E$6*Znorm.Profile!B4720*((100-(24*'Założenia i wyniki'!$E$9))/100)</f>
        <v>8.309441509433961E-2</v>
      </c>
      <c r="C4720">
        <f>'Założenia i wyniki'!$E$8*Znorm.Profile!C4720*(1+'Założenia i wyniki'!$E$10/100)^24</f>
        <v>0.34459635</v>
      </c>
      <c r="D4720">
        <f t="shared" si="219"/>
        <v>8.309441509433961E-2</v>
      </c>
      <c r="E4720">
        <f t="shared" si="220"/>
        <v>0</v>
      </c>
      <c r="F4720">
        <f t="shared" si="221"/>
        <v>0.26150193490566037</v>
      </c>
    </row>
    <row r="4721" spans="1:6" x14ac:dyDescent="0.25">
      <c r="A4721">
        <v>4712</v>
      </c>
      <c r="B4721">
        <f>'Założenia i wyniki'!$E$6*Znorm.Profile!B4721*((100-(24*'Założenia i wyniki'!$E$9))/100)</f>
        <v>7.3710943396226414E-2</v>
      </c>
      <c r="C4721">
        <f>'Założenia i wyniki'!$E$8*Znorm.Profile!C4721*(1+'Założenia i wyniki'!$E$10/100)^24</f>
        <v>0.38025294999999998</v>
      </c>
      <c r="D4721">
        <f t="shared" si="219"/>
        <v>7.3710943396226414E-2</v>
      </c>
      <c r="E4721">
        <f t="shared" si="220"/>
        <v>0</v>
      </c>
      <c r="F4721">
        <f t="shared" si="221"/>
        <v>0.30654200660377356</v>
      </c>
    </row>
    <row r="4722" spans="1:6" x14ac:dyDescent="0.25">
      <c r="A4722">
        <v>4713</v>
      </c>
      <c r="B4722">
        <f>'Założenia i wyniki'!$E$6*Znorm.Profile!B4722*((100-(24*'Założenia i wyniki'!$E$9))/100)</f>
        <v>0.15244520754716981</v>
      </c>
      <c r="C4722">
        <f>'Założenia i wyniki'!$E$8*Znorm.Profile!C4722*(1+'Założenia i wyniki'!$E$10/100)^24</f>
        <v>0.39827794999999999</v>
      </c>
      <c r="D4722">
        <f t="shared" si="219"/>
        <v>0.15244520754716981</v>
      </c>
      <c r="E4722">
        <f t="shared" si="220"/>
        <v>0</v>
      </c>
      <c r="F4722">
        <f t="shared" si="221"/>
        <v>0.24583274245283018</v>
      </c>
    </row>
    <row r="4723" spans="1:6" x14ac:dyDescent="0.25">
      <c r="A4723">
        <v>4714</v>
      </c>
      <c r="B4723">
        <f>'Założenia i wyniki'!$E$6*Znorm.Profile!B4723*((100-(24*'Założenia i wyniki'!$E$9))/100)</f>
        <v>0.73229192452830172</v>
      </c>
      <c r="C4723">
        <f>'Założenia i wyniki'!$E$8*Znorm.Profile!C4723*(1+'Założenia i wyniki'!$E$10/100)^24</f>
        <v>0.39501630000000004</v>
      </c>
      <c r="D4723">
        <f t="shared" si="219"/>
        <v>0.39501630000000004</v>
      </c>
      <c r="E4723">
        <f t="shared" si="220"/>
        <v>0.33727562452830168</v>
      </c>
      <c r="F4723">
        <f t="shared" si="221"/>
        <v>0</v>
      </c>
    </row>
    <row r="4724" spans="1:6" x14ac:dyDescent="0.25">
      <c r="A4724">
        <v>4715</v>
      </c>
      <c r="B4724">
        <f>'Założenia i wyniki'!$E$6*Znorm.Profile!B4724*((100-(24*'Założenia i wyniki'!$E$9))/100)</f>
        <v>1.6915403773584905</v>
      </c>
      <c r="C4724">
        <f>'Założenia i wyniki'!$E$8*Znorm.Profile!C4724*(1+'Założenia i wyniki'!$E$10/100)^24</f>
        <v>0.3891867</v>
      </c>
      <c r="D4724">
        <f t="shared" si="219"/>
        <v>0.3891867</v>
      </c>
      <c r="E4724">
        <f t="shared" si="220"/>
        <v>1.3023536773584905</v>
      </c>
      <c r="F4724">
        <f t="shared" si="221"/>
        <v>0</v>
      </c>
    </row>
    <row r="4725" spans="1:6" x14ac:dyDescent="0.25">
      <c r="A4725">
        <v>4716</v>
      </c>
      <c r="B4725">
        <f>'Założenia i wyniki'!$E$6*Znorm.Profile!B4725*((100-(24*'Założenia i wyniki'!$E$9))/100)</f>
        <v>1.6695109433962263</v>
      </c>
      <c r="C4725">
        <f>'Założenia i wyniki'!$E$8*Znorm.Profile!C4725*(1+'Założenia i wyniki'!$E$10/100)^24</f>
        <v>0.38496534999999998</v>
      </c>
      <c r="D4725">
        <f t="shared" si="219"/>
        <v>0.38496534999999998</v>
      </c>
      <c r="E4725">
        <f t="shared" si="220"/>
        <v>1.2845455933962264</v>
      </c>
      <c r="F4725">
        <f t="shared" si="221"/>
        <v>0</v>
      </c>
    </row>
    <row r="4726" spans="1:6" x14ac:dyDescent="0.25">
      <c r="A4726">
        <v>4717</v>
      </c>
      <c r="B4726">
        <f>'Założenia i wyniki'!$E$6*Znorm.Profile!B4726*((100-(24*'Założenia i wyniki'!$E$9))/100)</f>
        <v>0.61129011320754723</v>
      </c>
      <c r="C4726">
        <f>'Założenia i wyniki'!$E$8*Znorm.Profile!C4726*(1+'Założenia i wyniki'!$E$10/100)^24</f>
        <v>0.37888654999999999</v>
      </c>
      <c r="D4726">
        <f t="shared" si="219"/>
        <v>0.37888654999999999</v>
      </c>
      <c r="E4726">
        <f t="shared" si="220"/>
        <v>0.23240356320754724</v>
      </c>
      <c r="F4726">
        <f t="shared" si="221"/>
        <v>0</v>
      </c>
    </row>
    <row r="4727" spans="1:6" x14ac:dyDescent="0.25">
      <c r="A4727">
        <v>4718</v>
      </c>
      <c r="B4727">
        <f>'Założenia i wyniki'!$E$6*Znorm.Profile!B4727*((100-(24*'Założenia i wyniki'!$E$9))/100)</f>
        <v>1.0072558490566039</v>
      </c>
      <c r="C4727">
        <f>'Założenia i wyniki'!$E$8*Znorm.Profile!C4727*(1+'Założenia i wyniki'!$E$10/100)^24</f>
        <v>0.37310209999999999</v>
      </c>
      <c r="D4727">
        <f t="shared" si="219"/>
        <v>0.37310209999999999</v>
      </c>
      <c r="E4727">
        <f t="shared" si="220"/>
        <v>0.63415374905660393</v>
      </c>
      <c r="F4727">
        <f t="shared" si="221"/>
        <v>0</v>
      </c>
    </row>
    <row r="4728" spans="1:6" x14ac:dyDescent="0.25">
      <c r="A4728">
        <v>4719</v>
      </c>
      <c r="B4728">
        <f>'Założenia i wyniki'!$E$6*Znorm.Profile!B4728*((100-(24*'Założenia i wyniki'!$E$9))/100)</f>
        <v>1.3652913207547168</v>
      </c>
      <c r="C4728">
        <f>'Założenia i wyniki'!$E$8*Znorm.Profile!C4728*(1+'Założenia i wyniki'!$E$10/100)^24</f>
        <v>0.37882985000000002</v>
      </c>
      <c r="D4728">
        <f t="shared" si="219"/>
        <v>0.37882985000000002</v>
      </c>
      <c r="E4728">
        <f t="shared" si="220"/>
        <v>0.9864614707547168</v>
      </c>
      <c r="F4728">
        <f t="shared" si="221"/>
        <v>0</v>
      </c>
    </row>
    <row r="4729" spans="1:6" x14ac:dyDescent="0.25">
      <c r="A4729">
        <v>4720</v>
      </c>
      <c r="B4729">
        <f>'Założenia i wyniki'!$E$6*Znorm.Profile!B4729*((100-(24*'Założenia i wyniki'!$E$9))/100)</f>
        <v>0.49490762264150934</v>
      </c>
      <c r="C4729">
        <f>'Założenia i wyniki'!$E$8*Znorm.Profile!C4729*(1+'Założenia i wyniki'!$E$10/100)^24</f>
        <v>0.39422495000000002</v>
      </c>
      <c r="D4729">
        <f t="shared" si="219"/>
        <v>0.39422495000000002</v>
      </c>
      <c r="E4729">
        <f t="shared" si="220"/>
        <v>0.10068267264150932</v>
      </c>
      <c r="F4729">
        <f t="shared" si="221"/>
        <v>0</v>
      </c>
    </row>
    <row r="4730" spans="1:6" x14ac:dyDescent="0.25">
      <c r="A4730">
        <v>4721</v>
      </c>
      <c r="B4730">
        <f>'Założenia i wyniki'!$E$6*Znorm.Profile!B4730*((100-(24*'Założenia i wyniki'!$E$9))/100)</f>
        <v>0.48264279245283015</v>
      </c>
      <c r="C4730">
        <f>'Założenia i wyniki'!$E$8*Znorm.Profile!C4730*(1+'Założenia i wyniki'!$E$10/100)^24</f>
        <v>0.40147379999999999</v>
      </c>
      <c r="D4730">
        <f t="shared" si="219"/>
        <v>0.40147379999999999</v>
      </c>
      <c r="E4730">
        <f t="shared" si="220"/>
        <v>8.1168992452830158E-2</v>
      </c>
      <c r="F4730">
        <f t="shared" si="221"/>
        <v>0</v>
      </c>
    </row>
    <row r="4731" spans="1:6" x14ac:dyDescent="0.25">
      <c r="A4731">
        <v>4722</v>
      </c>
      <c r="B4731">
        <f>'Założenia i wyniki'!$E$6*Znorm.Profile!B4731*((100-(24*'Założenia i wyniki'!$E$9))/100)</f>
        <v>0.18817252830188677</v>
      </c>
      <c r="C4731">
        <f>'Założenia i wyniki'!$E$8*Znorm.Profile!C4731*(1+'Założenia i wyniki'!$E$10/100)^24</f>
        <v>0.3992695</v>
      </c>
      <c r="D4731">
        <f t="shared" si="219"/>
        <v>0.18817252830188677</v>
      </c>
      <c r="E4731">
        <f t="shared" si="220"/>
        <v>0</v>
      </c>
      <c r="F4731">
        <f t="shared" si="221"/>
        <v>0.21109697169811323</v>
      </c>
    </row>
    <row r="4732" spans="1:6" x14ac:dyDescent="0.25">
      <c r="A4732">
        <v>4723</v>
      </c>
      <c r="B4732">
        <f>'Założenia i wyniki'!$E$6*Znorm.Profile!B4732*((100-(24*'Założenia i wyniki'!$E$9))/100)</f>
        <v>0.10590898113207546</v>
      </c>
      <c r="C4732">
        <f>'Założenia i wyniki'!$E$8*Znorm.Profile!C4732*(1+'Założenia i wyniki'!$E$10/100)^24</f>
        <v>0.42007874999999995</v>
      </c>
      <c r="D4732">
        <f t="shared" si="219"/>
        <v>0.10590898113207546</v>
      </c>
      <c r="E4732">
        <f t="shared" si="220"/>
        <v>0</v>
      </c>
      <c r="F4732">
        <f t="shared" si="221"/>
        <v>0.31416976886792447</v>
      </c>
    </row>
    <row r="4733" spans="1:6" x14ac:dyDescent="0.25">
      <c r="A4733">
        <v>4724</v>
      </c>
      <c r="B4733">
        <f>'Założenia i wyniki'!$E$6*Znorm.Profile!B4733*((100-(24*'Założenia i wyniki'!$E$9))/100)</f>
        <v>0</v>
      </c>
      <c r="C4733">
        <f>'Założenia i wyniki'!$E$8*Znorm.Profile!C4733*(1+'Założenia i wyniki'!$E$10/100)^24</f>
        <v>0.44729125000000003</v>
      </c>
      <c r="D4733">
        <f t="shared" si="219"/>
        <v>0</v>
      </c>
      <c r="E4733">
        <f t="shared" si="220"/>
        <v>0</v>
      </c>
      <c r="F4733">
        <f t="shared" si="221"/>
        <v>0.44729125000000003</v>
      </c>
    </row>
    <row r="4734" spans="1:6" x14ac:dyDescent="0.25">
      <c r="A4734">
        <v>4725</v>
      </c>
      <c r="B4734">
        <f>'Założenia i wyniki'!$E$6*Znorm.Profile!B4734*((100-(24*'Założenia i wyniki'!$E$9))/100)</f>
        <v>0</v>
      </c>
      <c r="C4734">
        <f>'Założenia i wyniki'!$E$8*Znorm.Profile!C4734*(1+'Założenia i wyniki'!$E$10/100)^24</f>
        <v>0.46943854999999995</v>
      </c>
      <c r="D4734">
        <f t="shared" si="219"/>
        <v>0</v>
      </c>
      <c r="E4734">
        <f t="shared" si="220"/>
        <v>0</v>
      </c>
      <c r="F4734">
        <f t="shared" si="221"/>
        <v>0.46943854999999995</v>
      </c>
    </row>
    <row r="4735" spans="1:6" x14ac:dyDescent="0.25">
      <c r="A4735">
        <v>4726</v>
      </c>
      <c r="B4735">
        <f>'Założenia i wyniki'!$E$6*Znorm.Profile!B4735*((100-(24*'Założenia i wyniki'!$E$9))/100)</f>
        <v>0</v>
      </c>
      <c r="C4735">
        <f>'Założenia i wyniki'!$E$8*Znorm.Profile!C4735*(1+'Założenia i wyniki'!$E$10/100)^24</f>
        <v>0.40485235000000003</v>
      </c>
      <c r="D4735">
        <f t="shared" si="219"/>
        <v>0</v>
      </c>
      <c r="E4735">
        <f t="shared" si="220"/>
        <v>0</v>
      </c>
      <c r="F4735">
        <f t="shared" si="221"/>
        <v>0.40485235000000003</v>
      </c>
    </row>
    <row r="4736" spans="1:6" x14ac:dyDescent="0.25">
      <c r="A4736">
        <v>4727</v>
      </c>
      <c r="B4736">
        <f>'Założenia i wyniki'!$E$6*Znorm.Profile!B4736*((100-(24*'Założenia i wyniki'!$E$9))/100)</f>
        <v>0</v>
      </c>
      <c r="C4736">
        <f>'Założenia i wyniki'!$E$8*Znorm.Profile!C4736*(1+'Założenia i wyniki'!$E$10/100)^24</f>
        <v>0.31174325000000003</v>
      </c>
      <c r="D4736">
        <f t="shared" si="219"/>
        <v>0</v>
      </c>
      <c r="E4736">
        <f t="shared" si="220"/>
        <v>0</v>
      </c>
      <c r="F4736">
        <f t="shared" si="221"/>
        <v>0.31174325000000003</v>
      </c>
    </row>
    <row r="4737" spans="1:6" x14ac:dyDescent="0.25">
      <c r="A4737">
        <v>4728</v>
      </c>
      <c r="B4737">
        <f>'Założenia i wyniki'!$E$6*Znorm.Profile!B4737*((100-(24*'Założenia i wyniki'!$E$9))/100)</f>
        <v>0</v>
      </c>
      <c r="C4737">
        <f>'Założenia i wyniki'!$E$8*Znorm.Profile!C4737*(1+'Założenia i wyniki'!$E$10/100)^24</f>
        <v>0.23995195</v>
      </c>
      <c r="D4737">
        <f t="shared" si="219"/>
        <v>0</v>
      </c>
      <c r="E4737">
        <f t="shared" si="220"/>
        <v>0</v>
      </c>
      <c r="F4737">
        <f t="shared" si="221"/>
        <v>0.23995195</v>
      </c>
    </row>
    <row r="4738" spans="1:6" x14ac:dyDescent="0.25">
      <c r="A4738">
        <v>4729</v>
      </c>
      <c r="B4738">
        <f>'Założenia i wyniki'!$E$6*Znorm.Profile!B4738*((100-(24*'Założenia i wyniki'!$E$9))/100)</f>
        <v>0</v>
      </c>
      <c r="C4738">
        <f>'Założenia i wyniki'!$E$8*Znorm.Profile!C4738*(1+'Założenia i wyniki'!$E$10/100)^24</f>
        <v>0.20151705</v>
      </c>
      <c r="D4738">
        <f t="shared" si="219"/>
        <v>0</v>
      </c>
      <c r="E4738">
        <f t="shared" si="220"/>
        <v>0</v>
      </c>
      <c r="F4738">
        <f t="shared" si="221"/>
        <v>0.20151705</v>
      </c>
    </row>
    <row r="4739" spans="1:6" x14ac:dyDescent="0.25">
      <c r="A4739">
        <v>4730</v>
      </c>
      <c r="B4739">
        <f>'Założenia i wyniki'!$E$6*Znorm.Profile!B4739*((100-(24*'Założenia i wyniki'!$E$9))/100)</f>
        <v>0</v>
      </c>
      <c r="C4739">
        <f>'Założenia i wyniki'!$E$8*Znorm.Profile!C4739*(1+'Założenia i wyniki'!$E$10/100)^24</f>
        <v>0.18555775000000002</v>
      </c>
      <c r="D4739">
        <f t="shared" si="219"/>
        <v>0</v>
      </c>
      <c r="E4739">
        <f t="shared" si="220"/>
        <v>0</v>
      </c>
      <c r="F4739">
        <f t="shared" si="221"/>
        <v>0.18555775000000002</v>
      </c>
    </row>
    <row r="4740" spans="1:6" x14ac:dyDescent="0.25">
      <c r="A4740">
        <v>4731</v>
      </c>
      <c r="B4740">
        <f>'Założenia i wyniki'!$E$6*Znorm.Profile!B4740*((100-(24*'Założenia i wyniki'!$E$9))/100)</f>
        <v>0</v>
      </c>
      <c r="C4740">
        <f>'Założenia i wyniki'!$E$8*Znorm.Profile!C4740*(1+'Założenia i wyniki'!$E$10/100)^24</f>
        <v>0.18277175000000001</v>
      </c>
      <c r="D4740">
        <f t="shared" si="219"/>
        <v>0</v>
      </c>
      <c r="E4740">
        <f t="shared" si="220"/>
        <v>0</v>
      </c>
      <c r="F4740">
        <f t="shared" si="221"/>
        <v>0.18277175000000001</v>
      </c>
    </row>
    <row r="4741" spans="1:6" x14ac:dyDescent="0.25">
      <c r="A4741">
        <v>4732</v>
      </c>
      <c r="B4741">
        <f>'Założenia i wyniki'!$E$6*Znorm.Profile!B4741*((100-(24*'Założenia i wyniki'!$E$9))/100)</f>
        <v>0</v>
      </c>
      <c r="C4741">
        <f>'Założenia i wyniki'!$E$8*Znorm.Profile!C4741*(1+'Założenia i wyniki'!$E$10/100)^24</f>
        <v>0.19734189999999999</v>
      </c>
      <c r="D4741">
        <f t="shared" si="219"/>
        <v>0</v>
      </c>
      <c r="E4741">
        <f t="shared" si="220"/>
        <v>0</v>
      </c>
      <c r="F4741">
        <f t="shared" si="221"/>
        <v>0.19734189999999999</v>
      </c>
    </row>
    <row r="4742" spans="1:6" x14ac:dyDescent="0.25">
      <c r="A4742">
        <v>4733</v>
      </c>
      <c r="B4742">
        <f>'Założenia i wyniki'!$E$6*Znorm.Profile!B4742*((100-(24*'Założenia i wyniki'!$E$9))/100)</f>
        <v>0</v>
      </c>
      <c r="C4742">
        <f>'Założenia i wyniki'!$E$8*Znorm.Profile!C4742*(1+'Założenia i wyniki'!$E$10/100)^24</f>
        <v>0.23962294999999997</v>
      </c>
      <c r="D4742">
        <f t="shared" si="219"/>
        <v>0</v>
      </c>
      <c r="E4742">
        <f t="shared" si="220"/>
        <v>0</v>
      </c>
      <c r="F4742">
        <f t="shared" si="221"/>
        <v>0.23962294999999997</v>
      </c>
    </row>
    <row r="4743" spans="1:6" x14ac:dyDescent="0.25">
      <c r="A4743">
        <v>4734</v>
      </c>
      <c r="B4743">
        <f>'Założenia i wyniki'!$E$6*Znorm.Profile!B4743*((100-(24*'Założenia i wyniki'!$E$9))/100)</f>
        <v>4.8685049056603771E-2</v>
      </c>
      <c r="C4743">
        <f>'Założenia i wyniki'!$E$8*Znorm.Profile!C4743*(1+'Założenia i wyniki'!$E$10/100)^24</f>
        <v>0.29409555000000004</v>
      </c>
      <c r="D4743">
        <f t="shared" si="219"/>
        <v>4.8685049056603771E-2</v>
      </c>
      <c r="E4743">
        <f t="shared" si="220"/>
        <v>0</v>
      </c>
      <c r="F4743">
        <f t="shared" si="221"/>
        <v>0.24541050094339628</v>
      </c>
    </row>
    <row r="4744" spans="1:6" x14ac:dyDescent="0.25">
      <c r="A4744">
        <v>4735</v>
      </c>
      <c r="B4744">
        <f>'Założenia i wyniki'!$E$6*Znorm.Profile!B4744*((100-(24*'Założenia i wyniki'!$E$9))/100)</f>
        <v>0.2056207547169811</v>
      </c>
      <c r="C4744">
        <f>'Założenia i wyniki'!$E$8*Znorm.Profile!C4744*(1+'Założenia i wyniki'!$E$10/100)^24</f>
        <v>0.34454245</v>
      </c>
      <c r="D4744">
        <f t="shared" si="219"/>
        <v>0.2056207547169811</v>
      </c>
      <c r="E4744">
        <f t="shared" si="220"/>
        <v>0</v>
      </c>
      <c r="F4744">
        <f t="shared" si="221"/>
        <v>0.1389216952830189</v>
      </c>
    </row>
    <row r="4745" spans="1:6" x14ac:dyDescent="0.25">
      <c r="A4745">
        <v>4736</v>
      </c>
      <c r="B4745">
        <f>'Założenia i wyniki'!$E$6*Znorm.Profile!B4745*((100-(24*'Założenia i wyniki'!$E$9))/100)</f>
        <v>0.75179826415094342</v>
      </c>
      <c r="C4745">
        <f>'Założenia i wyniki'!$E$8*Znorm.Profile!C4745*(1+'Założenia i wyniki'!$E$10/100)^24</f>
        <v>0.37537710000000002</v>
      </c>
      <c r="D4745">
        <f t="shared" si="219"/>
        <v>0.37537710000000002</v>
      </c>
      <c r="E4745">
        <f t="shared" si="220"/>
        <v>0.3764211641509434</v>
      </c>
      <c r="F4745">
        <f t="shared" si="221"/>
        <v>0</v>
      </c>
    </row>
    <row r="4746" spans="1:6" x14ac:dyDescent="0.25">
      <c r="A4746">
        <v>4737</v>
      </c>
      <c r="B4746">
        <f>'Założenia i wyniki'!$E$6*Znorm.Profile!B4746*((100-(24*'Założenia i wyniki'!$E$9))/100)</f>
        <v>1.2922664150943397</v>
      </c>
      <c r="C4746">
        <f>'Założenia i wyniki'!$E$8*Znorm.Profile!C4746*(1+'Założenia i wyniki'!$E$10/100)^24</f>
        <v>0.39560849999999997</v>
      </c>
      <c r="D4746">
        <f t="shared" si="219"/>
        <v>0.39560849999999997</v>
      </c>
      <c r="E4746">
        <f t="shared" si="220"/>
        <v>0.89665791509433967</v>
      </c>
      <c r="F4746">
        <f t="shared" si="221"/>
        <v>0</v>
      </c>
    </row>
    <row r="4747" spans="1:6" x14ac:dyDescent="0.25">
      <c r="A4747">
        <v>4738</v>
      </c>
      <c r="B4747">
        <f>'Założenia i wyniki'!$E$6*Znorm.Profile!B4747*((100-(24*'Założenia i wyniki'!$E$9))/100)</f>
        <v>1.3354105660377358</v>
      </c>
      <c r="C4747">
        <f>'Założenia i wyniki'!$E$8*Znorm.Profile!C4747*(1+'Założenia i wyniki'!$E$10/100)^24</f>
        <v>0.39629029999999998</v>
      </c>
      <c r="D4747">
        <f t="shared" ref="D4747:D4810" si="222">IF(B4747&lt;=C4747,B4747,C4747)</f>
        <v>0.39629029999999998</v>
      </c>
      <c r="E4747">
        <f t="shared" ref="E4747:E4810" si="223">IF(B4747&gt;C4747,B4747-C4747,0)</f>
        <v>0.9391202660377358</v>
      </c>
      <c r="F4747">
        <f t="shared" ref="F4747:F4810" si="224">IF(B4747&lt;C4747,C4747-B4747,0)</f>
        <v>0</v>
      </c>
    </row>
    <row r="4748" spans="1:6" x14ac:dyDescent="0.25">
      <c r="A4748">
        <v>4739</v>
      </c>
      <c r="B4748">
        <f>'Założenia i wyniki'!$E$6*Znorm.Profile!B4748*((100-(24*'Założenia i wyniki'!$E$9))/100)</f>
        <v>1.6307116981132077</v>
      </c>
      <c r="C4748">
        <f>'Założenia i wyniki'!$E$8*Znorm.Profile!C4748*(1+'Założenia i wyniki'!$E$10/100)^24</f>
        <v>0.39431699999999997</v>
      </c>
      <c r="D4748">
        <f t="shared" si="222"/>
        <v>0.39431699999999997</v>
      </c>
      <c r="E4748">
        <f t="shared" si="223"/>
        <v>1.2363946981132077</v>
      </c>
      <c r="F4748">
        <f t="shared" si="224"/>
        <v>0</v>
      </c>
    </row>
    <row r="4749" spans="1:6" x14ac:dyDescent="0.25">
      <c r="A4749">
        <v>4740</v>
      </c>
      <c r="B4749">
        <f>'Założenia i wyniki'!$E$6*Znorm.Profile!B4749*((100-(24*'Założenia i wyniki'!$E$9))/100)</f>
        <v>1.0612241509433962</v>
      </c>
      <c r="C4749">
        <f>'Założenia i wyniki'!$E$8*Znorm.Profile!C4749*(1+'Założenia i wyniki'!$E$10/100)^24</f>
        <v>0.39371849999999997</v>
      </c>
      <c r="D4749">
        <f t="shared" si="222"/>
        <v>0.39371849999999997</v>
      </c>
      <c r="E4749">
        <f t="shared" si="223"/>
        <v>0.6675056509433962</v>
      </c>
      <c r="F4749">
        <f t="shared" si="224"/>
        <v>0</v>
      </c>
    </row>
    <row r="4750" spans="1:6" x14ac:dyDescent="0.25">
      <c r="A4750">
        <v>4741</v>
      </c>
      <c r="B4750">
        <f>'Założenia i wyniki'!$E$6*Znorm.Profile!B4750*((100-(24*'Założenia i wyniki'!$E$9))/100)</f>
        <v>1.5127132075471696</v>
      </c>
      <c r="C4750">
        <f>'Założenia i wyniki'!$E$8*Znorm.Profile!C4750*(1+'Założenia i wyniki'!$E$10/100)^24</f>
        <v>0.39620385000000002</v>
      </c>
      <c r="D4750">
        <f t="shared" si="222"/>
        <v>0.39620385000000002</v>
      </c>
      <c r="E4750">
        <f t="shared" si="223"/>
        <v>1.1165093575471696</v>
      </c>
      <c r="F4750">
        <f t="shared" si="224"/>
        <v>0</v>
      </c>
    </row>
    <row r="4751" spans="1:6" x14ac:dyDescent="0.25">
      <c r="A4751">
        <v>4742</v>
      </c>
      <c r="B4751">
        <f>'Założenia i wyniki'!$E$6*Znorm.Profile!B4751*((100-(24*'Założenia i wyniki'!$E$9))/100)</f>
        <v>1.4851192452830186</v>
      </c>
      <c r="C4751">
        <f>'Założenia i wyniki'!$E$8*Znorm.Profile!C4751*(1+'Założenia i wyniki'!$E$10/100)^24</f>
        <v>0.38659389999999999</v>
      </c>
      <c r="D4751">
        <f t="shared" si="222"/>
        <v>0.38659389999999999</v>
      </c>
      <c r="E4751">
        <f t="shared" si="223"/>
        <v>1.0985253452830186</v>
      </c>
      <c r="F4751">
        <f t="shared" si="224"/>
        <v>0</v>
      </c>
    </row>
    <row r="4752" spans="1:6" x14ac:dyDescent="0.25">
      <c r="A4752">
        <v>4743</v>
      </c>
      <c r="B4752">
        <f>'Założenia i wyniki'!$E$6*Znorm.Profile!B4752*((100-(24*'Założenia i wyniki'!$E$9))/100)</f>
        <v>1.3651388679245282</v>
      </c>
      <c r="C4752">
        <f>'Założenia i wyniki'!$E$8*Znorm.Profile!C4752*(1+'Założenia i wyniki'!$E$10/100)^24</f>
        <v>0.39894820000000003</v>
      </c>
      <c r="D4752">
        <f t="shared" si="222"/>
        <v>0.39894820000000003</v>
      </c>
      <c r="E4752">
        <f t="shared" si="223"/>
        <v>0.96619066792452823</v>
      </c>
      <c r="F4752">
        <f t="shared" si="224"/>
        <v>0</v>
      </c>
    </row>
    <row r="4753" spans="1:6" x14ac:dyDescent="0.25">
      <c r="A4753">
        <v>4744</v>
      </c>
      <c r="B4753">
        <f>'Założenia i wyniki'!$E$6*Znorm.Profile!B4753*((100-(24*'Założenia i wyniki'!$E$9))/100)</f>
        <v>0.90061509433962261</v>
      </c>
      <c r="C4753">
        <f>'Założenia i wyniki'!$E$8*Znorm.Profile!C4753*(1+'Założenia i wyniki'!$E$10/100)^24</f>
        <v>0.40583304999999997</v>
      </c>
      <c r="D4753">
        <f t="shared" si="222"/>
        <v>0.40583304999999997</v>
      </c>
      <c r="E4753">
        <f t="shared" si="223"/>
        <v>0.49478204433962264</v>
      </c>
      <c r="F4753">
        <f t="shared" si="224"/>
        <v>0</v>
      </c>
    </row>
    <row r="4754" spans="1:6" x14ac:dyDescent="0.25">
      <c r="A4754">
        <v>4745</v>
      </c>
      <c r="B4754">
        <f>'Założenia i wyniki'!$E$6*Znorm.Profile!B4754*((100-(24*'Założenia i wyniki'!$E$9))/100)</f>
        <v>0.57380958490566036</v>
      </c>
      <c r="C4754">
        <f>'Założenia i wyniki'!$E$8*Znorm.Profile!C4754*(1+'Założenia i wyniki'!$E$10/100)^24</f>
        <v>0.41384735</v>
      </c>
      <c r="D4754">
        <f t="shared" si="222"/>
        <v>0.41384735</v>
      </c>
      <c r="E4754">
        <f t="shared" si="223"/>
        <v>0.15996223490566036</v>
      </c>
      <c r="F4754">
        <f t="shared" si="224"/>
        <v>0</v>
      </c>
    </row>
    <row r="4755" spans="1:6" x14ac:dyDescent="0.25">
      <c r="A4755">
        <v>4746</v>
      </c>
      <c r="B4755">
        <f>'Założenia i wyniki'!$E$6*Znorm.Profile!B4755*((100-(24*'Założenia i wyniki'!$E$9))/100)</f>
        <v>0.29611675471698112</v>
      </c>
      <c r="C4755">
        <f>'Założenia i wyniki'!$E$8*Znorm.Profile!C4755*(1+'Założenia i wyniki'!$E$10/100)^24</f>
        <v>0.41537475000000001</v>
      </c>
      <c r="D4755">
        <f t="shared" si="222"/>
        <v>0.29611675471698112</v>
      </c>
      <c r="E4755">
        <f t="shared" si="223"/>
        <v>0</v>
      </c>
      <c r="F4755">
        <f t="shared" si="224"/>
        <v>0.11925799528301889</v>
      </c>
    </row>
    <row r="4756" spans="1:6" x14ac:dyDescent="0.25">
      <c r="A4756">
        <v>4747</v>
      </c>
      <c r="B4756">
        <f>'Założenia i wyniki'!$E$6*Znorm.Profile!B4756*((100-(24*'Założenia i wyniki'!$E$9))/100)</f>
        <v>0.10819577358490565</v>
      </c>
      <c r="C4756">
        <f>'Założenia i wyniki'!$E$8*Znorm.Profile!C4756*(1+'Założenia i wyniki'!$E$10/100)^24</f>
        <v>0.43186815000000001</v>
      </c>
      <c r="D4756">
        <f t="shared" si="222"/>
        <v>0.10819577358490565</v>
      </c>
      <c r="E4756">
        <f t="shared" si="223"/>
        <v>0</v>
      </c>
      <c r="F4756">
        <f t="shared" si="224"/>
        <v>0.32367237641509439</v>
      </c>
    </row>
    <row r="4757" spans="1:6" x14ac:dyDescent="0.25">
      <c r="A4757">
        <v>4748</v>
      </c>
      <c r="B4757">
        <f>'Założenia i wyniki'!$E$6*Znorm.Profile!B4757*((100-(24*'Założenia i wyniki'!$E$9))/100)</f>
        <v>0</v>
      </c>
      <c r="C4757">
        <f>'Założenia i wyniki'!$E$8*Znorm.Profile!C4757*(1+'Założenia i wyniki'!$E$10/100)^24</f>
        <v>0.45181640000000001</v>
      </c>
      <c r="D4757">
        <f t="shared" si="222"/>
        <v>0</v>
      </c>
      <c r="E4757">
        <f t="shared" si="223"/>
        <v>0</v>
      </c>
      <c r="F4757">
        <f t="shared" si="224"/>
        <v>0.45181640000000001</v>
      </c>
    </row>
    <row r="4758" spans="1:6" x14ac:dyDescent="0.25">
      <c r="A4758">
        <v>4749</v>
      </c>
      <c r="B4758">
        <f>'Założenia i wyniki'!$E$6*Znorm.Profile!B4758*((100-(24*'Założenia i wyniki'!$E$9))/100)</f>
        <v>0</v>
      </c>
      <c r="C4758">
        <f>'Założenia i wyniki'!$E$8*Znorm.Profile!C4758*(1+'Założenia i wyniki'!$E$10/100)^24</f>
        <v>0.48006700000000002</v>
      </c>
      <c r="D4758">
        <f t="shared" si="222"/>
        <v>0</v>
      </c>
      <c r="E4758">
        <f t="shared" si="223"/>
        <v>0</v>
      </c>
      <c r="F4758">
        <f t="shared" si="224"/>
        <v>0.48006700000000002</v>
      </c>
    </row>
    <row r="4759" spans="1:6" x14ac:dyDescent="0.25">
      <c r="A4759">
        <v>4750</v>
      </c>
      <c r="B4759">
        <f>'Założenia i wyniki'!$E$6*Znorm.Profile!B4759*((100-(24*'Założenia i wyniki'!$E$9))/100)</f>
        <v>0</v>
      </c>
      <c r="C4759">
        <f>'Założenia i wyniki'!$E$8*Znorm.Profile!C4759*(1+'Założenia i wyniki'!$E$10/100)^24</f>
        <v>0.41394955</v>
      </c>
      <c r="D4759">
        <f t="shared" si="222"/>
        <v>0</v>
      </c>
      <c r="E4759">
        <f t="shared" si="223"/>
        <v>0</v>
      </c>
      <c r="F4759">
        <f t="shared" si="224"/>
        <v>0.41394955</v>
      </c>
    </row>
    <row r="4760" spans="1:6" x14ac:dyDescent="0.25">
      <c r="A4760">
        <v>4751</v>
      </c>
      <c r="B4760">
        <f>'Założenia i wyniki'!$E$6*Znorm.Profile!B4760*((100-(24*'Założenia i wyniki'!$E$9))/100)</f>
        <v>0</v>
      </c>
      <c r="C4760">
        <f>'Założenia i wyniki'!$E$8*Znorm.Profile!C4760*(1+'Założenia i wyniki'!$E$10/100)^24</f>
        <v>0.32397995000000002</v>
      </c>
      <c r="D4760">
        <f t="shared" si="222"/>
        <v>0</v>
      </c>
      <c r="E4760">
        <f t="shared" si="223"/>
        <v>0</v>
      </c>
      <c r="F4760">
        <f t="shared" si="224"/>
        <v>0.32397995000000002</v>
      </c>
    </row>
    <row r="4761" spans="1:6" x14ac:dyDescent="0.25">
      <c r="A4761">
        <v>4752</v>
      </c>
      <c r="B4761">
        <f>'Założenia i wyniki'!$E$6*Znorm.Profile!B4761*((100-(24*'Założenia i wyniki'!$E$9))/100)</f>
        <v>0</v>
      </c>
      <c r="C4761">
        <f>'Założenia i wyniki'!$E$8*Znorm.Profile!C4761*(1+'Założenia i wyniki'!$E$10/100)^24</f>
        <v>0.25599489999999997</v>
      </c>
      <c r="D4761">
        <f t="shared" si="222"/>
        <v>0</v>
      </c>
      <c r="E4761">
        <f t="shared" si="223"/>
        <v>0</v>
      </c>
      <c r="F4761">
        <f t="shared" si="224"/>
        <v>0.25599489999999997</v>
      </c>
    </row>
    <row r="4762" spans="1:6" x14ac:dyDescent="0.25">
      <c r="A4762">
        <v>4753</v>
      </c>
      <c r="B4762">
        <f>'Założenia i wyniki'!$E$6*Znorm.Profile!B4762*((100-(24*'Założenia i wyniki'!$E$9))/100)</f>
        <v>0</v>
      </c>
      <c r="C4762">
        <f>'Założenia i wyniki'!$E$8*Znorm.Profile!C4762*(1+'Założenia i wyniki'!$E$10/100)^24</f>
        <v>0.21584185</v>
      </c>
      <c r="D4762">
        <f t="shared" si="222"/>
        <v>0</v>
      </c>
      <c r="E4762">
        <f t="shared" si="223"/>
        <v>0</v>
      </c>
      <c r="F4762">
        <f t="shared" si="224"/>
        <v>0.21584185</v>
      </c>
    </row>
    <row r="4763" spans="1:6" x14ac:dyDescent="0.25">
      <c r="A4763">
        <v>4754</v>
      </c>
      <c r="B4763">
        <f>'Założenia i wyniki'!$E$6*Znorm.Profile!B4763*((100-(24*'Założenia i wyniki'!$E$9))/100)</f>
        <v>0</v>
      </c>
      <c r="C4763">
        <f>'Założenia i wyniki'!$E$8*Znorm.Profile!C4763*(1+'Założenia i wyniki'!$E$10/100)^24</f>
        <v>0.1961666</v>
      </c>
      <c r="D4763">
        <f t="shared" si="222"/>
        <v>0</v>
      </c>
      <c r="E4763">
        <f t="shared" si="223"/>
        <v>0</v>
      </c>
      <c r="F4763">
        <f t="shared" si="224"/>
        <v>0.1961666</v>
      </c>
    </row>
    <row r="4764" spans="1:6" x14ac:dyDescent="0.25">
      <c r="A4764">
        <v>4755</v>
      </c>
      <c r="B4764">
        <f>'Założenia i wyniki'!$E$6*Znorm.Profile!B4764*((100-(24*'Założenia i wyniki'!$E$9))/100)</f>
        <v>0</v>
      </c>
      <c r="C4764">
        <f>'Założenia i wyniki'!$E$8*Znorm.Profile!C4764*(1+'Założenia i wyniki'!$E$10/100)^24</f>
        <v>0.18964400000000001</v>
      </c>
      <c r="D4764">
        <f t="shared" si="222"/>
        <v>0</v>
      </c>
      <c r="E4764">
        <f t="shared" si="223"/>
        <v>0</v>
      </c>
      <c r="F4764">
        <f t="shared" si="224"/>
        <v>0.18964400000000001</v>
      </c>
    </row>
    <row r="4765" spans="1:6" x14ac:dyDescent="0.25">
      <c r="A4765">
        <v>4756</v>
      </c>
      <c r="B4765">
        <f>'Założenia i wyniki'!$E$6*Znorm.Profile!B4765*((100-(24*'Założenia i wyniki'!$E$9))/100)</f>
        <v>0</v>
      </c>
      <c r="C4765">
        <f>'Założenia i wyniki'!$E$8*Znorm.Profile!C4765*(1+'Założenia i wyniki'!$E$10/100)^24</f>
        <v>0.19561464999999997</v>
      </c>
      <c r="D4765">
        <f t="shared" si="222"/>
        <v>0</v>
      </c>
      <c r="E4765">
        <f t="shared" si="223"/>
        <v>0</v>
      </c>
      <c r="F4765">
        <f t="shared" si="224"/>
        <v>0.19561464999999997</v>
      </c>
    </row>
    <row r="4766" spans="1:6" x14ac:dyDescent="0.25">
      <c r="A4766">
        <v>4757</v>
      </c>
      <c r="B4766">
        <f>'Założenia i wyniki'!$E$6*Znorm.Profile!B4766*((100-(24*'Założenia i wyniki'!$E$9))/100)</f>
        <v>1.2972211320754715E-3</v>
      </c>
      <c r="C4766">
        <f>'Założenia i wyniki'!$E$8*Znorm.Profile!C4766*(1+'Założenia i wyniki'!$E$10/100)^24</f>
        <v>0.22527119999999998</v>
      </c>
      <c r="D4766">
        <f t="shared" si="222"/>
        <v>1.2972211320754715E-3</v>
      </c>
      <c r="E4766">
        <f t="shared" si="223"/>
        <v>0</v>
      </c>
      <c r="F4766">
        <f t="shared" si="224"/>
        <v>0.2239739788679245</v>
      </c>
    </row>
    <row r="4767" spans="1:6" x14ac:dyDescent="0.25">
      <c r="A4767">
        <v>4758</v>
      </c>
      <c r="B4767">
        <f>'Założenia i wyniki'!$E$6*Znorm.Profile!B4767*((100-(24*'Założenia i wyniki'!$E$9))/100)</f>
        <v>6.5495260377358491E-2</v>
      </c>
      <c r="C4767">
        <f>'Założenia i wyniki'!$E$8*Znorm.Profile!C4767*(1+'Założenia i wyniki'!$E$10/100)^24</f>
        <v>0.27143515000000001</v>
      </c>
      <c r="D4767">
        <f t="shared" si="222"/>
        <v>6.5495260377358491E-2</v>
      </c>
      <c r="E4767">
        <f t="shared" si="223"/>
        <v>0</v>
      </c>
      <c r="F4767">
        <f t="shared" si="224"/>
        <v>0.20593988962264154</v>
      </c>
    </row>
    <row r="4768" spans="1:6" x14ac:dyDescent="0.25">
      <c r="A4768">
        <v>4759</v>
      </c>
      <c r="B4768">
        <f>'Założenia i wyniki'!$E$6*Znorm.Profile!B4768*((100-(24*'Założenia i wyniki'!$E$9))/100)</f>
        <v>0.24033426415094342</v>
      </c>
      <c r="C4768">
        <f>'Założenia i wyniki'!$E$8*Znorm.Profile!C4768*(1+'Założenia i wyniki'!$E$10/100)^24</f>
        <v>0.32605650000000003</v>
      </c>
      <c r="D4768">
        <f t="shared" si="222"/>
        <v>0.24033426415094342</v>
      </c>
      <c r="E4768">
        <f t="shared" si="223"/>
        <v>0</v>
      </c>
      <c r="F4768">
        <f t="shared" si="224"/>
        <v>8.5722235849056611E-2</v>
      </c>
    </row>
    <row r="4769" spans="1:6" x14ac:dyDescent="0.25">
      <c r="A4769">
        <v>4760</v>
      </c>
      <c r="B4769">
        <f>'Założenia i wyniki'!$E$6*Znorm.Profile!B4769*((100-(24*'Założenia i wyniki'!$E$9))/100)</f>
        <v>0.69933924528301883</v>
      </c>
      <c r="C4769">
        <f>'Założenia i wyniki'!$E$8*Znorm.Profile!C4769*(1+'Założenia i wyniki'!$E$10/100)^24</f>
        <v>0.37648904999999999</v>
      </c>
      <c r="D4769">
        <f t="shared" si="222"/>
        <v>0.37648904999999999</v>
      </c>
      <c r="E4769">
        <f t="shared" si="223"/>
        <v>0.32285019528301884</v>
      </c>
      <c r="F4769">
        <f t="shared" si="224"/>
        <v>0</v>
      </c>
    </row>
    <row r="4770" spans="1:6" x14ac:dyDescent="0.25">
      <c r="A4770">
        <v>4761</v>
      </c>
      <c r="B4770">
        <f>'Założenia i wyniki'!$E$6*Znorm.Profile!B4770*((100-(24*'Założenia i wyniki'!$E$9))/100)</f>
        <v>0.46193969811320751</v>
      </c>
      <c r="C4770">
        <f>'Założenia i wyniki'!$E$8*Znorm.Profile!C4770*(1+'Założenia i wyniki'!$E$10/100)^24</f>
        <v>0.42379855</v>
      </c>
      <c r="D4770">
        <f t="shared" si="222"/>
        <v>0.42379855</v>
      </c>
      <c r="E4770">
        <f t="shared" si="223"/>
        <v>3.8141148113207513E-2</v>
      </c>
      <c r="F4770">
        <f t="shared" si="224"/>
        <v>0</v>
      </c>
    </row>
    <row r="4771" spans="1:6" x14ac:dyDescent="0.25">
      <c r="A4771">
        <v>4762</v>
      </c>
      <c r="B4771">
        <f>'Założenia i wyniki'!$E$6*Znorm.Profile!B4771*((100-(24*'Założenia i wyniki'!$E$9))/100)</f>
        <v>0.83391698113207535</v>
      </c>
      <c r="C4771">
        <f>'Założenia i wyniki'!$E$8*Znorm.Profile!C4771*(1+'Założenia i wyniki'!$E$10/100)^24</f>
        <v>0.44016910000000004</v>
      </c>
      <c r="D4771">
        <f t="shared" si="222"/>
        <v>0.44016910000000004</v>
      </c>
      <c r="E4771">
        <f t="shared" si="223"/>
        <v>0.39374788113207532</v>
      </c>
      <c r="F4771">
        <f t="shared" si="224"/>
        <v>0</v>
      </c>
    </row>
    <row r="4772" spans="1:6" x14ac:dyDescent="0.25">
      <c r="A4772">
        <v>4763</v>
      </c>
      <c r="B4772">
        <f>'Założenia i wyniki'!$E$6*Znorm.Profile!B4772*((100-(24*'Założenia i wyniki'!$E$9))/100)</f>
        <v>1.1146588679245284</v>
      </c>
      <c r="C4772">
        <f>'Założenia i wyniki'!$E$8*Znorm.Profile!C4772*(1+'Założenia i wyniki'!$E$10/100)^24</f>
        <v>0.44766575000000003</v>
      </c>
      <c r="D4772">
        <f t="shared" si="222"/>
        <v>0.44766575000000003</v>
      </c>
      <c r="E4772">
        <f t="shared" si="223"/>
        <v>0.66699311792452831</v>
      </c>
      <c r="F4772">
        <f t="shared" si="224"/>
        <v>0</v>
      </c>
    </row>
    <row r="4773" spans="1:6" x14ac:dyDescent="0.25">
      <c r="A4773">
        <v>4764</v>
      </c>
      <c r="B4773">
        <f>'Założenia i wyniki'!$E$6*Znorm.Profile!B4773*((100-(24*'Założenia i wyniki'!$E$9))/100)</f>
        <v>1.3457011320754717</v>
      </c>
      <c r="C4773">
        <f>'Założenia i wyniki'!$E$8*Znorm.Profile!C4773*(1+'Założenia i wyniki'!$E$10/100)^24</f>
        <v>0.44033325000000001</v>
      </c>
      <c r="D4773">
        <f t="shared" si="222"/>
        <v>0.44033325000000001</v>
      </c>
      <c r="E4773">
        <f t="shared" si="223"/>
        <v>0.9053678820754717</v>
      </c>
      <c r="F4773">
        <f t="shared" si="224"/>
        <v>0</v>
      </c>
    </row>
    <row r="4774" spans="1:6" x14ac:dyDescent="0.25">
      <c r="A4774">
        <v>4765</v>
      </c>
      <c r="B4774">
        <f>'Założenia i wyniki'!$E$6*Znorm.Profile!B4774*((100-(24*'Założenia i wyniki'!$E$9))/100)</f>
        <v>1.0597758490566038</v>
      </c>
      <c r="C4774">
        <f>'Założenia i wyniki'!$E$8*Znorm.Profile!C4774*(1+'Założenia i wyniki'!$E$10/100)^24</f>
        <v>0.44578485000000001</v>
      </c>
      <c r="D4774">
        <f t="shared" si="222"/>
        <v>0.44578485000000001</v>
      </c>
      <c r="E4774">
        <f t="shared" si="223"/>
        <v>0.61399099905660381</v>
      </c>
      <c r="F4774">
        <f t="shared" si="224"/>
        <v>0</v>
      </c>
    </row>
    <row r="4775" spans="1:6" x14ac:dyDescent="0.25">
      <c r="A4775">
        <v>4766</v>
      </c>
      <c r="B4775">
        <f>'Założenia i wyniki'!$E$6*Znorm.Profile!B4775*((100-(24*'Założenia i wyniki'!$E$9))/100)</f>
        <v>1.0156407547169812</v>
      </c>
      <c r="C4775">
        <f>'Założenia i wyniki'!$E$8*Znorm.Profile!C4775*(1+'Założenia i wyniki'!$E$10/100)^24</f>
        <v>0.43131935000000005</v>
      </c>
      <c r="D4775">
        <f t="shared" si="222"/>
        <v>0.43131935000000005</v>
      </c>
      <c r="E4775">
        <f t="shared" si="223"/>
        <v>0.58432140471698113</v>
      </c>
      <c r="F4775">
        <f t="shared" si="224"/>
        <v>0</v>
      </c>
    </row>
    <row r="4776" spans="1:6" x14ac:dyDescent="0.25">
      <c r="A4776">
        <v>4767</v>
      </c>
      <c r="B4776">
        <f>'Założenia i wyniki'!$E$6*Znorm.Profile!B4776*((100-(24*'Założenia i wyniki'!$E$9))/100)</f>
        <v>0.40646211320754716</v>
      </c>
      <c r="C4776">
        <f>'Założenia i wyniki'!$E$8*Znorm.Profile!C4776*(1+'Założenia i wyniki'!$E$10/100)^24</f>
        <v>0.4309984</v>
      </c>
      <c r="D4776">
        <f t="shared" si="222"/>
        <v>0.40646211320754716</v>
      </c>
      <c r="E4776">
        <f t="shared" si="223"/>
        <v>0</v>
      </c>
      <c r="F4776">
        <f t="shared" si="224"/>
        <v>2.4536286792452844E-2</v>
      </c>
    </row>
    <row r="4777" spans="1:6" x14ac:dyDescent="0.25">
      <c r="A4777">
        <v>4768</v>
      </c>
      <c r="B4777">
        <f>'Założenia i wyniki'!$E$6*Znorm.Profile!B4777*((100-(24*'Założenia i wyniki'!$E$9))/100)</f>
        <v>0.22982264150943396</v>
      </c>
      <c r="C4777">
        <f>'Założenia i wyniki'!$E$8*Znorm.Profile!C4777*(1+'Założenia i wyniki'!$E$10/100)^24</f>
        <v>0.42587684999999997</v>
      </c>
      <c r="D4777">
        <f t="shared" si="222"/>
        <v>0.22982264150943396</v>
      </c>
      <c r="E4777">
        <f t="shared" si="223"/>
        <v>0</v>
      </c>
      <c r="F4777">
        <f t="shared" si="224"/>
        <v>0.19605420849056601</v>
      </c>
    </row>
    <row r="4778" spans="1:6" x14ac:dyDescent="0.25">
      <c r="A4778">
        <v>4769</v>
      </c>
      <c r="B4778">
        <f>'Założenia i wyniki'!$E$6*Znorm.Profile!B4778*((100-(24*'Założenia i wyniki'!$E$9))/100)</f>
        <v>0.19872988679245279</v>
      </c>
      <c r="C4778">
        <f>'Założenia i wyniki'!$E$8*Znorm.Profile!C4778*(1+'Założenia i wyniki'!$E$10/100)^24</f>
        <v>0.41701379999999999</v>
      </c>
      <c r="D4778">
        <f t="shared" si="222"/>
        <v>0.19872988679245279</v>
      </c>
      <c r="E4778">
        <f t="shared" si="223"/>
        <v>0</v>
      </c>
      <c r="F4778">
        <f t="shared" si="224"/>
        <v>0.2182839132075472</v>
      </c>
    </row>
    <row r="4779" spans="1:6" x14ac:dyDescent="0.25">
      <c r="A4779">
        <v>4770</v>
      </c>
      <c r="B4779">
        <f>'Założenia i wyniki'!$E$6*Znorm.Profile!B4779*((100-(24*'Założenia i wyniki'!$E$9))/100)</f>
        <v>0.11866166037735847</v>
      </c>
      <c r="C4779">
        <f>'Założenia i wyniki'!$E$8*Znorm.Profile!C4779*(1+'Założenia i wyniki'!$E$10/100)^24</f>
        <v>0.41701064999999998</v>
      </c>
      <c r="D4779">
        <f t="shared" si="222"/>
        <v>0.11866166037735847</v>
      </c>
      <c r="E4779">
        <f t="shared" si="223"/>
        <v>0</v>
      </c>
      <c r="F4779">
        <f t="shared" si="224"/>
        <v>0.2983489896226415</v>
      </c>
    </row>
    <row r="4780" spans="1:6" x14ac:dyDescent="0.25">
      <c r="A4780">
        <v>4771</v>
      </c>
      <c r="B4780">
        <f>'Założenia i wyniki'!$E$6*Znorm.Profile!B4780*((100-(24*'Założenia i wyniki'!$E$9))/100)</f>
        <v>3.5717411320754712E-2</v>
      </c>
      <c r="C4780">
        <f>'Założenia i wyniki'!$E$8*Znorm.Profile!C4780*(1+'Założenia i wyniki'!$E$10/100)^24</f>
        <v>0.43343019999999999</v>
      </c>
      <c r="D4780">
        <f t="shared" si="222"/>
        <v>3.5717411320754712E-2</v>
      </c>
      <c r="E4780">
        <f t="shared" si="223"/>
        <v>0</v>
      </c>
      <c r="F4780">
        <f t="shared" si="224"/>
        <v>0.39771278867924525</v>
      </c>
    </row>
    <row r="4781" spans="1:6" x14ac:dyDescent="0.25">
      <c r="A4781">
        <v>4772</v>
      </c>
      <c r="B4781">
        <f>'Założenia i wyniki'!$E$6*Znorm.Profile!B4781*((100-(24*'Założenia i wyniki'!$E$9))/100)</f>
        <v>0</v>
      </c>
      <c r="C4781">
        <f>'Założenia i wyniki'!$E$8*Znorm.Profile!C4781*(1+'Założenia i wyniki'!$E$10/100)^24</f>
        <v>0.4501889</v>
      </c>
      <c r="D4781">
        <f t="shared" si="222"/>
        <v>0</v>
      </c>
      <c r="E4781">
        <f t="shared" si="223"/>
        <v>0</v>
      </c>
      <c r="F4781">
        <f t="shared" si="224"/>
        <v>0.4501889</v>
      </c>
    </row>
    <row r="4782" spans="1:6" x14ac:dyDescent="0.25">
      <c r="A4782">
        <v>4773</v>
      </c>
      <c r="B4782">
        <f>'Założenia i wyniki'!$E$6*Znorm.Profile!B4782*((100-(24*'Założenia i wyniki'!$E$9))/100)</f>
        <v>0</v>
      </c>
      <c r="C4782">
        <f>'Założenia i wyniki'!$E$8*Znorm.Profile!C4782*(1+'Założenia i wyniki'!$E$10/100)^24</f>
        <v>0.46532955000000004</v>
      </c>
      <c r="D4782">
        <f t="shared" si="222"/>
        <v>0</v>
      </c>
      <c r="E4782">
        <f t="shared" si="223"/>
        <v>0</v>
      </c>
      <c r="F4782">
        <f t="shared" si="224"/>
        <v>0.46532955000000004</v>
      </c>
    </row>
    <row r="4783" spans="1:6" x14ac:dyDescent="0.25">
      <c r="A4783">
        <v>4774</v>
      </c>
      <c r="B4783">
        <f>'Założenia i wyniki'!$E$6*Znorm.Profile!B4783*((100-(24*'Założenia i wyniki'!$E$9))/100)</f>
        <v>0</v>
      </c>
      <c r="C4783">
        <f>'Założenia i wyniki'!$E$8*Znorm.Profile!C4783*(1+'Założenia i wyniki'!$E$10/100)^24</f>
        <v>0.41422639999999999</v>
      </c>
      <c r="D4783">
        <f t="shared" si="222"/>
        <v>0</v>
      </c>
      <c r="E4783">
        <f t="shared" si="223"/>
        <v>0</v>
      </c>
      <c r="F4783">
        <f t="shared" si="224"/>
        <v>0.41422639999999999</v>
      </c>
    </row>
    <row r="4784" spans="1:6" x14ac:dyDescent="0.25">
      <c r="A4784">
        <v>4775</v>
      </c>
      <c r="B4784">
        <f>'Założenia i wyniki'!$E$6*Znorm.Profile!B4784*((100-(24*'Założenia i wyniki'!$E$9))/100)</f>
        <v>0</v>
      </c>
      <c r="C4784">
        <f>'Założenia i wyniki'!$E$8*Znorm.Profile!C4784*(1+'Założenia i wyniki'!$E$10/100)^24</f>
        <v>0.33089525000000003</v>
      </c>
      <c r="D4784">
        <f t="shared" si="222"/>
        <v>0</v>
      </c>
      <c r="E4784">
        <f t="shared" si="223"/>
        <v>0</v>
      </c>
      <c r="F4784">
        <f t="shared" si="224"/>
        <v>0.33089525000000003</v>
      </c>
    </row>
    <row r="4785" spans="1:6" x14ac:dyDescent="0.25">
      <c r="A4785">
        <v>4776</v>
      </c>
      <c r="B4785">
        <f>'Założenia i wyniki'!$E$6*Znorm.Profile!B4785*((100-(24*'Założenia i wyniki'!$E$9))/100)</f>
        <v>0</v>
      </c>
      <c r="C4785">
        <f>'Założenia i wyniki'!$E$8*Znorm.Profile!C4785*(1+'Założenia i wyniki'!$E$10/100)^24</f>
        <v>0.26501895000000003</v>
      </c>
      <c r="D4785">
        <f t="shared" si="222"/>
        <v>0</v>
      </c>
      <c r="E4785">
        <f t="shared" si="223"/>
        <v>0</v>
      </c>
      <c r="F4785">
        <f t="shared" si="224"/>
        <v>0.26501895000000003</v>
      </c>
    </row>
    <row r="4786" spans="1:6" x14ac:dyDescent="0.25">
      <c r="A4786">
        <v>4777</v>
      </c>
      <c r="B4786">
        <f>'Założenia i wyniki'!$E$6*Znorm.Profile!B4786*((100-(24*'Założenia i wyniki'!$E$9))/100)</f>
        <v>0</v>
      </c>
      <c r="C4786">
        <f>'Założenia i wyniki'!$E$8*Znorm.Profile!C4786*(1+'Założenia i wyniki'!$E$10/100)^24</f>
        <v>0.2195011</v>
      </c>
      <c r="D4786">
        <f t="shared" si="222"/>
        <v>0</v>
      </c>
      <c r="E4786">
        <f t="shared" si="223"/>
        <v>0</v>
      </c>
      <c r="F4786">
        <f t="shared" si="224"/>
        <v>0.2195011</v>
      </c>
    </row>
    <row r="4787" spans="1:6" x14ac:dyDescent="0.25">
      <c r="A4787">
        <v>4778</v>
      </c>
      <c r="B4787">
        <f>'Założenia i wyniki'!$E$6*Znorm.Profile!B4787*((100-(24*'Założenia i wyniki'!$E$9))/100)</f>
        <v>0</v>
      </c>
      <c r="C4787">
        <f>'Założenia i wyniki'!$E$8*Znorm.Profile!C4787*(1+'Założenia i wyniki'!$E$10/100)^24</f>
        <v>0.19780775000000003</v>
      </c>
      <c r="D4787">
        <f t="shared" si="222"/>
        <v>0</v>
      </c>
      <c r="E4787">
        <f t="shared" si="223"/>
        <v>0</v>
      </c>
      <c r="F4787">
        <f t="shared" si="224"/>
        <v>0.19780775000000003</v>
      </c>
    </row>
    <row r="4788" spans="1:6" x14ac:dyDescent="0.25">
      <c r="A4788">
        <v>4779</v>
      </c>
      <c r="B4788">
        <f>'Założenia i wyniki'!$E$6*Znorm.Profile!B4788*((100-(24*'Założenia i wyniki'!$E$9))/100)</f>
        <v>0</v>
      </c>
      <c r="C4788">
        <f>'Założenia i wyniki'!$E$8*Znorm.Profile!C4788*(1+'Założenia i wyniki'!$E$10/100)^24</f>
        <v>0.19007659999999998</v>
      </c>
      <c r="D4788">
        <f t="shared" si="222"/>
        <v>0</v>
      </c>
      <c r="E4788">
        <f t="shared" si="223"/>
        <v>0</v>
      </c>
      <c r="F4788">
        <f t="shared" si="224"/>
        <v>0.19007659999999998</v>
      </c>
    </row>
    <row r="4789" spans="1:6" x14ac:dyDescent="0.25">
      <c r="A4789">
        <v>4780</v>
      </c>
      <c r="B4789">
        <f>'Założenia i wyniki'!$E$6*Znorm.Profile!B4789*((100-(24*'Założenia i wyniki'!$E$9))/100)</f>
        <v>0</v>
      </c>
      <c r="C4789">
        <f>'Założenia i wyniki'!$E$8*Znorm.Profile!C4789*(1+'Założenia i wyniki'!$E$10/100)^24</f>
        <v>0.19003389999999998</v>
      </c>
      <c r="D4789">
        <f t="shared" si="222"/>
        <v>0</v>
      </c>
      <c r="E4789">
        <f t="shared" si="223"/>
        <v>0</v>
      </c>
      <c r="F4789">
        <f t="shared" si="224"/>
        <v>0.19003389999999998</v>
      </c>
    </row>
    <row r="4790" spans="1:6" x14ac:dyDescent="0.25">
      <c r="A4790">
        <v>4781</v>
      </c>
      <c r="B4790">
        <f>'Założenia i wyniki'!$E$6*Znorm.Profile!B4790*((100-(24*'Założenia i wyniki'!$E$9))/100)</f>
        <v>1.6500732075471695E-3</v>
      </c>
      <c r="C4790">
        <f>'Założenia i wyniki'!$E$8*Znorm.Profile!C4790*(1+'Założenia i wyniki'!$E$10/100)^24</f>
        <v>0.21541940000000001</v>
      </c>
      <c r="D4790">
        <f t="shared" si="222"/>
        <v>1.6500732075471695E-3</v>
      </c>
      <c r="E4790">
        <f t="shared" si="223"/>
        <v>0</v>
      </c>
      <c r="F4790">
        <f t="shared" si="224"/>
        <v>0.21376932679245284</v>
      </c>
    </row>
    <row r="4791" spans="1:6" x14ac:dyDescent="0.25">
      <c r="A4791">
        <v>4782</v>
      </c>
      <c r="B4791">
        <f>'Założenia i wyniki'!$E$6*Znorm.Profile!B4791*((100-(24*'Założenia i wyniki'!$E$9))/100)</f>
        <v>6.8865230188679238E-2</v>
      </c>
      <c r="C4791">
        <f>'Założenia i wyniki'!$E$8*Znorm.Profile!C4791*(1+'Założenia i wyniki'!$E$10/100)^24</f>
        <v>0.25286449999999999</v>
      </c>
      <c r="D4791">
        <f t="shared" si="222"/>
        <v>6.8865230188679238E-2</v>
      </c>
      <c r="E4791">
        <f t="shared" si="223"/>
        <v>0</v>
      </c>
      <c r="F4791">
        <f t="shared" si="224"/>
        <v>0.18399926981132075</v>
      </c>
    </row>
    <row r="4792" spans="1:6" x14ac:dyDescent="0.25">
      <c r="A4792">
        <v>4783</v>
      </c>
      <c r="B4792">
        <f>'Założenia i wyniki'!$E$6*Znorm.Profile!B4792*((100-(24*'Założenia i wyniki'!$E$9))/100)</f>
        <v>0.16618120754716978</v>
      </c>
      <c r="C4792">
        <f>'Założenia i wyniki'!$E$8*Znorm.Profile!C4792*(1+'Założenia i wyniki'!$E$10/100)^24</f>
        <v>0.31207014999999999</v>
      </c>
      <c r="D4792">
        <f t="shared" si="222"/>
        <v>0.16618120754716978</v>
      </c>
      <c r="E4792">
        <f t="shared" si="223"/>
        <v>0</v>
      </c>
      <c r="F4792">
        <f t="shared" si="224"/>
        <v>0.14588894245283021</v>
      </c>
    </row>
    <row r="4793" spans="1:6" x14ac:dyDescent="0.25">
      <c r="A4793">
        <v>4784</v>
      </c>
      <c r="B4793">
        <f>'Założenia i wyniki'!$E$6*Znorm.Profile!B4793*((100-(24*'Założenia i wyniki'!$E$9))/100)</f>
        <v>0.84352150943396198</v>
      </c>
      <c r="C4793">
        <f>'Założenia i wyniki'!$E$8*Znorm.Profile!C4793*(1+'Założenia i wyniki'!$E$10/100)^24</f>
        <v>0.37112355000000002</v>
      </c>
      <c r="D4793">
        <f t="shared" si="222"/>
        <v>0.37112355000000002</v>
      </c>
      <c r="E4793">
        <f t="shared" si="223"/>
        <v>0.47239795943396196</v>
      </c>
      <c r="F4793">
        <f t="shared" si="224"/>
        <v>0</v>
      </c>
    </row>
    <row r="4794" spans="1:6" x14ac:dyDescent="0.25">
      <c r="A4794">
        <v>4785</v>
      </c>
      <c r="B4794">
        <f>'Założenia i wyniki'!$E$6*Znorm.Profile!B4794*((100-(24*'Założenia i wyniki'!$E$9))/100)</f>
        <v>0.82743773584905655</v>
      </c>
      <c r="C4794">
        <f>'Założenia i wyniki'!$E$8*Znorm.Profile!C4794*(1+'Założenia i wyniki'!$E$10/100)^24</f>
        <v>0.42048019999999997</v>
      </c>
      <c r="D4794">
        <f t="shared" si="222"/>
        <v>0.42048019999999997</v>
      </c>
      <c r="E4794">
        <f t="shared" si="223"/>
        <v>0.40695753584905658</v>
      </c>
      <c r="F4794">
        <f t="shared" si="224"/>
        <v>0</v>
      </c>
    </row>
    <row r="4795" spans="1:6" x14ac:dyDescent="0.25">
      <c r="A4795">
        <v>4786</v>
      </c>
      <c r="B4795">
        <f>'Założenia i wyniki'!$E$6*Znorm.Profile!B4795*((100-(24*'Założenia i wyniki'!$E$9))/100)</f>
        <v>1.4318369811320757</v>
      </c>
      <c r="C4795">
        <f>'Założenia i wyniki'!$E$8*Znorm.Profile!C4795*(1+'Założenia i wyniki'!$E$10/100)^24</f>
        <v>0.43639295</v>
      </c>
      <c r="D4795">
        <f t="shared" si="222"/>
        <v>0.43639295</v>
      </c>
      <c r="E4795">
        <f t="shared" si="223"/>
        <v>0.99544403113207569</v>
      </c>
      <c r="F4795">
        <f t="shared" si="224"/>
        <v>0</v>
      </c>
    </row>
    <row r="4796" spans="1:6" x14ac:dyDescent="0.25">
      <c r="A4796">
        <v>4787</v>
      </c>
      <c r="B4796">
        <f>'Założenia i wyniki'!$E$6*Znorm.Profile!B4796*((100-(24*'Założenia i wyniki'!$E$9))/100)</f>
        <v>0.68942981132075476</v>
      </c>
      <c r="C4796">
        <f>'Założenia i wyniki'!$E$8*Znorm.Profile!C4796*(1+'Założenia i wyniki'!$E$10/100)^24</f>
        <v>0.43943725000000006</v>
      </c>
      <c r="D4796">
        <f t="shared" si="222"/>
        <v>0.43943725000000006</v>
      </c>
      <c r="E4796">
        <f t="shared" si="223"/>
        <v>0.2499925613207547</v>
      </c>
      <c r="F4796">
        <f t="shared" si="224"/>
        <v>0</v>
      </c>
    </row>
    <row r="4797" spans="1:6" x14ac:dyDescent="0.25">
      <c r="A4797">
        <v>4788</v>
      </c>
      <c r="B4797">
        <f>'Założenia i wyniki'!$E$6*Znorm.Profile!B4797*((100-(24*'Założenia i wyniki'!$E$9))/100)</f>
        <v>0.4336063396226415</v>
      </c>
      <c r="C4797">
        <f>'Założenia i wyniki'!$E$8*Znorm.Profile!C4797*(1+'Założenia i wyniki'!$E$10/100)^24</f>
        <v>0.42521815000000002</v>
      </c>
      <c r="D4797">
        <f t="shared" si="222"/>
        <v>0.42521815000000002</v>
      </c>
      <c r="E4797">
        <f t="shared" si="223"/>
        <v>8.3881896226414843E-3</v>
      </c>
      <c r="F4797">
        <f t="shared" si="224"/>
        <v>0</v>
      </c>
    </row>
    <row r="4798" spans="1:6" x14ac:dyDescent="0.25">
      <c r="A4798">
        <v>4789</v>
      </c>
      <c r="B4798">
        <f>'Założenia i wyniki'!$E$6*Znorm.Profile!B4798*((100-(24*'Założenia i wyniki'!$E$9))/100)</f>
        <v>0.20307479245283017</v>
      </c>
      <c r="C4798">
        <f>'Założenia i wyniki'!$E$8*Znorm.Profile!C4798*(1+'Założenia i wyniki'!$E$10/100)^24</f>
        <v>0.40632550000000001</v>
      </c>
      <c r="D4798">
        <f t="shared" si="222"/>
        <v>0.20307479245283017</v>
      </c>
      <c r="E4798">
        <f t="shared" si="223"/>
        <v>0</v>
      </c>
      <c r="F4798">
        <f t="shared" si="224"/>
        <v>0.20325070754716984</v>
      </c>
    </row>
    <row r="4799" spans="1:6" x14ac:dyDescent="0.25">
      <c r="A4799">
        <v>4790</v>
      </c>
      <c r="B4799">
        <f>'Założenia i wyniki'!$E$6*Znorm.Profile!B4799*((100-(24*'Założenia i wyniki'!$E$9))/100)</f>
        <v>0.19246407547169811</v>
      </c>
      <c r="C4799">
        <f>'Założenia i wyniki'!$E$8*Znorm.Profile!C4799*(1+'Założenia i wyniki'!$E$10/100)^24</f>
        <v>0.38300780000000001</v>
      </c>
      <c r="D4799">
        <f t="shared" si="222"/>
        <v>0.19246407547169811</v>
      </c>
      <c r="E4799">
        <f t="shared" si="223"/>
        <v>0</v>
      </c>
      <c r="F4799">
        <f t="shared" si="224"/>
        <v>0.1905437245283019</v>
      </c>
    </row>
    <row r="4800" spans="1:6" x14ac:dyDescent="0.25">
      <c r="A4800">
        <v>4791</v>
      </c>
      <c r="B4800">
        <f>'Założenia i wyniki'!$E$6*Znorm.Profile!B4800*((100-(24*'Założenia i wyniki'!$E$9))/100)</f>
        <v>0.12739720754716979</v>
      </c>
      <c r="C4800">
        <f>'Założenia i wyniki'!$E$8*Znorm.Profile!C4800*(1+'Założenia i wyniki'!$E$10/100)^24</f>
        <v>0.37070425000000001</v>
      </c>
      <c r="D4800">
        <f t="shared" si="222"/>
        <v>0.12739720754716979</v>
      </c>
      <c r="E4800">
        <f t="shared" si="223"/>
        <v>0</v>
      </c>
      <c r="F4800">
        <f t="shared" si="224"/>
        <v>0.24330704245283022</v>
      </c>
    </row>
    <row r="4801" spans="1:6" x14ac:dyDescent="0.25">
      <c r="A4801">
        <v>4792</v>
      </c>
      <c r="B4801">
        <f>'Założenia i wyniki'!$E$6*Znorm.Profile!B4801*((100-(24*'Założenia i wyniki'!$E$9))/100)</f>
        <v>0.16187441509433961</v>
      </c>
      <c r="C4801">
        <f>'Założenia i wyniki'!$E$8*Znorm.Profile!C4801*(1+'Założenia i wyniki'!$E$10/100)^24</f>
        <v>0.35170974999999999</v>
      </c>
      <c r="D4801">
        <f t="shared" si="222"/>
        <v>0.16187441509433961</v>
      </c>
      <c r="E4801">
        <f t="shared" si="223"/>
        <v>0</v>
      </c>
      <c r="F4801">
        <f t="shared" si="224"/>
        <v>0.18983533490566037</v>
      </c>
    </row>
    <row r="4802" spans="1:6" x14ac:dyDescent="0.25">
      <c r="A4802">
        <v>4793</v>
      </c>
      <c r="B4802">
        <f>'Założenia i wyniki'!$E$6*Znorm.Profile!B4802*((100-(24*'Założenia i wyniki'!$E$9))/100)</f>
        <v>0.27074860377358489</v>
      </c>
      <c r="C4802">
        <f>'Założenia i wyniki'!$E$8*Znorm.Profile!C4802*(1+'Założenia i wyniki'!$E$10/100)^24</f>
        <v>0.35024394999999997</v>
      </c>
      <c r="D4802">
        <f t="shared" si="222"/>
        <v>0.27074860377358489</v>
      </c>
      <c r="E4802">
        <f t="shared" si="223"/>
        <v>0</v>
      </c>
      <c r="F4802">
        <f t="shared" si="224"/>
        <v>7.9495346226415076E-2</v>
      </c>
    </row>
    <row r="4803" spans="1:6" x14ac:dyDescent="0.25">
      <c r="A4803">
        <v>4794</v>
      </c>
      <c r="B4803">
        <f>'Założenia i wyniki'!$E$6*Znorm.Profile!B4803*((100-(24*'Założenia i wyniki'!$E$9))/100)</f>
        <v>9.6769433962264145E-2</v>
      </c>
      <c r="C4803">
        <f>'Założenia i wyniki'!$E$8*Znorm.Profile!C4803*(1+'Założenia i wyniki'!$E$10/100)^24</f>
        <v>0.36615354999999999</v>
      </c>
      <c r="D4803">
        <f t="shared" si="222"/>
        <v>9.6769433962264145E-2</v>
      </c>
      <c r="E4803">
        <f t="shared" si="223"/>
        <v>0</v>
      </c>
      <c r="F4803">
        <f t="shared" si="224"/>
        <v>0.26938411603773582</v>
      </c>
    </row>
    <row r="4804" spans="1:6" x14ac:dyDescent="0.25">
      <c r="A4804">
        <v>4795</v>
      </c>
      <c r="B4804">
        <f>'Założenia i wyniki'!$E$6*Znorm.Profile!B4804*((100-(24*'Założenia i wyniki'!$E$9))/100)</f>
        <v>1.6883388679245281E-2</v>
      </c>
      <c r="C4804">
        <f>'Założenia i wyniki'!$E$8*Znorm.Profile!C4804*(1+'Założenia i wyniki'!$E$10/100)^24</f>
        <v>0.38578574999999998</v>
      </c>
      <c r="D4804">
        <f t="shared" si="222"/>
        <v>1.6883388679245281E-2</v>
      </c>
      <c r="E4804">
        <f t="shared" si="223"/>
        <v>0</v>
      </c>
      <c r="F4804">
        <f t="shared" si="224"/>
        <v>0.36890236132075471</v>
      </c>
    </row>
    <row r="4805" spans="1:6" x14ac:dyDescent="0.25">
      <c r="A4805">
        <v>4796</v>
      </c>
      <c r="B4805">
        <f>'Założenia i wyniki'!$E$6*Znorm.Profile!B4805*((100-(24*'Założenia i wyniki'!$E$9))/100)</f>
        <v>0</v>
      </c>
      <c r="C4805">
        <f>'Założenia i wyniki'!$E$8*Znorm.Profile!C4805*(1+'Założenia i wyniki'!$E$10/100)^24</f>
        <v>0.41747719999999999</v>
      </c>
      <c r="D4805">
        <f t="shared" si="222"/>
        <v>0</v>
      </c>
      <c r="E4805">
        <f t="shared" si="223"/>
        <v>0</v>
      </c>
      <c r="F4805">
        <f t="shared" si="224"/>
        <v>0.41747719999999999</v>
      </c>
    </row>
    <row r="4806" spans="1:6" x14ac:dyDescent="0.25">
      <c r="A4806">
        <v>4797</v>
      </c>
      <c r="B4806">
        <f>'Założenia i wyniki'!$E$6*Znorm.Profile!B4806*((100-(24*'Założenia i wyniki'!$E$9))/100)</f>
        <v>0</v>
      </c>
      <c r="C4806">
        <f>'Założenia i wyniki'!$E$8*Znorm.Profile!C4806*(1+'Założenia i wyniki'!$E$10/100)^24</f>
        <v>0.44083480000000003</v>
      </c>
      <c r="D4806">
        <f t="shared" si="222"/>
        <v>0</v>
      </c>
      <c r="E4806">
        <f t="shared" si="223"/>
        <v>0</v>
      </c>
      <c r="F4806">
        <f t="shared" si="224"/>
        <v>0.44083480000000003</v>
      </c>
    </row>
    <row r="4807" spans="1:6" x14ac:dyDescent="0.25">
      <c r="A4807">
        <v>4798</v>
      </c>
      <c r="B4807">
        <f>'Założenia i wyniki'!$E$6*Znorm.Profile!B4807*((100-(24*'Założenia i wyniki'!$E$9))/100)</f>
        <v>0</v>
      </c>
      <c r="C4807">
        <f>'Założenia i wyniki'!$E$8*Znorm.Profile!C4807*(1+'Założenia i wyniki'!$E$10/100)^24</f>
        <v>0.38492509999999996</v>
      </c>
      <c r="D4807">
        <f t="shared" si="222"/>
        <v>0</v>
      </c>
      <c r="E4807">
        <f t="shared" si="223"/>
        <v>0</v>
      </c>
      <c r="F4807">
        <f t="shared" si="224"/>
        <v>0.38492509999999996</v>
      </c>
    </row>
    <row r="4808" spans="1:6" x14ac:dyDescent="0.25">
      <c r="A4808">
        <v>4799</v>
      </c>
      <c r="B4808">
        <f>'Założenia i wyniki'!$E$6*Znorm.Profile!B4808*((100-(24*'Założenia i wyniki'!$E$9))/100)</f>
        <v>0</v>
      </c>
      <c r="C4808">
        <f>'Założenia i wyniki'!$E$8*Znorm.Profile!C4808*(1+'Założenia i wyniki'!$E$10/100)^24</f>
        <v>0.30109239999999998</v>
      </c>
      <c r="D4808">
        <f t="shared" si="222"/>
        <v>0</v>
      </c>
      <c r="E4808">
        <f t="shared" si="223"/>
        <v>0</v>
      </c>
      <c r="F4808">
        <f t="shared" si="224"/>
        <v>0.30109239999999998</v>
      </c>
    </row>
    <row r="4809" spans="1:6" x14ac:dyDescent="0.25">
      <c r="A4809">
        <v>4800</v>
      </c>
      <c r="B4809">
        <f>'Założenia i wyniki'!$E$6*Znorm.Profile!B4809*((100-(24*'Założenia i wyniki'!$E$9))/100)</f>
        <v>0</v>
      </c>
      <c r="C4809">
        <f>'Założenia i wyniki'!$E$8*Znorm.Profile!C4809*(1+'Założenia i wyniki'!$E$10/100)^24</f>
        <v>0.23031014999999999</v>
      </c>
      <c r="D4809">
        <f t="shared" si="222"/>
        <v>0</v>
      </c>
      <c r="E4809">
        <f t="shared" si="223"/>
        <v>0</v>
      </c>
      <c r="F4809">
        <f t="shared" si="224"/>
        <v>0.23031014999999999</v>
      </c>
    </row>
    <row r="4810" spans="1:6" x14ac:dyDescent="0.25">
      <c r="A4810">
        <v>4801</v>
      </c>
      <c r="B4810">
        <f>'Założenia i wyniki'!$E$6*Znorm.Profile!B4810*((100-(24*'Założenia i wyniki'!$E$9))/100)</f>
        <v>0</v>
      </c>
      <c r="C4810">
        <f>'Założenia i wyniki'!$E$8*Znorm.Profile!C4810*(1+'Założenia i wyniki'!$E$10/100)^24</f>
        <v>0.20026895</v>
      </c>
      <c r="D4810">
        <f t="shared" si="222"/>
        <v>0</v>
      </c>
      <c r="E4810">
        <f t="shared" si="223"/>
        <v>0</v>
      </c>
      <c r="F4810">
        <f t="shared" si="224"/>
        <v>0.20026895</v>
      </c>
    </row>
    <row r="4811" spans="1:6" x14ac:dyDescent="0.25">
      <c r="A4811">
        <v>4802</v>
      </c>
      <c r="B4811">
        <f>'Założenia i wyniki'!$E$6*Znorm.Profile!B4811*((100-(24*'Założenia i wyniki'!$E$9))/100)</f>
        <v>0</v>
      </c>
      <c r="C4811">
        <f>'Założenia i wyniki'!$E$8*Znorm.Profile!C4811*(1+'Założenia i wyniki'!$E$10/100)^24</f>
        <v>0.18381264999999999</v>
      </c>
      <c r="D4811">
        <f t="shared" ref="D4811:D4874" si="225">IF(B4811&lt;=C4811,B4811,C4811)</f>
        <v>0</v>
      </c>
      <c r="E4811">
        <f t="shared" ref="E4811:E4874" si="226">IF(B4811&gt;C4811,B4811-C4811,0)</f>
        <v>0</v>
      </c>
      <c r="F4811">
        <f t="shared" ref="F4811:F4874" si="227">IF(B4811&lt;C4811,C4811-B4811,0)</f>
        <v>0.18381264999999999</v>
      </c>
    </row>
    <row r="4812" spans="1:6" x14ac:dyDescent="0.25">
      <c r="A4812">
        <v>4803</v>
      </c>
      <c r="B4812">
        <f>'Założenia i wyniki'!$E$6*Znorm.Profile!B4812*((100-(24*'Założenia i wyniki'!$E$9))/100)</f>
        <v>0</v>
      </c>
      <c r="C4812">
        <f>'Założenia i wyniki'!$E$8*Znorm.Profile!C4812*(1+'Założenia i wyniki'!$E$10/100)^24</f>
        <v>0.18180575000000002</v>
      </c>
      <c r="D4812">
        <f t="shared" si="225"/>
        <v>0</v>
      </c>
      <c r="E4812">
        <f t="shared" si="226"/>
        <v>0</v>
      </c>
      <c r="F4812">
        <f t="shared" si="227"/>
        <v>0.18180575000000002</v>
      </c>
    </row>
    <row r="4813" spans="1:6" x14ac:dyDescent="0.25">
      <c r="A4813">
        <v>4804</v>
      </c>
      <c r="B4813">
        <f>'Założenia i wyniki'!$E$6*Znorm.Profile!B4813*((100-(24*'Założenia i wyniki'!$E$9))/100)</f>
        <v>0</v>
      </c>
      <c r="C4813">
        <f>'Założenia i wyniki'!$E$8*Znorm.Profile!C4813*(1+'Założenia i wyniki'!$E$10/100)^24</f>
        <v>0.19730375</v>
      </c>
      <c r="D4813">
        <f t="shared" si="225"/>
        <v>0</v>
      </c>
      <c r="E4813">
        <f t="shared" si="226"/>
        <v>0</v>
      </c>
      <c r="F4813">
        <f t="shared" si="227"/>
        <v>0.19730375</v>
      </c>
    </row>
    <row r="4814" spans="1:6" x14ac:dyDescent="0.25">
      <c r="A4814">
        <v>4805</v>
      </c>
      <c r="B4814">
        <f>'Założenia i wyniki'!$E$6*Znorm.Profile!B4814*((100-(24*'Założenia i wyniki'!$E$9))/100)</f>
        <v>4.5385207547169806E-2</v>
      </c>
      <c r="C4814">
        <f>'Założenia i wyniki'!$E$8*Znorm.Profile!C4814*(1+'Założenia i wyniki'!$E$10/100)^24</f>
        <v>0.23740254999999999</v>
      </c>
      <c r="D4814">
        <f t="shared" si="225"/>
        <v>4.5385207547169806E-2</v>
      </c>
      <c r="E4814">
        <f t="shared" si="226"/>
        <v>0</v>
      </c>
      <c r="F4814">
        <f t="shared" si="227"/>
        <v>0.1920173424528302</v>
      </c>
    </row>
    <row r="4815" spans="1:6" x14ac:dyDescent="0.25">
      <c r="A4815">
        <v>4806</v>
      </c>
      <c r="B4815">
        <f>'Założenia i wyniki'!$E$6*Znorm.Profile!B4815*((100-(24*'Założenia i wyniki'!$E$9))/100)</f>
        <v>0.18377426415094336</v>
      </c>
      <c r="C4815">
        <f>'Założenia i wyniki'!$E$8*Znorm.Profile!C4815*(1+'Założenia i wyniki'!$E$10/100)^24</f>
        <v>0.29857729999999999</v>
      </c>
      <c r="D4815">
        <f t="shared" si="225"/>
        <v>0.18377426415094336</v>
      </c>
      <c r="E4815">
        <f t="shared" si="226"/>
        <v>0</v>
      </c>
      <c r="F4815">
        <f t="shared" si="227"/>
        <v>0.11480303584905663</v>
      </c>
    </row>
    <row r="4816" spans="1:6" x14ac:dyDescent="0.25">
      <c r="A4816">
        <v>4807</v>
      </c>
      <c r="B4816">
        <f>'Założenia i wyniki'!$E$6*Znorm.Profile!B4816*((100-(24*'Założenia i wyniki'!$E$9))/100)</f>
        <v>0.55903690566037723</v>
      </c>
      <c r="C4816">
        <f>'Założenia i wyniki'!$E$8*Znorm.Profile!C4816*(1+'Założenia i wyniki'!$E$10/100)^24</f>
        <v>0.34799695000000003</v>
      </c>
      <c r="D4816">
        <f t="shared" si="225"/>
        <v>0.34799695000000003</v>
      </c>
      <c r="E4816">
        <f t="shared" si="226"/>
        <v>0.2110399556603772</v>
      </c>
      <c r="F4816">
        <f t="shared" si="227"/>
        <v>0</v>
      </c>
    </row>
    <row r="4817" spans="1:6" x14ac:dyDescent="0.25">
      <c r="A4817">
        <v>4808</v>
      </c>
      <c r="B4817">
        <f>'Założenia i wyniki'!$E$6*Znorm.Profile!B4817*((100-(24*'Założenia i wyniki'!$E$9))/100)</f>
        <v>0.64940332075471696</v>
      </c>
      <c r="C4817">
        <f>'Założenia i wyniki'!$E$8*Znorm.Profile!C4817*(1+'Założenia i wyniki'!$E$10/100)^24</f>
        <v>0.38528034999999999</v>
      </c>
      <c r="D4817">
        <f t="shared" si="225"/>
        <v>0.38528034999999999</v>
      </c>
      <c r="E4817">
        <f t="shared" si="226"/>
        <v>0.26412297075471697</v>
      </c>
      <c r="F4817">
        <f t="shared" si="227"/>
        <v>0</v>
      </c>
    </row>
    <row r="4818" spans="1:6" x14ac:dyDescent="0.25">
      <c r="A4818">
        <v>4809</v>
      </c>
      <c r="B4818">
        <f>'Założenia i wyniki'!$E$6*Znorm.Profile!B4818*((100-(24*'Założenia i wyniki'!$E$9))/100)</f>
        <v>1.4477683018867924</v>
      </c>
      <c r="C4818">
        <f>'Założenia i wyniki'!$E$8*Znorm.Profile!C4818*(1+'Założenia i wyniki'!$E$10/100)^24</f>
        <v>0.40637239999999997</v>
      </c>
      <c r="D4818">
        <f t="shared" si="225"/>
        <v>0.40637239999999997</v>
      </c>
      <c r="E4818">
        <f t="shared" si="226"/>
        <v>1.0413959018867924</v>
      </c>
      <c r="F4818">
        <f t="shared" si="227"/>
        <v>0</v>
      </c>
    </row>
    <row r="4819" spans="1:6" x14ac:dyDescent="0.25">
      <c r="A4819">
        <v>4810</v>
      </c>
      <c r="B4819">
        <f>'Założenia i wyniki'!$E$6*Znorm.Profile!B4819*((100-(24*'Założenia i wyniki'!$E$9))/100)</f>
        <v>1.7743984905660377</v>
      </c>
      <c r="C4819">
        <f>'Założenia i wyniki'!$E$8*Znorm.Profile!C4819*(1+'Założenia i wyniki'!$E$10/100)^24</f>
        <v>0.40074614999999997</v>
      </c>
      <c r="D4819">
        <f t="shared" si="225"/>
        <v>0.40074614999999997</v>
      </c>
      <c r="E4819">
        <f t="shared" si="226"/>
        <v>1.3736523405660377</v>
      </c>
      <c r="F4819">
        <f t="shared" si="227"/>
        <v>0</v>
      </c>
    </row>
    <row r="4820" spans="1:6" x14ac:dyDescent="0.25">
      <c r="A4820">
        <v>4811</v>
      </c>
      <c r="B4820">
        <f>'Założenia i wyniki'!$E$6*Znorm.Profile!B4820*((100-(24*'Założenia i wyniki'!$E$9))/100)</f>
        <v>1.1288369811320755</v>
      </c>
      <c r="C4820">
        <f>'Założenia i wyniki'!$E$8*Znorm.Profile!C4820*(1+'Założenia i wyniki'!$E$10/100)^24</f>
        <v>0.39540164999999999</v>
      </c>
      <c r="D4820">
        <f t="shared" si="225"/>
        <v>0.39540164999999999</v>
      </c>
      <c r="E4820">
        <f t="shared" si="226"/>
        <v>0.7334353311320756</v>
      </c>
      <c r="F4820">
        <f t="shared" si="227"/>
        <v>0</v>
      </c>
    </row>
    <row r="4821" spans="1:6" x14ac:dyDescent="0.25">
      <c r="A4821">
        <v>4812</v>
      </c>
      <c r="B4821">
        <f>'Założenia i wyniki'!$E$6*Znorm.Profile!B4821*((100-(24*'Założenia i wyniki'!$E$9))/100)</f>
        <v>0.76676150943396226</v>
      </c>
      <c r="C4821">
        <f>'Założenia i wyniki'!$E$8*Znorm.Profile!C4821*(1+'Założenia i wyniki'!$E$10/100)^24</f>
        <v>0.38723124999999997</v>
      </c>
      <c r="D4821">
        <f t="shared" si="225"/>
        <v>0.38723124999999997</v>
      </c>
      <c r="E4821">
        <f t="shared" si="226"/>
        <v>0.37953025943396229</v>
      </c>
      <c r="F4821">
        <f t="shared" si="227"/>
        <v>0</v>
      </c>
    </row>
    <row r="4822" spans="1:6" x14ac:dyDescent="0.25">
      <c r="A4822">
        <v>4813</v>
      </c>
      <c r="B4822">
        <f>'Założenia i wyniki'!$E$6*Znorm.Profile!B4822*((100-(24*'Założenia i wyniki'!$E$9))/100)</f>
        <v>0.86852377358490562</v>
      </c>
      <c r="C4822">
        <f>'Założenia i wyniki'!$E$8*Znorm.Profile!C4822*(1+'Założenia i wyniki'!$E$10/100)^24</f>
        <v>0.38630969999999998</v>
      </c>
      <c r="D4822">
        <f t="shared" si="225"/>
        <v>0.38630969999999998</v>
      </c>
      <c r="E4822">
        <f t="shared" si="226"/>
        <v>0.48221407358490564</v>
      </c>
      <c r="F4822">
        <f t="shared" si="227"/>
        <v>0</v>
      </c>
    </row>
    <row r="4823" spans="1:6" x14ac:dyDescent="0.25">
      <c r="A4823">
        <v>4814</v>
      </c>
      <c r="B4823">
        <f>'Założenia i wyniki'!$E$6*Znorm.Profile!B4823*((100-(24*'Założenia i wyniki'!$E$9))/100)</f>
        <v>0.54270158490566034</v>
      </c>
      <c r="C4823">
        <f>'Założenia i wyniki'!$E$8*Znorm.Profile!C4823*(1+'Założenia i wyniki'!$E$10/100)^24</f>
        <v>0.37896425000000006</v>
      </c>
      <c r="D4823">
        <f t="shared" si="225"/>
        <v>0.37896425000000006</v>
      </c>
      <c r="E4823">
        <f t="shared" si="226"/>
        <v>0.16373733490566028</v>
      </c>
      <c r="F4823">
        <f t="shared" si="227"/>
        <v>0</v>
      </c>
    </row>
    <row r="4824" spans="1:6" x14ac:dyDescent="0.25">
      <c r="A4824">
        <v>4815</v>
      </c>
      <c r="B4824">
        <f>'Założenia i wyniki'!$E$6*Znorm.Profile!B4824*((100-(24*'Założenia i wyniki'!$E$9))/100)</f>
        <v>0.79229735849056604</v>
      </c>
      <c r="C4824">
        <f>'Założenia i wyniki'!$E$8*Znorm.Profile!C4824*(1+'Założenia i wyniki'!$E$10/100)^24</f>
        <v>0.38044159999999999</v>
      </c>
      <c r="D4824">
        <f t="shared" si="225"/>
        <v>0.38044159999999999</v>
      </c>
      <c r="E4824">
        <f t="shared" si="226"/>
        <v>0.41185575849056605</v>
      </c>
      <c r="F4824">
        <f t="shared" si="227"/>
        <v>0</v>
      </c>
    </row>
    <row r="4825" spans="1:6" x14ac:dyDescent="0.25">
      <c r="A4825">
        <v>4816</v>
      </c>
      <c r="B4825">
        <f>'Założenia i wyniki'!$E$6*Znorm.Profile!B4825*((100-(24*'Założenia i wyniki'!$E$9))/100)</f>
        <v>0.80129207547169812</v>
      </c>
      <c r="C4825">
        <f>'Założenia i wyniki'!$E$8*Znorm.Profile!C4825*(1+'Założenia i wyniki'!$E$10/100)^24</f>
        <v>0.38332734999999996</v>
      </c>
      <c r="D4825">
        <f t="shared" si="225"/>
        <v>0.38332734999999996</v>
      </c>
      <c r="E4825">
        <f t="shared" si="226"/>
        <v>0.41796472547169816</v>
      </c>
      <c r="F4825">
        <f t="shared" si="227"/>
        <v>0</v>
      </c>
    </row>
    <row r="4826" spans="1:6" x14ac:dyDescent="0.25">
      <c r="A4826">
        <v>4817</v>
      </c>
      <c r="B4826">
        <f>'Założenia i wyniki'!$E$6*Znorm.Profile!B4826*((100-(24*'Założenia i wyniki'!$E$9))/100)</f>
        <v>0.29559079245283015</v>
      </c>
      <c r="C4826">
        <f>'Założenia i wyniki'!$E$8*Znorm.Profile!C4826*(1+'Założenia i wyniki'!$E$10/100)^24</f>
        <v>0.39637359999999999</v>
      </c>
      <c r="D4826">
        <f t="shared" si="225"/>
        <v>0.29559079245283015</v>
      </c>
      <c r="E4826">
        <f t="shared" si="226"/>
        <v>0</v>
      </c>
      <c r="F4826">
        <f t="shared" si="227"/>
        <v>0.10078280754716984</v>
      </c>
    </row>
    <row r="4827" spans="1:6" x14ac:dyDescent="0.25">
      <c r="A4827">
        <v>4818</v>
      </c>
      <c r="B4827">
        <f>'Założenia i wyniki'!$E$6*Znorm.Profile!B4827*((100-(24*'Założenia i wyniki'!$E$9))/100)</f>
        <v>0.15941230188679245</v>
      </c>
      <c r="C4827">
        <f>'Założenia i wyniki'!$E$8*Znorm.Profile!C4827*(1+'Założenia i wyniki'!$E$10/100)^24</f>
        <v>0.40322589999999997</v>
      </c>
      <c r="D4827">
        <f t="shared" si="225"/>
        <v>0.15941230188679245</v>
      </c>
      <c r="E4827">
        <f t="shared" si="226"/>
        <v>0</v>
      </c>
      <c r="F4827">
        <f t="shared" si="227"/>
        <v>0.24381359811320752</v>
      </c>
    </row>
    <row r="4828" spans="1:6" x14ac:dyDescent="0.25">
      <c r="A4828">
        <v>4819</v>
      </c>
      <c r="B4828">
        <f>'Założenia i wyniki'!$E$6*Znorm.Profile!B4828*((100-(24*'Założenia i wyniki'!$E$9))/100)</f>
        <v>5.3404226415094333E-2</v>
      </c>
      <c r="C4828">
        <f>'Założenia i wyniki'!$E$8*Znorm.Profile!C4828*(1+'Założenia i wyniki'!$E$10/100)^24</f>
        <v>0.42239504999999999</v>
      </c>
      <c r="D4828">
        <f t="shared" si="225"/>
        <v>5.3404226415094333E-2</v>
      </c>
      <c r="E4828">
        <f t="shared" si="226"/>
        <v>0</v>
      </c>
      <c r="F4828">
        <f t="shared" si="227"/>
        <v>0.36899082358490565</v>
      </c>
    </row>
    <row r="4829" spans="1:6" x14ac:dyDescent="0.25">
      <c r="A4829">
        <v>4820</v>
      </c>
      <c r="B4829">
        <f>'Założenia i wyniki'!$E$6*Znorm.Profile!B4829*((100-(24*'Założenia i wyniki'!$E$9))/100)</f>
        <v>0</v>
      </c>
      <c r="C4829">
        <f>'Założenia i wyniki'!$E$8*Znorm.Profile!C4829*(1+'Założenia i wyniki'!$E$10/100)^24</f>
        <v>0.45468045000000001</v>
      </c>
      <c r="D4829">
        <f t="shared" si="225"/>
        <v>0</v>
      </c>
      <c r="E4829">
        <f t="shared" si="226"/>
        <v>0</v>
      </c>
      <c r="F4829">
        <f t="shared" si="227"/>
        <v>0.45468045000000001</v>
      </c>
    </row>
    <row r="4830" spans="1:6" x14ac:dyDescent="0.25">
      <c r="A4830">
        <v>4821</v>
      </c>
      <c r="B4830">
        <f>'Założenia i wyniki'!$E$6*Znorm.Profile!B4830*((100-(24*'Założenia i wyniki'!$E$9))/100)</f>
        <v>0</v>
      </c>
      <c r="C4830">
        <f>'Założenia i wyniki'!$E$8*Znorm.Profile!C4830*(1+'Założenia i wyniki'!$E$10/100)^24</f>
        <v>0.48697879999999999</v>
      </c>
      <c r="D4830">
        <f t="shared" si="225"/>
        <v>0</v>
      </c>
      <c r="E4830">
        <f t="shared" si="226"/>
        <v>0</v>
      </c>
      <c r="F4830">
        <f t="shared" si="227"/>
        <v>0.48697879999999999</v>
      </c>
    </row>
    <row r="4831" spans="1:6" x14ac:dyDescent="0.25">
      <c r="A4831">
        <v>4822</v>
      </c>
      <c r="B4831">
        <f>'Założenia i wyniki'!$E$6*Znorm.Profile!B4831*((100-(24*'Założenia i wyniki'!$E$9))/100)</f>
        <v>0</v>
      </c>
      <c r="C4831">
        <f>'Założenia i wyniki'!$E$8*Znorm.Profile!C4831*(1+'Założenia i wyniki'!$E$10/100)^24</f>
        <v>0.41350295000000004</v>
      </c>
      <c r="D4831">
        <f t="shared" si="225"/>
        <v>0</v>
      </c>
      <c r="E4831">
        <f t="shared" si="226"/>
        <v>0</v>
      </c>
      <c r="F4831">
        <f t="shared" si="227"/>
        <v>0.41350295000000004</v>
      </c>
    </row>
    <row r="4832" spans="1:6" x14ac:dyDescent="0.25">
      <c r="A4832">
        <v>4823</v>
      </c>
      <c r="B4832">
        <f>'Założenia i wyniki'!$E$6*Znorm.Profile!B4832*((100-(24*'Założenia i wyniki'!$E$9))/100)</f>
        <v>0</v>
      </c>
      <c r="C4832">
        <f>'Założenia i wyniki'!$E$8*Znorm.Profile!C4832*(1+'Założenia i wyniki'!$E$10/100)^24</f>
        <v>0.31265394999999996</v>
      </c>
      <c r="D4832">
        <f t="shared" si="225"/>
        <v>0</v>
      </c>
      <c r="E4832">
        <f t="shared" si="226"/>
        <v>0</v>
      </c>
      <c r="F4832">
        <f t="shared" si="227"/>
        <v>0.31265394999999996</v>
      </c>
    </row>
    <row r="4833" spans="1:6" x14ac:dyDescent="0.25">
      <c r="A4833">
        <v>4824</v>
      </c>
      <c r="B4833">
        <f>'Założenia i wyniki'!$E$6*Znorm.Profile!B4833*((100-(24*'Założenia i wyniki'!$E$9))/100)</f>
        <v>0</v>
      </c>
      <c r="C4833">
        <f>'Założenia i wyniki'!$E$8*Znorm.Profile!C4833*(1+'Założenia i wyniki'!$E$10/100)^24</f>
        <v>0.24610250000000003</v>
      </c>
      <c r="D4833">
        <f t="shared" si="225"/>
        <v>0</v>
      </c>
      <c r="E4833">
        <f t="shared" si="226"/>
        <v>0</v>
      </c>
      <c r="F4833">
        <f t="shared" si="227"/>
        <v>0.24610250000000003</v>
      </c>
    </row>
    <row r="4834" spans="1:6" x14ac:dyDescent="0.25">
      <c r="A4834">
        <v>4825</v>
      </c>
      <c r="B4834">
        <f>'Założenia i wyniki'!$E$6*Znorm.Profile!B4834*((100-(24*'Założenia i wyniki'!$E$9))/100)</f>
        <v>0</v>
      </c>
      <c r="C4834">
        <f>'Założenia i wyniki'!$E$8*Znorm.Profile!C4834*(1+'Założenia i wyniki'!$E$10/100)^24</f>
        <v>0.20296779999999998</v>
      </c>
      <c r="D4834">
        <f t="shared" si="225"/>
        <v>0</v>
      </c>
      <c r="E4834">
        <f t="shared" si="226"/>
        <v>0</v>
      </c>
      <c r="F4834">
        <f t="shared" si="227"/>
        <v>0.20296779999999998</v>
      </c>
    </row>
    <row r="4835" spans="1:6" x14ac:dyDescent="0.25">
      <c r="A4835">
        <v>4826</v>
      </c>
      <c r="B4835">
        <f>'Założenia i wyniki'!$E$6*Znorm.Profile!B4835*((100-(24*'Założenia i wyniki'!$E$9))/100)</f>
        <v>0</v>
      </c>
      <c r="C4835">
        <f>'Założenia i wyniki'!$E$8*Znorm.Profile!C4835*(1+'Założenia i wyniki'!$E$10/100)^24</f>
        <v>0.19040664999999998</v>
      </c>
      <c r="D4835">
        <f t="shared" si="225"/>
        <v>0</v>
      </c>
      <c r="E4835">
        <f t="shared" si="226"/>
        <v>0</v>
      </c>
      <c r="F4835">
        <f t="shared" si="227"/>
        <v>0.19040664999999998</v>
      </c>
    </row>
    <row r="4836" spans="1:6" x14ac:dyDescent="0.25">
      <c r="A4836">
        <v>4827</v>
      </c>
      <c r="B4836">
        <f>'Założenia i wyniki'!$E$6*Znorm.Profile!B4836*((100-(24*'Założenia i wyniki'!$E$9))/100)</f>
        <v>0</v>
      </c>
      <c r="C4836">
        <f>'Założenia i wyniki'!$E$8*Znorm.Profile!C4836*(1+'Założenia i wyniki'!$E$10/100)^24</f>
        <v>0.18456165000000002</v>
      </c>
      <c r="D4836">
        <f t="shared" si="225"/>
        <v>0</v>
      </c>
      <c r="E4836">
        <f t="shared" si="226"/>
        <v>0</v>
      </c>
      <c r="F4836">
        <f t="shared" si="227"/>
        <v>0.18456165000000002</v>
      </c>
    </row>
    <row r="4837" spans="1:6" x14ac:dyDescent="0.25">
      <c r="A4837">
        <v>4828</v>
      </c>
      <c r="B4837">
        <f>'Założenia i wyniki'!$E$6*Znorm.Profile!B4837*((100-(24*'Założenia i wyniki'!$E$9))/100)</f>
        <v>0</v>
      </c>
      <c r="C4837">
        <f>'Założenia i wyniki'!$E$8*Znorm.Profile!C4837*(1+'Założenia i wyniki'!$E$10/100)^24</f>
        <v>0.20364295000000002</v>
      </c>
      <c r="D4837">
        <f t="shared" si="225"/>
        <v>0</v>
      </c>
      <c r="E4837">
        <f t="shared" si="226"/>
        <v>0</v>
      </c>
      <c r="F4837">
        <f t="shared" si="227"/>
        <v>0.20364295000000002</v>
      </c>
    </row>
    <row r="4838" spans="1:6" x14ac:dyDescent="0.25">
      <c r="A4838">
        <v>4829</v>
      </c>
      <c r="B4838">
        <f>'Założenia i wyniki'!$E$6*Znorm.Profile!B4838*((100-(24*'Założenia i wyniki'!$E$9))/100)</f>
        <v>0</v>
      </c>
      <c r="C4838">
        <f>'Założenia i wyniki'!$E$8*Znorm.Profile!C4838*(1+'Założenia i wyniki'!$E$10/100)^24</f>
        <v>0.24692569999999997</v>
      </c>
      <c r="D4838">
        <f t="shared" si="225"/>
        <v>0</v>
      </c>
      <c r="E4838">
        <f t="shared" si="226"/>
        <v>0</v>
      </c>
      <c r="F4838">
        <f t="shared" si="227"/>
        <v>0.24692569999999997</v>
      </c>
    </row>
    <row r="4839" spans="1:6" x14ac:dyDescent="0.25">
      <c r="A4839">
        <v>4830</v>
      </c>
      <c r="B4839">
        <f>'Założenia i wyniki'!$E$6*Znorm.Profile!B4839*((100-(24*'Założenia i wyniki'!$E$9))/100)</f>
        <v>6.0836301886792447E-2</v>
      </c>
      <c r="C4839">
        <f>'Założenia i wyniki'!$E$8*Znorm.Profile!C4839*(1+'Założenia i wyniki'!$E$10/100)^24</f>
        <v>0.29904945000000005</v>
      </c>
      <c r="D4839">
        <f t="shared" si="225"/>
        <v>6.0836301886792447E-2</v>
      </c>
      <c r="E4839">
        <f t="shared" si="226"/>
        <v>0</v>
      </c>
      <c r="F4839">
        <f t="shared" si="227"/>
        <v>0.2382131481132076</v>
      </c>
    </row>
    <row r="4840" spans="1:6" x14ac:dyDescent="0.25">
      <c r="A4840">
        <v>4831</v>
      </c>
      <c r="B4840">
        <f>'Założenia i wyniki'!$E$6*Znorm.Profile!B4840*((100-(24*'Założenia i wyniki'!$E$9))/100)</f>
        <v>0.10990324528301888</v>
      </c>
      <c r="C4840">
        <f>'Założenia i wyniki'!$E$8*Znorm.Profile!C4840*(1+'Założenia i wyniki'!$E$10/100)^24</f>
        <v>0.34973504999999999</v>
      </c>
      <c r="D4840">
        <f t="shared" si="225"/>
        <v>0.10990324528301888</v>
      </c>
      <c r="E4840">
        <f t="shared" si="226"/>
        <v>0</v>
      </c>
      <c r="F4840">
        <f t="shared" si="227"/>
        <v>0.23983180471698112</v>
      </c>
    </row>
    <row r="4841" spans="1:6" x14ac:dyDescent="0.25">
      <c r="A4841">
        <v>4832</v>
      </c>
      <c r="B4841">
        <f>'Założenia i wyniki'!$E$6*Znorm.Profile!B4841*((100-(24*'Założenia i wyniki'!$E$9))/100)</f>
        <v>0.40901569811320759</v>
      </c>
      <c r="C4841">
        <f>'Założenia i wyniki'!$E$8*Znorm.Profile!C4841*(1+'Założenia i wyniki'!$E$10/100)^24</f>
        <v>0.3770095</v>
      </c>
      <c r="D4841">
        <f t="shared" si="225"/>
        <v>0.3770095</v>
      </c>
      <c r="E4841">
        <f t="shared" si="226"/>
        <v>3.2006198113207596E-2</v>
      </c>
      <c r="F4841">
        <f t="shared" si="227"/>
        <v>0</v>
      </c>
    </row>
    <row r="4842" spans="1:6" x14ac:dyDescent="0.25">
      <c r="A4842">
        <v>4833</v>
      </c>
      <c r="B4842">
        <f>'Założenia i wyniki'!$E$6*Znorm.Profile!B4842*((100-(24*'Założenia i wyniki'!$E$9))/100)</f>
        <v>0.615749358490566</v>
      </c>
      <c r="C4842">
        <f>'Założenia i wyniki'!$E$8*Znorm.Profile!C4842*(1+'Założenia i wyniki'!$E$10/100)^24</f>
        <v>0.39747154999999995</v>
      </c>
      <c r="D4842">
        <f t="shared" si="225"/>
        <v>0.39747154999999995</v>
      </c>
      <c r="E4842">
        <f t="shared" si="226"/>
        <v>0.21827780849056605</v>
      </c>
      <c r="F4842">
        <f t="shared" si="227"/>
        <v>0</v>
      </c>
    </row>
    <row r="4843" spans="1:6" x14ac:dyDescent="0.25">
      <c r="A4843">
        <v>4834</v>
      </c>
      <c r="B4843">
        <f>'Założenia i wyniki'!$E$6*Znorm.Profile!B4843*((100-(24*'Założenia i wyniki'!$E$9))/100)</f>
        <v>1.0141924528301887</v>
      </c>
      <c r="C4843">
        <f>'Założenia i wyniki'!$E$8*Znorm.Profile!C4843*(1+'Założenia i wyniki'!$E$10/100)^24</f>
        <v>0.39200805</v>
      </c>
      <c r="D4843">
        <f t="shared" si="225"/>
        <v>0.39200805</v>
      </c>
      <c r="E4843">
        <f t="shared" si="226"/>
        <v>0.62218440283018861</v>
      </c>
      <c r="F4843">
        <f t="shared" si="227"/>
        <v>0</v>
      </c>
    </row>
    <row r="4844" spans="1:6" x14ac:dyDescent="0.25">
      <c r="A4844">
        <v>4835</v>
      </c>
      <c r="B4844">
        <f>'Założenia i wyniki'!$E$6*Znorm.Profile!B4844*((100-(24*'Założenia i wyniki'!$E$9))/100)</f>
        <v>1.0901139622641507</v>
      </c>
      <c r="C4844">
        <f>'Założenia i wyniki'!$E$8*Znorm.Profile!C4844*(1+'Założenia i wyniki'!$E$10/100)^24</f>
        <v>0.39140220000000003</v>
      </c>
      <c r="D4844">
        <f t="shared" si="225"/>
        <v>0.39140220000000003</v>
      </c>
      <c r="E4844">
        <f t="shared" si="226"/>
        <v>0.69871176226415066</v>
      </c>
      <c r="F4844">
        <f t="shared" si="227"/>
        <v>0</v>
      </c>
    </row>
    <row r="4845" spans="1:6" x14ac:dyDescent="0.25">
      <c r="A4845">
        <v>4836</v>
      </c>
      <c r="B4845">
        <f>'Założenia i wyniki'!$E$6*Znorm.Profile!B4845*((100-(24*'Założenia i wyniki'!$E$9))/100)</f>
        <v>0.88224452830188671</v>
      </c>
      <c r="C4845">
        <f>'Założenia i wyniki'!$E$8*Znorm.Profile!C4845*(1+'Założenia i wyniki'!$E$10/100)^24</f>
        <v>0.38898475000000005</v>
      </c>
      <c r="D4845">
        <f t="shared" si="225"/>
        <v>0.38898475000000005</v>
      </c>
      <c r="E4845">
        <f t="shared" si="226"/>
        <v>0.49325977830188666</v>
      </c>
      <c r="F4845">
        <f t="shared" si="227"/>
        <v>0</v>
      </c>
    </row>
    <row r="4846" spans="1:6" x14ac:dyDescent="0.25">
      <c r="A4846">
        <v>4837</v>
      </c>
      <c r="B4846">
        <f>'Założenia i wyniki'!$E$6*Znorm.Profile!B4846*((100-(24*'Założenia i wyniki'!$E$9))/100)</f>
        <v>0.8306392452830188</v>
      </c>
      <c r="C4846">
        <f>'Założenia i wyniki'!$E$8*Znorm.Profile!C4846*(1+'Założenia i wyniki'!$E$10/100)^24</f>
        <v>0.38665375000000002</v>
      </c>
      <c r="D4846">
        <f t="shared" si="225"/>
        <v>0.38665375000000002</v>
      </c>
      <c r="E4846">
        <f t="shared" si="226"/>
        <v>0.44398549528301878</v>
      </c>
      <c r="F4846">
        <f t="shared" si="227"/>
        <v>0</v>
      </c>
    </row>
    <row r="4847" spans="1:6" x14ac:dyDescent="0.25">
      <c r="A4847">
        <v>4838</v>
      </c>
      <c r="B4847">
        <f>'Założenia i wyniki'!$E$6*Znorm.Profile!B4847*((100-(24*'Założenia i wyniki'!$E$9))/100)</f>
        <v>0.55335803773584902</v>
      </c>
      <c r="C4847">
        <f>'Założenia i wyniki'!$E$8*Znorm.Profile!C4847*(1+'Założenia i wyniki'!$E$10/100)^24</f>
        <v>0.3803086</v>
      </c>
      <c r="D4847">
        <f t="shared" si="225"/>
        <v>0.3803086</v>
      </c>
      <c r="E4847">
        <f t="shared" si="226"/>
        <v>0.17304943773584902</v>
      </c>
      <c r="F4847">
        <f t="shared" si="227"/>
        <v>0</v>
      </c>
    </row>
    <row r="4848" spans="1:6" x14ac:dyDescent="0.25">
      <c r="A4848">
        <v>4839</v>
      </c>
      <c r="B4848">
        <f>'Założenia i wyniki'!$E$6*Znorm.Profile!B4848*((100-(24*'Założenia i wyniki'!$E$9))/100)</f>
        <v>0.56010407547169805</v>
      </c>
      <c r="C4848">
        <f>'Założenia i wyniki'!$E$8*Znorm.Profile!C4848*(1+'Założenia i wyniki'!$E$10/100)^24</f>
        <v>0.38287690000000002</v>
      </c>
      <c r="D4848">
        <f t="shared" si="225"/>
        <v>0.38287690000000002</v>
      </c>
      <c r="E4848">
        <f t="shared" si="226"/>
        <v>0.17722717547169803</v>
      </c>
      <c r="F4848">
        <f t="shared" si="227"/>
        <v>0</v>
      </c>
    </row>
    <row r="4849" spans="1:6" x14ac:dyDescent="0.25">
      <c r="A4849">
        <v>4840</v>
      </c>
      <c r="B4849">
        <f>'Założenia i wyniki'!$E$6*Znorm.Profile!B4849*((100-(24*'Założenia i wyniki'!$E$9))/100)</f>
        <v>0.25763766037735847</v>
      </c>
      <c r="C4849">
        <f>'Założenia i wyniki'!$E$8*Znorm.Profile!C4849*(1+'Założenia i wyniki'!$E$10/100)^24</f>
        <v>0.39168744999999999</v>
      </c>
      <c r="D4849">
        <f t="shared" si="225"/>
        <v>0.25763766037735847</v>
      </c>
      <c r="E4849">
        <f t="shared" si="226"/>
        <v>0</v>
      </c>
      <c r="F4849">
        <f t="shared" si="227"/>
        <v>0.13404978962264152</v>
      </c>
    </row>
    <row r="4850" spans="1:6" x14ac:dyDescent="0.25">
      <c r="A4850">
        <v>4841</v>
      </c>
      <c r="B4850">
        <f>'Założenia i wyniki'!$E$6*Znorm.Profile!B4850*((100-(24*'Założenia i wyniki'!$E$9))/100)</f>
        <v>0.71588037735849053</v>
      </c>
      <c r="C4850">
        <f>'Założenia i wyniki'!$E$8*Znorm.Profile!C4850*(1+'Założenia i wyniki'!$E$10/100)^24</f>
        <v>0.40521985000000005</v>
      </c>
      <c r="D4850">
        <f t="shared" si="225"/>
        <v>0.40521985000000005</v>
      </c>
      <c r="E4850">
        <f t="shared" si="226"/>
        <v>0.31066052735849048</v>
      </c>
      <c r="F4850">
        <f t="shared" si="227"/>
        <v>0</v>
      </c>
    </row>
    <row r="4851" spans="1:6" x14ac:dyDescent="0.25">
      <c r="A4851">
        <v>4842</v>
      </c>
      <c r="B4851">
        <f>'Założenia i wyniki'!$E$6*Znorm.Profile!B4851*((100-(24*'Założenia i wyniki'!$E$9))/100)</f>
        <v>0.21898324528301882</v>
      </c>
      <c r="C4851">
        <f>'Założenia i wyniki'!$E$8*Znorm.Profile!C4851*(1+'Założenia i wyniki'!$E$10/100)^24</f>
        <v>0.41077330000000001</v>
      </c>
      <c r="D4851">
        <f t="shared" si="225"/>
        <v>0.21898324528301882</v>
      </c>
      <c r="E4851">
        <f t="shared" si="226"/>
        <v>0</v>
      </c>
      <c r="F4851">
        <f t="shared" si="227"/>
        <v>0.19179005471698118</v>
      </c>
    </row>
    <row r="4852" spans="1:6" x14ac:dyDescent="0.25">
      <c r="A4852">
        <v>4843</v>
      </c>
      <c r="B4852">
        <f>'Założenia i wyniki'!$E$6*Znorm.Profile!B4852*((100-(24*'Założenia i wyniki'!$E$9))/100)</f>
        <v>3.0870173584905656E-2</v>
      </c>
      <c r="C4852">
        <f>'Założenia i wyniki'!$E$8*Znorm.Profile!C4852*(1+'Założenia i wyniki'!$E$10/100)^24</f>
        <v>0.43583959999999999</v>
      </c>
      <c r="D4852">
        <f t="shared" si="225"/>
        <v>3.0870173584905656E-2</v>
      </c>
      <c r="E4852">
        <f t="shared" si="226"/>
        <v>0</v>
      </c>
      <c r="F4852">
        <f t="shared" si="227"/>
        <v>0.40496942641509431</v>
      </c>
    </row>
    <row r="4853" spans="1:6" x14ac:dyDescent="0.25">
      <c r="A4853">
        <v>4844</v>
      </c>
      <c r="B4853">
        <f>'Założenia i wyniki'!$E$6*Znorm.Profile!B4853*((100-(24*'Założenia i wyniki'!$E$9))/100)</f>
        <v>0</v>
      </c>
      <c r="C4853">
        <f>'Założenia i wyniki'!$E$8*Znorm.Profile!C4853*(1+'Założenia i wyniki'!$E$10/100)^24</f>
        <v>0.46542054999999999</v>
      </c>
      <c r="D4853">
        <f t="shared" si="225"/>
        <v>0</v>
      </c>
      <c r="E4853">
        <f t="shared" si="226"/>
        <v>0</v>
      </c>
      <c r="F4853">
        <f t="shared" si="227"/>
        <v>0.46542054999999999</v>
      </c>
    </row>
    <row r="4854" spans="1:6" x14ac:dyDescent="0.25">
      <c r="A4854">
        <v>4845</v>
      </c>
      <c r="B4854">
        <f>'Założenia i wyniki'!$E$6*Znorm.Profile!B4854*((100-(24*'Założenia i wyniki'!$E$9))/100)</f>
        <v>0</v>
      </c>
      <c r="C4854">
        <f>'Założenia i wyniki'!$E$8*Znorm.Profile!C4854*(1+'Założenia i wyniki'!$E$10/100)^24</f>
        <v>0.48243264999999996</v>
      </c>
      <c r="D4854">
        <f t="shared" si="225"/>
        <v>0</v>
      </c>
      <c r="E4854">
        <f t="shared" si="226"/>
        <v>0</v>
      </c>
      <c r="F4854">
        <f t="shared" si="227"/>
        <v>0.48243264999999996</v>
      </c>
    </row>
    <row r="4855" spans="1:6" x14ac:dyDescent="0.25">
      <c r="A4855">
        <v>4846</v>
      </c>
      <c r="B4855">
        <f>'Założenia i wyniki'!$E$6*Znorm.Profile!B4855*((100-(24*'Założenia i wyniki'!$E$9))/100)</f>
        <v>0</v>
      </c>
      <c r="C4855">
        <f>'Założenia i wyniki'!$E$8*Znorm.Profile!C4855*(1+'Założenia i wyniki'!$E$10/100)^24</f>
        <v>0.41575204999999998</v>
      </c>
      <c r="D4855">
        <f t="shared" si="225"/>
        <v>0</v>
      </c>
      <c r="E4855">
        <f t="shared" si="226"/>
        <v>0</v>
      </c>
      <c r="F4855">
        <f t="shared" si="227"/>
        <v>0.41575204999999998</v>
      </c>
    </row>
    <row r="4856" spans="1:6" x14ac:dyDescent="0.25">
      <c r="A4856">
        <v>4847</v>
      </c>
      <c r="B4856">
        <f>'Założenia i wyniki'!$E$6*Znorm.Profile!B4856*((100-(24*'Założenia i wyniki'!$E$9))/100)</f>
        <v>0</v>
      </c>
      <c r="C4856">
        <f>'Założenia i wyniki'!$E$8*Znorm.Profile!C4856*(1+'Założenia i wyniki'!$E$10/100)^24</f>
        <v>0.31360384999999996</v>
      </c>
      <c r="D4856">
        <f t="shared" si="225"/>
        <v>0</v>
      </c>
      <c r="E4856">
        <f t="shared" si="226"/>
        <v>0</v>
      </c>
      <c r="F4856">
        <f t="shared" si="227"/>
        <v>0.31360384999999996</v>
      </c>
    </row>
    <row r="4857" spans="1:6" x14ac:dyDescent="0.25">
      <c r="A4857">
        <v>4848</v>
      </c>
      <c r="B4857">
        <f>'Założenia i wyniki'!$E$6*Znorm.Profile!B4857*((100-(24*'Założenia i wyniki'!$E$9))/100)</f>
        <v>0</v>
      </c>
      <c r="C4857">
        <f>'Założenia i wyniki'!$E$8*Znorm.Profile!C4857*(1+'Założenia i wyniki'!$E$10/100)^24</f>
        <v>0.24353419999999998</v>
      </c>
      <c r="D4857">
        <f t="shared" si="225"/>
        <v>0</v>
      </c>
      <c r="E4857">
        <f t="shared" si="226"/>
        <v>0</v>
      </c>
      <c r="F4857">
        <f t="shared" si="227"/>
        <v>0.24353419999999998</v>
      </c>
    </row>
    <row r="4858" spans="1:6" x14ac:dyDescent="0.25">
      <c r="A4858">
        <v>4849</v>
      </c>
      <c r="B4858">
        <f>'Założenia i wyniki'!$E$6*Znorm.Profile!B4858*((100-(24*'Założenia i wyniki'!$E$9))/100)</f>
        <v>0</v>
      </c>
      <c r="C4858">
        <f>'Założenia i wyniki'!$E$8*Znorm.Profile!C4858*(1+'Założenia i wyniki'!$E$10/100)^24</f>
        <v>0.20611675000000002</v>
      </c>
      <c r="D4858">
        <f t="shared" si="225"/>
        <v>0</v>
      </c>
      <c r="E4858">
        <f t="shared" si="226"/>
        <v>0</v>
      </c>
      <c r="F4858">
        <f t="shared" si="227"/>
        <v>0.20611675000000002</v>
      </c>
    </row>
    <row r="4859" spans="1:6" x14ac:dyDescent="0.25">
      <c r="A4859">
        <v>4850</v>
      </c>
      <c r="B4859">
        <f>'Założenia i wyniki'!$E$6*Znorm.Profile!B4859*((100-(24*'Założenia i wyniki'!$E$9))/100)</f>
        <v>0</v>
      </c>
      <c r="C4859">
        <f>'Założenia i wyniki'!$E$8*Znorm.Profile!C4859*(1+'Założenia i wyniki'!$E$10/100)^24</f>
        <v>0.18740224999999999</v>
      </c>
      <c r="D4859">
        <f t="shared" si="225"/>
        <v>0</v>
      </c>
      <c r="E4859">
        <f t="shared" si="226"/>
        <v>0</v>
      </c>
      <c r="F4859">
        <f t="shared" si="227"/>
        <v>0.18740224999999999</v>
      </c>
    </row>
    <row r="4860" spans="1:6" x14ac:dyDescent="0.25">
      <c r="A4860">
        <v>4851</v>
      </c>
      <c r="B4860">
        <f>'Założenia i wyniki'!$E$6*Znorm.Profile!B4860*((100-(24*'Założenia i wyniki'!$E$9))/100)</f>
        <v>0</v>
      </c>
      <c r="C4860">
        <f>'Założenia i wyniki'!$E$8*Znorm.Profile!C4860*(1+'Założenia i wyniki'!$E$10/100)^24</f>
        <v>0.1865367</v>
      </c>
      <c r="D4860">
        <f t="shared" si="225"/>
        <v>0</v>
      </c>
      <c r="E4860">
        <f t="shared" si="226"/>
        <v>0</v>
      </c>
      <c r="F4860">
        <f t="shared" si="227"/>
        <v>0.1865367</v>
      </c>
    </row>
    <row r="4861" spans="1:6" x14ac:dyDescent="0.25">
      <c r="A4861">
        <v>4852</v>
      </c>
      <c r="B4861">
        <f>'Założenia i wyniki'!$E$6*Znorm.Profile!B4861*((100-(24*'Założenia i wyniki'!$E$9))/100)</f>
        <v>0</v>
      </c>
      <c r="C4861">
        <f>'Założenia i wyniki'!$E$8*Znorm.Profile!C4861*(1+'Założenia i wyniki'!$E$10/100)^24</f>
        <v>0.20008519999999999</v>
      </c>
      <c r="D4861">
        <f t="shared" si="225"/>
        <v>0</v>
      </c>
      <c r="E4861">
        <f t="shared" si="226"/>
        <v>0</v>
      </c>
      <c r="F4861">
        <f t="shared" si="227"/>
        <v>0.20008519999999999</v>
      </c>
    </row>
    <row r="4862" spans="1:6" x14ac:dyDescent="0.25">
      <c r="A4862">
        <v>4853</v>
      </c>
      <c r="B4862">
        <f>'Założenia i wyniki'!$E$6*Znorm.Profile!B4862*((100-(24*'Założenia i wyniki'!$E$9))/100)</f>
        <v>0</v>
      </c>
      <c r="C4862">
        <f>'Założenia i wyniki'!$E$8*Znorm.Profile!C4862*(1+'Założenia i wyniki'!$E$10/100)^24</f>
        <v>0.24859414999999996</v>
      </c>
      <c r="D4862">
        <f t="shared" si="225"/>
        <v>0</v>
      </c>
      <c r="E4862">
        <f t="shared" si="226"/>
        <v>0</v>
      </c>
      <c r="F4862">
        <f t="shared" si="227"/>
        <v>0.24859414999999996</v>
      </c>
    </row>
    <row r="4863" spans="1:6" x14ac:dyDescent="0.25">
      <c r="A4863">
        <v>4854</v>
      </c>
      <c r="B4863">
        <f>'Założenia i wyniki'!$E$6*Znorm.Profile!B4863*((100-(24*'Założenia i wyniki'!$E$9))/100)</f>
        <v>7.458221132075471E-2</v>
      </c>
      <c r="C4863">
        <f>'Założenia i wyniki'!$E$8*Znorm.Profile!C4863*(1+'Założenia i wyniki'!$E$10/100)^24</f>
        <v>0.30716140000000003</v>
      </c>
      <c r="D4863">
        <f t="shared" si="225"/>
        <v>7.458221132075471E-2</v>
      </c>
      <c r="E4863">
        <f t="shared" si="226"/>
        <v>0</v>
      </c>
      <c r="F4863">
        <f t="shared" si="227"/>
        <v>0.23257918867924532</v>
      </c>
    </row>
    <row r="4864" spans="1:6" x14ac:dyDescent="0.25">
      <c r="A4864">
        <v>4855</v>
      </c>
      <c r="B4864">
        <f>'Założenia i wyniki'!$E$6*Znorm.Profile!B4864*((100-(24*'Założenia i wyniki'!$E$9))/100)</f>
        <v>0.23190362264150946</v>
      </c>
      <c r="C4864">
        <f>'Założenia i wyniki'!$E$8*Znorm.Profile!C4864*(1+'Założenia i wyniki'!$E$10/100)^24</f>
        <v>0.35854385000000005</v>
      </c>
      <c r="D4864">
        <f t="shared" si="225"/>
        <v>0.23190362264150946</v>
      </c>
      <c r="E4864">
        <f t="shared" si="226"/>
        <v>0</v>
      </c>
      <c r="F4864">
        <f t="shared" si="227"/>
        <v>0.12664022735849059</v>
      </c>
    </row>
    <row r="4865" spans="1:6" x14ac:dyDescent="0.25">
      <c r="A4865">
        <v>4856</v>
      </c>
      <c r="B4865">
        <f>'Założenia i wyniki'!$E$6*Znorm.Profile!B4865*((100-(24*'Założenia i wyniki'!$E$9))/100)</f>
        <v>0.59416966037735841</v>
      </c>
      <c r="C4865">
        <f>'Założenia i wyniki'!$E$8*Znorm.Profile!C4865*(1+'Założenia i wyniki'!$E$10/100)^24</f>
        <v>0.38548684999999999</v>
      </c>
      <c r="D4865">
        <f t="shared" si="225"/>
        <v>0.38548684999999999</v>
      </c>
      <c r="E4865">
        <f t="shared" si="226"/>
        <v>0.20868281037735842</v>
      </c>
      <c r="F4865">
        <f t="shared" si="227"/>
        <v>0</v>
      </c>
    </row>
    <row r="4866" spans="1:6" x14ac:dyDescent="0.25">
      <c r="A4866">
        <v>4857</v>
      </c>
      <c r="B4866">
        <f>'Założenia i wyniki'!$E$6*Znorm.Profile!B4866*((100-(24*'Założenia i wyniki'!$E$9))/100)</f>
        <v>0.9215011320754718</v>
      </c>
      <c r="C4866">
        <f>'Założenia i wyniki'!$E$8*Znorm.Profile!C4866*(1+'Założenia i wyniki'!$E$10/100)^24</f>
        <v>0.39355155000000003</v>
      </c>
      <c r="D4866">
        <f t="shared" si="225"/>
        <v>0.39355155000000003</v>
      </c>
      <c r="E4866">
        <f t="shared" si="226"/>
        <v>0.52794958207547182</v>
      </c>
      <c r="F4866">
        <f t="shared" si="227"/>
        <v>0</v>
      </c>
    </row>
    <row r="4867" spans="1:6" x14ac:dyDescent="0.25">
      <c r="A4867">
        <v>4858</v>
      </c>
      <c r="B4867">
        <f>'Założenia i wyniki'!$E$6*Znorm.Profile!B4867*((100-(24*'Założenia i wyniki'!$E$9))/100)</f>
        <v>1.0996422641509433</v>
      </c>
      <c r="C4867">
        <f>'Założenia i wyniki'!$E$8*Znorm.Profile!C4867*(1+'Założenia i wyniki'!$E$10/100)^24</f>
        <v>0.40833275000000002</v>
      </c>
      <c r="D4867">
        <f t="shared" si="225"/>
        <v>0.40833275000000002</v>
      </c>
      <c r="E4867">
        <f t="shared" si="226"/>
        <v>0.69130951415094333</v>
      </c>
      <c r="F4867">
        <f t="shared" si="227"/>
        <v>0</v>
      </c>
    </row>
    <row r="4868" spans="1:6" x14ac:dyDescent="0.25">
      <c r="A4868">
        <v>4859</v>
      </c>
      <c r="B4868">
        <f>'Założenia i wyniki'!$E$6*Znorm.Profile!B4868*((100-(24*'Założenia i wyniki'!$E$9))/100)</f>
        <v>1.181509433962264</v>
      </c>
      <c r="C4868">
        <f>'Założenia i wyniki'!$E$8*Znorm.Profile!C4868*(1+'Założenia i wyniki'!$E$10/100)^24</f>
        <v>0.39838889999999999</v>
      </c>
      <c r="D4868">
        <f t="shared" si="225"/>
        <v>0.39838889999999999</v>
      </c>
      <c r="E4868">
        <f t="shared" si="226"/>
        <v>0.783120533962264</v>
      </c>
      <c r="F4868">
        <f t="shared" si="227"/>
        <v>0</v>
      </c>
    </row>
    <row r="4869" spans="1:6" x14ac:dyDescent="0.25">
      <c r="A4869">
        <v>4860</v>
      </c>
      <c r="B4869">
        <f>'Założenia i wyniki'!$E$6*Znorm.Profile!B4869*((100-(24*'Założenia i wyniki'!$E$9))/100)</f>
        <v>1.3239003773584905</v>
      </c>
      <c r="C4869">
        <f>'Założenia i wyniki'!$E$8*Znorm.Profile!C4869*(1+'Założenia i wyniki'!$E$10/100)^24</f>
        <v>0.39175674999999999</v>
      </c>
      <c r="D4869">
        <f t="shared" si="225"/>
        <v>0.39175674999999999</v>
      </c>
      <c r="E4869">
        <f t="shared" si="226"/>
        <v>0.93214362735849055</v>
      </c>
      <c r="F4869">
        <f t="shared" si="227"/>
        <v>0</v>
      </c>
    </row>
    <row r="4870" spans="1:6" x14ac:dyDescent="0.25">
      <c r="A4870">
        <v>4861</v>
      </c>
      <c r="B4870">
        <f>'Założenia i wyniki'!$E$6*Znorm.Profile!B4870*((100-(24*'Założenia i wyniki'!$E$9))/100)</f>
        <v>1.5865766037735849</v>
      </c>
      <c r="C4870">
        <f>'Założenia i wyniki'!$E$8*Znorm.Profile!C4870*(1+'Założenia i wyniki'!$E$10/100)^24</f>
        <v>0.38388735000000002</v>
      </c>
      <c r="D4870">
        <f t="shared" si="225"/>
        <v>0.38388735000000002</v>
      </c>
      <c r="E4870">
        <f t="shared" si="226"/>
        <v>1.2026892537735849</v>
      </c>
      <c r="F4870">
        <f t="shared" si="227"/>
        <v>0</v>
      </c>
    </row>
    <row r="4871" spans="1:6" x14ac:dyDescent="0.25">
      <c r="A4871">
        <v>4862</v>
      </c>
      <c r="B4871">
        <f>'Założenia i wyniki'!$E$6*Znorm.Profile!B4871*((100-(24*'Założenia i wyniki'!$E$9))/100)</f>
        <v>1.0616815094339622</v>
      </c>
      <c r="C4871">
        <f>'Założenia i wyniki'!$E$8*Znorm.Profile!C4871*(1+'Założenia i wyniki'!$E$10/100)^24</f>
        <v>0.38530239999999999</v>
      </c>
      <c r="D4871">
        <f t="shared" si="225"/>
        <v>0.38530239999999999</v>
      </c>
      <c r="E4871">
        <f t="shared" si="226"/>
        <v>0.67637910943396218</v>
      </c>
      <c r="F4871">
        <f t="shared" si="227"/>
        <v>0</v>
      </c>
    </row>
    <row r="4872" spans="1:6" x14ac:dyDescent="0.25">
      <c r="A4872">
        <v>4863</v>
      </c>
      <c r="B4872">
        <f>'Założenia i wyniki'!$E$6*Znorm.Profile!B4872*((100-(24*'Założenia i wyniki'!$E$9))/100)</f>
        <v>1.0511622641509435</v>
      </c>
      <c r="C4872">
        <f>'Założenia i wyniki'!$E$8*Znorm.Profile!C4872*(1+'Założenia i wyniki'!$E$10/100)^24</f>
        <v>0.38727080000000003</v>
      </c>
      <c r="D4872">
        <f t="shared" si="225"/>
        <v>0.38727080000000003</v>
      </c>
      <c r="E4872">
        <f t="shared" si="226"/>
        <v>0.66389146415094347</v>
      </c>
      <c r="F4872">
        <f t="shared" si="227"/>
        <v>0</v>
      </c>
    </row>
    <row r="4873" spans="1:6" x14ac:dyDescent="0.25">
      <c r="A4873">
        <v>4864</v>
      </c>
      <c r="B4873">
        <f>'Założenia i wyniki'!$E$6*Znorm.Profile!B4873*((100-(24*'Założenia i wyniki'!$E$9))/100)</f>
        <v>0.40079086792452823</v>
      </c>
      <c r="C4873">
        <f>'Założenia i wyniki'!$E$8*Znorm.Profile!C4873*(1+'Założenia i wyniki'!$E$10/100)^24</f>
        <v>0.40880385000000002</v>
      </c>
      <c r="D4873">
        <f t="shared" si="225"/>
        <v>0.40079086792452823</v>
      </c>
      <c r="E4873">
        <f t="shared" si="226"/>
        <v>0</v>
      </c>
      <c r="F4873">
        <f t="shared" si="227"/>
        <v>8.0129820754717973E-3</v>
      </c>
    </row>
    <row r="4874" spans="1:6" x14ac:dyDescent="0.25">
      <c r="A4874">
        <v>4865</v>
      </c>
      <c r="B4874">
        <f>'Założenia i wyniki'!$E$6*Znorm.Profile!B4874*((100-(24*'Założenia i wyniki'!$E$9))/100)</f>
        <v>0.28364611320754718</v>
      </c>
      <c r="C4874">
        <f>'Założenia i wyniki'!$E$8*Znorm.Profile!C4874*(1+'Założenia i wyniki'!$E$10/100)^24</f>
        <v>0.41706945000000001</v>
      </c>
      <c r="D4874">
        <f t="shared" si="225"/>
        <v>0.28364611320754718</v>
      </c>
      <c r="E4874">
        <f t="shared" si="226"/>
        <v>0</v>
      </c>
      <c r="F4874">
        <f t="shared" si="227"/>
        <v>0.13342333679245283</v>
      </c>
    </row>
    <row r="4875" spans="1:6" x14ac:dyDescent="0.25">
      <c r="A4875">
        <v>4866</v>
      </c>
      <c r="B4875">
        <f>'Założenia i wyniki'!$E$6*Znorm.Profile!B4875*((100-(24*'Założenia i wyniki'!$E$9))/100)</f>
        <v>0.13370875471698113</v>
      </c>
      <c r="C4875">
        <f>'Założenia i wyniki'!$E$8*Znorm.Profile!C4875*(1+'Założenia i wyniki'!$E$10/100)^24</f>
        <v>0.41896015000000003</v>
      </c>
      <c r="D4875">
        <f t="shared" ref="D4875:D4938" si="228">IF(B4875&lt;=C4875,B4875,C4875)</f>
        <v>0.13370875471698113</v>
      </c>
      <c r="E4875">
        <f t="shared" ref="E4875:E4938" si="229">IF(B4875&gt;C4875,B4875-C4875,0)</f>
        <v>0</v>
      </c>
      <c r="F4875">
        <f t="shared" ref="F4875:F4938" si="230">IF(B4875&lt;C4875,C4875-B4875,0)</f>
        <v>0.2852513952830189</v>
      </c>
    </row>
    <row r="4876" spans="1:6" x14ac:dyDescent="0.25">
      <c r="A4876">
        <v>4867</v>
      </c>
      <c r="B4876">
        <f>'Założenia i wyniki'!$E$6*Znorm.Profile!B4876*((100-(24*'Założenia i wyniki'!$E$9))/100)</f>
        <v>3.5703690566037734E-2</v>
      </c>
      <c r="C4876">
        <f>'Założenia i wyniki'!$E$8*Znorm.Profile!C4876*(1+'Założenia i wyniki'!$E$10/100)^24</f>
        <v>0.4435172</v>
      </c>
      <c r="D4876">
        <f t="shared" si="228"/>
        <v>3.5703690566037734E-2</v>
      </c>
      <c r="E4876">
        <f t="shared" si="229"/>
        <v>0</v>
      </c>
      <c r="F4876">
        <f t="shared" si="230"/>
        <v>0.40781350943396227</v>
      </c>
    </row>
    <row r="4877" spans="1:6" x14ac:dyDescent="0.25">
      <c r="A4877">
        <v>4868</v>
      </c>
      <c r="B4877">
        <f>'Założenia i wyniki'!$E$6*Znorm.Profile!B4877*((100-(24*'Założenia i wyniki'!$E$9))/100)</f>
        <v>0</v>
      </c>
      <c r="C4877">
        <f>'Założenia i wyniki'!$E$8*Znorm.Profile!C4877*(1+'Założenia i wyniki'!$E$10/100)^24</f>
        <v>0.46991489999999997</v>
      </c>
      <c r="D4877">
        <f t="shared" si="228"/>
        <v>0</v>
      </c>
      <c r="E4877">
        <f t="shared" si="229"/>
        <v>0</v>
      </c>
      <c r="F4877">
        <f t="shared" si="230"/>
        <v>0.46991489999999997</v>
      </c>
    </row>
    <row r="4878" spans="1:6" x14ac:dyDescent="0.25">
      <c r="A4878">
        <v>4869</v>
      </c>
      <c r="B4878">
        <f>'Założenia i wyniki'!$E$6*Znorm.Profile!B4878*((100-(24*'Założenia i wyniki'!$E$9))/100)</f>
        <v>0</v>
      </c>
      <c r="C4878">
        <f>'Założenia i wyniki'!$E$8*Znorm.Profile!C4878*(1+'Założenia i wyniki'!$E$10/100)^24</f>
        <v>0.48865809999999998</v>
      </c>
      <c r="D4878">
        <f t="shared" si="228"/>
        <v>0</v>
      </c>
      <c r="E4878">
        <f t="shared" si="229"/>
        <v>0</v>
      </c>
      <c r="F4878">
        <f t="shared" si="230"/>
        <v>0.48865809999999998</v>
      </c>
    </row>
    <row r="4879" spans="1:6" x14ac:dyDescent="0.25">
      <c r="A4879">
        <v>4870</v>
      </c>
      <c r="B4879">
        <f>'Założenia i wyniki'!$E$6*Znorm.Profile!B4879*((100-(24*'Założenia i wyniki'!$E$9))/100)</f>
        <v>0</v>
      </c>
      <c r="C4879">
        <f>'Założenia i wyniki'!$E$8*Znorm.Profile!C4879*(1+'Założenia i wyniki'!$E$10/100)^24</f>
        <v>0.41040650000000006</v>
      </c>
      <c r="D4879">
        <f t="shared" si="228"/>
        <v>0</v>
      </c>
      <c r="E4879">
        <f t="shared" si="229"/>
        <v>0</v>
      </c>
      <c r="F4879">
        <f t="shared" si="230"/>
        <v>0.41040650000000006</v>
      </c>
    </row>
    <row r="4880" spans="1:6" x14ac:dyDescent="0.25">
      <c r="A4880">
        <v>4871</v>
      </c>
      <c r="B4880">
        <f>'Założenia i wyniki'!$E$6*Znorm.Profile!B4880*((100-(24*'Założenia i wyniki'!$E$9))/100)</f>
        <v>0</v>
      </c>
      <c r="C4880">
        <f>'Założenia i wyniki'!$E$8*Znorm.Profile!C4880*(1+'Założenia i wyniki'!$E$10/100)^24</f>
        <v>0.31051895000000002</v>
      </c>
      <c r="D4880">
        <f t="shared" si="228"/>
        <v>0</v>
      </c>
      <c r="E4880">
        <f t="shared" si="229"/>
        <v>0</v>
      </c>
      <c r="F4880">
        <f t="shared" si="230"/>
        <v>0.31051895000000002</v>
      </c>
    </row>
    <row r="4881" spans="1:6" x14ac:dyDescent="0.25">
      <c r="A4881">
        <v>4872</v>
      </c>
      <c r="B4881">
        <f>'Założenia i wyniki'!$E$6*Znorm.Profile!B4881*((100-(24*'Założenia i wyniki'!$E$9))/100)</f>
        <v>0</v>
      </c>
      <c r="C4881">
        <f>'Założenia i wyniki'!$E$8*Znorm.Profile!C4881*(1+'Założenia i wyniki'!$E$10/100)^24</f>
        <v>0.2400986</v>
      </c>
      <c r="D4881">
        <f t="shared" si="228"/>
        <v>0</v>
      </c>
      <c r="E4881">
        <f t="shared" si="229"/>
        <v>0</v>
      </c>
      <c r="F4881">
        <f t="shared" si="230"/>
        <v>0.2400986</v>
      </c>
    </row>
    <row r="4882" spans="1:6" x14ac:dyDescent="0.25">
      <c r="A4882">
        <v>4873</v>
      </c>
      <c r="B4882">
        <f>'Założenia i wyniki'!$E$6*Znorm.Profile!B4882*((100-(24*'Założenia i wyniki'!$E$9))/100)</f>
        <v>0</v>
      </c>
      <c r="C4882">
        <f>'Założenia i wyniki'!$E$8*Znorm.Profile!C4882*(1+'Założenia i wyniki'!$E$10/100)^24</f>
        <v>0.20648704999999998</v>
      </c>
      <c r="D4882">
        <f t="shared" si="228"/>
        <v>0</v>
      </c>
      <c r="E4882">
        <f t="shared" si="229"/>
        <v>0</v>
      </c>
      <c r="F4882">
        <f t="shared" si="230"/>
        <v>0.20648704999999998</v>
      </c>
    </row>
    <row r="4883" spans="1:6" x14ac:dyDescent="0.25">
      <c r="A4883">
        <v>4874</v>
      </c>
      <c r="B4883">
        <f>'Założenia i wyniki'!$E$6*Znorm.Profile!B4883*((100-(24*'Założenia i wyniki'!$E$9))/100)</f>
        <v>0</v>
      </c>
      <c r="C4883">
        <f>'Założenia i wyniki'!$E$8*Znorm.Profile!C4883*(1+'Założenia i wyniki'!$E$10/100)^24</f>
        <v>0.1911455</v>
      </c>
      <c r="D4883">
        <f t="shared" si="228"/>
        <v>0</v>
      </c>
      <c r="E4883">
        <f t="shared" si="229"/>
        <v>0</v>
      </c>
      <c r="F4883">
        <f t="shared" si="230"/>
        <v>0.1911455</v>
      </c>
    </row>
    <row r="4884" spans="1:6" x14ac:dyDescent="0.25">
      <c r="A4884">
        <v>4875</v>
      </c>
      <c r="B4884">
        <f>'Założenia i wyniki'!$E$6*Znorm.Profile!B4884*((100-(24*'Założenia i wyniki'!$E$9))/100)</f>
        <v>0</v>
      </c>
      <c r="C4884">
        <f>'Założenia i wyniki'!$E$8*Znorm.Profile!C4884*(1+'Założenia i wyniki'!$E$10/100)^24</f>
        <v>0.18852785</v>
      </c>
      <c r="D4884">
        <f t="shared" si="228"/>
        <v>0</v>
      </c>
      <c r="E4884">
        <f t="shared" si="229"/>
        <v>0</v>
      </c>
      <c r="F4884">
        <f t="shared" si="230"/>
        <v>0.18852785</v>
      </c>
    </row>
    <row r="4885" spans="1:6" x14ac:dyDescent="0.25">
      <c r="A4885">
        <v>4876</v>
      </c>
      <c r="B4885">
        <f>'Założenia i wyniki'!$E$6*Znorm.Profile!B4885*((100-(24*'Założenia i wyniki'!$E$9))/100)</f>
        <v>0</v>
      </c>
      <c r="C4885">
        <f>'Założenia i wyniki'!$E$8*Znorm.Profile!C4885*(1+'Założenia i wyniki'!$E$10/100)^24</f>
        <v>0.20343295</v>
      </c>
      <c r="D4885">
        <f t="shared" si="228"/>
        <v>0</v>
      </c>
      <c r="E4885">
        <f t="shared" si="229"/>
        <v>0</v>
      </c>
      <c r="F4885">
        <f t="shared" si="230"/>
        <v>0.20343295</v>
      </c>
    </row>
    <row r="4886" spans="1:6" x14ac:dyDescent="0.25">
      <c r="A4886">
        <v>4877</v>
      </c>
      <c r="B4886">
        <f>'Założenia i wyniki'!$E$6*Znorm.Profile!B4886*((100-(24*'Założenia i wyniki'!$E$9))/100)</f>
        <v>2.875412830188679E-2</v>
      </c>
      <c r="C4886">
        <f>'Założenia i wyniki'!$E$8*Znorm.Profile!C4886*(1+'Założenia i wyniki'!$E$10/100)^24</f>
        <v>0.25107600000000002</v>
      </c>
      <c r="D4886">
        <f t="shared" si="228"/>
        <v>2.875412830188679E-2</v>
      </c>
      <c r="E4886">
        <f t="shared" si="229"/>
        <v>0</v>
      </c>
      <c r="F4886">
        <f t="shared" si="230"/>
        <v>0.22232187169811324</v>
      </c>
    </row>
    <row r="4887" spans="1:6" x14ac:dyDescent="0.25">
      <c r="A4887">
        <v>4878</v>
      </c>
      <c r="B4887">
        <f>'Założenia i wyniki'!$E$6*Znorm.Profile!B4887*((100-(24*'Założenia i wyniki'!$E$9))/100)</f>
        <v>0.12509516981132077</v>
      </c>
      <c r="C4887">
        <f>'Założenia i wyniki'!$E$8*Znorm.Profile!C4887*(1+'Założenia i wyniki'!$E$10/100)^24</f>
        <v>0.30744349999999998</v>
      </c>
      <c r="D4887">
        <f t="shared" si="228"/>
        <v>0.12509516981132077</v>
      </c>
      <c r="E4887">
        <f t="shared" si="229"/>
        <v>0</v>
      </c>
      <c r="F4887">
        <f t="shared" si="230"/>
        <v>0.18234833018867921</v>
      </c>
    </row>
    <row r="4888" spans="1:6" x14ac:dyDescent="0.25">
      <c r="A4888">
        <v>4879</v>
      </c>
      <c r="B4888">
        <f>'Założenia i wyniki'!$E$6*Znorm.Profile!B4888*((100-(24*'Założenia i wyniki'!$E$9))/100)</f>
        <v>0.11615381132075471</v>
      </c>
      <c r="C4888">
        <f>'Założenia i wyniki'!$E$8*Znorm.Profile!C4888*(1+'Założenia i wyniki'!$E$10/100)^24</f>
        <v>0.35618555000000002</v>
      </c>
      <c r="D4888">
        <f t="shared" si="228"/>
        <v>0.11615381132075471</v>
      </c>
      <c r="E4888">
        <f t="shared" si="229"/>
        <v>0</v>
      </c>
      <c r="F4888">
        <f t="shared" si="230"/>
        <v>0.24003173867924532</v>
      </c>
    </row>
    <row r="4889" spans="1:6" x14ac:dyDescent="0.25">
      <c r="A4889">
        <v>4880</v>
      </c>
      <c r="B4889">
        <f>'Założenia i wyniki'!$E$6*Znorm.Profile!B4889*((100-(24*'Założenia i wyniki'!$E$9))/100)</f>
        <v>0.19795237735849056</v>
      </c>
      <c r="C4889">
        <f>'Założenia i wyniki'!$E$8*Znorm.Profile!C4889*(1+'Założenia i wyniki'!$E$10/100)^24</f>
        <v>0.39017754999999998</v>
      </c>
      <c r="D4889">
        <f t="shared" si="228"/>
        <v>0.19795237735849056</v>
      </c>
      <c r="E4889">
        <f t="shared" si="229"/>
        <v>0</v>
      </c>
      <c r="F4889">
        <f t="shared" si="230"/>
        <v>0.19222517264150943</v>
      </c>
    </row>
    <row r="4890" spans="1:6" x14ac:dyDescent="0.25">
      <c r="A4890">
        <v>4881</v>
      </c>
      <c r="B4890">
        <f>'Założenia i wyniki'!$E$6*Znorm.Profile!B4890*((100-(24*'Założenia i wyniki'!$E$9))/100)</f>
        <v>0.3024511698113207</v>
      </c>
      <c r="C4890">
        <f>'Założenia i wyniki'!$E$8*Znorm.Profile!C4890*(1+'Założenia i wyniki'!$E$10/100)^24</f>
        <v>0.40934845000000003</v>
      </c>
      <c r="D4890">
        <f t="shared" si="228"/>
        <v>0.3024511698113207</v>
      </c>
      <c r="E4890">
        <f t="shared" si="229"/>
        <v>0</v>
      </c>
      <c r="F4890">
        <f t="shared" si="230"/>
        <v>0.10689728018867933</v>
      </c>
    </row>
    <row r="4891" spans="1:6" x14ac:dyDescent="0.25">
      <c r="A4891">
        <v>4882</v>
      </c>
      <c r="B4891">
        <f>'Założenia i wyniki'!$E$6*Znorm.Profile!B4891*((100-(24*'Założenia i wyniki'!$E$9))/100)</f>
        <v>0.79344075471698128</v>
      </c>
      <c r="C4891">
        <f>'Założenia i wyniki'!$E$8*Znorm.Profile!C4891*(1+'Założenia i wyniki'!$E$10/100)^24</f>
        <v>0.40877094999999997</v>
      </c>
      <c r="D4891">
        <f t="shared" si="228"/>
        <v>0.40877094999999997</v>
      </c>
      <c r="E4891">
        <f t="shared" si="229"/>
        <v>0.38466980471698131</v>
      </c>
      <c r="F4891">
        <f t="shared" si="230"/>
        <v>0</v>
      </c>
    </row>
    <row r="4892" spans="1:6" x14ac:dyDescent="0.25">
      <c r="A4892">
        <v>4883</v>
      </c>
      <c r="B4892">
        <f>'Założenia i wyniki'!$E$6*Znorm.Profile!B4892*((100-(24*'Założenia i wyniki'!$E$9))/100)</f>
        <v>1.0922483018867926</v>
      </c>
      <c r="C4892">
        <f>'Założenia i wyniki'!$E$8*Znorm.Profile!C4892*(1+'Założenia i wyniki'!$E$10/100)^24</f>
        <v>0.40486530000000004</v>
      </c>
      <c r="D4892">
        <f t="shared" si="228"/>
        <v>0.40486530000000004</v>
      </c>
      <c r="E4892">
        <f t="shared" si="229"/>
        <v>0.68738300188679258</v>
      </c>
      <c r="F4892">
        <f t="shared" si="230"/>
        <v>0</v>
      </c>
    </row>
    <row r="4893" spans="1:6" x14ac:dyDescent="0.25">
      <c r="A4893">
        <v>4884</v>
      </c>
      <c r="B4893">
        <f>'Założenia i wyniki'!$E$6*Znorm.Profile!B4893*((100-(24*'Założenia i wyniki'!$E$9))/100)</f>
        <v>1.6156950943396227</v>
      </c>
      <c r="C4893">
        <f>'Założenia i wyniki'!$E$8*Znorm.Profile!C4893*(1+'Założenia i wyniki'!$E$10/100)^24</f>
        <v>0.40292734999999996</v>
      </c>
      <c r="D4893">
        <f t="shared" si="228"/>
        <v>0.40292734999999996</v>
      </c>
      <c r="E4893">
        <f t="shared" si="229"/>
        <v>1.2127677443396228</v>
      </c>
      <c r="F4893">
        <f t="shared" si="230"/>
        <v>0</v>
      </c>
    </row>
    <row r="4894" spans="1:6" x14ac:dyDescent="0.25">
      <c r="A4894">
        <v>4885</v>
      </c>
      <c r="B4894">
        <f>'Założenia i wyniki'!$E$6*Znorm.Profile!B4894*((100-(24*'Założenia i wyniki'!$E$9))/100)</f>
        <v>1.521555471698113</v>
      </c>
      <c r="C4894">
        <f>'Założenia i wyniki'!$E$8*Znorm.Profile!C4894*(1+'Założenia i wyniki'!$E$10/100)^24</f>
        <v>0.39314240000000006</v>
      </c>
      <c r="D4894">
        <f t="shared" si="228"/>
        <v>0.39314240000000006</v>
      </c>
      <c r="E4894">
        <f t="shared" si="229"/>
        <v>1.1284130716981129</v>
      </c>
      <c r="F4894">
        <f t="shared" si="230"/>
        <v>0</v>
      </c>
    </row>
    <row r="4895" spans="1:6" x14ac:dyDescent="0.25">
      <c r="A4895">
        <v>4886</v>
      </c>
      <c r="B4895">
        <f>'Założenia i wyniki'!$E$6*Znorm.Profile!B4895*((100-(24*'Założenia i wyniki'!$E$9))/100)</f>
        <v>0.64495169811320752</v>
      </c>
      <c r="C4895">
        <f>'Założenia i wyniki'!$E$8*Znorm.Profile!C4895*(1+'Założenia i wyniki'!$E$10/100)^24</f>
        <v>0.39430264999999998</v>
      </c>
      <c r="D4895">
        <f t="shared" si="228"/>
        <v>0.39430264999999998</v>
      </c>
      <c r="E4895">
        <f t="shared" si="229"/>
        <v>0.25064904811320754</v>
      </c>
      <c r="F4895">
        <f t="shared" si="230"/>
        <v>0</v>
      </c>
    </row>
    <row r="4896" spans="1:6" x14ac:dyDescent="0.25">
      <c r="A4896">
        <v>4887</v>
      </c>
      <c r="B4896">
        <f>'Założenia i wyniki'!$E$6*Znorm.Profile!B4896*((100-(24*'Założenia i wyniki'!$E$9))/100)</f>
        <v>0.18803532075471696</v>
      </c>
      <c r="C4896">
        <f>'Założenia i wyniki'!$E$8*Znorm.Profile!C4896*(1+'Założenia i wyniki'!$E$10/100)^24</f>
        <v>0.39738335000000002</v>
      </c>
      <c r="D4896">
        <f t="shared" si="228"/>
        <v>0.18803532075471696</v>
      </c>
      <c r="E4896">
        <f t="shared" si="229"/>
        <v>0</v>
      </c>
      <c r="F4896">
        <f t="shared" si="230"/>
        <v>0.20934802924528306</v>
      </c>
    </row>
    <row r="4897" spans="1:6" x14ac:dyDescent="0.25">
      <c r="A4897">
        <v>4888</v>
      </c>
      <c r="B4897">
        <f>'Założenia i wyniki'!$E$6*Znorm.Profile!B4897*((100-(24*'Założenia i wyniki'!$E$9))/100)</f>
        <v>0.19859267924528298</v>
      </c>
      <c r="C4897">
        <f>'Założenia i wyniki'!$E$8*Znorm.Profile!C4897*(1+'Założenia i wyniki'!$E$10/100)^24</f>
        <v>0.40989619999999999</v>
      </c>
      <c r="D4897">
        <f t="shared" si="228"/>
        <v>0.19859267924528298</v>
      </c>
      <c r="E4897">
        <f t="shared" si="229"/>
        <v>0</v>
      </c>
      <c r="F4897">
        <f t="shared" si="230"/>
        <v>0.21130352075471701</v>
      </c>
    </row>
    <row r="4898" spans="1:6" x14ac:dyDescent="0.25">
      <c r="A4898">
        <v>4889</v>
      </c>
      <c r="B4898">
        <f>'Założenia i wyniki'!$E$6*Znorm.Profile!B4898*((100-(24*'Założenia i wyniki'!$E$9))/100)</f>
        <v>0.66380249056603768</v>
      </c>
      <c r="C4898">
        <f>'Założenia i wyniki'!$E$8*Znorm.Profile!C4898*(1+'Założenia i wyniki'!$E$10/100)^24</f>
        <v>0.42041895000000001</v>
      </c>
      <c r="D4898">
        <f t="shared" si="228"/>
        <v>0.42041895000000001</v>
      </c>
      <c r="E4898">
        <f t="shared" si="229"/>
        <v>0.24338354056603767</v>
      </c>
      <c r="F4898">
        <f t="shared" si="230"/>
        <v>0</v>
      </c>
    </row>
    <row r="4899" spans="1:6" x14ac:dyDescent="0.25">
      <c r="A4899">
        <v>4890</v>
      </c>
      <c r="B4899">
        <f>'Założenia i wyniki'!$E$6*Znorm.Profile!B4899*((100-(24*'Założenia i wyniki'!$E$9))/100)</f>
        <v>0.25277441509433962</v>
      </c>
      <c r="C4899">
        <f>'Założenia i wyniki'!$E$8*Znorm.Profile!C4899*(1+'Założenia i wyniki'!$E$10/100)^24</f>
        <v>0.43421175000000001</v>
      </c>
      <c r="D4899">
        <f t="shared" si="228"/>
        <v>0.25277441509433962</v>
      </c>
      <c r="E4899">
        <f t="shared" si="229"/>
        <v>0</v>
      </c>
      <c r="F4899">
        <f t="shared" si="230"/>
        <v>0.18143733490566039</v>
      </c>
    </row>
    <row r="4900" spans="1:6" x14ac:dyDescent="0.25">
      <c r="A4900">
        <v>4891</v>
      </c>
      <c r="B4900">
        <f>'Założenia i wyniki'!$E$6*Znorm.Profile!B4900*((100-(24*'Założenia i wyniki'!$E$9))/100)</f>
        <v>9.8804679245283009E-2</v>
      </c>
      <c r="C4900">
        <f>'Założenia i wyniki'!$E$8*Znorm.Profile!C4900*(1+'Założenia i wyniki'!$E$10/100)^24</f>
        <v>0.46221700000000004</v>
      </c>
      <c r="D4900">
        <f t="shared" si="228"/>
        <v>9.8804679245283009E-2</v>
      </c>
      <c r="E4900">
        <f t="shared" si="229"/>
        <v>0</v>
      </c>
      <c r="F4900">
        <f t="shared" si="230"/>
        <v>0.36341232075471702</v>
      </c>
    </row>
    <row r="4901" spans="1:6" x14ac:dyDescent="0.25">
      <c r="A4901">
        <v>4892</v>
      </c>
      <c r="B4901">
        <f>'Założenia i wyniki'!$E$6*Znorm.Profile!B4901*((100-(24*'Założenia i wyniki'!$E$9))/100)</f>
        <v>0</v>
      </c>
      <c r="C4901">
        <f>'Założenia i wyniki'!$E$8*Znorm.Profile!C4901*(1+'Założenia i wyniki'!$E$10/100)^24</f>
        <v>0.48717549999999998</v>
      </c>
      <c r="D4901">
        <f t="shared" si="228"/>
        <v>0</v>
      </c>
      <c r="E4901">
        <f t="shared" si="229"/>
        <v>0</v>
      </c>
      <c r="F4901">
        <f t="shared" si="230"/>
        <v>0.48717549999999998</v>
      </c>
    </row>
    <row r="4902" spans="1:6" x14ac:dyDescent="0.25">
      <c r="A4902">
        <v>4893</v>
      </c>
      <c r="B4902">
        <f>'Założenia i wyniki'!$E$6*Znorm.Profile!B4902*((100-(24*'Założenia i wyniki'!$E$9))/100)</f>
        <v>0</v>
      </c>
      <c r="C4902">
        <f>'Założenia i wyniki'!$E$8*Znorm.Profile!C4902*(1+'Założenia i wyniki'!$E$10/100)^24</f>
        <v>0.48668515000000001</v>
      </c>
      <c r="D4902">
        <f t="shared" si="228"/>
        <v>0</v>
      </c>
      <c r="E4902">
        <f t="shared" si="229"/>
        <v>0</v>
      </c>
      <c r="F4902">
        <f t="shared" si="230"/>
        <v>0.48668515000000001</v>
      </c>
    </row>
    <row r="4903" spans="1:6" x14ac:dyDescent="0.25">
      <c r="A4903">
        <v>4894</v>
      </c>
      <c r="B4903">
        <f>'Założenia i wyniki'!$E$6*Znorm.Profile!B4903*((100-(24*'Założenia i wyniki'!$E$9))/100)</f>
        <v>0</v>
      </c>
      <c r="C4903">
        <f>'Założenia i wyniki'!$E$8*Znorm.Profile!C4903*(1+'Założenia i wyniki'!$E$10/100)^24</f>
        <v>0.40622819999999998</v>
      </c>
      <c r="D4903">
        <f t="shared" si="228"/>
        <v>0</v>
      </c>
      <c r="E4903">
        <f t="shared" si="229"/>
        <v>0</v>
      </c>
      <c r="F4903">
        <f t="shared" si="230"/>
        <v>0.40622819999999998</v>
      </c>
    </row>
    <row r="4904" spans="1:6" x14ac:dyDescent="0.25">
      <c r="A4904">
        <v>4895</v>
      </c>
      <c r="B4904">
        <f>'Założenia i wyniki'!$E$6*Znorm.Profile!B4904*((100-(24*'Założenia i wyniki'!$E$9))/100)</f>
        <v>0</v>
      </c>
      <c r="C4904">
        <f>'Założenia i wyniki'!$E$8*Znorm.Profile!C4904*(1+'Założenia i wyniki'!$E$10/100)^24</f>
        <v>0.31559989999999999</v>
      </c>
      <c r="D4904">
        <f t="shared" si="228"/>
        <v>0</v>
      </c>
      <c r="E4904">
        <f t="shared" si="229"/>
        <v>0</v>
      </c>
      <c r="F4904">
        <f t="shared" si="230"/>
        <v>0.31559989999999999</v>
      </c>
    </row>
    <row r="4905" spans="1:6" x14ac:dyDescent="0.25">
      <c r="A4905">
        <v>4896</v>
      </c>
      <c r="B4905">
        <f>'Założenia i wyniki'!$E$6*Znorm.Profile!B4905*((100-(24*'Założenia i wyniki'!$E$9))/100)</f>
        <v>0</v>
      </c>
      <c r="C4905">
        <f>'Założenia i wyniki'!$E$8*Znorm.Profile!C4905*(1+'Założenia i wyniki'!$E$10/100)^24</f>
        <v>0.24455654999999998</v>
      </c>
      <c r="D4905">
        <f t="shared" si="228"/>
        <v>0</v>
      </c>
      <c r="E4905">
        <f t="shared" si="229"/>
        <v>0</v>
      </c>
      <c r="F4905">
        <f t="shared" si="230"/>
        <v>0.24455654999999998</v>
      </c>
    </row>
    <row r="4906" spans="1:6" x14ac:dyDescent="0.25">
      <c r="A4906">
        <v>4897</v>
      </c>
      <c r="B4906">
        <f>'Założenia i wyniki'!$E$6*Znorm.Profile!B4906*((100-(24*'Założenia i wyniki'!$E$9))/100)</f>
        <v>0</v>
      </c>
      <c r="C4906">
        <f>'Założenia i wyniki'!$E$8*Znorm.Profile!C4906*(1+'Założenia i wyniki'!$E$10/100)^24</f>
        <v>0.20961569999999999</v>
      </c>
      <c r="D4906">
        <f t="shared" si="228"/>
        <v>0</v>
      </c>
      <c r="E4906">
        <f t="shared" si="229"/>
        <v>0</v>
      </c>
      <c r="F4906">
        <f t="shared" si="230"/>
        <v>0.20961569999999999</v>
      </c>
    </row>
    <row r="4907" spans="1:6" x14ac:dyDescent="0.25">
      <c r="A4907">
        <v>4898</v>
      </c>
      <c r="B4907">
        <f>'Założenia i wyniki'!$E$6*Znorm.Profile!B4907*((100-(24*'Założenia i wyniki'!$E$9))/100)</f>
        <v>0</v>
      </c>
      <c r="C4907">
        <f>'Założenia i wyniki'!$E$8*Znorm.Profile!C4907*(1+'Założenia i wyniki'!$E$10/100)^24</f>
        <v>0.19287975000000002</v>
      </c>
      <c r="D4907">
        <f t="shared" si="228"/>
        <v>0</v>
      </c>
      <c r="E4907">
        <f t="shared" si="229"/>
        <v>0</v>
      </c>
      <c r="F4907">
        <f t="shared" si="230"/>
        <v>0.19287975000000002</v>
      </c>
    </row>
    <row r="4908" spans="1:6" x14ac:dyDescent="0.25">
      <c r="A4908">
        <v>4899</v>
      </c>
      <c r="B4908">
        <f>'Założenia i wyniki'!$E$6*Znorm.Profile!B4908*((100-(24*'Założenia i wyniki'!$E$9))/100)</f>
        <v>0</v>
      </c>
      <c r="C4908">
        <f>'Założenia i wyniki'!$E$8*Znorm.Profile!C4908*(1+'Założenia i wyniki'!$E$10/100)^24</f>
        <v>0.18913579999999999</v>
      </c>
      <c r="D4908">
        <f t="shared" si="228"/>
        <v>0</v>
      </c>
      <c r="E4908">
        <f t="shared" si="229"/>
        <v>0</v>
      </c>
      <c r="F4908">
        <f t="shared" si="230"/>
        <v>0.18913579999999999</v>
      </c>
    </row>
    <row r="4909" spans="1:6" x14ac:dyDescent="0.25">
      <c r="A4909">
        <v>4900</v>
      </c>
      <c r="B4909">
        <f>'Założenia i wyniki'!$E$6*Znorm.Profile!B4909*((100-(24*'Założenia i wyniki'!$E$9))/100)</f>
        <v>0</v>
      </c>
      <c r="C4909">
        <f>'Założenia i wyniki'!$E$8*Znorm.Profile!C4909*(1+'Założenia i wyniki'!$E$10/100)^24</f>
        <v>0.20805050000000003</v>
      </c>
      <c r="D4909">
        <f t="shared" si="228"/>
        <v>0</v>
      </c>
      <c r="E4909">
        <f t="shared" si="229"/>
        <v>0</v>
      </c>
      <c r="F4909">
        <f t="shared" si="230"/>
        <v>0.20805050000000003</v>
      </c>
    </row>
    <row r="4910" spans="1:6" x14ac:dyDescent="0.25">
      <c r="A4910">
        <v>4901</v>
      </c>
      <c r="B4910">
        <f>'Założenia i wyniki'!$E$6*Znorm.Profile!B4910*((100-(24*'Założenia i wyniki'!$E$9))/100)</f>
        <v>0</v>
      </c>
      <c r="C4910">
        <f>'Założenia i wyniki'!$E$8*Znorm.Profile!C4910*(1+'Założenia i wyniki'!$E$10/100)^24</f>
        <v>0.2531928</v>
      </c>
      <c r="D4910">
        <f t="shared" si="228"/>
        <v>0</v>
      </c>
      <c r="E4910">
        <f t="shared" si="229"/>
        <v>0</v>
      </c>
      <c r="F4910">
        <f t="shared" si="230"/>
        <v>0.2531928</v>
      </c>
    </row>
    <row r="4911" spans="1:6" x14ac:dyDescent="0.25">
      <c r="A4911">
        <v>4902</v>
      </c>
      <c r="B4911">
        <f>'Założenia i wyniki'!$E$6*Znorm.Profile!B4911*((100-(24*'Założenia i wyniki'!$E$9))/100)</f>
        <v>6.8295056603773566E-2</v>
      </c>
      <c r="C4911">
        <f>'Założenia i wyniki'!$E$8*Znorm.Profile!C4911*(1+'Założenia i wyniki'!$E$10/100)^24</f>
        <v>0.30669240000000003</v>
      </c>
      <c r="D4911">
        <f t="shared" si="228"/>
        <v>6.8295056603773566E-2</v>
      </c>
      <c r="E4911">
        <f t="shared" si="229"/>
        <v>0</v>
      </c>
      <c r="F4911">
        <f t="shared" si="230"/>
        <v>0.23839734339622648</v>
      </c>
    </row>
    <row r="4912" spans="1:6" x14ac:dyDescent="0.25">
      <c r="A4912">
        <v>4903</v>
      </c>
      <c r="B4912">
        <f>'Założenia i wyniki'!$E$6*Znorm.Profile!B4912*((100-(24*'Założenia i wyniki'!$E$9))/100)</f>
        <v>0.25688301886792447</v>
      </c>
      <c r="C4912">
        <f>'Założenia i wyniki'!$E$8*Znorm.Profile!C4912*(1+'Założenia i wyniki'!$E$10/100)^24</f>
        <v>0.35767340000000003</v>
      </c>
      <c r="D4912">
        <f t="shared" si="228"/>
        <v>0.25688301886792447</v>
      </c>
      <c r="E4912">
        <f t="shared" si="229"/>
        <v>0</v>
      </c>
      <c r="F4912">
        <f t="shared" si="230"/>
        <v>0.10079038113207556</v>
      </c>
    </row>
    <row r="4913" spans="1:6" x14ac:dyDescent="0.25">
      <c r="A4913">
        <v>4904</v>
      </c>
      <c r="B4913">
        <f>'Założenia i wyniki'!$E$6*Znorm.Profile!B4913*((100-(24*'Założenia i wyniki'!$E$9))/100)</f>
        <v>1.0077132075471698</v>
      </c>
      <c r="C4913">
        <f>'Założenia i wyniki'!$E$8*Znorm.Profile!C4913*(1+'Założenia i wyniki'!$E$10/100)^24</f>
        <v>0.38069780000000003</v>
      </c>
      <c r="D4913">
        <f t="shared" si="228"/>
        <v>0.38069780000000003</v>
      </c>
      <c r="E4913">
        <f t="shared" si="229"/>
        <v>0.62701540754716967</v>
      </c>
      <c r="F4913">
        <f t="shared" si="230"/>
        <v>0</v>
      </c>
    </row>
    <row r="4914" spans="1:6" x14ac:dyDescent="0.25">
      <c r="A4914">
        <v>4905</v>
      </c>
      <c r="B4914">
        <f>'Założenia i wyniki'!$E$6*Znorm.Profile!B4914*((100-(24*'Założenia i wyniki'!$E$9))/100)</f>
        <v>1.1789177358490563</v>
      </c>
      <c r="C4914">
        <f>'Założenia i wyniki'!$E$8*Znorm.Profile!C4914*(1+'Założenia i wyniki'!$E$10/100)^24</f>
        <v>0.40466334999999998</v>
      </c>
      <c r="D4914">
        <f t="shared" si="228"/>
        <v>0.40466334999999998</v>
      </c>
      <c r="E4914">
        <f t="shared" si="229"/>
        <v>0.77425438584905637</v>
      </c>
      <c r="F4914">
        <f t="shared" si="230"/>
        <v>0</v>
      </c>
    </row>
    <row r="4915" spans="1:6" x14ac:dyDescent="0.25">
      <c r="A4915">
        <v>4906</v>
      </c>
      <c r="B4915">
        <f>'Założenia i wyniki'!$E$6*Znorm.Profile!B4915*((100-(24*'Założenia i wyniki'!$E$9))/100)</f>
        <v>1.2642913207547168</v>
      </c>
      <c r="C4915">
        <f>'Założenia i wyniki'!$E$8*Znorm.Profile!C4915*(1+'Założenia i wyniki'!$E$10/100)^24</f>
        <v>0.39922225</v>
      </c>
      <c r="D4915">
        <f t="shared" si="228"/>
        <v>0.39922225</v>
      </c>
      <c r="E4915">
        <f t="shared" si="229"/>
        <v>0.86506907075471684</v>
      </c>
      <c r="F4915">
        <f t="shared" si="230"/>
        <v>0</v>
      </c>
    </row>
    <row r="4916" spans="1:6" x14ac:dyDescent="0.25">
      <c r="A4916">
        <v>4907</v>
      </c>
      <c r="B4916">
        <f>'Założenia i wyniki'!$E$6*Znorm.Profile!B4916*((100-(24*'Założenia i wyniki'!$E$9))/100)</f>
        <v>1.3915132075471697</v>
      </c>
      <c r="C4916">
        <f>'Założenia i wyniki'!$E$8*Znorm.Profile!C4916*(1+'Założenia i wyniki'!$E$10/100)^24</f>
        <v>0.40316639999999998</v>
      </c>
      <c r="D4916">
        <f t="shared" si="228"/>
        <v>0.40316639999999998</v>
      </c>
      <c r="E4916">
        <f t="shared" si="229"/>
        <v>0.98834680754716975</v>
      </c>
      <c r="F4916">
        <f t="shared" si="230"/>
        <v>0</v>
      </c>
    </row>
    <row r="4917" spans="1:6" x14ac:dyDescent="0.25">
      <c r="A4917">
        <v>4908</v>
      </c>
      <c r="B4917">
        <f>'Założenia i wyniki'!$E$6*Znorm.Profile!B4917*((100-(24*'Założenia i wyniki'!$E$9))/100)</f>
        <v>1.6494633962264154</v>
      </c>
      <c r="C4917">
        <f>'Założenia i wyniki'!$E$8*Znorm.Profile!C4917*(1+'Założenia i wyniki'!$E$10/100)^24</f>
        <v>0.40268199999999998</v>
      </c>
      <c r="D4917">
        <f t="shared" si="228"/>
        <v>0.40268199999999998</v>
      </c>
      <c r="E4917">
        <f t="shared" si="229"/>
        <v>1.2467813962264154</v>
      </c>
      <c r="F4917">
        <f t="shared" si="230"/>
        <v>0</v>
      </c>
    </row>
    <row r="4918" spans="1:6" x14ac:dyDescent="0.25">
      <c r="A4918">
        <v>4909</v>
      </c>
      <c r="B4918">
        <f>'Założenia i wyniki'!$E$6*Znorm.Profile!B4918*((100-(24*'Założenia i wyniki'!$E$9))/100)</f>
        <v>0.3627005283018867</v>
      </c>
      <c r="C4918">
        <f>'Założenia i wyniki'!$E$8*Znorm.Profile!C4918*(1+'Założenia i wyniki'!$E$10/100)^24</f>
        <v>0.40179860000000006</v>
      </c>
      <c r="D4918">
        <f t="shared" si="228"/>
        <v>0.3627005283018867</v>
      </c>
      <c r="E4918">
        <f t="shared" si="229"/>
        <v>0</v>
      </c>
      <c r="F4918">
        <f t="shared" si="230"/>
        <v>3.9098071698113357E-2</v>
      </c>
    </row>
    <row r="4919" spans="1:6" x14ac:dyDescent="0.25">
      <c r="A4919">
        <v>4910</v>
      </c>
      <c r="B4919">
        <f>'Założenia i wyniki'!$E$6*Znorm.Profile!B4919*((100-(24*'Założenia i wyniki'!$E$9))/100)</f>
        <v>0.24146241509433961</v>
      </c>
      <c r="C4919">
        <f>'Założenia i wyniki'!$E$8*Znorm.Profile!C4919*(1+'Założenia i wyniki'!$E$10/100)^24</f>
        <v>0.40777975</v>
      </c>
      <c r="D4919">
        <f t="shared" si="228"/>
        <v>0.24146241509433961</v>
      </c>
      <c r="E4919">
        <f t="shared" si="229"/>
        <v>0</v>
      </c>
      <c r="F4919">
        <f t="shared" si="230"/>
        <v>0.16631733490566039</v>
      </c>
    </row>
    <row r="4920" spans="1:6" x14ac:dyDescent="0.25">
      <c r="A4920">
        <v>4911</v>
      </c>
      <c r="B4920">
        <f>'Założenia i wyniki'!$E$6*Znorm.Profile!B4920*((100-(24*'Założenia i wyniki'!$E$9))/100)</f>
        <v>0.2079075471698113</v>
      </c>
      <c r="C4920">
        <f>'Założenia i wyniki'!$E$8*Znorm.Profile!C4920*(1+'Założenia i wyniki'!$E$10/100)^24</f>
        <v>0.40740139999999997</v>
      </c>
      <c r="D4920">
        <f t="shared" si="228"/>
        <v>0.2079075471698113</v>
      </c>
      <c r="E4920">
        <f t="shared" si="229"/>
        <v>0</v>
      </c>
      <c r="F4920">
        <f t="shared" si="230"/>
        <v>0.19949385283018867</v>
      </c>
    </row>
    <row r="4921" spans="1:6" x14ac:dyDescent="0.25">
      <c r="A4921">
        <v>4912</v>
      </c>
      <c r="B4921">
        <f>'Założenia i wyniki'!$E$6*Znorm.Profile!B4921*((100-(24*'Założenia i wyniki'!$E$9))/100)</f>
        <v>0.35422415094339615</v>
      </c>
      <c r="C4921">
        <f>'Założenia i wyniki'!$E$8*Znorm.Profile!C4921*(1+'Założenia i wyniki'!$E$10/100)^24</f>
        <v>0.42325745000000004</v>
      </c>
      <c r="D4921">
        <f t="shared" si="228"/>
        <v>0.35422415094339615</v>
      </c>
      <c r="E4921">
        <f t="shared" si="229"/>
        <v>0</v>
      </c>
      <c r="F4921">
        <f t="shared" si="230"/>
        <v>6.9033299056603881E-2</v>
      </c>
    </row>
    <row r="4922" spans="1:6" x14ac:dyDescent="0.25">
      <c r="A4922">
        <v>4913</v>
      </c>
      <c r="B4922">
        <f>'Założenia i wyniki'!$E$6*Znorm.Profile!B4922*((100-(24*'Założenia i wyniki'!$E$9))/100)</f>
        <v>0.49522777358490555</v>
      </c>
      <c r="C4922">
        <f>'Założenia i wyniki'!$E$8*Znorm.Profile!C4922*(1+'Założenia i wyniki'!$E$10/100)^24</f>
        <v>0.42859600000000003</v>
      </c>
      <c r="D4922">
        <f t="shared" si="228"/>
        <v>0.42859600000000003</v>
      </c>
      <c r="E4922">
        <f t="shared" si="229"/>
        <v>6.6631773584905518E-2</v>
      </c>
      <c r="F4922">
        <f t="shared" si="230"/>
        <v>0</v>
      </c>
    </row>
    <row r="4923" spans="1:6" x14ac:dyDescent="0.25">
      <c r="A4923">
        <v>4914</v>
      </c>
      <c r="B4923">
        <f>'Założenia i wyniki'!$E$6*Znorm.Profile!B4923*((100-(24*'Założenia i wyniki'!$E$9))/100)</f>
        <v>0.27779954716981131</v>
      </c>
      <c r="C4923">
        <f>'Założenia i wyniki'!$E$8*Znorm.Profile!C4923*(1+'Założenia i wyniki'!$E$10/100)^24</f>
        <v>0.4402972</v>
      </c>
      <c r="D4923">
        <f t="shared" si="228"/>
        <v>0.27779954716981131</v>
      </c>
      <c r="E4923">
        <f t="shared" si="229"/>
        <v>0</v>
      </c>
      <c r="F4923">
        <f t="shared" si="230"/>
        <v>0.16249765283018869</v>
      </c>
    </row>
    <row r="4924" spans="1:6" x14ac:dyDescent="0.25">
      <c r="A4924">
        <v>4915</v>
      </c>
      <c r="B4924">
        <f>'Założenia i wyniki'!$E$6*Znorm.Profile!B4924*((100-(24*'Założenia i wyniki'!$E$9))/100)</f>
        <v>9.2569358490566037E-2</v>
      </c>
      <c r="C4924">
        <f>'Założenia i wyniki'!$E$8*Znorm.Profile!C4924*(1+'Założenia i wyniki'!$E$10/100)^24</f>
        <v>0.44626575000000002</v>
      </c>
      <c r="D4924">
        <f t="shared" si="228"/>
        <v>9.2569358490566037E-2</v>
      </c>
      <c r="E4924">
        <f t="shared" si="229"/>
        <v>0</v>
      </c>
      <c r="F4924">
        <f t="shared" si="230"/>
        <v>0.35369639150943399</v>
      </c>
    </row>
    <row r="4925" spans="1:6" x14ac:dyDescent="0.25">
      <c r="A4925">
        <v>4916</v>
      </c>
      <c r="B4925">
        <f>'Założenia i wyniki'!$E$6*Znorm.Profile!B4925*((100-(24*'Założenia i wyniki'!$E$9))/100)</f>
        <v>0</v>
      </c>
      <c r="C4925">
        <f>'Założenia i wyniki'!$E$8*Znorm.Profile!C4925*(1+'Założenia i wyniki'!$E$10/100)^24</f>
        <v>0.47278770000000003</v>
      </c>
      <c r="D4925">
        <f t="shared" si="228"/>
        <v>0</v>
      </c>
      <c r="E4925">
        <f t="shared" si="229"/>
        <v>0</v>
      </c>
      <c r="F4925">
        <f t="shared" si="230"/>
        <v>0.47278770000000003</v>
      </c>
    </row>
    <row r="4926" spans="1:6" x14ac:dyDescent="0.25">
      <c r="A4926">
        <v>4917</v>
      </c>
      <c r="B4926">
        <f>'Założenia i wyniki'!$E$6*Znorm.Profile!B4926*((100-(24*'Założenia i wyniki'!$E$9))/100)</f>
        <v>0</v>
      </c>
      <c r="C4926">
        <f>'Założenia i wyniki'!$E$8*Znorm.Profile!C4926*(1+'Założenia i wyniki'!$E$10/100)^24</f>
        <v>0.49142449999999988</v>
      </c>
      <c r="D4926">
        <f t="shared" si="228"/>
        <v>0</v>
      </c>
      <c r="E4926">
        <f t="shared" si="229"/>
        <v>0</v>
      </c>
      <c r="F4926">
        <f t="shared" si="230"/>
        <v>0.49142449999999988</v>
      </c>
    </row>
    <row r="4927" spans="1:6" x14ac:dyDescent="0.25">
      <c r="A4927">
        <v>4918</v>
      </c>
      <c r="B4927">
        <f>'Założenia i wyniki'!$E$6*Znorm.Profile!B4927*((100-(24*'Założenia i wyniki'!$E$9))/100)</f>
        <v>0</v>
      </c>
      <c r="C4927">
        <f>'Założenia i wyniki'!$E$8*Znorm.Profile!C4927*(1+'Założenia i wyniki'!$E$10/100)^24</f>
        <v>0.42331625000000001</v>
      </c>
      <c r="D4927">
        <f t="shared" si="228"/>
        <v>0</v>
      </c>
      <c r="E4927">
        <f t="shared" si="229"/>
        <v>0</v>
      </c>
      <c r="F4927">
        <f t="shared" si="230"/>
        <v>0.42331625000000001</v>
      </c>
    </row>
    <row r="4928" spans="1:6" x14ac:dyDescent="0.25">
      <c r="A4928">
        <v>4919</v>
      </c>
      <c r="B4928">
        <f>'Założenia i wyniki'!$E$6*Znorm.Profile!B4928*((100-(24*'Założenia i wyniki'!$E$9))/100)</f>
        <v>0</v>
      </c>
      <c r="C4928">
        <f>'Założenia i wyniki'!$E$8*Znorm.Profile!C4928*(1+'Założenia i wyniki'!$E$10/100)^24</f>
        <v>0.33677035</v>
      </c>
      <c r="D4928">
        <f t="shared" si="228"/>
        <v>0</v>
      </c>
      <c r="E4928">
        <f t="shared" si="229"/>
        <v>0</v>
      </c>
      <c r="F4928">
        <f t="shared" si="230"/>
        <v>0.33677035</v>
      </c>
    </row>
    <row r="4929" spans="1:6" x14ac:dyDescent="0.25">
      <c r="A4929">
        <v>4920</v>
      </c>
      <c r="B4929">
        <f>'Założenia i wyniki'!$E$6*Znorm.Profile!B4929*((100-(24*'Założenia i wyniki'!$E$9))/100)</f>
        <v>0</v>
      </c>
      <c r="C4929">
        <f>'Założenia i wyniki'!$E$8*Znorm.Profile!C4929*(1+'Założenia i wyniki'!$E$10/100)^24</f>
        <v>0.29213659999999997</v>
      </c>
      <c r="D4929">
        <f t="shared" si="228"/>
        <v>0</v>
      </c>
      <c r="E4929">
        <f t="shared" si="229"/>
        <v>0</v>
      </c>
      <c r="F4929">
        <f t="shared" si="230"/>
        <v>0.29213659999999997</v>
      </c>
    </row>
    <row r="4930" spans="1:6" x14ac:dyDescent="0.25">
      <c r="A4930">
        <v>4921</v>
      </c>
      <c r="B4930">
        <f>'Założenia i wyniki'!$E$6*Znorm.Profile!B4930*((100-(24*'Założenia i wyniki'!$E$9))/100)</f>
        <v>0</v>
      </c>
      <c r="C4930">
        <f>'Założenia i wyniki'!$E$8*Znorm.Profile!C4930*(1+'Założenia i wyniki'!$E$10/100)^24</f>
        <v>0.22622809999999999</v>
      </c>
      <c r="D4930">
        <f t="shared" si="228"/>
        <v>0</v>
      </c>
      <c r="E4930">
        <f t="shared" si="229"/>
        <v>0</v>
      </c>
      <c r="F4930">
        <f t="shared" si="230"/>
        <v>0.22622809999999999</v>
      </c>
    </row>
    <row r="4931" spans="1:6" x14ac:dyDescent="0.25">
      <c r="A4931">
        <v>4922</v>
      </c>
      <c r="B4931">
        <f>'Założenia i wyniki'!$E$6*Znorm.Profile!B4931*((100-(24*'Założenia i wyniki'!$E$9))/100)</f>
        <v>0</v>
      </c>
      <c r="C4931">
        <f>'Założenia i wyniki'!$E$8*Znorm.Profile!C4931*(1+'Założenia i wyniki'!$E$10/100)^24</f>
        <v>0.20220375000000002</v>
      </c>
      <c r="D4931">
        <f t="shared" si="228"/>
        <v>0</v>
      </c>
      <c r="E4931">
        <f t="shared" si="229"/>
        <v>0</v>
      </c>
      <c r="F4931">
        <f t="shared" si="230"/>
        <v>0.20220375000000002</v>
      </c>
    </row>
    <row r="4932" spans="1:6" x14ac:dyDescent="0.25">
      <c r="A4932">
        <v>4923</v>
      </c>
      <c r="B4932">
        <f>'Założenia i wyniki'!$E$6*Znorm.Profile!B4932*((100-(24*'Założenia i wyniki'!$E$9))/100)</f>
        <v>0</v>
      </c>
      <c r="C4932">
        <f>'Założenia i wyniki'!$E$8*Znorm.Profile!C4932*(1+'Założenia i wyniki'!$E$10/100)^24</f>
        <v>0.19637379999999999</v>
      </c>
      <c r="D4932">
        <f t="shared" si="228"/>
        <v>0</v>
      </c>
      <c r="E4932">
        <f t="shared" si="229"/>
        <v>0</v>
      </c>
      <c r="F4932">
        <f t="shared" si="230"/>
        <v>0.19637379999999999</v>
      </c>
    </row>
    <row r="4933" spans="1:6" x14ac:dyDescent="0.25">
      <c r="A4933">
        <v>4924</v>
      </c>
      <c r="B4933">
        <f>'Założenia i wyniki'!$E$6*Znorm.Profile!B4933*((100-(24*'Założenia i wyniki'!$E$9))/100)</f>
        <v>0</v>
      </c>
      <c r="C4933">
        <f>'Założenia i wyniki'!$E$8*Znorm.Profile!C4933*(1+'Założenia i wyniki'!$E$10/100)^24</f>
        <v>0.20510140000000002</v>
      </c>
      <c r="D4933">
        <f t="shared" si="228"/>
        <v>0</v>
      </c>
      <c r="E4933">
        <f t="shared" si="229"/>
        <v>0</v>
      </c>
      <c r="F4933">
        <f t="shared" si="230"/>
        <v>0.20510140000000002</v>
      </c>
    </row>
    <row r="4934" spans="1:6" x14ac:dyDescent="0.25">
      <c r="A4934">
        <v>4925</v>
      </c>
      <c r="B4934">
        <f>'Założenia i wyniki'!$E$6*Znorm.Profile!B4934*((100-(24*'Założenia i wyniki'!$E$9))/100)</f>
        <v>3.0303811320754718E-2</v>
      </c>
      <c r="C4934">
        <f>'Założenia i wyniki'!$E$8*Znorm.Profile!C4934*(1+'Założenia i wyniki'!$E$10/100)^24</f>
        <v>0.23313219999999998</v>
      </c>
      <c r="D4934">
        <f t="shared" si="228"/>
        <v>3.0303811320754718E-2</v>
      </c>
      <c r="E4934">
        <f t="shared" si="229"/>
        <v>0</v>
      </c>
      <c r="F4934">
        <f t="shared" si="230"/>
        <v>0.20282838867924527</v>
      </c>
    </row>
    <row r="4935" spans="1:6" x14ac:dyDescent="0.25">
      <c r="A4935">
        <v>4926</v>
      </c>
      <c r="B4935">
        <f>'Założenia i wyniki'!$E$6*Znorm.Profile!B4935*((100-(24*'Założenia i wyniki'!$E$9))/100)</f>
        <v>0.17217260377358493</v>
      </c>
      <c r="C4935">
        <f>'Założenia i wyniki'!$E$8*Znorm.Profile!C4935*(1+'Założenia i wyniki'!$E$10/100)^24</f>
        <v>0.28970829999999997</v>
      </c>
      <c r="D4935">
        <f t="shared" si="228"/>
        <v>0.17217260377358493</v>
      </c>
      <c r="E4935">
        <f t="shared" si="229"/>
        <v>0</v>
      </c>
      <c r="F4935">
        <f t="shared" si="230"/>
        <v>0.11753569622641505</v>
      </c>
    </row>
    <row r="4936" spans="1:6" x14ac:dyDescent="0.25">
      <c r="A4936">
        <v>4927</v>
      </c>
      <c r="B4936">
        <f>'Założenia i wyniki'!$E$6*Znorm.Profile!B4936*((100-(24*'Założenia i wyniki'!$E$9))/100)</f>
        <v>0.5000529056603773</v>
      </c>
      <c r="C4936">
        <f>'Założenia i wyniki'!$E$8*Znorm.Profile!C4936*(1+'Założenia i wyniki'!$E$10/100)^24</f>
        <v>0.34632114999999997</v>
      </c>
      <c r="D4936">
        <f t="shared" si="228"/>
        <v>0.34632114999999997</v>
      </c>
      <c r="E4936">
        <f t="shared" si="229"/>
        <v>0.15373175566037733</v>
      </c>
      <c r="F4936">
        <f t="shared" si="230"/>
        <v>0</v>
      </c>
    </row>
    <row r="4937" spans="1:6" x14ac:dyDescent="0.25">
      <c r="A4937">
        <v>4928</v>
      </c>
      <c r="B4937">
        <f>'Założenia i wyniki'!$E$6*Znorm.Profile!B4937*((100-(24*'Założenia i wyniki'!$E$9))/100)</f>
        <v>0.94253962264150937</v>
      </c>
      <c r="C4937">
        <f>'Założenia i wyniki'!$E$8*Znorm.Profile!C4937*(1+'Założenia i wyniki'!$E$10/100)^24</f>
        <v>0.40334595000000001</v>
      </c>
      <c r="D4937">
        <f t="shared" si="228"/>
        <v>0.40334595000000001</v>
      </c>
      <c r="E4937">
        <f t="shared" si="229"/>
        <v>0.53919367264150941</v>
      </c>
      <c r="F4937">
        <f t="shared" si="230"/>
        <v>0</v>
      </c>
    </row>
    <row r="4938" spans="1:6" x14ac:dyDescent="0.25">
      <c r="A4938">
        <v>4929</v>
      </c>
      <c r="B4938">
        <f>'Założenia i wyniki'!$E$6*Znorm.Profile!B4938*((100-(24*'Założenia i wyniki'!$E$9))/100)</f>
        <v>1.3605652830188679</v>
      </c>
      <c r="C4938">
        <f>'Założenia i wyniki'!$E$8*Znorm.Profile!C4938*(1+'Założenia i wyniki'!$E$10/100)^24</f>
        <v>0.43544025000000003</v>
      </c>
      <c r="D4938">
        <f t="shared" si="228"/>
        <v>0.43544025000000003</v>
      </c>
      <c r="E4938">
        <f t="shared" si="229"/>
        <v>0.92512503301886784</v>
      </c>
      <c r="F4938">
        <f t="shared" si="230"/>
        <v>0</v>
      </c>
    </row>
    <row r="4939" spans="1:6" x14ac:dyDescent="0.25">
      <c r="A4939">
        <v>4930</v>
      </c>
      <c r="B4939">
        <f>'Założenia i wyniki'!$E$6*Znorm.Profile!B4939*((100-(24*'Założenia i wyniki'!$E$9))/100)</f>
        <v>1.6406211320754716</v>
      </c>
      <c r="C4939">
        <f>'Założenia i wyniki'!$E$8*Znorm.Profile!C4939*(1+'Założenia i wyniki'!$E$10/100)^24</f>
        <v>0.45263329999999996</v>
      </c>
      <c r="D4939">
        <f t="shared" ref="D4939:D5002" si="231">IF(B4939&lt;=C4939,B4939,C4939)</f>
        <v>0.45263329999999996</v>
      </c>
      <c r="E4939">
        <f t="shared" ref="E4939:E5002" si="232">IF(B4939&gt;C4939,B4939-C4939,0)</f>
        <v>1.1879878320754715</v>
      </c>
      <c r="F4939">
        <f t="shared" ref="F4939:F5002" si="233">IF(B4939&lt;C4939,C4939-B4939,0)</f>
        <v>0</v>
      </c>
    </row>
    <row r="4940" spans="1:6" x14ac:dyDescent="0.25">
      <c r="A4940">
        <v>4931</v>
      </c>
      <c r="B4940">
        <f>'Założenia i wyniki'!$E$6*Znorm.Profile!B4940*((100-(24*'Założenia i wyniki'!$E$9))/100)</f>
        <v>1.7328550943396226</v>
      </c>
      <c r="C4940">
        <f>'Założenia i wyniki'!$E$8*Znorm.Profile!C4940*(1+'Założenia i wyniki'!$E$10/100)^24</f>
        <v>0.45379425000000007</v>
      </c>
      <c r="D4940">
        <f t="shared" si="231"/>
        <v>0.45379425000000007</v>
      </c>
      <c r="E4940">
        <f t="shared" si="232"/>
        <v>1.2790608443396225</v>
      </c>
      <c r="F4940">
        <f t="shared" si="233"/>
        <v>0</v>
      </c>
    </row>
    <row r="4941" spans="1:6" x14ac:dyDescent="0.25">
      <c r="A4941">
        <v>4932</v>
      </c>
      <c r="B4941">
        <f>'Założenia i wyniki'!$E$6*Znorm.Profile!B4941*((100-(24*'Założenia i wyniki'!$E$9))/100)</f>
        <v>1.4024898113207547</v>
      </c>
      <c r="C4941">
        <f>'Założenia i wyniki'!$E$8*Znorm.Profile!C4941*(1+'Założenia i wyniki'!$E$10/100)^24</f>
        <v>0.46096329999999996</v>
      </c>
      <c r="D4941">
        <f t="shared" si="231"/>
        <v>0.46096329999999996</v>
      </c>
      <c r="E4941">
        <f t="shared" si="232"/>
        <v>0.94152651132075471</v>
      </c>
      <c r="F4941">
        <f t="shared" si="233"/>
        <v>0</v>
      </c>
    </row>
    <row r="4942" spans="1:6" x14ac:dyDescent="0.25">
      <c r="A4942">
        <v>4933</v>
      </c>
      <c r="B4942">
        <f>'Założenia i wyniki'!$E$6*Znorm.Profile!B4942*((100-(24*'Założenia i wyniki'!$E$9))/100)</f>
        <v>0.45222845283018864</v>
      </c>
      <c r="C4942">
        <f>'Założenia i wyniki'!$E$8*Znorm.Profile!C4942*(1+'Założenia i wyniki'!$E$10/100)^24</f>
        <v>0.45903410000000006</v>
      </c>
      <c r="D4942">
        <f t="shared" si="231"/>
        <v>0.45222845283018864</v>
      </c>
      <c r="E4942">
        <f t="shared" si="232"/>
        <v>0</v>
      </c>
      <c r="F4942">
        <f t="shared" si="233"/>
        <v>6.8056471698114129E-3</v>
      </c>
    </row>
    <row r="4943" spans="1:6" x14ac:dyDescent="0.25">
      <c r="A4943">
        <v>4934</v>
      </c>
      <c r="B4943">
        <f>'Założenia i wyniki'!$E$6*Znorm.Profile!B4943*((100-(24*'Założenia i wyniki'!$E$9))/100)</f>
        <v>0.20257932075471696</v>
      </c>
      <c r="C4943">
        <f>'Założenia i wyniki'!$E$8*Znorm.Profile!C4943*(1+'Założenia i wyniki'!$E$10/100)^24</f>
        <v>0.45798549999999999</v>
      </c>
      <c r="D4943">
        <f t="shared" si="231"/>
        <v>0.20257932075471696</v>
      </c>
      <c r="E4943">
        <f t="shared" si="232"/>
        <v>0</v>
      </c>
      <c r="F4943">
        <f t="shared" si="233"/>
        <v>0.25540617924528303</v>
      </c>
    </row>
    <row r="4944" spans="1:6" x14ac:dyDescent="0.25">
      <c r="A4944">
        <v>4935</v>
      </c>
      <c r="B4944">
        <f>'Założenia i wyniki'!$E$6*Znorm.Profile!B4944*((100-(24*'Założenia i wyniki'!$E$9))/100)</f>
        <v>0.14726181132075469</v>
      </c>
      <c r="C4944">
        <f>'Założenia i wyniki'!$E$8*Znorm.Profile!C4944*(1+'Założenia i wyniki'!$E$10/100)^24</f>
        <v>0.45362695000000003</v>
      </c>
      <c r="D4944">
        <f t="shared" si="231"/>
        <v>0.14726181132075469</v>
      </c>
      <c r="E4944">
        <f t="shared" si="232"/>
        <v>0</v>
      </c>
      <c r="F4944">
        <f t="shared" si="233"/>
        <v>0.30636513867924531</v>
      </c>
    </row>
    <row r="4945" spans="1:6" x14ac:dyDescent="0.25">
      <c r="A4945">
        <v>4936</v>
      </c>
      <c r="B4945">
        <f>'Założenia i wyniki'!$E$6*Znorm.Profile!B4945*((100-(24*'Założenia i wyniki'!$E$9))/100)</f>
        <v>8.9139169811320751E-2</v>
      </c>
      <c r="C4945">
        <f>'Założenia i wyniki'!$E$8*Znorm.Profile!C4945*(1+'Założenia i wyniki'!$E$10/100)^24</f>
        <v>0.45535035000000001</v>
      </c>
      <c r="D4945">
        <f t="shared" si="231"/>
        <v>8.9139169811320751E-2</v>
      </c>
      <c r="E4945">
        <f t="shared" si="232"/>
        <v>0</v>
      </c>
      <c r="F4945">
        <f t="shared" si="233"/>
        <v>0.36621118018867926</v>
      </c>
    </row>
    <row r="4946" spans="1:6" x14ac:dyDescent="0.25">
      <c r="A4946">
        <v>4937</v>
      </c>
      <c r="B4946">
        <f>'Założenia i wyniki'!$E$6*Znorm.Profile!B4946*((100-(24*'Założenia i wyniki'!$E$9))/100)</f>
        <v>9.4032905660377364E-2</v>
      </c>
      <c r="C4946">
        <f>'Założenia i wyniki'!$E$8*Znorm.Profile!C4946*(1+'Założenia i wyniki'!$E$10/100)^24</f>
        <v>0.44568825000000001</v>
      </c>
      <c r="D4946">
        <f t="shared" si="231"/>
        <v>9.4032905660377364E-2</v>
      </c>
      <c r="E4946">
        <f t="shared" si="232"/>
        <v>0</v>
      </c>
      <c r="F4946">
        <f t="shared" si="233"/>
        <v>0.35165534433962264</v>
      </c>
    </row>
    <row r="4947" spans="1:6" x14ac:dyDescent="0.25">
      <c r="A4947">
        <v>4938</v>
      </c>
      <c r="B4947">
        <f>'Założenia i wyniki'!$E$6*Znorm.Profile!B4947*((100-(24*'Założenia i wyniki'!$E$9))/100)</f>
        <v>6.4377781132075471E-2</v>
      </c>
      <c r="C4947">
        <f>'Założenia i wyniki'!$E$8*Znorm.Profile!C4947*(1+'Założenia i wyniki'!$E$10/100)^24</f>
        <v>0.43814960000000003</v>
      </c>
      <c r="D4947">
        <f t="shared" si="231"/>
        <v>6.4377781132075471E-2</v>
      </c>
      <c r="E4947">
        <f t="shared" si="232"/>
        <v>0</v>
      </c>
      <c r="F4947">
        <f t="shared" si="233"/>
        <v>0.37377181886792454</v>
      </c>
    </row>
    <row r="4948" spans="1:6" x14ac:dyDescent="0.25">
      <c r="A4948">
        <v>4939</v>
      </c>
      <c r="B4948">
        <f>'Założenia i wyniki'!$E$6*Znorm.Profile!B4948*((100-(24*'Założenia i wyniki'!$E$9))/100)</f>
        <v>1.1797562264150942E-2</v>
      </c>
      <c r="C4948">
        <f>'Założenia i wyniki'!$E$8*Znorm.Profile!C4948*(1+'Założenia i wyniki'!$E$10/100)^24</f>
        <v>0.44234960000000001</v>
      </c>
      <c r="D4948">
        <f t="shared" si="231"/>
        <v>1.1797562264150942E-2</v>
      </c>
      <c r="E4948">
        <f t="shared" si="232"/>
        <v>0</v>
      </c>
      <c r="F4948">
        <f t="shared" si="233"/>
        <v>0.43055203773584905</v>
      </c>
    </row>
    <row r="4949" spans="1:6" x14ac:dyDescent="0.25">
      <c r="A4949">
        <v>4940</v>
      </c>
      <c r="B4949">
        <f>'Założenia i wyniki'!$E$6*Znorm.Profile!B4949*((100-(24*'Założenia i wyniki'!$E$9))/100)</f>
        <v>0</v>
      </c>
      <c r="C4949">
        <f>'Założenia i wyniki'!$E$8*Znorm.Profile!C4949*(1+'Założenia i wyniki'!$E$10/100)^24</f>
        <v>0.47126800000000008</v>
      </c>
      <c r="D4949">
        <f t="shared" si="231"/>
        <v>0</v>
      </c>
      <c r="E4949">
        <f t="shared" si="232"/>
        <v>0</v>
      </c>
      <c r="F4949">
        <f t="shared" si="233"/>
        <v>0.47126800000000008</v>
      </c>
    </row>
    <row r="4950" spans="1:6" x14ac:dyDescent="0.25">
      <c r="A4950">
        <v>4941</v>
      </c>
      <c r="B4950">
        <f>'Założenia i wyniki'!$E$6*Znorm.Profile!B4950*((100-(24*'Założenia i wyniki'!$E$9))/100)</f>
        <v>0</v>
      </c>
      <c r="C4950">
        <f>'Założenia i wyniki'!$E$8*Znorm.Profile!C4950*(1+'Założenia i wyniki'!$E$10/100)^24</f>
        <v>0.49599129999999997</v>
      </c>
      <c r="D4950">
        <f t="shared" si="231"/>
        <v>0</v>
      </c>
      <c r="E4950">
        <f t="shared" si="232"/>
        <v>0</v>
      </c>
      <c r="F4950">
        <f t="shared" si="233"/>
        <v>0.49599129999999997</v>
      </c>
    </row>
    <row r="4951" spans="1:6" x14ac:dyDescent="0.25">
      <c r="A4951">
        <v>4942</v>
      </c>
      <c r="B4951">
        <f>'Założenia i wyniki'!$E$6*Znorm.Profile!B4951*((100-(24*'Założenia i wyniki'!$E$9))/100)</f>
        <v>0</v>
      </c>
      <c r="C4951">
        <f>'Założenia i wyniki'!$E$8*Znorm.Profile!C4951*(1+'Założenia i wyniki'!$E$10/100)^24</f>
        <v>0.43460585000000002</v>
      </c>
      <c r="D4951">
        <f t="shared" si="231"/>
        <v>0</v>
      </c>
      <c r="E4951">
        <f t="shared" si="232"/>
        <v>0</v>
      </c>
      <c r="F4951">
        <f t="shared" si="233"/>
        <v>0.43460585000000002</v>
      </c>
    </row>
    <row r="4952" spans="1:6" x14ac:dyDescent="0.25">
      <c r="A4952">
        <v>4943</v>
      </c>
      <c r="B4952">
        <f>'Założenia i wyniki'!$E$6*Znorm.Profile!B4952*((100-(24*'Założenia i wyniki'!$E$9))/100)</f>
        <v>0</v>
      </c>
      <c r="C4952">
        <f>'Założenia i wyniki'!$E$8*Znorm.Profile!C4952*(1+'Założenia i wyniki'!$E$10/100)^24</f>
        <v>0.3497844</v>
      </c>
      <c r="D4952">
        <f t="shared" si="231"/>
        <v>0</v>
      </c>
      <c r="E4952">
        <f t="shared" si="232"/>
        <v>0</v>
      </c>
      <c r="F4952">
        <f t="shared" si="233"/>
        <v>0.3497844</v>
      </c>
    </row>
    <row r="4953" spans="1:6" x14ac:dyDescent="0.25">
      <c r="A4953">
        <v>4944</v>
      </c>
      <c r="B4953">
        <f>'Założenia i wyniki'!$E$6*Znorm.Profile!B4953*((100-(24*'Założenia i wyniki'!$E$9))/100)</f>
        <v>0</v>
      </c>
      <c r="C4953">
        <f>'Założenia i wyniki'!$E$8*Znorm.Profile!C4953*(1+'Założenia i wyniki'!$E$10/100)^24</f>
        <v>0.28439215000000001</v>
      </c>
      <c r="D4953">
        <f t="shared" si="231"/>
        <v>0</v>
      </c>
      <c r="E4953">
        <f t="shared" si="232"/>
        <v>0</v>
      </c>
      <c r="F4953">
        <f t="shared" si="233"/>
        <v>0.28439215000000001</v>
      </c>
    </row>
    <row r="4954" spans="1:6" x14ac:dyDescent="0.25">
      <c r="A4954">
        <v>4945</v>
      </c>
      <c r="B4954">
        <f>'Założenia i wyniki'!$E$6*Znorm.Profile!B4954*((100-(24*'Założenia i wyniki'!$E$9))/100)</f>
        <v>0</v>
      </c>
      <c r="C4954">
        <f>'Założenia i wyniki'!$E$8*Znorm.Profile!C4954*(1+'Założenia i wyniki'!$E$10/100)^24</f>
        <v>0.23834055000000001</v>
      </c>
      <c r="D4954">
        <f t="shared" si="231"/>
        <v>0</v>
      </c>
      <c r="E4954">
        <f t="shared" si="232"/>
        <v>0</v>
      </c>
      <c r="F4954">
        <f t="shared" si="233"/>
        <v>0.23834055000000001</v>
      </c>
    </row>
    <row r="4955" spans="1:6" x14ac:dyDescent="0.25">
      <c r="A4955">
        <v>4946</v>
      </c>
      <c r="B4955">
        <f>'Założenia i wyniki'!$E$6*Znorm.Profile!B4955*((100-(24*'Założenia i wyniki'!$E$9))/100)</f>
        <v>0</v>
      </c>
      <c r="C4955">
        <f>'Założenia i wyniki'!$E$8*Znorm.Profile!C4955*(1+'Założenia i wyniki'!$E$10/100)^24</f>
        <v>0.21433369999999999</v>
      </c>
      <c r="D4955">
        <f t="shared" si="231"/>
        <v>0</v>
      </c>
      <c r="E4955">
        <f t="shared" si="232"/>
        <v>0</v>
      </c>
      <c r="F4955">
        <f t="shared" si="233"/>
        <v>0.21433369999999999</v>
      </c>
    </row>
    <row r="4956" spans="1:6" x14ac:dyDescent="0.25">
      <c r="A4956">
        <v>4947</v>
      </c>
      <c r="B4956">
        <f>'Założenia i wyniki'!$E$6*Znorm.Profile!B4956*((100-(24*'Założenia i wyniki'!$E$9))/100)</f>
        <v>0</v>
      </c>
      <c r="C4956">
        <f>'Założenia i wyniki'!$E$8*Znorm.Profile!C4956*(1+'Założenia i wyniki'!$E$10/100)^24</f>
        <v>0.20481755000000001</v>
      </c>
      <c r="D4956">
        <f t="shared" si="231"/>
        <v>0</v>
      </c>
      <c r="E4956">
        <f t="shared" si="232"/>
        <v>0</v>
      </c>
      <c r="F4956">
        <f t="shared" si="233"/>
        <v>0.20481755000000001</v>
      </c>
    </row>
    <row r="4957" spans="1:6" x14ac:dyDescent="0.25">
      <c r="A4957">
        <v>4948</v>
      </c>
      <c r="B4957">
        <f>'Założenia i wyniki'!$E$6*Znorm.Profile!B4957*((100-(24*'Założenia i wyniki'!$E$9))/100)</f>
        <v>0</v>
      </c>
      <c r="C4957">
        <f>'Założenia i wyniki'!$E$8*Znorm.Profile!C4957*(1+'Założenia i wyniki'!$E$10/100)^24</f>
        <v>0.2081604</v>
      </c>
      <c r="D4957">
        <f t="shared" si="231"/>
        <v>0</v>
      </c>
      <c r="E4957">
        <f t="shared" si="232"/>
        <v>0</v>
      </c>
      <c r="F4957">
        <f t="shared" si="233"/>
        <v>0.2081604</v>
      </c>
    </row>
    <row r="4958" spans="1:6" x14ac:dyDescent="0.25">
      <c r="A4958">
        <v>4949</v>
      </c>
      <c r="B4958">
        <f>'Założenia i wyniki'!$E$6*Znorm.Profile!B4958*((100-(24*'Założenia i wyniki'!$E$9))/100)</f>
        <v>1.0703713207547169E-2</v>
      </c>
      <c r="C4958">
        <f>'Założenia i wyniki'!$E$8*Znorm.Profile!C4958*(1+'Założenia i wyniki'!$E$10/100)^24</f>
        <v>0.24090149999999999</v>
      </c>
      <c r="D4958">
        <f t="shared" si="231"/>
        <v>1.0703713207547169E-2</v>
      </c>
      <c r="E4958">
        <f t="shared" si="232"/>
        <v>0</v>
      </c>
      <c r="F4958">
        <f t="shared" si="233"/>
        <v>0.23019778679245281</v>
      </c>
    </row>
    <row r="4959" spans="1:6" x14ac:dyDescent="0.25">
      <c r="A4959">
        <v>4950</v>
      </c>
      <c r="B4959">
        <f>'Założenia i wyniki'!$E$6*Znorm.Profile!B4959*((100-(24*'Założenia i wyniki'!$E$9))/100)</f>
        <v>8.7340226415094327E-2</v>
      </c>
      <c r="C4959">
        <f>'Założenia i wyniki'!$E$8*Znorm.Profile!C4959*(1+'Założenia i wyniki'!$E$10/100)^24</f>
        <v>0.27430164999999995</v>
      </c>
      <c r="D4959">
        <f t="shared" si="231"/>
        <v>8.7340226415094327E-2</v>
      </c>
      <c r="E4959">
        <f t="shared" si="232"/>
        <v>0</v>
      </c>
      <c r="F4959">
        <f t="shared" si="233"/>
        <v>0.18696142358490564</v>
      </c>
    </row>
    <row r="4960" spans="1:6" x14ac:dyDescent="0.25">
      <c r="A4960">
        <v>4951</v>
      </c>
      <c r="B4960">
        <f>'Założenia i wyniki'!$E$6*Znorm.Profile!B4960*((100-(24*'Założenia i wyniki'!$E$9))/100)</f>
        <v>0.3795389433962264</v>
      </c>
      <c r="C4960">
        <f>'Założenia i wyniki'!$E$8*Znorm.Profile!C4960*(1+'Założenia i wyniki'!$E$10/100)^24</f>
        <v>0.32632635000000004</v>
      </c>
      <c r="D4960">
        <f t="shared" si="231"/>
        <v>0.32632635000000004</v>
      </c>
      <c r="E4960">
        <f t="shared" si="232"/>
        <v>5.321259339622636E-2</v>
      </c>
      <c r="F4960">
        <f t="shared" si="233"/>
        <v>0</v>
      </c>
    </row>
    <row r="4961" spans="1:6" x14ac:dyDescent="0.25">
      <c r="A4961">
        <v>4952</v>
      </c>
      <c r="B4961">
        <f>'Założenia i wyniki'!$E$6*Znorm.Profile!B4961*((100-(24*'Założenia i wyniki'!$E$9))/100)</f>
        <v>0.66055524528301879</v>
      </c>
      <c r="C4961">
        <f>'Założenia i wyniki'!$E$8*Znorm.Profile!C4961*(1+'Założenia i wyniki'!$E$10/100)^24</f>
        <v>0.38947264999999998</v>
      </c>
      <c r="D4961">
        <f t="shared" si="231"/>
        <v>0.38947264999999998</v>
      </c>
      <c r="E4961">
        <f t="shared" si="232"/>
        <v>0.27108259528301881</v>
      </c>
      <c r="F4961">
        <f t="shared" si="233"/>
        <v>0</v>
      </c>
    </row>
    <row r="4962" spans="1:6" x14ac:dyDescent="0.25">
      <c r="A4962">
        <v>4953</v>
      </c>
      <c r="B4962">
        <f>'Założenia i wyniki'!$E$6*Znorm.Profile!B4962*((100-(24*'Założenia i wyniki'!$E$9))/100)</f>
        <v>1.3083501886792455</v>
      </c>
      <c r="C4962">
        <f>'Założenia i wyniki'!$E$8*Znorm.Profile!C4962*(1+'Założenia i wyniki'!$E$10/100)^24</f>
        <v>0.43591625000000001</v>
      </c>
      <c r="D4962">
        <f t="shared" si="231"/>
        <v>0.43591625000000001</v>
      </c>
      <c r="E4962">
        <f t="shared" si="232"/>
        <v>0.87243393867924546</v>
      </c>
      <c r="F4962">
        <f t="shared" si="233"/>
        <v>0</v>
      </c>
    </row>
    <row r="4963" spans="1:6" x14ac:dyDescent="0.25">
      <c r="A4963">
        <v>4954</v>
      </c>
      <c r="B4963">
        <f>'Założenia i wyniki'!$E$6*Znorm.Profile!B4963*((100-(24*'Założenia i wyniki'!$E$9))/100)</f>
        <v>1.5435849056603772</v>
      </c>
      <c r="C4963">
        <f>'Założenia i wyniki'!$E$8*Znorm.Profile!C4963*(1+'Założenia i wyniki'!$E$10/100)^24</f>
        <v>0.46369399999999994</v>
      </c>
      <c r="D4963">
        <f t="shared" si="231"/>
        <v>0.46369399999999994</v>
      </c>
      <c r="E4963">
        <f t="shared" si="232"/>
        <v>1.0798909056603772</v>
      </c>
      <c r="F4963">
        <f t="shared" si="233"/>
        <v>0</v>
      </c>
    </row>
    <row r="4964" spans="1:6" x14ac:dyDescent="0.25">
      <c r="A4964">
        <v>4955</v>
      </c>
      <c r="B4964">
        <f>'Założenia i wyniki'!$E$6*Znorm.Profile!B4964*((100-(24*'Założenia i wyniki'!$E$9))/100)</f>
        <v>1.7197441509433959</v>
      </c>
      <c r="C4964">
        <f>'Założenia i wyniki'!$E$8*Znorm.Profile!C4964*(1+'Założenia i wyniki'!$E$10/100)^24</f>
        <v>0.46494805</v>
      </c>
      <c r="D4964">
        <f t="shared" si="231"/>
        <v>0.46494805</v>
      </c>
      <c r="E4964">
        <f t="shared" si="232"/>
        <v>1.2547961009433959</v>
      </c>
      <c r="F4964">
        <f t="shared" si="233"/>
        <v>0</v>
      </c>
    </row>
    <row r="4965" spans="1:6" x14ac:dyDescent="0.25">
      <c r="A4965">
        <v>4956</v>
      </c>
      <c r="B4965">
        <f>'Założenia i wyniki'!$E$6*Znorm.Profile!B4965*((100-(24*'Założenia i wyniki'!$E$9))/100)</f>
        <v>1.3424233962264147</v>
      </c>
      <c r="C4965">
        <f>'Założenia i wyniki'!$E$8*Znorm.Profile!C4965*(1+'Założenia i wyniki'!$E$10/100)^24</f>
        <v>0.44987110000000002</v>
      </c>
      <c r="D4965">
        <f t="shared" si="231"/>
        <v>0.44987110000000002</v>
      </c>
      <c r="E4965">
        <f t="shared" si="232"/>
        <v>0.89255229622641474</v>
      </c>
      <c r="F4965">
        <f t="shared" si="233"/>
        <v>0</v>
      </c>
    </row>
    <row r="4966" spans="1:6" x14ac:dyDescent="0.25">
      <c r="A4966">
        <v>4957</v>
      </c>
      <c r="B4966">
        <f>'Założenia i wyniki'!$E$6*Znorm.Profile!B4966*((100-(24*'Założenia i wyniki'!$E$9))/100)</f>
        <v>1.1973645283018868</v>
      </c>
      <c r="C4966">
        <f>'Założenia i wyniki'!$E$8*Znorm.Profile!C4966*(1+'Założenia i wyniki'!$E$10/100)^24</f>
        <v>0.43397305000000003</v>
      </c>
      <c r="D4966">
        <f t="shared" si="231"/>
        <v>0.43397305000000003</v>
      </c>
      <c r="E4966">
        <f t="shared" si="232"/>
        <v>0.76339147830188669</v>
      </c>
      <c r="F4966">
        <f t="shared" si="233"/>
        <v>0</v>
      </c>
    </row>
    <row r="4967" spans="1:6" x14ac:dyDescent="0.25">
      <c r="A4967">
        <v>4958</v>
      </c>
      <c r="B4967">
        <f>'Założenia i wyniki'!$E$6*Znorm.Profile!B4967*((100-(24*'Założenia i wyniki'!$E$9))/100)</f>
        <v>0.72590415094339611</v>
      </c>
      <c r="C4967">
        <f>'Założenia i wyniki'!$E$8*Znorm.Profile!C4967*(1+'Założenia i wyniki'!$E$10/100)^24</f>
        <v>0.40987660000000004</v>
      </c>
      <c r="D4967">
        <f t="shared" si="231"/>
        <v>0.40987660000000004</v>
      </c>
      <c r="E4967">
        <f t="shared" si="232"/>
        <v>0.31602755094339607</v>
      </c>
      <c r="F4967">
        <f t="shared" si="233"/>
        <v>0</v>
      </c>
    </row>
    <row r="4968" spans="1:6" x14ac:dyDescent="0.25">
      <c r="A4968">
        <v>4959</v>
      </c>
      <c r="B4968">
        <f>'Założenia i wyniki'!$E$6*Znorm.Profile!B4968*((100-(24*'Założenia i wyniki'!$E$9))/100)</f>
        <v>1.3059109433962264</v>
      </c>
      <c r="C4968">
        <f>'Założenia i wyniki'!$E$8*Znorm.Profile!C4968*(1+'Założenia i wyniki'!$E$10/100)^24</f>
        <v>0.40496680000000002</v>
      </c>
      <c r="D4968">
        <f t="shared" si="231"/>
        <v>0.40496680000000002</v>
      </c>
      <c r="E4968">
        <f t="shared" si="232"/>
        <v>0.90094414339622642</v>
      </c>
      <c r="F4968">
        <f t="shared" si="233"/>
        <v>0</v>
      </c>
    </row>
    <row r="4969" spans="1:6" x14ac:dyDescent="0.25">
      <c r="A4969">
        <v>4960</v>
      </c>
      <c r="B4969">
        <f>'Założenia i wyniki'!$E$6*Znorm.Profile!B4969*((100-(24*'Założenia i wyniki'!$E$9))/100)</f>
        <v>0.2364162264150943</v>
      </c>
      <c r="C4969">
        <f>'Założenia i wyniki'!$E$8*Znorm.Profile!C4969*(1+'Założenia i wyniki'!$E$10/100)^24</f>
        <v>0.3973585</v>
      </c>
      <c r="D4969">
        <f t="shared" si="231"/>
        <v>0.2364162264150943</v>
      </c>
      <c r="E4969">
        <f t="shared" si="232"/>
        <v>0</v>
      </c>
      <c r="F4969">
        <f t="shared" si="233"/>
        <v>0.1609422735849057</v>
      </c>
    </row>
    <row r="4970" spans="1:6" x14ac:dyDescent="0.25">
      <c r="A4970">
        <v>4961</v>
      </c>
      <c r="B4970">
        <f>'Założenia i wyniki'!$E$6*Znorm.Profile!B4970*((100-(24*'Założenia i wyniki'!$E$9))/100)</f>
        <v>0.12902845283018866</v>
      </c>
      <c r="C4970">
        <f>'Założenia i wyniki'!$E$8*Znorm.Profile!C4970*(1+'Założenia i wyniki'!$E$10/100)^24</f>
        <v>0.40588940000000001</v>
      </c>
      <c r="D4970">
        <f t="shared" si="231"/>
        <v>0.12902845283018866</v>
      </c>
      <c r="E4970">
        <f t="shared" si="232"/>
        <v>0</v>
      </c>
      <c r="F4970">
        <f t="shared" si="233"/>
        <v>0.27686094716981136</v>
      </c>
    </row>
    <row r="4971" spans="1:6" x14ac:dyDescent="0.25">
      <c r="A4971">
        <v>4962</v>
      </c>
      <c r="B4971">
        <f>'Założenia i wyniki'!$E$6*Znorm.Profile!B4971*((100-(24*'Założenia i wyniki'!$E$9))/100)</f>
        <v>0.22950249056603772</v>
      </c>
      <c r="C4971">
        <f>'Założenia i wyniki'!$E$8*Znorm.Profile!C4971*(1+'Założenia i wyniki'!$E$10/100)^24</f>
        <v>0.40582639999999998</v>
      </c>
      <c r="D4971">
        <f t="shared" si="231"/>
        <v>0.22950249056603772</v>
      </c>
      <c r="E4971">
        <f t="shared" si="232"/>
        <v>0</v>
      </c>
      <c r="F4971">
        <f t="shared" si="233"/>
        <v>0.17632390943396226</v>
      </c>
    </row>
    <row r="4972" spans="1:6" x14ac:dyDescent="0.25">
      <c r="A4972">
        <v>4963</v>
      </c>
      <c r="B4972">
        <f>'Założenia i wyniki'!$E$6*Znorm.Profile!B4972*((100-(24*'Założenia i wyniki'!$E$9))/100)</f>
        <v>3.1126294339622641E-2</v>
      </c>
      <c r="C4972">
        <f>'Założenia i wyniki'!$E$8*Znorm.Profile!C4972*(1+'Założenia i wyniki'!$E$10/100)^24</f>
        <v>0.4241202</v>
      </c>
      <c r="D4972">
        <f t="shared" si="231"/>
        <v>3.1126294339622641E-2</v>
      </c>
      <c r="E4972">
        <f t="shared" si="232"/>
        <v>0</v>
      </c>
      <c r="F4972">
        <f t="shared" si="233"/>
        <v>0.39299390566037734</v>
      </c>
    </row>
    <row r="4973" spans="1:6" x14ac:dyDescent="0.25">
      <c r="A4973">
        <v>4964</v>
      </c>
      <c r="B4973">
        <f>'Założenia i wyniki'!$E$6*Znorm.Profile!B4973*((100-(24*'Założenia i wyniki'!$E$9))/100)</f>
        <v>0</v>
      </c>
      <c r="C4973">
        <f>'Założenia i wyniki'!$E$8*Znorm.Profile!C4973*(1+'Założenia i wyniki'!$E$10/100)^24</f>
        <v>0.45621065000000005</v>
      </c>
      <c r="D4973">
        <f t="shared" si="231"/>
        <v>0</v>
      </c>
      <c r="E4973">
        <f t="shared" si="232"/>
        <v>0</v>
      </c>
      <c r="F4973">
        <f t="shared" si="233"/>
        <v>0.45621065000000005</v>
      </c>
    </row>
    <row r="4974" spans="1:6" x14ac:dyDescent="0.25">
      <c r="A4974">
        <v>4965</v>
      </c>
      <c r="B4974">
        <f>'Założenia i wyniki'!$E$6*Znorm.Profile!B4974*((100-(24*'Założenia i wyniki'!$E$9))/100)</f>
        <v>0</v>
      </c>
      <c r="C4974">
        <f>'Założenia i wyniki'!$E$8*Znorm.Profile!C4974*(1+'Założenia i wyniki'!$E$10/100)^24</f>
        <v>0.46962824999999997</v>
      </c>
      <c r="D4974">
        <f t="shared" si="231"/>
        <v>0</v>
      </c>
      <c r="E4974">
        <f t="shared" si="232"/>
        <v>0</v>
      </c>
      <c r="F4974">
        <f t="shared" si="233"/>
        <v>0.46962824999999997</v>
      </c>
    </row>
    <row r="4975" spans="1:6" x14ac:dyDescent="0.25">
      <c r="A4975">
        <v>4966</v>
      </c>
      <c r="B4975">
        <f>'Założenia i wyniki'!$E$6*Znorm.Profile!B4975*((100-(24*'Założenia i wyniki'!$E$9))/100)</f>
        <v>0</v>
      </c>
      <c r="C4975">
        <f>'Założenia i wyniki'!$E$8*Znorm.Profile!C4975*(1+'Założenia i wyniki'!$E$10/100)^24</f>
        <v>0.40665765000000004</v>
      </c>
      <c r="D4975">
        <f t="shared" si="231"/>
        <v>0</v>
      </c>
      <c r="E4975">
        <f t="shared" si="232"/>
        <v>0</v>
      </c>
      <c r="F4975">
        <f t="shared" si="233"/>
        <v>0.40665765000000004</v>
      </c>
    </row>
    <row r="4976" spans="1:6" x14ac:dyDescent="0.25">
      <c r="A4976">
        <v>4967</v>
      </c>
      <c r="B4976">
        <f>'Założenia i wyniki'!$E$6*Znorm.Profile!B4976*((100-(24*'Założenia i wyniki'!$E$9))/100)</f>
        <v>0</v>
      </c>
      <c r="C4976">
        <f>'Założenia i wyniki'!$E$8*Znorm.Profile!C4976*(1+'Założenia i wyniki'!$E$10/100)^24</f>
        <v>0.31753119999999996</v>
      </c>
      <c r="D4976">
        <f t="shared" si="231"/>
        <v>0</v>
      </c>
      <c r="E4976">
        <f t="shared" si="232"/>
        <v>0</v>
      </c>
      <c r="F4976">
        <f t="shared" si="233"/>
        <v>0.31753119999999996</v>
      </c>
    </row>
    <row r="4977" spans="1:6" x14ac:dyDescent="0.25">
      <c r="A4977">
        <v>4968</v>
      </c>
      <c r="B4977">
        <f>'Założenia i wyniki'!$E$6*Znorm.Profile!B4977*((100-(24*'Założenia i wyniki'!$E$9))/100)</f>
        <v>0</v>
      </c>
      <c r="C4977">
        <f>'Założenia i wyniki'!$E$8*Znorm.Profile!C4977*(1+'Założenia i wyniki'!$E$10/100)^24</f>
        <v>0.25689125000000002</v>
      </c>
      <c r="D4977">
        <f t="shared" si="231"/>
        <v>0</v>
      </c>
      <c r="E4977">
        <f t="shared" si="232"/>
        <v>0</v>
      </c>
      <c r="F4977">
        <f t="shared" si="233"/>
        <v>0.25689125000000002</v>
      </c>
    </row>
    <row r="4978" spans="1:6" x14ac:dyDescent="0.25">
      <c r="A4978">
        <v>4969</v>
      </c>
      <c r="B4978">
        <f>'Założenia i wyniki'!$E$6*Znorm.Profile!B4978*((100-(24*'Założenia i wyniki'!$E$9))/100)</f>
        <v>0</v>
      </c>
      <c r="C4978">
        <f>'Założenia i wyniki'!$E$8*Znorm.Profile!C4978*(1+'Założenia i wyniki'!$E$10/100)^24</f>
        <v>0.22198749999999998</v>
      </c>
      <c r="D4978">
        <f t="shared" si="231"/>
        <v>0</v>
      </c>
      <c r="E4978">
        <f t="shared" si="232"/>
        <v>0</v>
      </c>
      <c r="F4978">
        <f t="shared" si="233"/>
        <v>0.22198749999999998</v>
      </c>
    </row>
    <row r="4979" spans="1:6" x14ac:dyDescent="0.25">
      <c r="A4979">
        <v>4970</v>
      </c>
      <c r="B4979">
        <f>'Założenia i wyniki'!$E$6*Znorm.Profile!B4979*((100-(24*'Założenia i wyniki'!$E$9))/100)</f>
        <v>0</v>
      </c>
      <c r="C4979">
        <f>'Założenia i wyniki'!$E$8*Znorm.Profile!C4979*(1+'Założenia i wyniki'!$E$10/100)^24</f>
        <v>0.20403145</v>
      </c>
      <c r="D4979">
        <f t="shared" si="231"/>
        <v>0</v>
      </c>
      <c r="E4979">
        <f t="shared" si="232"/>
        <v>0</v>
      </c>
      <c r="F4979">
        <f t="shared" si="233"/>
        <v>0.20403145</v>
      </c>
    </row>
    <row r="4980" spans="1:6" x14ac:dyDescent="0.25">
      <c r="A4980">
        <v>4971</v>
      </c>
      <c r="B4980">
        <f>'Założenia i wyniki'!$E$6*Znorm.Profile!B4980*((100-(24*'Założenia i wyniki'!$E$9))/100)</f>
        <v>0</v>
      </c>
      <c r="C4980">
        <f>'Założenia i wyniki'!$E$8*Znorm.Profile!C4980*(1+'Założenia i wyniki'!$E$10/100)^24</f>
        <v>0.20134415</v>
      </c>
      <c r="D4980">
        <f t="shared" si="231"/>
        <v>0</v>
      </c>
      <c r="E4980">
        <f t="shared" si="232"/>
        <v>0</v>
      </c>
      <c r="F4980">
        <f t="shared" si="233"/>
        <v>0.20134415</v>
      </c>
    </row>
    <row r="4981" spans="1:6" x14ac:dyDescent="0.25">
      <c r="A4981">
        <v>4972</v>
      </c>
      <c r="B4981">
        <f>'Założenia i wyniki'!$E$6*Znorm.Profile!B4981*((100-(24*'Założenia i wyniki'!$E$9))/100)</f>
        <v>0</v>
      </c>
      <c r="C4981">
        <f>'Założenia i wyniki'!$E$8*Znorm.Profile!C4981*(1+'Założenia i wyniki'!$E$10/100)^24</f>
        <v>0.21669094999999997</v>
      </c>
      <c r="D4981">
        <f t="shared" si="231"/>
        <v>0</v>
      </c>
      <c r="E4981">
        <f t="shared" si="232"/>
        <v>0</v>
      </c>
      <c r="F4981">
        <f t="shared" si="233"/>
        <v>0.21669094999999997</v>
      </c>
    </row>
    <row r="4982" spans="1:6" x14ac:dyDescent="0.25">
      <c r="A4982">
        <v>4973</v>
      </c>
      <c r="B4982">
        <f>'Założenia i wyniki'!$E$6*Znorm.Profile!B4982*((100-(24*'Założenia i wyniki'!$E$9))/100)</f>
        <v>6.5786445283018864E-3</v>
      </c>
      <c r="C4982">
        <f>'Założenia i wyniki'!$E$8*Znorm.Profile!C4982*(1+'Założenia i wyniki'!$E$10/100)^24</f>
        <v>0.26006855000000001</v>
      </c>
      <c r="D4982">
        <f t="shared" si="231"/>
        <v>6.5786445283018864E-3</v>
      </c>
      <c r="E4982">
        <f t="shared" si="232"/>
        <v>0</v>
      </c>
      <c r="F4982">
        <f t="shared" si="233"/>
        <v>0.25348990547169814</v>
      </c>
    </row>
    <row r="4983" spans="1:6" x14ac:dyDescent="0.25">
      <c r="A4983">
        <v>4974</v>
      </c>
      <c r="B4983">
        <f>'Założenia i wyniki'!$E$6*Znorm.Profile!B4983*((100-(24*'Założenia i wyniki'!$E$9))/100)</f>
        <v>0.1564852075471698</v>
      </c>
      <c r="C4983">
        <f>'Założenia i wyniki'!$E$8*Znorm.Profile!C4983*(1+'Założenia i wyniki'!$E$10/100)^24</f>
        <v>0.30736964999999999</v>
      </c>
      <c r="D4983">
        <f t="shared" si="231"/>
        <v>0.1564852075471698</v>
      </c>
      <c r="E4983">
        <f t="shared" si="232"/>
        <v>0</v>
      </c>
      <c r="F4983">
        <f t="shared" si="233"/>
        <v>0.1508844424528302</v>
      </c>
    </row>
    <row r="4984" spans="1:6" x14ac:dyDescent="0.25">
      <c r="A4984">
        <v>4975</v>
      </c>
      <c r="B4984">
        <f>'Założenia i wyniki'!$E$6*Znorm.Profile!B4984*((100-(24*'Założenia i wyniki'!$E$9))/100)</f>
        <v>0.52366022641509435</v>
      </c>
      <c r="C4984">
        <f>'Założenia i wyniki'!$E$8*Znorm.Profile!C4984*(1+'Założenia i wyniki'!$E$10/100)^24</f>
        <v>0.36427860000000001</v>
      </c>
      <c r="D4984">
        <f t="shared" si="231"/>
        <v>0.36427860000000001</v>
      </c>
      <c r="E4984">
        <f t="shared" si="232"/>
        <v>0.15938162641509435</v>
      </c>
      <c r="F4984">
        <f t="shared" si="233"/>
        <v>0</v>
      </c>
    </row>
    <row r="4985" spans="1:6" x14ac:dyDescent="0.25">
      <c r="A4985">
        <v>4976</v>
      </c>
      <c r="B4985">
        <f>'Założenia i wyniki'!$E$6*Znorm.Profile!B4985*((100-(24*'Założenia i wyniki'!$E$9))/100)</f>
        <v>0.70385947169811303</v>
      </c>
      <c r="C4985">
        <f>'Założenia i wyniki'!$E$8*Znorm.Profile!C4985*(1+'Założenia i wyniki'!$E$10/100)^24</f>
        <v>0.40284930000000002</v>
      </c>
      <c r="D4985">
        <f t="shared" si="231"/>
        <v>0.40284930000000002</v>
      </c>
      <c r="E4985">
        <f t="shared" si="232"/>
        <v>0.301010171698113</v>
      </c>
      <c r="F4985">
        <f t="shared" si="233"/>
        <v>0</v>
      </c>
    </row>
    <row r="4986" spans="1:6" x14ac:dyDescent="0.25">
      <c r="A4986">
        <v>4977</v>
      </c>
      <c r="B4986">
        <f>'Założenia i wyniki'!$E$6*Znorm.Profile!B4986*((100-(24*'Założenia i wyniki'!$E$9))/100)</f>
        <v>1.4159056603773583</v>
      </c>
      <c r="C4986">
        <f>'Założenia i wyniki'!$E$8*Znorm.Profile!C4986*(1+'Założenia i wyniki'!$E$10/100)^24</f>
        <v>0.42701749999999999</v>
      </c>
      <c r="D4986">
        <f t="shared" si="231"/>
        <v>0.42701749999999999</v>
      </c>
      <c r="E4986">
        <f t="shared" si="232"/>
        <v>0.98888816037735827</v>
      </c>
      <c r="F4986">
        <f t="shared" si="233"/>
        <v>0</v>
      </c>
    </row>
    <row r="4987" spans="1:6" x14ac:dyDescent="0.25">
      <c r="A4987">
        <v>4978</v>
      </c>
      <c r="B4987">
        <f>'Założenia i wyniki'!$E$6*Znorm.Profile!B4987*((100-(24*'Założenia i wyniki'!$E$9))/100)</f>
        <v>1.701297358490566</v>
      </c>
      <c r="C4987">
        <f>'Założenia i wyniki'!$E$8*Znorm.Profile!C4987*(1+'Założenia i wyniki'!$E$10/100)^24</f>
        <v>0.42699020000000004</v>
      </c>
      <c r="D4987">
        <f t="shared" si="231"/>
        <v>0.42699020000000004</v>
      </c>
      <c r="E4987">
        <f t="shared" si="232"/>
        <v>1.2743071584905659</v>
      </c>
      <c r="F4987">
        <f t="shared" si="233"/>
        <v>0</v>
      </c>
    </row>
    <row r="4988" spans="1:6" x14ac:dyDescent="0.25">
      <c r="A4988">
        <v>4979</v>
      </c>
      <c r="B4988">
        <f>'Założenia i wyniki'!$E$6*Znorm.Profile!B4988*((100-(24*'Założenia i wyniki'!$E$9))/100)</f>
        <v>1.7543509433962263</v>
      </c>
      <c r="C4988">
        <f>'Założenia i wyniki'!$E$8*Znorm.Profile!C4988*(1+'Założenia i wyniki'!$E$10/100)^24</f>
        <v>0.42523844999999999</v>
      </c>
      <c r="D4988">
        <f t="shared" si="231"/>
        <v>0.42523844999999999</v>
      </c>
      <c r="E4988">
        <f t="shared" si="232"/>
        <v>1.3291124933962264</v>
      </c>
      <c r="F4988">
        <f t="shared" si="233"/>
        <v>0</v>
      </c>
    </row>
    <row r="4989" spans="1:6" x14ac:dyDescent="0.25">
      <c r="A4989">
        <v>4980</v>
      </c>
      <c r="B4989">
        <f>'Założenia i wyniki'!$E$6*Znorm.Profile!B4989*((100-(24*'Założenia i wyniki'!$E$9))/100)</f>
        <v>1.7908633962264151</v>
      </c>
      <c r="C4989">
        <f>'Założenia i wyniki'!$E$8*Znorm.Profile!C4989*(1+'Założenia i wyniki'!$E$10/100)^24</f>
        <v>0.41821149999999996</v>
      </c>
      <c r="D4989">
        <f t="shared" si="231"/>
        <v>0.41821149999999996</v>
      </c>
      <c r="E4989">
        <f t="shared" si="232"/>
        <v>1.3726518962264151</v>
      </c>
      <c r="F4989">
        <f t="shared" si="233"/>
        <v>0</v>
      </c>
    </row>
    <row r="4990" spans="1:6" x14ac:dyDescent="0.25">
      <c r="A4990">
        <v>4981</v>
      </c>
      <c r="B4990">
        <f>'Założenia i wyniki'!$E$6*Znorm.Profile!B4990*((100-(24*'Założenia i wyniki'!$E$9))/100)</f>
        <v>1.6844513207547172</v>
      </c>
      <c r="C4990">
        <f>'Założenia i wyniki'!$E$8*Znorm.Profile!C4990*(1+'Założenia i wyniki'!$E$10/100)^24</f>
        <v>0.41946064999999999</v>
      </c>
      <c r="D4990">
        <f t="shared" si="231"/>
        <v>0.41946064999999999</v>
      </c>
      <c r="E4990">
        <f t="shared" si="232"/>
        <v>1.2649906707547172</v>
      </c>
      <c r="F4990">
        <f t="shared" si="233"/>
        <v>0</v>
      </c>
    </row>
    <row r="4991" spans="1:6" x14ac:dyDescent="0.25">
      <c r="A4991">
        <v>4982</v>
      </c>
      <c r="B4991">
        <f>'Założenia i wyniki'!$E$6*Znorm.Profile!B4991*((100-(24*'Założenia i wyniki'!$E$9))/100)</f>
        <v>1.5098928301886791</v>
      </c>
      <c r="C4991">
        <f>'Założenia i wyniki'!$E$8*Znorm.Profile!C4991*(1+'Założenia i wyniki'!$E$10/100)^24</f>
        <v>0.41196645000000004</v>
      </c>
      <c r="D4991">
        <f t="shared" si="231"/>
        <v>0.41196645000000004</v>
      </c>
      <c r="E4991">
        <f t="shared" si="232"/>
        <v>1.0979263801886792</v>
      </c>
      <c r="F4991">
        <f t="shared" si="233"/>
        <v>0</v>
      </c>
    </row>
    <row r="4992" spans="1:6" x14ac:dyDescent="0.25">
      <c r="A4992">
        <v>4983</v>
      </c>
      <c r="B4992">
        <f>'Założenia i wyniki'!$E$6*Znorm.Profile!B4992*((100-(24*'Założenia i wyniki'!$E$9))/100)</f>
        <v>0.76981056603773579</v>
      </c>
      <c r="C4992">
        <f>'Założenia i wyniki'!$E$8*Znorm.Profile!C4992*(1+'Założenia i wyniki'!$E$10/100)^24</f>
        <v>0.41360025</v>
      </c>
      <c r="D4992">
        <f t="shared" si="231"/>
        <v>0.41360025</v>
      </c>
      <c r="E4992">
        <f t="shared" si="232"/>
        <v>0.35621031603773579</v>
      </c>
      <c r="F4992">
        <f t="shared" si="233"/>
        <v>0</v>
      </c>
    </row>
    <row r="4993" spans="1:6" x14ac:dyDescent="0.25">
      <c r="A4993">
        <v>4984</v>
      </c>
      <c r="B4993">
        <f>'Założenia i wyniki'!$E$6*Znorm.Profile!B4993*((100-(24*'Założenia i wyniki'!$E$9))/100)</f>
        <v>0.49134784905660384</v>
      </c>
      <c r="C4993">
        <f>'Założenia i wyniki'!$E$8*Znorm.Profile!C4993*(1+'Założenia i wyniki'!$E$10/100)^24</f>
        <v>0.42273595000000003</v>
      </c>
      <c r="D4993">
        <f t="shared" si="231"/>
        <v>0.42273595000000003</v>
      </c>
      <c r="E4993">
        <f t="shared" si="232"/>
        <v>6.8611899056603809E-2</v>
      </c>
      <c r="F4993">
        <f t="shared" si="233"/>
        <v>0</v>
      </c>
    </row>
    <row r="4994" spans="1:6" x14ac:dyDescent="0.25">
      <c r="A4994">
        <v>4985</v>
      </c>
      <c r="B4994">
        <f>'Założenia i wyniki'!$E$6*Znorm.Profile!B4994*((100-(24*'Założenia i wyniki'!$E$9))/100)</f>
        <v>0.62709184905660376</v>
      </c>
      <c r="C4994">
        <f>'Założenia i wyniki'!$E$8*Znorm.Profile!C4994*(1+'Założenia i wyniki'!$E$10/100)^24</f>
        <v>0.42857639999999997</v>
      </c>
      <c r="D4994">
        <f t="shared" si="231"/>
        <v>0.42857639999999997</v>
      </c>
      <c r="E4994">
        <f t="shared" si="232"/>
        <v>0.19851544905660379</v>
      </c>
      <c r="F4994">
        <f t="shared" si="233"/>
        <v>0</v>
      </c>
    </row>
    <row r="4995" spans="1:6" x14ac:dyDescent="0.25">
      <c r="A4995">
        <v>4986</v>
      </c>
      <c r="B4995">
        <f>'Założenia i wyniki'!$E$6*Znorm.Profile!B4995*((100-(24*'Założenia i wyniki'!$E$9))/100)</f>
        <v>0.27457516981132074</v>
      </c>
      <c r="C4995">
        <f>'Założenia i wyniki'!$E$8*Znorm.Profile!C4995*(1+'Założenia i wyniki'!$E$10/100)^24</f>
        <v>0.43651965000000004</v>
      </c>
      <c r="D4995">
        <f t="shared" si="231"/>
        <v>0.27457516981132074</v>
      </c>
      <c r="E4995">
        <f t="shared" si="232"/>
        <v>0</v>
      </c>
      <c r="F4995">
        <f t="shared" si="233"/>
        <v>0.1619444801886793</v>
      </c>
    </row>
    <row r="4996" spans="1:6" x14ac:dyDescent="0.25">
      <c r="A4996">
        <v>4987</v>
      </c>
      <c r="B4996">
        <f>'Założenia i wyniki'!$E$6*Znorm.Profile!B4996*((100-(24*'Założenia i wyniki'!$E$9))/100)</f>
        <v>7.8642792452830179E-2</v>
      </c>
      <c r="C4996">
        <f>'Założenia i wyniki'!$E$8*Znorm.Profile!C4996*(1+'Założenia i wyniki'!$E$10/100)^24</f>
        <v>0.45558940000000003</v>
      </c>
      <c r="D4996">
        <f t="shared" si="231"/>
        <v>7.8642792452830179E-2</v>
      </c>
      <c r="E4996">
        <f t="shared" si="232"/>
        <v>0</v>
      </c>
      <c r="F4996">
        <f t="shared" si="233"/>
        <v>0.37694660754716985</v>
      </c>
    </row>
    <row r="4997" spans="1:6" x14ac:dyDescent="0.25">
      <c r="A4997">
        <v>4988</v>
      </c>
      <c r="B4997">
        <f>'Założenia i wyniki'!$E$6*Znorm.Profile!B4997*((100-(24*'Założenia i wyniki'!$E$9))/100)</f>
        <v>0</v>
      </c>
      <c r="C4997">
        <f>'Założenia i wyniki'!$E$8*Znorm.Profile!C4997*(1+'Założenia i wyniki'!$E$10/100)^24</f>
        <v>0.49536410000000003</v>
      </c>
      <c r="D4997">
        <f t="shared" si="231"/>
        <v>0</v>
      </c>
      <c r="E4997">
        <f t="shared" si="232"/>
        <v>0</v>
      </c>
      <c r="F4997">
        <f t="shared" si="233"/>
        <v>0.49536410000000003</v>
      </c>
    </row>
    <row r="4998" spans="1:6" x14ac:dyDescent="0.25">
      <c r="A4998">
        <v>4989</v>
      </c>
      <c r="B4998">
        <f>'Założenia i wyniki'!$E$6*Znorm.Profile!B4998*((100-(24*'Założenia i wyniki'!$E$9))/100)</f>
        <v>0</v>
      </c>
      <c r="C4998">
        <f>'Założenia i wyniki'!$E$8*Znorm.Profile!C4998*(1+'Założenia i wyniki'!$E$10/100)^24</f>
        <v>0.50038870000000002</v>
      </c>
      <c r="D4998">
        <f t="shared" si="231"/>
        <v>0</v>
      </c>
      <c r="E4998">
        <f t="shared" si="232"/>
        <v>0</v>
      </c>
      <c r="F4998">
        <f t="shared" si="233"/>
        <v>0.50038870000000002</v>
      </c>
    </row>
    <row r="4999" spans="1:6" x14ac:dyDescent="0.25">
      <c r="A4999">
        <v>4990</v>
      </c>
      <c r="B4999">
        <f>'Założenia i wyniki'!$E$6*Znorm.Profile!B4999*((100-(24*'Założenia i wyniki'!$E$9))/100)</f>
        <v>0</v>
      </c>
      <c r="C4999">
        <f>'Założenia i wyniki'!$E$8*Znorm.Profile!C4999*(1+'Założenia i wyniki'!$E$10/100)^24</f>
        <v>0.41957614999999998</v>
      </c>
      <c r="D4999">
        <f t="shared" si="231"/>
        <v>0</v>
      </c>
      <c r="E4999">
        <f t="shared" si="232"/>
        <v>0</v>
      </c>
      <c r="F4999">
        <f t="shared" si="233"/>
        <v>0.41957614999999998</v>
      </c>
    </row>
    <row r="5000" spans="1:6" x14ac:dyDescent="0.25">
      <c r="A5000">
        <v>4991</v>
      </c>
      <c r="B5000">
        <f>'Założenia i wyniki'!$E$6*Znorm.Profile!B5000*((100-(24*'Założenia i wyniki'!$E$9))/100)</f>
        <v>0</v>
      </c>
      <c r="C5000">
        <f>'Założenia i wyniki'!$E$8*Znorm.Profile!C5000*(1+'Założenia i wyniki'!$E$10/100)^24</f>
        <v>0.32274235000000001</v>
      </c>
      <c r="D5000">
        <f t="shared" si="231"/>
        <v>0</v>
      </c>
      <c r="E5000">
        <f t="shared" si="232"/>
        <v>0</v>
      </c>
      <c r="F5000">
        <f t="shared" si="233"/>
        <v>0.32274235000000001</v>
      </c>
    </row>
    <row r="5001" spans="1:6" x14ac:dyDescent="0.25">
      <c r="A5001">
        <v>4992</v>
      </c>
      <c r="B5001">
        <f>'Założenia i wyniki'!$E$6*Znorm.Profile!B5001*((100-(24*'Założenia i wyniki'!$E$9))/100)</f>
        <v>0</v>
      </c>
      <c r="C5001">
        <f>'Założenia i wyniki'!$E$8*Znorm.Profile!C5001*(1+'Założenia i wyniki'!$E$10/100)^24</f>
        <v>0.26704125000000001</v>
      </c>
      <c r="D5001">
        <f t="shared" si="231"/>
        <v>0</v>
      </c>
      <c r="E5001">
        <f t="shared" si="232"/>
        <v>0</v>
      </c>
      <c r="F5001">
        <f t="shared" si="233"/>
        <v>0.26704125000000001</v>
      </c>
    </row>
    <row r="5002" spans="1:6" x14ac:dyDescent="0.25">
      <c r="A5002">
        <v>4993</v>
      </c>
      <c r="B5002">
        <f>'Założenia i wyniki'!$E$6*Znorm.Profile!B5002*((100-(24*'Założenia i wyniki'!$E$9))/100)</f>
        <v>0</v>
      </c>
      <c r="C5002">
        <f>'Założenia i wyniki'!$E$8*Znorm.Profile!C5002*(1+'Założenia i wyniki'!$E$10/100)^24</f>
        <v>0.21670144999999999</v>
      </c>
      <c r="D5002">
        <f t="shared" si="231"/>
        <v>0</v>
      </c>
      <c r="E5002">
        <f t="shared" si="232"/>
        <v>0</v>
      </c>
      <c r="F5002">
        <f t="shared" si="233"/>
        <v>0.21670144999999999</v>
      </c>
    </row>
    <row r="5003" spans="1:6" x14ac:dyDescent="0.25">
      <c r="A5003">
        <v>4994</v>
      </c>
      <c r="B5003">
        <f>'Założenia i wyniki'!$E$6*Znorm.Profile!B5003*((100-(24*'Założenia i wyniki'!$E$9))/100)</f>
        <v>0</v>
      </c>
      <c r="C5003">
        <f>'Założenia i wyniki'!$E$8*Znorm.Profile!C5003*(1+'Założenia i wyniki'!$E$10/100)^24</f>
        <v>0.1978732</v>
      </c>
      <c r="D5003">
        <f t="shared" ref="D5003:D5066" si="234">IF(B5003&lt;=C5003,B5003,C5003)</f>
        <v>0</v>
      </c>
      <c r="E5003">
        <f t="shared" ref="E5003:E5066" si="235">IF(B5003&gt;C5003,B5003-C5003,0)</f>
        <v>0</v>
      </c>
      <c r="F5003">
        <f t="shared" ref="F5003:F5066" si="236">IF(B5003&lt;C5003,C5003-B5003,0)</f>
        <v>0.1978732</v>
      </c>
    </row>
    <row r="5004" spans="1:6" x14ac:dyDescent="0.25">
      <c r="A5004">
        <v>4995</v>
      </c>
      <c r="B5004">
        <f>'Założenia i wyniki'!$E$6*Znorm.Profile!B5004*((100-(24*'Założenia i wyniki'!$E$9))/100)</f>
        <v>0</v>
      </c>
      <c r="C5004">
        <f>'Założenia i wyniki'!$E$8*Znorm.Profile!C5004*(1+'Założenia i wyniki'!$E$10/100)^24</f>
        <v>0.19596079999999999</v>
      </c>
      <c r="D5004">
        <f t="shared" si="234"/>
        <v>0</v>
      </c>
      <c r="E5004">
        <f t="shared" si="235"/>
        <v>0</v>
      </c>
      <c r="F5004">
        <f t="shared" si="236"/>
        <v>0.19596079999999999</v>
      </c>
    </row>
    <row r="5005" spans="1:6" x14ac:dyDescent="0.25">
      <c r="A5005">
        <v>4996</v>
      </c>
      <c r="B5005">
        <f>'Założenia i wyniki'!$E$6*Znorm.Profile!B5005*((100-(24*'Założenia i wyniki'!$E$9))/100)</f>
        <v>0</v>
      </c>
      <c r="C5005">
        <f>'Założenia i wyniki'!$E$8*Znorm.Profile!C5005*(1+'Założenia i wyniki'!$E$10/100)^24</f>
        <v>0.21334634999999999</v>
      </c>
      <c r="D5005">
        <f t="shared" si="234"/>
        <v>0</v>
      </c>
      <c r="E5005">
        <f t="shared" si="235"/>
        <v>0</v>
      </c>
      <c r="F5005">
        <f t="shared" si="236"/>
        <v>0.21334634999999999</v>
      </c>
    </row>
    <row r="5006" spans="1:6" x14ac:dyDescent="0.25">
      <c r="A5006">
        <v>4997</v>
      </c>
      <c r="B5006">
        <f>'Założenia i wyniki'!$E$6*Znorm.Profile!B5006*((100-(24*'Założenia i wyniki'!$E$9))/100)</f>
        <v>2.2298513207547169E-2</v>
      </c>
      <c r="C5006">
        <f>'Założenia i wyniki'!$E$8*Znorm.Profile!C5006*(1+'Założenia i wyniki'!$E$10/100)^24</f>
        <v>0.24986464999999999</v>
      </c>
      <c r="D5006">
        <f t="shared" si="234"/>
        <v>2.2298513207547169E-2</v>
      </c>
      <c r="E5006">
        <f t="shared" si="235"/>
        <v>0</v>
      </c>
      <c r="F5006">
        <f t="shared" si="236"/>
        <v>0.22756613679245283</v>
      </c>
    </row>
    <row r="5007" spans="1:6" x14ac:dyDescent="0.25">
      <c r="A5007">
        <v>4998</v>
      </c>
      <c r="B5007">
        <f>'Założenia i wyniki'!$E$6*Znorm.Profile!B5007*((100-(24*'Założenia i wyniki'!$E$9))/100)</f>
        <v>0.16297969811320753</v>
      </c>
      <c r="C5007">
        <f>'Założenia i wyniki'!$E$8*Znorm.Profile!C5007*(1+'Założenia i wyniki'!$E$10/100)^24</f>
        <v>0.30647225000000006</v>
      </c>
      <c r="D5007">
        <f t="shared" si="234"/>
        <v>0.16297969811320753</v>
      </c>
      <c r="E5007">
        <f t="shared" si="235"/>
        <v>0</v>
      </c>
      <c r="F5007">
        <f t="shared" si="236"/>
        <v>0.14349255188679252</v>
      </c>
    </row>
    <row r="5008" spans="1:6" x14ac:dyDescent="0.25">
      <c r="A5008">
        <v>4999</v>
      </c>
      <c r="B5008">
        <f>'Założenia i wyniki'!$E$6*Znorm.Profile!B5008*((100-(24*'Założenia i wyniki'!$E$9))/100)</f>
        <v>0.50474845283018865</v>
      </c>
      <c r="C5008">
        <f>'Założenia i wyniki'!$E$8*Znorm.Profile!C5008*(1+'Założenia i wyniki'!$E$10/100)^24</f>
        <v>0.35305410000000004</v>
      </c>
      <c r="D5008">
        <f t="shared" si="234"/>
        <v>0.35305410000000004</v>
      </c>
      <c r="E5008">
        <f t="shared" si="235"/>
        <v>0.15169435283018862</v>
      </c>
      <c r="F5008">
        <f t="shared" si="236"/>
        <v>0</v>
      </c>
    </row>
    <row r="5009" spans="1:6" x14ac:dyDescent="0.25">
      <c r="A5009">
        <v>5000</v>
      </c>
      <c r="B5009">
        <f>'Założenia i wyniki'!$E$6*Znorm.Profile!B5009*((100-(24*'Założenia i wyniki'!$E$9))/100)</f>
        <v>0.88636075471698106</v>
      </c>
      <c r="C5009">
        <f>'Założenia i wyniki'!$E$8*Znorm.Profile!C5009*(1+'Założenia i wyniki'!$E$10/100)^24</f>
        <v>0.38182899999999997</v>
      </c>
      <c r="D5009">
        <f t="shared" si="234"/>
        <v>0.38182899999999997</v>
      </c>
      <c r="E5009">
        <f t="shared" si="235"/>
        <v>0.50453175471698108</v>
      </c>
      <c r="F5009">
        <f t="shared" si="236"/>
        <v>0</v>
      </c>
    </row>
    <row r="5010" spans="1:6" x14ac:dyDescent="0.25">
      <c r="A5010">
        <v>5001</v>
      </c>
      <c r="B5010">
        <f>'Założenia i wyniki'!$E$6*Znorm.Profile!B5010*((100-(24*'Założenia i wyniki'!$E$9))/100)</f>
        <v>1.3017184905660377</v>
      </c>
      <c r="C5010">
        <f>'Założenia i wyniki'!$E$8*Znorm.Profile!C5010*(1+'Założenia i wyniki'!$E$10/100)^24</f>
        <v>0.39646179999999998</v>
      </c>
      <c r="D5010">
        <f t="shared" si="234"/>
        <v>0.39646179999999998</v>
      </c>
      <c r="E5010">
        <f t="shared" si="235"/>
        <v>0.90525669056603775</v>
      </c>
      <c r="F5010">
        <f t="shared" si="236"/>
        <v>0</v>
      </c>
    </row>
    <row r="5011" spans="1:6" x14ac:dyDescent="0.25">
      <c r="A5011">
        <v>5002</v>
      </c>
      <c r="B5011">
        <f>'Założenia i wyniki'!$E$6*Znorm.Profile!B5011*((100-(24*'Założenia i wyniki'!$E$9))/100)</f>
        <v>1.58772</v>
      </c>
      <c r="C5011">
        <f>'Założenia i wyniki'!$E$8*Znorm.Profile!C5011*(1+'Założenia i wyniki'!$E$10/100)^24</f>
        <v>0.39800354999999998</v>
      </c>
      <c r="D5011">
        <f t="shared" si="234"/>
        <v>0.39800354999999998</v>
      </c>
      <c r="E5011">
        <f t="shared" si="235"/>
        <v>1.1897164500000001</v>
      </c>
      <c r="F5011">
        <f t="shared" si="236"/>
        <v>0</v>
      </c>
    </row>
    <row r="5012" spans="1:6" x14ac:dyDescent="0.25">
      <c r="A5012">
        <v>5003</v>
      </c>
      <c r="B5012">
        <f>'Założenia i wyniki'!$E$6*Znorm.Profile!B5012*((100-(24*'Założenia i wyniki'!$E$9))/100)</f>
        <v>1.7598392452830185</v>
      </c>
      <c r="C5012">
        <f>'Założenia i wyniki'!$E$8*Znorm.Profile!C5012*(1+'Założenia i wyniki'!$E$10/100)^24</f>
        <v>0.39559660000000002</v>
      </c>
      <c r="D5012">
        <f t="shared" si="234"/>
        <v>0.39559660000000002</v>
      </c>
      <c r="E5012">
        <f t="shared" si="235"/>
        <v>1.3642426452830185</v>
      </c>
      <c r="F5012">
        <f t="shared" si="236"/>
        <v>0</v>
      </c>
    </row>
    <row r="5013" spans="1:6" x14ac:dyDescent="0.25">
      <c r="A5013">
        <v>5004</v>
      </c>
      <c r="B5013">
        <f>'Założenia i wyniki'!$E$6*Znorm.Profile!B5013*((100-(24*'Założenia i wyniki'!$E$9))/100)</f>
        <v>1.8097675471698109</v>
      </c>
      <c r="C5013">
        <f>'Założenia i wyniki'!$E$8*Znorm.Profile!C5013*(1+'Założenia i wyniki'!$E$10/100)^24</f>
        <v>0.39815789999999995</v>
      </c>
      <c r="D5013">
        <f t="shared" si="234"/>
        <v>0.39815789999999995</v>
      </c>
      <c r="E5013">
        <f t="shared" si="235"/>
        <v>1.411609647169811</v>
      </c>
      <c r="F5013">
        <f t="shared" si="236"/>
        <v>0</v>
      </c>
    </row>
    <row r="5014" spans="1:6" x14ac:dyDescent="0.25">
      <c r="A5014">
        <v>5005</v>
      </c>
      <c r="B5014">
        <f>'Założenia i wyniki'!$E$6*Znorm.Profile!B5014*((100-(24*'Założenia i wyniki'!$E$9))/100)</f>
        <v>1.7549607547169812</v>
      </c>
      <c r="C5014">
        <f>'Założenia i wyniki'!$E$8*Znorm.Profile!C5014*(1+'Założenia i wyniki'!$E$10/100)^24</f>
        <v>0.40159630000000002</v>
      </c>
      <c r="D5014">
        <f t="shared" si="234"/>
        <v>0.40159630000000002</v>
      </c>
      <c r="E5014">
        <f t="shared" si="235"/>
        <v>1.3533644547169812</v>
      </c>
      <c r="F5014">
        <f t="shared" si="236"/>
        <v>0</v>
      </c>
    </row>
    <row r="5015" spans="1:6" x14ac:dyDescent="0.25">
      <c r="A5015">
        <v>5006</v>
      </c>
      <c r="B5015">
        <f>'Założenia i wyniki'!$E$6*Znorm.Profile!B5015*((100-(24*'Założenia i wyniki'!$E$9))/100)</f>
        <v>1.4712460377358489</v>
      </c>
      <c r="C5015">
        <f>'Założenia i wyniki'!$E$8*Znorm.Profile!C5015*(1+'Założenia i wyniki'!$E$10/100)^24</f>
        <v>0.39872245000000001</v>
      </c>
      <c r="D5015">
        <f t="shared" si="234"/>
        <v>0.39872245000000001</v>
      </c>
      <c r="E5015">
        <f t="shared" si="235"/>
        <v>1.072523587735849</v>
      </c>
      <c r="F5015">
        <f t="shared" si="236"/>
        <v>0</v>
      </c>
    </row>
    <row r="5016" spans="1:6" x14ac:dyDescent="0.25">
      <c r="A5016">
        <v>5007</v>
      </c>
      <c r="B5016">
        <f>'Założenia i wyniki'!$E$6*Znorm.Profile!B5016*((100-(24*'Założenia i wyniki'!$E$9))/100)</f>
        <v>0.81371698113207536</v>
      </c>
      <c r="C5016">
        <f>'Założenia i wyniki'!$E$8*Znorm.Profile!C5016*(1+'Założenia i wyniki'!$E$10/100)^24</f>
        <v>0.39573554999999999</v>
      </c>
      <c r="D5016">
        <f t="shared" si="234"/>
        <v>0.39573554999999999</v>
      </c>
      <c r="E5016">
        <f t="shared" si="235"/>
        <v>0.41798143113207537</v>
      </c>
      <c r="F5016">
        <f t="shared" si="236"/>
        <v>0</v>
      </c>
    </row>
    <row r="5017" spans="1:6" x14ac:dyDescent="0.25">
      <c r="A5017">
        <v>5008</v>
      </c>
      <c r="B5017">
        <f>'Założenia i wyniki'!$E$6*Znorm.Profile!B5017*((100-(24*'Założenia i wyniki'!$E$9))/100)</f>
        <v>0.53452249056603773</v>
      </c>
      <c r="C5017">
        <f>'Założenia i wyniki'!$E$8*Znorm.Profile!C5017*(1+'Założenia i wyniki'!$E$10/100)^24</f>
        <v>0.40614735000000002</v>
      </c>
      <c r="D5017">
        <f t="shared" si="234"/>
        <v>0.40614735000000002</v>
      </c>
      <c r="E5017">
        <f t="shared" si="235"/>
        <v>0.12837514056603772</v>
      </c>
      <c r="F5017">
        <f t="shared" si="236"/>
        <v>0</v>
      </c>
    </row>
    <row r="5018" spans="1:6" x14ac:dyDescent="0.25">
      <c r="A5018">
        <v>5009</v>
      </c>
      <c r="B5018">
        <f>'Założenia i wyniki'!$E$6*Znorm.Profile!B5018*((100-(24*'Założenia i wyniki'!$E$9))/100)</f>
        <v>0.16862807547169809</v>
      </c>
      <c r="C5018">
        <f>'Założenia i wyniki'!$E$8*Znorm.Profile!C5018*(1+'Założenia i wyniki'!$E$10/100)^24</f>
        <v>0.40499550000000001</v>
      </c>
      <c r="D5018">
        <f t="shared" si="234"/>
        <v>0.16862807547169809</v>
      </c>
      <c r="E5018">
        <f t="shared" si="235"/>
        <v>0</v>
      </c>
      <c r="F5018">
        <f t="shared" si="236"/>
        <v>0.23636742452830192</v>
      </c>
    </row>
    <row r="5019" spans="1:6" x14ac:dyDescent="0.25">
      <c r="A5019">
        <v>5010</v>
      </c>
      <c r="B5019">
        <f>'Założenia i wyniki'!$E$6*Znorm.Profile!B5019*((100-(24*'Założenia i wyniki'!$E$9))/100)</f>
        <v>0.17972664150943396</v>
      </c>
      <c r="C5019">
        <f>'Założenia i wyniki'!$E$8*Znorm.Profile!C5019*(1+'Założenia i wyniki'!$E$10/100)^24</f>
        <v>0.41909000000000002</v>
      </c>
      <c r="D5019">
        <f t="shared" si="234"/>
        <v>0.17972664150943396</v>
      </c>
      <c r="E5019">
        <f t="shared" si="235"/>
        <v>0</v>
      </c>
      <c r="F5019">
        <f t="shared" si="236"/>
        <v>0.23936335849056606</v>
      </c>
    </row>
    <row r="5020" spans="1:6" x14ac:dyDescent="0.25">
      <c r="A5020">
        <v>5011</v>
      </c>
      <c r="B5020">
        <f>'Założenia i wyniki'!$E$6*Znorm.Profile!B5020*((100-(24*'Założenia i wyniki'!$E$9))/100)</f>
        <v>6.5659909433962257E-2</v>
      </c>
      <c r="C5020">
        <f>'Założenia i wyniki'!$E$8*Znorm.Profile!C5020*(1+'Założenia i wyniki'!$E$10/100)^24</f>
        <v>0.44305939999999994</v>
      </c>
      <c r="D5020">
        <f t="shared" si="234"/>
        <v>6.5659909433962257E-2</v>
      </c>
      <c r="E5020">
        <f t="shared" si="235"/>
        <v>0</v>
      </c>
      <c r="F5020">
        <f t="shared" si="236"/>
        <v>0.37739949056603767</v>
      </c>
    </row>
    <row r="5021" spans="1:6" x14ac:dyDescent="0.25">
      <c r="A5021">
        <v>5012</v>
      </c>
      <c r="B5021">
        <f>'Założenia i wyniki'!$E$6*Znorm.Profile!B5021*((100-(24*'Założenia i wyniki'!$E$9))/100)</f>
        <v>0</v>
      </c>
      <c r="C5021">
        <f>'Założenia i wyniki'!$E$8*Znorm.Profile!C5021*(1+'Założenia i wyniki'!$E$10/100)^24</f>
        <v>0.47258260000000002</v>
      </c>
      <c r="D5021">
        <f t="shared" si="234"/>
        <v>0</v>
      </c>
      <c r="E5021">
        <f t="shared" si="235"/>
        <v>0</v>
      </c>
      <c r="F5021">
        <f t="shared" si="236"/>
        <v>0.47258260000000002</v>
      </c>
    </row>
    <row r="5022" spans="1:6" x14ac:dyDescent="0.25">
      <c r="A5022">
        <v>5013</v>
      </c>
      <c r="B5022">
        <f>'Założenia i wyniki'!$E$6*Znorm.Profile!B5022*((100-(24*'Założenia i wyniki'!$E$9))/100)</f>
        <v>0</v>
      </c>
      <c r="C5022">
        <f>'Założenia i wyniki'!$E$8*Znorm.Profile!C5022*(1+'Założenia i wyniki'!$E$10/100)^24</f>
        <v>0.49231070000000005</v>
      </c>
      <c r="D5022">
        <f t="shared" si="234"/>
        <v>0</v>
      </c>
      <c r="E5022">
        <f t="shared" si="235"/>
        <v>0</v>
      </c>
      <c r="F5022">
        <f t="shared" si="236"/>
        <v>0.49231070000000005</v>
      </c>
    </row>
    <row r="5023" spans="1:6" x14ac:dyDescent="0.25">
      <c r="A5023">
        <v>5014</v>
      </c>
      <c r="B5023">
        <f>'Założenia i wyniki'!$E$6*Znorm.Profile!B5023*((100-(24*'Założenia i wyniki'!$E$9))/100)</f>
        <v>0</v>
      </c>
      <c r="C5023">
        <f>'Założenia i wyniki'!$E$8*Znorm.Profile!C5023*(1+'Założenia i wyniki'!$E$10/100)^24</f>
        <v>0.40847975000000003</v>
      </c>
      <c r="D5023">
        <f t="shared" si="234"/>
        <v>0</v>
      </c>
      <c r="E5023">
        <f t="shared" si="235"/>
        <v>0</v>
      </c>
      <c r="F5023">
        <f t="shared" si="236"/>
        <v>0.40847975000000003</v>
      </c>
    </row>
    <row r="5024" spans="1:6" x14ac:dyDescent="0.25">
      <c r="A5024">
        <v>5015</v>
      </c>
      <c r="B5024">
        <f>'Założenia i wyniki'!$E$6*Znorm.Profile!B5024*((100-(24*'Założenia i wyniki'!$E$9))/100)</f>
        <v>0</v>
      </c>
      <c r="C5024">
        <f>'Założenia i wyniki'!$E$8*Znorm.Profile!C5024*(1+'Założenia i wyniki'!$E$10/100)^24</f>
        <v>0.31765684999999999</v>
      </c>
      <c r="D5024">
        <f t="shared" si="234"/>
        <v>0</v>
      </c>
      <c r="E5024">
        <f t="shared" si="235"/>
        <v>0</v>
      </c>
      <c r="F5024">
        <f t="shared" si="236"/>
        <v>0.31765684999999999</v>
      </c>
    </row>
    <row r="5025" spans="1:6" x14ac:dyDescent="0.25">
      <c r="A5025">
        <v>5016</v>
      </c>
      <c r="B5025">
        <f>'Założenia i wyniki'!$E$6*Znorm.Profile!B5025*((100-(24*'Założenia i wyniki'!$E$9))/100)</f>
        <v>0</v>
      </c>
      <c r="C5025">
        <f>'Założenia i wyniki'!$E$8*Znorm.Profile!C5025*(1+'Założenia i wyniki'!$E$10/100)^24</f>
        <v>0.24435985000000002</v>
      </c>
      <c r="D5025">
        <f t="shared" si="234"/>
        <v>0</v>
      </c>
      <c r="E5025">
        <f t="shared" si="235"/>
        <v>0</v>
      </c>
      <c r="F5025">
        <f t="shared" si="236"/>
        <v>0.24435985000000002</v>
      </c>
    </row>
    <row r="5026" spans="1:6" x14ac:dyDescent="0.25">
      <c r="A5026">
        <v>5017</v>
      </c>
      <c r="B5026">
        <f>'Założenia i wyniki'!$E$6*Znorm.Profile!B5026*((100-(24*'Założenia i wyniki'!$E$9))/100)</f>
        <v>0</v>
      </c>
      <c r="C5026">
        <f>'Założenia i wyniki'!$E$8*Znorm.Profile!C5026*(1+'Założenia i wyniki'!$E$10/100)^24</f>
        <v>0.21273420000000001</v>
      </c>
      <c r="D5026">
        <f t="shared" si="234"/>
        <v>0</v>
      </c>
      <c r="E5026">
        <f t="shared" si="235"/>
        <v>0</v>
      </c>
      <c r="F5026">
        <f t="shared" si="236"/>
        <v>0.21273420000000001</v>
      </c>
    </row>
    <row r="5027" spans="1:6" x14ac:dyDescent="0.25">
      <c r="A5027">
        <v>5018</v>
      </c>
      <c r="B5027">
        <f>'Założenia i wyniki'!$E$6*Znorm.Profile!B5027*((100-(24*'Założenia i wyniki'!$E$9))/100)</f>
        <v>0</v>
      </c>
      <c r="C5027">
        <f>'Założenia i wyniki'!$E$8*Znorm.Profile!C5027*(1+'Założenia i wyniki'!$E$10/100)^24</f>
        <v>0.19732125</v>
      </c>
      <c r="D5027">
        <f t="shared" si="234"/>
        <v>0</v>
      </c>
      <c r="E5027">
        <f t="shared" si="235"/>
        <v>0</v>
      </c>
      <c r="F5027">
        <f t="shared" si="236"/>
        <v>0.19732125</v>
      </c>
    </row>
    <row r="5028" spans="1:6" x14ac:dyDescent="0.25">
      <c r="A5028">
        <v>5019</v>
      </c>
      <c r="B5028">
        <f>'Założenia i wyniki'!$E$6*Znorm.Profile!B5028*((100-(24*'Założenia i wyniki'!$E$9))/100)</f>
        <v>0</v>
      </c>
      <c r="C5028">
        <f>'Założenia i wyniki'!$E$8*Znorm.Profile!C5028*(1+'Założenia i wyniki'!$E$10/100)^24</f>
        <v>0.19603814999999999</v>
      </c>
      <c r="D5028">
        <f t="shared" si="234"/>
        <v>0</v>
      </c>
      <c r="E5028">
        <f t="shared" si="235"/>
        <v>0</v>
      </c>
      <c r="F5028">
        <f t="shared" si="236"/>
        <v>0.19603814999999999</v>
      </c>
    </row>
    <row r="5029" spans="1:6" x14ac:dyDescent="0.25">
      <c r="A5029">
        <v>5020</v>
      </c>
      <c r="B5029">
        <f>'Założenia i wyniki'!$E$6*Znorm.Profile!B5029*((100-(24*'Założenia i wyniki'!$E$9))/100)</f>
        <v>0</v>
      </c>
      <c r="C5029">
        <f>'Założenia i wyniki'!$E$8*Znorm.Profile!C5029*(1+'Założenia i wyniki'!$E$10/100)^24</f>
        <v>0.21070594999999998</v>
      </c>
      <c r="D5029">
        <f t="shared" si="234"/>
        <v>0</v>
      </c>
      <c r="E5029">
        <f t="shared" si="235"/>
        <v>0</v>
      </c>
      <c r="F5029">
        <f t="shared" si="236"/>
        <v>0.21070594999999998</v>
      </c>
    </row>
    <row r="5030" spans="1:6" x14ac:dyDescent="0.25">
      <c r="A5030">
        <v>5021</v>
      </c>
      <c r="B5030">
        <f>'Założenia i wyniki'!$E$6*Znorm.Profile!B5030*((100-(24*'Założenia i wyniki'!$E$9))/100)</f>
        <v>7.7926264150943395E-3</v>
      </c>
      <c r="C5030">
        <f>'Założenia i wyniki'!$E$8*Znorm.Profile!C5030*(1+'Założenia i wyniki'!$E$10/100)^24</f>
        <v>0.2537507</v>
      </c>
      <c r="D5030">
        <f t="shared" si="234"/>
        <v>7.7926264150943395E-3</v>
      </c>
      <c r="E5030">
        <f t="shared" si="235"/>
        <v>0</v>
      </c>
      <c r="F5030">
        <f t="shared" si="236"/>
        <v>0.24595807358490565</v>
      </c>
    </row>
    <row r="5031" spans="1:6" x14ac:dyDescent="0.25">
      <c r="A5031">
        <v>5022</v>
      </c>
      <c r="B5031">
        <f>'Założenia i wyniki'!$E$6*Znorm.Profile!B5031*((100-(24*'Założenia i wyniki'!$E$9))/100)</f>
        <v>0.15053954716981133</v>
      </c>
      <c r="C5031">
        <f>'Założenia i wyniki'!$E$8*Znorm.Profile!C5031*(1+'Założenia i wyniki'!$E$10/100)^24</f>
        <v>0.30655870000000002</v>
      </c>
      <c r="D5031">
        <f t="shared" si="234"/>
        <v>0.15053954716981133</v>
      </c>
      <c r="E5031">
        <f t="shared" si="235"/>
        <v>0</v>
      </c>
      <c r="F5031">
        <f t="shared" si="236"/>
        <v>0.15601915283018869</v>
      </c>
    </row>
    <row r="5032" spans="1:6" x14ac:dyDescent="0.25">
      <c r="A5032">
        <v>5023</v>
      </c>
      <c r="B5032">
        <f>'Założenia i wyniki'!$E$6*Znorm.Profile!B5032*((100-(24*'Założenia i wyniki'!$E$9))/100)</f>
        <v>0.45151954716981124</v>
      </c>
      <c r="C5032">
        <f>'Założenia i wyniki'!$E$8*Znorm.Profile!C5032*(1+'Założenia i wyniki'!$E$10/100)^24</f>
        <v>0.35878710000000003</v>
      </c>
      <c r="D5032">
        <f t="shared" si="234"/>
        <v>0.35878710000000003</v>
      </c>
      <c r="E5032">
        <f t="shared" si="235"/>
        <v>9.2732447169811216E-2</v>
      </c>
      <c r="F5032">
        <f t="shared" si="236"/>
        <v>0</v>
      </c>
    </row>
    <row r="5033" spans="1:6" x14ac:dyDescent="0.25">
      <c r="A5033">
        <v>5024</v>
      </c>
      <c r="B5033">
        <f>'Założenia i wyniki'!$E$6*Znorm.Profile!B5033*((100-(24*'Założenia i wyniki'!$E$9))/100)</f>
        <v>0.85998641509433948</v>
      </c>
      <c r="C5033">
        <f>'Założenia i wyniki'!$E$8*Znorm.Profile!C5033*(1+'Założenia i wyniki'!$E$10/100)^24</f>
        <v>0.39819465000000004</v>
      </c>
      <c r="D5033">
        <f t="shared" si="234"/>
        <v>0.39819465000000004</v>
      </c>
      <c r="E5033">
        <f t="shared" si="235"/>
        <v>0.46179176509433945</v>
      </c>
      <c r="F5033">
        <f t="shared" si="236"/>
        <v>0</v>
      </c>
    </row>
    <row r="5034" spans="1:6" x14ac:dyDescent="0.25">
      <c r="A5034">
        <v>5025</v>
      </c>
      <c r="B5034">
        <f>'Założenia i wyniki'!$E$6*Znorm.Profile!B5034*((100-(24*'Założenia i wyniki'!$E$9))/100)</f>
        <v>1.263376603773585</v>
      </c>
      <c r="C5034">
        <f>'Założenia i wyniki'!$E$8*Znorm.Profile!C5034*(1+'Założenia i wyniki'!$E$10/100)^24</f>
        <v>0.40652815000000003</v>
      </c>
      <c r="D5034">
        <f t="shared" si="234"/>
        <v>0.40652815000000003</v>
      </c>
      <c r="E5034">
        <f t="shared" si="235"/>
        <v>0.85684845377358498</v>
      </c>
      <c r="F5034">
        <f t="shared" si="236"/>
        <v>0</v>
      </c>
    </row>
    <row r="5035" spans="1:6" x14ac:dyDescent="0.25">
      <c r="A5035">
        <v>5026</v>
      </c>
      <c r="B5035">
        <f>'Założenia i wyniki'!$E$6*Znorm.Profile!B5035*((100-(24*'Założenia i wyniki'!$E$9))/100)</f>
        <v>1.547167547169811</v>
      </c>
      <c r="C5035">
        <f>'Założenia i wyniki'!$E$8*Znorm.Profile!C5035*(1+'Założenia i wyniki'!$E$10/100)^24</f>
        <v>0.38956050000000003</v>
      </c>
      <c r="D5035">
        <f t="shared" si="234"/>
        <v>0.38956050000000003</v>
      </c>
      <c r="E5035">
        <f t="shared" si="235"/>
        <v>1.157607047169811</v>
      </c>
      <c r="F5035">
        <f t="shared" si="236"/>
        <v>0</v>
      </c>
    </row>
    <row r="5036" spans="1:6" x14ac:dyDescent="0.25">
      <c r="A5036">
        <v>5027</v>
      </c>
      <c r="B5036">
        <f>'Założenia i wyniki'!$E$6*Znorm.Profile!B5036*((100-(24*'Założenia i wyniki'!$E$9))/100)</f>
        <v>1.7239366037735848</v>
      </c>
      <c r="C5036">
        <f>'Założenia i wyniki'!$E$8*Znorm.Profile!C5036*(1+'Założenia i wyniki'!$E$10/100)^24</f>
        <v>0.39993345000000002</v>
      </c>
      <c r="D5036">
        <f t="shared" si="234"/>
        <v>0.39993345000000002</v>
      </c>
      <c r="E5036">
        <f t="shared" si="235"/>
        <v>1.3240031537735848</v>
      </c>
      <c r="F5036">
        <f t="shared" si="236"/>
        <v>0</v>
      </c>
    </row>
    <row r="5037" spans="1:6" x14ac:dyDescent="0.25">
      <c r="A5037">
        <v>5028</v>
      </c>
      <c r="B5037">
        <f>'Założenia i wyniki'!$E$6*Znorm.Profile!B5037*((100-(24*'Założenia i wyniki'!$E$9))/100)</f>
        <v>1.7776762264150938</v>
      </c>
      <c r="C5037">
        <f>'Założenia i wyniki'!$E$8*Znorm.Profile!C5037*(1+'Założenia i wyniki'!$E$10/100)^24</f>
        <v>0.39620349999999999</v>
      </c>
      <c r="D5037">
        <f t="shared" si="234"/>
        <v>0.39620349999999999</v>
      </c>
      <c r="E5037">
        <f t="shared" si="235"/>
        <v>1.3814727264150939</v>
      </c>
      <c r="F5037">
        <f t="shared" si="236"/>
        <v>0</v>
      </c>
    </row>
    <row r="5038" spans="1:6" x14ac:dyDescent="0.25">
      <c r="A5038">
        <v>5029</v>
      </c>
      <c r="B5038">
        <f>'Założenia i wyniki'!$E$6*Znorm.Profile!B5038*((100-(24*'Założenia i wyniki'!$E$9))/100)</f>
        <v>1.7250037735849055</v>
      </c>
      <c r="C5038">
        <f>'Założenia i wyniki'!$E$8*Znorm.Profile!C5038*(1+'Założenia i wyniki'!$E$10/100)^24</f>
        <v>0.39343394999999998</v>
      </c>
      <c r="D5038">
        <f t="shared" si="234"/>
        <v>0.39343394999999998</v>
      </c>
      <c r="E5038">
        <f t="shared" si="235"/>
        <v>1.3315698235849056</v>
      </c>
      <c r="F5038">
        <f t="shared" si="236"/>
        <v>0</v>
      </c>
    </row>
    <row r="5039" spans="1:6" x14ac:dyDescent="0.25">
      <c r="A5039">
        <v>5030</v>
      </c>
      <c r="B5039">
        <f>'Założenia i wyniki'!$E$6*Znorm.Profile!B5039*((100-(24*'Założenia i wyniki'!$E$9))/100)</f>
        <v>1.5851283018867923</v>
      </c>
      <c r="C5039">
        <f>'Założenia i wyniki'!$E$8*Znorm.Profile!C5039*(1+'Założenia i wyniki'!$E$10/100)^24</f>
        <v>0.39330095000000004</v>
      </c>
      <c r="D5039">
        <f t="shared" si="234"/>
        <v>0.39330095000000004</v>
      </c>
      <c r="E5039">
        <f t="shared" si="235"/>
        <v>1.1918273518867923</v>
      </c>
      <c r="F5039">
        <f t="shared" si="236"/>
        <v>0</v>
      </c>
    </row>
    <row r="5040" spans="1:6" x14ac:dyDescent="0.25">
      <c r="A5040">
        <v>5031</v>
      </c>
      <c r="B5040">
        <f>'Założenia i wyniki'!$E$6*Znorm.Profile!B5040*((100-(24*'Założenia i wyniki'!$E$9))/100)</f>
        <v>0.32853584905660371</v>
      </c>
      <c r="C5040">
        <f>'Założenia i wyniki'!$E$8*Znorm.Profile!C5040*(1+'Założenia i wyniki'!$E$10/100)^24</f>
        <v>0.40843774999999999</v>
      </c>
      <c r="D5040">
        <f t="shared" si="234"/>
        <v>0.32853584905660371</v>
      </c>
      <c r="E5040">
        <f t="shared" si="235"/>
        <v>0</v>
      </c>
      <c r="F5040">
        <f t="shared" si="236"/>
        <v>7.9901900943396276E-2</v>
      </c>
    </row>
    <row r="5041" spans="1:6" x14ac:dyDescent="0.25">
      <c r="A5041">
        <v>5032</v>
      </c>
      <c r="B5041">
        <f>'Założenia i wyniki'!$E$6*Znorm.Profile!B5041*((100-(24*'Założenia i wyniki'!$E$9))/100)</f>
        <v>8.7805207547169806E-2</v>
      </c>
      <c r="C5041">
        <f>'Założenia i wyniki'!$E$8*Znorm.Profile!C5041*(1+'Założenia i wyniki'!$E$10/100)^24</f>
        <v>0.41824824999999999</v>
      </c>
      <c r="D5041">
        <f t="shared" si="234"/>
        <v>8.7805207547169806E-2</v>
      </c>
      <c r="E5041">
        <f t="shared" si="235"/>
        <v>0</v>
      </c>
      <c r="F5041">
        <f t="shared" si="236"/>
        <v>0.33044304245283018</v>
      </c>
    </row>
    <row r="5042" spans="1:6" x14ac:dyDescent="0.25">
      <c r="A5042">
        <v>5033</v>
      </c>
      <c r="B5042">
        <f>'Założenia i wyniki'!$E$6*Znorm.Profile!B5042*((100-(24*'Założenia i wyniki'!$E$9))/100)</f>
        <v>7.1617766037735842E-2</v>
      </c>
      <c r="C5042">
        <f>'Założenia i wyniki'!$E$8*Znorm.Profile!C5042*(1+'Założenia i wyniki'!$E$10/100)^24</f>
        <v>0.42188684999999998</v>
      </c>
      <c r="D5042">
        <f t="shared" si="234"/>
        <v>7.1617766037735842E-2</v>
      </c>
      <c r="E5042">
        <f t="shared" si="235"/>
        <v>0</v>
      </c>
      <c r="F5042">
        <f t="shared" si="236"/>
        <v>0.35026908396226414</v>
      </c>
    </row>
    <row r="5043" spans="1:6" x14ac:dyDescent="0.25">
      <c r="A5043">
        <v>5034</v>
      </c>
      <c r="B5043">
        <f>'Założenia i wyniki'!$E$6*Znorm.Profile!B5043*((100-(24*'Założenia i wyniki'!$E$9))/100)</f>
        <v>5.5729132075471699E-2</v>
      </c>
      <c r="C5043">
        <f>'Założenia i wyniki'!$E$8*Znorm.Profile!C5043*(1+'Założenia i wyniki'!$E$10/100)^24</f>
        <v>0.4322339</v>
      </c>
      <c r="D5043">
        <f t="shared" si="234"/>
        <v>5.5729132075471699E-2</v>
      </c>
      <c r="E5043">
        <f t="shared" si="235"/>
        <v>0</v>
      </c>
      <c r="F5043">
        <f t="shared" si="236"/>
        <v>0.37650476792452831</v>
      </c>
    </row>
    <row r="5044" spans="1:6" x14ac:dyDescent="0.25">
      <c r="A5044">
        <v>5035</v>
      </c>
      <c r="B5044">
        <f>'Założenia i wyniki'!$E$6*Znorm.Profile!B5044*((100-(24*'Założenia i wyniki'!$E$9))/100)</f>
        <v>6.5107267924528287E-3</v>
      </c>
      <c r="C5044">
        <f>'Założenia i wyniki'!$E$8*Znorm.Profile!C5044*(1+'Założenia i wyniki'!$E$10/100)^24</f>
        <v>0.45283174999999998</v>
      </c>
      <c r="D5044">
        <f t="shared" si="234"/>
        <v>6.5107267924528287E-3</v>
      </c>
      <c r="E5044">
        <f t="shared" si="235"/>
        <v>0</v>
      </c>
      <c r="F5044">
        <f t="shared" si="236"/>
        <v>0.44632102320754713</v>
      </c>
    </row>
    <row r="5045" spans="1:6" x14ac:dyDescent="0.25">
      <c r="A5045">
        <v>5036</v>
      </c>
      <c r="B5045">
        <f>'Założenia i wyniki'!$E$6*Znorm.Profile!B5045*((100-(24*'Założenia i wyniki'!$E$9))/100)</f>
        <v>0</v>
      </c>
      <c r="C5045">
        <f>'Założenia i wyniki'!$E$8*Znorm.Profile!C5045*(1+'Założenia i wyniki'!$E$10/100)^24</f>
        <v>0.48324814999999999</v>
      </c>
      <c r="D5045">
        <f t="shared" si="234"/>
        <v>0</v>
      </c>
      <c r="E5045">
        <f t="shared" si="235"/>
        <v>0</v>
      </c>
      <c r="F5045">
        <f t="shared" si="236"/>
        <v>0.48324814999999999</v>
      </c>
    </row>
    <row r="5046" spans="1:6" x14ac:dyDescent="0.25">
      <c r="A5046">
        <v>5037</v>
      </c>
      <c r="B5046">
        <f>'Założenia i wyniki'!$E$6*Znorm.Profile!B5046*((100-(24*'Założenia i wyniki'!$E$9))/100)</f>
        <v>0</v>
      </c>
      <c r="C5046">
        <f>'Założenia i wyniki'!$E$8*Znorm.Profile!C5046*(1+'Założenia i wyniki'!$E$10/100)^24</f>
        <v>0.49824389999999996</v>
      </c>
      <c r="D5046">
        <f t="shared" si="234"/>
        <v>0</v>
      </c>
      <c r="E5046">
        <f t="shared" si="235"/>
        <v>0</v>
      </c>
      <c r="F5046">
        <f t="shared" si="236"/>
        <v>0.49824389999999996</v>
      </c>
    </row>
    <row r="5047" spans="1:6" x14ac:dyDescent="0.25">
      <c r="A5047">
        <v>5038</v>
      </c>
      <c r="B5047">
        <f>'Założenia i wyniki'!$E$6*Znorm.Profile!B5047*((100-(24*'Założenia i wyniki'!$E$9))/100)</f>
        <v>0</v>
      </c>
      <c r="C5047">
        <f>'Założenia i wyniki'!$E$8*Znorm.Profile!C5047*(1+'Założenia i wyniki'!$E$10/100)^24</f>
        <v>0.41275290000000003</v>
      </c>
      <c r="D5047">
        <f t="shared" si="234"/>
        <v>0</v>
      </c>
      <c r="E5047">
        <f t="shared" si="235"/>
        <v>0</v>
      </c>
      <c r="F5047">
        <f t="shared" si="236"/>
        <v>0.41275290000000003</v>
      </c>
    </row>
    <row r="5048" spans="1:6" x14ac:dyDescent="0.25">
      <c r="A5048">
        <v>5039</v>
      </c>
      <c r="B5048">
        <f>'Założenia i wyniki'!$E$6*Znorm.Profile!B5048*((100-(24*'Założenia i wyniki'!$E$9))/100)</f>
        <v>0</v>
      </c>
      <c r="C5048">
        <f>'Założenia i wyniki'!$E$8*Znorm.Profile!C5048*(1+'Założenia i wyniki'!$E$10/100)^24</f>
        <v>0.3190327</v>
      </c>
      <c r="D5048">
        <f t="shared" si="234"/>
        <v>0</v>
      </c>
      <c r="E5048">
        <f t="shared" si="235"/>
        <v>0</v>
      </c>
      <c r="F5048">
        <f t="shared" si="236"/>
        <v>0.3190327</v>
      </c>
    </row>
    <row r="5049" spans="1:6" x14ac:dyDescent="0.25">
      <c r="A5049">
        <v>5040</v>
      </c>
      <c r="B5049">
        <f>'Założenia i wyniki'!$E$6*Znorm.Profile!B5049*((100-(24*'Założenia i wyniki'!$E$9))/100)</f>
        <v>0</v>
      </c>
      <c r="C5049">
        <f>'Założenia i wyniki'!$E$8*Znorm.Profile!C5049*(1+'Założenia i wyniki'!$E$10/100)^24</f>
        <v>0.24934244999999999</v>
      </c>
      <c r="D5049">
        <f t="shared" si="234"/>
        <v>0</v>
      </c>
      <c r="E5049">
        <f t="shared" si="235"/>
        <v>0</v>
      </c>
      <c r="F5049">
        <f t="shared" si="236"/>
        <v>0.24934244999999999</v>
      </c>
    </row>
    <row r="5050" spans="1:6" x14ac:dyDescent="0.25">
      <c r="A5050">
        <v>5041</v>
      </c>
      <c r="B5050">
        <f>'Założenia i wyniki'!$E$6*Znorm.Profile!B5050*((100-(24*'Założenia i wyniki'!$E$9))/100)</f>
        <v>0</v>
      </c>
      <c r="C5050">
        <f>'Założenia i wyniki'!$E$8*Znorm.Profile!C5050*(1+'Założenia i wyniki'!$E$10/100)^24</f>
        <v>0.21141574999999999</v>
      </c>
      <c r="D5050">
        <f t="shared" si="234"/>
        <v>0</v>
      </c>
      <c r="E5050">
        <f t="shared" si="235"/>
        <v>0</v>
      </c>
      <c r="F5050">
        <f t="shared" si="236"/>
        <v>0.21141574999999999</v>
      </c>
    </row>
    <row r="5051" spans="1:6" x14ac:dyDescent="0.25">
      <c r="A5051">
        <v>5042</v>
      </c>
      <c r="B5051">
        <f>'Założenia i wyniki'!$E$6*Znorm.Profile!B5051*((100-(24*'Założenia i wyniki'!$E$9))/100)</f>
        <v>0</v>
      </c>
      <c r="C5051">
        <f>'Założenia i wyniki'!$E$8*Znorm.Profile!C5051*(1+'Założenia i wyniki'!$E$10/100)^24</f>
        <v>0.19741715000000001</v>
      </c>
      <c r="D5051">
        <f t="shared" si="234"/>
        <v>0</v>
      </c>
      <c r="E5051">
        <f t="shared" si="235"/>
        <v>0</v>
      </c>
      <c r="F5051">
        <f t="shared" si="236"/>
        <v>0.19741715000000001</v>
      </c>
    </row>
    <row r="5052" spans="1:6" x14ac:dyDescent="0.25">
      <c r="A5052">
        <v>5043</v>
      </c>
      <c r="B5052">
        <f>'Założenia i wyniki'!$E$6*Znorm.Profile!B5052*((100-(24*'Założenia i wyniki'!$E$9))/100)</f>
        <v>0</v>
      </c>
      <c r="C5052">
        <f>'Założenia i wyniki'!$E$8*Znorm.Profile!C5052*(1+'Założenia i wyniki'!$E$10/100)^24</f>
        <v>0.19608994999999999</v>
      </c>
      <c r="D5052">
        <f t="shared" si="234"/>
        <v>0</v>
      </c>
      <c r="E5052">
        <f t="shared" si="235"/>
        <v>0</v>
      </c>
      <c r="F5052">
        <f t="shared" si="236"/>
        <v>0.19608994999999999</v>
      </c>
    </row>
    <row r="5053" spans="1:6" x14ac:dyDescent="0.25">
      <c r="A5053">
        <v>5044</v>
      </c>
      <c r="B5053">
        <f>'Założenia i wyniki'!$E$6*Znorm.Profile!B5053*((100-(24*'Założenia i wyniki'!$E$9))/100)</f>
        <v>0</v>
      </c>
      <c r="C5053">
        <f>'Założenia i wyniki'!$E$8*Znorm.Profile!C5053*(1+'Założenia i wyniki'!$E$10/100)^24</f>
        <v>0.20946275</v>
      </c>
      <c r="D5053">
        <f t="shared" si="234"/>
        <v>0</v>
      </c>
      <c r="E5053">
        <f t="shared" si="235"/>
        <v>0</v>
      </c>
      <c r="F5053">
        <f t="shared" si="236"/>
        <v>0.20946275</v>
      </c>
    </row>
    <row r="5054" spans="1:6" x14ac:dyDescent="0.25">
      <c r="A5054">
        <v>5045</v>
      </c>
      <c r="B5054">
        <f>'Założenia i wyniki'!$E$6*Znorm.Profile!B5054*((100-(24*'Założenia i wyniki'!$E$9))/100)</f>
        <v>0</v>
      </c>
      <c r="C5054">
        <f>'Założenia i wyniki'!$E$8*Znorm.Profile!C5054*(1+'Założenia i wyniki'!$E$10/100)^24</f>
        <v>0.25269999999999998</v>
      </c>
      <c r="D5054">
        <f t="shared" si="234"/>
        <v>0</v>
      </c>
      <c r="E5054">
        <f t="shared" si="235"/>
        <v>0</v>
      </c>
      <c r="F5054">
        <f t="shared" si="236"/>
        <v>0.25269999999999998</v>
      </c>
    </row>
    <row r="5055" spans="1:6" x14ac:dyDescent="0.25">
      <c r="A5055">
        <v>5046</v>
      </c>
      <c r="B5055">
        <f>'Założenia i wyniki'!$E$6*Znorm.Profile!B5055*((100-(24*'Założenia i wyniki'!$E$9))/100)</f>
        <v>7.888671698113206E-2</v>
      </c>
      <c r="C5055">
        <f>'Założenia i wyniki'!$E$8*Znorm.Profile!C5055*(1+'Założenia i wyniki'!$E$10/100)^24</f>
        <v>0.31042760000000003</v>
      </c>
      <c r="D5055">
        <f t="shared" si="234"/>
        <v>7.888671698113206E-2</v>
      </c>
      <c r="E5055">
        <f t="shared" si="235"/>
        <v>0</v>
      </c>
      <c r="F5055">
        <f t="shared" si="236"/>
        <v>0.23154088301886797</v>
      </c>
    </row>
    <row r="5056" spans="1:6" x14ac:dyDescent="0.25">
      <c r="A5056">
        <v>5047</v>
      </c>
      <c r="B5056">
        <f>'Założenia i wyniki'!$E$6*Znorm.Profile!B5056*((100-(24*'Założenia i wyniki'!$E$9))/100)</f>
        <v>0.42769116981132071</v>
      </c>
      <c r="C5056">
        <f>'Założenia i wyniki'!$E$8*Znorm.Profile!C5056*(1+'Założenia i wyniki'!$E$10/100)^24</f>
        <v>0.35666504999999998</v>
      </c>
      <c r="D5056">
        <f t="shared" si="234"/>
        <v>0.35666504999999998</v>
      </c>
      <c r="E5056">
        <f t="shared" si="235"/>
        <v>7.1026119811320731E-2</v>
      </c>
      <c r="F5056">
        <f t="shared" si="236"/>
        <v>0</v>
      </c>
    </row>
    <row r="5057" spans="1:6" x14ac:dyDescent="0.25">
      <c r="A5057">
        <v>5048</v>
      </c>
      <c r="B5057">
        <f>'Założenia i wyniki'!$E$6*Znorm.Profile!B5057*((100-(24*'Założenia i wyniki'!$E$9))/100)</f>
        <v>0.86608452830188665</v>
      </c>
      <c r="C5057">
        <f>'Założenia i wyniki'!$E$8*Znorm.Profile!C5057*(1+'Założenia i wyniki'!$E$10/100)^24</f>
        <v>0.39065844999999999</v>
      </c>
      <c r="D5057">
        <f t="shared" si="234"/>
        <v>0.39065844999999999</v>
      </c>
      <c r="E5057">
        <f t="shared" si="235"/>
        <v>0.47542607830188666</v>
      </c>
      <c r="F5057">
        <f t="shared" si="236"/>
        <v>0</v>
      </c>
    </row>
    <row r="5058" spans="1:6" x14ac:dyDescent="0.25">
      <c r="A5058">
        <v>5049</v>
      </c>
      <c r="B5058">
        <f>'Założenia i wyniki'!$E$6*Znorm.Profile!B5058*((100-(24*'Założenia i wyniki'!$E$9))/100)</f>
        <v>1.2936384905660374</v>
      </c>
      <c r="C5058">
        <f>'Założenia i wyniki'!$E$8*Znorm.Profile!C5058*(1+'Założenia i wyniki'!$E$10/100)^24</f>
        <v>0.41104594999999999</v>
      </c>
      <c r="D5058">
        <f t="shared" si="234"/>
        <v>0.41104594999999999</v>
      </c>
      <c r="E5058">
        <f t="shared" si="235"/>
        <v>0.88259254056603742</v>
      </c>
      <c r="F5058">
        <f t="shared" si="236"/>
        <v>0</v>
      </c>
    </row>
    <row r="5059" spans="1:6" x14ac:dyDescent="0.25">
      <c r="A5059">
        <v>5050</v>
      </c>
      <c r="B5059">
        <f>'Założenia i wyniki'!$E$6*Znorm.Profile!B5059*((100-(24*'Założenia i wyniki'!$E$9))/100)</f>
        <v>1.5790301886792451</v>
      </c>
      <c r="C5059">
        <f>'Założenia i wyniki'!$E$8*Znorm.Profile!C5059*(1+'Założenia i wyniki'!$E$10/100)^24</f>
        <v>0.39607610000000004</v>
      </c>
      <c r="D5059">
        <f t="shared" si="234"/>
        <v>0.39607610000000004</v>
      </c>
      <c r="E5059">
        <f t="shared" si="235"/>
        <v>1.1829540886792449</v>
      </c>
      <c r="F5059">
        <f t="shared" si="236"/>
        <v>0</v>
      </c>
    </row>
    <row r="5060" spans="1:6" x14ac:dyDescent="0.25">
      <c r="A5060">
        <v>5051</v>
      </c>
      <c r="B5060">
        <f>'Założenia i wyniki'!$E$6*Znorm.Profile!B5060*((100-(24*'Założenia i wyniki'!$E$9))/100)</f>
        <v>1.755418113207547</v>
      </c>
      <c r="C5060">
        <f>'Założenia i wyniki'!$E$8*Znorm.Profile!C5060*(1+'Założenia i wyniki'!$E$10/100)^24</f>
        <v>0.3980417</v>
      </c>
      <c r="D5060">
        <f t="shared" si="234"/>
        <v>0.3980417</v>
      </c>
      <c r="E5060">
        <f t="shared" si="235"/>
        <v>1.357376413207547</v>
      </c>
      <c r="F5060">
        <f t="shared" si="236"/>
        <v>0</v>
      </c>
    </row>
    <row r="5061" spans="1:6" x14ac:dyDescent="0.25">
      <c r="A5061">
        <v>5052</v>
      </c>
      <c r="B5061">
        <f>'Założenia i wyniki'!$E$6*Znorm.Profile!B5061*((100-(24*'Założenia i wyniki'!$E$9))/100)</f>
        <v>1.7643366037735846</v>
      </c>
      <c r="C5061">
        <f>'Założenia i wyniki'!$E$8*Znorm.Profile!C5061*(1+'Założenia i wyniki'!$E$10/100)^24</f>
        <v>0.3969686</v>
      </c>
      <c r="D5061">
        <f t="shared" si="234"/>
        <v>0.3969686</v>
      </c>
      <c r="E5061">
        <f t="shared" si="235"/>
        <v>1.3673680037735845</v>
      </c>
      <c r="F5061">
        <f t="shared" si="236"/>
        <v>0</v>
      </c>
    </row>
    <row r="5062" spans="1:6" x14ac:dyDescent="0.25">
      <c r="A5062">
        <v>5053</v>
      </c>
      <c r="B5062">
        <f>'Założenia i wyniki'!$E$6*Znorm.Profile!B5062*((100-(24*'Założenia i wyniki'!$E$9))/100)</f>
        <v>1.6326173584905661</v>
      </c>
      <c r="C5062">
        <f>'Założenia i wyniki'!$E$8*Znorm.Profile!C5062*(1+'Założenia i wyniki'!$E$10/100)^24</f>
        <v>0.39680165000000001</v>
      </c>
      <c r="D5062">
        <f t="shared" si="234"/>
        <v>0.39680165000000001</v>
      </c>
      <c r="E5062">
        <f t="shared" si="235"/>
        <v>1.2358157084905661</v>
      </c>
      <c r="F5062">
        <f t="shared" si="236"/>
        <v>0</v>
      </c>
    </row>
    <row r="5063" spans="1:6" x14ac:dyDescent="0.25">
      <c r="A5063">
        <v>5054</v>
      </c>
      <c r="B5063">
        <f>'Założenia i wyniki'!$E$6*Znorm.Profile!B5063*((100-(24*'Założenia i wyniki'!$E$9))/100)</f>
        <v>1.5490732075471698</v>
      </c>
      <c r="C5063">
        <f>'Założenia i wyniki'!$E$8*Znorm.Profile!C5063*(1+'Założenia i wyniki'!$E$10/100)^24</f>
        <v>0.39202834999999997</v>
      </c>
      <c r="D5063">
        <f t="shared" si="234"/>
        <v>0.39202834999999997</v>
      </c>
      <c r="E5063">
        <f t="shared" si="235"/>
        <v>1.1570448575471699</v>
      </c>
      <c r="F5063">
        <f t="shared" si="236"/>
        <v>0</v>
      </c>
    </row>
    <row r="5064" spans="1:6" x14ac:dyDescent="0.25">
      <c r="A5064">
        <v>5055</v>
      </c>
      <c r="B5064">
        <f>'Założenia i wyniki'!$E$6*Znorm.Profile!B5064*((100-(24*'Założenia i wyniki'!$E$9))/100)</f>
        <v>1.2847199999999999</v>
      </c>
      <c r="C5064">
        <f>'Założenia i wyniki'!$E$8*Znorm.Profile!C5064*(1+'Założenia i wyniki'!$E$10/100)^24</f>
        <v>0.39754855</v>
      </c>
      <c r="D5064">
        <f t="shared" si="234"/>
        <v>0.39754855</v>
      </c>
      <c r="E5064">
        <f t="shared" si="235"/>
        <v>0.88717144999999986</v>
      </c>
      <c r="F5064">
        <f t="shared" si="236"/>
        <v>0</v>
      </c>
    </row>
    <row r="5065" spans="1:6" x14ac:dyDescent="0.25">
      <c r="A5065">
        <v>5056</v>
      </c>
      <c r="B5065">
        <f>'Założenia i wyniki'!$E$6*Znorm.Profile!B5065*((100-(24*'Założenia i wyniki'!$E$9))/100)</f>
        <v>0.78101584905660359</v>
      </c>
      <c r="C5065">
        <f>'Założenia i wyniki'!$E$8*Znorm.Profile!C5065*(1+'Założenia i wyniki'!$E$10/100)^24</f>
        <v>0.40771114999999997</v>
      </c>
      <c r="D5065">
        <f t="shared" si="234"/>
        <v>0.40771114999999997</v>
      </c>
      <c r="E5065">
        <f t="shared" si="235"/>
        <v>0.37330469905660363</v>
      </c>
      <c r="F5065">
        <f t="shared" si="236"/>
        <v>0</v>
      </c>
    </row>
    <row r="5066" spans="1:6" x14ac:dyDescent="0.25">
      <c r="A5066">
        <v>5057</v>
      </c>
      <c r="B5066">
        <f>'Założenia i wyniki'!$E$6*Znorm.Profile!B5066*((100-(24*'Założenia i wyniki'!$E$9))/100)</f>
        <v>0.54973728301886793</v>
      </c>
      <c r="C5066">
        <f>'Założenia i wyniki'!$E$8*Znorm.Profile!C5066*(1+'Założenia i wyniki'!$E$10/100)^24</f>
        <v>0.42462175000000002</v>
      </c>
      <c r="D5066">
        <f t="shared" si="234"/>
        <v>0.42462175000000002</v>
      </c>
      <c r="E5066">
        <f t="shared" si="235"/>
        <v>0.12511553301886791</v>
      </c>
      <c r="F5066">
        <f t="shared" si="236"/>
        <v>0</v>
      </c>
    </row>
    <row r="5067" spans="1:6" x14ac:dyDescent="0.25">
      <c r="A5067">
        <v>5058</v>
      </c>
      <c r="B5067">
        <f>'Założenia i wyniki'!$E$6*Znorm.Profile!B5067*((100-(24*'Założenia i wyniki'!$E$9))/100)</f>
        <v>0.23213992452830187</v>
      </c>
      <c r="C5067">
        <f>'Założenia i wyniki'!$E$8*Znorm.Profile!C5067*(1+'Założenia i wyniki'!$E$10/100)^24</f>
        <v>0.42691635</v>
      </c>
      <c r="D5067">
        <f t="shared" ref="D5067:D5130" si="237">IF(B5067&lt;=C5067,B5067,C5067)</f>
        <v>0.23213992452830187</v>
      </c>
      <c r="E5067">
        <f t="shared" ref="E5067:E5130" si="238">IF(B5067&gt;C5067,B5067-C5067,0)</f>
        <v>0</v>
      </c>
      <c r="F5067">
        <f t="shared" ref="F5067:F5130" si="239">IF(B5067&lt;C5067,C5067-B5067,0)</f>
        <v>0.19477642547169813</v>
      </c>
    </row>
    <row r="5068" spans="1:6" x14ac:dyDescent="0.25">
      <c r="A5068">
        <v>5059</v>
      </c>
      <c r="B5068">
        <f>'Założenia i wyniki'!$E$6*Znorm.Profile!B5068*((100-(24*'Założenia i wyniki'!$E$9))/100)</f>
        <v>5.6149139622641502E-2</v>
      </c>
      <c r="C5068">
        <f>'Założenia i wyniki'!$E$8*Znorm.Profile!C5068*(1+'Założenia i wyniki'!$E$10/100)^24</f>
        <v>0.44444505000000001</v>
      </c>
      <c r="D5068">
        <f t="shared" si="237"/>
        <v>5.6149139622641502E-2</v>
      </c>
      <c r="E5068">
        <f t="shared" si="238"/>
        <v>0</v>
      </c>
      <c r="F5068">
        <f t="shared" si="239"/>
        <v>0.3882959103773585</v>
      </c>
    </row>
    <row r="5069" spans="1:6" x14ac:dyDescent="0.25">
      <c r="A5069">
        <v>5060</v>
      </c>
      <c r="B5069">
        <f>'Założenia i wyniki'!$E$6*Znorm.Profile!B5069*((100-(24*'Założenia i wyniki'!$E$9))/100)</f>
        <v>0</v>
      </c>
      <c r="C5069">
        <f>'Założenia i wyniki'!$E$8*Znorm.Profile!C5069*(1+'Założenia i wyniki'!$E$10/100)^24</f>
        <v>0.48653045</v>
      </c>
      <c r="D5069">
        <f t="shared" si="237"/>
        <v>0</v>
      </c>
      <c r="E5069">
        <f t="shared" si="238"/>
        <v>0</v>
      </c>
      <c r="F5069">
        <f t="shared" si="239"/>
        <v>0.48653045</v>
      </c>
    </row>
    <row r="5070" spans="1:6" x14ac:dyDescent="0.25">
      <c r="A5070">
        <v>5061</v>
      </c>
      <c r="B5070">
        <f>'Założenia i wyniki'!$E$6*Znorm.Profile!B5070*((100-(24*'Założenia i wyniki'!$E$9))/100)</f>
        <v>0</v>
      </c>
      <c r="C5070">
        <f>'Założenia i wyniki'!$E$8*Znorm.Profile!C5070*(1+'Założenia i wyniki'!$E$10/100)^24</f>
        <v>0.49245944999999991</v>
      </c>
      <c r="D5070">
        <f t="shared" si="237"/>
        <v>0</v>
      </c>
      <c r="E5070">
        <f t="shared" si="238"/>
        <v>0</v>
      </c>
      <c r="F5070">
        <f t="shared" si="239"/>
        <v>0.49245944999999991</v>
      </c>
    </row>
    <row r="5071" spans="1:6" x14ac:dyDescent="0.25">
      <c r="A5071">
        <v>5062</v>
      </c>
      <c r="B5071">
        <f>'Założenia i wyniki'!$E$6*Znorm.Profile!B5071*((100-(24*'Założenia i wyniki'!$E$9))/100)</f>
        <v>0</v>
      </c>
      <c r="C5071">
        <f>'Założenia i wyniki'!$E$8*Znorm.Profile!C5071*(1+'Założenia i wyniki'!$E$10/100)^24</f>
        <v>0.4179119</v>
      </c>
      <c r="D5071">
        <f t="shared" si="237"/>
        <v>0</v>
      </c>
      <c r="E5071">
        <f t="shared" si="238"/>
        <v>0</v>
      </c>
      <c r="F5071">
        <f t="shared" si="239"/>
        <v>0.4179119</v>
      </c>
    </row>
    <row r="5072" spans="1:6" x14ac:dyDescent="0.25">
      <c r="A5072">
        <v>5063</v>
      </c>
      <c r="B5072">
        <f>'Założenia i wyniki'!$E$6*Znorm.Profile!B5072*((100-(24*'Założenia i wyniki'!$E$9))/100)</f>
        <v>0</v>
      </c>
      <c r="C5072">
        <f>'Założenia i wyniki'!$E$8*Znorm.Profile!C5072*(1+'Założenia i wyniki'!$E$10/100)^24</f>
        <v>0.32304264999999999</v>
      </c>
      <c r="D5072">
        <f t="shared" si="237"/>
        <v>0</v>
      </c>
      <c r="E5072">
        <f t="shared" si="238"/>
        <v>0</v>
      </c>
      <c r="F5072">
        <f t="shared" si="239"/>
        <v>0.32304264999999999</v>
      </c>
    </row>
    <row r="5073" spans="1:6" x14ac:dyDescent="0.25">
      <c r="A5073">
        <v>5064</v>
      </c>
      <c r="B5073">
        <f>'Założenia i wyniki'!$E$6*Znorm.Profile!B5073*((100-(24*'Założenia i wyniki'!$E$9))/100)</f>
        <v>0</v>
      </c>
      <c r="C5073">
        <f>'Założenia i wyniki'!$E$8*Znorm.Profile!C5073*(1+'Założenia i wyniki'!$E$10/100)^24</f>
        <v>0.25082645000000003</v>
      </c>
      <c r="D5073">
        <f t="shared" si="237"/>
        <v>0</v>
      </c>
      <c r="E5073">
        <f t="shared" si="238"/>
        <v>0</v>
      </c>
      <c r="F5073">
        <f t="shared" si="239"/>
        <v>0.25082645000000003</v>
      </c>
    </row>
    <row r="5074" spans="1:6" x14ac:dyDescent="0.25">
      <c r="A5074">
        <v>5065</v>
      </c>
      <c r="B5074">
        <f>'Założenia i wyniki'!$E$6*Znorm.Profile!B5074*((100-(24*'Założenia i wyniki'!$E$9))/100)</f>
        <v>0</v>
      </c>
      <c r="C5074">
        <f>'Założenia i wyniki'!$E$8*Znorm.Profile!C5074*(1+'Założenia i wyniki'!$E$10/100)^24</f>
        <v>0.21691004999999997</v>
      </c>
      <c r="D5074">
        <f t="shared" si="237"/>
        <v>0</v>
      </c>
      <c r="E5074">
        <f t="shared" si="238"/>
        <v>0</v>
      </c>
      <c r="F5074">
        <f t="shared" si="239"/>
        <v>0.21691004999999997</v>
      </c>
    </row>
    <row r="5075" spans="1:6" x14ac:dyDescent="0.25">
      <c r="A5075">
        <v>5066</v>
      </c>
      <c r="B5075">
        <f>'Założenia i wyniki'!$E$6*Znorm.Profile!B5075*((100-(24*'Założenia i wyniki'!$E$9))/100)</f>
        <v>0</v>
      </c>
      <c r="C5075">
        <f>'Założenia i wyniki'!$E$8*Znorm.Profile!C5075*(1+'Założenia i wyniki'!$E$10/100)^24</f>
        <v>0.20050275000000001</v>
      </c>
      <c r="D5075">
        <f t="shared" si="237"/>
        <v>0</v>
      </c>
      <c r="E5075">
        <f t="shared" si="238"/>
        <v>0</v>
      </c>
      <c r="F5075">
        <f t="shared" si="239"/>
        <v>0.20050275000000001</v>
      </c>
    </row>
    <row r="5076" spans="1:6" x14ac:dyDescent="0.25">
      <c r="A5076">
        <v>5067</v>
      </c>
      <c r="B5076">
        <f>'Założenia i wyniki'!$E$6*Znorm.Profile!B5076*((100-(24*'Założenia i wyniki'!$E$9))/100)</f>
        <v>0</v>
      </c>
      <c r="C5076">
        <f>'Założenia i wyniki'!$E$8*Znorm.Profile!C5076*(1+'Założenia i wyniki'!$E$10/100)^24</f>
        <v>0.19878145</v>
      </c>
      <c r="D5076">
        <f t="shared" si="237"/>
        <v>0</v>
      </c>
      <c r="E5076">
        <f t="shared" si="238"/>
        <v>0</v>
      </c>
      <c r="F5076">
        <f t="shared" si="239"/>
        <v>0.19878145</v>
      </c>
    </row>
    <row r="5077" spans="1:6" x14ac:dyDescent="0.25">
      <c r="A5077">
        <v>5068</v>
      </c>
      <c r="B5077">
        <f>'Założenia i wyniki'!$E$6*Znorm.Profile!B5077*((100-(24*'Założenia i wyniki'!$E$9))/100)</f>
        <v>0</v>
      </c>
      <c r="C5077">
        <f>'Założenia i wyniki'!$E$8*Znorm.Profile!C5077*(1+'Założenia i wyniki'!$E$10/100)^24</f>
        <v>0.21055404999999999</v>
      </c>
      <c r="D5077">
        <f t="shared" si="237"/>
        <v>0</v>
      </c>
      <c r="E5077">
        <f t="shared" si="238"/>
        <v>0</v>
      </c>
      <c r="F5077">
        <f t="shared" si="239"/>
        <v>0.21055404999999999</v>
      </c>
    </row>
    <row r="5078" spans="1:6" x14ac:dyDescent="0.25">
      <c r="A5078">
        <v>5069</v>
      </c>
      <c r="B5078">
        <f>'Założenia i wyniki'!$E$6*Znorm.Profile!B5078*((100-(24*'Założenia i wyniki'!$E$9))/100)</f>
        <v>0</v>
      </c>
      <c r="C5078">
        <f>'Założenia i wyniki'!$E$8*Znorm.Profile!C5078*(1+'Założenia i wyniki'!$E$10/100)^24</f>
        <v>0.24609655000000003</v>
      </c>
      <c r="D5078">
        <f t="shared" si="237"/>
        <v>0</v>
      </c>
      <c r="E5078">
        <f t="shared" si="238"/>
        <v>0</v>
      </c>
      <c r="F5078">
        <f t="shared" si="239"/>
        <v>0.24609655000000003</v>
      </c>
    </row>
    <row r="5079" spans="1:6" x14ac:dyDescent="0.25">
      <c r="A5079">
        <v>5070</v>
      </c>
      <c r="B5079">
        <f>'Założenia i wyniki'!$E$6*Znorm.Profile!B5079*((100-(24*'Założenia i wyniki'!$E$9))/100)</f>
        <v>2.7224264150943395E-2</v>
      </c>
      <c r="C5079">
        <f>'Założenia i wyniki'!$E$8*Znorm.Profile!C5079*(1+'Założenia i wyniki'!$E$10/100)^24</f>
        <v>0.30179695000000001</v>
      </c>
      <c r="D5079">
        <f t="shared" si="237"/>
        <v>2.7224264150943395E-2</v>
      </c>
      <c r="E5079">
        <f t="shared" si="238"/>
        <v>0</v>
      </c>
      <c r="F5079">
        <f t="shared" si="239"/>
        <v>0.27457268584905659</v>
      </c>
    </row>
    <row r="5080" spans="1:6" x14ac:dyDescent="0.25">
      <c r="A5080">
        <v>5071</v>
      </c>
      <c r="B5080">
        <f>'Założenia i wyniki'!$E$6*Znorm.Profile!B5080*((100-(24*'Założenia i wyniki'!$E$9))/100)</f>
        <v>6.1363026415094342E-2</v>
      </c>
      <c r="C5080">
        <f>'Założenia i wyniki'!$E$8*Znorm.Profile!C5080*(1+'Założenia i wyniki'!$E$10/100)^24</f>
        <v>0.34872914999999999</v>
      </c>
      <c r="D5080">
        <f t="shared" si="237"/>
        <v>6.1363026415094342E-2</v>
      </c>
      <c r="E5080">
        <f t="shared" si="238"/>
        <v>0</v>
      </c>
      <c r="F5080">
        <f t="shared" si="239"/>
        <v>0.28736612358490565</v>
      </c>
    </row>
    <row r="5081" spans="1:6" x14ac:dyDescent="0.25">
      <c r="A5081">
        <v>5072</v>
      </c>
      <c r="B5081">
        <f>'Założenia i wyniki'!$E$6*Znorm.Profile!B5081*((100-(24*'Założenia i wyniki'!$E$9))/100)</f>
        <v>0.21981411320754715</v>
      </c>
      <c r="C5081">
        <f>'Założenia i wyniki'!$E$8*Znorm.Profile!C5081*(1+'Założenia i wyniki'!$E$10/100)^24</f>
        <v>0.37655625000000004</v>
      </c>
      <c r="D5081">
        <f t="shared" si="237"/>
        <v>0.21981411320754715</v>
      </c>
      <c r="E5081">
        <f t="shared" si="238"/>
        <v>0</v>
      </c>
      <c r="F5081">
        <f t="shared" si="239"/>
        <v>0.15674213679245289</v>
      </c>
    </row>
    <row r="5082" spans="1:6" x14ac:dyDescent="0.25">
      <c r="A5082">
        <v>5073</v>
      </c>
      <c r="B5082">
        <f>'Założenia i wyniki'!$E$6*Znorm.Profile!B5082*((100-(24*'Założenia i wyniki'!$E$9))/100)</f>
        <v>0.50072369811320749</v>
      </c>
      <c r="C5082">
        <f>'Założenia i wyniki'!$E$8*Znorm.Profile!C5082*(1+'Założenia i wyniki'!$E$10/100)^24</f>
        <v>0.39535090000000001</v>
      </c>
      <c r="D5082">
        <f t="shared" si="237"/>
        <v>0.39535090000000001</v>
      </c>
      <c r="E5082">
        <f t="shared" si="238"/>
        <v>0.10537279811320749</v>
      </c>
      <c r="F5082">
        <f t="shared" si="239"/>
        <v>0</v>
      </c>
    </row>
    <row r="5083" spans="1:6" x14ac:dyDescent="0.25">
      <c r="A5083">
        <v>5074</v>
      </c>
      <c r="B5083">
        <f>'Założenia i wyniki'!$E$6*Znorm.Profile!B5083*((100-(24*'Założenia i wyniki'!$E$9))/100)</f>
        <v>0.73216233962264143</v>
      </c>
      <c r="C5083">
        <f>'Założenia i wyniki'!$E$8*Znorm.Profile!C5083*(1+'Założenia i wyniki'!$E$10/100)^24</f>
        <v>0.39531834999999999</v>
      </c>
      <c r="D5083">
        <f t="shared" si="237"/>
        <v>0.39531834999999999</v>
      </c>
      <c r="E5083">
        <f t="shared" si="238"/>
        <v>0.33684398962264145</v>
      </c>
      <c r="F5083">
        <f t="shared" si="239"/>
        <v>0</v>
      </c>
    </row>
    <row r="5084" spans="1:6" x14ac:dyDescent="0.25">
      <c r="A5084">
        <v>5075</v>
      </c>
      <c r="B5084">
        <f>'Założenia i wyniki'!$E$6*Znorm.Profile!B5084*((100-(24*'Założenia i wyniki'!$E$9))/100)</f>
        <v>0.60309577358490563</v>
      </c>
      <c r="C5084">
        <f>'Założenia i wyniki'!$E$8*Znorm.Profile!C5084*(1+'Założenia i wyniki'!$E$10/100)^24</f>
        <v>0.3934763</v>
      </c>
      <c r="D5084">
        <f t="shared" si="237"/>
        <v>0.3934763</v>
      </c>
      <c r="E5084">
        <f t="shared" si="238"/>
        <v>0.20961947358490562</v>
      </c>
      <c r="F5084">
        <f t="shared" si="239"/>
        <v>0</v>
      </c>
    </row>
    <row r="5085" spans="1:6" x14ac:dyDescent="0.25">
      <c r="A5085">
        <v>5076</v>
      </c>
      <c r="B5085">
        <f>'Założenia i wyniki'!$E$6*Znorm.Profile!B5085*((100-(24*'Założenia i wyniki'!$E$9))/100)</f>
        <v>0.6970372075471698</v>
      </c>
      <c r="C5085">
        <f>'Założenia i wyniki'!$E$8*Znorm.Profile!C5085*(1+'Założenia i wyniki'!$E$10/100)^24</f>
        <v>0.40033805</v>
      </c>
      <c r="D5085">
        <f t="shared" si="237"/>
        <v>0.40033805</v>
      </c>
      <c r="E5085">
        <f t="shared" si="238"/>
        <v>0.2966991575471698</v>
      </c>
      <c r="F5085">
        <f t="shared" si="239"/>
        <v>0</v>
      </c>
    </row>
    <row r="5086" spans="1:6" x14ac:dyDescent="0.25">
      <c r="A5086">
        <v>5077</v>
      </c>
      <c r="B5086">
        <f>'Założenia i wyniki'!$E$6*Znorm.Profile!B5086*((100-(24*'Założenia i wyniki'!$E$9))/100)</f>
        <v>1.54152679245283</v>
      </c>
      <c r="C5086">
        <f>'Założenia i wyniki'!$E$8*Znorm.Profile!C5086*(1+'Założenia i wyniki'!$E$10/100)^24</f>
        <v>0.39903885</v>
      </c>
      <c r="D5086">
        <f t="shared" si="237"/>
        <v>0.39903885</v>
      </c>
      <c r="E5086">
        <f t="shared" si="238"/>
        <v>1.14248794245283</v>
      </c>
      <c r="F5086">
        <f t="shared" si="239"/>
        <v>0</v>
      </c>
    </row>
    <row r="5087" spans="1:6" x14ac:dyDescent="0.25">
      <c r="A5087">
        <v>5078</v>
      </c>
      <c r="B5087">
        <f>'Założenia i wyniki'!$E$6*Znorm.Profile!B5087*((100-(24*'Założenia i wyniki'!$E$9))/100)</f>
        <v>1.3821373584905661</v>
      </c>
      <c r="C5087">
        <f>'Założenia i wyniki'!$E$8*Znorm.Profile!C5087*(1+'Założenia i wyniki'!$E$10/100)^24</f>
        <v>0.39648804999999998</v>
      </c>
      <c r="D5087">
        <f t="shared" si="237"/>
        <v>0.39648804999999998</v>
      </c>
      <c r="E5087">
        <f t="shared" si="238"/>
        <v>0.98564930849056609</v>
      </c>
      <c r="F5087">
        <f t="shared" si="239"/>
        <v>0</v>
      </c>
    </row>
    <row r="5088" spans="1:6" x14ac:dyDescent="0.25">
      <c r="A5088">
        <v>5079</v>
      </c>
      <c r="B5088">
        <f>'Założenia i wyniki'!$E$6*Znorm.Profile!B5088*((100-(24*'Założenia i wyniki'!$E$9))/100)</f>
        <v>1.2950867924528302</v>
      </c>
      <c r="C5088">
        <f>'Założenia i wyniki'!$E$8*Znorm.Profile!C5088*(1+'Założenia i wyniki'!$E$10/100)^24</f>
        <v>0.40704370000000001</v>
      </c>
      <c r="D5088">
        <f t="shared" si="237"/>
        <v>0.40704370000000001</v>
      </c>
      <c r="E5088">
        <f t="shared" si="238"/>
        <v>0.8880430924528302</v>
      </c>
      <c r="F5088">
        <f t="shared" si="239"/>
        <v>0</v>
      </c>
    </row>
    <row r="5089" spans="1:6" x14ac:dyDescent="0.25">
      <c r="A5089">
        <v>5080</v>
      </c>
      <c r="B5089">
        <f>'Założenia i wyniki'!$E$6*Znorm.Profile!B5089*((100-(24*'Założenia i wyniki'!$E$9))/100)</f>
        <v>0.76965811320754718</v>
      </c>
      <c r="C5089">
        <f>'Założenia i wyniki'!$E$8*Znorm.Profile!C5089*(1+'Założenia i wyniki'!$E$10/100)^24</f>
        <v>0.42355005000000001</v>
      </c>
      <c r="D5089">
        <f t="shared" si="237"/>
        <v>0.42355005000000001</v>
      </c>
      <c r="E5089">
        <f t="shared" si="238"/>
        <v>0.34610806320754717</v>
      </c>
      <c r="F5089">
        <f t="shared" si="239"/>
        <v>0</v>
      </c>
    </row>
    <row r="5090" spans="1:6" x14ac:dyDescent="0.25">
      <c r="A5090">
        <v>5081</v>
      </c>
      <c r="B5090">
        <f>'Założenia i wyniki'!$E$6*Znorm.Profile!B5090*((100-(24*'Założenia i wyniki'!$E$9))/100)</f>
        <v>0.54473683018867924</v>
      </c>
      <c r="C5090">
        <f>'Założenia i wyniki'!$E$8*Znorm.Profile!C5090*(1+'Założenia i wyniki'!$E$10/100)^24</f>
        <v>0.42954275000000003</v>
      </c>
      <c r="D5090">
        <f t="shared" si="237"/>
        <v>0.42954275000000003</v>
      </c>
      <c r="E5090">
        <f t="shared" si="238"/>
        <v>0.11519408018867922</v>
      </c>
      <c r="F5090">
        <f t="shared" si="239"/>
        <v>0</v>
      </c>
    </row>
    <row r="5091" spans="1:6" x14ac:dyDescent="0.25">
      <c r="A5091">
        <v>5082</v>
      </c>
      <c r="B5091">
        <f>'Założenia i wyniki'!$E$6*Znorm.Profile!B5091*((100-(24*'Założenia i wyniki'!$E$9))/100)</f>
        <v>7.1198520754716971E-2</v>
      </c>
      <c r="C5091">
        <f>'Założenia i wyniki'!$E$8*Znorm.Profile!C5091*(1+'Założenia i wyniki'!$E$10/100)^24</f>
        <v>0.4291161</v>
      </c>
      <c r="D5091">
        <f t="shared" si="237"/>
        <v>7.1198520754716971E-2</v>
      </c>
      <c r="E5091">
        <f t="shared" si="238"/>
        <v>0</v>
      </c>
      <c r="F5091">
        <f t="shared" si="239"/>
        <v>0.357917579245283</v>
      </c>
    </row>
    <row r="5092" spans="1:6" x14ac:dyDescent="0.25">
      <c r="A5092">
        <v>5083</v>
      </c>
      <c r="B5092">
        <f>'Założenia i wyniki'!$E$6*Znorm.Profile!B5092*((100-(24*'Założenia i wyniki'!$E$9))/100)</f>
        <v>4.7242083018867922E-3</v>
      </c>
      <c r="C5092">
        <f>'Założenia i wyniki'!$E$8*Znorm.Profile!C5092*(1+'Założenia i wyniki'!$E$10/100)^24</f>
        <v>0.45252129999999996</v>
      </c>
      <c r="D5092">
        <f t="shared" si="237"/>
        <v>4.7242083018867922E-3</v>
      </c>
      <c r="E5092">
        <f t="shared" si="238"/>
        <v>0</v>
      </c>
      <c r="F5092">
        <f t="shared" si="239"/>
        <v>0.44779709169811316</v>
      </c>
    </row>
    <row r="5093" spans="1:6" x14ac:dyDescent="0.25">
      <c r="A5093">
        <v>5084</v>
      </c>
      <c r="B5093">
        <f>'Założenia i wyniki'!$E$6*Znorm.Profile!B5093*((100-(24*'Założenia i wyniki'!$E$9))/100)</f>
        <v>0</v>
      </c>
      <c r="C5093">
        <f>'Założenia i wyniki'!$E$8*Znorm.Profile!C5093*(1+'Założenia i wyniki'!$E$10/100)^24</f>
        <v>0.47794635000000002</v>
      </c>
      <c r="D5093">
        <f t="shared" si="237"/>
        <v>0</v>
      </c>
      <c r="E5093">
        <f t="shared" si="238"/>
        <v>0</v>
      </c>
      <c r="F5093">
        <f t="shared" si="239"/>
        <v>0.47794635000000002</v>
      </c>
    </row>
    <row r="5094" spans="1:6" x14ac:dyDescent="0.25">
      <c r="A5094">
        <v>5085</v>
      </c>
      <c r="B5094">
        <f>'Założenia i wyniki'!$E$6*Znorm.Profile!B5094*((100-(24*'Założenia i wyniki'!$E$9))/100)</f>
        <v>0</v>
      </c>
      <c r="C5094">
        <f>'Założenia i wyniki'!$E$8*Znorm.Profile!C5094*(1+'Założenia i wyniki'!$E$10/100)^24</f>
        <v>0.49267714999999995</v>
      </c>
      <c r="D5094">
        <f t="shared" si="237"/>
        <v>0</v>
      </c>
      <c r="E5094">
        <f t="shared" si="238"/>
        <v>0</v>
      </c>
      <c r="F5094">
        <f t="shared" si="239"/>
        <v>0.49267714999999995</v>
      </c>
    </row>
    <row r="5095" spans="1:6" x14ac:dyDescent="0.25">
      <c r="A5095">
        <v>5086</v>
      </c>
      <c r="B5095">
        <f>'Założenia i wyniki'!$E$6*Znorm.Profile!B5095*((100-(24*'Założenia i wyniki'!$E$9))/100)</f>
        <v>0</v>
      </c>
      <c r="C5095">
        <f>'Założenia i wyniki'!$E$8*Znorm.Profile!C5095*(1+'Założenia i wyniki'!$E$10/100)^24</f>
        <v>0.41646394999999997</v>
      </c>
      <c r="D5095">
        <f t="shared" si="237"/>
        <v>0</v>
      </c>
      <c r="E5095">
        <f t="shared" si="238"/>
        <v>0</v>
      </c>
      <c r="F5095">
        <f t="shared" si="239"/>
        <v>0.41646394999999997</v>
      </c>
    </row>
    <row r="5096" spans="1:6" x14ac:dyDescent="0.25">
      <c r="A5096">
        <v>5087</v>
      </c>
      <c r="B5096">
        <f>'Założenia i wyniki'!$E$6*Znorm.Profile!B5096*((100-(24*'Założenia i wyniki'!$E$9))/100)</f>
        <v>0</v>
      </c>
      <c r="C5096">
        <f>'Założenia i wyniki'!$E$8*Znorm.Profile!C5096*(1+'Założenia i wyniki'!$E$10/100)^24</f>
        <v>0.33354194999999998</v>
      </c>
      <c r="D5096">
        <f t="shared" si="237"/>
        <v>0</v>
      </c>
      <c r="E5096">
        <f t="shared" si="238"/>
        <v>0</v>
      </c>
      <c r="F5096">
        <f t="shared" si="239"/>
        <v>0.33354194999999998</v>
      </c>
    </row>
    <row r="5097" spans="1:6" x14ac:dyDescent="0.25">
      <c r="A5097">
        <v>5088</v>
      </c>
      <c r="B5097">
        <f>'Założenia i wyniki'!$E$6*Znorm.Profile!B5097*((100-(24*'Założenia i wyniki'!$E$9))/100)</f>
        <v>0</v>
      </c>
      <c r="C5097">
        <f>'Założenia i wyniki'!$E$8*Znorm.Profile!C5097*(1+'Założenia i wyniki'!$E$10/100)^24</f>
        <v>0.265069</v>
      </c>
      <c r="D5097">
        <f t="shared" si="237"/>
        <v>0</v>
      </c>
      <c r="E5097">
        <f t="shared" si="238"/>
        <v>0</v>
      </c>
      <c r="F5097">
        <f t="shared" si="239"/>
        <v>0.265069</v>
      </c>
    </row>
    <row r="5098" spans="1:6" x14ac:dyDescent="0.25">
      <c r="A5098">
        <v>5089</v>
      </c>
      <c r="B5098">
        <f>'Założenia i wyniki'!$E$6*Znorm.Profile!B5098*((100-(24*'Założenia i wyniki'!$E$9))/100)</f>
        <v>0</v>
      </c>
      <c r="C5098">
        <f>'Założenia i wyniki'!$E$8*Znorm.Profile!C5098*(1+'Założenia i wyniki'!$E$10/100)^24</f>
        <v>0.22692354999999997</v>
      </c>
      <c r="D5098">
        <f t="shared" si="237"/>
        <v>0</v>
      </c>
      <c r="E5098">
        <f t="shared" si="238"/>
        <v>0</v>
      </c>
      <c r="F5098">
        <f t="shared" si="239"/>
        <v>0.22692354999999997</v>
      </c>
    </row>
    <row r="5099" spans="1:6" x14ac:dyDescent="0.25">
      <c r="A5099">
        <v>5090</v>
      </c>
      <c r="B5099">
        <f>'Założenia i wyniki'!$E$6*Znorm.Profile!B5099*((100-(24*'Założenia i wyniki'!$E$9))/100)</f>
        <v>0</v>
      </c>
      <c r="C5099">
        <f>'Założenia i wyniki'!$E$8*Znorm.Profile!C5099*(1+'Założenia i wyniki'!$E$10/100)^24</f>
        <v>0.20726335000000001</v>
      </c>
      <c r="D5099">
        <f t="shared" si="237"/>
        <v>0</v>
      </c>
      <c r="E5099">
        <f t="shared" si="238"/>
        <v>0</v>
      </c>
      <c r="F5099">
        <f t="shared" si="239"/>
        <v>0.20726335000000001</v>
      </c>
    </row>
    <row r="5100" spans="1:6" x14ac:dyDescent="0.25">
      <c r="A5100">
        <v>5091</v>
      </c>
      <c r="B5100">
        <f>'Założenia i wyniki'!$E$6*Znorm.Profile!B5100*((100-(24*'Założenia i wyniki'!$E$9))/100)</f>
        <v>0</v>
      </c>
      <c r="C5100">
        <f>'Założenia i wyniki'!$E$8*Znorm.Profile!C5100*(1+'Założenia i wyniki'!$E$10/100)^24</f>
        <v>0.2040073</v>
      </c>
      <c r="D5100">
        <f t="shared" si="237"/>
        <v>0</v>
      </c>
      <c r="E5100">
        <f t="shared" si="238"/>
        <v>0</v>
      </c>
      <c r="F5100">
        <f t="shared" si="239"/>
        <v>0.2040073</v>
      </c>
    </row>
    <row r="5101" spans="1:6" x14ac:dyDescent="0.25">
      <c r="A5101">
        <v>5092</v>
      </c>
      <c r="B5101">
        <f>'Założenia i wyniki'!$E$6*Znorm.Profile!B5101*((100-(24*'Założenia i wyniki'!$E$9))/100)</f>
        <v>0</v>
      </c>
      <c r="C5101">
        <f>'Założenia i wyniki'!$E$8*Znorm.Profile!C5101*(1+'Założenia i wyniki'!$E$10/100)^24</f>
        <v>0.21222389999999999</v>
      </c>
      <c r="D5101">
        <f t="shared" si="237"/>
        <v>0</v>
      </c>
      <c r="E5101">
        <f t="shared" si="238"/>
        <v>0</v>
      </c>
      <c r="F5101">
        <f t="shared" si="239"/>
        <v>0.21222389999999999</v>
      </c>
    </row>
    <row r="5102" spans="1:6" x14ac:dyDescent="0.25">
      <c r="A5102">
        <v>5093</v>
      </c>
      <c r="B5102">
        <f>'Założenia i wyniki'!$E$6*Znorm.Profile!B5102*((100-(24*'Założenia i wyniki'!$E$9))/100)</f>
        <v>1.0777652830188679E-2</v>
      </c>
      <c r="C5102">
        <f>'Założenia i wyniki'!$E$8*Znorm.Profile!C5102*(1+'Założenia i wyniki'!$E$10/100)^24</f>
        <v>0.23623529999999998</v>
      </c>
      <c r="D5102">
        <f t="shared" si="237"/>
        <v>1.0777652830188679E-2</v>
      </c>
      <c r="E5102">
        <f t="shared" si="238"/>
        <v>0</v>
      </c>
      <c r="F5102">
        <f t="shared" si="239"/>
        <v>0.22545764716981131</v>
      </c>
    </row>
    <row r="5103" spans="1:6" x14ac:dyDescent="0.25">
      <c r="A5103">
        <v>5094</v>
      </c>
      <c r="B5103">
        <f>'Założenia i wyniki'!$E$6*Znorm.Profile!B5103*((100-(24*'Założenia i wyniki'!$E$9))/100)</f>
        <v>0.14942664150943397</v>
      </c>
      <c r="C5103">
        <f>'Założenia i wyniki'!$E$8*Znorm.Profile!C5103*(1+'Założenia i wyniki'!$E$10/100)^24</f>
        <v>0.28480934999999996</v>
      </c>
      <c r="D5103">
        <f t="shared" si="237"/>
        <v>0.14942664150943397</v>
      </c>
      <c r="E5103">
        <f t="shared" si="238"/>
        <v>0</v>
      </c>
      <c r="F5103">
        <f t="shared" si="239"/>
        <v>0.13538270849056599</v>
      </c>
    </row>
    <row r="5104" spans="1:6" x14ac:dyDescent="0.25">
      <c r="A5104">
        <v>5095</v>
      </c>
      <c r="B5104">
        <f>'Założenia i wyniki'!$E$6*Znorm.Profile!B5104*((100-(24*'Założenia i wyniki'!$E$9))/100)</f>
        <v>0.45447713207547175</v>
      </c>
      <c r="C5104">
        <f>'Założenia i wyniki'!$E$8*Znorm.Profile!C5104*(1+'Założenia i wyniki'!$E$10/100)^24</f>
        <v>0.34014155000000001</v>
      </c>
      <c r="D5104">
        <f t="shared" si="237"/>
        <v>0.34014155000000001</v>
      </c>
      <c r="E5104">
        <f t="shared" si="238"/>
        <v>0.11433558207547173</v>
      </c>
      <c r="F5104">
        <f t="shared" si="239"/>
        <v>0</v>
      </c>
    </row>
    <row r="5105" spans="1:6" x14ac:dyDescent="0.25">
      <c r="A5105">
        <v>5096</v>
      </c>
      <c r="B5105">
        <f>'Założenia i wyniki'!$E$6*Znorm.Profile!B5105*((100-(24*'Założenia i wyniki'!$E$9))/100)</f>
        <v>0.85876679245283016</v>
      </c>
      <c r="C5105">
        <f>'Założenia i wyniki'!$E$8*Znorm.Profile!C5105*(1+'Założenia i wyniki'!$E$10/100)^24</f>
        <v>0.39946969999999998</v>
      </c>
      <c r="D5105">
        <f t="shared" si="237"/>
        <v>0.39946969999999998</v>
      </c>
      <c r="E5105">
        <f t="shared" si="238"/>
        <v>0.45929709245283018</v>
      </c>
      <c r="F5105">
        <f t="shared" si="239"/>
        <v>0</v>
      </c>
    </row>
    <row r="5106" spans="1:6" x14ac:dyDescent="0.25">
      <c r="A5106">
        <v>5097</v>
      </c>
      <c r="B5106">
        <f>'Założenia i wyniki'!$E$6*Znorm.Profile!B5106*((100-(24*'Założenia i wyniki'!$E$9))/100)</f>
        <v>1.3251200000000001</v>
      </c>
      <c r="C5106">
        <f>'Założenia i wyniki'!$E$8*Znorm.Profile!C5106*(1+'Założenia i wyniki'!$E$10/100)^24</f>
        <v>0.43757560000000001</v>
      </c>
      <c r="D5106">
        <f t="shared" si="237"/>
        <v>0.43757560000000001</v>
      </c>
      <c r="E5106">
        <f t="shared" si="238"/>
        <v>0.88754440000000012</v>
      </c>
      <c r="F5106">
        <f t="shared" si="239"/>
        <v>0</v>
      </c>
    </row>
    <row r="5107" spans="1:6" x14ac:dyDescent="0.25">
      <c r="A5107">
        <v>5098</v>
      </c>
      <c r="B5107">
        <f>'Założenia i wyniki'!$E$6*Znorm.Profile!B5107*((100-(24*'Założenia i wyniki'!$E$9))/100)</f>
        <v>1.613332075471698</v>
      </c>
      <c r="C5107">
        <f>'Założenia i wyniki'!$E$8*Znorm.Profile!C5107*(1+'Założenia i wyniki'!$E$10/100)^24</f>
        <v>0.4592658</v>
      </c>
      <c r="D5107">
        <f t="shared" si="237"/>
        <v>0.4592658</v>
      </c>
      <c r="E5107">
        <f t="shared" si="238"/>
        <v>1.1540662754716979</v>
      </c>
      <c r="F5107">
        <f t="shared" si="239"/>
        <v>0</v>
      </c>
    </row>
    <row r="5108" spans="1:6" x14ac:dyDescent="0.25">
      <c r="A5108">
        <v>5099</v>
      </c>
      <c r="B5108">
        <f>'Założenia i wyniki'!$E$6*Znorm.Profile!B5108*((100-(24*'Założenia i wyniki'!$E$9))/100)</f>
        <v>1.7824022641509434</v>
      </c>
      <c r="C5108">
        <f>'Założenia i wyniki'!$E$8*Znorm.Profile!C5108*(1+'Założenia i wyniki'!$E$10/100)^24</f>
        <v>0.46334925000000005</v>
      </c>
      <c r="D5108">
        <f t="shared" si="237"/>
        <v>0.46334925000000005</v>
      </c>
      <c r="E5108">
        <f t="shared" si="238"/>
        <v>1.3190530141509433</v>
      </c>
      <c r="F5108">
        <f t="shared" si="239"/>
        <v>0</v>
      </c>
    </row>
    <row r="5109" spans="1:6" x14ac:dyDescent="0.25">
      <c r="A5109">
        <v>5100</v>
      </c>
      <c r="B5109">
        <f>'Założenia i wyniki'!$E$6*Znorm.Profile!B5109*((100-(24*'Założenia i wyniki'!$E$9))/100)</f>
        <v>1.839800754716981</v>
      </c>
      <c r="C5109">
        <f>'Założenia i wyniki'!$E$8*Znorm.Profile!C5109*(1+'Założenia i wyniki'!$E$10/100)^24</f>
        <v>0.46018280000000006</v>
      </c>
      <c r="D5109">
        <f t="shared" si="237"/>
        <v>0.46018280000000006</v>
      </c>
      <c r="E5109">
        <f t="shared" si="238"/>
        <v>1.3796179547169809</v>
      </c>
      <c r="F5109">
        <f t="shared" si="239"/>
        <v>0</v>
      </c>
    </row>
    <row r="5110" spans="1:6" x14ac:dyDescent="0.25">
      <c r="A5110">
        <v>5101</v>
      </c>
      <c r="B5110">
        <f>'Założenia i wyniki'!$E$6*Znorm.Profile!B5110*((100-(24*'Założenia i wyniki'!$E$9))/100)</f>
        <v>1.5960286792452831</v>
      </c>
      <c r="C5110">
        <f>'Założenia i wyniki'!$E$8*Znorm.Profile!C5110*(1+'Założenia i wyniki'!$E$10/100)^24</f>
        <v>0.45785285000000003</v>
      </c>
      <c r="D5110">
        <f t="shared" si="237"/>
        <v>0.45785285000000003</v>
      </c>
      <c r="E5110">
        <f t="shared" si="238"/>
        <v>1.138175829245283</v>
      </c>
      <c r="F5110">
        <f t="shared" si="239"/>
        <v>0</v>
      </c>
    </row>
    <row r="5111" spans="1:6" x14ac:dyDescent="0.25">
      <c r="A5111">
        <v>5102</v>
      </c>
      <c r="B5111">
        <f>'Założenia i wyniki'!$E$6*Znorm.Profile!B5111*((100-(24*'Założenia i wyniki'!$E$9))/100)</f>
        <v>1.567367547169811</v>
      </c>
      <c r="C5111">
        <f>'Założenia i wyniki'!$E$8*Znorm.Profile!C5111*(1+'Założenia i wyniki'!$E$10/100)^24</f>
        <v>0.45248875</v>
      </c>
      <c r="D5111">
        <f t="shared" si="237"/>
        <v>0.45248875</v>
      </c>
      <c r="E5111">
        <f t="shared" si="238"/>
        <v>1.1148787971698111</v>
      </c>
      <c r="F5111">
        <f t="shared" si="239"/>
        <v>0</v>
      </c>
    </row>
    <row r="5112" spans="1:6" x14ac:dyDescent="0.25">
      <c r="A5112">
        <v>5103</v>
      </c>
      <c r="B5112">
        <f>'Założenia i wyniki'!$E$6*Znorm.Profile!B5112*((100-(24*'Założenia i wyniki'!$E$9))/100)</f>
        <v>1.403938113207547</v>
      </c>
      <c r="C5112">
        <f>'Założenia i wyniki'!$E$8*Znorm.Profile!C5112*(1+'Założenia i wyniki'!$E$10/100)^24</f>
        <v>0.45682384999999998</v>
      </c>
      <c r="D5112">
        <f t="shared" si="237"/>
        <v>0.45682384999999998</v>
      </c>
      <c r="E5112">
        <f t="shared" si="238"/>
        <v>0.9471142632075471</v>
      </c>
      <c r="F5112">
        <f t="shared" si="239"/>
        <v>0</v>
      </c>
    </row>
    <row r="5113" spans="1:6" x14ac:dyDescent="0.25">
      <c r="A5113">
        <v>5104</v>
      </c>
      <c r="B5113">
        <f>'Założenia i wyniki'!$E$6*Znorm.Profile!B5113*((100-(24*'Założenia i wyniki'!$E$9))/100)</f>
        <v>1.0250166037735851</v>
      </c>
      <c r="C5113">
        <f>'Założenia i wyniki'!$E$8*Znorm.Profile!C5113*(1+'Założenia i wyniki'!$E$10/100)^24</f>
        <v>0.45571715000000002</v>
      </c>
      <c r="D5113">
        <f t="shared" si="237"/>
        <v>0.45571715000000002</v>
      </c>
      <c r="E5113">
        <f t="shared" si="238"/>
        <v>0.56929945377358504</v>
      </c>
      <c r="F5113">
        <f t="shared" si="239"/>
        <v>0</v>
      </c>
    </row>
    <row r="5114" spans="1:6" x14ac:dyDescent="0.25">
      <c r="A5114">
        <v>5105</v>
      </c>
      <c r="B5114">
        <f>'Założenia i wyniki'!$E$6*Znorm.Profile!B5114*((100-(24*'Założenia i wyniki'!$E$9))/100)</f>
        <v>0.62174075471698109</v>
      </c>
      <c r="C5114">
        <f>'Założenia i wyniki'!$E$8*Znorm.Profile!C5114*(1+'Założenia i wyniki'!$E$10/100)^24</f>
        <v>0.44452345000000004</v>
      </c>
      <c r="D5114">
        <f t="shared" si="237"/>
        <v>0.44452345000000004</v>
      </c>
      <c r="E5114">
        <f t="shared" si="238"/>
        <v>0.17721730471698105</v>
      </c>
      <c r="F5114">
        <f t="shared" si="239"/>
        <v>0</v>
      </c>
    </row>
    <row r="5115" spans="1:6" x14ac:dyDescent="0.25">
      <c r="A5115">
        <v>5106</v>
      </c>
      <c r="B5115">
        <f>'Założenia i wyniki'!$E$6*Znorm.Profile!B5115*((100-(24*'Założenia i wyniki'!$E$9))/100)</f>
        <v>0.24773584905660376</v>
      </c>
      <c r="C5115">
        <f>'Założenia i wyniki'!$E$8*Znorm.Profile!C5115*(1+'Założenia i wyniki'!$E$10/100)^24</f>
        <v>0.43983099999999997</v>
      </c>
      <c r="D5115">
        <f t="shared" si="237"/>
        <v>0.24773584905660376</v>
      </c>
      <c r="E5115">
        <f t="shared" si="238"/>
        <v>0</v>
      </c>
      <c r="F5115">
        <f t="shared" si="239"/>
        <v>0.19209515094339621</v>
      </c>
    </row>
    <row r="5116" spans="1:6" x14ac:dyDescent="0.25">
      <c r="A5116">
        <v>5107</v>
      </c>
      <c r="B5116">
        <f>'Założenia i wyniki'!$E$6*Znorm.Profile!B5116*((100-(24*'Założenia i wyniki'!$E$9))/100)</f>
        <v>6.0619818867924516E-2</v>
      </c>
      <c r="C5116">
        <f>'Założenia i wyniki'!$E$8*Znorm.Profile!C5116*(1+'Założenia i wyniki'!$E$10/100)^24</f>
        <v>0.45927560000000006</v>
      </c>
      <c r="D5116">
        <f t="shared" si="237"/>
        <v>6.0619818867924516E-2</v>
      </c>
      <c r="E5116">
        <f t="shared" si="238"/>
        <v>0</v>
      </c>
      <c r="F5116">
        <f t="shared" si="239"/>
        <v>0.39865578113207556</v>
      </c>
    </row>
    <row r="5117" spans="1:6" x14ac:dyDescent="0.25">
      <c r="A5117">
        <v>5108</v>
      </c>
      <c r="B5117">
        <f>'Założenia i wyniki'!$E$6*Znorm.Profile!B5117*((100-(24*'Założenia i wyniki'!$E$9))/100)</f>
        <v>0</v>
      </c>
      <c r="C5117">
        <f>'Założenia i wyniki'!$E$8*Znorm.Profile!C5117*(1+'Założenia i wyniki'!$E$10/100)^24</f>
        <v>0.48201369999999993</v>
      </c>
      <c r="D5117">
        <f t="shared" si="237"/>
        <v>0</v>
      </c>
      <c r="E5117">
        <f t="shared" si="238"/>
        <v>0</v>
      </c>
      <c r="F5117">
        <f t="shared" si="239"/>
        <v>0.48201369999999993</v>
      </c>
    </row>
    <row r="5118" spans="1:6" x14ac:dyDescent="0.25">
      <c r="A5118">
        <v>5109</v>
      </c>
      <c r="B5118">
        <f>'Założenia i wyniki'!$E$6*Znorm.Profile!B5118*((100-(24*'Założenia i wyniki'!$E$9))/100)</f>
        <v>0</v>
      </c>
      <c r="C5118">
        <f>'Założenia i wyniki'!$E$8*Znorm.Profile!C5118*(1+'Założenia i wyniki'!$E$10/100)^24</f>
        <v>0.49411915000000001</v>
      </c>
      <c r="D5118">
        <f t="shared" si="237"/>
        <v>0</v>
      </c>
      <c r="E5118">
        <f t="shared" si="238"/>
        <v>0</v>
      </c>
      <c r="F5118">
        <f t="shared" si="239"/>
        <v>0.49411915000000001</v>
      </c>
    </row>
    <row r="5119" spans="1:6" x14ac:dyDescent="0.25">
      <c r="A5119">
        <v>5110</v>
      </c>
      <c r="B5119">
        <f>'Założenia i wyniki'!$E$6*Znorm.Profile!B5119*((100-(24*'Założenia i wyniki'!$E$9))/100)</f>
        <v>0</v>
      </c>
      <c r="C5119">
        <f>'Założenia i wyniki'!$E$8*Znorm.Profile!C5119*(1+'Założenia i wyniki'!$E$10/100)^24</f>
        <v>0.42924665000000001</v>
      </c>
      <c r="D5119">
        <f t="shared" si="237"/>
        <v>0</v>
      </c>
      <c r="E5119">
        <f t="shared" si="238"/>
        <v>0</v>
      </c>
      <c r="F5119">
        <f t="shared" si="239"/>
        <v>0.42924665000000001</v>
      </c>
    </row>
    <row r="5120" spans="1:6" x14ac:dyDescent="0.25">
      <c r="A5120">
        <v>5111</v>
      </c>
      <c r="B5120">
        <f>'Założenia i wyniki'!$E$6*Znorm.Profile!B5120*((100-(24*'Założenia i wyniki'!$E$9))/100)</f>
        <v>0</v>
      </c>
      <c r="C5120">
        <f>'Założenia i wyniki'!$E$8*Znorm.Profile!C5120*(1+'Założenia i wyniki'!$E$10/100)^24</f>
        <v>0.34746250000000001</v>
      </c>
      <c r="D5120">
        <f t="shared" si="237"/>
        <v>0</v>
      </c>
      <c r="E5120">
        <f t="shared" si="238"/>
        <v>0</v>
      </c>
      <c r="F5120">
        <f t="shared" si="239"/>
        <v>0.34746250000000001</v>
      </c>
    </row>
    <row r="5121" spans="1:6" x14ac:dyDescent="0.25">
      <c r="A5121">
        <v>5112</v>
      </c>
      <c r="B5121">
        <f>'Założenia i wyniki'!$E$6*Znorm.Profile!B5121*((100-(24*'Założenia i wyniki'!$E$9))/100)</f>
        <v>0</v>
      </c>
      <c r="C5121">
        <f>'Założenia i wyniki'!$E$8*Znorm.Profile!C5121*(1+'Założenia i wyniki'!$E$10/100)^24</f>
        <v>0.27820484999999995</v>
      </c>
      <c r="D5121">
        <f t="shared" si="237"/>
        <v>0</v>
      </c>
      <c r="E5121">
        <f t="shared" si="238"/>
        <v>0</v>
      </c>
      <c r="F5121">
        <f t="shared" si="239"/>
        <v>0.27820484999999995</v>
      </c>
    </row>
    <row r="5122" spans="1:6" x14ac:dyDescent="0.25">
      <c r="A5122">
        <v>5113</v>
      </c>
      <c r="B5122">
        <f>'Założenia i wyniki'!$E$6*Znorm.Profile!B5122*((100-(24*'Założenia i wyniki'!$E$9))/100)</f>
        <v>0</v>
      </c>
      <c r="C5122">
        <f>'Założenia i wyniki'!$E$8*Znorm.Profile!C5122*(1+'Założenia i wyniki'!$E$10/100)^24</f>
        <v>0.23751350000000002</v>
      </c>
      <c r="D5122">
        <f t="shared" si="237"/>
        <v>0</v>
      </c>
      <c r="E5122">
        <f t="shared" si="238"/>
        <v>0</v>
      </c>
      <c r="F5122">
        <f t="shared" si="239"/>
        <v>0.23751350000000002</v>
      </c>
    </row>
    <row r="5123" spans="1:6" x14ac:dyDescent="0.25">
      <c r="A5123">
        <v>5114</v>
      </c>
      <c r="B5123">
        <f>'Założenia i wyniki'!$E$6*Znorm.Profile!B5123*((100-(24*'Założenia i wyniki'!$E$9))/100)</f>
        <v>0</v>
      </c>
      <c r="C5123">
        <f>'Założenia i wyniki'!$E$8*Znorm.Profile!C5123*(1+'Założenia i wyniki'!$E$10/100)^24</f>
        <v>0.21520904999999999</v>
      </c>
      <c r="D5123">
        <f t="shared" si="237"/>
        <v>0</v>
      </c>
      <c r="E5123">
        <f t="shared" si="238"/>
        <v>0</v>
      </c>
      <c r="F5123">
        <f t="shared" si="239"/>
        <v>0.21520904999999999</v>
      </c>
    </row>
    <row r="5124" spans="1:6" x14ac:dyDescent="0.25">
      <c r="A5124">
        <v>5115</v>
      </c>
      <c r="B5124">
        <f>'Założenia i wyniki'!$E$6*Znorm.Profile!B5124*((100-(24*'Założenia i wyniki'!$E$9))/100)</f>
        <v>0</v>
      </c>
      <c r="C5124">
        <f>'Założenia i wyniki'!$E$8*Znorm.Profile!C5124*(1+'Założenia i wyniki'!$E$10/100)^24</f>
        <v>0.20943755</v>
      </c>
      <c r="D5124">
        <f t="shared" si="237"/>
        <v>0</v>
      </c>
      <c r="E5124">
        <f t="shared" si="238"/>
        <v>0</v>
      </c>
      <c r="F5124">
        <f t="shared" si="239"/>
        <v>0.20943755</v>
      </c>
    </row>
    <row r="5125" spans="1:6" x14ac:dyDescent="0.25">
      <c r="A5125">
        <v>5116</v>
      </c>
      <c r="B5125">
        <f>'Założenia i wyniki'!$E$6*Znorm.Profile!B5125*((100-(24*'Założenia i wyniki'!$E$9))/100)</f>
        <v>0</v>
      </c>
      <c r="C5125">
        <f>'Założenia i wyniki'!$E$8*Znorm.Profile!C5125*(1+'Założenia i wyniki'!$E$10/100)^24</f>
        <v>0.21259559999999997</v>
      </c>
      <c r="D5125">
        <f t="shared" si="237"/>
        <v>0</v>
      </c>
      <c r="E5125">
        <f t="shared" si="238"/>
        <v>0</v>
      </c>
      <c r="F5125">
        <f t="shared" si="239"/>
        <v>0.21259559999999997</v>
      </c>
    </row>
    <row r="5126" spans="1:6" x14ac:dyDescent="0.25">
      <c r="A5126">
        <v>5117</v>
      </c>
      <c r="B5126">
        <f>'Założenia i wyniki'!$E$6*Znorm.Profile!B5126*((100-(24*'Założenia i wyniki'!$E$9))/100)</f>
        <v>8.7439320754716977E-3</v>
      </c>
      <c r="C5126">
        <f>'Założenia i wyniki'!$E$8*Znorm.Profile!C5126*(1+'Założenia i wyniki'!$E$10/100)^24</f>
        <v>0.23185924999999999</v>
      </c>
      <c r="D5126">
        <f t="shared" si="237"/>
        <v>8.7439320754716977E-3</v>
      </c>
      <c r="E5126">
        <f t="shared" si="238"/>
        <v>0</v>
      </c>
      <c r="F5126">
        <f t="shared" si="239"/>
        <v>0.22311531792452829</v>
      </c>
    </row>
    <row r="5127" spans="1:6" x14ac:dyDescent="0.25">
      <c r="A5127">
        <v>5118</v>
      </c>
      <c r="B5127">
        <f>'Założenia i wyniki'!$E$6*Znorm.Profile!B5127*((100-(24*'Założenia i wyniki'!$E$9))/100)</f>
        <v>0.14572966037735849</v>
      </c>
      <c r="C5127">
        <f>'Założenia i wyniki'!$E$8*Znorm.Profile!C5127*(1+'Założenia i wyniki'!$E$10/100)^24</f>
        <v>0.27436639999999995</v>
      </c>
      <c r="D5127">
        <f t="shared" si="237"/>
        <v>0.14572966037735849</v>
      </c>
      <c r="E5127">
        <f t="shared" si="238"/>
        <v>0</v>
      </c>
      <c r="F5127">
        <f t="shared" si="239"/>
        <v>0.12863673962264147</v>
      </c>
    </row>
    <row r="5128" spans="1:6" x14ac:dyDescent="0.25">
      <c r="A5128">
        <v>5119</v>
      </c>
      <c r="B5128">
        <f>'Założenia i wyniki'!$E$6*Znorm.Profile!B5128*((100-(24*'Założenia i wyniki'!$E$9))/100)</f>
        <v>0.4981472452830189</v>
      </c>
      <c r="C5128">
        <f>'Założenia i wyniki'!$E$8*Znorm.Profile!C5128*(1+'Założenia i wyniki'!$E$10/100)^24</f>
        <v>0.32770044999999998</v>
      </c>
      <c r="D5128">
        <f t="shared" si="237"/>
        <v>0.32770044999999998</v>
      </c>
      <c r="E5128">
        <f t="shared" si="238"/>
        <v>0.17044679528301893</v>
      </c>
      <c r="F5128">
        <f t="shared" si="239"/>
        <v>0</v>
      </c>
    </row>
    <row r="5129" spans="1:6" x14ac:dyDescent="0.25">
      <c r="A5129">
        <v>5120</v>
      </c>
      <c r="B5129">
        <f>'Założenia i wyniki'!$E$6*Znorm.Profile!B5129*((100-(24*'Założenia i wyniki'!$E$9))/100)</f>
        <v>0.97379245283018867</v>
      </c>
      <c r="C5129">
        <f>'Założenia i wyniki'!$E$8*Znorm.Profile!C5129*(1+'Założenia i wyniki'!$E$10/100)^24</f>
        <v>0.38405990000000001</v>
      </c>
      <c r="D5129">
        <f t="shared" si="237"/>
        <v>0.38405990000000001</v>
      </c>
      <c r="E5129">
        <f t="shared" si="238"/>
        <v>0.58973255283018866</v>
      </c>
      <c r="F5129">
        <f t="shared" si="239"/>
        <v>0</v>
      </c>
    </row>
    <row r="5130" spans="1:6" x14ac:dyDescent="0.25">
      <c r="A5130">
        <v>5121</v>
      </c>
      <c r="B5130">
        <f>'Założenia i wyniki'!$E$6*Znorm.Profile!B5130*((100-(24*'Założenia i wyniki'!$E$9))/100)</f>
        <v>1.315744150943396</v>
      </c>
      <c r="C5130">
        <f>'Założenia i wyniki'!$E$8*Znorm.Profile!C5130*(1+'Założenia i wyniki'!$E$10/100)^24</f>
        <v>0.43003274999999996</v>
      </c>
      <c r="D5130">
        <f t="shared" si="237"/>
        <v>0.43003274999999996</v>
      </c>
      <c r="E5130">
        <f t="shared" si="238"/>
        <v>0.88571140094339607</v>
      </c>
      <c r="F5130">
        <f t="shared" si="239"/>
        <v>0</v>
      </c>
    </row>
    <row r="5131" spans="1:6" x14ac:dyDescent="0.25">
      <c r="A5131">
        <v>5122</v>
      </c>
      <c r="B5131">
        <f>'Założenia i wyniki'!$E$6*Znorm.Profile!B5131*((100-(24*'Założenia i wyniki'!$E$9))/100)</f>
        <v>1.5923698113207547</v>
      </c>
      <c r="C5131">
        <f>'Założenia i wyniki'!$E$8*Znorm.Profile!C5131*(1+'Założenia i wyniki'!$E$10/100)^24</f>
        <v>0.45669575000000001</v>
      </c>
      <c r="D5131">
        <f t="shared" ref="D5131:D5194" si="240">IF(B5131&lt;=C5131,B5131,C5131)</f>
        <v>0.45669575000000001</v>
      </c>
      <c r="E5131">
        <f t="shared" ref="E5131:E5194" si="241">IF(B5131&gt;C5131,B5131-C5131,0)</f>
        <v>1.1356740613207548</v>
      </c>
      <c r="F5131">
        <f t="shared" ref="F5131:F5194" si="242">IF(B5131&lt;C5131,C5131-B5131,0)</f>
        <v>0</v>
      </c>
    </row>
    <row r="5132" spans="1:6" x14ac:dyDescent="0.25">
      <c r="A5132">
        <v>5123</v>
      </c>
      <c r="B5132">
        <f>'Założenia i wyniki'!$E$6*Znorm.Profile!B5132*((100-(24*'Założenia i wyniki'!$E$9))/100)</f>
        <v>1.7528264150943393</v>
      </c>
      <c r="C5132">
        <f>'Założenia i wyniki'!$E$8*Znorm.Profile!C5132*(1+'Założenia i wyniki'!$E$10/100)^24</f>
        <v>0.46007989999999993</v>
      </c>
      <c r="D5132">
        <f t="shared" si="240"/>
        <v>0.46007989999999993</v>
      </c>
      <c r="E5132">
        <f t="shared" si="241"/>
        <v>1.2927465150943394</v>
      </c>
      <c r="F5132">
        <f t="shared" si="242"/>
        <v>0</v>
      </c>
    </row>
    <row r="5133" spans="1:6" x14ac:dyDescent="0.25">
      <c r="A5133">
        <v>5124</v>
      </c>
      <c r="B5133">
        <f>'Założenia i wyniki'!$E$6*Znorm.Profile!B5133*((100-(24*'Założenia i wyniki'!$E$9))/100)</f>
        <v>1.8106060377358493</v>
      </c>
      <c r="C5133">
        <f>'Założenia i wyniki'!$E$8*Znorm.Profile!C5133*(1+'Założenia i wyniki'!$E$10/100)^24</f>
        <v>0.44643935000000001</v>
      </c>
      <c r="D5133">
        <f t="shared" si="240"/>
        <v>0.44643935000000001</v>
      </c>
      <c r="E5133">
        <f t="shared" si="241"/>
        <v>1.3641666877358491</v>
      </c>
      <c r="F5133">
        <f t="shared" si="242"/>
        <v>0</v>
      </c>
    </row>
    <row r="5134" spans="1:6" x14ac:dyDescent="0.25">
      <c r="A5134">
        <v>5125</v>
      </c>
      <c r="B5134">
        <f>'Założenia i wyniki'!$E$6*Znorm.Profile!B5134*((100-(24*'Założenia i wyniki'!$E$9))/100)</f>
        <v>1.7670807547169811</v>
      </c>
      <c r="C5134">
        <f>'Założenia i wyniki'!$E$8*Znorm.Profile!C5134*(1+'Założenia i wyniki'!$E$10/100)^24</f>
        <v>0.43236725000000004</v>
      </c>
      <c r="D5134">
        <f t="shared" si="240"/>
        <v>0.43236725000000004</v>
      </c>
      <c r="E5134">
        <f t="shared" si="241"/>
        <v>1.3347135047169811</v>
      </c>
      <c r="F5134">
        <f t="shared" si="242"/>
        <v>0</v>
      </c>
    </row>
    <row r="5135" spans="1:6" x14ac:dyDescent="0.25">
      <c r="A5135">
        <v>5126</v>
      </c>
      <c r="B5135">
        <f>'Założenia i wyniki'!$E$6*Znorm.Profile!B5135*((100-(24*'Założenia i wyniki'!$E$9))/100)</f>
        <v>1.6283486792452826</v>
      </c>
      <c r="C5135">
        <f>'Założenia i wyniki'!$E$8*Znorm.Profile!C5135*(1+'Założenia i wyniki'!$E$10/100)^24</f>
        <v>0.40680920000000004</v>
      </c>
      <c r="D5135">
        <f t="shared" si="240"/>
        <v>0.40680920000000004</v>
      </c>
      <c r="E5135">
        <f t="shared" si="241"/>
        <v>1.2215394792452825</v>
      </c>
      <c r="F5135">
        <f t="shared" si="242"/>
        <v>0</v>
      </c>
    </row>
    <row r="5136" spans="1:6" x14ac:dyDescent="0.25">
      <c r="A5136">
        <v>5127</v>
      </c>
      <c r="B5136">
        <f>'Założenia i wyniki'!$E$6*Znorm.Profile!B5136*((100-(24*'Założenia i wyniki'!$E$9))/100)</f>
        <v>1.3795456603773584</v>
      </c>
      <c r="C5136">
        <f>'Założenia i wyniki'!$E$8*Znorm.Profile!C5136*(1+'Założenia i wyniki'!$E$10/100)^24</f>
        <v>0.389872</v>
      </c>
      <c r="D5136">
        <f t="shared" si="240"/>
        <v>0.389872</v>
      </c>
      <c r="E5136">
        <f t="shared" si="241"/>
        <v>0.98967366037735838</v>
      </c>
      <c r="F5136">
        <f t="shared" si="242"/>
        <v>0</v>
      </c>
    </row>
    <row r="5137" spans="1:6" x14ac:dyDescent="0.25">
      <c r="A5137">
        <v>5128</v>
      </c>
      <c r="B5137">
        <f>'Założenia i wyniki'!$E$6*Znorm.Profile!B5137*((100-(24*'Założenia i wyniki'!$E$9))/100)</f>
        <v>0.98362566037735855</v>
      </c>
      <c r="C5137">
        <f>'Założenia i wyniki'!$E$8*Znorm.Profile!C5137*(1+'Założenia i wyniki'!$E$10/100)^24</f>
        <v>0.39493649999999997</v>
      </c>
      <c r="D5137">
        <f t="shared" si="240"/>
        <v>0.39493649999999997</v>
      </c>
      <c r="E5137">
        <f t="shared" si="241"/>
        <v>0.58868916037735852</v>
      </c>
      <c r="F5137">
        <f t="shared" si="242"/>
        <v>0</v>
      </c>
    </row>
    <row r="5138" spans="1:6" x14ac:dyDescent="0.25">
      <c r="A5138">
        <v>5129</v>
      </c>
      <c r="B5138">
        <f>'Założenia i wyniki'!$E$6*Znorm.Profile!B5138*((100-(24*'Założenia i wyniki'!$E$9))/100)</f>
        <v>0.41388656603773583</v>
      </c>
      <c r="C5138">
        <f>'Założenia i wyniki'!$E$8*Znorm.Profile!C5138*(1+'Założenia i wyniki'!$E$10/100)^24</f>
        <v>0.39005434999999999</v>
      </c>
      <c r="D5138">
        <f t="shared" si="240"/>
        <v>0.39005434999999999</v>
      </c>
      <c r="E5138">
        <f t="shared" si="241"/>
        <v>2.3832216037735832E-2</v>
      </c>
      <c r="F5138">
        <f t="shared" si="242"/>
        <v>0</v>
      </c>
    </row>
    <row r="5139" spans="1:6" x14ac:dyDescent="0.25">
      <c r="A5139">
        <v>5130</v>
      </c>
      <c r="B5139">
        <f>'Założenia i wyniki'!$E$6*Znorm.Profile!B5139*((100-(24*'Założenia i wyniki'!$E$9))/100)</f>
        <v>0.19478898113207546</v>
      </c>
      <c r="C5139">
        <f>'Założenia i wyniki'!$E$8*Znorm.Profile!C5139*(1+'Założenia i wyniki'!$E$10/100)^24</f>
        <v>0.39733085000000001</v>
      </c>
      <c r="D5139">
        <f t="shared" si="240"/>
        <v>0.19478898113207546</v>
      </c>
      <c r="E5139">
        <f t="shared" si="241"/>
        <v>0</v>
      </c>
      <c r="F5139">
        <f t="shared" si="242"/>
        <v>0.20254186886792455</v>
      </c>
    </row>
    <row r="5140" spans="1:6" x14ac:dyDescent="0.25">
      <c r="A5140">
        <v>5131</v>
      </c>
      <c r="B5140">
        <f>'Założenia i wyniki'!$E$6*Znorm.Profile!B5140*((100-(24*'Założenia i wyniki'!$E$9))/100)</f>
        <v>3.2919139622641508E-2</v>
      </c>
      <c r="C5140">
        <f>'Założenia i wyniki'!$E$8*Znorm.Profile!C5140*(1+'Założenia i wyniki'!$E$10/100)^24</f>
        <v>0.42363860000000003</v>
      </c>
      <c r="D5140">
        <f t="shared" si="240"/>
        <v>3.2919139622641508E-2</v>
      </c>
      <c r="E5140">
        <f t="shared" si="241"/>
        <v>0</v>
      </c>
      <c r="F5140">
        <f t="shared" si="242"/>
        <v>0.3907194603773585</v>
      </c>
    </row>
    <row r="5141" spans="1:6" x14ac:dyDescent="0.25">
      <c r="A5141">
        <v>5132</v>
      </c>
      <c r="B5141">
        <f>'Założenia i wyniki'!$E$6*Znorm.Profile!B5141*((100-(24*'Założenia i wyniki'!$E$9))/100)</f>
        <v>0</v>
      </c>
      <c r="C5141">
        <f>'Założenia i wyniki'!$E$8*Znorm.Profile!C5141*(1+'Założenia i wyniki'!$E$10/100)^24</f>
        <v>0.46848794999999999</v>
      </c>
      <c r="D5141">
        <f t="shared" si="240"/>
        <v>0</v>
      </c>
      <c r="E5141">
        <f t="shared" si="241"/>
        <v>0</v>
      </c>
      <c r="F5141">
        <f t="shared" si="242"/>
        <v>0.46848794999999999</v>
      </c>
    </row>
    <row r="5142" spans="1:6" x14ac:dyDescent="0.25">
      <c r="A5142">
        <v>5133</v>
      </c>
      <c r="B5142">
        <f>'Założenia i wyniki'!$E$6*Znorm.Profile!B5142*((100-(24*'Założenia i wyniki'!$E$9))/100)</f>
        <v>0</v>
      </c>
      <c r="C5142">
        <f>'Założenia i wyniki'!$E$8*Znorm.Profile!C5142*(1+'Założenia i wyniki'!$E$10/100)^24</f>
        <v>0.46432155000000003</v>
      </c>
      <c r="D5142">
        <f t="shared" si="240"/>
        <v>0</v>
      </c>
      <c r="E5142">
        <f t="shared" si="241"/>
        <v>0</v>
      </c>
      <c r="F5142">
        <f t="shared" si="242"/>
        <v>0.46432155000000003</v>
      </c>
    </row>
    <row r="5143" spans="1:6" x14ac:dyDescent="0.25">
      <c r="A5143">
        <v>5134</v>
      </c>
      <c r="B5143">
        <f>'Założenia i wyniki'!$E$6*Znorm.Profile!B5143*((100-(24*'Założenia i wyniki'!$E$9))/100)</f>
        <v>0</v>
      </c>
      <c r="C5143">
        <f>'Założenia i wyniki'!$E$8*Znorm.Profile!C5143*(1+'Założenia i wyniki'!$E$10/100)^24</f>
        <v>0.39885685000000004</v>
      </c>
      <c r="D5143">
        <f t="shared" si="240"/>
        <v>0</v>
      </c>
      <c r="E5143">
        <f t="shared" si="241"/>
        <v>0</v>
      </c>
      <c r="F5143">
        <f t="shared" si="242"/>
        <v>0.39885685000000004</v>
      </c>
    </row>
    <row r="5144" spans="1:6" x14ac:dyDescent="0.25">
      <c r="A5144">
        <v>5135</v>
      </c>
      <c r="B5144">
        <f>'Założenia i wyniki'!$E$6*Znorm.Profile!B5144*((100-(24*'Założenia i wyniki'!$E$9))/100)</f>
        <v>0</v>
      </c>
      <c r="C5144">
        <f>'Założenia i wyniki'!$E$8*Znorm.Profile!C5144*(1+'Założenia i wyniki'!$E$10/100)^24</f>
        <v>0.31005345000000001</v>
      </c>
      <c r="D5144">
        <f t="shared" si="240"/>
        <v>0</v>
      </c>
      <c r="E5144">
        <f t="shared" si="241"/>
        <v>0</v>
      </c>
      <c r="F5144">
        <f t="shared" si="242"/>
        <v>0.31005345000000001</v>
      </c>
    </row>
    <row r="5145" spans="1:6" x14ac:dyDescent="0.25">
      <c r="A5145">
        <v>5136</v>
      </c>
      <c r="B5145">
        <f>'Założenia i wyniki'!$E$6*Znorm.Profile!B5145*((100-(24*'Założenia i wyniki'!$E$9))/100)</f>
        <v>0</v>
      </c>
      <c r="C5145">
        <f>'Założenia i wyniki'!$E$8*Znorm.Profile!C5145*(1+'Założenia i wyniki'!$E$10/100)^24</f>
        <v>0.25513635000000001</v>
      </c>
      <c r="D5145">
        <f t="shared" si="240"/>
        <v>0</v>
      </c>
      <c r="E5145">
        <f t="shared" si="241"/>
        <v>0</v>
      </c>
      <c r="F5145">
        <f t="shared" si="242"/>
        <v>0.25513635000000001</v>
      </c>
    </row>
    <row r="5146" spans="1:6" x14ac:dyDescent="0.25">
      <c r="A5146">
        <v>5137</v>
      </c>
      <c r="B5146">
        <f>'Założenia i wyniki'!$E$6*Znorm.Profile!B5146*((100-(24*'Założenia i wyniki'!$E$9))/100)</f>
        <v>0</v>
      </c>
      <c r="C5146">
        <f>'Założenia i wyniki'!$E$8*Znorm.Profile!C5146*(1+'Założenia i wyniki'!$E$10/100)^24</f>
        <v>0.21910035</v>
      </c>
      <c r="D5146">
        <f t="shared" si="240"/>
        <v>0</v>
      </c>
      <c r="E5146">
        <f t="shared" si="241"/>
        <v>0</v>
      </c>
      <c r="F5146">
        <f t="shared" si="242"/>
        <v>0.21910035</v>
      </c>
    </row>
    <row r="5147" spans="1:6" x14ac:dyDescent="0.25">
      <c r="A5147">
        <v>5138</v>
      </c>
      <c r="B5147">
        <f>'Założenia i wyniki'!$E$6*Znorm.Profile!B5147*((100-(24*'Założenia i wyniki'!$E$9))/100)</f>
        <v>0</v>
      </c>
      <c r="C5147">
        <f>'Założenia i wyniki'!$E$8*Znorm.Profile!C5147*(1+'Założenia i wyniki'!$E$10/100)^24</f>
        <v>0.20593404999999998</v>
      </c>
      <c r="D5147">
        <f t="shared" si="240"/>
        <v>0</v>
      </c>
      <c r="E5147">
        <f t="shared" si="241"/>
        <v>0</v>
      </c>
      <c r="F5147">
        <f t="shared" si="242"/>
        <v>0.20593404999999998</v>
      </c>
    </row>
    <row r="5148" spans="1:6" x14ac:dyDescent="0.25">
      <c r="A5148">
        <v>5139</v>
      </c>
      <c r="B5148">
        <f>'Założenia i wyniki'!$E$6*Znorm.Profile!B5148*((100-(24*'Założenia i wyniki'!$E$9))/100)</f>
        <v>0</v>
      </c>
      <c r="C5148">
        <f>'Założenia i wyniki'!$E$8*Znorm.Profile!C5148*(1+'Założenia i wyniki'!$E$10/100)^24</f>
        <v>0.20265595</v>
      </c>
      <c r="D5148">
        <f t="shared" si="240"/>
        <v>0</v>
      </c>
      <c r="E5148">
        <f t="shared" si="241"/>
        <v>0</v>
      </c>
      <c r="F5148">
        <f t="shared" si="242"/>
        <v>0.20265595</v>
      </c>
    </row>
    <row r="5149" spans="1:6" x14ac:dyDescent="0.25">
      <c r="A5149">
        <v>5140</v>
      </c>
      <c r="B5149">
        <f>'Założenia i wyniki'!$E$6*Znorm.Profile!B5149*((100-(24*'Założenia i wyniki'!$E$9))/100)</f>
        <v>0</v>
      </c>
      <c r="C5149">
        <f>'Założenia i wyniki'!$E$8*Znorm.Profile!C5149*(1+'Założenia i wyniki'!$E$10/100)^24</f>
        <v>0.22015455000000003</v>
      </c>
      <c r="D5149">
        <f t="shared" si="240"/>
        <v>0</v>
      </c>
      <c r="E5149">
        <f t="shared" si="241"/>
        <v>0</v>
      </c>
      <c r="F5149">
        <f t="shared" si="242"/>
        <v>0.22015455000000003</v>
      </c>
    </row>
    <row r="5150" spans="1:6" x14ac:dyDescent="0.25">
      <c r="A5150">
        <v>5141</v>
      </c>
      <c r="B5150">
        <f>'Założenia i wyniki'!$E$6*Znorm.Profile!B5150*((100-(24*'Założenia i wyniki'!$E$9))/100)</f>
        <v>6.7677622641509443E-3</v>
      </c>
      <c r="C5150">
        <f>'Założenia i wyniki'!$E$8*Znorm.Profile!C5150*(1+'Założenia i wyniki'!$E$10/100)^24</f>
        <v>0.25648280000000001</v>
      </c>
      <c r="D5150">
        <f t="shared" si="240"/>
        <v>6.7677622641509443E-3</v>
      </c>
      <c r="E5150">
        <f t="shared" si="241"/>
        <v>0</v>
      </c>
      <c r="F5150">
        <f t="shared" si="242"/>
        <v>0.24971503773584908</v>
      </c>
    </row>
    <row r="5151" spans="1:6" x14ac:dyDescent="0.25">
      <c r="A5151">
        <v>5142</v>
      </c>
      <c r="B5151">
        <f>'Założenia i wyniki'!$E$6*Znorm.Profile!B5151*((100-(24*'Założenia i wyniki'!$E$9))/100)</f>
        <v>0.14365630188679246</v>
      </c>
      <c r="C5151">
        <f>'Założenia i wyniki'!$E$8*Znorm.Profile!C5151*(1+'Założenia i wyniki'!$E$10/100)^24</f>
        <v>0.31032365000000001</v>
      </c>
      <c r="D5151">
        <f t="shared" si="240"/>
        <v>0.14365630188679246</v>
      </c>
      <c r="E5151">
        <f t="shared" si="241"/>
        <v>0</v>
      </c>
      <c r="F5151">
        <f t="shared" si="242"/>
        <v>0.16666734811320755</v>
      </c>
    </row>
    <row r="5152" spans="1:6" x14ac:dyDescent="0.25">
      <c r="A5152">
        <v>5143</v>
      </c>
      <c r="B5152">
        <f>'Założenia i wyniki'!$E$6*Znorm.Profile!B5152*((100-(24*'Założenia i wyniki'!$E$9))/100)</f>
        <v>0.46112407547169815</v>
      </c>
      <c r="C5152">
        <f>'Założenia i wyniki'!$E$8*Znorm.Profile!C5152*(1+'Założenia i wyniki'!$E$10/100)^24</f>
        <v>0.36583365000000001</v>
      </c>
      <c r="D5152">
        <f t="shared" si="240"/>
        <v>0.36583365000000001</v>
      </c>
      <c r="E5152">
        <f t="shared" si="241"/>
        <v>9.5290425471698137E-2</v>
      </c>
      <c r="F5152">
        <f t="shared" si="242"/>
        <v>0</v>
      </c>
    </row>
    <row r="5153" spans="1:6" x14ac:dyDescent="0.25">
      <c r="A5153">
        <v>5144</v>
      </c>
      <c r="B5153">
        <f>'Założenia i wyniki'!$E$6*Znorm.Profile!B5153*((100-(24*'Założenia i wyniki'!$E$9))/100)</f>
        <v>0.8986332075471698</v>
      </c>
      <c r="C5153">
        <f>'Założenia i wyniki'!$E$8*Znorm.Profile!C5153*(1+'Założenia i wyniki'!$E$10/100)^24</f>
        <v>0.40824034999999997</v>
      </c>
      <c r="D5153">
        <f t="shared" si="240"/>
        <v>0.40824034999999997</v>
      </c>
      <c r="E5153">
        <f t="shared" si="241"/>
        <v>0.49039285754716982</v>
      </c>
      <c r="F5153">
        <f t="shared" si="242"/>
        <v>0</v>
      </c>
    </row>
    <row r="5154" spans="1:6" x14ac:dyDescent="0.25">
      <c r="A5154">
        <v>5145</v>
      </c>
      <c r="B5154">
        <f>'Założenia i wyniki'!$E$6*Znorm.Profile!B5154*((100-(24*'Założenia i wyniki'!$E$9))/100)</f>
        <v>1.3013373584905659</v>
      </c>
      <c r="C5154">
        <f>'Założenia i wyniki'!$E$8*Znorm.Profile!C5154*(1+'Założenia i wyniki'!$E$10/100)^24</f>
        <v>0.4260179</v>
      </c>
      <c r="D5154">
        <f t="shared" si="240"/>
        <v>0.4260179</v>
      </c>
      <c r="E5154">
        <f t="shared" si="241"/>
        <v>0.87531945849056592</v>
      </c>
      <c r="F5154">
        <f t="shared" si="242"/>
        <v>0</v>
      </c>
    </row>
    <row r="5155" spans="1:6" x14ac:dyDescent="0.25">
      <c r="A5155">
        <v>5146</v>
      </c>
      <c r="B5155">
        <f>'Założenia i wyniki'!$E$6*Znorm.Profile!B5155*((100-(24*'Założenia i wyniki'!$E$9))/100)</f>
        <v>1.5534943396226413</v>
      </c>
      <c r="C5155">
        <f>'Założenia i wyniki'!$E$8*Znorm.Profile!C5155*(1+'Założenia i wyniki'!$E$10/100)^24</f>
        <v>0.42082809999999998</v>
      </c>
      <c r="D5155">
        <f t="shared" si="240"/>
        <v>0.42082809999999998</v>
      </c>
      <c r="E5155">
        <f t="shared" si="241"/>
        <v>1.1326662396226412</v>
      </c>
      <c r="F5155">
        <f t="shared" si="242"/>
        <v>0</v>
      </c>
    </row>
    <row r="5156" spans="1:6" x14ac:dyDescent="0.25">
      <c r="A5156">
        <v>5147</v>
      </c>
      <c r="B5156">
        <f>'Założenia i wyniki'!$E$6*Znorm.Profile!B5156*((100-(24*'Założenia i wyniki'!$E$9))/100)</f>
        <v>1.7305683018867926</v>
      </c>
      <c r="C5156">
        <f>'Założenia i wyniki'!$E$8*Znorm.Profile!C5156*(1+'Założenia i wyniki'!$E$10/100)^24</f>
        <v>0.42459164999999999</v>
      </c>
      <c r="D5156">
        <f t="shared" si="240"/>
        <v>0.42459164999999999</v>
      </c>
      <c r="E5156">
        <f t="shared" si="241"/>
        <v>1.3059766518867926</v>
      </c>
      <c r="F5156">
        <f t="shared" si="242"/>
        <v>0</v>
      </c>
    </row>
    <row r="5157" spans="1:6" x14ac:dyDescent="0.25">
      <c r="A5157">
        <v>5148</v>
      </c>
      <c r="B5157">
        <f>'Założenia i wyniki'!$E$6*Znorm.Profile!B5157*((100-(24*'Założenia i wyniki'!$E$9))/100)</f>
        <v>1.7646415094339623</v>
      </c>
      <c r="C5157">
        <f>'Założenia i wyniki'!$E$8*Znorm.Profile!C5157*(1+'Założenia i wyniki'!$E$10/100)^24</f>
        <v>0.42387730000000001</v>
      </c>
      <c r="D5157">
        <f t="shared" si="240"/>
        <v>0.42387730000000001</v>
      </c>
      <c r="E5157">
        <f t="shared" si="241"/>
        <v>1.3407642094339622</v>
      </c>
      <c r="F5157">
        <f t="shared" si="242"/>
        <v>0</v>
      </c>
    </row>
    <row r="5158" spans="1:6" x14ac:dyDescent="0.25">
      <c r="A5158">
        <v>5149</v>
      </c>
      <c r="B5158">
        <f>'Założenia i wyniki'!$E$6*Znorm.Profile!B5158*((100-(24*'Założenia i wyniki'!$E$9))/100)</f>
        <v>1.6706543396226414</v>
      </c>
      <c r="C5158">
        <f>'Założenia i wyniki'!$E$8*Znorm.Profile!C5158*(1+'Założenia i wyniki'!$E$10/100)^24</f>
        <v>0.41302414999999998</v>
      </c>
      <c r="D5158">
        <f t="shared" si="240"/>
        <v>0.41302414999999998</v>
      </c>
      <c r="E5158">
        <f t="shared" si="241"/>
        <v>1.2576301896226414</v>
      </c>
      <c r="F5158">
        <f t="shared" si="242"/>
        <v>0</v>
      </c>
    </row>
    <row r="5159" spans="1:6" x14ac:dyDescent="0.25">
      <c r="A5159">
        <v>5150</v>
      </c>
      <c r="B5159">
        <f>'Założenia i wyniki'!$E$6*Znorm.Profile!B5159*((100-(24*'Założenia i wyniki'!$E$9))/100)</f>
        <v>1.4496739622641508</v>
      </c>
      <c r="C5159">
        <f>'Założenia i wyniki'!$E$8*Znorm.Profile!C5159*(1+'Założenia i wyniki'!$E$10/100)^24</f>
        <v>0.41044744999999999</v>
      </c>
      <c r="D5159">
        <f t="shared" si="240"/>
        <v>0.41044744999999999</v>
      </c>
      <c r="E5159">
        <f t="shared" si="241"/>
        <v>1.0392265122641509</v>
      </c>
      <c r="F5159">
        <f t="shared" si="242"/>
        <v>0</v>
      </c>
    </row>
    <row r="5160" spans="1:6" x14ac:dyDescent="0.25">
      <c r="A5160">
        <v>5151</v>
      </c>
      <c r="B5160">
        <f>'Założenia i wyniki'!$E$6*Znorm.Profile!B5160*((100-(24*'Założenia i wyniki'!$E$9))/100)</f>
        <v>1.1333343396226414</v>
      </c>
      <c r="C5160">
        <f>'Założenia i wyniki'!$E$8*Znorm.Profile!C5160*(1+'Założenia i wyniki'!$E$10/100)^24</f>
        <v>0.41535934999999996</v>
      </c>
      <c r="D5160">
        <f t="shared" si="240"/>
        <v>0.41535934999999996</v>
      </c>
      <c r="E5160">
        <f t="shared" si="241"/>
        <v>0.7179749896226415</v>
      </c>
      <c r="F5160">
        <f t="shared" si="242"/>
        <v>0</v>
      </c>
    </row>
    <row r="5161" spans="1:6" x14ac:dyDescent="0.25">
      <c r="A5161">
        <v>5152</v>
      </c>
      <c r="B5161">
        <f>'Założenia i wyniki'!$E$6*Znorm.Profile!B5161*((100-(24*'Założenia i wyniki'!$E$9))/100)</f>
        <v>0.51833962264150946</v>
      </c>
      <c r="C5161">
        <f>'Założenia i wyniki'!$E$8*Znorm.Profile!C5161*(1+'Założenia i wyniki'!$E$10/100)^24</f>
        <v>0.42117739999999998</v>
      </c>
      <c r="D5161">
        <f t="shared" si="240"/>
        <v>0.42117739999999998</v>
      </c>
      <c r="E5161">
        <f t="shared" si="241"/>
        <v>9.7162222641509477E-2</v>
      </c>
      <c r="F5161">
        <f t="shared" si="242"/>
        <v>0</v>
      </c>
    </row>
    <row r="5162" spans="1:6" x14ac:dyDescent="0.25">
      <c r="A5162">
        <v>5153</v>
      </c>
      <c r="B5162">
        <f>'Założenia i wyniki'!$E$6*Znorm.Profile!B5162*((100-(24*'Założenia i wyniki'!$E$9))/100)</f>
        <v>0.30233683018867924</v>
      </c>
      <c r="C5162">
        <f>'Założenia i wyniki'!$E$8*Znorm.Profile!C5162*(1+'Założenia i wyniki'!$E$10/100)^24</f>
        <v>0.44064334999999999</v>
      </c>
      <c r="D5162">
        <f t="shared" si="240"/>
        <v>0.30233683018867924</v>
      </c>
      <c r="E5162">
        <f t="shared" si="241"/>
        <v>0</v>
      </c>
      <c r="F5162">
        <f t="shared" si="242"/>
        <v>0.13830651981132075</v>
      </c>
    </row>
    <row r="5163" spans="1:6" x14ac:dyDescent="0.25">
      <c r="A5163">
        <v>5154</v>
      </c>
      <c r="B5163">
        <f>'Założenia i wyniki'!$E$6*Znorm.Profile!B5163*((100-(24*'Założenia i wyniki'!$E$9))/100)</f>
        <v>0.14421275471698111</v>
      </c>
      <c r="C5163">
        <f>'Założenia i wyniki'!$E$8*Znorm.Profile!C5163*(1+'Założenia i wyniki'!$E$10/100)^24</f>
        <v>0.4407123</v>
      </c>
      <c r="D5163">
        <f t="shared" si="240"/>
        <v>0.14421275471698111</v>
      </c>
      <c r="E5163">
        <f t="shared" si="241"/>
        <v>0</v>
      </c>
      <c r="F5163">
        <f t="shared" si="242"/>
        <v>0.29649954528301892</v>
      </c>
    </row>
    <row r="5164" spans="1:6" x14ac:dyDescent="0.25">
      <c r="A5164">
        <v>5155</v>
      </c>
      <c r="B5164">
        <f>'Założenia i wyniki'!$E$6*Znorm.Profile!B5164*((100-(24*'Założenia i wyniki'!$E$9))/100)</f>
        <v>3.114001509433962E-2</v>
      </c>
      <c r="C5164">
        <f>'Założenia i wyniki'!$E$8*Znorm.Profile!C5164*(1+'Założenia i wyniki'!$E$10/100)^24</f>
        <v>0.46188905000000008</v>
      </c>
      <c r="D5164">
        <f t="shared" si="240"/>
        <v>3.114001509433962E-2</v>
      </c>
      <c r="E5164">
        <f t="shared" si="241"/>
        <v>0</v>
      </c>
      <c r="F5164">
        <f t="shared" si="242"/>
        <v>0.43074903490566047</v>
      </c>
    </row>
    <row r="5165" spans="1:6" x14ac:dyDescent="0.25">
      <c r="A5165">
        <v>5156</v>
      </c>
      <c r="B5165">
        <f>'Założenia i wyniki'!$E$6*Znorm.Profile!B5165*((100-(24*'Założenia i wyniki'!$E$9))/100)</f>
        <v>0</v>
      </c>
      <c r="C5165">
        <f>'Założenia i wyniki'!$E$8*Znorm.Profile!C5165*(1+'Założenia i wyniki'!$E$10/100)^24</f>
        <v>0.49867824999999999</v>
      </c>
      <c r="D5165">
        <f t="shared" si="240"/>
        <v>0</v>
      </c>
      <c r="E5165">
        <f t="shared" si="241"/>
        <v>0</v>
      </c>
      <c r="F5165">
        <f t="shared" si="242"/>
        <v>0.49867824999999999</v>
      </c>
    </row>
    <row r="5166" spans="1:6" x14ac:dyDescent="0.25">
      <c r="A5166">
        <v>5157</v>
      </c>
      <c r="B5166">
        <f>'Założenia i wyniki'!$E$6*Znorm.Profile!B5166*((100-(24*'Założenia i wyniki'!$E$9))/100)</f>
        <v>0</v>
      </c>
      <c r="C5166">
        <f>'Założenia i wyniki'!$E$8*Znorm.Profile!C5166*(1+'Założenia i wyniki'!$E$10/100)^24</f>
        <v>0.50554385000000002</v>
      </c>
      <c r="D5166">
        <f t="shared" si="240"/>
        <v>0</v>
      </c>
      <c r="E5166">
        <f t="shared" si="241"/>
        <v>0</v>
      </c>
      <c r="F5166">
        <f t="shared" si="242"/>
        <v>0.50554385000000002</v>
      </c>
    </row>
    <row r="5167" spans="1:6" x14ac:dyDescent="0.25">
      <c r="A5167">
        <v>5158</v>
      </c>
      <c r="B5167">
        <f>'Założenia i wyniki'!$E$6*Znorm.Profile!B5167*((100-(24*'Założenia i wyniki'!$E$9))/100)</f>
        <v>0</v>
      </c>
      <c r="C5167">
        <f>'Założenia i wyniki'!$E$8*Znorm.Profile!C5167*(1+'Założenia i wyniki'!$E$10/100)^24</f>
        <v>0.42494549999999998</v>
      </c>
      <c r="D5167">
        <f t="shared" si="240"/>
        <v>0</v>
      </c>
      <c r="E5167">
        <f t="shared" si="241"/>
        <v>0</v>
      </c>
      <c r="F5167">
        <f t="shared" si="242"/>
        <v>0.42494549999999998</v>
      </c>
    </row>
    <row r="5168" spans="1:6" x14ac:dyDescent="0.25">
      <c r="A5168">
        <v>5159</v>
      </c>
      <c r="B5168">
        <f>'Założenia i wyniki'!$E$6*Znorm.Profile!B5168*((100-(24*'Założenia i wyniki'!$E$9))/100)</f>
        <v>0</v>
      </c>
      <c r="C5168">
        <f>'Założenia i wyniki'!$E$8*Znorm.Profile!C5168*(1+'Założenia i wyniki'!$E$10/100)^24</f>
        <v>0.32597845000000003</v>
      </c>
      <c r="D5168">
        <f t="shared" si="240"/>
        <v>0</v>
      </c>
      <c r="E5168">
        <f t="shared" si="241"/>
        <v>0</v>
      </c>
      <c r="F5168">
        <f t="shared" si="242"/>
        <v>0.32597845000000003</v>
      </c>
    </row>
    <row r="5169" spans="1:6" x14ac:dyDescent="0.25">
      <c r="A5169">
        <v>5160</v>
      </c>
      <c r="B5169">
        <f>'Założenia i wyniki'!$E$6*Znorm.Profile!B5169*((100-(24*'Założenia i wyniki'!$E$9))/100)</f>
        <v>0</v>
      </c>
      <c r="C5169">
        <f>'Założenia i wyniki'!$E$8*Znorm.Profile!C5169*(1+'Założenia i wyniki'!$E$10/100)^24</f>
        <v>0.2548665</v>
      </c>
      <c r="D5169">
        <f t="shared" si="240"/>
        <v>0</v>
      </c>
      <c r="E5169">
        <f t="shared" si="241"/>
        <v>0</v>
      </c>
      <c r="F5169">
        <f t="shared" si="242"/>
        <v>0.2548665</v>
      </c>
    </row>
    <row r="5170" spans="1:6" x14ac:dyDescent="0.25">
      <c r="A5170">
        <v>5161</v>
      </c>
      <c r="B5170">
        <f>'Założenia i wyniki'!$E$6*Znorm.Profile!B5170*((100-(24*'Założenia i wyniki'!$E$9))/100)</f>
        <v>0</v>
      </c>
      <c r="C5170">
        <f>'Założenia i wyniki'!$E$8*Znorm.Profile!C5170*(1+'Założenia i wyniki'!$E$10/100)^24</f>
        <v>0.21926974999999999</v>
      </c>
      <c r="D5170">
        <f t="shared" si="240"/>
        <v>0</v>
      </c>
      <c r="E5170">
        <f t="shared" si="241"/>
        <v>0</v>
      </c>
      <c r="F5170">
        <f t="shared" si="242"/>
        <v>0.21926974999999999</v>
      </c>
    </row>
    <row r="5171" spans="1:6" x14ac:dyDescent="0.25">
      <c r="A5171">
        <v>5162</v>
      </c>
      <c r="B5171">
        <f>'Założenia i wyniki'!$E$6*Znorm.Profile!B5171*((100-(24*'Założenia i wyniki'!$E$9))/100)</f>
        <v>0</v>
      </c>
      <c r="C5171">
        <f>'Założenia i wyniki'!$E$8*Znorm.Profile!C5171*(1+'Założenia i wyniki'!$E$10/100)^24</f>
        <v>0.20606460000000001</v>
      </c>
      <c r="D5171">
        <f t="shared" si="240"/>
        <v>0</v>
      </c>
      <c r="E5171">
        <f t="shared" si="241"/>
        <v>0</v>
      </c>
      <c r="F5171">
        <f t="shared" si="242"/>
        <v>0.20606460000000001</v>
      </c>
    </row>
    <row r="5172" spans="1:6" x14ac:dyDescent="0.25">
      <c r="A5172">
        <v>5163</v>
      </c>
      <c r="B5172">
        <f>'Założenia i wyniki'!$E$6*Znorm.Profile!B5172*((100-(24*'Założenia i wyniki'!$E$9))/100)</f>
        <v>0</v>
      </c>
      <c r="C5172">
        <f>'Założenia i wyniki'!$E$8*Znorm.Profile!C5172*(1+'Założenia i wyniki'!$E$10/100)^24</f>
        <v>0.20224925000000002</v>
      </c>
      <c r="D5172">
        <f t="shared" si="240"/>
        <v>0</v>
      </c>
      <c r="E5172">
        <f t="shared" si="241"/>
        <v>0</v>
      </c>
      <c r="F5172">
        <f t="shared" si="242"/>
        <v>0.20224925000000002</v>
      </c>
    </row>
    <row r="5173" spans="1:6" x14ac:dyDescent="0.25">
      <c r="A5173">
        <v>5164</v>
      </c>
      <c r="B5173">
        <f>'Założenia i wyniki'!$E$6*Znorm.Profile!B5173*((100-(24*'Założenia i wyniki'!$E$9))/100)</f>
        <v>0</v>
      </c>
      <c r="C5173">
        <f>'Założenia i wyniki'!$E$8*Znorm.Profile!C5173*(1+'Założenia i wyniki'!$E$10/100)^24</f>
        <v>0.21681449999999999</v>
      </c>
      <c r="D5173">
        <f t="shared" si="240"/>
        <v>0</v>
      </c>
      <c r="E5173">
        <f t="shared" si="241"/>
        <v>0</v>
      </c>
      <c r="F5173">
        <f t="shared" si="242"/>
        <v>0.21681449999999999</v>
      </c>
    </row>
    <row r="5174" spans="1:6" x14ac:dyDescent="0.25">
      <c r="A5174">
        <v>5165</v>
      </c>
      <c r="B5174">
        <f>'Założenia i wyniki'!$E$6*Znorm.Profile!B5174*((100-(24*'Założenia i wyniki'!$E$9))/100)</f>
        <v>0</v>
      </c>
      <c r="C5174">
        <f>'Założenia i wyniki'!$E$8*Znorm.Profile!C5174*(1+'Założenia i wyniki'!$E$10/100)^24</f>
        <v>0.25676735000000001</v>
      </c>
      <c r="D5174">
        <f t="shared" si="240"/>
        <v>0</v>
      </c>
      <c r="E5174">
        <f t="shared" si="241"/>
        <v>0</v>
      </c>
      <c r="F5174">
        <f t="shared" si="242"/>
        <v>0.25676735000000001</v>
      </c>
    </row>
    <row r="5175" spans="1:6" x14ac:dyDescent="0.25">
      <c r="A5175">
        <v>5166</v>
      </c>
      <c r="B5175">
        <f>'Założenia i wyniki'!$E$6*Znorm.Profile!B5175*((100-(24*'Założenia i wyniki'!$E$9))/100)</f>
        <v>1.957951698113207E-2</v>
      </c>
      <c r="C5175">
        <f>'Założenia i wyniki'!$E$8*Znorm.Profile!C5175*(1+'Założenia i wyniki'!$E$10/100)^24</f>
        <v>0.31056024999999998</v>
      </c>
      <c r="D5175">
        <f t="shared" si="240"/>
        <v>1.957951698113207E-2</v>
      </c>
      <c r="E5175">
        <f t="shared" si="241"/>
        <v>0</v>
      </c>
      <c r="F5175">
        <f t="shared" si="242"/>
        <v>0.2909807330188679</v>
      </c>
    </row>
    <row r="5176" spans="1:6" x14ac:dyDescent="0.25">
      <c r="A5176">
        <v>5167</v>
      </c>
      <c r="B5176">
        <f>'Założenia i wyniki'!$E$6*Znorm.Profile!B5176*((100-(24*'Założenia i wyniki'!$E$9))/100)</f>
        <v>5.0649403773584893E-2</v>
      </c>
      <c r="C5176">
        <f>'Założenia i wyniki'!$E$8*Znorm.Profile!C5176*(1+'Założenia i wyniki'!$E$10/100)^24</f>
        <v>0.36208164999999998</v>
      </c>
      <c r="D5176">
        <f t="shared" si="240"/>
        <v>5.0649403773584893E-2</v>
      </c>
      <c r="E5176">
        <f t="shared" si="241"/>
        <v>0</v>
      </c>
      <c r="F5176">
        <f t="shared" si="242"/>
        <v>0.31143224622641508</v>
      </c>
    </row>
    <row r="5177" spans="1:6" x14ac:dyDescent="0.25">
      <c r="A5177">
        <v>5168</v>
      </c>
      <c r="B5177">
        <f>'Założenia i wyniki'!$E$6*Znorm.Profile!B5177*((100-(24*'Założenia i wyniki'!$E$9))/100)</f>
        <v>6.5146143396226416E-2</v>
      </c>
      <c r="C5177">
        <f>'Założenia i wyniki'!$E$8*Znorm.Profile!C5177*(1+'Założenia i wyniki'!$E$10/100)^24</f>
        <v>0.39061785000000004</v>
      </c>
      <c r="D5177">
        <f t="shared" si="240"/>
        <v>6.5146143396226416E-2</v>
      </c>
      <c r="E5177">
        <f t="shared" si="241"/>
        <v>0</v>
      </c>
      <c r="F5177">
        <f t="shared" si="242"/>
        <v>0.32547170660377361</v>
      </c>
    </row>
    <row r="5178" spans="1:6" x14ac:dyDescent="0.25">
      <c r="A5178">
        <v>5169</v>
      </c>
      <c r="B5178">
        <f>'Założenia i wyniki'!$E$6*Znorm.Profile!B5178*((100-(24*'Założenia i wyniki'!$E$9))/100)</f>
        <v>0.15197260377358487</v>
      </c>
      <c r="C5178">
        <f>'Założenia i wyniki'!$E$8*Znorm.Profile!C5178*(1+'Założenia i wyniki'!$E$10/100)^24</f>
        <v>0.40274044999999997</v>
      </c>
      <c r="D5178">
        <f t="shared" si="240"/>
        <v>0.15197260377358487</v>
      </c>
      <c r="E5178">
        <f t="shared" si="241"/>
        <v>0</v>
      </c>
      <c r="F5178">
        <f t="shared" si="242"/>
        <v>0.25076784622641513</v>
      </c>
    </row>
    <row r="5179" spans="1:6" x14ac:dyDescent="0.25">
      <c r="A5179">
        <v>5170</v>
      </c>
      <c r="B5179">
        <f>'Założenia i wyniki'!$E$6*Znorm.Profile!B5179*((100-(24*'Założenia i wyniki'!$E$9))/100)</f>
        <v>0.2893630943396226</v>
      </c>
      <c r="C5179">
        <f>'Założenia i wyniki'!$E$8*Znorm.Profile!C5179*(1+'Założenia i wyniki'!$E$10/100)^24</f>
        <v>0.40127079999999998</v>
      </c>
      <c r="D5179">
        <f t="shared" si="240"/>
        <v>0.2893630943396226</v>
      </c>
      <c r="E5179">
        <f t="shared" si="241"/>
        <v>0</v>
      </c>
      <c r="F5179">
        <f t="shared" si="242"/>
        <v>0.11190770566037739</v>
      </c>
    </row>
    <row r="5180" spans="1:6" x14ac:dyDescent="0.25">
      <c r="A5180">
        <v>5171</v>
      </c>
      <c r="B5180">
        <f>'Założenia i wyniki'!$E$6*Znorm.Profile!B5180*((100-(24*'Założenia i wyniki'!$E$9))/100)</f>
        <v>0.2917337358490566</v>
      </c>
      <c r="C5180">
        <f>'Założenia i wyniki'!$E$8*Znorm.Profile!C5180*(1+'Założenia i wyniki'!$E$10/100)^24</f>
        <v>0.41270599999999996</v>
      </c>
      <c r="D5180">
        <f t="shared" si="240"/>
        <v>0.2917337358490566</v>
      </c>
      <c r="E5180">
        <f t="shared" si="241"/>
        <v>0</v>
      </c>
      <c r="F5180">
        <f t="shared" si="242"/>
        <v>0.12097226415094336</v>
      </c>
    </row>
    <row r="5181" spans="1:6" x14ac:dyDescent="0.25">
      <c r="A5181">
        <v>5172</v>
      </c>
      <c r="B5181">
        <f>'Założenia i wyniki'!$E$6*Znorm.Profile!B5181*((100-(24*'Założenia i wyniki'!$E$9))/100)</f>
        <v>0.17006113207547169</v>
      </c>
      <c r="C5181">
        <f>'Założenia i wyniki'!$E$8*Znorm.Profile!C5181*(1+'Założenia i wyniki'!$E$10/100)^24</f>
        <v>0.40220004999999998</v>
      </c>
      <c r="D5181">
        <f t="shared" si="240"/>
        <v>0.17006113207547169</v>
      </c>
      <c r="E5181">
        <f t="shared" si="241"/>
        <v>0</v>
      </c>
      <c r="F5181">
        <f t="shared" si="242"/>
        <v>0.23213891792452829</v>
      </c>
    </row>
    <row r="5182" spans="1:6" x14ac:dyDescent="0.25">
      <c r="A5182">
        <v>5173</v>
      </c>
      <c r="B5182">
        <f>'Założenia i wyniki'!$E$6*Znorm.Profile!B5182*((100-(24*'Założenia i wyniki'!$E$9))/100)</f>
        <v>0.10433109433962265</v>
      </c>
      <c r="C5182">
        <f>'Założenia i wyniki'!$E$8*Znorm.Profile!C5182*(1+'Założenia i wyniki'!$E$10/100)^24</f>
        <v>0.4009201</v>
      </c>
      <c r="D5182">
        <f t="shared" si="240"/>
        <v>0.10433109433962265</v>
      </c>
      <c r="E5182">
        <f t="shared" si="241"/>
        <v>0</v>
      </c>
      <c r="F5182">
        <f t="shared" si="242"/>
        <v>0.29658900566037738</v>
      </c>
    </row>
    <row r="5183" spans="1:6" x14ac:dyDescent="0.25">
      <c r="A5183">
        <v>5174</v>
      </c>
      <c r="B5183">
        <f>'Założenia i wyniki'!$E$6*Znorm.Profile!B5183*((100-(24*'Założenia i wyniki'!$E$9))/100)</f>
        <v>0.1435343396226415</v>
      </c>
      <c r="C5183">
        <f>'Założenia i wyniki'!$E$8*Znorm.Profile!C5183*(1+'Założenia i wyniki'!$E$10/100)^24</f>
        <v>0.40494019999999997</v>
      </c>
      <c r="D5183">
        <f t="shared" si="240"/>
        <v>0.1435343396226415</v>
      </c>
      <c r="E5183">
        <f t="shared" si="241"/>
        <v>0</v>
      </c>
      <c r="F5183">
        <f t="shared" si="242"/>
        <v>0.26140586037735847</v>
      </c>
    </row>
    <row r="5184" spans="1:6" x14ac:dyDescent="0.25">
      <c r="A5184">
        <v>5175</v>
      </c>
      <c r="B5184">
        <f>'Założenia i wyniki'!$E$6*Znorm.Profile!B5184*((100-(24*'Założenia i wyniki'!$E$9))/100)</f>
        <v>0.15090543396226413</v>
      </c>
      <c r="C5184">
        <f>'Założenia i wyniki'!$E$8*Znorm.Profile!C5184*(1+'Założenia i wyniki'!$E$10/100)^24</f>
        <v>0.41078834999999997</v>
      </c>
      <c r="D5184">
        <f t="shared" si="240"/>
        <v>0.15090543396226413</v>
      </c>
      <c r="E5184">
        <f t="shared" si="241"/>
        <v>0</v>
      </c>
      <c r="F5184">
        <f t="shared" si="242"/>
        <v>0.25988291603773583</v>
      </c>
    </row>
    <row r="5185" spans="1:6" x14ac:dyDescent="0.25">
      <c r="A5185">
        <v>5176</v>
      </c>
      <c r="B5185">
        <f>'Założenia i wyniki'!$E$6*Znorm.Profile!B5185*((100-(24*'Założenia i wyniki'!$E$9))/100)</f>
        <v>0.1625070943396226</v>
      </c>
      <c r="C5185">
        <f>'Założenia i wyniki'!$E$8*Znorm.Profile!C5185*(1+'Założenia i wyniki'!$E$10/100)^24</f>
        <v>0.41423270000000001</v>
      </c>
      <c r="D5185">
        <f t="shared" si="240"/>
        <v>0.1625070943396226</v>
      </c>
      <c r="E5185">
        <f t="shared" si="241"/>
        <v>0</v>
      </c>
      <c r="F5185">
        <f t="shared" si="242"/>
        <v>0.25172560566037738</v>
      </c>
    </row>
    <row r="5186" spans="1:6" x14ac:dyDescent="0.25">
      <c r="A5186">
        <v>5177</v>
      </c>
      <c r="B5186">
        <f>'Założenia i wyniki'!$E$6*Znorm.Profile!B5186*((100-(24*'Założenia i wyniki'!$E$9))/100)</f>
        <v>0.11565071698113208</v>
      </c>
      <c r="C5186">
        <f>'Założenia i wyniki'!$E$8*Znorm.Profile!C5186*(1+'Założenia i wyniki'!$E$10/100)^24</f>
        <v>0.43123395000000003</v>
      </c>
      <c r="D5186">
        <f t="shared" si="240"/>
        <v>0.11565071698113208</v>
      </c>
      <c r="E5186">
        <f t="shared" si="241"/>
        <v>0</v>
      </c>
      <c r="F5186">
        <f t="shared" si="242"/>
        <v>0.31558323301886793</v>
      </c>
    </row>
    <row r="5187" spans="1:6" x14ac:dyDescent="0.25">
      <c r="A5187">
        <v>5178</v>
      </c>
      <c r="B5187">
        <f>'Założenia i wyniki'!$E$6*Znorm.Profile!B5187*((100-(24*'Założenia i wyniki'!$E$9))/100)</f>
        <v>7.3120188679245274E-2</v>
      </c>
      <c r="C5187">
        <f>'Założenia i wyniki'!$E$8*Znorm.Profile!C5187*(1+'Założenia i wyniki'!$E$10/100)^24</f>
        <v>0.43616929999999998</v>
      </c>
      <c r="D5187">
        <f t="shared" si="240"/>
        <v>7.3120188679245274E-2</v>
      </c>
      <c r="E5187">
        <f t="shared" si="241"/>
        <v>0</v>
      </c>
      <c r="F5187">
        <f t="shared" si="242"/>
        <v>0.36304911132075468</v>
      </c>
    </row>
    <row r="5188" spans="1:6" x14ac:dyDescent="0.25">
      <c r="A5188">
        <v>5179</v>
      </c>
      <c r="B5188">
        <f>'Założenia i wyniki'!$E$6*Znorm.Profile!B5188*((100-(24*'Założenia i wyniki'!$E$9))/100)</f>
        <v>8.4718037735849062E-3</v>
      </c>
      <c r="C5188">
        <f>'Założenia i wyniki'!$E$8*Znorm.Profile!C5188*(1+'Założenia i wyniki'!$E$10/100)^24</f>
        <v>0.46576145000000002</v>
      </c>
      <c r="D5188">
        <f t="shared" si="240"/>
        <v>8.4718037735849062E-3</v>
      </c>
      <c r="E5188">
        <f t="shared" si="241"/>
        <v>0</v>
      </c>
      <c r="F5188">
        <f t="shared" si="242"/>
        <v>0.4572896462264151</v>
      </c>
    </row>
    <row r="5189" spans="1:6" x14ac:dyDescent="0.25">
      <c r="A5189">
        <v>5180</v>
      </c>
      <c r="B5189">
        <f>'Założenia i wyniki'!$E$6*Znorm.Profile!B5189*((100-(24*'Założenia i wyniki'!$E$9))/100)</f>
        <v>0</v>
      </c>
      <c r="C5189">
        <f>'Założenia i wyniki'!$E$8*Znorm.Profile!C5189*(1+'Założenia i wyniki'!$E$10/100)^24</f>
        <v>0.49744729999999993</v>
      </c>
      <c r="D5189">
        <f t="shared" si="240"/>
        <v>0</v>
      </c>
      <c r="E5189">
        <f t="shared" si="241"/>
        <v>0</v>
      </c>
      <c r="F5189">
        <f t="shared" si="242"/>
        <v>0.49744729999999993</v>
      </c>
    </row>
    <row r="5190" spans="1:6" x14ac:dyDescent="0.25">
      <c r="A5190">
        <v>5181</v>
      </c>
      <c r="B5190">
        <f>'Założenia i wyniki'!$E$6*Znorm.Profile!B5190*((100-(24*'Założenia i wyniki'!$E$9))/100)</f>
        <v>0</v>
      </c>
      <c r="C5190">
        <f>'Założenia i wyniki'!$E$8*Znorm.Profile!C5190*(1+'Założenia i wyniki'!$E$10/100)^24</f>
        <v>0.50196230000000008</v>
      </c>
      <c r="D5190">
        <f t="shared" si="240"/>
        <v>0</v>
      </c>
      <c r="E5190">
        <f t="shared" si="241"/>
        <v>0</v>
      </c>
      <c r="F5190">
        <f t="shared" si="242"/>
        <v>0.50196230000000008</v>
      </c>
    </row>
    <row r="5191" spans="1:6" x14ac:dyDescent="0.25">
      <c r="A5191">
        <v>5182</v>
      </c>
      <c r="B5191">
        <f>'Założenia i wyniki'!$E$6*Znorm.Profile!B5191*((100-(24*'Założenia i wyniki'!$E$9))/100)</f>
        <v>0</v>
      </c>
      <c r="C5191">
        <f>'Założenia i wyniki'!$E$8*Znorm.Profile!C5191*(1+'Założenia i wyniki'!$E$10/100)^24</f>
        <v>0.42635564999999997</v>
      </c>
      <c r="D5191">
        <f t="shared" si="240"/>
        <v>0</v>
      </c>
      <c r="E5191">
        <f t="shared" si="241"/>
        <v>0</v>
      </c>
      <c r="F5191">
        <f t="shared" si="242"/>
        <v>0.42635564999999997</v>
      </c>
    </row>
    <row r="5192" spans="1:6" x14ac:dyDescent="0.25">
      <c r="A5192">
        <v>5183</v>
      </c>
      <c r="B5192">
        <f>'Założenia i wyniki'!$E$6*Znorm.Profile!B5192*((100-(24*'Założenia i wyniki'!$E$9))/100)</f>
        <v>0</v>
      </c>
      <c r="C5192">
        <f>'Założenia i wyniki'!$E$8*Znorm.Profile!C5192*(1+'Założenia i wyniki'!$E$10/100)^24</f>
        <v>0.32788840000000002</v>
      </c>
      <c r="D5192">
        <f t="shared" si="240"/>
        <v>0</v>
      </c>
      <c r="E5192">
        <f t="shared" si="241"/>
        <v>0</v>
      </c>
      <c r="F5192">
        <f t="shared" si="242"/>
        <v>0.32788840000000002</v>
      </c>
    </row>
    <row r="5193" spans="1:6" x14ac:dyDescent="0.25">
      <c r="A5193">
        <v>5184</v>
      </c>
      <c r="B5193">
        <f>'Założenia i wyniki'!$E$6*Znorm.Profile!B5193*((100-(24*'Założenia i wyniki'!$E$9))/100)</f>
        <v>0</v>
      </c>
      <c r="C5193">
        <f>'Założenia i wyniki'!$E$8*Znorm.Profile!C5193*(1+'Założenia i wyniki'!$E$10/100)^24</f>
        <v>0.26105869999999998</v>
      </c>
      <c r="D5193">
        <f t="shared" si="240"/>
        <v>0</v>
      </c>
      <c r="E5193">
        <f t="shared" si="241"/>
        <v>0</v>
      </c>
      <c r="F5193">
        <f t="shared" si="242"/>
        <v>0.26105869999999998</v>
      </c>
    </row>
    <row r="5194" spans="1:6" x14ac:dyDescent="0.25">
      <c r="A5194">
        <v>5185</v>
      </c>
      <c r="B5194">
        <f>'Założenia i wyniki'!$E$6*Znorm.Profile!B5194*((100-(24*'Założenia i wyniki'!$E$9))/100)</f>
        <v>0</v>
      </c>
      <c r="C5194">
        <f>'Założenia i wyniki'!$E$8*Znorm.Profile!C5194*(1+'Założenia i wyniki'!$E$10/100)^24</f>
        <v>0.22593305</v>
      </c>
      <c r="D5194">
        <f t="shared" si="240"/>
        <v>0</v>
      </c>
      <c r="E5194">
        <f t="shared" si="241"/>
        <v>0</v>
      </c>
      <c r="F5194">
        <f t="shared" si="242"/>
        <v>0.22593305</v>
      </c>
    </row>
    <row r="5195" spans="1:6" x14ac:dyDescent="0.25">
      <c r="A5195">
        <v>5186</v>
      </c>
      <c r="B5195">
        <f>'Założenia i wyniki'!$E$6*Znorm.Profile!B5195*((100-(24*'Założenia i wyniki'!$E$9))/100)</f>
        <v>0</v>
      </c>
      <c r="C5195">
        <f>'Założenia i wyniki'!$E$8*Znorm.Profile!C5195*(1+'Założenia i wyniki'!$E$10/100)^24</f>
        <v>0.20748734999999999</v>
      </c>
      <c r="D5195">
        <f t="shared" ref="D5195:D5258" si="243">IF(B5195&lt;=C5195,B5195,C5195)</f>
        <v>0</v>
      </c>
      <c r="E5195">
        <f t="shared" ref="E5195:E5258" si="244">IF(B5195&gt;C5195,B5195-C5195,0)</f>
        <v>0</v>
      </c>
      <c r="F5195">
        <f t="shared" ref="F5195:F5258" si="245">IF(B5195&lt;C5195,C5195-B5195,0)</f>
        <v>0.20748734999999999</v>
      </c>
    </row>
    <row r="5196" spans="1:6" x14ac:dyDescent="0.25">
      <c r="A5196">
        <v>5187</v>
      </c>
      <c r="B5196">
        <f>'Założenia i wyniki'!$E$6*Znorm.Profile!B5196*((100-(24*'Założenia i wyniki'!$E$9))/100)</f>
        <v>0</v>
      </c>
      <c r="C5196">
        <f>'Założenia i wyniki'!$E$8*Znorm.Profile!C5196*(1+'Założenia i wyniki'!$E$10/100)^24</f>
        <v>0.2069424</v>
      </c>
      <c r="D5196">
        <f t="shared" si="243"/>
        <v>0</v>
      </c>
      <c r="E5196">
        <f t="shared" si="244"/>
        <v>0</v>
      </c>
      <c r="F5196">
        <f t="shared" si="245"/>
        <v>0.2069424</v>
      </c>
    </row>
    <row r="5197" spans="1:6" x14ac:dyDescent="0.25">
      <c r="A5197">
        <v>5188</v>
      </c>
      <c r="B5197">
        <f>'Założenia i wyniki'!$E$6*Znorm.Profile!B5197*((100-(24*'Założenia i wyniki'!$E$9))/100)</f>
        <v>0</v>
      </c>
      <c r="C5197">
        <f>'Założenia i wyniki'!$E$8*Znorm.Profile!C5197*(1+'Założenia i wyniki'!$E$10/100)^24</f>
        <v>0.22182964999999999</v>
      </c>
      <c r="D5197">
        <f t="shared" si="243"/>
        <v>0</v>
      </c>
      <c r="E5197">
        <f t="shared" si="244"/>
        <v>0</v>
      </c>
      <c r="F5197">
        <f t="shared" si="245"/>
        <v>0.22182964999999999</v>
      </c>
    </row>
    <row r="5198" spans="1:6" x14ac:dyDescent="0.25">
      <c r="A5198">
        <v>5189</v>
      </c>
      <c r="B5198">
        <f>'Założenia i wyniki'!$E$6*Znorm.Profile!B5198*((100-(24*'Założenia i wyniki'!$E$9))/100)</f>
        <v>0</v>
      </c>
      <c r="C5198">
        <f>'Założenia i wyniki'!$E$8*Znorm.Profile!C5198*(1+'Założenia i wyniki'!$E$10/100)^24</f>
        <v>0.25733644999999999</v>
      </c>
      <c r="D5198">
        <f t="shared" si="243"/>
        <v>0</v>
      </c>
      <c r="E5198">
        <f t="shared" si="244"/>
        <v>0</v>
      </c>
      <c r="F5198">
        <f t="shared" si="245"/>
        <v>0.25733644999999999</v>
      </c>
    </row>
    <row r="5199" spans="1:6" x14ac:dyDescent="0.25">
      <c r="A5199">
        <v>5190</v>
      </c>
      <c r="B5199">
        <f>'Założenia i wyniki'!$E$6*Znorm.Profile!B5199*((100-(24*'Założenia i wyniki'!$E$9))/100)</f>
        <v>5.5421939622641497E-2</v>
      </c>
      <c r="C5199">
        <f>'Założenia i wyniki'!$E$8*Znorm.Profile!C5199*(1+'Założenia i wyniki'!$E$10/100)^24</f>
        <v>0.31142755</v>
      </c>
      <c r="D5199">
        <f t="shared" si="243"/>
        <v>5.5421939622641497E-2</v>
      </c>
      <c r="E5199">
        <f t="shared" si="244"/>
        <v>0</v>
      </c>
      <c r="F5199">
        <f t="shared" si="245"/>
        <v>0.25600561037735847</v>
      </c>
    </row>
    <row r="5200" spans="1:6" x14ac:dyDescent="0.25">
      <c r="A5200">
        <v>5191</v>
      </c>
      <c r="B5200">
        <f>'Założenia i wyniki'!$E$6*Znorm.Profile!B5200*((100-(24*'Założenia i wyniki'!$E$9))/100)</f>
        <v>0.24394739622641504</v>
      </c>
      <c r="C5200">
        <f>'Założenia i wyniki'!$E$8*Znorm.Profile!C5200*(1+'Założenia i wyniki'!$E$10/100)^24</f>
        <v>0.37115714999999999</v>
      </c>
      <c r="D5200">
        <f t="shared" si="243"/>
        <v>0.24394739622641504</v>
      </c>
      <c r="E5200">
        <f t="shared" si="244"/>
        <v>0</v>
      </c>
      <c r="F5200">
        <f t="shared" si="245"/>
        <v>0.12720975377358495</v>
      </c>
    </row>
    <row r="5201" spans="1:6" x14ac:dyDescent="0.25">
      <c r="A5201">
        <v>5192</v>
      </c>
      <c r="B5201">
        <f>'Założenia i wyniki'!$E$6*Znorm.Profile!B5201*((100-(24*'Założenia i wyniki'!$E$9))/100)</f>
        <v>0.19556649056603773</v>
      </c>
      <c r="C5201">
        <f>'Założenia i wyniki'!$E$8*Znorm.Profile!C5201*(1+'Założenia i wyniki'!$E$10/100)^24</f>
        <v>0.40210345000000003</v>
      </c>
      <c r="D5201">
        <f t="shared" si="243"/>
        <v>0.19556649056603773</v>
      </c>
      <c r="E5201">
        <f t="shared" si="244"/>
        <v>0</v>
      </c>
      <c r="F5201">
        <f t="shared" si="245"/>
        <v>0.2065369594339623</v>
      </c>
    </row>
    <row r="5202" spans="1:6" x14ac:dyDescent="0.25">
      <c r="A5202">
        <v>5193</v>
      </c>
      <c r="B5202">
        <f>'Założenia i wyniki'!$E$6*Znorm.Profile!B5202*((100-(24*'Założenia i wyniki'!$E$9))/100)</f>
        <v>0.28491147169811315</v>
      </c>
      <c r="C5202">
        <f>'Założenia i wyniki'!$E$8*Znorm.Profile!C5202*(1+'Założenia i wyniki'!$E$10/100)^24</f>
        <v>0.40596605000000002</v>
      </c>
      <c r="D5202">
        <f t="shared" si="243"/>
        <v>0.28491147169811315</v>
      </c>
      <c r="E5202">
        <f t="shared" si="244"/>
        <v>0</v>
      </c>
      <c r="F5202">
        <f t="shared" si="245"/>
        <v>0.12105457830188687</v>
      </c>
    </row>
    <row r="5203" spans="1:6" x14ac:dyDescent="0.25">
      <c r="A5203">
        <v>5194</v>
      </c>
      <c r="B5203">
        <f>'Założenia i wyniki'!$E$6*Znorm.Profile!B5203*((100-(24*'Założenia i wyniki'!$E$9))/100)</f>
        <v>0.40755215094339614</v>
      </c>
      <c r="C5203">
        <f>'Założenia i wyniki'!$E$8*Znorm.Profile!C5203*(1+'Założenia i wyniki'!$E$10/100)^24</f>
        <v>0.40893859999999999</v>
      </c>
      <c r="D5203">
        <f t="shared" si="243"/>
        <v>0.40755215094339614</v>
      </c>
      <c r="E5203">
        <f t="shared" si="244"/>
        <v>0</v>
      </c>
      <c r="F5203">
        <f t="shared" si="245"/>
        <v>1.3864490566038445E-3</v>
      </c>
    </row>
    <row r="5204" spans="1:6" x14ac:dyDescent="0.25">
      <c r="A5204">
        <v>5195</v>
      </c>
      <c r="B5204">
        <f>'Założenia i wyniki'!$E$6*Znorm.Profile!B5204*((100-(24*'Założenia i wyniki'!$E$9))/100)</f>
        <v>0.49482377358490559</v>
      </c>
      <c r="C5204">
        <f>'Założenia i wyniki'!$E$8*Znorm.Profile!C5204*(1+'Założenia i wyniki'!$E$10/100)^24</f>
        <v>0.40362629999999999</v>
      </c>
      <c r="D5204">
        <f t="shared" si="243"/>
        <v>0.40362629999999999</v>
      </c>
      <c r="E5204">
        <f t="shared" si="244"/>
        <v>9.1197473584905597E-2</v>
      </c>
      <c r="F5204">
        <f t="shared" si="245"/>
        <v>0</v>
      </c>
    </row>
    <row r="5205" spans="1:6" x14ac:dyDescent="0.25">
      <c r="A5205">
        <v>5196</v>
      </c>
      <c r="B5205">
        <f>'Założenia i wyniki'!$E$6*Znorm.Profile!B5205*((100-(24*'Założenia i wyniki'!$E$9))/100)</f>
        <v>0.36117599999999994</v>
      </c>
      <c r="C5205">
        <f>'Założenia i wyniki'!$E$8*Znorm.Profile!C5205*(1+'Założenia i wyniki'!$E$10/100)^24</f>
        <v>0.40413905</v>
      </c>
      <c r="D5205">
        <f t="shared" si="243"/>
        <v>0.36117599999999994</v>
      </c>
      <c r="E5205">
        <f t="shared" si="244"/>
        <v>0</v>
      </c>
      <c r="F5205">
        <f t="shared" si="245"/>
        <v>4.2963050000000058E-2</v>
      </c>
    </row>
    <row r="5206" spans="1:6" x14ac:dyDescent="0.25">
      <c r="A5206">
        <v>5197</v>
      </c>
      <c r="B5206">
        <f>'Założenia i wyniki'!$E$6*Znorm.Profile!B5206*((100-(24*'Założenia i wyniki'!$E$9))/100)</f>
        <v>0.45953856603773585</v>
      </c>
      <c r="C5206">
        <f>'Założenia i wyniki'!$E$8*Znorm.Profile!C5206*(1+'Założenia i wyniki'!$E$10/100)^24</f>
        <v>0.39895835000000002</v>
      </c>
      <c r="D5206">
        <f t="shared" si="243"/>
        <v>0.39895835000000002</v>
      </c>
      <c r="E5206">
        <f t="shared" si="244"/>
        <v>6.0580216037735835E-2</v>
      </c>
      <c r="F5206">
        <f t="shared" si="245"/>
        <v>0</v>
      </c>
    </row>
    <row r="5207" spans="1:6" x14ac:dyDescent="0.25">
      <c r="A5207">
        <v>5198</v>
      </c>
      <c r="B5207">
        <f>'Założenia i wyniki'!$E$6*Znorm.Profile!B5207*((100-(24*'Założenia i wyniki'!$E$9))/100)</f>
        <v>0.31080558490566035</v>
      </c>
      <c r="C5207">
        <f>'Założenia i wyniki'!$E$8*Znorm.Profile!C5207*(1+'Założenia i wyniki'!$E$10/100)^24</f>
        <v>0.40097644999999998</v>
      </c>
      <c r="D5207">
        <f t="shared" si="243"/>
        <v>0.31080558490566035</v>
      </c>
      <c r="E5207">
        <f t="shared" si="244"/>
        <v>0</v>
      </c>
      <c r="F5207">
        <f t="shared" si="245"/>
        <v>9.0170865094339636E-2</v>
      </c>
    </row>
    <row r="5208" spans="1:6" x14ac:dyDescent="0.25">
      <c r="A5208">
        <v>5199</v>
      </c>
      <c r="B5208">
        <f>'Założenia i wyniki'!$E$6*Znorm.Profile!B5208*((100-(24*'Założenia i wyniki'!$E$9))/100)</f>
        <v>0.22559969811320749</v>
      </c>
      <c r="C5208">
        <f>'Założenia i wyniki'!$E$8*Znorm.Profile!C5208*(1+'Założenia i wyniki'!$E$10/100)^24</f>
        <v>0.41608245000000005</v>
      </c>
      <c r="D5208">
        <f t="shared" si="243"/>
        <v>0.22559969811320749</v>
      </c>
      <c r="E5208">
        <f t="shared" si="244"/>
        <v>0</v>
      </c>
      <c r="F5208">
        <f t="shared" si="245"/>
        <v>0.19048275188679256</v>
      </c>
    </row>
    <row r="5209" spans="1:6" x14ac:dyDescent="0.25">
      <c r="A5209">
        <v>5200</v>
      </c>
      <c r="B5209">
        <f>'Założenia i wyniki'!$E$6*Znorm.Profile!B5209*((100-(24*'Założenia i wyniki'!$E$9))/100)</f>
        <v>0.18468898113207546</v>
      </c>
      <c r="C5209">
        <f>'Założenia i wyniki'!$E$8*Znorm.Profile!C5209*(1+'Założenia i wyniki'!$E$10/100)^24</f>
        <v>0.4193847</v>
      </c>
      <c r="D5209">
        <f t="shared" si="243"/>
        <v>0.18468898113207546</v>
      </c>
      <c r="E5209">
        <f t="shared" si="244"/>
        <v>0</v>
      </c>
      <c r="F5209">
        <f t="shared" si="245"/>
        <v>0.23469571886792454</v>
      </c>
    </row>
    <row r="5210" spans="1:6" x14ac:dyDescent="0.25">
      <c r="A5210">
        <v>5201</v>
      </c>
      <c r="B5210">
        <f>'Założenia i wyniki'!$E$6*Znorm.Profile!B5210*((100-(24*'Założenia i wyniki'!$E$9))/100)</f>
        <v>0.10760120754716979</v>
      </c>
      <c r="C5210">
        <f>'Założenia i wyniki'!$E$8*Znorm.Profile!C5210*(1+'Założenia i wyniki'!$E$10/100)^24</f>
        <v>0.42455104999999999</v>
      </c>
      <c r="D5210">
        <f t="shared" si="243"/>
        <v>0.10760120754716979</v>
      </c>
      <c r="E5210">
        <f t="shared" si="244"/>
        <v>0</v>
      </c>
      <c r="F5210">
        <f t="shared" si="245"/>
        <v>0.3169498424528302</v>
      </c>
    </row>
    <row r="5211" spans="1:6" x14ac:dyDescent="0.25">
      <c r="A5211">
        <v>5202</v>
      </c>
      <c r="B5211">
        <f>'Założenia i wyniki'!$E$6*Znorm.Profile!B5211*((100-(24*'Założenia i wyniki'!$E$9))/100)</f>
        <v>8.7195396226415076E-2</v>
      </c>
      <c r="C5211">
        <f>'Założenia i wyniki'!$E$8*Znorm.Profile!C5211*(1+'Założenia i wyniki'!$E$10/100)^24</f>
        <v>0.43536605000000006</v>
      </c>
      <c r="D5211">
        <f t="shared" si="243"/>
        <v>8.7195396226415076E-2</v>
      </c>
      <c r="E5211">
        <f t="shared" si="244"/>
        <v>0</v>
      </c>
      <c r="F5211">
        <f t="shared" si="245"/>
        <v>0.34817065377358497</v>
      </c>
    </row>
    <row r="5212" spans="1:6" x14ac:dyDescent="0.25">
      <c r="A5212">
        <v>5203</v>
      </c>
      <c r="B5212">
        <f>'Założenia i wyniki'!$E$6*Znorm.Profile!B5212*((100-(24*'Założenia i wyniki'!$E$9))/100)</f>
        <v>1.0901901886792452E-2</v>
      </c>
      <c r="C5212">
        <f>'Założenia i wyniki'!$E$8*Znorm.Profile!C5212*(1+'Założenia i wyniki'!$E$10/100)^24</f>
        <v>0.45886399999999999</v>
      </c>
      <c r="D5212">
        <f t="shared" si="243"/>
        <v>1.0901901886792452E-2</v>
      </c>
      <c r="E5212">
        <f t="shared" si="244"/>
        <v>0</v>
      </c>
      <c r="F5212">
        <f t="shared" si="245"/>
        <v>0.44796209811320753</v>
      </c>
    </row>
    <row r="5213" spans="1:6" x14ac:dyDescent="0.25">
      <c r="A5213">
        <v>5204</v>
      </c>
      <c r="B5213">
        <f>'Założenia i wyniki'!$E$6*Znorm.Profile!B5213*((100-(24*'Założenia i wyniki'!$E$9))/100)</f>
        <v>0</v>
      </c>
      <c r="C5213">
        <f>'Założenia i wyniki'!$E$8*Znorm.Profile!C5213*(1+'Założenia i wyniki'!$E$10/100)^24</f>
        <v>0.49763840000000004</v>
      </c>
      <c r="D5213">
        <f t="shared" si="243"/>
        <v>0</v>
      </c>
      <c r="E5213">
        <f t="shared" si="244"/>
        <v>0</v>
      </c>
      <c r="F5213">
        <f t="shared" si="245"/>
        <v>0.49763840000000004</v>
      </c>
    </row>
    <row r="5214" spans="1:6" x14ac:dyDescent="0.25">
      <c r="A5214">
        <v>5205</v>
      </c>
      <c r="B5214">
        <f>'Założenia i wyniki'!$E$6*Znorm.Profile!B5214*((100-(24*'Założenia i wyniki'!$E$9))/100)</f>
        <v>0</v>
      </c>
      <c r="C5214">
        <f>'Założenia i wyniki'!$E$8*Znorm.Profile!C5214*(1+'Założenia i wyniki'!$E$10/100)^24</f>
        <v>0.50459359999999998</v>
      </c>
      <c r="D5214">
        <f t="shared" si="243"/>
        <v>0</v>
      </c>
      <c r="E5214">
        <f t="shared" si="244"/>
        <v>0</v>
      </c>
      <c r="F5214">
        <f t="shared" si="245"/>
        <v>0.50459359999999998</v>
      </c>
    </row>
    <row r="5215" spans="1:6" x14ac:dyDescent="0.25">
      <c r="A5215">
        <v>5206</v>
      </c>
      <c r="B5215">
        <f>'Założenia i wyniki'!$E$6*Znorm.Profile!B5215*((100-(24*'Założenia i wyniki'!$E$9))/100)</f>
        <v>0</v>
      </c>
      <c r="C5215">
        <f>'Założenia i wyniki'!$E$8*Znorm.Profile!C5215*(1+'Założenia i wyniki'!$E$10/100)^24</f>
        <v>0.42737940000000002</v>
      </c>
      <c r="D5215">
        <f t="shared" si="243"/>
        <v>0</v>
      </c>
      <c r="E5215">
        <f t="shared" si="244"/>
        <v>0</v>
      </c>
      <c r="F5215">
        <f t="shared" si="245"/>
        <v>0.42737940000000002</v>
      </c>
    </row>
    <row r="5216" spans="1:6" x14ac:dyDescent="0.25">
      <c r="A5216">
        <v>5207</v>
      </c>
      <c r="B5216">
        <f>'Założenia i wyniki'!$E$6*Znorm.Profile!B5216*((100-(24*'Założenia i wyniki'!$E$9))/100)</f>
        <v>0</v>
      </c>
      <c r="C5216">
        <f>'Założenia i wyniki'!$E$8*Znorm.Profile!C5216*(1+'Założenia i wyniki'!$E$10/100)^24</f>
        <v>0.33062015000000006</v>
      </c>
      <c r="D5216">
        <f t="shared" si="243"/>
        <v>0</v>
      </c>
      <c r="E5216">
        <f t="shared" si="244"/>
        <v>0</v>
      </c>
      <c r="F5216">
        <f t="shared" si="245"/>
        <v>0.33062015000000006</v>
      </c>
    </row>
    <row r="5217" spans="1:6" x14ac:dyDescent="0.25">
      <c r="A5217">
        <v>5208</v>
      </c>
      <c r="B5217">
        <f>'Założenia i wyniki'!$E$6*Znorm.Profile!B5217*((100-(24*'Założenia i wyniki'!$E$9))/100)</f>
        <v>0</v>
      </c>
      <c r="C5217">
        <f>'Założenia i wyniki'!$E$8*Znorm.Profile!C5217*(1+'Założenia i wyniki'!$E$10/100)^24</f>
        <v>0.26296340000000001</v>
      </c>
      <c r="D5217">
        <f t="shared" si="243"/>
        <v>0</v>
      </c>
      <c r="E5217">
        <f t="shared" si="244"/>
        <v>0</v>
      </c>
      <c r="F5217">
        <f t="shared" si="245"/>
        <v>0.26296340000000001</v>
      </c>
    </row>
    <row r="5218" spans="1:6" x14ac:dyDescent="0.25">
      <c r="A5218">
        <v>5209</v>
      </c>
      <c r="B5218">
        <f>'Założenia i wyniki'!$E$6*Znorm.Profile!B5218*((100-(24*'Założenia i wyniki'!$E$9))/100)</f>
        <v>0</v>
      </c>
      <c r="C5218">
        <f>'Założenia i wyniki'!$E$8*Znorm.Profile!C5218*(1+'Założenia i wyniki'!$E$10/100)^24</f>
        <v>0.22804425</v>
      </c>
      <c r="D5218">
        <f t="shared" si="243"/>
        <v>0</v>
      </c>
      <c r="E5218">
        <f t="shared" si="244"/>
        <v>0</v>
      </c>
      <c r="F5218">
        <f t="shared" si="245"/>
        <v>0.22804425</v>
      </c>
    </row>
    <row r="5219" spans="1:6" x14ac:dyDescent="0.25">
      <c r="A5219">
        <v>5210</v>
      </c>
      <c r="B5219">
        <f>'Założenia i wyniki'!$E$6*Znorm.Profile!B5219*((100-(24*'Założenia i wyniki'!$E$9))/100)</f>
        <v>0</v>
      </c>
      <c r="C5219">
        <f>'Założenia i wyniki'!$E$8*Znorm.Profile!C5219*(1+'Założenia i wyniki'!$E$10/100)^24</f>
        <v>0.20895245000000001</v>
      </c>
      <c r="D5219">
        <f t="shared" si="243"/>
        <v>0</v>
      </c>
      <c r="E5219">
        <f t="shared" si="244"/>
        <v>0</v>
      </c>
      <c r="F5219">
        <f t="shared" si="245"/>
        <v>0.20895245000000001</v>
      </c>
    </row>
    <row r="5220" spans="1:6" x14ac:dyDescent="0.25">
      <c r="A5220">
        <v>5211</v>
      </c>
      <c r="B5220">
        <f>'Założenia i wyniki'!$E$6*Znorm.Profile!B5220*((100-(24*'Założenia i wyniki'!$E$9))/100)</f>
        <v>0</v>
      </c>
      <c r="C5220">
        <f>'Założenia i wyniki'!$E$8*Znorm.Profile!C5220*(1+'Założenia i wyniki'!$E$10/100)^24</f>
        <v>0.20795844999999999</v>
      </c>
      <c r="D5220">
        <f t="shared" si="243"/>
        <v>0</v>
      </c>
      <c r="E5220">
        <f t="shared" si="244"/>
        <v>0</v>
      </c>
      <c r="F5220">
        <f t="shared" si="245"/>
        <v>0.20795844999999999</v>
      </c>
    </row>
    <row r="5221" spans="1:6" x14ac:dyDescent="0.25">
      <c r="A5221">
        <v>5212</v>
      </c>
      <c r="B5221">
        <f>'Założenia i wyniki'!$E$6*Znorm.Profile!B5221*((100-(24*'Założenia i wyniki'!$E$9))/100)</f>
        <v>0</v>
      </c>
      <c r="C5221">
        <f>'Założenia i wyniki'!$E$8*Znorm.Profile!C5221*(1+'Założenia i wyniki'!$E$10/100)^24</f>
        <v>0.22379070000000001</v>
      </c>
      <c r="D5221">
        <f t="shared" si="243"/>
        <v>0</v>
      </c>
      <c r="E5221">
        <f t="shared" si="244"/>
        <v>0</v>
      </c>
      <c r="F5221">
        <f t="shared" si="245"/>
        <v>0.22379070000000001</v>
      </c>
    </row>
    <row r="5222" spans="1:6" x14ac:dyDescent="0.25">
      <c r="A5222">
        <v>5213</v>
      </c>
      <c r="B5222">
        <f>'Założenia i wyniki'!$E$6*Znorm.Profile!B5222*((100-(24*'Założenia i wyniki'!$E$9))/100)</f>
        <v>0</v>
      </c>
      <c r="C5222">
        <f>'Założenia i wyniki'!$E$8*Znorm.Profile!C5222*(1+'Założenia i wyniki'!$E$10/100)^24</f>
        <v>0.25518289999999999</v>
      </c>
      <c r="D5222">
        <f t="shared" si="243"/>
        <v>0</v>
      </c>
      <c r="E5222">
        <f t="shared" si="244"/>
        <v>0</v>
      </c>
      <c r="F5222">
        <f t="shared" si="245"/>
        <v>0.25518289999999999</v>
      </c>
    </row>
    <row r="5223" spans="1:6" x14ac:dyDescent="0.25">
      <c r="A5223">
        <v>5214</v>
      </c>
      <c r="B5223">
        <f>'Założenia i wyniki'!$E$6*Znorm.Profile!B5223*((100-(24*'Założenia i wyniki'!$E$9))/100)</f>
        <v>4.5657335849056603E-2</v>
      </c>
      <c r="C5223">
        <f>'Założenia i wyniki'!$E$8*Znorm.Profile!C5223*(1+'Założenia i wyniki'!$E$10/100)^24</f>
        <v>0.31236799999999998</v>
      </c>
      <c r="D5223">
        <f t="shared" si="243"/>
        <v>4.5657335849056603E-2</v>
      </c>
      <c r="E5223">
        <f t="shared" si="244"/>
        <v>0</v>
      </c>
      <c r="F5223">
        <f t="shared" si="245"/>
        <v>0.26671066415094336</v>
      </c>
    </row>
    <row r="5224" spans="1:6" x14ac:dyDescent="0.25">
      <c r="A5224">
        <v>5215</v>
      </c>
      <c r="B5224">
        <f>'Założenia i wyniki'!$E$6*Znorm.Profile!B5224*((100-(24*'Założenia i wyniki'!$E$9))/100)</f>
        <v>0.14630135849056602</v>
      </c>
      <c r="C5224">
        <f>'Założenia i wyniki'!$E$8*Znorm.Profile!C5224*(1+'Założenia i wyniki'!$E$10/100)^24</f>
        <v>0.36890315000000001</v>
      </c>
      <c r="D5224">
        <f t="shared" si="243"/>
        <v>0.14630135849056602</v>
      </c>
      <c r="E5224">
        <f t="shared" si="244"/>
        <v>0</v>
      </c>
      <c r="F5224">
        <f t="shared" si="245"/>
        <v>0.22260179150943399</v>
      </c>
    </row>
    <row r="5225" spans="1:6" x14ac:dyDescent="0.25">
      <c r="A5225">
        <v>5216</v>
      </c>
      <c r="B5225">
        <f>'Założenia i wyniki'!$E$6*Znorm.Profile!B5225*((100-(24*'Założenia i wyniki'!$E$9))/100)</f>
        <v>0.62066596226415094</v>
      </c>
      <c r="C5225">
        <f>'Założenia i wyniki'!$E$8*Znorm.Profile!C5225*(1+'Założenia i wyniki'!$E$10/100)^24</f>
        <v>0.39477025000000004</v>
      </c>
      <c r="D5225">
        <f t="shared" si="243"/>
        <v>0.39477025000000004</v>
      </c>
      <c r="E5225">
        <f t="shared" si="244"/>
        <v>0.22589571226415089</v>
      </c>
      <c r="F5225">
        <f t="shared" si="245"/>
        <v>0</v>
      </c>
    </row>
    <row r="5226" spans="1:6" x14ac:dyDescent="0.25">
      <c r="A5226">
        <v>5217</v>
      </c>
      <c r="B5226">
        <f>'Założenia i wyniki'!$E$6*Znorm.Profile!B5226*((100-(24*'Założenia i wyniki'!$E$9))/100)</f>
        <v>1.2758777358490565</v>
      </c>
      <c r="C5226">
        <f>'Założenia i wyniki'!$E$8*Znorm.Profile!C5226*(1+'Założenia i wyniki'!$E$10/100)^24</f>
        <v>0.41104245</v>
      </c>
      <c r="D5226">
        <f t="shared" si="243"/>
        <v>0.41104245</v>
      </c>
      <c r="E5226">
        <f t="shared" si="244"/>
        <v>0.86483528584905645</v>
      </c>
      <c r="F5226">
        <f t="shared" si="245"/>
        <v>0</v>
      </c>
    </row>
    <row r="5227" spans="1:6" x14ac:dyDescent="0.25">
      <c r="A5227">
        <v>5218</v>
      </c>
      <c r="B5227">
        <f>'Założenia i wyniki'!$E$6*Znorm.Profile!B5227*((100-(24*'Założenia i wyniki'!$E$9))/100)</f>
        <v>1.6261381132075474</v>
      </c>
      <c r="C5227">
        <f>'Założenia i wyniki'!$E$8*Znorm.Profile!C5227*(1+'Założenia i wyniki'!$E$10/100)^24</f>
        <v>0.42169960000000001</v>
      </c>
      <c r="D5227">
        <f t="shared" si="243"/>
        <v>0.42169960000000001</v>
      </c>
      <c r="E5227">
        <f t="shared" si="244"/>
        <v>1.2044385132075475</v>
      </c>
      <c r="F5227">
        <f t="shared" si="245"/>
        <v>0</v>
      </c>
    </row>
    <row r="5228" spans="1:6" x14ac:dyDescent="0.25">
      <c r="A5228">
        <v>5219</v>
      </c>
      <c r="B5228">
        <f>'Założenia i wyniki'!$E$6*Znorm.Profile!B5228*((100-(24*'Założenia i wyniki'!$E$9))/100)</f>
        <v>0.95587924528301882</v>
      </c>
      <c r="C5228">
        <f>'Założenia i wyniki'!$E$8*Znorm.Profile!C5228*(1+'Założenia i wyniki'!$E$10/100)^24</f>
        <v>0.41481859999999998</v>
      </c>
      <c r="D5228">
        <f t="shared" si="243"/>
        <v>0.41481859999999998</v>
      </c>
      <c r="E5228">
        <f t="shared" si="244"/>
        <v>0.54106064528301889</v>
      </c>
      <c r="F5228">
        <f t="shared" si="245"/>
        <v>0</v>
      </c>
    </row>
    <row r="5229" spans="1:6" x14ac:dyDescent="0.25">
      <c r="A5229">
        <v>5220</v>
      </c>
      <c r="B5229">
        <f>'Założenia i wyniki'!$E$6*Znorm.Profile!B5229*((100-(24*'Założenia i wyniki'!$E$9))/100)</f>
        <v>1.113515471698113</v>
      </c>
      <c r="C5229">
        <f>'Założenia i wyniki'!$E$8*Znorm.Profile!C5229*(1+'Założenia i wyniki'!$E$10/100)^24</f>
        <v>0.41140855000000004</v>
      </c>
      <c r="D5229">
        <f t="shared" si="243"/>
        <v>0.41140855000000004</v>
      </c>
      <c r="E5229">
        <f t="shared" si="244"/>
        <v>0.70210692169811306</v>
      </c>
      <c r="F5229">
        <f t="shared" si="245"/>
        <v>0</v>
      </c>
    </row>
    <row r="5230" spans="1:6" x14ac:dyDescent="0.25">
      <c r="A5230">
        <v>5221</v>
      </c>
      <c r="B5230">
        <f>'Założenia i wyniki'!$E$6*Znorm.Profile!B5230*((100-(24*'Założenia i wyniki'!$E$9))/100)</f>
        <v>1.6888724528301886</v>
      </c>
      <c r="C5230">
        <f>'Założenia i wyniki'!$E$8*Znorm.Profile!C5230*(1+'Założenia i wyniki'!$E$10/100)^24</f>
        <v>0.40638324999999997</v>
      </c>
      <c r="D5230">
        <f t="shared" si="243"/>
        <v>0.40638324999999997</v>
      </c>
      <c r="E5230">
        <f t="shared" si="244"/>
        <v>1.2824892028301886</v>
      </c>
      <c r="F5230">
        <f t="shared" si="245"/>
        <v>0</v>
      </c>
    </row>
    <row r="5231" spans="1:6" x14ac:dyDescent="0.25">
      <c r="A5231">
        <v>5222</v>
      </c>
      <c r="B5231">
        <f>'Założenia i wyniki'!$E$6*Znorm.Profile!B5231*((100-(24*'Założenia i wyniki'!$E$9))/100)</f>
        <v>1.436639245283019</v>
      </c>
      <c r="C5231">
        <f>'Założenia i wyniki'!$E$8*Znorm.Profile!C5231*(1+'Założenia i wyniki'!$E$10/100)^24</f>
        <v>0.39780159999999998</v>
      </c>
      <c r="D5231">
        <f t="shared" si="243"/>
        <v>0.39780159999999998</v>
      </c>
      <c r="E5231">
        <f t="shared" si="244"/>
        <v>1.038837645283019</v>
      </c>
      <c r="F5231">
        <f t="shared" si="245"/>
        <v>0</v>
      </c>
    </row>
    <row r="5232" spans="1:6" x14ac:dyDescent="0.25">
      <c r="A5232">
        <v>5223</v>
      </c>
      <c r="B5232">
        <f>'Założenia i wyniki'!$E$6*Znorm.Profile!B5232*((100-(24*'Założenia i wyniki'!$E$9))/100)</f>
        <v>0.33734762264150941</v>
      </c>
      <c r="C5232">
        <f>'Założenia i wyniki'!$E$8*Znorm.Profile!C5232*(1+'Założenia i wyniki'!$E$10/100)^24</f>
        <v>0.40133519999999995</v>
      </c>
      <c r="D5232">
        <f t="shared" si="243"/>
        <v>0.33734762264150941</v>
      </c>
      <c r="E5232">
        <f t="shared" si="244"/>
        <v>0</v>
      </c>
      <c r="F5232">
        <f t="shared" si="245"/>
        <v>6.3987577358490533E-2</v>
      </c>
    </row>
    <row r="5233" spans="1:6" x14ac:dyDescent="0.25">
      <c r="A5233">
        <v>5224</v>
      </c>
      <c r="B5233">
        <f>'Założenia i wyniki'!$E$6*Znorm.Profile!B5233*((100-(24*'Założenia i wyniki'!$E$9))/100)</f>
        <v>0.11327245283018865</v>
      </c>
      <c r="C5233">
        <f>'Założenia i wyniki'!$E$8*Znorm.Profile!C5233*(1+'Założenia i wyniki'!$E$10/100)^24</f>
        <v>0.40893300000000005</v>
      </c>
      <c r="D5233">
        <f t="shared" si="243"/>
        <v>0.11327245283018865</v>
      </c>
      <c r="E5233">
        <f t="shared" si="244"/>
        <v>0</v>
      </c>
      <c r="F5233">
        <f t="shared" si="245"/>
        <v>0.29566054716981138</v>
      </c>
    </row>
    <row r="5234" spans="1:6" x14ac:dyDescent="0.25">
      <c r="A5234">
        <v>5225</v>
      </c>
      <c r="B5234">
        <f>'Założenia i wyniki'!$E$6*Znorm.Profile!B5234*((100-(24*'Założenia i wyniki'!$E$9))/100)</f>
        <v>9.9140075471698105E-2</v>
      </c>
      <c r="C5234">
        <f>'Założenia i wyniki'!$E$8*Znorm.Profile!C5234*(1+'Założenia i wyniki'!$E$10/100)^24</f>
        <v>0.42031290000000004</v>
      </c>
      <c r="D5234">
        <f t="shared" si="243"/>
        <v>9.9140075471698105E-2</v>
      </c>
      <c r="E5234">
        <f t="shared" si="244"/>
        <v>0</v>
      </c>
      <c r="F5234">
        <f t="shared" si="245"/>
        <v>0.32117282452830193</v>
      </c>
    </row>
    <row r="5235" spans="1:6" x14ac:dyDescent="0.25">
      <c r="A5235">
        <v>5226</v>
      </c>
      <c r="B5235">
        <f>'Założenia i wyniki'!$E$6*Znorm.Profile!B5235*((100-(24*'Założenia i wyniki'!$E$9))/100)</f>
        <v>0.13604890566037736</v>
      </c>
      <c r="C5235">
        <f>'Założenia i wyniki'!$E$8*Znorm.Profile!C5235*(1+'Założenia i wyniki'!$E$10/100)^24</f>
        <v>0.43817095</v>
      </c>
      <c r="D5235">
        <f t="shared" si="243"/>
        <v>0.13604890566037736</v>
      </c>
      <c r="E5235">
        <f t="shared" si="244"/>
        <v>0</v>
      </c>
      <c r="F5235">
        <f t="shared" si="245"/>
        <v>0.30212204433962264</v>
      </c>
    </row>
    <row r="5236" spans="1:6" x14ac:dyDescent="0.25">
      <c r="A5236">
        <v>5227</v>
      </c>
      <c r="B5236">
        <f>'Założenia i wyniki'!$E$6*Znorm.Profile!B5236*((100-(24*'Założenia i wyniki'!$E$9))/100)</f>
        <v>4.0437350943396219E-2</v>
      </c>
      <c r="C5236">
        <f>'Założenia i wyniki'!$E$8*Znorm.Profile!C5236*(1+'Założenia i wyniki'!$E$10/100)^24</f>
        <v>0.46404154999999997</v>
      </c>
      <c r="D5236">
        <f t="shared" si="243"/>
        <v>4.0437350943396219E-2</v>
      </c>
      <c r="E5236">
        <f t="shared" si="244"/>
        <v>0</v>
      </c>
      <c r="F5236">
        <f t="shared" si="245"/>
        <v>0.42360419905660374</v>
      </c>
    </row>
    <row r="5237" spans="1:6" x14ac:dyDescent="0.25">
      <c r="A5237">
        <v>5228</v>
      </c>
      <c r="B5237">
        <f>'Założenia i wyniki'!$E$6*Znorm.Profile!B5237*((100-(24*'Założenia i wyniki'!$E$9))/100)</f>
        <v>0</v>
      </c>
      <c r="C5237">
        <f>'Założenia i wyniki'!$E$8*Znorm.Profile!C5237*(1+'Założenia i wyniki'!$E$10/100)^24</f>
        <v>0.50604679999999991</v>
      </c>
      <c r="D5237">
        <f t="shared" si="243"/>
        <v>0</v>
      </c>
      <c r="E5237">
        <f t="shared" si="244"/>
        <v>0</v>
      </c>
      <c r="F5237">
        <f t="shared" si="245"/>
        <v>0.50604679999999991</v>
      </c>
    </row>
    <row r="5238" spans="1:6" x14ac:dyDescent="0.25">
      <c r="A5238">
        <v>5229</v>
      </c>
      <c r="B5238">
        <f>'Założenia i wyniki'!$E$6*Znorm.Profile!B5238*((100-(24*'Założenia i wyniki'!$E$9))/100)</f>
        <v>0</v>
      </c>
      <c r="C5238">
        <f>'Założenia i wyniki'!$E$8*Znorm.Profile!C5238*(1+'Założenia i wyniki'!$E$10/100)^24</f>
        <v>0.50250304999999995</v>
      </c>
      <c r="D5238">
        <f t="shared" si="243"/>
        <v>0</v>
      </c>
      <c r="E5238">
        <f t="shared" si="244"/>
        <v>0</v>
      </c>
      <c r="F5238">
        <f t="shared" si="245"/>
        <v>0.50250304999999995</v>
      </c>
    </row>
    <row r="5239" spans="1:6" x14ac:dyDescent="0.25">
      <c r="A5239">
        <v>5230</v>
      </c>
      <c r="B5239">
        <f>'Założenia i wyniki'!$E$6*Znorm.Profile!B5239*((100-(24*'Założenia i wyniki'!$E$9))/100)</f>
        <v>0</v>
      </c>
      <c r="C5239">
        <f>'Założenia i wyniki'!$E$8*Znorm.Profile!C5239*(1+'Założenia i wyniki'!$E$10/100)^24</f>
        <v>0.42432494999999998</v>
      </c>
      <c r="D5239">
        <f t="shared" si="243"/>
        <v>0</v>
      </c>
      <c r="E5239">
        <f t="shared" si="244"/>
        <v>0</v>
      </c>
      <c r="F5239">
        <f t="shared" si="245"/>
        <v>0.42432494999999998</v>
      </c>
    </row>
    <row r="5240" spans="1:6" x14ac:dyDescent="0.25">
      <c r="A5240">
        <v>5231</v>
      </c>
      <c r="B5240">
        <f>'Założenia i wyniki'!$E$6*Znorm.Profile!B5240*((100-(24*'Założenia i wyniki'!$E$9))/100)</f>
        <v>0</v>
      </c>
      <c r="C5240">
        <f>'Założenia i wyniki'!$E$8*Znorm.Profile!C5240*(1+'Założenia i wyniki'!$E$10/100)^24</f>
        <v>0.32779845000000002</v>
      </c>
      <c r="D5240">
        <f t="shared" si="243"/>
        <v>0</v>
      </c>
      <c r="E5240">
        <f t="shared" si="244"/>
        <v>0</v>
      </c>
      <c r="F5240">
        <f t="shared" si="245"/>
        <v>0.32779845000000002</v>
      </c>
    </row>
    <row r="5241" spans="1:6" x14ac:dyDescent="0.25">
      <c r="A5241">
        <v>5232</v>
      </c>
      <c r="B5241">
        <f>'Założenia i wyniki'!$E$6*Znorm.Profile!B5241*((100-(24*'Założenia i wyniki'!$E$9))/100)</f>
        <v>0</v>
      </c>
      <c r="C5241">
        <f>'Założenia i wyniki'!$E$8*Znorm.Profile!C5241*(1+'Założenia i wyniki'!$E$10/100)^24</f>
        <v>0.26816369999999995</v>
      </c>
      <c r="D5241">
        <f t="shared" si="243"/>
        <v>0</v>
      </c>
      <c r="E5241">
        <f t="shared" si="244"/>
        <v>0</v>
      </c>
      <c r="F5241">
        <f t="shared" si="245"/>
        <v>0.26816369999999995</v>
      </c>
    </row>
    <row r="5242" spans="1:6" x14ac:dyDescent="0.25">
      <c r="A5242">
        <v>5233</v>
      </c>
      <c r="B5242">
        <f>'Założenia i wyniki'!$E$6*Znorm.Profile!B5242*((100-(24*'Założenia i wyniki'!$E$9))/100)</f>
        <v>0</v>
      </c>
      <c r="C5242">
        <f>'Założenia i wyniki'!$E$8*Znorm.Profile!C5242*(1+'Założenia i wyniki'!$E$10/100)^24</f>
        <v>0.22989540000000003</v>
      </c>
      <c r="D5242">
        <f t="shared" si="243"/>
        <v>0</v>
      </c>
      <c r="E5242">
        <f t="shared" si="244"/>
        <v>0</v>
      </c>
      <c r="F5242">
        <f t="shared" si="245"/>
        <v>0.22989540000000003</v>
      </c>
    </row>
    <row r="5243" spans="1:6" x14ac:dyDescent="0.25">
      <c r="A5243">
        <v>5234</v>
      </c>
      <c r="B5243">
        <f>'Założenia i wyniki'!$E$6*Znorm.Profile!B5243*((100-(24*'Założenia i wyniki'!$E$9))/100)</f>
        <v>0</v>
      </c>
      <c r="C5243">
        <f>'Założenia i wyniki'!$E$8*Znorm.Profile!C5243*(1+'Założenia i wyniki'!$E$10/100)^24</f>
        <v>0.2148139</v>
      </c>
      <c r="D5243">
        <f t="shared" si="243"/>
        <v>0</v>
      </c>
      <c r="E5243">
        <f t="shared" si="244"/>
        <v>0</v>
      </c>
      <c r="F5243">
        <f t="shared" si="245"/>
        <v>0.2148139</v>
      </c>
    </row>
    <row r="5244" spans="1:6" x14ac:dyDescent="0.25">
      <c r="A5244">
        <v>5235</v>
      </c>
      <c r="B5244">
        <f>'Założenia i wyniki'!$E$6*Znorm.Profile!B5244*((100-(24*'Założenia i wyniki'!$E$9))/100)</f>
        <v>0</v>
      </c>
      <c r="C5244">
        <f>'Założenia i wyniki'!$E$8*Znorm.Profile!C5244*(1+'Założenia i wyniki'!$E$10/100)^24</f>
        <v>0.2126516</v>
      </c>
      <c r="D5244">
        <f t="shared" si="243"/>
        <v>0</v>
      </c>
      <c r="E5244">
        <f t="shared" si="244"/>
        <v>0</v>
      </c>
      <c r="F5244">
        <f t="shared" si="245"/>
        <v>0.2126516</v>
      </c>
    </row>
    <row r="5245" spans="1:6" x14ac:dyDescent="0.25">
      <c r="A5245">
        <v>5236</v>
      </c>
      <c r="B5245">
        <f>'Założenia i wyniki'!$E$6*Znorm.Profile!B5245*((100-(24*'Założenia i wyniki'!$E$9))/100)</f>
        <v>0</v>
      </c>
      <c r="C5245">
        <f>'Założenia i wyniki'!$E$8*Znorm.Profile!C5245*(1+'Założenia i wyniki'!$E$10/100)^24</f>
        <v>0.22412250000000003</v>
      </c>
      <c r="D5245">
        <f t="shared" si="243"/>
        <v>0</v>
      </c>
      <c r="E5245">
        <f t="shared" si="244"/>
        <v>0</v>
      </c>
      <c r="F5245">
        <f t="shared" si="245"/>
        <v>0.22412250000000003</v>
      </c>
    </row>
    <row r="5246" spans="1:6" x14ac:dyDescent="0.25">
      <c r="A5246">
        <v>5237</v>
      </c>
      <c r="B5246">
        <f>'Założenia i wyniki'!$E$6*Znorm.Profile!B5246*((100-(24*'Założenia i wyniki'!$E$9))/100)</f>
        <v>1.7625071698113208E-3</v>
      </c>
      <c r="C5246">
        <f>'Założenia i wyniki'!$E$8*Znorm.Profile!C5246*(1+'Założenia i wyniki'!$E$10/100)^24</f>
        <v>0.26144475</v>
      </c>
      <c r="D5246">
        <f t="shared" si="243"/>
        <v>1.7625071698113208E-3</v>
      </c>
      <c r="E5246">
        <f t="shared" si="244"/>
        <v>0</v>
      </c>
      <c r="F5246">
        <f t="shared" si="245"/>
        <v>0.2596822428301887</v>
      </c>
    </row>
    <row r="5247" spans="1:6" x14ac:dyDescent="0.25">
      <c r="A5247">
        <v>5238</v>
      </c>
      <c r="B5247">
        <f>'Założenia i wyniki'!$E$6*Znorm.Profile!B5247*((100-(24*'Założenia i wyniki'!$E$9))/100)</f>
        <v>0.13694837735849055</v>
      </c>
      <c r="C5247">
        <f>'Założenia i wyniki'!$E$8*Znorm.Profile!C5247*(1+'Założenia i wyniki'!$E$10/100)^24</f>
        <v>0.30866955000000001</v>
      </c>
      <c r="D5247">
        <f t="shared" si="243"/>
        <v>0.13694837735849055</v>
      </c>
      <c r="E5247">
        <f t="shared" si="244"/>
        <v>0</v>
      </c>
      <c r="F5247">
        <f t="shared" si="245"/>
        <v>0.17172117264150946</v>
      </c>
    </row>
    <row r="5248" spans="1:6" x14ac:dyDescent="0.25">
      <c r="A5248">
        <v>5239</v>
      </c>
      <c r="B5248">
        <f>'Założenia i wyniki'!$E$6*Znorm.Profile!B5248*((100-(24*'Założenia i wyniki'!$E$9))/100)</f>
        <v>0.49361177358490554</v>
      </c>
      <c r="C5248">
        <f>'Założenia i wyniki'!$E$8*Znorm.Profile!C5248*(1+'Założenia i wyniki'!$E$10/100)^24</f>
        <v>0.35858445000000005</v>
      </c>
      <c r="D5248">
        <f t="shared" si="243"/>
        <v>0.35858445000000005</v>
      </c>
      <c r="E5248">
        <f t="shared" si="244"/>
        <v>0.13502732358490549</v>
      </c>
      <c r="F5248">
        <f t="shared" si="245"/>
        <v>0</v>
      </c>
    </row>
    <row r="5249" spans="1:6" x14ac:dyDescent="0.25">
      <c r="A5249">
        <v>5240</v>
      </c>
      <c r="B5249">
        <f>'Założenia i wyniki'!$E$6*Znorm.Profile!B5249*((100-(24*'Założenia i wyniki'!$E$9))/100)</f>
        <v>0.99071471698113212</v>
      </c>
      <c r="C5249">
        <f>'Założenia i wyniki'!$E$8*Znorm.Profile!C5249*(1+'Założenia i wyniki'!$E$10/100)^24</f>
        <v>0.39165279999999997</v>
      </c>
      <c r="D5249">
        <f t="shared" si="243"/>
        <v>0.39165279999999997</v>
      </c>
      <c r="E5249">
        <f t="shared" si="244"/>
        <v>0.5990619169811322</v>
      </c>
      <c r="F5249">
        <f t="shared" si="245"/>
        <v>0</v>
      </c>
    </row>
    <row r="5250" spans="1:6" x14ac:dyDescent="0.25">
      <c r="A5250">
        <v>5241</v>
      </c>
      <c r="B5250">
        <f>'Założenia i wyniki'!$E$6*Znorm.Profile!B5250*((100-(24*'Założenia i wyniki'!$E$9))/100)</f>
        <v>1.4396883018867923</v>
      </c>
      <c r="C5250">
        <f>'Założenia i wyniki'!$E$8*Znorm.Profile!C5250*(1+'Założenia i wyniki'!$E$10/100)^24</f>
        <v>0.40545540000000002</v>
      </c>
      <c r="D5250">
        <f t="shared" si="243"/>
        <v>0.40545540000000002</v>
      </c>
      <c r="E5250">
        <f t="shared" si="244"/>
        <v>1.0342329018867922</v>
      </c>
      <c r="F5250">
        <f t="shared" si="245"/>
        <v>0</v>
      </c>
    </row>
    <row r="5251" spans="1:6" x14ac:dyDescent="0.25">
      <c r="A5251">
        <v>5242</v>
      </c>
      <c r="B5251">
        <f>'Założenia i wyniki'!$E$6*Znorm.Profile!B5251*((100-(24*'Założenia i wyniki'!$E$9))/100)</f>
        <v>1.7314830188679242</v>
      </c>
      <c r="C5251">
        <f>'Założenia i wyniki'!$E$8*Znorm.Profile!C5251*(1+'Założenia i wyniki'!$E$10/100)^24</f>
        <v>0.40729605000000002</v>
      </c>
      <c r="D5251">
        <f t="shared" si="243"/>
        <v>0.40729605000000002</v>
      </c>
      <c r="E5251">
        <f t="shared" si="244"/>
        <v>1.3241869688679242</v>
      </c>
      <c r="F5251">
        <f t="shared" si="245"/>
        <v>0</v>
      </c>
    </row>
    <row r="5252" spans="1:6" x14ac:dyDescent="0.25">
      <c r="A5252">
        <v>5243</v>
      </c>
      <c r="B5252">
        <f>'Założenia i wyniki'!$E$6*Znorm.Profile!B5252*((100-(24*'Założenia i wyniki'!$E$9))/100)</f>
        <v>1.8562656603773582</v>
      </c>
      <c r="C5252">
        <f>'Założenia i wyniki'!$E$8*Znorm.Profile!C5252*(1+'Założenia i wyniki'!$E$10/100)^24</f>
        <v>0.40454960000000001</v>
      </c>
      <c r="D5252">
        <f t="shared" si="243"/>
        <v>0.40454960000000001</v>
      </c>
      <c r="E5252">
        <f t="shared" si="244"/>
        <v>1.4517160603773582</v>
      </c>
      <c r="F5252">
        <f t="shared" si="245"/>
        <v>0</v>
      </c>
    </row>
    <row r="5253" spans="1:6" x14ac:dyDescent="0.25">
      <c r="A5253">
        <v>5244</v>
      </c>
      <c r="B5253">
        <f>'Założenia i wyniki'!$E$6*Znorm.Profile!B5253*((100-(24*'Założenia i wyniki'!$E$9))/100)</f>
        <v>1.5577630188679243</v>
      </c>
      <c r="C5253">
        <f>'Założenia i wyniki'!$E$8*Znorm.Profile!C5253*(1+'Założenia i wyniki'!$E$10/100)^24</f>
        <v>0.40276005000000004</v>
      </c>
      <c r="D5253">
        <f t="shared" si="243"/>
        <v>0.40276005000000004</v>
      </c>
      <c r="E5253">
        <f t="shared" si="244"/>
        <v>1.1550029688679242</v>
      </c>
      <c r="F5253">
        <f t="shared" si="245"/>
        <v>0</v>
      </c>
    </row>
    <row r="5254" spans="1:6" x14ac:dyDescent="0.25">
      <c r="A5254">
        <v>5245</v>
      </c>
      <c r="B5254">
        <f>'Założenia i wyniki'!$E$6*Znorm.Profile!B5254*((100-(24*'Założenia i wyniki'!$E$9))/100)</f>
        <v>0.16426030188679247</v>
      </c>
      <c r="C5254">
        <f>'Założenia i wyniki'!$E$8*Znorm.Profile!C5254*(1+'Założenia i wyniki'!$E$10/100)^24</f>
        <v>0.40612424999999996</v>
      </c>
      <c r="D5254">
        <f t="shared" si="243"/>
        <v>0.16426030188679247</v>
      </c>
      <c r="E5254">
        <f t="shared" si="244"/>
        <v>0</v>
      </c>
      <c r="F5254">
        <f t="shared" si="245"/>
        <v>0.24186394811320749</v>
      </c>
    </row>
    <row r="5255" spans="1:6" x14ac:dyDescent="0.25">
      <c r="A5255">
        <v>5246</v>
      </c>
      <c r="B5255">
        <f>'Założenia i wyniki'!$E$6*Znorm.Profile!B5255*((100-(24*'Założenia i wyniki'!$E$9))/100)</f>
        <v>0.76889584905660369</v>
      </c>
      <c r="C5255">
        <f>'Założenia i wyniki'!$E$8*Znorm.Profile!C5255*(1+'Założenia i wyniki'!$E$10/100)^24</f>
        <v>0.39898844999999999</v>
      </c>
      <c r="D5255">
        <f t="shared" si="243"/>
        <v>0.39898844999999999</v>
      </c>
      <c r="E5255">
        <f t="shared" si="244"/>
        <v>0.36990739905660369</v>
      </c>
      <c r="F5255">
        <f t="shared" si="245"/>
        <v>0</v>
      </c>
    </row>
    <row r="5256" spans="1:6" x14ac:dyDescent="0.25">
      <c r="A5256">
        <v>5247</v>
      </c>
      <c r="B5256">
        <f>'Założenia i wyniki'!$E$6*Znorm.Profile!B5256*((100-(24*'Założenia i wyniki'!$E$9))/100)</f>
        <v>1.5096641509433959</v>
      </c>
      <c r="C5256">
        <f>'Założenia i wyniki'!$E$8*Znorm.Profile!C5256*(1+'Założenia i wyniki'!$E$10/100)^24</f>
        <v>0.41002115</v>
      </c>
      <c r="D5256">
        <f t="shared" si="243"/>
        <v>0.41002115</v>
      </c>
      <c r="E5256">
        <f t="shared" si="244"/>
        <v>1.099643000943396</v>
      </c>
      <c r="F5256">
        <f t="shared" si="245"/>
        <v>0</v>
      </c>
    </row>
    <row r="5257" spans="1:6" x14ac:dyDescent="0.25">
      <c r="A5257">
        <v>5248</v>
      </c>
      <c r="B5257">
        <f>'Założenia i wyniki'!$E$6*Znorm.Profile!B5257*((100-(24*'Założenia i wyniki'!$E$9))/100)</f>
        <v>1.1349350943396226</v>
      </c>
      <c r="C5257">
        <f>'Założenia i wyniki'!$E$8*Znorm.Profile!C5257*(1+'Założenia i wyniki'!$E$10/100)^24</f>
        <v>0.41679644999999999</v>
      </c>
      <c r="D5257">
        <f t="shared" si="243"/>
        <v>0.41679644999999999</v>
      </c>
      <c r="E5257">
        <f t="shared" si="244"/>
        <v>0.7181386443396226</v>
      </c>
      <c r="F5257">
        <f t="shared" si="245"/>
        <v>0</v>
      </c>
    </row>
    <row r="5258" spans="1:6" x14ac:dyDescent="0.25">
      <c r="A5258">
        <v>5249</v>
      </c>
      <c r="B5258">
        <f>'Założenia i wyniki'!$E$6*Znorm.Profile!B5258*((100-(24*'Założenia i wyniki'!$E$9))/100)</f>
        <v>0.65633230188679237</v>
      </c>
      <c r="C5258">
        <f>'Założenia i wyniki'!$E$8*Znorm.Profile!C5258*(1+'Założenia i wyniki'!$E$10/100)^24</f>
        <v>0.42518175000000002</v>
      </c>
      <c r="D5258">
        <f t="shared" si="243"/>
        <v>0.42518175000000002</v>
      </c>
      <c r="E5258">
        <f t="shared" si="244"/>
        <v>0.23115055188679234</v>
      </c>
      <c r="F5258">
        <f t="shared" si="245"/>
        <v>0</v>
      </c>
    </row>
    <row r="5259" spans="1:6" x14ac:dyDescent="0.25">
      <c r="A5259">
        <v>5250</v>
      </c>
      <c r="B5259">
        <f>'Założenia i wyniki'!$E$6*Znorm.Profile!B5259*((100-(24*'Założenia i wyniki'!$E$9))/100)</f>
        <v>0.2372242264150943</v>
      </c>
      <c r="C5259">
        <f>'Założenia i wyniki'!$E$8*Znorm.Profile!C5259*(1+'Założenia i wyniki'!$E$10/100)^24</f>
        <v>0.44170980000000004</v>
      </c>
      <c r="D5259">
        <f t="shared" ref="D5259:D5322" si="246">IF(B5259&lt;=C5259,B5259,C5259)</f>
        <v>0.2372242264150943</v>
      </c>
      <c r="E5259">
        <f t="shared" ref="E5259:E5322" si="247">IF(B5259&gt;C5259,B5259-C5259,0)</f>
        <v>0</v>
      </c>
      <c r="F5259">
        <f t="shared" ref="F5259:F5322" si="248">IF(B5259&lt;C5259,C5259-B5259,0)</f>
        <v>0.20448557358490574</v>
      </c>
    </row>
    <row r="5260" spans="1:6" x14ac:dyDescent="0.25">
      <c r="A5260">
        <v>5251</v>
      </c>
      <c r="B5260">
        <f>'Założenia i wyniki'!$E$6*Znorm.Profile!B5260*((100-(24*'Założenia i wyniki'!$E$9))/100)</f>
        <v>4.7066762264150935E-2</v>
      </c>
      <c r="C5260">
        <f>'Założenia i wyniki'!$E$8*Znorm.Profile!C5260*(1+'Założenia i wyniki'!$E$10/100)^24</f>
        <v>0.46249419999999997</v>
      </c>
      <c r="D5260">
        <f t="shared" si="246"/>
        <v>4.7066762264150935E-2</v>
      </c>
      <c r="E5260">
        <f t="shared" si="247"/>
        <v>0</v>
      </c>
      <c r="F5260">
        <f t="shared" si="248"/>
        <v>0.415427437735849</v>
      </c>
    </row>
    <row r="5261" spans="1:6" x14ac:dyDescent="0.25">
      <c r="A5261">
        <v>5252</v>
      </c>
      <c r="B5261">
        <f>'Założenia i wyniki'!$E$6*Znorm.Profile!B5261*((100-(24*'Założenia i wyniki'!$E$9))/100)</f>
        <v>0</v>
      </c>
      <c r="C5261">
        <f>'Założenia i wyniki'!$E$8*Znorm.Profile!C5261*(1+'Założenia i wyniki'!$E$10/100)^24</f>
        <v>0.48794340000000003</v>
      </c>
      <c r="D5261">
        <f t="shared" si="246"/>
        <v>0</v>
      </c>
      <c r="E5261">
        <f t="shared" si="247"/>
        <v>0</v>
      </c>
      <c r="F5261">
        <f t="shared" si="248"/>
        <v>0.48794340000000003</v>
      </c>
    </row>
    <row r="5262" spans="1:6" x14ac:dyDescent="0.25">
      <c r="A5262">
        <v>5253</v>
      </c>
      <c r="B5262">
        <f>'Założenia i wyniki'!$E$6*Znorm.Profile!B5262*((100-(24*'Założenia i wyniki'!$E$9))/100)</f>
        <v>0</v>
      </c>
      <c r="C5262">
        <f>'Założenia i wyniki'!$E$8*Znorm.Profile!C5262*(1+'Założenia i wyniki'!$E$10/100)^24</f>
        <v>0.47619774999999998</v>
      </c>
      <c r="D5262">
        <f t="shared" si="246"/>
        <v>0</v>
      </c>
      <c r="E5262">
        <f t="shared" si="247"/>
        <v>0</v>
      </c>
      <c r="F5262">
        <f t="shared" si="248"/>
        <v>0.47619774999999998</v>
      </c>
    </row>
    <row r="5263" spans="1:6" x14ac:dyDescent="0.25">
      <c r="A5263">
        <v>5254</v>
      </c>
      <c r="B5263">
        <f>'Założenia i wyniki'!$E$6*Znorm.Profile!B5263*((100-(24*'Założenia i wyniki'!$E$9))/100)</f>
        <v>0</v>
      </c>
      <c r="C5263">
        <f>'Założenia i wyniki'!$E$8*Znorm.Profile!C5263*(1+'Założenia i wyniki'!$E$10/100)^24</f>
        <v>0.40466579999999996</v>
      </c>
      <c r="D5263">
        <f t="shared" si="246"/>
        <v>0</v>
      </c>
      <c r="E5263">
        <f t="shared" si="247"/>
        <v>0</v>
      </c>
      <c r="F5263">
        <f t="shared" si="248"/>
        <v>0.40466579999999996</v>
      </c>
    </row>
    <row r="5264" spans="1:6" x14ac:dyDescent="0.25">
      <c r="A5264">
        <v>5255</v>
      </c>
      <c r="B5264">
        <f>'Założenia i wyniki'!$E$6*Znorm.Profile!B5264*((100-(24*'Założenia i wyniki'!$E$9))/100)</f>
        <v>0</v>
      </c>
      <c r="C5264">
        <f>'Założenia i wyniki'!$E$8*Znorm.Profile!C5264*(1+'Założenia i wyniki'!$E$10/100)^24</f>
        <v>0.32556335000000003</v>
      </c>
      <c r="D5264">
        <f t="shared" si="246"/>
        <v>0</v>
      </c>
      <c r="E5264">
        <f t="shared" si="247"/>
        <v>0</v>
      </c>
      <c r="F5264">
        <f t="shared" si="248"/>
        <v>0.32556335000000003</v>
      </c>
    </row>
    <row r="5265" spans="1:6" x14ac:dyDescent="0.25">
      <c r="A5265">
        <v>5256</v>
      </c>
      <c r="B5265">
        <f>'Założenia i wyniki'!$E$6*Znorm.Profile!B5265*((100-(24*'Założenia i wyniki'!$E$9))/100)</f>
        <v>0</v>
      </c>
      <c r="C5265">
        <f>'Założenia i wyniki'!$E$8*Znorm.Profile!C5265*(1+'Założenia i wyniki'!$E$10/100)^24</f>
        <v>0.26333055</v>
      </c>
      <c r="D5265">
        <f t="shared" si="246"/>
        <v>0</v>
      </c>
      <c r="E5265">
        <f t="shared" si="247"/>
        <v>0</v>
      </c>
      <c r="F5265">
        <f t="shared" si="248"/>
        <v>0.26333055</v>
      </c>
    </row>
    <row r="5266" spans="1:6" x14ac:dyDescent="0.25">
      <c r="A5266">
        <v>5257</v>
      </c>
      <c r="B5266">
        <f>'Założenia i wyniki'!$E$6*Znorm.Profile!B5266*((100-(24*'Założenia i wyniki'!$E$9))/100)</f>
        <v>0</v>
      </c>
      <c r="C5266">
        <f>'Założenia i wyniki'!$E$8*Znorm.Profile!C5266*(1+'Założenia i wyniki'!$E$10/100)^24</f>
        <v>0.22972950000000003</v>
      </c>
      <c r="D5266">
        <f t="shared" si="246"/>
        <v>0</v>
      </c>
      <c r="E5266">
        <f t="shared" si="247"/>
        <v>0</v>
      </c>
      <c r="F5266">
        <f t="shared" si="248"/>
        <v>0.22972950000000003</v>
      </c>
    </row>
    <row r="5267" spans="1:6" x14ac:dyDescent="0.25">
      <c r="A5267">
        <v>5258</v>
      </c>
      <c r="B5267">
        <f>'Założenia i wyniki'!$E$6*Znorm.Profile!B5267*((100-(24*'Założenia i wyniki'!$E$9))/100)</f>
        <v>0</v>
      </c>
      <c r="C5267">
        <f>'Założenia i wyniki'!$E$8*Znorm.Profile!C5267*(1+'Założenia i wyniki'!$E$10/100)^24</f>
        <v>0.21082215000000001</v>
      </c>
      <c r="D5267">
        <f t="shared" si="246"/>
        <v>0</v>
      </c>
      <c r="E5267">
        <f t="shared" si="247"/>
        <v>0</v>
      </c>
      <c r="F5267">
        <f t="shared" si="248"/>
        <v>0.21082215000000001</v>
      </c>
    </row>
    <row r="5268" spans="1:6" x14ac:dyDescent="0.25">
      <c r="A5268">
        <v>5259</v>
      </c>
      <c r="B5268">
        <f>'Założenia i wyniki'!$E$6*Znorm.Profile!B5268*((100-(24*'Założenia i wyniki'!$E$9))/100)</f>
        <v>0</v>
      </c>
      <c r="C5268">
        <f>'Założenia i wyniki'!$E$8*Znorm.Profile!C5268*(1+'Założenia i wyniki'!$E$10/100)^24</f>
        <v>0.20710164999999997</v>
      </c>
      <c r="D5268">
        <f t="shared" si="246"/>
        <v>0</v>
      </c>
      <c r="E5268">
        <f t="shared" si="247"/>
        <v>0</v>
      </c>
      <c r="F5268">
        <f t="shared" si="248"/>
        <v>0.20710164999999997</v>
      </c>
    </row>
    <row r="5269" spans="1:6" x14ac:dyDescent="0.25">
      <c r="A5269">
        <v>5260</v>
      </c>
      <c r="B5269">
        <f>'Założenia i wyniki'!$E$6*Znorm.Profile!B5269*((100-(24*'Założenia i wyniki'!$E$9))/100)</f>
        <v>0</v>
      </c>
      <c r="C5269">
        <f>'Założenia i wyniki'!$E$8*Znorm.Profile!C5269*(1+'Założenia i wyniki'!$E$10/100)^24</f>
        <v>0.21229005000000001</v>
      </c>
      <c r="D5269">
        <f t="shared" si="246"/>
        <v>0</v>
      </c>
      <c r="E5269">
        <f t="shared" si="247"/>
        <v>0</v>
      </c>
      <c r="F5269">
        <f t="shared" si="248"/>
        <v>0.21229005000000001</v>
      </c>
    </row>
    <row r="5270" spans="1:6" x14ac:dyDescent="0.25">
      <c r="A5270">
        <v>5261</v>
      </c>
      <c r="B5270">
        <f>'Założenia i wyniki'!$E$6*Znorm.Profile!B5270*((100-(24*'Założenia i wyniki'!$E$9))/100)</f>
        <v>0</v>
      </c>
      <c r="C5270">
        <f>'Założenia i wyniki'!$E$8*Znorm.Profile!C5270*(1+'Założenia i wyniki'!$E$10/100)^24</f>
        <v>0.23447934999999998</v>
      </c>
      <c r="D5270">
        <f t="shared" si="246"/>
        <v>0</v>
      </c>
      <c r="E5270">
        <f t="shared" si="247"/>
        <v>0</v>
      </c>
      <c r="F5270">
        <f t="shared" si="248"/>
        <v>0.23447934999999998</v>
      </c>
    </row>
    <row r="5271" spans="1:6" x14ac:dyDescent="0.25">
      <c r="A5271">
        <v>5262</v>
      </c>
      <c r="B5271">
        <f>'Założenia i wyniki'!$E$6*Znorm.Profile!B5271*((100-(24*'Założenia i wyniki'!$E$9))/100)</f>
        <v>4.199160754716981E-2</v>
      </c>
      <c r="C5271">
        <f>'Założenia i wyniki'!$E$8*Znorm.Profile!C5271*(1+'Założenia i wyniki'!$E$10/100)^24</f>
        <v>0.27860210000000002</v>
      </c>
      <c r="D5271">
        <f t="shared" si="246"/>
        <v>4.199160754716981E-2</v>
      </c>
      <c r="E5271">
        <f t="shared" si="247"/>
        <v>0</v>
      </c>
      <c r="F5271">
        <f t="shared" si="248"/>
        <v>0.23661049245283022</v>
      </c>
    </row>
    <row r="5272" spans="1:6" x14ac:dyDescent="0.25">
      <c r="A5272">
        <v>5263</v>
      </c>
      <c r="B5272">
        <f>'Założenia i wyniki'!$E$6*Znorm.Profile!B5272*((100-(24*'Założenia i wyniki'!$E$9))/100)</f>
        <v>8.5335471698113216E-2</v>
      </c>
      <c r="C5272">
        <f>'Założenia i wyniki'!$E$8*Znorm.Profile!C5272*(1+'Założenia i wyniki'!$E$10/100)^24</f>
        <v>0.32744530000000005</v>
      </c>
      <c r="D5272">
        <f t="shared" si="246"/>
        <v>8.5335471698113216E-2</v>
      </c>
      <c r="E5272">
        <f t="shared" si="247"/>
        <v>0</v>
      </c>
      <c r="F5272">
        <f t="shared" si="248"/>
        <v>0.24210982830188682</v>
      </c>
    </row>
    <row r="5273" spans="1:6" x14ac:dyDescent="0.25">
      <c r="A5273">
        <v>5264</v>
      </c>
      <c r="B5273">
        <f>'Założenia i wyniki'!$E$6*Znorm.Profile!B5273*((100-(24*'Założenia i wyniki'!$E$9))/100)</f>
        <v>0.23832188679245281</v>
      </c>
      <c r="C5273">
        <f>'Założenia i wyniki'!$E$8*Znorm.Profile!C5273*(1+'Założenia i wyniki'!$E$10/100)^24</f>
        <v>0.38258045000000002</v>
      </c>
      <c r="D5273">
        <f t="shared" si="246"/>
        <v>0.23832188679245281</v>
      </c>
      <c r="E5273">
        <f t="shared" si="247"/>
        <v>0</v>
      </c>
      <c r="F5273">
        <f t="shared" si="248"/>
        <v>0.14425856320754721</v>
      </c>
    </row>
    <row r="5274" spans="1:6" x14ac:dyDescent="0.25">
      <c r="A5274">
        <v>5265</v>
      </c>
      <c r="B5274">
        <f>'Założenia i wyniki'!$E$6*Znorm.Profile!B5274*((100-(24*'Założenia i wyniki'!$E$9))/100)</f>
        <v>0.54312083018867918</v>
      </c>
      <c r="C5274">
        <f>'Założenia i wyniki'!$E$8*Znorm.Profile!C5274*(1+'Założenia i wyniki'!$E$10/100)^24</f>
        <v>0.41184324999999999</v>
      </c>
      <c r="D5274">
        <f t="shared" si="246"/>
        <v>0.41184324999999999</v>
      </c>
      <c r="E5274">
        <f t="shared" si="247"/>
        <v>0.13127758018867919</v>
      </c>
      <c r="F5274">
        <f t="shared" si="248"/>
        <v>0</v>
      </c>
    </row>
    <row r="5275" spans="1:6" x14ac:dyDescent="0.25">
      <c r="A5275">
        <v>5266</v>
      </c>
      <c r="B5275">
        <f>'Założenia i wyniki'!$E$6*Znorm.Profile!B5275*((100-(24*'Założenia i wyniki'!$E$9))/100)</f>
        <v>1.398297358490566</v>
      </c>
      <c r="C5275">
        <f>'Założenia i wyniki'!$E$8*Znorm.Profile!C5275*(1+'Założenia i wyniki'!$E$10/100)^24</f>
        <v>0.43825845000000002</v>
      </c>
      <c r="D5275">
        <f t="shared" si="246"/>
        <v>0.43825845000000002</v>
      </c>
      <c r="E5275">
        <f t="shared" si="247"/>
        <v>0.96003890849056606</v>
      </c>
      <c r="F5275">
        <f t="shared" si="248"/>
        <v>0</v>
      </c>
    </row>
    <row r="5276" spans="1:6" x14ac:dyDescent="0.25">
      <c r="A5276">
        <v>5267</v>
      </c>
      <c r="B5276">
        <f>'Założenia i wyniki'!$E$6*Znorm.Profile!B5276*((100-(24*'Założenia i wyniki'!$E$9))/100)</f>
        <v>1.705566037735849</v>
      </c>
      <c r="C5276">
        <f>'Założenia i wyniki'!$E$8*Znorm.Profile!C5276*(1+'Założenia i wyniki'!$E$10/100)^24</f>
        <v>0.44636515000000004</v>
      </c>
      <c r="D5276">
        <f t="shared" si="246"/>
        <v>0.44636515000000004</v>
      </c>
      <c r="E5276">
        <f t="shared" si="247"/>
        <v>1.2592008877358489</v>
      </c>
      <c r="F5276">
        <f t="shared" si="248"/>
        <v>0</v>
      </c>
    </row>
    <row r="5277" spans="1:6" x14ac:dyDescent="0.25">
      <c r="A5277">
        <v>5268</v>
      </c>
      <c r="B5277">
        <f>'Założenia i wyniki'!$E$6*Znorm.Profile!B5277*((100-(24*'Założenia i wyniki'!$E$9))/100)</f>
        <v>0.90877132075471689</v>
      </c>
      <c r="C5277">
        <f>'Założenia i wyniki'!$E$8*Znorm.Profile!C5277*(1+'Założenia i wyniki'!$E$10/100)^24</f>
        <v>0.45498880000000003</v>
      </c>
      <c r="D5277">
        <f t="shared" si="246"/>
        <v>0.45498880000000003</v>
      </c>
      <c r="E5277">
        <f t="shared" si="247"/>
        <v>0.45378252075471687</v>
      </c>
      <c r="F5277">
        <f t="shared" si="248"/>
        <v>0</v>
      </c>
    </row>
    <row r="5278" spans="1:6" x14ac:dyDescent="0.25">
      <c r="A5278">
        <v>5269</v>
      </c>
      <c r="B5278">
        <f>'Założenia i wyniki'!$E$6*Znorm.Profile!B5278*((100-(24*'Założenia i wyniki'!$E$9))/100)</f>
        <v>0.17155516981132074</v>
      </c>
      <c r="C5278">
        <f>'Założenia i wyniki'!$E$8*Znorm.Profile!C5278*(1+'Założenia i wyniki'!$E$10/100)^24</f>
        <v>0.45206455000000001</v>
      </c>
      <c r="D5278">
        <f t="shared" si="246"/>
        <v>0.17155516981132074</v>
      </c>
      <c r="E5278">
        <f t="shared" si="247"/>
        <v>0</v>
      </c>
      <c r="F5278">
        <f t="shared" si="248"/>
        <v>0.28050938018867927</v>
      </c>
    </row>
    <row r="5279" spans="1:6" x14ac:dyDescent="0.25">
      <c r="A5279">
        <v>5270</v>
      </c>
      <c r="B5279">
        <f>'Założenia i wyniki'!$E$6*Znorm.Profile!B5279*((100-(24*'Założenia i wyniki'!$E$9))/100)</f>
        <v>0.17507683018867923</v>
      </c>
      <c r="C5279">
        <f>'Założenia i wyniki'!$E$8*Znorm.Profile!C5279*(1+'Założenia i wyniki'!$E$10/100)^24</f>
        <v>0.44842594999999996</v>
      </c>
      <c r="D5279">
        <f t="shared" si="246"/>
        <v>0.17507683018867923</v>
      </c>
      <c r="E5279">
        <f t="shared" si="247"/>
        <v>0</v>
      </c>
      <c r="F5279">
        <f t="shared" si="248"/>
        <v>0.27334911981132071</v>
      </c>
    </row>
    <row r="5280" spans="1:6" x14ac:dyDescent="0.25">
      <c r="A5280">
        <v>5271</v>
      </c>
      <c r="B5280">
        <f>'Założenia i wyniki'!$E$6*Znorm.Profile!B5280*((100-(24*'Założenia i wyniki'!$E$9))/100)</f>
        <v>0.24794166037735843</v>
      </c>
      <c r="C5280">
        <f>'Założenia i wyniki'!$E$8*Znorm.Profile!C5280*(1+'Założenia i wyniki'!$E$10/100)^24</f>
        <v>0.45103205000000007</v>
      </c>
      <c r="D5280">
        <f t="shared" si="246"/>
        <v>0.24794166037735843</v>
      </c>
      <c r="E5280">
        <f t="shared" si="247"/>
        <v>0</v>
      </c>
      <c r="F5280">
        <f t="shared" si="248"/>
        <v>0.20309038962264164</v>
      </c>
    </row>
    <row r="5281" spans="1:6" x14ac:dyDescent="0.25">
      <c r="A5281">
        <v>5272</v>
      </c>
      <c r="B5281">
        <f>'Założenia i wyniki'!$E$6*Znorm.Profile!B5281*((100-(24*'Założenia i wyniki'!$E$9))/100)</f>
        <v>0.21959305660377357</v>
      </c>
      <c r="C5281">
        <f>'Założenia i wyniki'!$E$8*Znorm.Profile!C5281*(1+'Założenia i wyniki'!$E$10/100)^24</f>
        <v>0.45204669999999997</v>
      </c>
      <c r="D5281">
        <f t="shared" si="246"/>
        <v>0.21959305660377357</v>
      </c>
      <c r="E5281">
        <f t="shared" si="247"/>
        <v>0</v>
      </c>
      <c r="F5281">
        <f t="shared" si="248"/>
        <v>0.2324536433962264</v>
      </c>
    </row>
    <row r="5282" spans="1:6" x14ac:dyDescent="0.25">
      <c r="A5282">
        <v>5273</v>
      </c>
      <c r="B5282">
        <f>'Założenia i wyniki'!$E$6*Znorm.Profile!B5282*((100-(24*'Założenia i wyniki'!$E$9))/100)</f>
        <v>0.10436158490566037</v>
      </c>
      <c r="C5282">
        <f>'Założenia i wyniki'!$E$8*Znorm.Profile!C5282*(1+'Założenia i wyniki'!$E$10/100)^24</f>
        <v>0.43829414999999999</v>
      </c>
      <c r="D5282">
        <f t="shared" si="246"/>
        <v>0.10436158490566037</v>
      </c>
      <c r="E5282">
        <f t="shared" si="247"/>
        <v>0</v>
      </c>
      <c r="F5282">
        <f t="shared" si="248"/>
        <v>0.33393256509433961</v>
      </c>
    </row>
    <row r="5283" spans="1:6" x14ac:dyDescent="0.25">
      <c r="A5283">
        <v>5274</v>
      </c>
      <c r="B5283">
        <f>'Założenia i wyniki'!$E$6*Znorm.Profile!B5283*((100-(24*'Założenia i wyniki'!$E$9))/100)</f>
        <v>6.8053418867924514E-2</v>
      </c>
      <c r="C5283">
        <f>'Założenia i wyniki'!$E$8*Znorm.Profile!C5283*(1+'Założenia i wyniki'!$E$10/100)^24</f>
        <v>0.43500345000000001</v>
      </c>
      <c r="D5283">
        <f t="shared" si="246"/>
        <v>6.8053418867924514E-2</v>
      </c>
      <c r="E5283">
        <f t="shared" si="247"/>
        <v>0</v>
      </c>
      <c r="F5283">
        <f t="shared" si="248"/>
        <v>0.36695003113207547</v>
      </c>
    </row>
    <row r="5284" spans="1:6" x14ac:dyDescent="0.25">
      <c r="A5284">
        <v>5275</v>
      </c>
      <c r="B5284">
        <f>'Założenia i wyniki'!$E$6*Znorm.Profile!B5284*((100-(24*'Założenia i wyniki'!$E$9))/100)</f>
        <v>2.4865056603773583E-4</v>
      </c>
      <c r="C5284">
        <f>'Założenia i wyniki'!$E$8*Znorm.Profile!C5284*(1+'Założenia i wyniki'!$E$10/100)^24</f>
        <v>0.45412534999999998</v>
      </c>
      <c r="D5284">
        <f t="shared" si="246"/>
        <v>2.4865056603773583E-4</v>
      </c>
      <c r="E5284">
        <f t="shared" si="247"/>
        <v>0</v>
      </c>
      <c r="F5284">
        <f t="shared" si="248"/>
        <v>0.45387669943396225</v>
      </c>
    </row>
    <row r="5285" spans="1:6" x14ac:dyDescent="0.25">
      <c r="A5285">
        <v>5276</v>
      </c>
      <c r="B5285">
        <f>'Założenia i wyniki'!$E$6*Znorm.Profile!B5285*((100-(24*'Założenia i wyniki'!$E$9))/100)</f>
        <v>0</v>
      </c>
      <c r="C5285">
        <f>'Założenia i wyniki'!$E$8*Znorm.Profile!C5285*(1+'Założenia i wyniki'!$E$10/100)^24</f>
        <v>0.48131789999999997</v>
      </c>
      <c r="D5285">
        <f t="shared" si="246"/>
        <v>0</v>
      </c>
      <c r="E5285">
        <f t="shared" si="247"/>
        <v>0</v>
      </c>
      <c r="F5285">
        <f t="shared" si="248"/>
        <v>0.48131789999999997</v>
      </c>
    </row>
    <row r="5286" spans="1:6" x14ac:dyDescent="0.25">
      <c r="A5286">
        <v>5277</v>
      </c>
      <c r="B5286">
        <f>'Założenia i wyniki'!$E$6*Znorm.Profile!B5286*((100-(24*'Założenia i wyniki'!$E$9))/100)</f>
        <v>0</v>
      </c>
      <c r="C5286">
        <f>'Założenia i wyniki'!$E$8*Znorm.Profile!C5286*(1+'Założenia i wyniki'!$E$10/100)^24</f>
        <v>0.47867364999999995</v>
      </c>
      <c r="D5286">
        <f t="shared" si="246"/>
        <v>0</v>
      </c>
      <c r="E5286">
        <f t="shared" si="247"/>
        <v>0</v>
      </c>
      <c r="F5286">
        <f t="shared" si="248"/>
        <v>0.47867364999999995</v>
      </c>
    </row>
    <row r="5287" spans="1:6" x14ac:dyDescent="0.25">
      <c r="A5287">
        <v>5278</v>
      </c>
      <c r="B5287">
        <f>'Założenia i wyniki'!$E$6*Znorm.Profile!B5287*((100-(24*'Założenia i wyniki'!$E$9))/100)</f>
        <v>0</v>
      </c>
      <c r="C5287">
        <f>'Założenia i wyniki'!$E$8*Znorm.Profile!C5287*(1+'Założenia i wyniki'!$E$10/100)^24</f>
        <v>0.41473250000000006</v>
      </c>
      <c r="D5287">
        <f t="shared" si="246"/>
        <v>0</v>
      </c>
      <c r="E5287">
        <f t="shared" si="247"/>
        <v>0</v>
      </c>
      <c r="F5287">
        <f t="shared" si="248"/>
        <v>0.41473250000000006</v>
      </c>
    </row>
    <row r="5288" spans="1:6" x14ac:dyDescent="0.25">
      <c r="A5288">
        <v>5279</v>
      </c>
      <c r="B5288">
        <f>'Założenia i wyniki'!$E$6*Znorm.Profile!B5288*((100-(24*'Założenia i wyniki'!$E$9))/100)</f>
        <v>0</v>
      </c>
      <c r="C5288">
        <f>'Założenia i wyniki'!$E$8*Znorm.Profile!C5288*(1+'Założenia i wyniki'!$E$10/100)^24</f>
        <v>0.33089035</v>
      </c>
      <c r="D5288">
        <f t="shared" si="246"/>
        <v>0</v>
      </c>
      <c r="E5288">
        <f t="shared" si="247"/>
        <v>0</v>
      </c>
      <c r="F5288">
        <f t="shared" si="248"/>
        <v>0.33089035</v>
      </c>
    </row>
    <row r="5289" spans="1:6" x14ac:dyDescent="0.25">
      <c r="A5289">
        <v>5280</v>
      </c>
      <c r="B5289">
        <f>'Założenia i wyniki'!$E$6*Znorm.Profile!B5289*((100-(24*'Założenia i wyniki'!$E$9))/100)</f>
        <v>0</v>
      </c>
      <c r="C5289">
        <f>'Założenia i wyniki'!$E$8*Znorm.Profile!C5289*(1+'Założenia i wyniki'!$E$10/100)^24</f>
        <v>0.26778534999999998</v>
      </c>
      <c r="D5289">
        <f t="shared" si="246"/>
        <v>0</v>
      </c>
      <c r="E5289">
        <f t="shared" si="247"/>
        <v>0</v>
      </c>
      <c r="F5289">
        <f t="shared" si="248"/>
        <v>0.26778534999999998</v>
      </c>
    </row>
    <row r="5290" spans="1:6" x14ac:dyDescent="0.25">
      <c r="A5290">
        <v>5281</v>
      </c>
      <c r="B5290">
        <f>'Założenia i wyniki'!$E$6*Znorm.Profile!B5290*((100-(24*'Założenia i wyniki'!$E$9))/100)</f>
        <v>0</v>
      </c>
      <c r="C5290">
        <f>'Założenia i wyniki'!$E$8*Znorm.Profile!C5290*(1+'Założenia i wyniki'!$E$10/100)^24</f>
        <v>0.23259985</v>
      </c>
      <c r="D5290">
        <f t="shared" si="246"/>
        <v>0</v>
      </c>
      <c r="E5290">
        <f t="shared" si="247"/>
        <v>0</v>
      </c>
      <c r="F5290">
        <f t="shared" si="248"/>
        <v>0.23259985</v>
      </c>
    </row>
    <row r="5291" spans="1:6" x14ac:dyDescent="0.25">
      <c r="A5291">
        <v>5282</v>
      </c>
      <c r="B5291">
        <f>'Założenia i wyniki'!$E$6*Znorm.Profile!B5291*((100-(24*'Założenia i wyniki'!$E$9))/100)</f>
        <v>0</v>
      </c>
      <c r="C5291">
        <f>'Założenia i wyniki'!$E$8*Znorm.Profile!C5291*(1+'Założenia i wyniki'!$E$10/100)^24</f>
        <v>0.21359344999999999</v>
      </c>
      <c r="D5291">
        <f t="shared" si="246"/>
        <v>0</v>
      </c>
      <c r="E5291">
        <f t="shared" si="247"/>
        <v>0</v>
      </c>
      <c r="F5291">
        <f t="shared" si="248"/>
        <v>0.21359344999999999</v>
      </c>
    </row>
    <row r="5292" spans="1:6" x14ac:dyDescent="0.25">
      <c r="A5292">
        <v>5283</v>
      </c>
      <c r="B5292">
        <f>'Założenia i wyniki'!$E$6*Znorm.Profile!B5292*((100-(24*'Założenia i wyniki'!$E$9))/100)</f>
        <v>0</v>
      </c>
      <c r="C5292">
        <f>'Założenia i wyniki'!$E$8*Znorm.Profile!C5292*(1+'Założenia i wyniki'!$E$10/100)^24</f>
        <v>0.20522774999999999</v>
      </c>
      <c r="D5292">
        <f t="shared" si="246"/>
        <v>0</v>
      </c>
      <c r="E5292">
        <f t="shared" si="247"/>
        <v>0</v>
      </c>
      <c r="F5292">
        <f t="shared" si="248"/>
        <v>0.20522774999999999</v>
      </c>
    </row>
    <row r="5293" spans="1:6" x14ac:dyDescent="0.25">
      <c r="A5293">
        <v>5284</v>
      </c>
      <c r="B5293">
        <f>'Założenia i wyniki'!$E$6*Znorm.Profile!B5293*((100-(24*'Założenia i wyniki'!$E$9))/100)</f>
        <v>0</v>
      </c>
      <c r="C5293">
        <f>'Założenia i wyniki'!$E$8*Znorm.Profile!C5293*(1+'Założenia i wyniki'!$E$10/100)^24</f>
        <v>0.20634949999999999</v>
      </c>
      <c r="D5293">
        <f t="shared" si="246"/>
        <v>0</v>
      </c>
      <c r="E5293">
        <f t="shared" si="247"/>
        <v>0</v>
      </c>
      <c r="F5293">
        <f t="shared" si="248"/>
        <v>0.20634949999999999</v>
      </c>
    </row>
    <row r="5294" spans="1:6" x14ac:dyDescent="0.25">
      <c r="A5294">
        <v>5285</v>
      </c>
      <c r="B5294">
        <f>'Założenia i wyniki'!$E$6*Znorm.Profile!B5294*((100-(24*'Założenia i wyniki'!$E$9))/100)</f>
        <v>0</v>
      </c>
      <c r="C5294">
        <f>'Założenia i wyniki'!$E$8*Znorm.Profile!C5294*(1+'Założenia i wyniki'!$E$10/100)^24</f>
        <v>0.22749405</v>
      </c>
      <c r="D5294">
        <f t="shared" si="246"/>
        <v>0</v>
      </c>
      <c r="E5294">
        <f t="shared" si="247"/>
        <v>0</v>
      </c>
      <c r="F5294">
        <f t="shared" si="248"/>
        <v>0.22749405</v>
      </c>
    </row>
    <row r="5295" spans="1:6" x14ac:dyDescent="0.25">
      <c r="A5295">
        <v>5286</v>
      </c>
      <c r="B5295">
        <f>'Założenia i wyniki'!$E$6*Znorm.Profile!B5295*((100-(24*'Założenia i wyniki'!$E$9))/100)</f>
        <v>5.4120754716981127E-2</v>
      </c>
      <c r="C5295">
        <f>'Założenia i wyniki'!$E$8*Znorm.Profile!C5295*(1+'Założenia i wyniki'!$E$10/100)^24</f>
        <v>0.26899845</v>
      </c>
      <c r="D5295">
        <f t="shared" si="246"/>
        <v>5.4120754716981127E-2</v>
      </c>
      <c r="E5295">
        <f t="shared" si="247"/>
        <v>0</v>
      </c>
      <c r="F5295">
        <f t="shared" si="248"/>
        <v>0.21487769528301887</v>
      </c>
    </row>
    <row r="5296" spans="1:6" x14ac:dyDescent="0.25">
      <c r="A5296">
        <v>5287</v>
      </c>
      <c r="B5296">
        <f>'Założenia i wyniki'!$E$6*Znorm.Profile!B5296*((100-(24*'Założenia i wyniki'!$E$9))/100)</f>
        <v>9.8926641509433949E-2</v>
      </c>
      <c r="C5296">
        <f>'Założenia i wyniki'!$E$8*Znorm.Profile!C5296*(1+'Założenia i wyniki'!$E$10/100)^24</f>
        <v>0.31142684999999998</v>
      </c>
      <c r="D5296">
        <f t="shared" si="246"/>
        <v>9.8926641509433949E-2</v>
      </c>
      <c r="E5296">
        <f t="shared" si="247"/>
        <v>0</v>
      </c>
      <c r="F5296">
        <f t="shared" si="248"/>
        <v>0.21250020849056603</v>
      </c>
    </row>
    <row r="5297" spans="1:6" x14ac:dyDescent="0.25">
      <c r="A5297">
        <v>5288</v>
      </c>
      <c r="B5297">
        <f>'Założenia i wyniki'!$E$6*Znorm.Profile!B5297*((100-(24*'Założenia i wyniki'!$E$9))/100)</f>
        <v>0.32342105660377363</v>
      </c>
      <c r="C5297">
        <f>'Założenia i wyniki'!$E$8*Znorm.Profile!C5297*(1+'Założenia i wyniki'!$E$10/100)^24</f>
        <v>0.37948084999999998</v>
      </c>
      <c r="D5297">
        <f t="shared" si="246"/>
        <v>0.32342105660377363</v>
      </c>
      <c r="E5297">
        <f t="shared" si="247"/>
        <v>0</v>
      </c>
      <c r="F5297">
        <f t="shared" si="248"/>
        <v>5.6059793396226354E-2</v>
      </c>
    </row>
    <row r="5298" spans="1:6" x14ac:dyDescent="0.25">
      <c r="A5298">
        <v>5289</v>
      </c>
      <c r="B5298">
        <f>'Założenia i wyniki'!$E$6*Znorm.Profile!B5298*((100-(24*'Założenia i wyniki'!$E$9))/100)</f>
        <v>0.37620784905660376</v>
      </c>
      <c r="C5298">
        <f>'Założenia i wyniki'!$E$8*Znorm.Profile!C5298*(1+'Założenia i wyniki'!$E$10/100)^24</f>
        <v>0.42021944999999999</v>
      </c>
      <c r="D5298">
        <f t="shared" si="246"/>
        <v>0.37620784905660376</v>
      </c>
      <c r="E5298">
        <f t="shared" si="247"/>
        <v>0</v>
      </c>
      <c r="F5298">
        <f t="shared" si="248"/>
        <v>4.4011600943396234E-2</v>
      </c>
    </row>
    <row r="5299" spans="1:6" x14ac:dyDescent="0.25">
      <c r="A5299">
        <v>5290</v>
      </c>
      <c r="B5299">
        <f>'Założenia i wyniki'!$E$6*Znorm.Profile!B5299*((100-(24*'Założenia i wyniki'!$E$9))/100)</f>
        <v>1.181280754716981</v>
      </c>
      <c r="C5299">
        <f>'Założenia i wyniki'!$E$8*Znorm.Profile!C5299*(1+'Założenia i wyniki'!$E$10/100)^24</f>
        <v>0.45292310000000002</v>
      </c>
      <c r="D5299">
        <f t="shared" si="246"/>
        <v>0.45292310000000002</v>
      </c>
      <c r="E5299">
        <f t="shared" si="247"/>
        <v>0.728357654716981</v>
      </c>
      <c r="F5299">
        <f t="shared" si="248"/>
        <v>0</v>
      </c>
    </row>
    <row r="5300" spans="1:6" x14ac:dyDescent="0.25">
      <c r="A5300">
        <v>5291</v>
      </c>
      <c r="B5300">
        <f>'Założenia i wyniki'!$E$6*Znorm.Profile!B5300*((100-(24*'Założenia i wyniki'!$E$9))/100)</f>
        <v>1.1125245283018865</v>
      </c>
      <c r="C5300">
        <f>'Założenia i wyniki'!$E$8*Znorm.Profile!C5300*(1+'Założenia i wyniki'!$E$10/100)^24</f>
        <v>0.45452995000000002</v>
      </c>
      <c r="D5300">
        <f t="shared" si="246"/>
        <v>0.45452995000000002</v>
      </c>
      <c r="E5300">
        <f t="shared" si="247"/>
        <v>0.65799457830188657</v>
      </c>
      <c r="F5300">
        <f t="shared" si="248"/>
        <v>0</v>
      </c>
    </row>
    <row r="5301" spans="1:6" x14ac:dyDescent="0.25">
      <c r="A5301">
        <v>5292</v>
      </c>
      <c r="B5301">
        <f>'Założenia i wyniki'!$E$6*Znorm.Profile!B5301*((100-(24*'Założenia i wyniki'!$E$9))/100)</f>
        <v>0.97623169811320765</v>
      </c>
      <c r="C5301">
        <f>'Założenia i wyniki'!$E$8*Znorm.Profile!C5301*(1+'Założenia i wyniki'!$E$10/100)^24</f>
        <v>0.44174130000000006</v>
      </c>
      <c r="D5301">
        <f t="shared" si="246"/>
        <v>0.44174130000000006</v>
      </c>
      <c r="E5301">
        <f t="shared" si="247"/>
        <v>0.53449039811320764</v>
      </c>
      <c r="F5301">
        <f t="shared" si="248"/>
        <v>0</v>
      </c>
    </row>
    <row r="5302" spans="1:6" x14ac:dyDescent="0.25">
      <c r="A5302">
        <v>5293</v>
      </c>
      <c r="B5302">
        <f>'Założenia i wyniki'!$E$6*Znorm.Profile!B5302*((100-(24*'Założenia i wyniki'!$E$9))/100)</f>
        <v>0.70097049056603766</v>
      </c>
      <c r="C5302">
        <f>'Założenia i wyniki'!$E$8*Znorm.Profile!C5302*(1+'Założenia i wyniki'!$E$10/100)^24</f>
        <v>0.42169435</v>
      </c>
      <c r="D5302">
        <f t="shared" si="246"/>
        <v>0.42169435</v>
      </c>
      <c r="E5302">
        <f t="shared" si="247"/>
        <v>0.27927614056603767</v>
      </c>
      <c r="F5302">
        <f t="shared" si="248"/>
        <v>0</v>
      </c>
    </row>
    <row r="5303" spans="1:6" x14ac:dyDescent="0.25">
      <c r="A5303">
        <v>5294</v>
      </c>
      <c r="B5303">
        <f>'Założenia i wyniki'!$E$6*Znorm.Profile!B5303*((100-(24*'Założenia i wyniki'!$E$9))/100)</f>
        <v>0.35704452830188677</v>
      </c>
      <c r="C5303">
        <f>'Założenia i wyniki'!$E$8*Znorm.Profile!C5303*(1+'Założenia i wyniki'!$E$10/100)^24</f>
        <v>0.39323024999999995</v>
      </c>
      <c r="D5303">
        <f t="shared" si="246"/>
        <v>0.35704452830188677</v>
      </c>
      <c r="E5303">
        <f t="shared" si="247"/>
        <v>0</v>
      </c>
      <c r="F5303">
        <f t="shared" si="248"/>
        <v>3.6185721698113182E-2</v>
      </c>
    </row>
    <row r="5304" spans="1:6" x14ac:dyDescent="0.25">
      <c r="A5304">
        <v>5295</v>
      </c>
      <c r="B5304">
        <f>'Założenia i wyniki'!$E$6*Znorm.Profile!B5304*((100-(24*'Założenia i wyniki'!$E$9))/100)</f>
        <v>0.34717320754716979</v>
      </c>
      <c r="C5304">
        <f>'Założenia i wyniki'!$E$8*Znorm.Profile!C5304*(1+'Założenia i wyniki'!$E$10/100)^24</f>
        <v>0.37338699999999997</v>
      </c>
      <c r="D5304">
        <f t="shared" si="246"/>
        <v>0.34717320754716979</v>
      </c>
      <c r="E5304">
        <f t="shared" si="247"/>
        <v>0</v>
      </c>
      <c r="F5304">
        <f t="shared" si="248"/>
        <v>2.6213792452830176E-2</v>
      </c>
    </row>
    <row r="5305" spans="1:6" x14ac:dyDescent="0.25">
      <c r="A5305">
        <v>5296</v>
      </c>
      <c r="B5305">
        <f>'Założenia i wyniki'!$E$6*Znorm.Profile!B5305*((100-(24*'Założenia i wyniki'!$E$9))/100)</f>
        <v>0.28122973584905658</v>
      </c>
      <c r="C5305">
        <f>'Założenia i wyniki'!$E$8*Znorm.Profile!C5305*(1+'Założenia i wyniki'!$E$10/100)^24</f>
        <v>0.37271605000000002</v>
      </c>
      <c r="D5305">
        <f t="shared" si="246"/>
        <v>0.28122973584905658</v>
      </c>
      <c r="E5305">
        <f t="shared" si="247"/>
        <v>0</v>
      </c>
      <c r="F5305">
        <f t="shared" si="248"/>
        <v>9.1486314150943437E-2</v>
      </c>
    </row>
    <row r="5306" spans="1:6" x14ac:dyDescent="0.25">
      <c r="A5306">
        <v>5297</v>
      </c>
      <c r="B5306">
        <f>'Założenia i wyniki'!$E$6*Znorm.Profile!B5306*((100-(24*'Założenia i wyniki'!$E$9))/100)</f>
        <v>0.13600316981132071</v>
      </c>
      <c r="C5306">
        <f>'Założenia i wyniki'!$E$8*Znorm.Profile!C5306*(1+'Założenia i wyniki'!$E$10/100)^24</f>
        <v>0.37205349999999998</v>
      </c>
      <c r="D5306">
        <f t="shared" si="246"/>
        <v>0.13600316981132071</v>
      </c>
      <c r="E5306">
        <f t="shared" si="247"/>
        <v>0</v>
      </c>
      <c r="F5306">
        <f t="shared" si="248"/>
        <v>0.23605033018867927</v>
      </c>
    </row>
    <row r="5307" spans="1:6" x14ac:dyDescent="0.25">
      <c r="A5307">
        <v>5298</v>
      </c>
      <c r="B5307">
        <f>'Założenia i wyniki'!$E$6*Znorm.Profile!B5307*((100-(24*'Założenia i wyniki'!$E$9))/100)</f>
        <v>7.6790490566037733E-2</v>
      </c>
      <c r="C5307">
        <f>'Założenia i wyniki'!$E$8*Znorm.Profile!C5307*(1+'Założenia i wyniki'!$E$10/100)^24</f>
        <v>0.38173485000000001</v>
      </c>
      <c r="D5307">
        <f t="shared" si="246"/>
        <v>7.6790490566037733E-2</v>
      </c>
      <c r="E5307">
        <f t="shared" si="247"/>
        <v>0</v>
      </c>
      <c r="F5307">
        <f t="shared" si="248"/>
        <v>0.30494435943396225</v>
      </c>
    </row>
    <row r="5308" spans="1:6" x14ac:dyDescent="0.25">
      <c r="A5308">
        <v>5299</v>
      </c>
      <c r="B5308">
        <f>'Założenia i wyniki'!$E$6*Znorm.Profile!B5308*((100-(24*'Założenia i wyniki'!$E$9))/100)</f>
        <v>2.177788679245283E-4</v>
      </c>
      <c r="C5308">
        <f>'Założenia i wyniki'!$E$8*Znorm.Profile!C5308*(1+'Założenia i wyniki'!$E$10/100)^24</f>
        <v>0.42013930000000005</v>
      </c>
      <c r="D5308">
        <f t="shared" si="246"/>
        <v>2.177788679245283E-4</v>
      </c>
      <c r="E5308">
        <f t="shared" si="247"/>
        <v>0</v>
      </c>
      <c r="F5308">
        <f t="shared" si="248"/>
        <v>0.41992152113207554</v>
      </c>
    </row>
    <row r="5309" spans="1:6" x14ac:dyDescent="0.25">
      <c r="A5309">
        <v>5300</v>
      </c>
      <c r="B5309">
        <f>'Założenia i wyniki'!$E$6*Znorm.Profile!B5309*((100-(24*'Założenia i wyniki'!$E$9))/100)</f>
        <v>0</v>
      </c>
      <c r="C5309">
        <f>'Założenia i wyniki'!$E$8*Znorm.Profile!C5309*(1+'Założenia i wyniki'!$E$10/100)^24</f>
        <v>0.46444404999999994</v>
      </c>
      <c r="D5309">
        <f t="shared" si="246"/>
        <v>0</v>
      </c>
      <c r="E5309">
        <f t="shared" si="247"/>
        <v>0</v>
      </c>
      <c r="F5309">
        <f t="shared" si="248"/>
        <v>0.46444404999999994</v>
      </c>
    </row>
    <row r="5310" spans="1:6" x14ac:dyDescent="0.25">
      <c r="A5310">
        <v>5301</v>
      </c>
      <c r="B5310">
        <f>'Założenia i wyniki'!$E$6*Znorm.Profile!B5310*((100-(24*'Założenia i wyniki'!$E$9))/100)</f>
        <v>0</v>
      </c>
      <c r="C5310">
        <f>'Założenia i wyniki'!$E$8*Znorm.Profile!C5310*(1+'Założenia i wyniki'!$E$10/100)^24</f>
        <v>0.45265745000000002</v>
      </c>
      <c r="D5310">
        <f t="shared" si="246"/>
        <v>0</v>
      </c>
      <c r="E5310">
        <f t="shared" si="247"/>
        <v>0</v>
      </c>
      <c r="F5310">
        <f t="shared" si="248"/>
        <v>0.45265745000000002</v>
      </c>
    </row>
    <row r="5311" spans="1:6" x14ac:dyDescent="0.25">
      <c r="A5311">
        <v>5302</v>
      </c>
      <c r="B5311">
        <f>'Założenia i wyniki'!$E$6*Znorm.Profile!B5311*((100-(24*'Założenia i wyniki'!$E$9))/100)</f>
        <v>0</v>
      </c>
      <c r="C5311">
        <f>'Założenia i wyniki'!$E$8*Znorm.Profile!C5311*(1+'Założenia i wyniki'!$E$10/100)^24</f>
        <v>0.38208799999999998</v>
      </c>
      <c r="D5311">
        <f t="shared" si="246"/>
        <v>0</v>
      </c>
      <c r="E5311">
        <f t="shared" si="247"/>
        <v>0</v>
      </c>
      <c r="F5311">
        <f t="shared" si="248"/>
        <v>0.38208799999999998</v>
      </c>
    </row>
    <row r="5312" spans="1:6" x14ac:dyDescent="0.25">
      <c r="A5312">
        <v>5303</v>
      </c>
      <c r="B5312">
        <f>'Założenia i wyniki'!$E$6*Znorm.Profile!B5312*((100-(24*'Założenia i wyniki'!$E$9))/100)</f>
        <v>0</v>
      </c>
      <c r="C5312">
        <f>'Założenia i wyniki'!$E$8*Znorm.Profile!C5312*(1+'Założenia i wyniki'!$E$10/100)^24</f>
        <v>0.29721894999999998</v>
      </c>
      <c r="D5312">
        <f t="shared" si="246"/>
        <v>0</v>
      </c>
      <c r="E5312">
        <f t="shared" si="247"/>
        <v>0</v>
      </c>
      <c r="F5312">
        <f t="shared" si="248"/>
        <v>0.29721894999999998</v>
      </c>
    </row>
    <row r="5313" spans="1:6" x14ac:dyDescent="0.25">
      <c r="A5313">
        <v>5304</v>
      </c>
      <c r="B5313">
        <f>'Założenia i wyniki'!$E$6*Znorm.Profile!B5313*((100-(24*'Założenia i wyniki'!$E$9))/100)</f>
        <v>0</v>
      </c>
      <c r="C5313">
        <f>'Założenia i wyniki'!$E$8*Znorm.Profile!C5313*(1+'Założenia i wyniki'!$E$10/100)^24</f>
        <v>0.25476535</v>
      </c>
      <c r="D5313">
        <f t="shared" si="246"/>
        <v>0</v>
      </c>
      <c r="E5313">
        <f t="shared" si="247"/>
        <v>0</v>
      </c>
      <c r="F5313">
        <f t="shared" si="248"/>
        <v>0.25476535</v>
      </c>
    </row>
    <row r="5314" spans="1:6" x14ac:dyDescent="0.25">
      <c r="A5314">
        <v>5305</v>
      </c>
      <c r="B5314">
        <f>'Założenia i wyniki'!$E$6*Znorm.Profile!B5314*((100-(24*'Założenia i wyniki'!$E$9))/100)</f>
        <v>0</v>
      </c>
      <c r="C5314">
        <f>'Założenia i wyniki'!$E$8*Znorm.Profile!C5314*(1+'Założenia i wyniki'!$E$10/100)^24</f>
        <v>0.22051329999999997</v>
      </c>
      <c r="D5314">
        <f t="shared" si="246"/>
        <v>0</v>
      </c>
      <c r="E5314">
        <f t="shared" si="247"/>
        <v>0</v>
      </c>
      <c r="F5314">
        <f t="shared" si="248"/>
        <v>0.22051329999999997</v>
      </c>
    </row>
    <row r="5315" spans="1:6" x14ac:dyDescent="0.25">
      <c r="A5315">
        <v>5306</v>
      </c>
      <c r="B5315">
        <f>'Założenia i wyniki'!$E$6*Znorm.Profile!B5315*((100-(24*'Założenia i wyniki'!$E$9))/100)</f>
        <v>0</v>
      </c>
      <c r="C5315">
        <f>'Założenia i wyniki'!$E$8*Znorm.Profile!C5315*(1+'Założenia i wyniki'!$E$10/100)^24</f>
        <v>0.2064636</v>
      </c>
      <c r="D5315">
        <f t="shared" si="246"/>
        <v>0</v>
      </c>
      <c r="E5315">
        <f t="shared" si="247"/>
        <v>0</v>
      </c>
      <c r="F5315">
        <f t="shared" si="248"/>
        <v>0.2064636</v>
      </c>
    </row>
    <row r="5316" spans="1:6" x14ac:dyDescent="0.25">
      <c r="A5316">
        <v>5307</v>
      </c>
      <c r="B5316">
        <f>'Założenia i wyniki'!$E$6*Znorm.Profile!B5316*((100-(24*'Założenia i wyniki'!$E$9))/100)</f>
        <v>0</v>
      </c>
      <c r="C5316">
        <f>'Założenia i wyniki'!$E$8*Znorm.Profile!C5316*(1+'Założenia i wyniki'!$E$10/100)^24</f>
        <v>0.20366674999999998</v>
      </c>
      <c r="D5316">
        <f t="shared" si="246"/>
        <v>0</v>
      </c>
      <c r="E5316">
        <f t="shared" si="247"/>
        <v>0</v>
      </c>
      <c r="F5316">
        <f t="shared" si="248"/>
        <v>0.20366674999999998</v>
      </c>
    </row>
    <row r="5317" spans="1:6" x14ac:dyDescent="0.25">
      <c r="A5317">
        <v>5308</v>
      </c>
      <c r="B5317">
        <f>'Założenia i wyniki'!$E$6*Znorm.Profile!B5317*((100-(24*'Założenia i wyniki'!$E$9))/100)</f>
        <v>0</v>
      </c>
      <c r="C5317">
        <f>'Założenia i wyniki'!$E$8*Znorm.Profile!C5317*(1+'Założenia i wyniki'!$E$10/100)^24</f>
        <v>0.22002225000000003</v>
      </c>
      <c r="D5317">
        <f t="shared" si="246"/>
        <v>0</v>
      </c>
      <c r="E5317">
        <f t="shared" si="247"/>
        <v>0</v>
      </c>
      <c r="F5317">
        <f t="shared" si="248"/>
        <v>0.22002225000000003</v>
      </c>
    </row>
    <row r="5318" spans="1:6" x14ac:dyDescent="0.25">
      <c r="A5318">
        <v>5309</v>
      </c>
      <c r="B5318">
        <f>'Założenia i wyniki'!$E$6*Znorm.Profile!B5318*((100-(24*'Założenia i wyniki'!$E$9))/100)</f>
        <v>0</v>
      </c>
      <c r="C5318">
        <f>'Założenia i wyniki'!$E$8*Znorm.Profile!C5318*(1+'Założenia i wyniki'!$E$10/100)^24</f>
        <v>0.25556055</v>
      </c>
      <c r="D5318">
        <f t="shared" si="246"/>
        <v>0</v>
      </c>
      <c r="E5318">
        <f t="shared" si="247"/>
        <v>0</v>
      </c>
      <c r="F5318">
        <f t="shared" si="248"/>
        <v>0.25556055</v>
      </c>
    </row>
    <row r="5319" spans="1:6" x14ac:dyDescent="0.25">
      <c r="A5319">
        <v>5310</v>
      </c>
      <c r="B5319">
        <f>'Założenia i wyniki'!$E$6*Znorm.Profile!B5319*((100-(24*'Założenia i wyniki'!$E$9))/100)</f>
        <v>4.5902784905660375E-2</v>
      </c>
      <c r="C5319">
        <f>'Założenia i wyniki'!$E$8*Znorm.Profile!C5319*(1+'Założenia i wyniki'!$E$10/100)^24</f>
        <v>0.30965654999999997</v>
      </c>
      <c r="D5319">
        <f t="shared" si="246"/>
        <v>4.5902784905660375E-2</v>
      </c>
      <c r="E5319">
        <f t="shared" si="247"/>
        <v>0</v>
      </c>
      <c r="F5319">
        <f t="shared" si="248"/>
        <v>0.26375376509433962</v>
      </c>
    </row>
    <row r="5320" spans="1:6" x14ac:dyDescent="0.25">
      <c r="A5320">
        <v>5311</v>
      </c>
      <c r="B5320">
        <f>'Założenia i wyniki'!$E$6*Znorm.Profile!B5320*((100-(24*'Założenia i wyniki'!$E$9))/100)</f>
        <v>0.33542671698113208</v>
      </c>
      <c r="C5320">
        <f>'Założenia i wyniki'!$E$8*Znorm.Profile!C5320*(1+'Założenia i wyniki'!$E$10/100)^24</f>
        <v>0.36722454999999998</v>
      </c>
      <c r="D5320">
        <f t="shared" si="246"/>
        <v>0.33542671698113208</v>
      </c>
      <c r="E5320">
        <f t="shared" si="247"/>
        <v>0</v>
      </c>
      <c r="F5320">
        <f t="shared" si="248"/>
        <v>3.1797833018867905E-2</v>
      </c>
    </row>
    <row r="5321" spans="1:6" x14ac:dyDescent="0.25">
      <c r="A5321">
        <v>5312</v>
      </c>
      <c r="B5321">
        <f>'Założenia i wyniki'!$E$6*Znorm.Profile!B5321*((100-(24*'Założenia i wyniki'!$E$9))/100)</f>
        <v>0.81455547169811304</v>
      </c>
      <c r="C5321">
        <f>'Założenia i wyniki'!$E$8*Znorm.Profile!C5321*(1+'Założenia i wyniki'!$E$10/100)^24</f>
        <v>0.40406625000000002</v>
      </c>
      <c r="D5321">
        <f t="shared" si="246"/>
        <v>0.40406625000000002</v>
      </c>
      <c r="E5321">
        <f t="shared" si="247"/>
        <v>0.41048922169811303</v>
      </c>
      <c r="F5321">
        <f t="shared" si="248"/>
        <v>0</v>
      </c>
    </row>
    <row r="5322" spans="1:6" x14ac:dyDescent="0.25">
      <c r="A5322">
        <v>5313</v>
      </c>
      <c r="B5322">
        <f>'Założenia i wyniki'!$E$6*Znorm.Profile!B5322*((100-(24*'Założenia i wyniki'!$E$9))/100)</f>
        <v>1.069304150943396</v>
      </c>
      <c r="C5322">
        <f>'Założenia i wyniki'!$E$8*Znorm.Profile!C5322*(1+'Założenia i wyniki'!$E$10/100)^24</f>
        <v>0.42101185000000002</v>
      </c>
      <c r="D5322">
        <f t="shared" si="246"/>
        <v>0.42101185000000002</v>
      </c>
      <c r="E5322">
        <f t="shared" si="247"/>
        <v>0.64829230094339607</v>
      </c>
      <c r="F5322">
        <f t="shared" si="248"/>
        <v>0</v>
      </c>
    </row>
    <row r="5323" spans="1:6" x14ac:dyDescent="0.25">
      <c r="A5323">
        <v>5314</v>
      </c>
      <c r="B5323">
        <f>'Założenia i wyniki'!$E$6*Znorm.Profile!B5323*((100-(24*'Założenia i wyniki'!$E$9))/100)</f>
        <v>0.70088664150943403</v>
      </c>
      <c r="C5323">
        <f>'Założenia i wyniki'!$E$8*Znorm.Profile!C5323*(1+'Założenia i wyniki'!$E$10/100)^24</f>
        <v>0.41813695000000001</v>
      </c>
      <c r="D5323">
        <f t="shared" ref="D5323:D5386" si="249">IF(B5323&lt;=C5323,B5323,C5323)</f>
        <v>0.41813695000000001</v>
      </c>
      <c r="E5323">
        <f t="shared" ref="E5323:E5386" si="250">IF(B5323&gt;C5323,B5323-C5323,0)</f>
        <v>0.28274969150943402</v>
      </c>
      <c r="F5323">
        <f t="shared" ref="F5323:F5386" si="251">IF(B5323&lt;C5323,C5323-B5323,0)</f>
        <v>0</v>
      </c>
    </row>
    <row r="5324" spans="1:6" x14ac:dyDescent="0.25">
      <c r="A5324">
        <v>5315</v>
      </c>
      <c r="B5324">
        <f>'Założenia i wyniki'!$E$6*Znorm.Profile!B5324*((100-(24*'Założenia i wyniki'!$E$9))/100)</f>
        <v>0.52699894339622644</v>
      </c>
      <c r="C5324">
        <f>'Założenia i wyniki'!$E$8*Znorm.Profile!C5324*(1+'Założenia i wyniki'!$E$10/100)^24</f>
        <v>0.42027579999999998</v>
      </c>
      <c r="D5324">
        <f t="shared" si="249"/>
        <v>0.42027579999999998</v>
      </c>
      <c r="E5324">
        <f t="shared" si="250"/>
        <v>0.10672314339622646</v>
      </c>
      <c r="F5324">
        <f t="shared" si="251"/>
        <v>0</v>
      </c>
    </row>
    <row r="5325" spans="1:6" x14ac:dyDescent="0.25">
      <c r="A5325">
        <v>5316</v>
      </c>
      <c r="B5325">
        <f>'Założenia i wyniki'!$E$6*Znorm.Profile!B5325*((100-(24*'Założenia i wyniki'!$E$9))/100)</f>
        <v>0.51946015094339626</v>
      </c>
      <c r="C5325">
        <f>'Założenia i wyniki'!$E$8*Znorm.Profile!C5325*(1+'Założenia i wyniki'!$E$10/100)^24</f>
        <v>0.41947990000000002</v>
      </c>
      <c r="D5325">
        <f t="shared" si="249"/>
        <v>0.41947990000000002</v>
      </c>
      <c r="E5325">
        <f t="shared" si="250"/>
        <v>9.9980250943396243E-2</v>
      </c>
      <c r="F5325">
        <f t="shared" si="251"/>
        <v>0</v>
      </c>
    </row>
    <row r="5326" spans="1:6" x14ac:dyDescent="0.25">
      <c r="A5326">
        <v>5317</v>
      </c>
      <c r="B5326">
        <f>'Założenia i wyniki'!$E$6*Znorm.Profile!B5326*((100-(24*'Założenia i wyniki'!$E$9))/100)</f>
        <v>1.1987366037735849</v>
      </c>
      <c r="C5326">
        <f>'Założenia i wyniki'!$E$8*Znorm.Profile!C5326*(1+'Założenia i wyniki'!$E$10/100)^24</f>
        <v>0.41346725000000001</v>
      </c>
      <c r="D5326">
        <f t="shared" si="249"/>
        <v>0.41346725000000001</v>
      </c>
      <c r="E5326">
        <f t="shared" si="250"/>
        <v>0.78526935377358487</v>
      </c>
      <c r="F5326">
        <f t="shared" si="251"/>
        <v>0</v>
      </c>
    </row>
    <row r="5327" spans="1:6" x14ac:dyDescent="0.25">
      <c r="A5327">
        <v>5318</v>
      </c>
      <c r="B5327">
        <f>'Założenia i wyniki'!$E$6*Znorm.Profile!B5327*((100-(24*'Założenia i wyniki'!$E$9))/100)</f>
        <v>1.1899705660377358</v>
      </c>
      <c r="C5327">
        <f>'Założenia i wyniki'!$E$8*Znorm.Profile!C5327*(1+'Założenia i wyniki'!$E$10/100)^24</f>
        <v>0.40848499999999999</v>
      </c>
      <c r="D5327">
        <f t="shared" si="249"/>
        <v>0.40848499999999999</v>
      </c>
      <c r="E5327">
        <f t="shared" si="250"/>
        <v>0.78148556603773578</v>
      </c>
      <c r="F5327">
        <f t="shared" si="251"/>
        <v>0</v>
      </c>
    </row>
    <row r="5328" spans="1:6" x14ac:dyDescent="0.25">
      <c r="A5328">
        <v>5319</v>
      </c>
      <c r="B5328">
        <f>'Założenia i wyniki'!$E$6*Znorm.Profile!B5328*((100-(24*'Założenia i wyniki'!$E$9))/100)</f>
        <v>1.3302271698113204</v>
      </c>
      <c r="C5328">
        <f>'Założenia i wyniki'!$E$8*Znorm.Profile!C5328*(1+'Założenia i wyniki'!$E$10/100)^24</f>
        <v>0.41409095000000001</v>
      </c>
      <c r="D5328">
        <f t="shared" si="249"/>
        <v>0.41409095000000001</v>
      </c>
      <c r="E5328">
        <f t="shared" si="250"/>
        <v>0.91613621981132032</v>
      </c>
      <c r="F5328">
        <f t="shared" si="251"/>
        <v>0</v>
      </c>
    </row>
    <row r="5329" spans="1:6" x14ac:dyDescent="0.25">
      <c r="A5329">
        <v>5320</v>
      </c>
      <c r="B5329">
        <f>'Założenia i wyniki'!$E$6*Znorm.Profile!B5329*((100-(24*'Założenia i wyniki'!$E$9))/100)</f>
        <v>1.0847018867924527</v>
      </c>
      <c r="C5329">
        <f>'Założenia i wyniki'!$E$8*Znorm.Profile!C5329*(1+'Założenia i wyniki'!$E$10/100)^24</f>
        <v>0.42384475000000005</v>
      </c>
      <c r="D5329">
        <f t="shared" si="249"/>
        <v>0.42384475000000005</v>
      </c>
      <c r="E5329">
        <f t="shared" si="250"/>
        <v>0.66085713679245273</v>
      </c>
      <c r="F5329">
        <f t="shared" si="251"/>
        <v>0</v>
      </c>
    </row>
    <row r="5330" spans="1:6" x14ac:dyDescent="0.25">
      <c r="A5330">
        <v>5321</v>
      </c>
      <c r="B5330">
        <f>'Założenia i wyniki'!$E$6*Znorm.Profile!B5330*((100-(24*'Założenia i wyniki'!$E$9))/100)</f>
        <v>0.60612958490566027</v>
      </c>
      <c r="C5330">
        <f>'Założenia i wyniki'!$E$8*Znorm.Profile!C5330*(1+'Założenia i wyniki'!$E$10/100)^24</f>
        <v>0.43949080000000001</v>
      </c>
      <c r="D5330">
        <f t="shared" si="249"/>
        <v>0.43949080000000001</v>
      </c>
      <c r="E5330">
        <f t="shared" si="250"/>
        <v>0.16663878490566025</v>
      </c>
      <c r="F5330">
        <f t="shared" si="251"/>
        <v>0</v>
      </c>
    </row>
    <row r="5331" spans="1:6" x14ac:dyDescent="0.25">
      <c r="A5331">
        <v>5322</v>
      </c>
      <c r="B5331">
        <f>'Założenia i wyniki'!$E$6*Znorm.Profile!B5331*((100-(24*'Założenia i wyniki'!$E$9))/100)</f>
        <v>0.20324249056603771</v>
      </c>
      <c r="C5331">
        <f>'Założenia i wyniki'!$E$8*Znorm.Profile!C5331*(1+'Założenia i wyniki'!$E$10/100)^24</f>
        <v>0.44662135000000003</v>
      </c>
      <c r="D5331">
        <f t="shared" si="249"/>
        <v>0.20324249056603771</v>
      </c>
      <c r="E5331">
        <f t="shared" si="250"/>
        <v>0</v>
      </c>
      <c r="F5331">
        <f t="shared" si="251"/>
        <v>0.24337885943396231</v>
      </c>
    </row>
    <row r="5332" spans="1:6" x14ac:dyDescent="0.25">
      <c r="A5332">
        <v>5323</v>
      </c>
      <c r="B5332">
        <f>'Założenia i wyniki'!$E$6*Znorm.Profile!B5332*((100-(24*'Założenia i wyniki'!$E$9))/100)</f>
        <v>3.6200686792452821E-2</v>
      </c>
      <c r="C5332">
        <f>'Założenia i wyniki'!$E$8*Znorm.Profile!C5332*(1+'Założenia i wyniki'!$E$10/100)^24</f>
        <v>0.4649624</v>
      </c>
      <c r="D5332">
        <f t="shared" si="249"/>
        <v>3.6200686792452821E-2</v>
      </c>
      <c r="E5332">
        <f t="shared" si="250"/>
        <v>0</v>
      </c>
      <c r="F5332">
        <f t="shared" si="251"/>
        <v>0.42876171320754719</v>
      </c>
    </row>
    <row r="5333" spans="1:6" x14ac:dyDescent="0.25">
      <c r="A5333">
        <v>5324</v>
      </c>
      <c r="B5333">
        <f>'Założenia i wyniki'!$E$6*Znorm.Profile!B5333*((100-(24*'Założenia i wyniki'!$E$9))/100)</f>
        <v>0</v>
      </c>
      <c r="C5333">
        <f>'Założenia i wyniki'!$E$8*Znorm.Profile!C5333*(1+'Założenia i wyniki'!$E$10/100)^24</f>
        <v>0.49745569999999995</v>
      </c>
      <c r="D5333">
        <f t="shared" si="249"/>
        <v>0</v>
      </c>
      <c r="E5333">
        <f t="shared" si="250"/>
        <v>0</v>
      </c>
      <c r="F5333">
        <f t="shared" si="251"/>
        <v>0.49745569999999995</v>
      </c>
    </row>
    <row r="5334" spans="1:6" x14ac:dyDescent="0.25">
      <c r="A5334">
        <v>5325</v>
      </c>
      <c r="B5334">
        <f>'Założenia i wyniki'!$E$6*Znorm.Profile!B5334*((100-(24*'Założenia i wyniki'!$E$9))/100)</f>
        <v>0</v>
      </c>
      <c r="C5334">
        <f>'Założenia i wyniki'!$E$8*Znorm.Profile!C5334*(1+'Założenia i wyniki'!$E$10/100)^24</f>
        <v>0.50054410000000005</v>
      </c>
      <c r="D5334">
        <f t="shared" si="249"/>
        <v>0</v>
      </c>
      <c r="E5334">
        <f t="shared" si="250"/>
        <v>0</v>
      </c>
      <c r="F5334">
        <f t="shared" si="251"/>
        <v>0.50054410000000005</v>
      </c>
    </row>
    <row r="5335" spans="1:6" x14ac:dyDescent="0.25">
      <c r="A5335">
        <v>5326</v>
      </c>
      <c r="B5335">
        <f>'Założenia i wyniki'!$E$6*Znorm.Profile!B5335*((100-(24*'Założenia i wyniki'!$E$9))/100)</f>
        <v>0</v>
      </c>
      <c r="C5335">
        <f>'Założenia i wyniki'!$E$8*Znorm.Profile!C5335*(1+'Założenia i wyniki'!$E$10/100)^24</f>
        <v>0.41688464999999997</v>
      </c>
      <c r="D5335">
        <f t="shared" si="249"/>
        <v>0</v>
      </c>
      <c r="E5335">
        <f t="shared" si="250"/>
        <v>0</v>
      </c>
      <c r="F5335">
        <f t="shared" si="251"/>
        <v>0.41688464999999997</v>
      </c>
    </row>
    <row r="5336" spans="1:6" x14ac:dyDescent="0.25">
      <c r="A5336">
        <v>5327</v>
      </c>
      <c r="B5336">
        <f>'Założenia i wyniki'!$E$6*Znorm.Profile!B5336*((100-(24*'Założenia i wyniki'!$E$9))/100)</f>
        <v>0</v>
      </c>
      <c r="C5336">
        <f>'Założenia i wyniki'!$E$8*Znorm.Profile!C5336*(1+'Założenia i wyniki'!$E$10/100)^24</f>
        <v>0.32537644999999998</v>
      </c>
      <c r="D5336">
        <f t="shared" si="249"/>
        <v>0</v>
      </c>
      <c r="E5336">
        <f t="shared" si="250"/>
        <v>0</v>
      </c>
      <c r="F5336">
        <f t="shared" si="251"/>
        <v>0.32537644999999998</v>
      </c>
    </row>
    <row r="5337" spans="1:6" x14ac:dyDescent="0.25">
      <c r="A5337">
        <v>5328</v>
      </c>
      <c r="B5337">
        <f>'Założenia i wyniki'!$E$6*Znorm.Profile!B5337*((100-(24*'Założenia i wyniki'!$E$9))/100)</f>
        <v>0</v>
      </c>
      <c r="C5337">
        <f>'Założenia i wyniki'!$E$8*Znorm.Profile!C5337*(1+'Założenia i wyniki'!$E$10/100)^24</f>
        <v>0.25692589999999998</v>
      </c>
      <c r="D5337">
        <f t="shared" si="249"/>
        <v>0</v>
      </c>
      <c r="E5337">
        <f t="shared" si="250"/>
        <v>0</v>
      </c>
      <c r="F5337">
        <f t="shared" si="251"/>
        <v>0.25692589999999998</v>
      </c>
    </row>
    <row r="5338" spans="1:6" x14ac:dyDescent="0.25">
      <c r="A5338">
        <v>5329</v>
      </c>
      <c r="B5338">
        <f>'Założenia i wyniki'!$E$6*Znorm.Profile!B5338*((100-(24*'Założenia i wyniki'!$E$9))/100)</f>
        <v>0</v>
      </c>
      <c r="C5338">
        <f>'Założenia i wyniki'!$E$8*Znorm.Profile!C5338*(1+'Założenia i wyniki'!$E$10/100)^24</f>
        <v>0.22220415000000002</v>
      </c>
      <c r="D5338">
        <f t="shared" si="249"/>
        <v>0</v>
      </c>
      <c r="E5338">
        <f t="shared" si="250"/>
        <v>0</v>
      </c>
      <c r="F5338">
        <f t="shared" si="251"/>
        <v>0.22220415000000002</v>
      </c>
    </row>
    <row r="5339" spans="1:6" x14ac:dyDescent="0.25">
      <c r="A5339">
        <v>5330</v>
      </c>
      <c r="B5339">
        <f>'Założenia i wyniki'!$E$6*Znorm.Profile!B5339*((100-(24*'Założenia i wyniki'!$E$9))/100)</f>
        <v>0</v>
      </c>
      <c r="C5339">
        <f>'Założenia i wyniki'!$E$8*Znorm.Profile!C5339*(1+'Założenia i wyniki'!$E$10/100)^24</f>
        <v>0.20656090000000002</v>
      </c>
      <c r="D5339">
        <f t="shared" si="249"/>
        <v>0</v>
      </c>
      <c r="E5339">
        <f t="shared" si="250"/>
        <v>0</v>
      </c>
      <c r="F5339">
        <f t="shared" si="251"/>
        <v>0.20656090000000002</v>
      </c>
    </row>
    <row r="5340" spans="1:6" x14ac:dyDescent="0.25">
      <c r="A5340">
        <v>5331</v>
      </c>
      <c r="B5340">
        <f>'Założenia i wyniki'!$E$6*Znorm.Profile!B5340*((100-(24*'Założenia i wyniki'!$E$9))/100)</f>
        <v>0</v>
      </c>
      <c r="C5340">
        <f>'Założenia i wyniki'!$E$8*Znorm.Profile!C5340*(1+'Założenia i wyniki'!$E$10/100)^24</f>
        <v>0.2027515</v>
      </c>
      <c r="D5340">
        <f t="shared" si="249"/>
        <v>0</v>
      </c>
      <c r="E5340">
        <f t="shared" si="250"/>
        <v>0</v>
      </c>
      <c r="F5340">
        <f t="shared" si="251"/>
        <v>0.2027515</v>
      </c>
    </row>
    <row r="5341" spans="1:6" x14ac:dyDescent="0.25">
      <c r="A5341">
        <v>5332</v>
      </c>
      <c r="B5341">
        <f>'Założenia i wyniki'!$E$6*Znorm.Profile!B5341*((100-(24*'Założenia i wyniki'!$E$9))/100)</f>
        <v>0</v>
      </c>
      <c r="C5341">
        <f>'Założenia i wyniki'!$E$8*Znorm.Profile!C5341*(1+'Założenia i wyniki'!$E$10/100)^24</f>
        <v>0.21730660000000002</v>
      </c>
      <c r="D5341">
        <f t="shared" si="249"/>
        <v>0</v>
      </c>
      <c r="E5341">
        <f t="shared" si="250"/>
        <v>0</v>
      </c>
      <c r="F5341">
        <f t="shared" si="251"/>
        <v>0.21730660000000002</v>
      </c>
    </row>
    <row r="5342" spans="1:6" x14ac:dyDescent="0.25">
      <c r="A5342">
        <v>5333</v>
      </c>
      <c r="B5342">
        <f>'Założenia i wyniki'!$E$6*Znorm.Profile!B5342*((100-(24*'Założenia i wyniki'!$E$9))/100)</f>
        <v>0</v>
      </c>
      <c r="C5342">
        <f>'Założenia i wyniki'!$E$8*Znorm.Profile!C5342*(1+'Założenia i wyniki'!$E$10/100)^24</f>
        <v>0.25805954999999997</v>
      </c>
      <c r="D5342">
        <f t="shared" si="249"/>
        <v>0</v>
      </c>
      <c r="E5342">
        <f t="shared" si="250"/>
        <v>0</v>
      </c>
      <c r="F5342">
        <f t="shared" si="251"/>
        <v>0.25805954999999997</v>
      </c>
    </row>
    <row r="5343" spans="1:6" x14ac:dyDescent="0.25">
      <c r="A5343">
        <v>5334</v>
      </c>
      <c r="B5343">
        <f>'Założenia i wyniki'!$E$6*Znorm.Profile!B5343*((100-(24*'Założenia i wyniki'!$E$9))/100)</f>
        <v>0.12704656603773584</v>
      </c>
      <c r="C5343">
        <f>'Założenia i wyniki'!$E$8*Znorm.Profile!C5343*(1+'Założenia i wyniki'!$E$10/100)^24</f>
        <v>0.30865765000000006</v>
      </c>
      <c r="D5343">
        <f t="shared" si="249"/>
        <v>0.12704656603773584</v>
      </c>
      <c r="E5343">
        <f t="shared" si="250"/>
        <v>0</v>
      </c>
      <c r="F5343">
        <f t="shared" si="251"/>
        <v>0.18161108396226422</v>
      </c>
    </row>
    <row r="5344" spans="1:6" x14ac:dyDescent="0.25">
      <c r="A5344">
        <v>5335</v>
      </c>
      <c r="B5344">
        <f>'Założenia i wyniki'!$E$6*Znorm.Profile!B5344*((100-(24*'Założenia i wyniki'!$E$9))/100)</f>
        <v>0.4294443773584905</v>
      </c>
      <c r="C5344">
        <f>'Założenia i wyniki'!$E$8*Znorm.Profile!C5344*(1+'Założenia i wyniki'!$E$10/100)^24</f>
        <v>0.36366750000000003</v>
      </c>
      <c r="D5344">
        <f t="shared" si="249"/>
        <v>0.36366750000000003</v>
      </c>
      <c r="E5344">
        <f t="shared" si="250"/>
        <v>6.5776877358490471E-2</v>
      </c>
      <c r="F5344">
        <f t="shared" si="251"/>
        <v>0</v>
      </c>
    </row>
    <row r="5345" spans="1:6" x14ac:dyDescent="0.25">
      <c r="A5345">
        <v>5336</v>
      </c>
      <c r="B5345">
        <f>'Założenia i wyniki'!$E$6*Znorm.Profile!B5345*((100-(24*'Założenia i wyniki'!$E$9))/100)</f>
        <v>0.33198890566037725</v>
      </c>
      <c r="C5345">
        <f>'Założenia i wyniki'!$E$8*Znorm.Profile!C5345*(1+'Założenia i wyniki'!$E$10/100)^24</f>
        <v>0.39512795000000006</v>
      </c>
      <c r="D5345">
        <f t="shared" si="249"/>
        <v>0.33198890566037725</v>
      </c>
      <c r="E5345">
        <f t="shared" si="250"/>
        <v>0</v>
      </c>
      <c r="F5345">
        <f t="shared" si="251"/>
        <v>6.3139044339622807E-2</v>
      </c>
    </row>
    <row r="5346" spans="1:6" x14ac:dyDescent="0.25">
      <c r="A5346">
        <v>5337</v>
      </c>
      <c r="B5346">
        <f>'Założenia i wyniki'!$E$6*Znorm.Profile!B5346*((100-(24*'Założenia i wyniki'!$E$9))/100)</f>
        <v>0.78368377358490549</v>
      </c>
      <c r="C5346">
        <f>'Założenia i wyniki'!$E$8*Znorm.Profile!C5346*(1+'Założenia i wyniki'!$E$10/100)^24</f>
        <v>0.40446945000000001</v>
      </c>
      <c r="D5346">
        <f t="shared" si="249"/>
        <v>0.40446945000000001</v>
      </c>
      <c r="E5346">
        <f t="shared" si="250"/>
        <v>0.37921432358490548</v>
      </c>
      <c r="F5346">
        <f t="shared" si="251"/>
        <v>0</v>
      </c>
    </row>
    <row r="5347" spans="1:6" x14ac:dyDescent="0.25">
      <c r="A5347">
        <v>5338</v>
      </c>
      <c r="B5347">
        <f>'Założenia i wyniki'!$E$6*Znorm.Profile!B5347*((100-(24*'Założenia i wyniki'!$E$9))/100)</f>
        <v>0.57223932075471695</v>
      </c>
      <c r="C5347">
        <f>'Założenia i wyniki'!$E$8*Znorm.Profile!C5347*(1+'Założenia i wyniki'!$E$10/100)^24</f>
        <v>0.39870634999999999</v>
      </c>
      <c r="D5347">
        <f t="shared" si="249"/>
        <v>0.39870634999999999</v>
      </c>
      <c r="E5347">
        <f t="shared" si="250"/>
        <v>0.17353297075471696</v>
      </c>
      <c r="F5347">
        <f t="shared" si="251"/>
        <v>0</v>
      </c>
    </row>
    <row r="5348" spans="1:6" x14ac:dyDescent="0.25">
      <c r="A5348">
        <v>5339</v>
      </c>
      <c r="B5348">
        <f>'Założenia i wyniki'!$E$6*Znorm.Profile!B5348*((100-(24*'Założenia i wyniki'!$E$9))/100)</f>
        <v>0.3586376603773585</v>
      </c>
      <c r="C5348">
        <f>'Założenia i wyniki'!$E$8*Znorm.Profile!C5348*(1+'Założenia i wyniki'!$E$10/100)^24</f>
        <v>0.40744515000000003</v>
      </c>
      <c r="D5348">
        <f t="shared" si="249"/>
        <v>0.3586376603773585</v>
      </c>
      <c r="E5348">
        <f t="shared" si="250"/>
        <v>0</v>
      </c>
      <c r="F5348">
        <f t="shared" si="251"/>
        <v>4.8807489622641531E-2</v>
      </c>
    </row>
    <row r="5349" spans="1:6" x14ac:dyDescent="0.25">
      <c r="A5349">
        <v>5340</v>
      </c>
      <c r="B5349">
        <f>'Założenia i wyniki'!$E$6*Znorm.Profile!B5349*((100-(24*'Założenia i wyniki'!$E$9))/100)</f>
        <v>0.24738520754716978</v>
      </c>
      <c r="C5349">
        <f>'Założenia i wyniki'!$E$8*Znorm.Profile!C5349*(1+'Założenia i wyniki'!$E$10/100)^24</f>
        <v>0.40107199999999998</v>
      </c>
      <c r="D5349">
        <f t="shared" si="249"/>
        <v>0.24738520754716978</v>
      </c>
      <c r="E5349">
        <f t="shared" si="250"/>
        <v>0</v>
      </c>
      <c r="F5349">
        <f t="shared" si="251"/>
        <v>0.15368679245283021</v>
      </c>
    </row>
    <row r="5350" spans="1:6" x14ac:dyDescent="0.25">
      <c r="A5350">
        <v>5341</v>
      </c>
      <c r="B5350">
        <f>'Założenia i wyniki'!$E$6*Znorm.Profile!B5350*((100-(24*'Założenia i wyniki'!$E$9))/100)</f>
        <v>0.25718030188679247</v>
      </c>
      <c r="C5350">
        <f>'Założenia i wyniki'!$E$8*Znorm.Profile!C5350*(1+'Założenia i wyniki'!$E$10/100)^24</f>
        <v>0.40290320000000002</v>
      </c>
      <c r="D5350">
        <f t="shared" si="249"/>
        <v>0.25718030188679247</v>
      </c>
      <c r="E5350">
        <f t="shared" si="250"/>
        <v>0</v>
      </c>
      <c r="F5350">
        <f t="shared" si="251"/>
        <v>0.14572289811320754</v>
      </c>
    </row>
    <row r="5351" spans="1:6" x14ac:dyDescent="0.25">
      <c r="A5351">
        <v>5342</v>
      </c>
      <c r="B5351">
        <f>'Założenia i wyniki'!$E$6*Znorm.Profile!B5351*((100-(24*'Założenia i wyniki'!$E$9))/100)</f>
        <v>0.17945222641509428</v>
      </c>
      <c r="C5351">
        <f>'Założenia i wyniki'!$E$8*Znorm.Profile!C5351*(1+'Założenia i wyniki'!$E$10/100)^24</f>
        <v>0.40100410000000003</v>
      </c>
      <c r="D5351">
        <f t="shared" si="249"/>
        <v>0.17945222641509428</v>
      </c>
      <c r="E5351">
        <f t="shared" si="250"/>
        <v>0</v>
      </c>
      <c r="F5351">
        <f t="shared" si="251"/>
        <v>0.22155187358490575</v>
      </c>
    </row>
    <row r="5352" spans="1:6" x14ac:dyDescent="0.25">
      <c r="A5352">
        <v>5343</v>
      </c>
      <c r="B5352">
        <f>'Założenia i wyniki'!$E$6*Znorm.Profile!B5352*((100-(24*'Założenia i wyniki'!$E$9))/100)</f>
        <v>0.14261199999999999</v>
      </c>
      <c r="C5352">
        <f>'Założenia i wyniki'!$E$8*Znorm.Profile!C5352*(1+'Założenia i wyniki'!$E$10/100)^24</f>
        <v>0.40838035</v>
      </c>
      <c r="D5352">
        <f t="shared" si="249"/>
        <v>0.14261199999999999</v>
      </c>
      <c r="E5352">
        <f t="shared" si="250"/>
        <v>0</v>
      </c>
      <c r="F5352">
        <f t="shared" si="251"/>
        <v>0.26576834999999999</v>
      </c>
    </row>
    <row r="5353" spans="1:6" x14ac:dyDescent="0.25">
      <c r="A5353">
        <v>5344</v>
      </c>
      <c r="B5353">
        <f>'Założenia i wyniki'!$E$6*Znorm.Profile!B5353*((100-(24*'Założenia i wyniki'!$E$9))/100)</f>
        <v>0.11236535849056603</v>
      </c>
      <c r="C5353">
        <f>'Założenia i wyniki'!$E$8*Znorm.Profile!C5353*(1+'Założenia i wyniki'!$E$10/100)^24</f>
        <v>0.41509615</v>
      </c>
      <c r="D5353">
        <f t="shared" si="249"/>
        <v>0.11236535849056603</v>
      </c>
      <c r="E5353">
        <f t="shared" si="250"/>
        <v>0</v>
      </c>
      <c r="F5353">
        <f t="shared" si="251"/>
        <v>0.30273079150943394</v>
      </c>
    </row>
    <row r="5354" spans="1:6" x14ac:dyDescent="0.25">
      <c r="A5354">
        <v>5345</v>
      </c>
      <c r="B5354">
        <f>'Założenia i wyniki'!$E$6*Znorm.Profile!B5354*((100-(24*'Założenia i wyniki'!$E$9))/100)</f>
        <v>0.11077984905660376</v>
      </c>
      <c r="C5354">
        <f>'Założenia i wyniki'!$E$8*Znorm.Profile!C5354*(1+'Założenia i wyniki'!$E$10/100)^24</f>
        <v>0.43060395000000001</v>
      </c>
      <c r="D5354">
        <f t="shared" si="249"/>
        <v>0.11077984905660376</v>
      </c>
      <c r="E5354">
        <f t="shared" si="250"/>
        <v>0</v>
      </c>
      <c r="F5354">
        <f t="shared" si="251"/>
        <v>0.31982410094339625</v>
      </c>
    </row>
    <row r="5355" spans="1:6" x14ac:dyDescent="0.25">
      <c r="A5355">
        <v>5346</v>
      </c>
      <c r="B5355">
        <f>'Założenia i wyniki'!$E$6*Znorm.Profile!B5355*((100-(24*'Założenia i wyniki'!$E$9))/100)</f>
        <v>6.6185871698113199E-2</v>
      </c>
      <c r="C5355">
        <f>'Założenia i wyniki'!$E$8*Znorm.Profile!C5355*(1+'Założenia i wyniki'!$E$10/100)^24</f>
        <v>0.43850029999999995</v>
      </c>
      <c r="D5355">
        <f t="shared" si="249"/>
        <v>6.6185871698113199E-2</v>
      </c>
      <c r="E5355">
        <f t="shared" si="250"/>
        <v>0</v>
      </c>
      <c r="F5355">
        <f t="shared" si="251"/>
        <v>0.37231442830188677</v>
      </c>
    </row>
    <row r="5356" spans="1:6" x14ac:dyDescent="0.25">
      <c r="A5356">
        <v>5347</v>
      </c>
      <c r="B5356">
        <f>'Założenia i wyniki'!$E$6*Znorm.Profile!B5356*((100-(24*'Założenia i wyniki'!$E$9))/100)</f>
        <v>0</v>
      </c>
      <c r="C5356">
        <f>'Założenia i wyniki'!$E$8*Znorm.Profile!C5356*(1+'Założenia i wyniki'!$E$10/100)^24</f>
        <v>0.46564280000000008</v>
      </c>
      <c r="D5356">
        <f t="shared" si="249"/>
        <v>0</v>
      </c>
      <c r="E5356">
        <f t="shared" si="250"/>
        <v>0</v>
      </c>
      <c r="F5356">
        <f t="shared" si="251"/>
        <v>0.46564280000000008</v>
      </c>
    </row>
    <row r="5357" spans="1:6" x14ac:dyDescent="0.25">
      <c r="A5357">
        <v>5348</v>
      </c>
      <c r="B5357">
        <f>'Założenia i wyniki'!$E$6*Znorm.Profile!B5357*((100-(24*'Założenia i wyniki'!$E$9))/100)</f>
        <v>0</v>
      </c>
      <c r="C5357">
        <f>'Założenia i wyniki'!$E$8*Znorm.Profile!C5357*(1+'Założenia i wyniki'!$E$10/100)^24</f>
        <v>0.49704130000000007</v>
      </c>
      <c r="D5357">
        <f t="shared" si="249"/>
        <v>0</v>
      </c>
      <c r="E5357">
        <f t="shared" si="250"/>
        <v>0</v>
      </c>
      <c r="F5357">
        <f t="shared" si="251"/>
        <v>0.49704130000000007</v>
      </c>
    </row>
    <row r="5358" spans="1:6" x14ac:dyDescent="0.25">
      <c r="A5358">
        <v>5349</v>
      </c>
      <c r="B5358">
        <f>'Założenia i wyniki'!$E$6*Znorm.Profile!B5358*((100-(24*'Założenia i wyniki'!$E$9))/100)</f>
        <v>0</v>
      </c>
      <c r="C5358">
        <f>'Założenia i wyniki'!$E$8*Znorm.Profile!C5358*(1+'Założenia i wyniki'!$E$10/100)^24</f>
        <v>0.49894355000000007</v>
      </c>
      <c r="D5358">
        <f t="shared" si="249"/>
        <v>0</v>
      </c>
      <c r="E5358">
        <f t="shared" si="250"/>
        <v>0</v>
      </c>
      <c r="F5358">
        <f t="shared" si="251"/>
        <v>0.49894355000000007</v>
      </c>
    </row>
    <row r="5359" spans="1:6" x14ac:dyDescent="0.25">
      <c r="A5359">
        <v>5350</v>
      </c>
      <c r="B5359">
        <f>'Założenia i wyniki'!$E$6*Znorm.Profile!B5359*((100-(24*'Założenia i wyniki'!$E$9))/100)</f>
        <v>0</v>
      </c>
      <c r="C5359">
        <f>'Założenia i wyniki'!$E$8*Znorm.Profile!C5359*(1+'Założenia i wyniki'!$E$10/100)^24</f>
        <v>0.41846489999999997</v>
      </c>
      <c r="D5359">
        <f t="shared" si="249"/>
        <v>0</v>
      </c>
      <c r="E5359">
        <f t="shared" si="250"/>
        <v>0</v>
      </c>
      <c r="F5359">
        <f t="shared" si="251"/>
        <v>0.41846489999999997</v>
      </c>
    </row>
    <row r="5360" spans="1:6" x14ac:dyDescent="0.25">
      <c r="A5360">
        <v>5351</v>
      </c>
      <c r="B5360">
        <f>'Założenia i wyniki'!$E$6*Znorm.Profile!B5360*((100-(24*'Założenia i wyniki'!$E$9))/100)</f>
        <v>0</v>
      </c>
      <c r="C5360">
        <f>'Założenia i wyniki'!$E$8*Znorm.Profile!C5360*(1+'Założenia i wyniki'!$E$10/100)^24</f>
        <v>0.32801859999999999</v>
      </c>
      <c r="D5360">
        <f t="shared" si="249"/>
        <v>0</v>
      </c>
      <c r="E5360">
        <f t="shared" si="250"/>
        <v>0</v>
      </c>
      <c r="F5360">
        <f t="shared" si="251"/>
        <v>0.32801859999999999</v>
      </c>
    </row>
    <row r="5361" spans="1:6" x14ac:dyDescent="0.25">
      <c r="A5361">
        <v>5352</v>
      </c>
      <c r="B5361">
        <f>'Założenia i wyniki'!$E$6*Znorm.Profile!B5361*((100-(24*'Założenia i wyniki'!$E$9))/100)</f>
        <v>0</v>
      </c>
      <c r="C5361">
        <f>'Założenia i wyniki'!$E$8*Znorm.Profile!C5361*(1+'Założenia i wyniki'!$E$10/100)^24</f>
        <v>0.26074825000000001</v>
      </c>
      <c r="D5361">
        <f t="shared" si="249"/>
        <v>0</v>
      </c>
      <c r="E5361">
        <f t="shared" si="250"/>
        <v>0</v>
      </c>
      <c r="F5361">
        <f t="shared" si="251"/>
        <v>0.26074825000000001</v>
      </c>
    </row>
    <row r="5362" spans="1:6" x14ac:dyDescent="0.25">
      <c r="A5362">
        <v>5353</v>
      </c>
      <c r="B5362">
        <f>'Założenia i wyniki'!$E$6*Znorm.Profile!B5362*((100-(24*'Założenia i wyniki'!$E$9))/100)</f>
        <v>0</v>
      </c>
      <c r="C5362">
        <f>'Założenia i wyniki'!$E$8*Znorm.Profile!C5362*(1+'Założenia i wyniki'!$E$10/100)^24</f>
        <v>0.22773835000000001</v>
      </c>
      <c r="D5362">
        <f t="shared" si="249"/>
        <v>0</v>
      </c>
      <c r="E5362">
        <f t="shared" si="250"/>
        <v>0</v>
      </c>
      <c r="F5362">
        <f t="shared" si="251"/>
        <v>0.22773835000000001</v>
      </c>
    </row>
    <row r="5363" spans="1:6" x14ac:dyDescent="0.25">
      <c r="A5363">
        <v>5354</v>
      </c>
      <c r="B5363">
        <f>'Założenia i wyniki'!$E$6*Znorm.Profile!B5363*((100-(24*'Założenia i wyniki'!$E$9))/100)</f>
        <v>0</v>
      </c>
      <c r="C5363">
        <f>'Założenia i wyniki'!$E$8*Znorm.Profile!C5363*(1+'Założenia i wyniki'!$E$10/100)^24</f>
        <v>0.20718319999999998</v>
      </c>
      <c r="D5363">
        <f t="shared" si="249"/>
        <v>0</v>
      </c>
      <c r="E5363">
        <f t="shared" si="250"/>
        <v>0</v>
      </c>
      <c r="F5363">
        <f t="shared" si="251"/>
        <v>0.20718319999999998</v>
      </c>
    </row>
    <row r="5364" spans="1:6" x14ac:dyDescent="0.25">
      <c r="A5364">
        <v>5355</v>
      </c>
      <c r="B5364">
        <f>'Założenia i wyniki'!$E$6*Znorm.Profile!B5364*((100-(24*'Założenia i wyniki'!$E$9))/100)</f>
        <v>0</v>
      </c>
      <c r="C5364">
        <f>'Założenia i wyniki'!$E$8*Znorm.Profile!C5364*(1+'Założenia i wyniki'!$E$10/100)^24</f>
        <v>0.20655145</v>
      </c>
      <c r="D5364">
        <f t="shared" si="249"/>
        <v>0</v>
      </c>
      <c r="E5364">
        <f t="shared" si="250"/>
        <v>0</v>
      </c>
      <c r="F5364">
        <f t="shared" si="251"/>
        <v>0.20655145</v>
      </c>
    </row>
    <row r="5365" spans="1:6" x14ac:dyDescent="0.25">
      <c r="A5365">
        <v>5356</v>
      </c>
      <c r="B5365">
        <f>'Założenia i wyniki'!$E$6*Znorm.Profile!B5365*((100-(24*'Założenia i wyniki'!$E$9))/100)</f>
        <v>0</v>
      </c>
      <c r="C5365">
        <f>'Założenia i wyniki'!$E$8*Znorm.Profile!C5365*(1+'Założenia i wyniki'!$E$10/100)^24</f>
        <v>0.22171730000000001</v>
      </c>
      <c r="D5365">
        <f t="shared" si="249"/>
        <v>0</v>
      </c>
      <c r="E5365">
        <f t="shared" si="250"/>
        <v>0</v>
      </c>
      <c r="F5365">
        <f t="shared" si="251"/>
        <v>0.22171730000000001</v>
      </c>
    </row>
    <row r="5366" spans="1:6" x14ac:dyDescent="0.25">
      <c r="A5366">
        <v>5357</v>
      </c>
      <c r="B5366">
        <f>'Założenia i wyniki'!$E$6*Znorm.Profile!B5366*((100-(24*'Założenia i wyniki'!$E$9))/100)</f>
        <v>0</v>
      </c>
      <c r="C5366">
        <f>'Założenia i wyniki'!$E$8*Znorm.Profile!C5366*(1+'Założenia i wyniki'!$E$10/100)^24</f>
        <v>0.25793319999999997</v>
      </c>
      <c r="D5366">
        <f t="shared" si="249"/>
        <v>0</v>
      </c>
      <c r="E5366">
        <f t="shared" si="250"/>
        <v>0</v>
      </c>
      <c r="F5366">
        <f t="shared" si="251"/>
        <v>0.25793319999999997</v>
      </c>
    </row>
    <row r="5367" spans="1:6" x14ac:dyDescent="0.25">
      <c r="A5367">
        <v>5358</v>
      </c>
      <c r="B5367">
        <f>'Założenia i wyniki'!$E$6*Znorm.Profile!B5367*((100-(24*'Założenia i wyniki'!$E$9))/100)</f>
        <v>2.9815199999999993E-2</v>
      </c>
      <c r="C5367">
        <f>'Założenia i wyniki'!$E$8*Znorm.Profile!C5367*(1+'Założenia i wyniki'!$E$10/100)^24</f>
        <v>0.31000795000000003</v>
      </c>
      <c r="D5367">
        <f t="shared" si="249"/>
        <v>2.9815199999999993E-2</v>
      </c>
      <c r="E5367">
        <f t="shared" si="250"/>
        <v>0</v>
      </c>
      <c r="F5367">
        <f t="shared" si="251"/>
        <v>0.28019275000000005</v>
      </c>
    </row>
    <row r="5368" spans="1:6" x14ac:dyDescent="0.25">
      <c r="A5368">
        <v>5359</v>
      </c>
      <c r="B5368">
        <f>'Założenia i wyniki'!$E$6*Znorm.Profile!B5368*((100-(24*'Założenia i wyniki'!$E$9))/100)</f>
        <v>9.42920754716981E-2</v>
      </c>
      <c r="C5368">
        <f>'Założenia i wyniki'!$E$8*Znorm.Profile!C5368*(1+'Założenia i wyniki'!$E$10/100)^24</f>
        <v>0.37115120000000001</v>
      </c>
      <c r="D5368">
        <f t="shared" si="249"/>
        <v>9.42920754716981E-2</v>
      </c>
      <c r="E5368">
        <f t="shared" si="250"/>
        <v>0</v>
      </c>
      <c r="F5368">
        <f t="shared" si="251"/>
        <v>0.27685912452830191</v>
      </c>
    </row>
    <row r="5369" spans="1:6" x14ac:dyDescent="0.25">
      <c r="A5369">
        <v>5360</v>
      </c>
      <c r="B5369">
        <f>'Założenia i wyniki'!$E$6*Znorm.Profile!B5369*((100-(24*'Założenia i wyniki'!$E$9))/100)</f>
        <v>0.20245735849056604</v>
      </c>
      <c r="C5369">
        <f>'Założenia i wyniki'!$E$8*Znorm.Profile!C5369*(1+'Założenia i wyniki'!$E$10/100)^24</f>
        <v>0.39990579999999998</v>
      </c>
      <c r="D5369">
        <f t="shared" si="249"/>
        <v>0.20245735849056604</v>
      </c>
      <c r="E5369">
        <f t="shared" si="250"/>
        <v>0</v>
      </c>
      <c r="F5369">
        <f t="shared" si="251"/>
        <v>0.19744844150943394</v>
      </c>
    </row>
    <row r="5370" spans="1:6" x14ac:dyDescent="0.25">
      <c r="A5370">
        <v>5361</v>
      </c>
      <c r="B5370">
        <f>'Założenia i wyniki'!$E$6*Znorm.Profile!B5370*((100-(24*'Założenia i wyniki'!$E$9))/100)</f>
        <v>0.32057781132075469</v>
      </c>
      <c r="C5370">
        <f>'Założenia i wyniki'!$E$8*Znorm.Profile!C5370*(1+'Założenia i wyniki'!$E$10/100)^24</f>
        <v>0.40466544999999998</v>
      </c>
      <c r="D5370">
        <f t="shared" si="249"/>
        <v>0.32057781132075469</v>
      </c>
      <c r="E5370">
        <f t="shared" si="250"/>
        <v>0</v>
      </c>
      <c r="F5370">
        <f t="shared" si="251"/>
        <v>8.4087638679245291E-2</v>
      </c>
    </row>
    <row r="5371" spans="1:6" x14ac:dyDescent="0.25">
      <c r="A5371">
        <v>5362</v>
      </c>
      <c r="B5371">
        <f>'Założenia i wyniki'!$E$6*Znorm.Profile!B5371*((100-(24*'Założenia i wyniki'!$E$9))/100)</f>
        <v>1.517210566037736</v>
      </c>
      <c r="C5371">
        <f>'Założenia i wyniki'!$E$8*Znorm.Profile!C5371*(1+'Założenia i wyniki'!$E$10/100)^24</f>
        <v>0.41050170000000002</v>
      </c>
      <c r="D5371">
        <f t="shared" si="249"/>
        <v>0.41050170000000002</v>
      </c>
      <c r="E5371">
        <f t="shared" si="250"/>
        <v>1.106708866037736</v>
      </c>
      <c r="F5371">
        <f t="shared" si="251"/>
        <v>0</v>
      </c>
    </row>
    <row r="5372" spans="1:6" x14ac:dyDescent="0.25">
      <c r="A5372">
        <v>5363</v>
      </c>
      <c r="B5372">
        <f>'Założenia i wyniki'!$E$6*Znorm.Profile!B5372*((100-(24*'Założenia i wyniki'!$E$9))/100)</f>
        <v>1.5188875471698109</v>
      </c>
      <c r="C5372">
        <f>'Założenia i wyniki'!$E$8*Znorm.Profile!C5372*(1+'Założenia i wyniki'!$E$10/100)^24</f>
        <v>0.40154660000000003</v>
      </c>
      <c r="D5372">
        <f t="shared" si="249"/>
        <v>0.40154660000000003</v>
      </c>
      <c r="E5372">
        <f t="shared" si="250"/>
        <v>1.1173409471698108</v>
      </c>
      <c r="F5372">
        <f t="shared" si="251"/>
        <v>0</v>
      </c>
    </row>
    <row r="5373" spans="1:6" x14ac:dyDescent="0.25">
      <c r="A5373">
        <v>5364</v>
      </c>
      <c r="B5373">
        <f>'Założenia i wyniki'!$E$6*Znorm.Profile!B5373*((100-(24*'Założenia i wyniki'!$E$9))/100)</f>
        <v>0.28761750943396225</v>
      </c>
      <c r="C5373">
        <f>'Założenia i wyniki'!$E$8*Znorm.Profile!C5373*(1+'Założenia i wyniki'!$E$10/100)^24</f>
        <v>0.40816195</v>
      </c>
      <c r="D5373">
        <f t="shared" si="249"/>
        <v>0.28761750943396225</v>
      </c>
      <c r="E5373">
        <f t="shared" si="250"/>
        <v>0</v>
      </c>
      <c r="F5373">
        <f t="shared" si="251"/>
        <v>0.12054444056603775</v>
      </c>
    </row>
    <row r="5374" spans="1:6" x14ac:dyDescent="0.25">
      <c r="A5374">
        <v>5365</v>
      </c>
      <c r="B5374">
        <f>'Założenia i wyniki'!$E$6*Znorm.Profile!B5374*((100-(24*'Założenia i wyniki'!$E$9))/100)</f>
        <v>0.18592384905660375</v>
      </c>
      <c r="C5374">
        <f>'Założenia i wyniki'!$E$8*Znorm.Profile!C5374*(1+'Założenia i wyniki'!$E$10/100)^24</f>
        <v>0.40110174999999998</v>
      </c>
      <c r="D5374">
        <f t="shared" si="249"/>
        <v>0.18592384905660375</v>
      </c>
      <c r="E5374">
        <f t="shared" si="250"/>
        <v>0</v>
      </c>
      <c r="F5374">
        <f t="shared" si="251"/>
        <v>0.21517790094339623</v>
      </c>
    </row>
    <row r="5375" spans="1:6" x14ac:dyDescent="0.25">
      <c r="A5375">
        <v>5366</v>
      </c>
      <c r="B5375">
        <f>'Założenia i wyniki'!$E$6*Znorm.Profile!B5375*((100-(24*'Założenia i wyniki'!$E$9))/100)</f>
        <v>0.28209109433962259</v>
      </c>
      <c r="C5375">
        <f>'Założenia i wyniki'!$E$8*Znorm.Profile!C5375*(1+'Założenia i wyniki'!$E$10/100)^24</f>
        <v>0.39672885000000002</v>
      </c>
      <c r="D5375">
        <f t="shared" si="249"/>
        <v>0.28209109433962259</v>
      </c>
      <c r="E5375">
        <f t="shared" si="250"/>
        <v>0</v>
      </c>
      <c r="F5375">
        <f t="shared" si="251"/>
        <v>0.11463775566037743</v>
      </c>
    </row>
    <row r="5376" spans="1:6" x14ac:dyDescent="0.25">
      <c r="A5376">
        <v>5367</v>
      </c>
      <c r="B5376">
        <f>'Założenia i wyniki'!$E$6*Znorm.Profile!B5376*((100-(24*'Założenia i wyniki'!$E$9))/100)</f>
        <v>0.31940392452830185</v>
      </c>
      <c r="C5376">
        <f>'Założenia i wyniki'!$E$8*Znorm.Profile!C5376*(1+'Założenia i wyniki'!$E$10/100)^24</f>
        <v>0.40735904999999994</v>
      </c>
      <c r="D5376">
        <f t="shared" si="249"/>
        <v>0.31940392452830185</v>
      </c>
      <c r="E5376">
        <f t="shared" si="250"/>
        <v>0</v>
      </c>
      <c r="F5376">
        <f t="shared" si="251"/>
        <v>8.7955125471698092E-2</v>
      </c>
    </row>
    <row r="5377" spans="1:6" x14ac:dyDescent="0.25">
      <c r="A5377">
        <v>5368</v>
      </c>
      <c r="B5377">
        <f>'Założenia i wyniki'!$E$6*Znorm.Profile!B5377*((100-(24*'Założenia i wyniki'!$E$9))/100)</f>
        <v>0.28045984905660376</v>
      </c>
      <c r="C5377">
        <f>'Założenia i wyniki'!$E$8*Znorm.Profile!C5377*(1+'Założenia i wyniki'!$E$10/100)^24</f>
        <v>0.41246905</v>
      </c>
      <c r="D5377">
        <f t="shared" si="249"/>
        <v>0.28045984905660376</v>
      </c>
      <c r="E5377">
        <f t="shared" si="250"/>
        <v>0</v>
      </c>
      <c r="F5377">
        <f t="shared" si="251"/>
        <v>0.13200920094339624</v>
      </c>
    </row>
    <row r="5378" spans="1:6" x14ac:dyDescent="0.25">
      <c r="A5378">
        <v>5369</v>
      </c>
      <c r="B5378">
        <f>'Założenia i wyniki'!$E$6*Znorm.Profile!B5378*((100-(24*'Założenia i wyniki'!$E$9))/100)</f>
        <v>0.3911710943396226</v>
      </c>
      <c r="C5378">
        <f>'Założenia i wyniki'!$E$8*Znorm.Profile!C5378*(1+'Założenia i wyniki'!$E$10/100)^24</f>
        <v>0.42505539999999997</v>
      </c>
      <c r="D5378">
        <f t="shared" si="249"/>
        <v>0.3911710943396226</v>
      </c>
      <c r="E5378">
        <f t="shared" si="250"/>
        <v>0</v>
      </c>
      <c r="F5378">
        <f t="shared" si="251"/>
        <v>3.3884305660377367E-2</v>
      </c>
    </row>
    <row r="5379" spans="1:6" x14ac:dyDescent="0.25">
      <c r="A5379">
        <v>5370</v>
      </c>
      <c r="B5379">
        <f>'Założenia i wyniki'!$E$6*Znorm.Profile!B5379*((100-(24*'Założenia i wyniki'!$E$9))/100)</f>
        <v>0.21037728301886791</v>
      </c>
      <c r="C5379">
        <f>'Założenia i wyniki'!$E$8*Znorm.Profile!C5379*(1+'Założenia i wyniki'!$E$10/100)^24</f>
        <v>0.43578465</v>
      </c>
      <c r="D5379">
        <f t="shared" si="249"/>
        <v>0.21037728301886791</v>
      </c>
      <c r="E5379">
        <f t="shared" si="250"/>
        <v>0</v>
      </c>
      <c r="F5379">
        <f t="shared" si="251"/>
        <v>0.22540736698113209</v>
      </c>
    </row>
    <row r="5380" spans="1:6" x14ac:dyDescent="0.25">
      <c r="A5380">
        <v>5371</v>
      </c>
      <c r="B5380">
        <f>'Założenia i wyniki'!$E$6*Znorm.Profile!B5380*((100-(24*'Założenia i wyniki'!$E$9))/100)</f>
        <v>2.3105750943396227E-2</v>
      </c>
      <c r="C5380">
        <f>'Założenia i wyniki'!$E$8*Znorm.Profile!C5380*(1+'Założenia i wyniki'!$E$10/100)^24</f>
        <v>0.46422390000000002</v>
      </c>
      <c r="D5380">
        <f t="shared" si="249"/>
        <v>2.3105750943396227E-2</v>
      </c>
      <c r="E5380">
        <f t="shared" si="250"/>
        <v>0</v>
      </c>
      <c r="F5380">
        <f t="shared" si="251"/>
        <v>0.44111814905660379</v>
      </c>
    </row>
    <row r="5381" spans="1:6" x14ac:dyDescent="0.25">
      <c r="A5381">
        <v>5372</v>
      </c>
      <c r="B5381">
        <f>'Założenia i wyniki'!$E$6*Znorm.Profile!B5381*((100-(24*'Założenia i wyniki'!$E$9))/100)</f>
        <v>0</v>
      </c>
      <c r="C5381">
        <f>'Założenia i wyniki'!$E$8*Znorm.Profile!C5381*(1+'Założenia i wyniki'!$E$10/100)^24</f>
        <v>0.50172955000000008</v>
      </c>
      <c r="D5381">
        <f t="shared" si="249"/>
        <v>0</v>
      </c>
      <c r="E5381">
        <f t="shared" si="250"/>
        <v>0</v>
      </c>
      <c r="F5381">
        <f t="shared" si="251"/>
        <v>0.50172955000000008</v>
      </c>
    </row>
    <row r="5382" spans="1:6" x14ac:dyDescent="0.25">
      <c r="A5382">
        <v>5373</v>
      </c>
      <c r="B5382">
        <f>'Założenia i wyniki'!$E$6*Znorm.Profile!B5382*((100-(24*'Założenia i wyniki'!$E$9))/100)</f>
        <v>0</v>
      </c>
      <c r="C5382">
        <f>'Założenia i wyniki'!$E$8*Znorm.Profile!C5382*(1+'Założenia i wyniki'!$E$10/100)^24</f>
        <v>0.49811474999999994</v>
      </c>
      <c r="D5382">
        <f t="shared" si="249"/>
        <v>0</v>
      </c>
      <c r="E5382">
        <f t="shared" si="250"/>
        <v>0</v>
      </c>
      <c r="F5382">
        <f t="shared" si="251"/>
        <v>0.49811474999999994</v>
      </c>
    </row>
    <row r="5383" spans="1:6" x14ac:dyDescent="0.25">
      <c r="A5383">
        <v>5374</v>
      </c>
      <c r="B5383">
        <f>'Założenia i wyniki'!$E$6*Znorm.Profile!B5383*((100-(24*'Założenia i wyniki'!$E$9))/100)</f>
        <v>0</v>
      </c>
      <c r="C5383">
        <f>'Założenia i wyniki'!$E$8*Znorm.Profile!C5383*(1+'Założenia i wyniki'!$E$10/100)^24</f>
        <v>0.41834624999999998</v>
      </c>
      <c r="D5383">
        <f t="shared" si="249"/>
        <v>0</v>
      </c>
      <c r="E5383">
        <f t="shared" si="250"/>
        <v>0</v>
      </c>
      <c r="F5383">
        <f t="shared" si="251"/>
        <v>0.41834624999999998</v>
      </c>
    </row>
    <row r="5384" spans="1:6" x14ac:dyDescent="0.25">
      <c r="A5384">
        <v>5375</v>
      </c>
      <c r="B5384">
        <f>'Założenia i wyniki'!$E$6*Znorm.Profile!B5384*((100-(24*'Założenia i wyniki'!$E$9))/100)</f>
        <v>0</v>
      </c>
      <c r="C5384">
        <f>'Założenia i wyniki'!$E$8*Znorm.Profile!C5384*(1+'Założenia i wyniki'!$E$10/100)^24</f>
        <v>0.32613839999999999</v>
      </c>
      <c r="D5384">
        <f t="shared" si="249"/>
        <v>0</v>
      </c>
      <c r="E5384">
        <f t="shared" si="250"/>
        <v>0</v>
      </c>
      <c r="F5384">
        <f t="shared" si="251"/>
        <v>0.32613839999999999</v>
      </c>
    </row>
    <row r="5385" spans="1:6" x14ac:dyDescent="0.25">
      <c r="A5385">
        <v>5376</v>
      </c>
      <c r="B5385">
        <f>'Założenia i wyniki'!$E$6*Znorm.Profile!B5385*((100-(24*'Założenia i wyniki'!$E$9))/100)</f>
        <v>0</v>
      </c>
      <c r="C5385">
        <f>'Założenia i wyniki'!$E$8*Znorm.Profile!C5385*(1+'Założenia i wyniki'!$E$10/100)^24</f>
        <v>0.26154834999999999</v>
      </c>
      <c r="D5385">
        <f t="shared" si="249"/>
        <v>0</v>
      </c>
      <c r="E5385">
        <f t="shared" si="250"/>
        <v>0</v>
      </c>
      <c r="F5385">
        <f t="shared" si="251"/>
        <v>0.26154834999999999</v>
      </c>
    </row>
    <row r="5386" spans="1:6" x14ac:dyDescent="0.25">
      <c r="A5386">
        <v>5377</v>
      </c>
      <c r="B5386">
        <f>'Założenia i wyniki'!$E$6*Znorm.Profile!B5386*((100-(24*'Założenia i wyniki'!$E$9))/100)</f>
        <v>0</v>
      </c>
      <c r="C5386">
        <f>'Założenia i wyniki'!$E$8*Znorm.Profile!C5386*(1+'Założenia i wyniki'!$E$10/100)^24</f>
        <v>0.22723364999999998</v>
      </c>
      <c r="D5386">
        <f t="shared" si="249"/>
        <v>0</v>
      </c>
      <c r="E5386">
        <f t="shared" si="250"/>
        <v>0</v>
      </c>
      <c r="F5386">
        <f t="shared" si="251"/>
        <v>0.22723364999999998</v>
      </c>
    </row>
    <row r="5387" spans="1:6" x14ac:dyDescent="0.25">
      <c r="A5387">
        <v>5378</v>
      </c>
      <c r="B5387">
        <f>'Założenia i wyniki'!$E$6*Znorm.Profile!B5387*((100-(24*'Założenia i wyniki'!$E$9))/100)</f>
        <v>0</v>
      </c>
      <c r="C5387">
        <f>'Założenia i wyniki'!$E$8*Znorm.Profile!C5387*(1+'Założenia i wyniki'!$E$10/100)^24</f>
        <v>0.2085272</v>
      </c>
      <c r="D5387">
        <f t="shared" ref="D5387:D5450" si="252">IF(B5387&lt;=C5387,B5387,C5387)</f>
        <v>0</v>
      </c>
      <c r="E5387">
        <f t="shared" ref="E5387:E5450" si="253">IF(B5387&gt;C5387,B5387-C5387,0)</f>
        <v>0</v>
      </c>
      <c r="F5387">
        <f t="shared" ref="F5387:F5450" si="254">IF(B5387&lt;C5387,C5387-B5387,0)</f>
        <v>0.2085272</v>
      </c>
    </row>
    <row r="5388" spans="1:6" x14ac:dyDescent="0.25">
      <c r="A5388">
        <v>5379</v>
      </c>
      <c r="B5388">
        <f>'Założenia i wyniki'!$E$6*Znorm.Profile!B5388*((100-(24*'Założenia i wyniki'!$E$9))/100)</f>
        <v>0</v>
      </c>
      <c r="C5388">
        <f>'Założenia i wyniki'!$E$8*Znorm.Profile!C5388*(1+'Założenia i wyniki'!$E$10/100)^24</f>
        <v>0.20812715000000001</v>
      </c>
      <c r="D5388">
        <f t="shared" si="252"/>
        <v>0</v>
      </c>
      <c r="E5388">
        <f t="shared" si="253"/>
        <v>0</v>
      </c>
      <c r="F5388">
        <f t="shared" si="254"/>
        <v>0.20812715000000001</v>
      </c>
    </row>
    <row r="5389" spans="1:6" x14ac:dyDescent="0.25">
      <c r="A5389">
        <v>5380</v>
      </c>
      <c r="B5389">
        <f>'Założenia i wyniki'!$E$6*Znorm.Profile!B5389*((100-(24*'Założenia i wyniki'!$E$9))/100)</f>
        <v>0</v>
      </c>
      <c r="C5389">
        <f>'Założenia i wyniki'!$E$8*Znorm.Profile!C5389*(1+'Założenia i wyniki'!$E$10/100)^24</f>
        <v>0.22473185000000001</v>
      </c>
      <c r="D5389">
        <f t="shared" si="252"/>
        <v>0</v>
      </c>
      <c r="E5389">
        <f t="shared" si="253"/>
        <v>0</v>
      </c>
      <c r="F5389">
        <f t="shared" si="254"/>
        <v>0.22473185000000001</v>
      </c>
    </row>
    <row r="5390" spans="1:6" x14ac:dyDescent="0.25">
      <c r="A5390">
        <v>5381</v>
      </c>
      <c r="B5390">
        <f>'Założenia i wyniki'!$E$6*Znorm.Profile!B5390*((100-(24*'Założenia i wyniki'!$E$9))/100)</f>
        <v>0</v>
      </c>
      <c r="C5390">
        <f>'Założenia i wyniki'!$E$8*Znorm.Profile!C5390*(1+'Założenia i wyniki'!$E$10/100)^24</f>
        <v>0.25818659999999999</v>
      </c>
      <c r="D5390">
        <f t="shared" si="252"/>
        <v>0</v>
      </c>
      <c r="E5390">
        <f t="shared" si="253"/>
        <v>0</v>
      </c>
      <c r="F5390">
        <f t="shared" si="254"/>
        <v>0.25818659999999999</v>
      </c>
    </row>
    <row r="5391" spans="1:6" x14ac:dyDescent="0.25">
      <c r="A5391">
        <v>5382</v>
      </c>
      <c r="B5391">
        <f>'Założenia i wyniki'!$E$6*Znorm.Profile!B5391*((100-(24*'Założenia i wyniki'!$E$9))/100)</f>
        <v>0.11312762264150943</v>
      </c>
      <c r="C5391">
        <f>'Założenia i wyniki'!$E$8*Znorm.Profile!C5391*(1+'Założenia i wyniki'!$E$10/100)^24</f>
        <v>0.30944689999999997</v>
      </c>
      <c r="D5391">
        <f t="shared" si="252"/>
        <v>0.11312762264150943</v>
      </c>
      <c r="E5391">
        <f t="shared" si="253"/>
        <v>0</v>
      </c>
      <c r="F5391">
        <f t="shared" si="254"/>
        <v>0.19631927735849053</v>
      </c>
    </row>
    <row r="5392" spans="1:6" x14ac:dyDescent="0.25">
      <c r="A5392">
        <v>5383</v>
      </c>
      <c r="B5392">
        <f>'Założenia i wyniki'!$E$6*Znorm.Profile!B5392*((100-(24*'Założenia i wyniki'!$E$9))/100)</f>
        <v>0.41122626415094343</v>
      </c>
      <c r="C5392">
        <f>'Założenia i wyniki'!$E$8*Znorm.Profile!C5392*(1+'Założenia i wyniki'!$E$10/100)^24</f>
        <v>0.36592954999999999</v>
      </c>
      <c r="D5392">
        <f t="shared" si="252"/>
        <v>0.36592954999999999</v>
      </c>
      <c r="E5392">
        <f t="shared" si="253"/>
        <v>4.529671415094344E-2</v>
      </c>
      <c r="F5392">
        <f t="shared" si="254"/>
        <v>0</v>
      </c>
    </row>
    <row r="5393" spans="1:6" x14ac:dyDescent="0.25">
      <c r="A5393">
        <v>5384</v>
      </c>
      <c r="B5393">
        <f>'Założenia i wyniki'!$E$6*Znorm.Profile!B5393*((100-(24*'Założenia i wyniki'!$E$9))/100)</f>
        <v>0.83178264150943404</v>
      </c>
      <c r="C5393">
        <f>'Założenia i wyniki'!$E$8*Znorm.Profile!C5393*(1+'Założenia i wyniki'!$E$10/100)^24</f>
        <v>0.39442655000000004</v>
      </c>
      <c r="D5393">
        <f t="shared" si="252"/>
        <v>0.39442655000000004</v>
      </c>
      <c r="E5393">
        <f t="shared" si="253"/>
        <v>0.437356091509434</v>
      </c>
      <c r="F5393">
        <f t="shared" si="254"/>
        <v>0</v>
      </c>
    </row>
    <row r="5394" spans="1:6" x14ac:dyDescent="0.25">
      <c r="A5394">
        <v>5385</v>
      </c>
      <c r="B5394">
        <f>'Założenia i wyniki'!$E$6*Znorm.Profile!B5394*((100-(24*'Założenia i wyniki'!$E$9))/100)</f>
        <v>1.2860920754716982</v>
      </c>
      <c r="C5394">
        <f>'Założenia i wyniki'!$E$8*Znorm.Profile!C5394*(1+'Założenia i wyniki'!$E$10/100)^24</f>
        <v>0.40988534999999998</v>
      </c>
      <c r="D5394">
        <f t="shared" si="252"/>
        <v>0.40988534999999998</v>
      </c>
      <c r="E5394">
        <f t="shared" si="253"/>
        <v>0.87620672547169831</v>
      </c>
      <c r="F5394">
        <f t="shared" si="254"/>
        <v>0</v>
      </c>
    </row>
    <row r="5395" spans="1:6" x14ac:dyDescent="0.25">
      <c r="A5395">
        <v>5386</v>
      </c>
      <c r="B5395">
        <f>'Założenia i wyniki'!$E$6*Znorm.Profile!B5395*((100-(24*'Założenia i wyniki'!$E$9))/100)</f>
        <v>0.60056505660377357</v>
      </c>
      <c r="C5395">
        <f>'Założenia i wyniki'!$E$8*Znorm.Profile!C5395*(1+'Założenia i wyniki'!$E$10/100)^24</f>
        <v>0.42405964999999995</v>
      </c>
      <c r="D5395">
        <f t="shared" si="252"/>
        <v>0.42405964999999995</v>
      </c>
      <c r="E5395">
        <f t="shared" si="253"/>
        <v>0.17650540660377362</v>
      </c>
      <c r="F5395">
        <f t="shared" si="254"/>
        <v>0</v>
      </c>
    </row>
    <row r="5396" spans="1:6" x14ac:dyDescent="0.25">
      <c r="A5396">
        <v>5387</v>
      </c>
      <c r="B5396">
        <f>'Założenia i wyniki'!$E$6*Znorm.Profile!B5396*((100-(24*'Założenia i wyniki'!$E$9))/100)</f>
        <v>0.21145969811320758</v>
      </c>
      <c r="C5396">
        <f>'Założenia i wyniki'!$E$8*Znorm.Profile!C5396*(1+'Założenia i wyniki'!$E$10/100)^24</f>
        <v>0.41598970000000002</v>
      </c>
      <c r="D5396">
        <f t="shared" si="252"/>
        <v>0.21145969811320758</v>
      </c>
      <c r="E5396">
        <f t="shared" si="253"/>
        <v>0</v>
      </c>
      <c r="F5396">
        <f t="shared" si="254"/>
        <v>0.20453000188679243</v>
      </c>
    </row>
    <row r="5397" spans="1:6" x14ac:dyDescent="0.25">
      <c r="A5397">
        <v>5388</v>
      </c>
      <c r="B5397">
        <f>'Założenia i wyniki'!$E$6*Znorm.Profile!B5397*((100-(24*'Założenia i wyniki'!$E$9))/100)</f>
        <v>0.16807924528301885</v>
      </c>
      <c r="C5397">
        <f>'Założenia i wyniki'!$E$8*Znorm.Profile!C5397*(1+'Założenia i wyniki'!$E$10/100)^24</f>
        <v>0.41409655000000001</v>
      </c>
      <c r="D5397">
        <f t="shared" si="252"/>
        <v>0.16807924528301885</v>
      </c>
      <c r="E5397">
        <f t="shared" si="253"/>
        <v>0</v>
      </c>
      <c r="F5397">
        <f t="shared" si="254"/>
        <v>0.24601730471698116</v>
      </c>
    </row>
    <row r="5398" spans="1:6" x14ac:dyDescent="0.25">
      <c r="A5398">
        <v>5389</v>
      </c>
      <c r="B5398">
        <f>'Założenia i wyniki'!$E$6*Znorm.Profile!B5398*((100-(24*'Założenia i wyniki'!$E$9))/100)</f>
        <v>0.48356513207547169</v>
      </c>
      <c r="C5398">
        <f>'Założenia i wyniki'!$E$8*Znorm.Profile!C5398*(1+'Założenia i wyniki'!$E$10/100)^24</f>
        <v>0.41052270000000002</v>
      </c>
      <c r="D5398">
        <f t="shared" si="252"/>
        <v>0.41052270000000002</v>
      </c>
      <c r="E5398">
        <f t="shared" si="253"/>
        <v>7.3042432075471675E-2</v>
      </c>
      <c r="F5398">
        <f t="shared" si="254"/>
        <v>0</v>
      </c>
    </row>
    <row r="5399" spans="1:6" x14ac:dyDescent="0.25">
      <c r="A5399">
        <v>5390</v>
      </c>
      <c r="B5399">
        <f>'Założenia i wyniki'!$E$6*Znorm.Profile!B5399*((100-(24*'Założenia i wyniki'!$E$9))/100)</f>
        <v>0.22071358490566037</v>
      </c>
      <c r="C5399">
        <f>'Założenia i wyniki'!$E$8*Znorm.Profile!C5399*(1+'Założenia i wyniki'!$E$10/100)^24</f>
        <v>0.39746385000000001</v>
      </c>
      <c r="D5399">
        <f t="shared" si="252"/>
        <v>0.22071358490566037</v>
      </c>
      <c r="E5399">
        <f t="shared" si="253"/>
        <v>0</v>
      </c>
      <c r="F5399">
        <f t="shared" si="254"/>
        <v>0.17675026509433964</v>
      </c>
    </row>
    <row r="5400" spans="1:6" x14ac:dyDescent="0.25">
      <c r="A5400">
        <v>5391</v>
      </c>
      <c r="B5400">
        <f>'Założenia i wyniki'!$E$6*Znorm.Profile!B5400*((100-(24*'Założenia i wyniki'!$E$9))/100)</f>
        <v>0.12507992452830188</v>
      </c>
      <c r="C5400">
        <f>'Założenia i wyniki'!$E$8*Znorm.Profile!C5400*(1+'Założenia i wyniki'!$E$10/100)^24</f>
        <v>0.40390419999999994</v>
      </c>
      <c r="D5400">
        <f t="shared" si="252"/>
        <v>0.12507992452830188</v>
      </c>
      <c r="E5400">
        <f t="shared" si="253"/>
        <v>0</v>
      </c>
      <c r="F5400">
        <f t="shared" si="254"/>
        <v>0.27882427547169808</v>
      </c>
    </row>
    <row r="5401" spans="1:6" x14ac:dyDescent="0.25">
      <c r="A5401">
        <v>5392</v>
      </c>
      <c r="B5401">
        <f>'Założenia i wyniki'!$E$6*Znorm.Profile!B5401*((100-(24*'Założenia i wyniki'!$E$9))/100)</f>
        <v>9.1601283018867913E-2</v>
      </c>
      <c r="C5401">
        <f>'Założenia i wyniki'!$E$8*Znorm.Profile!C5401*(1+'Założenia i wyniki'!$E$10/100)^24</f>
        <v>0.41385645000000004</v>
      </c>
      <c r="D5401">
        <f t="shared" si="252"/>
        <v>9.1601283018867913E-2</v>
      </c>
      <c r="E5401">
        <f t="shared" si="253"/>
        <v>0</v>
      </c>
      <c r="F5401">
        <f t="shared" si="254"/>
        <v>0.3222551669811321</v>
      </c>
    </row>
    <row r="5402" spans="1:6" x14ac:dyDescent="0.25">
      <c r="A5402">
        <v>5393</v>
      </c>
      <c r="B5402">
        <f>'Założenia i wyniki'!$E$6*Znorm.Profile!B5402*((100-(24*'Założenia i wyniki'!$E$9))/100)</f>
        <v>0.11009381132075471</v>
      </c>
      <c r="C5402">
        <f>'Założenia i wyniki'!$E$8*Znorm.Profile!C5402*(1+'Założenia i wyniki'!$E$10/100)^24</f>
        <v>0.42788725000000005</v>
      </c>
      <c r="D5402">
        <f t="shared" si="252"/>
        <v>0.11009381132075471</v>
      </c>
      <c r="E5402">
        <f t="shared" si="253"/>
        <v>0</v>
      </c>
      <c r="F5402">
        <f t="shared" si="254"/>
        <v>0.31779343867924537</v>
      </c>
    </row>
    <row r="5403" spans="1:6" x14ac:dyDescent="0.25">
      <c r="A5403">
        <v>5394</v>
      </c>
      <c r="B5403">
        <f>'Założenia i wyniki'!$E$6*Znorm.Profile!B5403*((100-(24*'Założenia i wyniki'!$E$9))/100)</f>
        <v>0.18517683018867923</v>
      </c>
      <c r="C5403">
        <f>'Założenia i wyniki'!$E$8*Znorm.Profile!C5403*(1+'Założenia i wyniki'!$E$10/100)^24</f>
        <v>0.44009419999999999</v>
      </c>
      <c r="D5403">
        <f t="shared" si="252"/>
        <v>0.18517683018867923</v>
      </c>
      <c r="E5403">
        <f t="shared" si="253"/>
        <v>0</v>
      </c>
      <c r="F5403">
        <f t="shared" si="254"/>
        <v>0.25491736981132074</v>
      </c>
    </row>
    <row r="5404" spans="1:6" x14ac:dyDescent="0.25">
      <c r="A5404">
        <v>5395</v>
      </c>
      <c r="B5404">
        <f>'Założenia i wyniki'!$E$6*Znorm.Profile!B5404*((100-(24*'Założenia i wyniki'!$E$9))/100)</f>
        <v>1.3829758490566037E-2</v>
      </c>
      <c r="C5404">
        <f>'Założenia i wyniki'!$E$8*Znorm.Profile!C5404*(1+'Założenia i wyniki'!$E$10/100)^24</f>
        <v>0.46563684999999999</v>
      </c>
      <c r="D5404">
        <f t="shared" si="252"/>
        <v>1.3829758490566037E-2</v>
      </c>
      <c r="E5404">
        <f t="shared" si="253"/>
        <v>0</v>
      </c>
      <c r="F5404">
        <f t="shared" si="254"/>
        <v>0.45180709150943393</v>
      </c>
    </row>
    <row r="5405" spans="1:6" x14ac:dyDescent="0.25">
      <c r="A5405">
        <v>5396</v>
      </c>
      <c r="B5405">
        <f>'Założenia i wyniki'!$E$6*Znorm.Profile!B5405*((100-(24*'Założenia i wyniki'!$E$9))/100)</f>
        <v>0</v>
      </c>
      <c r="C5405">
        <f>'Założenia i wyniki'!$E$8*Znorm.Profile!C5405*(1+'Założenia i wyniki'!$E$10/100)^24</f>
        <v>0.5059655999999999</v>
      </c>
      <c r="D5405">
        <f t="shared" si="252"/>
        <v>0</v>
      </c>
      <c r="E5405">
        <f t="shared" si="253"/>
        <v>0</v>
      </c>
      <c r="F5405">
        <f t="shared" si="254"/>
        <v>0.5059655999999999</v>
      </c>
    </row>
    <row r="5406" spans="1:6" x14ac:dyDescent="0.25">
      <c r="A5406">
        <v>5397</v>
      </c>
      <c r="B5406">
        <f>'Założenia i wyniki'!$E$6*Znorm.Profile!B5406*((100-(24*'Założenia i wyniki'!$E$9))/100)</f>
        <v>0</v>
      </c>
      <c r="C5406">
        <f>'Założenia i wyniki'!$E$8*Znorm.Profile!C5406*(1+'Założenia i wyniki'!$E$10/100)^24</f>
        <v>0.50056159999999994</v>
      </c>
      <c r="D5406">
        <f t="shared" si="252"/>
        <v>0</v>
      </c>
      <c r="E5406">
        <f t="shared" si="253"/>
        <v>0</v>
      </c>
      <c r="F5406">
        <f t="shared" si="254"/>
        <v>0.50056159999999994</v>
      </c>
    </row>
    <row r="5407" spans="1:6" x14ac:dyDescent="0.25">
      <c r="A5407">
        <v>5398</v>
      </c>
      <c r="B5407">
        <f>'Założenia i wyniki'!$E$6*Znorm.Profile!B5407*((100-(24*'Założenia i wyniki'!$E$9))/100)</f>
        <v>0</v>
      </c>
      <c r="C5407">
        <f>'Założenia i wyniki'!$E$8*Znorm.Profile!C5407*(1+'Założenia i wyniki'!$E$10/100)^24</f>
        <v>0.4216492</v>
      </c>
      <c r="D5407">
        <f t="shared" si="252"/>
        <v>0</v>
      </c>
      <c r="E5407">
        <f t="shared" si="253"/>
        <v>0</v>
      </c>
      <c r="F5407">
        <f t="shared" si="254"/>
        <v>0.4216492</v>
      </c>
    </row>
    <row r="5408" spans="1:6" x14ac:dyDescent="0.25">
      <c r="A5408">
        <v>5399</v>
      </c>
      <c r="B5408">
        <f>'Założenia i wyniki'!$E$6*Znorm.Profile!B5408*((100-(24*'Założenia i wyniki'!$E$9))/100)</f>
        <v>0</v>
      </c>
      <c r="C5408">
        <f>'Założenia i wyniki'!$E$8*Znorm.Profile!C5408*(1+'Założenia i wyniki'!$E$10/100)^24</f>
        <v>0.32117435</v>
      </c>
      <c r="D5408">
        <f t="shared" si="252"/>
        <v>0</v>
      </c>
      <c r="E5408">
        <f t="shared" si="253"/>
        <v>0</v>
      </c>
      <c r="F5408">
        <f t="shared" si="254"/>
        <v>0.32117435</v>
      </c>
    </row>
    <row r="5409" spans="1:6" x14ac:dyDescent="0.25">
      <c r="A5409">
        <v>5400</v>
      </c>
      <c r="B5409">
        <f>'Założenia i wyniki'!$E$6*Znorm.Profile!B5409*((100-(24*'Założenia i wyniki'!$E$9))/100)</f>
        <v>0</v>
      </c>
      <c r="C5409">
        <f>'Założenia i wyniki'!$E$8*Znorm.Profile!C5409*(1+'Założenia i wyniki'!$E$10/100)^24</f>
        <v>0.28170309999999998</v>
      </c>
      <c r="D5409">
        <f t="shared" si="252"/>
        <v>0</v>
      </c>
      <c r="E5409">
        <f t="shared" si="253"/>
        <v>0</v>
      </c>
      <c r="F5409">
        <f t="shared" si="254"/>
        <v>0.28170309999999998</v>
      </c>
    </row>
    <row r="5410" spans="1:6" x14ac:dyDescent="0.25">
      <c r="A5410">
        <v>5401</v>
      </c>
      <c r="B5410">
        <f>'Założenia i wyniki'!$E$6*Znorm.Profile!B5410*((100-(24*'Założenia i wyniki'!$E$9))/100)</f>
        <v>0</v>
      </c>
      <c r="C5410">
        <f>'Założenia i wyniki'!$E$8*Znorm.Profile!C5410*(1+'Założenia i wyniki'!$E$10/100)^24</f>
        <v>0.22885799999999998</v>
      </c>
      <c r="D5410">
        <f t="shared" si="252"/>
        <v>0</v>
      </c>
      <c r="E5410">
        <f t="shared" si="253"/>
        <v>0</v>
      </c>
      <c r="F5410">
        <f t="shared" si="254"/>
        <v>0.22885799999999998</v>
      </c>
    </row>
    <row r="5411" spans="1:6" x14ac:dyDescent="0.25">
      <c r="A5411">
        <v>5402</v>
      </c>
      <c r="B5411">
        <f>'Założenia i wyniki'!$E$6*Znorm.Profile!B5411*((100-(24*'Założenia i wyniki'!$E$9))/100)</f>
        <v>0</v>
      </c>
      <c r="C5411">
        <f>'Założenia i wyniki'!$E$8*Znorm.Profile!C5411*(1+'Założenia i wyniki'!$E$10/100)^24</f>
        <v>0.21424305000000002</v>
      </c>
      <c r="D5411">
        <f t="shared" si="252"/>
        <v>0</v>
      </c>
      <c r="E5411">
        <f t="shared" si="253"/>
        <v>0</v>
      </c>
      <c r="F5411">
        <f t="shared" si="254"/>
        <v>0.21424305000000002</v>
      </c>
    </row>
    <row r="5412" spans="1:6" x14ac:dyDescent="0.25">
      <c r="A5412">
        <v>5403</v>
      </c>
      <c r="B5412">
        <f>'Założenia i wyniki'!$E$6*Znorm.Profile!B5412*((100-(24*'Założenia i wyniki'!$E$9))/100)</f>
        <v>0</v>
      </c>
      <c r="C5412">
        <f>'Założenia i wyniki'!$E$8*Znorm.Profile!C5412*(1+'Założenia i wyniki'!$E$10/100)^24</f>
        <v>0.20970459999999999</v>
      </c>
      <c r="D5412">
        <f t="shared" si="252"/>
        <v>0</v>
      </c>
      <c r="E5412">
        <f t="shared" si="253"/>
        <v>0</v>
      </c>
      <c r="F5412">
        <f t="shared" si="254"/>
        <v>0.20970459999999999</v>
      </c>
    </row>
    <row r="5413" spans="1:6" x14ac:dyDescent="0.25">
      <c r="A5413">
        <v>5404</v>
      </c>
      <c r="B5413">
        <f>'Założenia i wyniki'!$E$6*Znorm.Profile!B5413*((100-(24*'Założenia i wyniki'!$E$9))/100)</f>
        <v>0</v>
      </c>
      <c r="C5413">
        <f>'Założenia i wyniki'!$E$8*Znorm.Profile!C5413*(1+'Założenia i wyniki'!$E$10/100)^24</f>
        <v>0.22617735</v>
      </c>
      <c r="D5413">
        <f t="shared" si="252"/>
        <v>0</v>
      </c>
      <c r="E5413">
        <f t="shared" si="253"/>
        <v>0</v>
      </c>
      <c r="F5413">
        <f t="shared" si="254"/>
        <v>0.22617735</v>
      </c>
    </row>
    <row r="5414" spans="1:6" x14ac:dyDescent="0.25">
      <c r="A5414">
        <v>5405</v>
      </c>
      <c r="B5414">
        <f>'Założenia i wyniki'!$E$6*Znorm.Profile!B5414*((100-(24*'Założenia i wyniki'!$E$9))/100)</f>
        <v>0</v>
      </c>
      <c r="C5414">
        <f>'Założenia i wyniki'!$E$8*Znorm.Profile!C5414*(1+'Założenia i wyniki'!$E$10/100)^24</f>
        <v>0.26012384999999993</v>
      </c>
      <c r="D5414">
        <f t="shared" si="252"/>
        <v>0</v>
      </c>
      <c r="E5414">
        <f t="shared" si="253"/>
        <v>0</v>
      </c>
      <c r="F5414">
        <f t="shared" si="254"/>
        <v>0.26012384999999993</v>
      </c>
    </row>
    <row r="5415" spans="1:6" x14ac:dyDescent="0.25">
      <c r="A5415">
        <v>5406</v>
      </c>
      <c r="B5415">
        <f>'Założenia i wyniki'!$E$6*Znorm.Profile!B5415*((100-(24*'Założenia i wyniki'!$E$9))/100)</f>
        <v>4.1252211320754718E-2</v>
      </c>
      <c r="C5415">
        <f>'Założenia i wyniki'!$E$8*Znorm.Profile!C5415*(1+'Założenia i wyniki'!$E$10/100)^24</f>
        <v>0.30748305000000004</v>
      </c>
      <c r="D5415">
        <f t="shared" si="252"/>
        <v>4.1252211320754718E-2</v>
      </c>
      <c r="E5415">
        <f t="shared" si="253"/>
        <v>0</v>
      </c>
      <c r="F5415">
        <f t="shared" si="254"/>
        <v>0.2662308386792453</v>
      </c>
    </row>
    <row r="5416" spans="1:6" x14ac:dyDescent="0.25">
      <c r="A5416">
        <v>5407</v>
      </c>
      <c r="B5416">
        <f>'Założenia i wyniki'!$E$6*Znorm.Profile!B5416*((100-(24*'Założenia i wyniki'!$E$9))/100)</f>
        <v>0.13364015094339621</v>
      </c>
      <c r="C5416">
        <f>'Założenia i wyniki'!$E$8*Znorm.Profile!C5416*(1+'Założenia i wyniki'!$E$10/100)^24</f>
        <v>0.3623228</v>
      </c>
      <c r="D5416">
        <f t="shared" si="252"/>
        <v>0.13364015094339621</v>
      </c>
      <c r="E5416">
        <f t="shared" si="253"/>
        <v>0</v>
      </c>
      <c r="F5416">
        <f t="shared" si="254"/>
        <v>0.22868264905660379</v>
      </c>
    </row>
    <row r="5417" spans="1:6" x14ac:dyDescent="0.25">
      <c r="A5417">
        <v>5408</v>
      </c>
      <c r="B5417">
        <f>'Założenia i wyniki'!$E$6*Znorm.Profile!B5417*((100-(24*'Założenia i wyniki'!$E$9))/100)</f>
        <v>0.52962113207547157</v>
      </c>
      <c r="C5417">
        <f>'Założenia i wyniki'!$E$8*Znorm.Profile!C5417*(1+'Założenia i wyniki'!$E$10/100)^24</f>
        <v>0.39440940000000002</v>
      </c>
      <c r="D5417">
        <f t="shared" si="252"/>
        <v>0.39440940000000002</v>
      </c>
      <c r="E5417">
        <f t="shared" si="253"/>
        <v>0.13521173207547155</v>
      </c>
      <c r="F5417">
        <f t="shared" si="254"/>
        <v>0</v>
      </c>
    </row>
    <row r="5418" spans="1:6" x14ac:dyDescent="0.25">
      <c r="A5418">
        <v>5409</v>
      </c>
      <c r="B5418">
        <f>'Założenia i wyniki'!$E$6*Znorm.Profile!B5418*((100-(24*'Założenia i wyniki'!$E$9))/100)</f>
        <v>0.97607924528301881</v>
      </c>
      <c r="C5418">
        <f>'Założenia i wyniki'!$E$8*Znorm.Profile!C5418*(1+'Założenia i wyniki'!$E$10/100)^24</f>
        <v>0.40615155000000003</v>
      </c>
      <c r="D5418">
        <f t="shared" si="252"/>
        <v>0.40615155000000003</v>
      </c>
      <c r="E5418">
        <f t="shared" si="253"/>
        <v>0.56992769528301879</v>
      </c>
      <c r="F5418">
        <f t="shared" si="254"/>
        <v>0</v>
      </c>
    </row>
    <row r="5419" spans="1:6" x14ac:dyDescent="0.25">
      <c r="A5419">
        <v>5410</v>
      </c>
      <c r="B5419">
        <f>'Założenia i wyniki'!$E$6*Znorm.Profile!B5419*((100-(24*'Założenia i wyniki'!$E$9))/100)</f>
        <v>1.0080181132075472</v>
      </c>
      <c r="C5419">
        <f>'Założenia i wyniki'!$E$8*Znorm.Profile!C5419*(1+'Założenia i wyniki'!$E$10/100)^24</f>
        <v>0.40713294999999999</v>
      </c>
      <c r="D5419">
        <f t="shared" si="252"/>
        <v>0.40713294999999999</v>
      </c>
      <c r="E5419">
        <f t="shared" si="253"/>
        <v>0.60088516320754715</v>
      </c>
      <c r="F5419">
        <f t="shared" si="254"/>
        <v>0</v>
      </c>
    </row>
    <row r="5420" spans="1:6" x14ac:dyDescent="0.25">
      <c r="A5420">
        <v>5411</v>
      </c>
      <c r="B5420">
        <f>'Założenia i wyniki'!$E$6*Znorm.Profile!B5420*((100-(24*'Założenia i wyniki'!$E$9))/100)</f>
        <v>1.0786799999999999</v>
      </c>
      <c r="C5420">
        <f>'Założenia i wyniki'!$E$8*Znorm.Profile!C5420*(1+'Założenia i wyniki'!$E$10/100)^24</f>
        <v>0.41181699999999999</v>
      </c>
      <c r="D5420">
        <f t="shared" si="252"/>
        <v>0.41181699999999999</v>
      </c>
      <c r="E5420">
        <f t="shared" si="253"/>
        <v>0.66686299999999987</v>
      </c>
      <c r="F5420">
        <f t="shared" si="254"/>
        <v>0</v>
      </c>
    </row>
    <row r="5421" spans="1:6" x14ac:dyDescent="0.25">
      <c r="A5421">
        <v>5412</v>
      </c>
      <c r="B5421">
        <f>'Założenia i wyniki'!$E$6*Znorm.Profile!B5421*((100-(24*'Założenia i wyniki'!$E$9))/100)</f>
        <v>1.4188022641509432</v>
      </c>
      <c r="C5421">
        <f>'Założenia i wyniki'!$E$8*Znorm.Profile!C5421*(1+'Założenia i wyniki'!$E$10/100)^24</f>
        <v>0.40811750000000002</v>
      </c>
      <c r="D5421">
        <f t="shared" si="252"/>
        <v>0.40811750000000002</v>
      </c>
      <c r="E5421">
        <f t="shared" si="253"/>
        <v>1.0106847641509433</v>
      </c>
      <c r="F5421">
        <f t="shared" si="254"/>
        <v>0</v>
      </c>
    </row>
    <row r="5422" spans="1:6" x14ac:dyDescent="0.25">
      <c r="A5422">
        <v>5413</v>
      </c>
      <c r="B5422">
        <f>'Założenia i wyniki'!$E$6*Znorm.Profile!B5422*((100-(24*'Założenia i wyniki'!$E$9))/100)</f>
        <v>0.51192898113207541</v>
      </c>
      <c r="C5422">
        <f>'Założenia i wyniki'!$E$8*Znorm.Profile!C5422*(1+'Założenia i wyniki'!$E$10/100)^24</f>
        <v>0.40252694999999999</v>
      </c>
      <c r="D5422">
        <f t="shared" si="252"/>
        <v>0.40252694999999999</v>
      </c>
      <c r="E5422">
        <f t="shared" si="253"/>
        <v>0.10940203113207542</v>
      </c>
      <c r="F5422">
        <f t="shared" si="254"/>
        <v>0</v>
      </c>
    </row>
    <row r="5423" spans="1:6" x14ac:dyDescent="0.25">
      <c r="A5423">
        <v>5414</v>
      </c>
      <c r="B5423">
        <f>'Założenia i wyniki'!$E$6*Znorm.Profile!B5423*((100-(24*'Założenia i wyniki'!$E$9))/100)</f>
        <v>0.35404120754716978</v>
      </c>
      <c r="C5423">
        <f>'Założenia i wyniki'!$E$8*Znorm.Profile!C5423*(1+'Założenia i wyniki'!$E$10/100)^24</f>
        <v>0.40091939999999998</v>
      </c>
      <c r="D5423">
        <f t="shared" si="252"/>
        <v>0.35404120754716978</v>
      </c>
      <c r="E5423">
        <f t="shared" si="253"/>
        <v>0</v>
      </c>
      <c r="F5423">
        <f t="shared" si="254"/>
        <v>4.6878192452830203E-2</v>
      </c>
    </row>
    <row r="5424" spans="1:6" x14ac:dyDescent="0.25">
      <c r="A5424">
        <v>5415</v>
      </c>
      <c r="B5424">
        <f>'Założenia i wyniki'!$E$6*Znorm.Profile!B5424*((100-(24*'Założenia i wyniki'!$E$9))/100)</f>
        <v>0.44665630188679245</v>
      </c>
      <c r="C5424">
        <f>'Założenia i wyniki'!$E$8*Znorm.Profile!C5424*(1+'Założenia i wyniki'!$E$10/100)^24</f>
        <v>0.40815635</v>
      </c>
      <c r="D5424">
        <f t="shared" si="252"/>
        <v>0.40815635</v>
      </c>
      <c r="E5424">
        <f t="shared" si="253"/>
        <v>3.849995188679245E-2</v>
      </c>
      <c r="F5424">
        <f t="shared" si="254"/>
        <v>0</v>
      </c>
    </row>
    <row r="5425" spans="1:6" x14ac:dyDescent="0.25">
      <c r="A5425">
        <v>5416</v>
      </c>
      <c r="B5425">
        <f>'Założenia i wyniki'!$E$6*Znorm.Profile!B5425*((100-(24*'Założenia i wyniki'!$E$9))/100)</f>
        <v>0.20181705660377355</v>
      </c>
      <c r="C5425">
        <f>'Założenia i wyniki'!$E$8*Znorm.Profile!C5425*(1+'Założenia i wyniki'!$E$10/100)^24</f>
        <v>0.41952295000000001</v>
      </c>
      <c r="D5425">
        <f t="shared" si="252"/>
        <v>0.20181705660377355</v>
      </c>
      <c r="E5425">
        <f t="shared" si="253"/>
        <v>0</v>
      </c>
      <c r="F5425">
        <f t="shared" si="254"/>
        <v>0.21770589339622645</v>
      </c>
    </row>
    <row r="5426" spans="1:6" x14ac:dyDescent="0.25">
      <c r="A5426">
        <v>5417</v>
      </c>
      <c r="B5426">
        <f>'Założenia i wyniki'!$E$6*Znorm.Profile!B5426*((100-(24*'Założenia i wyniki'!$E$9))/100)</f>
        <v>0.20299094339622639</v>
      </c>
      <c r="C5426">
        <f>'Założenia i wyniki'!$E$8*Znorm.Profile!C5426*(1+'Założenia i wyniki'!$E$10/100)^24</f>
        <v>0.43183595000000002</v>
      </c>
      <c r="D5426">
        <f t="shared" si="252"/>
        <v>0.20299094339622639</v>
      </c>
      <c r="E5426">
        <f t="shared" si="253"/>
        <v>0</v>
      </c>
      <c r="F5426">
        <f t="shared" si="254"/>
        <v>0.22884500660377363</v>
      </c>
    </row>
    <row r="5427" spans="1:6" x14ac:dyDescent="0.25">
      <c r="A5427">
        <v>5418</v>
      </c>
      <c r="B5427">
        <f>'Założenia i wyniki'!$E$6*Znorm.Profile!B5427*((100-(24*'Założenia i wyniki'!$E$9))/100)</f>
        <v>8.0700905660377353E-2</v>
      </c>
      <c r="C5427">
        <f>'Założenia i wyniki'!$E$8*Znorm.Profile!C5427*(1+'Założenia i wyniki'!$E$10/100)^24</f>
        <v>0.4504437</v>
      </c>
      <c r="D5427">
        <f t="shared" si="252"/>
        <v>8.0700905660377353E-2</v>
      </c>
      <c r="E5427">
        <f t="shared" si="253"/>
        <v>0</v>
      </c>
      <c r="F5427">
        <f t="shared" si="254"/>
        <v>0.36974279433962265</v>
      </c>
    </row>
    <row r="5428" spans="1:6" x14ac:dyDescent="0.25">
      <c r="A5428">
        <v>5419</v>
      </c>
      <c r="B5428">
        <f>'Założenia i wyniki'!$E$6*Znorm.Profile!B5428*((100-(24*'Założenia i wyniki'!$E$9))/100)</f>
        <v>0</v>
      </c>
      <c r="C5428">
        <f>'Założenia i wyniki'!$E$8*Znorm.Profile!C5428*(1+'Założenia i wyniki'!$E$10/100)^24</f>
        <v>0.47046684999999999</v>
      </c>
      <c r="D5428">
        <f t="shared" si="252"/>
        <v>0</v>
      </c>
      <c r="E5428">
        <f t="shared" si="253"/>
        <v>0</v>
      </c>
      <c r="F5428">
        <f t="shared" si="254"/>
        <v>0.47046684999999999</v>
      </c>
    </row>
    <row r="5429" spans="1:6" x14ac:dyDescent="0.25">
      <c r="A5429">
        <v>5420</v>
      </c>
      <c r="B5429">
        <f>'Założenia i wyniki'!$E$6*Znorm.Profile!B5429*((100-(24*'Założenia i wyniki'!$E$9))/100)</f>
        <v>0</v>
      </c>
      <c r="C5429">
        <f>'Założenia i wyniki'!$E$8*Znorm.Profile!C5429*(1+'Założenia i wyniki'!$E$10/100)^24</f>
        <v>0.50269449999999993</v>
      </c>
      <c r="D5429">
        <f t="shared" si="252"/>
        <v>0</v>
      </c>
      <c r="E5429">
        <f t="shared" si="253"/>
        <v>0</v>
      </c>
      <c r="F5429">
        <f t="shared" si="254"/>
        <v>0.50269449999999993</v>
      </c>
    </row>
    <row r="5430" spans="1:6" x14ac:dyDescent="0.25">
      <c r="A5430">
        <v>5421</v>
      </c>
      <c r="B5430">
        <f>'Założenia i wyniki'!$E$6*Znorm.Profile!B5430*((100-(24*'Założenia i wyniki'!$E$9))/100)</f>
        <v>0</v>
      </c>
      <c r="C5430">
        <f>'Założenia i wyniki'!$E$8*Znorm.Profile!C5430*(1+'Założenia i wyniki'!$E$10/100)^24</f>
        <v>0.47895400000000005</v>
      </c>
      <c r="D5430">
        <f t="shared" si="252"/>
        <v>0</v>
      </c>
      <c r="E5430">
        <f t="shared" si="253"/>
        <v>0</v>
      </c>
      <c r="F5430">
        <f t="shared" si="254"/>
        <v>0.47895400000000005</v>
      </c>
    </row>
    <row r="5431" spans="1:6" x14ac:dyDescent="0.25">
      <c r="A5431">
        <v>5422</v>
      </c>
      <c r="B5431">
        <f>'Założenia i wyniki'!$E$6*Znorm.Profile!B5431*((100-(24*'Założenia i wyniki'!$E$9))/100)</f>
        <v>0</v>
      </c>
      <c r="C5431">
        <f>'Założenia i wyniki'!$E$8*Znorm.Profile!C5431*(1+'Założenia i wyniki'!$E$10/100)^24</f>
        <v>0.40585370000000004</v>
      </c>
      <c r="D5431">
        <f t="shared" si="252"/>
        <v>0</v>
      </c>
      <c r="E5431">
        <f t="shared" si="253"/>
        <v>0</v>
      </c>
      <c r="F5431">
        <f t="shared" si="254"/>
        <v>0.40585370000000004</v>
      </c>
    </row>
    <row r="5432" spans="1:6" x14ac:dyDescent="0.25">
      <c r="A5432">
        <v>5423</v>
      </c>
      <c r="B5432">
        <f>'Założenia i wyniki'!$E$6*Znorm.Profile!B5432*((100-(24*'Założenia i wyniki'!$E$9))/100)</f>
        <v>0</v>
      </c>
      <c r="C5432">
        <f>'Założenia i wyniki'!$E$8*Znorm.Profile!C5432*(1+'Założenia i wyniki'!$E$10/100)^24</f>
        <v>0.32459174999999996</v>
      </c>
      <c r="D5432">
        <f t="shared" si="252"/>
        <v>0</v>
      </c>
      <c r="E5432">
        <f t="shared" si="253"/>
        <v>0</v>
      </c>
      <c r="F5432">
        <f t="shared" si="254"/>
        <v>0.32459174999999996</v>
      </c>
    </row>
    <row r="5433" spans="1:6" x14ac:dyDescent="0.25">
      <c r="A5433">
        <v>5424</v>
      </c>
      <c r="B5433">
        <f>'Założenia i wyniki'!$E$6*Znorm.Profile!B5433*((100-(24*'Założenia i wyniki'!$E$9))/100)</f>
        <v>0</v>
      </c>
      <c r="C5433">
        <f>'Założenia i wyniki'!$E$8*Znorm.Profile!C5433*(1+'Założenia i wyniki'!$E$10/100)^24</f>
        <v>0.25420464999999998</v>
      </c>
      <c r="D5433">
        <f t="shared" si="252"/>
        <v>0</v>
      </c>
      <c r="E5433">
        <f t="shared" si="253"/>
        <v>0</v>
      </c>
      <c r="F5433">
        <f t="shared" si="254"/>
        <v>0.25420464999999998</v>
      </c>
    </row>
    <row r="5434" spans="1:6" x14ac:dyDescent="0.25">
      <c r="A5434">
        <v>5425</v>
      </c>
      <c r="B5434">
        <f>'Założenia i wyniki'!$E$6*Znorm.Profile!B5434*((100-(24*'Założenia i wyniki'!$E$9))/100)</f>
        <v>0</v>
      </c>
      <c r="C5434">
        <f>'Założenia i wyniki'!$E$8*Znorm.Profile!C5434*(1+'Założenia i wyniki'!$E$10/100)^24</f>
        <v>0.21629649999999997</v>
      </c>
      <c r="D5434">
        <f t="shared" si="252"/>
        <v>0</v>
      </c>
      <c r="E5434">
        <f t="shared" si="253"/>
        <v>0</v>
      </c>
      <c r="F5434">
        <f t="shared" si="254"/>
        <v>0.21629649999999997</v>
      </c>
    </row>
    <row r="5435" spans="1:6" x14ac:dyDescent="0.25">
      <c r="A5435">
        <v>5426</v>
      </c>
      <c r="B5435">
        <f>'Założenia i wyniki'!$E$6*Znorm.Profile!B5435*((100-(24*'Założenia i wyniki'!$E$9))/100)</f>
        <v>0</v>
      </c>
      <c r="C5435">
        <f>'Założenia i wyniki'!$E$8*Znorm.Profile!C5435*(1+'Założenia i wyniki'!$E$10/100)^24</f>
        <v>0.19839889999999999</v>
      </c>
      <c r="D5435">
        <f t="shared" si="252"/>
        <v>0</v>
      </c>
      <c r="E5435">
        <f t="shared" si="253"/>
        <v>0</v>
      </c>
      <c r="F5435">
        <f t="shared" si="254"/>
        <v>0.19839889999999999</v>
      </c>
    </row>
    <row r="5436" spans="1:6" x14ac:dyDescent="0.25">
      <c r="A5436">
        <v>5427</v>
      </c>
      <c r="B5436">
        <f>'Założenia i wyniki'!$E$6*Znorm.Profile!B5436*((100-(24*'Założenia i wyniki'!$E$9))/100)</f>
        <v>0</v>
      </c>
      <c r="C5436">
        <f>'Założenia i wyniki'!$E$8*Znorm.Profile!C5436*(1+'Założenia i wyniki'!$E$10/100)^24</f>
        <v>0.19451109999999999</v>
      </c>
      <c r="D5436">
        <f t="shared" si="252"/>
        <v>0</v>
      </c>
      <c r="E5436">
        <f t="shared" si="253"/>
        <v>0</v>
      </c>
      <c r="F5436">
        <f t="shared" si="254"/>
        <v>0.19451109999999999</v>
      </c>
    </row>
    <row r="5437" spans="1:6" x14ac:dyDescent="0.25">
      <c r="A5437">
        <v>5428</v>
      </c>
      <c r="B5437">
        <f>'Założenia i wyniki'!$E$6*Znorm.Profile!B5437*((100-(24*'Założenia i wyniki'!$E$9))/100)</f>
        <v>0</v>
      </c>
      <c r="C5437">
        <f>'Założenia i wyniki'!$E$8*Znorm.Profile!C5437*(1+'Założenia i wyniki'!$E$10/100)^24</f>
        <v>0.20061299999999999</v>
      </c>
      <c r="D5437">
        <f t="shared" si="252"/>
        <v>0</v>
      </c>
      <c r="E5437">
        <f t="shared" si="253"/>
        <v>0</v>
      </c>
      <c r="F5437">
        <f t="shared" si="254"/>
        <v>0.20061299999999999</v>
      </c>
    </row>
    <row r="5438" spans="1:6" x14ac:dyDescent="0.25">
      <c r="A5438">
        <v>5429</v>
      </c>
      <c r="B5438">
        <f>'Założenia i wyniki'!$E$6*Znorm.Profile!B5438*((100-(24*'Założenia i wyniki'!$E$9))/100)</f>
        <v>0</v>
      </c>
      <c r="C5438">
        <f>'Założenia i wyniki'!$E$8*Znorm.Profile!C5438*(1+'Założenia i wyniki'!$E$10/100)^24</f>
        <v>0.22182124999999997</v>
      </c>
      <c r="D5438">
        <f t="shared" si="252"/>
        <v>0</v>
      </c>
      <c r="E5438">
        <f t="shared" si="253"/>
        <v>0</v>
      </c>
      <c r="F5438">
        <f t="shared" si="254"/>
        <v>0.22182124999999997</v>
      </c>
    </row>
    <row r="5439" spans="1:6" x14ac:dyDescent="0.25">
      <c r="A5439">
        <v>5430</v>
      </c>
      <c r="B5439">
        <f>'Założenia i wyniki'!$E$6*Znorm.Profile!B5439*((100-(24*'Założenia i wyniki'!$E$9))/100)</f>
        <v>4.94427396226415E-2</v>
      </c>
      <c r="C5439">
        <f>'Założenia i wyniki'!$E$8*Znorm.Profile!C5439*(1+'Założenia i wyniki'!$E$10/100)^24</f>
        <v>0.25521929999999998</v>
      </c>
      <c r="D5439">
        <f t="shared" si="252"/>
        <v>4.94427396226415E-2</v>
      </c>
      <c r="E5439">
        <f t="shared" si="253"/>
        <v>0</v>
      </c>
      <c r="F5439">
        <f t="shared" si="254"/>
        <v>0.20577656037735848</v>
      </c>
    </row>
    <row r="5440" spans="1:6" x14ac:dyDescent="0.25">
      <c r="A5440">
        <v>5431</v>
      </c>
      <c r="B5440">
        <f>'Założenia i wyniki'!$E$6*Znorm.Profile!B5440*((100-(24*'Założenia i wyniki'!$E$9))/100)</f>
        <v>0.30755833962264151</v>
      </c>
      <c r="C5440">
        <f>'Założenia i wyniki'!$E$8*Znorm.Profile!C5440*(1+'Założenia i wyniki'!$E$10/100)^24</f>
        <v>0.30819950000000002</v>
      </c>
      <c r="D5440">
        <f t="shared" si="252"/>
        <v>0.30755833962264151</v>
      </c>
      <c r="E5440">
        <f t="shared" si="253"/>
        <v>0</v>
      </c>
      <c r="F5440">
        <f t="shared" si="254"/>
        <v>6.4116037735850728E-4</v>
      </c>
    </row>
    <row r="5441" spans="1:6" x14ac:dyDescent="0.25">
      <c r="A5441">
        <v>5432</v>
      </c>
      <c r="B5441">
        <f>'Założenia i wyniki'!$E$6*Znorm.Profile!B5441*((100-(24*'Założenia i wyniki'!$E$9))/100)</f>
        <v>0.72509615094339619</v>
      </c>
      <c r="C5441">
        <f>'Założenia i wyniki'!$E$8*Znorm.Profile!C5441*(1+'Założenia i wyniki'!$E$10/100)^24</f>
        <v>0.37200869999999997</v>
      </c>
      <c r="D5441">
        <f t="shared" si="252"/>
        <v>0.37200869999999997</v>
      </c>
      <c r="E5441">
        <f t="shared" si="253"/>
        <v>0.35308745094339622</v>
      </c>
      <c r="F5441">
        <f t="shared" si="254"/>
        <v>0</v>
      </c>
    </row>
    <row r="5442" spans="1:6" x14ac:dyDescent="0.25">
      <c r="A5442">
        <v>5433</v>
      </c>
      <c r="B5442">
        <f>'Założenia i wyniki'!$E$6*Znorm.Profile!B5442*((100-(24*'Założenia i wyniki'!$E$9))/100)</f>
        <v>1.3458535849056603</v>
      </c>
      <c r="C5442">
        <f>'Założenia i wyniki'!$E$8*Znorm.Profile!C5442*(1+'Założenia i wyniki'!$E$10/100)^24</f>
        <v>0.42048999999999997</v>
      </c>
      <c r="D5442">
        <f t="shared" si="252"/>
        <v>0.42048999999999997</v>
      </c>
      <c r="E5442">
        <f t="shared" si="253"/>
        <v>0.92536358490566029</v>
      </c>
      <c r="F5442">
        <f t="shared" si="254"/>
        <v>0</v>
      </c>
    </row>
    <row r="5443" spans="1:6" x14ac:dyDescent="0.25">
      <c r="A5443">
        <v>5434</v>
      </c>
      <c r="B5443">
        <f>'Założenia i wyniki'!$E$6*Znorm.Profile!B5443*((100-(24*'Założenia i wyniki'!$E$9))/100)</f>
        <v>1.6618883018867923</v>
      </c>
      <c r="C5443">
        <f>'Założenia i wyniki'!$E$8*Znorm.Profile!C5443*(1+'Założenia i wyniki'!$E$10/100)^24</f>
        <v>0.44342165</v>
      </c>
      <c r="D5443">
        <f t="shared" si="252"/>
        <v>0.44342165</v>
      </c>
      <c r="E5443">
        <f t="shared" si="253"/>
        <v>1.2184666518867924</v>
      </c>
      <c r="F5443">
        <f t="shared" si="254"/>
        <v>0</v>
      </c>
    </row>
    <row r="5444" spans="1:6" x14ac:dyDescent="0.25">
      <c r="A5444">
        <v>5435</v>
      </c>
      <c r="B5444">
        <f>'Założenia i wyniki'!$E$6*Znorm.Profile!B5444*((100-(24*'Założenia i wyniki'!$E$9))/100)</f>
        <v>1.8423162264150943</v>
      </c>
      <c r="C5444">
        <f>'Założenia i wyniki'!$E$8*Znorm.Profile!C5444*(1+'Założenia i wyniki'!$E$10/100)^24</f>
        <v>0.44685340000000001</v>
      </c>
      <c r="D5444">
        <f t="shared" si="252"/>
        <v>0.44685340000000001</v>
      </c>
      <c r="E5444">
        <f t="shared" si="253"/>
        <v>1.3954628264150943</v>
      </c>
      <c r="F5444">
        <f t="shared" si="254"/>
        <v>0</v>
      </c>
    </row>
    <row r="5445" spans="1:6" x14ac:dyDescent="0.25">
      <c r="A5445">
        <v>5436</v>
      </c>
      <c r="B5445">
        <f>'Założenia i wyniki'!$E$6*Znorm.Profile!B5445*((100-(24*'Założenia i wyniki'!$E$9))/100)</f>
        <v>1.7281290566037735</v>
      </c>
      <c r="C5445">
        <f>'Założenia i wyniki'!$E$8*Znorm.Profile!C5445*(1+'Założenia i wyniki'!$E$10/100)^24</f>
        <v>0.44235625000000001</v>
      </c>
      <c r="D5445">
        <f t="shared" si="252"/>
        <v>0.44235625000000001</v>
      </c>
      <c r="E5445">
        <f t="shared" si="253"/>
        <v>1.2857728066037735</v>
      </c>
      <c r="F5445">
        <f t="shared" si="254"/>
        <v>0</v>
      </c>
    </row>
    <row r="5446" spans="1:6" x14ac:dyDescent="0.25">
      <c r="A5446">
        <v>5437</v>
      </c>
      <c r="B5446">
        <f>'Założenia i wyniki'!$E$6*Znorm.Profile!B5446*((100-(24*'Założenia i wyniki'!$E$9))/100)</f>
        <v>1.2650535849056603</v>
      </c>
      <c r="C5446">
        <f>'Założenia i wyniki'!$E$8*Znorm.Profile!C5446*(1+'Założenia i wyniki'!$E$10/100)^24</f>
        <v>0.42776720000000001</v>
      </c>
      <c r="D5446">
        <f t="shared" si="252"/>
        <v>0.42776720000000001</v>
      </c>
      <c r="E5446">
        <f t="shared" si="253"/>
        <v>0.83728638490566032</v>
      </c>
      <c r="F5446">
        <f t="shared" si="254"/>
        <v>0</v>
      </c>
    </row>
    <row r="5447" spans="1:6" x14ac:dyDescent="0.25">
      <c r="A5447">
        <v>5438</v>
      </c>
      <c r="B5447">
        <f>'Założenia i wyniki'!$E$6*Znorm.Profile!B5447*((100-(24*'Założenia i wyniki'!$E$9))/100)</f>
        <v>1.4005079245283016</v>
      </c>
      <c r="C5447">
        <f>'Założenia i wyniki'!$E$8*Znorm.Profile!C5447*(1+'Założenia i wyniki'!$E$10/100)^24</f>
        <v>0.40199495000000002</v>
      </c>
      <c r="D5447">
        <f t="shared" si="252"/>
        <v>0.40199495000000002</v>
      </c>
      <c r="E5447">
        <f t="shared" si="253"/>
        <v>0.99851297452830168</v>
      </c>
      <c r="F5447">
        <f t="shared" si="254"/>
        <v>0</v>
      </c>
    </row>
    <row r="5448" spans="1:6" x14ac:dyDescent="0.25">
      <c r="A5448">
        <v>5439</v>
      </c>
      <c r="B5448">
        <f>'Założenia i wyniki'!$E$6*Znorm.Profile!B5448*((100-(24*'Założenia i wyniki'!$E$9))/100)</f>
        <v>0.69751743396226418</v>
      </c>
      <c r="C5448">
        <f>'Założenia i wyniki'!$E$8*Znorm.Profile!C5448*(1+'Założenia i wyniki'!$E$10/100)^24</f>
        <v>0.373247</v>
      </c>
      <c r="D5448">
        <f t="shared" si="252"/>
        <v>0.373247</v>
      </c>
      <c r="E5448">
        <f t="shared" si="253"/>
        <v>0.32427043396226418</v>
      </c>
      <c r="F5448">
        <f t="shared" si="254"/>
        <v>0</v>
      </c>
    </row>
    <row r="5449" spans="1:6" x14ac:dyDescent="0.25">
      <c r="A5449">
        <v>5440</v>
      </c>
      <c r="B5449">
        <f>'Założenia i wyniki'!$E$6*Znorm.Profile!B5449*((100-(24*'Założenia i wyniki'!$E$9))/100)</f>
        <v>0.62911184905660378</v>
      </c>
      <c r="C5449">
        <f>'Założenia i wyniki'!$E$8*Znorm.Profile!C5449*(1+'Założenia i wyniki'!$E$10/100)^24</f>
        <v>0.36500275000000004</v>
      </c>
      <c r="D5449">
        <f t="shared" si="252"/>
        <v>0.36500275000000004</v>
      </c>
      <c r="E5449">
        <f t="shared" si="253"/>
        <v>0.26410909905660374</v>
      </c>
      <c r="F5449">
        <f t="shared" si="254"/>
        <v>0</v>
      </c>
    </row>
    <row r="5450" spans="1:6" x14ac:dyDescent="0.25">
      <c r="A5450">
        <v>5441</v>
      </c>
      <c r="B5450">
        <f>'Założenia i wyniki'!$E$6*Znorm.Profile!B5450*((100-(24*'Założenia i wyniki'!$E$9))/100)</f>
        <v>0.4646533584905661</v>
      </c>
      <c r="C5450">
        <f>'Założenia i wyniki'!$E$8*Znorm.Profile!C5450*(1+'Założenia i wyniki'!$E$10/100)^24</f>
        <v>0.37228659999999997</v>
      </c>
      <c r="D5450">
        <f t="shared" si="252"/>
        <v>0.37228659999999997</v>
      </c>
      <c r="E5450">
        <f t="shared" si="253"/>
        <v>9.2366758490566137E-2</v>
      </c>
      <c r="F5450">
        <f t="shared" si="254"/>
        <v>0</v>
      </c>
    </row>
    <row r="5451" spans="1:6" x14ac:dyDescent="0.25">
      <c r="A5451">
        <v>5442</v>
      </c>
      <c r="B5451">
        <f>'Założenia i wyniki'!$E$6*Znorm.Profile!B5451*((100-(24*'Założenia i wyniki'!$E$9))/100)</f>
        <v>0.10744113207547169</v>
      </c>
      <c r="C5451">
        <f>'Założenia i wyniki'!$E$8*Znorm.Profile!C5451*(1+'Założenia i wyniki'!$E$10/100)^24</f>
        <v>0.38174429999999998</v>
      </c>
      <c r="D5451">
        <f t="shared" ref="D5451:D5514" si="255">IF(B5451&lt;=C5451,B5451,C5451)</f>
        <v>0.10744113207547169</v>
      </c>
      <c r="E5451">
        <f t="shared" ref="E5451:E5514" si="256">IF(B5451&gt;C5451,B5451-C5451,0)</f>
        <v>0</v>
      </c>
      <c r="F5451">
        <f t="shared" ref="F5451:F5514" si="257">IF(B5451&lt;C5451,C5451-B5451,0)</f>
        <v>0.2743031679245283</v>
      </c>
    </row>
    <row r="5452" spans="1:6" x14ac:dyDescent="0.25">
      <c r="A5452">
        <v>5443</v>
      </c>
      <c r="B5452">
        <f>'Założenia i wyniki'!$E$6*Znorm.Profile!B5452*((100-(24*'Założenia i wyniki'!$E$9))/100)</f>
        <v>0</v>
      </c>
      <c r="C5452">
        <f>'Założenia i wyniki'!$E$8*Znorm.Profile!C5452*(1+'Założenia i wyniki'!$E$10/100)^24</f>
        <v>0.41760985</v>
      </c>
      <c r="D5452">
        <f t="shared" si="255"/>
        <v>0</v>
      </c>
      <c r="E5452">
        <f t="shared" si="256"/>
        <v>0</v>
      </c>
      <c r="F5452">
        <f t="shared" si="257"/>
        <v>0.41760985</v>
      </c>
    </row>
    <row r="5453" spans="1:6" x14ac:dyDescent="0.25">
      <c r="A5453">
        <v>5444</v>
      </c>
      <c r="B5453">
        <f>'Założenia i wyniki'!$E$6*Znorm.Profile!B5453*((100-(24*'Założenia i wyniki'!$E$9))/100)</f>
        <v>0</v>
      </c>
      <c r="C5453">
        <f>'Założenia i wyniki'!$E$8*Znorm.Profile!C5453*(1+'Założenia i wyniki'!$E$10/100)^24</f>
        <v>0.46413570000000004</v>
      </c>
      <c r="D5453">
        <f t="shared" si="255"/>
        <v>0</v>
      </c>
      <c r="E5453">
        <f t="shared" si="256"/>
        <v>0</v>
      </c>
      <c r="F5453">
        <f t="shared" si="257"/>
        <v>0.46413570000000004</v>
      </c>
    </row>
    <row r="5454" spans="1:6" x14ac:dyDescent="0.25">
      <c r="A5454">
        <v>5445</v>
      </c>
      <c r="B5454">
        <f>'Założenia i wyniki'!$E$6*Znorm.Profile!B5454*((100-(24*'Założenia i wyniki'!$E$9))/100)</f>
        <v>0</v>
      </c>
      <c r="C5454">
        <f>'Założenia i wyniki'!$E$8*Znorm.Profile!C5454*(1+'Założenia i wyniki'!$E$10/100)^24</f>
        <v>0.44409014999999996</v>
      </c>
      <c r="D5454">
        <f t="shared" si="255"/>
        <v>0</v>
      </c>
      <c r="E5454">
        <f t="shared" si="256"/>
        <v>0</v>
      </c>
      <c r="F5454">
        <f t="shared" si="257"/>
        <v>0.44409014999999996</v>
      </c>
    </row>
    <row r="5455" spans="1:6" x14ac:dyDescent="0.25">
      <c r="A5455">
        <v>5446</v>
      </c>
      <c r="B5455">
        <f>'Założenia i wyniki'!$E$6*Znorm.Profile!B5455*((100-(24*'Założenia i wyniki'!$E$9))/100)</f>
        <v>0</v>
      </c>
      <c r="C5455">
        <f>'Założenia i wyniki'!$E$8*Znorm.Profile!C5455*(1+'Założenia i wyniki'!$E$10/100)^24</f>
        <v>0.36978234999999998</v>
      </c>
      <c r="D5455">
        <f t="shared" si="255"/>
        <v>0</v>
      </c>
      <c r="E5455">
        <f t="shared" si="256"/>
        <v>0</v>
      </c>
      <c r="F5455">
        <f t="shared" si="257"/>
        <v>0.36978234999999998</v>
      </c>
    </row>
    <row r="5456" spans="1:6" x14ac:dyDescent="0.25">
      <c r="A5456">
        <v>5447</v>
      </c>
      <c r="B5456">
        <f>'Założenia i wyniki'!$E$6*Znorm.Profile!B5456*((100-(24*'Założenia i wyniki'!$E$9))/100)</f>
        <v>0</v>
      </c>
      <c r="C5456">
        <f>'Założenia i wyniki'!$E$8*Znorm.Profile!C5456*(1+'Założenia i wyniki'!$E$10/100)^24</f>
        <v>0.285719</v>
      </c>
      <c r="D5456">
        <f t="shared" si="255"/>
        <v>0</v>
      </c>
      <c r="E5456">
        <f t="shared" si="256"/>
        <v>0</v>
      </c>
      <c r="F5456">
        <f t="shared" si="257"/>
        <v>0.285719</v>
      </c>
    </row>
    <row r="5457" spans="1:6" x14ac:dyDescent="0.25">
      <c r="A5457">
        <v>5448</v>
      </c>
      <c r="B5457">
        <f>'Założenia i wyniki'!$E$6*Znorm.Profile!B5457*((100-(24*'Założenia i wyniki'!$E$9))/100)</f>
        <v>0</v>
      </c>
      <c r="C5457">
        <f>'Założenia i wyniki'!$E$8*Znorm.Profile!C5457*(1+'Założenia i wyniki'!$E$10/100)^24</f>
        <v>0.26804890000000003</v>
      </c>
      <c r="D5457">
        <f t="shared" si="255"/>
        <v>0</v>
      </c>
      <c r="E5457">
        <f t="shared" si="256"/>
        <v>0</v>
      </c>
      <c r="F5457">
        <f t="shared" si="257"/>
        <v>0.26804890000000003</v>
      </c>
    </row>
    <row r="5458" spans="1:6" x14ac:dyDescent="0.25">
      <c r="A5458">
        <v>5449</v>
      </c>
      <c r="B5458">
        <f>'Założenia i wyniki'!$E$6*Znorm.Profile!B5458*((100-(24*'Założenia i wyniki'!$E$9))/100)</f>
        <v>0</v>
      </c>
      <c r="C5458">
        <f>'Założenia i wyniki'!$E$8*Znorm.Profile!C5458*(1+'Założenia i wyniki'!$E$10/100)^24</f>
        <v>0.22952789999999998</v>
      </c>
      <c r="D5458">
        <f t="shared" si="255"/>
        <v>0</v>
      </c>
      <c r="E5458">
        <f t="shared" si="256"/>
        <v>0</v>
      </c>
      <c r="F5458">
        <f t="shared" si="257"/>
        <v>0.22952789999999998</v>
      </c>
    </row>
    <row r="5459" spans="1:6" x14ac:dyDescent="0.25">
      <c r="A5459">
        <v>5450</v>
      </c>
      <c r="B5459">
        <f>'Założenia i wyniki'!$E$6*Znorm.Profile!B5459*((100-(24*'Założenia i wyniki'!$E$9))/100)</f>
        <v>0</v>
      </c>
      <c r="C5459">
        <f>'Założenia i wyniki'!$E$8*Znorm.Profile!C5459*(1+'Założenia i wyniki'!$E$10/100)^24</f>
        <v>0.21219589999999999</v>
      </c>
      <c r="D5459">
        <f t="shared" si="255"/>
        <v>0</v>
      </c>
      <c r="E5459">
        <f t="shared" si="256"/>
        <v>0</v>
      </c>
      <c r="F5459">
        <f t="shared" si="257"/>
        <v>0.21219589999999999</v>
      </c>
    </row>
    <row r="5460" spans="1:6" x14ac:dyDescent="0.25">
      <c r="A5460">
        <v>5451</v>
      </c>
      <c r="B5460">
        <f>'Założenia i wyniki'!$E$6*Znorm.Profile!B5460*((100-(24*'Założenia i wyniki'!$E$9))/100)</f>
        <v>0</v>
      </c>
      <c r="C5460">
        <f>'Założenia i wyniki'!$E$8*Znorm.Profile!C5460*(1+'Założenia i wyniki'!$E$10/100)^24</f>
        <v>0.20698019999999998</v>
      </c>
      <c r="D5460">
        <f t="shared" si="255"/>
        <v>0</v>
      </c>
      <c r="E5460">
        <f t="shared" si="256"/>
        <v>0</v>
      </c>
      <c r="F5460">
        <f t="shared" si="257"/>
        <v>0.20698019999999998</v>
      </c>
    </row>
    <row r="5461" spans="1:6" x14ac:dyDescent="0.25">
      <c r="A5461">
        <v>5452</v>
      </c>
      <c r="B5461">
        <f>'Założenia i wyniki'!$E$6*Znorm.Profile!B5461*((100-(24*'Założenia i wyniki'!$E$9))/100)</f>
        <v>0</v>
      </c>
      <c r="C5461">
        <f>'Założenia i wyniki'!$E$8*Znorm.Profile!C5461*(1+'Założenia i wyniki'!$E$10/100)^24</f>
        <v>0.20899480000000001</v>
      </c>
      <c r="D5461">
        <f t="shared" si="255"/>
        <v>0</v>
      </c>
      <c r="E5461">
        <f t="shared" si="256"/>
        <v>0</v>
      </c>
      <c r="F5461">
        <f t="shared" si="257"/>
        <v>0.20899480000000001</v>
      </c>
    </row>
    <row r="5462" spans="1:6" x14ac:dyDescent="0.25">
      <c r="A5462">
        <v>5453</v>
      </c>
      <c r="B5462">
        <f>'Założenia i wyniki'!$E$6*Znorm.Profile!B5462*((100-(24*'Założenia i wyniki'!$E$9))/100)</f>
        <v>0</v>
      </c>
      <c r="C5462">
        <f>'Założenia i wyniki'!$E$8*Znorm.Profile!C5462*(1+'Założenia i wyniki'!$E$10/100)^24</f>
        <v>0.221998</v>
      </c>
      <c r="D5462">
        <f t="shared" si="255"/>
        <v>0</v>
      </c>
      <c r="E5462">
        <f t="shared" si="256"/>
        <v>0</v>
      </c>
      <c r="F5462">
        <f t="shared" si="257"/>
        <v>0.221998</v>
      </c>
    </row>
    <row r="5463" spans="1:6" x14ac:dyDescent="0.25">
      <c r="A5463">
        <v>5454</v>
      </c>
      <c r="B5463">
        <f>'Założenia i wyniki'!$E$6*Znorm.Profile!B5463*((100-(24*'Założenia i wyniki'!$E$9))/100)</f>
        <v>0.10599283018867925</v>
      </c>
      <c r="C5463">
        <f>'Założenia i wyniki'!$E$8*Znorm.Profile!C5463*(1+'Założenia i wyniki'!$E$10/100)^24</f>
        <v>0.26167609999999997</v>
      </c>
      <c r="D5463">
        <f t="shared" si="255"/>
        <v>0.10599283018867925</v>
      </c>
      <c r="E5463">
        <f t="shared" si="256"/>
        <v>0</v>
      </c>
      <c r="F5463">
        <f t="shared" si="257"/>
        <v>0.15568326981132072</v>
      </c>
    </row>
    <row r="5464" spans="1:6" x14ac:dyDescent="0.25">
      <c r="A5464">
        <v>5455</v>
      </c>
      <c r="B5464">
        <f>'Założenia i wyniki'!$E$6*Znorm.Profile!B5464*((100-(24*'Założenia i wyniki'!$E$9))/100)</f>
        <v>0.41598279245283021</v>
      </c>
      <c r="C5464">
        <f>'Założenia i wyniki'!$E$8*Znorm.Profile!C5464*(1+'Założenia i wyniki'!$E$10/100)^24</f>
        <v>0.31287654999999998</v>
      </c>
      <c r="D5464">
        <f t="shared" si="255"/>
        <v>0.31287654999999998</v>
      </c>
      <c r="E5464">
        <f t="shared" si="256"/>
        <v>0.10310624245283023</v>
      </c>
      <c r="F5464">
        <f t="shared" si="257"/>
        <v>0</v>
      </c>
    </row>
    <row r="5465" spans="1:6" x14ac:dyDescent="0.25">
      <c r="A5465">
        <v>5456</v>
      </c>
      <c r="B5465">
        <f>'Założenia i wyniki'!$E$6*Znorm.Profile!B5465*((100-(24*'Założenia i wyniki'!$E$9))/100)</f>
        <v>0.86707547169811316</v>
      </c>
      <c r="C5465">
        <f>'Założenia i wyniki'!$E$8*Znorm.Profile!C5465*(1+'Założenia i wyniki'!$E$10/100)^24</f>
        <v>0.37815260000000006</v>
      </c>
      <c r="D5465">
        <f t="shared" si="255"/>
        <v>0.37815260000000006</v>
      </c>
      <c r="E5465">
        <f t="shared" si="256"/>
        <v>0.4889228716981131</v>
      </c>
      <c r="F5465">
        <f t="shared" si="257"/>
        <v>0</v>
      </c>
    </row>
    <row r="5466" spans="1:6" x14ac:dyDescent="0.25">
      <c r="A5466">
        <v>5457</v>
      </c>
      <c r="B5466">
        <f>'Założenia i wyniki'!$E$6*Znorm.Profile!B5466*((100-(24*'Założenia i wyniki'!$E$9))/100)</f>
        <v>1.2687886792452829</v>
      </c>
      <c r="C5466">
        <f>'Założenia i wyniki'!$E$8*Znorm.Profile!C5466*(1+'Założenia i wyniki'!$E$10/100)^24</f>
        <v>0.41745620000000006</v>
      </c>
      <c r="D5466">
        <f t="shared" si="255"/>
        <v>0.41745620000000006</v>
      </c>
      <c r="E5466">
        <f t="shared" si="256"/>
        <v>0.85133247924528288</v>
      </c>
      <c r="F5466">
        <f t="shared" si="257"/>
        <v>0</v>
      </c>
    </row>
    <row r="5467" spans="1:6" x14ac:dyDescent="0.25">
      <c r="A5467">
        <v>5458</v>
      </c>
      <c r="B5467">
        <f>'Założenia i wyniki'!$E$6*Znorm.Profile!B5467*((100-(24*'Założenia i wyniki'!$E$9))/100)</f>
        <v>0.9456649056603772</v>
      </c>
      <c r="C5467">
        <f>'Założenia i wyniki'!$E$8*Znorm.Profile!C5467*(1+'Założenia i wyniki'!$E$10/100)^24</f>
        <v>0.44785825000000001</v>
      </c>
      <c r="D5467">
        <f t="shared" si="255"/>
        <v>0.44785825000000001</v>
      </c>
      <c r="E5467">
        <f t="shared" si="256"/>
        <v>0.49780665566037718</v>
      </c>
      <c r="F5467">
        <f t="shared" si="257"/>
        <v>0</v>
      </c>
    </row>
    <row r="5468" spans="1:6" x14ac:dyDescent="0.25">
      <c r="A5468">
        <v>5459</v>
      </c>
      <c r="B5468">
        <f>'Założenia i wyniki'!$E$6*Znorm.Profile!B5468*((100-(24*'Założenia i wyniki'!$E$9))/100)</f>
        <v>0.3373628679245283</v>
      </c>
      <c r="C5468">
        <f>'Założenia i wyniki'!$E$8*Znorm.Profile!C5468*(1+'Założenia i wyniki'!$E$10/100)^24</f>
        <v>0.4465076</v>
      </c>
      <c r="D5468">
        <f t="shared" si="255"/>
        <v>0.3373628679245283</v>
      </c>
      <c r="E5468">
        <f t="shared" si="256"/>
        <v>0</v>
      </c>
      <c r="F5468">
        <f t="shared" si="257"/>
        <v>0.10914473207547171</v>
      </c>
    </row>
    <row r="5469" spans="1:6" x14ac:dyDescent="0.25">
      <c r="A5469">
        <v>5460</v>
      </c>
      <c r="B5469">
        <f>'Założenia i wyniki'!$E$6*Znorm.Profile!B5469*((100-(24*'Założenia i wyniki'!$E$9))/100)</f>
        <v>0.36507116981132071</v>
      </c>
      <c r="C5469">
        <f>'Założenia i wyniki'!$E$8*Znorm.Profile!C5469*(1+'Założenia i wyniki'!$E$10/100)^24</f>
        <v>0.43861195000000003</v>
      </c>
      <c r="D5469">
        <f t="shared" si="255"/>
        <v>0.36507116981132071</v>
      </c>
      <c r="E5469">
        <f t="shared" si="256"/>
        <v>0</v>
      </c>
      <c r="F5469">
        <f t="shared" si="257"/>
        <v>7.3540780188679322E-2</v>
      </c>
    </row>
    <row r="5470" spans="1:6" x14ac:dyDescent="0.25">
      <c r="A5470">
        <v>5461</v>
      </c>
      <c r="B5470">
        <f>'Założenia i wyniki'!$E$6*Znorm.Profile!B5470*((100-(24*'Założenia i wyniki'!$E$9))/100)</f>
        <v>0.22763494339622639</v>
      </c>
      <c r="C5470">
        <f>'Założenia i wyniki'!$E$8*Znorm.Profile!C5470*(1+'Założenia i wyniki'!$E$10/100)^24</f>
        <v>0.4223499</v>
      </c>
      <c r="D5470">
        <f t="shared" si="255"/>
        <v>0.22763494339622639</v>
      </c>
      <c r="E5470">
        <f t="shared" si="256"/>
        <v>0</v>
      </c>
      <c r="F5470">
        <f t="shared" si="257"/>
        <v>0.19471495660377361</v>
      </c>
    </row>
    <row r="5471" spans="1:6" x14ac:dyDescent="0.25">
      <c r="A5471">
        <v>5462</v>
      </c>
      <c r="B5471">
        <f>'Założenia i wyniki'!$E$6*Znorm.Profile!B5471*((100-(24*'Założenia i wyniki'!$E$9))/100)</f>
        <v>0.17219547169811322</v>
      </c>
      <c r="C5471">
        <f>'Założenia i wyniki'!$E$8*Znorm.Profile!C5471*(1+'Założenia i wyniki'!$E$10/100)^24</f>
        <v>0.38695860000000004</v>
      </c>
      <c r="D5471">
        <f t="shared" si="255"/>
        <v>0.17219547169811322</v>
      </c>
      <c r="E5471">
        <f t="shared" si="256"/>
        <v>0</v>
      </c>
      <c r="F5471">
        <f t="shared" si="257"/>
        <v>0.21476312830188682</v>
      </c>
    </row>
    <row r="5472" spans="1:6" x14ac:dyDescent="0.25">
      <c r="A5472">
        <v>5463</v>
      </c>
      <c r="B5472">
        <f>'Założenia i wyniki'!$E$6*Znorm.Profile!B5472*((100-(24*'Założenia i wyniki'!$E$9))/100)</f>
        <v>0.16594490566037734</v>
      </c>
      <c r="C5472">
        <f>'Założenia i wyniki'!$E$8*Znorm.Profile!C5472*(1+'Założenia i wyniki'!$E$10/100)^24</f>
        <v>0.37361099999999997</v>
      </c>
      <c r="D5472">
        <f t="shared" si="255"/>
        <v>0.16594490566037734</v>
      </c>
      <c r="E5472">
        <f t="shared" si="256"/>
        <v>0</v>
      </c>
      <c r="F5472">
        <f t="shared" si="257"/>
        <v>0.20766609433962263</v>
      </c>
    </row>
    <row r="5473" spans="1:6" x14ac:dyDescent="0.25">
      <c r="A5473">
        <v>5464</v>
      </c>
      <c r="B5473">
        <f>'Założenia i wyniki'!$E$6*Znorm.Profile!B5473*((100-(24*'Założenia i wyniki'!$E$9))/100)</f>
        <v>0.18045841509433963</v>
      </c>
      <c r="C5473">
        <f>'Założenia i wyniki'!$E$8*Znorm.Profile!C5473*(1+'Założenia i wyniki'!$E$10/100)^24</f>
        <v>0.3656394</v>
      </c>
      <c r="D5473">
        <f t="shared" si="255"/>
        <v>0.18045841509433963</v>
      </c>
      <c r="E5473">
        <f t="shared" si="256"/>
        <v>0</v>
      </c>
      <c r="F5473">
        <f t="shared" si="257"/>
        <v>0.18518098490566037</v>
      </c>
    </row>
    <row r="5474" spans="1:6" x14ac:dyDescent="0.25">
      <c r="A5474">
        <v>5465</v>
      </c>
      <c r="B5474">
        <f>'Założenia i wyniki'!$E$6*Znorm.Profile!B5474*((100-(24*'Założenia i wyniki'!$E$9))/100)</f>
        <v>0.17429169811320755</v>
      </c>
      <c r="C5474">
        <f>'Założenia i wyniki'!$E$8*Znorm.Profile!C5474*(1+'Założenia i wyniki'!$E$10/100)^24</f>
        <v>0.36142015</v>
      </c>
      <c r="D5474">
        <f t="shared" si="255"/>
        <v>0.17429169811320755</v>
      </c>
      <c r="E5474">
        <f t="shared" si="256"/>
        <v>0</v>
      </c>
      <c r="F5474">
        <f t="shared" si="257"/>
        <v>0.18712845188679245</v>
      </c>
    </row>
    <row r="5475" spans="1:6" x14ac:dyDescent="0.25">
      <c r="A5475">
        <v>5466</v>
      </c>
      <c r="B5475">
        <f>'Założenia i wyniki'!$E$6*Znorm.Profile!B5475*((100-(24*'Założenia i wyniki'!$E$9))/100)</f>
        <v>6.6283441509433966E-2</v>
      </c>
      <c r="C5475">
        <f>'Założenia i wyniki'!$E$8*Znorm.Profile!C5475*(1+'Założenia i wyniki'!$E$10/100)^24</f>
        <v>0.37223689999999998</v>
      </c>
      <c r="D5475">
        <f t="shared" si="255"/>
        <v>6.6283441509433966E-2</v>
      </c>
      <c r="E5475">
        <f t="shared" si="256"/>
        <v>0</v>
      </c>
      <c r="F5475">
        <f t="shared" si="257"/>
        <v>0.30595345849056599</v>
      </c>
    </row>
    <row r="5476" spans="1:6" x14ac:dyDescent="0.25">
      <c r="A5476">
        <v>5467</v>
      </c>
      <c r="B5476">
        <f>'Założenia i wyniki'!$E$6*Znorm.Profile!B5476*((100-(24*'Założenia i wyniki'!$E$9))/100)</f>
        <v>0</v>
      </c>
      <c r="C5476">
        <f>'Założenia i wyniki'!$E$8*Znorm.Profile!C5476*(1+'Założenia i wyniki'!$E$10/100)^24</f>
        <v>0.42143149999999996</v>
      </c>
      <c r="D5476">
        <f t="shared" si="255"/>
        <v>0</v>
      </c>
      <c r="E5476">
        <f t="shared" si="256"/>
        <v>0</v>
      </c>
      <c r="F5476">
        <f t="shared" si="257"/>
        <v>0.42143149999999996</v>
      </c>
    </row>
    <row r="5477" spans="1:6" x14ac:dyDescent="0.25">
      <c r="A5477">
        <v>5468</v>
      </c>
      <c r="B5477">
        <f>'Założenia i wyniki'!$E$6*Znorm.Profile!B5477*((100-(24*'Założenia i wyniki'!$E$9))/100)</f>
        <v>0</v>
      </c>
      <c r="C5477">
        <f>'Założenia i wyniki'!$E$8*Znorm.Profile!C5477*(1+'Założenia i wyniki'!$E$10/100)^24</f>
        <v>0.47173734999999994</v>
      </c>
      <c r="D5477">
        <f t="shared" si="255"/>
        <v>0</v>
      </c>
      <c r="E5477">
        <f t="shared" si="256"/>
        <v>0</v>
      </c>
      <c r="F5477">
        <f t="shared" si="257"/>
        <v>0.47173734999999994</v>
      </c>
    </row>
    <row r="5478" spans="1:6" x14ac:dyDescent="0.25">
      <c r="A5478">
        <v>5469</v>
      </c>
      <c r="B5478">
        <f>'Założenia i wyniki'!$E$6*Znorm.Profile!B5478*((100-(24*'Założenia i wyniki'!$E$9))/100)</f>
        <v>0</v>
      </c>
      <c r="C5478">
        <f>'Założenia i wyniki'!$E$8*Znorm.Profile!C5478*(1+'Założenia i wyniki'!$E$10/100)^24</f>
        <v>0.46028920000000001</v>
      </c>
      <c r="D5478">
        <f t="shared" si="255"/>
        <v>0</v>
      </c>
      <c r="E5478">
        <f t="shared" si="256"/>
        <v>0</v>
      </c>
      <c r="F5478">
        <f t="shared" si="257"/>
        <v>0.46028920000000001</v>
      </c>
    </row>
    <row r="5479" spans="1:6" x14ac:dyDescent="0.25">
      <c r="A5479">
        <v>5470</v>
      </c>
      <c r="B5479">
        <f>'Założenia i wyniki'!$E$6*Znorm.Profile!B5479*((100-(24*'Założenia i wyniki'!$E$9))/100)</f>
        <v>0</v>
      </c>
      <c r="C5479">
        <f>'Założenia i wyniki'!$E$8*Znorm.Profile!C5479*(1+'Założenia i wyniki'!$E$10/100)^24</f>
        <v>0.38255</v>
      </c>
      <c r="D5479">
        <f t="shared" si="255"/>
        <v>0</v>
      </c>
      <c r="E5479">
        <f t="shared" si="256"/>
        <v>0</v>
      </c>
      <c r="F5479">
        <f t="shared" si="257"/>
        <v>0.38255</v>
      </c>
    </row>
    <row r="5480" spans="1:6" x14ac:dyDescent="0.25">
      <c r="A5480">
        <v>5471</v>
      </c>
      <c r="B5480">
        <f>'Założenia i wyniki'!$E$6*Znorm.Profile!B5480*((100-(24*'Założenia i wyniki'!$E$9))/100)</f>
        <v>0</v>
      </c>
      <c r="C5480">
        <f>'Założenia i wyniki'!$E$8*Znorm.Profile!C5480*(1+'Założenia i wyniki'!$E$10/100)^24</f>
        <v>0.30184700000000003</v>
      </c>
      <c r="D5480">
        <f t="shared" si="255"/>
        <v>0</v>
      </c>
      <c r="E5480">
        <f t="shared" si="256"/>
        <v>0</v>
      </c>
      <c r="F5480">
        <f t="shared" si="257"/>
        <v>0.30184700000000003</v>
      </c>
    </row>
    <row r="5481" spans="1:6" x14ac:dyDescent="0.25">
      <c r="A5481">
        <v>5472</v>
      </c>
      <c r="B5481">
        <f>'Założenia i wyniki'!$E$6*Znorm.Profile!B5481*((100-(24*'Założenia i wyniki'!$E$9))/100)</f>
        <v>0</v>
      </c>
      <c r="C5481">
        <f>'Założenia i wyniki'!$E$8*Znorm.Profile!C5481*(1+'Założenia i wyniki'!$E$10/100)^24</f>
        <v>0.24201835000000002</v>
      </c>
      <c r="D5481">
        <f t="shared" si="255"/>
        <v>0</v>
      </c>
      <c r="E5481">
        <f t="shared" si="256"/>
        <v>0</v>
      </c>
      <c r="F5481">
        <f t="shared" si="257"/>
        <v>0.24201835000000002</v>
      </c>
    </row>
    <row r="5482" spans="1:6" x14ac:dyDescent="0.25">
      <c r="A5482">
        <v>5473</v>
      </c>
      <c r="B5482">
        <f>'Założenia i wyniki'!$E$6*Znorm.Profile!B5482*((100-(24*'Założenia i wyniki'!$E$9))/100)</f>
        <v>0</v>
      </c>
      <c r="C5482">
        <f>'Założenia i wyniki'!$E$8*Znorm.Profile!C5482*(1+'Założenia i wyniki'!$E$10/100)^24</f>
        <v>0.2118459</v>
      </c>
      <c r="D5482">
        <f t="shared" si="255"/>
        <v>0</v>
      </c>
      <c r="E5482">
        <f t="shared" si="256"/>
        <v>0</v>
      </c>
      <c r="F5482">
        <f t="shared" si="257"/>
        <v>0.2118459</v>
      </c>
    </row>
    <row r="5483" spans="1:6" x14ac:dyDescent="0.25">
      <c r="A5483">
        <v>5474</v>
      </c>
      <c r="B5483">
        <f>'Założenia i wyniki'!$E$6*Znorm.Profile!B5483*((100-(24*'Założenia i wyniki'!$E$9))/100)</f>
        <v>0</v>
      </c>
      <c r="C5483">
        <f>'Założenia i wyniki'!$E$8*Znorm.Profile!C5483*(1+'Założenia i wyniki'!$E$10/100)^24</f>
        <v>0.1963115</v>
      </c>
      <c r="D5483">
        <f t="shared" si="255"/>
        <v>0</v>
      </c>
      <c r="E5483">
        <f t="shared" si="256"/>
        <v>0</v>
      </c>
      <c r="F5483">
        <f t="shared" si="257"/>
        <v>0.1963115</v>
      </c>
    </row>
    <row r="5484" spans="1:6" x14ac:dyDescent="0.25">
      <c r="A5484">
        <v>5475</v>
      </c>
      <c r="B5484">
        <f>'Założenia i wyniki'!$E$6*Znorm.Profile!B5484*((100-(24*'Założenia i wyniki'!$E$9))/100)</f>
        <v>0</v>
      </c>
      <c r="C5484">
        <f>'Założenia i wyniki'!$E$8*Znorm.Profile!C5484*(1+'Założenia i wyniki'!$E$10/100)^24</f>
        <v>0.1953049</v>
      </c>
      <c r="D5484">
        <f t="shared" si="255"/>
        <v>0</v>
      </c>
      <c r="E5484">
        <f t="shared" si="256"/>
        <v>0</v>
      </c>
      <c r="F5484">
        <f t="shared" si="257"/>
        <v>0.1953049</v>
      </c>
    </row>
    <row r="5485" spans="1:6" x14ac:dyDescent="0.25">
      <c r="A5485">
        <v>5476</v>
      </c>
      <c r="B5485">
        <f>'Założenia i wyniki'!$E$6*Znorm.Profile!B5485*((100-(24*'Założenia i wyniki'!$E$9))/100)</f>
        <v>0</v>
      </c>
      <c r="C5485">
        <f>'Założenia i wyniki'!$E$8*Znorm.Profile!C5485*(1+'Założenia i wyniki'!$E$10/100)^24</f>
        <v>0.2119299</v>
      </c>
      <c r="D5485">
        <f t="shared" si="255"/>
        <v>0</v>
      </c>
      <c r="E5485">
        <f t="shared" si="256"/>
        <v>0</v>
      </c>
      <c r="F5485">
        <f t="shared" si="257"/>
        <v>0.2119299</v>
      </c>
    </row>
    <row r="5486" spans="1:6" x14ac:dyDescent="0.25">
      <c r="A5486">
        <v>5477</v>
      </c>
      <c r="B5486">
        <f>'Założenia i wyniki'!$E$6*Znorm.Profile!B5486*((100-(24*'Założenia i wyniki'!$E$9))/100)</f>
        <v>0</v>
      </c>
      <c r="C5486">
        <f>'Założenia i wyniki'!$E$8*Znorm.Profile!C5486*(1+'Założenia i wyniki'!$E$10/100)^24</f>
        <v>0.24620924999999999</v>
      </c>
      <c r="D5486">
        <f t="shared" si="255"/>
        <v>0</v>
      </c>
      <c r="E5486">
        <f t="shared" si="256"/>
        <v>0</v>
      </c>
      <c r="F5486">
        <f t="shared" si="257"/>
        <v>0.24620924999999999</v>
      </c>
    </row>
    <row r="5487" spans="1:6" x14ac:dyDescent="0.25">
      <c r="A5487">
        <v>5478</v>
      </c>
      <c r="B5487">
        <f>'Założenia i wyniki'!$E$6*Znorm.Profile!B5487*((100-(24*'Założenia i wyniki'!$E$9))/100)</f>
        <v>3.8876996226415092E-2</v>
      </c>
      <c r="C5487">
        <f>'Założenia i wyniki'!$E$8*Znorm.Profile!C5487*(1+'Założenia i wyniki'!$E$10/100)^24</f>
        <v>0.30218824999999999</v>
      </c>
      <c r="D5487">
        <f t="shared" si="255"/>
        <v>3.8876996226415092E-2</v>
      </c>
      <c r="E5487">
        <f t="shared" si="256"/>
        <v>0</v>
      </c>
      <c r="F5487">
        <f t="shared" si="257"/>
        <v>0.26331125377358489</v>
      </c>
    </row>
    <row r="5488" spans="1:6" x14ac:dyDescent="0.25">
      <c r="A5488">
        <v>5479</v>
      </c>
      <c r="B5488">
        <f>'Założenia i wyniki'!$E$6*Znorm.Profile!B5488*((100-(24*'Założenia i wyniki'!$E$9))/100)</f>
        <v>0.33281215094339622</v>
      </c>
      <c r="C5488">
        <f>'Założenia i wyniki'!$E$8*Znorm.Profile!C5488*(1+'Założenia i wyniki'!$E$10/100)^24</f>
        <v>0.36509269999999999</v>
      </c>
      <c r="D5488">
        <f t="shared" si="255"/>
        <v>0.33281215094339622</v>
      </c>
      <c r="E5488">
        <f t="shared" si="256"/>
        <v>0</v>
      </c>
      <c r="F5488">
        <f t="shared" si="257"/>
        <v>3.2280549056603769E-2</v>
      </c>
    </row>
    <row r="5489" spans="1:6" x14ac:dyDescent="0.25">
      <c r="A5489">
        <v>5480</v>
      </c>
      <c r="B5489">
        <f>'Założenia i wyniki'!$E$6*Znorm.Profile!B5489*((100-(24*'Założenia i wyniki'!$E$9))/100)</f>
        <v>0.85312603773584905</v>
      </c>
      <c r="C5489">
        <f>'Założenia i wyniki'!$E$8*Znorm.Profile!C5489*(1+'Założenia i wyniki'!$E$10/100)^24</f>
        <v>0.38941315000000004</v>
      </c>
      <c r="D5489">
        <f t="shared" si="255"/>
        <v>0.38941315000000004</v>
      </c>
      <c r="E5489">
        <f t="shared" si="256"/>
        <v>0.46371288773584901</v>
      </c>
      <c r="F5489">
        <f t="shared" si="257"/>
        <v>0</v>
      </c>
    </row>
    <row r="5490" spans="1:6" x14ac:dyDescent="0.25">
      <c r="A5490">
        <v>5481</v>
      </c>
      <c r="B5490">
        <f>'Założenia i wyniki'!$E$6*Znorm.Profile!B5490*((100-(24*'Założenia i wyniki'!$E$9))/100)</f>
        <v>1.3180309433962261</v>
      </c>
      <c r="C5490">
        <f>'Założenia i wyniki'!$E$8*Znorm.Profile!C5490*(1+'Założenia i wyniki'!$E$10/100)^24</f>
        <v>0.40632445</v>
      </c>
      <c r="D5490">
        <f t="shared" si="255"/>
        <v>0.40632445</v>
      </c>
      <c r="E5490">
        <f t="shared" si="256"/>
        <v>0.911706493396226</v>
      </c>
      <c r="F5490">
        <f t="shared" si="257"/>
        <v>0</v>
      </c>
    </row>
    <row r="5491" spans="1:6" x14ac:dyDescent="0.25">
      <c r="A5491">
        <v>5482</v>
      </c>
      <c r="B5491">
        <f>'Założenia i wyniki'!$E$6*Znorm.Profile!B5491*((100-(24*'Założenia i wyniki'!$E$9))/100)</f>
        <v>1.6466430188679242</v>
      </c>
      <c r="C5491">
        <f>'Założenia i wyniki'!$E$8*Znorm.Profile!C5491*(1+'Założenia i wyniki'!$E$10/100)^24</f>
        <v>0.41182714999999998</v>
      </c>
      <c r="D5491">
        <f t="shared" si="255"/>
        <v>0.41182714999999998</v>
      </c>
      <c r="E5491">
        <f t="shared" si="256"/>
        <v>1.2348158688679243</v>
      </c>
      <c r="F5491">
        <f t="shared" si="257"/>
        <v>0</v>
      </c>
    </row>
    <row r="5492" spans="1:6" x14ac:dyDescent="0.25">
      <c r="A5492">
        <v>5483</v>
      </c>
      <c r="B5492">
        <f>'Założenia i wyniki'!$E$6*Znorm.Profile!B5492*((100-(24*'Założenia i wyniki'!$E$9))/100)</f>
        <v>1.8327116981132077</v>
      </c>
      <c r="C5492">
        <f>'Założenia i wyniki'!$E$8*Znorm.Profile!C5492*(1+'Założenia i wyniki'!$E$10/100)^24</f>
        <v>0.40999384999999999</v>
      </c>
      <c r="D5492">
        <f t="shared" si="255"/>
        <v>0.40999384999999999</v>
      </c>
      <c r="E5492">
        <f t="shared" si="256"/>
        <v>1.4227178481132077</v>
      </c>
      <c r="F5492">
        <f t="shared" si="257"/>
        <v>0</v>
      </c>
    </row>
    <row r="5493" spans="1:6" x14ac:dyDescent="0.25">
      <c r="A5493">
        <v>5484</v>
      </c>
      <c r="B5493">
        <f>'Założenia i wyniki'!$E$6*Znorm.Profile!B5493*((100-(24*'Założenia i wyniki'!$E$9))/100)</f>
        <v>1.4979252830188681</v>
      </c>
      <c r="C5493">
        <f>'Założenia i wyniki'!$E$8*Znorm.Profile!C5493*(1+'Założenia i wyniki'!$E$10/100)^24</f>
        <v>0.40143705000000002</v>
      </c>
      <c r="D5493">
        <f t="shared" si="255"/>
        <v>0.40143705000000002</v>
      </c>
      <c r="E5493">
        <f t="shared" si="256"/>
        <v>1.0964882330188681</v>
      </c>
      <c r="F5493">
        <f t="shared" si="257"/>
        <v>0</v>
      </c>
    </row>
    <row r="5494" spans="1:6" x14ac:dyDescent="0.25">
      <c r="A5494">
        <v>5485</v>
      </c>
      <c r="B5494">
        <f>'Założenia i wyniki'!$E$6*Znorm.Profile!B5494*((100-(24*'Założenia i wyniki'!$E$9))/100)</f>
        <v>1.568587169811321</v>
      </c>
      <c r="C5494">
        <f>'Założenia i wyniki'!$E$8*Znorm.Profile!C5494*(1+'Założenia i wyniki'!$E$10/100)^24</f>
        <v>0.40413729999999998</v>
      </c>
      <c r="D5494">
        <f t="shared" si="255"/>
        <v>0.40413729999999998</v>
      </c>
      <c r="E5494">
        <f t="shared" si="256"/>
        <v>1.164449869811321</v>
      </c>
      <c r="F5494">
        <f t="shared" si="257"/>
        <v>0</v>
      </c>
    </row>
    <row r="5495" spans="1:6" x14ac:dyDescent="0.25">
      <c r="A5495">
        <v>5486</v>
      </c>
      <c r="B5495">
        <f>'Założenia i wyniki'!$E$6*Znorm.Profile!B5495*((100-(24*'Założenia i wyniki'!$E$9))/100)</f>
        <v>1.0683894339622639</v>
      </c>
      <c r="C5495">
        <f>'Założenia i wyniki'!$E$8*Znorm.Profile!C5495*(1+'Założenia i wyniki'!$E$10/100)^24</f>
        <v>0.39969405000000002</v>
      </c>
      <c r="D5495">
        <f t="shared" si="255"/>
        <v>0.39969405000000002</v>
      </c>
      <c r="E5495">
        <f t="shared" si="256"/>
        <v>0.66869538396226391</v>
      </c>
      <c r="F5495">
        <f t="shared" si="257"/>
        <v>0</v>
      </c>
    </row>
    <row r="5496" spans="1:6" x14ac:dyDescent="0.25">
      <c r="A5496">
        <v>5487</v>
      </c>
      <c r="B5496">
        <f>'Założenia i wyniki'!$E$6*Znorm.Profile!B5496*((100-(24*'Założenia i wyniki'!$E$9))/100)</f>
        <v>0.91547924528301883</v>
      </c>
      <c r="C5496">
        <f>'Założenia i wyniki'!$E$8*Znorm.Profile!C5496*(1+'Założenia i wyniki'!$E$10/100)^24</f>
        <v>0.39701864999999997</v>
      </c>
      <c r="D5496">
        <f t="shared" si="255"/>
        <v>0.39701864999999997</v>
      </c>
      <c r="E5496">
        <f t="shared" si="256"/>
        <v>0.5184605952830188</v>
      </c>
      <c r="F5496">
        <f t="shared" si="257"/>
        <v>0</v>
      </c>
    </row>
    <row r="5497" spans="1:6" x14ac:dyDescent="0.25">
      <c r="A5497">
        <v>5488</v>
      </c>
      <c r="B5497">
        <f>'Założenia i wyniki'!$E$6*Znorm.Profile!B5497*((100-(24*'Założenia i wyniki'!$E$9))/100)</f>
        <v>0.72826716981132067</v>
      </c>
      <c r="C5497">
        <f>'Założenia i wyniki'!$E$8*Znorm.Profile!C5497*(1+'Założenia i wyniki'!$E$10/100)^24</f>
        <v>0.40708290000000003</v>
      </c>
      <c r="D5497">
        <f t="shared" si="255"/>
        <v>0.40708290000000003</v>
      </c>
      <c r="E5497">
        <f t="shared" si="256"/>
        <v>0.32118426981132064</v>
      </c>
      <c r="F5497">
        <f t="shared" si="257"/>
        <v>0</v>
      </c>
    </row>
    <row r="5498" spans="1:6" x14ac:dyDescent="0.25">
      <c r="A5498">
        <v>5489</v>
      </c>
      <c r="B5498">
        <f>'Założenia i wyniki'!$E$6*Znorm.Profile!B5498*((100-(24*'Założenia i wyniki'!$E$9))/100)</f>
        <v>0.52685411320754705</v>
      </c>
      <c r="C5498">
        <f>'Założenia i wyniki'!$E$8*Znorm.Profile!C5498*(1+'Założenia i wyniki'!$E$10/100)^24</f>
        <v>0.4118947</v>
      </c>
      <c r="D5498">
        <f t="shared" si="255"/>
        <v>0.4118947</v>
      </c>
      <c r="E5498">
        <f t="shared" si="256"/>
        <v>0.11495941320754705</v>
      </c>
      <c r="F5498">
        <f t="shared" si="257"/>
        <v>0</v>
      </c>
    </row>
    <row r="5499" spans="1:6" x14ac:dyDescent="0.25">
      <c r="A5499">
        <v>5490</v>
      </c>
      <c r="B5499">
        <f>'Założenia i wyniki'!$E$6*Znorm.Profile!B5499*((100-(24*'Założenia i wyniki'!$E$9))/100)</f>
        <v>0.1639630188679245</v>
      </c>
      <c r="C5499">
        <f>'Założenia i wyniki'!$E$8*Znorm.Profile!C5499*(1+'Założenia i wyniki'!$E$10/100)^24</f>
        <v>0.43039535000000001</v>
      </c>
      <c r="D5499">
        <f t="shared" si="255"/>
        <v>0.1639630188679245</v>
      </c>
      <c r="E5499">
        <f t="shared" si="256"/>
        <v>0</v>
      </c>
      <c r="F5499">
        <f t="shared" si="257"/>
        <v>0.26643233113207554</v>
      </c>
    </row>
    <row r="5500" spans="1:6" x14ac:dyDescent="0.25">
      <c r="A5500">
        <v>5491</v>
      </c>
      <c r="B5500">
        <f>'Założenia i wyniki'!$E$6*Znorm.Profile!B5500*((100-(24*'Założenia i wyniki'!$E$9))/100)</f>
        <v>1.54152679245283E-3</v>
      </c>
      <c r="C5500">
        <f>'Założenia i wyniki'!$E$8*Znorm.Profile!C5500*(1+'Założenia i wyniki'!$E$10/100)^24</f>
        <v>0.47307260000000001</v>
      </c>
      <c r="D5500">
        <f t="shared" si="255"/>
        <v>1.54152679245283E-3</v>
      </c>
      <c r="E5500">
        <f t="shared" si="256"/>
        <v>0</v>
      </c>
      <c r="F5500">
        <f t="shared" si="257"/>
        <v>0.47153107320754717</v>
      </c>
    </row>
    <row r="5501" spans="1:6" x14ac:dyDescent="0.25">
      <c r="A5501">
        <v>5492</v>
      </c>
      <c r="B5501">
        <f>'Założenia i wyniki'!$E$6*Znorm.Profile!B5501*((100-(24*'Założenia i wyniki'!$E$9))/100)</f>
        <v>0</v>
      </c>
      <c r="C5501">
        <f>'Założenia i wyniki'!$E$8*Znorm.Profile!C5501*(1+'Założenia i wyniki'!$E$10/100)^24</f>
        <v>0.51607884999999998</v>
      </c>
      <c r="D5501">
        <f t="shared" si="255"/>
        <v>0</v>
      </c>
      <c r="E5501">
        <f t="shared" si="256"/>
        <v>0</v>
      </c>
      <c r="F5501">
        <f t="shared" si="257"/>
        <v>0.51607884999999998</v>
      </c>
    </row>
    <row r="5502" spans="1:6" x14ac:dyDescent="0.25">
      <c r="A5502">
        <v>5493</v>
      </c>
      <c r="B5502">
        <f>'Założenia i wyniki'!$E$6*Znorm.Profile!B5502*((100-(24*'Założenia i wyniki'!$E$9))/100)</f>
        <v>0</v>
      </c>
      <c r="C5502">
        <f>'Założenia i wyniki'!$E$8*Znorm.Profile!C5502*(1+'Założenia i wyniki'!$E$10/100)^24</f>
        <v>0.48452704999999996</v>
      </c>
      <c r="D5502">
        <f t="shared" si="255"/>
        <v>0</v>
      </c>
      <c r="E5502">
        <f t="shared" si="256"/>
        <v>0</v>
      </c>
      <c r="F5502">
        <f t="shared" si="257"/>
        <v>0.48452704999999996</v>
      </c>
    </row>
    <row r="5503" spans="1:6" x14ac:dyDescent="0.25">
      <c r="A5503">
        <v>5494</v>
      </c>
      <c r="B5503">
        <f>'Założenia i wyniki'!$E$6*Znorm.Profile!B5503*((100-(24*'Założenia i wyniki'!$E$9))/100)</f>
        <v>0</v>
      </c>
      <c r="C5503">
        <f>'Założenia i wyniki'!$E$8*Znorm.Profile!C5503*(1+'Założenia i wyniki'!$E$10/100)^24</f>
        <v>0.38718504999999998</v>
      </c>
      <c r="D5503">
        <f t="shared" si="255"/>
        <v>0</v>
      </c>
      <c r="E5503">
        <f t="shared" si="256"/>
        <v>0</v>
      </c>
      <c r="F5503">
        <f t="shared" si="257"/>
        <v>0.38718504999999998</v>
      </c>
    </row>
    <row r="5504" spans="1:6" x14ac:dyDescent="0.25">
      <c r="A5504">
        <v>5495</v>
      </c>
      <c r="B5504">
        <f>'Założenia i wyniki'!$E$6*Znorm.Profile!B5504*((100-(24*'Założenia i wyniki'!$E$9))/100)</f>
        <v>0</v>
      </c>
      <c r="C5504">
        <f>'Założenia i wyniki'!$E$8*Znorm.Profile!C5504*(1+'Założenia i wyniki'!$E$10/100)^24</f>
        <v>0.29935044999999999</v>
      </c>
      <c r="D5504">
        <f t="shared" si="255"/>
        <v>0</v>
      </c>
      <c r="E5504">
        <f t="shared" si="256"/>
        <v>0</v>
      </c>
      <c r="F5504">
        <f t="shared" si="257"/>
        <v>0.29935044999999999</v>
      </c>
    </row>
    <row r="5505" spans="1:6" x14ac:dyDescent="0.25">
      <c r="A5505">
        <v>5496</v>
      </c>
      <c r="B5505">
        <f>'Założenia i wyniki'!$E$6*Znorm.Profile!B5505*((100-(24*'Założenia i wyniki'!$E$9))/100)</f>
        <v>0</v>
      </c>
      <c r="C5505">
        <f>'Założenia i wyniki'!$E$8*Znorm.Profile!C5505*(1+'Założenia i wyniki'!$E$10/100)^24</f>
        <v>0.23520315</v>
      </c>
      <c r="D5505">
        <f t="shared" si="255"/>
        <v>0</v>
      </c>
      <c r="E5505">
        <f t="shared" si="256"/>
        <v>0</v>
      </c>
      <c r="F5505">
        <f t="shared" si="257"/>
        <v>0.23520315</v>
      </c>
    </row>
    <row r="5506" spans="1:6" x14ac:dyDescent="0.25">
      <c r="A5506">
        <v>5497</v>
      </c>
      <c r="B5506">
        <f>'Założenia i wyniki'!$E$6*Znorm.Profile!B5506*((100-(24*'Założenia i wyniki'!$E$9))/100)</f>
        <v>0</v>
      </c>
      <c r="C5506">
        <f>'Założenia i wyniki'!$E$8*Znorm.Profile!C5506*(1+'Założenia i wyniki'!$E$10/100)^24</f>
        <v>0.21132299999999998</v>
      </c>
      <c r="D5506">
        <f t="shared" si="255"/>
        <v>0</v>
      </c>
      <c r="E5506">
        <f t="shared" si="256"/>
        <v>0</v>
      </c>
      <c r="F5506">
        <f t="shared" si="257"/>
        <v>0.21132299999999998</v>
      </c>
    </row>
    <row r="5507" spans="1:6" x14ac:dyDescent="0.25">
      <c r="A5507">
        <v>5498</v>
      </c>
      <c r="B5507">
        <f>'Założenia i wyniki'!$E$6*Znorm.Profile!B5507*((100-(24*'Założenia i wyniki'!$E$9))/100)</f>
        <v>0</v>
      </c>
      <c r="C5507">
        <f>'Założenia i wyniki'!$E$8*Znorm.Profile!C5507*(1+'Założenia i wyniki'!$E$10/100)^24</f>
        <v>0.19658135000000002</v>
      </c>
      <c r="D5507">
        <f t="shared" si="255"/>
        <v>0</v>
      </c>
      <c r="E5507">
        <f t="shared" si="256"/>
        <v>0</v>
      </c>
      <c r="F5507">
        <f t="shared" si="257"/>
        <v>0.19658135000000002</v>
      </c>
    </row>
    <row r="5508" spans="1:6" x14ac:dyDescent="0.25">
      <c r="A5508">
        <v>5499</v>
      </c>
      <c r="B5508">
        <f>'Założenia i wyniki'!$E$6*Znorm.Profile!B5508*((100-(24*'Założenia i wyniki'!$E$9))/100)</f>
        <v>0</v>
      </c>
      <c r="C5508">
        <f>'Założenia i wyniki'!$E$8*Znorm.Profile!C5508*(1+'Założenia i wyniki'!$E$10/100)^24</f>
        <v>0.19745355000000001</v>
      </c>
      <c r="D5508">
        <f t="shared" si="255"/>
        <v>0</v>
      </c>
      <c r="E5508">
        <f t="shared" si="256"/>
        <v>0</v>
      </c>
      <c r="F5508">
        <f t="shared" si="257"/>
        <v>0.19745355000000001</v>
      </c>
    </row>
    <row r="5509" spans="1:6" x14ac:dyDescent="0.25">
      <c r="A5509">
        <v>5500</v>
      </c>
      <c r="B5509">
        <f>'Założenia i wyniki'!$E$6*Znorm.Profile!B5509*((100-(24*'Założenia i wyniki'!$E$9))/100)</f>
        <v>0</v>
      </c>
      <c r="C5509">
        <f>'Założenia i wyniki'!$E$8*Znorm.Profile!C5509*(1+'Założenia i wyniki'!$E$10/100)^24</f>
        <v>0.21934149999999997</v>
      </c>
      <c r="D5509">
        <f t="shared" si="255"/>
        <v>0</v>
      </c>
      <c r="E5509">
        <f t="shared" si="256"/>
        <v>0</v>
      </c>
      <c r="F5509">
        <f t="shared" si="257"/>
        <v>0.21934149999999997</v>
      </c>
    </row>
    <row r="5510" spans="1:6" x14ac:dyDescent="0.25">
      <c r="A5510">
        <v>5501</v>
      </c>
      <c r="B5510">
        <f>'Założenia i wyniki'!$E$6*Znorm.Profile!B5510*((100-(24*'Założenia i wyniki'!$E$9))/100)</f>
        <v>0</v>
      </c>
      <c r="C5510">
        <f>'Założenia i wyniki'!$E$8*Znorm.Profile!C5510*(1+'Założenia i wyniki'!$E$10/100)^24</f>
        <v>0.25723285000000001</v>
      </c>
      <c r="D5510">
        <f t="shared" si="255"/>
        <v>0</v>
      </c>
      <c r="E5510">
        <f t="shared" si="256"/>
        <v>0</v>
      </c>
      <c r="F5510">
        <f t="shared" si="257"/>
        <v>0.25723285000000001</v>
      </c>
    </row>
    <row r="5511" spans="1:6" x14ac:dyDescent="0.25">
      <c r="A5511">
        <v>5502</v>
      </c>
      <c r="B5511">
        <f>'Założenia i wyniki'!$E$6*Znorm.Profile!B5511*((100-(24*'Założenia i wyniki'!$E$9))/100)</f>
        <v>0.10456739622641512</v>
      </c>
      <c r="C5511">
        <f>'Założenia i wyniki'!$E$8*Znorm.Profile!C5511*(1+'Założenia i wyniki'!$E$10/100)^24</f>
        <v>0.30579814999999999</v>
      </c>
      <c r="D5511">
        <f t="shared" si="255"/>
        <v>0.10456739622641512</v>
      </c>
      <c r="E5511">
        <f t="shared" si="256"/>
        <v>0</v>
      </c>
      <c r="F5511">
        <f t="shared" si="257"/>
        <v>0.20123075377358488</v>
      </c>
    </row>
    <row r="5512" spans="1:6" x14ac:dyDescent="0.25">
      <c r="A5512">
        <v>5503</v>
      </c>
      <c r="B5512">
        <f>'Założenia i wyniki'!$E$6*Znorm.Profile!B5512*((100-(24*'Założenia i wyniki'!$E$9))/100)</f>
        <v>0.44705267924528297</v>
      </c>
      <c r="C5512">
        <f>'Założenia i wyniki'!$E$8*Znorm.Profile!C5512*(1+'Założenia i wyniki'!$E$10/100)^24</f>
        <v>0.35154245000000001</v>
      </c>
      <c r="D5512">
        <f t="shared" si="255"/>
        <v>0.35154245000000001</v>
      </c>
      <c r="E5512">
        <f t="shared" si="256"/>
        <v>9.5510229245282963E-2</v>
      </c>
      <c r="F5512">
        <f t="shared" si="257"/>
        <v>0</v>
      </c>
    </row>
    <row r="5513" spans="1:6" x14ac:dyDescent="0.25">
      <c r="A5513">
        <v>5504</v>
      </c>
      <c r="B5513">
        <f>'Założenia i wyniki'!$E$6*Znorm.Profile!B5513*((100-(24*'Założenia i wyniki'!$E$9))/100)</f>
        <v>0.94284452830188681</v>
      </c>
      <c r="C5513">
        <f>'Założenia i wyniki'!$E$8*Znorm.Profile!C5513*(1+'Założenia i wyniki'!$E$10/100)^24</f>
        <v>0.38605665</v>
      </c>
      <c r="D5513">
        <f t="shared" si="255"/>
        <v>0.38605665</v>
      </c>
      <c r="E5513">
        <f t="shared" si="256"/>
        <v>0.55678787830188681</v>
      </c>
      <c r="F5513">
        <f t="shared" si="257"/>
        <v>0</v>
      </c>
    </row>
    <row r="5514" spans="1:6" x14ac:dyDescent="0.25">
      <c r="A5514">
        <v>5505</v>
      </c>
      <c r="B5514">
        <f>'Założenia i wyniki'!$E$6*Znorm.Profile!B5514*((100-(24*'Założenia i wyniki'!$E$9))/100)</f>
        <v>1.4087403773584903</v>
      </c>
      <c r="C5514">
        <f>'Założenia i wyniki'!$E$8*Znorm.Profile!C5514*(1+'Założenia i wyniki'!$E$10/100)^24</f>
        <v>0.391818</v>
      </c>
      <c r="D5514">
        <f t="shared" si="255"/>
        <v>0.391818</v>
      </c>
      <c r="E5514">
        <f t="shared" si="256"/>
        <v>1.0169223773584903</v>
      </c>
      <c r="F5514">
        <f t="shared" si="257"/>
        <v>0</v>
      </c>
    </row>
    <row r="5515" spans="1:6" x14ac:dyDescent="0.25">
      <c r="A5515">
        <v>5506</v>
      </c>
      <c r="B5515">
        <f>'Założenia i wyniki'!$E$6*Znorm.Profile!B5515*((100-(24*'Założenia i wyniki'!$E$9))/100)</f>
        <v>1.7134173584905661</v>
      </c>
      <c r="C5515">
        <f>'Założenia i wyniki'!$E$8*Znorm.Profile!C5515*(1+'Założenia i wyniki'!$E$10/100)^24</f>
        <v>0.39548810000000001</v>
      </c>
      <c r="D5515">
        <f t="shared" ref="D5515:D5578" si="258">IF(B5515&lt;=C5515,B5515,C5515)</f>
        <v>0.39548810000000001</v>
      </c>
      <c r="E5515">
        <f t="shared" ref="E5515:E5578" si="259">IF(B5515&gt;C5515,B5515-C5515,0)</f>
        <v>1.3179292584905662</v>
      </c>
      <c r="F5515">
        <f t="shared" ref="F5515:F5578" si="260">IF(B5515&lt;C5515,C5515-B5515,0)</f>
        <v>0</v>
      </c>
    </row>
    <row r="5516" spans="1:6" x14ac:dyDescent="0.25">
      <c r="A5516">
        <v>5507</v>
      </c>
      <c r="B5516">
        <f>'Założenia i wyniki'!$E$6*Znorm.Profile!B5516*((100-(24*'Założenia i wyniki'!$E$9))/100)</f>
        <v>1.9018490566037733</v>
      </c>
      <c r="C5516">
        <f>'Założenia i wyniki'!$E$8*Znorm.Profile!C5516*(1+'Założenia i wyniki'!$E$10/100)^24</f>
        <v>0.40279225000000002</v>
      </c>
      <c r="D5516">
        <f t="shared" si="258"/>
        <v>0.40279225000000002</v>
      </c>
      <c r="E5516">
        <f t="shared" si="259"/>
        <v>1.4990568066037733</v>
      </c>
      <c r="F5516">
        <f t="shared" si="260"/>
        <v>0</v>
      </c>
    </row>
    <row r="5517" spans="1:6" x14ac:dyDescent="0.25">
      <c r="A5517">
        <v>5508</v>
      </c>
      <c r="B5517">
        <f>'Założenia i wyniki'!$E$6*Znorm.Profile!B5517*((100-(24*'Założenia i wyniki'!$E$9))/100)</f>
        <v>1.9563509433962263</v>
      </c>
      <c r="C5517">
        <f>'Założenia i wyniki'!$E$8*Znorm.Profile!C5517*(1+'Założenia i wyniki'!$E$10/100)^24</f>
        <v>0.39863565000000001</v>
      </c>
      <c r="D5517">
        <f t="shared" si="258"/>
        <v>0.39863565000000001</v>
      </c>
      <c r="E5517">
        <f t="shared" si="259"/>
        <v>1.5577152933962264</v>
      </c>
      <c r="F5517">
        <f t="shared" si="260"/>
        <v>0</v>
      </c>
    </row>
    <row r="5518" spans="1:6" x14ac:dyDescent="0.25">
      <c r="A5518">
        <v>5509</v>
      </c>
      <c r="B5518">
        <f>'Założenia i wyniki'!$E$6*Znorm.Profile!B5518*((100-(24*'Założenia i wyniki'!$E$9))/100)</f>
        <v>1.9061939622641506</v>
      </c>
      <c r="C5518">
        <f>'Założenia i wyniki'!$E$8*Znorm.Profile!C5518*(1+'Założenia i wyniki'!$E$10/100)^24</f>
        <v>0.40266800000000003</v>
      </c>
      <c r="D5518">
        <f t="shared" si="258"/>
        <v>0.40266800000000003</v>
      </c>
      <c r="E5518">
        <f t="shared" si="259"/>
        <v>1.5035259622641506</v>
      </c>
      <c r="F5518">
        <f t="shared" si="260"/>
        <v>0</v>
      </c>
    </row>
    <row r="5519" spans="1:6" x14ac:dyDescent="0.25">
      <c r="A5519">
        <v>5510</v>
      </c>
      <c r="B5519">
        <f>'Założenia i wyniki'!$E$6*Znorm.Profile!B5519*((100-(24*'Założenia i wyniki'!$E$9))/100)</f>
        <v>1.7464996226415093</v>
      </c>
      <c r="C5519">
        <f>'Założenia i wyniki'!$E$8*Znorm.Profile!C5519*(1+'Założenia i wyniki'!$E$10/100)^24</f>
        <v>0.39363065000000003</v>
      </c>
      <c r="D5519">
        <f t="shared" si="258"/>
        <v>0.39363065000000003</v>
      </c>
      <c r="E5519">
        <f t="shared" si="259"/>
        <v>1.3528689726415093</v>
      </c>
      <c r="F5519">
        <f t="shared" si="260"/>
        <v>0</v>
      </c>
    </row>
    <row r="5520" spans="1:6" x14ac:dyDescent="0.25">
      <c r="A5520">
        <v>5511</v>
      </c>
      <c r="B5520">
        <f>'Założenia i wyniki'!$E$6*Znorm.Profile!B5520*((100-(24*'Założenia i wyniki'!$E$9))/100)</f>
        <v>1.4650716981132075</v>
      </c>
      <c r="C5520">
        <f>'Założenia i wyniki'!$E$8*Znorm.Profile!C5520*(1+'Założenia i wyniki'!$E$10/100)^24</f>
        <v>0.40704334999999997</v>
      </c>
      <c r="D5520">
        <f t="shared" si="258"/>
        <v>0.40704334999999997</v>
      </c>
      <c r="E5520">
        <f t="shared" si="259"/>
        <v>1.0580283481132076</v>
      </c>
      <c r="F5520">
        <f t="shared" si="260"/>
        <v>0</v>
      </c>
    </row>
    <row r="5521" spans="1:6" x14ac:dyDescent="0.25">
      <c r="A5521">
        <v>5512</v>
      </c>
      <c r="B5521">
        <f>'Założenia i wyniki'!$E$6*Znorm.Profile!B5521*((100-(24*'Założenia i wyniki'!$E$9))/100)</f>
        <v>1.0480369811320753</v>
      </c>
      <c r="C5521">
        <f>'Założenia i wyniki'!$E$8*Znorm.Profile!C5521*(1+'Założenia i wyniki'!$E$10/100)^24</f>
        <v>0.41736449999999997</v>
      </c>
      <c r="D5521">
        <f t="shared" si="258"/>
        <v>0.41736449999999997</v>
      </c>
      <c r="E5521">
        <f t="shared" si="259"/>
        <v>0.63067248113207541</v>
      </c>
      <c r="F5521">
        <f t="shared" si="260"/>
        <v>0</v>
      </c>
    </row>
    <row r="5522" spans="1:6" x14ac:dyDescent="0.25">
      <c r="A5522">
        <v>5513</v>
      </c>
      <c r="B5522">
        <f>'Założenia i wyniki'!$E$6*Znorm.Profile!B5522*((100-(24*'Założenia i wyniki'!$E$9))/100)</f>
        <v>0.58182098113207548</v>
      </c>
      <c r="C5522">
        <f>'Założenia i wyniki'!$E$8*Znorm.Profile!C5522*(1+'Założenia i wyniki'!$E$10/100)^24</f>
        <v>0.41581189999999996</v>
      </c>
      <c r="D5522">
        <f t="shared" si="258"/>
        <v>0.41581189999999996</v>
      </c>
      <c r="E5522">
        <f t="shared" si="259"/>
        <v>0.16600908113207552</v>
      </c>
      <c r="F5522">
        <f t="shared" si="260"/>
        <v>0</v>
      </c>
    </row>
    <row r="5523" spans="1:6" x14ac:dyDescent="0.25">
      <c r="A5523">
        <v>5514</v>
      </c>
      <c r="B5523">
        <f>'Założenia i wyniki'!$E$6*Znorm.Profile!B5523*((100-(24*'Założenia i wyniki'!$E$9))/100)</f>
        <v>0.17756943396226416</v>
      </c>
      <c r="C5523">
        <f>'Założenia i wyniki'!$E$8*Znorm.Profile!C5523*(1+'Założenia i wyniki'!$E$10/100)^24</f>
        <v>0.43910125</v>
      </c>
      <c r="D5523">
        <f t="shared" si="258"/>
        <v>0.17756943396226416</v>
      </c>
      <c r="E5523">
        <f t="shared" si="259"/>
        <v>0</v>
      </c>
      <c r="F5523">
        <f t="shared" si="260"/>
        <v>0.26153181603773584</v>
      </c>
    </row>
    <row r="5524" spans="1:6" x14ac:dyDescent="0.25">
      <c r="A5524">
        <v>5515</v>
      </c>
      <c r="B5524">
        <f>'Założenia i wyniki'!$E$6*Znorm.Profile!B5524*((100-(24*'Założenia i wyniki'!$E$9))/100)</f>
        <v>4.9882566037735849E-3</v>
      </c>
      <c r="C5524">
        <f>'Założenia i wyniki'!$E$8*Znorm.Profile!C5524*(1+'Założenia i wyniki'!$E$10/100)^24</f>
        <v>0.49890295000000007</v>
      </c>
      <c r="D5524">
        <f t="shared" si="258"/>
        <v>4.9882566037735849E-3</v>
      </c>
      <c r="E5524">
        <f t="shared" si="259"/>
        <v>0</v>
      </c>
      <c r="F5524">
        <f t="shared" si="260"/>
        <v>0.49391469339622646</v>
      </c>
    </row>
    <row r="5525" spans="1:6" x14ac:dyDescent="0.25">
      <c r="A5525">
        <v>5516</v>
      </c>
      <c r="B5525">
        <f>'Założenia i wyniki'!$E$6*Znorm.Profile!B5525*((100-(24*'Założenia i wyniki'!$E$9))/100)</f>
        <v>0</v>
      </c>
      <c r="C5525">
        <f>'Założenia i wyniki'!$E$8*Znorm.Profile!C5525*(1+'Założenia i wyniki'!$E$10/100)^24</f>
        <v>0.53063885</v>
      </c>
      <c r="D5525">
        <f t="shared" si="258"/>
        <v>0</v>
      </c>
      <c r="E5525">
        <f t="shared" si="259"/>
        <v>0</v>
      </c>
      <c r="F5525">
        <f t="shared" si="260"/>
        <v>0.53063885</v>
      </c>
    </row>
    <row r="5526" spans="1:6" x14ac:dyDescent="0.25">
      <c r="A5526">
        <v>5517</v>
      </c>
      <c r="B5526">
        <f>'Założenia i wyniki'!$E$6*Znorm.Profile!B5526*((100-(24*'Założenia i wyniki'!$E$9))/100)</f>
        <v>0</v>
      </c>
      <c r="C5526">
        <f>'Założenia i wyniki'!$E$8*Znorm.Profile!C5526*(1+'Założenia i wyniki'!$E$10/100)^24</f>
        <v>0.47856024999999996</v>
      </c>
      <c r="D5526">
        <f t="shared" si="258"/>
        <v>0</v>
      </c>
      <c r="E5526">
        <f t="shared" si="259"/>
        <v>0</v>
      </c>
      <c r="F5526">
        <f t="shared" si="260"/>
        <v>0.47856024999999996</v>
      </c>
    </row>
    <row r="5527" spans="1:6" x14ac:dyDescent="0.25">
      <c r="A5527">
        <v>5518</v>
      </c>
      <c r="B5527">
        <f>'Założenia i wyniki'!$E$6*Znorm.Profile!B5527*((100-(24*'Założenia i wyniki'!$E$9))/100)</f>
        <v>0</v>
      </c>
      <c r="C5527">
        <f>'Założenia i wyniki'!$E$8*Znorm.Profile!C5527*(1+'Założenia i wyniki'!$E$10/100)^24</f>
        <v>0.39215050000000001</v>
      </c>
      <c r="D5527">
        <f t="shared" si="258"/>
        <v>0</v>
      </c>
      <c r="E5527">
        <f t="shared" si="259"/>
        <v>0</v>
      </c>
      <c r="F5527">
        <f t="shared" si="260"/>
        <v>0.39215050000000001</v>
      </c>
    </row>
    <row r="5528" spans="1:6" x14ac:dyDescent="0.25">
      <c r="A5528">
        <v>5519</v>
      </c>
      <c r="B5528">
        <f>'Założenia i wyniki'!$E$6*Znorm.Profile!B5528*((100-(24*'Założenia i wyniki'!$E$9))/100)</f>
        <v>0</v>
      </c>
      <c r="C5528">
        <f>'Założenia i wyniki'!$E$8*Znorm.Profile!C5528*(1+'Założenia i wyniki'!$E$10/100)^24</f>
        <v>0.31347504999999998</v>
      </c>
      <c r="D5528">
        <f t="shared" si="258"/>
        <v>0</v>
      </c>
      <c r="E5528">
        <f t="shared" si="259"/>
        <v>0</v>
      </c>
      <c r="F5528">
        <f t="shared" si="260"/>
        <v>0.31347504999999998</v>
      </c>
    </row>
    <row r="5529" spans="1:6" x14ac:dyDescent="0.25">
      <c r="A5529">
        <v>5520</v>
      </c>
      <c r="B5529">
        <f>'Założenia i wyniki'!$E$6*Znorm.Profile!B5529*((100-(24*'Założenia i wyniki'!$E$9))/100)</f>
        <v>0</v>
      </c>
      <c r="C5529">
        <f>'Założenia i wyniki'!$E$8*Znorm.Profile!C5529*(1+'Założenia i wyniki'!$E$10/100)^24</f>
        <v>0.25026574999999995</v>
      </c>
      <c r="D5529">
        <f t="shared" si="258"/>
        <v>0</v>
      </c>
      <c r="E5529">
        <f t="shared" si="259"/>
        <v>0</v>
      </c>
      <c r="F5529">
        <f t="shared" si="260"/>
        <v>0.25026574999999995</v>
      </c>
    </row>
    <row r="5530" spans="1:6" x14ac:dyDescent="0.25">
      <c r="A5530">
        <v>5521</v>
      </c>
      <c r="B5530">
        <f>'Założenia i wyniki'!$E$6*Znorm.Profile!B5530*((100-(24*'Założenia i wyniki'!$E$9))/100)</f>
        <v>0</v>
      </c>
      <c r="C5530">
        <f>'Założenia i wyniki'!$E$8*Znorm.Profile!C5530*(1+'Założenia i wyniki'!$E$10/100)^24</f>
        <v>0.21098945</v>
      </c>
      <c r="D5530">
        <f t="shared" si="258"/>
        <v>0</v>
      </c>
      <c r="E5530">
        <f t="shared" si="259"/>
        <v>0</v>
      </c>
      <c r="F5530">
        <f t="shared" si="260"/>
        <v>0.21098945</v>
      </c>
    </row>
    <row r="5531" spans="1:6" x14ac:dyDescent="0.25">
      <c r="A5531">
        <v>5522</v>
      </c>
      <c r="B5531">
        <f>'Założenia i wyniki'!$E$6*Znorm.Profile!B5531*((100-(24*'Założenia i wyniki'!$E$9))/100)</f>
        <v>0</v>
      </c>
      <c r="C5531">
        <f>'Założenia i wyniki'!$E$8*Znorm.Profile!C5531*(1+'Założenia i wyniki'!$E$10/100)^24</f>
        <v>0.19818645000000001</v>
      </c>
      <c r="D5531">
        <f t="shared" si="258"/>
        <v>0</v>
      </c>
      <c r="E5531">
        <f t="shared" si="259"/>
        <v>0</v>
      </c>
      <c r="F5531">
        <f t="shared" si="260"/>
        <v>0.19818645000000001</v>
      </c>
    </row>
    <row r="5532" spans="1:6" x14ac:dyDescent="0.25">
      <c r="A5532">
        <v>5523</v>
      </c>
      <c r="B5532">
        <f>'Założenia i wyniki'!$E$6*Znorm.Profile!B5532*((100-(24*'Założenia i wyniki'!$E$9))/100)</f>
        <v>0</v>
      </c>
      <c r="C5532">
        <f>'Założenia i wyniki'!$E$8*Znorm.Profile!C5532*(1+'Założenia i wyniki'!$E$10/100)^24</f>
        <v>0.20087759999999999</v>
      </c>
      <c r="D5532">
        <f t="shared" si="258"/>
        <v>0</v>
      </c>
      <c r="E5532">
        <f t="shared" si="259"/>
        <v>0</v>
      </c>
      <c r="F5532">
        <f t="shared" si="260"/>
        <v>0.20087759999999999</v>
      </c>
    </row>
    <row r="5533" spans="1:6" x14ac:dyDescent="0.25">
      <c r="A5533">
        <v>5524</v>
      </c>
      <c r="B5533">
        <f>'Założenia i wyniki'!$E$6*Znorm.Profile!B5533*((100-(24*'Założenia i wyniki'!$E$9))/100)</f>
        <v>0</v>
      </c>
      <c r="C5533">
        <f>'Założenia i wyniki'!$E$8*Znorm.Profile!C5533*(1+'Założenia i wyniki'!$E$10/100)^24</f>
        <v>0.21746585000000002</v>
      </c>
      <c r="D5533">
        <f t="shared" si="258"/>
        <v>0</v>
      </c>
      <c r="E5533">
        <f t="shared" si="259"/>
        <v>0</v>
      </c>
      <c r="F5533">
        <f t="shared" si="260"/>
        <v>0.21746585000000002</v>
      </c>
    </row>
    <row r="5534" spans="1:6" x14ac:dyDescent="0.25">
      <c r="A5534">
        <v>5525</v>
      </c>
      <c r="B5534">
        <f>'Założenia i wyniki'!$E$6*Znorm.Profile!B5534*((100-(24*'Założenia i wyniki'!$E$9))/100)</f>
        <v>0</v>
      </c>
      <c r="C5534">
        <f>'Założenia i wyniki'!$E$8*Znorm.Profile!C5534*(1+'Założenia i wyniki'!$E$10/100)^24</f>
        <v>0.26310409999999995</v>
      </c>
      <c r="D5534">
        <f t="shared" si="258"/>
        <v>0</v>
      </c>
      <c r="E5534">
        <f t="shared" si="259"/>
        <v>0</v>
      </c>
      <c r="F5534">
        <f t="shared" si="260"/>
        <v>0.26310409999999995</v>
      </c>
    </row>
    <row r="5535" spans="1:6" x14ac:dyDescent="0.25">
      <c r="A5535">
        <v>5526</v>
      </c>
      <c r="B5535">
        <f>'Założenia i wyniki'!$E$6*Znorm.Profile!B5535*((100-(24*'Założenia i wyniki'!$E$9))/100)</f>
        <v>9.9338264150943392E-2</v>
      </c>
      <c r="C5535">
        <f>'Założenia i wyniki'!$E$8*Znorm.Profile!C5535*(1+'Założenia i wyniki'!$E$10/100)^24</f>
        <v>0.31492300000000001</v>
      </c>
      <c r="D5535">
        <f t="shared" si="258"/>
        <v>9.9338264150943392E-2</v>
      </c>
      <c r="E5535">
        <f t="shared" si="259"/>
        <v>0</v>
      </c>
      <c r="F5535">
        <f t="shared" si="260"/>
        <v>0.21558473584905663</v>
      </c>
    </row>
    <row r="5536" spans="1:6" x14ac:dyDescent="0.25">
      <c r="A5536">
        <v>5527</v>
      </c>
      <c r="B5536">
        <f>'Założenia i wyniki'!$E$6*Znorm.Profile!B5536*((100-(24*'Założenia i wyniki'!$E$9))/100)</f>
        <v>0.44039811320754713</v>
      </c>
      <c r="C5536">
        <f>'Założenia i wyniki'!$E$8*Znorm.Profile!C5536*(1+'Założenia i wyniki'!$E$10/100)^24</f>
        <v>0.37039729999999998</v>
      </c>
      <c r="D5536">
        <f t="shared" si="258"/>
        <v>0.37039729999999998</v>
      </c>
      <c r="E5536">
        <f t="shared" si="259"/>
        <v>7.0000813207547141E-2</v>
      </c>
      <c r="F5536">
        <f t="shared" si="260"/>
        <v>0</v>
      </c>
    </row>
    <row r="5537" spans="1:6" x14ac:dyDescent="0.25">
      <c r="A5537">
        <v>5528</v>
      </c>
      <c r="B5537">
        <f>'Założenia i wyniki'!$E$6*Znorm.Profile!B5537*((100-(24*'Założenia i wyniki'!$E$9))/100)</f>
        <v>0.92554113207547162</v>
      </c>
      <c r="C5537">
        <f>'Założenia i wyniki'!$E$8*Znorm.Profile!C5537*(1+'Założenia i wyniki'!$E$10/100)^24</f>
        <v>0.39161640000000003</v>
      </c>
      <c r="D5537">
        <f t="shared" si="258"/>
        <v>0.39161640000000003</v>
      </c>
      <c r="E5537">
        <f t="shared" si="259"/>
        <v>0.53392473207547164</v>
      </c>
      <c r="F5537">
        <f t="shared" si="260"/>
        <v>0</v>
      </c>
    </row>
    <row r="5538" spans="1:6" x14ac:dyDescent="0.25">
      <c r="A5538">
        <v>5529</v>
      </c>
      <c r="B5538">
        <f>'Założenia i wyniki'!$E$6*Znorm.Profile!B5538*((100-(24*'Założenia i wyniki'!$E$9))/100)</f>
        <v>1.3797743396226414</v>
      </c>
      <c r="C5538">
        <f>'Założenia i wyniki'!$E$8*Znorm.Profile!C5538*(1+'Założenia i wyniki'!$E$10/100)^24</f>
        <v>0.4124932</v>
      </c>
      <c r="D5538">
        <f t="shared" si="258"/>
        <v>0.4124932</v>
      </c>
      <c r="E5538">
        <f t="shared" si="259"/>
        <v>0.96728113962264139</v>
      </c>
      <c r="F5538">
        <f t="shared" si="260"/>
        <v>0</v>
      </c>
    </row>
    <row r="5539" spans="1:6" x14ac:dyDescent="0.25">
      <c r="A5539">
        <v>5530</v>
      </c>
      <c r="B5539">
        <f>'Założenia i wyniki'!$E$6*Znorm.Profile!B5539*((100-(24*'Założenia i wyniki'!$E$9))/100)</f>
        <v>1.6819358490566036</v>
      </c>
      <c r="C5539">
        <f>'Założenia i wyniki'!$E$8*Znorm.Profile!C5539*(1+'Założenia i wyniki'!$E$10/100)^24</f>
        <v>0.40450025000000001</v>
      </c>
      <c r="D5539">
        <f t="shared" si="258"/>
        <v>0.40450025000000001</v>
      </c>
      <c r="E5539">
        <f t="shared" si="259"/>
        <v>1.2774355990566035</v>
      </c>
      <c r="F5539">
        <f t="shared" si="260"/>
        <v>0</v>
      </c>
    </row>
    <row r="5540" spans="1:6" x14ac:dyDescent="0.25">
      <c r="A5540">
        <v>5531</v>
      </c>
      <c r="B5540">
        <f>'Założenia i wyniki'!$E$6*Znorm.Profile!B5540*((100-(24*'Założenia i wyniki'!$E$9))/100)</f>
        <v>1.8611441509433959</v>
      </c>
      <c r="C5540">
        <f>'Założenia i wyniki'!$E$8*Znorm.Profile!C5540*(1+'Założenia i wyniki'!$E$10/100)^24</f>
        <v>0.40061734999999998</v>
      </c>
      <c r="D5540">
        <f t="shared" si="258"/>
        <v>0.40061734999999998</v>
      </c>
      <c r="E5540">
        <f t="shared" si="259"/>
        <v>1.4605268009433958</v>
      </c>
      <c r="F5540">
        <f t="shared" si="260"/>
        <v>0</v>
      </c>
    </row>
    <row r="5541" spans="1:6" x14ac:dyDescent="0.25">
      <c r="A5541">
        <v>5532</v>
      </c>
      <c r="B5541">
        <f>'Założenia i wyniki'!$E$6*Znorm.Profile!B5541*((100-(24*'Założenia i wyniki'!$E$9))/100)</f>
        <v>1.9122920754716977</v>
      </c>
      <c r="C5541">
        <f>'Założenia i wyniki'!$E$8*Znorm.Profile!C5541*(1+'Założenia i wyniki'!$E$10/100)^24</f>
        <v>0.39872839999999998</v>
      </c>
      <c r="D5541">
        <f t="shared" si="258"/>
        <v>0.39872839999999998</v>
      </c>
      <c r="E5541">
        <f t="shared" si="259"/>
        <v>1.5135636754716977</v>
      </c>
      <c r="F5541">
        <f t="shared" si="260"/>
        <v>0</v>
      </c>
    </row>
    <row r="5542" spans="1:6" x14ac:dyDescent="0.25">
      <c r="A5542">
        <v>5533</v>
      </c>
      <c r="B5542">
        <f>'Założenia i wyniki'!$E$6*Znorm.Profile!B5542*((100-(24*'Założenia i wyniki'!$E$9))/100)</f>
        <v>1.8608392452830189</v>
      </c>
      <c r="C5542">
        <f>'Założenia i wyniki'!$E$8*Znorm.Profile!C5542*(1+'Założenia i wyniki'!$E$10/100)^24</f>
        <v>0.39233915000000003</v>
      </c>
      <c r="D5542">
        <f t="shared" si="258"/>
        <v>0.39233915000000003</v>
      </c>
      <c r="E5542">
        <f t="shared" si="259"/>
        <v>1.4685000952830189</v>
      </c>
      <c r="F5542">
        <f t="shared" si="260"/>
        <v>0</v>
      </c>
    </row>
    <row r="5543" spans="1:6" x14ac:dyDescent="0.25">
      <c r="A5543">
        <v>5534</v>
      </c>
      <c r="B5543">
        <f>'Założenia i wyniki'!$E$6*Znorm.Profile!B5543*((100-(24*'Założenia i wyniki'!$E$9))/100)</f>
        <v>1.7031267924528302</v>
      </c>
      <c r="C5543">
        <f>'Założenia i wyniki'!$E$8*Znorm.Profile!C5543*(1+'Założenia i wyniki'!$E$10/100)^24</f>
        <v>0.39210114999999995</v>
      </c>
      <c r="D5543">
        <f t="shared" si="258"/>
        <v>0.39210114999999995</v>
      </c>
      <c r="E5543">
        <f t="shared" si="259"/>
        <v>1.3110256424528302</v>
      </c>
      <c r="F5543">
        <f t="shared" si="260"/>
        <v>0</v>
      </c>
    </row>
    <row r="5544" spans="1:6" x14ac:dyDescent="0.25">
      <c r="A5544">
        <v>5535</v>
      </c>
      <c r="B5544">
        <f>'Założenia i wyniki'!$E$6*Znorm.Profile!B5544*((100-(24*'Założenia i wyniki'!$E$9))/100)</f>
        <v>1.4261200000000001</v>
      </c>
      <c r="C5544">
        <f>'Założenia i wyniki'!$E$8*Znorm.Profile!C5544*(1+'Założenia i wyniki'!$E$10/100)^24</f>
        <v>0.39107844999999997</v>
      </c>
      <c r="D5544">
        <f t="shared" si="258"/>
        <v>0.39107844999999997</v>
      </c>
      <c r="E5544">
        <f t="shared" si="259"/>
        <v>1.0350415500000001</v>
      </c>
      <c r="F5544">
        <f t="shared" si="260"/>
        <v>0</v>
      </c>
    </row>
    <row r="5545" spans="1:6" x14ac:dyDescent="0.25">
      <c r="A5545">
        <v>5536</v>
      </c>
      <c r="B5545">
        <f>'Założenia i wyniki'!$E$6*Znorm.Profile!B5545*((100-(24*'Założenia i wyniki'!$E$9))/100)</f>
        <v>1.0127441509433961</v>
      </c>
      <c r="C5545">
        <f>'Założenia i wyniki'!$E$8*Znorm.Profile!C5545*(1+'Założenia i wyniki'!$E$10/100)^24</f>
        <v>0.39283999999999997</v>
      </c>
      <c r="D5545">
        <f t="shared" si="258"/>
        <v>0.39283999999999997</v>
      </c>
      <c r="E5545">
        <f t="shared" si="259"/>
        <v>0.61990415094339613</v>
      </c>
      <c r="F5545">
        <f t="shared" si="260"/>
        <v>0</v>
      </c>
    </row>
    <row r="5546" spans="1:6" x14ac:dyDescent="0.25">
      <c r="A5546">
        <v>5537</v>
      </c>
      <c r="B5546">
        <f>'Założenia i wyniki'!$E$6*Znorm.Profile!B5546*((100-(24*'Założenia i wyniki'!$E$9))/100)</f>
        <v>0.55847283018867921</v>
      </c>
      <c r="C5546">
        <f>'Założenia i wyniki'!$E$8*Znorm.Profile!C5546*(1+'Założenia i wyniki'!$E$10/100)^24</f>
        <v>0.41684755000000001</v>
      </c>
      <c r="D5546">
        <f t="shared" si="258"/>
        <v>0.41684755000000001</v>
      </c>
      <c r="E5546">
        <f t="shared" si="259"/>
        <v>0.1416252801886792</v>
      </c>
      <c r="F5546">
        <f t="shared" si="260"/>
        <v>0</v>
      </c>
    </row>
    <row r="5547" spans="1:6" x14ac:dyDescent="0.25">
      <c r="A5547">
        <v>5538</v>
      </c>
      <c r="B5547">
        <f>'Założenia i wyniki'!$E$6*Znorm.Profile!B5547*((100-(24*'Założenia i wyniki'!$E$9))/100)</f>
        <v>0.17058709433962263</v>
      </c>
      <c r="C5547">
        <f>'Założenia i wyniki'!$E$8*Znorm.Profile!C5547*(1+'Założenia i wyniki'!$E$10/100)^24</f>
        <v>0.43199730000000003</v>
      </c>
      <c r="D5547">
        <f t="shared" si="258"/>
        <v>0.17058709433962263</v>
      </c>
      <c r="E5547">
        <f t="shared" si="259"/>
        <v>0</v>
      </c>
      <c r="F5547">
        <f t="shared" si="260"/>
        <v>0.26141020566037743</v>
      </c>
    </row>
    <row r="5548" spans="1:6" x14ac:dyDescent="0.25">
      <c r="A5548">
        <v>5539</v>
      </c>
      <c r="B5548">
        <f>'Założenia i wyniki'!$E$6*Znorm.Profile!B5548*((100-(24*'Założenia i wyniki'!$E$9))/100)</f>
        <v>2.9007962264150943E-3</v>
      </c>
      <c r="C5548">
        <f>'Założenia i wyniki'!$E$8*Znorm.Profile!C5548*(1+'Założenia i wyniki'!$E$10/100)^24</f>
        <v>0.47334945000000006</v>
      </c>
      <c r="D5548">
        <f t="shared" si="258"/>
        <v>2.9007962264150943E-3</v>
      </c>
      <c r="E5548">
        <f t="shared" si="259"/>
        <v>0</v>
      </c>
      <c r="F5548">
        <f t="shared" si="260"/>
        <v>0.47044865377358497</v>
      </c>
    </row>
    <row r="5549" spans="1:6" x14ac:dyDescent="0.25">
      <c r="A5549">
        <v>5540</v>
      </c>
      <c r="B5549">
        <f>'Założenia i wyniki'!$E$6*Znorm.Profile!B5549*((100-(24*'Założenia i wyniki'!$E$9))/100)</f>
        <v>0</v>
      </c>
      <c r="C5549">
        <f>'Założenia i wyniki'!$E$8*Znorm.Profile!C5549*(1+'Założenia i wyniki'!$E$10/100)^24</f>
        <v>0.52414459999999996</v>
      </c>
      <c r="D5549">
        <f t="shared" si="258"/>
        <v>0</v>
      </c>
      <c r="E5549">
        <f t="shared" si="259"/>
        <v>0</v>
      </c>
      <c r="F5549">
        <f t="shared" si="260"/>
        <v>0.52414459999999996</v>
      </c>
    </row>
    <row r="5550" spans="1:6" x14ac:dyDescent="0.25">
      <c r="A5550">
        <v>5541</v>
      </c>
      <c r="B5550">
        <f>'Założenia i wyniki'!$E$6*Znorm.Profile!B5550*((100-(24*'Założenia i wyniki'!$E$9))/100)</f>
        <v>0</v>
      </c>
      <c r="C5550">
        <f>'Założenia i wyniki'!$E$8*Znorm.Profile!C5550*(1+'Założenia i wyniki'!$E$10/100)^24</f>
        <v>0.48395899999999997</v>
      </c>
      <c r="D5550">
        <f t="shared" si="258"/>
        <v>0</v>
      </c>
      <c r="E5550">
        <f t="shared" si="259"/>
        <v>0</v>
      </c>
      <c r="F5550">
        <f t="shared" si="260"/>
        <v>0.48395899999999997</v>
      </c>
    </row>
    <row r="5551" spans="1:6" x14ac:dyDescent="0.25">
      <c r="A5551">
        <v>5542</v>
      </c>
      <c r="B5551">
        <f>'Założenia i wyniki'!$E$6*Znorm.Profile!B5551*((100-(24*'Założenia i wyniki'!$E$9))/100)</f>
        <v>0</v>
      </c>
      <c r="C5551">
        <f>'Założenia i wyniki'!$E$8*Znorm.Profile!C5551*(1+'Założenia i wyniki'!$E$10/100)^24</f>
        <v>0.39899790000000002</v>
      </c>
      <c r="D5551">
        <f t="shared" si="258"/>
        <v>0</v>
      </c>
      <c r="E5551">
        <f t="shared" si="259"/>
        <v>0</v>
      </c>
      <c r="F5551">
        <f t="shared" si="260"/>
        <v>0.39899790000000002</v>
      </c>
    </row>
    <row r="5552" spans="1:6" x14ac:dyDescent="0.25">
      <c r="A5552">
        <v>5543</v>
      </c>
      <c r="B5552">
        <f>'Założenia i wyniki'!$E$6*Znorm.Profile!B5552*((100-(24*'Założenia i wyniki'!$E$9))/100)</f>
        <v>0</v>
      </c>
      <c r="C5552">
        <f>'Założenia i wyniki'!$E$8*Znorm.Profile!C5552*(1+'Założenia i wyniki'!$E$10/100)^24</f>
        <v>0.31551170000000001</v>
      </c>
      <c r="D5552">
        <f t="shared" si="258"/>
        <v>0</v>
      </c>
      <c r="E5552">
        <f t="shared" si="259"/>
        <v>0</v>
      </c>
      <c r="F5552">
        <f t="shared" si="260"/>
        <v>0.31551170000000001</v>
      </c>
    </row>
    <row r="5553" spans="1:6" x14ac:dyDescent="0.25">
      <c r="A5553">
        <v>5544</v>
      </c>
      <c r="B5553">
        <f>'Założenia i wyniki'!$E$6*Znorm.Profile!B5553*((100-(24*'Założenia i wyniki'!$E$9))/100)</f>
        <v>0</v>
      </c>
      <c r="C5553">
        <f>'Założenia i wyniki'!$E$8*Znorm.Profile!C5553*(1+'Założenia i wyniki'!$E$10/100)^24</f>
        <v>0.25137595000000001</v>
      </c>
      <c r="D5553">
        <f t="shared" si="258"/>
        <v>0</v>
      </c>
      <c r="E5553">
        <f t="shared" si="259"/>
        <v>0</v>
      </c>
      <c r="F5553">
        <f t="shared" si="260"/>
        <v>0.25137595000000001</v>
      </c>
    </row>
    <row r="5554" spans="1:6" x14ac:dyDescent="0.25">
      <c r="A5554">
        <v>5545</v>
      </c>
      <c r="B5554">
        <f>'Założenia i wyniki'!$E$6*Znorm.Profile!B5554*((100-(24*'Założenia i wyniki'!$E$9))/100)</f>
        <v>0</v>
      </c>
      <c r="C5554">
        <f>'Założenia i wyniki'!$E$8*Znorm.Profile!C5554*(1+'Założenia i wyniki'!$E$10/100)^24</f>
        <v>0.21290220000000001</v>
      </c>
      <c r="D5554">
        <f t="shared" si="258"/>
        <v>0</v>
      </c>
      <c r="E5554">
        <f t="shared" si="259"/>
        <v>0</v>
      </c>
      <c r="F5554">
        <f t="shared" si="260"/>
        <v>0.21290220000000001</v>
      </c>
    </row>
    <row r="5555" spans="1:6" x14ac:dyDescent="0.25">
      <c r="A5555">
        <v>5546</v>
      </c>
      <c r="B5555">
        <f>'Założenia i wyniki'!$E$6*Znorm.Profile!B5555*((100-(24*'Założenia i wyniki'!$E$9))/100)</f>
        <v>0</v>
      </c>
      <c r="C5555">
        <f>'Założenia i wyniki'!$E$8*Znorm.Profile!C5555*(1+'Założenia i wyniki'!$E$10/100)^24</f>
        <v>0.20133470000000001</v>
      </c>
      <c r="D5555">
        <f t="shared" si="258"/>
        <v>0</v>
      </c>
      <c r="E5555">
        <f t="shared" si="259"/>
        <v>0</v>
      </c>
      <c r="F5555">
        <f t="shared" si="260"/>
        <v>0.20133470000000001</v>
      </c>
    </row>
    <row r="5556" spans="1:6" x14ac:dyDescent="0.25">
      <c r="A5556">
        <v>5547</v>
      </c>
      <c r="B5556">
        <f>'Założenia i wyniki'!$E$6*Znorm.Profile!B5556*((100-(24*'Założenia i wyniki'!$E$9))/100)</f>
        <v>0</v>
      </c>
      <c r="C5556">
        <f>'Założenia i wyniki'!$E$8*Znorm.Profile!C5556*(1+'Założenia i wyniki'!$E$10/100)^24</f>
        <v>0.19763029999999998</v>
      </c>
      <c r="D5556">
        <f t="shared" si="258"/>
        <v>0</v>
      </c>
      <c r="E5556">
        <f t="shared" si="259"/>
        <v>0</v>
      </c>
      <c r="F5556">
        <f t="shared" si="260"/>
        <v>0.19763029999999998</v>
      </c>
    </row>
    <row r="5557" spans="1:6" x14ac:dyDescent="0.25">
      <c r="A5557">
        <v>5548</v>
      </c>
      <c r="B5557">
        <f>'Założenia i wyniki'!$E$6*Znorm.Profile!B5557*((100-(24*'Założenia i wyniki'!$E$9))/100)</f>
        <v>0</v>
      </c>
      <c r="C5557">
        <f>'Założenia i wyniki'!$E$8*Znorm.Profile!C5557*(1+'Założenia i wyniki'!$E$10/100)^24</f>
        <v>0.22183945000000002</v>
      </c>
      <c r="D5557">
        <f t="shared" si="258"/>
        <v>0</v>
      </c>
      <c r="E5557">
        <f t="shared" si="259"/>
        <v>0</v>
      </c>
      <c r="F5557">
        <f t="shared" si="260"/>
        <v>0.22183945000000002</v>
      </c>
    </row>
    <row r="5558" spans="1:6" x14ac:dyDescent="0.25">
      <c r="A5558">
        <v>5549</v>
      </c>
      <c r="B5558">
        <f>'Założenia i wyniki'!$E$6*Znorm.Profile!B5558*((100-(24*'Założenia i wyniki'!$E$9))/100)</f>
        <v>0</v>
      </c>
      <c r="C5558">
        <f>'Założenia i wyniki'!$E$8*Znorm.Profile!C5558*(1+'Założenia i wyniki'!$E$10/100)^24</f>
        <v>0.25796189999999997</v>
      </c>
      <c r="D5558">
        <f t="shared" si="258"/>
        <v>0</v>
      </c>
      <c r="E5558">
        <f t="shared" si="259"/>
        <v>0</v>
      </c>
      <c r="F5558">
        <f t="shared" si="260"/>
        <v>0.25796189999999997</v>
      </c>
    </row>
    <row r="5559" spans="1:6" x14ac:dyDescent="0.25">
      <c r="A5559">
        <v>5550</v>
      </c>
      <c r="B5559">
        <f>'Założenia i wyniki'!$E$6*Znorm.Profile!B5559*((100-(24*'Założenia i wyniki'!$E$9))/100)</f>
        <v>9.7973811320754708E-2</v>
      </c>
      <c r="C5559">
        <f>'Założenia i wyniki'!$E$8*Znorm.Profile!C5559*(1+'Założenia i wyniki'!$E$10/100)^24</f>
        <v>0.31214294999999997</v>
      </c>
      <c r="D5559">
        <f t="shared" si="258"/>
        <v>9.7973811320754708E-2</v>
      </c>
      <c r="E5559">
        <f t="shared" si="259"/>
        <v>0</v>
      </c>
      <c r="F5559">
        <f t="shared" si="260"/>
        <v>0.21416913867924525</v>
      </c>
    </row>
    <row r="5560" spans="1:6" x14ac:dyDescent="0.25">
      <c r="A5560">
        <v>5551</v>
      </c>
      <c r="B5560">
        <f>'Założenia i wyniki'!$E$6*Znorm.Profile!B5560*((100-(24*'Założenia i wyniki'!$E$9))/100)</f>
        <v>0.4558339622641509</v>
      </c>
      <c r="C5560">
        <f>'Założenia i wyniki'!$E$8*Znorm.Profile!C5560*(1+'Założenia i wyniki'!$E$10/100)^24</f>
        <v>0.36623440000000002</v>
      </c>
      <c r="D5560">
        <f t="shared" si="258"/>
        <v>0.36623440000000002</v>
      </c>
      <c r="E5560">
        <f t="shared" si="259"/>
        <v>8.9599562264150889E-2</v>
      </c>
      <c r="F5560">
        <f t="shared" si="260"/>
        <v>0</v>
      </c>
    </row>
    <row r="5561" spans="1:6" x14ac:dyDescent="0.25">
      <c r="A5561">
        <v>5552</v>
      </c>
      <c r="B5561">
        <f>'Założenia i wyniki'!$E$6*Znorm.Profile!B5561*((100-(24*'Założenia i wyniki'!$E$9))/100)</f>
        <v>0.95991924528301875</v>
      </c>
      <c r="C5561">
        <f>'Założenia i wyniki'!$E$8*Znorm.Profile!C5561*(1+'Założenia i wyniki'!$E$10/100)^24</f>
        <v>0.38795189999999996</v>
      </c>
      <c r="D5561">
        <f t="shared" si="258"/>
        <v>0.38795189999999996</v>
      </c>
      <c r="E5561">
        <f t="shared" si="259"/>
        <v>0.57196734528301874</v>
      </c>
      <c r="F5561">
        <f t="shared" si="260"/>
        <v>0</v>
      </c>
    </row>
    <row r="5562" spans="1:6" x14ac:dyDescent="0.25">
      <c r="A5562">
        <v>5553</v>
      </c>
      <c r="B5562">
        <f>'Założenia i wyniki'!$E$6*Znorm.Profile!B5562*((100-(24*'Założenia i wyniki'!$E$9))/100)</f>
        <v>1.4094264150943396</v>
      </c>
      <c r="C5562">
        <f>'Założenia i wyniki'!$E$8*Znorm.Profile!C5562*(1+'Założenia i wyniki'!$E$10/100)^24</f>
        <v>0.40172230000000003</v>
      </c>
      <c r="D5562">
        <f t="shared" si="258"/>
        <v>0.40172230000000003</v>
      </c>
      <c r="E5562">
        <f t="shared" si="259"/>
        <v>1.0077041150943395</v>
      </c>
      <c r="F5562">
        <f t="shared" si="260"/>
        <v>0</v>
      </c>
    </row>
    <row r="5563" spans="1:6" x14ac:dyDescent="0.25">
      <c r="A5563">
        <v>5554</v>
      </c>
      <c r="B5563">
        <f>'Założenia i wyniki'!$E$6*Znorm.Profile!B5563*((100-(24*'Założenia i wyniki'!$E$9))/100)</f>
        <v>1.7161615094339622</v>
      </c>
      <c r="C5563">
        <f>'Założenia i wyniki'!$E$8*Znorm.Profile!C5563*(1+'Założenia i wyniki'!$E$10/100)^24</f>
        <v>0.40377259999999998</v>
      </c>
      <c r="D5563">
        <f t="shared" si="258"/>
        <v>0.40377259999999998</v>
      </c>
      <c r="E5563">
        <f t="shared" si="259"/>
        <v>1.3123889094339622</v>
      </c>
      <c r="F5563">
        <f t="shared" si="260"/>
        <v>0</v>
      </c>
    </row>
    <row r="5564" spans="1:6" x14ac:dyDescent="0.25">
      <c r="A5564">
        <v>5555</v>
      </c>
      <c r="B5564">
        <f>'Założenia i wyniki'!$E$6*Znorm.Profile!B5564*((100-(24*'Założenia i wyniki'!$E$9))/100)</f>
        <v>1.8943026415094339</v>
      </c>
      <c r="C5564">
        <f>'Założenia i wyniki'!$E$8*Znorm.Profile!C5564*(1+'Założenia i wyniki'!$E$10/100)^24</f>
        <v>0.40306279999999994</v>
      </c>
      <c r="D5564">
        <f t="shared" si="258"/>
        <v>0.40306279999999994</v>
      </c>
      <c r="E5564">
        <f t="shared" si="259"/>
        <v>1.4912398415094339</v>
      </c>
      <c r="F5564">
        <f t="shared" si="260"/>
        <v>0</v>
      </c>
    </row>
    <row r="5565" spans="1:6" x14ac:dyDescent="0.25">
      <c r="A5565">
        <v>5556</v>
      </c>
      <c r="B5565">
        <f>'Założenia i wyniki'!$E$6*Znorm.Profile!B5565*((100-(24*'Założenia i wyniki'!$E$9))/100)</f>
        <v>1.9411818867924528</v>
      </c>
      <c r="C5565">
        <f>'Założenia i wyniki'!$E$8*Znorm.Profile!C5565*(1+'Założenia i wyniki'!$E$10/100)^24</f>
        <v>0.3924802</v>
      </c>
      <c r="D5565">
        <f t="shared" si="258"/>
        <v>0.3924802</v>
      </c>
      <c r="E5565">
        <f t="shared" si="259"/>
        <v>1.5487016867924528</v>
      </c>
      <c r="F5565">
        <f t="shared" si="260"/>
        <v>0</v>
      </c>
    </row>
    <row r="5566" spans="1:6" x14ac:dyDescent="0.25">
      <c r="A5566">
        <v>5557</v>
      </c>
      <c r="B5566">
        <f>'Założenia i wyniki'!$E$6*Znorm.Profile!B5566*((100-(24*'Założenia i wyniki'!$E$9))/100)</f>
        <v>1.8933116981132074</v>
      </c>
      <c r="C5566">
        <f>'Założenia i wyniki'!$E$8*Znorm.Profile!C5566*(1+'Założenia i wyniki'!$E$10/100)^24</f>
        <v>0.39131750000000004</v>
      </c>
      <c r="D5566">
        <f t="shared" si="258"/>
        <v>0.39131750000000004</v>
      </c>
      <c r="E5566">
        <f t="shared" si="259"/>
        <v>1.5019941981132074</v>
      </c>
      <c r="F5566">
        <f t="shared" si="260"/>
        <v>0</v>
      </c>
    </row>
    <row r="5567" spans="1:6" x14ac:dyDescent="0.25">
      <c r="A5567">
        <v>5558</v>
      </c>
      <c r="B5567">
        <f>'Założenia i wyniki'!$E$6*Znorm.Profile!B5567*((100-(24*'Założenia i wyniki'!$E$9))/100)</f>
        <v>1.743907924528302</v>
      </c>
      <c r="C5567">
        <f>'Założenia i wyniki'!$E$8*Znorm.Profile!C5567*(1+'Założenia i wyniki'!$E$10/100)^24</f>
        <v>0.39564874999999999</v>
      </c>
      <c r="D5567">
        <f t="shared" si="258"/>
        <v>0.39564874999999999</v>
      </c>
      <c r="E5567">
        <f t="shared" si="259"/>
        <v>1.3482591745283021</v>
      </c>
      <c r="F5567">
        <f t="shared" si="260"/>
        <v>0</v>
      </c>
    </row>
    <row r="5568" spans="1:6" x14ac:dyDescent="0.25">
      <c r="A5568">
        <v>5559</v>
      </c>
      <c r="B5568">
        <f>'Założenia i wyniki'!$E$6*Znorm.Profile!B5568*((100-(24*'Założenia i wyniki'!$E$9))/100)</f>
        <v>1.4598120754716977</v>
      </c>
      <c r="C5568">
        <f>'Założenia i wyniki'!$E$8*Znorm.Profile!C5568*(1+'Założenia i wyniki'!$E$10/100)^24</f>
        <v>0.40409529999999999</v>
      </c>
      <c r="D5568">
        <f t="shared" si="258"/>
        <v>0.40409529999999999</v>
      </c>
      <c r="E5568">
        <f t="shared" si="259"/>
        <v>1.0557167754716976</v>
      </c>
      <c r="F5568">
        <f t="shared" si="260"/>
        <v>0</v>
      </c>
    </row>
    <row r="5569" spans="1:6" x14ac:dyDescent="0.25">
      <c r="A5569">
        <v>5560</v>
      </c>
      <c r="B5569">
        <f>'Założenia i wyniki'!$E$6*Znorm.Profile!B5569*((100-(24*'Założenia i wyniki'!$E$9))/100)</f>
        <v>1.0494852830188679</v>
      </c>
      <c r="C5569">
        <f>'Założenia i wyniki'!$E$8*Znorm.Profile!C5569*(1+'Założenia i wyniki'!$E$10/100)^24</f>
        <v>0.39808755000000001</v>
      </c>
      <c r="D5569">
        <f t="shared" si="258"/>
        <v>0.39808755000000001</v>
      </c>
      <c r="E5569">
        <f t="shared" si="259"/>
        <v>0.65139773301886783</v>
      </c>
      <c r="F5569">
        <f t="shared" si="260"/>
        <v>0</v>
      </c>
    </row>
    <row r="5570" spans="1:6" x14ac:dyDescent="0.25">
      <c r="A5570">
        <v>5561</v>
      </c>
      <c r="B5570">
        <f>'Założenia i wyniki'!$E$6*Znorm.Profile!B5570*((100-(24*'Założenia i wyniki'!$E$9))/100)</f>
        <v>0.58033456603773592</v>
      </c>
      <c r="C5570">
        <f>'Założenia i wyniki'!$E$8*Znorm.Profile!C5570*(1+'Założenia i wyniki'!$E$10/100)^24</f>
        <v>0.40982059999999998</v>
      </c>
      <c r="D5570">
        <f t="shared" si="258"/>
        <v>0.40982059999999998</v>
      </c>
      <c r="E5570">
        <f t="shared" si="259"/>
        <v>0.17051396603773594</v>
      </c>
      <c r="F5570">
        <f t="shared" si="260"/>
        <v>0</v>
      </c>
    </row>
    <row r="5571" spans="1:6" x14ac:dyDescent="0.25">
      <c r="A5571">
        <v>5562</v>
      </c>
      <c r="B5571">
        <f>'Założenia i wyniki'!$E$6*Znorm.Profile!B5571*((100-(24*'Założenia i wyniki'!$E$9))/100)</f>
        <v>0.16971811320754718</v>
      </c>
      <c r="C5571">
        <f>'Założenia i wyniki'!$E$8*Znorm.Profile!C5571*(1+'Założenia i wyniki'!$E$10/100)^24</f>
        <v>0.42147804999999999</v>
      </c>
      <c r="D5571">
        <f t="shared" si="258"/>
        <v>0.16971811320754718</v>
      </c>
      <c r="E5571">
        <f t="shared" si="259"/>
        <v>0</v>
      </c>
      <c r="F5571">
        <f t="shared" si="260"/>
        <v>0.25175993679245279</v>
      </c>
    </row>
    <row r="5572" spans="1:6" x14ac:dyDescent="0.25">
      <c r="A5572">
        <v>5563</v>
      </c>
      <c r="B5572">
        <f>'Założenia i wyniki'!$E$6*Znorm.Profile!B5572*((100-(24*'Założenia i wyniki'!$E$9))/100)</f>
        <v>2.3560822641509435E-3</v>
      </c>
      <c r="C5572">
        <f>'Założenia i wyniki'!$E$8*Znorm.Profile!C5572*(1+'Założenia i wyniki'!$E$10/100)^24</f>
        <v>0.46608625000000004</v>
      </c>
      <c r="D5572">
        <f t="shared" si="258"/>
        <v>2.3560822641509435E-3</v>
      </c>
      <c r="E5572">
        <f t="shared" si="259"/>
        <v>0</v>
      </c>
      <c r="F5572">
        <f t="shared" si="260"/>
        <v>0.46373016773584907</v>
      </c>
    </row>
    <row r="5573" spans="1:6" x14ac:dyDescent="0.25">
      <c r="A5573">
        <v>5564</v>
      </c>
      <c r="B5573">
        <f>'Założenia i wyniki'!$E$6*Znorm.Profile!B5573*((100-(24*'Założenia i wyniki'!$E$9))/100)</f>
        <v>0</v>
      </c>
      <c r="C5573">
        <f>'Założenia i wyniki'!$E$8*Znorm.Profile!C5573*(1+'Założenia i wyniki'!$E$10/100)^24</f>
        <v>0.52008460000000001</v>
      </c>
      <c r="D5573">
        <f t="shared" si="258"/>
        <v>0</v>
      </c>
      <c r="E5573">
        <f t="shared" si="259"/>
        <v>0</v>
      </c>
      <c r="F5573">
        <f t="shared" si="260"/>
        <v>0.52008460000000001</v>
      </c>
    </row>
    <row r="5574" spans="1:6" x14ac:dyDescent="0.25">
      <c r="A5574">
        <v>5565</v>
      </c>
      <c r="B5574">
        <f>'Założenia i wyniki'!$E$6*Znorm.Profile!B5574*((100-(24*'Założenia i wyniki'!$E$9))/100)</f>
        <v>0</v>
      </c>
      <c r="C5574">
        <f>'Założenia i wyniki'!$E$8*Znorm.Profile!C5574*(1+'Założenia i wyniki'!$E$10/100)^24</f>
        <v>0.48048105000000002</v>
      </c>
      <c r="D5574">
        <f t="shared" si="258"/>
        <v>0</v>
      </c>
      <c r="E5574">
        <f t="shared" si="259"/>
        <v>0</v>
      </c>
      <c r="F5574">
        <f t="shared" si="260"/>
        <v>0.48048105000000002</v>
      </c>
    </row>
    <row r="5575" spans="1:6" x14ac:dyDescent="0.25">
      <c r="A5575">
        <v>5566</v>
      </c>
      <c r="B5575">
        <f>'Założenia i wyniki'!$E$6*Znorm.Profile!B5575*((100-(24*'Założenia i wyniki'!$E$9))/100)</f>
        <v>0</v>
      </c>
      <c r="C5575">
        <f>'Założenia i wyniki'!$E$8*Znorm.Profile!C5575*(1+'Założenia i wyniki'!$E$10/100)^24</f>
        <v>0.40039859999999999</v>
      </c>
      <c r="D5575">
        <f t="shared" si="258"/>
        <v>0</v>
      </c>
      <c r="E5575">
        <f t="shared" si="259"/>
        <v>0</v>
      </c>
      <c r="F5575">
        <f t="shared" si="260"/>
        <v>0.40039859999999999</v>
      </c>
    </row>
    <row r="5576" spans="1:6" x14ac:dyDescent="0.25">
      <c r="A5576">
        <v>5567</v>
      </c>
      <c r="B5576">
        <f>'Założenia i wyniki'!$E$6*Znorm.Profile!B5576*((100-(24*'Założenia i wyniki'!$E$9))/100)</f>
        <v>0</v>
      </c>
      <c r="C5576">
        <f>'Założenia i wyniki'!$E$8*Znorm.Profile!C5576*(1+'Założenia i wyniki'!$E$10/100)^24</f>
        <v>0.31232460000000001</v>
      </c>
      <c r="D5576">
        <f t="shared" si="258"/>
        <v>0</v>
      </c>
      <c r="E5576">
        <f t="shared" si="259"/>
        <v>0</v>
      </c>
      <c r="F5576">
        <f t="shared" si="260"/>
        <v>0.31232460000000001</v>
      </c>
    </row>
    <row r="5577" spans="1:6" x14ac:dyDescent="0.25">
      <c r="A5577">
        <v>5568</v>
      </c>
      <c r="B5577">
        <f>'Założenia i wyniki'!$E$6*Znorm.Profile!B5577*((100-(24*'Założenia i wyniki'!$E$9))/100)</f>
        <v>0</v>
      </c>
      <c r="C5577">
        <f>'Założenia i wyniki'!$E$8*Znorm.Profile!C5577*(1+'Założenia i wyniki'!$E$10/100)^24</f>
        <v>0.25421654999999999</v>
      </c>
      <c r="D5577">
        <f t="shared" si="258"/>
        <v>0</v>
      </c>
      <c r="E5577">
        <f t="shared" si="259"/>
        <v>0</v>
      </c>
      <c r="F5577">
        <f t="shared" si="260"/>
        <v>0.25421654999999999</v>
      </c>
    </row>
    <row r="5578" spans="1:6" x14ac:dyDescent="0.25">
      <c r="A5578">
        <v>5569</v>
      </c>
      <c r="B5578">
        <f>'Założenia i wyniki'!$E$6*Znorm.Profile!B5578*((100-(24*'Założenia i wyniki'!$E$9))/100)</f>
        <v>0</v>
      </c>
      <c r="C5578">
        <f>'Założenia i wyniki'!$E$8*Znorm.Profile!C5578*(1+'Założenia i wyniki'!$E$10/100)^24</f>
        <v>0.21366555000000004</v>
      </c>
      <c r="D5578">
        <f t="shared" si="258"/>
        <v>0</v>
      </c>
      <c r="E5578">
        <f t="shared" si="259"/>
        <v>0</v>
      </c>
      <c r="F5578">
        <f t="shared" si="260"/>
        <v>0.21366555000000004</v>
      </c>
    </row>
    <row r="5579" spans="1:6" x14ac:dyDescent="0.25">
      <c r="A5579">
        <v>5570</v>
      </c>
      <c r="B5579">
        <f>'Założenia i wyniki'!$E$6*Znorm.Profile!B5579*((100-(24*'Założenia i wyniki'!$E$9))/100)</f>
        <v>0</v>
      </c>
      <c r="C5579">
        <f>'Założenia i wyniki'!$E$8*Znorm.Profile!C5579*(1+'Założenia i wyniki'!$E$10/100)^24</f>
        <v>0.1991038</v>
      </c>
      <c r="D5579">
        <f t="shared" ref="D5579:D5642" si="261">IF(B5579&lt;=C5579,B5579,C5579)</f>
        <v>0</v>
      </c>
      <c r="E5579">
        <f t="shared" ref="E5579:E5642" si="262">IF(B5579&gt;C5579,B5579-C5579,0)</f>
        <v>0</v>
      </c>
      <c r="F5579">
        <f t="shared" ref="F5579:F5642" si="263">IF(B5579&lt;C5579,C5579-B5579,0)</f>
        <v>0.1991038</v>
      </c>
    </row>
    <row r="5580" spans="1:6" x14ac:dyDescent="0.25">
      <c r="A5580">
        <v>5571</v>
      </c>
      <c r="B5580">
        <f>'Założenia i wyniki'!$E$6*Znorm.Profile!B5580*((100-(24*'Założenia i wyniki'!$E$9))/100)</f>
        <v>0</v>
      </c>
      <c r="C5580">
        <f>'Założenia i wyniki'!$E$8*Znorm.Profile!C5580*(1+'Założenia i wyniki'!$E$10/100)^24</f>
        <v>0.1995672</v>
      </c>
      <c r="D5580">
        <f t="shared" si="261"/>
        <v>0</v>
      </c>
      <c r="E5580">
        <f t="shared" si="262"/>
        <v>0</v>
      </c>
      <c r="F5580">
        <f t="shared" si="263"/>
        <v>0.1995672</v>
      </c>
    </row>
    <row r="5581" spans="1:6" x14ac:dyDescent="0.25">
      <c r="A5581">
        <v>5572</v>
      </c>
      <c r="B5581">
        <f>'Założenia i wyniki'!$E$6*Znorm.Profile!B5581*((100-(24*'Założenia i wyniki'!$E$9))/100)</f>
        <v>0</v>
      </c>
      <c r="C5581">
        <f>'Założenia i wyniki'!$E$8*Znorm.Profile!C5581*(1+'Założenia i wyniki'!$E$10/100)^24</f>
        <v>0.21513099999999999</v>
      </c>
      <c r="D5581">
        <f t="shared" si="261"/>
        <v>0</v>
      </c>
      <c r="E5581">
        <f t="shared" si="262"/>
        <v>0</v>
      </c>
      <c r="F5581">
        <f t="shared" si="263"/>
        <v>0.21513099999999999</v>
      </c>
    </row>
    <row r="5582" spans="1:6" x14ac:dyDescent="0.25">
      <c r="A5582">
        <v>5573</v>
      </c>
      <c r="B5582">
        <f>'Założenia i wyniki'!$E$6*Znorm.Profile!B5582*((100-(24*'Założenia i wyniki'!$E$9))/100)</f>
        <v>0</v>
      </c>
      <c r="C5582">
        <f>'Założenia i wyniki'!$E$8*Znorm.Profile!C5582*(1+'Założenia i wyniki'!$E$10/100)^24</f>
        <v>0.25411120000000004</v>
      </c>
      <c r="D5582">
        <f t="shared" si="261"/>
        <v>0</v>
      </c>
      <c r="E5582">
        <f t="shared" si="262"/>
        <v>0</v>
      </c>
      <c r="F5582">
        <f t="shared" si="263"/>
        <v>0.25411120000000004</v>
      </c>
    </row>
    <row r="5583" spans="1:6" x14ac:dyDescent="0.25">
      <c r="A5583">
        <v>5574</v>
      </c>
      <c r="B5583">
        <f>'Założenia i wyniki'!$E$6*Znorm.Profile!B5583*((100-(24*'Założenia i wyniki'!$E$9))/100)</f>
        <v>9.3057207547169798E-2</v>
      </c>
      <c r="C5583">
        <f>'Założenia i wyniki'!$E$8*Znorm.Profile!C5583*(1+'Założenia i wyniki'!$E$10/100)^24</f>
        <v>0.3061548</v>
      </c>
      <c r="D5583">
        <f t="shared" si="261"/>
        <v>9.3057207547169798E-2</v>
      </c>
      <c r="E5583">
        <f t="shared" si="262"/>
        <v>0</v>
      </c>
      <c r="F5583">
        <f t="shared" si="263"/>
        <v>0.21309759245283022</v>
      </c>
    </row>
    <row r="5584" spans="1:6" x14ac:dyDescent="0.25">
      <c r="A5584">
        <v>5575</v>
      </c>
      <c r="B5584">
        <f>'Założenia i wyniki'!$E$6*Znorm.Profile!B5584*((100-(24*'Założenia i wyniki'!$E$9))/100)</f>
        <v>0.4314033962264151</v>
      </c>
      <c r="C5584">
        <f>'Założenia i wyniki'!$E$8*Znorm.Profile!C5584*(1+'Założenia i wyniki'!$E$10/100)^24</f>
        <v>0.35573509999999997</v>
      </c>
      <c r="D5584">
        <f t="shared" si="261"/>
        <v>0.35573509999999997</v>
      </c>
      <c r="E5584">
        <f t="shared" si="262"/>
        <v>7.5668296226415133E-2</v>
      </c>
      <c r="F5584">
        <f t="shared" si="263"/>
        <v>0</v>
      </c>
    </row>
    <row r="5585" spans="1:6" x14ac:dyDescent="0.25">
      <c r="A5585">
        <v>5576</v>
      </c>
      <c r="B5585">
        <f>'Założenia i wyniki'!$E$6*Znorm.Profile!B5585*((100-(24*'Założenia i wyniki'!$E$9))/100)</f>
        <v>0.91631773584905651</v>
      </c>
      <c r="C5585">
        <f>'Założenia i wyniki'!$E$8*Znorm.Profile!C5585*(1+'Założenia i wyniki'!$E$10/100)^24</f>
        <v>0.39369644999999998</v>
      </c>
      <c r="D5585">
        <f t="shared" si="261"/>
        <v>0.39369644999999998</v>
      </c>
      <c r="E5585">
        <f t="shared" si="262"/>
        <v>0.52262128584905654</v>
      </c>
      <c r="F5585">
        <f t="shared" si="263"/>
        <v>0</v>
      </c>
    </row>
    <row r="5586" spans="1:6" x14ac:dyDescent="0.25">
      <c r="A5586">
        <v>5577</v>
      </c>
      <c r="B5586">
        <f>'Założenia i wyniki'!$E$6*Znorm.Profile!B5586*((100-(24*'Założenia i wyniki'!$E$9))/100)</f>
        <v>1.3644528301886791</v>
      </c>
      <c r="C5586">
        <f>'Założenia i wyniki'!$E$8*Znorm.Profile!C5586*(1+'Założenia i wyniki'!$E$10/100)^24</f>
        <v>0.40254585000000004</v>
      </c>
      <c r="D5586">
        <f t="shared" si="261"/>
        <v>0.40254585000000004</v>
      </c>
      <c r="E5586">
        <f t="shared" si="262"/>
        <v>0.96190698018867904</v>
      </c>
      <c r="F5586">
        <f t="shared" si="263"/>
        <v>0</v>
      </c>
    </row>
    <row r="5587" spans="1:6" x14ac:dyDescent="0.25">
      <c r="A5587">
        <v>5578</v>
      </c>
      <c r="B5587">
        <f>'Założenia i wyniki'!$E$6*Znorm.Profile!B5587*((100-(24*'Założenia i wyniki'!$E$9))/100)</f>
        <v>1.6639464150943395</v>
      </c>
      <c r="C5587">
        <f>'Założenia i wyniki'!$E$8*Znorm.Profile!C5587*(1+'Założenia i wyniki'!$E$10/100)^24</f>
        <v>0.39915679999999998</v>
      </c>
      <c r="D5587">
        <f t="shared" si="261"/>
        <v>0.39915679999999998</v>
      </c>
      <c r="E5587">
        <f t="shared" si="262"/>
        <v>1.2647896150943394</v>
      </c>
      <c r="F5587">
        <f t="shared" si="263"/>
        <v>0</v>
      </c>
    </row>
    <row r="5588" spans="1:6" x14ac:dyDescent="0.25">
      <c r="A5588">
        <v>5579</v>
      </c>
      <c r="B5588">
        <f>'Założenia i wyniki'!$E$6*Znorm.Profile!B5588*((100-(24*'Założenia i wyniki'!$E$9))/100)</f>
        <v>1.8467373584905658</v>
      </c>
      <c r="C5588">
        <f>'Założenia i wyniki'!$E$8*Znorm.Profile!C5588*(1+'Założenia i wyniki'!$E$10/100)^24</f>
        <v>0.40286364999999996</v>
      </c>
      <c r="D5588">
        <f t="shared" si="261"/>
        <v>0.40286364999999996</v>
      </c>
      <c r="E5588">
        <f t="shared" si="262"/>
        <v>1.4438737084905657</v>
      </c>
      <c r="F5588">
        <f t="shared" si="263"/>
        <v>0</v>
      </c>
    </row>
    <row r="5589" spans="1:6" x14ac:dyDescent="0.25">
      <c r="A5589">
        <v>5580</v>
      </c>
      <c r="B5589">
        <f>'Założenia i wyniki'!$E$6*Znorm.Profile!B5589*((100-(24*'Założenia i wyniki'!$E$9))/100)</f>
        <v>1.9210581132075468</v>
      </c>
      <c r="C5589">
        <f>'Założenia i wyniki'!$E$8*Znorm.Profile!C5589*(1+'Założenia i wyniki'!$E$10/100)^24</f>
        <v>0.40197779999999994</v>
      </c>
      <c r="D5589">
        <f t="shared" si="261"/>
        <v>0.40197779999999994</v>
      </c>
      <c r="E5589">
        <f t="shared" si="262"/>
        <v>1.5190803132075468</v>
      </c>
      <c r="F5589">
        <f t="shared" si="263"/>
        <v>0</v>
      </c>
    </row>
    <row r="5590" spans="1:6" x14ac:dyDescent="0.25">
      <c r="A5590">
        <v>5581</v>
      </c>
      <c r="B5590">
        <f>'Założenia i wyniki'!$E$6*Znorm.Profile!B5590*((100-(24*'Założenia i wyniki'!$E$9))/100)</f>
        <v>1.8574090566037733</v>
      </c>
      <c r="C5590">
        <f>'Założenia i wyniki'!$E$8*Znorm.Profile!C5590*(1+'Założenia i wyniki'!$E$10/100)^24</f>
        <v>0.39716110000000004</v>
      </c>
      <c r="D5590">
        <f t="shared" si="261"/>
        <v>0.39716110000000004</v>
      </c>
      <c r="E5590">
        <f t="shared" si="262"/>
        <v>1.4602479566037734</v>
      </c>
      <c r="F5590">
        <f t="shared" si="263"/>
        <v>0</v>
      </c>
    </row>
    <row r="5591" spans="1:6" x14ac:dyDescent="0.25">
      <c r="A5591">
        <v>5582</v>
      </c>
      <c r="B5591">
        <f>'Założenia i wyniki'!$E$6*Znorm.Profile!B5591*((100-(24*'Założenia i wyniki'!$E$9))/100)</f>
        <v>1.7010686792452829</v>
      </c>
      <c r="C5591">
        <f>'Założenia i wyniki'!$E$8*Znorm.Profile!C5591*(1+'Założenia i wyniki'!$E$10/100)^24</f>
        <v>0.39078829999999998</v>
      </c>
      <c r="D5591">
        <f t="shared" si="261"/>
        <v>0.39078829999999998</v>
      </c>
      <c r="E5591">
        <f t="shared" si="262"/>
        <v>1.3102803792452828</v>
      </c>
      <c r="F5591">
        <f t="shared" si="263"/>
        <v>0</v>
      </c>
    </row>
    <row r="5592" spans="1:6" x14ac:dyDescent="0.25">
      <c r="A5592">
        <v>5583</v>
      </c>
      <c r="B5592">
        <f>'Założenia i wyniki'!$E$6*Znorm.Profile!B5592*((100-(24*'Założenia i wyniki'!$E$9))/100)</f>
        <v>1.4152958490566037</v>
      </c>
      <c r="C5592">
        <f>'Założenia i wyniki'!$E$8*Znorm.Profile!C5592*(1+'Założenia i wyniki'!$E$10/100)^24</f>
        <v>0.39517134999999998</v>
      </c>
      <c r="D5592">
        <f t="shared" si="261"/>
        <v>0.39517134999999998</v>
      </c>
      <c r="E5592">
        <f t="shared" si="262"/>
        <v>1.0201244990566036</v>
      </c>
      <c r="F5592">
        <f t="shared" si="263"/>
        <v>0</v>
      </c>
    </row>
    <row r="5593" spans="1:6" x14ac:dyDescent="0.25">
      <c r="A5593">
        <v>5584</v>
      </c>
      <c r="B5593">
        <f>'Założenia i wyniki'!$E$6*Znorm.Profile!B5593*((100-(24*'Założenia i wyniki'!$E$9))/100)</f>
        <v>0.9806528301886791</v>
      </c>
      <c r="C5593">
        <f>'Założenia i wyniki'!$E$8*Znorm.Profile!C5593*(1+'Założenia i wyniki'!$E$10/100)^24</f>
        <v>0.40606615000000001</v>
      </c>
      <c r="D5593">
        <f t="shared" si="261"/>
        <v>0.40606615000000001</v>
      </c>
      <c r="E5593">
        <f t="shared" si="262"/>
        <v>0.57458668018867909</v>
      </c>
      <c r="F5593">
        <f t="shared" si="263"/>
        <v>0</v>
      </c>
    </row>
    <row r="5594" spans="1:6" x14ac:dyDescent="0.25">
      <c r="A5594">
        <v>5585</v>
      </c>
      <c r="B5594">
        <f>'Założenia i wyniki'!$E$6*Znorm.Profile!B5594*((100-(24*'Założenia i wyniki'!$E$9))/100)</f>
        <v>0.53648150943396222</v>
      </c>
      <c r="C5594">
        <f>'Założenia i wyniki'!$E$8*Znorm.Profile!C5594*(1+'Założenia i wyniki'!$E$10/100)^24</f>
        <v>0.41486339999999999</v>
      </c>
      <c r="D5594">
        <f t="shared" si="261"/>
        <v>0.41486339999999999</v>
      </c>
      <c r="E5594">
        <f t="shared" si="262"/>
        <v>0.12161810943396223</v>
      </c>
      <c r="F5594">
        <f t="shared" si="263"/>
        <v>0</v>
      </c>
    </row>
    <row r="5595" spans="1:6" x14ac:dyDescent="0.25">
      <c r="A5595">
        <v>5586</v>
      </c>
      <c r="B5595">
        <f>'Założenia i wyniki'!$E$6*Znorm.Profile!B5595*((100-(24*'Założenia i wyniki'!$E$9))/100)</f>
        <v>0.15451856603773584</v>
      </c>
      <c r="C5595">
        <f>'Założenia i wyniki'!$E$8*Znorm.Profile!C5595*(1+'Założenia i wyniki'!$E$10/100)^24</f>
        <v>0.43144779999999999</v>
      </c>
      <c r="D5595">
        <f t="shared" si="261"/>
        <v>0.15451856603773584</v>
      </c>
      <c r="E5595">
        <f t="shared" si="262"/>
        <v>0</v>
      </c>
      <c r="F5595">
        <f t="shared" si="263"/>
        <v>0.27692923396226415</v>
      </c>
    </row>
    <row r="5596" spans="1:6" x14ac:dyDescent="0.25">
      <c r="A5596">
        <v>5587</v>
      </c>
      <c r="B5596">
        <f>'Założenia i wyniki'!$E$6*Znorm.Profile!B5596*((100-(24*'Założenia i wyniki'!$E$9))/100)</f>
        <v>0</v>
      </c>
      <c r="C5596">
        <f>'Założenia i wyniki'!$E$8*Znorm.Profile!C5596*(1+'Założenia i wyniki'!$E$10/100)^24</f>
        <v>0.47445684999999999</v>
      </c>
      <c r="D5596">
        <f t="shared" si="261"/>
        <v>0</v>
      </c>
      <c r="E5596">
        <f t="shared" si="262"/>
        <v>0</v>
      </c>
      <c r="F5596">
        <f t="shared" si="263"/>
        <v>0.47445684999999999</v>
      </c>
    </row>
    <row r="5597" spans="1:6" x14ac:dyDescent="0.25">
      <c r="A5597">
        <v>5588</v>
      </c>
      <c r="B5597">
        <f>'Założenia i wyniki'!$E$6*Znorm.Profile!B5597*((100-(24*'Założenia i wyniki'!$E$9))/100)</f>
        <v>0</v>
      </c>
      <c r="C5597">
        <f>'Założenia i wyniki'!$E$8*Znorm.Profile!C5597*(1+'Założenia i wyniki'!$E$10/100)^24</f>
        <v>0.51227049999999996</v>
      </c>
      <c r="D5597">
        <f t="shared" si="261"/>
        <v>0</v>
      </c>
      <c r="E5597">
        <f t="shared" si="262"/>
        <v>0</v>
      </c>
      <c r="F5597">
        <f t="shared" si="263"/>
        <v>0.51227049999999996</v>
      </c>
    </row>
    <row r="5598" spans="1:6" x14ac:dyDescent="0.25">
      <c r="A5598">
        <v>5589</v>
      </c>
      <c r="B5598">
        <f>'Założenia i wyniki'!$E$6*Znorm.Profile!B5598*((100-(24*'Założenia i wyniki'!$E$9))/100)</f>
        <v>0</v>
      </c>
      <c r="C5598">
        <f>'Założenia i wyniki'!$E$8*Znorm.Profile!C5598*(1+'Założenia i wyniki'!$E$10/100)^24</f>
        <v>0.48191325000000002</v>
      </c>
      <c r="D5598">
        <f t="shared" si="261"/>
        <v>0</v>
      </c>
      <c r="E5598">
        <f t="shared" si="262"/>
        <v>0</v>
      </c>
      <c r="F5598">
        <f t="shared" si="263"/>
        <v>0.48191325000000002</v>
      </c>
    </row>
    <row r="5599" spans="1:6" x14ac:dyDescent="0.25">
      <c r="A5599">
        <v>5590</v>
      </c>
      <c r="B5599">
        <f>'Założenia i wyniki'!$E$6*Znorm.Profile!B5599*((100-(24*'Założenia i wyniki'!$E$9))/100)</f>
        <v>0</v>
      </c>
      <c r="C5599">
        <f>'Założenia i wyniki'!$E$8*Znorm.Profile!C5599*(1+'Założenia i wyniki'!$E$10/100)^24</f>
        <v>0.39871579999999995</v>
      </c>
      <c r="D5599">
        <f t="shared" si="261"/>
        <v>0</v>
      </c>
      <c r="E5599">
        <f t="shared" si="262"/>
        <v>0</v>
      </c>
      <c r="F5599">
        <f t="shared" si="263"/>
        <v>0.39871579999999995</v>
      </c>
    </row>
    <row r="5600" spans="1:6" x14ac:dyDescent="0.25">
      <c r="A5600">
        <v>5591</v>
      </c>
      <c r="B5600">
        <f>'Założenia i wyniki'!$E$6*Znorm.Profile!B5600*((100-(24*'Założenia i wyniki'!$E$9))/100)</f>
        <v>0</v>
      </c>
      <c r="C5600">
        <f>'Założenia i wyniki'!$E$8*Znorm.Profile!C5600*(1+'Założenia i wyniki'!$E$10/100)^24</f>
        <v>0.32846589999999998</v>
      </c>
      <c r="D5600">
        <f t="shared" si="261"/>
        <v>0</v>
      </c>
      <c r="E5600">
        <f t="shared" si="262"/>
        <v>0</v>
      </c>
      <c r="F5600">
        <f t="shared" si="263"/>
        <v>0.32846589999999998</v>
      </c>
    </row>
    <row r="5601" spans="1:6" x14ac:dyDescent="0.25">
      <c r="A5601">
        <v>5592</v>
      </c>
      <c r="B5601">
        <f>'Założenia i wyniki'!$E$6*Znorm.Profile!B5601*((100-(24*'Założenia i wyniki'!$E$9))/100)</f>
        <v>0</v>
      </c>
      <c r="C5601">
        <f>'Założenia i wyniki'!$E$8*Znorm.Profile!C5601*(1+'Założenia i wyniki'!$E$10/100)^24</f>
        <v>0.26062504999999997</v>
      </c>
      <c r="D5601">
        <f t="shared" si="261"/>
        <v>0</v>
      </c>
      <c r="E5601">
        <f t="shared" si="262"/>
        <v>0</v>
      </c>
      <c r="F5601">
        <f t="shared" si="263"/>
        <v>0.26062504999999997</v>
      </c>
    </row>
    <row r="5602" spans="1:6" x14ac:dyDescent="0.25">
      <c r="A5602">
        <v>5593</v>
      </c>
      <c r="B5602">
        <f>'Założenia i wyniki'!$E$6*Znorm.Profile!B5602*((100-(24*'Założenia i wyniki'!$E$9))/100)</f>
        <v>0</v>
      </c>
      <c r="C5602">
        <f>'Założenia i wyniki'!$E$8*Znorm.Profile!C5602*(1+'Założenia i wyniki'!$E$10/100)^24</f>
        <v>0.22163679999999997</v>
      </c>
      <c r="D5602">
        <f t="shared" si="261"/>
        <v>0</v>
      </c>
      <c r="E5602">
        <f t="shared" si="262"/>
        <v>0</v>
      </c>
      <c r="F5602">
        <f t="shared" si="263"/>
        <v>0.22163679999999997</v>
      </c>
    </row>
    <row r="5603" spans="1:6" x14ac:dyDescent="0.25">
      <c r="A5603">
        <v>5594</v>
      </c>
      <c r="B5603">
        <f>'Założenia i wyniki'!$E$6*Znorm.Profile!B5603*((100-(24*'Założenia i wyniki'!$E$9))/100)</f>
        <v>0</v>
      </c>
      <c r="C5603">
        <f>'Założenia i wyniki'!$E$8*Znorm.Profile!C5603*(1+'Założenia i wyniki'!$E$10/100)^24</f>
        <v>0.20006315000000002</v>
      </c>
      <c r="D5603">
        <f t="shared" si="261"/>
        <v>0</v>
      </c>
      <c r="E5603">
        <f t="shared" si="262"/>
        <v>0</v>
      </c>
      <c r="F5603">
        <f t="shared" si="263"/>
        <v>0.20006315000000002</v>
      </c>
    </row>
    <row r="5604" spans="1:6" x14ac:dyDescent="0.25">
      <c r="A5604">
        <v>5595</v>
      </c>
      <c r="B5604">
        <f>'Założenia i wyniki'!$E$6*Znorm.Profile!B5604*((100-(24*'Założenia i wyniki'!$E$9))/100)</f>
        <v>0</v>
      </c>
      <c r="C5604">
        <f>'Założenia i wyniki'!$E$8*Znorm.Profile!C5604*(1+'Założenia i wyniki'!$E$10/100)^24</f>
        <v>0.19934425</v>
      </c>
      <c r="D5604">
        <f t="shared" si="261"/>
        <v>0</v>
      </c>
      <c r="E5604">
        <f t="shared" si="262"/>
        <v>0</v>
      </c>
      <c r="F5604">
        <f t="shared" si="263"/>
        <v>0.19934425</v>
      </c>
    </row>
    <row r="5605" spans="1:6" x14ac:dyDescent="0.25">
      <c r="A5605">
        <v>5596</v>
      </c>
      <c r="B5605">
        <f>'Założenia i wyniki'!$E$6*Znorm.Profile!B5605*((100-(24*'Założenia i wyniki'!$E$9))/100)</f>
        <v>0</v>
      </c>
      <c r="C5605">
        <f>'Założenia i wyniki'!$E$8*Znorm.Profile!C5605*(1+'Założenia i wyniki'!$E$10/100)^24</f>
        <v>0.21445619999999999</v>
      </c>
      <c r="D5605">
        <f t="shared" si="261"/>
        <v>0</v>
      </c>
      <c r="E5605">
        <f t="shared" si="262"/>
        <v>0</v>
      </c>
      <c r="F5605">
        <f t="shared" si="263"/>
        <v>0.21445619999999999</v>
      </c>
    </row>
    <row r="5606" spans="1:6" x14ac:dyDescent="0.25">
      <c r="A5606">
        <v>5597</v>
      </c>
      <c r="B5606">
        <f>'Założenia i wyniki'!$E$6*Znorm.Profile!B5606*((100-(24*'Założenia i wyniki'!$E$9))/100)</f>
        <v>0</v>
      </c>
      <c r="C5606">
        <f>'Założenia i wyniki'!$E$8*Znorm.Profile!C5606*(1+'Założenia i wyniki'!$E$10/100)^24</f>
        <v>0.23207485000000003</v>
      </c>
      <c r="D5606">
        <f t="shared" si="261"/>
        <v>0</v>
      </c>
      <c r="E5606">
        <f t="shared" si="262"/>
        <v>0</v>
      </c>
      <c r="F5606">
        <f t="shared" si="263"/>
        <v>0.23207485000000003</v>
      </c>
    </row>
    <row r="5607" spans="1:6" x14ac:dyDescent="0.25">
      <c r="A5607">
        <v>5598</v>
      </c>
      <c r="B5607">
        <f>'Założenia i wyniki'!$E$6*Znorm.Profile!B5607*((100-(24*'Założenia i wyniki'!$E$9))/100)</f>
        <v>2.5650188679245279E-2</v>
      </c>
      <c r="C5607">
        <f>'Założenia i wyniki'!$E$8*Znorm.Profile!C5607*(1+'Założenia i wyniki'!$E$10/100)^24</f>
        <v>0.27939134999999998</v>
      </c>
      <c r="D5607">
        <f t="shared" si="261"/>
        <v>2.5650188679245279E-2</v>
      </c>
      <c r="E5607">
        <f t="shared" si="262"/>
        <v>0</v>
      </c>
      <c r="F5607">
        <f t="shared" si="263"/>
        <v>0.25374116132075469</v>
      </c>
    </row>
    <row r="5608" spans="1:6" x14ac:dyDescent="0.25">
      <c r="A5608">
        <v>5599</v>
      </c>
      <c r="B5608">
        <f>'Założenia i wyniki'!$E$6*Znorm.Profile!B5608*((100-(24*'Założenia i wyniki'!$E$9))/100)</f>
        <v>0.23672113207547169</v>
      </c>
      <c r="C5608">
        <f>'Założenia i wyniki'!$E$8*Znorm.Profile!C5608*(1+'Założenia i wyniki'!$E$10/100)^24</f>
        <v>0.34489420000000004</v>
      </c>
      <c r="D5608">
        <f t="shared" si="261"/>
        <v>0.23672113207547169</v>
      </c>
      <c r="E5608">
        <f t="shared" si="262"/>
        <v>0</v>
      </c>
      <c r="F5608">
        <f t="shared" si="263"/>
        <v>0.10817306792452835</v>
      </c>
    </row>
    <row r="5609" spans="1:6" x14ac:dyDescent="0.25">
      <c r="A5609">
        <v>5600</v>
      </c>
      <c r="B5609">
        <f>'Założenia i wyniki'!$E$6*Znorm.Profile!B5609*((100-(24*'Założenia i wyniki'!$E$9))/100)</f>
        <v>0.88971471698113214</v>
      </c>
      <c r="C5609">
        <f>'Założenia i wyniki'!$E$8*Znorm.Profile!C5609*(1+'Założenia i wyniki'!$E$10/100)^24</f>
        <v>0.39303320000000003</v>
      </c>
      <c r="D5609">
        <f t="shared" si="261"/>
        <v>0.39303320000000003</v>
      </c>
      <c r="E5609">
        <f t="shared" si="262"/>
        <v>0.49668151698113211</v>
      </c>
      <c r="F5609">
        <f t="shared" si="263"/>
        <v>0</v>
      </c>
    </row>
    <row r="5610" spans="1:6" x14ac:dyDescent="0.25">
      <c r="A5610">
        <v>5601</v>
      </c>
      <c r="B5610">
        <f>'Założenia i wyniki'!$E$6*Znorm.Profile!B5610*((100-(24*'Założenia i wyniki'!$E$9))/100)</f>
        <v>1.3579735849056604</v>
      </c>
      <c r="C5610">
        <f>'Założenia i wyniki'!$E$8*Znorm.Profile!C5610*(1+'Założenia i wyniki'!$E$10/100)^24</f>
        <v>0.43291429999999997</v>
      </c>
      <c r="D5610">
        <f t="shared" si="261"/>
        <v>0.43291429999999997</v>
      </c>
      <c r="E5610">
        <f t="shared" si="262"/>
        <v>0.92505928490566047</v>
      </c>
      <c r="F5610">
        <f t="shared" si="263"/>
        <v>0</v>
      </c>
    </row>
    <row r="5611" spans="1:6" x14ac:dyDescent="0.25">
      <c r="A5611">
        <v>5602</v>
      </c>
      <c r="B5611">
        <f>'Założenia i wyniki'!$E$6*Znorm.Profile!B5611*((100-(24*'Założenia i wyniki'!$E$9))/100)</f>
        <v>1.6529698113207547</v>
      </c>
      <c r="C5611">
        <f>'Założenia i wyniki'!$E$8*Znorm.Profile!C5611*(1+'Założenia i wyniki'!$E$10/100)^24</f>
        <v>0.44624965</v>
      </c>
      <c r="D5611">
        <f t="shared" si="261"/>
        <v>0.44624965</v>
      </c>
      <c r="E5611">
        <f t="shared" si="262"/>
        <v>1.2067201613207548</v>
      </c>
      <c r="F5611">
        <f t="shared" si="263"/>
        <v>0</v>
      </c>
    </row>
    <row r="5612" spans="1:6" x14ac:dyDescent="0.25">
      <c r="A5612">
        <v>5603</v>
      </c>
      <c r="B5612">
        <f>'Założenia i wyniki'!$E$6*Znorm.Profile!B5612*((100-(24*'Założenia i wyniki'!$E$9))/100)</f>
        <v>1.8356083018867921</v>
      </c>
      <c r="C5612">
        <f>'Założenia i wyniki'!$E$8*Znorm.Profile!C5612*(1+'Założenia i wyniki'!$E$10/100)^24</f>
        <v>0.44439010000000001</v>
      </c>
      <c r="D5612">
        <f t="shared" si="261"/>
        <v>0.44439010000000001</v>
      </c>
      <c r="E5612">
        <f t="shared" si="262"/>
        <v>1.391218201886792</v>
      </c>
      <c r="F5612">
        <f t="shared" si="263"/>
        <v>0</v>
      </c>
    </row>
    <row r="5613" spans="1:6" x14ac:dyDescent="0.25">
      <c r="A5613">
        <v>5604</v>
      </c>
      <c r="B5613">
        <f>'Założenia i wyniki'!$E$6*Znorm.Profile!B5613*((100-(24*'Założenia i wyniki'!$E$9))/100)</f>
        <v>1.8834022641509434</v>
      </c>
      <c r="C5613">
        <f>'Założenia i wyniki'!$E$8*Znorm.Profile!C5613*(1+'Założenia i wyniki'!$E$10/100)^24</f>
        <v>0.45516065</v>
      </c>
      <c r="D5613">
        <f t="shared" si="261"/>
        <v>0.45516065</v>
      </c>
      <c r="E5613">
        <f t="shared" si="262"/>
        <v>1.4282416141509433</v>
      </c>
      <c r="F5613">
        <f t="shared" si="263"/>
        <v>0</v>
      </c>
    </row>
    <row r="5614" spans="1:6" x14ac:dyDescent="0.25">
      <c r="A5614">
        <v>5605</v>
      </c>
      <c r="B5614">
        <f>'Założenia i wyniki'!$E$6*Znorm.Profile!B5614*((100-(24*'Założenia i wyniki'!$E$9))/100)</f>
        <v>1.8209728301886789</v>
      </c>
      <c r="C5614">
        <f>'Założenia i wyniki'!$E$8*Znorm.Profile!C5614*(1+'Założenia i wyniki'!$E$10/100)^24</f>
        <v>0.45700374999999999</v>
      </c>
      <c r="D5614">
        <f t="shared" si="261"/>
        <v>0.45700374999999999</v>
      </c>
      <c r="E5614">
        <f t="shared" si="262"/>
        <v>1.363969080188679</v>
      </c>
      <c r="F5614">
        <f t="shared" si="263"/>
        <v>0</v>
      </c>
    </row>
    <row r="5615" spans="1:6" x14ac:dyDescent="0.25">
      <c r="A5615">
        <v>5606</v>
      </c>
      <c r="B5615">
        <f>'Założenia i wyniki'!$E$6*Znorm.Profile!B5615*((100-(24*'Założenia i wyniki'!$E$9))/100)</f>
        <v>1.6570860377358489</v>
      </c>
      <c r="C5615">
        <f>'Założenia i wyniki'!$E$8*Znorm.Profile!C5615*(1+'Założenia i wyniki'!$E$10/100)^24</f>
        <v>0.44825795000000002</v>
      </c>
      <c r="D5615">
        <f t="shared" si="261"/>
        <v>0.44825795000000002</v>
      </c>
      <c r="E5615">
        <f t="shared" si="262"/>
        <v>1.2088280877358488</v>
      </c>
      <c r="F5615">
        <f t="shared" si="263"/>
        <v>0</v>
      </c>
    </row>
    <row r="5616" spans="1:6" x14ac:dyDescent="0.25">
      <c r="A5616">
        <v>5607</v>
      </c>
      <c r="B5616">
        <f>'Założenia i wyniki'!$E$6*Znorm.Profile!B5616*((100-(24*'Założenia i wyniki'!$E$9))/100)</f>
        <v>1.3671969811320754</v>
      </c>
      <c r="C5616">
        <f>'Założenia i wyniki'!$E$8*Znorm.Profile!C5616*(1+'Założenia i wyniki'!$E$10/100)^24</f>
        <v>0.45091269999999994</v>
      </c>
      <c r="D5616">
        <f t="shared" si="261"/>
        <v>0.45091269999999994</v>
      </c>
      <c r="E5616">
        <f t="shared" si="262"/>
        <v>0.9162842811320755</v>
      </c>
      <c r="F5616">
        <f t="shared" si="263"/>
        <v>0</v>
      </c>
    </row>
    <row r="5617" spans="1:6" x14ac:dyDescent="0.25">
      <c r="A5617">
        <v>5608</v>
      </c>
      <c r="B5617">
        <f>'Założenia i wyniki'!$E$6*Znorm.Profile!B5617*((100-(24*'Założenia i wyniki'!$E$9))/100)</f>
        <v>0.9336211320754717</v>
      </c>
      <c r="C5617">
        <f>'Założenia i wyniki'!$E$8*Znorm.Profile!C5617*(1+'Założenia i wyniki'!$E$10/100)^24</f>
        <v>0.43690184999999998</v>
      </c>
      <c r="D5617">
        <f t="shared" si="261"/>
        <v>0.43690184999999998</v>
      </c>
      <c r="E5617">
        <f t="shared" si="262"/>
        <v>0.49671928207547172</v>
      </c>
      <c r="F5617">
        <f t="shared" si="263"/>
        <v>0</v>
      </c>
    </row>
    <row r="5618" spans="1:6" x14ac:dyDescent="0.25">
      <c r="A5618">
        <v>5609</v>
      </c>
      <c r="B5618">
        <f>'Założenia i wyniki'!$E$6*Znorm.Profile!B5618*((100-(24*'Założenia i wyniki'!$E$9))/100)</f>
        <v>0.49448075471698116</v>
      </c>
      <c r="C5618">
        <f>'Założenia i wyniki'!$E$8*Znorm.Profile!C5618*(1+'Założenia i wyniki'!$E$10/100)^24</f>
        <v>0.42234709999999998</v>
      </c>
      <c r="D5618">
        <f t="shared" si="261"/>
        <v>0.42234709999999998</v>
      </c>
      <c r="E5618">
        <f t="shared" si="262"/>
        <v>7.2133654716981188E-2</v>
      </c>
      <c r="F5618">
        <f t="shared" si="263"/>
        <v>0</v>
      </c>
    </row>
    <row r="5619" spans="1:6" x14ac:dyDescent="0.25">
      <c r="A5619">
        <v>5610</v>
      </c>
      <c r="B5619">
        <f>'Założenia i wyniki'!$E$6*Znorm.Profile!B5619*((100-(24*'Założenia i wyniki'!$E$9))/100)</f>
        <v>0.14131615094339622</v>
      </c>
      <c r="C5619">
        <f>'Założenia i wyniki'!$E$8*Znorm.Profile!C5619*(1+'Założenia i wyniki'!$E$10/100)^24</f>
        <v>0.41929825000000004</v>
      </c>
      <c r="D5619">
        <f t="shared" si="261"/>
        <v>0.14131615094339622</v>
      </c>
      <c r="E5619">
        <f t="shared" si="262"/>
        <v>0</v>
      </c>
      <c r="F5619">
        <f t="shared" si="263"/>
        <v>0.27798209905660382</v>
      </c>
    </row>
    <row r="5620" spans="1:6" x14ac:dyDescent="0.25">
      <c r="A5620">
        <v>5611</v>
      </c>
      <c r="B5620">
        <f>'Założenia i wyniki'!$E$6*Znorm.Profile!B5620*((100-(24*'Założenia i wyniki'!$E$9))/100)</f>
        <v>0</v>
      </c>
      <c r="C5620">
        <f>'Założenia i wyniki'!$E$8*Znorm.Profile!C5620*(1+'Założenia i wyniki'!$E$10/100)^24</f>
        <v>0.46165909999999999</v>
      </c>
      <c r="D5620">
        <f t="shared" si="261"/>
        <v>0</v>
      </c>
      <c r="E5620">
        <f t="shared" si="262"/>
        <v>0</v>
      </c>
      <c r="F5620">
        <f t="shared" si="263"/>
        <v>0.46165909999999999</v>
      </c>
    </row>
    <row r="5621" spans="1:6" x14ac:dyDescent="0.25">
      <c r="A5621">
        <v>5612</v>
      </c>
      <c r="B5621">
        <f>'Założenia i wyniki'!$E$6*Znorm.Profile!B5621*((100-(24*'Założenia i wyniki'!$E$9))/100)</f>
        <v>0</v>
      </c>
      <c r="C5621">
        <f>'Założenia i wyniki'!$E$8*Znorm.Profile!C5621*(1+'Założenia i wyniki'!$E$10/100)^24</f>
        <v>0.50720704999999999</v>
      </c>
      <c r="D5621">
        <f t="shared" si="261"/>
        <v>0</v>
      </c>
      <c r="E5621">
        <f t="shared" si="262"/>
        <v>0</v>
      </c>
      <c r="F5621">
        <f t="shared" si="263"/>
        <v>0.50720704999999999</v>
      </c>
    </row>
    <row r="5622" spans="1:6" x14ac:dyDescent="0.25">
      <c r="A5622">
        <v>5613</v>
      </c>
      <c r="B5622">
        <f>'Założenia i wyniki'!$E$6*Znorm.Profile!B5622*((100-(24*'Założenia i wyniki'!$E$9))/100)</f>
        <v>0</v>
      </c>
      <c r="C5622">
        <f>'Założenia i wyniki'!$E$8*Znorm.Profile!C5622*(1+'Założenia i wyniki'!$E$10/100)^24</f>
        <v>0.47226934999999998</v>
      </c>
      <c r="D5622">
        <f t="shared" si="261"/>
        <v>0</v>
      </c>
      <c r="E5622">
        <f t="shared" si="262"/>
        <v>0</v>
      </c>
      <c r="F5622">
        <f t="shared" si="263"/>
        <v>0.47226934999999998</v>
      </c>
    </row>
    <row r="5623" spans="1:6" x14ac:dyDescent="0.25">
      <c r="A5623">
        <v>5614</v>
      </c>
      <c r="B5623">
        <f>'Założenia i wyniki'!$E$6*Znorm.Profile!B5623*((100-(24*'Założenia i wyniki'!$E$9))/100)</f>
        <v>0</v>
      </c>
      <c r="C5623">
        <f>'Założenia i wyniki'!$E$8*Znorm.Profile!C5623*(1+'Założenia i wyniki'!$E$10/100)^24</f>
        <v>0.40254445</v>
      </c>
      <c r="D5623">
        <f t="shared" si="261"/>
        <v>0</v>
      </c>
      <c r="E5623">
        <f t="shared" si="262"/>
        <v>0</v>
      </c>
      <c r="F5623">
        <f t="shared" si="263"/>
        <v>0.40254445</v>
      </c>
    </row>
    <row r="5624" spans="1:6" x14ac:dyDescent="0.25">
      <c r="A5624">
        <v>5615</v>
      </c>
      <c r="B5624">
        <f>'Założenia i wyniki'!$E$6*Znorm.Profile!B5624*((100-(24*'Założenia i wyniki'!$E$9))/100)</f>
        <v>0</v>
      </c>
      <c r="C5624">
        <f>'Założenia i wyniki'!$E$8*Znorm.Profile!C5624*(1+'Założenia i wyniki'!$E$10/100)^24</f>
        <v>0.32737425000000003</v>
      </c>
      <c r="D5624">
        <f t="shared" si="261"/>
        <v>0</v>
      </c>
      <c r="E5624">
        <f t="shared" si="262"/>
        <v>0</v>
      </c>
      <c r="F5624">
        <f t="shared" si="263"/>
        <v>0.32737425000000003</v>
      </c>
    </row>
    <row r="5625" spans="1:6" x14ac:dyDescent="0.25">
      <c r="A5625">
        <v>5616</v>
      </c>
      <c r="B5625">
        <f>'Założenia i wyniki'!$E$6*Znorm.Profile!B5625*((100-(24*'Założenia i wyniki'!$E$9))/100)</f>
        <v>0</v>
      </c>
      <c r="C5625">
        <f>'Założenia i wyniki'!$E$8*Znorm.Profile!C5625*(1+'Założenia i wyniki'!$E$10/100)^24</f>
        <v>0.26680954999999995</v>
      </c>
      <c r="D5625">
        <f t="shared" si="261"/>
        <v>0</v>
      </c>
      <c r="E5625">
        <f t="shared" si="262"/>
        <v>0</v>
      </c>
      <c r="F5625">
        <f t="shared" si="263"/>
        <v>0.26680954999999995</v>
      </c>
    </row>
    <row r="5626" spans="1:6" x14ac:dyDescent="0.25">
      <c r="A5626">
        <v>5617</v>
      </c>
      <c r="B5626">
        <f>'Założenia i wyniki'!$E$6*Znorm.Profile!B5626*((100-(24*'Założenia i wyniki'!$E$9))/100)</f>
        <v>0</v>
      </c>
      <c r="C5626">
        <f>'Założenia i wyniki'!$E$8*Znorm.Profile!C5626*(1+'Założenia i wyniki'!$E$10/100)^24</f>
        <v>0.22828889999999999</v>
      </c>
      <c r="D5626">
        <f t="shared" si="261"/>
        <v>0</v>
      </c>
      <c r="E5626">
        <f t="shared" si="262"/>
        <v>0</v>
      </c>
      <c r="F5626">
        <f t="shared" si="263"/>
        <v>0.22828889999999999</v>
      </c>
    </row>
    <row r="5627" spans="1:6" x14ac:dyDescent="0.25">
      <c r="A5627">
        <v>5618</v>
      </c>
      <c r="B5627">
        <f>'Założenia i wyniki'!$E$6*Znorm.Profile!B5627*((100-(24*'Założenia i wyniki'!$E$9))/100)</f>
        <v>0</v>
      </c>
      <c r="C5627">
        <f>'Założenia i wyniki'!$E$8*Znorm.Profile!C5627*(1+'Założenia i wyniki'!$E$10/100)^24</f>
        <v>0.21281575000000003</v>
      </c>
      <c r="D5627">
        <f t="shared" si="261"/>
        <v>0</v>
      </c>
      <c r="E5627">
        <f t="shared" si="262"/>
        <v>0</v>
      </c>
      <c r="F5627">
        <f t="shared" si="263"/>
        <v>0.21281575000000003</v>
      </c>
    </row>
    <row r="5628" spans="1:6" x14ac:dyDescent="0.25">
      <c r="A5628">
        <v>5619</v>
      </c>
      <c r="B5628">
        <f>'Założenia i wyniki'!$E$6*Znorm.Profile!B5628*((100-(24*'Założenia i wyniki'!$E$9))/100)</f>
        <v>0</v>
      </c>
      <c r="C5628">
        <f>'Założenia i wyniki'!$E$8*Znorm.Profile!C5628*(1+'Założenia i wyniki'!$E$10/100)^24</f>
        <v>0.20481194999999999</v>
      </c>
      <c r="D5628">
        <f t="shared" si="261"/>
        <v>0</v>
      </c>
      <c r="E5628">
        <f t="shared" si="262"/>
        <v>0</v>
      </c>
      <c r="F5628">
        <f t="shared" si="263"/>
        <v>0.20481194999999999</v>
      </c>
    </row>
    <row r="5629" spans="1:6" x14ac:dyDescent="0.25">
      <c r="A5629">
        <v>5620</v>
      </c>
      <c r="B5629">
        <f>'Założenia i wyniki'!$E$6*Znorm.Profile!B5629*((100-(24*'Założenia i wyniki'!$E$9))/100)</f>
        <v>0</v>
      </c>
      <c r="C5629">
        <f>'Założenia i wyniki'!$E$8*Znorm.Profile!C5629*(1+'Założenia i wyniki'!$E$10/100)^24</f>
        <v>0.21054355</v>
      </c>
      <c r="D5629">
        <f t="shared" si="261"/>
        <v>0</v>
      </c>
      <c r="E5629">
        <f t="shared" si="262"/>
        <v>0</v>
      </c>
      <c r="F5629">
        <f t="shared" si="263"/>
        <v>0.21054355</v>
      </c>
    </row>
    <row r="5630" spans="1:6" x14ac:dyDescent="0.25">
      <c r="A5630">
        <v>5621</v>
      </c>
      <c r="B5630">
        <f>'Założenia i wyniki'!$E$6*Znorm.Profile!B5630*((100-(24*'Założenia i wyniki'!$E$9))/100)</f>
        <v>0</v>
      </c>
      <c r="C5630">
        <f>'Założenia i wyniki'!$E$8*Znorm.Profile!C5630*(1+'Założenia i wyniki'!$E$10/100)^24</f>
        <v>0.22819335000000002</v>
      </c>
      <c r="D5630">
        <f t="shared" si="261"/>
        <v>0</v>
      </c>
      <c r="E5630">
        <f t="shared" si="262"/>
        <v>0</v>
      </c>
      <c r="F5630">
        <f t="shared" si="263"/>
        <v>0.22819335000000002</v>
      </c>
    </row>
    <row r="5631" spans="1:6" x14ac:dyDescent="0.25">
      <c r="A5631">
        <v>5622</v>
      </c>
      <c r="B5631">
        <f>'Założenia i wyniki'!$E$6*Znorm.Profile!B5631*((100-(24*'Założenia i wyniki'!$E$9))/100)</f>
        <v>4.4745667924528297E-2</v>
      </c>
      <c r="C5631">
        <f>'Założenia i wyniki'!$E$8*Znorm.Profile!C5631*(1+'Założenia i wyniki'!$E$10/100)^24</f>
        <v>0.26570319999999997</v>
      </c>
      <c r="D5631">
        <f t="shared" si="261"/>
        <v>4.4745667924528297E-2</v>
      </c>
      <c r="E5631">
        <f t="shared" si="262"/>
        <v>0</v>
      </c>
      <c r="F5631">
        <f t="shared" si="263"/>
        <v>0.22095753207547167</v>
      </c>
    </row>
    <row r="5632" spans="1:6" x14ac:dyDescent="0.25">
      <c r="A5632">
        <v>5623</v>
      </c>
      <c r="B5632">
        <f>'Założenia i wyniki'!$E$6*Znorm.Profile!B5632*((100-(24*'Założenia i wyniki'!$E$9))/100)</f>
        <v>0.31450256603773585</v>
      </c>
      <c r="C5632">
        <f>'Założenia i wyniki'!$E$8*Znorm.Profile!C5632*(1+'Założenia i wyniki'!$E$10/100)^24</f>
        <v>0.3169033</v>
      </c>
      <c r="D5632">
        <f t="shared" si="261"/>
        <v>0.31450256603773585</v>
      </c>
      <c r="E5632">
        <f t="shared" si="262"/>
        <v>0</v>
      </c>
      <c r="F5632">
        <f t="shared" si="263"/>
        <v>2.4007339622641455E-3</v>
      </c>
    </row>
    <row r="5633" spans="1:6" x14ac:dyDescent="0.25">
      <c r="A5633">
        <v>5624</v>
      </c>
      <c r="B5633">
        <f>'Założenia i wyniki'!$E$6*Znorm.Profile!B5633*((100-(24*'Założenia i wyniki'!$E$9))/100)</f>
        <v>0.48836739622641501</v>
      </c>
      <c r="C5633">
        <f>'Założenia i wyniki'!$E$8*Znorm.Profile!C5633*(1+'Założenia i wyniki'!$E$10/100)^24</f>
        <v>0.38063059999999999</v>
      </c>
      <c r="D5633">
        <f t="shared" si="261"/>
        <v>0.38063059999999999</v>
      </c>
      <c r="E5633">
        <f t="shared" si="262"/>
        <v>0.10773679622641502</v>
      </c>
      <c r="F5633">
        <f t="shared" si="263"/>
        <v>0</v>
      </c>
    </row>
    <row r="5634" spans="1:6" x14ac:dyDescent="0.25">
      <c r="A5634">
        <v>5625</v>
      </c>
      <c r="B5634">
        <f>'Założenia i wyniki'!$E$6*Znorm.Profile!B5634*((100-(24*'Założenia i wyniki'!$E$9))/100)</f>
        <v>0.60186852830188675</v>
      </c>
      <c r="C5634">
        <f>'Założenia i wyniki'!$E$8*Znorm.Profile!C5634*(1+'Założenia i wyniki'!$E$10/100)^24</f>
        <v>0.42303170000000001</v>
      </c>
      <c r="D5634">
        <f t="shared" si="261"/>
        <v>0.42303170000000001</v>
      </c>
      <c r="E5634">
        <f t="shared" si="262"/>
        <v>0.17883682830188674</v>
      </c>
      <c r="F5634">
        <f t="shared" si="263"/>
        <v>0</v>
      </c>
    </row>
    <row r="5635" spans="1:6" x14ac:dyDescent="0.25">
      <c r="A5635">
        <v>5626</v>
      </c>
      <c r="B5635">
        <f>'Założenia i wyniki'!$E$6*Znorm.Profile!B5635*((100-(24*'Założenia i wyniki'!$E$9))/100)</f>
        <v>0.88491245283018871</v>
      </c>
      <c r="C5635">
        <f>'Założenia i wyniki'!$E$8*Znorm.Profile!C5635*(1+'Założenia i wyniki'!$E$10/100)^24</f>
        <v>0.44785825000000001</v>
      </c>
      <c r="D5635">
        <f t="shared" si="261"/>
        <v>0.44785825000000001</v>
      </c>
      <c r="E5635">
        <f t="shared" si="262"/>
        <v>0.4370542028301887</v>
      </c>
      <c r="F5635">
        <f t="shared" si="263"/>
        <v>0</v>
      </c>
    </row>
    <row r="5636" spans="1:6" x14ac:dyDescent="0.25">
      <c r="A5636">
        <v>5627</v>
      </c>
      <c r="B5636">
        <f>'Założenia i wyniki'!$E$6*Znorm.Profile!B5636*((100-(24*'Założenia i wyniki'!$E$9))/100)</f>
        <v>1.0139637735849056</v>
      </c>
      <c r="C5636">
        <f>'Założenia i wyniki'!$E$8*Znorm.Profile!C5636*(1+'Założenia i wyniki'!$E$10/100)^24</f>
        <v>0.44929534999999998</v>
      </c>
      <c r="D5636">
        <f t="shared" si="261"/>
        <v>0.44929534999999998</v>
      </c>
      <c r="E5636">
        <f t="shared" si="262"/>
        <v>0.56466842358490565</v>
      </c>
      <c r="F5636">
        <f t="shared" si="263"/>
        <v>0</v>
      </c>
    </row>
    <row r="5637" spans="1:6" x14ac:dyDescent="0.25">
      <c r="A5637">
        <v>5628</v>
      </c>
      <c r="B5637">
        <f>'Założenia i wyniki'!$E$6*Znorm.Profile!B5637*((100-(24*'Założenia i wyniki'!$E$9))/100)</f>
        <v>1.4800883018867923</v>
      </c>
      <c r="C5637">
        <f>'Założenia i wyniki'!$E$8*Znorm.Profile!C5637*(1+'Założenia i wyniki'!$E$10/100)^24</f>
        <v>0.44790480000000005</v>
      </c>
      <c r="D5637">
        <f t="shared" si="261"/>
        <v>0.44790480000000005</v>
      </c>
      <c r="E5637">
        <f t="shared" si="262"/>
        <v>1.0321835018867922</v>
      </c>
      <c r="F5637">
        <f t="shared" si="263"/>
        <v>0</v>
      </c>
    </row>
    <row r="5638" spans="1:6" x14ac:dyDescent="0.25">
      <c r="A5638">
        <v>5629</v>
      </c>
      <c r="B5638">
        <f>'Założenia i wyniki'!$E$6*Znorm.Profile!B5638*((100-(24*'Założenia i wyniki'!$E$9))/100)</f>
        <v>1.3088075471698113</v>
      </c>
      <c r="C5638">
        <f>'Założenia i wyniki'!$E$8*Znorm.Profile!C5638*(1+'Założenia i wyniki'!$E$10/100)^24</f>
        <v>0.42854524999999999</v>
      </c>
      <c r="D5638">
        <f t="shared" si="261"/>
        <v>0.42854524999999999</v>
      </c>
      <c r="E5638">
        <f t="shared" si="262"/>
        <v>0.8802622971698113</v>
      </c>
      <c r="F5638">
        <f t="shared" si="263"/>
        <v>0</v>
      </c>
    </row>
    <row r="5639" spans="1:6" x14ac:dyDescent="0.25">
      <c r="A5639">
        <v>5630</v>
      </c>
      <c r="B5639">
        <f>'Założenia i wyniki'!$E$6*Znorm.Profile!B5639*((100-(24*'Założenia i wyniki'!$E$9))/100)</f>
        <v>1.3676543396226413</v>
      </c>
      <c r="C5639">
        <f>'Założenia i wyniki'!$E$8*Znorm.Profile!C5639*(1+'Założenia i wyniki'!$E$10/100)^24</f>
        <v>0.39439260000000004</v>
      </c>
      <c r="D5639">
        <f t="shared" si="261"/>
        <v>0.39439260000000004</v>
      </c>
      <c r="E5639">
        <f t="shared" si="262"/>
        <v>0.97326173962264129</v>
      </c>
      <c r="F5639">
        <f t="shared" si="263"/>
        <v>0</v>
      </c>
    </row>
    <row r="5640" spans="1:6" x14ac:dyDescent="0.25">
      <c r="A5640">
        <v>5631</v>
      </c>
      <c r="B5640">
        <f>'Założenia i wyniki'!$E$6*Znorm.Profile!B5640*((100-(24*'Założenia i wyniki'!$E$9))/100)</f>
        <v>0.50156218867924529</v>
      </c>
      <c r="C5640">
        <f>'Założenia i wyniki'!$E$8*Znorm.Profile!C5640*(1+'Założenia i wyniki'!$E$10/100)^24</f>
        <v>0.37701825</v>
      </c>
      <c r="D5640">
        <f t="shared" si="261"/>
        <v>0.37701825</v>
      </c>
      <c r="E5640">
        <f t="shared" si="262"/>
        <v>0.12454393867924529</v>
      </c>
      <c r="F5640">
        <f t="shared" si="263"/>
        <v>0</v>
      </c>
    </row>
    <row r="5641" spans="1:6" x14ac:dyDescent="0.25">
      <c r="A5641">
        <v>5632</v>
      </c>
      <c r="B5641">
        <f>'Założenia i wyniki'!$E$6*Znorm.Profile!B5641*((100-(24*'Założenia i wyniki'!$E$9))/100)</f>
        <v>0.35901116981132075</v>
      </c>
      <c r="C5641">
        <f>'Założenia i wyniki'!$E$8*Znorm.Profile!C5641*(1+'Założenia i wyniki'!$E$10/100)^24</f>
        <v>0.36687840000000005</v>
      </c>
      <c r="D5641">
        <f t="shared" si="261"/>
        <v>0.35901116981132075</v>
      </c>
      <c r="E5641">
        <f t="shared" si="262"/>
        <v>0</v>
      </c>
      <c r="F5641">
        <f t="shared" si="263"/>
        <v>7.8672301886792972E-3</v>
      </c>
    </row>
    <row r="5642" spans="1:6" x14ac:dyDescent="0.25">
      <c r="A5642">
        <v>5633</v>
      </c>
      <c r="B5642">
        <f>'Założenia i wyniki'!$E$6*Znorm.Profile!B5642*((100-(24*'Założenia i wyniki'!$E$9))/100)</f>
        <v>0.16980196226415092</v>
      </c>
      <c r="C5642">
        <f>'Założenia i wyniki'!$E$8*Znorm.Profile!C5642*(1+'Założenia i wyniki'!$E$10/100)^24</f>
        <v>0.37752750000000002</v>
      </c>
      <c r="D5642">
        <f t="shared" si="261"/>
        <v>0.16980196226415092</v>
      </c>
      <c r="E5642">
        <f t="shared" si="262"/>
        <v>0</v>
      </c>
      <c r="F5642">
        <f t="shared" si="263"/>
        <v>0.20772553773584909</v>
      </c>
    </row>
    <row r="5643" spans="1:6" x14ac:dyDescent="0.25">
      <c r="A5643">
        <v>5634</v>
      </c>
      <c r="B5643">
        <f>'Założenia i wyniki'!$E$6*Znorm.Profile!B5643*((100-(24*'Założenia i wyniki'!$E$9))/100)</f>
        <v>3.8674233962264153E-2</v>
      </c>
      <c r="C5643">
        <f>'Założenia i wyniki'!$E$8*Znorm.Profile!C5643*(1+'Założenia i wyniki'!$E$10/100)^24</f>
        <v>0.39825695</v>
      </c>
      <c r="D5643">
        <f t="shared" ref="D5643:D5706" si="264">IF(B5643&lt;=C5643,B5643,C5643)</f>
        <v>3.8674233962264153E-2</v>
      </c>
      <c r="E5643">
        <f t="shared" ref="E5643:E5706" si="265">IF(B5643&gt;C5643,B5643-C5643,0)</f>
        <v>0</v>
      </c>
      <c r="F5643">
        <f t="shared" ref="F5643:F5706" si="266">IF(B5643&lt;C5643,C5643-B5643,0)</f>
        <v>0.35958271603773584</v>
      </c>
    </row>
    <row r="5644" spans="1:6" x14ac:dyDescent="0.25">
      <c r="A5644">
        <v>5635</v>
      </c>
      <c r="B5644">
        <f>'Założenia i wyniki'!$E$6*Znorm.Profile!B5644*((100-(24*'Założenia i wyniki'!$E$9))/100)</f>
        <v>0</v>
      </c>
      <c r="C5644">
        <f>'Założenia i wyniki'!$E$8*Znorm.Profile!C5644*(1+'Założenia i wyniki'!$E$10/100)^24</f>
        <v>0.44931004999999996</v>
      </c>
      <c r="D5644">
        <f t="shared" si="264"/>
        <v>0</v>
      </c>
      <c r="E5644">
        <f t="shared" si="265"/>
        <v>0</v>
      </c>
      <c r="F5644">
        <f t="shared" si="266"/>
        <v>0.44931004999999996</v>
      </c>
    </row>
    <row r="5645" spans="1:6" x14ac:dyDescent="0.25">
      <c r="A5645">
        <v>5636</v>
      </c>
      <c r="B5645">
        <f>'Założenia i wyniki'!$E$6*Znorm.Profile!B5645*((100-(24*'Założenia i wyniki'!$E$9))/100)</f>
        <v>0</v>
      </c>
      <c r="C5645">
        <f>'Założenia i wyniki'!$E$8*Znorm.Profile!C5645*(1+'Założenia i wyniki'!$E$10/100)^24</f>
        <v>0.48877429999999999</v>
      </c>
      <c r="D5645">
        <f t="shared" si="264"/>
        <v>0</v>
      </c>
      <c r="E5645">
        <f t="shared" si="265"/>
        <v>0</v>
      </c>
      <c r="F5645">
        <f t="shared" si="266"/>
        <v>0.48877429999999999</v>
      </c>
    </row>
    <row r="5646" spans="1:6" x14ac:dyDescent="0.25">
      <c r="A5646">
        <v>5637</v>
      </c>
      <c r="B5646">
        <f>'Założenia i wyniki'!$E$6*Znorm.Profile!B5646*((100-(24*'Założenia i wyniki'!$E$9))/100)</f>
        <v>0</v>
      </c>
      <c r="C5646">
        <f>'Założenia i wyniki'!$E$8*Znorm.Profile!C5646*(1+'Założenia i wyniki'!$E$10/100)^24</f>
        <v>0.44634974999999999</v>
      </c>
      <c r="D5646">
        <f t="shared" si="264"/>
        <v>0</v>
      </c>
      <c r="E5646">
        <f t="shared" si="265"/>
        <v>0</v>
      </c>
      <c r="F5646">
        <f t="shared" si="266"/>
        <v>0.44634974999999999</v>
      </c>
    </row>
    <row r="5647" spans="1:6" x14ac:dyDescent="0.25">
      <c r="A5647">
        <v>5638</v>
      </c>
      <c r="B5647">
        <f>'Założenia i wyniki'!$E$6*Znorm.Profile!B5647*((100-(24*'Założenia i wyniki'!$E$9))/100)</f>
        <v>0</v>
      </c>
      <c r="C5647">
        <f>'Założenia i wyniki'!$E$8*Znorm.Profile!C5647*(1+'Założenia i wyniki'!$E$10/100)^24</f>
        <v>0.36675204999999994</v>
      </c>
      <c r="D5647">
        <f t="shared" si="264"/>
        <v>0</v>
      </c>
      <c r="E5647">
        <f t="shared" si="265"/>
        <v>0</v>
      </c>
      <c r="F5647">
        <f t="shared" si="266"/>
        <v>0.36675204999999994</v>
      </c>
    </row>
    <row r="5648" spans="1:6" x14ac:dyDescent="0.25">
      <c r="A5648">
        <v>5639</v>
      </c>
      <c r="B5648">
        <f>'Założenia i wyniki'!$E$6*Znorm.Profile!B5648*((100-(24*'Założenia i wyniki'!$E$9))/100)</f>
        <v>0</v>
      </c>
      <c r="C5648">
        <f>'Założenia i wyniki'!$E$8*Znorm.Profile!C5648*(1+'Założenia i wyniki'!$E$10/100)^24</f>
        <v>0.29193465000000002</v>
      </c>
      <c r="D5648">
        <f t="shared" si="264"/>
        <v>0</v>
      </c>
      <c r="E5648">
        <f t="shared" si="265"/>
        <v>0</v>
      </c>
      <c r="F5648">
        <f t="shared" si="266"/>
        <v>0.29193465000000002</v>
      </c>
    </row>
    <row r="5649" spans="1:6" x14ac:dyDescent="0.25">
      <c r="A5649">
        <v>5640</v>
      </c>
      <c r="B5649">
        <f>'Założenia i wyniki'!$E$6*Znorm.Profile!B5649*((100-(24*'Założenia i wyniki'!$E$9))/100)</f>
        <v>0</v>
      </c>
      <c r="C5649">
        <f>'Założenia i wyniki'!$E$8*Znorm.Profile!C5649*(1+'Założenia i wyniki'!$E$10/100)^24</f>
        <v>0.23830134999999997</v>
      </c>
      <c r="D5649">
        <f t="shared" si="264"/>
        <v>0</v>
      </c>
      <c r="E5649">
        <f t="shared" si="265"/>
        <v>0</v>
      </c>
      <c r="F5649">
        <f t="shared" si="266"/>
        <v>0.23830134999999997</v>
      </c>
    </row>
    <row r="5650" spans="1:6" x14ac:dyDescent="0.25">
      <c r="A5650">
        <v>5641</v>
      </c>
      <c r="B5650">
        <f>'Założenia i wyniki'!$E$6*Znorm.Profile!B5650*((100-(24*'Założenia i wyniki'!$E$9))/100)</f>
        <v>0</v>
      </c>
      <c r="C5650">
        <f>'Założenia i wyniki'!$E$8*Znorm.Profile!C5650*(1+'Założenia i wyniki'!$E$10/100)^24</f>
        <v>0.20812890000000001</v>
      </c>
      <c r="D5650">
        <f t="shared" si="264"/>
        <v>0</v>
      </c>
      <c r="E5650">
        <f t="shared" si="265"/>
        <v>0</v>
      </c>
      <c r="F5650">
        <f t="shared" si="266"/>
        <v>0.20812890000000001</v>
      </c>
    </row>
    <row r="5651" spans="1:6" x14ac:dyDescent="0.25">
      <c r="A5651">
        <v>5642</v>
      </c>
      <c r="B5651">
        <f>'Założenia i wyniki'!$E$6*Znorm.Profile!B5651*((100-(24*'Założenia i wyniki'!$E$9))/100)</f>
        <v>0</v>
      </c>
      <c r="C5651">
        <f>'Założenia i wyniki'!$E$8*Znorm.Profile!C5651*(1+'Założenia i wyniki'!$E$10/100)^24</f>
        <v>0.19228439999999999</v>
      </c>
      <c r="D5651">
        <f t="shared" si="264"/>
        <v>0</v>
      </c>
      <c r="E5651">
        <f t="shared" si="265"/>
        <v>0</v>
      </c>
      <c r="F5651">
        <f t="shared" si="266"/>
        <v>0.19228439999999999</v>
      </c>
    </row>
    <row r="5652" spans="1:6" x14ac:dyDescent="0.25">
      <c r="A5652">
        <v>5643</v>
      </c>
      <c r="B5652">
        <f>'Założenia i wyniki'!$E$6*Znorm.Profile!B5652*((100-(24*'Założenia i wyniki'!$E$9))/100)</f>
        <v>0</v>
      </c>
      <c r="C5652">
        <f>'Założenia i wyniki'!$E$8*Znorm.Profile!C5652*(1+'Założenia i wyniki'!$E$10/100)^24</f>
        <v>0.19189730000000002</v>
      </c>
      <c r="D5652">
        <f t="shared" si="264"/>
        <v>0</v>
      </c>
      <c r="E5652">
        <f t="shared" si="265"/>
        <v>0</v>
      </c>
      <c r="F5652">
        <f t="shared" si="266"/>
        <v>0.19189730000000002</v>
      </c>
    </row>
    <row r="5653" spans="1:6" x14ac:dyDescent="0.25">
      <c r="A5653">
        <v>5644</v>
      </c>
      <c r="B5653">
        <f>'Założenia i wyniki'!$E$6*Znorm.Profile!B5653*((100-(24*'Założenia i wyniki'!$E$9))/100)</f>
        <v>0</v>
      </c>
      <c r="C5653">
        <f>'Założenia i wyniki'!$E$8*Znorm.Profile!C5653*(1+'Założenia i wyniki'!$E$10/100)^24</f>
        <v>0.21038115000000002</v>
      </c>
      <c r="D5653">
        <f t="shared" si="264"/>
        <v>0</v>
      </c>
      <c r="E5653">
        <f t="shared" si="265"/>
        <v>0</v>
      </c>
      <c r="F5653">
        <f t="shared" si="266"/>
        <v>0.21038115000000002</v>
      </c>
    </row>
    <row r="5654" spans="1:6" x14ac:dyDescent="0.25">
      <c r="A5654">
        <v>5645</v>
      </c>
      <c r="B5654">
        <f>'Założenia i wyniki'!$E$6*Znorm.Profile!B5654*((100-(24*'Założenia i wyniki'!$E$9))/100)</f>
        <v>0</v>
      </c>
      <c r="C5654">
        <f>'Założenia i wyniki'!$E$8*Znorm.Profile!C5654*(1+'Założenia i wyniki'!$E$10/100)^24</f>
        <v>0.24775799999999995</v>
      </c>
      <c r="D5654">
        <f t="shared" si="264"/>
        <v>0</v>
      </c>
      <c r="E5654">
        <f t="shared" si="265"/>
        <v>0</v>
      </c>
      <c r="F5654">
        <f t="shared" si="266"/>
        <v>0.24775799999999995</v>
      </c>
    </row>
    <row r="5655" spans="1:6" x14ac:dyDescent="0.25">
      <c r="A5655">
        <v>5646</v>
      </c>
      <c r="B5655">
        <f>'Założenia i wyniki'!$E$6*Znorm.Profile!B5655*((100-(24*'Założenia i wyniki'!$E$9))/100)</f>
        <v>0</v>
      </c>
      <c r="C5655">
        <f>'Założenia i wyniki'!$E$8*Znorm.Profile!C5655*(1+'Założenia i wyniki'!$E$10/100)^24</f>
        <v>0.30590525000000002</v>
      </c>
      <c r="D5655">
        <f t="shared" si="264"/>
        <v>0</v>
      </c>
      <c r="E5655">
        <f t="shared" si="265"/>
        <v>0</v>
      </c>
      <c r="F5655">
        <f t="shared" si="266"/>
        <v>0.30590525000000002</v>
      </c>
    </row>
    <row r="5656" spans="1:6" x14ac:dyDescent="0.25">
      <c r="A5656">
        <v>5647</v>
      </c>
      <c r="B5656">
        <f>'Założenia i wyniki'!$E$6*Znorm.Profile!B5656*((100-(24*'Założenia i wyniki'!$E$9))/100)</f>
        <v>0</v>
      </c>
      <c r="C5656">
        <f>'Założenia i wyniki'!$E$8*Znorm.Profile!C5656*(1+'Założenia i wyniki'!$E$10/100)^24</f>
        <v>0.36168545000000002</v>
      </c>
      <c r="D5656">
        <f t="shared" si="264"/>
        <v>0</v>
      </c>
      <c r="E5656">
        <f t="shared" si="265"/>
        <v>0</v>
      </c>
      <c r="F5656">
        <f t="shared" si="266"/>
        <v>0.36168545000000002</v>
      </c>
    </row>
    <row r="5657" spans="1:6" x14ac:dyDescent="0.25">
      <c r="A5657">
        <v>5648</v>
      </c>
      <c r="B5657">
        <f>'Założenia i wyniki'!$E$6*Znorm.Profile!B5657*((100-(24*'Założenia i wyniki'!$E$9))/100)</f>
        <v>0</v>
      </c>
      <c r="C5657">
        <f>'Założenia i wyniki'!$E$8*Znorm.Profile!C5657*(1+'Założenia i wyniki'!$E$10/100)^24</f>
        <v>0.39003265000000004</v>
      </c>
      <c r="D5657">
        <f t="shared" si="264"/>
        <v>0</v>
      </c>
      <c r="E5657">
        <f t="shared" si="265"/>
        <v>0</v>
      </c>
      <c r="F5657">
        <f t="shared" si="266"/>
        <v>0.39003265000000004</v>
      </c>
    </row>
    <row r="5658" spans="1:6" x14ac:dyDescent="0.25">
      <c r="A5658">
        <v>5649</v>
      </c>
      <c r="B5658">
        <f>'Założenia i wyniki'!$E$6*Znorm.Profile!B5658*((100-(24*'Założenia i wyniki'!$E$9))/100)</f>
        <v>0</v>
      </c>
      <c r="C5658">
        <f>'Założenia i wyniki'!$E$8*Znorm.Profile!C5658*(1+'Założenia i wyniki'!$E$10/100)^24</f>
        <v>0.40570495000000001</v>
      </c>
      <c r="D5658">
        <f t="shared" si="264"/>
        <v>0</v>
      </c>
      <c r="E5658">
        <f t="shared" si="265"/>
        <v>0</v>
      </c>
      <c r="F5658">
        <f t="shared" si="266"/>
        <v>0.40570495000000001</v>
      </c>
    </row>
    <row r="5659" spans="1:6" x14ac:dyDescent="0.25">
      <c r="A5659">
        <v>5650</v>
      </c>
      <c r="B5659">
        <f>'Założenia i wyniki'!$E$6*Znorm.Profile!B5659*((100-(24*'Założenia i wyniki'!$E$9))/100)</f>
        <v>0</v>
      </c>
      <c r="C5659">
        <f>'Założenia i wyniki'!$E$8*Znorm.Profile!C5659*(1+'Założenia i wyniki'!$E$10/100)^24</f>
        <v>0.40996864999999999</v>
      </c>
      <c r="D5659">
        <f t="shared" si="264"/>
        <v>0</v>
      </c>
      <c r="E5659">
        <f t="shared" si="265"/>
        <v>0</v>
      </c>
      <c r="F5659">
        <f t="shared" si="266"/>
        <v>0.40996864999999999</v>
      </c>
    </row>
    <row r="5660" spans="1:6" x14ac:dyDescent="0.25">
      <c r="A5660">
        <v>5651</v>
      </c>
      <c r="B5660">
        <f>'Założenia i wyniki'!$E$6*Znorm.Profile!B5660*((100-(24*'Założenia i wyniki'!$E$9))/100)</f>
        <v>0</v>
      </c>
      <c r="C5660">
        <f>'Założenia i wyniki'!$E$8*Znorm.Profile!C5660*(1+'Założenia i wyniki'!$E$10/100)^24</f>
        <v>0.40039125000000003</v>
      </c>
      <c r="D5660">
        <f t="shared" si="264"/>
        <v>0</v>
      </c>
      <c r="E5660">
        <f t="shared" si="265"/>
        <v>0</v>
      </c>
      <c r="F5660">
        <f t="shared" si="266"/>
        <v>0.40039125000000003</v>
      </c>
    </row>
    <row r="5661" spans="1:6" x14ac:dyDescent="0.25">
      <c r="A5661">
        <v>5652</v>
      </c>
      <c r="B5661">
        <f>'Założenia i wyniki'!$E$6*Znorm.Profile!B5661*((100-(24*'Założenia i wyniki'!$E$9))/100)</f>
        <v>0</v>
      </c>
      <c r="C5661">
        <f>'Założenia i wyniki'!$E$8*Znorm.Profile!C5661*(1+'Założenia i wyniki'!$E$10/100)^24</f>
        <v>0.39586120000000002</v>
      </c>
      <c r="D5661">
        <f t="shared" si="264"/>
        <v>0</v>
      </c>
      <c r="E5661">
        <f t="shared" si="265"/>
        <v>0</v>
      </c>
      <c r="F5661">
        <f t="shared" si="266"/>
        <v>0.39586120000000002</v>
      </c>
    </row>
    <row r="5662" spans="1:6" x14ac:dyDescent="0.25">
      <c r="A5662">
        <v>5653</v>
      </c>
      <c r="B5662">
        <f>'Założenia i wyniki'!$E$6*Znorm.Profile!B5662*((100-(24*'Założenia i wyniki'!$E$9))/100)</f>
        <v>0</v>
      </c>
      <c r="C5662">
        <f>'Założenia i wyniki'!$E$8*Znorm.Profile!C5662*(1+'Założenia i wyniki'!$E$10/100)^24</f>
        <v>0.39918095000000003</v>
      </c>
      <c r="D5662">
        <f t="shared" si="264"/>
        <v>0</v>
      </c>
      <c r="E5662">
        <f t="shared" si="265"/>
        <v>0</v>
      </c>
      <c r="F5662">
        <f t="shared" si="266"/>
        <v>0.39918095000000003</v>
      </c>
    </row>
    <row r="5663" spans="1:6" x14ac:dyDescent="0.25">
      <c r="A5663">
        <v>5654</v>
      </c>
      <c r="B5663">
        <f>'Założenia i wyniki'!$E$6*Znorm.Profile!B5663*((100-(24*'Założenia i wyniki'!$E$9))/100)</f>
        <v>0</v>
      </c>
      <c r="C5663">
        <f>'Założenia i wyniki'!$E$8*Znorm.Profile!C5663*(1+'Założenia i wyniki'!$E$10/100)^24</f>
        <v>0.39876479999999997</v>
      </c>
      <c r="D5663">
        <f t="shared" si="264"/>
        <v>0</v>
      </c>
      <c r="E5663">
        <f t="shared" si="265"/>
        <v>0</v>
      </c>
      <c r="F5663">
        <f t="shared" si="266"/>
        <v>0.39876479999999997</v>
      </c>
    </row>
    <row r="5664" spans="1:6" x14ac:dyDescent="0.25">
      <c r="A5664">
        <v>5655</v>
      </c>
      <c r="B5664">
        <f>'Założenia i wyniki'!$E$6*Znorm.Profile!B5664*((100-(24*'Założenia i wyniki'!$E$9))/100)</f>
        <v>0</v>
      </c>
      <c r="C5664">
        <f>'Założenia i wyniki'!$E$8*Znorm.Profile!C5664*(1+'Założenia i wyniki'!$E$10/100)^24</f>
        <v>0.39763815000000002</v>
      </c>
      <c r="D5664">
        <f t="shared" si="264"/>
        <v>0</v>
      </c>
      <c r="E5664">
        <f t="shared" si="265"/>
        <v>0</v>
      </c>
      <c r="F5664">
        <f t="shared" si="266"/>
        <v>0.39763815000000002</v>
      </c>
    </row>
    <row r="5665" spans="1:6" x14ac:dyDescent="0.25">
      <c r="A5665">
        <v>5656</v>
      </c>
      <c r="B5665">
        <f>'Założenia i wyniki'!$E$6*Znorm.Profile!B5665*((100-(24*'Założenia i wyniki'!$E$9))/100)</f>
        <v>0</v>
      </c>
      <c r="C5665">
        <f>'Założenia i wyniki'!$E$8*Znorm.Profile!C5665*(1+'Założenia i wyniki'!$E$10/100)^24</f>
        <v>0.40212654999999997</v>
      </c>
      <c r="D5665">
        <f t="shared" si="264"/>
        <v>0</v>
      </c>
      <c r="E5665">
        <f t="shared" si="265"/>
        <v>0</v>
      </c>
      <c r="F5665">
        <f t="shared" si="266"/>
        <v>0.40212654999999997</v>
      </c>
    </row>
    <row r="5666" spans="1:6" x14ac:dyDescent="0.25">
      <c r="A5666">
        <v>5657</v>
      </c>
      <c r="B5666">
        <f>'Założenia i wyniki'!$E$6*Znorm.Profile!B5666*((100-(24*'Założenia i wyniki'!$E$9))/100)</f>
        <v>0</v>
      </c>
      <c r="C5666">
        <f>'Założenia i wyniki'!$E$8*Znorm.Profile!C5666*(1+'Założenia i wyniki'!$E$10/100)^24</f>
        <v>0.4125142</v>
      </c>
      <c r="D5666">
        <f t="shared" si="264"/>
        <v>0</v>
      </c>
      <c r="E5666">
        <f t="shared" si="265"/>
        <v>0</v>
      </c>
      <c r="F5666">
        <f t="shared" si="266"/>
        <v>0.4125142</v>
      </c>
    </row>
    <row r="5667" spans="1:6" x14ac:dyDescent="0.25">
      <c r="A5667">
        <v>5658</v>
      </c>
      <c r="B5667">
        <f>'Założenia i wyniki'!$E$6*Znorm.Profile!B5667*((100-(24*'Założenia i wyniki'!$E$9))/100)</f>
        <v>0</v>
      </c>
      <c r="C5667">
        <f>'Założenia i wyniki'!$E$8*Znorm.Profile!C5667*(1+'Założenia i wyniki'!$E$10/100)^24</f>
        <v>0.43473220000000001</v>
      </c>
      <c r="D5667">
        <f t="shared" si="264"/>
        <v>0</v>
      </c>
      <c r="E5667">
        <f t="shared" si="265"/>
        <v>0</v>
      </c>
      <c r="F5667">
        <f t="shared" si="266"/>
        <v>0.43473220000000001</v>
      </c>
    </row>
    <row r="5668" spans="1:6" x14ac:dyDescent="0.25">
      <c r="A5668">
        <v>5659</v>
      </c>
      <c r="B5668">
        <f>'Założenia i wyniki'!$E$6*Znorm.Profile!B5668*((100-(24*'Założenia i wyniki'!$E$9))/100)</f>
        <v>0</v>
      </c>
      <c r="C5668">
        <f>'Założenia i wyniki'!$E$8*Znorm.Profile!C5668*(1+'Założenia i wyniki'!$E$10/100)^24</f>
        <v>0.48205570000000003</v>
      </c>
      <c r="D5668">
        <f t="shared" si="264"/>
        <v>0</v>
      </c>
      <c r="E5668">
        <f t="shared" si="265"/>
        <v>0</v>
      </c>
      <c r="F5668">
        <f t="shared" si="266"/>
        <v>0.48205570000000003</v>
      </c>
    </row>
    <row r="5669" spans="1:6" x14ac:dyDescent="0.25">
      <c r="A5669">
        <v>5660</v>
      </c>
      <c r="B5669">
        <f>'Założenia i wyniki'!$E$6*Znorm.Profile!B5669*((100-(24*'Założenia i wyniki'!$E$9))/100)</f>
        <v>0</v>
      </c>
      <c r="C5669">
        <f>'Założenia i wyniki'!$E$8*Znorm.Profile!C5669*(1+'Założenia i wyniki'!$E$10/100)^24</f>
        <v>0.52165435000000004</v>
      </c>
      <c r="D5669">
        <f t="shared" si="264"/>
        <v>0</v>
      </c>
      <c r="E5669">
        <f t="shared" si="265"/>
        <v>0</v>
      </c>
      <c r="F5669">
        <f t="shared" si="266"/>
        <v>0.52165435000000004</v>
      </c>
    </row>
    <row r="5670" spans="1:6" x14ac:dyDescent="0.25">
      <c r="A5670">
        <v>5661</v>
      </c>
      <c r="B5670">
        <f>'Założenia i wyniki'!$E$6*Znorm.Profile!B5670*((100-(24*'Założenia i wyniki'!$E$9))/100)</f>
        <v>0</v>
      </c>
      <c r="C5670">
        <f>'Założenia i wyniki'!$E$8*Znorm.Profile!C5670*(1+'Założenia i wyniki'!$E$10/100)^24</f>
        <v>0.47895155000000006</v>
      </c>
      <c r="D5670">
        <f t="shared" si="264"/>
        <v>0</v>
      </c>
      <c r="E5670">
        <f t="shared" si="265"/>
        <v>0</v>
      </c>
      <c r="F5670">
        <f t="shared" si="266"/>
        <v>0.47895155000000006</v>
      </c>
    </row>
    <row r="5671" spans="1:6" x14ac:dyDescent="0.25">
      <c r="A5671">
        <v>5662</v>
      </c>
      <c r="B5671">
        <f>'Założenia i wyniki'!$E$6*Znorm.Profile!B5671*((100-(24*'Założenia i wyniki'!$E$9))/100)</f>
        <v>0</v>
      </c>
      <c r="C5671">
        <f>'Założenia i wyniki'!$E$8*Znorm.Profile!C5671*(1+'Założenia i wyniki'!$E$10/100)^24</f>
        <v>0.38253880000000001</v>
      </c>
      <c r="D5671">
        <f t="shared" si="264"/>
        <v>0</v>
      </c>
      <c r="E5671">
        <f t="shared" si="265"/>
        <v>0</v>
      </c>
      <c r="F5671">
        <f t="shared" si="266"/>
        <v>0.38253880000000001</v>
      </c>
    </row>
    <row r="5672" spans="1:6" x14ac:dyDescent="0.25">
      <c r="A5672">
        <v>5663</v>
      </c>
      <c r="B5672">
        <f>'Założenia i wyniki'!$E$6*Znorm.Profile!B5672*((100-(24*'Założenia i wyniki'!$E$9))/100)</f>
        <v>0</v>
      </c>
      <c r="C5672">
        <f>'Założenia i wyniki'!$E$8*Znorm.Profile!C5672*(1+'Założenia i wyniki'!$E$10/100)^24</f>
        <v>0.29594320000000002</v>
      </c>
      <c r="D5672">
        <f t="shared" si="264"/>
        <v>0</v>
      </c>
      <c r="E5672">
        <f t="shared" si="265"/>
        <v>0</v>
      </c>
      <c r="F5672">
        <f t="shared" si="266"/>
        <v>0.29594320000000002</v>
      </c>
    </row>
    <row r="5673" spans="1:6" x14ac:dyDescent="0.25">
      <c r="A5673">
        <v>5664</v>
      </c>
      <c r="B5673">
        <f>'Założenia i wyniki'!$E$6*Znorm.Profile!B5673*((100-(24*'Założenia i wyniki'!$E$9))/100)</f>
        <v>0</v>
      </c>
      <c r="C5673">
        <f>'Założenia i wyniki'!$E$8*Znorm.Profile!C5673*(1+'Założenia i wyniki'!$E$10/100)^24</f>
        <v>0.2355129</v>
      </c>
      <c r="D5673">
        <f t="shared" si="264"/>
        <v>0</v>
      </c>
      <c r="E5673">
        <f t="shared" si="265"/>
        <v>0</v>
      </c>
      <c r="F5673">
        <f t="shared" si="266"/>
        <v>0.2355129</v>
      </c>
    </row>
    <row r="5674" spans="1:6" x14ac:dyDescent="0.25">
      <c r="A5674">
        <v>5665</v>
      </c>
      <c r="B5674">
        <f>'Założenia i wyniki'!$E$6*Znorm.Profile!B5674*((100-(24*'Założenia i wyniki'!$E$9))/100)</f>
        <v>0</v>
      </c>
      <c r="C5674">
        <f>'Założenia i wyniki'!$E$8*Znorm.Profile!C5674*(1+'Założenia i wyniki'!$E$10/100)^24</f>
        <v>0.20667674999999999</v>
      </c>
      <c r="D5674">
        <f t="shared" si="264"/>
        <v>0</v>
      </c>
      <c r="E5674">
        <f t="shared" si="265"/>
        <v>0</v>
      </c>
      <c r="F5674">
        <f t="shared" si="266"/>
        <v>0.20667674999999999</v>
      </c>
    </row>
    <row r="5675" spans="1:6" x14ac:dyDescent="0.25">
      <c r="A5675">
        <v>5666</v>
      </c>
      <c r="B5675">
        <f>'Założenia i wyniki'!$E$6*Znorm.Profile!B5675*((100-(24*'Założenia i wyniki'!$E$9))/100)</f>
        <v>0</v>
      </c>
      <c r="C5675">
        <f>'Założenia i wyniki'!$E$8*Znorm.Profile!C5675*(1+'Założenia i wyniki'!$E$10/100)^24</f>
        <v>0.19472285</v>
      </c>
      <c r="D5675">
        <f t="shared" si="264"/>
        <v>0</v>
      </c>
      <c r="E5675">
        <f t="shared" si="265"/>
        <v>0</v>
      </c>
      <c r="F5675">
        <f t="shared" si="266"/>
        <v>0.19472285</v>
      </c>
    </row>
    <row r="5676" spans="1:6" x14ac:dyDescent="0.25">
      <c r="A5676">
        <v>5667</v>
      </c>
      <c r="B5676">
        <f>'Założenia i wyniki'!$E$6*Znorm.Profile!B5676*((100-(24*'Założenia i wyniki'!$E$9))/100)</f>
        <v>0</v>
      </c>
      <c r="C5676">
        <f>'Założenia i wyniki'!$E$8*Znorm.Profile!C5676*(1+'Założenia i wyniki'!$E$10/100)^24</f>
        <v>0.19373620000000003</v>
      </c>
      <c r="D5676">
        <f t="shared" si="264"/>
        <v>0</v>
      </c>
      <c r="E5676">
        <f t="shared" si="265"/>
        <v>0</v>
      </c>
      <c r="F5676">
        <f t="shared" si="266"/>
        <v>0.19373620000000003</v>
      </c>
    </row>
    <row r="5677" spans="1:6" x14ac:dyDescent="0.25">
      <c r="A5677">
        <v>5668</v>
      </c>
      <c r="B5677">
        <f>'Założenia i wyniki'!$E$6*Znorm.Profile!B5677*((100-(24*'Założenia i wyniki'!$E$9))/100)</f>
        <v>0</v>
      </c>
      <c r="C5677">
        <f>'Założenia i wyniki'!$E$8*Znorm.Profile!C5677*(1+'Założenia i wyniki'!$E$10/100)^24</f>
        <v>0.21624400000000002</v>
      </c>
      <c r="D5677">
        <f t="shared" si="264"/>
        <v>0</v>
      </c>
      <c r="E5677">
        <f t="shared" si="265"/>
        <v>0</v>
      </c>
      <c r="F5677">
        <f t="shared" si="266"/>
        <v>0.21624400000000002</v>
      </c>
    </row>
    <row r="5678" spans="1:6" x14ac:dyDescent="0.25">
      <c r="A5678">
        <v>5669</v>
      </c>
      <c r="B5678">
        <f>'Założenia i wyniki'!$E$6*Znorm.Profile!B5678*((100-(24*'Założenia i wyniki'!$E$9))/100)</f>
        <v>0</v>
      </c>
      <c r="C5678">
        <f>'Założenia i wyniki'!$E$8*Znorm.Profile!C5678*(1+'Założenia i wyniki'!$E$10/100)^24</f>
        <v>0.25227650000000001</v>
      </c>
      <c r="D5678">
        <f t="shared" si="264"/>
        <v>0</v>
      </c>
      <c r="E5678">
        <f t="shared" si="265"/>
        <v>0</v>
      </c>
      <c r="F5678">
        <f t="shared" si="266"/>
        <v>0.25227650000000001</v>
      </c>
    </row>
    <row r="5679" spans="1:6" x14ac:dyDescent="0.25">
      <c r="A5679">
        <v>5670</v>
      </c>
      <c r="B5679">
        <f>'Założenia i wyniki'!$E$6*Znorm.Profile!B5679*((100-(24*'Założenia i wyniki'!$E$9))/100)</f>
        <v>0</v>
      </c>
      <c r="C5679">
        <f>'Założenia i wyniki'!$E$8*Znorm.Profile!C5679*(1+'Założenia i wyniki'!$E$10/100)^24</f>
        <v>0.30982490000000001</v>
      </c>
      <c r="D5679">
        <f t="shared" si="264"/>
        <v>0</v>
      </c>
      <c r="E5679">
        <f t="shared" si="265"/>
        <v>0</v>
      </c>
      <c r="F5679">
        <f t="shared" si="266"/>
        <v>0.30982490000000001</v>
      </c>
    </row>
    <row r="5680" spans="1:6" x14ac:dyDescent="0.25">
      <c r="A5680">
        <v>5671</v>
      </c>
      <c r="B5680">
        <f>'Założenia i wyniki'!$E$6*Znorm.Profile!B5680*((100-(24*'Założenia i wyniki'!$E$9))/100)</f>
        <v>0</v>
      </c>
      <c r="C5680">
        <f>'Założenia i wyniki'!$E$8*Znorm.Profile!C5680*(1+'Założenia i wyniki'!$E$10/100)^24</f>
        <v>0.36765015000000001</v>
      </c>
      <c r="D5680">
        <f t="shared" si="264"/>
        <v>0</v>
      </c>
      <c r="E5680">
        <f t="shared" si="265"/>
        <v>0</v>
      </c>
      <c r="F5680">
        <f t="shared" si="266"/>
        <v>0.36765015000000001</v>
      </c>
    </row>
    <row r="5681" spans="1:6" x14ac:dyDescent="0.25">
      <c r="A5681">
        <v>5672</v>
      </c>
      <c r="B5681">
        <f>'Założenia i wyniki'!$E$6*Znorm.Profile!B5681*((100-(24*'Założenia i wyniki'!$E$9))/100)</f>
        <v>0</v>
      </c>
      <c r="C5681">
        <f>'Założenia i wyniki'!$E$8*Znorm.Profile!C5681*(1+'Założenia i wyniki'!$E$10/100)^24</f>
        <v>0.39813725</v>
      </c>
      <c r="D5681">
        <f t="shared" si="264"/>
        <v>0</v>
      </c>
      <c r="E5681">
        <f t="shared" si="265"/>
        <v>0</v>
      </c>
      <c r="F5681">
        <f t="shared" si="266"/>
        <v>0.39813725</v>
      </c>
    </row>
    <row r="5682" spans="1:6" x14ac:dyDescent="0.25">
      <c r="A5682">
        <v>5673</v>
      </c>
      <c r="B5682">
        <f>'Założenia i wyniki'!$E$6*Znorm.Profile!B5682*((100-(24*'Założenia i wyniki'!$E$9))/100)</f>
        <v>0</v>
      </c>
      <c r="C5682">
        <f>'Założenia i wyniki'!$E$8*Znorm.Profile!C5682*(1+'Założenia i wyniki'!$E$10/100)^24</f>
        <v>0.40173035000000001</v>
      </c>
      <c r="D5682">
        <f t="shared" si="264"/>
        <v>0</v>
      </c>
      <c r="E5682">
        <f t="shared" si="265"/>
        <v>0</v>
      </c>
      <c r="F5682">
        <f t="shared" si="266"/>
        <v>0.40173035000000001</v>
      </c>
    </row>
    <row r="5683" spans="1:6" x14ac:dyDescent="0.25">
      <c r="A5683">
        <v>5674</v>
      </c>
      <c r="B5683">
        <f>'Założenia i wyniki'!$E$6*Znorm.Profile!B5683*((100-(24*'Założenia i wyniki'!$E$9))/100)</f>
        <v>0</v>
      </c>
      <c r="C5683">
        <f>'Założenia i wyniki'!$E$8*Znorm.Profile!C5683*(1+'Założenia i wyniki'!$E$10/100)^24</f>
        <v>0.39022235</v>
      </c>
      <c r="D5683">
        <f t="shared" si="264"/>
        <v>0</v>
      </c>
      <c r="E5683">
        <f t="shared" si="265"/>
        <v>0</v>
      </c>
      <c r="F5683">
        <f t="shared" si="266"/>
        <v>0.39022235</v>
      </c>
    </row>
    <row r="5684" spans="1:6" x14ac:dyDescent="0.25">
      <c r="A5684">
        <v>5675</v>
      </c>
      <c r="B5684">
        <f>'Założenia i wyniki'!$E$6*Znorm.Profile!B5684*((100-(24*'Założenia i wyniki'!$E$9))/100)</f>
        <v>0</v>
      </c>
      <c r="C5684">
        <f>'Założenia i wyniki'!$E$8*Znorm.Profile!C5684*(1+'Założenia i wyniki'!$E$10/100)^24</f>
        <v>0.39164090000000001</v>
      </c>
      <c r="D5684">
        <f t="shared" si="264"/>
        <v>0</v>
      </c>
      <c r="E5684">
        <f t="shared" si="265"/>
        <v>0</v>
      </c>
      <c r="F5684">
        <f t="shared" si="266"/>
        <v>0.39164090000000001</v>
      </c>
    </row>
    <row r="5685" spans="1:6" x14ac:dyDescent="0.25">
      <c r="A5685">
        <v>5676</v>
      </c>
      <c r="B5685">
        <f>'Założenia i wyniki'!$E$6*Znorm.Profile!B5685*((100-(24*'Założenia i wyniki'!$E$9))/100)</f>
        <v>0</v>
      </c>
      <c r="C5685">
        <f>'Założenia i wyniki'!$E$8*Znorm.Profile!C5685*(1+'Założenia i wyniki'!$E$10/100)^24</f>
        <v>0.39244030000000002</v>
      </c>
      <c r="D5685">
        <f t="shared" si="264"/>
        <v>0</v>
      </c>
      <c r="E5685">
        <f t="shared" si="265"/>
        <v>0</v>
      </c>
      <c r="F5685">
        <f t="shared" si="266"/>
        <v>0.39244030000000002</v>
      </c>
    </row>
    <row r="5686" spans="1:6" x14ac:dyDescent="0.25">
      <c r="A5686">
        <v>5677</v>
      </c>
      <c r="B5686">
        <f>'Założenia i wyniki'!$E$6*Znorm.Profile!B5686*((100-(24*'Założenia i wyniki'!$E$9))/100)</f>
        <v>0</v>
      </c>
      <c r="C5686">
        <f>'Założenia i wyniki'!$E$8*Znorm.Profile!C5686*(1+'Założenia i wyniki'!$E$10/100)^24</f>
        <v>0.38965780000000005</v>
      </c>
      <c r="D5686">
        <f t="shared" si="264"/>
        <v>0</v>
      </c>
      <c r="E5686">
        <f t="shared" si="265"/>
        <v>0</v>
      </c>
      <c r="F5686">
        <f t="shared" si="266"/>
        <v>0.38965780000000005</v>
      </c>
    </row>
    <row r="5687" spans="1:6" x14ac:dyDescent="0.25">
      <c r="A5687">
        <v>5678</v>
      </c>
      <c r="B5687">
        <f>'Założenia i wyniki'!$E$6*Znorm.Profile!B5687*((100-(24*'Założenia i wyniki'!$E$9))/100)</f>
        <v>0</v>
      </c>
      <c r="C5687">
        <f>'Założenia i wyniki'!$E$8*Znorm.Profile!C5687*(1+'Założenia i wyniki'!$E$10/100)^24</f>
        <v>0.38062044999999994</v>
      </c>
      <c r="D5687">
        <f t="shared" si="264"/>
        <v>0</v>
      </c>
      <c r="E5687">
        <f t="shared" si="265"/>
        <v>0</v>
      </c>
      <c r="F5687">
        <f t="shared" si="266"/>
        <v>0.38062044999999994</v>
      </c>
    </row>
    <row r="5688" spans="1:6" x14ac:dyDescent="0.25">
      <c r="A5688">
        <v>5679</v>
      </c>
      <c r="B5688">
        <f>'Założenia i wyniki'!$E$6*Znorm.Profile!B5688*((100-(24*'Założenia i wyniki'!$E$9))/100)</f>
        <v>0</v>
      </c>
      <c r="C5688">
        <f>'Założenia i wyniki'!$E$8*Znorm.Profile!C5688*(1+'Założenia i wyniki'!$E$10/100)^24</f>
        <v>0.38474030000000004</v>
      </c>
      <c r="D5688">
        <f t="shared" si="264"/>
        <v>0</v>
      </c>
      <c r="E5688">
        <f t="shared" si="265"/>
        <v>0</v>
      </c>
      <c r="F5688">
        <f t="shared" si="266"/>
        <v>0.38474030000000004</v>
      </c>
    </row>
    <row r="5689" spans="1:6" x14ac:dyDescent="0.25">
      <c r="A5689">
        <v>5680</v>
      </c>
      <c r="B5689">
        <f>'Założenia i wyniki'!$E$6*Znorm.Profile!B5689*((100-(24*'Założenia i wyniki'!$E$9))/100)</f>
        <v>0</v>
      </c>
      <c r="C5689">
        <f>'Założenia i wyniki'!$E$8*Znorm.Profile!C5689*(1+'Założenia i wyniki'!$E$10/100)^24</f>
        <v>0.39506144999999998</v>
      </c>
      <c r="D5689">
        <f t="shared" si="264"/>
        <v>0</v>
      </c>
      <c r="E5689">
        <f t="shared" si="265"/>
        <v>0</v>
      </c>
      <c r="F5689">
        <f t="shared" si="266"/>
        <v>0.39506144999999998</v>
      </c>
    </row>
    <row r="5690" spans="1:6" x14ac:dyDescent="0.25">
      <c r="A5690">
        <v>5681</v>
      </c>
      <c r="B5690">
        <f>'Założenia i wyniki'!$E$6*Znorm.Profile!B5690*((100-(24*'Założenia i wyniki'!$E$9))/100)</f>
        <v>0</v>
      </c>
      <c r="C5690">
        <f>'Założenia i wyniki'!$E$8*Znorm.Profile!C5690*(1+'Założenia i wyniki'!$E$10/100)^24</f>
        <v>0.40868729999999998</v>
      </c>
      <c r="D5690">
        <f t="shared" si="264"/>
        <v>0</v>
      </c>
      <c r="E5690">
        <f t="shared" si="265"/>
        <v>0</v>
      </c>
      <c r="F5690">
        <f t="shared" si="266"/>
        <v>0.40868729999999998</v>
      </c>
    </row>
    <row r="5691" spans="1:6" x14ac:dyDescent="0.25">
      <c r="A5691">
        <v>5682</v>
      </c>
      <c r="B5691">
        <f>'Założenia i wyniki'!$E$6*Znorm.Profile!B5691*((100-(24*'Założenia i wyniki'!$E$9))/100)</f>
        <v>0</v>
      </c>
      <c r="C5691">
        <f>'Założenia i wyniki'!$E$8*Znorm.Profile!C5691*(1+'Założenia i wyniki'!$E$10/100)^24</f>
        <v>0.42764015000000005</v>
      </c>
      <c r="D5691">
        <f t="shared" si="264"/>
        <v>0</v>
      </c>
      <c r="E5691">
        <f t="shared" si="265"/>
        <v>0</v>
      </c>
      <c r="F5691">
        <f t="shared" si="266"/>
        <v>0.42764015000000005</v>
      </c>
    </row>
    <row r="5692" spans="1:6" x14ac:dyDescent="0.25">
      <c r="A5692">
        <v>5683</v>
      </c>
      <c r="B5692">
        <f>'Założenia i wyniki'!$E$6*Znorm.Profile!B5692*((100-(24*'Założenia i wyniki'!$E$9))/100)</f>
        <v>0</v>
      </c>
      <c r="C5692">
        <f>'Założenia i wyniki'!$E$8*Znorm.Profile!C5692*(1+'Założenia i wyniki'!$E$10/100)^24</f>
        <v>0.48775125000000003</v>
      </c>
      <c r="D5692">
        <f t="shared" si="264"/>
        <v>0</v>
      </c>
      <c r="E5692">
        <f t="shared" si="265"/>
        <v>0</v>
      </c>
      <c r="F5692">
        <f t="shared" si="266"/>
        <v>0.48775125000000003</v>
      </c>
    </row>
    <row r="5693" spans="1:6" x14ac:dyDescent="0.25">
      <c r="A5693">
        <v>5684</v>
      </c>
      <c r="B5693">
        <f>'Założenia i wyniki'!$E$6*Znorm.Profile!B5693*((100-(24*'Założenia i wyniki'!$E$9))/100)</f>
        <v>0</v>
      </c>
      <c r="C5693">
        <f>'Założenia i wyniki'!$E$8*Znorm.Profile!C5693*(1+'Założenia i wyniki'!$E$10/100)^24</f>
        <v>0.52878000000000014</v>
      </c>
      <c r="D5693">
        <f t="shared" si="264"/>
        <v>0</v>
      </c>
      <c r="E5693">
        <f t="shared" si="265"/>
        <v>0</v>
      </c>
      <c r="F5693">
        <f t="shared" si="266"/>
        <v>0.52878000000000014</v>
      </c>
    </row>
    <row r="5694" spans="1:6" x14ac:dyDescent="0.25">
      <c r="A5694">
        <v>5685</v>
      </c>
      <c r="B5694">
        <f>'Założenia i wyniki'!$E$6*Znorm.Profile!B5694*((100-(24*'Założenia i wyniki'!$E$9))/100)</f>
        <v>0</v>
      </c>
      <c r="C5694">
        <f>'Założenia i wyniki'!$E$8*Znorm.Profile!C5694*(1+'Założenia i wyniki'!$E$10/100)^24</f>
        <v>0.47763099999999997</v>
      </c>
      <c r="D5694">
        <f t="shared" si="264"/>
        <v>0</v>
      </c>
      <c r="E5694">
        <f t="shared" si="265"/>
        <v>0</v>
      </c>
      <c r="F5694">
        <f t="shared" si="266"/>
        <v>0.47763099999999997</v>
      </c>
    </row>
    <row r="5695" spans="1:6" x14ac:dyDescent="0.25">
      <c r="A5695">
        <v>5686</v>
      </c>
      <c r="B5695">
        <f>'Założenia i wyniki'!$E$6*Znorm.Profile!B5695*((100-(24*'Założenia i wyniki'!$E$9))/100)</f>
        <v>0</v>
      </c>
      <c r="C5695">
        <f>'Założenia i wyniki'!$E$8*Znorm.Profile!C5695*(1+'Założenia i wyniki'!$E$10/100)^24</f>
        <v>0.38936274999999998</v>
      </c>
      <c r="D5695">
        <f t="shared" si="264"/>
        <v>0</v>
      </c>
      <c r="E5695">
        <f t="shared" si="265"/>
        <v>0</v>
      </c>
      <c r="F5695">
        <f t="shared" si="266"/>
        <v>0.38936274999999998</v>
      </c>
    </row>
    <row r="5696" spans="1:6" x14ac:dyDescent="0.25">
      <c r="A5696">
        <v>5687</v>
      </c>
      <c r="B5696">
        <f>'Założenia i wyniki'!$E$6*Znorm.Profile!B5696*((100-(24*'Założenia i wyniki'!$E$9))/100)</f>
        <v>0</v>
      </c>
      <c r="C5696">
        <f>'Założenia i wyniki'!$E$8*Znorm.Profile!C5696*(1+'Założenia i wyniki'!$E$10/100)^24</f>
        <v>0.30820894999999998</v>
      </c>
      <c r="D5696">
        <f t="shared" si="264"/>
        <v>0</v>
      </c>
      <c r="E5696">
        <f t="shared" si="265"/>
        <v>0</v>
      </c>
      <c r="F5696">
        <f t="shared" si="266"/>
        <v>0.30820894999999998</v>
      </c>
    </row>
    <row r="5697" spans="1:6" x14ac:dyDescent="0.25">
      <c r="A5697">
        <v>5688</v>
      </c>
      <c r="B5697">
        <f>'Założenia i wyniki'!$E$6*Znorm.Profile!B5697*((100-(24*'Założenia i wyniki'!$E$9))/100)</f>
        <v>0</v>
      </c>
      <c r="C5697">
        <f>'Założenia i wyniki'!$E$8*Znorm.Profile!C5697*(1+'Założenia i wyniki'!$E$10/100)^24</f>
        <v>0.24221889999999999</v>
      </c>
      <c r="D5697">
        <f t="shared" si="264"/>
        <v>0</v>
      </c>
      <c r="E5697">
        <f t="shared" si="265"/>
        <v>0</v>
      </c>
      <c r="F5697">
        <f t="shared" si="266"/>
        <v>0.24221889999999999</v>
      </c>
    </row>
    <row r="5698" spans="1:6" x14ac:dyDescent="0.25">
      <c r="A5698">
        <v>5689</v>
      </c>
      <c r="B5698">
        <f>'Założenia i wyniki'!$E$6*Znorm.Profile!B5698*((100-(24*'Założenia i wyniki'!$E$9))/100)</f>
        <v>0</v>
      </c>
      <c r="C5698">
        <f>'Założenia i wyniki'!$E$8*Znorm.Profile!C5698*(1+'Założenia i wyniki'!$E$10/100)^24</f>
        <v>0.21060304999999999</v>
      </c>
      <c r="D5698">
        <f t="shared" si="264"/>
        <v>0</v>
      </c>
      <c r="E5698">
        <f t="shared" si="265"/>
        <v>0</v>
      </c>
      <c r="F5698">
        <f t="shared" si="266"/>
        <v>0.21060304999999999</v>
      </c>
    </row>
    <row r="5699" spans="1:6" x14ac:dyDescent="0.25">
      <c r="A5699">
        <v>5690</v>
      </c>
      <c r="B5699">
        <f>'Założenia i wyniki'!$E$6*Znorm.Profile!B5699*((100-(24*'Założenia i wyniki'!$E$9))/100)</f>
        <v>0</v>
      </c>
      <c r="C5699">
        <f>'Założenia i wyniki'!$E$8*Znorm.Profile!C5699*(1+'Założenia i wyniki'!$E$10/100)^24</f>
        <v>0.1948667</v>
      </c>
      <c r="D5699">
        <f t="shared" si="264"/>
        <v>0</v>
      </c>
      <c r="E5699">
        <f t="shared" si="265"/>
        <v>0</v>
      </c>
      <c r="F5699">
        <f t="shared" si="266"/>
        <v>0.1948667</v>
      </c>
    </row>
    <row r="5700" spans="1:6" x14ac:dyDescent="0.25">
      <c r="A5700">
        <v>5691</v>
      </c>
      <c r="B5700">
        <f>'Założenia i wyniki'!$E$6*Znorm.Profile!B5700*((100-(24*'Założenia i wyniki'!$E$9))/100)</f>
        <v>0</v>
      </c>
      <c r="C5700">
        <f>'Założenia i wyniki'!$E$8*Znorm.Profile!C5700*(1+'Założenia i wyniki'!$E$10/100)^24</f>
        <v>0.19440259999999998</v>
      </c>
      <c r="D5700">
        <f t="shared" si="264"/>
        <v>0</v>
      </c>
      <c r="E5700">
        <f t="shared" si="265"/>
        <v>0</v>
      </c>
      <c r="F5700">
        <f t="shared" si="266"/>
        <v>0.19440259999999998</v>
      </c>
    </row>
    <row r="5701" spans="1:6" x14ac:dyDescent="0.25">
      <c r="A5701">
        <v>5692</v>
      </c>
      <c r="B5701">
        <f>'Założenia i wyniki'!$E$6*Znorm.Profile!B5701*((100-(24*'Założenia i wyniki'!$E$9))/100)</f>
        <v>0</v>
      </c>
      <c r="C5701">
        <f>'Założenia i wyniki'!$E$8*Znorm.Profile!C5701*(1+'Założenia i wyniki'!$E$10/100)^24</f>
        <v>0.21333935000000001</v>
      </c>
      <c r="D5701">
        <f t="shared" si="264"/>
        <v>0</v>
      </c>
      <c r="E5701">
        <f t="shared" si="265"/>
        <v>0</v>
      </c>
      <c r="F5701">
        <f t="shared" si="266"/>
        <v>0.21333935000000001</v>
      </c>
    </row>
    <row r="5702" spans="1:6" x14ac:dyDescent="0.25">
      <c r="A5702">
        <v>5693</v>
      </c>
      <c r="B5702">
        <f>'Założenia i wyniki'!$E$6*Znorm.Profile!B5702*((100-(24*'Założenia i wyniki'!$E$9))/100)</f>
        <v>0</v>
      </c>
      <c r="C5702">
        <f>'Założenia i wyniki'!$E$8*Znorm.Profile!C5702*(1+'Założenia i wyniki'!$E$10/100)^24</f>
        <v>0.25244624999999998</v>
      </c>
      <c r="D5702">
        <f t="shared" si="264"/>
        <v>0</v>
      </c>
      <c r="E5702">
        <f t="shared" si="265"/>
        <v>0</v>
      </c>
      <c r="F5702">
        <f t="shared" si="266"/>
        <v>0.25244624999999998</v>
      </c>
    </row>
    <row r="5703" spans="1:6" x14ac:dyDescent="0.25">
      <c r="A5703">
        <v>5694</v>
      </c>
      <c r="B5703">
        <f>'Założenia i wyniki'!$E$6*Znorm.Profile!B5703*((100-(24*'Założenia i wyniki'!$E$9))/100)</f>
        <v>0</v>
      </c>
      <c r="C5703">
        <f>'Założenia i wyniki'!$E$8*Znorm.Profile!C5703*(1+'Założenia i wyniki'!$E$10/100)^24</f>
        <v>0.30977939999999998</v>
      </c>
      <c r="D5703">
        <f t="shared" si="264"/>
        <v>0</v>
      </c>
      <c r="E5703">
        <f t="shared" si="265"/>
        <v>0</v>
      </c>
      <c r="F5703">
        <f t="shared" si="266"/>
        <v>0.30977939999999998</v>
      </c>
    </row>
    <row r="5704" spans="1:6" x14ac:dyDescent="0.25">
      <c r="A5704">
        <v>5695</v>
      </c>
      <c r="B5704">
        <f>'Założenia i wyniki'!$E$6*Znorm.Profile!B5704*((100-(24*'Założenia i wyniki'!$E$9))/100)</f>
        <v>0</v>
      </c>
      <c r="C5704">
        <f>'Założenia i wyniki'!$E$8*Znorm.Profile!C5704*(1+'Założenia i wyniki'!$E$10/100)^24</f>
        <v>0.3665004</v>
      </c>
      <c r="D5704">
        <f t="shared" si="264"/>
        <v>0</v>
      </c>
      <c r="E5704">
        <f t="shared" si="265"/>
        <v>0</v>
      </c>
      <c r="F5704">
        <f t="shared" si="266"/>
        <v>0.3665004</v>
      </c>
    </row>
    <row r="5705" spans="1:6" x14ac:dyDescent="0.25">
      <c r="A5705">
        <v>5696</v>
      </c>
      <c r="B5705">
        <f>'Założenia i wyniki'!$E$6*Znorm.Profile!B5705*((100-(24*'Założenia i wyniki'!$E$9))/100)</f>
        <v>0</v>
      </c>
      <c r="C5705">
        <f>'Założenia i wyniki'!$E$8*Znorm.Profile!C5705*(1+'Założenia i wyniki'!$E$10/100)^24</f>
        <v>0.39306715000000003</v>
      </c>
      <c r="D5705">
        <f t="shared" si="264"/>
        <v>0</v>
      </c>
      <c r="E5705">
        <f t="shared" si="265"/>
        <v>0</v>
      </c>
      <c r="F5705">
        <f t="shared" si="266"/>
        <v>0.39306715000000003</v>
      </c>
    </row>
    <row r="5706" spans="1:6" x14ac:dyDescent="0.25">
      <c r="A5706">
        <v>5697</v>
      </c>
      <c r="B5706">
        <f>'Założenia i wyniki'!$E$6*Znorm.Profile!B5706*((100-(24*'Założenia i wyniki'!$E$9))/100)</f>
        <v>0</v>
      </c>
      <c r="C5706">
        <f>'Założenia i wyniki'!$E$8*Znorm.Profile!C5706*(1+'Założenia i wyniki'!$E$10/100)^24</f>
        <v>0.4007059</v>
      </c>
      <c r="D5706">
        <f t="shared" si="264"/>
        <v>0</v>
      </c>
      <c r="E5706">
        <f t="shared" si="265"/>
        <v>0</v>
      </c>
      <c r="F5706">
        <f t="shared" si="266"/>
        <v>0.4007059</v>
      </c>
    </row>
    <row r="5707" spans="1:6" x14ac:dyDescent="0.25">
      <c r="A5707">
        <v>5698</v>
      </c>
      <c r="B5707">
        <f>'Założenia i wyniki'!$E$6*Znorm.Profile!B5707*((100-(24*'Założenia i wyniki'!$E$9))/100)</f>
        <v>0</v>
      </c>
      <c r="C5707">
        <f>'Założenia i wyniki'!$E$8*Znorm.Profile!C5707*(1+'Założenia i wyniki'!$E$10/100)^24</f>
        <v>0.40837580000000001</v>
      </c>
      <c r="D5707">
        <f t="shared" ref="D5707:D5770" si="267">IF(B5707&lt;=C5707,B5707,C5707)</f>
        <v>0</v>
      </c>
      <c r="E5707">
        <f t="shared" ref="E5707:E5770" si="268">IF(B5707&gt;C5707,B5707-C5707,0)</f>
        <v>0</v>
      </c>
      <c r="F5707">
        <f t="shared" ref="F5707:F5770" si="269">IF(B5707&lt;C5707,C5707-B5707,0)</f>
        <v>0.40837580000000001</v>
      </c>
    </row>
    <row r="5708" spans="1:6" x14ac:dyDescent="0.25">
      <c r="A5708">
        <v>5699</v>
      </c>
      <c r="B5708">
        <f>'Założenia i wyniki'!$E$6*Znorm.Profile!B5708*((100-(24*'Założenia i wyniki'!$E$9))/100)</f>
        <v>0</v>
      </c>
      <c r="C5708">
        <f>'Założenia i wyniki'!$E$8*Znorm.Profile!C5708*(1+'Założenia i wyniki'!$E$10/100)^24</f>
        <v>0.39925374999999996</v>
      </c>
      <c r="D5708">
        <f t="shared" si="267"/>
        <v>0</v>
      </c>
      <c r="E5708">
        <f t="shared" si="268"/>
        <v>0</v>
      </c>
      <c r="F5708">
        <f t="shared" si="269"/>
        <v>0.39925374999999996</v>
      </c>
    </row>
    <row r="5709" spans="1:6" x14ac:dyDescent="0.25">
      <c r="A5709">
        <v>5700</v>
      </c>
      <c r="B5709">
        <f>'Założenia i wyniki'!$E$6*Znorm.Profile!B5709*((100-(24*'Założenia i wyniki'!$E$9))/100)</f>
        <v>0</v>
      </c>
      <c r="C5709">
        <f>'Założenia i wyniki'!$E$8*Znorm.Profile!C5709*(1+'Założenia i wyniki'!$E$10/100)^24</f>
        <v>0.39385989999999999</v>
      </c>
      <c r="D5709">
        <f t="shared" si="267"/>
        <v>0</v>
      </c>
      <c r="E5709">
        <f t="shared" si="268"/>
        <v>0</v>
      </c>
      <c r="F5709">
        <f t="shared" si="269"/>
        <v>0.39385989999999999</v>
      </c>
    </row>
    <row r="5710" spans="1:6" x14ac:dyDescent="0.25">
      <c r="A5710">
        <v>5701</v>
      </c>
      <c r="B5710">
        <f>'Założenia i wyniki'!$E$6*Znorm.Profile!B5710*((100-(24*'Założenia i wyniki'!$E$9))/100)</f>
        <v>0</v>
      </c>
      <c r="C5710">
        <f>'Założenia i wyniki'!$E$8*Znorm.Profile!C5710*(1+'Założenia i wyniki'!$E$10/100)^24</f>
        <v>0.39388684999999996</v>
      </c>
      <c r="D5710">
        <f t="shared" si="267"/>
        <v>0</v>
      </c>
      <c r="E5710">
        <f t="shared" si="268"/>
        <v>0</v>
      </c>
      <c r="F5710">
        <f t="shared" si="269"/>
        <v>0.39388684999999996</v>
      </c>
    </row>
    <row r="5711" spans="1:6" x14ac:dyDescent="0.25">
      <c r="A5711">
        <v>5702</v>
      </c>
      <c r="B5711">
        <f>'Założenia i wyniki'!$E$6*Znorm.Profile!B5711*((100-(24*'Założenia i wyniki'!$E$9))/100)</f>
        <v>0</v>
      </c>
      <c r="C5711">
        <f>'Założenia i wyniki'!$E$8*Znorm.Profile!C5711*(1+'Założenia i wyniki'!$E$10/100)^24</f>
        <v>0.38981284999999999</v>
      </c>
      <c r="D5711">
        <f t="shared" si="267"/>
        <v>0</v>
      </c>
      <c r="E5711">
        <f t="shared" si="268"/>
        <v>0</v>
      </c>
      <c r="F5711">
        <f t="shared" si="269"/>
        <v>0.38981284999999999</v>
      </c>
    </row>
    <row r="5712" spans="1:6" x14ac:dyDescent="0.25">
      <c r="A5712">
        <v>5703</v>
      </c>
      <c r="B5712">
        <f>'Założenia i wyniki'!$E$6*Znorm.Profile!B5712*((100-(24*'Założenia i wyniki'!$E$9))/100)</f>
        <v>0</v>
      </c>
      <c r="C5712">
        <f>'Założenia i wyniki'!$E$8*Znorm.Profile!C5712*(1+'Założenia i wyniki'!$E$10/100)^24</f>
        <v>0.39424385000000001</v>
      </c>
      <c r="D5712">
        <f t="shared" si="267"/>
        <v>0</v>
      </c>
      <c r="E5712">
        <f t="shared" si="268"/>
        <v>0</v>
      </c>
      <c r="F5712">
        <f t="shared" si="269"/>
        <v>0.39424385000000001</v>
      </c>
    </row>
    <row r="5713" spans="1:6" x14ac:dyDescent="0.25">
      <c r="A5713">
        <v>5704</v>
      </c>
      <c r="B5713">
        <f>'Założenia i wyniki'!$E$6*Znorm.Profile!B5713*((100-(24*'Założenia i wyniki'!$E$9))/100)</f>
        <v>0</v>
      </c>
      <c r="C5713">
        <f>'Założenia i wyniki'!$E$8*Znorm.Profile!C5713*(1+'Założenia i wyniki'!$E$10/100)^24</f>
        <v>0.40233479999999999</v>
      </c>
      <c r="D5713">
        <f t="shared" si="267"/>
        <v>0</v>
      </c>
      <c r="E5713">
        <f t="shared" si="268"/>
        <v>0</v>
      </c>
      <c r="F5713">
        <f t="shared" si="269"/>
        <v>0.40233479999999999</v>
      </c>
    </row>
    <row r="5714" spans="1:6" x14ac:dyDescent="0.25">
      <c r="A5714">
        <v>5705</v>
      </c>
      <c r="B5714">
        <f>'Założenia i wyniki'!$E$6*Znorm.Profile!B5714*((100-(24*'Założenia i wyniki'!$E$9))/100)</f>
        <v>0</v>
      </c>
      <c r="C5714">
        <f>'Założenia i wyniki'!$E$8*Znorm.Profile!C5714*(1+'Założenia i wyniki'!$E$10/100)^24</f>
        <v>0.40613965000000007</v>
      </c>
      <c r="D5714">
        <f t="shared" si="267"/>
        <v>0</v>
      </c>
      <c r="E5714">
        <f t="shared" si="268"/>
        <v>0</v>
      </c>
      <c r="F5714">
        <f t="shared" si="269"/>
        <v>0.40613965000000007</v>
      </c>
    </row>
    <row r="5715" spans="1:6" x14ac:dyDescent="0.25">
      <c r="A5715">
        <v>5706</v>
      </c>
      <c r="B5715">
        <f>'Założenia i wyniki'!$E$6*Znorm.Profile!B5715*((100-(24*'Założenia i wyniki'!$E$9))/100)</f>
        <v>0</v>
      </c>
      <c r="C5715">
        <f>'Założenia i wyniki'!$E$8*Znorm.Profile!C5715*(1+'Założenia i wyniki'!$E$10/100)^24</f>
        <v>0.44037874999999999</v>
      </c>
      <c r="D5715">
        <f t="shared" si="267"/>
        <v>0</v>
      </c>
      <c r="E5715">
        <f t="shared" si="268"/>
        <v>0</v>
      </c>
      <c r="F5715">
        <f t="shared" si="269"/>
        <v>0.44037874999999999</v>
      </c>
    </row>
    <row r="5716" spans="1:6" x14ac:dyDescent="0.25">
      <c r="A5716">
        <v>5707</v>
      </c>
      <c r="B5716">
        <f>'Założenia i wyniki'!$E$6*Znorm.Profile!B5716*((100-(24*'Założenia i wyniki'!$E$9))/100)</f>
        <v>0</v>
      </c>
      <c r="C5716">
        <f>'Założenia i wyniki'!$E$8*Znorm.Profile!C5716*(1+'Założenia i wyniki'!$E$10/100)^24</f>
        <v>0.49558354999999998</v>
      </c>
      <c r="D5716">
        <f t="shared" si="267"/>
        <v>0</v>
      </c>
      <c r="E5716">
        <f t="shared" si="268"/>
        <v>0</v>
      </c>
      <c r="F5716">
        <f t="shared" si="269"/>
        <v>0.49558354999999998</v>
      </c>
    </row>
    <row r="5717" spans="1:6" x14ac:dyDescent="0.25">
      <c r="A5717">
        <v>5708</v>
      </c>
      <c r="B5717">
        <f>'Założenia i wyniki'!$E$6*Znorm.Profile!B5717*((100-(24*'Założenia i wyniki'!$E$9))/100)</f>
        <v>0</v>
      </c>
      <c r="C5717">
        <f>'Założenia i wyniki'!$E$8*Znorm.Profile!C5717*(1+'Założenia i wyniki'!$E$10/100)^24</f>
        <v>0.52976245</v>
      </c>
      <c r="D5717">
        <f t="shared" si="267"/>
        <v>0</v>
      </c>
      <c r="E5717">
        <f t="shared" si="268"/>
        <v>0</v>
      </c>
      <c r="F5717">
        <f t="shared" si="269"/>
        <v>0.52976245</v>
      </c>
    </row>
    <row r="5718" spans="1:6" x14ac:dyDescent="0.25">
      <c r="A5718">
        <v>5709</v>
      </c>
      <c r="B5718">
        <f>'Założenia i wyniki'!$E$6*Znorm.Profile!B5718*((100-(24*'Założenia i wyniki'!$E$9))/100)</f>
        <v>0</v>
      </c>
      <c r="C5718">
        <f>'Założenia i wyniki'!$E$8*Znorm.Profile!C5718*(1+'Założenia i wyniki'!$E$10/100)^24</f>
        <v>0.48174070000000002</v>
      </c>
      <c r="D5718">
        <f t="shared" si="267"/>
        <v>0</v>
      </c>
      <c r="E5718">
        <f t="shared" si="268"/>
        <v>0</v>
      </c>
      <c r="F5718">
        <f t="shared" si="269"/>
        <v>0.48174070000000002</v>
      </c>
    </row>
    <row r="5719" spans="1:6" x14ac:dyDescent="0.25">
      <c r="A5719">
        <v>5710</v>
      </c>
      <c r="B5719">
        <f>'Założenia i wyniki'!$E$6*Znorm.Profile!B5719*((100-(24*'Założenia i wyniki'!$E$9))/100)</f>
        <v>0</v>
      </c>
      <c r="C5719">
        <f>'Założenia i wyniki'!$E$8*Znorm.Profile!C5719*(1+'Założenia i wyniki'!$E$10/100)^24</f>
        <v>0.38943729999999999</v>
      </c>
      <c r="D5719">
        <f t="shared" si="267"/>
        <v>0</v>
      </c>
      <c r="E5719">
        <f t="shared" si="268"/>
        <v>0</v>
      </c>
      <c r="F5719">
        <f t="shared" si="269"/>
        <v>0.38943729999999999</v>
      </c>
    </row>
    <row r="5720" spans="1:6" x14ac:dyDescent="0.25">
      <c r="A5720">
        <v>5711</v>
      </c>
      <c r="B5720">
        <f>'Założenia i wyniki'!$E$6*Znorm.Profile!B5720*((100-(24*'Założenia i wyniki'!$E$9))/100)</f>
        <v>0</v>
      </c>
      <c r="C5720">
        <f>'Założenia i wyniki'!$E$8*Znorm.Profile!C5720*(1+'Założenia i wyniki'!$E$10/100)^24</f>
        <v>0.30497215</v>
      </c>
      <c r="D5720">
        <f t="shared" si="267"/>
        <v>0</v>
      </c>
      <c r="E5720">
        <f t="shared" si="268"/>
        <v>0</v>
      </c>
      <c r="F5720">
        <f t="shared" si="269"/>
        <v>0.30497215</v>
      </c>
    </row>
    <row r="5721" spans="1:6" x14ac:dyDescent="0.25">
      <c r="A5721">
        <v>5712</v>
      </c>
      <c r="B5721">
        <f>'Założenia i wyniki'!$E$6*Znorm.Profile!B5721*((100-(24*'Założenia i wyniki'!$E$9))/100)</f>
        <v>0</v>
      </c>
      <c r="C5721">
        <f>'Założenia i wyniki'!$E$8*Znorm.Profile!C5721*(1+'Założenia i wyniki'!$E$10/100)^24</f>
        <v>0.24855774999999997</v>
      </c>
      <c r="D5721">
        <f t="shared" si="267"/>
        <v>0</v>
      </c>
      <c r="E5721">
        <f t="shared" si="268"/>
        <v>0</v>
      </c>
      <c r="F5721">
        <f t="shared" si="269"/>
        <v>0.24855774999999997</v>
      </c>
    </row>
    <row r="5722" spans="1:6" x14ac:dyDescent="0.25">
      <c r="A5722">
        <v>5713</v>
      </c>
      <c r="B5722">
        <f>'Założenia i wyniki'!$E$6*Znorm.Profile!B5722*((100-(24*'Założenia i wyniki'!$E$9))/100)</f>
        <v>0</v>
      </c>
      <c r="C5722">
        <f>'Założenia i wyniki'!$E$8*Znorm.Profile!C5722*(1+'Założenia i wyniki'!$E$10/100)^24</f>
        <v>0.21278564999999999</v>
      </c>
      <c r="D5722">
        <f t="shared" si="267"/>
        <v>0</v>
      </c>
      <c r="E5722">
        <f t="shared" si="268"/>
        <v>0</v>
      </c>
      <c r="F5722">
        <f t="shared" si="269"/>
        <v>0.21278564999999999</v>
      </c>
    </row>
    <row r="5723" spans="1:6" x14ac:dyDescent="0.25">
      <c r="A5723">
        <v>5714</v>
      </c>
      <c r="B5723">
        <f>'Założenia i wyniki'!$E$6*Znorm.Profile!B5723*((100-(24*'Założenia i wyniki'!$E$9))/100)</f>
        <v>0</v>
      </c>
      <c r="C5723">
        <f>'Założenia i wyniki'!$E$8*Znorm.Profile!C5723*(1+'Założenia i wyniki'!$E$10/100)^24</f>
        <v>0.19677839999999999</v>
      </c>
      <c r="D5723">
        <f t="shared" si="267"/>
        <v>0</v>
      </c>
      <c r="E5723">
        <f t="shared" si="268"/>
        <v>0</v>
      </c>
      <c r="F5723">
        <f t="shared" si="269"/>
        <v>0.19677839999999999</v>
      </c>
    </row>
    <row r="5724" spans="1:6" x14ac:dyDescent="0.25">
      <c r="A5724">
        <v>5715</v>
      </c>
      <c r="B5724">
        <f>'Założenia i wyniki'!$E$6*Znorm.Profile!B5724*((100-(24*'Założenia i wyniki'!$E$9))/100)</f>
        <v>0</v>
      </c>
      <c r="C5724">
        <f>'Założenia i wyniki'!$E$8*Znorm.Profile!C5724*(1+'Założenia i wyniki'!$E$10/100)^24</f>
        <v>0.19538469999999999</v>
      </c>
      <c r="D5724">
        <f t="shared" si="267"/>
        <v>0</v>
      </c>
      <c r="E5724">
        <f t="shared" si="268"/>
        <v>0</v>
      </c>
      <c r="F5724">
        <f t="shared" si="269"/>
        <v>0.19538469999999999</v>
      </c>
    </row>
    <row r="5725" spans="1:6" x14ac:dyDescent="0.25">
      <c r="A5725">
        <v>5716</v>
      </c>
      <c r="B5725">
        <f>'Założenia i wyniki'!$E$6*Znorm.Profile!B5725*((100-(24*'Założenia i wyniki'!$E$9))/100)</f>
        <v>0</v>
      </c>
      <c r="C5725">
        <f>'Założenia i wyniki'!$E$8*Znorm.Profile!C5725*(1+'Założenia i wyniki'!$E$10/100)^24</f>
        <v>0.21489930000000002</v>
      </c>
      <c r="D5725">
        <f t="shared" si="267"/>
        <v>0</v>
      </c>
      <c r="E5725">
        <f t="shared" si="268"/>
        <v>0</v>
      </c>
      <c r="F5725">
        <f t="shared" si="269"/>
        <v>0.21489930000000002</v>
      </c>
    </row>
    <row r="5726" spans="1:6" x14ac:dyDescent="0.25">
      <c r="A5726">
        <v>5717</v>
      </c>
      <c r="B5726">
        <f>'Założenia i wyniki'!$E$6*Znorm.Profile!B5726*((100-(24*'Założenia i wyniki'!$E$9))/100)</f>
        <v>0</v>
      </c>
      <c r="C5726">
        <f>'Założenia i wyniki'!$E$8*Znorm.Profile!C5726*(1+'Założenia i wyniki'!$E$10/100)^24</f>
        <v>0.25383994999999998</v>
      </c>
      <c r="D5726">
        <f t="shared" si="267"/>
        <v>0</v>
      </c>
      <c r="E5726">
        <f t="shared" si="268"/>
        <v>0</v>
      </c>
      <c r="F5726">
        <f t="shared" si="269"/>
        <v>0.25383994999999998</v>
      </c>
    </row>
    <row r="5727" spans="1:6" x14ac:dyDescent="0.25">
      <c r="A5727">
        <v>5718</v>
      </c>
      <c r="B5727">
        <f>'Założenia i wyniki'!$E$6*Znorm.Profile!B5727*((100-(24*'Założenia i wyniki'!$E$9))/100)</f>
        <v>0</v>
      </c>
      <c r="C5727">
        <f>'Założenia i wyniki'!$E$8*Znorm.Profile!C5727*(1+'Założenia i wyniki'!$E$10/100)^24</f>
        <v>0.31208449999999999</v>
      </c>
      <c r="D5727">
        <f t="shared" si="267"/>
        <v>0</v>
      </c>
      <c r="E5727">
        <f t="shared" si="268"/>
        <v>0</v>
      </c>
      <c r="F5727">
        <f t="shared" si="269"/>
        <v>0.31208449999999999</v>
      </c>
    </row>
    <row r="5728" spans="1:6" x14ac:dyDescent="0.25">
      <c r="A5728">
        <v>5719</v>
      </c>
      <c r="B5728">
        <f>'Założenia i wyniki'!$E$6*Znorm.Profile!B5728*((100-(24*'Założenia i wyniki'!$E$9))/100)</f>
        <v>0</v>
      </c>
      <c r="C5728">
        <f>'Założenia i wyniki'!$E$8*Znorm.Profile!C5728*(1+'Założenia i wyniki'!$E$10/100)^24</f>
        <v>0.36366295000000004</v>
      </c>
      <c r="D5728">
        <f t="shared" si="267"/>
        <v>0</v>
      </c>
      <c r="E5728">
        <f t="shared" si="268"/>
        <v>0</v>
      </c>
      <c r="F5728">
        <f t="shared" si="269"/>
        <v>0.36366295000000004</v>
      </c>
    </row>
    <row r="5729" spans="1:6" x14ac:dyDescent="0.25">
      <c r="A5729">
        <v>5720</v>
      </c>
      <c r="B5729">
        <f>'Założenia i wyniki'!$E$6*Znorm.Profile!B5729*((100-(24*'Założenia i wyniki'!$E$9))/100)</f>
        <v>0</v>
      </c>
      <c r="C5729">
        <f>'Założenia i wyniki'!$E$8*Znorm.Profile!C5729*(1+'Założenia i wyniki'!$E$10/100)^24</f>
        <v>0.39171895000000001</v>
      </c>
      <c r="D5729">
        <f t="shared" si="267"/>
        <v>0</v>
      </c>
      <c r="E5729">
        <f t="shared" si="268"/>
        <v>0</v>
      </c>
      <c r="F5729">
        <f t="shared" si="269"/>
        <v>0.39171895000000001</v>
      </c>
    </row>
    <row r="5730" spans="1:6" x14ac:dyDescent="0.25">
      <c r="A5730">
        <v>5721</v>
      </c>
      <c r="B5730">
        <f>'Założenia i wyniki'!$E$6*Znorm.Profile!B5730*((100-(24*'Założenia i wyniki'!$E$9))/100)</f>
        <v>0</v>
      </c>
      <c r="C5730">
        <f>'Założenia i wyniki'!$E$8*Znorm.Profile!C5730*(1+'Założenia i wyniki'!$E$10/100)^24</f>
        <v>0.4037075</v>
      </c>
      <c r="D5730">
        <f t="shared" si="267"/>
        <v>0</v>
      </c>
      <c r="E5730">
        <f t="shared" si="268"/>
        <v>0</v>
      </c>
      <c r="F5730">
        <f t="shared" si="269"/>
        <v>0.4037075</v>
      </c>
    </row>
    <row r="5731" spans="1:6" x14ac:dyDescent="0.25">
      <c r="A5731">
        <v>5722</v>
      </c>
      <c r="B5731">
        <f>'Założenia i wyniki'!$E$6*Znorm.Profile!B5731*((100-(24*'Założenia i wyniki'!$E$9))/100)</f>
        <v>0</v>
      </c>
      <c r="C5731">
        <f>'Założenia i wyniki'!$E$8*Znorm.Profile!C5731*(1+'Założenia i wyniki'!$E$10/100)^24</f>
        <v>0.3993717</v>
      </c>
      <c r="D5731">
        <f t="shared" si="267"/>
        <v>0</v>
      </c>
      <c r="E5731">
        <f t="shared" si="268"/>
        <v>0</v>
      </c>
      <c r="F5731">
        <f t="shared" si="269"/>
        <v>0.3993717</v>
      </c>
    </row>
    <row r="5732" spans="1:6" x14ac:dyDescent="0.25">
      <c r="A5732">
        <v>5723</v>
      </c>
      <c r="B5732">
        <f>'Założenia i wyniki'!$E$6*Znorm.Profile!B5732*((100-(24*'Założenia i wyniki'!$E$9))/100)</f>
        <v>0</v>
      </c>
      <c r="C5732">
        <f>'Założenia i wyniki'!$E$8*Znorm.Profile!C5732*(1+'Założenia i wyniki'!$E$10/100)^24</f>
        <v>0.40808109999999997</v>
      </c>
      <c r="D5732">
        <f t="shared" si="267"/>
        <v>0</v>
      </c>
      <c r="E5732">
        <f t="shared" si="268"/>
        <v>0</v>
      </c>
      <c r="F5732">
        <f t="shared" si="269"/>
        <v>0.40808109999999997</v>
      </c>
    </row>
    <row r="5733" spans="1:6" x14ac:dyDescent="0.25">
      <c r="A5733">
        <v>5724</v>
      </c>
      <c r="B5733">
        <f>'Założenia i wyniki'!$E$6*Znorm.Profile!B5733*((100-(24*'Założenia i wyniki'!$E$9))/100)</f>
        <v>0</v>
      </c>
      <c r="C5733">
        <f>'Założenia i wyniki'!$E$8*Znorm.Profile!C5733*(1+'Założenia i wyniki'!$E$10/100)^24</f>
        <v>0.39931535000000001</v>
      </c>
      <c r="D5733">
        <f t="shared" si="267"/>
        <v>0</v>
      </c>
      <c r="E5733">
        <f t="shared" si="268"/>
        <v>0</v>
      </c>
      <c r="F5733">
        <f t="shared" si="269"/>
        <v>0.39931535000000001</v>
      </c>
    </row>
    <row r="5734" spans="1:6" x14ac:dyDescent="0.25">
      <c r="A5734">
        <v>5725</v>
      </c>
      <c r="B5734">
        <f>'Założenia i wyniki'!$E$6*Znorm.Profile!B5734*((100-(24*'Założenia i wyniki'!$E$9))/100)</f>
        <v>0</v>
      </c>
      <c r="C5734">
        <f>'Założenia i wyniki'!$E$8*Znorm.Profile!C5734*(1+'Założenia i wyniki'!$E$10/100)^24</f>
        <v>0.39578874999999997</v>
      </c>
      <c r="D5734">
        <f t="shared" si="267"/>
        <v>0</v>
      </c>
      <c r="E5734">
        <f t="shared" si="268"/>
        <v>0</v>
      </c>
      <c r="F5734">
        <f t="shared" si="269"/>
        <v>0.39578874999999997</v>
      </c>
    </row>
    <row r="5735" spans="1:6" x14ac:dyDescent="0.25">
      <c r="A5735">
        <v>5726</v>
      </c>
      <c r="B5735">
        <f>'Założenia i wyniki'!$E$6*Znorm.Profile!B5735*((100-(24*'Założenia i wyniki'!$E$9))/100)</f>
        <v>0</v>
      </c>
      <c r="C5735">
        <f>'Założenia i wyniki'!$E$8*Znorm.Profile!C5735*(1+'Założenia i wyniki'!$E$10/100)^24</f>
        <v>0.38644200000000001</v>
      </c>
      <c r="D5735">
        <f t="shared" si="267"/>
        <v>0</v>
      </c>
      <c r="E5735">
        <f t="shared" si="268"/>
        <v>0</v>
      </c>
      <c r="F5735">
        <f t="shared" si="269"/>
        <v>0.38644200000000001</v>
      </c>
    </row>
    <row r="5736" spans="1:6" x14ac:dyDescent="0.25">
      <c r="A5736">
        <v>5727</v>
      </c>
      <c r="B5736">
        <f>'Założenia i wyniki'!$E$6*Znorm.Profile!B5736*((100-(24*'Założenia i wyniki'!$E$9))/100)</f>
        <v>0</v>
      </c>
      <c r="C5736">
        <f>'Założenia i wyniki'!$E$8*Znorm.Profile!C5736*(1+'Założenia i wyniki'!$E$10/100)^24</f>
        <v>0.39554410000000001</v>
      </c>
      <c r="D5736">
        <f t="shared" si="267"/>
        <v>0</v>
      </c>
      <c r="E5736">
        <f t="shared" si="268"/>
        <v>0</v>
      </c>
      <c r="F5736">
        <f t="shared" si="269"/>
        <v>0.39554410000000001</v>
      </c>
    </row>
    <row r="5737" spans="1:6" x14ac:dyDescent="0.25">
      <c r="A5737">
        <v>5728</v>
      </c>
      <c r="B5737">
        <f>'Założenia i wyniki'!$E$6*Znorm.Profile!B5737*((100-(24*'Założenia i wyniki'!$E$9))/100)</f>
        <v>0</v>
      </c>
      <c r="C5737">
        <f>'Założenia i wyniki'!$E$8*Znorm.Profile!C5737*(1+'Założenia i wyniki'!$E$10/100)^24</f>
        <v>0.40159174999999997</v>
      </c>
      <c r="D5737">
        <f t="shared" si="267"/>
        <v>0</v>
      </c>
      <c r="E5737">
        <f t="shared" si="268"/>
        <v>0</v>
      </c>
      <c r="F5737">
        <f t="shared" si="269"/>
        <v>0.40159174999999997</v>
      </c>
    </row>
    <row r="5738" spans="1:6" x14ac:dyDescent="0.25">
      <c r="A5738">
        <v>5729</v>
      </c>
      <c r="B5738">
        <f>'Założenia i wyniki'!$E$6*Znorm.Profile!B5738*((100-(24*'Założenia i wyniki'!$E$9))/100)</f>
        <v>0</v>
      </c>
      <c r="C5738">
        <f>'Założenia i wyniki'!$E$8*Znorm.Profile!C5738*(1+'Założenia i wyniki'!$E$10/100)^24</f>
        <v>0.41883694999999999</v>
      </c>
      <c r="D5738">
        <f t="shared" si="267"/>
        <v>0</v>
      </c>
      <c r="E5738">
        <f t="shared" si="268"/>
        <v>0</v>
      </c>
      <c r="F5738">
        <f t="shared" si="269"/>
        <v>0.41883694999999999</v>
      </c>
    </row>
    <row r="5739" spans="1:6" x14ac:dyDescent="0.25">
      <c r="A5739">
        <v>5730</v>
      </c>
      <c r="B5739">
        <f>'Założenia i wyniki'!$E$6*Znorm.Profile!B5739*((100-(24*'Założenia i wyniki'!$E$9))/100)</f>
        <v>0</v>
      </c>
      <c r="C5739">
        <f>'Założenia i wyniki'!$E$8*Znorm.Profile!C5739*(1+'Założenia i wyniki'!$E$10/100)^24</f>
        <v>0.44006934999999997</v>
      </c>
      <c r="D5739">
        <f t="shared" si="267"/>
        <v>0</v>
      </c>
      <c r="E5739">
        <f t="shared" si="268"/>
        <v>0</v>
      </c>
      <c r="F5739">
        <f t="shared" si="269"/>
        <v>0.44006934999999997</v>
      </c>
    </row>
    <row r="5740" spans="1:6" x14ac:dyDescent="0.25">
      <c r="A5740">
        <v>5731</v>
      </c>
      <c r="B5740">
        <f>'Założenia i wyniki'!$E$6*Znorm.Profile!B5740*((100-(24*'Założenia i wyniki'!$E$9))/100)</f>
        <v>0</v>
      </c>
      <c r="C5740">
        <f>'Założenia i wyniki'!$E$8*Znorm.Profile!C5740*(1+'Założenia i wyniki'!$E$10/100)^24</f>
        <v>0.49425144999999998</v>
      </c>
      <c r="D5740">
        <f t="shared" si="267"/>
        <v>0</v>
      </c>
      <c r="E5740">
        <f t="shared" si="268"/>
        <v>0</v>
      </c>
      <c r="F5740">
        <f t="shared" si="269"/>
        <v>0.49425144999999998</v>
      </c>
    </row>
    <row r="5741" spans="1:6" x14ac:dyDescent="0.25">
      <c r="A5741">
        <v>5732</v>
      </c>
      <c r="B5741">
        <f>'Założenia i wyniki'!$E$6*Znorm.Profile!B5741*((100-(24*'Założenia i wyniki'!$E$9))/100)</f>
        <v>0</v>
      </c>
      <c r="C5741">
        <f>'Założenia i wyniki'!$E$8*Znorm.Profile!C5741*(1+'Założenia i wyniki'!$E$10/100)^24</f>
        <v>0.53130805000000003</v>
      </c>
      <c r="D5741">
        <f t="shared" si="267"/>
        <v>0</v>
      </c>
      <c r="E5741">
        <f t="shared" si="268"/>
        <v>0</v>
      </c>
      <c r="F5741">
        <f t="shared" si="269"/>
        <v>0.53130805000000003</v>
      </c>
    </row>
    <row r="5742" spans="1:6" x14ac:dyDescent="0.25">
      <c r="A5742">
        <v>5733</v>
      </c>
      <c r="B5742">
        <f>'Założenia i wyniki'!$E$6*Znorm.Profile!B5742*((100-(24*'Założenia i wyniki'!$E$9))/100)</f>
        <v>0</v>
      </c>
      <c r="C5742">
        <f>'Założenia i wyniki'!$E$8*Znorm.Profile!C5742*(1+'Założenia i wyniki'!$E$10/100)^24</f>
        <v>0.47891129999999998</v>
      </c>
      <c r="D5742">
        <f t="shared" si="267"/>
        <v>0</v>
      </c>
      <c r="E5742">
        <f t="shared" si="268"/>
        <v>0</v>
      </c>
      <c r="F5742">
        <f t="shared" si="269"/>
        <v>0.47891129999999998</v>
      </c>
    </row>
    <row r="5743" spans="1:6" x14ac:dyDescent="0.25">
      <c r="A5743">
        <v>5734</v>
      </c>
      <c r="B5743">
        <f>'Założenia i wyniki'!$E$6*Znorm.Profile!B5743*((100-(24*'Założenia i wyniki'!$E$9))/100)</f>
        <v>0</v>
      </c>
      <c r="C5743">
        <f>'Założenia i wyniki'!$E$8*Znorm.Profile!C5743*(1+'Założenia i wyniki'!$E$10/100)^24</f>
        <v>0.39135565000000005</v>
      </c>
      <c r="D5743">
        <f t="shared" si="267"/>
        <v>0</v>
      </c>
      <c r="E5743">
        <f t="shared" si="268"/>
        <v>0</v>
      </c>
      <c r="F5743">
        <f t="shared" si="269"/>
        <v>0.39135565000000005</v>
      </c>
    </row>
    <row r="5744" spans="1:6" x14ac:dyDescent="0.25">
      <c r="A5744">
        <v>5735</v>
      </c>
      <c r="B5744">
        <f>'Założenia i wyniki'!$E$6*Znorm.Profile!B5744*((100-(24*'Założenia i wyniki'!$E$9))/100)</f>
        <v>0</v>
      </c>
      <c r="C5744">
        <f>'Założenia i wyniki'!$E$8*Znorm.Profile!C5744*(1+'Założenia i wyniki'!$E$10/100)^24</f>
        <v>0.30756074999999999</v>
      </c>
      <c r="D5744">
        <f t="shared" si="267"/>
        <v>0</v>
      </c>
      <c r="E5744">
        <f t="shared" si="268"/>
        <v>0</v>
      </c>
      <c r="F5744">
        <f t="shared" si="269"/>
        <v>0.30756074999999999</v>
      </c>
    </row>
    <row r="5745" spans="1:6" x14ac:dyDescent="0.25">
      <c r="A5745">
        <v>5736</v>
      </c>
      <c r="B5745">
        <f>'Założenia i wyniki'!$E$6*Znorm.Profile!B5745*((100-(24*'Założenia i wyniki'!$E$9))/100)</f>
        <v>0</v>
      </c>
      <c r="C5745">
        <f>'Założenia i wyniki'!$E$8*Znorm.Profile!C5745*(1+'Założenia i wyniki'!$E$10/100)^24</f>
        <v>0.24627715</v>
      </c>
      <c r="D5745">
        <f t="shared" si="267"/>
        <v>0</v>
      </c>
      <c r="E5745">
        <f t="shared" si="268"/>
        <v>0</v>
      </c>
      <c r="F5745">
        <f t="shared" si="269"/>
        <v>0.24627715</v>
      </c>
    </row>
    <row r="5746" spans="1:6" x14ac:dyDescent="0.25">
      <c r="A5746">
        <v>5737</v>
      </c>
      <c r="B5746">
        <f>'Założenia i wyniki'!$E$6*Znorm.Profile!B5746*((100-(24*'Założenia i wyniki'!$E$9))/100)</f>
        <v>0</v>
      </c>
      <c r="C5746">
        <f>'Założenia i wyniki'!$E$8*Znorm.Profile!C5746*(1+'Założenia i wyniki'!$E$10/100)^24</f>
        <v>0.21060760000000001</v>
      </c>
      <c r="D5746">
        <f t="shared" si="267"/>
        <v>0</v>
      </c>
      <c r="E5746">
        <f t="shared" si="268"/>
        <v>0</v>
      </c>
      <c r="F5746">
        <f t="shared" si="269"/>
        <v>0.21060760000000001</v>
      </c>
    </row>
    <row r="5747" spans="1:6" x14ac:dyDescent="0.25">
      <c r="A5747">
        <v>5738</v>
      </c>
      <c r="B5747">
        <f>'Założenia i wyniki'!$E$6*Znorm.Profile!B5747*((100-(24*'Założenia i wyniki'!$E$9))/100)</f>
        <v>0</v>
      </c>
      <c r="C5747">
        <f>'Założenia i wyniki'!$E$8*Znorm.Profile!C5747*(1+'Założenia i wyniki'!$E$10/100)^24</f>
        <v>0.1970626</v>
      </c>
      <c r="D5747">
        <f t="shared" si="267"/>
        <v>0</v>
      </c>
      <c r="E5747">
        <f t="shared" si="268"/>
        <v>0</v>
      </c>
      <c r="F5747">
        <f t="shared" si="269"/>
        <v>0.1970626</v>
      </c>
    </row>
    <row r="5748" spans="1:6" x14ac:dyDescent="0.25">
      <c r="A5748">
        <v>5739</v>
      </c>
      <c r="B5748">
        <f>'Założenia i wyniki'!$E$6*Znorm.Profile!B5748*((100-(24*'Założenia i wyniki'!$E$9))/100)</f>
        <v>0</v>
      </c>
      <c r="C5748">
        <f>'Założenia i wyniki'!$E$8*Znorm.Profile!C5748*(1+'Założenia i wyniki'!$E$10/100)^24</f>
        <v>0.19660234999999998</v>
      </c>
      <c r="D5748">
        <f t="shared" si="267"/>
        <v>0</v>
      </c>
      <c r="E5748">
        <f t="shared" si="268"/>
        <v>0</v>
      </c>
      <c r="F5748">
        <f t="shared" si="269"/>
        <v>0.19660234999999998</v>
      </c>
    </row>
    <row r="5749" spans="1:6" x14ac:dyDescent="0.25">
      <c r="A5749">
        <v>5740</v>
      </c>
      <c r="B5749">
        <f>'Założenia i wyniki'!$E$6*Znorm.Profile!B5749*((100-(24*'Założenia i wyniki'!$E$9))/100)</f>
        <v>0</v>
      </c>
      <c r="C5749">
        <f>'Założenia i wyniki'!$E$8*Znorm.Profile!C5749*(1+'Założenia i wyniki'!$E$10/100)^24</f>
        <v>0.21287805000000001</v>
      </c>
      <c r="D5749">
        <f t="shared" si="267"/>
        <v>0</v>
      </c>
      <c r="E5749">
        <f t="shared" si="268"/>
        <v>0</v>
      </c>
      <c r="F5749">
        <f t="shared" si="269"/>
        <v>0.21287805000000001</v>
      </c>
    </row>
    <row r="5750" spans="1:6" x14ac:dyDescent="0.25">
      <c r="A5750">
        <v>5741</v>
      </c>
      <c r="B5750">
        <f>'Założenia i wyniki'!$E$6*Znorm.Profile!B5750*((100-(24*'Założenia i wyniki'!$E$9))/100)</f>
        <v>0</v>
      </c>
      <c r="C5750">
        <f>'Założenia i wyniki'!$E$8*Znorm.Profile!C5750*(1+'Założenia i wyniki'!$E$10/100)^24</f>
        <v>0.25424279999999999</v>
      </c>
      <c r="D5750">
        <f t="shared" si="267"/>
        <v>0</v>
      </c>
      <c r="E5750">
        <f t="shared" si="268"/>
        <v>0</v>
      </c>
      <c r="F5750">
        <f t="shared" si="269"/>
        <v>0.25424279999999999</v>
      </c>
    </row>
    <row r="5751" spans="1:6" x14ac:dyDescent="0.25">
      <c r="A5751">
        <v>5742</v>
      </c>
      <c r="B5751">
        <f>'Założenia i wyniki'!$E$6*Znorm.Profile!B5751*((100-(24*'Założenia i wyniki'!$E$9))/100)</f>
        <v>0</v>
      </c>
      <c r="C5751">
        <f>'Założenia i wyniki'!$E$8*Znorm.Profile!C5751*(1+'Założenia i wyniki'!$E$10/100)^24</f>
        <v>0.30686215</v>
      </c>
      <c r="D5751">
        <f t="shared" si="267"/>
        <v>0</v>
      </c>
      <c r="E5751">
        <f t="shared" si="268"/>
        <v>0</v>
      </c>
      <c r="F5751">
        <f t="shared" si="269"/>
        <v>0.30686215</v>
      </c>
    </row>
    <row r="5752" spans="1:6" x14ac:dyDescent="0.25">
      <c r="A5752">
        <v>5743</v>
      </c>
      <c r="B5752">
        <f>'Założenia i wyniki'!$E$6*Znorm.Profile!B5752*((100-(24*'Założenia i wyniki'!$E$9))/100)</f>
        <v>0</v>
      </c>
      <c r="C5752">
        <f>'Założenia i wyniki'!$E$8*Znorm.Profile!C5752*(1+'Założenia i wyniki'!$E$10/100)^24</f>
        <v>0.35231804999999999</v>
      </c>
      <c r="D5752">
        <f t="shared" si="267"/>
        <v>0</v>
      </c>
      <c r="E5752">
        <f t="shared" si="268"/>
        <v>0</v>
      </c>
      <c r="F5752">
        <f t="shared" si="269"/>
        <v>0.35231804999999999</v>
      </c>
    </row>
    <row r="5753" spans="1:6" x14ac:dyDescent="0.25">
      <c r="A5753">
        <v>5744</v>
      </c>
      <c r="B5753">
        <f>'Założenia i wyniki'!$E$6*Znorm.Profile!B5753*((100-(24*'Założenia i wyniki'!$E$9))/100)</f>
        <v>0</v>
      </c>
      <c r="C5753">
        <f>'Założenia i wyniki'!$E$8*Znorm.Profile!C5753*(1+'Założenia i wyniki'!$E$10/100)^24</f>
        <v>0.3927175</v>
      </c>
      <c r="D5753">
        <f t="shared" si="267"/>
        <v>0</v>
      </c>
      <c r="E5753">
        <f t="shared" si="268"/>
        <v>0</v>
      </c>
      <c r="F5753">
        <f t="shared" si="269"/>
        <v>0.3927175</v>
      </c>
    </row>
    <row r="5754" spans="1:6" x14ac:dyDescent="0.25">
      <c r="A5754">
        <v>5745</v>
      </c>
      <c r="B5754">
        <f>'Założenia i wyniki'!$E$6*Znorm.Profile!B5754*((100-(24*'Założenia i wyniki'!$E$9))/100)</f>
        <v>0</v>
      </c>
      <c r="C5754">
        <f>'Założenia i wyniki'!$E$8*Znorm.Profile!C5754*(1+'Założenia i wyniki'!$E$10/100)^24</f>
        <v>0.40812975000000001</v>
      </c>
      <c r="D5754">
        <f t="shared" si="267"/>
        <v>0</v>
      </c>
      <c r="E5754">
        <f t="shared" si="268"/>
        <v>0</v>
      </c>
      <c r="F5754">
        <f t="shared" si="269"/>
        <v>0.40812975000000001</v>
      </c>
    </row>
    <row r="5755" spans="1:6" x14ac:dyDescent="0.25">
      <c r="A5755">
        <v>5746</v>
      </c>
      <c r="B5755">
        <f>'Założenia i wyniki'!$E$6*Znorm.Profile!B5755*((100-(24*'Założenia i wyniki'!$E$9))/100)</f>
        <v>0</v>
      </c>
      <c r="C5755">
        <f>'Założenia i wyniki'!$E$8*Znorm.Profile!C5755*(1+'Założenia i wyniki'!$E$10/100)^24</f>
        <v>0.4020513</v>
      </c>
      <c r="D5755">
        <f t="shared" si="267"/>
        <v>0</v>
      </c>
      <c r="E5755">
        <f t="shared" si="268"/>
        <v>0</v>
      </c>
      <c r="F5755">
        <f t="shared" si="269"/>
        <v>0.4020513</v>
      </c>
    </row>
    <row r="5756" spans="1:6" x14ac:dyDescent="0.25">
      <c r="A5756">
        <v>5747</v>
      </c>
      <c r="B5756">
        <f>'Założenia i wyniki'!$E$6*Znorm.Profile!B5756*((100-(24*'Założenia i wyniki'!$E$9))/100)</f>
        <v>0</v>
      </c>
      <c r="C5756">
        <f>'Założenia i wyniki'!$E$8*Znorm.Profile!C5756*(1+'Założenia i wyniki'!$E$10/100)^24</f>
        <v>0.40108495</v>
      </c>
      <c r="D5756">
        <f t="shared" si="267"/>
        <v>0</v>
      </c>
      <c r="E5756">
        <f t="shared" si="268"/>
        <v>0</v>
      </c>
      <c r="F5756">
        <f t="shared" si="269"/>
        <v>0.40108495</v>
      </c>
    </row>
    <row r="5757" spans="1:6" x14ac:dyDescent="0.25">
      <c r="A5757">
        <v>5748</v>
      </c>
      <c r="B5757">
        <f>'Założenia i wyniki'!$E$6*Znorm.Profile!B5757*((100-(24*'Założenia i wyniki'!$E$9))/100)</f>
        <v>0</v>
      </c>
      <c r="C5757">
        <f>'Założenia i wyniki'!$E$8*Znorm.Profile!C5757*(1+'Założenia i wyniki'!$E$10/100)^24</f>
        <v>0.39871999999999996</v>
      </c>
      <c r="D5757">
        <f t="shared" si="267"/>
        <v>0</v>
      </c>
      <c r="E5757">
        <f t="shared" si="268"/>
        <v>0</v>
      </c>
      <c r="F5757">
        <f t="shared" si="269"/>
        <v>0.39871999999999996</v>
      </c>
    </row>
    <row r="5758" spans="1:6" x14ac:dyDescent="0.25">
      <c r="A5758">
        <v>5749</v>
      </c>
      <c r="B5758">
        <f>'Założenia i wyniki'!$E$6*Znorm.Profile!B5758*((100-(24*'Założenia i wyniki'!$E$9))/100)</f>
        <v>0</v>
      </c>
      <c r="C5758">
        <f>'Założenia i wyniki'!$E$8*Znorm.Profile!C5758*(1+'Założenia i wyniki'!$E$10/100)^24</f>
        <v>0.39828144999999998</v>
      </c>
      <c r="D5758">
        <f t="shared" si="267"/>
        <v>0</v>
      </c>
      <c r="E5758">
        <f t="shared" si="268"/>
        <v>0</v>
      </c>
      <c r="F5758">
        <f t="shared" si="269"/>
        <v>0.39828144999999998</v>
      </c>
    </row>
    <row r="5759" spans="1:6" x14ac:dyDescent="0.25">
      <c r="A5759">
        <v>5750</v>
      </c>
      <c r="B5759">
        <f>'Założenia i wyniki'!$E$6*Znorm.Profile!B5759*((100-(24*'Założenia i wyniki'!$E$9))/100)</f>
        <v>0</v>
      </c>
      <c r="C5759">
        <f>'Założenia i wyniki'!$E$8*Znorm.Profile!C5759*(1+'Założenia i wyniki'!$E$10/100)^24</f>
        <v>0.39012085000000002</v>
      </c>
      <c r="D5759">
        <f t="shared" si="267"/>
        <v>0</v>
      </c>
      <c r="E5759">
        <f t="shared" si="268"/>
        <v>0</v>
      </c>
      <c r="F5759">
        <f t="shared" si="269"/>
        <v>0.39012085000000002</v>
      </c>
    </row>
    <row r="5760" spans="1:6" x14ac:dyDescent="0.25">
      <c r="A5760">
        <v>5751</v>
      </c>
      <c r="B5760">
        <f>'Założenia i wyniki'!$E$6*Znorm.Profile!B5760*((100-(24*'Założenia i wyniki'!$E$9))/100)</f>
        <v>0</v>
      </c>
      <c r="C5760">
        <f>'Założenia i wyniki'!$E$8*Znorm.Profile!C5760*(1+'Założenia i wyniki'!$E$10/100)^24</f>
        <v>0.39511325000000003</v>
      </c>
      <c r="D5760">
        <f t="shared" si="267"/>
        <v>0</v>
      </c>
      <c r="E5760">
        <f t="shared" si="268"/>
        <v>0</v>
      </c>
      <c r="F5760">
        <f t="shared" si="269"/>
        <v>0.39511325000000003</v>
      </c>
    </row>
    <row r="5761" spans="1:6" x14ac:dyDescent="0.25">
      <c r="A5761">
        <v>5752</v>
      </c>
      <c r="B5761">
        <f>'Założenia i wyniki'!$E$6*Znorm.Profile!B5761*((100-(24*'Założenia i wyniki'!$E$9))/100)</f>
        <v>0</v>
      </c>
      <c r="C5761">
        <f>'Założenia i wyniki'!$E$8*Znorm.Profile!C5761*(1+'Założenia i wyniki'!$E$10/100)^24</f>
        <v>0.41251140000000003</v>
      </c>
      <c r="D5761">
        <f t="shared" si="267"/>
        <v>0</v>
      </c>
      <c r="E5761">
        <f t="shared" si="268"/>
        <v>0</v>
      </c>
      <c r="F5761">
        <f t="shared" si="269"/>
        <v>0.41251140000000003</v>
      </c>
    </row>
    <row r="5762" spans="1:6" x14ac:dyDescent="0.25">
      <c r="A5762">
        <v>5753</v>
      </c>
      <c r="B5762">
        <f>'Założenia i wyniki'!$E$6*Znorm.Profile!B5762*((100-(24*'Założenia i wyniki'!$E$9))/100)</f>
        <v>0</v>
      </c>
      <c r="C5762">
        <f>'Założenia i wyniki'!$E$8*Znorm.Profile!C5762*(1+'Założenia i wyniki'!$E$10/100)^24</f>
        <v>0.42259420000000003</v>
      </c>
      <c r="D5762">
        <f t="shared" si="267"/>
        <v>0</v>
      </c>
      <c r="E5762">
        <f t="shared" si="268"/>
        <v>0</v>
      </c>
      <c r="F5762">
        <f t="shared" si="269"/>
        <v>0.42259420000000003</v>
      </c>
    </row>
    <row r="5763" spans="1:6" x14ac:dyDescent="0.25">
      <c r="A5763">
        <v>5754</v>
      </c>
      <c r="B5763">
        <f>'Założenia i wyniki'!$E$6*Znorm.Profile!B5763*((100-(24*'Założenia i wyniki'!$E$9))/100)</f>
        <v>0</v>
      </c>
      <c r="C5763">
        <f>'Założenia i wyniki'!$E$8*Znorm.Profile!C5763*(1+'Założenia i wyniki'!$E$10/100)^24</f>
        <v>0.43699634999999998</v>
      </c>
      <c r="D5763">
        <f t="shared" si="267"/>
        <v>0</v>
      </c>
      <c r="E5763">
        <f t="shared" si="268"/>
        <v>0</v>
      </c>
      <c r="F5763">
        <f t="shared" si="269"/>
        <v>0.43699634999999998</v>
      </c>
    </row>
    <row r="5764" spans="1:6" x14ac:dyDescent="0.25">
      <c r="A5764">
        <v>5755</v>
      </c>
      <c r="B5764">
        <f>'Założenia i wyniki'!$E$6*Znorm.Profile!B5764*((100-(24*'Założenia i wyniki'!$E$9))/100)</f>
        <v>0</v>
      </c>
      <c r="C5764">
        <f>'Założenia i wyniki'!$E$8*Znorm.Profile!C5764*(1+'Założenia i wyniki'!$E$10/100)^24</f>
        <v>0.48961814999999997</v>
      </c>
      <c r="D5764">
        <f t="shared" si="267"/>
        <v>0</v>
      </c>
      <c r="E5764">
        <f t="shared" si="268"/>
        <v>0</v>
      </c>
      <c r="F5764">
        <f t="shared" si="269"/>
        <v>0.48961814999999997</v>
      </c>
    </row>
    <row r="5765" spans="1:6" x14ac:dyDescent="0.25">
      <c r="A5765">
        <v>5756</v>
      </c>
      <c r="B5765">
        <f>'Założenia i wyniki'!$E$6*Znorm.Profile!B5765*((100-(24*'Założenia i wyniki'!$E$9))/100)</f>
        <v>0</v>
      </c>
      <c r="C5765">
        <f>'Założenia i wyniki'!$E$8*Znorm.Profile!C5765*(1+'Założenia i wyniki'!$E$10/100)^24</f>
        <v>0.52570910000000004</v>
      </c>
      <c r="D5765">
        <f t="shared" si="267"/>
        <v>0</v>
      </c>
      <c r="E5765">
        <f t="shared" si="268"/>
        <v>0</v>
      </c>
      <c r="F5765">
        <f t="shared" si="269"/>
        <v>0.52570910000000004</v>
      </c>
    </row>
    <row r="5766" spans="1:6" x14ac:dyDescent="0.25">
      <c r="A5766">
        <v>5757</v>
      </c>
      <c r="B5766">
        <f>'Założenia i wyniki'!$E$6*Znorm.Profile!B5766*((100-(24*'Założenia i wyniki'!$E$9))/100)</f>
        <v>0</v>
      </c>
      <c r="C5766">
        <f>'Założenia i wyniki'!$E$8*Znorm.Profile!C5766*(1+'Założenia i wyniki'!$E$10/100)^24</f>
        <v>0.47805065000000002</v>
      </c>
      <c r="D5766">
        <f t="shared" si="267"/>
        <v>0</v>
      </c>
      <c r="E5766">
        <f t="shared" si="268"/>
        <v>0</v>
      </c>
      <c r="F5766">
        <f t="shared" si="269"/>
        <v>0.47805065000000002</v>
      </c>
    </row>
    <row r="5767" spans="1:6" x14ac:dyDescent="0.25">
      <c r="A5767">
        <v>5758</v>
      </c>
      <c r="B5767">
        <f>'Założenia i wyniki'!$E$6*Znorm.Profile!B5767*((100-(24*'Założenia i wyniki'!$E$9))/100)</f>
        <v>0</v>
      </c>
      <c r="C5767">
        <f>'Założenia i wyniki'!$E$8*Znorm.Profile!C5767*(1+'Założenia i wyniki'!$E$10/100)^24</f>
        <v>0.39315290000000003</v>
      </c>
      <c r="D5767">
        <f t="shared" si="267"/>
        <v>0</v>
      </c>
      <c r="E5767">
        <f t="shared" si="268"/>
        <v>0</v>
      </c>
      <c r="F5767">
        <f t="shared" si="269"/>
        <v>0.39315290000000003</v>
      </c>
    </row>
    <row r="5768" spans="1:6" x14ac:dyDescent="0.25">
      <c r="A5768">
        <v>5759</v>
      </c>
      <c r="B5768">
        <f>'Założenia i wyniki'!$E$6*Znorm.Profile!B5768*((100-(24*'Założenia i wyniki'!$E$9))/100)</f>
        <v>0</v>
      </c>
      <c r="C5768">
        <f>'Założenia i wyniki'!$E$8*Znorm.Profile!C5768*(1+'Założenia i wyniki'!$E$10/100)^24</f>
        <v>0.22927240000000002</v>
      </c>
      <c r="D5768">
        <f t="shared" si="267"/>
        <v>0</v>
      </c>
      <c r="E5768">
        <f t="shared" si="268"/>
        <v>0</v>
      </c>
      <c r="F5768">
        <f t="shared" si="269"/>
        <v>0.22927240000000002</v>
      </c>
    </row>
    <row r="5769" spans="1:6" x14ac:dyDescent="0.25">
      <c r="A5769">
        <v>5760</v>
      </c>
      <c r="B5769">
        <f>'Założenia i wyniki'!$E$6*Znorm.Profile!B5769*((100-(24*'Założenia i wyniki'!$E$9))/100)</f>
        <v>0</v>
      </c>
      <c r="C5769">
        <f>'Założenia i wyniki'!$E$8*Znorm.Profile!C5769*(1+'Założenia i wyniki'!$E$10/100)^24</f>
        <v>0.25902415000000001</v>
      </c>
      <c r="D5769">
        <f t="shared" si="267"/>
        <v>0</v>
      </c>
      <c r="E5769">
        <f t="shared" si="268"/>
        <v>0</v>
      </c>
      <c r="F5769">
        <f t="shared" si="269"/>
        <v>0.25902415000000001</v>
      </c>
    </row>
    <row r="5770" spans="1:6" x14ac:dyDescent="0.25">
      <c r="A5770">
        <v>5761</v>
      </c>
      <c r="B5770">
        <f>'Założenia i wyniki'!$E$6*Znorm.Profile!B5770*((100-(24*'Założenia i wyniki'!$E$9))/100)</f>
        <v>0</v>
      </c>
      <c r="C5770">
        <f>'Założenia i wyniki'!$E$8*Znorm.Profile!C5770*(1+'Założenia i wyniki'!$E$10/100)^24</f>
        <v>0.22203754999999997</v>
      </c>
      <c r="D5770">
        <f t="shared" si="267"/>
        <v>0</v>
      </c>
      <c r="E5770">
        <f t="shared" si="268"/>
        <v>0</v>
      </c>
      <c r="F5770">
        <f t="shared" si="269"/>
        <v>0.22203754999999997</v>
      </c>
    </row>
    <row r="5771" spans="1:6" x14ac:dyDescent="0.25">
      <c r="A5771">
        <v>5762</v>
      </c>
      <c r="B5771">
        <f>'Założenia i wyniki'!$E$6*Znorm.Profile!B5771*((100-(24*'Założenia i wyniki'!$E$9))/100)</f>
        <v>0</v>
      </c>
      <c r="C5771">
        <f>'Założenia i wyniki'!$E$8*Znorm.Profile!C5771*(1+'Założenia i wyniki'!$E$10/100)^24</f>
        <v>0.20185025000000001</v>
      </c>
      <c r="D5771">
        <f t="shared" ref="D5771:D5834" si="270">IF(B5771&lt;=C5771,B5771,C5771)</f>
        <v>0</v>
      </c>
      <c r="E5771">
        <f t="shared" ref="E5771:E5834" si="271">IF(B5771&gt;C5771,B5771-C5771,0)</f>
        <v>0</v>
      </c>
      <c r="F5771">
        <f t="shared" ref="F5771:F5834" si="272">IF(B5771&lt;C5771,C5771-B5771,0)</f>
        <v>0.20185025000000001</v>
      </c>
    </row>
    <row r="5772" spans="1:6" x14ac:dyDescent="0.25">
      <c r="A5772">
        <v>5763</v>
      </c>
      <c r="B5772">
        <f>'Założenia i wyniki'!$E$6*Znorm.Profile!B5772*((100-(24*'Założenia i wyniki'!$E$9))/100)</f>
        <v>0</v>
      </c>
      <c r="C5772">
        <f>'Założenia i wyniki'!$E$8*Znorm.Profile!C5772*(1+'Założenia i wyniki'!$E$10/100)^24</f>
        <v>0.19744865</v>
      </c>
      <c r="D5772">
        <f t="shared" si="270"/>
        <v>0</v>
      </c>
      <c r="E5772">
        <f t="shared" si="271"/>
        <v>0</v>
      </c>
      <c r="F5772">
        <f t="shared" si="272"/>
        <v>0.19744865</v>
      </c>
    </row>
    <row r="5773" spans="1:6" x14ac:dyDescent="0.25">
      <c r="A5773">
        <v>5764</v>
      </c>
      <c r="B5773">
        <f>'Założenia i wyniki'!$E$6*Znorm.Profile!B5773*((100-(24*'Założenia i wyniki'!$E$9))/100)</f>
        <v>0</v>
      </c>
      <c r="C5773">
        <f>'Założenia i wyniki'!$E$8*Znorm.Profile!C5773*(1+'Założenia i wyniki'!$E$10/100)^24</f>
        <v>0.20876415000000001</v>
      </c>
      <c r="D5773">
        <f t="shared" si="270"/>
        <v>0</v>
      </c>
      <c r="E5773">
        <f t="shared" si="271"/>
        <v>0</v>
      </c>
      <c r="F5773">
        <f t="shared" si="272"/>
        <v>0.20876415000000001</v>
      </c>
    </row>
    <row r="5774" spans="1:6" x14ac:dyDescent="0.25">
      <c r="A5774">
        <v>5765</v>
      </c>
      <c r="B5774">
        <f>'Założenia i wyniki'!$E$6*Znorm.Profile!B5774*((100-(24*'Założenia i wyniki'!$E$9))/100)</f>
        <v>0</v>
      </c>
      <c r="C5774">
        <f>'Założenia i wyniki'!$E$8*Znorm.Profile!C5774*(1+'Założenia i wyniki'!$E$10/100)^24</f>
        <v>0.23594305000000002</v>
      </c>
      <c r="D5774">
        <f t="shared" si="270"/>
        <v>0</v>
      </c>
      <c r="E5774">
        <f t="shared" si="271"/>
        <v>0</v>
      </c>
      <c r="F5774">
        <f t="shared" si="272"/>
        <v>0.23594305000000002</v>
      </c>
    </row>
    <row r="5775" spans="1:6" x14ac:dyDescent="0.25">
      <c r="A5775">
        <v>5766</v>
      </c>
      <c r="B5775">
        <f>'Założenia i wyniki'!$E$6*Znorm.Profile!B5775*((100-(24*'Założenia i wyniki'!$E$9))/100)</f>
        <v>0</v>
      </c>
      <c r="C5775">
        <f>'Założenia i wyniki'!$E$8*Znorm.Profile!C5775*(1+'Założenia i wyniki'!$E$10/100)^24</f>
        <v>0.28461475000000003</v>
      </c>
      <c r="D5775">
        <f t="shared" si="270"/>
        <v>0</v>
      </c>
      <c r="E5775">
        <f t="shared" si="271"/>
        <v>0</v>
      </c>
      <c r="F5775">
        <f t="shared" si="272"/>
        <v>0.28461475000000003</v>
      </c>
    </row>
    <row r="5776" spans="1:6" x14ac:dyDescent="0.25">
      <c r="A5776">
        <v>5767</v>
      </c>
      <c r="B5776">
        <f>'Założenia i wyniki'!$E$6*Znorm.Profile!B5776*((100-(24*'Założenia i wyniki'!$E$9))/100)</f>
        <v>0</v>
      </c>
      <c r="C5776">
        <f>'Założenia i wyniki'!$E$8*Znorm.Profile!C5776*(1+'Założenia i wyniki'!$E$10/100)^24</f>
        <v>0.34340845000000003</v>
      </c>
      <c r="D5776">
        <f t="shared" si="270"/>
        <v>0</v>
      </c>
      <c r="E5776">
        <f t="shared" si="271"/>
        <v>0</v>
      </c>
      <c r="F5776">
        <f t="shared" si="272"/>
        <v>0.34340845000000003</v>
      </c>
    </row>
    <row r="5777" spans="1:6" x14ac:dyDescent="0.25">
      <c r="A5777">
        <v>5768</v>
      </c>
      <c r="B5777">
        <f>'Założenia i wyniki'!$E$6*Znorm.Profile!B5777*((100-(24*'Założenia i wyniki'!$E$9))/100)</f>
        <v>0</v>
      </c>
      <c r="C5777">
        <f>'Założenia i wyniki'!$E$8*Znorm.Profile!C5777*(1+'Założenia i wyniki'!$E$10/100)^24</f>
        <v>0.40092744999999996</v>
      </c>
      <c r="D5777">
        <f t="shared" si="270"/>
        <v>0</v>
      </c>
      <c r="E5777">
        <f t="shared" si="271"/>
        <v>0</v>
      </c>
      <c r="F5777">
        <f t="shared" si="272"/>
        <v>0.40092744999999996</v>
      </c>
    </row>
    <row r="5778" spans="1:6" x14ac:dyDescent="0.25">
      <c r="A5778">
        <v>5769</v>
      </c>
      <c r="B5778">
        <f>'Założenia i wyniki'!$E$6*Znorm.Profile!B5778*((100-(24*'Założenia i wyniki'!$E$9))/100)</f>
        <v>0</v>
      </c>
      <c r="C5778">
        <f>'Założenia i wyniki'!$E$8*Znorm.Profile!C5778*(1+'Założenia i wyniki'!$E$10/100)^24</f>
        <v>0.4317145</v>
      </c>
      <c r="D5778">
        <f t="shared" si="270"/>
        <v>0</v>
      </c>
      <c r="E5778">
        <f t="shared" si="271"/>
        <v>0</v>
      </c>
      <c r="F5778">
        <f t="shared" si="272"/>
        <v>0.4317145</v>
      </c>
    </row>
    <row r="5779" spans="1:6" x14ac:dyDescent="0.25">
      <c r="A5779">
        <v>5770</v>
      </c>
      <c r="B5779">
        <f>'Założenia i wyniki'!$E$6*Znorm.Profile!B5779*((100-(24*'Założenia i wyniki'!$E$9))/100)</f>
        <v>0</v>
      </c>
      <c r="C5779">
        <f>'Założenia i wyniki'!$E$8*Znorm.Profile!C5779*(1+'Założenia i wyniki'!$E$10/100)^24</f>
        <v>0.44967265000000001</v>
      </c>
      <c r="D5779">
        <f t="shared" si="270"/>
        <v>0</v>
      </c>
      <c r="E5779">
        <f t="shared" si="271"/>
        <v>0</v>
      </c>
      <c r="F5779">
        <f t="shared" si="272"/>
        <v>0.44967265000000001</v>
      </c>
    </row>
    <row r="5780" spans="1:6" x14ac:dyDescent="0.25">
      <c r="A5780">
        <v>5771</v>
      </c>
      <c r="B5780">
        <f>'Założenia i wyniki'!$E$6*Znorm.Profile!B5780*((100-(24*'Założenia i wyniki'!$E$9))/100)</f>
        <v>0</v>
      </c>
      <c r="C5780">
        <f>'Założenia i wyniki'!$E$8*Znorm.Profile!C5780*(1+'Założenia i wyniki'!$E$10/100)^24</f>
        <v>0.45899524999999997</v>
      </c>
      <c r="D5780">
        <f t="shared" si="270"/>
        <v>0</v>
      </c>
      <c r="E5780">
        <f t="shared" si="271"/>
        <v>0</v>
      </c>
      <c r="F5780">
        <f t="shared" si="272"/>
        <v>0.45899524999999997</v>
      </c>
    </row>
    <row r="5781" spans="1:6" x14ac:dyDescent="0.25">
      <c r="A5781">
        <v>5772</v>
      </c>
      <c r="B5781">
        <f>'Założenia i wyniki'!$E$6*Znorm.Profile!B5781*((100-(24*'Założenia i wyniki'!$E$9))/100)</f>
        <v>0</v>
      </c>
      <c r="C5781">
        <f>'Założenia i wyniki'!$E$8*Znorm.Profile!C5781*(1+'Założenia i wyniki'!$E$10/100)^24</f>
        <v>0.45950764999999993</v>
      </c>
      <c r="D5781">
        <f t="shared" si="270"/>
        <v>0</v>
      </c>
      <c r="E5781">
        <f t="shared" si="271"/>
        <v>0</v>
      </c>
      <c r="F5781">
        <f t="shared" si="272"/>
        <v>0.45950764999999993</v>
      </c>
    </row>
    <row r="5782" spans="1:6" x14ac:dyDescent="0.25">
      <c r="A5782">
        <v>5773</v>
      </c>
      <c r="B5782">
        <f>'Założenia i wyniki'!$E$6*Znorm.Profile!B5782*((100-(24*'Założenia i wyniki'!$E$9))/100)</f>
        <v>0</v>
      </c>
      <c r="C5782">
        <f>'Założenia i wyniki'!$E$8*Znorm.Profile!C5782*(1+'Założenia i wyniki'!$E$10/100)^24</f>
        <v>0.47484464999999998</v>
      </c>
      <c r="D5782">
        <f t="shared" si="270"/>
        <v>0</v>
      </c>
      <c r="E5782">
        <f t="shared" si="271"/>
        <v>0</v>
      </c>
      <c r="F5782">
        <f t="shared" si="272"/>
        <v>0.47484464999999998</v>
      </c>
    </row>
    <row r="5783" spans="1:6" x14ac:dyDescent="0.25">
      <c r="A5783">
        <v>5774</v>
      </c>
      <c r="B5783">
        <f>'Założenia i wyniki'!$E$6*Znorm.Profile!B5783*((100-(24*'Założenia i wyniki'!$E$9))/100)</f>
        <v>0</v>
      </c>
      <c r="C5783">
        <f>'Założenia i wyniki'!$E$8*Znorm.Profile!C5783*(1+'Założenia i wyniki'!$E$10/100)^24</f>
        <v>0.4629219</v>
      </c>
      <c r="D5783">
        <f t="shared" si="270"/>
        <v>0</v>
      </c>
      <c r="E5783">
        <f t="shared" si="271"/>
        <v>0</v>
      </c>
      <c r="F5783">
        <f t="shared" si="272"/>
        <v>0.4629219</v>
      </c>
    </row>
    <row r="5784" spans="1:6" x14ac:dyDescent="0.25">
      <c r="A5784">
        <v>5775</v>
      </c>
      <c r="B5784">
        <f>'Założenia i wyniki'!$E$6*Znorm.Profile!B5784*((100-(24*'Założenia i wyniki'!$E$9))/100)</f>
        <v>0</v>
      </c>
      <c r="C5784">
        <f>'Założenia i wyniki'!$E$8*Znorm.Profile!C5784*(1+'Założenia i wyniki'!$E$10/100)^24</f>
        <v>0.45033730000000005</v>
      </c>
      <c r="D5784">
        <f t="shared" si="270"/>
        <v>0</v>
      </c>
      <c r="E5784">
        <f t="shared" si="271"/>
        <v>0</v>
      </c>
      <c r="F5784">
        <f t="shared" si="272"/>
        <v>0.45033730000000005</v>
      </c>
    </row>
    <row r="5785" spans="1:6" x14ac:dyDescent="0.25">
      <c r="A5785">
        <v>5776</v>
      </c>
      <c r="B5785">
        <f>'Założenia i wyniki'!$E$6*Znorm.Profile!B5785*((100-(24*'Założenia i wyniki'!$E$9))/100)</f>
        <v>0</v>
      </c>
      <c r="C5785">
        <f>'Założenia i wyniki'!$E$8*Znorm.Profile!C5785*(1+'Założenia i wyniki'!$E$10/100)^24</f>
        <v>0.4406717</v>
      </c>
      <c r="D5785">
        <f t="shared" si="270"/>
        <v>0</v>
      </c>
      <c r="E5785">
        <f t="shared" si="271"/>
        <v>0</v>
      </c>
      <c r="F5785">
        <f t="shared" si="272"/>
        <v>0.4406717</v>
      </c>
    </row>
    <row r="5786" spans="1:6" x14ac:dyDescent="0.25">
      <c r="A5786">
        <v>5777</v>
      </c>
      <c r="B5786">
        <f>'Założenia i wyniki'!$E$6*Znorm.Profile!B5786*((100-(24*'Założenia i wyniki'!$E$9))/100)</f>
        <v>0</v>
      </c>
      <c r="C5786">
        <f>'Założenia i wyniki'!$E$8*Znorm.Profile!C5786*(1+'Założenia i wyniki'!$E$10/100)^24</f>
        <v>0.44104515000000005</v>
      </c>
      <c r="D5786">
        <f t="shared" si="270"/>
        <v>0</v>
      </c>
      <c r="E5786">
        <f t="shared" si="271"/>
        <v>0</v>
      </c>
      <c r="F5786">
        <f t="shared" si="272"/>
        <v>0.44104515000000005</v>
      </c>
    </row>
    <row r="5787" spans="1:6" x14ac:dyDescent="0.25">
      <c r="A5787">
        <v>5778</v>
      </c>
      <c r="B5787">
        <f>'Założenia i wyniki'!$E$6*Znorm.Profile!B5787*((100-(24*'Założenia i wyniki'!$E$9))/100)</f>
        <v>0</v>
      </c>
      <c r="C5787">
        <f>'Założenia i wyniki'!$E$8*Znorm.Profile!C5787*(1+'Założenia i wyniki'!$E$10/100)^24</f>
        <v>0.4610802</v>
      </c>
      <c r="D5787">
        <f t="shared" si="270"/>
        <v>0</v>
      </c>
      <c r="E5787">
        <f t="shared" si="271"/>
        <v>0</v>
      </c>
      <c r="F5787">
        <f t="shared" si="272"/>
        <v>0.4610802</v>
      </c>
    </row>
    <row r="5788" spans="1:6" x14ac:dyDescent="0.25">
      <c r="A5788">
        <v>5779</v>
      </c>
      <c r="B5788">
        <f>'Założenia i wyniki'!$E$6*Znorm.Profile!B5788*((100-(24*'Założenia i wyniki'!$E$9))/100)</f>
        <v>0</v>
      </c>
      <c r="C5788">
        <f>'Założenia i wyniki'!$E$8*Znorm.Profile!C5788*(1+'Założenia i wyniki'!$E$10/100)^24</f>
        <v>0.51476460000000002</v>
      </c>
      <c r="D5788">
        <f t="shared" si="270"/>
        <v>0</v>
      </c>
      <c r="E5788">
        <f t="shared" si="271"/>
        <v>0</v>
      </c>
      <c r="F5788">
        <f t="shared" si="272"/>
        <v>0.51476460000000002</v>
      </c>
    </row>
    <row r="5789" spans="1:6" x14ac:dyDescent="0.25">
      <c r="A5789">
        <v>5780</v>
      </c>
      <c r="B5789">
        <f>'Założenia i wyniki'!$E$6*Znorm.Profile!B5789*((100-(24*'Założenia i wyniki'!$E$9))/100)</f>
        <v>0</v>
      </c>
      <c r="C5789">
        <f>'Założenia i wyniki'!$E$8*Znorm.Profile!C5789*(1+'Założenia i wyniki'!$E$10/100)^24</f>
        <v>0.51958934999999995</v>
      </c>
      <c r="D5789">
        <f t="shared" si="270"/>
        <v>0</v>
      </c>
      <c r="E5789">
        <f t="shared" si="271"/>
        <v>0</v>
      </c>
      <c r="F5789">
        <f t="shared" si="272"/>
        <v>0.51958934999999995</v>
      </c>
    </row>
    <row r="5790" spans="1:6" x14ac:dyDescent="0.25">
      <c r="A5790">
        <v>5781</v>
      </c>
      <c r="B5790">
        <f>'Założenia i wyniki'!$E$6*Znorm.Profile!B5790*((100-(24*'Założenia i wyniki'!$E$9))/100)</f>
        <v>0</v>
      </c>
      <c r="C5790">
        <f>'Założenia i wyniki'!$E$8*Znorm.Profile!C5790*(1+'Założenia i wyniki'!$E$10/100)^24</f>
        <v>0.47553800000000002</v>
      </c>
      <c r="D5790">
        <f t="shared" si="270"/>
        <v>0</v>
      </c>
      <c r="E5790">
        <f t="shared" si="271"/>
        <v>0</v>
      </c>
      <c r="F5790">
        <f t="shared" si="272"/>
        <v>0.47553800000000002</v>
      </c>
    </row>
    <row r="5791" spans="1:6" x14ac:dyDescent="0.25">
      <c r="A5791">
        <v>5782</v>
      </c>
      <c r="B5791">
        <f>'Założenia i wyniki'!$E$6*Znorm.Profile!B5791*((100-(24*'Założenia i wyniki'!$E$9))/100)</f>
        <v>0</v>
      </c>
      <c r="C5791">
        <f>'Założenia i wyniki'!$E$8*Znorm.Profile!C5791*(1+'Założenia i wyniki'!$E$10/100)^24</f>
        <v>0.40027155000000003</v>
      </c>
      <c r="D5791">
        <f t="shared" si="270"/>
        <v>0</v>
      </c>
      <c r="E5791">
        <f t="shared" si="271"/>
        <v>0</v>
      </c>
      <c r="F5791">
        <f t="shared" si="272"/>
        <v>0.40027155000000003</v>
      </c>
    </row>
    <row r="5792" spans="1:6" x14ac:dyDescent="0.25">
      <c r="A5792">
        <v>5783</v>
      </c>
      <c r="B5792">
        <f>'Założenia i wyniki'!$E$6*Znorm.Profile!B5792*((100-(24*'Założenia i wyniki'!$E$9))/100)</f>
        <v>0</v>
      </c>
      <c r="C5792">
        <f>'Założenia i wyniki'!$E$8*Znorm.Profile!C5792*(1+'Założenia i wyniki'!$E$10/100)^24</f>
        <v>0.3235729</v>
      </c>
      <c r="D5792">
        <f t="shared" si="270"/>
        <v>0</v>
      </c>
      <c r="E5792">
        <f t="shared" si="271"/>
        <v>0</v>
      </c>
      <c r="F5792">
        <f t="shared" si="272"/>
        <v>0.3235729</v>
      </c>
    </row>
    <row r="5793" spans="1:6" x14ac:dyDescent="0.25">
      <c r="A5793">
        <v>5784</v>
      </c>
      <c r="B5793">
        <f>'Założenia i wyniki'!$E$6*Znorm.Profile!B5793*((100-(24*'Założenia i wyniki'!$E$9))/100)</f>
        <v>0</v>
      </c>
      <c r="C5793">
        <f>'Założenia i wyniki'!$E$8*Znorm.Profile!C5793*(1+'Założenia i wyniki'!$E$10/100)^24</f>
        <v>0.26304600000000006</v>
      </c>
      <c r="D5793">
        <f t="shared" si="270"/>
        <v>0</v>
      </c>
      <c r="E5793">
        <f t="shared" si="271"/>
        <v>0</v>
      </c>
      <c r="F5793">
        <f t="shared" si="272"/>
        <v>0.26304600000000006</v>
      </c>
    </row>
    <row r="5794" spans="1:6" x14ac:dyDescent="0.25">
      <c r="A5794">
        <v>5785</v>
      </c>
      <c r="B5794">
        <f>'Założenia i wyniki'!$E$6*Znorm.Profile!B5794*((100-(24*'Założenia i wyniki'!$E$9))/100)</f>
        <v>0</v>
      </c>
      <c r="C5794">
        <f>'Założenia i wyniki'!$E$8*Znorm.Profile!C5794*(1+'Założenia i wyniki'!$E$10/100)^24</f>
        <v>0.22766345000000002</v>
      </c>
      <c r="D5794">
        <f t="shared" si="270"/>
        <v>0</v>
      </c>
      <c r="E5794">
        <f t="shared" si="271"/>
        <v>0</v>
      </c>
      <c r="F5794">
        <f t="shared" si="272"/>
        <v>0.22766345000000002</v>
      </c>
    </row>
    <row r="5795" spans="1:6" x14ac:dyDescent="0.25">
      <c r="A5795">
        <v>5786</v>
      </c>
      <c r="B5795">
        <f>'Założenia i wyniki'!$E$6*Znorm.Profile!B5795*((100-(24*'Założenia i wyniki'!$E$9))/100)</f>
        <v>0</v>
      </c>
      <c r="C5795">
        <f>'Założenia i wyniki'!$E$8*Znorm.Profile!C5795*(1+'Założenia i wyniki'!$E$10/100)^24</f>
        <v>0.20565544999999999</v>
      </c>
      <c r="D5795">
        <f t="shared" si="270"/>
        <v>0</v>
      </c>
      <c r="E5795">
        <f t="shared" si="271"/>
        <v>0</v>
      </c>
      <c r="F5795">
        <f t="shared" si="272"/>
        <v>0.20565544999999999</v>
      </c>
    </row>
    <row r="5796" spans="1:6" x14ac:dyDescent="0.25">
      <c r="A5796">
        <v>5787</v>
      </c>
      <c r="B5796">
        <f>'Założenia i wyniki'!$E$6*Znorm.Profile!B5796*((100-(24*'Założenia i wyniki'!$E$9))/100)</f>
        <v>0</v>
      </c>
      <c r="C5796">
        <f>'Założenia i wyniki'!$E$8*Znorm.Profile!C5796*(1+'Założenia i wyniki'!$E$10/100)^24</f>
        <v>0.2006956</v>
      </c>
      <c r="D5796">
        <f t="shared" si="270"/>
        <v>0</v>
      </c>
      <c r="E5796">
        <f t="shared" si="271"/>
        <v>0</v>
      </c>
      <c r="F5796">
        <f t="shared" si="272"/>
        <v>0.2006956</v>
      </c>
    </row>
    <row r="5797" spans="1:6" x14ac:dyDescent="0.25">
      <c r="A5797">
        <v>5788</v>
      </c>
      <c r="B5797">
        <f>'Założenia i wyniki'!$E$6*Znorm.Profile!B5797*((100-(24*'Założenia i wyniki'!$E$9))/100)</f>
        <v>0</v>
      </c>
      <c r="C5797">
        <f>'Założenia i wyniki'!$E$8*Znorm.Profile!C5797*(1+'Założenia i wyniki'!$E$10/100)^24</f>
        <v>0.20449344999999997</v>
      </c>
      <c r="D5797">
        <f t="shared" si="270"/>
        <v>0</v>
      </c>
      <c r="E5797">
        <f t="shared" si="271"/>
        <v>0</v>
      </c>
      <c r="F5797">
        <f t="shared" si="272"/>
        <v>0.20449344999999997</v>
      </c>
    </row>
    <row r="5798" spans="1:6" x14ac:dyDescent="0.25">
      <c r="A5798">
        <v>5789</v>
      </c>
      <c r="B5798">
        <f>'Założenia i wyniki'!$E$6*Znorm.Profile!B5798*((100-(24*'Założenia i wyniki'!$E$9))/100)</f>
        <v>0</v>
      </c>
      <c r="C5798">
        <f>'Założenia i wyniki'!$E$8*Znorm.Profile!C5798*(1+'Założenia i wyniki'!$E$10/100)^24</f>
        <v>0.22036734999999996</v>
      </c>
      <c r="D5798">
        <f t="shared" si="270"/>
        <v>0</v>
      </c>
      <c r="E5798">
        <f t="shared" si="271"/>
        <v>0</v>
      </c>
      <c r="F5798">
        <f t="shared" si="272"/>
        <v>0.22036734999999996</v>
      </c>
    </row>
    <row r="5799" spans="1:6" x14ac:dyDescent="0.25">
      <c r="A5799">
        <v>5790</v>
      </c>
      <c r="B5799">
        <f>'Założenia i wyniki'!$E$6*Znorm.Profile!B5799*((100-(24*'Założenia i wyniki'!$E$9))/100)</f>
        <v>5.7587532075471695E-2</v>
      </c>
      <c r="C5799">
        <f>'Założenia i wyniki'!$E$8*Znorm.Profile!C5799*(1+'Założenia i wyniki'!$E$10/100)^24</f>
        <v>0.26246570000000002</v>
      </c>
      <c r="D5799">
        <f t="shared" si="270"/>
        <v>5.7587532075471695E-2</v>
      </c>
      <c r="E5799">
        <f t="shared" si="271"/>
        <v>0</v>
      </c>
      <c r="F5799">
        <f t="shared" si="272"/>
        <v>0.20487816792452834</v>
      </c>
    </row>
    <row r="5800" spans="1:6" x14ac:dyDescent="0.25">
      <c r="A5800">
        <v>5791</v>
      </c>
      <c r="B5800">
        <f>'Założenia i wyniki'!$E$6*Znorm.Profile!B5800*((100-(24*'Założenia i wyniki'!$E$9))/100)</f>
        <v>0.37504158490566031</v>
      </c>
      <c r="C5800">
        <f>'Założenia i wyniki'!$E$8*Znorm.Profile!C5800*(1+'Założenia i wyniki'!$E$10/100)^24</f>
        <v>0.32196534999999998</v>
      </c>
      <c r="D5800">
        <f t="shared" si="270"/>
        <v>0.32196534999999998</v>
      </c>
      <c r="E5800">
        <f t="shared" si="271"/>
        <v>5.3076234905660324E-2</v>
      </c>
      <c r="F5800">
        <f t="shared" si="272"/>
        <v>0</v>
      </c>
    </row>
    <row r="5801" spans="1:6" x14ac:dyDescent="0.25">
      <c r="A5801">
        <v>5792</v>
      </c>
      <c r="B5801">
        <f>'Założenia i wyniki'!$E$6*Znorm.Profile!B5801*((100-(24*'Założenia i wyniki'!$E$9))/100)</f>
        <v>0.87561283018867919</v>
      </c>
      <c r="C5801">
        <f>'Założenia i wyniki'!$E$8*Znorm.Profile!C5801*(1+'Założenia i wyniki'!$E$10/100)^24</f>
        <v>0.37864994999999996</v>
      </c>
      <c r="D5801">
        <f t="shared" si="270"/>
        <v>0.37864994999999996</v>
      </c>
      <c r="E5801">
        <f t="shared" si="271"/>
        <v>0.49696288018867923</v>
      </c>
      <c r="F5801">
        <f t="shared" si="272"/>
        <v>0</v>
      </c>
    </row>
    <row r="5802" spans="1:6" x14ac:dyDescent="0.25">
      <c r="A5802">
        <v>5793</v>
      </c>
      <c r="B5802">
        <f>'Założenia i wyniki'!$E$6*Znorm.Profile!B5802*((100-(24*'Założenia i wyniki'!$E$9))/100)</f>
        <v>1.3582022641509433</v>
      </c>
      <c r="C5802">
        <f>'Założenia i wyniki'!$E$8*Znorm.Profile!C5802*(1+'Założenia i wyniki'!$E$10/100)^24</f>
        <v>0.42987104999999998</v>
      </c>
      <c r="D5802">
        <f t="shared" si="270"/>
        <v>0.42987104999999998</v>
      </c>
      <c r="E5802">
        <f t="shared" si="271"/>
        <v>0.92833121415094322</v>
      </c>
      <c r="F5802">
        <f t="shared" si="272"/>
        <v>0</v>
      </c>
    </row>
    <row r="5803" spans="1:6" x14ac:dyDescent="0.25">
      <c r="A5803">
        <v>5794</v>
      </c>
      <c r="B5803">
        <f>'Założenia i wyniki'!$E$6*Znorm.Profile!B5803*((100-(24*'Założenia i wyniki'!$E$9))/100)</f>
        <v>1.6912354716981128</v>
      </c>
      <c r="C5803">
        <f>'Założenia i wyniki'!$E$8*Znorm.Profile!C5803*(1+'Założenia i wyniki'!$E$10/100)^24</f>
        <v>0.45830015000000002</v>
      </c>
      <c r="D5803">
        <f t="shared" si="270"/>
        <v>0.45830015000000002</v>
      </c>
      <c r="E5803">
        <f t="shared" si="271"/>
        <v>1.2329353216981129</v>
      </c>
      <c r="F5803">
        <f t="shared" si="272"/>
        <v>0</v>
      </c>
    </row>
    <row r="5804" spans="1:6" x14ac:dyDescent="0.25">
      <c r="A5804">
        <v>5795</v>
      </c>
      <c r="B5804">
        <f>'Założenia i wyniki'!$E$6*Znorm.Profile!B5804*((100-(24*'Założenia i wyniki'!$E$9))/100)</f>
        <v>1.8855366037735846</v>
      </c>
      <c r="C5804">
        <f>'Założenia i wyniki'!$E$8*Znorm.Profile!C5804*(1+'Założenia i wyniki'!$E$10/100)^24</f>
        <v>0.46368909999999997</v>
      </c>
      <c r="D5804">
        <f t="shared" si="270"/>
        <v>0.46368909999999997</v>
      </c>
      <c r="E5804">
        <f t="shared" si="271"/>
        <v>1.4218475037735847</v>
      </c>
      <c r="F5804">
        <f t="shared" si="272"/>
        <v>0</v>
      </c>
    </row>
    <row r="5805" spans="1:6" x14ac:dyDescent="0.25">
      <c r="A5805">
        <v>5796</v>
      </c>
      <c r="B5805">
        <f>'Założenia i wyniki'!$E$6*Znorm.Profile!B5805*((100-(24*'Założenia i wyniki'!$E$9))/100)</f>
        <v>1.9362271698113203</v>
      </c>
      <c r="C5805">
        <f>'Założenia i wyniki'!$E$8*Znorm.Profile!C5805*(1+'Założenia i wyniki'!$E$10/100)^24</f>
        <v>0.45043915000000007</v>
      </c>
      <c r="D5805">
        <f t="shared" si="270"/>
        <v>0.45043915000000007</v>
      </c>
      <c r="E5805">
        <f t="shared" si="271"/>
        <v>1.4857880198113202</v>
      </c>
      <c r="F5805">
        <f t="shared" si="272"/>
        <v>0</v>
      </c>
    </row>
    <row r="5806" spans="1:6" x14ac:dyDescent="0.25">
      <c r="A5806">
        <v>5797</v>
      </c>
      <c r="B5806">
        <f>'Założenia i wyniki'!$E$6*Znorm.Profile!B5806*((100-(24*'Założenia i wyniki'!$E$9))/100)</f>
        <v>1.8858415094339622</v>
      </c>
      <c r="C5806">
        <f>'Założenia i wyniki'!$E$8*Znorm.Profile!C5806*(1+'Założenia i wyniki'!$E$10/100)^24</f>
        <v>0.43124479999999993</v>
      </c>
      <c r="D5806">
        <f t="shared" si="270"/>
        <v>0.43124479999999993</v>
      </c>
      <c r="E5806">
        <f t="shared" si="271"/>
        <v>1.4545967094339622</v>
      </c>
      <c r="F5806">
        <f t="shared" si="272"/>
        <v>0</v>
      </c>
    </row>
    <row r="5807" spans="1:6" x14ac:dyDescent="0.25">
      <c r="A5807">
        <v>5798</v>
      </c>
      <c r="B5807">
        <f>'Założenia i wyniki'!$E$6*Znorm.Profile!B5807*((100-(24*'Założenia i wyniki'!$E$9))/100)</f>
        <v>1.7056422641509432</v>
      </c>
      <c r="C5807">
        <f>'Założenia i wyniki'!$E$8*Znorm.Profile!C5807*(1+'Założenia i wyniki'!$E$10/100)^24</f>
        <v>0.41087164999999998</v>
      </c>
      <c r="D5807">
        <f t="shared" si="270"/>
        <v>0.41087164999999998</v>
      </c>
      <c r="E5807">
        <f t="shared" si="271"/>
        <v>1.2947706141509432</v>
      </c>
      <c r="F5807">
        <f t="shared" si="272"/>
        <v>0</v>
      </c>
    </row>
    <row r="5808" spans="1:6" x14ac:dyDescent="0.25">
      <c r="A5808">
        <v>5799</v>
      </c>
      <c r="B5808">
        <f>'Założenia i wyniki'!$E$6*Znorm.Profile!B5808*((100-(24*'Założenia i wyniki'!$E$9))/100)</f>
        <v>1.3932664150943397</v>
      </c>
      <c r="C5808">
        <f>'Założenia i wyniki'!$E$8*Znorm.Profile!C5808*(1+'Założenia i wyniki'!$E$10/100)^24</f>
        <v>0.38526004999999997</v>
      </c>
      <c r="D5808">
        <f t="shared" si="270"/>
        <v>0.38526004999999997</v>
      </c>
      <c r="E5808">
        <f t="shared" si="271"/>
        <v>1.0080063650943396</v>
      </c>
      <c r="F5808">
        <f t="shared" si="272"/>
        <v>0</v>
      </c>
    </row>
    <row r="5809" spans="1:6" x14ac:dyDescent="0.25">
      <c r="A5809">
        <v>5800</v>
      </c>
      <c r="B5809">
        <f>'Założenia i wyniki'!$E$6*Znorm.Profile!B5809*((100-(24*'Założenia i wyniki'!$E$9))/100)</f>
        <v>0.93994792452830178</v>
      </c>
      <c r="C5809">
        <f>'Założenia i wyniki'!$E$8*Znorm.Profile!C5809*(1+'Założenia i wyniki'!$E$10/100)^24</f>
        <v>0.37255505</v>
      </c>
      <c r="D5809">
        <f t="shared" si="270"/>
        <v>0.37255505</v>
      </c>
      <c r="E5809">
        <f t="shared" si="271"/>
        <v>0.56739287452830178</v>
      </c>
      <c r="F5809">
        <f t="shared" si="272"/>
        <v>0</v>
      </c>
    </row>
    <row r="5810" spans="1:6" x14ac:dyDescent="0.25">
      <c r="A5810">
        <v>5801</v>
      </c>
      <c r="B5810">
        <f>'Założenia i wyniki'!$E$6*Znorm.Profile!B5810*((100-(24*'Założenia i wyniki'!$E$9))/100)</f>
        <v>0.47669713207547171</v>
      </c>
      <c r="C5810">
        <f>'Założenia i wyniki'!$E$8*Znorm.Profile!C5810*(1+'Założenia i wyniki'!$E$10/100)^24</f>
        <v>0.3915401</v>
      </c>
      <c r="D5810">
        <f t="shared" si="270"/>
        <v>0.3915401</v>
      </c>
      <c r="E5810">
        <f t="shared" si="271"/>
        <v>8.5157032075471706E-2</v>
      </c>
      <c r="F5810">
        <f t="shared" si="272"/>
        <v>0</v>
      </c>
    </row>
    <row r="5811" spans="1:6" x14ac:dyDescent="0.25">
      <c r="A5811">
        <v>5802</v>
      </c>
      <c r="B5811">
        <f>'Założenia i wyniki'!$E$6*Znorm.Profile!B5811*((100-(24*'Założenia i wyniki'!$E$9))/100)</f>
        <v>0.10125154716981132</v>
      </c>
      <c r="C5811">
        <f>'Założenia i wyniki'!$E$8*Znorm.Profile!C5811*(1+'Założenia i wyniki'!$E$10/100)^24</f>
        <v>0.41677719999999996</v>
      </c>
      <c r="D5811">
        <f t="shared" si="270"/>
        <v>0.10125154716981132</v>
      </c>
      <c r="E5811">
        <f t="shared" si="271"/>
        <v>0</v>
      </c>
      <c r="F5811">
        <f t="shared" si="272"/>
        <v>0.31552565283018863</v>
      </c>
    </row>
    <row r="5812" spans="1:6" x14ac:dyDescent="0.25">
      <c r="A5812">
        <v>5803</v>
      </c>
      <c r="B5812">
        <f>'Założenia i wyniki'!$E$6*Znorm.Profile!B5812*((100-(24*'Założenia i wyniki'!$E$9))/100)</f>
        <v>0</v>
      </c>
      <c r="C5812">
        <f>'Założenia i wyniki'!$E$8*Znorm.Profile!C5812*(1+'Założenia i wyniki'!$E$10/100)^24</f>
        <v>0.48834380000000005</v>
      </c>
      <c r="D5812">
        <f t="shared" si="270"/>
        <v>0</v>
      </c>
      <c r="E5812">
        <f t="shared" si="271"/>
        <v>0</v>
      </c>
      <c r="F5812">
        <f t="shared" si="272"/>
        <v>0.48834380000000005</v>
      </c>
    </row>
    <row r="5813" spans="1:6" x14ac:dyDescent="0.25">
      <c r="A5813">
        <v>5804</v>
      </c>
      <c r="B5813">
        <f>'Założenia i wyniki'!$E$6*Znorm.Profile!B5813*((100-(24*'Założenia i wyniki'!$E$9))/100)</f>
        <v>0</v>
      </c>
      <c r="C5813">
        <f>'Założenia i wyniki'!$E$8*Znorm.Profile!C5813*(1+'Założenia i wyniki'!$E$10/100)^24</f>
        <v>0.52655470000000004</v>
      </c>
      <c r="D5813">
        <f t="shared" si="270"/>
        <v>0</v>
      </c>
      <c r="E5813">
        <f t="shared" si="271"/>
        <v>0</v>
      </c>
      <c r="F5813">
        <f t="shared" si="272"/>
        <v>0.52655470000000004</v>
      </c>
    </row>
    <row r="5814" spans="1:6" x14ac:dyDescent="0.25">
      <c r="A5814">
        <v>5805</v>
      </c>
      <c r="B5814">
        <f>'Założenia i wyniki'!$E$6*Znorm.Profile!B5814*((100-(24*'Założenia i wyniki'!$E$9))/100)</f>
        <v>0</v>
      </c>
      <c r="C5814">
        <f>'Założenia i wyniki'!$E$8*Znorm.Profile!C5814*(1+'Założenia i wyniki'!$E$10/100)^24</f>
        <v>0.47425699999999998</v>
      </c>
      <c r="D5814">
        <f t="shared" si="270"/>
        <v>0</v>
      </c>
      <c r="E5814">
        <f t="shared" si="271"/>
        <v>0</v>
      </c>
      <c r="F5814">
        <f t="shared" si="272"/>
        <v>0.47425699999999998</v>
      </c>
    </row>
    <row r="5815" spans="1:6" x14ac:dyDescent="0.25">
      <c r="A5815">
        <v>5806</v>
      </c>
      <c r="B5815">
        <f>'Założenia i wyniki'!$E$6*Znorm.Profile!B5815*((100-(24*'Założenia i wyniki'!$E$9))/100)</f>
        <v>0</v>
      </c>
      <c r="C5815">
        <f>'Założenia i wyniki'!$E$8*Znorm.Profile!C5815*(1+'Założenia i wyniki'!$E$10/100)^24</f>
        <v>0.38084129999999999</v>
      </c>
      <c r="D5815">
        <f t="shared" si="270"/>
        <v>0</v>
      </c>
      <c r="E5815">
        <f t="shared" si="271"/>
        <v>0</v>
      </c>
      <c r="F5815">
        <f t="shared" si="272"/>
        <v>0.38084129999999999</v>
      </c>
    </row>
    <row r="5816" spans="1:6" x14ac:dyDescent="0.25">
      <c r="A5816">
        <v>5807</v>
      </c>
      <c r="B5816">
        <f>'Założenia i wyniki'!$E$6*Znorm.Profile!B5816*((100-(24*'Założenia i wyniki'!$E$9))/100)</f>
        <v>0</v>
      </c>
      <c r="C5816">
        <f>'Założenia i wyniki'!$E$8*Znorm.Profile!C5816*(1+'Założenia i wyniki'!$E$10/100)^24</f>
        <v>0.29132180000000002</v>
      </c>
      <c r="D5816">
        <f t="shared" si="270"/>
        <v>0</v>
      </c>
      <c r="E5816">
        <f t="shared" si="271"/>
        <v>0</v>
      </c>
      <c r="F5816">
        <f t="shared" si="272"/>
        <v>0.29132180000000002</v>
      </c>
    </row>
    <row r="5817" spans="1:6" x14ac:dyDescent="0.25">
      <c r="A5817">
        <v>5808</v>
      </c>
      <c r="B5817">
        <f>'Założenia i wyniki'!$E$6*Znorm.Profile!B5817*((100-(24*'Założenia i wyniki'!$E$9))/100)</f>
        <v>0</v>
      </c>
      <c r="C5817">
        <f>'Założenia i wyniki'!$E$8*Znorm.Profile!C5817*(1+'Założenia i wyniki'!$E$10/100)^24</f>
        <v>0.23158204999999998</v>
      </c>
      <c r="D5817">
        <f t="shared" si="270"/>
        <v>0</v>
      </c>
      <c r="E5817">
        <f t="shared" si="271"/>
        <v>0</v>
      </c>
      <c r="F5817">
        <f t="shared" si="272"/>
        <v>0.23158204999999998</v>
      </c>
    </row>
    <row r="5818" spans="1:6" x14ac:dyDescent="0.25">
      <c r="A5818">
        <v>5809</v>
      </c>
      <c r="B5818">
        <f>'Założenia i wyniki'!$E$6*Znorm.Profile!B5818*((100-(24*'Założenia i wyniki'!$E$9))/100)</f>
        <v>0</v>
      </c>
      <c r="C5818">
        <f>'Założenia i wyniki'!$E$8*Znorm.Profile!C5818*(1+'Założenia i wyniki'!$E$10/100)^24</f>
        <v>0.20274415000000001</v>
      </c>
      <c r="D5818">
        <f t="shared" si="270"/>
        <v>0</v>
      </c>
      <c r="E5818">
        <f t="shared" si="271"/>
        <v>0</v>
      </c>
      <c r="F5818">
        <f t="shared" si="272"/>
        <v>0.20274415000000001</v>
      </c>
    </row>
    <row r="5819" spans="1:6" x14ac:dyDescent="0.25">
      <c r="A5819">
        <v>5810</v>
      </c>
      <c r="B5819">
        <f>'Założenia i wyniki'!$E$6*Znorm.Profile!B5819*((100-(24*'Założenia i wyniki'!$E$9))/100)</f>
        <v>0</v>
      </c>
      <c r="C5819">
        <f>'Założenia i wyniki'!$E$8*Znorm.Profile!C5819*(1+'Założenia i wyniki'!$E$10/100)^24</f>
        <v>0.19105030000000001</v>
      </c>
      <c r="D5819">
        <f t="shared" si="270"/>
        <v>0</v>
      </c>
      <c r="E5819">
        <f t="shared" si="271"/>
        <v>0</v>
      </c>
      <c r="F5819">
        <f t="shared" si="272"/>
        <v>0.19105030000000001</v>
      </c>
    </row>
    <row r="5820" spans="1:6" x14ac:dyDescent="0.25">
      <c r="A5820">
        <v>5811</v>
      </c>
      <c r="B5820">
        <f>'Założenia i wyniki'!$E$6*Znorm.Profile!B5820*((100-(24*'Założenia i wyniki'!$E$9))/100)</f>
        <v>0</v>
      </c>
      <c r="C5820">
        <f>'Założenia i wyniki'!$E$8*Znorm.Profile!C5820*(1+'Założenia i wyniki'!$E$10/100)^24</f>
        <v>0.18804660000000001</v>
      </c>
      <c r="D5820">
        <f t="shared" si="270"/>
        <v>0</v>
      </c>
      <c r="E5820">
        <f t="shared" si="271"/>
        <v>0</v>
      </c>
      <c r="F5820">
        <f t="shared" si="272"/>
        <v>0.18804660000000001</v>
      </c>
    </row>
    <row r="5821" spans="1:6" x14ac:dyDescent="0.25">
      <c r="A5821">
        <v>5812</v>
      </c>
      <c r="B5821">
        <f>'Założenia i wyniki'!$E$6*Znorm.Profile!B5821*((100-(24*'Założenia i wyniki'!$E$9))/100)</f>
        <v>0</v>
      </c>
      <c r="C5821">
        <f>'Założenia i wyniki'!$E$8*Znorm.Profile!C5821*(1+'Założenia i wyniki'!$E$10/100)^24</f>
        <v>0.2135938</v>
      </c>
      <c r="D5821">
        <f t="shared" si="270"/>
        <v>0</v>
      </c>
      <c r="E5821">
        <f t="shared" si="271"/>
        <v>0</v>
      </c>
      <c r="F5821">
        <f t="shared" si="272"/>
        <v>0.2135938</v>
      </c>
    </row>
    <row r="5822" spans="1:6" x14ac:dyDescent="0.25">
      <c r="A5822">
        <v>5813</v>
      </c>
      <c r="B5822">
        <f>'Założenia i wyniki'!$E$6*Znorm.Profile!B5822*((100-(24*'Założenia i wyniki'!$E$9))/100)</f>
        <v>0</v>
      </c>
      <c r="C5822">
        <f>'Założenia i wyniki'!$E$8*Znorm.Profile!C5822*(1+'Założenia i wyniki'!$E$10/100)^24</f>
        <v>0.25664940000000003</v>
      </c>
      <c r="D5822">
        <f t="shared" si="270"/>
        <v>0</v>
      </c>
      <c r="E5822">
        <f t="shared" si="271"/>
        <v>0</v>
      </c>
      <c r="F5822">
        <f t="shared" si="272"/>
        <v>0.25664940000000003</v>
      </c>
    </row>
    <row r="5823" spans="1:6" x14ac:dyDescent="0.25">
      <c r="A5823">
        <v>5814</v>
      </c>
      <c r="B5823">
        <f>'Założenia i wyniki'!$E$6*Znorm.Profile!B5823*((100-(24*'Założenia i wyniki'!$E$9))/100)</f>
        <v>5.5784777358490578E-2</v>
      </c>
      <c r="C5823">
        <f>'Założenia i wyniki'!$E$8*Znorm.Profile!C5823*(1+'Założenia i wyniki'!$E$10/100)^24</f>
        <v>0.33203240000000001</v>
      </c>
      <c r="D5823">
        <f t="shared" si="270"/>
        <v>5.5784777358490578E-2</v>
      </c>
      <c r="E5823">
        <f t="shared" si="271"/>
        <v>0</v>
      </c>
      <c r="F5823">
        <f t="shared" si="272"/>
        <v>0.27624762264150943</v>
      </c>
    </row>
    <row r="5824" spans="1:6" x14ac:dyDescent="0.25">
      <c r="A5824">
        <v>5815</v>
      </c>
      <c r="B5824">
        <f>'Założenia i wyniki'!$E$6*Znorm.Profile!B5824*((100-(24*'Założenia i wyniki'!$E$9))/100)</f>
        <v>0.40557026415094333</v>
      </c>
      <c r="C5824">
        <f>'Założenia i wyniki'!$E$8*Znorm.Profile!C5824*(1+'Założenia i wyniki'!$E$10/100)^24</f>
        <v>0.37328444999999999</v>
      </c>
      <c r="D5824">
        <f t="shared" si="270"/>
        <v>0.37328444999999999</v>
      </c>
      <c r="E5824">
        <f t="shared" si="271"/>
        <v>3.2285814150943337E-2</v>
      </c>
      <c r="F5824">
        <f t="shared" si="272"/>
        <v>0</v>
      </c>
    </row>
    <row r="5825" spans="1:6" x14ac:dyDescent="0.25">
      <c r="A5825">
        <v>5816</v>
      </c>
      <c r="B5825">
        <f>'Założenia i wyniki'!$E$6*Znorm.Profile!B5825*((100-(24*'Założenia i wyniki'!$E$9))/100)</f>
        <v>0.93598415094339626</v>
      </c>
      <c r="C5825">
        <f>'Założenia i wyniki'!$E$8*Znorm.Profile!C5825*(1+'Założenia i wyniki'!$E$10/100)^24</f>
        <v>0.39696755</v>
      </c>
      <c r="D5825">
        <f t="shared" si="270"/>
        <v>0.39696755</v>
      </c>
      <c r="E5825">
        <f t="shared" si="271"/>
        <v>0.53901660094339632</v>
      </c>
      <c r="F5825">
        <f t="shared" si="272"/>
        <v>0</v>
      </c>
    </row>
    <row r="5826" spans="1:6" x14ac:dyDescent="0.25">
      <c r="A5826">
        <v>5817</v>
      </c>
      <c r="B5826">
        <f>'Założenia i wyniki'!$E$6*Znorm.Profile!B5826*((100-(24*'Założenia i wyniki'!$E$9))/100)</f>
        <v>1.4133139622641506</v>
      </c>
      <c r="C5826">
        <f>'Założenia i wyniki'!$E$8*Znorm.Profile!C5826*(1+'Założenia i wyniki'!$E$10/100)^24</f>
        <v>0.40658554999999996</v>
      </c>
      <c r="D5826">
        <f t="shared" si="270"/>
        <v>0.40658554999999996</v>
      </c>
      <c r="E5826">
        <f t="shared" si="271"/>
        <v>1.0067284122641507</v>
      </c>
      <c r="F5826">
        <f t="shared" si="272"/>
        <v>0</v>
      </c>
    </row>
    <row r="5827" spans="1:6" x14ac:dyDescent="0.25">
      <c r="A5827">
        <v>5818</v>
      </c>
      <c r="B5827">
        <f>'Założenia i wyniki'!$E$6*Znorm.Profile!B5827*((100-(24*'Założenia i wyniki'!$E$9))/100)</f>
        <v>1.7343796226415094</v>
      </c>
      <c r="C5827">
        <f>'Założenia i wyniki'!$E$8*Znorm.Profile!C5827*(1+'Założenia i wyniki'!$E$10/100)^24</f>
        <v>0.40083225</v>
      </c>
      <c r="D5827">
        <f t="shared" si="270"/>
        <v>0.40083225</v>
      </c>
      <c r="E5827">
        <f t="shared" si="271"/>
        <v>1.3335473726415095</v>
      </c>
      <c r="F5827">
        <f t="shared" si="272"/>
        <v>0</v>
      </c>
    </row>
    <row r="5828" spans="1:6" x14ac:dyDescent="0.25">
      <c r="A5828">
        <v>5819</v>
      </c>
      <c r="B5828">
        <f>'Założenia i wyniki'!$E$6*Znorm.Profile!B5828*((100-(24*'Założenia i wyniki'!$E$9))/100)</f>
        <v>1.9156460377358489</v>
      </c>
      <c r="C5828">
        <f>'Założenia i wyniki'!$E$8*Znorm.Profile!C5828*(1+'Założenia i wyniki'!$E$10/100)^24</f>
        <v>0.40494089999999999</v>
      </c>
      <c r="D5828">
        <f t="shared" si="270"/>
        <v>0.40494089999999999</v>
      </c>
      <c r="E5828">
        <f t="shared" si="271"/>
        <v>1.5107051377358489</v>
      </c>
      <c r="F5828">
        <f t="shared" si="272"/>
        <v>0</v>
      </c>
    </row>
    <row r="5829" spans="1:6" x14ac:dyDescent="0.25">
      <c r="A5829">
        <v>5820</v>
      </c>
      <c r="B5829">
        <f>'Założenia i wyniki'!$E$6*Znorm.Profile!B5829*((100-(24*'Założenia i wyniki'!$E$9))/100)</f>
        <v>1.9606958490566035</v>
      </c>
      <c r="C5829">
        <f>'Założenia i wyniki'!$E$8*Znorm.Profile!C5829*(1+'Założenia i wyniki'!$E$10/100)^24</f>
        <v>0.40956195000000001</v>
      </c>
      <c r="D5829">
        <f t="shared" si="270"/>
        <v>0.40956195000000001</v>
      </c>
      <c r="E5829">
        <f t="shared" si="271"/>
        <v>1.5511338990566035</v>
      </c>
      <c r="F5829">
        <f t="shared" si="272"/>
        <v>0</v>
      </c>
    </row>
    <row r="5830" spans="1:6" x14ac:dyDescent="0.25">
      <c r="A5830">
        <v>5821</v>
      </c>
      <c r="B5830">
        <f>'Założenia i wyniki'!$E$6*Znorm.Profile!B5830*((100-(24*'Założenia i wyniki'!$E$9))/100)</f>
        <v>1.8980377358490566</v>
      </c>
      <c r="C5830">
        <f>'Założenia i wyniki'!$E$8*Znorm.Profile!C5830*(1+'Założenia i wyniki'!$E$10/100)^24</f>
        <v>0.40562340000000002</v>
      </c>
      <c r="D5830">
        <f t="shared" si="270"/>
        <v>0.40562340000000002</v>
      </c>
      <c r="E5830">
        <f t="shared" si="271"/>
        <v>1.4924143358490565</v>
      </c>
      <c r="F5830">
        <f t="shared" si="272"/>
        <v>0</v>
      </c>
    </row>
    <row r="5831" spans="1:6" x14ac:dyDescent="0.25">
      <c r="A5831">
        <v>5822</v>
      </c>
      <c r="B5831">
        <f>'Założenia i wyniki'!$E$6*Znorm.Profile!B5831*((100-(24*'Założenia i wyniki'!$E$9))/100)</f>
        <v>1.7304920754716979</v>
      </c>
      <c r="C5831">
        <f>'Założenia i wyniki'!$E$8*Znorm.Profile!C5831*(1+'Założenia i wyniki'!$E$10/100)^24</f>
        <v>0.39842319999999998</v>
      </c>
      <c r="D5831">
        <f t="shared" si="270"/>
        <v>0.39842319999999998</v>
      </c>
      <c r="E5831">
        <f t="shared" si="271"/>
        <v>1.3320688754716978</v>
      </c>
      <c r="F5831">
        <f t="shared" si="272"/>
        <v>0</v>
      </c>
    </row>
    <row r="5832" spans="1:6" x14ac:dyDescent="0.25">
      <c r="A5832">
        <v>5823</v>
      </c>
      <c r="B5832">
        <f>'Założenia i wyniki'!$E$6*Znorm.Profile!B5832*((100-(24*'Założenia i wyniki'!$E$9))/100)</f>
        <v>1.4136188679245281</v>
      </c>
      <c r="C5832">
        <f>'Założenia i wyniki'!$E$8*Znorm.Profile!C5832*(1+'Założenia i wyniki'!$E$10/100)^24</f>
        <v>0.40682494999999996</v>
      </c>
      <c r="D5832">
        <f t="shared" si="270"/>
        <v>0.40682494999999996</v>
      </c>
      <c r="E5832">
        <f t="shared" si="271"/>
        <v>1.006793917924528</v>
      </c>
      <c r="F5832">
        <f t="shared" si="272"/>
        <v>0</v>
      </c>
    </row>
    <row r="5833" spans="1:6" x14ac:dyDescent="0.25">
      <c r="A5833">
        <v>5824</v>
      </c>
      <c r="B5833">
        <f>'Założenia i wyniki'!$E$6*Znorm.Profile!B5833*((100-(24*'Założenia i wyniki'!$E$9))/100)</f>
        <v>0.97455471698113194</v>
      </c>
      <c r="C5833">
        <f>'Założenia i wyniki'!$E$8*Znorm.Profile!C5833*(1+'Założenia i wyniki'!$E$10/100)^24</f>
        <v>0.41941725000000002</v>
      </c>
      <c r="D5833">
        <f t="shared" si="270"/>
        <v>0.41941725000000002</v>
      </c>
      <c r="E5833">
        <f t="shared" si="271"/>
        <v>0.55513746698113198</v>
      </c>
      <c r="F5833">
        <f t="shared" si="272"/>
        <v>0</v>
      </c>
    </row>
    <row r="5834" spans="1:6" x14ac:dyDescent="0.25">
      <c r="A5834">
        <v>5825</v>
      </c>
      <c r="B5834">
        <f>'Założenia i wyniki'!$E$6*Znorm.Profile!B5834*((100-(24*'Założenia i wyniki'!$E$9))/100)</f>
        <v>0.48773471698113208</v>
      </c>
      <c r="C5834">
        <f>'Założenia i wyniki'!$E$8*Znorm.Profile!C5834*(1+'Założenia i wyniki'!$E$10/100)^24</f>
        <v>0.44492385000000007</v>
      </c>
      <c r="D5834">
        <f t="shared" si="270"/>
        <v>0.44492385000000007</v>
      </c>
      <c r="E5834">
        <f t="shared" si="271"/>
        <v>4.2810866981132012E-2</v>
      </c>
      <c r="F5834">
        <f t="shared" si="272"/>
        <v>0</v>
      </c>
    </row>
    <row r="5835" spans="1:6" x14ac:dyDescent="0.25">
      <c r="A5835">
        <v>5826</v>
      </c>
      <c r="B5835">
        <f>'Założenia i wyniki'!$E$6*Znorm.Profile!B5835*((100-(24*'Założenia i wyniki'!$E$9))/100)</f>
        <v>9.7607924528301887E-2</v>
      </c>
      <c r="C5835">
        <f>'Założenia i wyniki'!$E$8*Znorm.Profile!C5835*(1+'Założenia i wyniki'!$E$10/100)^24</f>
        <v>0.47463850000000002</v>
      </c>
      <c r="D5835">
        <f t="shared" ref="D5835:D5898" si="273">IF(B5835&lt;=C5835,B5835,C5835)</f>
        <v>9.7607924528301887E-2</v>
      </c>
      <c r="E5835">
        <f t="shared" ref="E5835:E5898" si="274">IF(B5835&gt;C5835,B5835-C5835,0)</f>
        <v>0</v>
      </c>
      <c r="F5835">
        <f t="shared" ref="F5835:F5898" si="275">IF(B5835&lt;C5835,C5835-B5835,0)</f>
        <v>0.37703057547169816</v>
      </c>
    </row>
    <row r="5836" spans="1:6" x14ac:dyDescent="0.25">
      <c r="A5836">
        <v>5827</v>
      </c>
      <c r="B5836">
        <f>'Założenia i wyniki'!$E$6*Znorm.Profile!B5836*((100-(24*'Założenia i wyniki'!$E$9))/100)</f>
        <v>0</v>
      </c>
      <c r="C5836">
        <f>'Założenia i wyniki'!$E$8*Znorm.Profile!C5836*(1+'Założenia i wyniki'!$E$10/100)^24</f>
        <v>0.54531505000000002</v>
      </c>
      <c r="D5836">
        <f t="shared" si="273"/>
        <v>0</v>
      </c>
      <c r="E5836">
        <f t="shared" si="274"/>
        <v>0</v>
      </c>
      <c r="F5836">
        <f t="shared" si="275"/>
        <v>0.54531505000000002</v>
      </c>
    </row>
    <row r="5837" spans="1:6" x14ac:dyDescent="0.25">
      <c r="A5837">
        <v>5828</v>
      </c>
      <c r="B5837">
        <f>'Założenia i wyniki'!$E$6*Znorm.Profile!B5837*((100-(24*'Założenia i wyniki'!$E$9))/100)</f>
        <v>0</v>
      </c>
      <c r="C5837">
        <f>'Założenia i wyniki'!$E$8*Znorm.Profile!C5837*(1+'Założenia i wyniki'!$E$10/100)^24</f>
        <v>0.55761265000000004</v>
      </c>
      <c r="D5837">
        <f t="shared" si="273"/>
        <v>0</v>
      </c>
      <c r="E5837">
        <f t="shared" si="274"/>
        <v>0</v>
      </c>
      <c r="F5837">
        <f t="shared" si="275"/>
        <v>0.55761265000000004</v>
      </c>
    </row>
    <row r="5838" spans="1:6" x14ac:dyDescent="0.25">
      <c r="A5838">
        <v>5829</v>
      </c>
      <c r="B5838">
        <f>'Założenia i wyniki'!$E$6*Znorm.Profile!B5838*((100-(24*'Założenia i wyniki'!$E$9))/100)</f>
        <v>0</v>
      </c>
      <c r="C5838">
        <f>'Założenia i wyniki'!$E$8*Znorm.Profile!C5838*(1+'Założenia i wyniki'!$E$10/100)^24</f>
        <v>0.48666344999999994</v>
      </c>
      <c r="D5838">
        <f t="shared" si="273"/>
        <v>0</v>
      </c>
      <c r="E5838">
        <f t="shared" si="274"/>
        <v>0</v>
      </c>
      <c r="F5838">
        <f t="shared" si="275"/>
        <v>0.48666344999999994</v>
      </c>
    </row>
    <row r="5839" spans="1:6" x14ac:dyDescent="0.25">
      <c r="A5839">
        <v>5830</v>
      </c>
      <c r="B5839">
        <f>'Założenia i wyniki'!$E$6*Znorm.Profile!B5839*((100-(24*'Założenia i wyniki'!$E$9))/100)</f>
        <v>0</v>
      </c>
      <c r="C5839">
        <f>'Założenia i wyniki'!$E$8*Znorm.Profile!C5839*(1+'Założenia i wyniki'!$E$10/100)^24</f>
        <v>0.39341925</v>
      </c>
      <c r="D5839">
        <f t="shared" si="273"/>
        <v>0</v>
      </c>
      <c r="E5839">
        <f t="shared" si="274"/>
        <v>0</v>
      </c>
      <c r="F5839">
        <f t="shared" si="275"/>
        <v>0.39341925</v>
      </c>
    </row>
    <row r="5840" spans="1:6" x14ac:dyDescent="0.25">
      <c r="A5840">
        <v>5831</v>
      </c>
      <c r="B5840">
        <f>'Założenia i wyniki'!$E$6*Znorm.Profile!B5840*((100-(24*'Założenia i wyniki'!$E$9))/100)</f>
        <v>0</v>
      </c>
      <c r="C5840">
        <f>'Założenia i wyniki'!$E$8*Znorm.Profile!C5840*(1+'Założenia i wyniki'!$E$10/100)^24</f>
        <v>0.29694139999999997</v>
      </c>
      <c r="D5840">
        <f t="shared" si="273"/>
        <v>0</v>
      </c>
      <c r="E5840">
        <f t="shared" si="274"/>
        <v>0</v>
      </c>
      <c r="F5840">
        <f t="shared" si="275"/>
        <v>0.29694139999999997</v>
      </c>
    </row>
    <row r="5841" spans="1:6" x14ac:dyDescent="0.25">
      <c r="A5841">
        <v>5832</v>
      </c>
      <c r="B5841">
        <f>'Założenia i wyniki'!$E$6*Znorm.Profile!B5841*((100-(24*'Założenia i wyniki'!$E$9))/100)</f>
        <v>0</v>
      </c>
      <c r="C5841">
        <f>'Założenia i wyniki'!$E$8*Znorm.Profile!C5841*(1+'Założenia i wyniki'!$E$10/100)^24</f>
        <v>0.23460219999999998</v>
      </c>
      <c r="D5841">
        <f t="shared" si="273"/>
        <v>0</v>
      </c>
      <c r="E5841">
        <f t="shared" si="274"/>
        <v>0</v>
      </c>
      <c r="F5841">
        <f t="shared" si="275"/>
        <v>0.23460219999999998</v>
      </c>
    </row>
    <row r="5842" spans="1:6" x14ac:dyDescent="0.25">
      <c r="A5842">
        <v>5833</v>
      </c>
      <c r="B5842">
        <f>'Założenia i wyniki'!$E$6*Znorm.Profile!B5842*((100-(24*'Założenia i wyniki'!$E$9))/100)</f>
        <v>0</v>
      </c>
      <c r="C5842">
        <f>'Założenia i wyniki'!$E$8*Znorm.Profile!C5842*(1+'Założenia i wyniki'!$E$10/100)^24</f>
        <v>0.20533275000000001</v>
      </c>
      <c r="D5842">
        <f t="shared" si="273"/>
        <v>0</v>
      </c>
      <c r="E5842">
        <f t="shared" si="274"/>
        <v>0</v>
      </c>
      <c r="F5842">
        <f t="shared" si="275"/>
        <v>0.20533275000000001</v>
      </c>
    </row>
    <row r="5843" spans="1:6" x14ac:dyDescent="0.25">
      <c r="A5843">
        <v>5834</v>
      </c>
      <c r="B5843">
        <f>'Założenia i wyniki'!$E$6*Znorm.Profile!B5843*((100-(24*'Założenia i wyniki'!$E$9))/100)</f>
        <v>0</v>
      </c>
      <c r="C5843">
        <f>'Założenia i wyniki'!$E$8*Znorm.Profile!C5843*(1+'Założenia i wyniki'!$E$10/100)^24</f>
        <v>0.1937691</v>
      </c>
      <c r="D5843">
        <f t="shared" si="273"/>
        <v>0</v>
      </c>
      <c r="E5843">
        <f t="shared" si="274"/>
        <v>0</v>
      </c>
      <c r="F5843">
        <f t="shared" si="275"/>
        <v>0.1937691</v>
      </c>
    </row>
    <row r="5844" spans="1:6" x14ac:dyDescent="0.25">
      <c r="A5844">
        <v>5835</v>
      </c>
      <c r="B5844">
        <f>'Założenia i wyniki'!$E$6*Znorm.Profile!B5844*((100-(24*'Założenia i wyniki'!$E$9))/100)</f>
        <v>0</v>
      </c>
      <c r="C5844">
        <f>'Założenia i wyniki'!$E$8*Znorm.Profile!C5844*(1+'Założenia i wyniki'!$E$10/100)^24</f>
        <v>0.19416249999999999</v>
      </c>
      <c r="D5844">
        <f t="shared" si="273"/>
        <v>0</v>
      </c>
      <c r="E5844">
        <f t="shared" si="274"/>
        <v>0</v>
      </c>
      <c r="F5844">
        <f t="shared" si="275"/>
        <v>0.19416249999999999</v>
      </c>
    </row>
    <row r="5845" spans="1:6" x14ac:dyDescent="0.25">
      <c r="A5845">
        <v>5836</v>
      </c>
      <c r="B5845">
        <f>'Założenia i wyniki'!$E$6*Znorm.Profile!B5845*((100-(24*'Założenia i wyniki'!$E$9))/100)</f>
        <v>0</v>
      </c>
      <c r="C5845">
        <f>'Założenia i wyniki'!$E$8*Znorm.Profile!C5845*(1+'Założenia i wyniki'!$E$10/100)^24</f>
        <v>0.21731465</v>
      </c>
      <c r="D5845">
        <f t="shared" si="273"/>
        <v>0</v>
      </c>
      <c r="E5845">
        <f t="shared" si="274"/>
        <v>0</v>
      </c>
      <c r="F5845">
        <f t="shared" si="275"/>
        <v>0.21731465</v>
      </c>
    </row>
    <row r="5846" spans="1:6" x14ac:dyDescent="0.25">
      <c r="A5846">
        <v>5837</v>
      </c>
      <c r="B5846">
        <f>'Założenia i wyniki'!$E$6*Znorm.Profile!B5846*((100-(24*'Założenia i wyniki'!$E$9))/100)</f>
        <v>0</v>
      </c>
      <c r="C5846">
        <f>'Założenia i wyniki'!$E$8*Znorm.Profile!C5846*(1+'Założenia i wyniki'!$E$10/100)^24</f>
        <v>0.26857845000000002</v>
      </c>
      <c r="D5846">
        <f t="shared" si="273"/>
        <v>0</v>
      </c>
      <c r="E5846">
        <f t="shared" si="274"/>
        <v>0</v>
      </c>
      <c r="F5846">
        <f t="shared" si="275"/>
        <v>0.26857845000000002</v>
      </c>
    </row>
    <row r="5847" spans="1:6" x14ac:dyDescent="0.25">
      <c r="A5847">
        <v>5838</v>
      </c>
      <c r="B5847">
        <f>'Założenia i wyniki'!$E$6*Znorm.Profile!B5847*((100-(24*'Założenia i wyniki'!$E$9))/100)</f>
        <v>5.5245094339622637E-2</v>
      </c>
      <c r="C5847">
        <f>'Założenia i wyniki'!$E$8*Znorm.Profile!C5847*(1+'Założenia i wyniki'!$E$10/100)^24</f>
        <v>0.34158740000000004</v>
      </c>
      <c r="D5847">
        <f t="shared" si="273"/>
        <v>5.5245094339622637E-2</v>
      </c>
      <c r="E5847">
        <f t="shared" si="274"/>
        <v>0</v>
      </c>
      <c r="F5847">
        <f t="shared" si="275"/>
        <v>0.28634230566037738</v>
      </c>
    </row>
    <row r="5848" spans="1:6" x14ac:dyDescent="0.25">
      <c r="A5848">
        <v>5839</v>
      </c>
      <c r="B5848">
        <f>'Założenia i wyniki'!$E$6*Znorm.Profile!B5848*((100-(24*'Założenia i wyniki'!$E$9))/100)</f>
        <v>0.42422286792452829</v>
      </c>
      <c r="C5848">
        <f>'Założenia i wyniki'!$E$8*Znorm.Profile!C5848*(1+'Założenia i wyniki'!$E$10/100)^24</f>
        <v>0.39321485</v>
      </c>
      <c r="D5848">
        <f t="shared" si="273"/>
        <v>0.39321485</v>
      </c>
      <c r="E5848">
        <f t="shared" si="274"/>
        <v>3.1008017924528286E-2</v>
      </c>
      <c r="F5848">
        <f t="shared" si="275"/>
        <v>0</v>
      </c>
    </row>
    <row r="5849" spans="1:6" x14ac:dyDescent="0.25">
      <c r="A5849">
        <v>5840</v>
      </c>
      <c r="B5849">
        <f>'Założenia i wyniki'!$E$6*Znorm.Profile!B5849*((100-(24*'Założenia i wyniki'!$E$9))/100)</f>
        <v>0.96266339622641506</v>
      </c>
      <c r="C5849">
        <f>'Założenia i wyniki'!$E$8*Znorm.Profile!C5849*(1+'Założenia i wyniki'!$E$10/100)^24</f>
        <v>0.39781140000000004</v>
      </c>
      <c r="D5849">
        <f t="shared" si="273"/>
        <v>0.39781140000000004</v>
      </c>
      <c r="E5849">
        <f t="shared" si="274"/>
        <v>0.56485199622641502</v>
      </c>
      <c r="F5849">
        <f t="shared" si="275"/>
        <v>0</v>
      </c>
    </row>
    <row r="5850" spans="1:6" x14ac:dyDescent="0.25">
      <c r="A5850">
        <v>5841</v>
      </c>
      <c r="B5850">
        <f>'Założenia i wyniki'!$E$6*Znorm.Profile!B5850*((100-(24*'Założenia i wyniki'!$E$9))/100)</f>
        <v>1.4705599999999999</v>
      </c>
      <c r="C5850">
        <f>'Założenia i wyniki'!$E$8*Znorm.Profile!C5850*(1+'Założenia i wyniki'!$E$10/100)^24</f>
        <v>0.40239185000000005</v>
      </c>
      <c r="D5850">
        <f t="shared" si="273"/>
        <v>0.40239185000000005</v>
      </c>
      <c r="E5850">
        <f t="shared" si="274"/>
        <v>1.0681681499999998</v>
      </c>
      <c r="F5850">
        <f t="shared" si="275"/>
        <v>0</v>
      </c>
    </row>
    <row r="5851" spans="1:6" x14ac:dyDescent="0.25">
      <c r="A5851">
        <v>5842</v>
      </c>
      <c r="B5851">
        <f>'Założenia i wyniki'!$E$6*Znorm.Profile!B5851*((100-(24*'Założenia i wyniki'!$E$9))/100)</f>
        <v>1.8058037735849055</v>
      </c>
      <c r="C5851">
        <f>'Założenia i wyniki'!$E$8*Znorm.Profile!C5851*(1+'Założenia i wyniki'!$E$10/100)^24</f>
        <v>0.39737600000000001</v>
      </c>
      <c r="D5851">
        <f t="shared" si="273"/>
        <v>0.39737600000000001</v>
      </c>
      <c r="E5851">
        <f t="shared" si="274"/>
        <v>1.4084277735849056</v>
      </c>
      <c r="F5851">
        <f t="shared" si="275"/>
        <v>0</v>
      </c>
    </row>
    <row r="5852" spans="1:6" x14ac:dyDescent="0.25">
      <c r="A5852">
        <v>5843</v>
      </c>
      <c r="B5852">
        <f>'Założenia i wyniki'!$E$6*Znorm.Profile!B5852*((100-(24*'Założenia i wyniki'!$E$9))/100)</f>
        <v>1.9920249056603774</v>
      </c>
      <c r="C5852">
        <f>'Założenia i wyniki'!$E$8*Znorm.Profile!C5852*(1+'Założenia i wyniki'!$E$10/100)^24</f>
        <v>0.39178055000000001</v>
      </c>
      <c r="D5852">
        <f t="shared" si="273"/>
        <v>0.39178055000000001</v>
      </c>
      <c r="E5852">
        <f t="shared" si="274"/>
        <v>1.6002443556603774</v>
      </c>
      <c r="F5852">
        <f t="shared" si="275"/>
        <v>0</v>
      </c>
    </row>
    <row r="5853" spans="1:6" x14ac:dyDescent="0.25">
      <c r="A5853">
        <v>5844</v>
      </c>
      <c r="B5853">
        <f>'Założenia i wyniki'!$E$6*Znorm.Profile!B5853*((100-(24*'Założenia i wyniki'!$E$9))/100)</f>
        <v>2.0480513207547171</v>
      </c>
      <c r="C5853">
        <f>'Założenia i wyniki'!$E$8*Znorm.Profile!C5853*(1+'Założenia i wyniki'!$E$10/100)^24</f>
        <v>0.39160555000000002</v>
      </c>
      <c r="D5853">
        <f t="shared" si="273"/>
        <v>0.39160555000000002</v>
      </c>
      <c r="E5853">
        <f t="shared" si="274"/>
        <v>1.6564457707547171</v>
      </c>
      <c r="F5853">
        <f t="shared" si="275"/>
        <v>0</v>
      </c>
    </row>
    <row r="5854" spans="1:6" x14ac:dyDescent="0.25">
      <c r="A5854">
        <v>5845</v>
      </c>
      <c r="B5854">
        <f>'Założenia i wyniki'!$E$6*Znorm.Profile!B5854*((100-(24*'Założenia i wyniki'!$E$9))/100)</f>
        <v>1.9787615094339623</v>
      </c>
      <c r="C5854">
        <f>'Założenia i wyniki'!$E$8*Znorm.Profile!C5854*(1+'Założenia i wyniki'!$E$10/100)^24</f>
        <v>0.3887275</v>
      </c>
      <c r="D5854">
        <f t="shared" si="273"/>
        <v>0.3887275</v>
      </c>
      <c r="E5854">
        <f t="shared" si="274"/>
        <v>1.5900340094339622</v>
      </c>
      <c r="F5854">
        <f t="shared" si="275"/>
        <v>0</v>
      </c>
    </row>
    <row r="5855" spans="1:6" x14ac:dyDescent="0.25">
      <c r="A5855">
        <v>5846</v>
      </c>
      <c r="B5855">
        <f>'Założenia i wyniki'!$E$6*Znorm.Profile!B5855*((100-(24*'Założenia i wyniki'!$E$9))/100)</f>
        <v>1.7798867924528299</v>
      </c>
      <c r="C5855">
        <f>'Założenia i wyniki'!$E$8*Znorm.Profile!C5855*(1+'Założenia i wyniki'!$E$10/100)^24</f>
        <v>0.38929274999999997</v>
      </c>
      <c r="D5855">
        <f t="shared" si="273"/>
        <v>0.38929274999999997</v>
      </c>
      <c r="E5855">
        <f t="shared" si="274"/>
        <v>1.3905940424528298</v>
      </c>
      <c r="F5855">
        <f t="shared" si="275"/>
        <v>0</v>
      </c>
    </row>
    <row r="5856" spans="1:6" x14ac:dyDescent="0.25">
      <c r="A5856">
        <v>5847</v>
      </c>
      <c r="B5856">
        <f>'Założenia i wyniki'!$E$6*Znorm.Profile!B5856*((100-(24*'Założenia i wyniki'!$E$9))/100)</f>
        <v>1.4836709433962263</v>
      </c>
      <c r="C5856">
        <f>'Założenia i wyniki'!$E$8*Znorm.Profile!C5856*(1+'Założenia i wyniki'!$E$10/100)^24</f>
        <v>0.39974445000000003</v>
      </c>
      <c r="D5856">
        <f t="shared" si="273"/>
        <v>0.39974445000000003</v>
      </c>
      <c r="E5856">
        <f t="shared" si="274"/>
        <v>1.0839264933962263</v>
      </c>
      <c r="F5856">
        <f t="shared" si="275"/>
        <v>0</v>
      </c>
    </row>
    <row r="5857" spans="1:6" x14ac:dyDescent="0.25">
      <c r="A5857">
        <v>5848</v>
      </c>
      <c r="B5857">
        <f>'Założenia i wyniki'!$E$6*Znorm.Profile!B5857*((100-(24*'Założenia i wyniki'!$E$9))/100)</f>
        <v>1.0333252830188679</v>
      </c>
      <c r="C5857">
        <f>'Założenia i wyniki'!$E$8*Znorm.Profile!C5857*(1+'Założenia i wyniki'!$E$10/100)^24</f>
        <v>0.40933620000000004</v>
      </c>
      <c r="D5857">
        <f t="shared" si="273"/>
        <v>0.40933620000000004</v>
      </c>
      <c r="E5857">
        <f t="shared" si="274"/>
        <v>0.62398908301886791</v>
      </c>
      <c r="F5857">
        <f t="shared" si="275"/>
        <v>0</v>
      </c>
    </row>
    <row r="5858" spans="1:6" x14ac:dyDescent="0.25">
      <c r="A5858">
        <v>5849</v>
      </c>
      <c r="B5858">
        <f>'Założenia i wyniki'!$E$6*Znorm.Profile!B5858*((100-(24*'Założenia i wyniki'!$E$9))/100)</f>
        <v>0.50742399999999988</v>
      </c>
      <c r="C5858">
        <f>'Założenia i wyniki'!$E$8*Znorm.Profile!C5858*(1+'Założenia i wyniki'!$E$10/100)^24</f>
        <v>0.42256830000000001</v>
      </c>
      <c r="D5858">
        <f t="shared" si="273"/>
        <v>0.42256830000000001</v>
      </c>
      <c r="E5858">
        <f t="shared" si="274"/>
        <v>8.4855699999999867E-2</v>
      </c>
      <c r="F5858">
        <f t="shared" si="275"/>
        <v>0</v>
      </c>
    </row>
    <row r="5859" spans="1:6" x14ac:dyDescent="0.25">
      <c r="A5859">
        <v>5850</v>
      </c>
      <c r="B5859">
        <f>'Założenia i wyniki'!$E$6*Znorm.Profile!B5859*((100-(24*'Założenia i wyniki'!$E$9))/100)</f>
        <v>9.8065283018867924E-2</v>
      </c>
      <c r="C5859">
        <f>'Założenia i wyniki'!$E$8*Znorm.Profile!C5859*(1+'Założenia i wyniki'!$E$10/100)^24</f>
        <v>0.45456495000000008</v>
      </c>
      <c r="D5859">
        <f t="shared" si="273"/>
        <v>9.8065283018867924E-2</v>
      </c>
      <c r="E5859">
        <f t="shared" si="274"/>
        <v>0</v>
      </c>
      <c r="F5859">
        <f t="shared" si="275"/>
        <v>0.35649966698113217</v>
      </c>
    </row>
    <row r="5860" spans="1:6" x14ac:dyDescent="0.25">
      <c r="A5860">
        <v>5851</v>
      </c>
      <c r="B5860">
        <f>'Założenia i wyniki'!$E$6*Znorm.Profile!B5860*((100-(24*'Założenia i wyniki'!$E$9))/100)</f>
        <v>0</v>
      </c>
      <c r="C5860">
        <f>'Założenia i wyniki'!$E$8*Znorm.Profile!C5860*(1+'Założenia i wyniki'!$E$10/100)^24</f>
        <v>0.53169025000000003</v>
      </c>
      <c r="D5860">
        <f t="shared" si="273"/>
        <v>0</v>
      </c>
      <c r="E5860">
        <f t="shared" si="274"/>
        <v>0</v>
      </c>
      <c r="F5860">
        <f t="shared" si="275"/>
        <v>0.53169025000000003</v>
      </c>
    </row>
    <row r="5861" spans="1:6" x14ac:dyDescent="0.25">
      <c r="A5861">
        <v>5852</v>
      </c>
      <c r="B5861">
        <f>'Założenia i wyniki'!$E$6*Znorm.Profile!B5861*((100-(24*'Założenia i wyniki'!$E$9))/100)</f>
        <v>0</v>
      </c>
      <c r="C5861">
        <f>'Założenia i wyniki'!$E$8*Znorm.Profile!C5861*(1+'Założenia i wyniki'!$E$10/100)^24</f>
        <v>0.55923420000000001</v>
      </c>
      <c r="D5861">
        <f t="shared" si="273"/>
        <v>0</v>
      </c>
      <c r="E5861">
        <f t="shared" si="274"/>
        <v>0</v>
      </c>
      <c r="F5861">
        <f t="shared" si="275"/>
        <v>0.55923420000000001</v>
      </c>
    </row>
    <row r="5862" spans="1:6" x14ac:dyDescent="0.25">
      <c r="A5862">
        <v>5853</v>
      </c>
      <c r="B5862">
        <f>'Założenia i wyniki'!$E$6*Znorm.Profile!B5862*((100-(24*'Założenia i wyniki'!$E$9))/100)</f>
        <v>0</v>
      </c>
      <c r="C5862">
        <f>'Założenia i wyniki'!$E$8*Znorm.Profile!C5862*(1+'Założenia i wyniki'!$E$10/100)^24</f>
        <v>0.49793940000000003</v>
      </c>
      <c r="D5862">
        <f t="shared" si="273"/>
        <v>0</v>
      </c>
      <c r="E5862">
        <f t="shared" si="274"/>
        <v>0</v>
      </c>
      <c r="F5862">
        <f t="shared" si="275"/>
        <v>0.49793940000000003</v>
      </c>
    </row>
    <row r="5863" spans="1:6" x14ac:dyDescent="0.25">
      <c r="A5863">
        <v>5854</v>
      </c>
      <c r="B5863">
        <f>'Założenia i wyniki'!$E$6*Znorm.Profile!B5863*((100-(24*'Założenia i wyniki'!$E$9))/100)</f>
        <v>0</v>
      </c>
      <c r="C5863">
        <f>'Założenia i wyniki'!$E$8*Znorm.Profile!C5863*(1+'Założenia i wyniki'!$E$10/100)^24</f>
        <v>0.39108300000000001</v>
      </c>
      <c r="D5863">
        <f t="shared" si="273"/>
        <v>0</v>
      </c>
      <c r="E5863">
        <f t="shared" si="274"/>
        <v>0</v>
      </c>
      <c r="F5863">
        <f t="shared" si="275"/>
        <v>0.39108300000000001</v>
      </c>
    </row>
    <row r="5864" spans="1:6" x14ac:dyDescent="0.25">
      <c r="A5864">
        <v>5855</v>
      </c>
      <c r="B5864">
        <f>'Założenia i wyniki'!$E$6*Znorm.Profile!B5864*((100-(24*'Założenia i wyniki'!$E$9))/100)</f>
        <v>0</v>
      </c>
      <c r="C5864">
        <f>'Założenia i wyniki'!$E$8*Znorm.Profile!C5864*(1+'Założenia i wyniki'!$E$10/100)^24</f>
        <v>0.29370039999999997</v>
      </c>
      <c r="D5864">
        <f t="shared" si="273"/>
        <v>0</v>
      </c>
      <c r="E5864">
        <f t="shared" si="274"/>
        <v>0</v>
      </c>
      <c r="F5864">
        <f t="shared" si="275"/>
        <v>0.29370039999999997</v>
      </c>
    </row>
    <row r="5865" spans="1:6" x14ac:dyDescent="0.25">
      <c r="A5865">
        <v>5856</v>
      </c>
      <c r="B5865">
        <f>'Założenia i wyniki'!$E$6*Znorm.Profile!B5865*((100-(24*'Założenia i wyniki'!$E$9))/100)</f>
        <v>0</v>
      </c>
      <c r="C5865">
        <f>'Założenia i wyniki'!$E$8*Znorm.Profile!C5865*(1+'Założenia i wyniki'!$E$10/100)^24</f>
        <v>0.229824</v>
      </c>
      <c r="D5865">
        <f t="shared" si="273"/>
        <v>0</v>
      </c>
      <c r="E5865">
        <f t="shared" si="274"/>
        <v>0</v>
      </c>
      <c r="F5865">
        <f t="shared" si="275"/>
        <v>0.229824</v>
      </c>
    </row>
    <row r="5866" spans="1:6" x14ac:dyDescent="0.25">
      <c r="A5866">
        <v>5857</v>
      </c>
      <c r="B5866">
        <f>'Założenia i wyniki'!$E$6*Znorm.Profile!B5866*((100-(24*'Założenia i wyniki'!$E$9))/100)</f>
        <v>0</v>
      </c>
      <c r="C5866">
        <f>'Założenia i wyniki'!$E$8*Znorm.Profile!C5866*(1+'Założenia i wyniki'!$E$10/100)^24</f>
        <v>0.20283375000000001</v>
      </c>
      <c r="D5866">
        <f t="shared" si="273"/>
        <v>0</v>
      </c>
      <c r="E5866">
        <f t="shared" si="274"/>
        <v>0</v>
      </c>
      <c r="F5866">
        <f t="shared" si="275"/>
        <v>0.20283375000000001</v>
      </c>
    </row>
    <row r="5867" spans="1:6" x14ac:dyDescent="0.25">
      <c r="A5867">
        <v>5858</v>
      </c>
      <c r="B5867">
        <f>'Założenia i wyniki'!$E$6*Znorm.Profile!B5867*((100-(24*'Założenia i wyniki'!$E$9))/100)</f>
        <v>0</v>
      </c>
      <c r="C5867">
        <f>'Założenia i wyniki'!$E$8*Znorm.Profile!C5867*(1+'Założenia i wyniki'!$E$10/100)^24</f>
        <v>0.18982355000000001</v>
      </c>
      <c r="D5867">
        <f t="shared" si="273"/>
        <v>0</v>
      </c>
      <c r="E5867">
        <f t="shared" si="274"/>
        <v>0</v>
      </c>
      <c r="F5867">
        <f t="shared" si="275"/>
        <v>0.18982355000000001</v>
      </c>
    </row>
    <row r="5868" spans="1:6" x14ac:dyDescent="0.25">
      <c r="A5868">
        <v>5859</v>
      </c>
      <c r="B5868">
        <f>'Założenia i wyniki'!$E$6*Znorm.Profile!B5868*((100-(24*'Założenia i wyniki'!$E$9))/100)</f>
        <v>0</v>
      </c>
      <c r="C5868">
        <f>'Założenia i wyniki'!$E$8*Znorm.Profile!C5868*(1+'Założenia i wyniki'!$E$10/100)^24</f>
        <v>0.19019105</v>
      </c>
      <c r="D5868">
        <f t="shared" si="273"/>
        <v>0</v>
      </c>
      <c r="E5868">
        <f t="shared" si="274"/>
        <v>0</v>
      </c>
      <c r="F5868">
        <f t="shared" si="275"/>
        <v>0.19019105</v>
      </c>
    </row>
    <row r="5869" spans="1:6" x14ac:dyDescent="0.25">
      <c r="A5869">
        <v>5860</v>
      </c>
      <c r="B5869">
        <f>'Założenia i wyniki'!$E$6*Znorm.Profile!B5869*((100-(24*'Założenia i wyniki'!$E$9))/100)</f>
        <v>0</v>
      </c>
      <c r="C5869">
        <f>'Założenia i wyniki'!$E$8*Znorm.Profile!C5869*(1+'Założenia i wyniki'!$E$10/100)^24</f>
        <v>0.21497735000000001</v>
      </c>
      <c r="D5869">
        <f t="shared" si="273"/>
        <v>0</v>
      </c>
      <c r="E5869">
        <f t="shared" si="274"/>
        <v>0</v>
      </c>
      <c r="F5869">
        <f t="shared" si="275"/>
        <v>0.21497735000000001</v>
      </c>
    </row>
    <row r="5870" spans="1:6" x14ac:dyDescent="0.25">
      <c r="A5870">
        <v>5861</v>
      </c>
      <c r="B5870">
        <f>'Założenia i wyniki'!$E$6*Znorm.Profile!B5870*((100-(24*'Założenia i wyniki'!$E$9))/100)</f>
        <v>0</v>
      </c>
      <c r="C5870">
        <f>'Założenia i wyniki'!$E$8*Znorm.Profile!C5870*(1+'Założenia i wyniki'!$E$10/100)^24</f>
        <v>0.26504624999999998</v>
      </c>
      <c r="D5870">
        <f t="shared" si="273"/>
        <v>0</v>
      </c>
      <c r="E5870">
        <f t="shared" si="274"/>
        <v>0</v>
      </c>
      <c r="F5870">
        <f t="shared" si="275"/>
        <v>0.26504624999999998</v>
      </c>
    </row>
    <row r="5871" spans="1:6" x14ac:dyDescent="0.25">
      <c r="A5871">
        <v>5862</v>
      </c>
      <c r="B5871">
        <f>'Założenia i wyniki'!$E$6*Znorm.Profile!B5871*((100-(24*'Założenia i wyniki'!$E$9))/100)</f>
        <v>5.2418618867924524E-2</v>
      </c>
      <c r="C5871">
        <f>'Założenia i wyniki'!$E$8*Znorm.Profile!C5871*(1+'Założenia i wyniki'!$E$10/100)^24</f>
        <v>0.3432653</v>
      </c>
      <c r="D5871">
        <f t="shared" si="273"/>
        <v>5.2418618867924524E-2</v>
      </c>
      <c r="E5871">
        <f t="shared" si="274"/>
        <v>0</v>
      </c>
      <c r="F5871">
        <f t="shared" si="275"/>
        <v>0.29084668113207546</v>
      </c>
    </row>
    <row r="5872" spans="1:6" x14ac:dyDescent="0.25">
      <c r="A5872">
        <v>5863</v>
      </c>
      <c r="B5872">
        <f>'Założenia i wyniki'!$E$6*Znorm.Profile!B5872*((100-(24*'Założenia i wyniki'!$E$9))/100)</f>
        <v>0.42448966037735852</v>
      </c>
      <c r="C5872">
        <f>'Założenia i wyniki'!$E$8*Znorm.Profile!C5872*(1+'Założenia i wyniki'!$E$10/100)^24</f>
        <v>0.39652130000000002</v>
      </c>
      <c r="D5872">
        <f t="shared" si="273"/>
        <v>0.39652130000000002</v>
      </c>
      <c r="E5872">
        <f t="shared" si="274"/>
        <v>2.7968360377358503E-2</v>
      </c>
      <c r="F5872">
        <f t="shared" si="275"/>
        <v>0</v>
      </c>
    </row>
    <row r="5873" spans="1:6" x14ac:dyDescent="0.25">
      <c r="A5873">
        <v>5864</v>
      </c>
      <c r="B5873">
        <f>'Założenia i wyniki'!$E$6*Znorm.Profile!B5873*((100-(24*'Założenia i wyniki'!$E$9))/100)</f>
        <v>0.97562188679245287</v>
      </c>
      <c r="C5873">
        <f>'Założenia i wyniki'!$E$8*Znorm.Profile!C5873*(1+'Założenia i wyniki'!$E$10/100)^24</f>
        <v>0.40264070000000002</v>
      </c>
      <c r="D5873">
        <f t="shared" si="273"/>
        <v>0.40264070000000002</v>
      </c>
      <c r="E5873">
        <f t="shared" si="274"/>
        <v>0.5729811867924528</v>
      </c>
      <c r="F5873">
        <f t="shared" si="275"/>
        <v>0</v>
      </c>
    </row>
    <row r="5874" spans="1:6" x14ac:dyDescent="0.25">
      <c r="A5874">
        <v>5865</v>
      </c>
      <c r="B5874">
        <f>'Założenia i wyniki'!$E$6*Znorm.Profile!B5874*((100-(24*'Założenia i wyniki'!$E$9))/100)</f>
        <v>1.4604218867924528</v>
      </c>
      <c r="C5874">
        <f>'Założenia i wyniki'!$E$8*Znorm.Profile!C5874*(1+'Założenia i wyniki'!$E$10/100)^24</f>
        <v>0.40033560000000001</v>
      </c>
      <c r="D5874">
        <f t="shared" si="273"/>
        <v>0.40033560000000001</v>
      </c>
      <c r="E5874">
        <f t="shared" si="274"/>
        <v>1.0600862867924528</v>
      </c>
      <c r="F5874">
        <f t="shared" si="275"/>
        <v>0</v>
      </c>
    </row>
    <row r="5875" spans="1:6" x14ac:dyDescent="0.25">
      <c r="A5875">
        <v>5866</v>
      </c>
      <c r="B5875">
        <f>'Założenia i wyniki'!$E$6*Znorm.Profile!B5875*((100-(24*'Założenia i wyniki'!$E$9))/100)</f>
        <v>1.7956656603773582</v>
      </c>
      <c r="C5875">
        <f>'Założenia i wyniki'!$E$8*Znorm.Profile!C5875*(1+'Założenia i wyniki'!$E$10/100)^24</f>
        <v>0.39009705</v>
      </c>
      <c r="D5875">
        <f t="shared" si="273"/>
        <v>0.39009705</v>
      </c>
      <c r="E5875">
        <f t="shared" si="274"/>
        <v>1.4055686103773581</v>
      </c>
      <c r="F5875">
        <f t="shared" si="275"/>
        <v>0</v>
      </c>
    </row>
    <row r="5876" spans="1:6" x14ac:dyDescent="0.25">
      <c r="A5876">
        <v>5867</v>
      </c>
      <c r="B5876">
        <f>'Założenia i wyniki'!$E$6*Znorm.Profile!B5876*((100-(24*'Założenia i wyniki'!$E$9))/100)</f>
        <v>1.9818105660377356</v>
      </c>
      <c r="C5876">
        <f>'Założenia i wyniki'!$E$8*Znorm.Profile!C5876*(1+'Założenia i wyniki'!$E$10/100)^24</f>
        <v>0.38540705000000003</v>
      </c>
      <c r="D5876">
        <f t="shared" si="273"/>
        <v>0.38540705000000003</v>
      </c>
      <c r="E5876">
        <f t="shared" si="274"/>
        <v>1.5964035160377357</v>
      </c>
      <c r="F5876">
        <f t="shared" si="275"/>
        <v>0</v>
      </c>
    </row>
    <row r="5877" spans="1:6" x14ac:dyDescent="0.25">
      <c r="A5877">
        <v>5868</v>
      </c>
      <c r="B5877">
        <f>'Założenia i wyniki'!$E$6*Znorm.Profile!B5877*((100-(24*'Założenia i wyniki'!$E$9))/100)</f>
        <v>1.9832588679245284</v>
      </c>
      <c r="C5877">
        <f>'Założenia i wyniki'!$E$8*Znorm.Profile!C5877*(1+'Założenia i wyniki'!$E$10/100)^24</f>
        <v>0.37195794999999998</v>
      </c>
      <c r="D5877">
        <f t="shared" si="273"/>
        <v>0.37195794999999998</v>
      </c>
      <c r="E5877">
        <f t="shared" si="274"/>
        <v>1.6113009179245283</v>
      </c>
      <c r="F5877">
        <f t="shared" si="275"/>
        <v>0</v>
      </c>
    </row>
    <row r="5878" spans="1:6" x14ac:dyDescent="0.25">
      <c r="A5878">
        <v>5869</v>
      </c>
      <c r="B5878">
        <f>'Założenia i wyniki'!$E$6*Znorm.Profile!B5878*((100-(24*'Założenia i wyniki'!$E$9))/100)</f>
        <v>1.9467464150943397</v>
      </c>
      <c r="C5878">
        <f>'Założenia i wyniki'!$E$8*Znorm.Profile!C5878*(1+'Założenia i wyniki'!$E$10/100)^24</f>
        <v>0.37860269999999996</v>
      </c>
      <c r="D5878">
        <f t="shared" si="273"/>
        <v>0.37860269999999996</v>
      </c>
      <c r="E5878">
        <f t="shared" si="274"/>
        <v>1.5681437150943398</v>
      </c>
      <c r="F5878">
        <f t="shared" si="275"/>
        <v>0</v>
      </c>
    </row>
    <row r="5879" spans="1:6" x14ac:dyDescent="0.25">
      <c r="A5879">
        <v>5870</v>
      </c>
      <c r="B5879">
        <f>'Założenia i wyniki'!$E$6*Znorm.Profile!B5879*((100-(24*'Założenia i wyniki'!$E$9))/100)</f>
        <v>1.7295011320754714</v>
      </c>
      <c r="C5879">
        <f>'Założenia i wyniki'!$E$8*Znorm.Profile!C5879*(1+'Założenia i wyniki'!$E$10/100)^24</f>
        <v>0.37670779999999998</v>
      </c>
      <c r="D5879">
        <f t="shared" si="273"/>
        <v>0.37670779999999998</v>
      </c>
      <c r="E5879">
        <f t="shared" si="274"/>
        <v>1.3527933320754715</v>
      </c>
      <c r="F5879">
        <f t="shared" si="275"/>
        <v>0</v>
      </c>
    </row>
    <row r="5880" spans="1:6" x14ac:dyDescent="0.25">
      <c r="A5880">
        <v>5871</v>
      </c>
      <c r="B5880">
        <f>'Założenia i wyniki'!$E$6*Znorm.Profile!B5880*((100-(24*'Założenia i wyniki'!$E$9))/100)</f>
        <v>1.3780211320754714</v>
      </c>
      <c r="C5880">
        <f>'Założenia i wyniki'!$E$8*Znorm.Profile!C5880*(1+'Założenia i wyniki'!$E$10/100)^24</f>
        <v>0.39380214999999996</v>
      </c>
      <c r="D5880">
        <f t="shared" si="273"/>
        <v>0.39380214999999996</v>
      </c>
      <c r="E5880">
        <f t="shared" si="274"/>
        <v>0.98421898207547143</v>
      </c>
      <c r="F5880">
        <f t="shared" si="275"/>
        <v>0</v>
      </c>
    </row>
    <row r="5881" spans="1:6" x14ac:dyDescent="0.25">
      <c r="A5881">
        <v>5872</v>
      </c>
      <c r="B5881">
        <f>'Założenia i wyniki'!$E$6*Znorm.Profile!B5881*((100-(24*'Założenia i wyniki'!$E$9))/100)</f>
        <v>0.96258716981132064</v>
      </c>
      <c r="C5881">
        <f>'Założenia i wyniki'!$E$8*Znorm.Profile!C5881*(1+'Założenia i wyniki'!$E$10/100)^24</f>
        <v>0.40518100000000001</v>
      </c>
      <c r="D5881">
        <f t="shared" si="273"/>
        <v>0.40518100000000001</v>
      </c>
      <c r="E5881">
        <f t="shared" si="274"/>
        <v>0.55740616981132063</v>
      </c>
      <c r="F5881">
        <f t="shared" si="275"/>
        <v>0</v>
      </c>
    </row>
    <row r="5882" spans="1:6" x14ac:dyDescent="0.25">
      <c r="A5882">
        <v>5873</v>
      </c>
      <c r="B5882">
        <f>'Założenia i wyniki'!$E$6*Znorm.Profile!B5882*((100-(24*'Założenia i wyniki'!$E$9))/100)</f>
        <v>0.48227690566037729</v>
      </c>
      <c r="C5882">
        <f>'Założenia i wyniki'!$E$8*Znorm.Profile!C5882*(1+'Założenia i wyniki'!$E$10/100)^24</f>
        <v>0.43032429999999999</v>
      </c>
      <c r="D5882">
        <f t="shared" si="273"/>
        <v>0.43032429999999999</v>
      </c>
      <c r="E5882">
        <f t="shared" si="274"/>
        <v>5.1952605660377293E-2</v>
      </c>
      <c r="F5882">
        <f t="shared" si="275"/>
        <v>0</v>
      </c>
    </row>
    <row r="5883" spans="1:6" x14ac:dyDescent="0.25">
      <c r="A5883">
        <v>5874</v>
      </c>
      <c r="B5883">
        <f>'Założenia i wyniki'!$E$6*Znorm.Profile!B5883*((100-(24*'Założenia i wyniki'!$E$9))/100)</f>
        <v>8.7911924528301877E-2</v>
      </c>
      <c r="C5883">
        <f>'Założenia i wyniki'!$E$8*Znorm.Profile!C5883*(1+'Założenia i wyniki'!$E$10/100)^24</f>
        <v>0.47435150000000004</v>
      </c>
      <c r="D5883">
        <f t="shared" si="273"/>
        <v>8.7911924528301877E-2</v>
      </c>
      <c r="E5883">
        <f t="shared" si="274"/>
        <v>0</v>
      </c>
      <c r="F5883">
        <f t="shared" si="275"/>
        <v>0.38643957547169816</v>
      </c>
    </row>
    <row r="5884" spans="1:6" x14ac:dyDescent="0.25">
      <c r="A5884">
        <v>5875</v>
      </c>
      <c r="B5884">
        <f>'Założenia i wyniki'!$E$6*Znorm.Profile!B5884*((100-(24*'Założenia i wyniki'!$E$9))/100)</f>
        <v>0</v>
      </c>
      <c r="C5884">
        <f>'Założenia i wyniki'!$E$8*Znorm.Profile!C5884*(1+'Założenia i wyniki'!$E$10/100)^24</f>
        <v>0.54577810000000004</v>
      </c>
      <c r="D5884">
        <f t="shared" si="273"/>
        <v>0</v>
      </c>
      <c r="E5884">
        <f t="shared" si="274"/>
        <v>0</v>
      </c>
      <c r="F5884">
        <f t="shared" si="275"/>
        <v>0.54577810000000004</v>
      </c>
    </row>
    <row r="5885" spans="1:6" x14ac:dyDescent="0.25">
      <c r="A5885">
        <v>5876</v>
      </c>
      <c r="B5885">
        <f>'Założenia i wyniki'!$E$6*Znorm.Profile!B5885*((100-(24*'Założenia i wyniki'!$E$9))/100)</f>
        <v>0</v>
      </c>
      <c r="C5885">
        <f>'Założenia i wyniki'!$E$8*Znorm.Profile!C5885*(1+'Założenia i wyniki'!$E$10/100)^24</f>
        <v>0.56979544999999998</v>
      </c>
      <c r="D5885">
        <f t="shared" si="273"/>
        <v>0</v>
      </c>
      <c r="E5885">
        <f t="shared" si="274"/>
        <v>0</v>
      </c>
      <c r="F5885">
        <f t="shared" si="275"/>
        <v>0.56979544999999998</v>
      </c>
    </row>
    <row r="5886" spans="1:6" x14ac:dyDescent="0.25">
      <c r="A5886">
        <v>5877</v>
      </c>
      <c r="B5886">
        <f>'Założenia i wyniki'!$E$6*Znorm.Profile!B5886*((100-(24*'Założenia i wyniki'!$E$9))/100)</f>
        <v>0</v>
      </c>
      <c r="C5886">
        <f>'Założenia i wyniki'!$E$8*Znorm.Profile!C5886*(1+'Założenia i wyniki'!$E$10/100)^24</f>
        <v>0.50098615000000002</v>
      </c>
      <c r="D5886">
        <f t="shared" si="273"/>
        <v>0</v>
      </c>
      <c r="E5886">
        <f t="shared" si="274"/>
        <v>0</v>
      </c>
      <c r="F5886">
        <f t="shared" si="275"/>
        <v>0.50098615000000002</v>
      </c>
    </row>
    <row r="5887" spans="1:6" x14ac:dyDescent="0.25">
      <c r="A5887">
        <v>5878</v>
      </c>
      <c r="B5887">
        <f>'Założenia i wyniki'!$E$6*Znorm.Profile!B5887*((100-(24*'Założenia i wyniki'!$E$9))/100)</f>
        <v>0</v>
      </c>
      <c r="C5887">
        <f>'Założenia i wyniki'!$E$8*Znorm.Profile!C5887*(1+'Założenia i wyniki'!$E$10/100)^24</f>
        <v>0.39820725000000001</v>
      </c>
      <c r="D5887">
        <f t="shared" si="273"/>
        <v>0</v>
      </c>
      <c r="E5887">
        <f t="shared" si="274"/>
        <v>0</v>
      </c>
      <c r="F5887">
        <f t="shared" si="275"/>
        <v>0.39820725000000001</v>
      </c>
    </row>
    <row r="5888" spans="1:6" x14ac:dyDescent="0.25">
      <c r="A5888">
        <v>5879</v>
      </c>
      <c r="B5888">
        <f>'Założenia i wyniki'!$E$6*Znorm.Profile!B5888*((100-(24*'Założenia i wyniki'!$E$9))/100)</f>
        <v>0</v>
      </c>
      <c r="C5888">
        <f>'Założenia i wyniki'!$E$8*Znorm.Profile!C5888*(1+'Założenia i wyniki'!$E$10/100)^24</f>
        <v>0.29521765</v>
      </c>
      <c r="D5888">
        <f t="shared" si="273"/>
        <v>0</v>
      </c>
      <c r="E5888">
        <f t="shared" si="274"/>
        <v>0</v>
      </c>
      <c r="F5888">
        <f t="shared" si="275"/>
        <v>0.29521765</v>
      </c>
    </row>
    <row r="5889" spans="1:6" x14ac:dyDescent="0.25">
      <c r="A5889">
        <v>5880</v>
      </c>
      <c r="B5889">
        <f>'Założenia i wyniki'!$E$6*Znorm.Profile!B5889*((100-(24*'Założenia i wyniki'!$E$9))/100)</f>
        <v>0</v>
      </c>
      <c r="C5889">
        <f>'Założenia i wyniki'!$E$8*Znorm.Profile!C5889*(1+'Założenia i wyniki'!$E$10/100)^24</f>
        <v>0.23496059999999996</v>
      </c>
      <c r="D5889">
        <f t="shared" si="273"/>
        <v>0</v>
      </c>
      <c r="E5889">
        <f t="shared" si="274"/>
        <v>0</v>
      </c>
      <c r="F5889">
        <f t="shared" si="275"/>
        <v>0.23496059999999996</v>
      </c>
    </row>
    <row r="5890" spans="1:6" x14ac:dyDescent="0.25">
      <c r="A5890">
        <v>5881</v>
      </c>
      <c r="B5890">
        <f>'Założenia i wyniki'!$E$6*Znorm.Profile!B5890*((100-(24*'Założenia i wyniki'!$E$9))/100)</f>
        <v>0</v>
      </c>
      <c r="C5890">
        <f>'Założenia i wyniki'!$E$8*Znorm.Profile!C5890*(1+'Założenia i wyniki'!$E$10/100)^24</f>
        <v>0.20641320000000002</v>
      </c>
      <c r="D5890">
        <f t="shared" si="273"/>
        <v>0</v>
      </c>
      <c r="E5890">
        <f t="shared" si="274"/>
        <v>0</v>
      </c>
      <c r="F5890">
        <f t="shared" si="275"/>
        <v>0.20641320000000002</v>
      </c>
    </row>
    <row r="5891" spans="1:6" x14ac:dyDescent="0.25">
      <c r="A5891">
        <v>5882</v>
      </c>
      <c r="B5891">
        <f>'Założenia i wyniki'!$E$6*Znorm.Profile!B5891*((100-(24*'Założenia i wyniki'!$E$9))/100)</f>
        <v>0</v>
      </c>
      <c r="C5891">
        <f>'Założenia i wyniki'!$E$8*Znorm.Profile!C5891*(1+'Założenia i wyniki'!$E$10/100)^24</f>
        <v>0.19440854999999999</v>
      </c>
      <c r="D5891">
        <f t="shared" si="273"/>
        <v>0</v>
      </c>
      <c r="E5891">
        <f t="shared" si="274"/>
        <v>0</v>
      </c>
      <c r="F5891">
        <f t="shared" si="275"/>
        <v>0.19440854999999999</v>
      </c>
    </row>
    <row r="5892" spans="1:6" x14ac:dyDescent="0.25">
      <c r="A5892">
        <v>5883</v>
      </c>
      <c r="B5892">
        <f>'Założenia i wyniki'!$E$6*Znorm.Profile!B5892*((100-(24*'Założenia i wyniki'!$E$9))/100)</f>
        <v>0</v>
      </c>
      <c r="C5892">
        <f>'Założenia i wyniki'!$E$8*Znorm.Profile!C5892*(1+'Założenia i wyniki'!$E$10/100)^24</f>
        <v>0.19490205000000002</v>
      </c>
      <c r="D5892">
        <f t="shared" si="273"/>
        <v>0</v>
      </c>
      <c r="E5892">
        <f t="shared" si="274"/>
        <v>0</v>
      </c>
      <c r="F5892">
        <f t="shared" si="275"/>
        <v>0.19490205000000002</v>
      </c>
    </row>
    <row r="5893" spans="1:6" x14ac:dyDescent="0.25">
      <c r="A5893">
        <v>5884</v>
      </c>
      <c r="B5893">
        <f>'Założenia i wyniki'!$E$6*Znorm.Profile!B5893*((100-(24*'Założenia i wyniki'!$E$9))/100)</f>
        <v>0</v>
      </c>
      <c r="C5893">
        <f>'Założenia i wyniki'!$E$8*Znorm.Profile!C5893*(1+'Założenia i wyniki'!$E$10/100)^24</f>
        <v>0.22131795000000001</v>
      </c>
      <c r="D5893">
        <f t="shared" si="273"/>
        <v>0</v>
      </c>
      <c r="E5893">
        <f t="shared" si="274"/>
        <v>0</v>
      </c>
      <c r="F5893">
        <f t="shared" si="275"/>
        <v>0.22131795000000001</v>
      </c>
    </row>
    <row r="5894" spans="1:6" x14ac:dyDescent="0.25">
      <c r="A5894">
        <v>5885</v>
      </c>
      <c r="B5894">
        <f>'Założenia i wyniki'!$E$6*Znorm.Profile!B5894*((100-(24*'Założenia i wyniki'!$E$9))/100)</f>
        <v>0</v>
      </c>
      <c r="C5894">
        <f>'Założenia i wyniki'!$E$8*Znorm.Profile!C5894*(1+'Założenia i wyniki'!$E$10/100)^24</f>
        <v>0.26823195</v>
      </c>
      <c r="D5894">
        <f t="shared" si="273"/>
        <v>0</v>
      </c>
      <c r="E5894">
        <f t="shared" si="274"/>
        <v>0</v>
      </c>
      <c r="F5894">
        <f t="shared" si="275"/>
        <v>0.26823195</v>
      </c>
    </row>
    <row r="5895" spans="1:6" x14ac:dyDescent="0.25">
      <c r="A5895">
        <v>5886</v>
      </c>
      <c r="B5895">
        <f>'Założenia i wyniki'!$E$6*Znorm.Profile!B5895*((100-(24*'Założenia i wyniki'!$E$9))/100)</f>
        <v>4.4702218867924526E-2</v>
      </c>
      <c r="C5895">
        <f>'Założenia i wyniki'!$E$8*Znorm.Profile!C5895*(1+'Założenia i wyniki'!$E$10/100)^24</f>
        <v>0.35862959999999999</v>
      </c>
      <c r="D5895">
        <f t="shared" si="273"/>
        <v>4.4702218867924526E-2</v>
      </c>
      <c r="E5895">
        <f t="shared" si="274"/>
        <v>0</v>
      </c>
      <c r="F5895">
        <f t="shared" si="275"/>
        <v>0.31392738113207547</v>
      </c>
    </row>
    <row r="5896" spans="1:6" x14ac:dyDescent="0.25">
      <c r="A5896">
        <v>5887</v>
      </c>
      <c r="B5896">
        <f>'Założenia i wyniki'!$E$6*Znorm.Profile!B5896*((100-(24*'Założenia i wyniki'!$E$9))/100)</f>
        <v>0.39082045283018868</v>
      </c>
      <c r="C5896">
        <f>'Założenia i wyniki'!$E$8*Znorm.Profile!C5896*(1+'Założenia i wyniki'!$E$10/100)^24</f>
        <v>0.40310445000000006</v>
      </c>
      <c r="D5896">
        <f t="shared" si="273"/>
        <v>0.39082045283018868</v>
      </c>
      <c r="E5896">
        <f t="shared" si="274"/>
        <v>0</v>
      </c>
      <c r="F5896">
        <f t="shared" si="275"/>
        <v>1.2283997169811378E-2</v>
      </c>
    </row>
    <row r="5897" spans="1:6" x14ac:dyDescent="0.25">
      <c r="A5897">
        <v>5888</v>
      </c>
      <c r="B5897">
        <f>'Założenia i wyniki'!$E$6*Znorm.Profile!B5897*((100-(24*'Założenia i wyniki'!$E$9))/100)</f>
        <v>0.92767547169811315</v>
      </c>
      <c r="C5897">
        <f>'Założenia i wyniki'!$E$8*Znorm.Profile!C5897*(1+'Założenia i wyniki'!$E$10/100)^24</f>
        <v>0.40219024999999997</v>
      </c>
      <c r="D5897">
        <f t="shared" si="273"/>
        <v>0.40219024999999997</v>
      </c>
      <c r="E5897">
        <f t="shared" si="274"/>
        <v>0.52548522169811318</v>
      </c>
      <c r="F5897">
        <f t="shared" si="275"/>
        <v>0</v>
      </c>
    </row>
    <row r="5898" spans="1:6" x14ac:dyDescent="0.25">
      <c r="A5898">
        <v>5889</v>
      </c>
      <c r="B5898">
        <f>'Założenia i wyniki'!$E$6*Znorm.Profile!B5898*((100-(24*'Założenia i wyniki'!$E$9))/100)</f>
        <v>1.4084354716981131</v>
      </c>
      <c r="C5898">
        <f>'Założenia i wyniki'!$E$8*Znorm.Profile!C5898*(1+'Założenia i wyniki'!$E$10/100)^24</f>
        <v>0.40850424999999996</v>
      </c>
      <c r="D5898">
        <f t="shared" si="273"/>
        <v>0.40850424999999996</v>
      </c>
      <c r="E5898">
        <f t="shared" si="274"/>
        <v>0.9999312216981131</v>
      </c>
      <c r="F5898">
        <f t="shared" si="275"/>
        <v>0</v>
      </c>
    </row>
    <row r="5899" spans="1:6" x14ac:dyDescent="0.25">
      <c r="A5899">
        <v>5890</v>
      </c>
      <c r="B5899">
        <f>'Założenia i wyniki'!$E$6*Znorm.Profile!B5899*((100-(24*'Założenia i wyniki'!$E$9))/100)</f>
        <v>1.7476430188679242</v>
      </c>
      <c r="C5899">
        <f>'Założenia i wyniki'!$E$8*Znorm.Profile!C5899*(1+'Założenia i wyniki'!$E$10/100)^24</f>
        <v>0.39601554999999999</v>
      </c>
      <c r="D5899">
        <f t="shared" ref="D5899:D5962" si="276">IF(B5899&lt;=C5899,B5899,C5899)</f>
        <v>0.39601554999999999</v>
      </c>
      <c r="E5899">
        <f t="shared" ref="E5899:E5962" si="277">IF(B5899&gt;C5899,B5899-C5899,0)</f>
        <v>1.3516274688679242</v>
      </c>
      <c r="F5899">
        <f t="shared" ref="F5899:F5962" si="278">IF(B5899&lt;C5899,C5899-B5899,0)</f>
        <v>0</v>
      </c>
    </row>
    <row r="5900" spans="1:6" x14ac:dyDescent="0.25">
      <c r="A5900">
        <v>5891</v>
      </c>
      <c r="B5900">
        <f>'Założenia i wyniki'!$E$6*Znorm.Profile!B5900*((100-(24*'Założenia i wyniki'!$E$9))/100)</f>
        <v>1.9323396226415093</v>
      </c>
      <c r="C5900">
        <f>'Założenia i wyniki'!$E$8*Znorm.Profile!C5900*(1+'Założenia i wyniki'!$E$10/100)^24</f>
        <v>0.39226635000000004</v>
      </c>
      <c r="D5900">
        <f t="shared" si="276"/>
        <v>0.39226635000000004</v>
      </c>
      <c r="E5900">
        <f t="shared" si="277"/>
        <v>1.5400732726415092</v>
      </c>
      <c r="F5900">
        <f t="shared" si="278"/>
        <v>0</v>
      </c>
    </row>
    <row r="5901" spans="1:6" x14ac:dyDescent="0.25">
      <c r="A5901">
        <v>5892</v>
      </c>
      <c r="B5901">
        <f>'Założenia i wyniki'!$E$6*Znorm.Profile!B5901*((100-(24*'Założenia i wyniki'!$E$9))/100)</f>
        <v>1.9242596226415094</v>
      </c>
      <c r="C5901">
        <f>'Założenia i wyniki'!$E$8*Znorm.Profile!C5901*(1+'Założenia i wyniki'!$E$10/100)^24</f>
        <v>0.39366495000000001</v>
      </c>
      <c r="D5901">
        <f t="shared" si="276"/>
        <v>0.39366495000000001</v>
      </c>
      <c r="E5901">
        <f t="shared" si="277"/>
        <v>1.5305946726415094</v>
      </c>
      <c r="F5901">
        <f t="shared" si="278"/>
        <v>0</v>
      </c>
    </row>
    <row r="5902" spans="1:6" x14ac:dyDescent="0.25">
      <c r="A5902">
        <v>5893</v>
      </c>
      <c r="B5902">
        <f>'Założenia i wyniki'!$E$6*Znorm.Profile!B5902*((100-(24*'Założenia i wyniki'!$E$9))/100)</f>
        <v>1.2653584905660376</v>
      </c>
      <c r="C5902">
        <f>'Założenia i wyniki'!$E$8*Znorm.Profile!C5902*(1+'Założenia i wyniki'!$E$10/100)^24</f>
        <v>0.39350115000000002</v>
      </c>
      <c r="D5902">
        <f t="shared" si="276"/>
        <v>0.39350115000000002</v>
      </c>
      <c r="E5902">
        <f t="shared" si="277"/>
        <v>0.87185734056603748</v>
      </c>
      <c r="F5902">
        <f t="shared" si="278"/>
        <v>0</v>
      </c>
    </row>
    <row r="5903" spans="1:6" x14ac:dyDescent="0.25">
      <c r="A5903">
        <v>5894</v>
      </c>
      <c r="B5903">
        <f>'Założenia i wyniki'!$E$6*Znorm.Profile!B5903*((100-(24*'Założenia i wyniki'!$E$9))/100)</f>
        <v>1.0577177358490566</v>
      </c>
      <c r="C5903">
        <f>'Założenia i wyniki'!$E$8*Znorm.Profile!C5903*(1+'Założenia i wyniki'!$E$10/100)^24</f>
        <v>0.38924094999999997</v>
      </c>
      <c r="D5903">
        <f t="shared" si="276"/>
        <v>0.38924094999999997</v>
      </c>
      <c r="E5903">
        <f t="shared" si="277"/>
        <v>0.66847678584905657</v>
      </c>
      <c r="F5903">
        <f t="shared" si="278"/>
        <v>0</v>
      </c>
    </row>
    <row r="5904" spans="1:6" x14ac:dyDescent="0.25">
      <c r="A5904">
        <v>5895</v>
      </c>
      <c r="B5904">
        <f>'Założenia i wyniki'!$E$6*Znorm.Profile!B5904*((100-(24*'Założenia i wyniki'!$E$9))/100)</f>
        <v>0.59333116981132072</v>
      </c>
      <c r="C5904">
        <f>'Założenia i wyniki'!$E$8*Znorm.Profile!C5904*(1+'Założenia i wyniki'!$E$10/100)^24</f>
        <v>0.39678939999999996</v>
      </c>
      <c r="D5904">
        <f t="shared" si="276"/>
        <v>0.39678939999999996</v>
      </c>
      <c r="E5904">
        <f t="shared" si="277"/>
        <v>0.19654176981132077</v>
      </c>
      <c r="F5904">
        <f t="shared" si="278"/>
        <v>0</v>
      </c>
    </row>
    <row r="5905" spans="1:6" x14ac:dyDescent="0.25">
      <c r="A5905">
        <v>5896</v>
      </c>
      <c r="B5905">
        <f>'Założenia i wyniki'!$E$6*Znorm.Profile!B5905*((100-(24*'Założenia i wyniki'!$E$9))/100)</f>
        <v>0.74515894339622635</v>
      </c>
      <c r="C5905">
        <f>'Założenia i wyniki'!$E$8*Znorm.Profile!C5905*(1+'Założenia i wyniki'!$E$10/100)^24</f>
        <v>0.40957140000000003</v>
      </c>
      <c r="D5905">
        <f t="shared" si="276"/>
        <v>0.40957140000000003</v>
      </c>
      <c r="E5905">
        <f t="shared" si="277"/>
        <v>0.33558754339622632</v>
      </c>
      <c r="F5905">
        <f t="shared" si="278"/>
        <v>0</v>
      </c>
    </row>
    <row r="5906" spans="1:6" x14ac:dyDescent="0.25">
      <c r="A5906">
        <v>5897</v>
      </c>
      <c r="B5906">
        <f>'Założenia i wyniki'!$E$6*Znorm.Profile!B5906*((100-(24*'Założenia i wyniki'!$E$9))/100)</f>
        <v>0.38870898113207547</v>
      </c>
      <c r="C5906">
        <f>'Założenia i wyniki'!$E$8*Znorm.Profile!C5906*(1+'Założenia i wyniki'!$E$10/100)^24</f>
        <v>0.42434769999999999</v>
      </c>
      <c r="D5906">
        <f t="shared" si="276"/>
        <v>0.38870898113207547</v>
      </c>
      <c r="E5906">
        <f t="shared" si="277"/>
        <v>0</v>
      </c>
      <c r="F5906">
        <f t="shared" si="278"/>
        <v>3.5638718867924524E-2</v>
      </c>
    </row>
    <row r="5907" spans="1:6" x14ac:dyDescent="0.25">
      <c r="A5907">
        <v>5898</v>
      </c>
      <c r="B5907">
        <f>'Założenia i wyniki'!$E$6*Znorm.Profile!B5907*((100-(24*'Założenia i wyniki'!$E$9))/100)</f>
        <v>6.4165109433962267E-2</v>
      </c>
      <c r="C5907">
        <f>'Założenia i wyniki'!$E$8*Znorm.Profile!C5907*(1+'Założenia i wyniki'!$E$10/100)^24</f>
        <v>0.46161080000000004</v>
      </c>
      <c r="D5907">
        <f t="shared" si="276"/>
        <v>6.4165109433962267E-2</v>
      </c>
      <c r="E5907">
        <f t="shared" si="277"/>
        <v>0</v>
      </c>
      <c r="F5907">
        <f t="shared" si="278"/>
        <v>0.39744569056603779</v>
      </c>
    </row>
    <row r="5908" spans="1:6" x14ac:dyDescent="0.25">
      <c r="A5908">
        <v>5899</v>
      </c>
      <c r="B5908">
        <f>'Założenia i wyniki'!$E$6*Znorm.Profile!B5908*((100-(24*'Założenia i wyniki'!$E$9))/100)</f>
        <v>0</v>
      </c>
      <c r="C5908">
        <f>'Założenia i wyniki'!$E$8*Znorm.Profile!C5908*(1+'Założenia i wyniki'!$E$10/100)^24</f>
        <v>0.54124244999999993</v>
      </c>
      <c r="D5908">
        <f t="shared" si="276"/>
        <v>0</v>
      </c>
      <c r="E5908">
        <f t="shared" si="277"/>
        <v>0</v>
      </c>
      <c r="F5908">
        <f t="shared" si="278"/>
        <v>0.54124244999999993</v>
      </c>
    </row>
    <row r="5909" spans="1:6" x14ac:dyDescent="0.25">
      <c r="A5909">
        <v>5900</v>
      </c>
      <c r="B5909">
        <f>'Założenia i wyniki'!$E$6*Znorm.Profile!B5909*((100-(24*'Założenia i wyniki'!$E$9))/100)</f>
        <v>0</v>
      </c>
      <c r="C5909">
        <f>'Założenia i wyniki'!$E$8*Znorm.Profile!C5909*(1+'Założenia i wyniki'!$E$10/100)^24</f>
        <v>0.56574245000000001</v>
      </c>
      <c r="D5909">
        <f t="shared" si="276"/>
        <v>0</v>
      </c>
      <c r="E5909">
        <f t="shared" si="277"/>
        <v>0</v>
      </c>
      <c r="F5909">
        <f t="shared" si="278"/>
        <v>0.56574245000000001</v>
      </c>
    </row>
    <row r="5910" spans="1:6" x14ac:dyDescent="0.25">
      <c r="A5910">
        <v>5901</v>
      </c>
      <c r="B5910">
        <f>'Założenia i wyniki'!$E$6*Znorm.Profile!B5910*((100-(24*'Założenia i wyniki'!$E$9))/100)</f>
        <v>0</v>
      </c>
      <c r="C5910">
        <f>'Założenia i wyniki'!$E$8*Znorm.Profile!C5910*(1+'Założenia i wyniki'!$E$10/100)^24</f>
        <v>0.49424305000000002</v>
      </c>
      <c r="D5910">
        <f t="shared" si="276"/>
        <v>0</v>
      </c>
      <c r="E5910">
        <f t="shared" si="277"/>
        <v>0</v>
      </c>
      <c r="F5910">
        <f t="shared" si="278"/>
        <v>0.49424305000000002</v>
      </c>
    </row>
    <row r="5911" spans="1:6" x14ac:dyDescent="0.25">
      <c r="A5911">
        <v>5902</v>
      </c>
      <c r="B5911">
        <f>'Założenia i wyniki'!$E$6*Znorm.Profile!B5911*((100-(24*'Założenia i wyniki'!$E$9))/100)</f>
        <v>0</v>
      </c>
      <c r="C5911">
        <f>'Założenia i wyniki'!$E$8*Znorm.Profile!C5911*(1+'Założenia i wyniki'!$E$10/100)^24</f>
        <v>0.38683435000000005</v>
      </c>
      <c r="D5911">
        <f t="shared" si="276"/>
        <v>0</v>
      </c>
      <c r="E5911">
        <f t="shared" si="277"/>
        <v>0</v>
      </c>
      <c r="F5911">
        <f t="shared" si="278"/>
        <v>0.38683435000000005</v>
      </c>
    </row>
    <row r="5912" spans="1:6" x14ac:dyDescent="0.25">
      <c r="A5912">
        <v>5903</v>
      </c>
      <c r="B5912">
        <f>'Założenia i wyniki'!$E$6*Znorm.Profile!B5912*((100-(24*'Założenia i wyniki'!$E$9))/100)</f>
        <v>0</v>
      </c>
      <c r="C5912">
        <f>'Założenia i wyniki'!$E$8*Znorm.Profile!C5912*(1+'Założenia i wyniki'!$E$10/100)^24</f>
        <v>0.29205995000000001</v>
      </c>
      <c r="D5912">
        <f t="shared" si="276"/>
        <v>0</v>
      </c>
      <c r="E5912">
        <f t="shared" si="277"/>
        <v>0</v>
      </c>
      <c r="F5912">
        <f t="shared" si="278"/>
        <v>0.29205995000000001</v>
      </c>
    </row>
    <row r="5913" spans="1:6" x14ac:dyDescent="0.25">
      <c r="A5913">
        <v>5904</v>
      </c>
      <c r="B5913">
        <f>'Założenia i wyniki'!$E$6*Znorm.Profile!B5913*((100-(24*'Założenia i wyniki'!$E$9))/100)</f>
        <v>0</v>
      </c>
      <c r="C5913">
        <f>'Założenia i wyniki'!$E$8*Znorm.Profile!C5913*(1+'Założenia i wyniki'!$E$10/100)^24</f>
        <v>0.23374504999999998</v>
      </c>
      <c r="D5913">
        <f t="shared" si="276"/>
        <v>0</v>
      </c>
      <c r="E5913">
        <f t="shared" si="277"/>
        <v>0</v>
      </c>
      <c r="F5913">
        <f t="shared" si="278"/>
        <v>0.23374504999999998</v>
      </c>
    </row>
    <row r="5914" spans="1:6" x14ac:dyDescent="0.25">
      <c r="A5914">
        <v>5905</v>
      </c>
      <c r="B5914">
        <f>'Założenia i wyniki'!$E$6*Znorm.Profile!B5914*((100-(24*'Założenia i wyniki'!$E$9))/100)</f>
        <v>0</v>
      </c>
      <c r="C5914">
        <f>'Założenia i wyniki'!$E$8*Znorm.Profile!C5914*(1+'Założenia i wyniki'!$E$10/100)^24</f>
        <v>0.2039618</v>
      </c>
      <c r="D5914">
        <f t="shared" si="276"/>
        <v>0</v>
      </c>
      <c r="E5914">
        <f t="shared" si="277"/>
        <v>0</v>
      </c>
      <c r="F5914">
        <f t="shared" si="278"/>
        <v>0.2039618</v>
      </c>
    </row>
    <row r="5915" spans="1:6" x14ac:dyDescent="0.25">
      <c r="A5915">
        <v>5906</v>
      </c>
      <c r="B5915">
        <f>'Założenia i wyniki'!$E$6*Znorm.Profile!B5915*((100-(24*'Założenia i wyniki'!$E$9))/100)</f>
        <v>0</v>
      </c>
      <c r="C5915">
        <f>'Założenia i wyniki'!$E$8*Znorm.Profile!C5915*(1+'Założenia i wyniki'!$E$10/100)^24</f>
        <v>0.19295955000000001</v>
      </c>
      <c r="D5915">
        <f t="shared" si="276"/>
        <v>0</v>
      </c>
      <c r="E5915">
        <f t="shared" si="277"/>
        <v>0</v>
      </c>
      <c r="F5915">
        <f t="shared" si="278"/>
        <v>0.19295955000000001</v>
      </c>
    </row>
    <row r="5916" spans="1:6" x14ac:dyDescent="0.25">
      <c r="A5916">
        <v>5907</v>
      </c>
      <c r="B5916">
        <f>'Założenia i wyniki'!$E$6*Znorm.Profile!B5916*((100-(24*'Założenia i wyniki'!$E$9))/100)</f>
        <v>0</v>
      </c>
      <c r="C5916">
        <f>'Założenia i wyniki'!$E$8*Znorm.Profile!C5916*(1+'Założenia i wyniki'!$E$10/100)^24</f>
        <v>0.19156340000000002</v>
      </c>
      <c r="D5916">
        <f t="shared" si="276"/>
        <v>0</v>
      </c>
      <c r="E5916">
        <f t="shared" si="277"/>
        <v>0</v>
      </c>
      <c r="F5916">
        <f t="shared" si="278"/>
        <v>0.19156340000000002</v>
      </c>
    </row>
    <row r="5917" spans="1:6" x14ac:dyDescent="0.25">
      <c r="A5917">
        <v>5908</v>
      </c>
      <c r="B5917">
        <f>'Założenia i wyniki'!$E$6*Znorm.Profile!B5917*((100-(24*'Założenia i wyniki'!$E$9))/100)</f>
        <v>0</v>
      </c>
      <c r="C5917">
        <f>'Założenia i wyniki'!$E$8*Znorm.Profile!C5917*(1+'Założenia i wyniki'!$E$10/100)^24</f>
        <v>0.2175145</v>
      </c>
      <c r="D5917">
        <f t="shared" si="276"/>
        <v>0</v>
      </c>
      <c r="E5917">
        <f t="shared" si="277"/>
        <v>0</v>
      </c>
      <c r="F5917">
        <f t="shared" si="278"/>
        <v>0.2175145</v>
      </c>
    </row>
    <row r="5918" spans="1:6" x14ac:dyDescent="0.25">
      <c r="A5918">
        <v>5909</v>
      </c>
      <c r="B5918">
        <f>'Założenia i wyniki'!$E$6*Znorm.Profile!B5918*((100-(24*'Założenia i wyniki'!$E$9))/100)</f>
        <v>0</v>
      </c>
      <c r="C5918">
        <f>'Założenia i wyniki'!$E$8*Znorm.Profile!C5918*(1+'Założenia i wyniki'!$E$10/100)^24</f>
        <v>0.2724743</v>
      </c>
      <c r="D5918">
        <f t="shared" si="276"/>
        <v>0</v>
      </c>
      <c r="E5918">
        <f t="shared" si="277"/>
        <v>0</v>
      </c>
      <c r="F5918">
        <f t="shared" si="278"/>
        <v>0.2724743</v>
      </c>
    </row>
    <row r="5919" spans="1:6" x14ac:dyDescent="0.25">
      <c r="A5919">
        <v>5910</v>
      </c>
      <c r="B5919">
        <f>'Założenia i wyniki'!$E$6*Znorm.Profile!B5919*((100-(24*'Założenia i wyniki'!$E$9))/100)</f>
        <v>3.8825162264150941E-2</v>
      </c>
      <c r="C5919">
        <f>'Założenia i wyniki'!$E$8*Znorm.Profile!C5919*(1+'Założenia i wyniki'!$E$10/100)^24</f>
        <v>0.34898954999999998</v>
      </c>
      <c r="D5919">
        <f t="shared" si="276"/>
        <v>3.8825162264150941E-2</v>
      </c>
      <c r="E5919">
        <f t="shared" si="277"/>
        <v>0</v>
      </c>
      <c r="F5919">
        <f t="shared" si="278"/>
        <v>0.31016438773584903</v>
      </c>
    </row>
    <row r="5920" spans="1:6" x14ac:dyDescent="0.25">
      <c r="A5920">
        <v>5911</v>
      </c>
      <c r="B5920">
        <f>'Założenia i wyniki'!$E$6*Znorm.Profile!B5920*((100-(24*'Założenia i wyniki'!$E$9))/100)</f>
        <v>0.3644537358490566</v>
      </c>
      <c r="C5920">
        <f>'Założenia i wyniki'!$E$8*Znorm.Profile!C5920*(1+'Założenia i wyniki'!$E$10/100)^24</f>
        <v>0.40223015000000001</v>
      </c>
      <c r="D5920">
        <f t="shared" si="276"/>
        <v>0.3644537358490566</v>
      </c>
      <c r="E5920">
        <f t="shared" si="277"/>
        <v>0</v>
      </c>
      <c r="F5920">
        <f t="shared" si="278"/>
        <v>3.7776414150943405E-2</v>
      </c>
    </row>
    <row r="5921" spans="1:6" x14ac:dyDescent="0.25">
      <c r="A5921">
        <v>5912</v>
      </c>
      <c r="B5921">
        <f>'Założenia i wyniki'!$E$6*Znorm.Profile!B5921*((100-(24*'Założenia i wyniki'!$E$9))/100)</f>
        <v>0.8867418867924528</v>
      </c>
      <c r="C5921">
        <f>'Założenia i wyniki'!$E$8*Znorm.Profile!C5921*(1+'Założenia i wyniki'!$E$10/100)^24</f>
        <v>0.40381670000000003</v>
      </c>
      <c r="D5921">
        <f t="shared" si="276"/>
        <v>0.40381670000000003</v>
      </c>
      <c r="E5921">
        <f t="shared" si="277"/>
        <v>0.48292518679245278</v>
      </c>
      <c r="F5921">
        <f t="shared" si="278"/>
        <v>0</v>
      </c>
    </row>
    <row r="5922" spans="1:6" x14ac:dyDescent="0.25">
      <c r="A5922">
        <v>5913</v>
      </c>
      <c r="B5922">
        <f>'Założenia i wyniki'!$E$6*Znorm.Profile!B5922*((100-(24*'Założenia i wyniki'!$E$9))/100)</f>
        <v>1.3970015094339623</v>
      </c>
      <c r="C5922">
        <f>'Założenia i wyniki'!$E$8*Znorm.Profile!C5922*(1+'Założenia i wyniki'!$E$10/100)^24</f>
        <v>0.40972575</v>
      </c>
      <c r="D5922">
        <f t="shared" si="276"/>
        <v>0.40972575</v>
      </c>
      <c r="E5922">
        <f t="shared" si="277"/>
        <v>0.98727575943396229</v>
      </c>
      <c r="F5922">
        <f t="shared" si="278"/>
        <v>0</v>
      </c>
    </row>
    <row r="5923" spans="1:6" x14ac:dyDescent="0.25">
      <c r="A5923">
        <v>5914</v>
      </c>
      <c r="B5923">
        <f>'Założenia i wyniki'!$E$6*Znorm.Profile!B5923*((100-(24*'Założenia i wyniki'!$E$9))/100)</f>
        <v>1.7577811320754713</v>
      </c>
      <c r="C5923">
        <f>'Założenia i wyniki'!$E$8*Znorm.Profile!C5923*(1+'Założenia i wyniki'!$E$10/100)^24</f>
        <v>0.38944325000000002</v>
      </c>
      <c r="D5923">
        <f t="shared" si="276"/>
        <v>0.38944325000000002</v>
      </c>
      <c r="E5923">
        <f t="shared" si="277"/>
        <v>1.3683378820754712</v>
      </c>
      <c r="F5923">
        <f t="shared" si="278"/>
        <v>0</v>
      </c>
    </row>
    <row r="5924" spans="1:6" x14ac:dyDescent="0.25">
      <c r="A5924">
        <v>5915</v>
      </c>
      <c r="B5924">
        <f>'Założenia i wyniki'!$E$6*Znorm.Profile!B5924*((100-(24*'Założenia i wyniki'!$E$9))/100)</f>
        <v>1.9071849056603773</v>
      </c>
      <c r="C5924">
        <f>'Założenia i wyniki'!$E$8*Znorm.Profile!C5924*(1+'Założenia i wyniki'!$E$10/100)^24</f>
        <v>0.38080175000000005</v>
      </c>
      <c r="D5924">
        <f t="shared" si="276"/>
        <v>0.38080175000000005</v>
      </c>
      <c r="E5924">
        <f t="shared" si="277"/>
        <v>1.5263831556603773</v>
      </c>
      <c r="F5924">
        <f t="shared" si="278"/>
        <v>0</v>
      </c>
    </row>
    <row r="5925" spans="1:6" x14ac:dyDescent="0.25">
      <c r="A5925">
        <v>5916</v>
      </c>
      <c r="B5925">
        <f>'Założenia i wyniki'!$E$6*Znorm.Profile!B5925*((100-(24*'Założenia i wyniki'!$E$9))/100)</f>
        <v>1.935617358490566</v>
      </c>
      <c r="C5925">
        <f>'Założenia i wyniki'!$E$8*Znorm.Profile!C5925*(1+'Założenia i wyniki'!$E$10/100)^24</f>
        <v>0.38560339999999999</v>
      </c>
      <c r="D5925">
        <f t="shared" si="276"/>
        <v>0.38560339999999999</v>
      </c>
      <c r="E5925">
        <f t="shared" si="277"/>
        <v>1.5500139584905661</v>
      </c>
      <c r="F5925">
        <f t="shared" si="278"/>
        <v>0</v>
      </c>
    </row>
    <row r="5926" spans="1:6" x14ac:dyDescent="0.25">
      <c r="A5926">
        <v>5917</v>
      </c>
      <c r="B5926">
        <f>'Założenia i wyniki'!$E$6*Znorm.Profile!B5926*((100-(24*'Założenia i wyniki'!$E$9))/100)</f>
        <v>1.8410966037735852</v>
      </c>
      <c r="C5926">
        <f>'Założenia i wyniki'!$E$8*Znorm.Profile!C5926*(1+'Założenia i wyniki'!$E$10/100)^24</f>
        <v>0.38755675000000001</v>
      </c>
      <c r="D5926">
        <f t="shared" si="276"/>
        <v>0.38755675000000001</v>
      </c>
      <c r="E5926">
        <f t="shared" si="277"/>
        <v>1.4535398537735853</v>
      </c>
      <c r="F5926">
        <f t="shared" si="278"/>
        <v>0</v>
      </c>
    </row>
    <row r="5927" spans="1:6" x14ac:dyDescent="0.25">
      <c r="A5927">
        <v>5918</v>
      </c>
      <c r="B5927">
        <f>'Założenia i wyniki'!$E$6*Znorm.Profile!B5927*((100-(24*'Założenia i wyniki'!$E$9))/100)</f>
        <v>1.6384105660377355</v>
      </c>
      <c r="C5927">
        <f>'Założenia i wyniki'!$E$8*Znorm.Profile!C5927*(1+'Założenia i wyniki'!$E$10/100)^24</f>
        <v>0.39277629999999997</v>
      </c>
      <c r="D5927">
        <f t="shared" si="276"/>
        <v>0.39277629999999997</v>
      </c>
      <c r="E5927">
        <f t="shared" si="277"/>
        <v>1.2456342660377355</v>
      </c>
      <c r="F5927">
        <f t="shared" si="278"/>
        <v>0</v>
      </c>
    </row>
    <row r="5928" spans="1:6" x14ac:dyDescent="0.25">
      <c r="A5928">
        <v>5919</v>
      </c>
      <c r="B5928">
        <f>'Założenia i wyniki'!$E$6*Znorm.Profile!B5928*((100-(24*'Założenia i wyniki'!$E$9))/100)</f>
        <v>1.3217660377358489</v>
      </c>
      <c r="C5928">
        <f>'Założenia i wyniki'!$E$8*Znorm.Profile!C5928*(1+'Założenia i wyniki'!$E$10/100)^24</f>
        <v>0.40928545</v>
      </c>
      <c r="D5928">
        <f t="shared" si="276"/>
        <v>0.40928545</v>
      </c>
      <c r="E5928">
        <f t="shared" si="277"/>
        <v>0.91248058773584884</v>
      </c>
      <c r="F5928">
        <f t="shared" si="278"/>
        <v>0</v>
      </c>
    </row>
    <row r="5929" spans="1:6" x14ac:dyDescent="0.25">
      <c r="A5929">
        <v>5920</v>
      </c>
      <c r="B5929">
        <f>'Założenia i wyniki'!$E$6*Znorm.Profile!B5929*((100-(24*'Założenia i wyniki'!$E$9))/100)</f>
        <v>0.8720301886792452</v>
      </c>
      <c r="C5929">
        <f>'Założenia i wyniki'!$E$8*Znorm.Profile!C5929*(1+'Założenia i wyniki'!$E$10/100)^24</f>
        <v>0.40836879999999998</v>
      </c>
      <c r="D5929">
        <f t="shared" si="276"/>
        <v>0.40836879999999998</v>
      </c>
      <c r="E5929">
        <f t="shared" si="277"/>
        <v>0.46366138867924522</v>
      </c>
      <c r="F5929">
        <f t="shared" si="278"/>
        <v>0</v>
      </c>
    </row>
    <row r="5930" spans="1:6" x14ac:dyDescent="0.25">
      <c r="A5930">
        <v>5921</v>
      </c>
      <c r="B5930">
        <f>'Założenia i wyniki'!$E$6*Znorm.Profile!B5930*((100-(24*'Założenia i wyniki'!$E$9))/100)</f>
        <v>0.39556173584905652</v>
      </c>
      <c r="C5930">
        <f>'Założenia i wyniki'!$E$8*Znorm.Profile!C5930*(1+'Założenia i wyniki'!$E$10/100)^24</f>
        <v>0.42890679999999998</v>
      </c>
      <c r="D5930">
        <f t="shared" si="276"/>
        <v>0.39556173584905652</v>
      </c>
      <c r="E5930">
        <f t="shared" si="277"/>
        <v>0</v>
      </c>
      <c r="F5930">
        <f t="shared" si="278"/>
        <v>3.334506415094346E-2</v>
      </c>
    </row>
    <row r="5931" spans="1:6" x14ac:dyDescent="0.25">
      <c r="A5931">
        <v>5922</v>
      </c>
      <c r="B5931">
        <f>'Założenia i wyniki'!$E$6*Znorm.Profile!B5931*((100-(24*'Założenia i wyniki'!$E$9))/100)</f>
        <v>6.2681743396226411E-2</v>
      </c>
      <c r="C5931">
        <f>'Założenia i wyniki'!$E$8*Znorm.Profile!C5931*(1+'Założenia i wyniki'!$E$10/100)^24</f>
        <v>0.45158645000000003</v>
      </c>
      <c r="D5931">
        <f t="shared" si="276"/>
        <v>6.2681743396226411E-2</v>
      </c>
      <c r="E5931">
        <f t="shared" si="277"/>
        <v>0</v>
      </c>
      <c r="F5931">
        <f t="shared" si="278"/>
        <v>0.38890470660377363</v>
      </c>
    </row>
    <row r="5932" spans="1:6" x14ac:dyDescent="0.25">
      <c r="A5932">
        <v>5923</v>
      </c>
      <c r="B5932">
        <f>'Założenia i wyniki'!$E$6*Znorm.Profile!B5932*((100-(24*'Założenia i wyniki'!$E$9))/100)</f>
        <v>0</v>
      </c>
      <c r="C5932">
        <f>'Założenia i wyniki'!$E$8*Znorm.Profile!C5932*(1+'Założenia i wyniki'!$E$10/100)^24</f>
        <v>0.51494205000000004</v>
      </c>
      <c r="D5932">
        <f t="shared" si="276"/>
        <v>0</v>
      </c>
      <c r="E5932">
        <f t="shared" si="277"/>
        <v>0</v>
      </c>
      <c r="F5932">
        <f t="shared" si="278"/>
        <v>0.51494205000000004</v>
      </c>
    </row>
    <row r="5933" spans="1:6" x14ac:dyDescent="0.25">
      <c r="A5933">
        <v>5924</v>
      </c>
      <c r="B5933">
        <f>'Założenia i wyniki'!$E$6*Znorm.Profile!B5933*((100-(24*'Założenia i wyniki'!$E$9))/100)</f>
        <v>0</v>
      </c>
      <c r="C5933">
        <f>'Założenia i wyniki'!$E$8*Znorm.Profile!C5933*(1+'Założenia i wyniki'!$E$10/100)^24</f>
        <v>0.54704719999999996</v>
      </c>
      <c r="D5933">
        <f t="shared" si="276"/>
        <v>0</v>
      </c>
      <c r="E5933">
        <f t="shared" si="277"/>
        <v>0</v>
      </c>
      <c r="F5933">
        <f t="shared" si="278"/>
        <v>0.54704719999999996</v>
      </c>
    </row>
    <row r="5934" spans="1:6" x14ac:dyDescent="0.25">
      <c r="A5934">
        <v>5925</v>
      </c>
      <c r="B5934">
        <f>'Założenia i wyniki'!$E$6*Znorm.Profile!B5934*((100-(24*'Założenia i wyniki'!$E$9))/100)</f>
        <v>0</v>
      </c>
      <c r="C5934">
        <f>'Założenia i wyniki'!$E$8*Znorm.Profile!C5934*(1+'Założenia i wyniki'!$E$10/100)^24</f>
        <v>0.47968305</v>
      </c>
      <c r="D5934">
        <f t="shared" si="276"/>
        <v>0</v>
      </c>
      <c r="E5934">
        <f t="shared" si="277"/>
        <v>0</v>
      </c>
      <c r="F5934">
        <f t="shared" si="278"/>
        <v>0.47968305</v>
      </c>
    </row>
    <row r="5935" spans="1:6" x14ac:dyDescent="0.25">
      <c r="A5935">
        <v>5926</v>
      </c>
      <c r="B5935">
        <f>'Założenia i wyniki'!$E$6*Znorm.Profile!B5935*((100-(24*'Założenia i wyniki'!$E$9))/100)</f>
        <v>0</v>
      </c>
      <c r="C5935">
        <f>'Założenia i wyniki'!$E$8*Znorm.Profile!C5935*(1+'Założenia i wyniki'!$E$10/100)^24</f>
        <v>0.39104904999999995</v>
      </c>
      <c r="D5935">
        <f t="shared" si="276"/>
        <v>0</v>
      </c>
      <c r="E5935">
        <f t="shared" si="277"/>
        <v>0</v>
      </c>
      <c r="F5935">
        <f t="shared" si="278"/>
        <v>0.39104904999999995</v>
      </c>
    </row>
    <row r="5936" spans="1:6" x14ac:dyDescent="0.25">
      <c r="A5936">
        <v>5927</v>
      </c>
      <c r="B5936">
        <f>'Założenia i wyniki'!$E$6*Znorm.Profile!B5936*((100-(24*'Założenia i wyniki'!$E$9))/100)</f>
        <v>0</v>
      </c>
      <c r="C5936">
        <f>'Założenia i wyniki'!$E$8*Znorm.Profile!C5936*(1+'Założenia i wyniki'!$E$10/100)^24</f>
        <v>0.31519425000000001</v>
      </c>
      <c r="D5936">
        <f t="shared" si="276"/>
        <v>0</v>
      </c>
      <c r="E5936">
        <f t="shared" si="277"/>
        <v>0</v>
      </c>
      <c r="F5936">
        <f t="shared" si="278"/>
        <v>0.31519425000000001</v>
      </c>
    </row>
    <row r="5937" spans="1:6" x14ac:dyDescent="0.25">
      <c r="A5937">
        <v>5928</v>
      </c>
      <c r="B5937">
        <f>'Założenia i wyniki'!$E$6*Znorm.Profile!B5937*((100-(24*'Założenia i wyniki'!$E$9))/100)</f>
        <v>0</v>
      </c>
      <c r="C5937">
        <f>'Założenia i wyniki'!$E$8*Znorm.Profile!C5937*(1+'Założenia i wyniki'!$E$10/100)^24</f>
        <v>0.2737966</v>
      </c>
      <c r="D5937">
        <f t="shared" si="276"/>
        <v>0</v>
      </c>
      <c r="E5937">
        <f t="shared" si="277"/>
        <v>0</v>
      </c>
      <c r="F5937">
        <f t="shared" si="278"/>
        <v>0.2737966</v>
      </c>
    </row>
    <row r="5938" spans="1:6" x14ac:dyDescent="0.25">
      <c r="A5938">
        <v>5929</v>
      </c>
      <c r="B5938">
        <f>'Założenia i wyniki'!$E$6*Znorm.Profile!B5938*((100-(24*'Założenia i wyniki'!$E$9))/100)</f>
        <v>0</v>
      </c>
      <c r="C5938">
        <f>'Założenia i wyniki'!$E$8*Znorm.Profile!C5938*(1+'Założenia i wyniki'!$E$10/100)^24</f>
        <v>0.21448419999999999</v>
      </c>
      <c r="D5938">
        <f t="shared" si="276"/>
        <v>0</v>
      </c>
      <c r="E5938">
        <f t="shared" si="277"/>
        <v>0</v>
      </c>
      <c r="F5938">
        <f t="shared" si="278"/>
        <v>0.21448419999999999</v>
      </c>
    </row>
    <row r="5939" spans="1:6" x14ac:dyDescent="0.25">
      <c r="A5939">
        <v>5930</v>
      </c>
      <c r="B5939">
        <f>'Założenia i wyniki'!$E$6*Znorm.Profile!B5939*((100-(24*'Założenia i wyniki'!$E$9))/100)</f>
        <v>0</v>
      </c>
      <c r="C5939">
        <f>'Założenia i wyniki'!$E$8*Znorm.Profile!C5939*(1+'Założenia i wyniki'!$E$10/100)^24</f>
        <v>0.19958575000000001</v>
      </c>
      <c r="D5939">
        <f t="shared" si="276"/>
        <v>0</v>
      </c>
      <c r="E5939">
        <f t="shared" si="277"/>
        <v>0</v>
      </c>
      <c r="F5939">
        <f t="shared" si="278"/>
        <v>0.19958575000000001</v>
      </c>
    </row>
    <row r="5940" spans="1:6" x14ac:dyDescent="0.25">
      <c r="A5940">
        <v>5931</v>
      </c>
      <c r="B5940">
        <f>'Założenia i wyniki'!$E$6*Znorm.Profile!B5940*((100-(24*'Założenia i wyniki'!$E$9))/100)</f>
        <v>0</v>
      </c>
      <c r="C5940">
        <f>'Założenia i wyniki'!$E$8*Znorm.Profile!C5940*(1+'Założenia i wyniki'!$E$10/100)^24</f>
        <v>0.19562025000000002</v>
      </c>
      <c r="D5940">
        <f t="shared" si="276"/>
        <v>0</v>
      </c>
      <c r="E5940">
        <f t="shared" si="277"/>
        <v>0</v>
      </c>
      <c r="F5940">
        <f t="shared" si="278"/>
        <v>0.19562025000000002</v>
      </c>
    </row>
    <row r="5941" spans="1:6" x14ac:dyDescent="0.25">
      <c r="A5941">
        <v>5932</v>
      </c>
      <c r="B5941">
        <f>'Założenia i wyniki'!$E$6*Znorm.Profile!B5941*((100-(24*'Założenia i wyniki'!$E$9))/100)</f>
        <v>0</v>
      </c>
      <c r="C5941">
        <f>'Założenia i wyniki'!$E$8*Znorm.Profile!C5941*(1+'Założenia i wyniki'!$E$10/100)^24</f>
        <v>0.20529144999999999</v>
      </c>
      <c r="D5941">
        <f t="shared" si="276"/>
        <v>0</v>
      </c>
      <c r="E5941">
        <f t="shared" si="277"/>
        <v>0</v>
      </c>
      <c r="F5941">
        <f t="shared" si="278"/>
        <v>0.20529144999999999</v>
      </c>
    </row>
    <row r="5942" spans="1:6" x14ac:dyDescent="0.25">
      <c r="A5942">
        <v>5933</v>
      </c>
      <c r="B5942">
        <f>'Założenia i wyniki'!$E$6*Znorm.Profile!B5942*((100-(24*'Założenia i wyniki'!$E$9))/100)</f>
        <v>0</v>
      </c>
      <c r="C5942">
        <f>'Założenia i wyniki'!$E$8*Znorm.Profile!C5942*(1+'Założenia i wyniki'!$E$10/100)^24</f>
        <v>0.22881739999999998</v>
      </c>
      <c r="D5942">
        <f t="shared" si="276"/>
        <v>0</v>
      </c>
      <c r="E5942">
        <f t="shared" si="277"/>
        <v>0</v>
      </c>
      <c r="F5942">
        <f t="shared" si="278"/>
        <v>0.22881739999999998</v>
      </c>
    </row>
    <row r="5943" spans="1:6" x14ac:dyDescent="0.25">
      <c r="A5943">
        <v>5934</v>
      </c>
      <c r="B5943">
        <f>'Założenia i wyniki'!$E$6*Znorm.Profile!B5943*((100-(24*'Założenia i wyniki'!$E$9))/100)</f>
        <v>3.1544015094339621E-2</v>
      </c>
      <c r="C5943">
        <f>'Założenia i wyniki'!$E$8*Znorm.Profile!C5943*(1+'Założenia i wyniki'!$E$10/100)^24</f>
        <v>0.28592829999999997</v>
      </c>
      <c r="D5943">
        <f t="shared" si="276"/>
        <v>3.1544015094339621E-2</v>
      </c>
      <c r="E5943">
        <f t="shared" si="277"/>
        <v>0</v>
      </c>
      <c r="F5943">
        <f t="shared" si="278"/>
        <v>0.25438428490566034</v>
      </c>
    </row>
    <row r="5944" spans="1:6" x14ac:dyDescent="0.25">
      <c r="A5944">
        <v>5935</v>
      </c>
      <c r="B5944">
        <f>'Założenia i wyniki'!$E$6*Znorm.Profile!B5944*((100-(24*'Założenia i wyniki'!$E$9))/100)</f>
        <v>0.32677501886792448</v>
      </c>
      <c r="C5944">
        <f>'Założenia i wyniki'!$E$8*Znorm.Profile!C5944*(1+'Założenia i wyniki'!$E$10/100)^24</f>
        <v>0.35394589999999998</v>
      </c>
      <c r="D5944">
        <f t="shared" si="276"/>
        <v>0.32677501886792448</v>
      </c>
      <c r="E5944">
        <f t="shared" si="277"/>
        <v>0</v>
      </c>
      <c r="F5944">
        <f t="shared" si="278"/>
        <v>2.7170881132075497E-2</v>
      </c>
    </row>
    <row r="5945" spans="1:6" x14ac:dyDescent="0.25">
      <c r="A5945">
        <v>5936</v>
      </c>
      <c r="B5945">
        <f>'Założenia i wyniki'!$E$6*Znorm.Profile!B5945*((100-(24*'Założenia i wyniki'!$E$9))/100)</f>
        <v>0.8012158490566037</v>
      </c>
      <c r="C5945">
        <f>'Założenia i wyniki'!$E$8*Znorm.Profile!C5945*(1+'Założenia i wyniki'!$E$10/100)^24</f>
        <v>0.41635685</v>
      </c>
      <c r="D5945">
        <f t="shared" si="276"/>
        <v>0.41635685</v>
      </c>
      <c r="E5945">
        <f t="shared" si="277"/>
        <v>0.3848589990566037</v>
      </c>
      <c r="F5945">
        <f t="shared" si="278"/>
        <v>0</v>
      </c>
    </row>
    <row r="5946" spans="1:6" x14ac:dyDescent="0.25">
      <c r="A5946">
        <v>5937</v>
      </c>
      <c r="B5946">
        <f>'Założenia i wyniki'!$E$6*Znorm.Profile!B5946*((100-(24*'Założenia i wyniki'!$E$9))/100)</f>
        <v>1.2877690566037736</v>
      </c>
      <c r="C5946">
        <f>'Założenia i wyniki'!$E$8*Znorm.Profile!C5946*(1+'Założenia i wyniki'!$E$10/100)^24</f>
        <v>0.44981544999999995</v>
      </c>
      <c r="D5946">
        <f t="shared" si="276"/>
        <v>0.44981544999999995</v>
      </c>
      <c r="E5946">
        <f t="shared" si="277"/>
        <v>0.8379536066037736</v>
      </c>
      <c r="F5946">
        <f t="shared" si="278"/>
        <v>0</v>
      </c>
    </row>
    <row r="5947" spans="1:6" x14ac:dyDescent="0.25">
      <c r="A5947">
        <v>5938</v>
      </c>
      <c r="B5947">
        <f>'Założenia i wyniki'!$E$6*Znorm.Profile!B5947*((100-(24*'Założenia i wyniki'!$E$9))/100)</f>
        <v>1.6538845283018866</v>
      </c>
      <c r="C5947">
        <f>'Założenia i wyniki'!$E$8*Znorm.Profile!C5947*(1+'Założenia i wyniki'!$E$10/100)^24</f>
        <v>0.46206684999999997</v>
      </c>
      <c r="D5947">
        <f t="shared" si="276"/>
        <v>0.46206684999999997</v>
      </c>
      <c r="E5947">
        <f t="shared" si="277"/>
        <v>1.1918176783018866</v>
      </c>
      <c r="F5947">
        <f t="shared" si="278"/>
        <v>0</v>
      </c>
    </row>
    <row r="5948" spans="1:6" x14ac:dyDescent="0.25">
      <c r="A5948">
        <v>5939</v>
      </c>
      <c r="B5948">
        <f>'Założenia i wyniki'!$E$6*Znorm.Profile!B5948*((100-(24*'Założenia i wyniki'!$E$9))/100)</f>
        <v>1.8510822641509432</v>
      </c>
      <c r="C5948">
        <f>'Założenia i wyniki'!$E$8*Znorm.Profile!C5948*(1+'Założenia i wyniki'!$E$10/100)^24</f>
        <v>0.46212529999999996</v>
      </c>
      <c r="D5948">
        <f t="shared" si="276"/>
        <v>0.46212529999999996</v>
      </c>
      <c r="E5948">
        <f t="shared" si="277"/>
        <v>1.3889569641509434</v>
      </c>
      <c r="F5948">
        <f t="shared" si="278"/>
        <v>0</v>
      </c>
    </row>
    <row r="5949" spans="1:6" x14ac:dyDescent="0.25">
      <c r="A5949">
        <v>5940</v>
      </c>
      <c r="B5949">
        <f>'Założenia i wyniki'!$E$6*Znorm.Profile!B5949*((100-(24*'Założenia i wyniki'!$E$9))/100)</f>
        <v>1.8968943396226414</v>
      </c>
      <c r="C5949">
        <f>'Założenia i wyniki'!$E$8*Znorm.Profile!C5949*(1+'Założenia i wyniki'!$E$10/100)^24</f>
        <v>0.46569180000000004</v>
      </c>
      <c r="D5949">
        <f t="shared" si="276"/>
        <v>0.46569180000000004</v>
      </c>
      <c r="E5949">
        <f t="shared" si="277"/>
        <v>1.4312025396226413</v>
      </c>
      <c r="F5949">
        <f t="shared" si="278"/>
        <v>0</v>
      </c>
    </row>
    <row r="5950" spans="1:6" x14ac:dyDescent="0.25">
      <c r="A5950">
        <v>5941</v>
      </c>
      <c r="B5950">
        <f>'Założenia i wyniki'!$E$6*Znorm.Profile!B5950*((100-(24*'Założenia i wyniki'!$E$9))/100)</f>
        <v>1.8178475471698115</v>
      </c>
      <c r="C5950">
        <f>'Założenia i wyniki'!$E$8*Znorm.Profile!C5950*(1+'Założenia i wyniki'!$E$10/100)^24</f>
        <v>0.47139260000000005</v>
      </c>
      <c r="D5950">
        <f t="shared" si="276"/>
        <v>0.47139260000000005</v>
      </c>
      <c r="E5950">
        <f t="shared" si="277"/>
        <v>1.3464549471698115</v>
      </c>
      <c r="F5950">
        <f t="shared" si="278"/>
        <v>0</v>
      </c>
    </row>
    <row r="5951" spans="1:6" x14ac:dyDescent="0.25">
      <c r="A5951">
        <v>5942</v>
      </c>
      <c r="B5951">
        <f>'Założenia i wyniki'!$E$6*Znorm.Profile!B5951*((100-(24*'Założenia i wyniki'!$E$9))/100)</f>
        <v>1.6166860377358492</v>
      </c>
      <c r="C5951">
        <f>'Założenia i wyniki'!$E$8*Znorm.Profile!C5951*(1+'Założenia i wyniki'!$E$10/100)^24</f>
        <v>0.46548459999999997</v>
      </c>
      <c r="D5951">
        <f t="shared" si="276"/>
        <v>0.46548459999999997</v>
      </c>
      <c r="E5951">
        <f t="shared" si="277"/>
        <v>1.1512014377358493</v>
      </c>
      <c r="F5951">
        <f t="shared" si="278"/>
        <v>0</v>
      </c>
    </row>
    <row r="5952" spans="1:6" x14ac:dyDescent="0.25">
      <c r="A5952">
        <v>5943</v>
      </c>
      <c r="B5952">
        <f>'Założenia i wyniki'!$E$6*Znorm.Profile!B5952*((100-(24*'Założenia i wyniki'!$E$9))/100)</f>
        <v>1.2898271698113206</v>
      </c>
      <c r="C5952">
        <f>'Założenia i wyniki'!$E$8*Znorm.Profile!C5952*(1+'Założenia i wyniki'!$E$10/100)^24</f>
        <v>0.46004665</v>
      </c>
      <c r="D5952">
        <f t="shared" si="276"/>
        <v>0.46004665</v>
      </c>
      <c r="E5952">
        <f t="shared" si="277"/>
        <v>0.82978051981132062</v>
      </c>
      <c r="F5952">
        <f t="shared" si="278"/>
        <v>0</v>
      </c>
    </row>
    <row r="5953" spans="1:6" x14ac:dyDescent="0.25">
      <c r="A5953">
        <v>5944</v>
      </c>
      <c r="B5953">
        <f>'Założenia i wyniki'!$E$6*Znorm.Profile!B5953*((100-(24*'Założenia i wyniki'!$E$9))/100)</f>
        <v>0.83582264150943397</v>
      </c>
      <c r="C5953">
        <f>'Założenia i wyniki'!$E$8*Znorm.Profile!C5953*(1+'Założenia i wyniki'!$E$10/100)^24</f>
        <v>0.44955574999999998</v>
      </c>
      <c r="D5953">
        <f t="shared" si="276"/>
        <v>0.44955574999999998</v>
      </c>
      <c r="E5953">
        <f t="shared" si="277"/>
        <v>0.386266891509434</v>
      </c>
      <c r="F5953">
        <f t="shared" si="278"/>
        <v>0</v>
      </c>
    </row>
    <row r="5954" spans="1:6" x14ac:dyDescent="0.25">
      <c r="A5954">
        <v>5945</v>
      </c>
      <c r="B5954">
        <f>'Założenia i wyniki'!$E$6*Znorm.Profile!B5954*((100-(24*'Założenia i wyniki'!$E$9))/100)</f>
        <v>0.34913222641509423</v>
      </c>
      <c r="C5954">
        <f>'Założenia i wyniki'!$E$8*Znorm.Profile!C5954*(1+'Założenia i wyniki'!$E$10/100)^24</f>
        <v>0.43921745000000006</v>
      </c>
      <c r="D5954">
        <f t="shared" si="276"/>
        <v>0.34913222641509423</v>
      </c>
      <c r="E5954">
        <f t="shared" si="277"/>
        <v>0</v>
      </c>
      <c r="F5954">
        <f t="shared" si="278"/>
        <v>9.0085223584905838E-2</v>
      </c>
    </row>
    <row r="5955" spans="1:6" x14ac:dyDescent="0.25">
      <c r="A5955">
        <v>5946</v>
      </c>
      <c r="B5955">
        <f>'Założenia i wyniki'!$E$6*Znorm.Profile!B5955*((100-(24*'Założenia i wyniki'!$E$9))/100)</f>
        <v>4.9226256603773576E-2</v>
      </c>
      <c r="C5955">
        <f>'Założenia i wyniki'!$E$8*Znorm.Profile!C5955*(1+'Założenia i wyniki'!$E$10/100)^24</f>
        <v>0.46153520000000003</v>
      </c>
      <c r="D5955">
        <f t="shared" si="276"/>
        <v>4.9226256603773576E-2</v>
      </c>
      <c r="E5955">
        <f t="shared" si="277"/>
        <v>0</v>
      </c>
      <c r="F5955">
        <f t="shared" si="278"/>
        <v>0.41230894339622648</v>
      </c>
    </row>
    <row r="5956" spans="1:6" x14ac:dyDescent="0.25">
      <c r="A5956">
        <v>5947</v>
      </c>
      <c r="B5956">
        <f>'Założenia i wyniki'!$E$6*Znorm.Profile!B5956*((100-(24*'Założenia i wyniki'!$E$9))/100)</f>
        <v>0</v>
      </c>
      <c r="C5956">
        <f>'Założenia i wyniki'!$E$8*Znorm.Profile!C5956*(1+'Założenia i wyniki'!$E$10/100)^24</f>
        <v>0.51641764999999995</v>
      </c>
      <c r="D5956">
        <f t="shared" si="276"/>
        <v>0</v>
      </c>
      <c r="E5956">
        <f t="shared" si="277"/>
        <v>0</v>
      </c>
      <c r="F5956">
        <f t="shared" si="278"/>
        <v>0.51641764999999995</v>
      </c>
    </row>
    <row r="5957" spans="1:6" x14ac:dyDescent="0.25">
      <c r="A5957">
        <v>5948</v>
      </c>
      <c r="B5957">
        <f>'Założenia i wyniki'!$E$6*Znorm.Profile!B5957*((100-(24*'Założenia i wyniki'!$E$9))/100)</f>
        <v>0</v>
      </c>
      <c r="C5957">
        <f>'Założenia i wyniki'!$E$8*Znorm.Profile!C5957*(1+'Założenia i wyniki'!$E$10/100)^24</f>
        <v>0.53657765000000002</v>
      </c>
      <c r="D5957">
        <f t="shared" si="276"/>
        <v>0</v>
      </c>
      <c r="E5957">
        <f t="shared" si="277"/>
        <v>0</v>
      </c>
      <c r="F5957">
        <f t="shared" si="278"/>
        <v>0.53657765000000002</v>
      </c>
    </row>
    <row r="5958" spans="1:6" x14ac:dyDescent="0.25">
      <c r="A5958">
        <v>5949</v>
      </c>
      <c r="B5958">
        <f>'Założenia i wyniki'!$E$6*Znorm.Profile!B5958*((100-(24*'Założenia i wyniki'!$E$9))/100)</f>
        <v>0</v>
      </c>
      <c r="C5958">
        <f>'Założenia i wyniki'!$E$8*Znorm.Profile!C5958*(1+'Założenia i wyniki'!$E$10/100)^24</f>
        <v>0.48188069999999994</v>
      </c>
      <c r="D5958">
        <f t="shared" si="276"/>
        <v>0</v>
      </c>
      <c r="E5958">
        <f t="shared" si="277"/>
        <v>0</v>
      </c>
      <c r="F5958">
        <f t="shared" si="278"/>
        <v>0.48188069999999994</v>
      </c>
    </row>
    <row r="5959" spans="1:6" x14ac:dyDescent="0.25">
      <c r="A5959">
        <v>5950</v>
      </c>
      <c r="B5959">
        <f>'Założenia i wyniki'!$E$6*Znorm.Profile!B5959*((100-(24*'Założenia i wyniki'!$E$9))/100)</f>
        <v>0</v>
      </c>
      <c r="C5959">
        <f>'Założenia i wyniki'!$E$8*Znorm.Profile!C5959*(1+'Założenia i wyniki'!$E$10/100)^24</f>
        <v>0.40408935000000001</v>
      </c>
      <c r="D5959">
        <f t="shared" si="276"/>
        <v>0</v>
      </c>
      <c r="E5959">
        <f t="shared" si="277"/>
        <v>0</v>
      </c>
      <c r="F5959">
        <f t="shared" si="278"/>
        <v>0.40408935000000001</v>
      </c>
    </row>
    <row r="5960" spans="1:6" x14ac:dyDescent="0.25">
      <c r="A5960">
        <v>5951</v>
      </c>
      <c r="B5960">
        <f>'Założenia i wyniki'!$E$6*Znorm.Profile!B5960*((100-(24*'Założenia i wyniki'!$E$9))/100)</f>
        <v>0</v>
      </c>
      <c r="C5960">
        <f>'Założenia i wyniki'!$E$8*Znorm.Profile!C5960*(1+'Założenia i wyniki'!$E$10/100)^24</f>
        <v>0.32855304999999996</v>
      </c>
      <c r="D5960">
        <f t="shared" si="276"/>
        <v>0</v>
      </c>
      <c r="E5960">
        <f t="shared" si="277"/>
        <v>0</v>
      </c>
      <c r="F5960">
        <f t="shared" si="278"/>
        <v>0.32855304999999996</v>
      </c>
    </row>
    <row r="5961" spans="1:6" x14ac:dyDescent="0.25">
      <c r="A5961">
        <v>5952</v>
      </c>
      <c r="B5961">
        <f>'Założenia i wyniki'!$E$6*Znorm.Profile!B5961*((100-(24*'Założenia i wyniki'!$E$9))/100)</f>
        <v>0</v>
      </c>
      <c r="C5961">
        <f>'Założenia i wyniki'!$E$8*Znorm.Profile!C5961*(1+'Założenia i wyniki'!$E$10/100)^24</f>
        <v>0.26763940000000003</v>
      </c>
      <c r="D5961">
        <f t="shared" si="276"/>
        <v>0</v>
      </c>
      <c r="E5961">
        <f t="shared" si="277"/>
        <v>0</v>
      </c>
      <c r="F5961">
        <f t="shared" si="278"/>
        <v>0.26763940000000003</v>
      </c>
    </row>
    <row r="5962" spans="1:6" x14ac:dyDescent="0.25">
      <c r="A5962">
        <v>5953</v>
      </c>
      <c r="B5962">
        <f>'Założenia i wyniki'!$E$6*Znorm.Profile!B5962*((100-(24*'Założenia i wyniki'!$E$9))/100)</f>
        <v>0</v>
      </c>
      <c r="C5962">
        <f>'Założenia i wyniki'!$E$8*Znorm.Profile!C5962*(1+'Założenia i wyniki'!$E$10/100)^24</f>
        <v>0.22762635000000001</v>
      </c>
      <c r="D5962">
        <f t="shared" si="276"/>
        <v>0</v>
      </c>
      <c r="E5962">
        <f t="shared" si="277"/>
        <v>0</v>
      </c>
      <c r="F5962">
        <f t="shared" si="278"/>
        <v>0.22762635000000001</v>
      </c>
    </row>
    <row r="5963" spans="1:6" x14ac:dyDescent="0.25">
      <c r="A5963">
        <v>5954</v>
      </c>
      <c r="B5963">
        <f>'Założenia i wyniki'!$E$6*Znorm.Profile!B5963*((100-(24*'Założenia i wyniki'!$E$9))/100)</f>
        <v>0</v>
      </c>
      <c r="C5963">
        <f>'Założenia i wyniki'!$E$8*Znorm.Profile!C5963*(1+'Założenia i wyniki'!$E$10/100)^24</f>
        <v>0.20817474999999999</v>
      </c>
      <c r="D5963">
        <f t="shared" ref="D5963:D6026" si="279">IF(B5963&lt;=C5963,B5963,C5963)</f>
        <v>0</v>
      </c>
      <c r="E5963">
        <f t="shared" ref="E5963:E6026" si="280">IF(B5963&gt;C5963,B5963-C5963,0)</f>
        <v>0</v>
      </c>
      <c r="F5963">
        <f t="shared" ref="F5963:F6026" si="281">IF(B5963&lt;C5963,C5963-B5963,0)</f>
        <v>0.20817474999999999</v>
      </c>
    </row>
    <row r="5964" spans="1:6" x14ac:dyDescent="0.25">
      <c r="A5964">
        <v>5955</v>
      </c>
      <c r="B5964">
        <f>'Założenia i wyniki'!$E$6*Znorm.Profile!B5964*((100-(24*'Założenia i wyniki'!$E$9))/100)</f>
        <v>0</v>
      </c>
      <c r="C5964">
        <f>'Założenia i wyniki'!$E$8*Znorm.Profile!C5964*(1+'Założenia i wyniki'!$E$10/100)^24</f>
        <v>0.20161785000000002</v>
      </c>
      <c r="D5964">
        <f t="shared" si="279"/>
        <v>0</v>
      </c>
      <c r="E5964">
        <f t="shared" si="280"/>
        <v>0</v>
      </c>
      <c r="F5964">
        <f t="shared" si="281"/>
        <v>0.20161785000000002</v>
      </c>
    </row>
    <row r="5965" spans="1:6" x14ac:dyDescent="0.25">
      <c r="A5965">
        <v>5956</v>
      </c>
      <c r="B5965">
        <f>'Założenia i wyniki'!$E$6*Znorm.Profile!B5965*((100-(24*'Założenia i wyniki'!$E$9))/100)</f>
        <v>0</v>
      </c>
      <c r="C5965">
        <f>'Założenia i wyniki'!$E$8*Znorm.Profile!C5965*(1+'Założenia i wyniki'!$E$10/100)^24</f>
        <v>0.20660500000000001</v>
      </c>
      <c r="D5965">
        <f t="shared" si="279"/>
        <v>0</v>
      </c>
      <c r="E5965">
        <f t="shared" si="280"/>
        <v>0</v>
      </c>
      <c r="F5965">
        <f t="shared" si="281"/>
        <v>0.20660500000000001</v>
      </c>
    </row>
    <row r="5966" spans="1:6" x14ac:dyDescent="0.25">
      <c r="A5966">
        <v>5957</v>
      </c>
      <c r="B5966">
        <f>'Założenia i wyniki'!$E$6*Znorm.Profile!B5966*((100-(24*'Założenia i wyniki'!$E$9))/100)</f>
        <v>0</v>
      </c>
      <c r="C5966">
        <f>'Założenia i wyniki'!$E$8*Znorm.Profile!C5966*(1+'Założenia i wyniki'!$E$10/100)^24</f>
        <v>0.22253980000000001</v>
      </c>
      <c r="D5966">
        <f t="shared" si="279"/>
        <v>0</v>
      </c>
      <c r="E5966">
        <f t="shared" si="280"/>
        <v>0</v>
      </c>
      <c r="F5966">
        <f t="shared" si="281"/>
        <v>0.22253980000000001</v>
      </c>
    </row>
    <row r="5967" spans="1:6" x14ac:dyDescent="0.25">
      <c r="A5967">
        <v>5958</v>
      </c>
      <c r="B5967">
        <f>'Założenia i wyniki'!$E$6*Znorm.Profile!B5967*((100-(24*'Założenia i wyniki'!$E$9))/100)</f>
        <v>2.5833132075471697E-2</v>
      </c>
      <c r="C5967">
        <f>'Założenia i wyniki'!$E$8*Znorm.Profile!C5967*(1+'Założenia i wyniki'!$E$10/100)^24</f>
        <v>0.27880965000000002</v>
      </c>
      <c r="D5967">
        <f t="shared" si="279"/>
        <v>2.5833132075471697E-2</v>
      </c>
      <c r="E5967">
        <f t="shared" si="280"/>
        <v>0</v>
      </c>
      <c r="F5967">
        <f t="shared" si="281"/>
        <v>0.2529765179245283</v>
      </c>
    </row>
    <row r="5968" spans="1:6" x14ac:dyDescent="0.25">
      <c r="A5968">
        <v>5959</v>
      </c>
      <c r="B5968">
        <f>'Założenia i wyniki'!$E$6*Znorm.Profile!B5968*((100-(24*'Założenia i wyniki'!$E$9))/100)</f>
        <v>0.30064460377358493</v>
      </c>
      <c r="C5968">
        <f>'Założenia i wyniki'!$E$8*Znorm.Profile!C5968*(1+'Założenia i wyniki'!$E$10/100)^24</f>
        <v>0.34254990000000002</v>
      </c>
      <c r="D5968">
        <f t="shared" si="279"/>
        <v>0.30064460377358493</v>
      </c>
      <c r="E5968">
        <f t="shared" si="280"/>
        <v>0</v>
      </c>
      <c r="F5968">
        <f t="shared" si="281"/>
        <v>4.190529622641509E-2</v>
      </c>
    </row>
    <row r="5969" spans="1:6" x14ac:dyDescent="0.25">
      <c r="A5969">
        <v>5960</v>
      </c>
      <c r="B5969">
        <f>'Założenia i wyniki'!$E$6*Znorm.Profile!B5969*((100-(24*'Założenia i wyniki'!$E$9))/100)</f>
        <v>0.77461283018867921</v>
      </c>
      <c r="C5969">
        <f>'Założenia i wyniki'!$E$8*Znorm.Profile!C5969*(1+'Założenia i wyniki'!$E$10/100)^24</f>
        <v>0.41096474999999999</v>
      </c>
      <c r="D5969">
        <f t="shared" si="279"/>
        <v>0.41096474999999999</v>
      </c>
      <c r="E5969">
        <f t="shared" si="280"/>
        <v>0.36364808018867922</v>
      </c>
      <c r="F5969">
        <f t="shared" si="281"/>
        <v>0</v>
      </c>
    </row>
    <row r="5970" spans="1:6" x14ac:dyDescent="0.25">
      <c r="A5970">
        <v>5961</v>
      </c>
      <c r="B5970">
        <f>'Założenia i wyniki'!$E$6*Znorm.Profile!B5970*((100-(24*'Założenia i wyniki'!$E$9))/100)</f>
        <v>1.2605562264150942</v>
      </c>
      <c r="C5970">
        <f>'Założenia i wyniki'!$E$8*Znorm.Profile!C5970*(1+'Założenia i wyniki'!$E$10/100)^24</f>
        <v>0.45737020000000006</v>
      </c>
      <c r="D5970">
        <f t="shared" si="279"/>
        <v>0.45737020000000006</v>
      </c>
      <c r="E5970">
        <f t="shared" si="280"/>
        <v>0.80318602641509418</v>
      </c>
      <c r="F5970">
        <f t="shared" si="281"/>
        <v>0</v>
      </c>
    </row>
    <row r="5971" spans="1:6" x14ac:dyDescent="0.25">
      <c r="A5971">
        <v>5962</v>
      </c>
      <c r="B5971">
        <f>'Założenia i wyniki'!$E$6*Znorm.Profile!B5971*((100-(24*'Założenia i wyniki'!$E$9))/100)</f>
        <v>1.6406211320754716</v>
      </c>
      <c r="C5971">
        <f>'Założenia i wyniki'!$E$8*Znorm.Profile!C5971*(1+'Założenia i wyniki'!$E$10/100)^24</f>
        <v>0.47007310000000002</v>
      </c>
      <c r="D5971">
        <f t="shared" si="279"/>
        <v>0.47007310000000002</v>
      </c>
      <c r="E5971">
        <f t="shared" si="280"/>
        <v>1.1705480320754715</v>
      </c>
      <c r="F5971">
        <f t="shared" si="281"/>
        <v>0</v>
      </c>
    </row>
    <row r="5972" spans="1:6" x14ac:dyDescent="0.25">
      <c r="A5972">
        <v>5963</v>
      </c>
      <c r="B5972">
        <f>'Założenia i wyniki'!$E$6*Znorm.Profile!B5972*((100-(24*'Założenia i wyniki'!$E$9))/100)</f>
        <v>1.8427735849056601</v>
      </c>
      <c r="C5972">
        <f>'Założenia i wyniki'!$E$8*Znorm.Profile!C5972*(1+'Założenia i wyniki'!$E$10/100)^24</f>
        <v>0.46107949999999998</v>
      </c>
      <c r="D5972">
        <f t="shared" si="279"/>
        <v>0.46107949999999998</v>
      </c>
      <c r="E5972">
        <f t="shared" si="280"/>
        <v>1.3816940849056603</v>
      </c>
      <c r="F5972">
        <f t="shared" si="281"/>
        <v>0</v>
      </c>
    </row>
    <row r="5973" spans="1:6" x14ac:dyDescent="0.25">
      <c r="A5973">
        <v>5964</v>
      </c>
      <c r="B5973">
        <f>'Założenia i wyniki'!$E$6*Znorm.Profile!B5973*((100-(24*'Założenia i wyniki'!$E$9))/100)</f>
        <v>1.8991049056603773</v>
      </c>
      <c r="C5973">
        <f>'Założenia i wyniki'!$E$8*Znorm.Profile!C5973*(1+'Założenia i wyniki'!$E$10/100)^24</f>
        <v>0.44528364999999998</v>
      </c>
      <c r="D5973">
        <f t="shared" si="279"/>
        <v>0.44528364999999998</v>
      </c>
      <c r="E5973">
        <f t="shared" si="280"/>
        <v>1.4538212556603773</v>
      </c>
      <c r="F5973">
        <f t="shared" si="281"/>
        <v>0</v>
      </c>
    </row>
    <row r="5974" spans="1:6" x14ac:dyDescent="0.25">
      <c r="A5974">
        <v>5965</v>
      </c>
      <c r="B5974">
        <f>'Założenia i wyniki'!$E$6*Znorm.Profile!B5974*((100-(24*'Założenia i wyniki'!$E$9))/100)</f>
        <v>1.81045358490566</v>
      </c>
      <c r="C5974">
        <f>'Założenia i wyniki'!$E$8*Znorm.Profile!C5974*(1+'Założenia i wyniki'!$E$10/100)^24</f>
        <v>0.43705654999999999</v>
      </c>
      <c r="D5974">
        <f t="shared" si="279"/>
        <v>0.43705654999999999</v>
      </c>
      <c r="E5974">
        <f t="shared" si="280"/>
        <v>1.3733970349056599</v>
      </c>
      <c r="F5974">
        <f t="shared" si="281"/>
        <v>0</v>
      </c>
    </row>
    <row r="5975" spans="1:6" x14ac:dyDescent="0.25">
      <c r="A5975">
        <v>5966</v>
      </c>
      <c r="B5975">
        <f>'Założenia i wyniki'!$E$6*Znorm.Profile!B5975*((100-(24*'Założenia i wyniki'!$E$9))/100)</f>
        <v>1.6035750943396225</v>
      </c>
      <c r="C5975">
        <f>'Założenia i wyniki'!$E$8*Znorm.Profile!C5975*(1+'Założenia i wyniki'!$E$10/100)^24</f>
        <v>0.41031584999999998</v>
      </c>
      <c r="D5975">
        <f t="shared" si="279"/>
        <v>0.41031584999999998</v>
      </c>
      <c r="E5975">
        <f t="shared" si="280"/>
        <v>1.1932592443396226</v>
      </c>
      <c r="F5975">
        <f t="shared" si="281"/>
        <v>0</v>
      </c>
    </row>
    <row r="5976" spans="1:6" x14ac:dyDescent="0.25">
      <c r="A5976">
        <v>5967</v>
      </c>
      <c r="B5976">
        <f>'Założenia i wyniki'!$E$6*Znorm.Profile!B5976*((100-(24*'Założenia i wyniki'!$E$9))/100)</f>
        <v>1.2608611320754715</v>
      </c>
      <c r="C5976">
        <f>'Założenia i wyniki'!$E$8*Znorm.Profile!C5976*(1+'Założenia i wyniki'!$E$10/100)^24</f>
        <v>0.38390415</v>
      </c>
      <c r="D5976">
        <f t="shared" si="279"/>
        <v>0.38390415</v>
      </c>
      <c r="E5976">
        <f t="shared" si="280"/>
        <v>0.87695698207547146</v>
      </c>
      <c r="F5976">
        <f t="shared" si="281"/>
        <v>0</v>
      </c>
    </row>
    <row r="5977" spans="1:6" x14ac:dyDescent="0.25">
      <c r="A5977">
        <v>5968</v>
      </c>
      <c r="B5977">
        <f>'Założenia i wyniki'!$E$6*Znorm.Profile!B5977*((100-(24*'Założenia i wyniki'!$E$9))/100)</f>
        <v>0.81325962264150942</v>
      </c>
      <c r="C5977">
        <f>'Założenia i wyniki'!$E$8*Znorm.Profile!C5977*(1+'Założenia i wyniki'!$E$10/100)^24</f>
        <v>0.3711757</v>
      </c>
      <c r="D5977">
        <f t="shared" si="279"/>
        <v>0.3711757</v>
      </c>
      <c r="E5977">
        <f t="shared" si="280"/>
        <v>0.44208392264150942</v>
      </c>
      <c r="F5977">
        <f t="shared" si="281"/>
        <v>0</v>
      </c>
    </row>
    <row r="5978" spans="1:6" x14ac:dyDescent="0.25">
      <c r="A5978">
        <v>5969</v>
      </c>
      <c r="B5978">
        <f>'Założenia i wyniki'!$E$6*Znorm.Profile!B5978*((100-(24*'Założenia i wyniki'!$E$9))/100)</f>
        <v>0.33426045283018863</v>
      </c>
      <c r="C5978">
        <f>'Założenia i wyniki'!$E$8*Znorm.Profile!C5978*(1+'Założenia i wyniki'!$E$10/100)^24</f>
        <v>0.37723034999999999</v>
      </c>
      <c r="D5978">
        <f t="shared" si="279"/>
        <v>0.33426045283018863</v>
      </c>
      <c r="E5978">
        <f t="shared" si="280"/>
        <v>0</v>
      </c>
      <c r="F5978">
        <f t="shared" si="281"/>
        <v>4.2969897169811366E-2</v>
      </c>
    </row>
    <row r="5979" spans="1:6" x14ac:dyDescent="0.25">
      <c r="A5979">
        <v>5970</v>
      </c>
      <c r="B5979">
        <f>'Założenia i wyniki'!$E$6*Znorm.Profile!B5979*((100-(24*'Założenia i wyniki'!$E$9))/100)</f>
        <v>4.3535954716981129E-2</v>
      </c>
      <c r="C5979">
        <f>'Założenia i wyniki'!$E$8*Znorm.Profile!C5979*(1+'Założenia i wyniki'!$E$10/100)^24</f>
        <v>0.41894719999999996</v>
      </c>
      <c r="D5979">
        <f t="shared" si="279"/>
        <v>4.3535954716981129E-2</v>
      </c>
      <c r="E5979">
        <f t="shared" si="280"/>
        <v>0</v>
      </c>
      <c r="F5979">
        <f t="shared" si="281"/>
        <v>0.37541124528301884</v>
      </c>
    </row>
    <row r="5980" spans="1:6" x14ac:dyDescent="0.25">
      <c r="A5980">
        <v>5971</v>
      </c>
      <c r="B5980">
        <f>'Założenia i wyniki'!$E$6*Znorm.Profile!B5980*((100-(24*'Założenia i wyniki'!$E$9))/100)</f>
        <v>0</v>
      </c>
      <c r="C5980">
        <f>'Założenia i wyniki'!$E$8*Znorm.Profile!C5980*(1+'Założenia i wyniki'!$E$10/100)^24</f>
        <v>0.50125320000000007</v>
      </c>
      <c r="D5980">
        <f t="shared" si="279"/>
        <v>0</v>
      </c>
      <c r="E5980">
        <f t="shared" si="280"/>
        <v>0</v>
      </c>
      <c r="F5980">
        <f t="shared" si="281"/>
        <v>0.50125320000000007</v>
      </c>
    </row>
    <row r="5981" spans="1:6" x14ac:dyDescent="0.25">
      <c r="A5981">
        <v>5972</v>
      </c>
      <c r="B5981">
        <f>'Założenia i wyniki'!$E$6*Znorm.Profile!B5981*((100-(24*'Założenia i wyniki'!$E$9))/100)</f>
        <v>0</v>
      </c>
      <c r="C5981">
        <f>'Założenia i wyniki'!$E$8*Znorm.Profile!C5981*(1+'Założenia i wyniki'!$E$10/100)^24</f>
        <v>0.52517885000000009</v>
      </c>
      <c r="D5981">
        <f t="shared" si="279"/>
        <v>0</v>
      </c>
      <c r="E5981">
        <f t="shared" si="280"/>
        <v>0</v>
      </c>
      <c r="F5981">
        <f t="shared" si="281"/>
        <v>0.52517885000000009</v>
      </c>
    </row>
    <row r="5982" spans="1:6" x14ac:dyDescent="0.25">
      <c r="A5982">
        <v>5973</v>
      </c>
      <c r="B5982">
        <f>'Założenia i wyniki'!$E$6*Znorm.Profile!B5982*((100-(24*'Założenia i wyniki'!$E$9))/100)</f>
        <v>0</v>
      </c>
      <c r="C5982">
        <f>'Założenia i wyniki'!$E$8*Znorm.Profile!C5982*(1+'Założenia i wyniki'!$E$10/100)^24</f>
        <v>0.45549105000000006</v>
      </c>
      <c r="D5982">
        <f t="shared" si="279"/>
        <v>0</v>
      </c>
      <c r="E5982">
        <f t="shared" si="280"/>
        <v>0</v>
      </c>
      <c r="F5982">
        <f t="shared" si="281"/>
        <v>0.45549105000000006</v>
      </c>
    </row>
    <row r="5983" spans="1:6" x14ac:dyDescent="0.25">
      <c r="A5983">
        <v>5974</v>
      </c>
      <c r="B5983">
        <f>'Założenia i wyniki'!$E$6*Znorm.Profile!B5983*((100-(24*'Założenia i wyniki'!$E$9))/100)</f>
        <v>0</v>
      </c>
      <c r="C5983">
        <f>'Założenia i wyniki'!$E$8*Znorm.Profile!C5983*(1+'Założenia i wyniki'!$E$10/100)^24</f>
        <v>0.3684135</v>
      </c>
      <c r="D5983">
        <f t="shared" si="279"/>
        <v>0</v>
      </c>
      <c r="E5983">
        <f t="shared" si="280"/>
        <v>0</v>
      </c>
      <c r="F5983">
        <f t="shared" si="281"/>
        <v>0.3684135</v>
      </c>
    </row>
    <row r="5984" spans="1:6" x14ac:dyDescent="0.25">
      <c r="A5984">
        <v>5975</v>
      </c>
      <c r="B5984">
        <f>'Założenia i wyniki'!$E$6*Znorm.Profile!B5984*((100-(24*'Założenia i wyniki'!$E$9))/100)</f>
        <v>0</v>
      </c>
      <c r="C5984">
        <f>'Założenia i wyniki'!$E$8*Znorm.Profile!C5984*(1+'Założenia i wyniki'!$E$10/100)^24</f>
        <v>0.29132390000000002</v>
      </c>
      <c r="D5984">
        <f t="shared" si="279"/>
        <v>0</v>
      </c>
      <c r="E5984">
        <f t="shared" si="280"/>
        <v>0</v>
      </c>
      <c r="F5984">
        <f t="shared" si="281"/>
        <v>0.29132390000000002</v>
      </c>
    </row>
    <row r="5985" spans="1:6" x14ac:dyDescent="0.25">
      <c r="A5985">
        <v>5976</v>
      </c>
      <c r="B5985">
        <f>'Założenia i wyniki'!$E$6*Znorm.Profile!B5985*((100-(24*'Założenia i wyniki'!$E$9))/100)</f>
        <v>0</v>
      </c>
      <c r="C5985">
        <f>'Założenia i wyniki'!$E$8*Znorm.Profile!C5985*(1+'Założenia i wyniki'!$E$10/100)^24</f>
        <v>0.23386299999999999</v>
      </c>
      <c r="D5985">
        <f t="shared" si="279"/>
        <v>0</v>
      </c>
      <c r="E5985">
        <f t="shared" si="280"/>
        <v>0</v>
      </c>
      <c r="F5985">
        <f t="shared" si="281"/>
        <v>0.23386299999999999</v>
      </c>
    </row>
    <row r="5986" spans="1:6" x14ac:dyDescent="0.25">
      <c r="A5986">
        <v>5977</v>
      </c>
      <c r="B5986">
        <f>'Założenia i wyniki'!$E$6*Znorm.Profile!B5986*((100-(24*'Założenia i wyniki'!$E$9))/100)</f>
        <v>0</v>
      </c>
      <c r="C5986">
        <f>'Założenia i wyniki'!$E$8*Znorm.Profile!C5986*(1+'Założenia i wyniki'!$E$10/100)^24</f>
        <v>0.20537229999999998</v>
      </c>
      <c r="D5986">
        <f t="shared" si="279"/>
        <v>0</v>
      </c>
      <c r="E5986">
        <f t="shared" si="280"/>
        <v>0</v>
      </c>
      <c r="F5986">
        <f t="shared" si="281"/>
        <v>0.20537229999999998</v>
      </c>
    </row>
    <row r="5987" spans="1:6" x14ac:dyDescent="0.25">
      <c r="A5987">
        <v>5978</v>
      </c>
      <c r="B5987">
        <f>'Założenia i wyniki'!$E$6*Znorm.Profile!B5987*((100-(24*'Założenia i wyniki'!$E$9))/100)</f>
        <v>0</v>
      </c>
      <c r="C5987">
        <f>'Założenia i wyniki'!$E$8*Znorm.Profile!C5987*(1+'Założenia i wyniki'!$E$10/100)^24</f>
        <v>0.19222070000000002</v>
      </c>
      <c r="D5987">
        <f t="shared" si="279"/>
        <v>0</v>
      </c>
      <c r="E5987">
        <f t="shared" si="280"/>
        <v>0</v>
      </c>
      <c r="F5987">
        <f t="shared" si="281"/>
        <v>0.19222070000000002</v>
      </c>
    </row>
    <row r="5988" spans="1:6" x14ac:dyDescent="0.25">
      <c r="A5988">
        <v>5979</v>
      </c>
      <c r="B5988">
        <f>'Założenia i wyniki'!$E$6*Znorm.Profile!B5988*((100-(24*'Założenia i wyniki'!$E$9))/100)</f>
        <v>0</v>
      </c>
      <c r="C5988">
        <f>'Założenia i wyniki'!$E$8*Znorm.Profile!C5988*(1+'Założenia i wyniki'!$E$10/100)^24</f>
        <v>0.19218954999999999</v>
      </c>
      <c r="D5988">
        <f t="shared" si="279"/>
        <v>0</v>
      </c>
      <c r="E5988">
        <f t="shared" si="280"/>
        <v>0</v>
      </c>
      <c r="F5988">
        <f t="shared" si="281"/>
        <v>0.19218954999999999</v>
      </c>
    </row>
    <row r="5989" spans="1:6" x14ac:dyDescent="0.25">
      <c r="A5989">
        <v>5980</v>
      </c>
      <c r="B5989">
        <f>'Założenia i wyniki'!$E$6*Znorm.Profile!B5989*((100-(24*'Założenia i wyniki'!$E$9))/100)</f>
        <v>0</v>
      </c>
      <c r="C5989">
        <f>'Założenia i wyniki'!$E$8*Znorm.Profile!C5989*(1+'Założenia i wyniki'!$E$10/100)^24</f>
        <v>0.21698634999999999</v>
      </c>
      <c r="D5989">
        <f t="shared" si="279"/>
        <v>0</v>
      </c>
      <c r="E5989">
        <f t="shared" si="280"/>
        <v>0</v>
      </c>
      <c r="F5989">
        <f t="shared" si="281"/>
        <v>0.21698634999999999</v>
      </c>
    </row>
    <row r="5990" spans="1:6" x14ac:dyDescent="0.25">
      <c r="A5990">
        <v>5981</v>
      </c>
      <c r="B5990">
        <f>'Założenia i wyniki'!$E$6*Znorm.Profile!B5990*((100-(24*'Założenia i wyniki'!$E$9))/100)</f>
        <v>0</v>
      </c>
      <c r="C5990">
        <f>'Założenia i wyniki'!$E$8*Znorm.Profile!C5990*(1+'Założenia i wyniki'!$E$10/100)^24</f>
        <v>0.26795229999999998</v>
      </c>
      <c r="D5990">
        <f t="shared" si="279"/>
        <v>0</v>
      </c>
      <c r="E5990">
        <f t="shared" si="280"/>
        <v>0</v>
      </c>
      <c r="F5990">
        <f t="shared" si="281"/>
        <v>0.26795229999999998</v>
      </c>
    </row>
    <row r="5991" spans="1:6" x14ac:dyDescent="0.25">
      <c r="A5991">
        <v>5982</v>
      </c>
      <c r="B5991">
        <f>'Założenia i wyniki'!$E$6*Znorm.Profile!B5991*((100-(24*'Założenia i wyniki'!$E$9))/100)</f>
        <v>2.1212286792452826E-2</v>
      </c>
      <c r="C5991">
        <f>'Założenia i wyniki'!$E$8*Znorm.Profile!C5991*(1+'Założenia i wyniki'!$E$10/100)^24</f>
        <v>0.35694085000000003</v>
      </c>
      <c r="D5991">
        <f t="shared" si="279"/>
        <v>2.1212286792452826E-2</v>
      </c>
      <c r="E5991">
        <f t="shared" si="280"/>
        <v>0</v>
      </c>
      <c r="F5991">
        <f t="shared" si="281"/>
        <v>0.33572856320754718</v>
      </c>
    </row>
    <row r="5992" spans="1:6" x14ac:dyDescent="0.25">
      <c r="A5992">
        <v>5983</v>
      </c>
      <c r="B5992">
        <f>'Założenia i wyniki'!$E$6*Znorm.Profile!B5992*((100-(24*'Założenia i wyniki'!$E$9))/100)</f>
        <v>0.29151267924528301</v>
      </c>
      <c r="C5992">
        <f>'Założenia i wyniki'!$E$8*Znorm.Profile!C5992*(1+'Założenia i wyniki'!$E$10/100)^24</f>
        <v>0.41599355000000005</v>
      </c>
      <c r="D5992">
        <f t="shared" si="279"/>
        <v>0.29151267924528301</v>
      </c>
      <c r="E5992">
        <f t="shared" si="280"/>
        <v>0</v>
      </c>
      <c r="F5992">
        <f t="shared" si="281"/>
        <v>0.12448087075471703</v>
      </c>
    </row>
    <row r="5993" spans="1:6" x14ac:dyDescent="0.25">
      <c r="A5993">
        <v>5984</v>
      </c>
      <c r="B5993">
        <f>'Założenia i wyniki'!$E$6*Znorm.Profile!B5993*((100-(24*'Założenia i wyniki'!$E$9))/100)</f>
        <v>0.78917207547169799</v>
      </c>
      <c r="C5993">
        <f>'Założenia i wyniki'!$E$8*Znorm.Profile!C5993*(1+'Założenia i wyniki'!$E$10/100)^24</f>
        <v>0.40586244999999999</v>
      </c>
      <c r="D5993">
        <f t="shared" si="279"/>
        <v>0.40586244999999999</v>
      </c>
      <c r="E5993">
        <f t="shared" si="280"/>
        <v>0.383309625471698</v>
      </c>
      <c r="F5993">
        <f t="shared" si="281"/>
        <v>0</v>
      </c>
    </row>
    <row r="5994" spans="1:6" x14ac:dyDescent="0.25">
      <c r="A5994">
        <v>5985</v>
      </c>
      <c r="B5994">
        <f>'Założenia i wyniki'!$E$6*Znorm.Profile!B5994*((100-(24*'Założenia i wyniki'!$E$9))/100)</f>
        <v>1.2711516981132074</v>
      </c>
      <c r="C5994">
        <f>'Założenia i wyniki'!$E$8*Znorm.Profile!C5994*(1+'Założenia i wyniki'!$E$10/100)^24</f>
        <v>0.41333775</v>
      </c>
      <c r="D5994">
        <f t="shared" si="279"/>
        <v>0.41333775</v>
      </c>
      <c r="E5994">
        <f t="shared" si="280"/>
        <v>0.85781394811320744</v>
      </c>
      <c r="F5994">
        <f t="shared" si="281"/>
        <v>0</v>
      </c>
    </row>
    <row r="5995" spans="1:6" x14ac:dyDescent="0.25">
      <c r="A5995">
        <v>5986</v>
      </c>
      <c r="B5995">
        <f>'Założenia i wyniki'!$E$6*Znorm.Profile!B5995*((100-(24*'Założenia i wyniki'!$E$9))/100)</f>
        <v>1.6510641509433961</v>
      </c>
      <c r="C5995">
        <f>'Założenia i wyniki'!$E$8*Znorm.Profile!C5995*(1+'Założenia i wyniki'!$E$10/100)^24</f>
        <v>0.40194314999999997</v>
      </c>
      <c r="D5995">
        <f t="shared" si="279"/>
        <v>0.40194314999999997</v>
      </c>
      <c r="E5995">
        <f t="shared" si="280"/>
        <v>1.2491210009433962</v>
      </c>
      <c r="F5995">
        <f t="shared" si="281"/>
        <v>0</v>
      </c>
    </row>
    <row r="5996" spans="1:6" x14ac:dyDescent="0.25">
      <c r="A5996">
        <v>5987</v>
      </c>
      <c r="B5996">
        <f>'Założenia i wyniki'!$E$6*Znorm.Profile!B5996*((100-(24*'Założenia i wyniki'!$E$9))/100)</f>
        <v>1.8609916981132073</v>
      </c>
      <c r="C5996">
        <f>'Założenia i wyniki'!$E$8*Znorm.Profile!C5996*(1+'Założenia i wyniki'!$E$10/100)^24</f>
        <v>0.39090344999999999</v>
      </c>
      <c r="D5996">
        <f t="shared" si="279"/>
        <v>0.39090344999999999</v>
      </c>
      <c r="E5996">
        <f t="shared" si="280"/>
        <v>1.4700882481132074</v>
      </c>
      <c r="F5996">
        <f t="shared" si="281"/>
        <v>0</v>
      </c>
    </row>
    <row r="5997" spans="1:6" x14ac:dyDescent="0.25">
      <c r="A5997">
        <v>5988</v>
      </c>
      <c r="B5997">
        <f>'Założenia i wyniki'!$E$6*Znorm.Profile!B5997*((100-(24*'Założenia i wyniki'!$E$9))/100)</f>
        <v>1.9218966037735852</v>
      </c>
      <c r="C5997">
        <f>'Założenia i wyniki'!$E$8*Znorm.Profile!C5997*(1+'Założenia i wyniki'!$E$10/100)^24</f>
        <v>0.38639650000000003</v>
      </c>
      <c r="D5997">
        <f t="shared" si="279"/>
        <v>0.38639650000000003</v>
      </c>
      <c r="E5997">
        <f t="shared" si="280"/>
        <v>1.5355001037735851</v>
      </c>
      <c r="F5997">
        <f t="shared" si="281"/>
        <v>0</v>
      </c>
    </row>
    <row r="5998" spans="1:6" x14ac:dyDescent="0.25">
      <c r="A5998">
        <v>5989</v>
      </c>
      <c r="B5998">
        <f>'Założenia i wyniki'!$E$6*Znorm.Profile!B5998*((100-(24*'Założenia i wyniki'!$E$9))/100)</f>
        <v>1.8272233962264151</v>
      </c>
      <c r="C5998">
        <f>'Założenia i wyniki'!$E$8*Znorm.Profile!C5998*(1+'Założenia i wyniki'!$E$10/100)^24</f>
        <v>0.38657535000000004</v>
      </c>
      <c r="D5998">
        <f t="shared" si="279"/>
        <v>0.38657535000000004</v>
      </c>
      <c r="E5998">
        <f t="shared" si="280"/>
        <v>1.4406480462264151</v>
      </c>
      <c r="F5998">
        <f t="shared" si="281"/>
        <v>0</v>
      </c>
    </row>
    <row r="5999" spans="1:6" x14ac:dyDescent="0.25">
      <c r="A5999">
        <v>5990</v>
      </c>
      <c r="B5999">
        <f>'Założenia i wyniki'!$E$6*Znorm.Profile!B5999*((100-(24*'Założenia i wyniki'!$E$9))/100)</f>
        <v>1.620268679245283</v>
      </c>
      <c r="C5999">
        <f>'Założenia i wyniki'!$E$8*Znorm.Profile!C5999*(1+'Założenia i wyniki'!$E$10/100)^24</f>
        <v>0.3832024</v>
      </c>
      <c r="D5999">
        <f t="shared" si="279"/>
        <v>0.3832024</v>
      </c>
      <c r="E5999">
        <f t="shared" si="280"/>
        <v>1.2370662792452829</v>
      </c>
      <c r="F5999">
        <f t="shared" si="281"/>
        <v>0</v>
      </c>
    </row>
    <row r="6000" spans="1:6" x14ac:dyDescent="0.25">
      <c r="A6000">
        <v>5991</v>
      </c>
      <c r="B6000">
        <f>'Założenia i wyniki'!$E$6*Znorm.Profile!B6000*((100-(24*'Założenia i wyniki'!$E$9))/100)</f>
        <v>1.2655871698113206</v>
      </c>
      <c r="C6000">
        <f>'Założenia i wyniki'!$E$8*Znorm.Profile!C6000*(1+'Założenia i wyniki'!$E$10/100)^24</f>
        <v>0.40902890000000003</v>
      </c>
      <c r="D6000">
        <f t="shared" si="279"/>
        <v>0.40902890000000003</v>
      </c>
      <c r="E6000">
        <f t="shared" si="280"/>
        <v>0.85655826981132055</v>
      </c>
      <c r="F6000">
        <f t="shared" si="281"/>
        <v>0</v>
      </c>
    </row>
    <row r="6001" spans="1:6" x14ac:dyDescent="0.25">
      <c r="A6001">
        <v>5992</v>
      </c>
      <c r="B6001">
        <f>'Założenia i wyniki'!$E$6*Znorm.Profile!B6001*((100-(24*'Założenia i wyniki'!$E$9))/100)</f>
        <v>0.80578943396226399</v>
      </c>
      <c r="C6001">
        <f>'Założenia i wyniki'!$E$8*Znorm.Profile!C6001*(1+'Założenia i wyniki'!$E$10/100)^24</f>
        <v>0.42956899999999998</v>
      </c>
      <c r="D6001">
        <f t="shared" si="279"/>
        <v>0.42956899999999998</v>
      </c>
      <c r="E6001">
        <f t="shared" si="280"/>
        <v>0.37622043396226401</v>
      </c>
      <c r="F6001">
        <f t="shared" si="281"/>
        <v>0</v>
      </c>
    </row>
    <row r="6002" spans="1:6" x14ac:dyDescent="0.25">
      <c r="A6002">
        <v>5993</v>
      </c>
      <c r="B6002">
        <f>'Założenia i wyniki'!$E$6*Znorm.Profile!B6002*((100-(24*'Założenia i wyniki'!$E$9))/100)</f>
        <v>0.33277403773584902</v>
      </c>
      <c r="C6002">
        <f>'Założenia i wyniki'!$E$8*Znorm.Profile!C6002*(1+'Założenia i wyniki'!$E$10/100)^24</f>
        <v>0.44873044999999995</v>
      </c>
      <c r="D6002">
        <f t="shared" si="279"/>
        <v>0.33277403773584902</v>
      </c>
      <c r="E6002">
        <f t="shared" si="280"/>
        <v>0</v>
      </c>
      <c r="F6002">
        <f t="shared" si="281"/>
        <v>0.11595641226415093</v>
      </c>
    </row>
    <row r="6003" spans="1:6" x14ac:dyDescent="0.25">
      <c r="A6003">
        <v>5994</v>
      </c>
      <c r="B6003">
        <f>'Założenia i wyniki'!$E$6*Znorm.Profile!B6003*((100-(24*'Założenia i wyniki'!$E$9))/100)</f>
        <v>3.8113207547169813E-2</v>
      </c>
      <c r="C6003">
        <f>'Założenia i wyniki'!$E$8*Znorm.Profile!C6003*(1+'Założenia i wyniki'!$E$10/100)^24</f>
        <v>0.49066429999999994</v>
      </c>
      <c r="D6003">
        <f t="shared" si="279"/>
        <v>3.8113207547169813E-2</v>
      </c>
      <c r="E6003">
        <f t="shared" si="280"/>
        <v>0</v>
      </c>
      <c r="F6003">
        <f t="shared" si="281"/>
        <v>0.45255109245283015</v>
      </c>
    </row>
    <row r="6004" spans="1:6" x14ac:dyDescent="0.25">
      <c r="A6004">
        <v>5995</v>
      </c>
      <c r="B6004">
        <f>'Założenia i wyniki'!$E$6*Znorm.Profile!B6004*((100-(24*'Założenia i wyniki'!$E$9))/100)</f>
        <v>0</v>
      </c>
      <c r="C6004">
        <f>'Założenia i wyniki'!$E$8*Znorm.Profile!C6004*(1+'Założenia i wyniki'!$E$10/100)^24</f>
        <v>0.56844655000000011</v>
      </c>
      <c r="D6004">
        <f t="shared" si="279"/>
        <v>0</v>
      </c>
      <c r="E6004">
        <f t="shared" si="280"/>
        <v>0</v>
      </c>
      <c r="F6004">
        <f t="shared" si="281"/>
        <v>0.56844655000000011</v>
      </c>
    </row>
    <row r="6005" spans="1:6" x14ac:dyDescent="0.25">
      <c r="A6005">
        <v>5996</v>
      </c>
      <c r="B6005">
        <f>'Założenia i wyniki'!$E$6*Znorm.Profile!B6005*((100-(24*'Założenia i wyniki'!$E$9))/100)</f>
        <v>0</v>
      </c>
      <c r="C6005">
        <f>'Założenia i wyniki'!$E$8*Znorm.Profile!C6005*(1+'Założenia i wyniki'!$E$10/100)^24</f>
        <v>0.57202005</v>
      </c>
      <c r="D6005">
        <f t="shared" si="279"/>
        <v>0</v>
      </c>
      <c r="E6005">
        <f t="shared" si="280"/>
        <v>0</v>
      </c>
      <c r="F6005">
        <f t="shared" si="281"/>
        <v>0.57202005</v>
      </c>
    </row>
    <row r="6006" spans="1:6" x14ac:dyDescent="0.25">
      <c r="A6006">
        <v>5997</v>
      </c>
      <c r="B6006">
        <f>'Założenia i wyniki'!$E$6*Znorm.Profile!B6006*((100-(24*'Założenia i wyniki'!$E$9))/100)</f>
        <v>0</v>
      </c>
      <c r="C6006">
        <f>'Założenia i wyniki'!$E$8*Znorm.Profile!C6006*(1+'Założenia i wyniki'!$E$10/100)^24</f>
        <v>0.49937789999999999</v>
      </c>
      <c r="D6006">
        <f t="shared" si="279"/>
        <v>0</v>
      </c>
      <c r="E6006">
        <f t="shared" si="280"/>
        <v>0</v>
      </c>
      <c r="F6006">
        <f t="shared" si="281"/>
        <v>0.49937789999999999</v>
      </c>
    </row>
    <row r="6007" spans="1:6" x14ac:dyDescent="0.25">
      <c r="A6007">
        <v>5998</v>
      </c>
      <c r="B6007">
        <f>'Założenia i wyniki'!$E$6*Znorm.Profile!B6007*((100-(24*'Założenia i wyniki'!$E$9))/100)</f>
        <v>0</v>
      </c>
      <c r="C6007">
        <f>'Założenia i wyniki'!$E$8*Znorm.Profile!C6007*(1+'Założenia i wyniki'!$E$10/100)^24</f>
        <v>0.39345005</v>
      </c>
      <c r="D6007">
        <f t="shared" si="279"/>
        <v>0</v>
      </c>
      <c r="E6007">
        <f t="shared" si="280"/>
        <v>0</v>
      </c>
      <c r="F6007">
        <f t="shared" si="281"/>
        <v>0.39345005</v>
      </c>
    </row>
    <row r="6008" spans="1:6" x14ac:dyDescent="0.25">
      <c r="A6008">
        <v>5999</v>
      </c>
      <c r="B6008">
        <f>'Założenia i wyniki'!$E$6*Znorm.Profile!B6008*((100-(24*'Założenia i wyniki'!$E$9))/100)</f>
        <v>0</v>
      </c>
      <c r="C6008">
        <f>'Założenia i wyniki'!$E$8*Znorm.Profile!C6008*(1+'Założenia i wyniki'!$E$10/100)^24</f>
        <v>0.29536219999999996</v>
      </c>
      <c r="D6008">
        <f t="shared" si="279"/>
        <v>0</v>
      </c>
      <c r="E6008">
        <f t="shared" si="280"/>
        <v>0</v>
      </c>
      <c r="F6008">
        <f t="shared" si="281"/>
        <v>0.29536219999999996</v>
      </c>
    </row>
    <row r="6009" spans="1:6" x14ac:dyDescent="0.25">
      <c r="A6009">
        <v>6000</v>
      </c>
      <c r="B6009">
        <f>'Założenia i wyniki'!$E$6*Znorm.Profile!B6009*((100-(24*'Założenia i wyniki'!$E$9))/100)</f>
        <v>0</v>
      </c>
      <c r="C6009">
        <f>'Założenia i wyniki'!$E$8*Znorm.Profile!C6009*(1+'Założenia i wyniki'!$E$10/100)^24</f>
        <v>0.23468025000000001</v>
      </c>
      <c r="D6009">
        <f t="shared" si="279"/>
        <v>0</v>
      </c>
      <c r="E6009">
        <f t="shared" si="280"/>
        <v>0</v>
      </c>
      <c r="F6009">
        <f t="shared" si="281"/>
        <v>0.23468025000000001</v>
      </c>
    </row>
    <row r="6010" spans="1:6" x14ac:dyDescent="0.25">
      <c r="A6010">
        <v>6001</v>
      </c>
      <c r="B6010">
        <f>'Założenia i wyniki'!$E$6*Znorm.Profile!B6010*((100-(24*'Założenia i wyniki'!$E$9))/100)</f>
        <v>0</v>
      </c>
      <c r="C6010">
        <f>'Założenia i wyniki'!$E$8*Znorm.Profile!C6010*(1+'Założenia i wyniki'!$E$10/100)^24</f>
        <v>0.20609925000000001</v>
      </c>
      <c r="D6010">
        <f t="shared" si="279"/>
        <v>0</v>
      </c>
      <c r="E6010">
        <f t="shared" si="280"/>
        <v>0</v>
      </c>
      <c r="F6010">
        <f t="shared" si="281"/>
        <v>0.20609925000000001</v>
      </c>
    </row>
    <row r="6011" spans="1:6" x14ac:dyDescent="0.25">
      <c r="A6011">
        <v>6002</v>
      </c>
      <c r="B6011">
        <f>'Założenia i wyniki'!$E$6*Znorm.Profile!B6011*((100-(24*'Założenia i wyniki'!$E$9))/100)</f>
        <v>0</v>
      </c>
      <c r="C6011">
        <f>'Założenia i wyniki'!$E$8*Znorm.Profile!C6011*(1+'Założenia i wyniki'!$E$10/100)^24</f>
        <v>0.19481945000000001</v>
      </c>
      <c r="D6011">
        <f t="shared" si="279"/>
        <v>0</v>
      </c>
      <c r="E6011">
        <f t="shared" si="280"/>
        <v>0</v>
      </c>
      <c r="F6011">
        <f t="shared" si="281"/>
        <v>0.19481945000000001</v>
      </c>
    </row>
    <row r="6012" spans="1:6" x14ac:dyDescent="0.25">
      <c r="A6012">
        <v>6003</v>
      </c>
      <c r="B6012">
        <f>'Założenia i wyniki'!$E$6*Znorm.Profile!B6012*((100-(24*'Założenia i wyniki'!$E$9))/100)</f>
        <v>0</v>
      </c>
      <c r="C6012">
        <f>'Założenia i wyniki'!$E$8*Znorm.Profile!C6012*(1+'Założenia i wyniki'!$E$10/100)^24</f>
        <v>0.1919022</v>
      </c>
      <c r="D6012">
        <f t="shared" si="279"/>
        <v>0</v>
      </c>
      <c r="E6012">
        <f t="shared" si="280"/>
        <v>0</v>
      </c>
      <c r="F6012">
        <f t="shared" si="281"/>
        <v>0.1919022</v>
      </c>
    </row>
    <row r="6013" spans="1:6" x14ac:dyDescent="0.25">
      <c r="A6013">
        <v>6004</v>
      </c>
      <c r="B6013">
        <f>'Założenia i wyniki'!$E$6*Znorm.Profile!B6013*((100-(24*'Założenia i wyniki'!$E$9))/100)</f>
        <v>0</v>
      </c>
      <c r="C6013">
        <f>'Założenia i wyniki'!$E$8*Znorm.Profile!C6013*(1+'Założenia i wyniki'!$E$10/100)^24</f>
        <v>0.21810774999999999</v>
      </c>
      <c r="D6013">
        <f t="shared" si="279"/>
        <v>0</v>
      </c>
      <c r="E6013">
        <f t="shared" si="280"/>
        <v>0</v>
      </c>
      <c r="F6013">
        <f t="shared" si="281"/>
        <v>0.21810774999999999</v>
      </c>
    </row>
    <row r="6014" spans="1:6" x14ac:dyDescent="0.25">
      <c r="A6014">
        <v>6005</v>
      </c>
      <c r="B6014">
        <f>'Założenia i wyniki'!$E$6*Znorm.Profile!B6014*((100-(24*'Założenia i wyniki'!$E$9))/100)</f>
        <v>0</v>
      </c>
      <c r="C6014">
        <f>'Założenia i wyniki'!$E$8*Znorm.Profile!C6014*(1+'Założenia i wyniki'!$E$10/100)^24</f>
        <v>0.27464149999999998</v>
      </c>
      <c r="D6014">
        <f t="shared" si="279"/>
        <v>0</v>
      </c>
      <c r="E6014">
        <f t="shared" si="280"/>
        <v>0</v>
      </c>
      <c r="F6014">
        <f t="shared" si="281"/>
        <v>0.27464149999999998</v>
      </c>
    </row>
    <row r="6015" spans="1:6" x14ac:dyDescent="0.25">
      <c r="A6015">
        <v>6006</v>
      </c>
      <c r="B6015">
        <f>'Założenia i wyniki'!$E$6*Znorm.Profile!B6015*((100-(24*'Założenia i wyniki'!$E$9))/100)</f>
        <v>1.4767343396226415E-2</v>
      </c>
      <c r="C6015">
        <f>'Założenia i wyniki'!$E$8*Znorm.Profile!C6015*(1+'Założenia i wyniki'!$E$10/100)^24</f>
        <v>0.35727334999999993</v>
      </c>
      <c r="D6015">
        <f t="shared" si="279"/>
        <v>1.4767343396226415E-2</v>
      </c>
      <c r="E6015">
        <f t="shared" si="280"/>
        <v>0</v>
      </c>
      <c r="F6015">
        <f t="shared" si="281"/>
        <v>0.34250600660377351</v>
      </c>
    </row>
    <row r="6016" spans="1:6" x14ac:dyDescent="0.25">
      <c r="A6016">
        <v>6007</v>
      </c>
      <c r="B6016">
        <f>'Założenia i wyniki'!$E$6*Znorm.Profile!B6016*((100-(24*'Założenia i wyniki'!$E$9))/100)</f>
        <v>0.2661292830188679</v>
      </c>
      <c r="C6016">
        <f>'Założenia i wyniki'!$E$8*Znorm.Profile!C6016*(1+'Założenia i wyniki'!$E$10/100)^24</f>
        <v>0.40720540000000005</v>
      </c>
      <c r="D6016">
        <f t="shared" si="279"/>
        <v>0.2661292830188679</v>
      </c>
      <c r="E6016">
        <f t="shared" si="280"/>
        <v>0</v>
      </c>
      <c r="F6016">
        <f t="shared" si="281"/>
        <v>0.14107611698113215</v>
      </c>
    </row>
    <row r="6017" spans="1:6" x14ac:dyDescent="0.25">
      <c r="A6017">
        <v>6008</v>
      </c>
      <c r="B6017">
        <f>'Założenia i wyniki'!$E$6*Znorm.Profile!B6017*((100-(24*'Założenia i wyniki'!$E$9))/100)</f>
        <v>0.71978316981132073</v>
      </c>
      <c r="C6017">
        <f>'Założenia i wyniki'!$E$8*Znorm.Profile!C6017*(1+'Założenia i wyniki'!$E$10/100)^24</f>
        <v>0.40744410000000003</v>
      </c>
      <c r="D6017">
        <f t="shared" si="279"/>
        <v>0.40744410000000003</v>
      </c>
      <c r="E6017">
        <f t="shared" si="280"/>
        <v>0.3123390698113207</v>
      </c>
      <c r="F6017">
        <f t="shared" si="281"/>
        <v>0</v>
      </c>
    </row>
    <row r="6018" spans="1:6" x14ac:dyDescent="0.25">
      <c r="A6018">
        <v>6009</v>
      </c>
      <c r="B6018">
        <f>'Założenia i wyniki'!$E$6*Znorm.Profile!B6018*((100-(24*'Założenia i wyniki'!$E$9))/100)</f>
        <v>1.2059018867924527</v>
      </c>
      <c r="C6018">
        <f>'Założenia i wyniki'!$E$8*Znorm.Profile!C6018*(1+'Założenia i wyniki'!$E$10/100)^24</f>
        <v>0.40264490000000003</v>
      </c>
      <c r="D6018">
        <f t="shared" si="279"/>
        <v>0.40264490000000003</v>
      </c>
      <c r="E6018">
        <f t="shared" si="280"/>
        <v>0.80325698679245261</v>
      </c>
      <c r="F6018">
        <f t="shared" si="281"/>
        <v>0</v>
      </c>
    </row>
    <row r="6019" spans="1:6" x14ac:dyDescent="0.25">
      <c r="A6019">
        <v>6010</v>
      </c>
      <c r="B6019">
        <f>'Założenia i wyniki'!$E$6*Znorm.Profile!B6019*((100-(24*'Założenia i wyniki'!$E$9))/100)</f>
        <v>1.5983154716981132</v>
      </c>
      <c r="C6019">
        <f>'Założenia i wyniki'!$E$8*Znorm.Profile!C6019*(1+'Założenia i wyniki'!$E$10/100)^24</f>
        <v>0.40281080000000002</v>
      </c>
      <c r="D6019">
        <f t="shared" si="279"/>
        <v>0.40281080000000002</v>
      </c>
      <c r="E6019">
        <f t="shared" si="280"/>
        <v>1.1955046716981133</v>
      </c>
      <c r="F6019">
        <f t="shared" si="281"/>
        <v>0</v>
      </c>
    </row>
    <row r="6020" spans="1:6" x14ac:dyDescent="0.25">
      <c r="A6020">
        <v>6011</v>
      </c>
      <c r="B6020">
        <f>'Założenia i wyniki'!$E$6*Znorm.Profile!B6020*((100-(24*'Założenia i wyniki'!$E$9))/100)</f>
        <v>1.8042792452830188</v>
      </c>
      <c r="C6020">
        <f>'Założenia i wyniki'!$E$8*Znorm.Profile!C6020*(1+'Założenia i wyniki'!$E$10/100)^24</f>
        <v>0.39965345000000002</v>
      </c>
      <c r="D6020">
        <f t="shared" si="279"/>
        <v>0.39965345000000002</v>
      </c>
      <c r="E6020">
        <f t="shared" si="280"/>
        <v>1.4046257952830188</v>
      </c>
      <c r="F6020">
        <f t="shared" si="281"/>
        <v>0</v>
      </c>
    </row>
    <row r="6021" spans="1:6" x14ac:dyDescent="0.25">
      <c r="A6021">
        <v>6012</v>
      </c>
      <c r="B6021">
        <f>'Założenia i wyniki'!$E$6*Znorm.Profile!B6021*((100-(24*'Założenia i wyniki'!$E$9))/100)</f>
        <v>1.8683856603773583</v>
      </c>
      <c r="C6021">
        <f>'Założenia i wyniki'!$E$8*Znorm.Profile!C6021*(1+'Założenia i wyniki'!$E$10/100)^24</f>
        <v>0.39065669999999997</v>
      </c>
      <c r="D6021">
        <f t="shared" si="279"/>
        <v>0.39065669999999997</v>
      </c>
      <c r="E6021">
        <f t="shared" si="280"/>
        <v>1.4777289603773585</v>
      </c>
      <c r="F6021">
        <f t="shared" si="281"/>
        <v>0</v>
      </c>
    </row>
    <row r="6022" spans="1:6" x14ac:dyDescent="0.25">
      <c r="A6022">
        <v>6013</v>
      </c>
      <c r="B6022">
        <f>'Założenia i wyniki'!$E$6*Znorm.Profile!B6022*((100-(24*'Założenia i wyniki'!$E$9))/100)</f>
        <v>1.7856799999999999</v>
      </c>
      <c r="C6022">
        <f>'Założenia i wyniki'!$E$8*Znorm.Profile!C6022*(1+'Założenia i wyniki'!$E$10/100)^24</f>
        <v>0.38012800000000002</v>
      </c>
      <c r="D6022">
        <f t="shared" si="279"/>
        <v>0.38012800000000002</v>
      </c>
      <c r="E6022">
        <f t="shared" si="280"/>
        <v>1.4055519999999999</v>
      </c>
      <c r="F6022">
        <f t="shared" si="281"/>
        <v>0</v>
      </c>
    </row>
    <row r="6023" spans="1:6" x14ac:dyDescent="0.25">
      <c r="A6023">
        <v>6014</v>
      </c>
      <c r="B6023">
        <f>'Założenia i wyniki'!$E$6*Znorm.Profile!B6023*((100-(24*'Założenia i wyniki'!$E$9))/100)</f>
        <v>1.5890158490566035</v>
      </c>
      <c r="C6023">
        <f>'Założenia i wyniki'!$E$8*Znorm.Profile!C6023*(1+'Założenia i wyniki'!$E$10/100)^24</f>
        <v>0.37987775000000001</v>
      </c>
      <c r="D6023">
        <f t="shared" si="279"/>
        <v>0.37987775000000001</v>
      </c>
      <c r="E6023">
        <f t="shared" si="280"/>
        <v>1.2091380990566036</v>
      </c>
      <c r="F6023">
        <f t="shared" si="281"/>
        <v>0</v>
      </c>
    </row>
    <row r="6024" spans="1:6" x14ac:dyDescent="0.25">
      <c r="A6024">
        <v>6015</v>
      </c>
      <c r="B6024">
        <f>'Założenia i wyniki'!$E$6*Znorm.Profile!B6024*((100-(24*'Założenia i wyniki'!$E$9))/100)</f>
        <v>1.2328098113207548</v>
      </c>
      <c r="C6024">
        <f>'Założenia i wyniki'!$E$8*Znorm.Profile!C6024*(1+'Założenia i wyniki'!$E$10/100)^24</f>
        <v>0.39747015000000002</v>
      </c>
      <c r="D6024">
        <f t="shared" si="279"/>
        <v>0.39747015000000002</v>
      </c>
      <c r="E6024">
        <f t="shared" si="280"/>
        <v>0.83533966132075488</v>
      </c>
      <c r="F6024">
        <f t="shared" si="281"/>
        <v>0</v>
      </c>
    </row>
    <row r="6025" spans="1:6" x14ac:dyDescent="0.25">
      <c r="A6025">
        <v>6016</v>
      </c>
      <c r="B6025">
        <f>'Założenia i wyniki'!$E$6*Znorm.Profile!B6025*((100-(24*'Założenia i wyniki'!$E$9))/100)</f>
        <v>0.79283094339622628</v>
      </c>
      <c r="C6025">
        <f>'Założenia i wyniki'!$E$8*Znorm.Profile!C6025*(1+'Założenia i wyniki'!$E$10/100)^24</f>
        <v>0.4079894</v>
      </c>
      <c r="D6025">
        <f t="shared" si="279"/>
        <v>0.4079894</v>
      </c>
      <c r="E6025">
        <f t="shared" si="280"/>
        <v>0.38484154339622628</v>
      </c>
      <c r="F6025">
        <f t="shared" si="281"/>
        <v>0</v>
      </c>
    </row>
    <row r="6026" spans="1:6" x14ac:dyDescent="0.25">
      <c r="A6026">
        <v>6017</v>
      </c>
      <c r="B6026">
        <f>'Założenia i wyniki'!$E$6*Znorm.Profile!B6026*((100-(24*'Założenia i wyniki'!$E$9))/100)</f>
        <v>0.32223954716981124</v>
      </c>
      <c r="C6026">
        <f>'Założenia i wyniki'!$E$8*Znorm.Profile!C6026*(1+'Założenia i wyniki'!$E$10/100)^24</f>
        <v>0.4242938</v>
      </c>
      <c r="D6026">
        <f t="shared" si="279"/>
        <v>0.32223954716981124</v>
      </c>
      <c r="E6026">
        <f t="shared" si="280"/>
        <v>0</v>
      </c>
      <c r="F6026">
        <f t="shared" si="281"/>
        <v>0.10205425283018876</v>
      </c>
    </row>
    <row r="6027" spans="1:6" x14ac:dyDescent="0.25">
      <c r="A6027">
        <v>6018</v>
      </c>
      <c r="B6027">
        <f>'Założenia i wyniki'!$E$6*Znorm.Profile!B6027*((100-(24*'Założenia i wyniki'!$E$9))/100)</f>
        <v>3.2912279245283019E-2</v>
      </c>
      <c r="C6027">
        <f>'Założenia i wyniki'!$E$8*Znorm.Profile!C6027*(1+'Założenia i wyniki'!$E$10/100)^24</f>
        <v>0.46490149999999997</v>
      </c>
      <c r="D6027">
        <f t="shared" ref="D6027:D6090" si="282">IF(B6027&lt;=C6027,B6027,C6027)</f>
        <v>3.2912279245283019E-2</v>
      </c>
      <c r="E6027">
        <f t="shared" ref="E6027:E6090" si="283">IF(B6027&gt;C6027,B6027-C6027,0)</f>
        <v>0</v>
      </c>
      <c r="F6027">
        <f t="shared" ref="F6027:F6090" si="284">IF(B6027&lt;C6027,C6027-B6027,0)</f>
        <v>0.43198922075471696</v>
      </c>
    </row>
    <row r="6028" spans="1:6" x14ac:dyDescent="0.25">
      <c r="A6028">
        <v>6019</v>
      </c>
      <c r="B6028">
        <f>'Założenia i wyniki'!$E$6*Znorm.Profile!B6028*((100-(24*'Założenia i wyniki'!$E$9))/100)</f>
        <v>0</v>
      </c>
      <c r="C6028">
        <f>'Założenia i wyniki'!$E$8*Znorm.Profile!C6028*(1+'Założenia i wyniki'!$E$10/100)^24</f>
        <v>0.56557374999999999</v>
      </c>
      <c r="D6028">
        <f t="shared" si="282"/>
        <v>0</v>
      </c>
      <c r="E6028">
        <f t="shared" si="283"/>
        <v>0</v>
      </c>
      <c r="F6028">
        <f t="shared" si="284"/>
        <v>0.56557374999999999</v>
      </c>
    </row>
    <row r="6029" spans="1:6" x14ac:dyDescent="0.25">
      <c r="A6029">
        <v>6020</v>
      </c>
      <c r="B6029">
        <f>'Założenia i wyniki'!$E$6*Znorm.Profile!B6029*((100-(24*'Założenia i wyniki'!$E$9))/100)</f>
        <v>0</v>
      </c>
      <c r="C6029">
        <f>'Założenia i wyniki'!$E$8*Znorm.Profile!C6029*(1+'Założenia i wyniki'!$E$10/100)^24</f>
        <v>0.57862979999999997</v>
      </c>
      <c r="D6029">
        <f t="shared" si="282"/>
        <v>0</v>
      </c>
      <c r="E6029">
        <f t="shared" si="283"/>
        <v>0</v>
      </c>
      <c r="F6029">
        <f t="shared" si="284"/>
        <v>0.57862979999999997</v>
      </c>
    </row>
    <row r="6030" spans="1:6" x14ac:dyDescent="0.25">
      <c r="A6030">
        <v>6021</v>
      </c>
      <c r="B6030">
        <f>'Założenia i wyniki'!$E$6*Znorm.Profile!B6030*((100-(24*'Założenia i wyniki'!$E$9))/100)</f>
        <v>0</v>
      </c>
      <c r="C6030">
        <f>'Założenia i wyniki'!$E$8*Znorm.Profile!C6030*(1+'Założenia i wyniki'!$E$10/100)^24</f>
        <v>0.49590485000000006</v>
      </c>
      <c r="D6030">
        <f t="shared" si="282"/>
        <v>0</v>
      </c>
      <c r="E6030">
        <f t="shared" si="283"/>
        <v>0</v>
      </c>
      <c r="F6030">
        <f t="shared" si="284"/>
        <v>0.49590485000000006</v>
      </c>
    </row>
    <row r="6031" spans="1:6" x14ac:dyDescent="0.25">
      <c r="A6031">
        <v>6022</v>
      </c>
      <c r="B6031">
        <f>'Założenia i wyniki'!$E$6*Znorm.Profile!B6031*((100-(24*'Założenia i wyniki'!$E$9))/100)</f>
        <v>0</v>
      </c>
      <c r="C6031">
        <f>'Założenia i wyniki'!$E$8*Znorm.Profile!C6031*(1+'Założenia i wyniki'!$E$10/100)^24</f>
        <v>0.39910185000000004</v>
      </c>
      <c r="D6031">
        <f t="shared" si="282"/>
        <v>0</v>
      </c>
      <c r="E6031">
        <f t="shared" si="283"/>
        <v>0</v>
      </c>
      <c r="F6031">
        <f t="shared" si="284"/>
        <v>0.39910185000000004</v>
      </c>
    </row>
    <row r="6032" spans="1:6" x14ac:dyDescent="0.25">
      <c r="A6032">
        <v>6023</v>
      </c>
      <c r="B6032">
        <f>'Założenia i wyniki'!$E$6*Znorm.Profile!B6032*((100-(24*'Założenia i wyniki'!$E$9))/100)</f>
        <v>0</v>
      </c>
      <c r="C6032">
        <f>'Założenia i wyniki'!$E$8*Znorm.Profile!C6032*(1+'Założenia i wyniki'!$E$10/100)^24</f>
        <v>0.29877924999999994</v>
      </c>
      <c r="D6032">
        <f t="shared" si="282"/>
        <v>0</v>
      </c>
      <c r="E6032">
        <f t="shared" si="283"/>
        <v>0</v>
      </c>
      <c r="F6032">
        <f t="shared" si="284"/>
        <v>0.29877924999999994</v>
      </c>
    </row>
    <row r="6033" spans="1:6" x14ac:dyDescent="0.25">
      <c r="A6033">
        <v>6024</v>
      </c>
      <c r="B6033">
        <f>'Założenia i wyniki'!$E$6*Znorm.Profile!B6033*((100-(24*'Założenia i wyniki'!$E$9))/100)</f>
        <v>0</v>
      </c>
      <c r="C6033">
        <f>'Założenia i wyniki'!$E$8*Znorm.Profile!C6033*(1+'Założenia i wyniki'!$E$10/100)^24</f>
        <v>0.23577190000000001</v>
      </c>
      <c r="D6033">
        <f t="shared" si="282"/>
        <v>0</v>
      </c>
      <c r="E6033">
        <f t="shared" si="283"/>
        <v>0</v>
      </c>
      <c r="F6033">
        <f t="shared" si="284"/>
        <v>0.23577190000000001</v>
      </c>
    </row>
    <row r="6034" spans="1:6" x14ac:dyDescent="0.25">
      <c r="A6034">
        <v>6025</v>
      </c>
      <c r="B6034">
        <f>'Założenia i wyniki'!$E$6*Znorm.Profile!B6034*((100-(24*'Założenia i wyniki'!$E$9))/100)</f>
        <v>0</v>
      </c>
      <c r="C6034">
        <f>'Założenia i wyniki'!$E$8*Znorm.Profile!C6034*(1+'Założenia i wyniki'!$E$10/100)^24</f>
        <v>0.20468979999999998</v>
      </c>
      <c r="D6034">
        <f t="shared" si="282"/>
        <v>0</v>
      </c>
      <c r="E6034">
        <f t="shared" si="283"/>
        <v>0</v>
      </c>
      <c r="F6034">
        <f t="shared" si="284"/>
        <v>0.20468979999999998</v>
      </c>
    </row>
    <row r="6035" spans="1:6" x14ac:dyDescent="0.25">
      <c r="A6035">
        <v>6026</v>
      </c>
      <c r="B6035">
        <f>'Założenia i wyniki'!$E$6*Znorm.Profile!B6035*((100-(24*'Założenia i wyniki'!$E$9))/100)</f>
        <v>0</v>
      </c>
      <c r="C6035">
        <f>'Założenia i wyniki'!$E$8*Znorm.Profile!C6035*(1+'Założenia i wyniki'!$E$10/100)^24</f>
        <v>0.19503365</v>
      </c>
      <c r="D6035">
        <f t="shared" si="282"/>
        <v>0</v>
      </c>
      <c r="E6035">
        <f t="shared" si="283"/>
        <v>0</v>
      </c>
      <c r="F6035">
        <f t="shared" si="284"/>
        <v>0.19503365</v>
      </c>
    </row>
    <row r="6036" spans="1:6" x14ac:dyDescent="0.25">
      <c r="A6036">
        <v>6027</v>
      </c>
      <c r="B6036">
        <f>'Założenia i wyniki'!$E$6*Znorm.Profile!B6036*((100-(24*'Założenia i wyniki'!$E$9))/100)</f>
        <v>0</v>
      </c>
      <c r="C6036">
        <f>'Założenia i wyniki'!$E$8*Znorm.Profile!C6036*(1+'Założenia i wyniki'!$E$10/100)^24</f>
        <v>0.19679975000000002</v>
      </c>
      <c r="D6036">
        <f t="shared" si="282"/>
        <v>0</v>
      </c>
      <c r="E6036">
        <f t="shared" si="283"/>
        <v>0</v>
      </c>
      <c r="F6036">
        <f t="shared" si="284"/>
        <v>0.19679975000000002</v>
      </c>
    </row>
    <row r="6037" spans="1:6" x14ac:dyDescent="0.25">
      <c r="A6037">
        <v>6028</v>
      </c>
      <c r="B6037">
        <f>'Założenia i wyniki'!$E$6*Znorm.Profile!B6037*((100-(24*'Założenia i wyniki'!$E$9))/100)</f>
        <v>0</v>
      </c>
      <c r="C6037">
        <f>'Założenia i wyniki'!$E$8*Znorm.Profile!C6037*(1+'Założenia i wyniki'!$E$10/100)^24</f>
        <v>0.21696360000000003</v>
      </c>
      <c r="D6037">
        <f t="shared" si="282"/>
        <v>0</v>
      </c>
      <c r="E6037">
        <f t="shared" si="283"/>
        <v>0</v>
      </c>
      <c r="F6037">
        <f t="shared" si="284"/>
        <v>0.21696360000000003</v>
      </c>
    </row>
    <row r="6038" spans="1:6" x14ac:dyDescent="0.25">
      <c r="A6038">
        <v>6029</v>
      </c>
      <c r="B6038">
        <f>'Założenia i wyniki'!$E$6*Znorm.Profile!B6038*((100-(24*'Założenia i wyniki'!$E$9))/100)</f>
        <v>0</v>
      </c>
      <c r="C6038">
        <f>'Założenia i wyniki'!$E$8*Znorm.Profile!C6038*(1+'Założenia i wyniki'!$E$10/100)^24</f>
        <v>0.27558579999999999</v>
      </c>
      <c r="D6038">
        <f t="shared" si="282"/>
        <v>0</v>
      </c>
      <c r="E6038">
        <f t="shared" si="283"/>
        <v>0</v>
      </c>
      <c r="F6038">
        <f t="shared" si="284"/>
        <v>0.27558579999999999</v>
      </c>
    </row>
    <row r="6039" spans="1:6" x14ac:dyDescent="0.25">
      <c r="A6039">
        <v>6030</v>
      </c>
      <c r="B6039">
        <f>'Założenia i wyniki'!$E$6*Znorm.Profile!B6039*((100-(24*'Założenia i wyniki'!$E$9))/100)</f>
        <v>1.4597358490566035E-2</v>
      </c>
      <c r="C6039">
        <f>'Założenia i wyniki'!$E$8*Znorm.Profile!C6039*(1+'Założenia i wyniki'!$E$10/100)^24</f>
        <v>0.35174719999999998</v>
      </c>
      <c r="D6039">
        <f t="shared" si="282"/>
        <v>1.4597358490566035E-2</v>
      </c>
      <c r="E6039">
        <f t="shared" si="283"/>
        <v>0</v>
      </c>
      <c r="F6039">
        <f t="shared" si="284"/>
        <v>0.33714984150943395</v>
      </c>
    </row>
    <row r="6040" spans="1:6" x14ac:dyDescent="0.25">
      <c r="A6040">
        <v>6031</v>
      </c>
      <c r="B6040">
        <f>'Założenia i wyniki'!$E$6*Znorm.Profile!B6040*((100-(24*'Założenia i wyniki'!$E$9))/100)</f>
        <v>0.27399584905660374</v>
      </c>
      <c r="C6040">
        <f>'Założenia i wyniki'!$E$8*Znorm.Profile!C6040*(1+'Założenia i wyniki'!$E$10/100)^24</f>
        <v>0.4012386</v>
      </c>
      <c r="D6040">
        <f t="shared" si="282"/>
        <v>0.27399584905660374</v>
      </c>
      <c r="E6040">
        <f t="shared" si="283"/>
        <v>0</v>
      </c>
      <c r="F6040">
        <f t="shared" si="284"/>
        <v>0.12724275094339627</v>
      </c>
    </row>
    <row r="6041" spans="1:6" x14ac:dyDescent="0.25">
      <c r="A6041">
        <v>6032</v>
      </c>
      <c r="B6041">
        <f>'Założenia i wyniki'!$E$6*Znorm.Profile!B6041*((100-(24*'Założenia i wyniki'!$E$9))/100)</f>
        <v>0.72521811320754703</v>
      </c>
      <c r="C6041">
        <f>'Założenia i wyniki'!$E$8*Znorm.Profile!C6041*(1+'Założenia i wyniki'!$E$10/100)^24</f>
        <v>0.40330745000000001</v>
      </c>
      <c r="D6041">
        <f t="shared" si="282"/>
        <v>0.40330745000000001</v>
      </c>
      <c r="E6041">
        <f t="shared" si="283"/>
        <v>0.32191066320754702</v>
      </c>
      <c r="F6041">
        <f t="shared" si="284"/>
        <v>0</v>
      </c>
    </row>
    <row r="6042" spans="1:6" x14ac:dyDescent="0.25">
      <c r="A6042">
        <v>6033</v>
      </c>
      <c r="B6042">
        <f>'Założenia i wyniki'!$E$6*Znorm.Profile!B6042*((100-(24*'Założenia i wyniki'!$E$9))/100)</f>
        <v>1.2123811320754714</v>
      </c>
      <c r="C6042">
        <f>'Założenia i wyniki'!$E$8*Znorm.Profile!C6042*(1+'Założenia i wyniki'!$E$10/100)^24</f>
        <v>0.40300925000000004</v>
      </c>
      <c r="D6042">
        <f t="shared" si="282"/>
        <v>0.40300925000000004</v>
      </c>
      <c r="E6042">
        <f t="shared" si="283"/>
        <v>0.80937188207547139</v>
      </c>
      <c r="F6042">
        <f t="shared" si="284"/>
        <v>0</v>
      </c>
    </row>
    <row r="6043" spans="1:6" x14ac:dyDescent="0.25">
      <c r="A6043">
        <v>6034</v>
      </c>
      <c r="B6043">
        <f>'Założenia i wyniki'!$E$6*Znorm.Profile!B6043*((100-(24*'Założenia i wyniki'!$E$9))/100)</f>
        <v>1.5927509433962261</v>
      </c>
      <c r="C6043">
        <f>'Założenia i wyniki'!$E$8*Znorm.Profile!C6043*(1+'Założenia i wyniki'!$E$10/100)^24</f>
        <v>0.39015759999999999</v>
      </c>
      <c r="D6043">
        <f t="shared" si="282"/>
        <v>0.39015759999999999</v>
      </c>
      <c r="E6043">
        <f t="shared" si="283"/>
        <v>1.2025933433962261</v>
      </c>
      <c r="F6043">
        <f t="shared" si="284"/>
        <v>0</v>
      </c>
    </row>
    <row r="6044" spans="1:6" x14ac:dyDescent="0.25">
      <c r="A6044">
        <v>6035</v>
      </c>
      <c r="B6044">
        <f>'Założenia i wyniki'!$E$6*Znorm.Profile!B6044*((100-(24*'Założenia i wyniki'!$E$9))/100)</f>
        <v>1.7917018867924528</v>
      </c>
      <c r="C6044">
        <f>'Założenia i wyniki'!$E$8*Znorm.Profile!C6044*(1+'Założenia i wyniki'!$E$10/100)^24</f>
        <v>0.38510604999999998</v>
      </c>
      <c r="D6044">
        <f t="shared" si="282"/>
        <v>0.38510604999999998</v>
      </c>
      <c r="E6044">
        <f t="shared" si="283"/>
        <v>1.4065958367924529</v>
      </c>
      <c r="F6044">
        <f t="shared" si="284"/>
        <v>0</v>
      </c>
    </row>
    <row r="6045" spans="1:6" x14ac:dyDescent="0.25">
      <c r="A6045">
        <v>6036</v>
      </c>
      <c r="B6045">
        <f>'Założenia i wyniki'!$E$6*Znorm.Profile!B6045*((100-(24*'Założenia i wyniki'!$E$9))/100)</f>
        <v>1.7826309433962264</v>
      </c>
      <c r="C6045">
        <f>'Założenia i wyniki'!$E$8*Znorm.Profile!C6045*(1+'Założenia i wyniki'!$E$10/100)^24</f>
        <v>0.38275089999999995</v>
      </c>
      <c r="D6045">
        <f t="shared" si="282"/>
        <v>0.38275089999999995</v>
      </c>
      <c r="E6045">
        <f t="shared" si="283"/>
        <v>1.3998800433962264</v>
      </c>
      <c r="F6045">
        <f t="shared" si="284"/>
        <v>0</v>
      </c>
    </row>
    <row r="6046" spans="1:6" x14ac:dyDescent="0.25">
      <c r="A6046">
        <v>6037</v>
      </c>
      <c r="B6046">
        <f>'Założenia i wyniki'!$E$6*Znorm.Profile!B6046*((100-(24*'Założenia i wyniki'!$E$9))/100)</f>
        <v>1.7534362264150944</v>
      </c>
      <c r="C6046">
        <f>'Założenia i wyniki'!$E$8*Znorm.Profile!C6046*(1+'Założenia i wyniki'!$E$10/100)^24</f>
        <v>0.38160604999999997</v>
      </c>
      <c r="D6046">
        <f t="shared" si="282"/>
        <v>0.38160604999999997</v>
      </c>
      <c r="E6046">
        <f t="shared" si="283"/>
        <v>1.3718301764150944</v>
      </c>
      <c r="F6046">
        <f t="shared" si="284"/>
        <v>0</v>
      </c>
    </row>
    <row r="6047" spans="1:6" x14ac:dyDescent="0.25">
      <c r="A6047">
        <v>6038</v>
      </c>
      <c r="B6047">
        <f>'Założenia i wyniki'!$E$6*Znorm.Profile!B6047*((100-(24*'Założenia i wyniki'!$E$9))/100)</f>
        <v>1.5493018867924528</v>
      </c>
      <c r="C6047">
        <f>'Założenia i wyniki'!$E$8*Znorm.Profile!C6047*(1+'Założenia i wyniki'!$E$10/100)^24</f>
        <v>0.39157055000000002</v>
      </c>
      <c r="D6047">
        <f t="shared" si="282"/>
        <v>0.39157055000000002</v>
      </c>
      <c r="E6047">
        <f t="shared" si="283"/>
        <v>1.1577313367924529</v>
      </c>
      <c r="F6047">
        <f t="shared" si="284"/>
        <v>0</v>
      </c>
    </row>
    <row r="6048" spans="1:6" x14ac:dyDescent="0.25">
      <c r="A6048">
        <v>6039</v>
      </c>
      <c r="B6048">
        <f>'Założenia i wyniki'!$E$6*Znorm.Profile!B6048*((100-(24*'Założenia i wyniki'!$E$9))/100)</f>
        <v>1.1914188679245283</v>
      </c>
      <c r="C6048">
        <f>'Założenia i wyniki'!$E$8*Znorm.Profile!C6048*(1+'Założenia i wyniki'!$E$10/100)^24</f>
        <v>0.40863515</v>
      </c>
      <c r="D6048">
        <f t="shared" si="282"/>
        <v>0.40863515</v>
      </c>
      <c r="E6048">
        <f t="shared" si="283"/>
        <v>0.78278371792452828</v>
      </c>
      <c r="F6048">
        <f t="shared" si="284"/>
        <v>0</v>
      </c>
    </row>
    <row r="6049" spans="1:6" x14ac:dyDescent="0.25">
      <c r="A6049">
        <v>6040</v>
      </c>
      <c r="B6049">
        <f>'Założenia i wyniki'!$E$6*Znorm.Profile!B6049*((100-(24*'Założenia i wyniki'!$E$9))/100)</f>
        <v>0.74608128301886789</v>
      </c>
      <c r="C6049">
        <f>'Założenia i wyniki'!$E$8*Znorm.Profile!C6049*(1+'Założenia i wyniki'!$E$10/100)^24</f>
        <v>0.4312686</v>
      </c>
      <c r="D6049">
        <f t="shared" si="282"/>
        <v>0.4312686</v>
      </c>
      <c r="E6049">
        <f t="shared" si="283"/>
        <v>0.31481268301886789</v>
      </c>
      <c r="F6049">
        <f t="shared" si="284"/>
        <v>0</v>
      </c>
    </row>
    <row r="6050" spans="1:6" x14ac:dyDescent="0.25">
      <c r="A6050">
        <v>6041</v>
      </c>
      <c r="B6050">
        <f>'Założenia i wyniki'!$E$6*Znorm.Profile!B6050*((100-(24*'Założenia i wyniki'!$E$9))/100)</f>
        <v>0.30366316981132074</v>
      </c>
      <c r="C6050">
        <f>'Założenia i wyniki'!$E$8*Znorm.Profile!C6050*(1+'Założenia i wyniki'!$E$10/100)^24</f>
        <v>0.45646579999999992</v>
      </c>
      <c r="D6050">
        <f t="shared" si="282"/>
        <v>0.30366316981132074</v>
      </c>
      <c r="E6050">
        <f t="shared" si="283"/>
        <v>0</v>
      </c>
      <c r="F6050">
        <f t="shared" si="284"/>
        <v>0.15280263018867918</v>
      </c>
    </row>
    <row r="6051" spans="1:6" x14ac:dyDescent="0.25">
      <c r="A6051">
        <v>6042</v>
      </c>
      <c r="B6051">
        <f>'Założenia i wyniki'!$E$6*Znorm.Profile!B6051*((100-(24*'Założenia i wyniki'!$E$9))/100)</f>
        <v>2.7046656603773585E-2</v>
      </c>
      <c r="C6051">
        <f>'Założenia i wyniki'!$E$8*Znorm.Profile!C6051*(1+'Założenia i wyniki'!$E$10/100)^24</f>
        <v>0.50026479999999995</v>
      </c>
      <c r="D6051">
        <f t="shared" si="282"/>
        <v>2.7046656603773585E-2</v>
      </c>
      <c r="E6051">
        <f t="shared" si="283"/>
        <v>0</v>
      </c>
      <c r="F6051">
        <f t="shared" si="284"/>
        <v>0.47321814339622637</v>
      </c>
    </row>
    <row r="6052" spans="1:6" x14ac:dyDescent="0.25">
      <c r="A6052">
        <v>6043</v>
      </c>
      <c r="B6052">
        <f>'Założenia i wyniki'!$E$6*Znorm.Profile!B6052*((100-(24*'Założenia i wyniki'!$E$9))/100)</f>
        <v>0</v>
      </c>
      <c r="C6052">
        <f>'Założenia i wyniki'!$E$8*Znorm.Profile!C6052*(1+'Założenia i wyniki'!$E$10/100)^24</f>
        <v>0.57873024999999989</v>
      </c>
      <c r="D6052">
        <f t="shared" si="282"/>
        <v>0</v>
      </c>
      <c r="E6052">
        <f t="shared" si="283"/>
        <v>0</v>
      </c>
      <c r="F6052">
        <f t="shared" si="284"/>
        <v>0.57873024999999989</v>
      </c>
    </row>
    <row r="6053" spans="1:6" x14ac:dyDescent="0.25">
      <c r="A6053">
        <v>6044</v>
      </c>
      <c r="B6053">
        <f>'Założenia i wyniki'!$E$6*Znorm.Profile!B6053*((100-(24*'Założenia i wyniki'!$E$9))/100)</f>
        <v>0</v>
      </c>
      <c r="C6053">
        <f>'Założenia i wyniki'!$E$8*Znorm.Profile!C6053*(1+'Założenia i wyniki'!$E$10/100)^24</f>
        <v>0.57065259999999995</v>
      </c>
      <c r="D6053">
        <f t="shared" si="282"/>
        <v>0</v>
      </c>
      <c r="E6053">
        <f t="shared" si="283"/>
        <v>0</v>
      </c>
      <c r="F6053">
        <f t="shared" si="284"/>
        <v>0.57065259999999995</v>
      </c>
    </row>
    <row r="6054" spans="1:6" x14ac:dyDescent="0.25">
      <c r="A6054">
        <v>6045</v>
      </c>
      <c r="B6054">
        <f>'Założenia i wyniki'!$E$6*Znorm.Profile!B6054*((100-(24*'Założenia i wyniki'!$E$9))/100)</f>
        <v>0</v>
      </c>
      <c r="C6054">
        <f>'Założenia i wyniki'!$E$8*Znorm.Profile!C6054*(1+'Założenia i wyniki'!$E$10/100)^24</f>
        <v>0.49619850000000004</v>
      </c>
      <c r="D6054">
        <f t="shared" si="282"/>
        <v>0</v>
      </c>
      <c r="E6054">
        <f t="shared" si="283"/>
        <v>0</v>
      </c>
      <c r="F6054">
        <f t="shared" si="284"/>
        <v>0.49619850000000004</v>
      </c>
    </row>
    <row r="6055" spans="1:6" x14ac:dyDescent="0.25">
      <c r="A6055">
        <v>6046</v>
      </c>
      <c r="B6055">
        <f>'Założenia i wyniki'!$E$6*Znorm.Profile!B6055*((100-(24*'Założenia i wyniki'!$E$9))/100)</f>
        <v>0</v>
      </c>
      <c r="C6055">
        <f>'Założenia i wyniki'!$E$8*Znorm.Profile!C6055*(1+'Założenia i wyniki'!$E$10/100)^24</f>
        <v>0.38345299999999999</v>
      </c>
      <c r="D6055">
        <f t="shared" si="282"/>
        <v>0</v>
      </c>
      <c r="E6055">
        <f t="shared" si="283"/>
        <v>0</v>
      </c>
      <c r="F6055">
        <f t="shared" si="284"/>
        <v>0.38345299999999999</v>
      </c>
    </row>
    <row r="6056" spans="1:6" x14ac:dyDescent="0.25">
      <c r="A6056">
        <v>6047</v>
      </c>
      <c r="B6056">
        <f>'Założenia i wyniki'!$E$6*Znorm.Profile!B6056*((100-(24*'Założenia i wyniki'!$E$9))/100)</f>
        <v>0</v>
      </c>
      <c r="C6056">
        <f>'Założenia i wyniki'!$E$8*Znorm.Profile!C6056*(1+'Założenia i wyniki'!$E$10/100)^24</f>
        <v>0.29228289999999996</v>
      </c>
      <c r="D6056">
        <f t="shared" si="282"/>
        <v>0</v>
      </c>
      <c r="E6056">
        <f t="shared" si="283"/>
        <v>0</v>
      </c>
      <c r="F6056">
        <f t="shared" si="284"/>
        <v>0.29228289999999996</v>
      </c>
    </row>
    <row r="6057" spans="1:6" x14ac:dyDescent="0.25">
      <c r="A6057">
        <v>6048</v>
      </c>
      <c r="B6057">
        <f>'Założenia i wyniki'!$E$6*Znorm.Profile!B6057*((100-(24*'Założenia i wyniki'!$E$9))/100)</f>
        <v>0</v>
      </c>
      <c r="C6057">
        <f>'Założenia i wyniki'!$E$8*Znorm.Profile!C6057*(1+'Założenia i wyniki'!$E$10/100)^24</f>
        <v>0.23282839999999999</v>
      </c>
      <c r="D6057">
        <f t="shared" si="282"/>
        <v>0</v>
      </c>
      <c r="E6057">
        <f t="shared" si="283"/>
        <v>0</v>
      </c>
      <c r="F6057">
        <f t="shared" si="284"/>
        <v>0.23282839999999999</v>
      </c>
    </row>
    <row r="6058" spans="1:6" x14ac:dyDescent="0.25">
      <c r="A6058">
        <v>6049</v>
      </c>
      <c r="B6058">
        <f>'Założenia i wyniki'!$E$6*Znorm.Profile!B6058*((100-(24*'Założenia i wyniki'!$E$9))/100)</f>
        <v>0</v>
      </c>
      <c r="C6058">
        <f>'Założenia i wyniki'!$E$8*Znorm.Profile!C6058*(1+'Założenia i wyniki'!$E$10/100)^24</f>
        <v>0.20312075000000002</v>
      </c>
      <c r="D6058">
        <f t="shared" si="282"/>
        <v>0</v>
      </c>
      <c r="E6058">
        <f t="shared" si="283"/>
        <v>0</v>
      </c>
      <c r="F6058">
        <f t="shared" si="284"/>
        <v>0.20312075000000002</v>
      </c>
    </row>
    <row r="6059" spans="1:6" x14ac:dyDescent="0.25">
      <c r="A6059">
        <v>6050</v>
      </c>
      <c r="B6059">
        <f>'Założenia i wyniki'!$E$6*Znorm.Profile!B6059*((100-(24*'Założenia i wyniki'!$E$9))/100)</f>
        <v>0</v>
      </c>
      <c r="C6059">
        <f>'Założenia i wyniki'!$E$8*Znorm.Profile!C6059*(1+'Założenia i wyniki'!$E$10/100)^24</f>
        <v>0.1932189</v>
      </c>
      <c r="D6059">
        <f t="shared" si="282"/>
        <v>0</v>
      </c>
      <c r="E6059">
        <f t="shared" si="283"/>
        <v>0</v>
      </c>
      <c r="F6059">
        <f t="shared" si="284"/>
        <v>0.1932189</v>
      </c>
    </row>
    <row r="6060" spans="1:6" x14ac:dyDescent="0.25">
      <c r="A6060">
        <v>6051</v>
      </c>
      <c r="B6060">
        <f>'Założenia i wyniki'!$E$6*Znorm.Profile!B6060*((100-(24*'Założenia i wyniki'!$E$9))/100)</f>
        <v>0</v>
      </c>
      <c r="C6060">
        <f>'Założenia i wyniki'!$E$8*Znorm.Profile!C6060*(1+'Założenia i wyniki'!$E$10/100)^24</f>
        <v>0.19394549999999999</v>
      </c>
      <c r="D6060">
        <f t="shared" si="282"/>
        <v>0</v>
      </c>
      <c r="E6060">
        <f t="shared" si="283"/>
        <v>0</v>
      </c>
      <c r="F6060">
        <f t="shared" si="284"/>
        <v>0.19394549999999999</v>
      </c>
    </row>
    <row r="6061" spans="1:6" x14ac:dyDescent="0.25">
      <c r="A6061">
        <v>6052</v>
      </c>
      <c r="B6061">
        <f>'Założenia i wyniki'!$E$6*Znorm.Profile!B6061*((100-(24*'Założenia i wyniki'!$E$9))/100)</f>
        <v>0</v>
      </c>
      <c r="C6061">
        <f>'Założenia i wyniki'!$E$8*Znorm.Profile!C6061*(1+'Założenia i wyniki'!$E$10/100)^24</f>
        <v>0.22147684999999998</v>
      </c>
      <c r="D6061">
        <f t="shared" si="282"/>
        <v>0</v>
      </c>
      <c r="E6061">
        <f t="shared" si="283"/>
        <v>0</v>
      </c>
      <c r="F6061">
        <f t="shared" si="284"/>
        <v>0.22147684999999998</v>
      </c>
    </row>
    <row r="6062" spans="1:6" x14ac:dyDescent="0.25">
      <c r="A6062">
        <v>6053</v>
      </c>
      <c r="B6062">
        <f>'Założenia i wyniki'!$E$6*Znorm.Profile!B6062*((100-(24*'Założenia i wyniki'!$E$9))/100)</f>
        <v>0</v>
      </c>
      <c r="C6062">
        <f>'Założenia i wyniki'!$E$8*Znorm.Profile!C6062*(1+'Założenia i wyniki'!$E$10/100)^24</f>
        <v>0.27742224999999998</v>
      </c>
      <c r="D6062">
        <f t="shared" si="282"/>
        <v>0</v>
      </c>
      <c r="E6062">
        <f t="shared" si="283"/>
        <v>0</v>
      </c>
      <c r="F6062">
        <f t="shared" si="284"/>
        <v>0.27742224999999998</v>
      </c>
    </row>
    <row r="6063" spans="1:6" x14ac:dyDescent="0.25">
      <c r="A6063">
        <v>6054</v>
      </c>
      <c r="B6063">
        <f>'Założenia i wyniki'!$E$6*Znorm.Profile!B6063*((100-(24*'Założenia i wyniki'!$E$9))/100)</f>
        <v>0</v>
      </c>
      <c r="C6063">
        <f>'Założenia i wyniki'!$E$8*Znorm.Profile!C6063*(1+'Założenia i wyniki'!$E$10/100)^24</f>
        <v>0.36841980000000002</v>
      </c>
      <c r="D6063">
        <f t="shared" si="282"/>
        <v>0</v>
      </c>
      <c r="E6063">
        <f t="shared" si="283"/>
        <v>0</v>
      </c>
      <c r="F6063">
        <f t="shared" si="284"/>
        <v>0.36841980000000002</v>
      </c>
    </row>
    <row r="6064" spans="1:6" x14ac:dyDescent="0.25">
      <c r="A6064">
        <v>6055</v>
      </c>
      <c r="B6064">
        <f>'Założenia i wyniki'!$E$6*Znorm.Profile!B6064*((100-(24*'Założenia i wyniki'!$E$9))/100)</f>
        <v>9.3552679245283016E-2</v>
      </c>
      <c r="C6064">
        <f>'Założenia i wyniki'!$E$8*Znorm.Profile!C6064*(1+'Założenia i wyniki'!$E$10/100)^24</f>
        <v>0.4246858</v>
      </c>
      <c r="D6064">
        <f t="shared" si="282"/>
        <v>9.3552679245283016E-2</v>
      </c>
      <c r="E6064">
        <f t="shared" si="283"/>
        <v>0</v>
      </c>
      <c r="F6064">
        <f t="shared" si="284"/>
        <v>0.33113312075471701</v>
      </c>
    </row>
    <row r="6065" spans="1:6" x14ac:dyDescent="0.25">
      <c r="A6065">
        <v>6056</v>
      </c>
      <c r="B6065">
        <f>'Założenia i wyniki'!$E$6*Znorm.Profile!B6065*((100-(24*'Założenia i wyniki'!$E$9))/100)</f>
        <v>0.66355856603773578</v>
      </c>
      <c r="C6065">
        <f>'Założenia i wyniki'!$E$8*Znorm.Profile!C6065*(1+'Założenia i wyniki'!$E$10/100)^24</f>
        <v>0.42041265000000005</v>
      </c>
      <c r="D6065">
        <f t="shared" si="282"/>
        <v>0.42041265000000005</v>
      </c>
      <c r="E6065">
        <f t="shared" si="283"/>
        <v>0.24314591603773572</v>
      </c>
      <c r="F6065">
        <f t="shared" si="284"/>
        <v>0</v>
      </c>
    </row>
    <row r="6066" spans="1:6" x14ac:dyDescent="0.25">
      <c r="A6066">
        <v>6057</v>
      </c>
      <c r="B6066">
        <f>'Założenia i wyniki'!$E$6*Znorm.Profile!B6066*((100-(24*'Założenia i wyniki'!$E$9))/100)</f>
        <v>1.144463396226415</v>
      </c>
      <c r="C6066">
        <f>'Założenia i wyniki'!$E$8*Znorm.Profile!C6066*(1+'Założenia i wyniki'!$E$10/100)^24</f>
        <v>0.40942614999999999</v>
      </c>
      <c r="D6066">
        <f t="shared" si="282"/>
        <v>0.40942614999999999</v>
      </c>
      <c r="E6066">
        <f t="shared" si="283"/>
        <v>0.73503724622641498</v>
      </c>
      <c r="F6066">
        <f t="shared" si="284"/>
        <v>0</v>
      </c>
    </row>
    <row r="6067" spans="1:6" x14ac:dyDescent="0.25">
      <c r="A6067">
        <v>6058</v>
      </c>
      <c r="B6067">
        <f>'Założenia i wyniki'!$E$6*Znorm.Profile!B6067*((100-(24*'Założenia i wyniki'!$E$9))/100)</f>
        <v>1.5132467924528301</v>
      </c>
      <c r="C6067">
        <f>'Założenia i wyniki'!$E$8*Znorm.Profile!C6067*(1+'Założenia i wyniki'!$E$10/100)^24</f>
        <v>0.40896379999999999</v>
      </c>
      <c r="D6067">
        <f t="shared" si="282"/>
        <v>0.40896379999999999</v>
      </c>
      <c r="E6067">
        <f t="shared" si="283"/>
        <v>1.1042829924528301</v>
      </c>
      <c r="F6067">
        <f t="shared" si="284"/>
        <v>0</v>
      </c>
    </row>
    <row r="6068" spans="1:6" x14ac:dyDescent="0.25">
      <c r="A6068">
        <v>6059</v>
      </c>
      <c r="B6068">
        <f>'Założenia i wyniki'!$E$6*Znorm.Profile!B6068*((100-(24*'Założenia i wyniki'!$E$9))/100)</f>
        <v>1.6957328301886789</v>
      </c>
      <c r="C6068">
        <f>'Założenia i wyniki'!$E$8*Znorm.Profile!C6068*(1+'Założenia i wyniki'!$E$10/100)^24</f>
        <v>0.40868799999999994</v>
      </c>
      <c r="D6068">
        <f t="shared" si="282"/>
        <v>0.40868799999999994</v>
      </c>
      <c r="E6068">
        <f t="shared" si="283"/>
        <v>1.287044830188679</v>
      </c>
      <c r="F6068">
        <f t="shared" si="284"/>
        <v>0</v>
      </c>
    </row>
    <row r="6069" spans="1:6" x14ac:dyDescent="0.25">
      <c r="A6069">
        <v>6060</v>
      </c>
      <c r="B6069">
        <f>'Założenia i wyniki'!$E$6*Znorm.Profile!B6069*((100-(24*'Założenia i wyniki'!$E$9))/100)</f>
        <v>0.65643139622641511</v>
      </c>
      <c r="C6069">
        <f>'Założenia i wyniki'!$E$8*Znorm.Profile!C6069*(1+'Założenia i wyniki'!$E$10/100)^24</f>
        <v>0.40070450000000002</v>
      </c>
      <c r="D6069">
        <f t="shared" si="282"/>
        <v>0.40070450000000002</v>
      </c>
      <c r="E6069">
        <f t="shared" si="283"/>
        <v>0.25572689622641509</v>
      </c>
      <c r="F6069">
        <f t="shared" si="284"/>
        <v>0</v>
      </c>
    </row>
    <row r="6070" spans="1:6" x14ac:dyDescent="0.25">
      <c r="A6070">
        <v>6061</v>
      </c>
      <c r="B6070">
        <f>'Założenia i wyniki'!$E$6*Znorm.Profile!B6070*((100-(24*'Założenia i wyniki'!$E$9))/100)</f>
        <v>0.21476030188679246</v>
      </c>
      <c r="C6070">
        <f>'Założenia i wyniki'!$E$8*Znorm.Profile!C6070*(1+'Założenia i wyniki'!$E$10/100)^24</f>
        <v>0.40038564999999998</v>
      </c>
      <c r="D6070">
        <f t="shared" si="282"/>
        <v>0.21476030188679246</v>
      </c>
      <c r="E6070">
        <f t="shared" si="283"/>
        <v>0</v>
      </c>
      <c r="F6070">
        <f t="shared" si="284"/>
        <v>0.18562534811320752</v>
      </c>
    </row>
    <row r="6071" spans="1:6" x14ac:dyDescent="0.25">
      <c r="A6071">
        <v>6062</v>
      </c>
      <c r="B6071">
        <f>'Założenia i wyniki'!$E$6*Znorm.Profile!B6071*((100-(24*'Założenia i wyniki'!$E$9))/100)</f>
        <v>0.27023788679245281</v>
      </c>
      <c r="C6071">
        <f>'Założenia i wyniki'!$E$8*Znorm.Profile!C6071*(1+'Założenia i wyniki'!$E$10/100)^24</f>
        <v>0.39776660000000003</v>
      </c>
      <c r="D6071">
        <f t="shared" si="282"/>
        <v>0.27023788679245281</v>
      </c>
      <c r="E6071">
        <f t="shared" si="283"/>
        <v>0</v>
      </c>
      <c r="F6071">
        <f t="shared" si="284"/>
        <v>0.12752871320754722</v>
      </c>
    </row>
    <row r="6072" spans="1:6" x14ac:dyDescent="0.25">
      <c r="A6072">
        <v>6063</v>
      </c>
      <c r="B6072">
        <f>'Założenia i wyniki'!$E$6*Znorm.Profile!B6072*((100-(24*'Założenia i wyniki'!$E$9))/100)</f>
        <v>0.2583160754716981</v>
      </c>
      <c r="C6072">
        <f>'Założenia i wyniki'!$E$8*Znorm.Profile!C6072*(1+'Założenia i wyniki'!$E$10/100)^24</f>
        <v>0.41517560000000003</v>
      </c>
      <c r="D6072">
        <f t="shared" si="282"/>
        <v>0.2583160754716981</v>
      </c>
      <c r="E6072">
        <f t="shared" si="283"/>
        <v>0</v>
      </c>
      <c r="F6072">
        <f t="shared" si="284"/>
        <v>0.15685952452830193</v>
      </c>
    </row>
    <row r="6073" spans="1:6" x14ac:dyDescent="0.25">
      <c r="A6073">
        <v>6064</v>
      </c>
      <c r="B6073">
        <f>'Założenia i wyniki'!$E$6*Znorm.Profile!B6073*((100-(24*'Założenia i wyniki'!$E$9))/100)</f>
        <v>0.41201901886792452</v>
      </c>
      <c r="C6073">
        <f>'Założenia i wyniki'!$E$8*Znorm.Profile!C6073*(1+'Założenia i wyniki'!$E$10/100)^24</f>
        <v>0.43176175</v>
      </c>
      <c r="D6073">
        <f t="shared" si="282"/>
        <v>0.41201901886792452</v>
      </c>
      <c r="E6073">
        <f t="shared" si="283"/>
        <v>0</v>
      </c>
      <c r="F6073">
        <f t="shared" si="284"/>
        <v>1.9742731132075475E-2</v>
      </c>
    </row>
    <row r="6074" spans="1:6" x14ac:dyDescent="0.25">
      <c r="A6074">
        <v>6065</v>
      </c>
      <c r="B6074">
        <f>'Założenia i wyniki'!$E$6*Znorm.Profile!B6074*((100-(24*'Założenia i wyniki'!$E$9))/100)</f>
        <v>0.24362724528301885</v>
      </c>
      <c r="C6074">
        <f>'Założenia i wyniki'!$E$8*Znorm.Profile!C6074*(1+'Założenia i wyniki'!$E$10/100)^24</f>
        <v>0.46704980000000001</v>
      </c>
      <c r="D6074">
        <f t="shared" si="282"/>
        <v>0.24362724528301885</v>
      </c>
      <c r="E6074">
        <f t="shared" si="283"/>
        <v>0</v>
      </c>
      <c r="F6074">
        <f t="shared" si="284"/>
        <v>0.22342255471698116</v>
      </c>
    </row>
    <row r="6075" spans="1:6" x14ac:dyDescent="0.25">
      <c r="A6075">
        <v>6066</v>
      </c>
      <c r="B6075">
        <f>'Założenia i wyniki'!$E$6*Znorm.Profile!B6075*((100-(24*'Założenia i wyniki'!$E$9))/100)</f>
        <v>1.3569826415094339E-2</v>
      </c>
      <c r="C6075">
        <f>'Założenia i wyniki'!$E$8*Znorm.Profile!C6075*(1+'Założenia i wyniki'!$E$10/100)^24</f>
        <v>0.52088645</v>
      </c>
      <c r="D6075">
        <f t="shared" si="282"/>
        <v>1.3569826415094339E-2</v>
      </c>
      <c r="E6075">
        <f t="shared" si="283"/>
        <v>0</v>
      </c>
      <c r="F6075">
        <f t="shared" si="284"/>
        <v>0.5073166235849057</v>
      </c>
    </row>
    <row r="6076" spans="1:6" x14ac:dyDescent="0.25">
      <c r="A6076">
        <v>6067</v>
      </c>
      <c r="B6076">
        <f>'Założenia i wyniki'!$E$6*Znorm.Profile!B6076*((100-(24*'Założenia i wyniki'!$E$9))/100)</f>
        <v>0</v>
      </c>
      <c r="C6076">
        <f>'Założenia i wyniki'!$E$8*Znorm.Profile!C6076*(1+'Założenia i wyniki'!$E$10/100)^24</f>
        <v>0.58811059999999993</v>
      </c>
      <c r="D6076">
        <f t="shared" si="282"/>
        <v>0</v>
      </c>
      <c r="E6076">
        <f t="shared" si="283"/>
        <v>0</v>
      </c>
      <c r="F6076">
        <f t="shared" si="284"/>
        <v>0.58811059999999993</v>
      </c>
    </row>
    <row r="6077" spans="1:6" x14ac:dyDescent="0.25">
      <c r="A6077">
        <v>6068</v>
      </c>
      <c r="B6077">
        <f>'Założenia i wyniki'!$E$6*Znorm.Profile!B6077*((100-(24*'Założenia i wyniki'!$E$9))/100)</f>
        <v>0</v>
      </c>
      <c r="C6077">
        <f>'Założenia i wyniki'!$E$8*Znorm.Profile!C6077*(1+'Założenia i wyniki'!$E$10/100)^24</f>
        <v>0.58236359999999998</v>
      </c>
      <c r="D6077">
        <f t="shared" si="282"/>
        <v>0</v>
      </c>
      <c r="E6077">
        <f t="shared" si="283"/>
        <v>0</v>
      </c>
      <c r="F6077">
        <f t="shared" si="284"/>
        <v>0.58236359999999998</v>
      </c>
    </row>
    <row r="6078" spans="1:6" x14ac:dyDescent="0.25">
      <c r="A6078">
        <v>6069</v>
      </c>
      <c r="B6078">
        <f>'Założenia i wyniki'!$E$6*Znorm.Profile!B6078*((100-(24*'Założenia i wyniki'!$E$9))/100)</f>
        <v>0</v>
      </c>
      <c r="C6078">
        <f>'Założenia i wyniki'!$E$8*Znorm.Profile!C6078*(1+'Założenia i wyniki'!$E$10/100)^24</f>
        <v>0.49731395</v>
      </c>
      <c r="D6078">
        <f t="shared" si="282"/>
        <v>0</v>
      </c>
      <c r="E6078">
        <f t="shared" si="283"/>
        <v>0</v>
      </c>
      <c r="F6078">
        <f t="shared" si="284"/>
        <v>0.49731395</v>
      </c>
    </row>
    <row r="6079" spans="1:6" x14ac:dyDescent="0.25">
      <c r="A6079">
        <v>6070</v>
      </c>
      <c r="B6079">
        <f>'Założenia i wyniki'!$E$6*Znorm.Profile!B6079*((100-(24*'Założenia i wyniki'!$E$9))/100)</f>
        <v>0</v>
      </c>
      <c r="C6079">
        <f>'Założenia i wyniki'!$E$8*Znorm.Profile!C6079*(1+'Założenia i wyniki'!$E$10/100)^24</f>
        <v>0.39145085000000002</v>
      </c>
      <c r="D6079">
        <f t="shared" si="282"/>
        <v>0</v>
      </c>
      <c r="E6079">
        <f t="shared" si="283"/>
        <v>0</v>
      </c>
      <c r="F6079">
        <f t="shared" si="284"/>
        <v>0.39145085000000002</v>
      </c>
    </row>
    <row r="6080" spans="1:6" x14ac:dyDescent="0.25">
      <c r="A6080">
        <v>6071</v>
      </c>
      <c r="B6080">
        <f>'Założenia i wyniki'!$E$6*Znorm.Profile!B6080*((100-(24*'Założenia i wyniki'!$E$9))/100)</f>
        <v>0</v>
      </c>
      <c r="C6080">
        <f>'Założenia i wyniki'!$E$8*Znorm.Profile!C6080*(1+'Założenia i wyniki'!$E$10/100)^24</f>
        <v>0.29739009999999999</v>
      </c>
      <c r="D6080">
        <f t="shared" si="282"/>
        <v>0</v>
      </c>
      <c r="E6080">
        <f t="shared" si="283"/>
        <v>0</v>
      </c>
      <c r="F6080">
        <f t="shared" si="284"/>
        <v>0.29739009999999999</v>
      </c>
    </row>
    <row r="6081" spans="1:6" x14ac:dyDescent="0.25">
      <c r="A6081">
        <v>6072</v>
      </c>
      <c r="B6081">
        <f>'Założenia i wyniki'!$E$6*Znorm.Profile!B6081*((100-(24*'Założenia i wyniki'!$E$9))/100)</f>
        <v>0</v>
      </c>
      <c r="C6081">
        <f>'Założenia i wyniki'!$E$8*Znorm.Profile!C6081*(1+'Założenia i wyniki'!$E$10/100)^24</f>
        <v>0.23901045000000001</v>
      </c>
      <c r="D6081">
        <f t="shared" si="282"/>
        <v>0</v>
      </c>
      <c r="E6081">
        <f t="shared" si="283"/>
        <v>0</v>
      </c>
      <c r="F6081">
        <f t="shared" si="284"/>
        <v>0.23901045000000001</v>
      </c>
    </row>
    <row r="6082" spans="1:6" x14ac:dyDescent="0.25">
      <c r="A6082">
        <v>6073</v>
      </c>
      <c r="B6082">
        <f>'Założenia i wyniki'!$E$6*Znorm.Profile!B6082*((100-(24*'Założenia i wyniki'!$E$9))/100)</f>
        <v>0</v>
      </c>
      <c r="C6082">
        <f>'Założenia i wyniki'!$E$8*Znorm.Profile!C6082*(1+'Założenia i wyniki'!$E$10/100)^24</f>
        <v>0.20758989999999999</v>
      </c>
      <c r="D6082">
        <f t="shared" si="282"/>
        <v>0</v>
      </c>
      <c r="E6082">
        <f t="shared" si="283"/>
        <v>0</v>
      </c>
      <c r="F6082">
        <f t="shared" si="284"/>
        <v>0.20758989999999999</v>
      </c>
    </row>
    <row r="6083" spans="1:6" x14ac:dyDescent="0.25">
      <c r="A6083">
        <v>6074</v>
      </c>
      <c r="B6083">
        <f>'Założenia i wyniki'!$E$6*Znorm.Profile!B6083*((100-(24*'Założenia i wyniki'!$E$9))/100)</f>
        <v>0</v>
      </c>
      <c r="C6083">
        <f>'Założenia i wyniki'!$E$8*Znorm.Profile!C6083*(1+'Założenia i wyniki'!$E$10/100)^24</f>
        <v>0.19463605</v>
      </c>
      <c r="D6083">
        <f t="shared" si="282"/>
        <v>0</v>
      </c>
      <c r="E6083">
        <f t="shared" si="283"/>
        <v>0</v>
      </c>
      <c r="F6083">
        <f t="shared" si="284"/>
        <v>0.19463605</v>
      </c>
    </row>
    <row r="6084" spans="1:6" x14ac:dyDescent="0.25">
      <c r="A6084">
        <v>6075</v>
      </c>
      <c r="B6084">
        <f>'Założenia i wyniki'!$E$6*Znorm.Profile!B6084*((100-(24*'Założenia i wyniki'!$E$9))/100)</f>
        <v>0</v>
      </c>
      <c r="C6084">
        <f>'Założenia i wyniki'!$E$8*Znorm.Profile!C6084*(1+'Założenia i wyniki'!$E$10/100)^24</f>
        <v>0.19462975000000002</v>
      </c>
      <c r="D6084">
        <f t="shared" si="282"/>
        <v>0</v>
      </c>
      <c r="E6084">
        <f t="shared" si="283"/>
        <v>0</v>
      </c>
      <c r="F6084">
        <f t="shared" si="284"/>
        <v>0.19462975000000002</v>
      </c>
    </row>
    <row r="6085" spans="1:6" x14ac:dyDescent="0.25">
      <c r="A6085">
        <v>6076</v>
      </c>
      <c r="B6085">
        <f>'Założenia i wyniki'!$E$6*Znorm.Profile!B6085*((100-(24*'Założenia i wyniki'!$E$9))/100)</f>
        <v>0</v>
      </c>
      <c r="C6085">
        <f>'Założenia i wyniki'!$E$8*Znorm.Profile!C6085*(1+'Założenia i wyniki'!$E$10/100)^24</f>
        <v>0.21754110000000002</v>
      </c>
      <c r="D6085">
        <f t="shared" si="282"/>
        <v>0</v>
      </c>
      <c r="E6085">
        <f t="shared" si="283"/>
        <v>0</v>
      </c>
      <c r="F6085">
        <f t="shared" si="284"/>
        <v>0.21754110000000002</v>
      </c>
    </row>
    <row r="6086" spans="1:6" x14ac:dyDescent="0.25">
      <c r="A6086">
        <v>6077</v>
      </c>
      <c r="B6086">
        <f>'Założenia i wyniki'!$E$6*Znorm.Profile!B6086*((100-(24*'Założenia i wyniki'!$E$9))/100)</f>
        <v>0</v>
      </c>
      <c r="C6086">
        <f>'Założenia i wyniki'!$E$8*Znorm.Profile!C6086*(1+'Założenia i wyniki'!$E$10/100)^24</f>
        <v>0.28227989999999997</v>
      </c>
      <c r="D6086">
        <f t="shared" si="282"/>
        <v>0</v>
      </c>
      <c r="E6086">
        <f t="shared" si="283"/>
        <v>0</v>
      </c>
      <c r="F6086">
        <f t="shared" si="284"/>
        <v>0.28227989999999997</v>
      </c>
    </row>
    <row r="6087" spans="1:6" x14ac:dyDescent="0.25">
      <c r="A6087">
        <v>6078</v>
      </c>
      <c r="B6087">
        <f>'Założenia i wyniki'!$E$6*Znorm.Profile!B6087*((100-(24*'Założenia i wyniki'!$E$9))/100)</f>
        <v>0</v>
      </c>
      <c r="C6087">
        <f>'Założenia i wyniki'!$E$8*Znorm.Profile!C6087*(1+'Założenia i wyniki'!$E$10/100)^24</f>
        <v>0.36000964999999996</v>
      </c>
      <c r="D6087">
        <f t="shared" si="282"/>
        <v>0</v>
      </c>
      <c r="E6087">
        <f t="shared" si="283"/>
        <v>0</v>
      </c>
      <c r="F6087">
        <f t="shared" si="284"/>
        <v>0.36000964999999996</v>
      </c>
    </row>
    <row r="6088" spans="1:6" x14ac:dyDescent="0.25">
      <c r="A6088">
        <v>6079</v>
      </c>
      <c r="B6088">
        <f>'Założenia i wyniki'!$E$6*Znorm.Profile!B6088*((100-(24*'Założenia i wyniki'!$E$9))/100)</f>
        <v>4.1801803773584903E-2</v>
      </c>
      <c r="C6088">
        <f>'Założenia i wyniki'!$E$8*Znorm.Profile!C6088*(1+'Założenia i wyniki'!$E$10/100)^24</f>
        <v>0.40763450000000001</v>
      </c>
      <c r="D6088">
        <f t="shared" si="282"/>
        <v>4.1801803773584903E-2</v>
      </c>
      <c r="E6088">
        <f t="shared" si="283"/>
        <v>0</v>
      </c>
      <c r="F6088">
        <f t="shared" si="284"/>
        <v>0.36583269622641512</v>
      </c>
    </row>
    <row r="6089" spans="1:6" x14ac:dyDescent="0.25">
      <c r="A6089">
        <v>6080</v>
      </c>
      <c r="B6089">
        <f>'Założenia i wyniki'!$E$6*Znorm.Profile!B6089*((100-(24*'Założenia i wyniki'!$E$9))/100)</f>
        <v>8.8956226415094333E-2</v>
      </c>
      <c r="C6089">
        <f>'Założenia i wyniki'!$E$8*Znorm.Profile!C6089*(1+'Założenia i wyniki'!$E$10/100)^24</f>
        <v>0.41582904999999998</v>
      </c>
      <c r="D6089">
        <f t="shared" si="282"/>
        <v>8.8956226415094333E-2</v>
      </c>
      <c r="E6089">
        <f t="shared" si="283"/>
        <v>0</v>
      </c>
      <c r="F6089">
        <f t="shared" si="284"/>
        <v>0.32687282358490566</v>
      </c>
    </row>
    <row r="6090" spans="1:6" x14ac:dyDescent="0.25">
      <c r="A6090">
        <v>6081</v>
      </c>
      <c r="B6090">
        <f>'Założenia i wyniki'!$E$6*Znorm.Profile!B6090*((100-(24*'Założenia i wyniki'!$E$9))/100)</f>
        <v>0.26279056603773587</v>
      </c>
      <c r="C6090">
        <f>'Założenia i wyniki'!$E$8*Znorm.Profile!C6090*(1+'Założenia i wyniki'!$E$10/100)^24</f>
        <v>0.41460684999999997</v>
      </c>
      <c r="D6090">
        <f t="shared" si="282"/>
        <v>0.26279056603773587</v>
      </c>
      <c r="E6090">
        <f t="shared" si="283"/>
        <v>0</v>
      </c>
      <c r="F6090">
        <f t="shared" si="284"/>
        <v>0.1518162839622641</v>
      </c>
    </row>
    <row r="6091" spans="1:6" x14ac:dyDescent="0.25">
      <c r="A6091">
        <v>6082</v>
      </c>
      <c r="B6091">
        <f>'Założenia i wyniki'!$E$6*Znorm.Profile!B6091*((100-(24*'Założenia i wyniki'!$E$9))/100)</f>
        <v>0.65146905660377352</v>
      </c>
      <c r="C6091">
        <f>'Założenia i wyniki'!$E$8*Znorm.Profile!C6091*(1+'Założenia i wyniki'!$E$10/100)^24</f>
        <v>0.39920824999999999</v>
      </c>
      <c r="D6091">
        <f t="shared" ref="D6091:D6154" si="285">IF(B6091&lt;=C6091,B6091,C6091)</f>
        <v>0.39920824999999999</v>
      </c>
      <c r="E6091">
        <f t="shared" ref="E6091:E6154" si="286">IF(B6091&gt;C6091,B6091-C6091,0)</f>
        <v>0.25226080660377354</v>
      </c>
      <c r="F6091">
        <f t="shared" ref="F6091:F6154" si="287">IF(B6091&lt;C6091,C6091-B6091,0)</f>
        <v>0</v>
      </c>
    </row>
    <row r="6092" spans="1:6" x14ac:dyDescent="0.25">
      <c r="A6092">
        <v>6083</v>
      </c>
      <c r="B6092">
        <f>'Założenia i wyniki'!$E$6*Znorm.Profile!B6092*((100-(24*'Założenia i wyniki'!$E$9))/100)</f>
        <v>0.2158503396226415</v>
      </c>
      <c r="C6092">
        <f>'Założenia i wyniki'!$E$8*Znorm.Profile!C6092*(1+'Założenia i wyniki'!$E$10/100)^24</f>
        <v>0.39549195000000004</v>
      </c>
      <c r="D6092">
        <f t="shared" si="285"/>
        <v>0.2158503396226415</v>
      </c>
      <c r="E6092">
        <f t="shared" si="286"/>
        <v>0</v>
      </c>
      <c r="F6092">
        <f t="shared" si="287"/>
        <v>0.17964161037735854</v>
      </c>
    </row>
    <row r="6093" spans="1:6" x14ac:dyDescent="0.25">
      <c r="A6093">
        <v>6084</v>
      </c>
      <c r="B6093">
        <f>'Założenia i wyniki'!$E$6*Znorm.Profile!B6093*((100-(24*'Założenia i wyniki'!$E$9))/100)</f>
        <v>0.24140143396226416</v>
      </c>
      <c r="C6093">
        <f>'Założenia i wyniki'!$E$8*Znorm.Profile!C6093*(1+'Założenia i wyniki'!$E$10/100)^24</f>
        <v>0.38970505</v>
      </c>
      <c r="D6093">
        <f t="shared" si="285"/>
        <v>0.24140143396226416</v>
      </c>
      <c r="E6093">
        <f t="shared" si="286"/>
        <v>0</v>
      </c>
      <c r="F6093">
        <f t="shared" si="287"/>
        <v>0.14830361603773584</v>
      </c>
    </row>
    <row r="6094" spans="1:6" x14ac:dyDescent="0.25">
      <c r="A6094">
        <v>6085</v>
      </c>
      <c r="B6094">
        <f>'Założenia i wyniki'!$E$6*Znorm.Profile!B6094*((100-(24*'Założenia i wyniki'!$E$9))/100)</f>
        <v>0.28523924528301886</v>
      </c>
      <c r="C6094">
        <f>'Założenia i wyniki'!$E$8*Znorm.Profile!C6094*(1+'Założenia i wyniki'!$E$10/100)^24</f>
        <v>0.39304999999999995</v>
      </c>
      <c r="D6094">
        <f t="shared" si="285"/>
        <v>0.28523924528301886</v>
      </c>
      <c r="E6094">
        <f t="shared" si="286"/>
        <v>0</v>
      </c>
      <c r="F6094">
        <f t="shared" si="287"/>
        <v>0.10781075471698109</v>
      </c>
    </row>
    <row r="6095" spans="1:6" x14ac:dyDescent="0.25">
      <c r="A6095">
        <v>6086</v>
      </c>
      <c r="B6095">
        <f>'Założenia i wyniki'!$E$6*Znorm.Profile!B6095*((100-(24*'Założenia i wyniki'!$E$9))/100)</f>
        <v>0.45757192452830181</v>
      </c>
      <c r="C6095">
        <f>'Założenia i wyniki'!$E$8*Znorm.Profile!C6095*(1+'Założenia i wyniki'!$E$10/100)^24</f>
        <v>0.39283999999999997</v>
      </c>
      <c r="D6095">
        <f t="shared" si="285"/>
        <v>0.39283999999999997</v>
      </c>
      <c r="E6095">
        <f t="shared" si="286"/>
        <v>6.4731924528301843E-2</v>
      </c>
      <c r="F6095">
        <f t="shared" si="287"/>
        <v>0</v>
      </c>
    </row>
    <row r="6096" spans="1:6" x14ac:dyDescent="0.25">
      <c r="A6096">
        <v>6087</v>
      </c>
      <c r="B6096">
        <f>'Założenia i wyniki'!$E$6*Znorm.Profile!B6096*((100-(24*'Założenia i wyniki'!$E$9))/100)</f>
        <v>0.7574161509433962</v>
      </c>
      <c r="C6096">
        <f>'Założenia i wyniki'!$E$8*Znorm.Profile!C6096*(1+'Założenia i wyniki'!$E$10/100)^24</f>
        <v>0.41278299999999996</v>
      </c>
      <c r="D6096">
        <f t="shared" si="285"/>
        <v>0.41278299999999996</v>
      </c>
      <c r="E6096">
        <f t="shared" si="286"/>
        <v>0.34463315094339625</v>
      </c>
      <c r="F6096">
        <f t="shared" si="287"/>
        <v>0</v>
      </c>
    </row>
    <row r="6097" spans="1:6" x14ac:dyDescent="0.25">
      <c r="A6097">
        <v>6088</v>
      </c>
      <c r="B6097">
        <f>'Założenia i wyniki'!$E$6*Znorm.Profile!B6097*((100-(24*'Założenia i wyniki'!$E$9))/100)</f>
        <v>0.42897177358490568</v>
      </c>
      <c r="C6097">
        <f>'Założenia i wyniki'!$E$8*Znorm.Profile!C6097*(1+'Założenia i wyniki'!$E$10/100)^24</f>
        <v>0.44406635</v>
      </c>
      <c r="D6097">
        <f t="shared" si="285"/>
        <v>0.42897177358490568</v>
      </c>
      <c r="E6097">
        <f t="shared" si="286"/>
        <v>0</v>
      </c>
      <c r="F6097">
        <f t="shared" si="287"/>
        <v>1.5094576415094318E-2</v>
      </c>
    </row>
    <row r="6098" spans="1:6" x14ac:dyDescent="0.25">
      <c r="A6098">
        <v>6089</v>
      </c>
      <c r="B6098">
        <f>'Założenia i wyniki'!$E$6*Znorm.Profile!B6098*((100-(24*'Założenia i wyniki'!$E$9))/100)</f>
        <v>0.19480422641509432</v>
      </c>
      <c r="C6098">
        <f>'Założenia i wyniki'!$E$8*Znorm.Profile!C6098*(1+'Założenia i wyniki'!$E$10/100)^24</f>
        <v>0.46692940000000005</v>
      </c>
      <c r="D6098">
        <f t="shared" si="285"/>
        <v>0.19480422641509432</v>
      </c>
      <c r="E6098">
        <f t="shared" si="286"/>
        <v>0</v>
      </c>
      <c r="F6098">
        <f t="shared" si="287"/>
        <v>0.27212517358490573</v>
      </c>
    </row>
    <row r="6099" spans="1:6" x14ac:dyDescent="0.25">
      <c r="A6099">
        <v>6090</v>
      </c>
      <c r="B6099">
        <f>'Założenia i wyniki'!$E$6*Znorm.Profile!B6099*((100-(24*'Założenia i wyniki'!$E$9))/100)</f>
        <v>2.2293177358490564E-3</v>
      </c>
      <c r="C6099">
        <f>'Założenia i wyniki'!$E$8*Znorm.Profile!C6099*(1+'Założenia i wyniki'!$E$10/100)^24</f>
        <v>0.49590064999999994</v>
      </c>
      <c r="D6099">
        <f t="shared" si="285"/>
        <v>2.2293177358490564E-3</v>
      </c>
      <c r="E6099">
        <f t="shared" si="286"/>
        <v>0</v>
      </c>
      <c r="F6099">
        <f t="shared" si="287"/>
        <v>0.49367133226415089</v>
      </c>
    </row>
    <row r="6100" spans="1:6" x14ac:dyDescent="0.25">
      <c r="A6100">
        <v>6091</v>
      </c>
      <c r="B6100">
        <f>'Założenia i wyniki'!$E$6*Znorm.Profile!B6100*((100-(24*'Założenia i wyniki'!$E$9))/100)</f>
        <v>0</v>
      </c>
      <c r="C6100">
        <f>'Założenia i wyniki'!$E$8*Znorm.Profile!C6100*(1+'Założenia i wyniki'!$E$10/100)^24</f>
        <v>0.55862135000000002</v>
      </c>
      <c r="D6100">
        <f t="shared" si="285"/>
        <v>0</v>
      </c>
      <c r="E6100">
        <f t="shared" si="286"/>
        <v>0</v>
      </c>
      <c r="F6100">
        <f t="shared" si="287"/>
        <v>0.55862135000000002</v>
      </c>
    </row>
    <row r="6101" spans="1:6" x14ac:dyDescent="0.25">
      <c r="A6101">
        <v>6092</v>
      </c>
      <c r="B6101">
        <f>'Założenia i wyniki'!$E$6*Znorm.Profile!B6101*((100-(24*'Założenia i wyniki'!$E$9))/100)</f>
        <v>0</v>
      </c>
      <c r="C6101">
        <f>'Założenia i wyniki'!$E$8*Znorm.Profile!C6101*(1+'Założenia i wyniki'!$E$10/100)^24</f>
        <v>0.54044095000000003</v>
      </c>
      <c r="D6101">
        <f t="shared" si="285"/>
        <v>0</v>
      </c>
      <c r="E6101">
        <f t="shared" si="286"/>
        <v>0</v>
      </c>
      <c r="F6101">
        <f t="shared" si="287"/>
        <v>0.54044095000000003</v>
      </c>
    </row>
    <row r="6102" spans="1:6" x14ac:dyDescent="0.25">
      <c r="A6102">
        <v>6093</v>
      </c>
      <c r="B6102">
        <f>'Założenia i wyniki'!$E$6*Znorm.Profile!B6102*((100-(24*'Założenia i wyniki'!$E$9))/100)</f>
        <v>0</v>
      </c>
      <c r="C6102">
        <f>'Założenia i wyniki'!$E$8*Znorm.Profile!C6102*(1+'Założenia i wyniki'!$E$10/100)^24</f>
        <v>0.48084085000000004</v>
      </c>
      <c r="D6102">
        <f t="shared" si="285"/>
        <v>0</v>
      </c>
      <c r="E6102">
        <f t="shared" si="286"/>
        <v>0</v>
      </c>
      <c r="F6102">
        <f t="shared" si="287"/>
        <v>0.48084085000000004</v>
      </c>
    </row>
    <row r="6103" spans="1:6" x14ac:dyDescent="0.25">
      <c r="A6103">
        <v>6094</v>
      </c>
      <c r="B6103">
        <f>'Założenia i wyniki'!$E$6*Znorm.Profile!B6103*((100-(24*'Założenia i wyniki'!$E$9))/100)</f>
        <v>0</v>
      </c>
      <c r="C6103">
        <f>'Założenia i wyniki'!$E$8*Znorm.Profile!C6103*(1+'Założenia i wyniki'!$E$10/100)^24</f>
        <v>0.39383400000000002</v>
      </c>
      <c r="D6103">
        <f t="shared" si="285"/>
        <v>0</v>
      </c>
      <c r="E6103">
        <f t="shared" si="286"/>
        <v>0</v>
      </c>
      <c r="F6103">
        <f t="shared" si="287"/>
        <v>0.39383400000000002</v>
      </c>
    </row>
    <row r="6104" spans="1:6" x14ac:dyDescent="0.25">
      <c r="A6104">
        <v>6095</v>
      </c>
      <c r="B6104">
        <f>'Założenia i wyniki'!$E$6*Znorm.Profile!B6104*((100-(24*'Założenia i wyniki'!$E$9))/100)</f>
        <v>0</v>
      </c>
      <c r="C6104">
        <f>'Założenia i wyniki'!$E$8*Znorm.Profile!C6104*(1+'Założenia i wyniki'!$E$10/100)^24</f>
        <v>0.32842075000000004</v>
      </c>
      <c r="D6104">
        <f t="shared" si="285"/>
        <v>0</v>
      </c>
      <c r="E6104">
        <f t="shared" si="286"/>
        <v>0</v>
      </c>
      <c r="F6104">
        <f t="shared" si="287"/>
        <v>0.32842075000000004</v>
      </c>
    </row>
    <row r="6105" spans="1:6" x14ac:dyDescent="0.25">
      <c r="A6105">
        <v>6096</v>
      </c>
      <c r="B6105">
        <f>'Założenia i wyniki'!$E$6*Znorm.Profile!B6105*((100-(24*'Założenia i wyniki'!$E$9))/100)</f>
        <v>0</v>
      </c>
      <c r="C6105">
        <f>'Założenia i wyniki'!$E$8*Znorm.Profile!C6105*(1+'Założenia i wyniki'!$E$10/100)^24</f>
        <v>0.25580449999999999</v>
      </c>
      <c r="D6105">
        <f t="shared" si="285"/>
        <v>0</v>
      </c>
      <c r="E6105">
        <f t="shared" si="286"/>
        <v>0</v>
      </c>
      <c r="F6105">
        <f t="shared" si="287"/>
        <v>0.25580449999999999</v>
      </c>
    </row>
    <row r="6106" spans="1:6" x14ac:dyDescent="0.25">
      <c r="A6106">
        <v>6097</v>
      </c>
      <c r="B6106">
        <f>'Założenia i wyniki'!$E$6*Znorm.Profile!B6106*((100-(24*'Założenia i wyniki'!$E$9))/100)</f>
        <v>0</v>
      </c>
      <c r="C6106">
        <f>'Założenia i wyniki'!$E$8*Znorm.Profile!C6106*(1+'Założenia i wyniki'!$E$10/100)^24</f>
        <v>0.21710884999999999</v>
      </c>
      <c r="D6106">
        <f t="shared" si="285"/>
        <v>0</v>
      </c>
      <c r="E6106">
        <f t="shared" si="286"/>
        <v>0</v>
      </c>
      <c r="F6106">
        <f t="shared" si="287"/>
        <v>0.21710884999999999</v>
      </c>
    </row>
    <row r="6107" spans="1:6" x14ac:dyDescent="0.25">
      <c r="A6107">
        <v>6098</v>
      </c>
      <c r="B6107">
        <f>'Założenia i wyniki'!$E$6*Znorm.Profile!B6107*((100-(24*'Założenia i wyniki'!$E$9))/100)</f>
        <v>0</v>
      </c>
      <c r="C6107">
        <f>'Założenia i wyniki'!$E$8*Znorm.Profile!C6107*(1+'Założenia i wyniki'!$E$10/100)^24</f>
        <v>0.19989409999999999</v>
      </c>
      <c r="D6107">
        <f t="shared" si="285"/>
        <v>0</v>
      </c>
      <c r="E6107">
        <f t="shared" si="286"/>
        <v>0</v>
      </c>
      <c r="F6107">
        <f t="shared" si="287"/>
        <v>0.19989409999999999</v>
      </c>
    </row>
    <row r="6108" spans="1:6" x14ac:dyDescent="0.25">
      <c r="A6108">
        <v>6099</v>
      </c>
      <c r="B6108">
        <f>'Założenia i wyniki'!$E$6*Znorm.Profile!B6108*((100-(24*'Założenia i wyniki'!$E$9))/100)</f>
        <v>0</v>
      </c>
      <c r="C6108">
        <f>'Założenia i wyniki'!$E$8*Znorm.Profile!C6108*(1+'Założenia i wyniki'!$E$10/100)^24</f>
        <v>0.1963094</v>
      </c>
      <c r="D6108">
        <f t="shared" si="285"/>
        <v>0</v>
      </c>
      <c r="E6108">
        <f t="shared" si="286"/>
        <v>0</v>
      </c>
      <c r="F6108">
        <f t="shared" si="287"/>
        <v>0.1963094</v>
      </c>
    </row>
    <row r="6109" spans="1:6" x14ac:dyDescent="0.25">
      <c r="A6109">
        <v>6100</v>
      </c>
      <c r="B6109">
        <f>'Założenia i wyniki'!$E$6*Znorm.Profile!B6109*((100-(24*'Założenia i wyniki'!$E$9))/100)</f>
        <v>0</v>
      </c>
      <c r="C6109">
        <f>'Założenia i wyniki'!$E$8*Znorm.Profile!C6109*(1+'Założenia i wyniki'!$E$10/100)^24</f>
        <v>0.20707714999999999</v>
      </c>
      <c r="D6109">
        <f t="shared" si="285"/>
        <v>0</v>
      </c>
      <c r="E6109">
        <f t="shared" si="286"/>
        <v>0</v>
      </c>
      <c r="F6109">
        <f t="shared" si="287"/>
        <v>0.20707714999999999</v>
      </c>
    </row>
    <row r="6110" spans="1:6" x14ac:dyDescent="0.25">
      <c r="A6110">
        <v>6101</v>
      </c>
      <c r="B6110">
        <f>'Założenia i wyniki'!$E$6*Znorm.Profile!B6110*((100-(24*'Założenia i wyniki'!$E$9))/100)</f>
        <v>0</v>
      </c>
      <c r="C6110">
        <f>'Założenia i wyniki'!$E$8*Znorm.Profile!C6110*(1+'Założenia i wyniki'!$E$10/100)^24</f>
        <v>0.24051334999999999</v>
      </c>
      <c r="D6110">
        <f t="shared" si="285"/>
        <v>0</v>
      </c>
      <c r="E6110">
        <f t="shared" si="286"/>
        <v>0</v>
      </c>
      <c r="F6110">
        <f t="shared" si="287"/>
        <v>0.24051334999999999</v>
      </c>
    </row>
    <row r="6111" spans="1:6" x14ac:dyDescent="0.25">
      <c r="A6111">
        <v>6102</v>
      </c>
      <c r="B6111">
        <f>'Założenia i wyniki'!$E$6*Znorm.Profile!B6111*((100-(24*'Założenia i wyniki'!$E$9))/100)</f>
        <v>2.8558226415094342E-3</v>
      </c>
      <c r="C6111">
        <f>'Założenia i wyniki'!$E$8*Znorm.Profile!C6111*(1+'Założenia i wyniki'!$E$10/100)^24</f>
        <v>0.29042859999999998</v>
      </c>
      <c r="D6111">
        <f t="shared" si="285"/>
        <v>2.8558226415094342E-3</v>
      </c>
      <c r="E6111">
        <f t="shared" si="286"/>
        <v>0</v>
      </c>
      <c r="F6111">
        <f t="shared" si="287"/>
        <v>0.28757277735849057</v>
      </c>
    </row>
    <row r="6112" spans="1:6" x14ac:dyDescent="0.25">
      <c r="A6112">
        <v>6103</v>
      </c>
      <c r="B6112">
        <f>'Założenia i wyniki'!$E$6*Znorm.Profile!B6112*((100-(24*'Założenia i wyniki'!$E$9))/100)</f>
        <v>0.23582166037735847</v>
      </c>
      <c r="C6112">
        <f>'Założenia i wyniki'!$E$8*Znorm.Profile!C6112*(1+'Założenia i wyniki'!$E$10/100)^24</f>
        <v>0.35538544999999999</v>
      </c>
      <c r="D6112">
        <f t="shared" si="285"/>
        <v>0.23582166037735847</v>
      </c>
      <c r="E6112">
        <f t="shared" si="286"/>
        <v>0</v>
      </c>
      <c r="F6112">
        <f t="shared" si="287"/>
        <v>0.11956378962264153</v>
      </c>
    </row>
    <row r="6113" spans="1:6" x14ac:dyDescent="0.25">
      <c r="A6113">
        <v>6104</v>
      </c>
      <c r="B6113">
        <f>'Założenia i wyniki'!$E$6*Znorm.Profile!B6113*((100-(24*'Założenia i wyniki'!$E$9))/100)</f>
        <v>0.68169283018867921</v>
      </c>
      <c r="C6113">
        <f>'Założenia i wyniki'!$E$8*Znorm.Profile!C6113*(1+'Założenia i wyniki'!$E$10/100)^24</f>
        <v>0.41828850000000001</v>
      </c>
      <c r="D6113">
        <f t="shared" si="285"/>
        <v>0.41828850000000001</v>
      </c>
      <c r="E6113">
        <f t="shared" si="286"/>
        <v>0.2634043301886792</v>
      </c>
      <c r="F6113">
        <f t="shared" si="287"/>
        <v>0</v>
      </c>
    </row>
    <row r="6114" spans="1:6" x14ac:dyDescent="0.25">
      <c r="A6114">
        <v>6105</v>
      </c>
      <c r="B6114">
        <f>'Założenia i wyniki'!$E$6*Znorm.Profile!B6114*((100-(24*'Założenia i wyniki'!$E$9))/100)</f>
        <v>1.1041396226415092</v>
      </c>
      <c r="C6114">
        <f>'Założenia i wyniki'!$E$8*Znorm.Profile!C6114*(1+'Założenia i wyniki'!$E$10/100)^24</f>
        <v>0.46005609999999997</v>
      </c>
      <c r="D6114">
        <f t="shared" si="285"/>
        <v>0.46005609999999997</v>
      </c>
      <c r="E6114">
        <f t="shared" si="286"/>
        <v>0.64408352264150925</v>
      </c>
      <c r="F6114">
        <f t="shared" si="287"/>
        <v>0</v>
      </c>
    </row>
    <row r="6115" spans="1:6" x14ac:dyDescent="0.25">
      <c r="A6115">
        <v>6106</v>
      </c>
      <c r="B6115">
        <f>'Założenia i wyniki'!$E$6*Znorm.Profile!B6115*((100-(24*'Założenia i wyniki'!$E$9))/100)</f>
        <v>1.1871501886792453</v>
      </c>
      <c r="C6115">
        <f>'Założenia i wyniki'!$E$8*Znorm.Profile!C6115*(1+'Założenia i wyniki'!$E$10/100)^24</f>
        <v>0.47631010000000007</v>
      </c>
      <c r="D6115">
        <f t="shared" si="285"/>
        <v>0.47631010000000007</v>
      </c>
      <c r="E6115">
        <f t="shared" si="286"/>
        <v>0.7108400886792452</v>
      </c>
      <c r="F6115">
        <f t="shared" si="287"/>
        <v>0</v>
      </c>
    </row>
    <row r="6116" spans="1:6" x14ac:dyDescent="0.25">
      <c r="A6116">
        <v>6107</v>
      </c>
      <c r="B6116">
        <f>'Założenia i wyniki'!$E$6*Znorm.Profile!B6116*((100-(24*'Założenia i wyniki'!$E$9))/100)</f>
        <v>1.638944150943396</v>
      </c>
      <c r="C6116">
        <f>'Założenia i wyniki'!$E$8*Znorm.Profile!C6116*(1+'Założenia i wyniki'!$E$10/100)^24</f>
        <v>0.47841884999999995</v>
      </c>
      <c r="D6116">
        <f t="shared" si="285"/>
        <v>0.47841884999999995</v>
      </c>
      <c r="E6116">
        <f t="shared" si="286"/>
        <v>1.160525300943396</v>
      </c>
      <c r="F6116">
        <f t="shared" si="287"/>
        <v>0</v>
      </c>
    </row>
    <row r="6117" spans="1:6" x14ac:dyDescent="0.25">
      <c r="A6117">
        <v>6108</v>
      </c>
      <c r="B6117">
        <f>'Założenia i wyniki'!$E$6*Znorm.Profile!B6117*((100-(24*'Założenia i wyniki'!$E$9))/100)</f>
        <v>0.83041056603773578</v>
      </c>
      <c r="C6117">
        <f>'Założenia i wyniki'!$E$8*Znorm.Profile!C6117*(1+'Założenia i wyniki'!$E$10/100)^24</f>
        <v>0.48448189999999997</v>
      </c>
      <c r="D6117">
        <f t="shared" si="285"/>
        <v>0.48448189999999997</v>
      </c>
      <c r="E6117">
        <f t="shared" si="286"/>
        <v>0.34592866603773581</v>
      </c>
      <c r="F6117">
        <f t="shared" si="287"/>
        <v>0</v>
      </c>
    </row>
    <row r="6118" spans="1:6" x14ac:dyDescent="0.25">
      <c r="A6118">
        <v>6109</v>
      </c>
      <c r="B6118">
        <f>'Założenia i wyniki'!$E$6*Znorm.Profile!B6118*((100-(24*'Założenia i wyniki'!$E$9))/100)</f>
        <v>1.0173939622641508</v>
      </c>
      <c r="C6118">
        <f>'Założenia i wyniki'!$E$8*Znorm.Profile!C6118*(1+'Założenia i wyniki'!$E$10/100)^24</f>
        <v>0.49316014999999996</v>
      </c>
      <c r="D6118">
        <f t="shared" si="285"/>
        <v>0.49316014999999996</v>
      </c>
      <c r="E6118">
        <f t="shared" si="286"/>
        <v>0.52423381226415078</v>
      </c>
      <c r="F6118">
        <f t="shared" si="287"/>
        <v>0</v>
      </c>
    </row>
    <row r="6119" spans="1:6" x14ac:dyDescent="0.25">
      <c r="A6119">
        <v>6110</v>
      </c>
      <c r="B6119">
        <f>'Założenia i wyniki'!$E$6*Znorm.Profile!B6119*((100-(24*'Założenia i wyniki'!$E$9))/100)</f>
        <v>0.16333796226415093</v>
      </c>
      <c r="C6119">
        <f>'Założenia i wyniki'!$E$8*Znorm.Profile!C6119*(1+'Założenia i wyniki'!$E$10/100)^24</f>
        <v>0.48041209999999995</v>
      </c>
      <c r="D6119">
        <f t="shared" si="285"/>
        <v>0.16333796226415093</v>
      </c>
      <c r="E6119">
        <f t="shared" si="286"/>
        <v>0</v>
      </c>
      <c r="F6119">
        <f t="shared" si="287"/>
        <v>0.31707413773584903</v>
      </c>
    </row>
    <row r="6120" spans="1:6" x14ac:dyDescent="0.25">
      <c r="A6120">
        <v>6111</v>
      </c>
      <c r="B6120">
        <f>'Założenia i wyniki'!$E$6*Znorm.Profile!B6120*((100-(24*'Założenia i wyniki'!$E$9))/100)</f>
        <v>0.3315010566037736</v>
      </c>
      <c r="C6120">
        <f>'Założenia i wyniki'!$E$8*Znorm.Profile!C6120*(1+'Założenia i wyniki'!$E$10/100)^24</f>
        <v>0.46932794999999999</v>
      </c>
      <c r="D6120">
        <f t="shared" si="285"/>
        <v>0.3315010566037736</v>
      </c>
      <c r="E6120">
        <f t="shared" si="286"/>
        <v>0</v>
      </c>
      <c r="F6120">
        <f t="shared" si="287"/>
        <v>0.13782689339622639</v>
      </c>
    </row>
    <row r="6121" spans="1:6" x14ac:dyDescent="0.25">
      <c r="A6121">
        <v>6112</v>
      </c>
      <c r="B6121">
        <f>'Założenia i wyniki'!$E$6*Znorm.Profile!B6121*((100-(24*'Założenia i wyniki'!$E$9))/100)</f>
        <v>0.17683003773584904</v>
      </c>
      <c r="C6121">
        <f>'Założenia i wyniki'!$E$8*Znorm.Profile!C6121*(1+'Założenia i wyniki'!$E$10/100)^24</f>
        <v>0.46916344999999998</v>
      </c>
      <c r="D6121">
        <f t="shared" si="285"/>
        <v>0.17683003773584904</v>
      </c>
      <c r="E6121">
        <f t="shared" si="286"/>
        <v>0</v>
      </c>
      <c r="F6121">
        <f t="shared" si="287"/>
        <v>0.29233341226415094</v>
      </c>
    </row>
    <row r="6122" spans="1:6" x14ac:dyDescent="0.25">
      <c r="A6122">
        <v>6113</v>
      </c>
      <c r="B6122">
        <f>'Założenia i wyniki'!$E$6*Znorm.Profile!B6122*((100-(24*'Założenia i wyniki'!$E$9))/100)</f>
        <v>4.8001298113207545E-2</v>
      </c>
      <c r="C6122">
        <f>'Założenia i wyniki'!$E$8*Znorm.Profile!C6122*(1+'Założenia i wyniki'!$E$10/100)^24</f>
        <v>0.47856235000000003</v>
      </c>
      <c r="D6122">
        <f t="shared" si="285"/>
        <v>4.8001298113207545E-2</v>
      </c>
      <c r="E6122">
        <f t="shared" si="286"/>
        <v>0</v>
      </c>
      <c r="F6122">
        <f t="shared" si="287"/>
        <v>0.4305610518867925</v>
      </c>
    </row>
    <row r="6123" spans="1:6" x14ac:dyDescent="0.25">
      <c r="A6123">
        <v>6114</v>
      </c>
      <c r="B6123">
        <f>'Założenia i wyniki'!$E$6*Znorm.Profile!B6123*((100-(24*'Założenia i wyniki'!$E$9))/100)</f>
        <v>0</v>
      </c>
      <c r="C6123">
        <f>'Założenia i wyniki'!$E$8*Znorm.Profile!C6123*(1+'Założenia i wyniki'!$E$10/100)^24</f>
        <v>0.51566305000000001</v>
      </c>
      <c r="D6123">
        <f t="shared" si="285"/>
        <v>0</v>
      </c>
      <c r="E6123">
        <f t="shared" si="286"/>
        <v>0</v>
      </c>
      <c r="F6123">
        <f t="shared" si="287"/>
        <v>0.51566305000000001</v>
      </c>
    </row>
    <row r="6124" spans="1:6" x14ac:dyDescent="0.25">
      <c r="A6124">
        <v>6115</v>
      </c>
      <c r="B6124">
        <f>'Założenia i wyniki'!$E$6*Znorm.Profile!B6124*((100-(24*'Założenia i wyniki'!$E$9))/100)</f>
        <v>0</v>
      </c>
      <c r="C6124">
        <f>'Założenia i wyniki'!$E$8*Znorm.Profile!C6124*(1+'Założenia i wyniki'!$E$10/100)^24</f>
        <v>0.57092560000000014</v>
      </c>
      <c r="D6124">
        <f t="shared" si="285"/>
        <v>0</v>
      </c>
      <c r="E6124">
        <f t="shared" si="286"/>
        <v>0</v>
      </c>
      <c r="F6124">
        <f t="shared" si="287"/>
        <v>0.57092560000000014</v>
      </c>
    </row>
    <row r="6125" spans="1:6" x14ac:dyDescent="0.25">
      <c r="A6125">
        <v>6116</v>
      </c>
      <c r="B6125">
        <f>'Założenia i wyniki'!$E$6*Znorm.Profile!B6125*((100-(24*'Założenia i wyniki'!$E$9))/100)</f>
        <v>0</v>
      </c>
      <c r="C6125">
        <f>'Założenia i wyniki'!$E$8*Znorm.Profile!C6125*(1+'Założenia i wyniki'!$E$10/100)^24</f>
        <v>0.5521817</v>
      </c>
      <c r="D6125">
        <f t="shared" si="285"/>
        <v>0</v>
      </c>
      <c r="E6125">
        <f t="shared" si="286"/>
        <v>0</v>
      </c>
      <c r="F6125">
        <f t="shared" si="287"/>
        <v>0.5521817</v>
      </c>
    </row>
    <row r="6126" spans="1:6" x14ac:dyDescent="0.25">
      <c r="A6126">
        <v>6117</v>
      </c>
      <c r="B6126">
        <f>'Założenia i wyniki'!$E$6*Znorm.Profile!B6126*((100-(24*'Założenia i wyniki'!$E$9))/100)</f>
        <v>0</v>
      </c>
      <c r="C6126">
        <f>'Założenia i wyniki'!$E$8*Znorm.Profile!C6126*(1+'Założenia i wyniki'!$E$10/100)^24</f>
        <v>0.48852229999999996</v>
      </c>
      <c r="D6126">
        <f t="shared" si="285"/>
        <v>0</v>
      </c>
      <c r="E6126">
        <f t="shared" si="286"/>
        <v>0</v>
      </c>
      <c r="F6126">
        <f t="shared" si="287"/>
        <v>0.48852229999999996</v>
      </c>
    </row>
    <row r="6127" spans="1:6" x14ac:dyDescent="0.25">
      <c r="A6127">
        <v>6118</v>
      </c>
      <c r="B6127">
        <f>'Założenia i wyniki'!$E$6*Znorm.Profile!B6127*((100-(24*'Założenia i wyniki'!$E$9))/100)</f>
        <v>0</v>
      </c>
      <c r="C6127">
        <f>'Założenia i wyniki'!$E$8*Znorm.Profile!C6127*(1+'Założenia i wyniki'!$E$10/100)^24</f>
        <v>0.41142885000000001</v>
      </c>
      <c r="D6127">
        <f t="shared" si="285"/>
        <v>0</v>
      </c>
      <c r="E6127">
        <f t="shared" si="286"/>
        <v>0</v>
      </c>
      <c r="F6127">
        <f t="shared" si="287"/>
        <v>0.41142885000000001</v>
      </c>
    </row>
    <row r="6128" spans="1:6" x14ac:dyDescent="0.25">
      <c r="A6128">
        <v>6119</v>
      </c>
      <c r="B6128">
        <f>'Założenia i wyniki'!$E$6*Znorm.Profile!B6128*((100-(24*'Założenia i wyniki'!$E$9))/100)</f>
        <v>0</v>
      </c>
      <c r="C6128">
        <f>'Założenia i wyniki'!$E$8*Znorm.Profile!C6128*(1+'Założenia i wyniki'!$E$10/100)^24</f>
        <v>0.33182065000000005</v>
      </c>
      <c r="D6128">
        <f t="shared" si="285"/>
        <v>0</v>
      </c>
      <c r="E6128">
        <f t="shared" si="286"/>
        <v>0</v>
      </c>
      <c r="F6128">
        <f t="shared" si="287"/>
        <v>0.33182065000000005</v>
      </c>
    </row>
    <row r="6129" spans="1:6" x14ac:dyDescent="0.25">
      <c r="A6129">
        <v>6120</v>
      </c>
      <c r="B6129">
        <f>'Założenia i wyniki'!$E$6*Znorm.Profile!B6129*((100-(24*'Założenia i wyniki'!$E$9))/100)</f>
        <v>0</v>
      </c>
      <c r="C6129">
        <f>'Założenia i wyniki'!$E$8*Znorm.Profile!C6129*(1+'Założenia i wyniki'!$E$10/100)^24</f>
        <v>0.27657594999999996</v>
      </c>
      <c r="D6129">
        <f t="shared" si="285"/>
        <v>0</v>
      </c>
      <c r="E6129">
        <f t="shared" si="286"/>
        <v>0</v>
      </c>
      <c r="F6129">
        <f t="shared" si="287"/>
        <v>0.27657594999999996</v>
      </c>
    </row>
    <row r="6130" spans="1:6" x14ac:dyDescent="0.25">
      <c r="A6130">
        <v>6121</v>
      </c>
      <c r="B6130">
        <f>'Założenia i wyniki'!$E$6*Znorm.Profile!B6130*((100-(24*'Założenia i wyniki'!$E$9))/100)</f>
        <v>0</v>
      </c>
      <c r="C6130">
        <f>'Założenia i wyniki'!$E$8*Znorm.Profile!C6130*(1+'Założenia i wyniki'!$E$10/100)^24</f>
        <v>0.23364529999999997</v>
      </c>
      <c r="D6130">
        <f t="shared" si="285"/>
        <v>0</v>
      </c>
      <c r="E6130">
        <f t="shared" si="286"/>
        <v>0</v>
      </c>
      <c r="F6130">
        <f t="shared" si="287"/>
        <v>0.23364529999999997</v>
      </c>
    </row>
    <row r="6131" spans="1:6" x14ac:dyDescent="0.25">
      <c r="A6131">
        <v>6122</v>
      </c>
      <c r="B6131">
        <f>'Założenia i wyniki'!$E$6*Znorm.Profile!B6131*((100-(24*'Założenia i wyniki'!$E$9))/100)</f>
        <v>0</v>
      </c>
      <c r="C6131">
        <f>'Założenia i wyniki'!$E$8*Znorm.Profile!C6131*(1+'Założenia i wyniki'!$E$10/100)^24</f>
        <v>0.21181054999999999</v>
      </c>
      <c r="D6131">
        <f t="shared" si="285"/>
        <v>0</v>
      </c>
      <c r="E6131">
        <f t="shared" si="286"/>
        <v>0</v>
      </c>
      <c r="F6131">
        <f t="shared" si="287"/>
        <v>0.21181054999999999</v>
      </c>
    </row>
    <row r="6132" spans="1:6" x14ac:dyDescent="0.25">
      <c r="A6132">
        <v>6123</v>
      </c>
      <c r="B6132">
        <f>'Założenia i wyniki'!$E$6*Znorm.Profile!B6132*((100-(24*'Założenia i wyniki'!$E$9))/100)</f>
        <v>0</v>
      </c>
      <c r="C6132">
        <f>'Założenia i wyniki'!$E$8*Znorm.Profile!C6132*(1+'Założenia i wyniki'!$E$10/100)^24</f>
        <v>0.20364784999999999</v>
      </c>
      <c r="D6132">
        <f t="shared" si="285"/>
        <v>0</v>
      </c>
      <c r="E6132">
        <f t="shared" si="286"/>
        <v>0</v>
      </c>
      <c r="F6132">
        <f t="shared" si="287"/>
        <v>0.20364784999999999</v>
      </c>
    </row>
    <row r="6133" spans="1:6" x14ac:dyDescent="0.25">
      <c r="A6133">
        <v>6124</v>
      </c>
      <c r="B6133">
        <f>'Założenia i wyniki'!$E$6*Znorm.Profile!B6133*((100-(24*'Założenia i wyniki'!$E$9))/100)</f>
        <v>0</v>
      </c>
      <c r="C6133">
        <f>'Założenia i wyniki'!$E$8*Znorm.Profile!C6133*(1+'Założenia i wyniki'!$E$10/100)^24</f>
        <v>0.2075612</v>
      </c>
      <c r="D6133">
        <f t="shared" si="285"/>
        <v>0</v>
      </c>
      <c r="E6133">
        <f t="shared" si="286"/>
        <v>0</v>
      </c>
      <c r="F6133">
        <f t="shared" si="287"/>
        <v>0.2075612</v>
      </c>
    </row>
    <row r="6134" spans="1:6" x14ac:dyDescent="0.25">
      <c r="A6134">
        <v>6125</v>
      </c>
      <c r="B6134">
        <f>'Założenia i wyniki'!$E$6*Znorm.Profile!B6134*((100-(24*'Założenia i wyniki'!$E$9))/100)</f>
        <v>0</v>
      </c>
      <c r="C6134">
        <f>'Założenia i wyniki'!$E$8*Znorm.Profile!C6134*(1+'Założenia i wyniki'!$E$10/100)^24</f>
        <v>0.23159045</v>
      </c>
      <c r="D6134">
        <f t="shared" si="285"/>
        <v>0</v>
      </c>
      <c r="E6134">
        <f t="shared" si="286"/>
        <v>0</v>
      </c>
      <c r="F6134">
        <f t="shared" si="287"/>
        <v>0.23159045</v>
      </c>
    </row>
    <row r="6135" spans="1:6" x14ac:dyDescent="0.25">
      <c r="A6135">
        <v>6126</v>
      </c>
      <c r="B6135">
        <f>'Założenia i wyniki'!$E$6*Znorm.Profile!B6135*((100-(24*'Założenia i wyniki'!$E$9))/100)</f>
        <v>8.6875245283018858E-4</v>
      </c>
      <c r="C6135">
        <f>'Założenia i wyniki'!$E$8*Znorm.Profile!C6135*(1+'Założenia i wyniki'!$E$10/100)^24</f>
        <v>0.27728750000000002</v>
      </c>
      <c r="D6135">
        <f t="shared" si="285"/>
        <v>8.6875245283018858E-4</v>
      </c>
      <c r="E6135">
        <f t="shared" si="286"/>
        <v>0</v>
      </c>
      <c r="F6135">
        <f t="shared" si="287"/>
        <v>0.27641874754716983</v>
      </c>
    </row>
    <row r="6136" spans="1:6" x14ac:dyDescent="0.25">
      <c r="A6136">
        <v>6127</v>
      </c>
      <c r="B6136">
        <f>'Założenia i wyniki'!$E$6*Znorm.Profile!B6136*((100-(24*'Założenia i wyniki'!$E$9))/100)</f>
        <v>0.21373886792452829</v>
      </c>
      <c r="C6136">
        <f>'Założenia i wyniki'!$E$8*Znorm.Profile!C6136*(1+'Założenia i wyniki'!$E$10/100)^24</f>
        <v>0.34138300000000005</v>
      </c>
      <c r="D6136">
        <f t="shared" si="285"/>
        <v>0.21373886792452829</v>
      </c>
      <c r="E6136">
        <f t="shared" si="286"/>
        <v>0</v>
      </c>
      <c r="F6136">
        <f t="shared" si="287"/>
        <v>0.12764413207547176</v>
      </c>
    </row>
    <row r="6137" spans="1:6" x14ac:dyDescent="0.25">
      <c r="A6137">
        <v>6128</v>
      </c>
      <c r="B6137">
        <f>'Założenia i wyniki'!$E$6*Znorm.Profile!B6137*((100-(24*'Założenia i wyniki'!$E$9))/100)</f>
        <v>0.62681743396226408</v>
      </c>
      <c r="C6137">
        <f>'Założenia i wyniki'!$E$8*Znorm.Profile!C6137*(1+'Założenia i wyniki'!$E$10/100)^24</f>
        <v>0.40981289999999998</v>
      </c>
      <c r="D6137">
        <f t="shared" si="285"/>
        <v>0.40981289999999998</v>
      </c>
      <c r="E6137">
        <f t="shared" si="286"/>
        <v>0.2170045339622641</v>
      </c>
      <c r="F6137">
        <f t="shared" si="287"/>
        <v>0</v>
      </c>
    </row>
    <row r="6138" spans="1:6" x14ac:dyDescent="0.25">
      <c r="A6138">
        <v>6129</v>
      </c>
      <c r="B6138">
        <f>'Założenia i wyniki'!$E$6*Znorm.Profile!B6138*((100-(24*'Założenia i wyniki'!$E$9))/100)</f>
        <v>1.2494271698113206</v>
      </c>
      <c r="C6138">
        <f>'Założenia i wyniki'!$E$8*Znorm.Profile!C6138*(1+'Założenia i wyniki'!$E$10/100)^24</f>
        <v>0.46707290000000001</v>
      </c>
      <c r="D6138">
        <f t="shared" si="285"/>
        <v>0.46707290000000001</v>
      </c>
      <c r="E6138">
        <f t="shared" si="286"/>
        <v>0.78235426981132061</v>
      </c>
      <c r="F6138">
        <f t="shared" si="287"/>
        <v>0</v>
      </c>
    </row>
    <row r="6139" spans="1:6" x14ac:dyDescent="0.25">
      <c r="A6139">
        <v>6130</v>
      </c>
      <c r="B6139">
        <f>'Założenia i wyniki'!$E$6*Znorm.Profile!B6139*((100-(24*'Założenia i wyniki'!$E$9))/100)</f>
        <v>1.328321509433962</v>
      </c>
      <c r="C6139">
        <f>'Założenia i wyniki'!$E$8*Znorm.Profile!C6139*(1+'Założenia i wyniki'!$E$10/100)^24</f>
        <v>0.48479060000000002</v>
      </c>
      <c r="D6139">
        <f t="shared" si="285"/>
        <v>0.48479060000000002</v>
      </c>
      <c r="E6139">
        <f t="shared" si="286"/>
        <v>0.84353090943396203</v>
      </c>
      <c r="F6139">
        <f t="shared" si="287"/>
        <v>0</v>
      </c>
    </row>
    <row r="6140" spans="1:6" x14ac:dyDescent="0.25">
      <c r="A6140">
        <v>6131</v>
      </c>
      <c r="B6140">
        <f>'Założenia i wyniki'!$E$6*Znorm.Profile!B6140*((100-(24*'Założenia i wyniki'!$E$9))/100)</f>
        <v>0.74481592452830192</v>
      </c>
      <c r="C6140">
        <f>'Założenia i wyniki'!$E$8*Znorm.Profile!C6140*(1+'Założenia i wyniki'!$E$10/100)^24</f>
        <v>0.47946604999999998</v>
      </c>
      <c r="D6140">
        <f t="shared" si="285"/>
        <v>0.47946604999999998</v>
      </c>
      <c r="E6140">
        <f t="shared" si="286"/>
        <v>0.26534987452830194</v>
      </c>
      <c r="F6140">
        <f t="shared" si="287"/>
        <v>0</v>
      </c>
    </row>
    <row r="6141" spans="1:6" x14ac:dyDescent="0.25">
      <c r="A6141">
        <v>6132</v>
      </c>
      <c r="B6141">
        <f>'Założenia i wyniki'!$E$6*Znorm.Profile!B6141*((100-(24*'Założenia i wyniki'!$E$9))/100)</f>
        <v>0.84314037735849046</v>
      </c>
      <c r="C6141">
        <f>'Założenia i wyniki'!$E$8*Znorm.Profile!C6141*(1+'Założenia i wyniki'!$E$10/100)^24</f>
        <v>0.47490345000000006</v>
      </c>
      <c r="D6141">
        <f t="shared" si="285"/>
        <v>0.47490345000000006</v>
      </c>
      <c r="E6141">
        <f t="shared" si="286"/>
        <v>0.3682369273584904</v>
      </c>
      <c r="F6141">
        <f t="shared" si="287"/>
        <v>0</v>
      </c>
    </row>
    <row r="6142" spans="1:6" x14ac:dyDescent="0.25">
      <c r="A6142">
        <v>6133</v>
      </c>
      <c r="B6142">
        <f>'Założenia i wyniki'!$E$6*Znorm.Profile!B6142*((100-(24*'Założenia i wyniki'!$E$9))/100)</f>
        <v>0.69541358490566019</v>
      </c>
      <c r="C6142">
        <f>'Założenia i wyniki'!$E$8*Znorm.Profile!C6142*(1+'Założenia i wyniki'!$E$10/100)^24</f>
        <v>0.46017440000000004</v>
      </c>
      <c r="D6142">
        <f t="shared" si="285"/>
        <v>0.46017440000000004</v>
      </c>
      <c r="E6142">
        <f t="shared" si="286"/>
        <v>0.23523918490566015</v>
      </c>
      <c r="F6142">
        <f t="shared" si="287"/>
        <v>0</v>
      </c>
    </row>
    <row r="6143" spans="1:6" x14ac:dyDescent="0.25">
      <c r="A6143">
        <v>6134</v>
      </c>
      <c r="B6143">
        <f>'Założenia i wyniki'!$E$6*Znorm.Profile!B6143*((100-(24*'Założenia i wyniki'!$E$9))/100)</f>
        <v>0.62258686792452811</v>
      </c>
      <c r="C6143">
        <f>'Założenia i wyniki'!$E$8*Znorm.Profile!C6143*(1+'Założenia i wyniki'!$E$10/100)^24</f>
        <v>0.42263375000000003</v>
      </c>
      <c r="D6143">
        <f t="shared" si="285"/>
        <v>0.42263375000000003</v>
      </c>
      <c r="E6143">
        <f t="shared" si="286"/>
        <v>0.19995311792452808</v>
      </c>
      <c r="F6143">
        <f t="shared" si="287"/>
        <v>0</v>
      </c>
    </row>
    <row r="6144" spans="1:6" x14ac:dyDescent="0.25">
      <c r="A6144">
        <v>6135</v>
      </c>
      <c r="B6144">
        <f>'Założenia i wyniki'!$E$6*Znorm.Profile!B6144*((100-(24*'Założenia i wyniki'!$E$9))/100)</f>
        <v>0.74496837735849053</v>
      </c>
      <c r="C6144">
        <f>'Założenia i wyniki'!$E$8*Znorm.Profile!C6144*(1+'Założenia i wyniki'!$E$10/100)^24</f>
        <v>0.40611585</v>
      </c>
      <c r="D6144">
        <f t="shared" si="285"/>
        <v>0.40611585</v>
      </c>
      <c r="E6144">
        <f t="shared" si="286"/>
        <v>0.33885252735849053</v>
      </c>
      <c r="F6144">
        <f t="shared" si="287"/>
        <v>0</v>
      </c>
    </row>
    <row r="6145" spans="1:6" x14ac:dyDescent="0.25">
      <c r="A6145">
        <v>6136</v>
      </c>
      <c r="B6145">
        <f>'Założenia i wyniki'!$E$6*Znorm.Profile!B6145*((100-(24*'Założenia i wyniki'!$E$9))/100)</f>
        <v>0.13679592452830189</v>
      </c>
      <c r="C6145">
        <f>'Założenia i wyniki'!$E$8*Znorm.Profile!C6145*(1+'Założenia i wyniki'!$E$10/100)^24</f>
        <v>0.40081475</v>
      </c>
      <c r="D6145">
        <f t="shared" si="285"/>
        <v>0.13679592452830189</v>
      </c>
      <c r="E6145">
        <f t="shared" si="286"/>
        <v>0</v>
      </c>
      <c r="F6145">
        <f t="shared" si="287"/>
        <v>0.26401882547169808</v>
      </c>
    </row>
    <row r="6146" spans="1:6" x14ac:dyDescent="0.25">
      <c r="A6146">
        <v>6137</v>
      </c>
      <c r="B6146">
        <f>'Założenia i wyniki'!$E$6*Znorm.Profile!B6146*((100-(24*'Założenia i wyniki'!$E$9))/100)</f>
        <v>7.8947698113207537E-2</v>
      </c>
      <c r="C6146">
        <f>'Założenia i wyniki'!$E$8*Znorm.Profile!C6146*(1+'Założenia i wyniki'!$E$10/100)^24</f>
        <v>0.41640339999999998</v>
      </c>
      <c r="D6146">
        <f t="shared" si="285"/>
        <v>7.8947698113207537E-2</v>
      </c>
      <c r="E6146">
        <f t="shared" si="286"/>
        <v>0</v>
      </c>
      <c r="F6146">
        <f t="shared" si="287"/>
        <v>0.33745570188679241</v>
      </c>
    </row>
    <row r="6147" spans="1:6" x14ac:dyDescent="0.25">
      <c r="A6147">
        <v>6138</v>
      </c>
      <c r="B6147">
        <f>'Założenia i wyniki'!$E$6*Znorm.Profile!B6147*((100-(24*'Założenia i wyniki'!$E$9))/100)</f>
        <v>0</v>
      </c>
      <c r="C6147">
        <f>'Założenia i wyniki'!$E$8*Znorm.Profile!C6147*(1+'Założenia i wyniki'!$E$10/100)^24</f>
        <v>0.47052879999999997</v>
      </c>
      <c r="D6147">
        <f t="shared" si="285"/>
        <v>0</v>
      </c>
      <c r="E6147">
        <f t="shared" si="286"/>
        <v>0</v>
      </c>
      <c r="F6147">
        <f t="shared" si="287"/>
        <v>0.47052879999999997</v>
      </c>
    </row>
    <row r="6148" spans="1:6" x14ac:dyDescent="0.25">
      <c r="A6148">
        <v>6139</v>
      </c>
      <c r="B6148">
        <f>'Założenia i wyniki'!$E$6*Znorm.Profile!B6148*((100-(24*'Założenia i wyniki'!$E$9))/100)</f>
        <v>0</v>
      </c>
      <c r="C6148">
        <f>'Założenia i wyniki'!$E$8*Znorm.Profile!C6148*(1+'Założenia i wyniki'!$E$10/100)^24</f>
        <v>0.54538259999999994</v>
      </c>
      <c r="D6148">
        <f t="shared" si="285"/>
        <v>0</v>
      </c>
      <c r="E6148">
        <f t="shared" si="286"/>
        <v>0</v>
      </c>
      <c r="F6148">
        <f t="shared" si="287"/>
        <v>0.54538259999999994</v>
      </c>
    </row>
    <row r="6149" spans="1:6" x14ac:dyDescent="0.25">
      <c r="A6149">
        <v>6140</v>
      </c>
      <c r="B6149">
        <f>'Założenia i wyniki'!$E$6*Znorm.Profile!B6149*((100-(24*'Założenia i wyniki'!$E$9))/100)</f>
        <v>0</v>
      </c>
      <c r="C6149">
        <f>'Założenia i wyniki'!$E$8*Znorm.Profile!C6149*(1+'Założenia i wyniki'!$E$10/100)^24</f>
        <v>0.53985749999999999</v>
      </c>
      <c r="D6149">
        <f t="shared" si="285"/>
        <v>0</v>
      </c>
      <c r="E6149">
        <f t="shared" si="286"/>
        <v>0</v>
      </c>
      <c r="F6149">
        <f t="shared" si="287"/>
        <v>0.53985749999999999</v>
      </c>
    </row>
    <row r="6150" spans="1:6" x14ac:dyDescent="0.25">
      <c r="A6150">
        <v>6141</v>
      </c>
      <c r="B6150">
        <f>'Założenia i wyniki'!$E$6*Znorm.Profile!B6150*((100-(24*'Założenia i wyniki'!$E$9))/100)</f>
        <v>0</v>
      </c>
      <c r="C6150">
        <f>'Założenia i wyniki'!$E$8*Znorm.Profile!C6150*(1+'Założenia i wyniki'!$E$10/100)^24</f>
        <v>0.47342329999999999</v>
      </c>
      <c r="D6150">
        <f t="shared" si="285"/>
        <v>0</v>
      </c>
      <c r="E6150">
        <f t="shared" si="286"/>
        <v>0</v>
      </c>
      <c r="F6150">
        <f t="shared" si="287"/>
        <v>0.47342329999999999</v>
      </c>
    </row>
    <row r="6151" spans="1:6" x14ac:dyDescent="0.25">
      <c r="A6151">
        <v>6142</v>
      </c>
      <c r="B6151">
        <f>'Założenia i wyniki'!$E$6*Znorm.Profile!B6151*((100-(24*'Założenia i wyniki'!$E$9))/100)</f>
        <v>0</v>
      </c>
      <c r="C6151">
        <f>'Założenia i wyniki'!$E$8*Znorm.Profile!C6151*(1+'Założenia i wyniki'!$E$10/100)^24</f>
        <v>0.37297085000000002</v>
      </c>
      <c r="D6151">
        <f t="shared" si="285"/>
        <v>0</v>
      </c>
      <c r="E6151">
        <f t="shared" si="286"/>
        <v>0</v>
      </c>
      <c r="F6151">
        <f t="shared" si="287"/>
        <v>0.37297085000000002</v>
      </c>
    </row>
    <row r="6152" spans="1:6" x14ac:dyDescent="0.25">
      <c r="A6152">
        <v>6143</v>
      </c>
      <c r="B6152">
        <f>'Założenia i wyniki'!$E$6*Znorm.Profile!B6152*((100-(24*'Założenia i wyniki'!$E$9))/100)</f>
        <v>0</v>
      </c>
      <c r="C6152">
        <f>'Założenia i wyniki'!$E$8*Znorm.Profile!C6152*(1+'Założenia i wyniki'!$E$10/100)^24</f>
        <v>0.28858584999999998</v>
      </c>
      <c r="D6152">
        <f t="shared" si="285"/>
        <v>0</v>
      </c>
      <c r="E6152">
        <f t="shared" si="286"/>
        <v>0</v>
      </c>
      <c r="F6152">
        <f t="shared" si="287"/>
        <v>0.28858584999999998</v>
      </c>
    </row>
    <row r="6153" spans="1:6" x14ac:dyDescent="0.25">
      <c r="A6153">
        <v>6144</v>
      </c>
      <c r="B6153">
        <f>'Założenia i wyniki'!$E$6*Znorm.Profile!B6153*((100-(24*'Założenia i wyniki'!$E$9))/100)</f>
        <v>0</v>
      </c>
      <c r="C6153">
        <f>'Założenia i wyniki'!$E$8*Znorm.Profile!C6153*(1+'Założenia i wyniki'!$E$10/100)^24</f>
        <v>0.24697959999999999</v>
      </c>
      <c r="D6153">
        <f t="shared" si="285"/>
        <v>0</v>
      </c>
      <c r="E6153">
        <f t="shared" si="286"/>
        <v>0</v>
      </c>
      <c r="F6153">
        <f t="shared" si="287"/>
        <v>0.24697959999999999</v>
      </c>
    </row>
    <row r="6154" spans="1:6" x14ac:dyDescent="0.25">
      <c r="A6154">
        <v>6145</v>
      </c>
      <c r="B6154">
        <f>'Założenia i wyniki'!$E$6*Znorm.Profile!B6154*((100-(24*'Założenia i wyniki'!$E$9))/100)</f>
        <v>0</v>
      </c>
      <c r="C6154">
        <f>'Założenia i wyniki'!$E$8*Znorm.Profile!C6154*(1+'Założenia i wyniki'!$E$10/100)^24</f>
        <v>0.20663825</v>
      </c>
      <c r="D6154">
        <f t="shared" si="285"/>
        <v>0</v>
      </c>
      <c r="E6154">
        <f t="shared" si="286"/>
        <v>0</v>
      </c>
      <c r="F6154">
        <f t="shared" si="287"/>
        <v>0.20663825</v>
      </c>
    </row>
    <row r="6155" spans="1:6" x14ac:dyDescent="0.25">
      <c r="A6155">
        <v>6146</v>
      </c>
      <c r="B6155">
        <f>'Założenia i wyniki'!$E$6*Znorm.Profile!B6155*((100-(24*'Założenia i wyniki'!$E$9))/100)</f>
        <v>0</v>
      </c>
      <c r="C6155">
        <f>'Założenia i wyniki'!$E$8*Znorm.Profile!C6155*(1+'Założenia i wyniki'!$E$10/100)^24</f>
        <v>0.19639095000000001</v>
      </c>
      <c r="D6155">
        <f t="shared" ref="D6155:D6218" si="288">IF(B6155&lt;=C6155,B6155,C6155)</f>
        <v>0</v>
      </c>
      <c r="E6155">
        <f t="shared" ref="E6155:E6218" si="289">IF(B6155&gt;C6155,B6155-C6155,0)</f>
        <v>0</v>
      </c>
      <c r="F6155">
        <f t="shared" ref="F6155:F6218" si="290">IF(B6155&lt;C6155,C6155-B6155,0)</f>
        <v>0.19639095000000001</v>
      </c>
    </row>
    <row r="6156" spans="1:6" x14ac:dyDescent="0.25">
      <c r="A6156">
        <v>6147</v>
      </c>
      <c r="B6156">
        <f>'Założenia i wyniki'!$E$6*Znorm.Profile!B6156*((100-(24*'Założenia i wyniki'!$E$9))/100)</f>
        <v>0</v>
      </c>
      <c r="C6156">
        <f>'Założenia i wyniki'!$E$8*Znorm.Profile!C6156*(1+'Założenia i wyniki'!$E$10/100)^24</f>
        <v>0.19396579999999999</v>
      </c>
      <c r="D6156">
        <f t="shared" si="288"/>
        <v>0</v>
      </c>
      <c r="E6156">
        <f t="shared" si="289"/>
        <v>0</v>
      </c>
      <c r="F6156">
        <f t="shared" si="290"/>
        <v>0.19396579999999999</v>
      </c>
    </row>
    <row r="6157" spans="1:6" x14ac:dyDescent="0.25">
      <c r="A6157">
        <v>6148</v>
      </c>
      <c r="B6157">
        <f>'Założenia i wyniki'!$E$6*Znorm.Profile!B6157*((100-(24*'Założenia i wyniki'!$E$9))/100)</f>
        <v>0</v>
      </c>
      <c r="C6157">
        <f>'Założenia i wyniki'!$E$8*Znorm.Profile!C6157*(1+'Założenia i wyniki'!$E$10/100)^24</f>
        <v>0.21978494999999998</v>
      </c>
      <c r="D6157">
        <f t="shared" si="288"/>
        <v>0</v>
      </c>
      <c r="E6157">
        <f t="shared" si="289"/>
        <v>0</v>
      </c>
      <c r="F6157">
        <f t="shared" si="290"/>
        <v>0.21978494999999998</v>
      </c>
    </row>
    <row r="6158" spans="1:6" x14ac:dyDescent="0.25">
      <c r="A6158">
        <v>6149</v>
      </c>
      <c r="B6158">
        <f>'Założenia i wyniki'!$E$6*Znorm.Profile!B6158*((100-(24*'Założenia i wyniki'!$E$9))/100)</f>
        <v>0</v>
      </c>
      <c r="C6158">
        <f>'Założenia i wyniki'!$E$8*Znorm.Profile!C6158*(1+'Założenia i wyniki'!$E$10/100)^24</f>
        <v>0.272671</v>
      </c>
      <c r="D6158">
        <f t="shared" si="288"/>
        <v>0</v>
      </c>
      <c r="E6158">
        <f t="shared" si="289"/>
        <v>0</v>
      </c>
      <c r="F6158">
        <f t="shared" si="290"/>
        <v>0.272671</v>
      </c>
    </row>
    <row r="6159" spans="1:6" x14ac:dyDescent="0.25">
      <c r="A6159">
        <v>6150</v>
      </c>
      <c r="B6159">
        <f>'Założenia i wyniki'!$E$6*Znorm.Profile!B6159*((100-(24*'Założenia i wyniki'!$E$9))/100)</f>
        <v>7.2519524528301882E-3</v>
      </c>
      <c r="C6159">
        <f>'Założenia i wyniki'!$E$8*Znorm.Profile!C6159*(1+'Założenia i wyniki'!$E$10/100)^24</f>
        <v>0.36474165000000003</v>
      </c>
      <c r="D6159">
        <f t="shared" si="288"/>
        <v>7.2519524528301882E-3</v>
      </c>
      <c r="E6159">
        <f t="shared" si="289"/>
        <v>0</v>
      </c>
      <c r="F6159">
        <f t="shared" si="290"/>
        <v>0.35748969754716986</v>
      </c>
    </row>
    <row r="6160" spans="1:6" x14ac:dyDescent="0.25">
      <c r="A6160">
        <v>6151</v>
      </c>
      <c r="B6160">
        <f>'Założenia i wyniki'!$E$6*Znorm.Profile!B6160*((100-(24*'Założenia i wyniki'!$E$9))/100)</f>
        <v>0.29304483018867922</v>
      </c>
      <c r="C6160">
        <f>'Założenia i wyniki'!$E$8*Znorm.Profile!C6160*(1+'Założenia i wyniki'!$E$10/100)^24</f>
        <v>0.41446510000000003</v>
      </c>
      <c r="D6160">
        <f t="shared" si="288"/>
        <v>0.29304483018867922</v>
      </c>
      <c r="E6160">
        <f t="shared" si="289"/>
        <v>0</v>
      </c>
      <c r="F6160">
        <f t="shared" si="290"/>
        <v>0.12142026981132081</v>
      </c>
    </row>
    <row r="6161" spans="1:6" x14ac:dyDescent="0.25">
      <c r="A6161">
        <v>6152</v>
      </c>
      <c r="B6161">
        <f>'Założenia i wyniki'!$E$6*Znorm.Profile!B6161*((100-(24*'Założenia i wyniki'!$E$9))/100)</f>
        <v>0.82347396226415071</v>
      </c>
      <c r="C6161">
        <f>'Założenia i wyniki'!$E$8*Znorm.Profile!C6161*(1+'Założenia i wyniki'!$E$10/100)^24</f>
        <v>0.41998530000000001</v>
      </c>
      <c r="D6161">
        <f t="shared" si="288"/>
        <v>0.41998530000000001</v>
      </c>
      <c r="E6161">
        <f t="shared" si="289"/>
        <v>0.4034886622641507</v>
      </c>
      <c r="F6161">
        <f t="shared" si="290"/>
        <v>0</v>
      </c>
    </row>
    <row r="6162" spans="1:6" x14ac:dyDescent="0.25">
      <c r="A6162">
        <v>6153</v>
      </c>
      <c r="B6162">
        <f>'Założenia i wyniki'!$E$6*Znorm.Profile!B6162*((100-(24*'Założenia i wyniki'!$E$9))/100)</f>
        <v>1.3349532075471697</v>
      </c>
      <c r="C6162">
        <f>'Założenia i wyniki'!$E$8*Znorm.Profile!C6162*(1+'Założenia i wyniki'!$E$10/100)^24</f>
        <v>0.43195284999999994</v>
      </c>
      <c r="D6162">
        <f t="shared" si="288"/>
        <v>0.43195284999999994</v>
      </c>
      <c r="E6162">
        <f t="shared" si="289"/>
        <v>0.90300035754716979</v>
      </c>
      <c r="F6162">
        <f t="shared" si="290"/>
        <v>0</v>
      </c>
    </row>
    <row r="6163" spans="1:6" x14ac:dyDescent="0.25">
      <c r="A6163">
        <v>6154</v>
      </c>
      <c r="B6163">
        <f>'Założenia i wyniki'!$E$6*Znorm.Profile!B6163*((100-(24*'Założenia i wyniki'!$E$9))/100)</f>
        <v>1.7025932075471695</v>
      </c>
      <c r="C6163">
        <f>'Założenia i wyniki'!$E$8*Znorm.Profile!C6163*(1+'Założenia i wyniki'!$E$10/100)^24</f>
        <v>0.41303535000000002</v>
      </c>
      <c r="D6163">
        <f t="shared" si="288"/>
        <v>0.41303535000000002</v>
      </c>
      <c r="E6163">
        <f t="shared" si="289"/>
        <v>1.2895578575471696</v>
      </c>
      <c r="F6163">
        <f t="shared" si="290"/>
        <v>0</v>
      </c>
    </row>
    <row r="6164" spans="1:6" x14ac:dyDescent="0.25">
      <c r="A6164">
        <v>6155</v>
      </c>
      <c r="B6164">
        <f>'Założenia i wyniki'!$E$6*Znorm.Profile!B6164*((100-(24*'Założenia i wyniki'!$E$9))/100)</f>
        <v>1.3293124528301885</v>
      </c>
      <c r="C6164">
        <f>'Założenia i wyniki'!$E$8*Znorm.Profile!C6164*(1+'Założenia i wyniki'!$E$10/100)^24</f>
        <v>0.40160085000000001</v>
      </c>
      <c r="D6164">
        <f t="shared" si="288"/>
        <v>0.40160085000000001</v>
      </c>
      <c r="E6164">
        <f t="shared" si="289"/>
        <v>0.9277116028301885</v>
      </c>
      <c r="F6164">
        <f t="shared" si="290"/>
        <v>0</v>
      </c>
    </row>
    <row r="6165" spans="1:6" x14ac:dyDescent="0.25">
      <c r="A6165">
        <v>6156</v>
      </c>
      <c r="B6165">
        <f>'Założenia i wyniki'!$E$6*Znorm.Profile!B6165*((100-(24*'Założenia i wyniki'!$E$9))/100)</f>
        <v>1.3225283018867924</v>
      </c>
      <c r="C6165">
        <f>'Założenia i wyniki'!$E$8*Znorm.Profile!C6165*(1+'Założenia i wyniki'!$E$10/100)^24</f>
        <v>0.39005120000000004</v>
      </c>
      <c r="D6165">
        <f t="shared" si="288"/>
        <v>0.39005120000000004</v>
      </c>
      <c r="E6165">
        <f t="shared" si="289"/>
        <v>0.93247710188679234</v>
      </c>
      <c r="F6165">
        <f t="shared" si="290"/>
        <v>0</v>
      </c>
    </row>
    <row r="6166" spans="1:6" x14ac:dyDescent="0.25">
      <c r="A6166">
        <v>6157</v>
      </c>
      <c r="B6166">
        <f>'Założenia i wyniki'!$E$6*Znorm.Profile!B6166*((100-(24*'Założenia i wyniki'!$E$9))/100)</f>
        <v>1.1587939622641508</v>
      </c>
      <c r="C6166">
        <f>'Założenia i wyniki'!$E$8*Znorm.Profile!C6166*(1+'Założenia i wyniki'!$E$10/100)^24</f>
        <v>0.39601904999999998</v>
      </c>
      <c r="D6166">
        <f t="shared" si="288"/>
        <v>0.39601904999999998</v>
      </c>
      <c r="E6166">
        <f t="shared" si="289"/>
        <v>0.76277491226415073</v>
      </c>
      <c r="F6166">
        <f t="shared" si="290"/>
        <v>0</v>
      </c>
    </row>
    <row r="6167" spans="1:6" x14ac:dyDescent="0.25">
      <c r="A6167">
        <v>6158</v>
      </c>
      <c r="B6167">
        <f>'Założenia i wyniki'!$E$6*Znorm.Profile!B6167*((100-(24*'Założenia i wyniki'!$E$9))/100)</f>
        <v>1.4328279245283018</v>
      </c>
      <c r="C6167">
        <f>'Założenia i wyniki'!$E$8*Znorm.Profile!C6167*(1+'Założenia i wyniki'!$E$10/100)^24</f>
        <v>0.39373704999999998</v>
      </c>
      <c r="D6167">
        <f t="shared" si="288"/>
        <v>0.39373704999999998</v>
      </c>
      <c r="E6167">
        <f t="shared" si="289"/>
        <v>1.0390908745283018</v>
      </c>
      <c r="F6167">
        <f t="shared" si="290"/>
        <v>0</v>
      </c>
    </row>
    <row r="6168" spans="1:6" x14ac:dyDescent="0.25">
      <c r="A6168">
        <v>6159</v>
      </c>
      <c r="B6168">
        <f>'Założenia i wyniki'!$E$6*Znorm.Profile!B6168*((100-(24*'Założenia i wyniki'!$E$9))/100)</f>
        <v>1.3135335849056602</v>
      </c>
      <c r="C6168">
        <f>'Założenia i wyniki'!$E$8*Znorm.Profile!C6168*(1+'Założenia i wyniki'!$E$10/100)^24</f>
        <v>0.4135453</v>
      </c>
      <c r="D6168">
        <f t="shared" si="288"/>
        <v>0.4135453</v>
      </c>
      <c r="E6168">
        <f t="shared" si="289"/>
        <v>0.89998828490566019</v>
      </c>
      <c r="F6168">
        <f t="shared" si="290"/>
        <v>0</v>
      </c>
    </row>
    <row r="6169" spans="1:6" x14ac:dyDescent="0.25">
      <c r="A6169">
        <v>6160</v>
      </c>
      <c r="B6169">
        <f>'Założenia i wyniki'!$E$6*Znorm.Profile!B6169*((100-(24*'Założenia i wyniki'!$E$9))/100)</f>
        <v>0.67446656603773569</v>
      </c>
      <c r="C6169">
        <f>'Założenia i wyniki'!$E$8*Znorm.Profile!C6169*(1+'Założenia i wyniki'!$E$10/100)^24</f>
        <v>0.43133965000000002</v>
      </c>
      <c r="D6169">
        <f t="shared" si="288"/>
        <v>0.43133965000000002</v>
      </c>
      <c r="E6169">
        <f t="shared" si="289"/>
        <v>0.24312691603773567</v>
      </c>
      <c r="F6169">
        <f t="shared" si="290"/>
        <v>0</v>
      </c>
    </row>
    <row r="6170" spans="1:6" x14ac:dyDescent="0.25">
      <c r="A6170">
        <v>6161</v>
      </c>
      <c r="B6170">
        <f>'Założenia i wyniki'!$E$6*Znorm.Profile!B6170*((100-(24*'Założenia i wyniki'!$E$9))/100)</f>
        <v>0.28049033962264147</v>
      </c>
      <c r="C6170">
        <f>'Założenia i wyniki'!$E$8*Znorm.Profile!C6170*(1+'Założenia i wyniki'!$E$10/100)^24</f>
        <v>0.46226250000000002</v>
      </c>
      <c r="D6170">
        <f t="shared" si="288"/>
        <v>0.28049033962264147</v>
      </c>
      <c r="E6170">
        <f t="shared" si="289"/>
        <v>0</v>
      </c>
      <c r="F6170">
        <f t="shared" si="290"/>
        <v>0.18177216037735855</v>
      </c>
    </row>
    <row r="6171" spans="1:6" x14ac:dyDescent="0.25">
      <c r="A6171">
        <v>6162</v>
      </c>
      <c r="B6171">
        <f>'Założenia i wyniki'!$E$6*Znorm.Profile!B6171*((100-(24*'Założenia i wyniki'!$E$9))/100)</f>
        <v>8.7835698113207534E-3</v>
      </c>
      <c r="C6171">
        <f>'Założenia i wyniki'!$E$8*Znorm.Profile!C6171*(1+'Założenia i wyniki'!$E$10/100)^24</f>
        <v>0.53046280000000012</v>
      </c>
      <c r="D6171">
        <f t="shared" si="288"/>
        <v>8.7835698113207534E-3</v>
      </c>
      <c r="E6171">
        <f t="shared" si="289"/>
        <v>0</v>
      </c>
      <c r="F6171">
        <f t="shared" si="290"/>
        <v>0.52167923018867934</v>
      </c>
    </row>
    <row r="6172" spans="1:6" x14ac:dyDescent="0.25">
      <c r="A6172">
        <v>6163</v>
      </c>
      <c r="B6172">
        <f>'Założenia i wyniki'!$E$6*Znorm.Profile!B6172*((100-(24*'Założenia i wyniki'!$E$9))/100)</f>
        <v>0</v>
      </c>
      <c r="C6172">
        <f>'Założenia i wyniki'!$E$8*Znorm.Profile!C6172*(1+'Założenia i wyniki'!$E$10/100)^24</f>
        <v>0.60311824999999997</v>
      </c>
      <c r="D6172">
        <f t="shared" si="288"/>
        <v>0</v>
      </c>
      <c r="E6172">
        <f t="shared" si="289"/>
        <v>0</v>
      </c>
      <c r="F6172">
        <f t="shared" si="290"/>
        <v>0.60311824999999997</v>
      </c>
    </row>
    <row r="6173" spans="1:6" x14ac:dyDescent="0.25">
      <c r="A6173">
        <v>6164</v>
      </c>
      <c r="B6173">
        <f>'Założenia i wyniki'!$E$6*Znorm.Profile!B6173*((100-(24*'Założenia i wyniki'!$E$9))/100)</f>
        <v>0</v>
      </c>
      <c r="C6173">
        <f>'Założenia i wyniki'!$E$8*Znorm.Profile!C6173*(1+'Założenia i wyniki'!$E$10/100)^24</f>
        <v>0.57617279999999993</v>
      </c>
      <c r="D6173">
        <f t="shared" si="288"/>
        <v>0</v>
      </c>
      <c r="E6173">
        <f t="shared" si="289"/>
        <v>0</v>
      </c>
      <c r="F6173">
        <f t="shared" si="290"/>
        <v>0.57617279999999993</v>
      </c>
    </row>
    <row r="6174" spans="1:6" x14ac:dyDescent="0.25">
      <c r="A6174">
        <v>6165</v>
      </c>
      <c r="B6174">
        <f>'Założenia i wyniki'!$E$6*Znorm.Profile!B6174*((100-(24*'Założenia i wyniki'!$E$9))/100)</f>
        <v>0</v>
      </c>
      <c r="C6174">
        <f>'Założenia i wyniki'!$E$8*Znorm.Profile!C6174*(1+'Założenia i wyniki'!$E$10/100)^24</f>
        <v>0.497805</v>
      </c>
      <c r="D6174">
        <f t="shared" si="288"/>
        <v>0</v>
      </c>
      <c r="E6174">
        <f t="shared" si="289"/>
        <v>0</v>
      </c>
      <c r="F6174">
        <f t="shared" si="290"/>
        <v>0.497805</v>
      </c>
    </row>
    <row r="6175" spans="1:6" x14ac:dyDescent="0.25">
      <c r="A6175">
        <v>6166</v>
      </c>
      <c r="B6175">
        <f>'Założenia i wyniki'!$E$6*Znorm.Profile!B6175*((100-(24*'Założenia i wyniki'!$E$9))/100)</f>
        <v>0</v>
      </c>
      <c r="C6175">
        <f>'Założenia i wyniki'!$E$8*Znorm.Profile!C6175*(1+'Założenia i wyniki'!$E$10/100)^24</f>
        <v>0.40014345000000001</v>
      </c>
      <c r="D6175">
        <f t="shared" si="288"/>
        <v>0</v>
      </c>
      <c r="E6175">
        <f t="shared" si="289"/>
        <v>0</v>
      </c>
      <c r="F6175">
        <f t="shared" si="290"/>
        <v>0.40014345000000001</v>
      </c>
    </row>
    <row r="6176" spans="1:6" x14ac:dyDescent="0.25">
      <c r="A6176">
        <v>6167</v>
      </c>
      <c r="B6176">
        <f>'Założenia i wyniki'!$E$6*Znorm.Profile!B6176*((100-(24*'Założenia i wyniki'!$E$9))/100)</f>
        <v>0</v>
      </c>
      <c r="C6176">
        <f>'Założenia i wyniki'!$E$8*Znorm.Profile!C6176*(1+'Założenia i wyniki'!$E$10/100)^24</f>
        <v>0.29840965000000003</v>
      </c>
      <c r="D6176">
        <f t="shared" si="288"/>
        <v>0</v>
      </c>
      <c r="E6176">
        <f t="shared" si="289"/>
        <v>0</v>
      </c>
      <c r="F6176">
        <f t="shared" si="290"/>
        <v>0.29840965000000003</v>
      </c>
    </row>
    <row r="6177" spans="1:6" x14ac:dyDescent="0.25">
      <c r="A6177">
        <v>6168</v>
      </c>
      <c r="B6177">
        <f>'Założenia i wyniki'!$E$6*Znorm.Profile!B6177*((100-(24*'Założenia i wyniki'!$E$9))/100)</f>
        <v>0</v>
      </c>
      <c r="C6177">
        <f>'Założenia i wyniki'!$E$8*Znorm.Profile!C6177*(1+'Założenia i wyniki'!$E$10/100)^24</f>
        <v>0.23507015000000001</v>
      </c>
      <c r="D6177">
        <f t="shared" si="288"/>
        <v>0</v>
      </c>
      <c r="E6177">
        <f t="shared" si="289"/>
        <v>0</v>
      </c>
      <c r="F6177">
        <f t="shared" si="290"/>
        <v>0.23507015000000001</v>
      </c>
    </row>
    <row r="6178" spans="1:6" x14ac:dyDescent="0.25">
      <c r="A6178">
        <v>6169</v>
      </c>
      <c r="B6178">
        <f>'Założenia i wyniki'!$E$6*Znorm.Profile!B6178*((100-(24*'Założenia i wyniki'!$E$9))/100)</f>
        <v>0</v>
      </c>
      <c r="C6178">
        <f>'Założenia i wyniki'!$E$8*Znorm.Profile!C6178*(1+'Założenia i wyniki'!$E$10/100)^24</f>
        <v>0.2056887</v>
      </c>
      <c r="D6178">
        <f t="shared" si="288"/>
        <v>0</v>
      </c>
      <c r="E6178">
        <f t="shared" si="289"/>
        <v>0</v>
      </c>
      <c r="F6178">
        <f t="shared" si="290"/>
        <v>0.2056887</v>
      </c>
    </row>
    <row r="6179" spans="1:6" x14ac:dyDescent="0.25">
      <c r="A6179">
        <v>6170</v>
      </c>
      <c r="B6179">
        <f>'Założenia i wyniki'!$E$6*Znorm.Profile!B6179*((100-(24*'Założenia i wyniki'!$E$9))/100)</f>
        <v>0</v>
      </c>
      <c r="C6179">
        <f>'Założenia i wyniki'!$E$8*Znorm.Profile!C6179*(1+'Założenia i wyniki'!$E$10/100)^24</f>
        <v>0.19626669999999999</v>
      </c>
      <c r="D6179">
        <f t="shared" si="288"/>
        <v>0</v>
      </c>
      <c r="E6179">
        <f t="shared" si="289"/>
        <v>0</v>
      </c>
      <c r="F6179">
        <f t="shared" si="290"/>
        <v>0.19626669999999999</v>
      </c>
    </row>
    <row r="6180" spans="1:6" x14ac:dyDescent="0.25">
      <c r="A6180">
        <v>6171</v>
      </c>
      <c r="B6180">
        <f>'Założenia i wyniki'!$E$6*Znorm.Profile!B6180*((100-(24*'Założenia i wyniki'!$E$9))/100)</f>
        <v>0</v>
      </c>
      <c r="C6180">
        <f>'Założenia i wyniki'!$E$8*Znorm.Profile!C6180*(1+'Założenia i wyniki'!$E$10/100)^24</f>
        <v>0.19593000000000002</v>
      </c>
      <c r="D6180">
        <f t="shared" si="288"/>
        <v>0</v>
      </c>
      <c r="E6180">
        <f t="shared" si="289"/>
        <v>0</v>
      </c>
      <c r="F6180">
        <f t="shared" si="290"/>
        <v>0.19593000000000002</v>
      </c>
    </row>
    <row r="6181" spans="1:6" x14ac:dyDescent="0.25">
      <c r="A6181">
        <v>6172</v>
      </c>
      <c r="B6181">
        <f>'Założenia i wyniki'!$E$6*Znorm.Profile!B6181*((100-(24*'Założenia i wyniki'!$E$9))/100)</f>
        <v>0</v>
      </c>
      <c r="C6181">
        <f>'Założenia i wyniki'!$E$8*Znorm.Profile!C6181*(1+'Założenia i wyniki'!$E$10/100)^24</f>
        <v>0.22016470000000002</v>
      </c>
      <c r="D6181">
        <f t="shared" si="288"/>
        <v>0</v>
      </c>
      <c r="E6181">
        <f t="shared" si="289"/>
        <v>0</v>
      </c>
      <c r="F6181">
        <f t="shared" si="290"/>
        <v>0.22016470000000002</v>
      </c>
    </row>
    <row r="6182" spans="1:6" x14ac:dyDescent="0.25">
      <c r="A6182">
        <v>6173</v>
      </c>
      <c r="B6182">
        <f>'Założenia i wyniki'!$E$6*Znorm.Profile!B6182*((100-(24*'Założenia i wyniki'!$E$9))/100)</f>
        <v>0</v>
      </c>
      <c r="C6182">
        <f>'Założenia i wyniki'!$E$8*Znorm.Profile!C6182*(1+'Założenia i wyniki'!$E$10/100)^24</f>
        <v>0.27912920000000002</v>
      </c>
      <c r="D6182">
        <f t="shared" si="288"/>
        <v>0</v>
      </c>
      <c r="E6182">
        <f t="shared" si="289"/>
        <v>0</v>
      </c>
      <c r="F6182">
        <f t="shared" si="290"/>
        <v>0.27912920000000002</v>
      </c>
    </row>
    <row r="6183" spans="1:6" x14ac:dyDescent="0.25">
      <c r="A6183">
        <v>6174</v>
      </c>
      <c r="B6183">
        <f>'Założenia i wyniki'!$E$6*Znorm.Profile!B6183*((100-(24*'Założenia i wyniki'!$E$9))/100)</f>
        <v>0</v>
      </c>
      <c r="C6183">
        <f>'Założenia i wyniki'!$E$8*Znorm.Profile!C6183*(1+'Założenia i wyniki'!$E$10/100)^24</f>
        <v>0.36889545000000001</v>
      </c>
      <c r="D6183">
        <f t="shared" si="288"/>
        <v>0</v>
      </c>
      <c r="E6183">
        <f t="shared" si="289"/>
        <v>0</v>
      </c>
      <c r="F6183">
        <f t="shared" si="290"/>
        <v>0.36889545000000001</v>
      </c>
    </row>
    <row r="6184" spans="1:6" x14ac:dyDescent="0.25">
      <c r="A6184">
        <v>6175</v>
      </c>
      <c r="B6184">
        <f>'Założenia i wyniki'!$E$6*Znorm.Profile!B6184*((100-(24*'Założenia i wyniki'!$E$9))/100)</f>
        <v>6.1082513207547165E-2</v>
      </c>
      <c r="C6184">
        <f>'Założenia i wyniki'!$E$8*Znorm.Profile!C6184*(1+'Założenia i wyniki'!$E$10/100)^24</f>
        <v>0.42210595000000001</v>
      </c>
      <c r="D6184">
        <f t="shared" si="288"/>
        <v>6.1082513207547165E-2</v>
      </c>
      <c r="E6184">
        <f t="shared" si="289"/>
        <v>0</v>
      </c>
      <c r="F6184">
        <f t="shared" si="290"/>
        <v>0.36102343679245286</v>
      </c>
    </row>
    <row r="6185" spans="1:6" x14ac:dyDescent="0.25">
      <c r="A6185">
        <v>6176</v>
      </c>
      <c r="B6185">
        <f>'Założenia i wyniki'!$E$6*Znorm.Profile!B6185*((100-(24*'Założenia i wyniki'!$E$9))/100)</f>
        <v>0.12613184905660377</v>
      </c>
      <c r="C6185">
        <f>'Założenia i wyniki'!$E$8*Znorm.Profile!C6185*(1+'Założenia i wyniki'!$E$10/100)^24</f>
        <v>0.42080290000000004</v>
      </c>
      <c r="D6185">
        <f t="shared" si="288"/>
        <v>0.12613184905660377</v>
      </c>
      <c r="E6185">
        <f t="shared" si="289"/>
        <v>0</v>
      </c>
      <c r="F6185">
        <f t="shared" si="290"/>
        <v>0.2946710509433963</v>
      </c>
    </row>
    <row r="6186" spans="1:6" x14ac:dyDescent="0.25">
      <c r="A6186">
        <v>6177</v>
      </c>
      <c r="B6186">
        <f>'Założenia i wyniki'!$E$6*Znorm.Profile!B6186*((100-(24*'Założenia i wyniki'!$E$9))/100)</f>
        <v>0.24483162264150943</v>
      </c>
      <c r="C6186">
        <f>'Założenia i wyniki'!$E$8*Znorm.Profile!C6186*(1+'Założenia i wyniki'!$E$10/100)^24</f>
        <v>0.42276184999999999</v>
      </c>
      <c r="D6186">
        <f t="shared" si="288"/>
        <v>0.24483162264150943</v>
      </c>
      <c r="E6186">
        <f t="shared" si="289"/>
        <v>0</v>
      </c>
      <c r="F6186">
        <f t="shared" si="290"/>
        <v>0.17793022735849057</v>
      </c>
    </row>
    <row r="6187" spans="1:6" x14ac:dyDescent="0.25">
      <c r="A6187">
        <v>6178</v>
      </c>
      <c r="B6187">
        <f>'Założenia i wyniki'!$E$6*Znorm.Profile!B6187*((100-(24*'Założenia i wyniki'!$E$9))/100)</f>
        <v>1.1302090566037735</v>
      </c>
      <c r="C6187">
        <f>'Założenia i wyniki'!$E$8*Znorm.Profile!C6187*(1+'Założenia i wyniki'!$E$10/100)^24</f>
        <v>0.41500690000000001</v>
      </c>
      <c r="D6187">
        <f t="shared" si="288"/>
        <v>0.41500690000000001</v>
      </c>
      <c r="E6187">
        <f t="shared" si="289"/>
        <v>0.7152021566037734</v>
      </c>
      <c r="F6187">
        <f t="shared" si="290"/>
        <v>0</v>
      </c>
    </row>
    <row r="6188" spans="1:6" x14ac:dyDescent="0.25">
      <c r="A6188">
        <v>6179</v>
      </c>
      <c r="B6188">
        <f>'Założenia i wyniki'!$E$6*Znorm.Profile!B6188*((100-(24*'Założenia i wyniki'!$E$9))/100)</f>
        <v>0.94528377358490545</v>
      </c>
      <c r="C6188">
        <f>'Założenia i wyniki'!$E$8*Znorm.Profile!C6188*(1+'Założenia i wyniki'!$E$10/100)^24</f>
        <v>0.40364135000000001</v>
      </c>
      <c r="D6188">
        <f t="shared" si="288"/>
        <v>0.40364135000000001</v>
      </c>
      <c r="E6188">
        <f t="shared" si="289"/>
        <v>0.54164242358490544</v>
      </c>
      <c r="F6188">
        <f t="shared" si="290"/>
        <v>0</v>
      </c>
    </row>
    <row r="6189" spans="1:6" x14ac:dyDescent="0.25">
      <c r="A6189">
        <v>6180</v>
      </c>
      <c r="B6189">
        <f>'Założenia i wyniki'!$E$6*Znorm.Profile!B6189*((100-(24*'Założenia i wyniki'!$E$9))/100)</f>
        <v>0.580128754716981</v>
      </c>
      <c r="C6189">
        <f>'Założenia i wyniki'!$E$8*Znorm.Profile!C6189*(1+'Założenia i wyniki'!$E$10/100)^24</f>
        <v>0.39902519999999997</v>
      </c>
      <c r="D6189">
        <f t="shared" si="288"/>
        <v>0.39902519999999997</v>
      </c>
      <c r="E6189">
        <f t="shared" si="289"/>
        <v>0.18110355471698103</v>
      </c>
      <c r="F6189">
        <f t="shared" si="290"/>
        <v>0</v>
      </c>
    </row>
    <row r="6190" spans="1:6" x14ac:dyDescent="0.25">
      <c r="A6190">
        <v>6181</v>
      </c>
      <c r="B6190">
        <f>'Założenia i wyniki'!$E$6*Znorm.Profile!B6190*((100-(24*'Założenia i wyniki'!$E$9))/100)</f>
        <v>0.24557864150943393</v>
      </c>
      <c r="C6190">
        <f>'Założenia i wyniki'!$E$8*Znorm.Profile!C6190*(1+'Założenia i wyniki'!$E$10/100)^24</f>
        <v>0.39812780000000003</v>
      </c>
      <c r="D6190">
        <f t="shared" si="288"/>
        <v>0.24557864150943393</v>
      </c>
      <c r="E6190">
        <f t="shared" si="289"/>
        <v>0</v>
      </c>
      <c r="F6190">
        <f t="shared" si="290"/>
        <v>0.15254915849056611</v>
      </c>
    </row>
    <row r="6191" spans="1:6" x14ac:dyDescent="0.25">
      <c r="A6191">
        <v>6182</v>
      </c>
      <c r="B6191">
        <f>'Założenia i wyniki'!$E$6*Znorm.Profile!B6191*((100-(24*'Założenia i wyniki'!$E$9))/100)</f>
        <v>0.93041962264150946</v>
      </c>
      <c r="C6191">
        <f>'Założenia i wyniki'!$E$8*Znorm.Profile!C6191*(1+'Założenia i wyniki'!$E$10/100)^24</f>
        <v>0.4068253</v>
      </c>
      <c r="D6191">
        <f t="shared" si="288"/>
        <v>0.4068253</v>
      </c>
      <c r="E6191">
        <f t="shared" si="289"/>
        <v>0.5235943226415094</v>
      </c>
      <c r="F6191">
        <f t="shared" si="290"/>
        <v>0</v>
      </c>
    </row>
    <row r="6192" spans="1:6" x14ac:dyDescent="0.25">
      <c r="A6192">
        <v>6183</v>
      </c>
      <c r="B6192">
        <f>'Założenia i wyniki'!$E$6*Znorm.Profile!B6192*((100-(24*'Założenia i wyniki'!$E$9))/100)</f>
        <v>0.41816286792452834</v>
      </c>
      <c r="C6192">
        <f>'Założenia i wyniki'!$E$8*Znorm.Profile!C6192*(1+'Założenia i wyniki'!$E$10/100)^24</f>
        <v>0.42280594999999999</v>
      </c>
      <c r="D6192">
        <f t="shared" si="288"/>
        <v>0.41816286792452834</v>
      </c>
      <c r="E6192">
        <f t="shared" si="289"/>
        <v>0</v>
      </c>
      <c r="F6192">
        <f t="shared" si="290"/>
        <v>4.6430820754716495E-3</v>
      </c>
    </row>
    <row r="6193" spans="1:6" x14ac:dyDescent="0.25">
      <c r="A6193">
        <v>6184</v>
      </c>
      <c r="B6193">
        <f>'Założenia i wyniki'!$E$6*Znorm.Profile!B6193*((100-(24*'Założenia i wyniki'!$E$9))/100)</f>
        <v>0.13829758490566038</v>
      </c>
      <c r="C6193">
        <f>'Założenia i wyniki'!$E$8*Znorm.Profile!C6193*(1+'Założenia i wyniki'!$E$10/100)^24</f>
        <v>0.44205700000000003</v>
      </c>
      <c r="D6193">
        <f t="shared" si="288"/>
        <v>0.13829758490566038</v>
      </c>
      <c r="E6193">
        <f t="shared" si="289"/>
        <v>0</v>
      </c>
      <c r="F6193">
        <f t="shared" si="290"/>
        <v>0.30375941509433968</v>
      </c>
    </row>
    <row r="6194" spans="1:6" x14ac:dyDescent="0.25">
      <c r="A6194">
        <v>6185</v>
      </c>
      <c r="B6194">
        <f>'Założenia i wyniki'!$E$6*Znorm.Profile!B6194*((100-(24*'Założenia i wyniki'!$E$9))/100)</f>
        <v>0.23496030188679243</v>
      </c>
      <c r="C6194">
        <f>'Założenia i wyniki'!$E$8*Znorm.Profile!C6194*(1+'Założenia i wyniki'!$E$10/100)^24</f>
        <v>0.4733232</v>
      </c>
      <c r="D6194">
        <f t="shared" si="288"/>
        <v>0.23496030188679243</v>
      </c>
      <c r="E6194">
        <f t="shared" si="289"/>
        <v>0</v>
      </c>
      <c r="F6194">
        <f t="shared" si="290"/>
        <v>0.23836289811320757</v>
      </c>
    </row>
    <row r="6195" spans="1:6" x14ac:dyDescent="0.25">
      <c r="A6195">
        <v>6186</v>
      </c>
      <c r="B6195">
        <f>'Założenia i wyniki'!$E$6*Znorm.Profile!B6195*((100-(24*'Założenia i wyniki'!$E$9))/100)</f>
        <v>4.5796830188679248E-3</v>
      </c>
      <c r="C6195">
        <f>'Założenia i wyniki'!$E$8*Znorm.Profile!C6195*(1+'Założenia i wyniki'!$E$10/100)^24</f>
        <v>0.53662209999999999</v>
      </c>
      <c r="D6195">
        <f t="shared" si="288"/>
        <v>4.5796830188679248E-3</v>
      </c>
      <c r="E6195">
        <f t="shared" si="289"/>
        <v>0</v>
      </c>
      <c r="F6195">
        <f t="shared" si="290"/>
        <v>0.53204241698113208</v>
      </c>
    </row>
    <row r="6196" spans="1:6" x14ac:dyDescent="0.25">
      <c r="A6196">
        <v>6187</v>
      </c>
      <c r="B6196">
        <f>'Założenia i wyniki'!$E$6*Znorm.Profile!B6196*((100-(24*'Założenia i wyniki'!$E$9))/100)</f>
        <v>0</v>
      </c>
      <c r="C6196">
        <f>'Założenia i wyniki'!$E$8*Znorm.Profile!C6196*(1+'Założenia i wyniki'!$E$10/100)^24</f>
        <v>0.6034227499999999</v>
      </c>
      <c r="D6196">
        <f t="shared" si="288"/>
        <v>0</v>
      </c>
      <c r="E6196">
        <f t="shared" si="289"/>
        <v>0</v>
      </c>
      <c r="F6196">
        <f t="shared" si="290"/>
        <v>0.6034227499999999</v>
      </c>
    </row>
    <row r="6197" spans="1:6" x14ac:dyDescent="0.25">
      <c r="A6197">
        <v>6188</v>
      </c>
      <c r="B6197">
        <f>'Założenia i wyniki'!$E$6*Znorm.Profile!B6197*((100-(24*'Założenia i wyniki'!$E$9))/100)</f>
        <v>0</v>
      </c>
      <c r="C6197">
        <f>'Założenia i wyniki'!$E$8*Znorm.Profile!C6197*(1+'Założenia i wyniki'!$E$10/100)^24</f>
        <v>0.5765361</v>
      </c>
      <c r="D6197">
        <f t="shared" si="288"/>
        <v>0</v>
      </c>
      <c r="E6197">
        <f t="shared" si="289"/>
        <v>0</v>
      </c>
      <c r="F6197">
        <f t="shared" si="290"/>
        <v>0.5765361</v>
      </c>
    </row>
    <row r="6198" spans="1:6" x14ac:dyDescent="0.25">
      <c r="A6198">
        <v>6189</v>
      </c>
      <c r="B6198">
        <f>'Założenia i wyniki'!$E$6*Znorm.Profile!B6198*((100-(24*'Założenia i wyniki'!$E$9))/100)</f>
        <v>0</v>
      </c>
      <c r="C6198">
        <f>'Założenia i wyniki'!$E$8*Znorm.Profile!C6198*(1+'Założenia i wyniki'!$E$10/100)^24</f>
        <v>0.49985494999999996</v>
      </c>
      <c r="D6198">
        <f t="shared" si="288"/>
        <v>0</v>
      </c>
      <c r="E6198">
        <f t="shared" si="289"/>
        <v>0</v>
      </c>
      <c r="F6198">
        <f t="shared" si="290"/>
        <v>0.49985494999999996</v>
      </c>
    </row>
    <row r="6199" spans="1:6" x14ac:dyDescent="0.25">
      <c r="A6199">
        <v>6190</v>
      </c>
      <c r="B6199">
        <f>'Założenia i wyniki'!$E$6*Znorm.Profile!B6199*((100-(24*'Założenia i wyniki'!$E$9))/100)</f>
        <v>0</v>
      </c>
      <c r="C6199">
        <f>'Założenia i wyniki'!$E$8*Znorm.Profile!C6199*(1+'Założenia i wyniki'!$E$10/100)^24</f>
        <v>0.39609325000000001</v>
      </c>
      <c r="D6199">
        <f t="shared" si="288"/>
        <v>0</v>
      </c>
      <c r="E6199">
        <f t="shared" si="289"/>
        <v>0</v>
      </c>
      <c r="F6199">
        <f t="shared" si="290"/>
        <v>0.39609325000000001</v>
      </c>
    </row>
    <row r="6200" spans="1:6" x14ac:dyDescent="0.25">
      <c r="A6200">
        <v>6191</v>
      </c>
      <c r="B6200">
        <f>'Założenia i wyniki'!$E$6*Znorm.Profile!B6200*((100-(24*'Założenia i wyniki'!$E$9))/100)</f>
        <v>0</v>
      </c>
      <c r="C6200">
        <f>'Założenia i wyniki'!$E$8*Znorm.Profile!C6200*(1+'Założenia i wyniki'!$E$10/100)^24</f>
        <v>0.30383500000000002</v>
      </c>
      <c r="D6200">
        <f t="shared" si="288"/>
        <v>0</v>
      </c>
      <c r="E6200">
        <f t="shared" si="289"/>
        <v>0</v>
      </c>
      <c r="F6200">
        <f t="shared" si="290"/>
        <v>0.30383500000000002</v>
      </c>
    </row>
    <row r="6201" spans="1:6" x14ac:dyDescent="0.25">
      <c r="A6201">
        <v>6192</v>
      </c>
      <c r="B6201">
        <f>'Założenia i wyniki'!$E$6*Znorm.Profile!B6201*((100-(24*'Założenia i wyniki'!$E$9))/100)</f>
        <v>0</v>
      </c>
      <c r="C6201">
        <f>'Założenia i wyniki'!$E$8*Znorm.Profile!C6201*(1+'Założenia i wyniki'!$E$10/100)^24</f>
        <v>0.24182339999999999</v>
      </c>
      <c r="D6201">
        <f t="shared" si="288"/>
        <v>0</v>
      </c>
      <c r="E6201">
        <f t="shared" si="289"/>
        <v>0</v>
      </c>
      <c r="F6201">
        <f t="shared" si="290"/>
        <v>0.24182339999999999</v>
      </c>
    </row>
    <row r="6202" spans="1:6" x14ac:dyDescent="0.25">
      <c r="A6202">
        <v>6193</v>
      </c>
      <c r="B6202">
        <f>'Założenia i wyniki'!$E$6*Znorm.Profile!B6202*((100-(24*'Założenia i wyniki'!$E$9))/100)</f>
        <v>0</v>
      </c>
      <c r="C6202">
        <f>'Założenia i wyniki'!$E$8*Znorm.Profile!C6202*(1+'Założenia i wyniki'!$E$10/100)^24</f>
        <v>0.20715239999999999</v>
      </c>
      <c r="D6202">
        <f t="shared" si="288"/>
        <v>0</v>
      </c>
      <c r="E6202">
        <f t="shared" si="289"/>
        <v>0</v>
      </c>
      <c r="F6202">
        <f t="shared" si="290"/>
        <v>0.20715239999999999</v>
      </c>
    </row>
    <row r="6203" spans="1:6" x14ac:dyDescent="0.25">
      <c r="A6203">
        <v>6194</v>
      </c>
      <c r="B6203">
        <f>'Założenia i wyniki'!$E$6*Znorm.Profile!B6203*((100-(24*'Założenia i wyniki'!$E$9))/100)</f>
        <v>0</v>
      </c>
      <c r="C6203">
        <f>'Założenia i wyniki'!$E$8*Znorm.Profile!C6203*(1+'Założenia i wyniki'!$E$10/100)^24</f>
        <v>0.19562585000000002</v>
      </c>
      <c r="D6203">
        <f t="shared" si="288"/>
        <v>0</v>
      </c>
      <c r="E6203">
        <f t="shared" si="289"/>
        <v>0</v>
      </c>
      <c r="F6203">
        <f t="shared" si="290"/>
        <v>0.19562585000000002</v>
      </c>
    </row>
    <row r="6204" spans="1:6" x14ac:dyDescent="0.25">
      <c r="A6204">
        <v>6195</v>
      </c>
      <c r="B6204">
        <f>'Założenia i wyniki'!$E$6*Znorm.Profile!B6204*((100-(24*'Założenia i wyniki'!$E$9))/100)</f>
        <v>0</v>
      </c>
      <c r="C6204">
        <f>'Założenia i wyniki'!$E$8*Znorm.Profile!C6204*(1+'Założenia i wyniki'!$E$10/100)^24</f>
        <v>0.19527410000000001</v>
      </c>
      <c r="D6204">
        <f t="shared" si="288"/>
        <v>0</v>
      </c>
      <c r="E6204">
        <f t="shared" si="289"/>
        <v>0</v>
      </c>
      <c r="F6204">
        <f t="shared" si="290"/>
        <v>0.19527410000000001</v>
      </c>
    </row>
    <row r="6205" spans="1:6" x14ac:dyDescent="0.25">
      <c r="A6205">
        <v>6196</v>
      </c>
      <c r="B6205">
        <f>'Założenia i wyniki'!$E$6*Znorm.Profile!B6205*((100-(24*'Założenia i wyniki'!$E$9))/100)</f>
        <v>0</v>
      </c>
      <c r="C6205">
        <f>'Założenia i wyniki'!$E$8*Znorm.Profile!C6205*(1+'Założenia i wyniki'!$E$10/100)^24</f>
        <v>0.22382009999999997</v>
      </c>
      <c r="D6205">
        <f t="shared" si="288"/>
        <v>0</v>
      </c>
      <c r="E6205">
        <f t="shared" si="289"/>
        <v>0</v>
      </c>
      <c r="F6205">
        <f t="shared" si="290"/>
        <v>0.22382009999999997</v>
      </c>
    </row>
    <row r="6206" spans="1:6" x14ac:dyDescent="0.25">
      <c r="A6206">
        <v>6197</v>
      </c>
      <c r="B6206">
        <f>'Założenia i wyniki'!$E$6*Znorm.Profile!B6206*((100-(24*'Założenia i wyniki'!$E$9))/100)</f>
        <v>0</v>
      </c>
      <c r="C6206">
        <f>'Założenia i wyniki'!$E$8*Znorm.Profile!C6206*(1+'Założenia i wyniki'!$E$10/100)^24</f>
        <v>0.27790979999999998</v>
      </c>
      <c r="D6206">
        <f t="shared" si="288"/>
        <v>0</v>
      </c>
      <c r="E6206">
        <f t="shared" si="289"/>
        <v>0</v>
      </c>
      <c r="F6206">
        <f t="shared" si="290"/>
        <v>0.27790979999999998</v>
      </c>
    </row>
    <row r="6207" spans="1:6" x14ac:dyDescent="0.25">
      <c r="A6207">
        <v>6198</v>
      </c>
      <c r="B6207">
        <f>'Założenia i wyniki'!$E$6*Znorm.Profile!B6207*((100-(24*'Założenia i wyniki'!$E$9))/100)</f>
        <v>0</v>
      </c>
      <c r="C6207">
        <f>'Założenia i wyniki'!$E$8*Znorm.Profile!C6207*(1+'Założenia i wyniki'!$E$10/100)^24</f>
        <v>0.36975400000000003</v>
      </c>
      <c r="D6207">
        <f t="shared" si="288"/>
        <v>0</v>
      </c>
      <c r="E6207">
        <f t="shared" si="289"/>
        <v>0</v>
      </c>
      <c r="F6207">
        <f t="shared" si="290"/>
        <v>0.36975400000000003</v>
      </c>
    </row>
    <row r="6208" spans="1:6" x14ac:dyDescent="0.25">
      <c r="A6208">
        <v>6199</v>
      </c>
      <c r="B6208">
        <f>'Założenia i wyniki'!$E$6*Znorm.Profile!B6208*((100-(24*'Założenia i wyniki'!$E$9))/100)</f>
        <v>3.9800098113207547E-2</v>
      </c>
      <c r="C6208">
        <f>'Założenia i wyniki'!$E$8*Znorm.Profile!C6208*(1+'Założenia i wyniki'!$E$10/100)^24</f>
        <v>0.41289675000000003</v>
      </c>
      <c r="D6208">
        <f t="shared" si="288"/>
        <v>3.9800098113207547E-2</v>
      </c>
      <c r="E6208">
        <f t="shared" si="289"/>
        <v>0</v>
      </c>
      <c r="F6208">
        <f t="shared" si="290"/>
        <v>0.37309665188679247</v>
      </c>
    </row>
    <row r="6209" spans="1:6" x14ac:dyDescent="0.25">
      <c r="A6209">
        <v>6200</v>
      </c>
      <c r="B6209">
        <f>'Założenia i wyniki'!$E$6*Znorm.Profile!B6209*((100-(24*'Założenia i wyniki'!$E$9))/100)</f>
        <v>9.9002867924528296E-2</v>
      </c>
      <c r="C6209">
        <f>'Założenia i wyniki'!$E$8*Znorm.Profile!C6209*(1+'Założenia i wyniki'!$E$10/100)^24</f>
        <v>0.4227979</v>
      </c>
      <c r="D6209">
        <f t="shared" si="288"/>
        <v>9.9002867924528296E-2</v>
      </c>
      <c r="E6209">
        <f t="shared" si="289"/>
        <v>0</v>
      </c>
      <c r="F6209">
        <f t="shared" si="290"/>
        <v>0.32379503207547172</v>
      </c>
    </row>
    <row r="6210" spans="1:6" x14ac:dyDescent="0.25">
      <c r="A6210">
        <v>6201</v>
      </c>
      <c r="B6210">
        <f>'Założenia i wyniki'!$E$6*Znorm.Profile!B6210*((100-(24*'Założenia i wyniki'!$E$9))/100)</f>
        <v>0.13232143396226415</v>
      </c>
      <c r="C6210">
        <f>'Założenia i wyniki'!$E$8*Znorm.Profile!C6210*(1+'Założenia i wyniki'!$E$10/100)^24</f>
        <v>0.41794375000000006</v>
      </c>
      <c r="D6210">
        <f t="shared" si="288"/>
        <v>0.13232143396226415</v>
      </c>
      <c r="E6210">
        <f t="shared" si="289"/>
        <v>0</v>
      </c>
      <c r="F6210">
        <f t="shared" si="290"/>
        <v>0.28562231603773591</v>
      </c>
    </row>
    <row r="6211" spans="1:6" x14ac:dyDescent="0.25">
      <c r="A6211">
        <v>6202</v>
      </c>
      <c r="B6211">
        <f>'Założenia i wyniki'!$E$6*Znorm.Profile!B6211*((100-(24*'Założenia i wyniki'!$E$9))/100)</f>
        <v>0.20677177358490567</v>
      </c>
      <c r="C6211">
        <f>'Założenia i wyniki'!$E$8*Znorm.Profile!C6211*(1+'Założenia i wyniki'!$E$10/100)^24</f>
        <v>0.40701359999999998</v>
      </c>
      <c r="D6211">
        <f t="shared" si="288"/>
        <v>0.20677177358490567</v>
      </c>
      <c r="E6211">
        <f t="shared" si="289"/>
        <v>0</v>
      </c>
      <c r="F6211">
        <f t="shared" si="290"/>
        <v>0.2002418264150943</v>
      </c>
    </row>
    <row r="6212" spans="1:6" x14ac:dyDescent="0.25">
      <c r="A6212">
        <v>6203</v>
      </c>
      <c r="B6212">
        <f>'Założenia i wyniki'!$E$6*Znorm.Profile!B6212*((100-(24*'Założenia i wyniki'!$E$9))/100)</f>
        <v>0.22813803773584906</v>
      </c>
      <c r="C6212">
        <f>'Założenia i wyniki'!$E$8*Znorm.Profile!C6212*(1+'Założenia i wyniki'!$E$10/100)^24</f>
        <v>0.40413729999999998</v>
      </c>
      <c r="D6212">
        <f t="shared" si="288"/>
        <v>0.22813803773584906</v>
      </c>
      <c r="E6212">
        <f t="shared" si="289"/>
        <v>0</v>
      </c>
      <c r="F6212">
        <f t="shared" si="290"/>
        <v>0.17599926226415091</v>
      </c>
    </row>
    <row r="6213" spans="1:6" x14ac:dyDescent="0.25">
      <c r="A6213">
        <v>6204</v>
      </c>
      <c r="B6213">
        <f>'Założenia i wyniki'!$E$6*Znorm.Profile!B6213*((100-(24*'Założenia i wyniki'!$E$9))/100)</f>
        <v>0.15246807547169811</v>
      </c>
      <c r="C6213">
        <f>'Założenia i wyniki'!$E$8*Znorm.Profile!C6213*(1+'Założenia i wyniki'!$E$10/100)^24</f>
        <v>0.39272554999999998</v>
      </c>
      <c r="D6213">
        <f t="shared" si="288"/>
        <v>0.15246807547169811</v>
      </c>
      <c r="E6213">
        <f t="shared" si="289"/>
        <v>0</v>
      </c>
      <c r="F6213">
        <f t="shared" si="290"/>
        <v>0.24025747452830187</v>
      </c>
    </row>
    <row r="6214" spans="1:6" x14ac:dyDescent="0.25">
      <c r="A6214">
        <v>6205</v>
      </c>
      <c r="B6214">
        <f>'Założenia i wyniki'!$E$6*Znorm.Profile!B6214*((100-(24*'Założenia i wyniki'!$E$9))/100)</f>
        <v>0.1125635471698113</v>
      </c>
      <c r="C6214">
        <f>'Założenia i wyniki'!$E$8*Znorm.Profile!C6214*(1+'Założenia i wyniki'!$E$10/100)^24</f>
        <v>0.39601344999999999</v>
      </c>
      <c r="D6214">
        <f t="shared" si="288"/>
        <v>0.1125635471698113</v>
      </c>
      <c r="E6214">
        <f t="shared" si="289"/>
        <v>0</v>
      </c>
      <c r="F6214">
        <f t="shared" si="290"/>
        <v>0.28344990283018867</v>
      </c>
    </row>
    <row r="6215" spans="1:6" x14ac:dyDescent="0.25">
      <c r="A6215">
        <v>6206</v>
      </c>
      <c r="B6215">
        <f>'Założenia i wyniki'!$E$6*Znorm.Profile!B6215*((100-(24*'Założenia i wyniki'!$E$9))/100)</f>
        <v>0.13105607547169812</v>
      </c>
      <c r="C6215">
        <f>'Założenia i wyniki'!$E$8*Znorm.Profile!C6215*(1+'Założenia i wyniki'!$E$10/100)^24</f>
        <v>0.3986577</v>
      </c>
      <c r="D6215">
        <f t="shared" si="288"/>
        <v>0.13105607547169812</v>
      </c>
      <c r="E6215">
        <f t="shared" si="289"/>
        <v>0</v>
      </c>
      <c r="F6215">
        <f t="shared" si="290"/>
        <v>0.26760162452830188</v>
      </c>
    </row>
    <row r="6216" spans="1:6" x14ac:dyDescent="0.25">
      <c r="A6216">
        <v>6207</v>
      </c>
      <c r="B6216">
        <f>'Założenia i wyniki'!$E$6*Znorm.Profile!B6216*((100-(24*'Założenia i wyniki'!$E$9))/100)</f>
        <v>0.13152867924528303</v>
      </c>
      <c r="C6216">
        <f>'Założenia i wyniki'!$E$8*Znorm.Profile!C6216*(1+'Założenia i wyniki'!$E$10/100)^24</f>
        <v>0.41534955000000001</v>
      </c>
      <c r="D6216">
        <f t="shared" si="288"/>
        <v>0.13152867924528303</v>
      </c>
      <c r="E6216">
        <f t="shared" si="289"/>
        <v>0</v>
      </c>
      <c r="F6216">
        <f t="shared" si="290"/>
        <v>0.28382087075471696</v>
      </c>
    </row>
    <row r="6217" spans="1:6" x14ac:dyDescent="0.25">
      <c r="A6217">
        <v>6208</v>
      </c>
      <c r="B6217">
        <f>'Założenia i wyniki'!$E$6*Znorm.Profile!B6217*((100-(24*'Założenia i wyniki'!$E$9))/100)</f>
        <v>8.1447924528301879E-2</v>
      </c>
      <c r="C6217">
        <f>'Założenia i wyniki'!$E$8*Znorm.Profile!C6217*(1+'Założenia i wyniki'!$E$10/100)^24</f>
        <v>0.44577889999999998</v>
      </c>
      <c r="D6217">
        <f t="shared" si="288"/>
        <v>8.1447924528301879E-2</v>
      </c>
      <c r="E6217">
        <f t="shared" si="289"/>
        <v>0</v>
      </c>
      <c r="F6217">
        <f t="shared" si="290"/>
        <v>0.36433097547169813</v>
      </c>
    </row>
    <row r="6218" spans="1:6" x14ac:dyDescent="0.25">
      <c r="A6218">
        <v>6209</v>
      </c>
      <c r="B6218">
        <f>'Założenia i wyniki'!$E$6*Znorm.Profile!B6218*((100-(24*'Założenia i wyniki'!$E$9))/100)</f>
        <v>3.908890566037735E-2</v>
      </c>
      <c r="C6218">
        <f>'Założenia i wyniki'!$E$8*Znorm.Profile!C6218*(1+'Założenia i wyniki'!$E$10/100)^24</f>
        <v>0.4880197</v>
      </c>
      <c r="D6218">
        <f t="shared" si="288"/>
        <v>3.908890566037735E-2</v>
      </c>
      <c r="E6218">
        <f t="shared" si="289"/>
        <v>0</v>
      </c>
      <c r="F6218">
        <f t="shared" si="290"/>
        <v>0.44893079433962263</v>
      </c>
    </row>
    <row r="6219" spans="1:6" x14ac:dyDescent="0.25">
      <c r="A6219">
        <v>6210</v>
      </c>
      <c r="B6219">
        <f>'Założenia i wyniki'!$E$6*Znorm.Profile!B6219*((100-(24*'Założenia i wyniki'!$E$9))/100)</f>
        <v>0</v>
      </c>
      <c r="C6219">
        <f>'Założenia i wyniki'!$E$8*Znorm.Profile!C6219*(1+'Założenia i wyniki'!$E$10/100)^24</f>
        <v>0.54433365</v>
      </c>
      <c r="D6219">
        <f t="shared" ref="D6219:D6282" si="291">IF(B6219&lt;=C6219,B6219,C6219)</f>
        <v>0</v>
      </c>
      <c r="E6219">
        <f t="shared" ref="E6219:E6282" si="292">IF(B6219&gt;C6219,B6219-C6219,0)</f>
        <v>0</v>
      </c>
      <c r="F6219">
        <f t="shared" ref="F6219:F6282" si="293">IF(B6219&lt;C6219,C6219-B6219,0)</f>
        <v>0.54433365</v>
      </c>
    </row>
    <row r="6220" spans="1:6" x14ac:dyDescent="0.25">
      <c r="A6220">
        <v>6211</v>
      </c>
      <c r="B6220">
        <f>'Założenia i wyniki'!$E$6*Znorm.Profile!B6220*((100-(24*'Założenia i wyniki'!$E$9))/100)</f>
        <v>0</v>
      </c>
      <c r="C6220">
        <f>'Założenia i wyniki'!$E$8*Znorm.Profile!C6220*(1+'Założenia i wyniki'!$E$10/100)^24</f>
        <v>0.60306610000000005</v>
      </c>
      <c r="D6220">
        <f t="shared" si="291"/>
        <v>0</v>
      </c>
      <c r="E6220">
        <f t="shared" si="292"/>
        <v>0</v>
      </c>
      <c r="F6220">
        <f t="shared" si="293"/>
        <v>0.60306610000000005</v>
      </c>
    </row>
    <row r="6221" spans="1:6" x14ac:dyDescent="0.25">
      <c r="A6221">
        <v>6212</v>
      </c>
      <c r="B6221">
        <f>'Założenia i wyniki'!$E$6*Znorm.Profile!B6221*((100-(24*'Założenia i wyniki'!$E$9))/100)</f>
        <v>0</v>
      </c>
      <c r="C6221">
        <f>'Założenia i wyniki'!$E$8*Znorm.Profile!C6221*(1+'Założenia i wyniki'!$E$10/100)^24</f>
        <v>0.57462334999999998</v>
      </c>
      <c r="D6221">
        <f t="shared" si="291"/>
        <v>0</v>
      </c>
      <c r="E6221">
        <f t="shared" si="292"/>
        <v>0</v>
      </c>
      <c r="F6221">
        <f t="shared" si="293"/>
        <v>0.57462334999999998</v>
      </c>
    </row>
    <row r="6222" spans="1:6" x14ac:dyDescent="0.25">
      <c r="A6222">
        <v>6213</v>
      </c>
      <c r="B6222">
        <f>'Założenia i wyniki'!$E$6*Znorm.Profile!B6222*((100-(24*'Założenia i wyniki'!$E$9))/100)</f>
        <v>0</v>
      </c>
      <c r="C6222">
        <f>'Założenia i wyniki'!$E$8*Znorm.Profile!C6222*(1+'Założenia i wyniki'!$E$10/100)^24</f>
        <v>0.50685810000000009</v>
      </c>
      <c r="D6222">
        <f t="shared" si="291"/>
        <v>0</v>
      </c>
      <c r="E6222">
        <f t="shared" si="292"/>
        <v>0</v>
      </c>
      <c r="F6222">
        <f t="shared" si="293"/>
        <v>0.50685810000000009</v>
      </c>
    </row>
    <row r="6223" spans="1:6" x14ac:dyDescent="0.25">
      <c r="A6223">
        <v>6214</v>
      </c>
      <c r="B6223">
        <f>'Założenia i wyniki'!$E$6*Znorm.Profile!B6223*((100-(24*'Założenia i wyniki'!$E$9))/100)</f>
        <v>0</v>
      </c>
      <c r="C6223">
        <f>'Założenia i wyniki'!$E$8*Znorm.Profile!C6223*(1+'Założenia i wyniki'!$E$10/100)^24</f>
        <v>0.40027925000000003</v>
      </c>
      <c r="D6223">
        <f t="shared" si="291"/>
        <v>0</v>
      </c>
      <c r="E6223">
        <f t="shared" si="292"/>
        <v>0</v>
      </c>
      <c r="F6223">
        <f t="shared" si="293"/>
        <v>0.40027925000000003</v>
      </c>
    </row>
    <row r="6224" spans="1:6" x14ac:dyDescent="0.25">
      <c r="A6224">
        <v>6215</v>
      </c>
      <c r="B6224">
        <f>'Założenia i wyniki'!$E$6*Znorm.Profile!B6224*((100-(24*'Założenia i wyniki'!$E$9))/100)</f>
        <v>0</v>
      </c>
      <c r="C6224">
        <f>'Założenia i wyniki'!$E$8*Znorm.Profile!C6224*(1+'Założenia i wyniki'!$E$10/100)^24</f>
        <v>0.30067100000000002</v>
      </c>
      <c r="D6224">
        <f t="shared" si="291"/>
        <v>0</v>
      </c>
      <c r="E6224">
        <f t="shared" si="292"/>
        <v>0</v>
      </c>
      <c r="F6224">
        <f t="shared" si="293"/>
        <v>0.30067100000000002</v>
      </c>
    </row>
    <row r="6225" spans="1:6" x14ac:dyDescent="0.25">
      <c r="A6225">
        <v>6216</v>
      </c>
      <c r="B6225">
        <f>'Założenia i wyniki'!$E$6*Znorm.Profile!B6225*((100-(24*'Założenia i wyniki'!$E$9))/100)</f>
        <v>0</v>
      </c>
      <c r="C6225">
        <f>'Założenia i wyniki'!$E$8*Znorm.Profile!C6225*(1+'Założenia i wyniki'!$E$10/100)^24</f>
        <v>0.24015529999999999</v>
      </c>
      <c r="D6225">
        <f t="shared" si="291"/>
        <v>0</v>
      </c>
      <c r="E6225">
        <f t="shared" si="292"/>
        <v>0</v>
      </c>
      <c r="F6225">
        <f t="shared" si="293"/>
        <v>0.24015529999999999</v>
      </c>
    </row>
    <row r="6226" spans="1:6" x14ac:dyDescent="0.25">
      <c r="A6226">
        <v>6217</v>
      </c>
      <c r="B6226">
        <f>'Założenia i wyniki'!$E$6*Znorm.Profile!B6226*((100-(24*'Założenia i wyniki'!$E$9))/100)</f>
        <v>0</v>
      </c>
      <c r="C6226">
        <f>'Założenia i wyniki'!$E$8*Znorm.Profile!C6226*(1+'Założenia i wyniki'!$E$10/100)^24</f>
        <v>0.2101036</v>
      </c>
      <c r="D6226">
        <f t="shared" si="291"/>
        <v>0</v>
      </c>
      <c r="E6226">
        <f t="shared" si="292"/>
        <v>0</v>
      </c>
      <c r="F6226">
        <f t="shared" si="293"/>
        <v>0.2101036</v>
      </c>
    </row>
    <row r="6227" spans="1:6" x14ac:dyDescent="0.25">
      <c r="A6227">
        <v>6218</v>
      </c>
      <c r="B6227">
        <f>'Założenia i wyniki'!$E$6*Znorm.Profile!B6227*((100-(24*'Założenia i wyniki'!$E$9))/100)</f>
        <v>0</v>
      </c>
      <c r="C6227">
        <f>'Założenia i wyniki'!$E$8*Znorm.Profile!C6227*(1+'Założenia i wyniki'!$E$10/100)^24</f>
        <v>0.19763695000000001</v>
      </c>
      <c r="D6227">
        <f t="shared" si="291"/>
        <v>0</v>
      </c>
      <c r="E6227">
        <f t="shared" si="292"/>
        <v>0</v>
      </c>
      <c r="F6227">
        <f t="shared" si="293"/>
        <v>0.19763695000000001</v>
      </c>
    </row>
    <row r="6228" spans="1:6" x14ac:dyDescent="0.25">
      <c r="A6228">
        <v>6219</v>
      </c>
      <c r="B6228">
        <f>'Założenia i wyniki'!$E$6*Znorm.Profile!B6228*((100-(24*'Założenia i wyniki'!$E$9))/100)</f>
        <v>0</v>
      </c>
      <c r="C6228">
        <f>'Założenia i wyniki'!$E$8*Znorm.Profile!C6228*(1+'Założenia i wyniki'!$E$10/100)^24</f>
        <v>0.19887244999999998</v>
      </c>
      <c r="D6228">
        <f t="shared" si="291"/>
        <v>0</v>
      </c>
      <c r="E6228">
        <f t="shared" si="292"/>
        <v>0</v>
      </c>
      <c r="F6228">
        <f t="shared" si="293"/>
        <v>0.19887244999999998</v>
      </c>
    </row>
    <row r="6229" spans="1:6" x14ac:dyDescent="0.25">
      <c r="A6229">
        <v>6220</v>
      </c>
      <c r="B6229">
        <f>'Założenia i wyniki'!$E$6*Znorm.Profile!B6229*((100-(24*'Założenia i wyniki'!$E$9))/100)</f>
        <v>0</v>
      </c>
      <c r="C6229">
        <f>'Założenia i wyniki'!$E$8*Znorm.Profile!C6229*(1+'Założenia i wyniki'!$E$10/100)^24</f>
        <v>0.22320795000000004</v>
      </c>
      <c r="D6229">
        <f t="shared" si="291"/>
        <v>0</v>
      </c>
      <c r="E6229">
        <f t="shared" si="292"/>
        <v>0</v>
      </c>
      <c r="F6229">
        <f t="shared" si="293"/>
        <v>0.22320795000000004</v>
      </c>
    </row>
    <row r="6230" spans="1:6" x14ac:dyDescent="0.25">
      <c r="A6230">
        <v>6221</v>
      </c>
      <c r="B6230">
        <f>'Założenia i wyniki'!$E$6*Znorm.Profile!B6230*((100-(24*'Założenia i wyniki'!$E$9))/100)</f>
        <v>0</v>
      </c>
      <c r="C6230">
        <f>'Założenia i wyniki'!$E$8*Znorm.Profile!C6230*(1+'Założenia i wyniki'!$E$10/100)^24</f>
        <v>0.27821990000000002</v>
      </c>
      <c r="D6230">
        <f t="shared" si="291"/>
        <v>0</v>
      </c>
      <c r="E6230">
        <f t="shared" si="292"/>
        <v>0</v>
      </c>
      <c r="F6230">
        <f t="shared" si="293"/>
        <v>0.27821990000000002</v>
      </c>
    </row>
    <row r="6231" spans="1:6" x14ac:dyDescent="0.25">
      <c r="A6231">
        <v>6222</v>
      </c>
      <c r="B6231">
        <f>'Założenia i wyniki'!$E$6*Znorm.Profile!B6231*((100-(24*'Założenia i wyniki'!$E$9))/100)</f>
        <v>0</v>
      </c>
      <c r="C6231">
        <f>'Założenia i wyniki'!$E$8*Znorm.Profile!C6231*(1+'Założenia i wyniki'!$E$10/100)^24</f>
        <v>0.36639295</v>
      </c>
      <c r="D6231">
        <f t="shared" si="291"/>
        <v>0</v>
      </c>
      <c r="E6231">
        <f t="shared" si="292"/>
        <v>0</v>
      </c>
      <c r="F6231">
        <f t="shared" si="293"/>
        <v>0.36639295</v>
      </c>
    </row>
    <row r="6232" spans="1:6" x14ac:dyDescent="0.25">
      <c r="A6232">
        <v>6223</v>
      </c>
      <c r="B6232">
        <f>'Założenia i wyniki'!$E$6*Znorm.Profile!B6232*((100-(24*'Założenia i wyniki'!$E$9))/100)</f>
        <v>7.2736769811320753E-2</v>
      </c>
      <c r="C6232">
        <f>'Założenia i wyniki'!$E$8*Znorm.Profile!C6232*(1+'Założenia i wyniki'!$E$10/100)^24</f>
        <v>0.42118509999999998</v>
      </c>
      <c r="D6232">
        <f t="shared" si="291"/>
        <v>7.2736769811320753E-2</v>
      </c>
      <c r="E6232">
        <f t="shared" si="292"/>
        <v>0</v>
      </c>
      <c r="F6232">
        <f t="shared" si="293"/>
        <v>0.34844833018867921</v>
      </c>
    </row>
    <row r="6233" spans="1:6" x14ac:dyDescent="0.25">
      <c r="A6233">
        <v>6224</v>
      </c>
      <c r="B6233">
        <f>'Założenia i wyniki'!$E$6*Znorm.Profile!B6233*((100-(24*'Założenia i wyniki'!$E$9))/100)</f>
        <v>0.13820611320754717</v>
      </c>
      <c r="C6233">
        <f>'Założenia i wyniki'!$E$8*Znorm.Profile!C6233*(1+'Założenia i wyniki'!$E$10/100)^24</f>
        <v>0.42208705000000002</v>
      </c>
      <c r="D6233">
        <f t="shared" si="291"/>
        <v>0.13820611320754717</v>
      </c>
      <c r="E6233">
        <f t="shared" si="292"/>
        <v>0</v>
      </c>
      <c r="F6233">
        <f t="shared" si="293"/>
        <v>0.28388093679245285</v>
      </c>
    </row>
    <row r="6234" spans="1:6" x14ac:dyDescent="0.25">
      <c r="A6234">
        <v>6225</v>
      </c>
      <c r="B6234">
        <f>'Założenia i wyniki'!$E$6*Znorm.Profile!B6234*((100-(24*'Założenia i wyniki'!$E$9))/100)</f>
        <v>0.33931426415094335</v>
      </c>
      <c r="C6234">
        <f>'Założenia i wyniki'!$E$8*Znorm.Profile!C6234*(1+'Założenia i wyniki'!$E$10/100)^24</f>
        <v>0.41622910000000002</v>
      </c>
      <c r="D6234">
        <f t="shared" si="291"/>
        <v>0.33931426415094335</v>
      </c>
      <c r="E6234">
        <f t="shared" si="292"/>
        <v>0</v>
      </c>
      <c r="F6234">
        <f t="shared" si="293"/>
        <v>7.6914835849056673E-2</v>
      </c>
    </row>
    <row r="6235" spans="1:6" x14ac:dyDescent="0.25">
      <c r="A6235">
        <v>6226</v>
      </c>
      <c r="B6235">
        <f>'Założenia i wyniki'!$E$6*Znorm.Profile!B6235*((100-(24*'Założenia i wyniki'!$E$9))/100)</f>
        <v>0.58438218867924518</v>
      </c>
      <c r="C6235">
        <f>'Założenia i wyniki'!$E$8*Znorm.Profile!C6235*(1+'Założenia i wyniki'!$E$10/100)^24</f>
        <v>0.41459004999999999</v>
      </c>
      <c r="D6235">
        <f t="shared" si="291"/>
        <v>0.41459004999999999</v>
      </c>
      <c r="E6235">
        <f t="shared" si="292"/>
        <v>0.1697921386792452</v>
      </c>
      <c r="F6235">
        <f t="shared" si="293"/>
        <v>0</v>
      </c>
    </row>
    <row r="6236" spans="1:6" x14ac:dyDescent="0.25">
      <c r="A6236">
        <v>6227</v>
      </c>
      <c r="B6236">
        <f>'Założenia i wyniki'!$E$6*Znorm.Profile!B6236*((100-(24*'Założenia i wyniki'!$E$9))/100)</f>
        <v>0.55118558490566028</v>
      </c>
      <c r="C6236">
        <f>'Założenia i wyniki'!$E$8*Znorm.Profile!C6236*(1+'Założenia i wyniki'!$E$10/100)^24</f>
        <v>0.40126625000000005</v>
      </c>
      <c r="D6236">
        <f t="shared" si="291"/>
        <v>0.40126625000000005</v>
      </c>
      <c r="E6236">
        <f t="shared" si="292"/>
        <v>0.14991933490566023</v>
      </c>
      <c r="F6236">
        <f t="shared" si="293"/>
        <v>0</v>
      </c>
    </row>
    <row r="6237" spans="1:6" x14ac:dyDescent="0.25">
      <c r="A6237">
        <v>6228</v>
      </c>
      <c r="B6237">
        <f>'Założenia i wyniki'!$E$6*Znorm.Profile!B6237*((100-(24*'Założenia i wyniki'!$E$9))/100)</f>
        <v>0.53637479245283015</v>
      </c>
      <c r="C6237">
        <f>'Założenia i wyniki'!$E$8*Znorm.Profile!C6237*(1+'Założenia i wyniki'!$E$10/100)^24</f>
        <v>0.40343134999999997</v>
      </c>
      <c r="D6237">
        <f t="shared" si="291"/>
        <v>0.40343134999999997</v>
      </c>
      <c r="E6237">
        <f t="shared" si="292"/>
        <v>0.13294344245283019</v>
      </c>
      <c r="F6237">
        <f t="shared" si="293"/>
        <v>0</v>
      </c>
    </row>
    <row r="6238" spans="1:6" x14ac:dyDescent="0.25">
      <c r="A6238">
        <v>6229</v>
      </c>
      <c r="B6238">
        <f>'Założenia i wyniki'!$E$6*Znorm.Profile!B6238*((100-(24*'Założenia i wyniki'!$E$9))/100)</f>
        <v>0.47505826415094338</v>
      </c>
      <c r="C6238">
        <f>'Założenia i wyniki'!$E$8*Znorm.Profile!C6238*(1+'Założenia i wyniki'!$E$10/100)^24</f>
        <v>0.40317724999999999</v>
      </c>
      <c r="D6238">
        <f t="shared" si="291"/>
        <v>0.40317724999999999</v>
      </c>
      <c r="E6238">
        <f t="shared" si="292"/>
        <v>7.188101415094339E-2</v>
      </c>
      <c r="F6238">
        <f t="shared" si="293"/>
        <v>0</v>
      </c>
    </row>
    <row r="6239" spans="1:6" x14ac:dyDescent="0.25">
      <c r="A6239">
        <v>6230</v>
      </c>
      <c r="B6239">
        <f>'Założenia i wyniki'!$E$6*Znorm.Profile!B6239*((100-(24*'Założenia i wyniki'!$E$9))/100)</f>
        <v>0.43330905660377361</v>
      </c>
      <c r="C6239">
        <f>'Założenia i wyniki'!$E$8*Znorm.Profile!C6239*(1+'Założenia i wyniki'!$E$10/100)^24</f>
        <v>0.40363890000000002</v>
      </c>
      <c r="D6239">
        <f t="shared" si="291"/>
        <v>0.40363890000000002</v>
      </c>
      <c r="E6239">
        <f t="shared" si="292"/>
        <v>2.967015660377359E-2</v>
      </c>
      <c r="F6239">
        <f t="shared" si="293"/>
        <v>0</v>
      </c>
    </row>
    <row r="6240" spans="1:6" x14ac:dyDescent="0.25">
      <c r="A6240">
        <v>6231</v>
      </c>
      <c r="B6240">
        <f>'Założenia i wyniki'!$E$6*Znorm.Profile!B6240*((100-(24*'Założenia i wyniki'!$E$9))/100)</f>
        <v>0.20735871698113204</v>
      </c>
      <c r="C6240">
        <f>'Założenia i wyniki'!$E$8*Znorm.Profile!C6240*(1+'Założenia i wyniki'!$E$10/100)^24</f>
        <v>0.41426525000000003</v>
      </c>
      <c r="D6240">
        <f t="shared" si="291"/>
        <v>0.20735871698113204</v>
      </c>
      <c r="E6240">
        <f t="shared" si="292"/>
        <v>0</v>
      </c>
      <c r="F6240">
        <f t="shared" si="293"/>
        <v>0.20690653301886799</v>
      </c>
    </row>
    <row r="6241" spans="1:6" x14ac:dyDescent="0.25">
      <c r="A6241">
        <v>6232</v>
      </c>
      <c r="B6241">
        <f>'Założenia i wyniki'!$E$6*Znorm.Profile!B6241*((100-(24*'Założenia i wyniki'!$E$9))/100)</f>
        <v>0.17342271698113204</v>
      </c>
      <c r="C6241">
        <f>'Założenia i wyniki'!$E$8*Znorm.Profile!C6241*(1+'Założenia i wyniki'!$E$10/100)^24</f>
        <v>0.43101624999999999</v>
      </c>
      <c r="D6241">
        <f t="shared" si="291"/>
        <v>0.17342271698113204</v>
      </c>
      <c r="E6241">
        <f t="shared" si="292"/>
        <v>0</v>
      </c>
      <c r="F6241">
        <f t="shared" si="293"/>
        <v>0.25759353301886795</v>
      </c>
    </row>
    <row r="6242" spans="1:6" x14ac:dyDescent="0.25">
      <c r="A6242">
        <v>6233</v>
      </c>
      <c r="B6242">
        <f>'Założenia i wyniki'!$E$6*Znorm.Profile!B6242*((100-(24*'Założenia i wyniki'!$E$9))/100)</f>
        <v>7.8635169811320738E-2</v>
      </c>
      <c r="C6242">
        <f>'Założenia i wyniki'!$E$8*Znorm.Profile!C6242*(1+'Założenia i wyniki'!$E$10/100)^24</f>
        <v>0.45981355000000002</v>
      </c>
      <c r="D6242">
        <f t="shared" si="291"/>
        <v>7.8635169811320738E-2</v>
      </c>
      <c r="E6242">
        <f t="shared" si="292"/>
        <v>0</v>
      </c>
      <c r="F6242">
        <f t="shared" si="293"/>
        <v>0.38117838018867928</v>
      </c>
    </row>
    <row r="6243" spans="1:6" x14ac:dyDescent="0.25">
      <c r="A6243">
        <v>6234</v>
      </c>
      <c r="B6243">
        <f>'Założenia i wyniki'!$E$6*Znorm.Profile!B6243*((100-(24*'Założenia i wyniki'!$E$9))/100)</f>
        <v>0</v>
      </c>
      <c r="C6243">
        <f>'Założenia i wyniki'!$E$8*Znorm.Profile!C6243*(1+'Założenia i wyniki'!$E$10/100)^24</f>
        <v>0.52587675</v>
      </c>
      <c r="D6243">
        <f t="shared" si="291"/>
        <v>0</v>
      </c>
      <c r="E6243">
        <f t="shared" si="292"/>
        <v>0</v>
      </c>
      <c r="F6243">
        <f t="shared" si="293"/>
        <v>0.52587675</v>
      </c>
    </row>
    <row r="6244" spans="1:6" x14ac:dyDescent="0.25">
      <c r="A6244">
        <v>6235</v>
      </c>
      <c r="B6244">
        <f>'Założenia i wyniki'!$E$6*Znorm.Profile!B6244*((100-(24*'Założenia i wyniki'!$E$9))/100)</f>
        <v>0</v>
      </c>
      <c r="C6244">
        <f>'Założenia i wyniki'!$E$8*Znorm.Profile!C6244*(1+'Założenia i wyniki'!$E$10/100)^24</f>
        <v>0.60405169999999997</v>
      </c>
      <c r="D6244">
        <f t="shared" si="291"/>
        <v>0</v>
      </c>
      <c r="E6244">
        <f t="shared" si="292"/>
        <v>0</v>
      </c>
      <c r="F6244">
        <f t="shared" si="293"/>
        <v>0.60405169999999997</v>
      </c>
    </row>
    <row r="6245" spans="1:6" x14ac:dyDescent="0.25">
      <c r="A6245">
        <v>6236</v>
      </c>
      <c r="B6245">
        <f>'Założenia i wyniki'!$E$6*Znorm.Profile!B6245*((100-(24*'Założenia i wyniki'!$E$9))/100)</f>
        <v>0</v>
      </c>
      <c r="C6245">
        <f>'Założenia i wyniki'!$E$8*Znorm.Profile!C6245*(1+'Założenia i wyniki'!$E$10/100)^24</f>
        <v>0.58489374999999988</v>
      </c>
      <c r="D6245">
        <f t="shared" si="291"/>
        <v>0</v>
      </c>
      <c r="E6245">
        <f t="shared" si="292"/>
        <v>0</v>
      </c>
      <c r="F6245">
        <f t="shared" si="293"/>
        <v>0.58489374999999988</v>
      </c>
    </row>
    <row r="6246" spans="1:6" x14ac:dyDescent="0.25">
      <c r="A6246">
        <v>6237</v>
      </c>
      <c r="B6246">
        <f>'Założenia i wyniki'!$E$6*Znorm.Profile!B6246*((100-(24*'Założenia i wyniki'!$E$9))/100)</f>
        <v>0</v>
      </c>
      <c r="C6246">
        <f>'Założenia i wyniki'!$E$8*Znorm.Profile!C6246*(1+'Założenia i wyniki'!$E$10/100)^24</f>
        <v>0.50578255000000005</v>
      </c>
      <c r="D6246">
        <f t="shared" si="291"/>
        <v>0</v>
      </c>
      <c r="E6246">
        <f t="shared" si="292"/>
        <v>0</v>
      </c>
      <c r="F6246">
        <f t="shared" si="293"/>
        <v>0.50578255000000005</v>
      </c>
    </row>
    <row r="6247" spans="1:6" x14ac:dyDescent="0.25">
      <c r="A6247">
        <v>6238</v>
      </c>
      <c r="B6247">
        <f>'Założenia i wyniki'!$E$6*Znorm.Profile!B6247*((100-(24*'Założenia i wyniki'!$E$9))/100)</f>
        <v>0</v>
      </c>
      <c r="C6247">
        <f>'Założenia i wyniki'!$E$8*Znorm.Profile!C6247*(1+'Założenia i wyniki'!$E$10/100)^24</f>
        <v>0.39733505000000002</v>
      </c>
      <c r="D6247">
        <f t="shared" si="291"/>
        <v>0</v>
      </c>
      <c r="E6247">
        <f t="shared" si="292"/>
        <v>0</v>
      </c>
      <c r="F6247">
        <f t="shared" si="293"/>
        <v>0.39733505000000002</v>
      </c>
    </row>
    <row r="6248" spans="1:6" x14ac:dyDescent="0.25">
      <c r="A6248">
        <v>6239</v>
      </c>
      <c r="B6248">
        <f>'Założenia i wyniki'!$E$6*Znorm.Profile!B6248*((100-(24*'Założenia i wyniki'!$E$9))/100)</f>
        <v>0</v>
      </c>
      <c r="C6248">
        <f>'Założenia i wyniki'!$E$8*Znorm.Profile!C6248*(1+'Założenia i wyniki'!$E$10/100)^24</f>
        <v>0.30451855</v>
      </c>
      <c r="D6248">
        <f t="shared" si="291"/>
        <v>0</v>
      </c>
      <c r="E6248">
        <f t="shared" si="292"/>
        <v>0</v>
      </c>
      <c r="F6248">
        <f t="shared" si="293"/>
        <v>0.30451855</v>
      </c>
    </row>
    <row r="6249" spans="1:6" x14ac:dyDescent="0.25">
      <c r="A6249">
        <v>6240</v>
      </c>
      <c r="B6249">
        <f>'Założenia i wyniki'!$E$6*Znorm.Profile!B6249*((100-(24*'Założenia i wyniki'!$E$9))/100)</f>
        <v>0</v>
      </c>
      <c r="C6249">
        <f>'Założenia i wyniki'!$E$8*Znorm.Profile!C6249*(1+'Założenia i wyniki'!$E$10/100)^24</f>
        <v>0.23630320000000002</v>
      </c>
      <c r="D6249">
        <f t="shared" si="291"/>
        <v>0</v>
      </c>
      <c r="E6249">
        <f t="shared" si="292"/>
        <v>0</v>
      </c>
      <c r="F6249">
        <f t="shared" si="293"/>
        <v>0.23630320000000002</v>
      </c>
    </row>
    <row r="6250" spans="1:6" x14ac:dyDescent="0.25">
      <c r="A6250">
        <v>6241</v>
      </c>
      <c r="B6250">
        <f>'Założenia i wyniki'!$E$6*Znorm.Profile!B6250*((100-(24*'Założenia i wyniki'!$E$9))/100)</f>
        <v>0</v>
      </c>
      <c r="C6250">
        <f>'Założenia i wyniki'!$E$8*Znorm.Profile!C6250*(1+'Założenia i wyniki'!$E$10/100)^24</f>
        <v>0.21080569999999998</v>
      </c>
      <c r="D6250">
        <f t="shared" si="291"/>
        <v>0</v>
      </c>
      <c r="E6250">
        <f t="shared" si="292"/>
        <v>0</v>
      </c>
      <c r="F6250">
        <f t="shared" si="293"/>
        <v>0.21080569999999998</v>
      </c>
    </row>
    <row r="6251" spans="1:6" x14ac:dyDescent="0.25">
      <c r="A6251">
        <v>6242</v>
      </c>
      <c r="B6251">
        <f>'Założenia i wyniki'!$E$6*Znorm.Profile!B6251*((100-(24*'Założenia i wyniki'!$E$9))/100)</f>
        <v>0</v>
      </c>
      <c r="C6251">
        <f>'Założenia i wyniki'!$E$8*Znorm.Profile!C6251*(1+'Założenia i wyniki'!$E$10/100)^24</f>
        <v>0.20029134999999998</v>
      </c>
      <c r="D6251">
        <f t="shared" si="291"/>
        <v>0</v>
      </c>
      <c r="E6251">
        <f t="shared" si="292"/>
        <v>0</v>
      </c>
      <c r="F6251">
        <f t="shared" si="293"/>
        <v>0.20029134999999998</v>
      </c>
    </row>
    <row r="6252" spans="1:6" x14ac:dyDescent="0.25">
      <c r="A6252">
        <v>6243</v>
      </c>
      <c r="B6252">
        <f>'Założenia i wyniki'!$E$6*Znorm.Profile!B6252*((100-(24*'Założenia i wyniki'!$E$9))/100)</f>
        <v>0</v>
      </c>
      <c r="C6252">
        <f>'Założenia i wyniki'!$E$8*Znorm.Profile!C6252*(1+'Założenia i wyniki'!$E$10/100)^24</f>
        <v>0.19813150000000002</v>
      </c>
      <c r="D6252">
        <f t="shared" si="291"/>
        <v>0</v>
      </c>
      <c r="E6252">
        <f t="shared" si="292"/>
        <v>0</v>
      </c>
      <c r="F6252">
        <f t="shared" si="293"/>
        <v>0.19813150000000002</v>
      </c>
    </row>
    <row r="6253" spans="1:6" x14ac:dyDescent="0.25">
      <c r="A6253">
        <v>6244</v>
      </c>
      <c r="B6253">
        <f>'Założenia i wyniki'!$E$6*Znorm.Profile!B6253*((100-(24*'Założenia i wyniki'!$E$9))/100)</f>
        <v>0</v>
      </c>
      <c r="C6253">
        <f>'Założenia i wyniki'!$E$8*Znorm.Profile!C6253*(1+'Założenia i wyniki'!$E$10/100)^24</f>
        <v>0.22423695000000002</v>
      </c>
      <c r="D6253">
        <f t="shared" si="291"/>
        <v>0</v>
      </c>
      <c r="E6253">
        <f t="shared" si="292"/>
        <v>0</v>
      </c>
      <c r="F6253">
        <f t="shared" si="293"/>
        <v>0.22423695000000002</v>
      </c>
    </row>
    <row r="6254" spans="1:6" x14ac:dyDescent="0.25">
      <c r="A6254">
        <v>6245</v>
      </c>
      <c r="B6254">
        <f>'Założenia i wyniki'!$E$6*Znorm.Profile!B6254*((100-(24*'Założenia i wyniki'!$E$9))/100)</f>
        <v>0</v>
      </c>
      <c r="C6254">
        <f>'Założenia i wyniki'!$E$8*Znorm.Profile!C6254*(1+'Założenia i wyniki'!$E$10/100)^24</f>
        <v>0.27961324999999998</v>
      </c>
      <c r="D6254">
        <f t="shared" si="291"/>
        <v>0</v>
      </c>
      <c r="E6254">
        <f t="shared" si="292"/>
        <v>0</v>
      </c>
      <c r="F6254">
        <f t="shared" si="293"/>
        <v>0.27961324999999998</v>
      </c>
    </row>
    <row r="6255" spans="1:6" x14ac:dyDescent="0.25">
      <c r="A6255">
        <v>6246</v>
      </c>
      <c r="B6255">
        <f>'Założenia i wyniki'!$E$6*Znorm.Profile!B6255*((100-(24*'Założenia i wyniki'!$E$9))/100)</f>
        <v>0</v>
      </c>
      <c r="C6255">
        <f>'Założenia i wyniki'!$E$8*Znorm.Profile!C6255*(1+'Założenia i wyniki'!$E$10/100)^24</f>
        <v>0.36393805000000001</v>
      </c>
      <c r="D6255">
        <f t="shared" si="291"/>
        <v>0</v>
      </c>
      <c r="E6255">
        <f t="shared" si="292"/>
        <v>0</v>
      </c>
      <c r="F6255">
        <f t="shared" si="293"/>
        <v>0.36393805000000001</v>
      </c>
    </row>
    <row r="6256" spans="1:6" x14ac:dyDescent="0.25">
      <c r="A6256">
        <v>6247</v>
      </c>
      <c r="B6256">
        <f>'Założenia i wyniki'!$E$6*Znorm.Profile!B6256*((100-(24*'Założenia i wyniki'!$E$9))/100)</f>
        <v>0.29684852830188674</v>
      </c>
      <c r="C6256">
        <f>'Założenia i wyniki'!$E$8*Znorm.Profile!C6256*(1+'Założenia i wyniki'!$E$10/100)^24</f>
        <v>0.41205360000000002</v>
      </c>
      <c r="D6256">
        <f t="shared" si="291"/>
        <v>0.29684852830188674</v>
      </c>
      <c r="E6256">
        <f t="shared" si="292"/>
        <v>0</v>
      </c>
      <c r="F6256">
        <f t="shared" si="293"/>
        <v>0.11520507169811328</v>
      </c>
    </row>
    <row r="6257" spans="1:6" x14ac:dyDescent="0.25">
      <c r="A6257">
        <v>6248</v>
      </c>
      <c r="B6257">
        <f>'Założenia i wyniki'!$E$6*Znorm.Profile!B6257*((100-(24*'Założenia i wyniki'!$E$9))/100)</f>
        <v>0.88460754716981127</v>
      </c>
      <c r="C6257">
        <f>'Założenia i wyniki'!$E$8*Znorm.Profile!C6257*(1+'Założenia i wyniki'!$E$10/100)^24</f>
        <v>0.41690389999999999</v>
      </c>
      <c r="D6257">
        <f t="shared" si="291"/>
        <v>0.41690389999999999</v>
      </c>
      <c r="E6257">
        <f t="shared" si="292"/>
        <v>0.46770364716981128</v>
      </c>
      <c r="F6257">
        <f t="shared" si="293"/>
        <v>0</v>
      </c>
    </row>
    <row r="6258" spans="1:6" x14ac:dyDescent="0.25">
      <c r="A6258">
        <v>6249</v>
      </c>
      <c r="B6258">
        <f>'Założenia i wyniki'!$E$6*Znorm.Profile!B6258*((100-(24*'Założenia i wyniki'!$E$9))/100)</f>
        <v>1.3919705660377357</v>
      </c>
      <c r="C6258">
        <f>'Założenia i wyniki'!$E$8*Znorm.Profile!C6258*(1+'Założenia i wyniki'!$E$10/100)^24</f>
        <v>0.41954954999999999</v>
      </c>
      <c r="D6258">
        <f t="shared" si="291"/>
        <v>0.41954954999999999</v>
      </c>
      <c r="E6258">
        <f t="shared" si="292"/>
        <v>0.97242101603773579</v>
      </c>
      <c r="F6258">
        <f t="shared" si="293"/>
        <v>0</v>
      </c>
    </row>
    <row r="6259" spans="1:6" x14ac:dyDescent="0.25">
      <c r="A6259">
        <v>6250</v>
      </c>
      <c r="B6259">
        <f>'Założenia i wyniki'!$E$6*Znorm.Profile!B6259*((100-(24*'Założenia i wyniki'!$E$9))/100)</f>
        <v>1.7557230188679247</v>
      </c>
      <c r="C6259">
        <f>'Założenia i wyniki'!$E$8*Znorm.Profile!C6259*(1+'Założenia i wyniki'!$E$10/100)^24</f>
        <v>0.40621909999999994</v>
      </c>
      <c r="D6259">
        <f t="shared" si="291"/>
        <v>0.40621909999999994</v>
      </c>
      <c r="E6259">
        <f t="shared" si="292"/>
        <v>1.3495039188679248</v>
      </c>
      <c r="F6259">
        <f t="shared" si="293"/>
        <v>0</v>
      </c>
    </row>
    <row r="6260" spans="1:6" x14ac:dyDescent="0.25">
      <c r="A6260">
        <v>6251</v>
      </c>
      <c r="B6260">
        <f>'Założenia i wyniki'!$E$6*Znorm.Profile!B6260*((100-(24*'Założenia i wyniki'!$E$9))/100)</f>
        <v>1.9666415094339622</v>
      </c>
      <c r="C6260">
        <f>'Założenia i wyniki'!$E$8*Znorm.Profile!C6260*(1+'Założenia i wyniki'!$E$10/100)^24</f>
        <v>0.40185634999999997</v>
      </c>
      <c r="D6260">
        <f t="shared" si="291"/>
        <v>0.40185634999999997</v>
      </c>
      <c r="E6260">
        <f t="shared" si="292"/>
        <v>1.5647851594339621</v>
      </c>
      <c r="F6260">
        <f t="shared" si="293"/>
        <v>0</v>
      </c>
    </row>
    <row r="6261" spans="1:6" x14ac:dyDescent="0.25">
      <c r="A6261">
        <v>6252</v>
      </c>
      <c r="B6261">
        <f>'Założenia i wyniki'!$E$6*Znorm.Profile!B6261*((100-(24*'Założenia i wyniki'!$E$9))/100)</f>
        <v>2.0093283018867925</v>
      </c>
      <c r="C6261">
        <f>'Założenia i wyniki'!$E$8*Znorm.Profile!C6261*(1+'Założenia i wyniki'!$E$10/100)^24</f>
        <v>0.40383314999999997</v>
      </c>
      <c r="D6261">
        <f t="shared" si="291"/>
        <v>0.40383314999999997</v>
      </c>
      <c r="E6261">
        <f t="shared" si="292"/>
        <v>1.6054951518867924</v>
      </c>
      <c r="F6261">
        <f t="shared" si="293"/>
        <v>0</v>
      </c>
    </row>
    <row r="6262" spans="1:6" x14ac:dyDescent="0.25">
      <c r="A6262">
        <v>6253</v>
      </c>
      <c r="B6262">
        <f>'Założenia i wyniki'!$E$6*Znorm.Profile!B6262*((100-(24*'Założenia i wyniki'!$E$9))/100)</f>
        <v>1.9219728301886794</v>
      </c>
      <c r="C6262">
        <f>'Założenia i wyniki'!$E$8*Znorm.Profile!C6262*(1+'Założenia i wyniki'!$E$10/100)^24</f>
        <v>0.40238904999999997</v>
      </c>
      <c r="D6262">
        <f t="shared" si="291"/>
        <v>0.40238904999999997</v>
      </c>
      <c r="E6262">
        <f t="shared" si="292"/>
        <v>1.5195837801886793</v>
      </c>
      <c r="F6262">
        <f t="shared" si="293"/>
        <v>0</v>
      </c>
    </row>
    <row r="6263" spans="1:6" x14ac:dyDescent="0.25">
      <c r="A6263">
        <v>6254</v>
      </c>
      <c r="B6263">
        <f>'Założenia i wyniki'!$E$6*Znorm.Profile!B6263*((100-(24*'Założenia i wyniki'!$E$9))/100)</f>
        <v>1.6901683018867928</v>
      </c>
      <c r="C6263">
        <f>'Założenia i wyniki'!$E$8*Znorm.Profile!C6263*(1+'Założenia i wyniki'!$E$10/100)^24</f>
        <v>0.4032945</v>
      </c>
      <c r="D6263">
        <f t="shared" si="291"/>
        <v>0.4032945</v>
      </c>
      <c r="E6263">
        <f t="shared" si="292"/>
        <v>1.2868738018867929</v>
      </c>
      <c r="F6263">
        <f t="shared" si="293"/>
        <v>0</v>
      </c>
    </row>
    <row r="6264" spans="1:6" x14ac:dyDescent="0.25">
      <c r="A6264">
        <v>6255</v>
      </c>
      <c r="B6264">
        <f>'Założenia i wyniki'!$E$6*Znorm.Profile!B6264*((100-(24*'Założenia i wyniki'!$E$9))/100)</f>
        <v>1.3487501886792452</v>
      </c>
      <c r="C6264">
        <f>'Założenia i wyniki'!$E$8*Znorm.Profile!C6264*(1+'Założenia i wyniki'!$E$10/100)^24</f>
        <v>0.42126035000000001</v>
      </c>
      <c r="D6264">
        <f t="shared" si="291"/>
        <v>0.42126035000000001</v>
      </c>
      <c r="E6264">
        <f t="shared" si="292"/>
        <v>0.92748983867924517</v>
      </c>
      <c r="F6264">
        <f t="shared" si="293"/>
        <v>0</v>
      </c>
    </row>
    <row r="6265" spans="1:6" x14ac:dyDescent="0.25">
      <c r="A6265">
        <v>6256</v>
      </c>
      <c r="B6265">
        <f>'Założenia i wyniki'!$E$6*Znorm.Profile!B6265*((100-(24*'Założenia i wyniki'!$E$9))/100)</f>
        <v>0.8628830188679244</v>
      </c>
      <c r="C6265">
        <f>'Założenia i wyniki'!$E$8*Znorm.Profile!C6265*(1+'Założenia i wyniki'!$E$10/100)^24</f>
        <v>0.43282329999999997</v>
      </c>
      <c r="D6265">
        <f t="shared" si="291"/>
        <v>0.43282329999999997</v>
      </c>
      <c r="E6265">
        <f t="shared" si="292"/>
        <v>0.43005971886792443</v>
      </c>
      <c r="F6265">
        <f t="shared" si="293"/>
        <v>0</v>
      </c>
    </row>
    <row r="6266" spans="1:6" x14ac:dyDescent="0.25">
      <c r="A6266">
        <v>6257</v>
      </c>
      <c r="B6266">
        <f>'Założenia i wyniki'!$E$6*Znorm.Profile!B6266*((100-(24*'Założenia i wyniki'!$E$9))/100)</f>
        <v>0.29027018867924526</v>
      </c>
      <c r="C6266">
        <f>'Założenia i wyniki'!$E$8*Znorm.Profile!C6266*(1+'Założenia i wyniki'!$E$10/100)^24</f>
        <v>0.46342624999999998</v>
      </c>
      <c r="D6266">
        <f t="shared" si="291"/>
        <v>0.29027018867924526</v>
      </c>
      <c r="E6266">
        <f t="shared" si="292"/>
        <v>0</v>
      </c>
      <c r="F6266">
        <f t="shared" si="293"/>
        <v>0.17315606132075473</v>
      </c>
    </row>
    <row r="6267" spans="1:6" x14ac:dyDescent="0.25">
      <c r="A6267">
        <v>6258</v>
      </c>
      <c r="B6267">
        <f>'Założenia i wyniki'!$E$6*Znorm.Profile!B6267*((100-(24*'Założenia i wyniki'!$E$9))/100)</f>
        <v>0</v>
      </c>
      <c r="C6267">
        <f>'Założenia i wyniki'!$E$8*Znorm.Profile!C6267*(1+'Założenia i wyniki'!$E$10/100)^24</f>
        <v>0.51914589999999994</v>
      </c>
      <c r="D6267">
        <f t="shared" si="291"/>
        <v>0</v>
      </c>
      <c r="E6267">
        <f t="shared" si="292"/>
        <v>0</v>
      </c>
      <c r="F6267">
        <f t="shared" si="293"/>
        <v>0.51914589999999994</v>
      </c>
    </row>
    <row r="6268" spans="1:6" x14ac:dyDescent="0.25">
      <c r="A6268">
        <v>6259</v>
      </c>
      <c r="B6268">
        <f>'Założenia i wyniki'!$E$6*Znorm.Profile!B6268*((100-(24*'Założenia i wyniki'!$E$9))/100)</f>
        <v>0</v>
      </c>
      <c r="C6268">
        <f>'Założenia i wyniki'!$E$8*Znorm.Profile!C6268*(1+'Założenia i wyniki'!$E$10/100)^24</f>
        <v>0.57645840000000004</v>
      </c>
      <c r="D6268">
        <f t="shared" si="291"/>
        <v>0</v>
      </c>
      <c r="E6268">
        <f t="shared" si="292"/>
        <v>0</v>
      </c>
      <c r="F6268">
        <f t="shared" si="293"/>
        <v>0.57645840000000004</v>
      </c>
    </row>
    <row r="6269" spans="1:6" x14ac:dyDescent="0.25">
      <c r="A6269">
        <v>6260</v>
      </c>
      <c r="B6269">
        <f>'Założenia i wyniki'!$E$6*Znorm.Profile!B6269*((100-(24*'Założenia i wyniki'!$E$9))/100)</f>
        <v>0</v>
      </c>
      <c r="C6269">
        <f>'Założenia i wyniki'!$E$8*Znorm.Profile!C6269*(1+'Założenia i wyniki'!$E$10/100)^24</f>
        <v>0.54601189999999999</v>
      </c>
      <c r="D6269">
        <f t="shared" si="291"/>
        <v>0</v>
      </c>
      <c r="E6269">
        <f t="shared" si="292"/>
        <v>0</v>
      </c>
      <c r="F6269">
        <f t="shared" si="293"/>
        <v>0.54601189999999999</v>
      </c>
    </row>
    <row r="6270" spans="1:6" x14ac:dyDescent="0.25">
      <c r="A6270">
        <v>6261</v>
      </c>
      <c r="B6270">
        <f>'Założenia i wyniki'!$E$6*Znorm.Profile!B6270*((100-(24*'Założenia i wyniki'!$E$9))/100)</f>
        <v>0</v>
      </c>
      <c r="C6270">
        <f>'Założenia i wyniki'!$E$8*Znorm.Profile!C6270*(1+'Założenia i wyniki'!$E$10/100)^24</f>
        <v>0.48403144999999992</v>
      </c>
      <c r="D6270">
        <f t="shared" si="291"/>
        <v>0</v>
      </c>
      <c r="E6270">
        <f t="shared" si="292"/>
        <v>0</v>
      </c>
      <c r="F6270">
        <f t="shared" si="293"/>
        <v>0.48403144999999992</v>
      </c>
    </row>
    <row r="6271" spans="1:6" x14ac:dyDescent="0.25">
      <c r="A6271">
        <v>6262</v>
      </c>
      <c r="B6271">
        <f>'Założenia i wyniki'!$E$6*Znorm.Profile!B6271*((100-(24*'Założenia i wyniki'!$E$9))/100)</f>
        <v>0</v>
      </c>
      <c r="C6271">
        <f>'Założenia i wyniki'!$E$8*Znorm.Profile!C6271*(1+'Założenia i wyniki'!$E$10/100)^24</f>
        <v>0.40178389999999997</v>
      </c>
      <c r="D6271">
        <f t="shared" si="291"/>
        <v>0</v>
      </c>
      <c r="E6271">
        <f t="shared" si="292"/>
        <v>0</v>
      </c>
      <c r="F6271">
        <f t="shared" si="293"/>
        <v>0.40178389999999997</v>
      </c>
    </row>
    <row r="6272" spans="1:6" x14ac:dyDescent="0.25">
      <c r="A6272">
        <v>6263</v>
      </c>
      <c r="B6272">
        <f>'Założenia i wyniki'!$E$6*Znorm.Profile!B6272*((100-(24*'Założenia i wyniki'!$E$9))/100)</f>
        <v>0</v>
      </c>
      <c r="C6272">
        <f>'Założenia i wyniki'!$E$8*Znorm.Profile!C6272*(1+'Założenia i wyniki'!$E$10/100)^24</f>
        <v>0.32109945000000001</v>
      </c>
      <c r="D6272">
        <f t="shared" si="291"/>
        <v>0</v>
      </c>
      <c r="E6272">
        <f t="shared" si="292"/>
        <v>0</v>
      </c>
      <c r="F6272">
        <f t="shared" si="293"/>
        <v>0.32109945000000001</v>
      </c>
    </row>
    <row r="6273" spans="1:6" x14ac:dyDescent="0.25">
      <c r="A6273">
        <v>6264</v>
      </c>
      <c r="B6273">
        <f>'Założenia i wyniki'!$E$6*Znorm.Profile!B6273*((100-(24*'Założenia i wyniki'!$E$9))/100)</f>
        <v>0</v>
      </c>
      <c r="C6273">
        <f>'Założenia i wyniki'!$E$8*Znorm.Profile!C6273*(1+'Założenia i wyniki'!$E$10/100)^24</f>
        <v>0.25485004999999999</v>
      </c>
      <c r="D6273">
        <f t="shared" si="291"/>
        <v>0</v>
      </c>
      <c r="E6273">
        <f t="shared" si="292"/>
        <v>0</v>
      </c>
      <c r="F6273">
        <f t="shared" si="293"/>
        <v>0.25485004999999999</v>
      </c>
    </row>
    <row r="6274" spans="1:6" x14ac:dyDescent="0.25">
      <c r="A6274">
        <v>6265</v>
      </c>
      <c r="B6274">
        <f>'Założenia i wyniki'!$E$6*Znorm.Profile!B6274*((100-(24*'Założenia i wyniki'!$E$9))/100)</f>
        <v>0</v>
      </c>
      <c r="C6274">
        <f>'Założenia i wyniki'!$E$8*Znorm.Profile!C6274*(1+'Założenia i wyniki'!$E$10/100)^24</f>
        <v>0.22369025000000001</v>
      </c>
      <c r="D6274">
        <f t="shared" si="291"/>
        <v>0</v>
      </c>
      <c r="E6274">
        <f t="shared" si="292"/>
        <v>0</v>
      </c>
      <c r="F6274">
        <f t="shared" si="293"/>
        <v>0.22369025000000001</v>
      </c>
    </row>
    <row r="6275" spans="1:6" x14ac:dyDescent="0.25">
      <c r="A6275">
        <v>6266</v>
      </c>
      <c r="B6275">
        <f>'Założenia i wyniki'!$E$6*Znorm.Profile!B6275*((100-(24*'Założenia i wyniki'!$E$9))/100)</f>
        <v>0</v>
      </c>
      <c r="C6275">
        <f>'Założenia i wyniki'!$E$8*Znorm.Profile!C6275*(1+'Założenia i wyniki'!$E$10/100)^24</f>
        <v>0.20720245000000001</v>
      </c>
      <c r="D6275">
        <f t="shared" si="291"/>
        <v>0</v>
      </c>
      <c r="E6275">
        <f t="shared" si="292"/>
        <v>0</v>
      </c>
      <c r="F6275">
        <f t="shared" si="293"/>
        <v>0.20720245000000001</v>
      </c>
    </row>
    <row r="6276" spans="1:6" x14ac:dyDescent="0.25">
      <c r="A6276">
        <v>6267</v>
      </c>
      <c r="B6276">
        <f>'Założenia i wyniki'!$E$6*Znorm.Profile!B6276*((100-(24*'Założenia i wyniki'!$E$9))/100)</f>
        <v>0</v>
      </c>
      <c r="C6276">
        <f>'Założenia i wyniki'!$E$8*Znorm.Profile!C6276*(1+'Założenia i wyniki'!$E$10/100)^24</f>
        <v>0.20459249999999998</v>
      </c>
      <c r="D6276">
        <f t="shared" si="291"/>
        <v>0</v>
      </c>
      <c r="E6276">
        <f t="shared" si="292"/>
        <v>0</v>
      </c>
      <c r="F6276">
        <f t="shared" si="293"/>
        <v>0.20459249999999998</v>
      </c>
    </row>
    <row r="6277" spans="1:6" x14ac:dyDescent="0.25">
      <c r="A6277">
        <v>6268</v>
      </c>
      <c r="B6277">
        <f>'Założenia i wyniki'!$E$6*Znorm.Profile!B6277*((100-(24*'Założenia i wyniki'!$E$9))/100)</f>
        <v>0</v>
      </c>
      <c r="C6277">
        <f>'Założenia i wyniki'!$E$8*Znorm.Profile!C6277*(1+'Założenia i wyniki'!$E$10/100)^24</f>
        <v>0.21295540000000002</v>
      </c>
      <c r="D6277">
        <f t="shared" si="291"/>
        <v>0</v>
      </c>
      <c r="E6277">
        <f t="shared" si="292"/>
        <v>0</v>
      </c>
      <c r="F6277">
        <f t="shared" si="293"/>
        <v>0.21295540000000002</v>
      </c>
    </row>
    <row r="6278" spans="1:6" x14ac:dyDescent="0.25">
      <c r="A6278">
        <v>6269</v>
      </c>
      <c r="B6278">
        <f>'Założenia i wyniki'!$E$6*Znorm.Profile!B6278*((100-(24*'Założenia i wyniki'!$E$9))/100)</f>
        <v>0</v>
      </c>
      <c r="C6278">
        <f>'Założenia i wyniki'!$E$8*Znorm.Profile!C6278*(1+'Założenia i wyniki'!$E$10/100)^24</f>
        <v>0.24422229999999998</v>
      </c>
      <c r="D6278">
        <f t="shared" si="291"/>
        <v>0</v>
      </c>
      <c r="E6278">
        <f t="shared" si="292"/>
        <v>0</v>
      </c>
      <c r="F6278">
        <f t="shared" si="293"/>
        <v>0.24422229999999998</v>
      </c>
    </row>
    <row r="6279" spans="1:6" x14ac:dyDescent="0.25">
      <c r="A6279">
        <v>6270</v>
      </c>
      <c r="B6279">
        <f>'Założenia i wyniki'!$E$6*Znorm.Profile!B6279*((100-(24*'Założenia i wyniki'!$E$9))/100)</f>
        <v>0</v>
      </c>
      <c r="C6279">
        <f>'Założenia i wyniki'!$E$8*Znorm.Profile!C6279*(1+'Założenia i wyniki'!$E$10/100)^24</f>
        <v>0.29660085000000003</v>
      </c>
      <c r="D6279">
        <f t="shared" si="291"/>
        <v>0</v>
      </c>
      <c r="E6279">
        <f t="shared" si="292"/>
        <v>0</v>
      </c>
      <c r="F6279">
        <f t="shared" si="293"/>
        <v>0.29660085000000003</v>
      </c>
    </row>
    <row r="6280" spans="1:6" x14ac:dyDescent="0.25">
      <c r="A6280">
        <v>6271</v>
      </c>
      <c r="B6280">
        <f>'Założenia i wyniki'!$E$6*Znorm.Profile!B6280*((100-(24*'Założenia i wyniki'!$E$9))/100)</f>
        <v>0.30903713207547168</v>
      </c>
      <c r="C6280">
        <f>'Założenia i wyniki'!$E$8*Znorm.Profile!C6280*(1+'Założenia i wyniki'!$E$10/100)^24</f>
        <v>0.36637580000000003</v>
      </c>
      <c r="D6280">
        <f t="shared" si="291"/>
        <v>0.30903713207547168</v>
      </c>
      <c r="E6280">
        <f t="shared" si="292"/>
        <v>0</v>
      </c>
      <c r="F6280">
        <f t="shared" si="293"/>
        <v>5.7338667924528353E-2</v>
      </c>
    </row>
    <row r="6281" spans="1:6" x14ac:dyDescent="0.25">
      <c r="A6281">
        <v>6272</v>
      </c>
      <c r="B6281">
        <f>'Założenia i wyniki'!$E$6*Znorm.Profile!B6281*((100-(24*'Założenia i wyniki'!$E$9))/100)</f>
        <v>0.88811396226415085</v>
      </c>
      <c r="C6281">
        <f>'Założenia i wyniki'!$E$8*Znorm.Profile!C6281*(1+'Założenia i wyniki'!$E$10/100)^24</f>
        <v>0.42406594999999997</v>
      </c>
      <c r="D6281">
        <f t="shared" si="291"/>
        <v>0.42406594999999997</v>
      </c>
      <c r="E6281">
        <f t="shared" si="292"/>
        <v>0.46404801226415088</v>
      </c>
      <c r="F6281">
        <f t="shared" si="293"/>
        <v>0</v>
      </c>
    </row>
    <row r="6282" spans="1:6" x14ac:dyDescent="0.25">
      <c r="A6282">
        <v>6273</v>
      </c>
      <c r="B6282">
        <f>'Założenia i wyniki'!$E$6*Znorm.Profile!B6282*((100-(24*'Założenia i wyniki'!$E$9))/100)</f>
        <v>1.3913607547169811</v>
      </c>
      <c r="C6282">
        <f>'Założenia i wyniki'!$E$8*Znorm.Profile!C6282*(1+'Założenia i wyniki'!$E$10/100)^24</f>
        <v>0.45942330000000003</v>
      </c>
      <c r="D6282">
        <f t="shared" si="291"/>
        <v>0.45942330000000003</v>
      </c>
      <c r="E6282">
        <f t="shared" si="292"/>
        <v>0.93193745471698097</v>
      </c>
      <c r="F6282">
        <f t="shared" si="293"/>
        <v>0</v>
      </c>
    </row>
    <row r="6283" spans="1:6" x14ac:dyDescent="0.25">
      <c r="A6283">
        <v>6274</v>
      </c>
      <c r="B6283">
        <f>'Założenia i wyniki'!$E$6*Znorm.Profile!B6283*((100-(24*'Założenia i wyniki'!$E$9))/100)</f>
        <v>1.7409350943396227</v>
      </c>
      <c r="C6283">
        <f>'Założenia i wyniki'!$E$8*Znorm.Profile!C6283*(1+'Założenia i wyniki'!$E$10/100)^24</f>
        <v>0.4731496</v>
      </c>
      <c r="D6283">
        <f t="shared" ref="D6283:D6346" si="294">IF(B6283&lt;=C6283,B6283,C6283)</f>
        <v>0.4731496</v>
      </c>
      <c r="E6283">
        <f t="shared" ref="E6283:E6346" si="295">IF(B6283&gt;C6283,B6283-C6283,0)</f>
        <v>1.2677854943396227</v>
      </c>
      <c r="F6283">
        <f t="shared" ref="F6283:F6346" si="296">IF(B6283&lt;C6283,C6283-B6283,0)</f>
        <v>0</v>
      </c>
    </row>
    <row r="6284" spans="1:6" x14ac:dyDescent="0.25">
      <c r="A6284">
        <v>6275</v>
      </c>
      <c r="B6284">
        <f>'Założenia i wyniki'!$E$6*Znorm.Profile!B6284*((100-(24*'Założenia i wyniki'!$E$9))/100)</f>
        <v>1.9347026415094337</v>
      </c>
      <c r="C6284">
        <f>'Założenia i wyniki'!$E$8*Znorm.Profile!C6284*(1+'Założenia i wyniki'!$E$10/100)^24</f>
        <v>0.48649789999999998</v>
      </c>
      <c r="D6284">
        <f t="shared" si="294"/>
        <v>0.48649789999999998</v>
      </c>
      <c r="E6284">
        <f t="shared" si="295"/>
        <v>1.4482047415094337</v>
      </c>
      <c r="F6284">
        <f t="shared" si="296"/>
        <v>0</v>
      </c>
    </row>
    <row r="6285" spans="1:6" x14ac:dyDescent="0.25">
      <c r="A6285">
        <v>6276</v>
      </c>
      <c r="B6285">
        <f>'Założenia i wyniki'!$E$6*Znorm.Profile!B6285*((100-(24*'Założenia i wyniki'!$E$9))/100)</f>
        <v>1.9779230188679247</v>
      </c>
      <c r="C6285">
        <f>'Założenia i wyniki'!$E$8*Znorm.Profile!C6285*(1+'Założenia i wyniki'!$E$10/100)^24</f>
        <v>0.48717794999999997</v>
      </c>
      <c r="D6285">
        <f t="shared" si="294"/>
        <v>0.48717794999999997</v>
      </c>
      <c r="E6285">
        <f t="shared" si="295"/>
        <v>1.4907450688679247</v>
      </c>
      <c r="F6285">
        <f t="shared" si="296"/>
        <v>0</v>
      </c>
    </row>
    <row r="6286" spans="1:6" x14ac:dyDescent="0.25">
      <c r="A6286">
        <v>6277</v>
      </c>
      <c r="B6286">
        <f>'Założenia i wyniki'!$E$6*Znorm.Profile!B6286*((100-(24*'Założenia i wyniki'!$E$9))/100)</f>
        <v>1.8840883018867922</v>
      </c>
      <c r="C6286">
        <f>'Założenia i wyniki'!$E$8*Znorm.Profile!C6286*(1+'Założenia i wyniki'!$E$10/100)^24</f>
        <v>0.49662445000000005</v>
      </c>
      <c r="D6286">
        <f t="shared" si="294"/>
        <v>0.49662445000000005</v>
      </c>
      <c r="E6286">
        <f t="shared" si="295"/>
        <v>1.3874638518867921</v>
      </c>
      <c r="F6286">
        <f t="shared" si="296"/>
        <v>0</v>
      </c>
    </row>
    <row r="6287" spans="1:6" x14ac:dyDescent="0.25">
      <c r="A6287">
        <v>6278</v>
      </c>
      <c r="B6287">
        <f>'Założenia i wyniki'!$E$6*Znorm.Profile!B6287*((100-(24*'Założenia i wyniki'!$E$9))/100)</f>
        <v>1.6544943396226413</v>
      </c>
      <c r="C6287">
        <f>'Założenia i wyniki'!$E$8*Znorm.Profile!C6287*(1+'Założenia i wyniki'!$E$10/100)^24</f>
        <v>0.49243145000000005</v>
      </c>
      <c r="D6287">
        <f t="shared" si="294"/>
        <v>0.49243145000000005</v>
      </c>
      <c r="E6287">
        <f t="shared" si="295"/>
        <v>1.1620628896226413</v>
      </c>
      <c r="F6287">
        <f t="shared" si="296"/>
        <v>0</v>
      </c>
    </row>
    <row r="6288" spans="1:6" x14ac:dyDescent="0.25">
      <c r="A6288">
        <v>6279</v>
      </c>
      <c r="B6288">
        <f>'Założenia i wyniki'!$E$6*Znorm.Profile!B6288*((100-(24*'Założenia i wyniki'!$E$9))/100)</f>
        <v>1.3088837735849055</v>
      </c>
      <c r="C6288">
        <f>'Założenia i wyniki'!$E$8*Znorm.Profile!C6288*(1+'Założenia i wyniki'!$E$10/100)^24</f>
        <v>0.49124424999999994</v>
      </c>
      <c r="D6288">
        <f t="shared" si="294"/>
        <v>0.49124424999999994</v>
      </c>
      <c r="E6288">
        <f t="shared" si="295"/>
        <v>0.81763952358490555</v>
      </c>
      <c r="F6288">
        <f t="shared" si="296"/>
        <v>0</v>
      </c>
    </row>
    <row r="6289" spans="1:6" x14ac:dyDescent="0.25">
      <c r="A6289">
        <v>6280</v>
      </c>
      <c r="B6289">
        <f>'Założenia i wyniki'!$E$6*Znorm.Profile!B6289*((100-(24*'Założenia i wyniki'!$E$9))/100)</f>
        <v>0.82156830188679231</v>
      </c>
      <c r="C6289">
        <f>'Założenia i wyniki'!$E$8*Znorm.Profile!C6289*(1+'Założenia i wyniki'!$E$10/100)^24</f>
        <v>0.47808495000000006</v>
      </c>
      <c r="D6289">
        <f t="shared" si="294"/>
        <v>0.47808495000000006</v>
      </c>
      <c r="E6289">
        <f t="shared" si="295"/>
        <v>0.34348335188679224</v>
      </c>
      <c r="F6289">
        <f t="shared" si="296"/>
        <v>0</v>
      </c>
    </row>
    <row r="6290" spans="1:6" x14ac:dyDescent="0.25">
      <c r="A6290">
        <v>6281</v>
      </c>
      <c r="B6290">
        <f>'Założenia i wyniki'!$E$6*Znorm.Profile!B6290*((100-(24*'Założenia i wyniki'!$E$9))/100)</f>
        <v>0.26449803773584907</v>
      </c>
      <c r="C6290">
        <f>'Założenia i wyniki'!$E$8*Znorm.Profile!C6290*(1+'Założenia i wyniki'!$E$10/100)^24</f>
        <v>0.48817089999999996</v>
      </c>
      <c r="D6290">
        <f t="shared" si="294"/>
        <v>0.26449803773584907</v>
      </c>
      <c r="E6290">
        <f t="shared" si="295"/>
        <v>0</v>
      </c>
      <c r="F6290">
        <f t="shared" si="296"/>
        <v>0.2236728622641509</v>
      </c>
    </row>
    <row r="6291" spans="1:6" x14ac:dyDescent="0.25">
      <c r="A6291">
        <v>6282</v>
      </c>
      <c r="B6291">
        <f>'Założenia i wyniki'!$E$6*Znorm.Profile!B6291*((100-(24*'Założenia i wyniki'!$E$9))/100)</f>
        <v>0</v>
      </c>
      <c r="C6291">
        <f>'Założenia i wyniki'!$E$8*Znorm.Profile!C6291*(1+'Założenia i wyniki'!$E$10/100)^24</f>
        <v>0.52811395000000005</v>
      </c>
      <c r="D6291">
        <f t="shared" si="294"/>
        <v>0</v>
      </c>
      <c r="E6291">
        <f t="shared" si="295"/>
        <v>0</v>
      </c>
      <c r="F6291">
        <f t="shared" si="296"/>
        <v>0.52811395000000005</v>
      </c>
    </row>
    <row r="6292" spans="1:6" x14ac:dyDescent="0.25">
      <c r="A6292">
        <v>6283</v>
      </c>
      <c r="B6292">
        <f>'Założenia i wyniki'!$E$6*Znorm.Profile!B6292*((100-(24*'Założenia i wyniki'!$E$9))/100)</f>
        <v>0</v>
      </c>
      <c r="C6292">
        <f>'Założenia i wyniki'!$E$8*Znorm.Profile!C6292*(1+'Założenia i wyniki'!$E$10/100)^24</f>
        <v>0.58385180000000003</v>
      </c>
      <c r="D6292">
        <f t="shared" si="294"/>
        <v>0</v>
      </c>
      <c r="E6292">
        <f t="shared" si="295"/>
        <v>0</v>
      </c>
      <c r="F6292">
        <f t="shared" si="296"/>
        <v>0.58385180000000003</v>
      </c>
    </row>
    <row r="6293" spans="1:6" x14ac:dyDescent="0.25">
      <c r="A6293">
        <v>6284</v>
      </c>
      <c r="B6293">
        <f>'Założenia i wyniki'!$E$6*Znorm.Profile!B6293*((100-(24*'Założenia i wyniki'!$E$9))/100)</f>
        <v>0</v>
      </c>
      <c r="C6293">
        <f>'Założenia i wyniki'!$E$8*Znorm.Profile!C6293*(1+'Założenia i wyniki'!$E$10/100)^24</f>
        <v>0.55184290000000003</v>
      </c>
      <c r="D6293">
        <f t="shared" si="294"/>
        <v>0</v>
      </c>
      <c r="E6293">
        <f t="shared" si="295"/>
        <v>0</v>
      </c>
      <c r="F6293">
        <f t="shared" si="296"/>
        <v>0.55184290000000003</v>
      </c>
    </row>
    <row r="6294" spans="1:6" x14ac:dyDescent="0.25">
      <c r="A6294">
        <v>6285</v>
      </c>
      <c r="B6294">
        <f>'Założenia i wyniki'!$E$6*Znorm.Profile!B6294*((100-(24*'Założenia i wyniki'!$E$9))/100)</f>
        <v>0</v>
      </c>
      <c r="C6294">
        <f>'Założenia i wyniki'!$E$8*Znorm.Profile!C6294*(1+'Założenia i wyniki'!$E$10/100)^24</f>
        <v>0.48647304999999996</v>
      </c>
      <c r="D6294">
        <f t="shared" si="294"/>
        <v>0</v>
      </c>
      <c r="E6294">
        <f t="shared" si="295"/>
        <v>0</v>
      </c>
      <c r="F6294">
        <f t="shared" si="296"/>
        <v>0.48647304999999996</v>
      </c>
    </row>
    <row r="6295" spans="1:6" x14ac:dyDescent="0.25">
      <c r="A6295">
        <v>6286</v>
      </c>
      <c r="B6295">
        <f>'Założenia i wyniki'!$E$6*Znorm.Profile!B6295*((100-(24*'Założenia i wyniki'!$E$9))/100)</f>
        <v>0</v>
      </c>
      <c r="C6295">
        <f>'Założenia i wyniki'!$E$8*Znorm.Profile!C6295*(1+'Założenia i wyniki'!$E$10/100)^24</f>
        <v>0.40966590000000003</v>
      </c>
      <c r="D6295">
        <f t="shared" si="294"/>
        <v>0</v>
      </c>
      <c r="E6295">
        <f t="shared" si="295"/>
        <v>0</v>
      </c>
      <c r="F6295">
        <f t="shared" si="296"/>
        <v>0.40966590000000003</v>
      </c>
    </row>
    <row r="6296" spans="1:6" x14ac:dyDescent="0.25">
      <c r="A6296">
        <v>6287</v>
      </c>
      <c r="B6296">
        <f>'Założenia i wyniki'!$E$6*Znorm.Profile!B6296*((100-(24*'Założenia i wyniki'!$E$9))/100)</f>
        <v>0</v>
      </c>
      <c r="C6296">
        <f>'Założenia i wyniki'!$E$8*Znorm.Profile!C6296*(1+'Założenia i wyniki'!$E$10/100)^24</f>
        <v>0.33742135000000001</v>
      </c>
      <c r="D6296">
        <f t="shared" si="294"/>
        <v>0</v>
      </c>
      <c r="E6296">
        <f t="shared" si="295"/>
        <v>0</v>
      </c>
      <c r="F6296">
        <f t="shared" si="296"/>
        <v>0.33742135000000001</v>
      </c>
    </row>
    <row r="6297" spans="1:6" x14ac:dyDescent="0.25">
      <c r="A6297">
        <v>6288</v>
      </c>
      <c r="B6297">
        <f>'Założenia i wyniki'!$E$6*Znorm.Profile!B6297*((100-(24*'Założenia i wyniki'!$E$9))/100)</f>
        <v>0</v>
      </c>
      <c r="C6297">
        <f>'Założenia i wyniki'!$E$8*Znorm.Profile!C6297*(1+'Założenia i wyniki'!$E$10/100)^24</f>
        <v>0.26969355</v>
      </c>
      <c r="D6297">
        <f t="shared" si="294"/>
        <v>0</v>
      </c>
      <c r="E6297">
        <f t="shared" si="295"/>
        <v>0</v>
      </c>
      <c r="F6297">
        <f t="shared" si="296"/>
        <v>0.26969355</v>
      </c>
    </row>
    <row r="6298" spans="1:6" x14ac:dyDescent="0.25">
      <c r="A6298">
        <v>6289</v>
      </c>
      <c r="B6298">
        <f>'Założenia i wyniki'!$E$6*Znorm.Profile!B6298*((100-(24*'Założenia i wyniki'!$E$9))/100)</f>
        <v>0</v>
      </c>
      <c r="C6298">
        <f>'Założenia i wyniki'!$E$8*Znorm.Profile!C6298*(1+'Założenia i wyniki'!$E$10/100)^24</f>
        <v>0.22975365</v>
      </c>
      <c r="D6298">
        <f t="shared" si="294"/>
        <v>0</v>
      </c>
      <c r="E6298">
        <f t="shared" si="295"/>
        <v>0</v>
      </c>
      <c r="F6298">
        <f t="shared" si="296"/>
        <v>0.22975365</v>
      </c>
    </row>
    <row r="6299" spans="1:6" x14ac:dyDescent="0.25">
      <c r="A6299">
        <v>6290</v>
      </c>
      <c r="B6299">
        <f>'Założenia i wyniki'!$E$6*Znorm.Profile!B6299*((100-(24*'Założenia i wyniki'!$E$9))/100)</f>
        <v>0</v>
      </c>
      <c r="C6299">
        <f>'Założenia i wyniki'!$E$8*Znorm.Profile!C6299*(1+'Założenia i wyniki'!$E$10/100)^24</f>
        <v>0.21027999999999999</v>
      </c>
      <c r="D6299">
        <f t="shared" si="294"/>
        <v>0</v>
      </c>
      <c r="E6299">
        <f t="shared" si="295"/>
        <v>0</v>
      </c>
      <c r="F6299">
        <f t="shared" si="296"/>
        <v>0.21027999999999999</v>
      </c>
    </row>
    <row r="6300" spans="1:6" x14ac:dyDescent="0.25">
      <c r="A6300">
        <v>6291</v>
      </c>
      <c r="B6300">
        <f>'Założenia i wyniki'!$E$6*Znorm.Profile!B6300*((100-(24*'Założenia i wyniki'!$E$9))/100)</f>
        <v>0</v>
      </c>
      <c r="C6300">
        <f>'Założenia i wyniki'!$E$8*Znorm.Profile!C6300*(1+'Założenia i wyniki'!$E$10/100)^24</f>
        <v>0.20826225000000001</v>
      </c>
      <c r="D6300">
        <f t="shared" si="294"/>
        <v>0</v>
      </c>
      <c r="E6300">
        <f t="shared" si="295"/>
        <v>0</v>
      </c>
      <c r="F6300">
        <f t="shared" si="296"/>
        <v>0.20826225000000001</v>
      </c>
    </row>
    <row r="6301" spans="1:6" x14ac:dyDescent="0.25">
      <c r="A6301">
        <v>6292</v>
      </c>
      <c r="B6301">
        <f>'Założenia i wyniki'!$E$6*Znorm.Profile!B6301*((100-(24*'Założenia i wyniki'!$E$9))/100)</f>
        <v>0</v>
      </c>
      <c r="C6301">
        <f>'Założenia i wyniki'!$E$8*Znorm.Profile!C6301*(1+'Założenia i wyniki'!$E$10/100)^24</f>
        <v>0.21344435</v>
      </c>
      <c r="D6301">
        <f t="shared" si="294"/>
        <v>0</v>
      </c>
      <c r="E6301">
        <f t="shared" si="295"/>
        <v>0</v>
      </c>
      <c r="F6301">
        <f t="shared" si="296"/>
        <v>0.21344435</v>
      </c>
    </row>
    <row r="6302" spans="1:6" x14ac:dyDescent="0.25">
      <c r="A6302">
        <v>6293</v>
      </c>
      <c r="B6302">
        <f>'Założenia i wyniki'!$E$6*Znorm.Profile!B6302*((100-(24*'Założenia i wyniki'!$E$9))/100)</f>
        <v>0</v>
      </c>
      <c r="C6302">
        <f>'Założenia i wyniki'!$E$8*Znorm.Profile!C6302*(1+'Założenia i wyniki'!$E$10/100)^24</f>
        <v>0.23660490000000003</v>
      </c>
      <c r="D6302">
        <f t="shared" si="294"/>
        <v>0</v>
      </c>
      <c r="E6302">
        <f t="shared" si="295"/>
        <v>0</v>
      </c>
      <c r="F6302">
        <f t="shared" si="296"/>
        <v>0.23660490000000003</v>
      </c>
    </row>
    <row r="6303" spans="1:6" x14ac:dyDescent="0.25">
      <c r="A6303">
        <v>6294</v>
      </c>
      <c r="B6303">
        <f>'Założenia i wyniki'!$E$6*Znorm.Profile!B6303*((100-(24*'Założenia i wyniki'!$E$9))/100)</f>
        <v>0</v>
      </c>
      <c r="C6303">
        <f>'Założenia i wyniki'!$E$8*Znorm.Profile!C6303*(1+'Założenia i wyniki'!$E$10/100)^24</f>
        <v>0.28301420000000005</v>
      </c>
      <c r="D6303">
        <f t="shared" si="294"/>
        <v>0</v>
      </c>
      <c r="E6303">
        <f t="shared" si="295"/>
        <v>0</v>
      </c>
      <c r="F6303">
        <f t="shared" si="296"/>
        <v>0.28301420000000005</v>
      </c>
    </row>
    <row r="6304" spans="1:6" x14ac:dyDescent="0.25">
      <c r="A6304">
        <v>6295</v>
      </c>
      <c r="B6304">
        <f>'Założenia i wyniki'!$E$6*Znorm.Profile!B6304*((100-(24*'Założenia i wyniki'!$E$9))/100)</f>
        <v>0.24423705660377357</v>
      </c>
      <c r="C6304">
        <f>'Założenia i wyniki'!$E$8*Znorm.Profile!C6304*(1+'Założenia i wyniki'!$E$10/100)^24</f>
        <v>0.34019369999999999</v>
      </c>
      <c r="D6304">
        <f t="shared" si="294"/>
        <v>0.24423705660377357</v>
      </c>
      <c r="E6304">
        <f t="shared" si="295"/>
        <v>0</v>
      </c>
      <c r="F6304">
        <f t="shared" si="296"/>
        <v>9.5956643396226421E-2</v>
      </c>
    </row>
    <row r="6305" spans="1:6" x14ac:dyDescent="0.25">
      <c r="A6305">
        <v>6296</v>
      </c>
      <c r="B6305">
        <f>'Założenia i wyniki'!$E$6*Znorm.Profile!B6305*((100-(24*'Założenia i wyniki'!$E$9))/100)</f>
        <v>0.79145886792452824</v>
      </c>
      <c r="C6305">
        <f>'Założenia i wyniki'!$E$8*Znorm.Profile!C6305*(1+'Założenia i wyniki'!$E$10/100)^24</f>
        <v>0.40699960000000002</v>
      </c>
      <c r="D6305">
        <f t="shared" si="294"/>
        <v>0.40699960000000002</v>
      </c>
      <c r="E6305">
        <f t="shared" si="295"/>
        <v>0.38445926792452823</v>
      </c>
      <c r="F6305">
        <f t="shared" si="296"/>
        <v>0</v>
      </c>
    </row>
    <row r="6306" spans="1:6" x14ac:dyDescent="0.25">
      <c r="A6306">
        <v>6297</v>
      </c>
      <c r="B6306">
        <f>'Założenia i wyniki'!$E$6*Znorm.Profile!B6306*((100-(24*'Założenia i wyniki'!$E$9))/100)</f>
        <v>1.3027856603773582</v>
      </c>
      <c r="C6306">
        <f>'Założenia i wyniki'!$E$8*Znorm.Profile!C6306*(1+'Założenia i wyniki'!$E$10/100)^24</f>
        <v>0.45733869999999999</v>
      </c>
      <c r="D6306">
        <f t="shared" si="294"/>
        <v>0.45733869999999999</v>
      </c>
      <c r="E6306">
        <f t="shared" si="295"/>
        <v>0.84544696037735823</v>
      </c>
      <c r="F6306">
        <f t="shared" si="296"/>
        <v>0</v>
      </c>
    </row>
    <row r="6307" spans="1:6" x14ac:dyDescent="0.25">
      <c r="A6307">
        <v>6298</v>
      </c>
      <c r="B6307">
        <f>'Założenia i wyniki'!$E$6*Znorm.Profile!B6307*((100-(24*'Założenia i wyniki'!$E$9))/100)</f>
        <v>1.6809449056603769</v>
      </c>
      <c r="C6307">
        <f>'Założenia i wyniki'!$E$8*Znorm.Profile!C6307*(1+'Założenia i wyniki'!$E$10/100)^24</f>
        <v>0.48190834999999999</v>
      </c>
      <c r="D6307">
        <f t="shared" si="294"/>
        <v>0.48190834999999999</v>
      </c>
      <c r="E6307">
        <f t="shared" si="295"/>
        <v>1.1990365556603768</v>
      </c>
      <c r="F6307">
        <f t="shared" si="296"/>
        <v>0</v>
      </c>
    </row>
    <row r="6308" spans="1:6" x14ac:dyDescent="0.25">
      <c r="A6308">
        <v>6299</v>
      </c>
      <c r="B6308">
        <f>'Założenia i wyniki'!$E$6*Znorm.Profile!B6308*((100-(24*'Założenia i wyniki'!$E$9))/100)</f>
        <v>1.8760083018867924</v>
      </c>
      <c r="C6308">
        <f>'Założenia i wyniki'!$E$8*Znorm.Profile!C6308*(1+'Założenia i wyniki'!$E$10/100)^24</f>
        <v>0.49106364999999996</v>
      </c>
      <c r="D6308">
        <f t="shared" si="294"/>
        <v>0.49106364999999996</v>
      </c>
      <c r="E6308">
        <f t="shared" si="295"/>
        <v>1.3849446518867925</v>
      </c>
      <c r="F6308">
        <f t="shared" si="296"/>
        <v>0</v>
      </c>
    </row>
    <row r="6309" spans="1:6" x14ac:dyDescent="0.25">
      <c r="A6309">
        <v>6300</v>
      </c>
      <c r="B6309">
        <f>'Założenia i wyniki'!$E$6*Znorm.Profile!B6309*((100-(24*'Założenia i wyniki'!$E$9))/100)</f>
        <v>1.9254030188679243</v>
      </c>
      <c r="C6309">
        <f>'Założenia i wyniki'!$E$8*Znorm.Profile!C6309*(1+'Założenia i wyniki'!$E$10/100)^24</f>
        <v>0.48369090000000003</v>
      </c>
      <c r="D6309">
        <f t="shared" si="294"/>
        <v>0.48369090000000003</v>
      </c>
      <c r="E6309">
        <f t="shared" si="295"/>
        <v>1.4417121188679243</v>
      </c>
      <c r="F6309">
        <f t="shared" si="296"/>
        <v>0</v>
      </c>
    </row>
    <row r="6310" spans="1:6" x14ac:dyDescent="0.25">
      <c r="A6310">
        <v>6301</v>
      </c>
      <c r="B6310">
        <f>'Założenia i wyniki'!$E$6*Znorm.Profile!B6310*((100-(24*'Założenia i wyniki'!$E$9))/100)</f>
        <v>1.8263086792452832</v>
      </c>
      <c r="C6310">
        <f>'Założenia i wyniki'!$E$8*Znorm.Profile!C6310*(1+'Założenia i wyniki'!$E$10/100)^24</f>
        <v>0.45890390000000003</v>
      </c>
      <c r="D6310">
        <f t="shared" si="294"/>
        <v>0.45890390000000003</v>
      </c>
      <c r="E6310">
        <f t="shared" si="295"/>
        <v>1.367404779245283</v>
      </c>
      <c r="F6310">
        <f t="shared" si="296"/>
        <v>0</v>
      </c>
    </row>
    <row r="6311" spans="1:6" x14ac:dyDescent="0.25">
      <c r="A6311">
        <v>6302</v>
      </c>
      <c r="B6311">
        <f>'Założenia i wyniki'!$E$6*Znorm.Profile!B6311*((100-(24*'Założenia i wyniki'!$E$9))/100)</f>
        <v>1.6127984905660377</v>
      </c>
      <c r="C6311">
        <f>'Założenia i wyniki'!$E$8*Znorm.Profile!C6311*(1+'Założenia i wyniki'!$E$10/100)^24</f>
        <v>0.42657685000000001</v>
      </c>
      <c r="D6311">
        <f t="shared" si="294"/>
        <v>0.42657685000000001</v>
      </c>
      <c r="E6311">
        <f t="shared" si="295"/>
        <v>1.1862216405660377</v>
      </c>
      <c r="F6311">
        <f t="shared" si="296"/>
        <v>0</v>
      </c>
    </row>
    <row r="6312" spans="1:6" x14ac:dyDescent="0.25">
      <c r="A6312">
        <v>6303</v>
      </c>
      <c r="B6312">
        <f>'Założenia i wyniki'!$E$6*Znorm.Profile!B6312*((100-(24*'Założenia i wyniki'!$E$9))/100)</f>
        <v>1.2293033962264148</v>
      </c>
      <c r="C6312">
        <f>'Założenia i wyniki'!$E$8*Znorm.Profile!C6312*(1+'Założenia i wyniki'!$E$10/100)^24</f>
        <v>0.41471570000000002</v>
      </c>
      <c r="D6312">
        <f t="shared" si="294"/>
        <v>0.41471570000000002</v>
      </c>
      <c r="E6312">
        <f t="shared" si="295"/>
        <v>0.8145876962264148</v>
      </c>
      <c r="F6312">
        <f t="shared" si="296"/>
        <v>0</v>
      </c>
    </row>
    <row r="6313" spans="1:6" x14ac:dyDescent="0.25">
      <c r="A6313">
        <v>6304</v>
      </c>
      <c r="B6313">
        <f>'Założenia i wyniki'!$E$6*Znorm.Profile!B6313*((100-(24*'Założenia i wyniki'!$E$9))/100)</f>
        <v>0.74010513207547168</v>
      </c>
      <c r="C6313">
        <f>'Założenia i wyniki'!$E$8*Znorm.Profile!C6313*(1+'Założenia i wyniki'!$E$10/100)^24</f>
        <v>0.41310954999999999</v>
      </c>
      <c r="D6313">
        <f t="shared" si="294"/>
        <v>0.41310954999999999</v>
      </c>
      <c r="E6313">
        <f t="shared" si="295"/>
        <v>0.32699558207547169</v>
      </c>
      <c r="F6313">
        <f t="shared" si="296"/>
        <v>0</v>
      </c>
    </row>
    <row r="6314" spans="1:6" x14ac:dyDescent="0.25">
      <c r="A6314">
        <v>6305</v>
      </c>
      <c r="B6314">
        <f>'Założenia i wyniki'!$E$6*Znorm.Profile!B6314*((100-(24*'Założenia i wyniki'!$E$9))/100)</f>
        <v>0.21770264150943394</v>
      </c>
      <c r="C6314">
        <f>'Założenia i wyniki'!$E$8*Znorm.Profile!C6314*(1+'Założenia i wyniki'!$E$10/100)^24</f>
        <v>0.43718675000000001</v>
      </c>
      <c r="D6314">
        <f t="shared" si="294"/>
        <v>0.21770264150943394</v>
      </c>
      <c r="E6314">
        <f t="shared" si="295"/>
        <v>0</v>
      </c>
      <c r="F6314">
        <f t="shared" si="296"/>
        <v>0.21948410849056607</v>
      </c>
    </row>
    <row r="6315" spans="1:6" x14ac:dyDescent="0.25">
      <c r="A6315">
        <v>6306</v>
      </c>
      <c r="B6315">
        <f>'Założenia i wyniki'!$E$6*Znorm.Profile!B6315*((100-(24*'Założenia i wyniki'!$E$9))/100)</f>
        <v>0</v>
      </c>
      <c r="C6315">
        <f>'Założenia i wyniki'!$E$8*Znorm.Profile!C6315*(1+'Założenia i wyniki'!$E$10/100)^24</f>
        <v>0.50266719999999998</v>
      </c>
      <c r="D6315">
        <f t="shared" si="294"/>
        <v>0</v>
      </c>
      <c r="E6315">
        <f t="shared" si="295"/>
        <v>0</v>
      </c>
      <c r="F6315">
        <f t="shared" si="296"/>
        <v>0.50266719999999998</v>
      </c>
    </row>
    <row r="6316" spans="1:6" x14ac:dyDescent="0.25">
      <c r="A6316">
        <v>6307</v>
      </c>
      <c r="B6316">
        <f>'Założenia i wyniki'!$E$6*Znorm.Profile!B6316*((100-(24*'Założenia i wyniki'!$E$9))/100)</f>
        <v>0</v>
      </c>
      <c r="C6316">
        <f>'Założenia i wyniki'!$E$8*Znorm.Profile!C6316*(1+'Założenia i wyniki'!$E$10/100)^24</f>
        <v>0.57063160000000002</v>
      </c>
      <c r="D6316">
        <f t="shared" si="294"/>
        <v>0</v>
      </c>
      <c r="E6316">
        <f t="shared" si="295"/>
        <v>0</v>
      </c>
      <c r="F6316">
        <f t="shared" si="296"/>
        <v>0.57063160000000002</v>
      </c>
    </row>
    <row r="6317" spans="1:6" x14ac:dyDescent="0.25">
      <c r="A6317">
        <v>6308</v>
      </c>
      <c r="B6317">
        <f>'Założenia i wyniki'!$E$6*Znorm.Profile!B6317*((100-(24*'Założenia i wyniki'!$E$9))/100)</f>
        <v>0</v>
      </c>
      <c r="C6317">
        <f>'Założenia i wyniki'!$E$8*Znorm.Profile!C6317*(1+'Założenia i wyniki'!$E$10/100)^24</f>
        <v>0.54398504999999997</v>
      </c>
      <c r="D6317">
        <f t="shared" si="294"/>
        <v>0</v>
      </c>
      <c r="E6317">
        <f t="shared" si="295"/>
        <v>0</v>
      </c>
      <c r="F6317">
        <f t="shared" si="296"/>
        <v>0.54398504999999997</v>
      </c>
    </row>
    <row r="6318" spans="1:6" x14ac:dyDescent="0.25">
      <c r="A6318">
        <v>6309</v>
      </c>
      <c r="B6318">
        <f>'Założenia i wyniki'!$E$6*Znorm.Profile!B6318*((100-(24*'Założenia i wyniki'!$E$9))/100)</f>
        <v>0</v>
      </c>
      <c r="C6318">
        <f>'Założenia i wyniki'!$E$8*Znorm.Profile!C6318*(1+'Założenia i wyniki'!$E$10/100)^24</f>
        <v>0.48335909999999993</v>
      </c>
      <c r="D6318">
        <f t="shared" si="294"/>
        <v>0</v>
      </c>
      <c r="E6318">
        <f t="shared" si="295"/>
        <v>0</v>
      </c>
      <c r="F6318">
        <f t="shared" si="296"/>
        <v>0.48335909999999993</v>
      </c>
    </row>
    <row r="6319" spans="1:6" x14ac:dyDescent="0.25">
      <c r="A6319">
        <v>6310</v>
      </c>
      <c r="B6319">
        <f>'Założenia i wyniki'!$E$6*Znorm.Profile!B6319*((100-(24*'Założenia i wyniki'!$E$9))/100)</f>
        <v>0</v>
      </c>
      <c r="C6319">
        <f>'Założenia i wyniki'!$E$8*Znorm.Profile!C6319*(1+'Założenia i wyniki'!$E$10/100)^24</f>
        <v>0.37840390000000002</v>
      </c>
      <c r="D6319">
        <f t="shared" si="294"/>
        <v>0</v>
      </c>
      <c r="E6319">
        <f t="shared" si="295"/>
        <v>0</v>
      </c>
      <c r="F6319">
        <f t="shared" si="296"/>
        <v>0.37840390000000002</v>
      </c>
    </row>
    <row r="6320" spans="1:6" x14ac:dyDescent="0.25">
      <c r="A6320">
        <v>6311</v>
      </c>
      <c r="B6320">
        <f>'Założenia i wyniki'!$E$6*Znorm.Profile!B6320*((100-(24*'Założenia i wyniki'!$E$9))/100)</f>
        <v>0</v>
      </c>
      <c r="C6320">
        <f>'Założenia i wyniki'!$E$8*Znorm.Profile!C6320*(1+'Założenia i wyniki'!$E$10/100)^24</f>
        <v>0.3039946</v>
      </c>
      <c r="D6320">
        <f t="shared" si="294"/>
        <v>0</v>
      </c>
      <c r="E6320">
        <f t="shared" si="295"/>
        <v>0</v>
      </c>
      <c r="F6320">
        <f t="shared" si="296"/>
        <v>0.3039946</v>
      </c>
    </row>
    <row r="6321" spans="1:6" x14ac:dyDescent="0.25">
      <c r="A6321">
        <v>6312</v>
      </c>
      <c r="B6321">
        <f>'Założenia i wyniki'!$E$6*Znorm.Profile!B6321*((100-(24*'Założenia i wyniki'!$E$9))/100)</f>
        <v>0</v>
      </c>
      <c r="C6321">
        <f>'Założenia i wyniki'!$E$8*Znorm.Profile!C6321*(1+'Założenia i wyniki'!$E$10/100)^24</f>
        <v>0.23710785000000001</v>
      </c>
      <c r="D6321">
        <f t="shared" si="294"/>
        <v>0</v>
      </c>
      <c r="E6321">
        <f t="shared" si="295"/>
        <v>0</v>
      </c>
      <c r="F6321">
        <f t="shared" si="296"/>
        <v>0.23710785000000001</v>
      </c>
    </row>
    <row r="6322" spans="1:6" x14ac:dyDescent="0.25">
      <c r="A6322">
        <v>6313</v>
      </c>
      <c r="B6322">
        <f>'Założenia i wyniki'!$E$6*Znorm.Profile!B6322*((100-(24*'Założenia i wyniki'!$E$9))/100)</f>
        <v>0</v>
      </c>
      <c r="C6322">
        <f>'Założenia i wyniki'!$E$8*Znorm.Profile!C6322*(1+'Założenia i wyniki'!$E$10/100)^24</f>
        <v>0.2111837</v>
      </c>
      <c r="D6322">
        <f t="shared" si="294"/>
        <v>0</v>
      </c>
      <c r="E6322">
        <f t="shared" si="295"/>
        <v>0</v>
      </c>
      <c r="F6322">
        <f t="shared" si="296"/>
        <v>0.2111837</v>
      </c>
    </row>
    <row r="6323" spans="1:6" x14ac:dyDescent="0.25">
      <c r="A6323">
        <v>6314</v>
      </c>
      <c r="B6323">
        <f>'Założenia i wyniki'!$E$6*Znorm.Profile!B6323*((100-(24*'Założenia i wyniki'!$E$9))/100)</f>
        <v>0</v>
      </c>
      <c r="C6323">
        <f>'Założenia i wyniki'!$E$8*Znorm.Profile!C6323*(1+'Założenia i wyniki'!$E$10/100)^24</f>
        <v>0.19817000000000001</v>
      </c>
      <c r="D6323">
        <f t="shared" si="294"/>
        <v>0</v>
      </c>
      <c r="E6323">
        <f t="shared" si="295"/>
        <v>0</v>
      </c>
      <c r="F6323">
        <f t="shared" si="296"/>
        <v>0.19817000000000001</v>
      </c>
    </row>
    <row r="6324" spans="1:6" x14ac:dyDescent="0.25">
      <c r="A6324">
        <v>6315</v>
      </c>
      <c r="B6324">
        <f>'Założenia i wyniki'!$E$6*Znorm.Profile!B6324*((100-(24*'Założenia i wyniki'!$E$9))/100)</f>
        <v>0</v>
      </c>
      <c r="C6324">
        <f>'Założenia i wyniki'!$E$8*Znorm.Profile!C6324*(1+'Założenia i wyniki'!$E$10/100)^24</f>
        <v>0.20351519999999998</v>
      </c>
      <c r="D6324">
        <f t="shared" si="294"/>
        <v>0</v>
      </c>
      <c r="E6324">
        <f t="shared" si="295"/>
        <v>0</v>
      </c>
      <c r="F6324">
        <f t="shared" si="296"/>
        <v>0.20351519999999998</v>
      </c>
    </row>
    <row r="6325" spans="1:6" x14ac:dyDescent="0.25">
      <c r="A6325">
        <v>6316</v>
      </c>
      <c r="B6325">
        <f>'Założenia i wyniki'!$E$6*Znorm.Profile!B6325*((100-(24*'Założenia i wyniki'!$E$9))/100)</f>
        <v>0</v>
      </c>
      <c r="C6325">
        <f>'Założenia i wyniki'!$E$8*Znorm.Profile!C6325*(1+'Założenia i wyniki'!$E$10/100)^24</f>
        <v>0.22500450000000002</v>
      </c>
      <c r="D6325">
        <f t="shared" si="294"/>
        <v>0</v>
      </c>
      <c r="E6325">
        <f t="shared" si="295"/>
        <v>0</v>
      </c>
      <c r="F6325">
        <f t="shared" si="296"/>
        <v>0.22500450000000002</v>
      </c>
    </row>
    <row r="6326" spans="1:6" x14ac:dyDescent="0.25">
      <c r="A6326">
        <v>6317</v>
      </c>
      <c r="B6326">
        <f>'Założenia i wyniki'!$E$6*Znorm.Profile!B6326*((100-(24*'Założenia i wyniki'!$E$9))/100)</f>
        <v>0</v>
      </c>
      <c r="C6326">
        <f>'Założenia i wyniki'!$E$8*Znorm.Profile!C6326*(1+'Założenia i wyniki'!$E$10/100)^24</f>
        <v>0.28350455000000002</v>
      </c>
      <c r="D6326">
        <f t="shared" si="294"/>
        <v>0</v>
      </c>
      <c r="E6326">
        <f t="shared" si="295"/>
        <v>0</v>
      </c>
      <c r="F6326">
        <f t="shared" si="296"/>
        <v>0.28350455000000002</v>
      </c>
    </row>
    <row r="6327" spans="1:6" x14ac:dyDescent="0.25">
      <c r="A6327">
        <v>6318</v>
      </c>
      <c r="B6327">
        <f>'Założenia i wyniki'!$E$6*Znorm.Profile!B6327*((100-(24*'Założenia i wyniki'!$E$9))/100)</f>
        <v>0</v>
      </c>
      <c r="C6327">
        <f>'Założenia i wyniki'!$E$8*Znorm.Profile!C6327*(1+'Założenia i wyniki'!$E$10/100)^24</f>
        <v>0.36871765000000001</v>
      </c>
      <c r="D6327">
        <f t="shared" si="294"/>
        <v>0</v>
      </c>
      <c r="E6327">
        <f t="shared" si="295"/>
        <v>0</v>
      </c>
      <c r="F6327">
        <f t="shared" si="296"/>
        <v>0.36871765000000001</v>
      </c>
    </row>
    <row r="6328" spans="1:6" x14ac:dyDescent="0.25">
      <c r="A6328">
        <v>6319</v>
      </c>
      <c r="B6328">
        <f>'Założenia i wyniki'!$E$6*Znorm.Profile!B6328*((100-(24*'Założenia i wyniki'!$E$9))/100)</f>
        <v>0.23592075471698112</v>
      </c>
      <c r="C6328">
        <f>'Założenia i wyniki'!$E$8*Znorm.Profile!C6328*(1+'Założenia i wyniki'!$E$10/100)^24</f>
        <v>0.41270635</v>
      </c>
      <c r="D6328">
        <f t="shared" si="294"/>
        <v>0.23592075471698112</v>
      </c>
      <c r="E6328">
        <f t="shared" si="295"/>
        <v>0</v>
      </c>
      <c r="F6328">
        <f t="shared" si="296"/>
        <v>0.17678559528301888</v>
      </c>
    </row>
    <row r="6329" spans="1:6" x14ac:dyDescent="0.25">
      <c r="A6329">
        <v>6320</v>
      </c>
      <c r="B6329">
        <f>'Założenia i wyniki'!$E$6*Znorm.Profile!B6329*((100-(24*'Założenia i wyniki'!$E$9))/100)</f>
        <v>0.7808633962264151</v>
      </c>
      <c r="C6329">
        <f>'Założenia i wyniki'!$E$8*Znorm.Profile!C6329*(1+'Założenia i wyniki'!$E$10/100)^24</f>
        <v>0.42295260000000001</v>
      </c>
      <c r="D6329">
        <f t="shared" si="294"/>
        <v>0.42295260000000001</v>
      </c>
      <c r="E6329">
        <f t="shared" si="295"/>
        <v>0.35791079622641508</v>
      </c>
      <c r="F6329">
        <f t="shared" si="296"/>
        <v>0</v>
      </c>
    </row>
    <row r="6330" spans="1:6" x14ac:dyDescent="0.25">
      <c r="A6330">
        <v>6321</v>
      </c>
      <c r="B6330">
        <f>'Założenia i wyniki'!$E$6*Znorm.Profile!B6330*((100-(24*'Założenia i wyniki'!$E$9))/100)</f>
        <v>1.2835766037735847</v>
      </c>
      <c r="C6330">
        <f>'Założenia i wyniki'!$E$8*Znorm.Profile!C6330*(1+'Założenia i wyniki'!$E$10/100)^24</f>
        <v>0.42792470000000005</v>
      </c>
      <c r="D6330">
        <f t="shared" si="294"/>
        <v>0.42792470000000005</v>
      </c>
      <c r="E6330">
        <f t="shared" si="295"/>
        <v>0.85565190377358469</v>
      </c>
      <c r="F6330">
        <f t="shared" si="296"/>
        <v>0</v>
      </c>
    </row>
    <row r="6331" spans="1:6" x14ac:dyDescent="0.25">
      <c r="A6331">
        <v>6322</v>
      </c>
      <c r="B6331">
        <f>'Założenia i wyniki'!$E$6*Znorm.Profile!B6331*((100-(24*'Założenia i wyniki'!$E$9))/100)</f>
        <v>1.6582294339622639</v>
      </c>
      <c r="C6331">
        <f>'Założenia i wyniki'!$E$8*Znorm.Profile!C6331*(1+'Założenia i wyniki'!$E$10/100)^24</f>
        <v>0.4168171</v>
      </c>
      <c r="D6331">
        <f t="shared" si="294"/>
        <v>0.4168171</v>
      </c>
      <c r="E6331">
        <f t="shared" si="295"/>
        <v>1.2414123339622638</v>
      </c>
      <c r="F6331">
        <f t="shared" si="296"/>
        <v>0</v>
      </c>
    </row>
    <row r="6332" spans="1:6" x14ac:dyDescent="0.25">
      <c r="A6332">
        <v>6323</v>
      </c>
      <c r="B6332">
        <f>'Założenia i wyniki'!$E$6*Znorm.Profile!B6332*((100-(24*'Założenia i wyniki'!$E$9))/100)</f>
        <v>1.8478045283018865</v>
      </c>
      <c r="C6332">
        <f>'Założenia i wyniki'!$E$8*Znorm.Profile!C6332*(1+'Założenia i wyniki'!$E$10/100)^24</f>
        <v>0.40975060000000002</v>
      </c>
      <c r="D6332">
        <f t="shared" si="294"/>
        <v>0.40975060000000002</v>
      </c>
      <c r="E6332">
        <f t="shared" si="295"/>
        <v>1.4380539283018865</v>
      </c>
      <c r="F6332">
        <f t="shared" si="296"/>
        <v>0</v>
      </c>
    </row>
    <row r="6333" spans="1:6" x14ac:dyDescent="0.25">
      <c r="A6333">
        <v>6324</v>
      </c>
      <c r="B6333">
        <f>'Założenia i wyniki'!$E$6*Znorm.Profile!B6333*((100-(24*'Założenia i wyniki'!$E$9))/100)</f>
        <v>1.8936928301886793</v>
      </c>
      <c r="C6333">
        <f>'Założenia i wyniki'!$E$8*Znorm.Profile!C6333*(1+'Założenia i wyniki'!$E$10/100)^24</f>
        <v>0.39970385000000003</v>
      </c>
      <c r="D6333">
        <f t="shared" si="294"/>
        <v>0.39970385000000003</v>
      </c>
      <c r="E6333">
        <f t="shared" si="295"/>
        <v>1.4939889801886792</v>
      </c>
      <c r="F6333">
        <f t="shared" si="296"/>
        <v>0</v>
      </c>
    </row>
    <row r="6334" spans="1:6" x14ac:dyDescent="0.25">
      <c r="A6334">
        <v>6325</v>
      </c>
      <c r="B6334">
        <f>'Założenia i wyniki'!$E$6*Znorm.Profile!B6334*((100-(24*'Założenia i wyniki'!$E$9))/100)</f>
        <v>1.800696603773585</v>
      </c>
      <c r="C6334">
        <f>'Założenia i wyniki'!$E$8*Znorm.Profile!C6334*(1+'Założenia i wyniki'!$E$10/100)^24</f>
        <v>0.39738194999999998</v>
      </c>
      <c r="D6334">
        <f t="shared" si="294"/>
        <v>0.39738194999999998</v>
      </c>
      <c r="E6334">
        <f t="shared" si="295"/>
        <v>1.403314653773585</v>
      </c>
      <c r="F6334">
        <f t="shared" si="296"/>
        <v>0</v>
      </c>
    </row>
    <row r="6335" spans="1:6" x14ac:dyDescent="0.25">
      <c r="A6335">
        <v>6326</v>
      </c>
      <c r="B6335">
        <f>'Założenia i wyniki'!$E$6*Znorm.Profile!B6335*((100-(24*'Założenia i wyniki'!$E$9))/100)</f>
        <v>1.5689683018867926</v>
      </c>
      <c r="C6335">
        <f>'Założenia i wyniki'!$E$8*Znorm.Profile!C6335*(1+'Założenia i wyniki'!$E$10/100)^24</f>
        <v>0.40237855</v>
      </c>
      <c r="D6335">
        <f t="shared" si="294"/>
        <v>0.40237855</v>
      </c>
      <c r="E6335">
        <f t="shared" si="295"/>
        <v>1.1665897518867925</v>
      </c>
      <c r="F6335">
        <f t="shared" si="296"/>
        <v>0</v>
      </c>
    </row>
    <row r="6336" spans="1:6" x14ac:dyDescent="0.25">
      <c r="A6336">
        <v>6327</v>
      </c>
      <c r="B6336">
        <f>'Założenia i wyniki'!$E$6*Znorm.Profile!B6336*((100-(24*'Założenia i wyniki'!$E$9))/100)</f>
        <v>1.2145154716981132</v>
      </c>
      <c r="C6336">
        <f>'Założenia i wyniki'!$E$8*Znorm.Profile!C6336*(1+'Założenia i wyniki'!$E$10/100)^24</f>
        <v>0.42862365000000008</v>
      </c>
      <c r="D6336">
        <f t="shared" si="294"/>
        <v>0.42862365000000008</v>
      </c>
      <c r="E6336">
        <f t="shared" si="295"/>
        <v>0.78589182169811322</v>
      </c>
      <c r="F6336">
        <f t="shared" si="296"/>
        <v>0</v>
      </c>
    </row>
    <row r="6337" spans="1:6" x14ac:dyDescent="0.25">
      <c r="A6337">
        <v>6328</v>
      </c>
      <c r="B6337">
        <f>'Założenia i wyniki'!$E$6*Znorm.Profile!B6337*((100-(24*'Założenia i wyniki'!$E$9))/100)</f>
        <v>0.72803086792452831</v>
      </c>
      <c r="C6337">
        <f>'Założenia i wyniki'!$E$8*Znorm.Profile!C6337*(1+'Założenia i wyniki'!$E$10/100)^24</f>
        <v>0.44219034999999995</v>
      </c>
      <c r="D6337">
        <f t="shared" si="294"/>
        <v>0.44219034999999995</v>
      </c>
      <c r="E6337">
        <f t="shared" si="295"/>
        <v>0.28584051792452836</v>
      </c>
      <c r="F6337">
        <f t="shared" si="296"/>
        <v>0</v>
      </c>
    </row>
    <row r="6338" spans="1:6" x14ac:dyDescent="0.25">
      <c r="A6338">
        <v>6329</v>
      </c>
      <c r="B6338">
        <f>'Założenia i wyniki'!$E$6*Znorm.Profile!B6338*((100-(24*'Założenia i wyniki'!$E$9))/100)</f>
        <v>0.20754166037735847</v>
      </c>
      <c r="C6338">
        <f>'Założenia i wyniki'!$E$8*Znorm.Profile!C6338*(1+'Założenia i wyniki'!$E$10/100)^24</f>
        <v>0.48501775000000008</v>
      </c>
      <c r="D6338">
        <f t="shared" si="294"/>
        <v>0.20754166037735847</v>
      </c>
      <c r="E6338">
        <f t="shared" si="295"/>
        <v>0</v>
      </c>
      <c r="F6338">
        <f t="shared" si="296"/>
        <v>0.27747608962264159</v>
      </c>
    </row>
    <row r="6339" spans="1:6" x14ac:dyDescent="0.25">
      <c r="A6339">
        <v>6330</v>
      </c>
      <c r="B6339">
        <f>'Założenia i wyniki'!$E$6*Znorm.Profile!B6339*((100-(24*'Założenia i wyniki'!$E$9))/100)</f>
        <v>0</v>
      </c>
      <c r="C6339">
        <f>'Założenia i wyniki'!$E$8*Znorm.Profile!C6339*(1+'Założenia i wyniki'!$E$10/100)^24</f>
        <v>0.54406100000000002</v>
      </c>
      <c r="D6339">
        <f t="shared" si="294"/>
        <v>0</v>
      </c>
      <c r="E6339">
        <f t="shared" si="295"/>
        <v>0</v>
      </c>
      <c r="F6339">
        <f t="shared" si="296"/>
        <v>0.54406100000000002</v>
      </c>
    </row>
    <row r="6340" spans="1:6" x14ac:dyDescent="0.25">
      <c r="A6340">
        <v>6331</v>
      </c>
      <c r="B6340">
        <f>'Założenia i wyniki'!$E$6*Znorm.Profile!B6340*((100-(24*'Założenia i wyniki'!$E$9))/100)</f>
        <v>0</v>
      </c>
      <c r="C6340">
        <f>'Założenia i wyniki'!$E$8*Znorm.Profile!C6340*(1+'Założenia i wyniki'!$E$10/100)^24</f>
        <v>0.60598230000000008</v>
      </c>
      <c r="D6340">
        <f t="shared" si="294"/>
        <v>0</v>
      </c>
      <c r="E6340">
        <f t="shared" si="295"/>
        <v>0</v>
      </c>
      <c r="F6340">
        <f t="shared" si="296"/>
        <v>0.60598230000000008</v>
      </c>
    </row>
    <row r="6341" spans="1:6" x14ac:dyDescent="0.25">
      <c r="A6341">
        <v>6332</v>
      </c>
      <c r="B6341">
        <f>'Założenia i wyniki'!$E$6*Znorm.Profile!B6341*((100-(24*'Założenia i wyniki'!$E$9))/100)</f>
        <v>0</v>
      </c>
      <c r="C6341">
        <f>'Założenia i wyniki'!$E$8*Znorm.Profile!C6341*(1+'Założenia i wyniki'!$E$10/100)^24</f>
        <v>0.58155475000000001</v>
      </c>
      <c r="D6341">
        <f t="shared" si="294"/>
        <v>0</v>
      </c>
      <c r="E6341">
        <f t="shared" si="295"/>
        <v>0</v>
      </c>
      <c r="F6341">
        <f t="shared" si="296"/>
        <v>0.58155475000000001</v>
      </c>
    </row>
    <row r="6342" spans="1:6" x14ac:dyDescent="0.25">
      <c r="A6342">
        <v>6333</v>
      </c>
      <c r="B6342">
        <f>'Założenia i wyniki'!$E$6*Znorm.Profile!B6342*((100-(24*'Założenia i wyniki'!$E$9))/100)</f>
        <v>0</v>
      </c>
      <c r="C6342">
        <f>'Założenia i wyniki'!$E$8*Znorm.Profile!C6342*(1+'Założenia i wyniki'!$E$10/100)^24</f>
        <v>0.49945210000000007</v>
      </c>
      <c r="D6342">
        <f t="shared" si="294"/>
        <v>0</v>
      </c>
      <c r="E6342">
        <f t="shared" si="295"/>
        <v>0</v>
      </c>
      <c r="F6342">
        <f t="shared" si="296"/>
        <v>0.49945210000000007</v>
      </c>
    </row>
    <row r="6343" spans="1:6" x14ac:dyDescent="0.25">
      <c r="A6343">
        <v>6334</v>
      </c>
      <c r="B6343">
        <f>'Założenia i wyniki'!$E$6*Znorm.Profile!B6343*((100-(24*'Założenia i wyniki'!$E$9))/100)</f>
        <v>0</v>
      </c>
      <c r="C6343">
        <f>'Założenia i wyniki'!$E$8*Znorm.Profile!C6343*(1+'Założenia i wyniki'!$E$10/100)^24</f>
        <v>0.39613769999999998</v>
      </c>
      <c r="D6343">
        <f t="shared" si="294"/>
        <v>0</v>
      </c>
      <c r="E6343">
        <f t="shared" si="295"/>
        <v>0</v>
      </c>
      <c r="F6343">
        <f t="shared" si="296"/>
        <v>0.39613769999999998</v>
      </c>
    </row>
    <row r="6344" spans="1:6" x14ac:dyDescent="0.25">
      <c r="A6344">
        <v>6335</v>
      </c>
      <c r="B6344">
        <f>'Założenia i wyniki'!$E$6*Znorm.Profile!B6344*((100-(24*'Założenia i wyniki'!$E$9))/100)</f>
        <v>0</v>
      </c>
      <c r="C6344">
        <f>'Założenia i wyniki'!$E$8*Znorm.Profile!C6344*(1+'Założenia i wyniki'!$E$10/100)^24</f>
        <v>0.30551885000000001</v>
      </c>
      <c r="D6344">
        <f t="shared" si="294"/>
        <v>0</v>
      </c>
      <c r="E6344">
        <f t="shared" si="295"/>
        <v>0</v>
      </c>
      <c r="F6344">
        <f t="shared" si="296"/>
        <v>0.30551885000000001</v>
      </c>
    </row>
    <row r="6345" spans="1:6" x14ac:dyDescent="0.25">
      <c r="A6345">
        <v>6336</v>
      </c>
      <c r="B6345">
        <f>'Założenia i wyniki'!$E$6*Znorm.Profile!B6345*((100-(24*'Założenia i wyniki'!$E$9))/100)</f>
        <v>0</v>
      </c>
      <c r="C6345">
        <f>'Założenia i wyniki'!$E$8*Znorm.Profile!C6345*(1+'Założenia i wyniki'!$E$10/100)^24</f>
        <v>0.24348134999999999</v>
      </c>
      <c r="D6345">
        <f t="shared" si="294"/>
        <v>0</v>
      </c>
      <c r="E6345">
        <f t="shared" si="295"/>
        <v>0</v>
      </c>
      <c r="F6345">
        <f t="shared" si="296"/>
        <v>0.24348134999999999</v>
      </c>
    </row>
    <row r="6346" spans="1:6" x14ac:dyDescent="0.25">
      <c r="A6346">
        <v>6337</v>
      </c>
      <c r="B6346">
        <f>'Założenia i wyniki'!$E$6*Znorm.Profile!B6346*((100-(24*'Założenia i wyniki'!$E$9))/100)</f>
        <v>0</v>
      </c>
      <c r="C6346">
        <f>'Założenia i wyniki'!$E$8*Znorm.Profile!C6346*(1+'Założenia i wyniki'!$E$10/100)^24</f>
        <v>0.21206220000000001</v>
      </c>
      <c r="D6346">
        <f t="shared" si="294"/>
        <v>0</v>
      </c>
      <c r="E6346">
        <f t="shared" si="295"/>
        <v>0</v>
      </c>
      <c r="F6346">
        <f t="shared" si="296"/>
        <v>0.21206220000000001</v>
      </c>
    </row>
    <row r="6347" spans="1:6" x14ac:dyDescent="0.25">
      <c r="A6347">
        <v>6338</v>
      </c>
      <c r="B6347">
        <f>'Założenia i wyniki'!$E$6*Znorm.Profile!B6347*((100-(24*'Założenia i wyniki'!$E$9))/100)</f>
        <v>0</v>
      </c>
      <c r="C6347">
        <f>'Założenia i wyniki'!$E$8*Znorm.Profile!C6347*(1+'Założenia i wyniki'!$E$10/100)^24</f>
        <v>0.20101094999999999</v>
      </c>
      <c r="D6347">
        <f t="shared" ref="D6347:D6410" si="297">IF(B6347&lt;=C6347,B6347,C6347)</f>
        <v>0</v>
      </c>
      <c r="E6347">
        <f t="shared" ref="E6347:E6410" si="298">IF(B6347&gt;C6347,B6347-C6347,0)</f>
        <v>0</v>
      </c>
      <c r="F6347">
        <f t="shared" ref="F6347:F6410" si="299">IF(B6347&lt;C6347,C6347-B6347,0)</f>
        <v>0.20101094999999999</v>
      </c>
    </row>
    <row r="6348" spans="1:6" x14ac:dyDescent="0.25">
      <c r="A6348">
        <v>6339</v>
      </c>
      <c r="B6348">
        <f>'Założenia i wyniki'!$E$6*Znorm.Profile!B6348*((100-(24*'Założenia i wyniki'!$E$9))/100)</f>
        <v>0</v>
      </c>
      <c r="C6348">
        <f>'Założenia i wyniki'!$E$8*Znorm.Profile!C6348*(1+'Założenia i wyniki'!$E$10/100)^24</f>
        <v>0.20661795000000002</v>
      </c>
      <c r="D6348">
        <f t="shared" si="297"/>
        <v>0</v>
      </c>
      <c r="E6348">
        <f t="shared" si="298"/>
        <v>0</v>
      </c>
      <c r="F6348">
        <f t="shared" si="299"/>
        <v>0.20661795000000002</v>
      </c>
    </row>
    <row r="6349" spans="1:6" x14ac:dyDescent="0.25">
      <c r="A6349">
        <v>6340</v>
      </c>
      <c r="B6349">
        <f>'Założenia i wyniki'!$E$6*Znorm.Profile!B6349*((100-(24*'Założenia i wyniki'!$E$9))/100)</f>
        <v>0</v>
      </c>
      <c r="C6349">
        <f>'Założenia i wyniki'!$E$8*Znorm.Profile!C6349*(1+'Założenia i wyniki'!$E$10/100)^24</f>
        <v>0.22995035000000003</v>
      </c>
      <c r="D6349">
        <f t="shared" si="297"/>
        <v>0</v>
      </c>
      <c r="E6349">
        <f t="shared" si="298"/>
        <v>0</v>
      </c>
      <c r="F6349">
        <f t="shared" si="299"/>
        <v>0.22995035000000003</v>
      </c>
    </row>
    <row r="6350" spans="1:6" x14ac:dyDescent="0.25">
      <c r="A6350">
        <v>6341</v>
      </c>
      <c r="B6350">
        <f>'Założenia i wyniki'!$E$6*Znorm.Profile!B6350*((100-(24*'Założenia i wyniki'!$E$9))/100)</f>
        <v>0</v>
      </c>
      <c r="C6350">
        <f>'Założenia i wyniki'!$E$8*Znorm.Profile!C6350*(1+'Założenia i wyniki'!$E$10/100)^24</f>
        <v>0.28531650000000003</v>
      </c>
      <c r="D6350">
        <f t="shared" si="297"/>
        <v>0</v>
      </c>
      <c r="E6350">
        <f t="shared" si="298"/>
        <v>0</v>
      </c>
      <c r="F6350">
        <f t="shared" si="299"/>
        <v>0.28531650000000003</v>
      </c>
    </row>
    <row r="6351" spans="1:6" x14ac:dyDescent="0.25">
      <c r="A6351">
        <v>6342</v>
      </c>
      <c r="B6351">
        <f>'Założenia i wyniki'!$E$6*Znorm.Profile!B6351*((100-(24*'Założenia i wyniki'!$E$9))/100)</f>
        <v>0</v>
      </c>
      <c r="C6351">
        <f>'Założenia i wyniki'!$E$8*Znorm.Profile!C6351*(1+'Założenia i wyniki'!$E$10/100)^24</f>
        <v>0.36754724999999999</v>
      </c>
      <c r="D6351">
        <f t="shared" si="297"/>
        <v>0</v>
      </c>
      <c r="E6351">
        <f t="shared" si="298"/>
        <v>0</v>
      </c>
      <c r="F6351">
        <f t="shared" si="299"/>
        <v>0.36754724999999999</v>
      </c>
    </row>
    <row r="6352" spans="1:6" x14ac:dyDescent="0.25">
      <c r="A6352">
        <v>6343</v>
      </c>
      <c r="B6352">
        <f>'Założenia i wyniki'!$E$6*Znorm.Profile!B6352*((100-(24*'Założenia i wyniki'!$E$9))/100)</f>
        <v>0.22248966037735846</v>
      </c>
      <c r="C6352">
        <f>'Założenia i wyniki'!$E$8*Znorm.Profile!C6352*(1+'Założenia i wyniki'!$E$10/100)^24</f>
        <v>0.41849605000000001</v>
      </c>
      <c r="D6352">
        <f t="shared" si="297"/>
        <v>0.22248966037735846</v>
      </c>
      <c r="E6352">
        <f t="shared" si="298"/>
        <v>0</v>
      </c>
      <c r="F6352">
        <f t="shared" si="299"/>
        <v>0.19600638962264155</v>
      </c>
    </row>
    <row r="6353" spans="1:6" x14ac:dyDescent="0.25">
      <c r="A6353">
        <v>6344</v>
      </c>
      <c r="B6353">
        <f>'Założenia i wyniki'!$E$6*Znorm.Profile!B6353*((100-(24*'Założenia i wyniki'!$E$9))/100)</f>
        <v>0.33005275471698109</v>
      </c>
      <c r="C6353">
        <f>'Założenia i wyniki'!$E$8*Znorm.Profile!C6353*(1+'Założenia i wyniki'!$E$10/100)^24</f>
        <v>0.42872444999999998</v>
      </c>
      <c r="D6353">
        <f t="shared" si="297"/>
        <v>0.33005275471698109</v>
      </c>
      <c r="E6353">
        <f t="shared" si="298"/>
        <v>0</v>
      </c>
      <c r="F6353">
        <f t="shared" si="299"/>
        <v>9.867169528301889E-2</v>
      </c>
    </row>
    <row r="6354" spans="1:6" x14ac:dyDescent="0.25">
      <c r="A6354">
        <v>6345</v>
      </c>
      <c r="B6354">
        <f>'Założenia i wyniki'!$E$6*Znorm.Profile!B6354*((100-(24*'Założenia i wyniki'!$E$9))/100)</f>
        <v>0.35750188679245276</v>
      </c>
      <c r="C6354">
        <f>'Założenia i wyniki'!$E$8*Znorm.Profile!C6354*(1+'Założenia i wyniki'!$E$10/100)^24</f>
        <v>0.42153964999999999</v>
      </c>
      <c r="D6354">
        <f t="shared" si="297"/>
        <v>0.35750188679245276</v>
      </c>
      <c r="E6354">
        <f t="shared" si="298"/>
        <v>0</v>
      </c>
      <c r="F6354">
        <f t="shared" si="299"/>
        <v>6.4037763207547227E-2</v>
      </c>
    </row>
    <row r="6355" spans="1:6" x14ac:dyDescent="0.25">
      <c r="A6355">
        <v>6346</v>
      </c>
      <c r="B6355">
        <f>'Założenia i wyniki'!$E$6*Znorm.Profile!B6355*((100-(24*'Założenia i wyniki'!$E$9))/100)</f>
        <v>0.83079169811320752</v>
      </c>
      <c r="C6355">
        <f>'Założenia i wyniki'!$E$8*Znorm.Profile!C6355*(1+'Założenia i wyniki'!$E$10/100)^24</f>
        <v>0.40288744999999998</v>
      </c>
      <c r="D6355">
        <f t="shared" si="297"/>
        <v>0.40288744999999998</v>
      </c>
      <c r="E6355">
        <f t="shared" si="298"/>
        <v>0.42790424811320754</v>
      </c>
      <c r="F6355">
        <f t="shared" si="299"/>
        <v>0</v>
      </c>
    </row>
    <row r="6356" spans="1:6" x14ac:dyDescent="0.25">
      <c r="A6356">
        <v>6347</v>
      </c>
      <c r="B6356">
        <f>'Założenia i wyniki'!$E$6*Znorm.Profile!B6356*((100-(24*'Założenia i wyniki'!$E$9))/100)</f>
        <v>1.8724256603773586</v>
      </c>
      <c r="C6356">
        <f>'Założenia i wyniki'!$E$8*Znorm.Profile!C6356*(1+'Założenia i wyniki'!$E$10/100)^24</f>
        <v>0.41072640000000005</v>
      </c>
      <c r="D6356">
        <f t="shared" si="297"/>
        <v>0.41072640000000005</v>
      </c>
      <c r="E6356">
        <f t="shared" si="298"/>
        <v>1.4616992603773586</v>
      </c>
      <c r="F6356">
        <f t="shared" si="299"/>
        <v>0</v>
      </c>
    </row>
    <row r="6357" spans="1:6" x14ac:dyDescent="0.25">
      <c r="A6357">
        <v>6348</v>
      </c>
      <c r="B6357">
        <f>'Założenia i wyniki'!$E$6*Znorm.Profile!B6357*((100-(24*'Założenia i wyniki'!$E$9))/100)</f>
        <v>1.2866256603773585</v>
      </c>
      <c r="C6357">
        <f>'Założenia i wyniki'!$E$8*Znorm.Profile!C6357*(1+'Założenia i wyniki'!$E$10/100)^24</f>
        <v>0.39752999999999999</v>
      </c>
      <c r="D6357">
        <f t="shared" si="297"/>
        <v>0.39752999999999999</v>
      </c>
      <c r="E6357">
        <f t="shared" si="298"/>
        <v>0.88909566037735854</v>
      </c>
      <c r="F6357">
        <f t="shared" si="299"/>
        <v>0</v>
      </c>
    </row>
    <row r="6358" spans="1:6" x14ac:dyDescent="0.25">
      <c r="A6358">
        <v>6349</v>
      </c>
      <c r="B6358">
        <f>'Założenia i wyniki'!$E$6*Znorm.Profile!B6358*((100-(24*'Założenia i wyniki'!$E$9))/100)</f>
        <v>0.81615622641509433</v>
      </c>
      <c r="C6358">
        <f>'Założenia i wyniki'!$E$8*Znorm.Profile!C6358*(1+'Założenia i wyniki'!$E$10/100)^24</f>
        <v>0.39603025000000003</v>
      </c>
      <c r="D6358">
        <f t="shared" si="297"/>
        <v>0.39603025000000003</v>
      </c>
      <c r="E6358">
        <f t="shared" si="298"/>
        <v>0.4201259764150943</v>
      </c>
      <c r="F6358">
        <f t="shared" si="299"/>
        <v>0</v>
      </c>
    </row>
    <row r="6359" spans="1:6" x14ac:dyDescent="0.25">
      <c r="A6359">
        <v>6350</v>
      </c>
      <c r="B6359">
        <f>'Założenia i wyniki'!$E$6*Znorm.Profile!B6359*((100-(24*'Założenia i wyniki'!$E$9))/100)</f>
        <v>1.4195645283018867</v>
      </c>
      <c r="C6359">
        <f>'Założenia i wyniki'!$E$8*Znorm.Profile!C6359*(1+'Założenia i wyniki'!$E$10/100)^24</f>
        <v>0.40338760000000001</v>
      </c>
      <c r="D6359">
        <f t="shared" si="297"/>
        <v>0.40338760000000001</v>
      </c>
      <c r="E6359">
        <f t="shared" si="298"/>
        <v>1.0161769283018867</v>
      </c>
      <c r="F6359">
        <f t="shared" si="299"/>
        <v>0</v>
      </c>
    </row>
    <row r="6360" spans="1:6" x14ac:dyDescent="0.25">
      <c r="A6360">
        <v>6351</v>
      </c>
      <c r="B6360">
        <f>'Założenia i wyniki'!$E$6*Znorm.Profile!B6360*((100-(24*'Założenia i wyniki'!$E$9))/100)</f>
        <v>1.2055207547169811</v>
      </c>
      <c r="C6360">
        <f>'Założenia i wyniki'!$E$8*Znorm.Profile!C6360*(1+'Założenia i wyniki'!$E$10/100)^24</f>
        <v>0.42560385000000001</v>
      </c>
      <c r="D6360">
        <f t="shared" si="297"/>
        <v>0.42560385000000001</v>
      </c>
      <c r="E6360">
        <f t="shared" si="298"/>
        <v>0.77991690471698105</v>
      </c>
      <c r="F6360">
        <f t="shared" si="299"/>
        <v>0</v>
      </c>
    </row>
    <row r="6361" spans="1:6" x14ac:dyDescent="0.25">
      <c r="A6361">
        <v>6352</v>
      </c>
      <c r="B6361">
        <f>'Założenia i wyniki'!$E$6*Znorm.Profile!B6361*((100-(24*'Założenia i wyniki'!$E$9))/100)</f>
        <v>0.70823486792452828</v>
      </c>
      <c r="C6361">
        <f>'Założenia i wyniki'!$E$8*Znorm.Profile!C6361*(1+'Założenia i wyniki'!$E$10/100)^24</f>
        <v>0.44660875</v>
      </c>
      <c r="D6361">
        <f t="shared" si="297"/>
        <v>0.44660875</v>
      </c>
      <c r="E6361">
        <f t="shared" si="298"/>
        <v>0.26162611792452828</v>
      </c>
      <c r="F6361">
        <f t="shared" si="299"/>
        <v>0</v>
      </c>
    </row>
    <row r="6362" spans="1:6" x14ac:dyDescent="0.25">
      <c r="A6362">
        <v>6353</v>
      </c>
      <c r="B6362">
        <f>'Założenia i wyniki'!$E$6*Znorm.Profile!B6362*((100-(24*'Założenia i wyniki'!$E$9))/100)</f>
        <v>0.19088618867924523</v>
      </c>
      <c r="C6362">
        <f>'Założenia i wyniki'!$E$8*Znorm.Profile!C6362*(1+'Założenia i wyniki'!$E$10/100)^24</f>
        <v>0.49130339999999995</v>
      </c>
      <c r="D6362">
        <f t="shared" si="297"/>
        <v>0.19088618867924523</v>
      </c>
      <c r="E6362">
        <f t="shared" si="298"/>
        <v>0</v>
      </c>
      <c r="F6362">
        <f t="shared" si="299"/>
        <v>0.30041721132075472</v>
      </c>
    </row>
    <row r="6363" spans="1:6" x14ac:dyDescent="0.25">
      <c r="A6363">
        <v>6354</v>
      </c>
      <c r="B6363">
        <f>'Założenia i wyniki'!$E$6*Znorm.Profile!B6363*((100-(24*'Założenia i wyniki'!$E$9))/100)</f>
        <v>0</v>
      </c>
      <c r="C6363">
        <f>'Założenia i wyniki'!$E$8*Znorm.Profile!C6363*(1+'Założenia i wyniki'!$E$10/100)^24</f>
        <v>0.55147365000000004</v>
      </c>
      <c r="D6363">
        <f t="shared" si="297"/>
        <v>0</v>
      </c>
      <c r="E6363">
        <f t="shared" si="298"/>
        <v>0</v>
      </c>
      <c r="F6363">
        <f t="shared" si="299"/>
        <v>0.55147365000000004</v>
      </c>
    </row>
    <row r="6364" spans="1:6" x14ac:dyDescent="0.25">
      <c r="A6364">
        <v>6355</v>
      </c>
      <c r="B6364">
        <f>'Założenia i wyniki'!$E$6*Znorm.Profile!B6364*((100-(24*'Założenia i wyniki'!$E$9))/100)</f>
        <v>0</v>
      </c>
      <c r="C6364">
        <f>'Założenia i wyniki'!$E$8*Znorm.Profile!C6364*(1+'Założenia i wyniki'!$E$10/100)^24</f>
        <v>0.61636365000000004</v>
      </c>
      <c r="D6364">
        <f t="shared" si="297"/>
        <v>0</v>
      </c>
      <c r="E6364">
        <f t="shared" si="298"/>
        <v>0</v>
      </c>
      <c r="F6364">
        <f t="shared" si="299"/>
        <v>0.61636365000000004</v>
      </c>
    </row>
    <row r="6365" spans="1:6" x14ac:dyDescent="0.25">
      <c r="A6365">
        <v>6356</v>
      </c>
      <c r="B6365">
        <f>'Założenia i wyniki'!$E$6*Znorm.Profile!B6365*((100-(24*'Założenia i wyniki'!$E$9))/100)</f>
        <v>0</v>
      </c>
      <c r="C6365">
        <f>'Założenia i wyniki'!$E$8*Znorm.Profile!C6365*(1+'Założenia i wyniki'!$E$10/100)^24</f>
        <v>0.58166709999999999</v>
      </c>
      <c r="D6365">
        <f t="shared" si="297"/>
        <v>0</v>
      </c>
      <c r="E6365">
        <f t="shared" si="298"/>
        <v>0</v>
      </c>
      <c r="F6365">
        <f t="shared" si="299"/>
        <v>0.58166709999999999</v>
      </c>
    </row>
    <row r="6366" spans="1:6" x14ac:dyDescent="0.25">
      <c r="A6366">
        <v>6357</v>
      </c>
      <c r="B6366">
        <f>'Założenia i wyniki'!$E$6*Znorm.Profile!B6366*((100-(24*'Założenia i wyniki'!$E$9))/100)</f>
        <v>0</v>
      </c>
      <c r="C6366">
        <f>'Założenia i wyniki'!$E$8*Znorm.Profile!C6366*(1+'Założenia i wyniki'!$E$10/100)^24</f>
        <v>0.50899309999999998</v>
      </c>
      <c r="D6366">
        <f t="shared" si="297"/>
        <v>0</v>
      </c>
      <c r="E6366">
        <f t="shared" si="298"/>
        <v>0</v>
      </c>
      <c r="F6366">
        <f t="shared" si="299"/>
        <v>0.50899309999999998</v>
      </c>
    </row>
    <row r="6367" spans="1:6" x14ac:dyDescent="0.25">
      <c r="A6367">
        <v>6358</v>
      </c>
      <c r="B6367">
        <f>'Założenia i wyniki'!$E$6*Znorm.Profile!B6367*((100-(24*'Założenia i wyniki'!$E$9))/100)</f>
        <v>0</v>
      </c>
      <c r="C6367">
        <f>'Założenia i wyniki'!$E$8*Znorm.Profile!C6367*(1+'Założenia i wyniki'!$E$10/100)^24</f>
        <v>0.40904990000000002</v>
      </c>
      <c r="D6367">
        <f t="shared" si="297"/>
        <v>0</v>
      </c>
      <c r="E6367">
        <f t="shared" si="298"/>
        <v>0</v>
      </c>
      <c r="F6367">
        <f t="shared" si="299"/>
        <v>0.40904990000000002</v>
      </c>
    </row>
    <row r="6368" spans="1:6" x14ac:dyDescent="0.25">
      <c r="A6368">
        <v>6359</v>
      </c>
      <c r="B6368">
        <f>'Założenia i wyniki'!$E$6*Znorm.Profile!B6368*((100-(24*'Założenia i wyniki'!$E$9))/100)</f>
        <v>0</v>
      </c>
      <c r="C6368">
        <f>'Założenia i wyniki'!$E$8*Znorm.Profile!C6368*(1+'Założenia i wyniki'!$E$10/100)^24</f>
        <v>0.30875635000000001</v>
      </c>
      <c r="D6368">
        <f t="shared" si="297"/>
        <v>0</v>
      </c>
      <c r="E6368">
        <f t="shared" si="298"/>
        <v>0</v>
      </c>
      <c r="F6368">
        <f t="shared" si="299"/>
        <v>0.30875635000000001</v>
      </c>
    </row>
    <row r="6369" spans="1:6" x14ac:dyDescent="0.25">
      <c r="A6369">
        <v>6360</v>
      </c>
      <c r="B6369">
        <f>'Założenia i wyniki'!$E$6*Znorm.Profile!B6369*((100-(24*'Założenia i wyniki'!$E$9))/100)</f>
        <v>0</v>
      </c>
      <c r="C6369">
        <f>'Założenia i wyniki'!$E$8*Znorm.Profile!C6369*(1+'Założenia i wyniki'!$E$10/100)^24</f>
        <v>0.23797549999999998</v>
      </c>
      <c r="D6369">
        <f t="shared" si="297"/>
        <v>0</v>
      </c>
      <c r="E6369">
        <f t="shared" si="298"/>
        <v>0</v>
      </c>
      <c r="F6369">
        <f t="shared" si="299"/>
        <v>0.23797549999999998</v>
      </c>
    </row>
    <row r="6370" spans="1:6" x14ac:dyDescent="0.25">
      <c r="A6370">
        <v>6361</v>
      </c>
      <c r="B6370">
        <f>'Założenia i wyniki'!$E$6*Znorm.Profile!B6370*((100-(24*'Założenia i wyniki'!$E$9))/100)</f>
        <v>0</v>
      </c>
      <c r="C6370">
        <f>'Założenia i wyniki'!$E$8*Znorm.Profile!C6370*(1+'Założenia i wyniki'!$E$10/100)^24</f>
        <v>0.21332709999999999</v>
      </c>
      <c r="D6370">
        <f t="shared" si="297"/>
        <v>0</v>
      </c>
      <c r="E6370">
        <f t="shared" si="298"/>
        <v>0</v>
      </c>
      <c r="F6370">
        <f t="shared" si="299"/>
        <v>0.21332709999999999</v>
      </c>
    </row>
    <row r="6371" spans="1:6" x14ac:dyDescent="0.25">
      <c r="A6371">
        <v>6362</v>
      </c>
      <c r="B6371">
        <f>'Założenia i wyniki'!$E$6*Znorm.Profile!B6371*((100-(24*'Założenia i wyniki'!$E$9))/100)</f>
        <v>0</v>
      </c>
      <c r="C6371">
        <f>'Założenia i wyniki'!$E$8*Znorm.Profile!C6371*(1+'Założenia i wyniki'!$E$10/100)^24</f>
        <v>0.20139735000000003</v>
      </c>
      <c r="D6371">
        <f t="shared" si="297"/>
        <v>0</v>
      </c>
      <c r="E6371">
        <f t="shared" si="298"/>
        <v>0</v>
      </c>
      <c r="F6371">
        <f t="shared" si="299"/>
        <v>0.20139735000000003</v>
      </c>
    </row>
    <row r="6372" spans="1:6" x14ac:dyDescent="0.25">
      <c r="A6372">
        <v>6363</v>
      </c>
      <c r="B6372">
        <f>'Założenia i wyniki'!$E$6*Znorm.Profile!B6372*((100-(24*'Założenia i wyniki'!$E$9))/100)</f>
        <v>0</v>
      </c>
      <c r="C6372">
        <f>'Założenia i wyniki'!$E$8*Znorm.Profile!C6372*(1+'Założenia i wyniki'!$E$10/100)^24</f>
        <v>0.20605409999999999</v>
      </c>
      <c r="D6372">
        <f t="shared" si="297"/>
        <v>0</v>
      </c>
      <c r="E6372">
        <f t="shared" si="298"/>
        <v>0</v>
      </c>
      <c r="F6372">
        <f t="shared" si="299"/>
        <v>0.20605409999999999</v>
      </c>
    </row>
    <row r="6373" spans="1:6" x14ac:dyDescent="0.25">
      <c r="A6373">
        <v>6364</v>
      </c>
      <c r="B6373">
        <f>'Założenia i wyniki'!$E$6*Znorm.Profile!B6373*((100-(24*'Założenia i wyniki'!$E$9))/100)</f>
        <v>0</v>
      </c>
      <c r="C6373">
        <f>'Założenia i wyniki'!$E$8*Znorm.Profile!C6373*(1+'Założenia i wyniki'!$E$10/100)^24</f>
        <v>0.22912225</v>
      </c>
      <c r="D6373">
        <f t="shared" si="297"/>
        <v>0</v>
      </c>
      <c r="E6373">
        <f t="shared" si="298"/>
        <v>0</v>
      </c>
      <c r="F6373">
        <f t="shared" si="299"/>
        <v>0.22912225</v>
      </c>
    </row>
    <row r="6374" spans="1:6" x14ac:dyDescent="0.25">
      <c r="A6374">
        <v>6365</v>
      </c>
      <c r="B6374">
        <f>'Założenia i wyniki'!$E$6*Znorm.Profile!B6374*((100-(24*'Założenia i wyniki'!$E$9))/100)</f>
        <v>0</v>
      </c>
      <c r="C6374">
        <f>'Założenia i wyniki'!$E$8*Znorm.Profile!C6374*(1+'Założenia i wyniki'!$E$10/100)^24</f>
        <v>0.28759325000000002</v>
      </c>
      <c r="D6374">
        <f t="shared" si="297"/>
        <v>0</v>
      </c>
      <c r="E6374">
        <f t="shared" si="298"/>
        <v>0</v>
      </c>
      <c r="F6374">
        <f t="shared" si="299"/>
        <v>0.28759325000000002</v>
      </c>
    </row>
    <row r="6375" spans="1:6" x14ac:dyDescent="0.25">
      <c r="A6375">
        <v>6366</v>
      </c>
      <c r="B6375">
        <f>'Założenia i wyniki'!$E$6*Znorm.Profile!B6375*((100-(24*'Założenia i wyniki'!$E$9))/100)</f>
        <v>0</v>
      </c>
      <c r="C6375">
        <f>'Założenia i wyniki'!$E$8*Znorm.Profile!C6375*(1+'Założenia i wyniki'!$E$10/100)^24</f>
        <v>0.36535345000000002</v>
      </c>
      <c r="D6375">
        <f t="shared" si="297"/>
        <v>0</v>
      </c>
      <c r="E6375">
        <f t="shared" si="298"/>
        <v>0</v>
      </c>
      <c r="F6375">
        <f t="shared" si="299"/>
        <v>0.36535345000000002</v>
      </c>
    </row>
    <row r="6376" spans="1:6" x14ac:dyDescent="0.25">
      <c r="A6376">
        <v>6367</v>
      </c>
      <c r="B6376">
        <f>'Założenia i wyniki'!$E$6*Znorm.Profile!B6376*((100-(24*'Założenia i wyniki'!$E$9))/100)</f>
        <v>0.21189418867924528</v>
      </c>
      <c r="C6376">
        <f>'Założenia i wyniki'!$E$8*Znorm.Profile!C6376*(1+'Założenia i wyniki'!$E$10/100)^24</f>
        <v>0.42128484999999999</v>
      </c>
      <c r="D6376">
        <f t="shared" si="297"/>
        <v>0.21189418867924528</v>
      </c>
      <c r="E6376">
        <f t="shared" si="298"/>
        <v>0</v>
      </c>
      <c r="F6376">
        <f t="shared" si="299"/>
        <v>0.20939066132075471</v>
      </c>
    </row>
    <row r="6377" spans="1:6" x14ac:dyDescent="0.25">
      <c r="A6377">
        <v>6368</v>
      </c>
      <c r="B6377">
        <f>'Założenia i wyniki'!$E$6*Znorm.Profile!B6377*((100-(24*'Założenia i wyniki'!$E$9))/100)</f>
        <v>0.73821471698113206</v>
      </c>
      <c r="C6377">
        <f>'Założenia i wyniki'!$E$8*Znorm.Profile!C6377*(1+'Założenia i wyniki'!$E$10/100)^24</f>
        <v>0.42260504999999998</v>
      </c>
      <c r="D6377">
        <f t="shared" si="297"/>
        <v>0.42260504999999998</v>
      </c>
      <c r="E6377">
        <f t="shared" si="298"/>
        <v>0.31560966698113208</v>
      </c>
      <c r="F6377">
        <f t="shared" si="299"/>
        <v>0</v>
      </c>
    </row>
    <row r="6378" spans="1:6" x14ac:dyDescent="0.25">
      <c r="A6378">
        <v>6369</v>
      </c>
      <c r="B6378">
        <f>'Założenia i wyniki'!$E$6*Znorm.Profile!B6378*((100-(24*'Założenia i wyniki'!$E$9))/100)</f>
        <v>1.2506467924528302</v>
      </c>
      <c r="C6378">
        <f>'Założenia i wyniki'!$E$8*Znorm.Profile!C6378*(1+'Założenia i wyniki'!$E$10/100)^24</f>
        <v>0.42026810000000003</v>
      </c>
      <c r="D6378">
        <f t="shared" si="297"/>
        <v>0.42026810000000003</v>
      </c>
      <c r="E6378">
        <f t="shared" si="298"/>
        <v>0.83037869245283014</v>
      </c>
      <c r="F6378">
        <f t="shared" si="299"/>
        <v>0</v>
      </c>
    </row>
    <row r="6379" spans="1:6" x14ac:dyDescent="0.25">
      <c r="A6379">
        <v>6370</v>
      </c>
      <c r="B6379">
        <f>'Założenia i wyniki'!$E$6*Znorm.Profile!B6379*((100-(24*'Założenia i wyniki'!$E$9))/100)</f>
        <v>1.6164573584905657</v>
      </c>
      <c r="C6379">
        <f>'Założenia i wyniki'!$E$8*Znorm.Profile!C6379*(1+'Założenia i wyniki'!$E$10/100)^24</f>
        <v>0.39985154999999994</v>
      </c>
      <c r="D6379">
        <f t="shared" si="297"/>
        <v>0.39985154999999994</v>
      </c>
      <c r="E6379">
        <f t="shared" si="298"/>
        <v>1.2166058084905658</v>
      </c>
      <c r="F6379">
        <f t="shared" si="299"/>
        <v>0</v>
      </c>
    </row>
    <row r="6380" spans="1:6" x14ac:dyDescent="0.25">
      <c r="A6380">
        <v>6371</v>
      </c>
      <c r="B6380">
        <f>'Założenia i wyniki'!$E$6*Znorm.Profile!B6380*((100-(24*'Założenia i wyniki'!$E$9))/100)</f>
        <v>1.8341599999999996</v>
      </c>
      <c r="C6380">
        <f>'Założenia i wyniki'!$E$8*Znorm.Profile!C6380*(1+'Założenia i wyniki'!$E$10/100)^24</f>
        <v>0.40047944999999996</v>
      </c>
      <c r="D6380">
        <f t="shared" si="297"/>
        <v>0.40047944999999996</v>
      </c>
      <c r="E6380">
        <f t="shared" si="298"/>
        <v>1.4336805499999996</v>
      </c>
      <c r="F6380">
        <f t="shared" si="299"/>
        <v>0</v>
      </c>
    </row>
    <row r="6381" spans="1:6" x14ac:dyDescent="0.25">
      <c r="A6381">
        <v>6372</v>
      </c>
      <c r="B6381">
        <f>'Założenia i wyniki'!$E$6*Znorm.Profile!B6381*((100-(24*'Założenia i wyniki'!$E$9))/100)</f>
        <v>1.8829449056603769</v>
      </c>
      <c r="C6381">
        <f>'Założenia i wyniki'!$E$8*Znorm.Profile!C6381*(1+'Założenia i wyniki'!$E$10/100)^24</f>
        <v>0.38788889999999998</v>
      </c>
      <c r="D6381">
        <f t="shared" si="297"/>
        <v>0.38788889999999998</v>
      </c>
      <c r="E6381">
        <f t="shared" si="298"/>
        <v>1.495056005660377</v>
      </c>
      <c r="F6381">
        <f t="shared" si="299"/>
        <v>0</v>
      </c>
    </row>
    <row r="6382" spans="1:6" x14ac:dyDescent="0.25">
      <c r="A6382">
        <v>6373</v>
      </c>
      <c r="B6382">
        <f>'Założenia i wyniki'!$E$6*Znorm.Profile!B6382*((100-(24*'Założenia i wyniki'!$E$9))/100)</f>
        <v>1.8091577358490563</v>
      </c>
      <c r="C6382">
        <f>'Założenia i wyniki'!$E$8*Znorm.Profile!C6382*(1+'Założenia i wyniki'!$E$10/100)^24</f>
        <v>0.38804324999999995</v>
      </c>
      <c r="D6382">
        <f t="shared" si="297"/>
        <v>0.38804324999999995</v>
      </c>
      <c r="E6382">
        <f t="shared" si="298"/>
        <v>1.4211144858490563</v>
      </c>
      <c r="F6382">
        <f t="shared" si="299"/>
        <v>0</v>
      </c>
    </row>
    <row r="6383" spans="1:6" x14ac:dyDescent="0.25">
      <c r="A6383">
        <v>6374</v>
      </c>
      <c r="B6383">
        <f>'Założenia i wyniki'!$E$6*Znorm.Profile!B6383*((100-(24*'Założenia i wyniki'!$E$9))/100)</f>
        <v>1.5624128301886793</v>
      </c>
      <c r="C6383">
        <f>'Założenia i wyniki'!$E$8*Znorm.Profile!C6383*(1+'Założenia i wyniki'!$E$10/100)^24</f>
        <v>0.39207104999999998</v>
      </c>
      <c r="D6383">
        <f t="shared" si="297"/>
        <v>0.39207104999999998</v>
      </c>
      <c r="E6383">
        <f t="shared" si="298"/>
        <v>1.1703417801886793</v>
      </c>
      <c r="F6383">
        <f t="shared" si="299"/>
        <v>0</v>
      </c>
    </row>
    <row r="6384" spans="1:6" x14ac:dyDescent="0.25">
      <c r="A6384">
        <v>6375</v>
      </c>
      <c r="B6384">
        <f>'Założenia i wyniki'!$E$6*Znorm.Profile!B6384*((100-(24*'Założenia i wyniki'!$E$9))/100)</f>
        <v>1.1889033962264151</v>
      </c>
      <c r="C6384">
        <f>'Założenia i wyniki'!$E$8*Znorm.Profile!C6384*(1+'Założenia i wyniki'!$E$10/100)^24</f>
        <v>0.40847940000000005</v>
      </c>
      <c r="D6384">
        <f t="shared" si="297"/>
        <v>0.40847940000000005</v>
      </c>
      <c r="E6384">
        <f t="shared" si="298"/>
        <v>0.78042399622641501</v>
      </c>
      <c r="F6384">
        <f t="shared" si="299"/>
        <v>0</v>
      </c>
    </row>
    <row r="6385" spans="1:6" x14ac:dyDescent="0.25">
      <c r="A6385">
        <v>6376</v>
      </c>
      <c r="B6385">
        <f>'Założenia i wyniki'!$E$6*Znorm.Profile!B6385*((100-(24*'Założenia i wyniki'!$E$9))/100)</f>
        <v>0.69042075471698106</v>
      </c>
      <c r="C6385">
        <f>'Założenia i wyniki'!$E$8*Znorm.Profile!C6385*(1+'Założenia i wyniki'!$E$10/100)^24</f>
        <v>0.42607285</v>
      </c>
      <c r="D6385">
        <f t="shared" si="297"/>
        <v>0.42607285</v>
      </c>
      <c r="E6385">
        <f t="shared" si="298"/>
        <v>0.26434790471698105</v>
      </c>
      <c r="F6385">
        <f t="shared" si="299"/>
        <v>0</v>
      </c>
    </row>
    <row r="6386" spans="1:6" x14ac:dyDescent="0.25">
      <c r="A6386">
        <v>6377</v>
      </c>
      <c r="B6386">
        <f>'Założenia i wyniki'!$E$6*Znorm.Profile!B6386*((100-(24*'Założenia i wyniki'!$E$9))/100)</f>
        <v>0.18446792452830188</v>
      </c>
      <c r="C6386">
        <f>'Założenia i wyniki'!$E$8*Znorm.Profile!C6386*(1+'Założenia i wyniki'!$E$10/100)^24</f>
        <v>0.47403545000000002</v>
      </c>
      <c r="D6386">
        <f t="shared" si="297"/>
        <v>0.18446792452830188</v>
      </c>
      <c r="E6386">
        <f t="shared" si="298"/>
        <v>0</v>
      </c>
      <c r="F6386">
        <f t="shared" si="299"/>
        <v>0.28956752547169817</v>
      </c>
    </row>
    <row r="6387" spans="1:6" x14ac:dyDescent="0.25">
      <c r="A6387">
        <v>6378</v>
      </c>
      <c r="B6387">
        <f>'Założenia i wyniki'!$E$6*Znorm.Profile!B6387*((100-(24*'Założenia i wyniki'!$E$9))/100)</f>
        <v>0</v>
      </c>
      <c r="C6387">
        <f>'Założenia i wyniki'!$E$8*Znorm.Profile!C6387*(1+'Założenia i wyniki'!$E$10/100)^24</f>
        <v>0.54386254999999994</v>
      </c>
      <c r="D6387">
        <f t="shared" si="297"/>
        <v>0</v>
      </c>
      <c r="E6387">
        <f t="shared" si="298"/>
        <v>0</v>
      </c>
      <c r="F6387">
        <f t="shared" si="299"/>
        <v>0.54386254999999994</v>
      </c>
    </row>
    <row r="6388" spans="1:6" x14ac:dyDescent="0.25">
      <c r="A6388">
        <v>6379</v>
      </c>
      <c r="B6388">
        <f>'Założenia i wyniki'!$E$6*Znorm.Profile!B6388*((100-(24*'Założenia i wyniki'!$E$9))/100)</f>
        <v>0</v>
      </c>
      <c r="C6388">
        <f>'Założenia i wyniki'!$E$8*Znorm.Profile!C6388*(1+'Założenia i wyniki'!$E$10/100)^24</f>
        <v>0.60819465000000006</v>
      </c>
      <c r="D6388">
        <f t="shared" si="297"/>
        <v>0</v>
      </c>
      <c r="E6388">
        <f t="shared" si="298"/>
        <v>0</v>
      </c>
      <c r="F6388">
        <f t="shared" si="299"/>
        <v>0.60819465000000006</v>
      </c>
    </row>
    <row r="6389" spans="1:6" x14ac:dyDescent="0.25">
      <c r="A6389">
        <v>6380</v>
      </c>
      <c r="B6389">
        <f>'Założenia i wyniki'!$E$6*Znorm.Profile!B6389*((100-(24*'Założenia i wyniki'!$E$9))/100)</f>
        <v>0</v>
      </c>
      <c r="C6389">
        <f>'Założenia i wyniki'!$E$8*Znorm.Profile!C6389*(1+'Założenia i wyniki'!$E$10/100)^24</f>
        <v>0.57820349999999998</v>
      </c>
      <c r="D6389">
        <f t="shared" si="297"/>
        <v>0</v>
      </c>
      <c r="E6389">
        <f t="shared" si="298"/>
        <v>0</v>
      </c>
      <c r="F6389">
        <f t="shared" si="299"/>
        <v>0.57820349999999998</v>
      </c>
    </row>
    <row r="6390" spans="1:6" x14ac:dyDescent="0.25">
      <c r="A6390">
        <v>6381</v>
      </c>
      <c r="B6390">
        <f>'Założenia i wyniki'!$E$6*Znorm.Profile!B6390*((100-(24*'Założenia i wyniki'!$E$9))/100)</f>
        <v>0</v>
      </c>
      <c r="C6390">
        <f>'Założenia i wyniki'!$E$8*Znorm.Profile!C6390*(1+'Założenia i wyniki'!$E$10/100)^24</f>
        <v>0.50200184999999997</v>
      </c>
      <c r="D6390">
        <f t="shared" si="297"/>
        <v>0</v>
      </c>
      <c r="E6390">
        <f t="shared" si="298"/>
        <v>0</v>
      </c>
      <c r="F6390">
        <f t="shared" si="299"/>
        <v>0.50200184999999997</v>
      </c>
    </row>
    <row r="6391" spans="1:6" x14ac:dyDescent="0.25">
      <c r="A6391">
        <v>6382</v>
      </c>
      <c r="B6391">
        <f>'Założenia i wyniki'!$E$6*Znorm.Profile!B6391*((100-(24*'Założenia i wyniki'!$E$9))/100)</f>
        <v>0</v>
      </c>
      <c r="C6391">
        <f>'Założenia i wyniki'!$E$8*Znorm.Profile!C6391*(1+'Założenia i wyniki'!$E$10/100)^24</f>
        <v>0.39878544999999999</v>
      </c>
      <c r="D6391">
        <f t="shared" si="297"/>
        <v>0</v>
      </c>
      <c r="E6391">
        <f t="shared" si="298"/>
        <v>0</v>
      </c>
      <c r="F6391">
        <f t="shared" si="299"/>
        <v>0.39878544999999999</v>
      </c>
    </row>
    <row r="6392" spans="1:6" x14ac:dyDescent="0.25">
      <c r="A6392">
        <v>6383</v>
      </c>
      <c r="B6392">
        <f>'Założenia i wyniki'!$E$6*Znorm.Profile!B6392*((100-(24*'Założenia i wyniki'!$E$9))/100)</f>
        <v>0</v>
      </c>
      <c r="C6392">
        <f>'Założenia i wyniki'!$E$8*Znorm.Profile!C6392*(1+'Założenia i wyniki'!$E$10/100)^24</f>
        <v>0.30814420000000003</v>
      </c>
      <c r="D6392">
        <f t="shared" si="297"/>
        <v>0</v>
      </c>
      <c r="E6392">
        <f t="shared" si="298"/>
        <v>0</v>
      </c>
      <c r="F6392">
        <f t="shared" si="299"/>
        <v>0.30814420000000003</v>
      </c>
    </row>
    <row r="6393" spans="1:6" x14ac:dyDescent="0.25">
      <c r="A6393">
        <v>6384</v>
      </c>
      <c r="B6393">
        <f>'Założenia i wyniki'!$E$6*Znorm.Profile!B6393*((100-(24*'Założenia i wyniki'!$E$9))/100)</f>
        <v>0</v>
      </c>
      <c r="C6393">
        <f>'Założenia i wyniki'!$E$8*Znorm.Profile!C6393*(1+'Założenia i wyniki'!$E$10/100)^24</f>
        <v>0.24320870000000003</v>
      </c>
      <c r="D6393">
        <f t="shared" si="297"/>
        <v>0</v>
      </c>
      <c r="E6393">
        <f t="shared" si="298"/>
        <v>0</v>
      </c>
      <c r="F6393">
        <f t="shared" si="299"/>
        <v>0.24320870000000003</v>
      </c>
    </row>
    <row r="6394" spans="1:6" x14ac:dyDescent="0.25">
      <c r="A6394">
        <v>6385</v>
      </c>
      <c r="B6394">
        <f>'Założenia i wyniki'!$E$6*Znorm.Profile!B6394*((100-(24*'Założenia i wyniki'!$E$9))/100)</f>
        <v>0</v>
      </c>
      <c r="C6394">
        <f>'Założenia i wyniki'!$E$8*Znorm.Profile!C6394*(1+'Założenia i wyniki'!$E$10/100)^24</f>
        <v>0.21230089999999999</v>
      </c>
      <c r="D6394">
        <f t="shared" si="297"/>
        <v>0</v>
      </c>
      <c r="E6394">
        <f t="shared" si="298"/>
        <v>0</v>
      </c>
      <c r="F6394">
        <f t="shared" si="299"/>
        <v>0.21230089999999999</v>
      </c>
    </row>
    <row r="6395" spans="1:6" x14ac:dyDescent="0.25">
      <c r="A6395">
        <v>6386</v>
      </c>
      <c r="B6395">
        <f>'Założenia i wyniki'!$E$6*Znorm.Profile!B6395*((100-(24*'Założenia i wyniki'!$E$9))/100)</f>
        <v>0</v>
      </c>
      <c r="C6395">
        <f>'Założenia i wyniki'!$E$8*Znorm.Profile!C6395*(1+'Założenia i wyniki'!$E$10/100)^24</f>
        <v>0.20161645</v>
      </c>
      <c r="D6395">
        <f t="shared" si="297"/>
        <v>0</v>
      </c>
      <c r="E6395">
        <f t="shared" si="298"/>
        <v>0</v>
      </c>
      <c r="F6395">
        <f t="shared" si="299"/>
        <v>0.20161645</v>
      </c>
    </row>
    <row r="6396" spans="1:6" x14ac:dyDescent="0.25">
      <c r="A6396">
        <v>6387</v>
      </c>
      <c r="B6396">
        <f>'Założenia i wyniki'!$E$6*Znorm.Profile!B6396*((100-(24*'Założenia i wyniki'!$E$9))/100)</f>
        <v>0</v>
      </c>
      <c r="C6396">
        <f>'Założenia i wyniki'!$E$8*Znorm.Profile!C6396*(1+'Założenia i wyniki'!$E$10/100)^24</f>
        <v>0.20268359999999999</v>
      </c>
      <c r="D6396">
        <f t="shared" si="297"/>
        <v>0</v>
      </c>
      <c r="E6396">
        <f t="shared" si="298"/>
        <v>0</v>
      </c>
      <c r="F6396">
        <f t="shared" si="299"/>
        <v>0.20268359999999999</v>
      </c>
    </row>
    <row r="6397" spans="1:6" x14ac:dyDescent="0.25">
      <c r="A6397">
        <v>6388</v>
      </c>
      <c r="B6397">
        <f>'Założenia i wyniki'!$E$6*Znorm.Profile!B6397*((100-(24*'Założenia i wyniki'!$E$9))/100)</f>
        <v>0</v>
      </c>
      <c r="C6397">
        <f>'Założenia i wyniki'!$E$8*Znorm.Profile!C6397*(1+'Założenia i wyniki'!$E$10/100)^24</f>
        <v>0.22626240000000003</v>
      </c>
      <c r="D6397">
        <f t="shared" si="297"/>
        <v>0</v>
      </c>
      <c r="E6397">
        <f t="shared" si="298"/>
        <v>0</v>
      </c>
      <c r="F6397">
        <f t="shared" si="299"/>
        <v>0.22626240000000003</v>
      </c>
    </row>
    <row r="6398" spans="1:6" x14ac:dyDescent="0.25">
      <c r="A6398">
        <v>6389</v>
      </c>
      <c r="B6398">
        <f>'Założenia i wyniki'!$E$6*Znorm.Profile!B6398*((100-(24*'Założenia i wyniki'!$E$9))/100)</f>
        <v>0</v>
      </c>
      <c r="C6398">
        <f>'Założenia i wyniki'!$E$8*Znorm.Profile!C6398*(1+'Założenia i wyniki'!$E$10/100)^24</f>
        <v>0.29373365000000001</v>
      </c>
      <c r="D6398">
        <f t="shared" si="297"/>
        <v>0</v>
      </c>
      <c r="E6398">
        <f t="shared" si="298"/>
        <v>0</v>
      </c>
      <c r="F6398">
        <f t="shared" si="299"/>
        <v>0.29373365000000001</v>
      </c>
    </row>
    <row r="6399" spans="1:6" x14ac:dyDescent="0.25">
      <c r="A6399">
        <v>6390</v>
      </c>
      <c r="B6399">
        <f>'Założenia i wyniki'!$E$6*Znorm.Profile!B6399*((100-(24*'Założenia i wyniki'!$E$9))/100)</f>
        <v>0</v>
      </c>
      <c r="C6399">
        <f>'Założenia i wyniki'!$E$8*Znorm.Profile!C6399*(1+'Założenia i wyniki'!$E$10/100)^24</f>
        <v>0.37515345</v>
      </c>
      <c r="D6399">
        <f t="shared" si="297"/>
        <v>0</v>
      </c>
      <c r="E6399">
        <f t="shared" si="298"/>
        <v>0</v>
      </c>
      <c r="F6399">
        <f t="shared" si="299"/>
        <v>0.37515345</v>
      </c>
    </row>
    <row r="6400" spans="1:6" x14ac:dyDescent="0.25">
      <c r="A6400">
        <v>6391</v>
      </c>
      <c r="B6400">
        <f>'Założenia i wyniki'!$E$6*Znorm.Profile!B6400*((100-(24*'Założenia i wyniki'!$E$9))/100)</f>
        <v>0.21019433962264147</v>
      </c>
      <c r="C6400">
        <f>'Założenia i wyniki'!$E$8*Znorm.Profile!C6400*(1+'Założenia i wyniki'!$E$10/100)^24</f>
        <v>0.4304209</v>
      </c>
      <c r="D6400">
        <f t="shared" si="297"/>
        <v>0.21019433962264147</v>
      </c>
      <c r="E6400">
        <f t="shared" si="298"/>
        <v>0</v>
      </c>
      <c r="F6400">
        <f t="shared" si="299"/>
        <v>0.22022656037735852</v>
      </c>
    </row>
    <row r="6401" spans="1:6" x14ac:dyDescent="0.25">
      <c r="A6401">
        <v>6392</v>
      </c>
      <c r="B6401">
        <f>'Założenia i wyniki'!$E$6*Znorm.Profile!B6401*((100-(24*'Założenia i wyniki'!$E$9))/100)</f>
        <v>0.73109516981132072</v>
      </c>
      <c r="C6401">
        <f>'Założenia i wyniki'!$E$8*Znorm.Profile!C6401*(1+'Założenia i wyniki'!$E$10/100)^24</f>
        <v>0.43797600000000003</v>
      </c>
      <c r="D6401">
        <f t="shared" si="297"/>
        <v>0.43797600000000003</v>
      </c>
      <c r="E6401">
        <f t="shared" si="298"/>
        <v>0.29311916981132069</v>
      </c>
      <c r="F6401">
        <f t="shared" si="299"/>
        <v>0</v>
      </c>
    </row>
    <row r="6402" spans="1:6" x14ac:dyDescent="0.25">
      <c r="A6402">
        <v>6393</v>
      </c>
      <c r="B6402">
        <f>'Założenia i wyniki'!$E$6*Znorm.Profile!B6402*((100-(24*'Założenia i wyniki'!$E$9))/100)</f>
        <v>1.2543818867924528</v>
      </c>
      <c r="C6402">
        <f>'Założenia i wyniki'!$E$8*Znorm.Profile!C6402*(1+'Założenia i wyniki'!$E$10/100)^24</f>
        <v>0.43636250000000004</v>
      </c>
      <c r="D6402">
        <f t="shared" si="297"/>
        <v>0.43636250000000004</v>
      </c>
      <c r="E6402">
        <f t="shared" si="298"/>
        <v>0.81801938679245279</v>
      </c>
      <c r="F6402">
        <f t="shared" si="299"/>
        <v>0</v>
      </c>
    </row>
    <row r="6403" spans="1:6" x14ac:dyDescent="0.25">
      <c r="A6403">
        <v>6394</v>
      </c>
      <c r="B6403">
        <f>'Założenia i wyniki'!$E$6*Znorm.Profile!B6403*((100-(24*'Założenia i wyniki'!$E$9))/100)</f>
        <v>1.6185916981132076</v>
      </c>
      <c r="C6403">
        <f>'Założenia i wyniki'!$E$8*Znorm.Profile!C6403*(1+'Założenia i wyniki'!$E$10/100)^24</f>
        <v>0.42390669999999997</v>
      </c>
      <c r="D6403">
        <f t="shared" si="297"/>
        <v>0.42390669999999997</v>
      </c>
      <c r="E6403">
        <f t="shared" si="298"/>
        <v>1.1946849981132077</v>
      </c>
      <c r="F6403">
        <f t="shared" si="299"/>
        <v>0</v>
      </c>
    </row>
    <row r="6404" spans="1:6" x14ac:dyDescent="0.25">
      <c r="A6404">
        <v>6395</v>
      </c>
      <c r="B6404">
        <f>'Założenia i wyniki'!$E$6*Znorm.Profile!B6404*((100-(24*'Założenia i wyniki'!$E$9))/100)</f>
        <v>1.8378188679245282</v>
      </c>
      <c r="C6404">
        <f>'Założenia i wyniki'!$E$8*Znorm.Profile!C6404*(1+'Założenia i wyniki'!$E$10/100)^24</f>
        <v>0.41520675000000001</v>
      </c>
      <c r="D6404">
        <f t="shared" si="297"/>
        <v>0.41520675000000001</v>
      </c>
      <c r="E6404">
        <f t="shared" si="298"/>
        <v>1.4226121179245281</v>
      </c>
      <c r="F6404">
        <f t="shared" si="299"/>
        <v>0</v>
      </c>
    </row>
    <row r="6405" spans="1:6" x14ac:dyDescent="0.25">
      <c r="A6405">
        <v>6396</v>
      </c>
      <c r="B6405">
        <f>'Założenia i wyniki'!$E$6*Znorm.Profile!B6405*((100-(24*'Założenia i wyniki'!$E$9))/100)</f>
        <v>1.8795909433962266</v>
      </c>
      <c r="C6405">
        <f>'Założenia i wyniki'!$E$8*Znorm.Profile!C6405*(1+'Założenia i wyniki'!$E$10/100)^24</f>
        <v>0.40503889999999998</v>
      </c>
      <c r="D6405">
        <f t="shared" si="297"/>
        <v>0.40503889999999998</v>
      </c>
      <c r="E6405">
        <f t="shared" si="298"/>
        <v>1.4745520433962267</v>
      </c>
      <c r="F6405">
        <f t="shared" si="299"/>
        <v>0</v>
      </c>
    </row>
    <row r="6406" spans="1:6" x14ac:dyDescent="0.25">
      <c r="A6406">
        <v>6397</v>
      </c>
      <c r="B6406">
        <f>'Założenia i wyniki'!$E$6*Znorm.Profile!B6406*((100-(24*'Założenia i wyniki'!$E$9))/100)</f>
        <v>1.778743396226415</v>
      </c>
      <c r="C6406">
        <f>'Założenia i wyniki'!$E$8*Znorm.Profile!C6406*(1+'Założenia i wyniki'!$E$10/100)^24</f>
        <v>0.40266414999999994</v>
      </c>
      <c r="D6406">
        <f t="shared" si="297"/>
        <v>0.40266414999999994</v>
      </c>
      <c r="E6406">
        <f t="shared" si="298"/>
        <v>1.3760792462264151</v>
      </c>
      <c r="F6406">
        <f t="shared" si="299"/>
        <v>0</v>
      </c>
    </row>
    <row r="6407" spans="1:6" x14ac:dyDescent="0.25">
      <c r="A6407">
        <v>6398</v>
      </c>
      <c r="B6407">
        <f>'Założenia i wyniki'!$E$6*Znorm.Profile!B6407*((100-(24*'Założenia i wyniki'!$E$9))/100)</f>
        <v>1.5079109433962261</v>
      </c>
      <c r="C6407">
        <f>'Założenia i wyniki'!$E$8*Znorm.Profile!C6407*(1+'Założenia i wyniki'!$E$10/100)^24</f>
        <v>0.41312950000000004</v>
      </c>
      <c r="D6407">
        <f t="shared" si="297"/>
        <v>0.41312950000000004</v>
      </c>
      <c r="E6407">
        <f t="shared" si="298"/>
        <v>1.0947814433962262</v>
      </c>
      <c r="F6407">
        <f t="shared" si="299"/>
        <v>0</v>
      </c>
    </row>
    <row r="6408" spans="1:6" x14ac:dyDescent="0.25">
      <c r="A6408">
        <v>6399</v>
      </c>
      <c r="B6408">
        <f>'Założenia i wyniki'!$E$6*Znorm.Profile!B6408*((100-(24*'Założenia i wyniki'!$E$9))/100)</f>
        <v>1.1179366037735847</v>
      </c>
      <c r="C6408">
        <f>'Założenia i wyniki'!$E$8*Znorm.Profile!C6408*(1+'Założenia i wyniki'!$E$10/100)^24</f>
        <v>0.43043175</v>
      </c>
      <c r="D6408">
        <f t="shared" si="297"/>
        <v>0.43043175</v>
      </c>
      <c r="E6408">
        <f t="shared" si="298"/>
        <v>0.68750485377358472</v>
      </c>
      <c r="F6408">
        <f t="shared" si="299"/>
        <v>0</v>
      </c>
    </row>
    <row r="6409" spans="1:6" x14ac:dyDescent="0.25">
      <c r="A6409">
        <v>6400</v>
      </c>
      <c r="B6409">
        <f>'Założenia i wyniki'!$E$6*Znorm.Profile!B6409*((100-(24*'Założenia i wyniki'!$E$9))/100)</f>
        <v>0.60404098113207538</v>
      </c>
      <c r="C6409">
        <f>'Założenia i wyniki'!$E$8*Znorm.Profile!C6409*(1+'Założenia i wyniki'!$E$10/100)^24</f>
        <v>0.45500350000000001</v>
      </c>
      <c r="D6409">
        <f t="shared" si="297"/>
        <v>0.45500350000000001</v>
      </c>
      <c r="E6409">
        <f t="shared" si="298"/>
        <v>0.14903748113207538</v>
      </c>
      <c r="F6409">
        <f t="shared" si="299"/>
        <v>0</v>
      </c>
    </row>
    <row r="6410" spans="1:6" x14ac:dyDescent="0.25">
      <c r="A6410">
        <v>6401</v>
      </c>
      <c r="B6410">
        <f>'Założenia i wyniki'!$E$6*Znorm.Profile!B6410*((100-(24*'Założenia i wyniki'!$E$9))/100)</f>
        <v>0.1407292075471698</v>
      </c>
      <c r="C6410">
        <f>'Założenia i wyniki'!$E$8*Znorm.Profile!C6410*(1+'Założenia i wyniki'!$E$10/100)^24</f>
        <v>0.49148435000000001</v>
      </c>
      <c r="D6410">
        <f t="shared" si="297"/>
        <v>0.1407292075471698</v>
      </c>
      <c r="E6410">
        <f t="shared" si="298"/>
        <v>0</v>
      </c>
      <c r="F6410">
        <f t="shared" si="299"/>
        <v>0.35075514245283024</v>
      </c>
    </row>
    <row r="6411" spans="1:6" x14ac:dyDescent="0.25">
      <c r="A6411">
        <v>6402</v>
      </c>
      <c r="B6411">
        <f>'Założenia i wyniki'!$E$6*Znorm.Profile!B6411*((100-(24*'Założenia i wyniki'!$E$9))/100)</f>
        <v>0</v>
      </c>
      <c r="C6411">
        <f>'Założenia i wyniki'!$E$8*Znorm.Profile!C6411*(1+'Założenia i wyniki'!$E$10/100)^24</f>
        <v>0.56640045000000006</v>
      </c>
      <c r="D6411">
        <f t="shared" ref="D6411:D6474" si="300">IF(B6411&lt;=C6411,B6411,C6411)</f>
        <v>0</v>
      </c>
      <c r="E6411">
        <f t="shared" ref="E6411:E6474" si="301">IF(B6411&gt;C6411,B6411-C6411,0)</f>
        <v>0</v>
      </c>
      <c r="F6411">
        <f t="shared" ref="F6411:F6474" si="302">IF(B6411&lt;C6411,C6411-B6411,0)</f>
        <v>0.56640045000000006</v>
      </c>
    </row>
    <row r="6412" spans="1:6" x14ac:dyDescent="0.25">
      <c r="A6412">
        <v>6403</v>
      </c>
      <c r="B6412">
        <f>'Założenia i wyniki'!$E$6*Znorm.Profile!B6412*((100-(24*'Założenia i wyniki'!$E$9))/100)</f>
        <v>0</v>
      </c>
      <c r="C6412">
        <f>'Założenia i wyniki'!$E$8*Znorm.Profile!C6412*(1+'Założenia i wyniki'!$E$10/100)^24</f>
        <v>0.61490274999999994</v>
      </c>
      <c r="D6412">
        <f t="shared" si="300"/>
        <v>0</v>
      </c>
      <c r="E6412">
        <f t="shared" si="301"/>
        <v>0</v>
      </c>
      <c r="F6412">
        <f t="shared" si="302"/>
        <v>0.61490274999999994</v>
      </c>
    </row>
    <row r="6413" spans="1:6" x14ac:dyDescent="0.25">
      <c r="A6413">
        <v>6404</v>
      </c>
      <c r="B6413">
        <f>'Założenia i wyniki'!$E$6*Znorm.Profile!B6413*((100-(24*'Założenia i wyniki'!$E$9))/100)</f>
        <v>0</v>
      </c>
      <c r="C6413">
        <f>'Założenia i wyniki'!$E$8*Znorm.Profile!C6413*(1+'Założenia i wyniki'!$E$10/100)^24</f>
        <v>0.57584029999999997</v>
      </c>
      <c r="D6413">
        <f t="shared" si="300"/>
        <v>0</v>
      </c>
      <c r="E6413">
        <f t="shared" si="301"/>
        <v>0</v>
      </c>
      <c r="F6413">
        <f t="shared" si="302"/>
        <v>0.57584029999999997</v>
      </c>
    </row>
    <row r="6414" spans="1:6" x14ac:dyDescent="0.25">
      <c r="A6414">
        <v>6405</v>
      </c>
      <c r="B6414">
        <f>'Założenia i wyniki'!$E$6*Znorm.Profile!B6414*((100-(24*'Założenia i wyniki'!$E$9))/100)</f>
        <v>0</v>
      </c>
      <c r="C6414">
        <f>'Założenia i wyniki'!$E$8*Znorm.Profile!C6414*(1+'Założenia i wyniki'!$E$10/100)^24</f>
        <v>0.51009664999999993</v>
      </c>
      <c r="D6414">
        <f t="shared" si="300"/>
        <v>0</v>
      </c>
      <c r="E6414">
        <f t="shared" si="301"/>
        <v>0</v>
      </c>
      <c r="F6414">
        <f t="shared" si="302"/>
        <v>0.51009664999999993</v>
      </c>
    </row>
    <row r="6415" spans="1:6" x14ac:dyDescent="0.25">
      <c r="A6415">
        <v>6406</v>
      </c>
      <c r="B6415">
        <f>'Założenia i wyniki'!$E$6*Znorm.Profile!B6415*((100-(24*'Założenia i wyniki'!$E$9))/100)</f>
        <v>0</v>
      </c>
      <c r="C6415">
        <f>'Założenia i wyniki'!$E$8*Znorm.Profile!C6415*(1+'Założenia i wyniki'!$E$10/100)^24</f>
        <v>0.40380864999999999</v>
      </c>
      <c r="D6415">
        <f t="shared" si="300"/>
        <v>0</v>
      </c>
      <c r="E6415">
        <f t="shared" si="301"/>
        <v>0</v>
      </c>
      <c r="F6415">
        <f t="shared" si="302"/>
        <v>0.40380864999999999</v>
      </c>
    </row>
    <row r="6416" spans="1:6" x14ac:dyDescent="0.25">
      <c r="A6416">
        <v>6407</v>
      </c>
      <c r="B6416">
        <f>'Założenia i wyniki'!$E$6*Znorm.Profile!B6416*((100-(24*'Założenia i wyniki'!$E$9))/100)</f>
        <v>0</v>
      </c>
      <c r="C6416">
        <f>'Założenia i wyniki'!$E$8*Znorm.Profile!C6416*(1+'Założenia i wyniki'!$E$10/100)^24</f>
        <v>0.31972674999999995</v>
      </c>
      <c r="D6416">
        <f t="shared" si="300"/>
        <v>0</v>
      </c>
      <c r="E6416">
        <f t="shared" si="301"/>
        <v>0</v>
      </c>
      <c r="F6416">
        <f t="shared" si="302"/>
        <v>0.31972674999999995</v>
      </c>
    </row>
    <row r="6417" spans="1:6" x14ac:dyDescent="0.25">
      <c r="A6417">
        <v>6408</v>
      </c>
      <c r="B6417">
        <f>'Założenia i wyniki'!$E$6*Znorm.Profile!B6417*((100-(24*'Założenia i wyniki'!$E$9))/100)</f>
        <v>0</v>
      </c>
      <c r="C6417">
        <f>'Założenia i wyniki'!$E$8*Znorm.Profile!C6417*(1+'Założenia i wyniki'!$E$10/100)^24</f>
        <v>0.24588829999999998</v>
      </c>
      <c r="D6417">
        <f t="shared" si="300"/>
        <v>0</v>
      </c>
      <c r="E6417">
        <f t="shared" si="301"/>
        <v>0</v>
      </c>
      <c r="F6417">
        <f t="shared" si="302"/>
        <v>0.24588829999999998</v>
      </c>
    </row>
    <row r="6418" spans="1:6" x14ac:dyDescent="0.25">
      <c r="A6418">
        <v>6409</v>
      </c>
      <c r="B6418">
        <f>'Założenia i wyniki'!$E$6*Znorm.Profile!B6418*((100-(24*'Założenia i wyniki'!$E$9))/100)</f>
        <v>0</v>
      </c>
      <c r="C6418">
        <f>'Założenia i wyniki'!$E$8*Znorm.Profile!C6418*(1+'Założenia i wyniki'!$E$10/100)^24</f>
        <v>0.21347094999999999</v>
      </c>
      <c r="D6418">
        <f t="shared" si="300"/>
        <v>0</v>
      </c>
      <c r="E6418">
        <f t="shared" si="301"/>
        <v>0</v>
      </c>
      <c r="F6418">
        <f t="shared" si="302"/>
        <v>0.21347094999999999</v>
      </c>
    </row>
    <row r="6419" spans="1:6" x14ac:dyDescent="0.25">
      <c r="A6419">
        <v>6410</v>
      </c>
      <c r="B6419">
        <f>'Założenia i wyniki'!$E$6*Znorm.Profile!B6419*((100-(24*'Założenia i wyniki'!$E$9))/100)</f>
        <v>0</v>
      </c>
      <c r="C6419">
        <f>'Założenia i wyniki'!$E$8*Znorm.Profile!C6419*(1+'Założenia i wyniki'!$E$10/100)^24</f>
        <v>0.20207599999999998</v>
      </c>
      <c r="D6419">
        <f t="shared" si="300"/>
        <v>0</v>
      </c>
      <c r="E6419">
        <f t="shared" si="301"/>
        <v>0</v>
      </c>
      <c r="F6419">
        <f t="shared" si="302"/>
        <v>0.20207599999999998</v>
      </c>
    </row>
    <row r="6420" spans="1:6" x14ac:dyDescent="0.25">
      <c r="A6420">
        <v>6411</v>
      </c>
      <c r="B6420">
        <f>'Założenia i wyniki'!$E$6*Znorm.Profile!B6420*((100-(24*'Założenia i wyniki'!$E$9))/100)</f>
        <v>0</v>
      </c>
      <c r="C6420">
        <f>'Założenia i wyniki'!$E$8*Znorm.Profile!C6420*(1+'Założenia i wyniki'!$E$10/100)^24</f>
        <v>0.2059491</v>
      </c>
      <c r="D6420">
        <f t="shared" si="300"/>
        <v>0</v>
      </c>
      <c r="E6420">
        <f t="shared" si="301"/>
        <v>0</v>
      </c>
      <c r="F6420">
        <f t="shared" si="302"/>
        <v>0.2059491</v>
      </c>
    </row>
    <row r="6421" spans="1:6" x14ac:dyDescent="0.25">
      <c r="A6421">
        <v>6412</v>
      </c>
      <c r="B6421">
        <f>'Założenia i wyniki'!$E$6*Znorm.Profile!B6421*((100-(24*'Założenia i wyniki'!$E$9))/100)</f>
        <v>0</v>
      </c>
      <c r="C6421">
        <f>'Założenia i wyniki'!$E$8*Znorm.Profile!C6421*(1+'Założenia i wyniki'!$E$10/100)^24</f>
        <v>0.22387119999999999</v>
      </c>
      <c r="D6421">
        <f t="shared" si="300"/>
        <v>0</v>
      </c>
      <c r="E6421">
        <f t="shared" si="301"/>
        <v>0</v>
      </c>
      <c r="F6421">
        <f t="shared" si="302"/>
        <v>0.22387119999999999</v>
      </c>
    </row>
    <row r="6422" spans="1:6" x14ac:dyDescent="0.25">
      <c r="A6422">
        <v>6413</v>
      </c>
      <c r="B6422">
        <f>'Założenia i wyniki'!$E$6*Znorm.Profile!B6422*((100-(24*'Założenia i wyniki'!$E$9))/100)</f>
        <v>0</v>
      </c>
      <c r="C6422">
        <f>'Założenia i wyniki'!$E$8*Znorm.Profile!C6422*(1+'Założenia i wyniki'!$E$10/100)^24</f>
        <v>0.28461614999999996</v>
      </c>
      <c r="D6422">
        <f t="shared" si="300"/>
        <v>0</v>
      </c>
      <c r="E6422">
        <f t="shared" si="301"/>
        <v>0</v>
      </c>
      <c r="F6422">
        <f t="shared" si="302"/>
        <v>0.28461614999999996</v>
      </c>
    </row>
    <row r="6423" spans="1:6" x14ac:dyDescent="0.25">
      <c r="A6423">
        <v>6414</v>
      </c>
      <c r="B6423">
        <f>'Założenia i wyniki'!$E$6*Znorm.Profile!B6423*((100-(24*'Założenia i wyniki'!$E$9))/100)</f>
        <v>0</v>
      </c>
      <c r="C6423">
        <f>'Założenia i wyniki'!$E$8*Znorm.Profile!C6423*(1+'Założenia i wyniki'!$E$10/100)^24</f>
        <v>0.36849854999999998</v>
      </c>
      <c r="D6423">
        <f t="shared" si="300"/>
        <v>0</v>
      </c>
      <c r="E6423">
        <f t="shared" si="301"/>
        <v>0</v>
      </c>
      <c r="F6423">
        <f t="shared" si="302"/>
        <v>0.36849854999999998</v>
      </c>
    </row>
    <row r="6424" spans="1:6" x14ac:dyDescent="0.25">
      <c r="A6424">
        <v>6415</v>
      </c>
      <c r="B6424">
        <f>'Założenia i wyniki'!$E$6*Znorm.Profile!B6424*((100-(24*'Założenia i wyniki'!$E$9))/100)</f>
        <v>0.15133230188679245</v>
      </c>
      <c r="C6424">
        <f>'Założenia i wyniki'!$E$8*Znorm.Profile!C6424*(1+'Założenia i wyniki'!$E$10/100)^24</f>
        <v>0.41046775000000002</v>
      </c>
      <c r="D6424">
        <f t="shared" si="300"/>
        <v>0.15133230188679245</v>
      </c>
      <c r="E6424">
        <f t="shared" si="301"/>
        <v>0</v>
      </c>
      <c r="F6424">
        <f t="shared" si="302"/>
        <v>0.25913544811320754</v>
      </c>
    </row>
    <row r="6425" spans="1:6" x14ac:dyDescent="0.25">
      <c r="A6425">
        <v>6416</v>
      </c>
      <c r="B6425">
        <f>'Założenia i wyniki'!$E$6*Znorm.Profile!B6425*((100-(24*'Założenia i wyniki'!$E$9))/100)</f>
        <v>0.6043992452830188</v>
      </c>
      <c r="C6425">
        <f>'Założenia i wyniki'!$E$8*Znorm.Profile!C6425*(1+'Założenia i wyniki'!$E$10/100)^24</f>
        <v>0.42797299999999999</v>
      </c>
      <c r="D6425">
        <f t="shared" si="300"/>
        <v>0.42797299999999999</v>
      </c>
      <c r="E6425">
        <f t="shared" si="301"/>
        <v>0.17642624528301881</v>
      </c>
      <c r="F6425">
        <f t="shared" si="302"/>
        <v>0</v>
      </c>
    </row>
    <row r="6426" spans="1:6" x14ac:dyDescent="0.25">
      <c r="A6426">
        <v>6417</v>
      </c>
      <c r="B6426">
        <f>'Założenia i wyniki'!$E$6*Znorm.Profile!B6426*((100-(24*'Założenia i wyniki'!$E$9))/100)</f>
        <v>0.46538513207547161</v>
      </c>
      <c r="C6426">
        <f>'Założenia i wyniki'!$E$8*Znorm.Profile!C6426*(1+'Założenia i wyniki'!$E$10/100)^24</f>
        <v>0.41965630000000004</v>
      </c>
      <c r="D6426">
        <f t="shared" si="300"/>
        <v>0.41965630000000004</v>
      </c>
      <c r="E6426">
        <f t="shared" si="301"/>
        <v>4.572883207547157E-2</v>
      </c>
      <c r="F6426">
        <f t="shared" si="302"/>
        <v>0</v>
      </c>
    </row>
    <row r="6427" spans="1:6" x14ac:dyDescent="0.25">
      <c r="A6427">
        <v>6418</v>
      </c>
      <c r="B6427">
        <f>'Założenia i wyniki'!$E$6*Znorm.Profile!B6427*((100-(24*'Założenia i wyniki'!$E$9))/100)</f>
        <v>1.489921509433962</v>
      </c>
      <c r="C6427">
        <f>'Założenia i wyniki'!$E$8*Znorm.Profile!C6427*(1+'Założenia i wyniki'!$E$10/100)^24</f>
        <v>0.40884759999999998</v>
      </c>
      <c r="D6427">
        <f t="shared" si="300"/>
        <v>0.40884759999999998</v>
      </c>
      <c r="E6427">
        <f t="shared" si="301"/>
        <v>1.0810739094339619</v>
      </c>
      <c r="F6427">
        <f t="shared" si="302"/>
        <v>0</v>
      </c>
    </row>
    <row r="6428" spans="1:6" x14ac:dyDescent="0.25">
      <c r="A6428">
        <v>6419</v>
      </c>
      <c r="B6428">
        <f>'Założenia i wyniki'!$E$6*Znorm.Profile!B6428*((100-(24*'Założenia i wyniki'!$E$9))/100)</f>
        <v>1.5772007547169811</v>
      </c>
      <c r="C6428">
        <f>'Założenia i wyniki'!$E$8*Znorm.Profile!C6428*(1+'Założenia i wyniki'!$E$10/100)^24</f>
        <v>0.40373585000000001</v>
      </c>
      <c r="D6428">
        <f t="shared" si="300"/>
        <v>0.40373585000000001</v>
      </c>
      <c r="E6428">
        <f t="shared" si="301"/>
        <v>1.1734649047169809</v>
      </c>
      <c r="F6428">
        <f t="shared" si="302"/>
        <v>0</v>
      </c>
    </row>
    <row r="6429" spans="1:6" x14ac:dyDescent="0.25">
      <c r="A6429">
        <v>6420</v>
      </c>
      <c r="B6429">
        <f>'Założenia i wyniki'!$E$6*Znorm.Profile!B6429*((100-(24*'Założenia i wyniki'!$E$9))/100)</f>
        <v>1.5717124528301887</v>
      </c>
      <c r="C6429">
        <f>'Założenia i wyniki'!$E$8*Znorm.Profile!C6429*(1+'Założenia i wyniki'!$E$10/100)^24</f>
        <v>0.4037733</v>
      </c>
      <c r="D6429">
        <f t="shared" si="300"/>
        <v>0.4037733</v>
      </c>
      <c r="E6429">
        <f t="shared" si="301"/>
        <v>1.1679391528301886</v>
      </c>
      <c r="F6429">
        <f t="shared" si="302"/>
        <v>0</v>
      </c>
    </row>
    <row r="6430" spans="1:6" x14ac:dyDescent="0.25">
      <c r="A6430">
        <v>6421</v>
      </c>
      <c r="B6430">
        <f>'Założenia i wyniki'!$E$6*Znorm.Profile!B6430*((100-(24*'Założenia i wyniki'!$E$9))/100)</f>
        <v>1.4912935849056603</v>
      </c>
      <c r="C6430">
        <f>'Założenia i wyniki'!$E$8*Znorm.Profile!C6430*(1+'Założenia i wyniki'!$E$10/100)^24</f>
        <v>0.40583620000000004</v>
      </c>
      <c r="D6430">
        <f t="shared" si="300"/>
        <v>0.40583620000000004</v>
      </c>
      <c r="E6430">
        <f t="shared" si="301"/>
        <v>1.0854573849056603</v>
      </c>
      <c r="F6430">
        <f t="shared" si="302"/>
        <v>0</v>
      </c>
    </row>
    <row r="6431" spans="1:6" x14ac:dyDescent="0.25">
      <c r="A6431">
        <v>6422</v>
      </c>
      <c r="B6431">
        <f>'Założenia i wyniki'!$E$6*Znorm.Profile!B6431*((100-(24*'Założenia i wyniki'!$E$9))/100)</f>
        <v>1.323138113207547</v>
      </c>
      <c r="C6431">
        <f>'Założenia i wyniki'!$E$8*Znorm.Profile!C6431*(1+'Założenia i wyniki'!$E$10/100)^24</f>
        <v>0.40244995</v>
      </c>
      <c r="D6431">
        <f t="shared" si="300"/>
        <v>0.40244995</v>
      </c>
      <c r="E6431">
        <f t="shared" si="301"/>
        <v>0.92068816320754698</v>
      </c>
      <c r="F6431">
        <f t="shared" si="302"/>
        <v>0</v>
      </c>
    </row>
    <row r="6432" spans="1:6" x14ac:dyDescent="0.25">
      <c r="A6432">
        <v>6423</v>
      </c>
      <c r="B6432">
        <f>'Założenia i wyniki'!$E$6*Znorm.Profile!B6432*((100-(24*'Założenia i wyniki'!$E$9))/100)</f>
        <v>1.0599283018867922</v>
      </c>
      <c r="C6432">
        <f>'Założenia i wyniki'!$E$8*Znorm.Profile!C6432*(1+'Założenia i wyniki'!$E$10/100)^24</f>
        <v>0.41422990000000004</v>
      </c>
      <c r="D6432">
        <f t="shared" si="300"/>
        <v>0.41422990000000004</v>
      </c>
      <c r="E6432">
        <f t="shared" si="301"/>
        <v>0.64569840188679217</v>
      </c>
      <c r="F6432">
        <f t="shared" si="302"/>
        <v>0</v>
      </c>
    </row>
    <row r="6433" spans="1:6" x14ac:dyDescent="0.25">
      <c r="A6433">
        <v>6424</v>
      </c>
      <c r="B6433">
        <f>'Założenia i wyniki'!$E$6*Znorm.Profile!B6433*((100-(24*'Założenia i wyniki'!$E$9))/100)</f>
        <v>0.55547713207547167</v>
      </c>
      <c r="C6433">
        <f>'Założenia i wyniki'!$E$8*Znorm.Profile!C6433*(1+'Założenia i wyniki'!$E$10/100)^24</f>
        <v>0.43242325000000004</v>
      </c>
      <c r="D6433">
        <f t="shared" si="300"/>
        <v>0.43242325000000004</v>
      </c>
      <c r="E6433">
        <f t="shared" si="301"/>
        <v>0.12305388207547163</v>
      </c>
      <c r="F6433">
        <f t="shared" si="302"/>
        <v>0</v>
      </c>
    </row>
    <row r="6434" spans="1:6" x14ac:dyDescent="0.25">
      <c r="A6434">
        <v>6425</v>
      </c>
      <c r="B6434">
        <f>'Założenia i wyniki'!$E$6*Znorm.Profile!B6434*((100-(24*'Założenia i wyniki'!$E$9))/100)</f>
        <v>0.1230904150943396</v>
      </c>
      <c r="C6434">
        <f>'Założenia i wyniki'!$E$8*Znorm.Profile!C6434*(1+'Założenia i wyniki'!$E$10/100)^24</f>
        <v>0.46009285</v>
      </c>
      <c r="D6434">
        <f t="shared" si="300"/>
        <v>0.1230904150943396</v>
      </c>
      <c r="E6434">
        <f t="shared" si="301"/>
        <v>0</v>
      </c>
      <c r="F6434">
        <f t="shared" si="302"/>
        <v>0.3370024349056604</v>
      </c>
    </row>
    <row r="6435" spans="1:6" x14ac:dyDescent="0.25">
      <c r="A6435">
        <v>6426</v>
      </c>
      <c r="B6435">
        <f>'Założenia i wyniki'!$E$6*Znorm.Profile!B6435*((100-(24*'Założenia i wyniki'!$E$9))/100)</f>
        <v>0</v>
      </c>
      <c r="C6435">
        <f>'Założenia i wyniki'!$E$8*Znorm.Profile!C6435*(1+'Założenia i wyniki'!$E$10/100)^24</f>
        <v>0.53263104999999999</v>
      </c>
      <c r="D6435">
        <f t="shared" si="300"/>
        <v>0</v>
      </c>
      <c r="E6435">
        <f t="shared" si="301"/>
        <v>0</v>
      </c>
      <c r="F6435">
        <f t="shared" si="302"/>
        <v>0.53263104999999999</v>
      </c>
    </row>
    <row r="6436" spans="1:6" x14ac:dyDescent="0.25">
      <c r="A6436">
        <v>6427</v>
      </c>
      <c r="B6436">
        <f>'Założenia i wyniki'!$E$6*Znorm.Profile!B6436*((100-(24*'Założenia i wyniki'!$E$9))/100)</f>
        <v>0</v>
      </c>
      <c r="C6436">
        <f>'Założenia i wyniki'!$E$8*Znorm.Profile!C6436*(1+'Założenia i wyniki'!$E$10/100)^24</f>
        <v>0.58808855000000004</v>
      </c>
      <c r="D6436">
        <f t="shared" si="300"/>
        <v>0</v>
      </c>
      <c r="E6436">
        <f t="shared" si="301"/>
        <v>0</v>
      </c>
      <c r="F6436">
        <f t="shared" si="302"/>
        <v>0.58808855000000004</v>
      </c>
    </row>
    <row r="6437" spans="1:6" x14ac:dyDescent="0.25">
      <c r="A6437">
        <v>6428</v>
      </c>
      <c r="B6437">
        <f>'Założenia i wyniki'!$E$6*Znorm.Profile!B6437*((100-(24*'Założenia i wyniki'!$E$9))/100)</f>
        <v>0</v>
      </c>
      <c r="C6437">
        <f>'Założenia i wyniki'!$E$8*Znorm.Profile!C6437*(1+'Założenia i wyniki'!$E$10/100)^24</f>
        <v>0.55550319999999997</v>
      </c>
      <c r="D6437">
        <f t="shared" si="300"/>
        <v>0</v>
      </c>
      <c r="E6437">
        <f t="shared" si="301"/>
        <v>0</v>
      </c>
      <c r="F6437">
        <f t="shared" si="302"/>
        <v>0.55550319999999997</v>
      </c>
    </row>
    <row r="6438" spans="1:6" x14ac:dyDescent="0.25">
      <c r="A6438">
        <v>6429</v>
      </c>
      <c r="B6438">
        <f>'Założenia i wyniki'!$E$6*Znorm.Profile!B6438*((100-(24*'Założenia i wyniki'!$E$9))/100)</f>
        <v>0</v>
      </c>
      <c r="C6438">
        <f>'Założenia i wyniki'!$E$8*Znorm.Profile!C6438*(1+'Założenia i wyniki'!$E$10/100)^24</f>
        <v>0.48316834999999997</v>
      </c>
      <c r="D6438">
        <f t="shared" si="300"/>
        <v>0</v>
      </c>
      <c r="E6438">
        <f t="shared" si="301"/>
        <v>0</v>
      </c>
      <c r="F6438">
        <f t="shared" si="302"/>
        <v>0.48316834999999997</v>
      </c>
    </row>
    <row r="6439" spans="1:6" x14ac:dyDescent="0.25">
      <c r="A6439">
        <v>6430</v>
      </c>
      <c r="B6439">
        <f>'Założenia i wyniki'!$E$6*Znorm.Profile!B6439*((100-(24*'Założenia i wyniki'!$E$9))/100)</f>
        <v>0</v>
      </c>
      <c r="C6439">
        <f>'Założenia i wyniki'!$E$8*Znorm.Profile!C6439*(1+'Założenia i wyniki'!$E$10/100)^24</f>
        <v>0.40788615</v>
      </c>
      <c r="D6439">
        <f t="shared" si="300"/>
        <v>0</v>
      </c>
      <c r="E6439">
        <f t="shared" si="301"/>
        <v>0</v>
      </c>
      <c r="F6439">
        <f t="shared" si="302"/>
        <v>0.40788615</v>
      </c>
    </row>
    <row r="6440" spans="1:6" x14ac:dyDescent="0.25">
      <c r="A6440">
        <v>6431</v>
      </c>
      <c r="B6440">
        <f>'Założenia i wyniki'!$E$6*Znorm.Profile!B6440*((100-(24*'Założenia i wyniki'!$E$9))/100)</f>
        <v>0</v>
      </c>
      <c r="C6440">
        <f>'Założenia i wyniki'!$E$8*Znorm.Profile!C6440*(1+'Założenia i wyniki'!$E$10/100)^24</f>
        <v>0.33282935000000002</v>
      </c>
      <c r="D6440">
        <f t="shared" si="300"/>
        <v>0</v>
      </c>
      <c r="E6440">
        <f t="shared" si="301"/>
        <v>0</v>
      </c>
      <c r="F6440">
        <f t="shared" si="302"/>
        <v>0.33282935000000002</v>
      </c>
    </row>
    <row r="6441" spans="1:6" x14ac:dyDescent="0.25">
      <c r="A6441">
        <v>6432</v>
      </c>
      <c r="B6441">
        <f>'Założenia i wyniki'!$E$6*Znorm.Profile!B6441*((100-(24*'Założenia i wyniki'!$E$9))/100)</f>
        <v>0</v>
      </c>
      <c r="C6441">
        <f>'Założenia i wyniki'!$E$8*Znorm.Profile!C6441*(1+'Założenia i wyniki'!$E$10/100)^24</f>
        <v>0.25773194999999999</v>
      </c>
      <c r="D6441">
        <f t="shared" si="300"/>
        <v>0</v>
      </c>
      <c r="E6441">
        <f t="shared" si="301"/>
        <v>0</v>
      </c>
      <c r="F6441">
        <f t="shared" si="302"/>
        <v>0.25773194999999999</v>
      </c>
    </row>
    <row r="6442" spans="1:6" x14ac:dyDescent="0.25">
      <c r="A6442">
        <v>6433</v>
      </c>
      <c r="B6442">
        <f>'Założenia i wyniki'!$E$6*Znorm.Profile!B6442*((100-(24*'Założenia i wyniki'!$E$9))/100)</f>
        <v>0</v>
      </c>
      <c r="C6442">
        <f>'Założenia i wyniki'!$E$8*Znorm.Profile!C6442*(1+'Założenia i wyniki'!$E$10/100)^24</f>
        <v>0.22593480000000002</v>
      </c>
      <c r="D6442">
        <f t="shared" si="300"/>
        <v>0</v>
      </c>
      <c r="E6442">
        <f t="shared" si="301"/>
        <v>0</v>
      </c>
      <c r="F6442">
        <f t="shared" si="302"/>
        <v>0.22593480000000002</v>
      </c>
    </row>
    <row r="6443" spans="1:6" x14ac:dyDescent="0.25">
      <c r="A6443">
        <v>6434</v>
      </c>
      <c r="B6443">
        <f>'Założenia i wyniki'!$E$6*Znorm.Profile!B6443*((100-(24*'Założenia i wyniki'!$E$9))/100)</f>
        <v>0</v>
      </c>
      <c r="C6443">
        <f>'Założenia i wyniki'!$E$8*Znorm.Profile!C6443*(1+'Założenia i wyniki'!$E$10/100)^24</f>
        <v>0.21263340000000003</v>
      </c>
      <c r="D6443">
        <f t="shared" si="300"/>
        <v>0</v>
      </c>
      <c r="E6443">
        <f t="shared" si="301"/>
        <v>0</v>
      </c>
      <c r="F6443">
        <f t="shared" si="302"/>
        <v>0.21263340000000003</v>
      </c>
    </row>
    <row r="6444" spans="1:6" x14ac:dyDescent="0.25">
      <c r="A6444">
        <v>6435</v>
      </c>
      <c r="B6444">
        <f>'Założenia i wyniki'!$E$6*Znorm.Profile!B6444*((100-(24*'Założenia i wyniki'!$E$9))/100)</f>
        <v>0</v>
      </c>
      <c r="C6444">
        <f>'Założenia i wyniki'!$E$8*Znorm.Profile!C6444*(1+'Założenia i wyniki'!$E$10/100)^24</f>
        <v>0.20779710000000001</v>
      </c>
      <c r="D6444">
        <f t="shared" si="300"/>
        <v>0</v>
      </c>
      <c r="E6444">
        <f t="shared" si="301"/>
        <v>0</v>
      </c>
      <c r="F6444">
        <f t="shared" si="302"/>
        <v>0.20779710000000001</v>
      </c>
    </row>
    <row r="6445" spans="1:6" x14ac:dyDescent="0.25">
      <c r="A6445">
        <v>6436</v>
      </c>
      <c r="B6445">
        <f>'Założenia i wyniki'!$E$6*Znorm.Profile!B6445*((100-(24*'Założenia i wyniki'!$E$9))/100)</f>
        <v>0</v>
      </c>
      <c r="C6445">
        <f>'Założenia i wyniki'!$E$8*Znorm.Profile!C6445*(1+'Założenia i wyniki'!$E$10/100)^24</f>
        <v>0.22171800000000003</v>
      </c>
      <c r="D6445">
        <f t="shared" si="300"/>
        <v>0</v>
      </c>
      <c r="E6445">
        <f t="shared" si="301"/>
        <v>0</v>
      </c>
      <c r="F6445">
        <f t="shared" si="302"/>
        <v>0.22171800000000003</v>
      </c>
    </row>
    <row r="6446" spans="1:6" x14ac:dyDescent="0.25">
      <c r="A6446">
        <v>6437</v>
      </c>
      <c r="B6446">
        <f>'Założenia i wyniki'!$E$6*Znorm.Profile!B6446*((100-(24*'Założenia i wyniki'!$E$9))/100)</f>
        <v>0</v>
      </c>
      <c r="C6446">
        <f>'Założenia i wyniki'!$E$8*Znorm.Profile!C6446*(1+'Założenia i wyniki'!$E$10/100)^24</f>
        <v>0.25780825000000002</v>
      </c>
      <c r="D6446">
        <f t="shared" si="300"/>
        <v>0</v>
      </c>
      <c r="E6446">
        <f t="shared" si="301"/>
        <v>0</v>
      </c>
      <c r="F6446">
        <f t="shared" si="302"/>
        <v>0.25780825000000002</v>
      </c>
    </row>
    <row r="6447" spans="1:6" x14ac:dyDescent="0.25">
      <c r="A6447">
        <v>6438</v>
      </c>
      <c r="B6447">
        <f>'Założenia i wyniki'!$E$6*Znorm.Profile!B6447*((100-(24*'Założenia i wyniki'!$E$9))/100)</f>
        <v>0</v>
      </c>
      <c r="C6447">
        <f>'Założenia i wyniki'!$E$8*Znorm.Profile!C6447*(1+'Założenia i wyniki'!$E$10/100)^24</f>
        <v>0.30665215000000001</v>
      </c>
      <c r="D6447">
        <f t="shared" si="300"/>
        <v>0</v>
      </c>
      <c r="E6447">
        <f t="shared" si="301"/>
        <v>0</v>
      </c>
      <c r="F6447">
        <f t="shared" si="302"/>
        <v>0.30665215000000001</v>
      </c>
    </row>
    <row r="6448" spans="1:6" x14ac:dyDescent="0.25">
      <c r="A6448">
        <v>6439</v>
      </c>
      <c r="B6448">
        <f>'Założenia i wyniki'!$E$6*Znorm.Profile!B6448*((100-(24*'Założenia i wyniki'!$E$9))/100)</f>
        <v>0.15400022641509431</v>
      </c>
      <c r="C6448">
        <f>'Założenia i wyniki'!$E$8*Znorm.Profile!C6448*(1+'Założenia i wyniki'!$E$10/100)^24</f>
        <v>0.36806700000000003</v>
      </c>
      <c r="D6448">
        <f t="shared" si="300"/>
        <v>0.15400022641509431</v>
      </c>
      <c r="E6448">
        <f t="shared" si="301"/>
        <v>0</v>
      </c>
      <c r="F6448">
        <f t="shared" si="302"/>
        <v>0.21406677358490572</v>
      </c>
    </row>
    <row r="6449" spans="1:6" x14ac:dyDescent="0.25">
      <c r="A6449">
        <v>6440</v>
      </c>
      <c r="B6449">
        <f>'Założenia i wyniki'!$E$6*Znorm.Profile!B6449*((100-(24*'Założenia i wyniki'!$E$9))/100)</f>
        <v>0.6122963018867924</v>
      </c>
      <c r="C6449">
        <f>'Założenia i wyniki'!$E$8*Znorm.Profile!C6449*(1+'Założenia i wyniki'!$E$10/100)^24</f>
        <v>0.41982849999999999</v>
      </c>
      <c r="D6449">
        <f t="shared" si="300"/>
        <v>0.41982849999999999</v>
      </c>
      <c r="E6449">
        <f t="shared" si="301"/>
        <v>0.19246780188679241</v>
      </c>
      <c r="F6449">
        <f t="shared" si="302"/>
        <v>0</v>
      </c>
    </row>
    <row r="6450" spans="1:6" x14ac:dyDescent="0.25">
      <c r="A6450">
        <v>6441</v>
      </c>
      <c r="B6450">
        <f>'Założenia i wyniki'!$E$6*Znorm.Profile!B6450*((100-(24*'Założenia i wyniki'!$E$9))/100)</f>
        <v>1.1134392452830189</v>
      </c>
      <c r="C6450">
        <f>'Założenia i wyniki'!$E$8*Znorm.Profile!C6450*(1+'Założenia i wyniki'!$E$10/100)^24</f>
        <v>0.47030165000000002</v>
      </c>
      <c r="D6450">
        <f t="shared" si="300"/>
        <v>0.47030165000000002</v>
      </c>
      <c r="E6450">
        <f t="shared" si="301"/>
        <v>0.64313759528301884</v>
      </c>
      <c r="F6450">
        <f t="shared" si="302"/>
        <v>0</v>
      </c>
    </row>
    <row r="6451" spans="1:6" x14ac:dyDescent="0.25">
      <c r="A6451">
        <v>6442</v>
      </c>
      <c r="B6451">
        <f>'Założenia i wyniki'!$E$6*Znorm.Profile!B6451*((100-(24*'Założenia i wyniki'!$E$9))/100)</f>
        <v>1.4973916981132076</v>
      </c>
      <c r="C6451">
        <f>'Założenia i wyniki'!$E$8*Znorm.Profile!C6451*(1+'Założenia i wyniki'!$E$10/100)^24</f>
        <v>0.48347774999999998</v>
      </c>
      <c r="D6451">
        <f t="shared" si="300"/>
        <v>0.48347774999999998</v>
      </c>
      <c r="E6451">
        <f t="shared" si="301"/>
        <v>1.0139139481132076</v>
      </c>
      <c r="F6451">
        <f t="shared" si="302"/>
        <v>0</v>
      </c>
    </row>
    <row r="6452" spans="1:6" x14ac:dyDescent="0.25">
      <c r="A6452">
        <v>6443</v>
      </c>
      <c r="B6452">
        <f>'Założenia i wyniki'!$E$6*Znorm.Profile!B6452*((100-(24*'Założenia i wyniki'!$E$9))/100)</f>
        <v>1.7281290566037735</v>
      </c>
      <c r="C6452">
        <f>'Założenia i wyniki'!$E$8*Znorm.Profile!C6452*(1+'Założenia i wyniki'!$E$10/100)^24</f>
        <v>0.47820394999999999</v>
      </c>
      <c r="D6452">
        <f t="shared" si="300"/>
        <v>0.47820394999999999</v>
      </c>
      <c r="E6452">
        <f t="shared" si="301"/>
        <v>1.2499251066037735</v>
      </c>
      <c r="F6452">
        <f t="shared" si="302"/>
        <v>0</v>
      </c>
    </row>
    <row r="6453" spans="1:6" x14ac:dyDescent="0.25">
      <c r="A6453">
        <v>6444</v>
      </c>
      <c r="B6453">
        <f>'Założenia i wyniki'!$E$6*Znorm.Profile!B6453*((100-(24*'Założenia i wyniki'!$E$9))/100)</f>
        <v>1.7686815094339621</v>
      </c>
      <c r="C6453">
        <f>'Założenia i wyniki'!$E$8*Znorm.Profile!C6453*(1+'Założenia i wyniki'!$E$10/100)^24</f>
        <v>0.47032124999999997</v>
      </c>
      <c r="D6453">
        <f t="shared" si="300"/>
        <v>0.47032124999999997</v>
      </c>
      <c r="E6453">
        <f t="shared" si="301"/>
        <v>1.298360259433962</v>
      </c>
      <c r="F6453">
        <f t="shared" si="302"/>
        <v>0</v>
      </c>
    </row>
    <row r="6454" spans="1:6" x14ac:dyDescent="0.25">
      <c r="A6454">
        <v>6445</v>
      </c>
      <c r="B6454">
        <f>'Założenia i wyniki'!$E$6*Znorm.Profile!B6454*((100-(24*'Założenia i wyniki'!$E$9))/100)</f>
        <v>1.6628030188679241</v>
      </c>
      <c r="C6454">
        <f>'Założenia i wyniki'!$E$8*Znorm.Profile!C6454*(1+'Założenia i wyniki'!$E$10/100)^24</f>
        <v>0.47676650000000004</v>
      </c>
      <c r="D6454">
        <f t="shared" si="300"/>
        <v>0.47676650000000004</v>
      </c>
      <c r="E6454">
        <f t="shared" si="301"/>
        <v>1.1860365188679241</v>
      </c>
      <c r="F6454">
        <f t="shared" si="302"/>
        <v>0</v>
      </c>
    </row>
    <row r="6455" spans="1:6" x14ac:dyDescent="0.25">
      <c r="A6455">
        <v>6446</v>
      </c>
      <c r="B6455">
        <f>'Założenia i wyniki'!$E$6*Znorm.Profile!B6455*((100-(24*'Założenia i wyniki'!$E$9))/100)</f>
        <v>1.3963916981132074</v>
      </c>
      <c r="C6455">
        <f>'Założenia i wyniki'!$E$8*Znorm.Profile!C6455*(1+'Założenia i wyniki'!$E$10/100)^24</f>
        <v>0.48463309999999998</v>
      </c>
      <c r="D6455">
        <f t="shared" si="300"/>
        <v>0.48463309999999998</v>
      </c>
      <c r="E6455">
        <f t="shared" si="301"/>
        <v>0.91175859811320747</v>
      </c>
      <c r="F6455">
        <f t="shared" si="302"/>
        <v>0</v>
      </c>
    </row>
    <row r="6456" spans="1:6" x14ac:dyDescent="0.25">
      <c r="A6456">
        <v>6447</v>
      </c>
      <c r="B6456">
        <f>'Założenia i wyniki'!$E$6*Znorm.Profile!B6456*((100-(24*'Założenia i wyniki'!$E$9))/100)</f>
        <v>1.017241509433962</v>
      </c>
      <c r="C6456">
        <f>'Założenia i wyniki'!$E$8*Znorm.Profile!C6456*(1+'Założenia i wyniki'!$E$10/100)^24</f>
        <v>0.47346529999999998</v>
      </c>
      <c r="D6456">
        <f t="shared" si="300"/>
        <v>0.47346529999999998</v>
      </c>
      <c r="E6456">
        <f t="shared" si="301"/>
        <v>0.54377620943396199</v>
      </c>
      <c r="F6456">
        <f t="shared" si="302"/>
        <v>0</v>
      </c>
    </row>
    <row r="6457" spans="1:6" x14ac:dyDescent="0.25">
      <c r="A6457">
        <v>6448</v>
      </c>
      <c r="B6457">
        <f>'Założenia i wyniki'!$E$6*Znorm.Profile!B6457*((100-(24*'Założenia i wyniki'!$E$9))/100)</f>
        <v>0.52269215094339616</v>
      </c>
      <c r="C6457">
        <f>'Założenia i wyniki'!$E$8*Znorm.Profile!C6457*(1+'Założenia i wyniki'!$E$10/100)^24</f>
        <v>0.47003915000000002</v>
      </c>
      <c r="D6457">
        <f t="shared" si="300"/>
        <v>0.47003915000000002</v>
      </c>
      <c r="E6457">
        <f t="shared" si="301"/>
        <v>5.2653000943396144E-2</v>
      </c>
      <c r="F6457">
        <f t="shared" si="302"/>
        <v>0</v>
      </c>
    </row>
    <row r="6458" spans="1:6" x14ac:dyDescent="0.25">
      <c r="A6458">
        <v>6449</v>
      </c>
      <c r="B6458">
        <f>'Założenia i wyniki'!$E$6*Znorm.Profile!B6458*((100-(24*'Założenia i wyniki'!$E$9))/100)</f>
        <v>0.11103139622641507</v>
      </c>
      <c r="C6458">
        <f>'Założenia i wyniki'!$E$8*Znorm.Profile!C6458*(1+'Założenia i wyniki'!$E$10/100)^24</f>
        <v>0.48370770000000007</v>
      </c>
      <c r="D6458">
        <f t="shared" si="300"/>
        <v>0.11103139622641507</v>
      </c>
      <c r="E6458">
        <f t="shared" si="301"/>
        <v>0</v>
      </c>
      <c r="F6458">
        <f t="shared" si="302"/>
        <v>0.37267630377358502</v>
      </c>
    </row>
    <row r="6459" spans="1:6" x14ac:dyDescent="0.25">
      <c r="A6459">
        <v>6450</v>
      </c>
      <c r="B6459">
        <f>'Założenia i wyniki'!$E$6*Znorm.Profile!B6459*((100-(24*'Założenia i wyniki'!$E$9))/100)</f>
        <v>0</v>
      </c>
      <c r="C6459">
        <f>'Założenia i wyniki'!$E$8*Znorm.Profile!C6459*(1+'Założenia i wyniki'!$E$10/100)^24</f>
        <v>0.52669784999999991</v>
      </c>
      <c r="D6459">
        <f t="shared" si="300"/>
        <v>0</v>
      </c>
      <c r="E6459">
        <f t="shared" si="301"/>
        <v>0</v>
      </c>
      <c r="F6459">
        <f t="shared" si="302"/>
        <v>0.52669784999999991</v>
      </c>
    </row>
    <row r="6460" spans="1:6" x14ac:dyDescent="0.25">
      <c r="A6460">
        <v>6451</v>
      </c>
      <c r="B6460">
        <f>'Założenia i wyniki'!$E$6*Znorm.Profile!B6460*((100-(24*'Założenia i wyniki'!$E$9))/100)</f>
        <v>0</v>
      </c>
      <c r="C6460">
        <f>'Założenia i wyniki'!$E$8*Znorm.Profile!C6460*(1+'Założenia i wyniki'!$E$10/100)^24</f>
        <v>0.58870279999999997</v>
      </c>
      <c r="D6460">
        <f t="shared" si="300"/>
        <v>0</v>
      </c>
      <c r="E6460">
        <f t="shared" si="301"/>
        <v>0</v>
      </c>
      <c r="F6460">
        <f t="shared" si="302"/>
        <v>0.58870279999999997</v>
      </c>
    </row>
    <row r="6461" spans="1:6" x14ac:dyDescent="0.25">
      <c r="A6461">
        <v>6452</v>
      </c>
      <c r="B6461">
        <f>'Założenia i wyniki'!$E$6*Znorm.Profile!B6461*((100-(24*'Założenia i wyniki'!$E$9))/100)</f>
        <v>0</v>
      </c>
      <c r="C6461">
        <f>'Założenia i wyniki'!$E$8*Znorm.Profile!C6461*(1+'Założenia i wyniki'!$E$10/100)^24</f>
        <v>0.55550984999999997</v>
      </c>
      <c r="D6461">
        <f t="shared" si="300"/>
        <v>0</v>
      </c>
      <c r="E6461">
        <f t="shared" si="301"/>
        <v>0</v>
      </c>
      <c r="F6461">
        <f t="shared" si="302"/>
        <v>0.55550984999999997</v>
      </c>
    </row>
    <row r="6462" spans="1:6" x14ac:dyDescent="0.25">
      <c r="A6462">
        <v>6453</v>
      </c>
      <c r="B6462">
        <f>'Założenia i wyniki'!$E$6*Znorm.Profile!B6462*((100-(24*'Założenia i wyniki'!$E$9))/100)</f>
        <v>0</v>
      </c>
      <c r="C6462">
        <f>'Założenia i wyniki'!$E$8*Znorm.Profile!C6462*(1+'Założenia i wyniki'!$E$10/100)^24</f>
        <v>0.49509425000000001</v>
      </c>
      <c r="D6462">
        <f t="shared" si="300"/>
        <v>0</v>
      </c>
      <c r="E6462">
        <f t="shared" si="301"/>
        <v>0</v>
      </c>
      <c r="F6462">
        <f t="shared" si="302"/>
        <v>0.49509425000000001</v>
      </c>
    </row>
    <row r="6463" spans="1:6" x14ac:dyDescent="0.25">
      <c r="A6463">
        <v>6454</v>
      </c>
      <c r="B6463">
        <f>'Założenia i wyniki'!$E$6*Znorm.Profile!B6463*((100-(24*'Założenia i wyniki'!$E$9))/100)</f>
        <v>0</v>
      </c>
      <c r="C6463">
        <f>'Założenia i wyniki'!$E$8*Znorm.Profile!C6463*(1+'Założenia i wyniki'!$E$10/100)^24</f>
        <v>0.41889399999999993</v>
      </c>
      <c r="D6463">
        <f t="shared" si="300"/>
        <v>0</v>
      </c>
      <c r="E6463">
        <f t="shared" si="301"/>
        <v>0</v>
      </c>
      <c r="F6463">
        <f t="shared" si="302"/>
        <v>0.41889399999999993</v>
      </c>
    </row>
    <row r="6464" spans="1:6" x14ac:dyDescent="0.25">
      <c r="A6464">
        <v>6455</v>
      </c>
      <c r="B6464">
        <f>'Założenia i wyniki'!$E$6*Znorm.Profile!B6464*((100-(24*'Założenia i wyniki'!$E$9))/100)</f>
        <v>0</v>
      </c>
      <c r="C6464">
        <f>'Założenia i wyniki'!$E$8*Znorm.Profile!C6464*(1+'Założenia i wyniki'!$E$10/100)^24</f>
        <v>0.34127694999999997</v>
      </c>
      <c r="D6464">
        <f t="shared" si="300"/>
        <v>0</v>
      </c>
      <c r="E6464">
        <f t="shared" si="301"/>
        <v>0</v>
      </c>
      <c r="F6464">
        <f t="shared" si="302"/>
        <v>0.34127694999999997</v>
      </c>
    </row>
    <row r="6465" spans="1:6" x14ac:dyDescent="0.25">
      <c r="A6465">
        <v>6456</v>
      </c>
      <c r="B6465">
        <f>'Założenia i wyniki'!$E$6*Znorm.Profile!B6465*((100-(24*'Założenia i wyniki'!$E$9))/100)</f>
        <v>0</v>
      </c>
      <c r="C6465">
        <f>'Założenia i wyniki'!$E$8*Znorm.Profile!C6465*(1+'Założenia i wyniki'!$E$10/100)^24</f>
        <v>0.2740206</v>
      </c>
      <c r="D6465">
        <f t="shared" si="300"/>
        <v>0</v>
      </c>
      <c r="E6465">
        <f t="shared" si="301"/>
        <v>0</v>
      </c>
      <c r="F6465">
        <f t="shared" si="302"/>
        <v>0.2740206</v>
      </c>
    </row>
    <row r="6466" spans="1:6" x14ac:dyDescent="0.25">
      <c r="A6466">
        <v>6457</v>
      </c>
      <c r="B6466">
        <f>'Założenia i wyniki'!$E$6*Znorm.Profile!B6466*((100-(24*'Założenia i wyniki'!$E$9))/100)</f>
        <v>0</v>
      </c>
      <c r="C6466">
        <f>'Założenia i wyniki'!$E$8*Znorm.Profile!C6466*(1+'Założenia i wyniki'!$E$10/100)^24</f>
        <v>0.23901990000000001</v>
      </c>
      <c r="D6466">
        <f t="shared" si="300"/>
        <v>0</v>
      </c>
      <c r="E6466">
        <f t="shared" si="301"/>
        <v>0</v>
      </c>
      <c r="F6466">
        <f t="shared" si="302"/>
        <v>0.23901990000000001</v>
      </c>
    </row>
    <row r="6467" spans="1:6" x14ac:dyDescent="0.25">
      <c r="A6467">
        <v>6458</v>
      </c>
      <c r="B6467">
        <f>'Założenia i wyniki'!$E$6*Znorm.Profile!B6467*((100-(24*'Założenia i wyniki'!$E$9))/100)</f>
        <v>0</v>
      </c>
      <c r="C6467">
        <f>'Założenia i wyniki'!$E$8*Znorm.Profile!C6467*(1+'Założenia i wyniki'!$E$10/100)^24</f>
        <v>0.21402955000000001</v>
      </c>
      <c r="D6467">
        <f t="shared" si="300"/>
        <v>0</v>
      </c>
      <c r="E6467">
        <f t="shared" si="301"/>
        <v>0</v>
      </c>
      <c r="F6467">
        <f t="shared" si="302"/>
        <v>0.21402955000000001</v>
      </c>
    </row>
    <row r="6468" spans="1:6" x14ac:dyDescent="0.25">
      <c r="A6468">
        <v>6459</v>
      </c>
      <c r="B6468">
        <f>'Założenia i wyniki'!$E$6*Znorm.Profile!B6468*((100-(24*'Założenia i wyniki'!$E$9))/100)</f>
        <v>0</v>
      </c>
      <c r="C6468">
        <f>'Założenia i wyniki'!$E$8*Znorm.Profile!C6468*(1+'Założenia i wyniki'!$E$10/100)^24</f>
        <v>0.21285075000000001</v>
      </c>
      <c r="D6468">
        <f t="shared" si="300"/>
        <v>0</v>
      </c>
      <c r="E6468">
        <f t="shared" si="301"/>
        <v>0</v>
      </c>
      <c r="F6468">
        <f t="shared" si="302"/>
        <v>0.21285075000000001</v>
      </c>
    </row>
    <row r="6469" spans="1:6" x14ac:dyDescent="0.25">
      <c r="A6469">
        <v>6460</v>
      </c>
      <c r="B6469">
        <f>'Założenia i wyniki'!$E$6*Znorm.Profile!B6469*((100-(24*'Założenia i wyniki'!$E$9))/100)</f>
        <v>0</v>
      </c>
      <c r="C6469">
        <f>'Założenia i wyniki'!$E$8*Znorm.Profile!C6469*(1+'Założenia i wyniki'!$E$10/100)^24</f>
        <v>0.21453530000000001</v>
      </c>
      <c r="D6469">
        <f t="shared" si="300"/>
        <v>0</v>
      </c>
      <c r="E6469">
        <f t="shared" si="301"/>
        <v>0</v>
      </c>
      <c r="F6469">
        <f t="shared" si="302"/>
        <v>0.21453530000000001</v>
      </c>
    </row>
    <row r="6470" spans="1:6" x14ac:dyDescent="0.25">
      <c r="A6470">
        <v>6461</v>
      </c>
      <c r="B6470">
        <f>'Założenia i wyniki'!$E$6*Znorm.Profile!B6470*((100-(24*'Założenia i wyniki'!$E$9))/100)</f>
        <v>0</v>
      </c>
      <c r="C6470">
        <f>'Założenia i wyniki'!$E$8*Znorm.Profile!C6470*(1+'Założenia i wyniki'!$E$10/100)^24</f>
        <v>0.24029215000000001</v>
      </c>
      <c r="D6470">
        <f t="shared" si="300"/>
        <v>0</v>
      </c>
      <c r="E6470">
        <f t="shared" si="301"/>
        <v>0</v>
      </c>
      <c r="F6470">
        <f t="shared" si="302"/>
        <v>0.24029215000000001</v>
      </c>
    </row>
    <row r="6471" spans="1:6" x14ac:dyDescent="0.25">
      <c r="A6471">
        <v>6462</v>
      </c>
      <c r="B6471">
        <f>'Założenia i wyniki'!$E$6*Znorm.Profile!B6471*((100-(24*'Założenia i wyniki'!$E$9))/100)</f>
        <v>0</v>
      </c>
      <c r="C6471">
        <f>'Założenia i wyniki'!$E$8*Znorm.Profile!C6471*(1+'Założenia i wyniki'!$E$10/100)^24</f>
        <v>0.28314335000000002</v>
      </c>
      <c r="D6471">
        <f t="shared" si="300"/>
        <v>0</v>
      </c>
      <c r="E6471">
        <f t="shared" si="301"/>
        <v>0</v>
      </c>
      <c r="F6471">
        <f t="shared" si="302"/>
        <v>0.28314335000000002</v>
      </c>
    </row>
    <row r="6472" spans="1:6" x14ac:dyDescent="0.25">
      <c r="A6472">
        <v>6463</v>
      </c>
      <c r="B6472">
        <f>'Założenia i wyniki'!$E$6*Znorm.Profile!B6472*((100-(24*'Założenia i wyniki'!$E$9))/100)</f>
        <v>0.12811373584905661</v>
      </c>
      <c r="C6472">
        <f>'Założenia i wyniki'!$E$8*Znorm.Profile!C6472*(1+'Założenia i wyniki'!$E$10/100)^24</f>
        <v>0.34460754999999998</v>
      </c>
      <c r="D6472">
        <f t="shared" si="300"/>
        <v>0.12811373584905661</v>
      </c>
      <c r="E6472">
        <f t="shared" si="301"/>
        <v>0</v>
      </c>
      <c r="F6472">
        <f t="shared" si="302"/>
        <v>0.21649381415094338</v>
      </c>
    </row>
    <row r="6473" spans="1:6" x14ac:dyDescent="0.25">
      <c r="A6473">
        <v>6464</v>
      </c>
      <c r="B6473">
        <f>'Założenia i wyniki'!$E$6*Znorm.Profile!B6473*((100-(24*'Założenia i wyniki'!$E$9))/100)</f>
        <v>0.52282173584905656</v>
      </c>
      <c r="C6473">
        <f>'Założenia i wyniki'!$E$8*Znorm.Profile!C6473*(1+'Założenia i wyniki'!$E$10/100)^24</f>
        <v>0.41489874999999998</v>
      </c>
      <c r="D6473">
        <f t="shared" si="300"/>
        <v>0.41489874999999998</v>
      </c>
      <c r="E6473">
        <f t="shared" si="301"/>
        <v>0.10792298584905657</v>
      </c>
      <c r="F6473">
        <f t="shared" si="302"/>
        <v>0</v>
      </c>
    </row>
    <row r="6474" spans="1:6" x14ac:dyDescent="0.25">
      <c r="A6474">
        <v>6465</v>
      </c>
      <c r="B6474">
        <f>'Założenia i wyniki'!$E$6*Znorm.Profile!B6474*((100-(24*'Założenia i wyniki'!$E$9))/100)</f>
        <v>1.0199856603773583</v>
      </c>
      <c r="C6474">
        <f>'Założenia i wyniki'!$E$8*Znorm.Profile!C6474*(1+'Założenia i wyniki'!$E$10/100)^24</f>
        <v>0.47105485000000002</v>
      </c>
      <c r="D6474">
        <f t="shared" si="300"/>
        <v>0.47105485000000002</v>
      </c>
      <c r="E6474">
        <f t="shared" si="301"/>
        <v>0.54893081037735825</v>
      </c>
      <c r="F6474">
        <f t="shared" si="302"/>
        <v>0</v>
      </c>
    </row>
    <row r="6475" spans="1:6" x14ac:dyDescent="0.25">
      <c r="A6475">
        <v>6466</v>
      </c>
      <c r="B6475">
        <f>'Założenia i wyniki'!$E$6*Znorm.Profile!B6475*((100-(24*'Założenia i wyniki'!$E$9))/100)</f>
        <v>1.3659011320754715</v>
      </c>
      <c r="C6475">
        <f>'Założenia i wyniki'!$E$8*Znorm.Profile!C6475*(1+'Założenia i wyniki'!$E$10/100)^24</f>
        <v>0.48739670000000002</v>
      </c>
      <c r="D6475">
        <f t="shared" ref="D6475:D6538" si="303">IF(B6475&lt;=C6475,B6475,C6475)</f>
        <v>0.48739670000000002</v>
      </c>
      <c r="E6475">
        <f t="shared" ref="E6475:E6538" si="304">IF(B6475&gt;C6475,B6475-C6475,0)</f>
        <v>0.87850443207547146</v>
      </c>
      <c r="F6475">
        <f t="shared" ref="F6475:F6538" si="305">IF(B6475&lt;C6475,C6475-B6475,0)</f>
        <v>0</v>
      </c>
    </row>
    <row r="6476" spans="1:6" x14ac:dyDescent="0.25">
      <c r="A6476">
        <v>6467</v>
      </c>
      <c r="B6476">
        <f>'Założenia i wyniki'!$E$6*Znorm.Profile!B6476*((100-(24*'Założenia i wyniki'!$E$9))/100)</f>
        <v>1.491674716981132</v>
      </c>
      <c r="C6476">
        <f>'Założenia i wyniki'!$E$8*Znorm.Profile!C6476*(1+'Założenia i wyniki'!$E$10/100)^24</f>
        <v>0.4832149</v>
      </c>
      <c r="D6476">
        <f t="shared" si="303"/>
        <v>0.4832149</v>
      </c>
      <c r="E6476">
        <f t="shared" si="304"/>
        <v>1.0084598169811319</v>
      </c>
      <c r="F6476">
        <f t="shared" si="305"/>
        <v>0</v>
      </c>
    </row>
    <row r="6477" spans="1:6" x14ac:dyDescent="0.25">
      <c r="A6477">
        <v>6468</v>
      </c>
      <c r="B6477">
        <f>'Założenia i wyniki'!$E$6*Znorm.Profile!B6477*((100-(24*'Założenia i wyniki'!$E$9))/100)</f>
        <v>1.6746943396226417</v>
      </c>
      <c r="C6477">
        <f>'Założenia i wyniki'!$E$8*Znorm.Profile!C6477*(1+'Założenia i wyniki'!$E$10/100)^24</f>
        <v>0.46720310000000004</v>
      </c>
      <c r="D6477">
        <f t="shared" si="303"/>
        <v>0.46720310000000004</v>
      </c>
      <c r="E6477">
        <f t="shared" si="304"/>
        <v>1.2074912396226416</v>
      </c>
      <c r="F6477">
        <f t="shared" si="305"/>
        <v>0</v>
      </c>
    </row>
    <row r="6478" spans="1:6" x14ac:dyDescent="0.25">
      <c r="A6478">
        <v>6469</v>
      </c>
      <c r="B6478">
        <f>'Założenia i wyniki'!$E$6*Znorm.Profile!B6478*((100-(24*'Założenia i wyniki'!$E$9))/100)</f>
        <v>1.4330566037735848</v>
      </c>
      <c r="C6478">
        <f>'Założenia i wyniki'!$E$8*Znorm.Profile!C6478*(1+'Założenia i wyniki'!$E$10/100)^24</f>
        <v>0.45375995000000002</v>
      </c>
      <c r="D6478">
        <f t="shared" si="303"/>
        <v>0.45375995000000002</v>
      </c>
      <c r="E6478">
        <f t="shared" si="304"/>
        <v>0.97929665377358477</v>
      </c>
      <c r="F6478">
        <f t="shared" si="305"/>
        <v>0</v>
      </c>
    </row>
    <row r="6479" spans="1:6" x14ac:dyDescent="0.25">
      <c r="A6479">
        <v>6470</v>
      </c>
      <c r="B6479">
        <f>'Założenia i wyniki'!$E$6*Znorm.Profile!B6479*((100-(24*'Założenia i wyniki'!$E$9))/100)</f>
        <v>0.71068935849056603</v>
      </c>
      <c r="C6479">
        <f>'Założenia i wyniki'!$E$8*Znorm.Profile!C6479*(1+'Założenia i wyniki'!$E$10/100)^24</f>
        <v>0.42181964999999999</v>
      </c>
      <c r="D6479">
        <f t="shared" si="303"/>
        <v>0.42181964999999999</v>
      </c>
      <c r="E6479">
        <f t="shared" si="304"/>
        <v>0.28886970849056604</v>
      </c>
      <c r="F6479">
        <f t="shared" si="305"/>
        <v>0</v>
      </c>
    </row>
    <row r="6480" spans="1:6" x14ac:dyDescent="0.25">
      <c r="A6480">
        <v>6471</v>
      </c>
      <c r="B6480">
        <f>'Założenia i wyniki'!$E$6*Znorm.Profile!B6480*((100-(24*'Założenia i wyniki'!$E$9))/100)</f>
        <v>0.62872309433962259</v>
      </c>
      <c r="C6480">
        <f>'Założenia i wyniki'!$E$8*Znorm.Profile!C6480*(1+'Założenia i wyniki'!$E$10/100)^24</f>
        <v>0.39913719999999997</v>
      </c>
      <c r="D6480">
        <f t="shared" si="303"/>
        <v>0.39913719999999997</v>
      </c>
      <c r="E6480">
        <f t="shared" si="304"/>
        <v>0.22958589433962262</v>
      </c>
      <c r="F6480">
        <f t="shared" si="305"/>
        <v>0</v>
      </c>
    </row>
    <row r="6481" spans="1:6" x14ac:dyDescent="0.25">
      <c r="A6481">
        <v>6472</v>
      </c>
      <c r="B6481">
        <f>'Założenia i wyniki'!$E$6*Znorm.Profile!B6481*((100-(24*'Założenia i wyniki'!$E$9))/100)</f>
        <v>0.11369169811320753</v>
      </c>
      <c r="C6481">
        <f>'Założenia i wyniki'!$E$8*Znorm.Profile!C6481*(1+'Założenia i wyniki'!$E$10/100)^24</f>
        <v>0.40480615000000003</v>
      </c>
      <c r="D6481">
        <f t="shared" si="303"/>
        <v>0.11369169811320753</v>
      </c>
      <c r="E6481">
        <f t="shared" si="304"/>
        <v>0</v>
      </c>
      <c r="F6481">
        <f t="shared" si="305"/>
        <v>0.29111445188679252</v>
      </c>
    </row>
    <row r="6482" spans="1:6" x14ac:dyDescent="0.25">
      <c r="A6482">
        <v>6473</v>
      </c>
      <c r="B6482">
        <f>'Założenia i wyniki'!$E$6*Znorm.Profile!B6482*((100-(24*'Założenia i wyniki'!$E$9))/100)</f>
        <v>1.4043954716981132E-2</v>
      </c>
      <c r="C6482">
        <f>'Założenia i wyniki'!$E$8*Znorm.Profile!C6482*(1+'Założenia i wyniki'!$E$10/100)^24</f>
        <v>0.42781234999999995</v>
      </c>
      <c r="D6482">
        <f t="shared" si="303"/>
        <v>1.4043954716981132E-2</v>
      </c>
      <c r="E6482">
        <f t="shared" si="304"/>
        <v>0</v>
      </c>
      <c r="F6482">
        <f t="shared" si="305"/>
        <v>0.41376839528301884</v>
      </c>
    </row>
    <row r="6483" spans="1:6" x14ac:dyDescent="0.25">
      <c r="A6483">
        <v>6474</v>
      </c>
      <c r="B6483">
        <f>'Założenia i wyniki'!$E$6*Znorm.Profile!B6483*((100-(24*'Założenia i wyniki'!$E$9))/100)</f>
        <v>0</v>
      </c>
      <c r="C6483">
        <f>'Założenia i wyniki'!$E$8*Znorm.Profile!C6483*(1+'Założenia i wyniki'!$E$10/100)^24</f>
        <v>0.50446409999999997</v>
      </c>
      <c r="D6483">
        <f t="shared" si="303"/>
        <v>0</v>
      </c>
      <c r="E6483">
        <f t="shared" si="304"/>
        <v>0</v>
      </c>
      <c r="F6483">
        <f t="shared" si="305"/>
        <v>0.50446409999999997</v>
      </c>
    </row>
    <row r="6484" spans="1:6" x14ac:dyDescent="0.25">
      <c r="A6484">
        <v>6475</v>
      </c>
      <c r="B6484">
        <f>'Założenia i wyniki'!$E$6*Znorm.Profile!B6484*((100-(24*'Założenia i wyniki'!$E$9))/100)</f>
        <v>0</v>
      </c>
      <c r="C6484">
        <f>'Założenia i wyniki'!$E$8*Znorm.Profile!C6484*(1+'Założenia i wyniki'!$E$10/100)^24</f>
        <v>0.57379069999999999</v>
      </c>
      <c r="D6484">
        <f t="shared" si="303"/>
        <v>0</v>
      </c>
      <c r="E6484">
        <f t="shared" si="304"/>
        <v>0</v>
      </c>
      <c r="F6484">
        <f t="shared" si="305"/>
        <v>0.57379069999999999</v>
      </c>
    </row>
    <row r="6485" spans="1:6" x14ac:dyDescent="0.25">
      <c r="A6485">
        <v>6476</v>
      </c>
      <c r="B6485">
        <f>'Założenia i wyniki'!$E$6*Znorm.Profile!B6485*((100-(24*'Założenia i wyniki'!$E$9))/100)</f>
        <v>0</v>
      </c>
      <c r="C6485">
        <f>'Założenia i wyniki'!$E$8*Znorm.Profile!C6485*(1+'Założenia i wyniki'!$E$10/100)^24</f>
        <v>0.54526990000000009</v>
      </c>
      <c r="D6485">
        <f t="shared" si="303"/>
        <v>0</v>
      </c>
      <c r="E6485">
        <f t="shared" si="304"/>
        <v>0</v>
      </c>
      <c r="F6485">
        <f t="shared" si="305"/>
        <v>0.54526990000000009</v>
      </c>
    </row>
    <row r="6486" spans="1:6" x14ac:dyDescent="0.25">
      <c r="A6486">
        <v>6477</v>
      </c>
      <c r="B6486">
        <f>'Założenia i wyniki'!$E$6*Znorm.Profile!B6486*((100-(24*'Założenia i wyniki'!$E$9))/100)</f>
        <v>0</v>
      </c>
      <c r="C6486">
        <f>'Założenia i wyniki'!$E$8*Znorm.Profile!C6486*(1+'Założenia i wyniki'!$E$10/100)^24</f>
        <v>0.47749134999999998</v>
      </c>
      <c r="D6486">
        <f t="shared" si="303"/>
        <v>0</v>
      </c>
      <c r="E6486">
        <f t="shared" si="304"/>
        <v>0</v>
      </c>
      <c r="F6486">
        <f t="shared" si="305"/>
        <v>0.47749134999999998</v>
      </c>
    </row>
    <row r="6487" spans="1:6" x14ac:dyDescent="0.25">
      <c r="A6487">
        <v>6478</v>
      </c>
      <c r="B6487">
        <f>'Założenia i wyniki'!$E$6*Znorm.Profile!B6487*((100-(24*'Założenia i wyniki'!$E$9))/100)</f>
        <v>0</v>
      </c>
      <c r="C6487">
        <f>'Założenia i wyniki'!$E$8*Znorm.Profile!C6487*(1+'Założenia i wyniki'!$E$10/100)^24</f>
        <v>0.38464264999999997</v>
      </c>
      <c r="D6487">
        <f t="shared" si="303"/>
        <v>0</v>
      </c>
      <c r="E6487">
        <f t="shared" si="304"/>
        <v>0</v>
      </c>
      <c r="F6487">
        <f t="shared" si="305"/>
        <v>0.38464264999999997</v>
      </c>
    </row>
    <row r="6488" spans="1:6" x14ac:dyDescent="0.25">
      <c r="A6488">
        <v>6479</v>
      </c>
      <c r="B6488">
        <f>'Założenia i wyniki'!$E$6*Znorm.Profile!B6488*((100-(24*'Założenia i wyniki'!$E$9))/100)</f>
        <v>0</v>
      </c>
      <c r="C6488">
        <f>'Założenia i wyniki'!$E$8*Znorm.Profile!C6488*(1+'Założenia i wyniki'!$E$10/100)^24</f>
        <v>0.30470615000000001</v>
      </c>
      <c r="D6488">
        <f t="shared" si="303"/>
        <v>0</v>
      </c>
      <c r="E6488">
        <f t="shared" si="304"/>
        <v>0</v>
      </c>
      <c r="F6488">
        <f t="shared" si="305"/>
        <v>0.30470615000000001</v>
      </c>
    </row>
    <row r="6489" spans="1:6" x14ac:dyDescent="0.25">
      <c r="A6489">
        <v>6480</v>
      </c>
      <c r="B6489">
        <f>'Założenia i wyniki'!$E$6*Znorm.Profile!B6489*((100-(24*'Założenia i wyniki'!$E$9))/100)</f>
        <v>0</v>
      </c>
      <c r="C6489">
        <f>'Założenia i wyniki'!$E$8*Znorm.Profile!C6489*(1+'Założenia i wyniki'!$E$10/100)^24</f>
        <v>0.23833425</v>
      </c>
      <c r="D6489">
        <f t="shared" si="303"/>
        <v>0</v>
      </c>
      <c r="E6489">
        <f t="shared" si="304"/>
        <v>0</v>
      </c>
      <c r="F6489">
        <f t="shared" si="305"/>
        <v>0.23833425</v>
      </c>
    </row>
    <row r="6490" spans="1:6" x14ac:dyDescent="0.25">
      <c r="A6490">
        <v>6481</v>
      </c>
      <c r="B6490">
        <f>'Założenia i wyniki'!$E$6*Znorm.Profile!B6490*((100-(24*'Założenia i wyniki'!$E$9))/100)</f>
        <v>0</v>
      </c>
      <c r="C6490">
        <f>'Założenia i wyniki'!$E$8*Znorm.Profile!C6490*(1+'Założenia i wyniki'!$E$10/100)^24</f>
        <v>0.2149259</v>
      </c>
      <c r="D6490">
        <f t="shared" si="303"/>
        <v>0</v>
      </c>
      <c r="E6490">
        <f t="shared" si="304"/>
        <v>0</v>
      </c>
      <c r="F6490">
        <f t="shared" si="305"/>
        <v>0.2149259</v>
      </c>
    </row>
    <row r="6491" spans="1:6" x14ac:dyDescent="0.25">
      <c r="A6491">
        <v>6482</v>
      </c>
      <c r="B6491">
        <f>'Założenia i wyniki'!$E$6*Znorm.Profile!B6491*((100-(24*'Założenia i wyniki'!$E$9))/100)</f>
        <v>0</v>
      </c>
      <c r="C6491">
        <f>'Założenia i wyniki'!$E$8*Znorm.Profile!C6491*(1+'Założenia i wyniki'!$E$10/100)^24</f>
        <v>0.199353</v>
      </c>
      <c r="D6491">
        <f t="shared" si="303"/>
        <v>0</v>
      </c>
      <c r="E6491">
        <f t="shared" si="304"/>
        <v>0</v>
      </c>
      <c r="F6491">
        <f t="shared" si="305"/>
        <v>0.199353</v>
      </c>
    </row>
    <row r="6492" spans="1:6" x14ac:dyDescent="0.25">
      <c r="A6492">
        <v>6483</v>
      </c>
      <c r="B6492">
        <f>'Założenia i wyniki'!$E$6*Znorm.Profile!B6492*((100-(24*'Założenia i wyniki'!$E$9))/100)</f>
        <v>0</v>
      </c>
      <c r="C6492">
        <f>'Założenia i wyniki'!$E$8*Znorm.Profile!C6492*(1+'Założenia i wyniki'!$E$10/100)^24</f>
        <v>0.19974919999999999</v>
      </c>
      <c r="D6492">
        <f t="shared" si="303"/>
        <v>0</v>
      </c>
      <c r="E6492">
        <f t="shared" si="304"/>
        <v>0</v>
      </c>
      <c r="F6492">
        <f t="shared" si="305"/>
        <v>0.19974919999999999</v>
      </c>
    </row>
    <row r="6493" spans="1:6" x14ac:dyDescent="0.25">
      <c r="A6493">
        <v>6484</v>
      </c>
      <c r="B6493">
        <f>'Założenia i wyniki'!$E$6*Znorm.Profile!B6493*((100-(24*'Założenia i wyniki'!$E$9))/100)</f>
        <v>0</v>
      </c>
      <c r="C6493">
        <f>'Założenia i wyniki'!$E$8*Znorm.Profile!C6493*(1+'Założenia i wyniki'!$E$10/100)^24</f>
        <v>0.23236499999999999</v>
      </c>
      <c r="D6493">
        <f t="shared" si="303"/>
        <v>0</v>
      </c>
      <c r="E6493">
        <f t="shared" si="304"/>
        <v>0</v>
      </c>
      <c r="F6493">
        <f t="shared" si="305"/>
        <v>0.23236499999999999</v>
      </c>
    </row>
    <row r="6494" spans="1:6" x14ac:dyDescent="0.25">
      <c r="A6494">
        <v>6485</v>
      </c>
      <c r="B6494">
        <f>'Założenia i wyniki'!$E$6*Znorm.Profile!B6494*((100-(24*'Założenia i wyniki'!$E$9))/100)</f>
        <v>0</v>
      </c>
      <c r="C6494">
        <f>'Założenia i wyniki'!$E$8*Znorm.Profile!C6494*(1+'Założenia i wyniki'!$E$10/100)^24</f>
        <v>0.28698319999999999</v>
      </c>
      <c r="D6494">
        <f t="shared" si="303"/>
        <v>0</v>
      </c>
      <c r="E6494">
        <f t="shared" si="304"/>
        <v>0</v>
      </c>
      <c r="F6494">
        <f t="shared" si="305"/>
        <v>0.28698319999999999</v>
      </c>
    </row>
    <row r="6495" spans="1:6" x14ac:dyDescent="0.25">
      <c r="A6495">
        <v>6486</v>
      </c>
      <c r="B6495">
        <f>'Założenia i wyniki'!$E$6*Znorm.Profile!B6495*((100-(24*'Założenia i wyniki'!$E$9))/100)</f>
        <v>0</v>
      </c>
      <c r="C6495">
        <f>'Założenia i wyniki'!$E$8*Znorm.Profile!C6495*(1+'Założenia i wyniki'!$E$10/100)^24</f>
        <v>0.38187905</v>
      </c>
      <c r="D6495">
        <f t="shared" si="303"/>
        <v>0</v>
      </c>
      <c r="E6495">
        <f t="shared" si="304"/>
        <v>0</v>
      </c>
      <c r="F6495">
        <f t="shared" si="305"/>
        <v>0.38187905</v>
      </c>
    </row>
    <row r="6496" spans="1:6" x14ac:dyDescent="0.25">
      <c r="A6496">
        <v>6487</v>
      </c>
      <c r="B6496">
        <f>'Założenia i wyniki'!$E$6*Znorm.Profile!B6496*((100-(24*'Założenia i wyniki'!$E$9))/100)</f>
        <v>9.9383999999999986E-2</v>
      </c>
      <c r="C6496">
        <f>'Założenia i wyniki'!$E$8*Znorm.Profile!C6496*(1+'Założenia i wyniki'!$E$10/100)^24</f>
        <v>0.42478765000000002</v>
      </c>
      <c r="D6496">
        <f t="shared" si="303"/>
        <v>9.9383999999999986E-2</v>
      </c>
      <c r="E6496">
        <f t="shared" si="304"/>
        <v>0</v>
      </c>
      <c r="F6496">
        <f t="shared" si="305"/>
        <v>0.32540365000000004</v>
      </c>
    </row>
    <row r="6497" spans="1:6" x14ac:dyDescent="0.25">
      <c r="A6497">
        <v>6488</v>
      </c>
      <c r="B6497">
        <f>'Założenia i wyniki'!$E$6*Znorm.Profile!B6497*((100-(24*'Założenia i wyniki'!$E$9))/100)</f>
        <v>0.44230377358490564</v>
      </c>
      <c r="C6497">
        <f>'Założenia i wyniki'!$E$8*Znorm.Profile!C6497*(1+'Założenia i wyniki'!$E$10/100)^24</f>
        <v>0.43372699999999997</v>
      </c>
      <c r="D6497">
        <f t="shared" si="303"/>
        <v>0.43372699999999997</v>
      </c>
      <c r="E6497">
        <f t="shared" si="304"/>
        <v>8.5767735849056614E-3</v>
      </c>
      <c r="F6497">
        <f t="shared" si="305"/>
        <v>0</v>
      </c>
    </row>
    <row r="6498" spans="1:6" x14ac:dyDescent="0.25">
      <c r="A6498">
        <v>6489</v>
      </c>
      <c r="B6498">
        <f>'Założenia i wyniki'!$E$6*Znorm.Profile!B6498*((100-(24*'Założenia i wyniki'!$E$9))/100)</f>
        <v>0.90015773584905667</v>
      </c>
      <c r="C6498">
        <f>'Założenia i wyniki'!$E$8*Znorm.Profile!C6498*(1+'Założenia i wyniki'!$E$10/100)^24</f>
        <v>0.43127594999999996</v>
      </c>
      <c r="D6498">
        <f t="shared" si="303"/>
        <v>0.43127594999999996</v>
      </c>
      <c r="E6498">
        <f t="shared" si="304"/>
        <v>0.46888178584905671</v>
      </c>
      <c r="F6498">
        <f t="shared" si="305"/>
        <v>0</v>
      </c>
    </row>
    <row r="6499" spans="1:6" x14ac:dyDescent="0.25">
      <c r="A6499">
        <v>6490</v>
      </c>
      <c r="B6499">
        <f>'Założenia i wyniki'!$E$6*Znorm.Profile!B6499*((100-(24*'Założenia i wyniki'!$E$9))/100)</f>
        <v>1.2810611320754715</v>
      </c>
      <c r="C6499">
        <f>'Założenia i wyniki'!$E$8*Znorm.Profile!C6499*(1+'Założenia i wyniki'!$E$10/100)^24</f>
        <v>0.41529635000000004</v>
      </c>
      <c r="D6499">
        <f t="shared" si="303"/>
        <v>0.41529635000000004</v>
      </c>
      <c r="E6499">
        <f t="shared" si="304"/>
        <v>0.86576478207547147</v>
      </c>
      <c r="F6499">
        <f t="shared" si="305"/>
        <v>0</v>
      </c>
    </row>
    <row r="6500" spans="1:6" x14ac:dyDescent="0.25">
      <c r="A6500">
        <v>6491</v>
      </c>
      <c r="B6500">
        <f>'Założenia i wyniki'!$E$6*Znorm.Profile!B6500*((100-(24*'Założenia i wyniki'!$E$9))/100)</f>
        <v>1.5425177358490565</v>
      </c>
      <c r="C6500">
        <f>'Założenia i wyniki'!$E$8*Znorm.Profile!C6500*(1+'Założenia i wyniki'!$E$10/100)^24</f>
        <v>0.40452299999999997</v>
      </c>
      <c r="D6500">
        <f t="shared" si="303"/>
        <v>0.40452299999999997</v>
      </c>
      <c r="E6500">
        <f t="shared" si="304"/>
        <v>1.1379947358490565</v>
      </c>
      <c r="F6500">
        <f t="shared" si="305"/>
        <v>0</v>
      </c>
    </row>
    <row r="6501" spans="1:6" x14ac:dyDescent="0.25">
      <c r="A6501">
        <v>6492</v>
      </c>
      <c r="B6501">
        <f>'Założenia i wyniki'!$E$6*Znorm.Profile!B6501*((100-(24*'Założenia i wyniki'!$E$9))/100)</f>
        <v>1.6113501886792454</v>
      </c>
      <c r="C6501">
        <f>'Założenia i wyniki'!$E$8*Znorm.Profile!C6501*(1+'Założenia i wyniki'!$E$10/100)^24</f>
        <v>0.39679675000000003</v>
      </c>
      <c r="D6501">
        <f t="shared" si="303"/>
        <v>0.39679675000000003</v>
      </c>
      <c r="E6501">
        <f t="shared" si="304"/>
        <v>1.2145534386792454</v>
      </c>
      <c r="F6501">
        <f t="shared" si="305"/>
        <v>0</v>
      </c>
    </row>
    <row r="6502" spans="1:6" x14ac:dyDescent="0.25">
      <c r="A6502">
        <v>6493</v>
      </c>
      <c r="B6502">
        <f>'Założenia i wyniki'!$E$6*Znorm.Profile!B6502*((100-(24*'Założenia i wyniki'!$E$9))/100)</f>
        <v>1.5281871698113207</v>
      </c>
      <c r="C6502">
        <f>'Założenia i wyniki'!$E$8*Znorm.Profile!C6502*(1+'Założenia i wyniki'!$E$10/100)^24</f>
        <v>0.39786844999999998</v>
      </c>
      <c r="D6502">
        <f t="shared" si="303"/>
        <v>0.39786844999999998</v>
      </c>
      <c r="E6502">
        <f t="shared" si="304"/>
        <v>1.1303187198113207</v>
      </c>
      <c r="F6502">
        <f t="shared" si="305"/>
        <v>0</v>
      </c>
    </row>
    <row r="6503" spans="1:6" x14ac:dyDescent="0.25">
      <c r="A6503">
        <v>6494</v>
      </c>
      <c r="B6503">
        <f>'Założenia i wyniki'!$E$6*Znorm.Profile!B6503*((100-(24*'Założenia i wyniki'!$E$9))/100)</f>
        <v>1.2883026415094339</v>
      </c>
      <c r="C6503">
        <f>'Założenia i wyniki'!$E$8*Znorm.Profile!C6503*(1+'Założenia i wyniki'!$E$10/100)^24</f>
        <v>0.39609395000000003</v>
      </c>
      <c r="D6503">
        <f t="shared" si="303"/>
        <v>0.39609395000000003</v>
      </c>
      <c r="E6503">
        <f t="shared" si="304"/>
        <v>0.89220869150943383</v>
      </c>
      <c r="F6503">
        <f t="shared" si="305"/>
        <v>0</v>
      </c>
    </row>
    <row r="6504" spans="1:6" x14ac:dyDescent="0.25">
      <c r="A6504">
        <v>6495</v>
      </c>
      <c r="B6504">
        <f>'Założenia i wyniki'!$E$6*Znorm.Profile!B6504*((100-(24*'Założenia i wyniki'!$E$9))/100)</f>
        <v>0.90038641509433959</v>
      </c>
      <c r="C6504">
        <f>'Założenia i wyniki'!$E$8*Znorm.Profile!C6504*(1+'Założenia i wyniki'!$E$10/100)^24</f>
        <v>0.4165007</v>
      </c>
      <c r="D6504">
        <f t="shared" si="303"/>
        <v>0.4165007</v>
      </c>
      <c r="E6504">
        <f t="shared" si="304"/>
        <v>0.48388571509433959</v>
      </c>
      <c r="F6504">
        <f t="shared" si="305"/>
        <v>0</v>
      </c>
    </row>
    <row r="6505" spans="1:6" x14ac:dyDescent="0.25">
      <c r="A6505">
        <v>6496</v>
      </c>
      <c r="B6505">
        <f>'Założenia i wyniki'!$E$6*Znorm.Profile!B6505*((100-(24*'Założenia i wyniki'!$E$9))/100)</f>
        <v>0.42796558490566045</v>
      </c>
      <c r="C6505">
        <f>'Założenia i wyniki'!$E$8*Znorm.Profile!C6505*(1+'Założenia i wyniki'!$E$10/100)^24</f>
        <v>0.44497004999999995</v>
      </c>
      <c r="D6505">
        <f t="shared" si="303"/>
        <v>0.42796558490566045</v>
      </c>
      <c r="E6505">
        <f t="shared" si="304"/>
        <v>0</v>
      </c>
      <c r="F6505">
        <f t="shared" si="305"/>
        <v>1.7004465094339505E-2</v>
      </c>
    </row>
    <row r="6506" spans="1:6" x14ac:dyDescent="0.25">
      <c r="A6506">
        <v>6497</v>
      </c>
      <c r="B6506">
        <f>'Założenia i wyniki'!$E$6*Znorm.Profile!B6506*((100-(24*'Założenia i wyniki'!$E$9))/100)</f>
        <v>8.0487471698113211E-2</v>
      </c>
      <c r="C6506">
        <f>'Założenia i wyniki'!$E$8*Znorm.Profile!C6506*(1+'Założenia i wyniki'!$E$10/100)^24</f>
        <v>0.48939695</v>
      </c>
      <c r="D6506">
        <f t="shared" si="303"/>
        <v>8.0487471698113211E-2</v>
      </c>
      <c r="E6506">
        <f t="shared" si="304"/>
        <v>0</v>
      </c>
      <c r="F6506">
        <f t="shared" si="305"/>
        <v>0.40890947830188679</v>
      </c>
    </row>
    <row r="6507" spans="1:6" x14ac:dyDescent="0.25">
      <c r="A6507">
        <v>6498</v>
      </c>
      <c r="B6507">
        <f>'Założenia i wyniki'!$E$6*Znorm.Profile!B6507*((100-(24*'Założenia i wyniki'!$E$9))/100)</f>
        <v>0</v>
      </c>
      <c r="C6507">
        <f>'Założenia i wyniki'!$E$8*Znorm.Profile!C6507*(1+'Założenia i wyniki'!$E$10/100)^24</f>
        <v>0.56880810000000004</v>
      </c>
      <c r="D6507">
        <f t="shared" si="303"/>
        <v>0</v>
      </c>
      <c r="E6507">
        <f t="shared" si="304"/>
        <v>0</v>
      </c>
      <c r="F6507">
        <f t="shared" si="305"/>
        <v>0.56880810000000004</v>
      </c>
    </row>
    <row r="6508" spans="1:6" x14ac:dyDescent="0.25">
      <c r="A6508">
        <v>6499</v>
      </c>
      <c r="B6508">
        <f>'Założenia i wyniki'!$E$6*Znorm.Profile!B6508*((100-(24*'Założenia i wyniki'!$E$9))/100)</f>
        <v>0</v>
      </c>
      <c r="C6508">
        <f>'Założenia i wyniki'!$E$8*Znorm.Profile!C6508*(1+'Założenia i wyniki'!$E$10/100)^24</f>
        <v>0.62378820000000001</v>
      </c>
      <c r="D6508">
        <f t="shared" si="303"/>
        <v>0</v>
      </c>
      <c r="E6508">
        <f t="shared" si="304"/>
        <v>0</v>
      </c>
      <c r="F6508">
        <f t="shared" si="305"/>
        <v>0.62378820000000001</v>
      </c>
    </row>
    <row r="6509" spans="1:6" x14ac:dyDescent="0.25">
      <c r="A6509">
        <v>6500</v>
      </c>
      <c r="B6509">
        <f>'Założenia i wyniki'!$E$6*Znorm.Profile!B6509*((100-(24*'Założenia i wyniki'!$E$9))/100)</f>
        <v>0</v>
      </c>
      <c r="C6509">
        <f>'Założenia i wyniki'!$E$8*Znorm.Profile!C6509*(1+'Założenia i wyniki'!$E$10/100)^24</f>
        <v>0.58260404999999993</v>
      </c>
      <c r="D6509">
        <f t="shared" si="303"/>
        <v>0</v>
      </c>
      <c r="E6509">
        <f t="shared" si="304"/>
        <v>0</v>
      </c>
      <c r="F6509">
        <f t="shared" si="305"/>
        <v>0.58260404999999993</v>
      </c>
    </row>
    <row r="6510" spans="1:6" x14ac:dyDescent="0.25">
      <c r="A6510">
        <v>6501</v>
      </c>
      <c r="B6510">
        <f>'Założenia i wyniki'!$E$6*Znorm.Profile!B6510*((100-(24*'Założenia i wyniki'!$E$9))/100)</f>
        <v>0</v>
      </c>
      <c r="C6510">
        <f>'Założenia i wyniki'!$E$8*Znorm.Profile!C6510*(1+'Założenia i wyniki'!$E$10/100)^24</f>
        <v>0.50187830000000011</v>
      </c>
      <c r="D6510">
        <f t="shared" si="303"/>
        <v>0</v>
      </c>
      <c r="E6510">
        <f t="shared" si="304"/>
        <v>0</v>
      </c>
      <c r="F6510">
        <f t="shared" si="305"/>
        <v>0.50187830000000011</v>
      </c>
    </row>
    <row r="6511" spans="1:6" x14ac:dyDescent="0.25">
      <c r="A6511">
        <v>6502</v>
      </c>
      <c r="B6511">
        <f>'Założenia i wyniki'!$E$6*Znorm.Profile!B6511*((100-(24*'Założenia i wyniki'!$E$9))/100)</f>
        <v>0</v>
      </c>
      <c r="C6511">
        <f>'Założenia i wyniki'!$E$8*Znorm.Profile!C6511*(1+'Założenia i wyniki'!$E$10/100)^24</f>
        <v>0.39643624999999999</v>
      </c>
      <c r="D6511">
        <f t="shared" si="303"/>
        <v>0</v>
      </c>
      <c r="E6511">
        <f t="shared" si="304"/>
        <v>0</v>
      </c>
      <c r="F6511">
        <f t="shared" si="305"/>
        <v>0.39643624999999999</v>
      </c>
    </row>
    <row r="6512" spans="1:6" x14ac:dyDescent="0.25">
      <c r="A6512">
        <v>6503</v>
      </c>
      <c r="B6512">
        <f>'Założenia i wyniki'!$E$6*Znorm.Profile!B6512*((100-(24*'Założenia i wyniki'!$E$9))/100)</f>
        <v>0</v>
      </c>
      <c r="C6512">
        <f>'Założenia i wyniki'!$E$8*Znorm.Profile!C6512*(1+'Założenia i wyniki'!$E$10/100)^24</f>
        <v>0.31189164999999996</v>
      </c>
      <c r="D6512">
        <f t="shared" si="303"/>
        <v>0</v>
      </c>
      <c r="E6512">
        <f t="shared" si="304"/>
        <v>0</v>
      </c>
      <c r="F6512">
        <f t="shared" si="305"/>
        <v>0.31189164999999996</v>
      </c>
    </row>
    <row r="6513" spans="1:6" x14ac:dyDescent="0.25">
      <c r="A6513">
        <v>6504</v>
      </c>
      <c r="B6513">
        <f>'Założenia i wyniki'!$E$6*Znorm.Profile!B6513*((100-(24*'Założenia i wyniki'!$E$9))/100)</f>
        <v>0</v>
      </c>
      <c r="C6513">
        <f>'Założenia i wyniki'!$E$8*Znorm.Profile!C6513*(1+'Założenia i wyniki'!$E$10/100)^24</f>
        <v>0.24369135000000003</v>
      </c>
      <c r="D6513">
        <f t="shared" si="303"/>
        <v>0</v>
      </c>
      <c r="E6513">
        <f t="shared" si="304"/>
        <v>0</v>
      </c>
      <c r="F6513">
        <f t="shared" si="305"/>
        <v>0.24369135000000003</v>
      </c>
    </row>
    <row r="6514" spans="1:6" x14ac:dyDescent="0.25">
      <c r="A6514">
        <v>6505</v>
      </c>
      <c r="B6514">
        <f>'Założenia i wyniki'!$E$6*Znorm.Profile!B6514*((100-(24*'Założenia i wyniki'!$E$9))/100)</f>
        <v>0</v>
      </c>
      <c r="C6514">
        <f>'Założenia i wyniki'!$E$8*Znorm.Profile!C6514*(1+'Założenia i wyniki'!$E$10/100)^24</f>
        <v>0.2126943</v>
      </c>
      <c r="D6514">
        <f t="shared" si="303"/>
        <v>0</v>
      </c>
      <c r="E6514">
        <f t="shared" si="304"/>
        <v>0</v>
      </c>
      <c r="F6514">
        <f t="shared" si="305"/>
        <v>0.2126943</v>
      </c>
    </row>
    <row r="6515" spans="1:6" x14ac:dyDescent="0.25">
      <c r="A6515">
        <v>6506</v>
      </c>
      <c r="B6515">
        <f>'Założenia i wyniki'!$E$6*Znorm.Profile!B6515*((100-(24*'Założenia i wyniki'!$E$9))/100)</f>
        <v>0</v>
      </c>
      <c r="C6515">
        <f>'Założenia i wyniki'!$E$8*Znorm.Profile!C6515*(1+'Założenia i wyniki'!$E$10/100)^24</f>
        <v>0.2026577</v>
      </c>
      <c r="D6515">
        <f t="shared" si="303"/>
        <v>0</v>
      </c>
      <c r="E6515">
        <f t="shared" si="304"/>
        <v>0</v>
      </c>
      <c r="F6515">
        <f t="shared" si="305"/>
        <v>0.2026577</v>
      </c>
    </row>
    <row r="6516" spans="1:6" x14ac:dyDescent="0.25">
      <c r="A6516">
        <v>6507</v>
      </c>
      <c r="B6516">
        <f>'Założenia i wyniki'!$E$6*Znorm.Profile!B6516*((100-(24*'Założenia i wyniki'!$E$9))/100)</f>
        <v>0</v>
      </c>
      <c r="C6516">
        <f>'Założenia i wyniki'!$E$8*Znorm.Profile!C6516*(1+'Założenia i wyniki'!$E$10/100)^24</f>
        <v>0.20145895</v>
      </c>
      <c r="D6516">
        <f t="shared" si="303"/>
        <v>0</v>
      </c>
      <c r="E6516">
        <f t="shared" si="304"/>
        <v>0</v>
      </c>
      <c r="F6516">
        <f t="shared" si="305"/>
        <v>0.20145895</v>
      </c>
    </row>
    <row r="6517" spans="1:6" x14ac:dyDescent="0.25">
      <c r="A6517">
        <v>6508</v>
      </c>
      <c r="B6517">
        <f>'Założenia i wyniki'!$E$6*Znorm.Profile!B6517*((100-(24*'Założenia i wyniki'!$E$9))/100)</f>
        <v>0</v>
      </c>
      <c r="C6517">
        <f>'Założenia i wyniki'!$E$8*Znorm.Profile!C6517*(1+'Założenia i wyniki'!$E$10/100)^24</f>
        <v>0.23146619999999998</v>
      </c>
      <c r="D6517">
        <f t="shared" si="303"/>
        <v>0</v>
      </c>
      <c r="E6517">
        <f t="shared" si="304"/>
        <v>0</v>
      </c>
      <c r="F6517">
        <f t="shared" si="305"/>
        <v>0.23146619999999998</v>
      </c>
    </row>
    <row r="6518" spans="1:6" x14ac:dyDescent="0.25">
      <c r="A6518">
        <v>6509</v>
      </c>
      <c r="B6518">
        <f>'Założenia i wyniki'!$E$6*Znorm.Profile!B6518*((100-(24*'Założenia i wyniki'!$E$9))/100)</f>
        <v>0</v>
      </c>
      <c r="C6518">
        <f>'Założenia i wyniki'!$E$8*Znorm.Profile!C6518*(1+'Założenia i wyniki'!$E$10/100)^24</f>
        <v>0.29550535</v>
      </c>
      <c r="D6518">
        <f t="shared" si="303"/>
        <v>0</v>
      </c>
      <c r="E6518">
        <f t="shared" si="304"/>
        <v>0</v>
      </c>
      <c r="F6518">
        <f t="shared" si="305"/>
        <v>0.29550535</v>
      </c>
    </row>
    <row r="6519" spans="1:6" x14ac:dyDescent="0.25">
      <c r="A6519">
        <v>6510</v>
      </c>
      <c r="B6519">
        <f>'Założenia i wyniki'!$E$6*Znorm.Profile!B6519*((100-(24*'Założenia i wyniki'!$E$9))/100)</f>
        <v>0</v>
      </c>
      <c r="C6519">
        <f>'Założenia i wyniki'!$E$8*Znorm.Profile!C6519*(1+'Założenia i wyniki'!$E$10/100)^24</f>
        <v>0.38520929999999998</v>
      </c>
      <c r="D6519">
        <f t="shared" si="303"/>
        <v>0</v>
      </c>
      <c r="E6519">
        <f t="shared" si="304"/>
        <v>0</v>
      </c>
      <c r="F6519">
        <f t="shared" si="305"/>
        <v>0.38520929999999998</v>
      </c>
    </row>
    <row r="6520" spans="1:6" x14ac:dyDescent="0.25">
      <c r="A6520">
        <v>6511</v>
      </c>
      <c r="B6520">
        <f>'Założenia i wyniki'!$E$6*Znorm.Profile!B6520*((100-(24*'Założenia i wyniki'!$E$9))/100)</f>
        <v>1.0848543396226411E-2</v>
      </c>
      <c r="C6520">
        <f>'Założenia i wyniki'!$E$8*Znorm.Profile!C6520*(1+'Założenia i wyniki'!$E$10/100)^24</f>
        <v>0.43608144999999998</v>
      </c>
      <c r="D6520">
        <f t="shared" si="303"/>
        <v>1.0848543396226411E-2</v>
      </c>
      <c r="E6520">
        <f t="shared" si="304"/>
        <v>0</v>
      </c>
      <c r="F6520">
        <f t="shared" si="305"/>
        <v>0.42523290660377355</v>
      </c>
    </row>
    <row r="6521" spans="1:6" x14ac:dyDescent="0.25">
      <c r="A6521">
        <v>6512</v>
      </c>
      <c r="B6521">
        <f>'Założenia i wyniki'!$E$6*Znorm.Profile!B6521*((100-(24*'Założenia i wyniki'!$E$9))/100)</f>
        <v>8.2248301886792469E-2</v>
      </c>
      <c r="C6521">
        <f>'Założenia i wyniki'!$E$8*Znorm.Profile!C6521*(1+'Założenia i wyniki'!$E$10/100)^24</f>
        <v>0.43635655000000001</v>
      </c>
      <c r="D6521">
        <f t="shared" si="303"/>
        <v>8.2248301886792469E-2</v>
      </c>
      <c r="E6521">
        <f t="shared" si="304"/>
        <v>0</v>
      </c>
      <c r="F6521">
        <f t="shared" si="305"/>
        <v>0.35410824811320751</v>
      </c>
    </row>
    <row r="6522" spans="1:6" x14ac:dyDescent="0.25">
      <c r="A6522">
        <v>6513</v>
      </c>
      <c r="B6522">
        <f>'Założenia i wyniki'!$E$6*Znorm.Profile!B6522*((100-(24*'Założenia i wyniki'!$E$9))/100)</f>
        <v>0.71018626415094332</v>
      </c>
      <c r="C6522">
        <f>'Założenia i wyniki'!$E$8*Znorm.Profile!C6522*(1+'Założenia i wyniki'!$E$10/100)^24</f>
        <v>0.42876924999999999</v>
      </c>
      <c r="D6522">
        <f t="shared" si="303"/>
        <v>0.42876924999999999</v>
      </c>
      <c r="E6522">
        <f t="shared" si="304"/>
        <v>0.28141701415094333</v>
      </c>
      <c r="F6522">
        <f t="shared" si="305"/>
        <v>0</v>
      </c>
    </row>
    <row r="6523" spans="1:6" x14ac:dyDescent="0.25">
      <c r="A6523">
        <v>6514</v>
      </c>
      <c r="B6523">
        <f>'Założenia i wyniki'!$E$6*Znorm.Profile!B6523*((100-(24*'Założenia i wyniki'!$E$9))/100)</f>
        <v>1.0019200000000001</v>
      </c>
      <c r="C6523">
        <f>'Założenia i wyniki'!$E$8*Znorm.Profile!C6523*(1+'Założenia i wyniki'!$E$10/100)^24</f>
        <v>0.40270335000000002</v>
      </c>
      <c r="D6523">
        <f t="shared" si="303"/>
        <v>0.40270335000000002</v>
      </c>
      <c r="E6523">
        <f t="shared" si="304"/>
        <v>0.59921665000000013</v>
      </c>
      <c r="F6523">
        <f t="shared" si="305"/>
        <v>0</v>
      </c>
    </row>
    <row r="6524" spans="1:6" x14ac:dyDescent="0.25">
      <c r="A6524">
        <v>6515</v>
      </c>
      <c r="B6524">
        <f>'Założenia i wyniki'!$E$6*Znorm.Profile!B6524*((100-(24*'Założenia i wyniki'!$E$9))/100)</f>
        <v>0.69235690566037733</v>
      </c>
      <c r="C6524">
        <f>'Założenia i wyniki'!$E$8*Znorm.Profile!C6524*(1+'Założenia i wyniki'!$E$10/100)^24</f>
        <v>0.40149864999999996</v>
      </c>
      <c r="D6524">
        <f t="shared" si="303"/>
        <v>0.40149864999999996</v>
      </c>
      <c r="E6524">
        <f t="shared" si="304"/>
        <v>0.29085825566037737</v>
      </c>
      <c r="F6524">
        <f t="shared" si="305"/>
        <v>0</v>
      </c>
    </row>
    <row r="6525" spans="1:6" x14ac:dyDescent="0.25">
      <c r="A6525">
        <v>6516</v>
      </c>
      <c r="B6525">
        <f>'Założenia i wyniki'!$E$6*Znorm.Profile!B6525*((100-(24*'Założenia i wyniki'!$E$9))/100)</f>
        <v>0.49041026415094341</v>
      </c>
      <c r="C6525">
        <f>'Założenia i wyniki'!$E$8*Znorm.Profile!C6525*(1+'Założenia i wyniki'!$E$10/100)^24</f>
        <v>0.39549895000000002</v>
      </c>
      <c r="D6525">
        <f t="shared" si="303"/>
        <v>0.39549895000000002</v>
      </c>
      <c r="E6525">
        <f t="shared" si="304"/>
        <v>9.4911314150943393E-2</v>
      </c>
      <c r="F6525">
        <f t="shared" si="305"/>
        <v>0</v>
      </c>
    </row>
    <row r="6526" spans="1:6" x14ac:dyDescent="0.25">
      <c r="A6526">
        <v>6517</v>
      </c>
      <c r="B6526">
        <f>'Założenia i wyniki'!$E$6*Znorm.Profile!B6526*((100-(24*'Założenia i wyniki'!$E$9))/100)</f>
        <v>0.46617788679245281</v>
      </c>
      <c r="C6526">
        <f>'Założenia i wyniki'!$E$8*Znorm.Profile!C6526*(1+'Założenia i wyniki'!$E$10/100)^24</f>
        <v>0.39147114999999999</v>
      </c>
      <c r="D6526">
        <f t="shared" si="303"/>
        <v>0.39147114999999999</v>
      </c>
      <c r="E6526">
        <f t="shared" si="304"/>
        <v>7.4706736792452821E-2</v>
      </c>
      <c r="F6526">
        <f t="shared" si="305"/>
        <v>0</v>
      </c>
    </row>
    <row r="6527" spans="1:6" x14ac:dyDescent="0.25">
      <c r="A6527">
        <v>6518</v>
      </c>
      <c r="B6527">
        <f>'Założenia i wyniki'!$E$6*Znorm.Profile!B6527*((100-(24*'Założenia i wyniki'!$E$9))/100)</f>
        <v>0.27293630188679241</v>
      </c>
      <c r="C6527">
        <f>'Założenia i wyniki'!$E$8*Znorm.Profile!C6527*(1+'Założenia i wyniki'!$E$10/100)^24</f>
        <v>0.39431559999999999</v>
      </c>
      <c r="D6527">
        <f t="shared" si="303"/>
        <v>0.27293630188679241</v>
      </c>
      <c r="E6527">
        <f t="shared" si="304"/>
        <v>0</v>
      </c>
      <c r="F6527">
        <f t="shared" si="305"/>
        <v>0.12137929811320758</v>
      </c>
    </row>
    <row r="6528" spans="1:6" x14ac:dyDescent="0.25">
      <c r="A6528">
        <v>6519</v>
      </c>
      <c r="B6528">
        <f>'Założenia i wyniki'!$E$6*Znorm.Profile!B6528*((100-(24*'Założenia i wyniki'!$E$9))/100)</f>
        <v>0.12729811320754716</v>
      </c>
      <c r="C6528">
        <f>'Założenia i wyniki'!$E$8*Znorm.Profile!C6528*(1+'Założenia i wyniki'!$E$10/100)^24</f>
        <v>0.41403915000000002</v>
      </c>
      <c r="D6528">
        <f t="shared" si="303"/>
        <v>0.12729811320754716</v>
      </c>
      <c r="E6528">
        <f t="shared" si="304"/>
        <v>0</v>
      </c>
      <c r="F6528">
        <f t="shared" si="305"/>
        <v>0.28674103679245289</v>
      </c>
    </row>
    <row r="6529" spans="1:6" x14ac:dyDescent="0.25">
      <c r="A6529">
        <v>6520</v>
      </c>
      <c r="B6529">
        <f>'Założenia i wyniki'!$E$6*Znorm.Profile!B6529*((100-(24*'Założenia i wyniki'!$E$9))/100)</f>
        <v>7.6386490566037718E-2</v>
      </c>
      <c r="C6529">
        <f>'Założenia i wyniki'!$E$8*Znorm.Profile!C6529*(1+'Założenia i wyniki'!$E$10/100)^24</f>
        <v>0.44358264999999997</v>
      </c>
      <c r="D6529">
        <f t="shared" si="303"/>
        <v>7.6386490566037718E-2</v>
      </c>
      <c r="E6529">
        <f t="shared" si="304"/>
        <v>0</v>
      </c>
      <c r="F6529">
        <f t="shared" si="305"/>
        <v>0.36719615943396222</v>
      </c>
    </row>
    <row r="6530" spans="1:6" x14ac:dyDescent="0.25">
      <c r="A6530">
        <v>6521</v>
      </c>
      <c r="B6530">
        <f>'Założenia i wyniki'!$E$6*Znorm.Profile!B6530*((100-(24*'Założenia i wyniki'!$E$9))/100)</f>
        <v>3.8934166037735848E-3</v>
      </c>
      <c r="C6530">
        <f>'Założenia i wyniki'!$E$8*Znorm.Profile!C6530*(1+'Założenia i wyniki'!$E$10/100)^24</f>
        <v>0.48892409999999992</v>
      </c>
      <c r="D6530">
        <f t="shared" si="303"/>
        <v>3.8934166037735848E-3</v>
      </c>
      <c r="E6530">
        <f t="shared" si="304"/>
        <v>0</v>
      </c>
      <c r="F6530">
        <f t="shared" si="305"/>
        <v>0.48503068339622635</v>
      </c>
    </row>
    <row r="6531" spans="1:6" x14ac:dyDescent="0.25">
      <c r="A6531">
        <v>6522</v>
      </c>
      <c r="B6531">
        <f>'Założenia i wyniki'!$E$6*Znorm.Profile!B6531*((100-(24*'Założenia i wyniki'!$E$9))/100)</f>
        <v>0</v>
      </c>
      <c r="C6531">
        <f>'Założenia i wyniki'!$E$8*Znorm.Profile!C6531*(1+'Założenia i wyniki'!$E$10/100)^24</f>
        <v>0.57767780000000002</v>
      </c>
      <c r="D6531">
        <f t="shared" si="303"/>
        <v>0</v>
      </c>
      <c r="E6531">
        <f t="shared" si="304"/>
        <v>0</v>
      </c>
      <c r="F6531">
        <f t="shared" si="305"/>
        <v>0.57767780000000002</v>
      </c>
    </row>
    <row r="6532" spans="1:6" x14ac:dyDescent="0.25">
      <c r="A6532">
        <v>6523</v>
      </c>
      <c r="B6532">
        <f>'Założenia i wyniki'!$E$6*Znorm.Profile!B6532*((100-(24*'Założenia i wyniki'!$E$9))/100)</f>
        <v>0</v>
      </c>
      <c r="C6532">
        <f>'Założenia i wyniki'!$E$8*Znorm.Profile!C6532*(1+'Założenia i wyniki'!$E$10/100)^24</f>
        <v>0.62280400000000002</v>
      </c>
      <c r="D6532">
        <f t="shared" si="303"/>
        <v>0</v>
      </c>
      <c r="E6532">
        <f t="shared" si="304"/>
        <v>0</v>
      </c>
      <c r="F6532">
        <f t="shared" si="305"/>
        <v>0.62280400000000002</v>
      </c>
    </row>
    <row r="6533" spans="1:6" x14ac:dyDescent="0.25">
      <c r="A6533">
        <v>6524</v>
      </c>
      <c r="B6533">
        <f>'Założenia i wyniki'!$E$6*Znorm.Profile!B6533*((100-(24*'Założenia i wyniki'!$E$9))/100)</f>
        <v>0</v>
      </c>
      <c r="C6533">
        <f>'Założenia i wyniki'!$E$8*Znorm.Profile!C6533*(1+'Założenia i wyniki'!$E$10/100)^24</f>
        <v>0.58010680000000003</v>
      </c>
      <c r="D6533">
        <f t="shared" si="303"/>
        <v>0</v>
      </c>
      <c r="E6533">
        <f t="shared" si="304"/>
        <v>0</v>
      </c>
      <c r="F6533">
        <f t="shared" si="305"/>
        <v>0.58010680000000003</v>
      </c>
    </row>
    <row r="6534" spans="1:6" x14ac:dyDescent="0.25">
      <c r="A6534">
        <v>6525</v>
      </c>
      <c r="B6534">
        <f>'Założenia i wyniki'!$E$6*Znorm.Profile!B6534*((100-(24*'Założenia i wyniki'!$E$9))/100)</f>
        <v>0</v>
      </c>
      <c r="C6534">
        <f>'Założenia i wyniki'!$E$8*Znorm.Profile!C6534*(1+'Założenia i wyniki'!$E$10/100)^24</f>
        <v>0.49924070000000004</v>
      </c>
      <c r="D6534">
        <f t="shared" si="303"/>
        <v>0</v>
      </c>
      <c r="E6534">
        <f t="shared" si="304"/>
        <v>0</v>
      </c>
      <c r="F6534">
        <f t="shared" si="305"/>
        <v>0.49924070000000004</v>
      </c>
    </row>
    <row r="6535" spans="1:6" x14ac:dyDescent="0.25">
      <c r="A6535">
        <v>6526</v>
      </c>
      <c r="B6535">
        <f>'Założenia i wyniki'!$E$6*Znorm.Profile!B6535*((100-(24*'Założenia i wyniki'!$E$9))/100)</f>
        <v>0</v>
      </c>
      <c r="C6535">
        <f>'Założenia i wyniki'!$E$8*Znorm.Profile!C6535*(1+'Założenia i wyniki'!$E$10/100)^24</f>
        <v>0.3954377</v>
      </c>
      <c r="D6535">
        <f t="shared" si="303"/>
        <v>0</v>
      </c>
      <c r="E6535">
        <f t="shared" si="304"/>
        <v>0</v>
      </c>
      <c r="F6535">
        <f t="shared" si="305"/>
        <v>0.3954377</v>
      </c>
    </row>
    <row r="6536" spans="1:6" x14ac:dyDescent="0.25">
      <c r="A6536">
        <v>6527</v>
      </c>
      <c r="B6536">
        <f>'Założenia i wyniki'!$E$6*Znorm.Profile!B6536*((100-(24*'Założenia i wyniki'!$E$9))/100)</f>
        <v>0</v>
      </c>
      <c r="C6536">
        <f>'Założenia i wyniki'!$E$8*Znorm.Profile!C6536*(1+'Założenia i wyniki'!$E$10/100)^24</f>
        <v>0.30960090000000001</v>
      </c>
      <c r="D6536">
        <f t="shared" si="303"/>
        <v>0</v>
      </c>
      <c r="E6536">
        <f t="shared" si="304"/>
        <v>0</v>
      </c>
      <c r="F6536">
        <f t="shared" si="305"/>
        <v>0.30960090000000001</v>
      </c>
    </row>
    <row r="6537" spans="1:6" x14ac:dyDescent="0.25">
      <c r="A6537">
        <v>6528</v>
      </c>
      <c r="B6537">
        <f>'Założenia i wyniki'!$E$6*Znorm.Profile!B6537*((100-(24*'Założenia i wyniki'!$E$9))/100)</f>
        <v>0</v>
      </c>
      <c r="C6537">
        <f>'Założenia i wyniki'!$E$8*Znorm.Profile!C6537*(1+'Założenia i wyniki'!$E$10/100)^24</f>
        <v>0.24296510000000002</v>
      </c>
      <c r="D6537">
        <f t="shared" si="303"/>
        <v>0</v>
      </c>
      <c r="E6537">
        <f t="shared" si="304"/>
        <v>0</v>
      </c>
      <c r="F6537">
        <f t="shared" si="305"/>
        <v>0.24296510000000002</v>
      </c>
    </row>
    <row r="6538" spans="1:6" x14ac:dyDescent="0.25">
      <c r="A6538">
        <v>6529</v>
      </c>
      <c r="B6538">
        <f>'Założenia i wyniki'!$E$6*Znorm.Profile!B6538*((100-(24*'Założenia i wyniki'!$E$9))/100)</f>
        <v>0</v>
      </c>
      <c r="C6538">
        <f>'Założenia i wyniki'!$E$8*Znorm.Profile!C6538*(1+'Założenia i wyniki'!$E$10/100)^24</f>
        <v>0.21396970000000001</v>
      </c>
      <c r="D6538">
        <f t="shared" si="303"/>
        <v>0</v>
      </c>
      <c r="E6538">
        <f t="shared" si="304"/>
        <v>0</v>
      </c>
      <c r="F6538">
        <f t="shared" si="305"/>
        <v>0.21396970000000001</v>
      </c>
    </row>
    <row r="6539" spans="1:6" x14ac:dyDescent="0.25">
      <c r="A6539">
        <v>6530</v>
      </c>
      <c r="B6539">
        <f>'Założenia i wyniki'!$E$6*Znorm.Profile!B6539*((100-(24*'Założenia i wyniki'!$E$9))/100)</f>
        <v>0</v>
      </c>
      <c r="C6539">
        <f>'Założenia i wyniki'!$E$8*Znorm.Profile!C6539*(1+'Założenia i wyniki'!$E$10/100)^24</f>
        <v>0.19939535</v>
      </c>
      <c r="D6539">
        <f t="shared" ref="D6539:D6602" si="306">IF(B6539&lt;=C6539,B6539,C6539)</f>
        <v>0</v>
      </c>
      <c r="E6539">
        <f t="shared" ref="E6539:E6602" si="307">IF(B6539&gt;C6539,B6539-C6539,0)</f>
        <v>0</v>
      </c>
      <c r="F6539">
        <f t="shared" ref="F6539:F6602" si="308">IF(B6539&lt;C6539,C6539-B6539,0)</f>
        <v>0.19939535</v>
      </c>
    </row>
    <row r="6540" spans="1:6" x14ac:dyDescent="0.25">
      <c r="A6540">
        <v>6531</v>
      </c>
      <c r="B6540">
        <f>'Założenia i wyniki'!$E$6*Znorm.Profile!B6540*((100-(24*'Założenia i wyniki'!$E$9))/100)</f>
        <v>0</v>
      </c>
      <c r="C6540">
        <f>'Założenia i wyniki'!$E$8*Znorm.Profile!C6540*(1+'Założenia i wyniki'!$E$10/100)^24</f>
        <v>0.20346794999999998</v>
      </c>
      <c r="D6540">
        <f t="shared" si="306"/>
        <v>0</v>
      </c>
      <c r="E6540">
        <f t="shared" si="307"/>
        <v>0</v>
      </c>
      <c r="F6540">
        <f t="shared" si="308"/>
        <v>0.20346794999999998</v>
      </c>
    </row>
    <row r="6541" spans="1:6" x14ac:dyDescent="0.25">
      <c r="A6541">
        <v>6532</v>
      </c>
      <c r="B6541">
        <f>'Założenia i wyniki'!$E$6*Znorm.Profile!B6541*((100-(24*'Założenia i wyniki'!$E$9))/100)</f>
        <v>0</v>
      </c>
      <c r="C6541">
        <f>'Założenia i wyniki'!$E$8*Znorm.Profile!C6541*(1+'Założenia i wyniki'!$E$10/100)^24</f>
        <v>0.23003330000000002</v>
      </c>
      <c r="D6541">
        <f t="shared" si="306"/>
        <v>0</v>
      </c>
      <c r="E6541">
        <f t="shared" si="307"/>
        <v>0</v>
      </c>
      <c r="F6541">
        <f t="shared" si="308"/>
        <v>0.23003330000000002</v>
      </c>
    </row>
    <row r="6542" spans="1:6" x14ac:dyDescent="0.25">
      <c r="A6542">
        <v>6533</v>
      </c>
      <c r="B6542">
        <f>'Założenia i wyniki'!$E$6*Znorm.Profile!B6542*((100-(24*'Założenia i wyniki'!$E$9))/100)</f>
        <v>0</v>
      </c>
      <c r="C6542">
        <f>'Założenia i wyniki'!$E$8*Znorm.Profile!C6542*(1+'Założenia i wyniki'!$E$10/100)^24</f>
        <v>0.29337314999999997</v>
      </c>
      <c r="D6542">
        <f t="shared" si="306"/>
        <v>0</v>
      </c>
      <c r="E6542">
        <f t="shared" si="307"/>
        <v>0</v>
      </c>
      <c r="F6542">
        <f t="shared" si="308"/>
        <v>0.29337314999999997</v>
      </c>
    </row>
    <row r="6543" spans="1:6" x14ac:dyDescent="0.25">
      <c r="A6543">
        <v>6534</v>
      </c>
      <c r="B6543">
        <f>'Założenia i wyniki'!$E$6*Znorm.Profile!B6543*((100-(24*'Założenia i wyniki'!$E$9))/100)</f>
        <v>0</v>
      </c>
      <c r="C6543">
        <f>'Założenia i wyniki'!$E$8*Znorm.Profile!C6543*(1+'Założenia i wyniki'!$E$10/100)^24</f>
        <v>0.38831764999999996</v>
      </c>
      <c r="D6543">
        <f t="shared" si="306"/>
        <v>0</v>
      </c>
      <c r="E6543">
        <f t="shared" si="307"/>
        <v>0</v>
      </c>
      <c r="F6543">
        <f t="shared" si="308"/>
        <v>0.38831764999999996</v>
      </c>
    </row>
    <row r="6544" spans="1:6" x14ac:dyDescent="0.25">
      <c r="A6544">
        <v>6535</v>
      </c>
      <c r="B6544">
        <f>'Założenia i wyniki'!$E$6*Znorm.Profile!B6544*((100-(24*'Założenia i wyniki'!$E$9))/100)</f>
        <v>2.0876890566037733E-2</v>
      </c>
      <c r="C6544">
        <f>'Założenia i wyniki'!$E$8*Znorm.Profile!C6544*(1+'Założenia i wyniki'!$E$10/100)^24</f>
        <v>0.43694560000000005</v>
      </c>
      <c r="D6544">
        <f t="shared" si="306"/>
        <v>2.0876890566037733E-2</v>
      </c>
      <c r="E6544">
        <f t="shared" si="307"/>
        <v>0</v>
      </c>
      <c r="F6544">
        <f t="shared" si="308"/>
        <v>0.41606870943396229</v>
      </c>
    </row>
    <row r="6545" spans="1:6" x14ac:dyDescent="0.25">
      <c r="A6545">
        <v>6536</v>
      </c>
      <c r="B6545">
        <f>'Założenia i wyniki'!$E$6*Znorm.Profile!B6545*((100-(24*'Założenia i wyniki'!$E$9))/100)</f>
        <v>9.1326867924528307E-2</v>
      </c>
      <c r="C6545">
        <f>'Założenia i wyniki'!$E$8*Znorm.Profile!C6545*(1+'Założenia i wyniki'!$E$10/100)^24</f>
        <v>0.43618715000000002</v>
      </c>
      <c r="D6545">
        <f t="shared" si="306"/>
        <v>9.1326867924528307E-2</v>
      </c>
      <c r="E6545">
        <f t="shared" si="307"/>
        <v>0</v>
      </c>
      <c r="F6545">
        <f t="shared" si="308"/>
        <v>0.3448602820754717</v>
      </c>
    </row>
    <row r="6546" spans="1:6" x14ac:dyDescent="0.25">
      <c r="A6546">
        <v>6537</v>
      </c>
      <c r="B6546">
        <f>'Założenia i wyniki'!$E$6*Znorm.Profile!B6546*((100-(24*'Założenia i wyniki'!$E$9))/100)</f>
        <v>0.18349222641509433</v>
      </c>
      <c r="C6546">
        <f>'Założenia i wyniki'!$E$8*Znorm.Profile!C6546*(1+'Założenia i wyniki'!$E$10/100)^24</f>
        <v>0.42907374999999998</v>
      </c>
      <c r="D6546">
        <f t="shared" si="306"/>
        <v>0.18349222641509433</v>
      </c>
      <c r="E6546">
        <f t="shared" si="307"/>
        <v>0</v>
      </c>
      <c r="F6546">
        <f t="shared" si="308"/>
        <v>0.24558152358490565</v>
      </c>
    </row>
    <row r="6547" spans="1:6" x14ac:dyDescent="0.25">
      <c r="A6547">
        <v>6538</v>
      </c>
      <c r="B6547">
        <f>'Założenia i wyniki'!$E$6*Znorm.Profile!B6547*((100-(24*'Założenia i wyniki'!$E$9))/100)</f>
        <v>0.31460166037735848</v>
      </c>
      <c r="C6547">
        <f>'Założenia i wyniki'!$E$8*Znorm.Profile!C6547*(1+'Założenia i wyniki'!$E$10/100)^24</f>
        <v>0.41177639999999999</v>
      </c>
      <c r="D6547">
        <f t="shared" si="306"/>
        <v>0.31460166037735848</v>
      </c>
      <c r="E6547">
        <f t="shared" si="307"/>
        <v>0</v>
      </c>
      <c r="F6547">
        <f t="shared" si="308"/>
        <v>9.7174739622641504E-2</v>
      </c>
    </row>
    <row r="6548" spans="1:6" x14ac:dyDescent="0.25">
      <c r="A6548">
        <v>6539</v>
      </c>
      <c r="B6548">
        <f>'Założenia i wyniki'!$E$6*Znorm.Profile!B6548*((100-(24*'Założenia i wyniki'!$E$9))/100)</f>
        <v>0.38475283018867923</v>
      </c>
      <c r="C6548">
        <f>'Założenia i wyniki'!$E$8*Znorm.Profile!C6548*(1+'Założenia i wyniki'!$E$10/100)^24</f>
        <v>0.40118644999999997</v>
      </c>
      <c r="D6548">
        <f t="shared" si="306"/>
        <v>0.38475283018867923</v>
      </c>
      <c r="E6548">
        <f t="shared" si="307"/>
        <v>0</v>
      </c>
      <c r="F6548">
        <f t="shared" si="308"/>
        <v>1.6433619811320743E-2</v>
      </c>
    </row>
    <row r="6549" spans="1:6" x14ac:dyDescent="0.25">
      <c r="A6549">
        <v>6540</v>
      </c>
      <c r="B6549">
        <f>'Założenia i wyniki'!$E$6*Znorm.Profile!B6549*((100-(24*'Założenia i wyniki'!$E$9))/100)</f>
        <v>0.39490618867924526</v>
      </c>
      <c r="C6549">
        <f>'Założenia i wyniki'!$E$8*Znorm.Profile!C6549*(1+'Założenia i wyniki'!$E$10/100)^24</f>
        <v>0.39099690000000004</v>
      </c>
      <c r="D6549">
        <f t="shared" si="306"/>
        <v>0.39099690000000004</v>
      </c>
      <c r="E6549">
        <f t="shared" si="307"/>
        <v>3.9092886792452264E-3</v>
      </c>
      <c r="F6549">
        <f t="shared" si="308"/>
        <v>0</v>
      </c>
    </row>
    <row r="6550" spans="1:6" x14ac:dyDescent="0.25">
      <c r="A6550">
        <v>6541</v>
      </c>
      <c r="B6550">
        <f>'Założenia i wyniki'!$E$6*Znorm.Profile!B6550*((100-(24*'Założenia i wyniki'!$E$9))/100)</f>
        <v>0.35570294339622632</v>
      </c>
      <c r="C6550">
        <f>'Założenia i wyniki'!$E$8*Znorm.Profile!C6550*(1+'Założenia i wyniki'!$E$10/100)^24</f>
        <v>0.39744740000000001</v>
      </c>
      <c r="D6550">
        <f t="shared" si="306"/>
        <v>0.35570294339622632</v>
      </c>
      <c r="E6550">
        <f t="shared" si="307"/>
        <v>0</v>
      </c>
      <c r="F6550">
        <f t="shared" si="308"/>
        <v>4.1744456603773683E-2</v>
      </c>
    </row>
    <row r="6551" spans="1:6" x14ac:dyDescent="0.25">
      <c r="A6551">
        <v>6542</v>
      </c>
      <c r="B6551">
        <f>'Założenia i wyniki'!$E$6*Znorm.Profile!B6551*((100-(24*'Założenia i wyniki'!$E$9))/100)</f>
        <v>0.27773856603773583</v>
      </c>
      <c r="C6551">
        <f>'Założenia i wyniki'!$E$8*Znorm.Profile!C6551*(1+'Założenia i wyniki'!$E$10/100)^24</f>
        <v>0.39774209999999999</v>
      </c>
      <c r="D6551">
        <f t="shared" si="306"/>
        <v>0.27773856603773583</v>
      </c>
      <c r="E6551">
        <f t="shared" si="307"/>
        <v>0</v>
      </c>
      <c r="F6551">
        <f t="shared" si="308"/>
        <v>0.12000353396226415</v>
      </c>
    </row>
    <row r="6552" spans="1:6" x14ac:dyDescent="0.25">
      <c r="A6552">
        <v>6543</v>
      </c>
      <c r="B6552">
        <f>'Założenia i wyniki'!$E$6*Znorm.Profile!B6552*((100-(24*'Założenia i wyniki'!$E$9))/100)</f>
        <v>0.12723713207547169</v>
      </c>
      <c r="C6552">
        <f>'Założenia i wyniki'!$E$8*Znorm.Profile!C6552*(1+'Założenia i wyniki'!$E$10/100)^24</f>
        <v>0.42135380000000006</v>
      </c>
      <c r="D6552">
        <f t="shared" si="306"/>
        <v>0.12723713207547169</v>
      </c>
      <c r="E6552">
        <f t="shared" si="307"/>
        <v>0</v>
      </c>
      <c r="F6552">
        <f t="shared" si="308"/>
        <v>0.2941166679245284</v>
      </c>
    </row>
    <row r="6553" spans="1:6" x14ac:dyDescent="0.25">
      <c r="A6553">
        <v>6544</v>
      </c>
      <c r="B6553">
        <f>'Założenia i wyniki'!$E$6*Znorm.Profile!B6553*((100-(24*'Założenia i wyniki'!$E$9))/100)</f>
        <v>9.0831396226415076E-2</v>
      </c>
      <c r="C6553">
        <f>'Założenia i wyniki'!$E$8*Znorm.Profile!C6553*(1+'Założenia i wyniki'!$E$10/100)^24</f>
        <v>0.44961315000000002</v>
      </c>
      <c r="D6553">
        <f t="shared" si="306"/>
        <v>9.0831396226415076E-2</v>
      </c>
      <c r="E6553">
        <f t="shared" si="307"/>
        <v>0</v>
      </c>
      <c r="F6553">
        <f t="shared" si="308"/>
        <v>0.35878175377358495</v>
      </c>
    </row>
    <row r="6554" spans="1:6" x14ac:dyDescent="0.25">
      <c r="A6554">
        <v>6545</v>
      </c>
      <c r="B6554">
        <f>'Założenia i wyniki'!$E$6*Znorm.Profile!B6554*((100-(24*'Założenia i wyniki'!$E$9))/100)</f>
        <v>6.6758332075471695E-3</v>
      </c>
      <c r="C6554">
        <f>'Założenia i wyniki'!$E$8*Znorm.Profile!C6554*(1+'Założenia i wyniki'!$E$10/100)^24</f>
        <v>0.50328494999999995</v>
      </c>
      <c r="D6554">
        <f t="shared" si="306"/>
        <v>6.6758332075471695E-3</v>
      </c>
      <c r="E6554">
        <f t="shared" si="307"/>
        <v>0</v>
      </c>
      <c r="F6554">
        <f t="shared" si="308"/>
        <v>0.49660911679245279</v>
      </c>
    </row>
    <row r="6555" spans="1:6" x14ac:dyDescent="0.25">
      <c r="A6555">
        <v>6546</v>
      </c>
      <c r="B6555">
        <f>'Założenia i wyniki'!$E$6*Znorm.Profile!B6555*((100-(24*'Założenia i wyniki'!$E$9))/100)</f>
        <v>0</v>
      </c>
      <c r="C6555">
        <f>'Założenia i wyniki'!$E$8*Znorm.Profile!C6555*(1+'Założenia i wyniki'!$E$10/100)^24</f>
        <v>0.57991185000000001</v>
      </c>
      <c r="D6555">
        <f t="shared" si="306"/>
        <v>0</v>
      </c>
      <c r="E6555">
        <f t="shared" si="307"/>
        <v>0</v>
      </c>
      <c r="F6555">
        <f t="shared" si="308"/>
        <v>0.57991185000000001</v>
      </c>
    </row>
    <row r="6556" spans="1:6" x14ac:dyDescent="0.25">
      <c r="A6556">
        <v>6547</v>
      </c>
      <c r="B6556">
        <f>'Założenia i wyniki'!$E$6*Znorm.Profile!B6556*((100-(24*'Założenia i wyniki'!$E$9))/100)</f>
        <v>0</v>
      </c>
      <c r="C6556">
        <f>'Założenia i wyniki'!$E$8*Znorm.Profile!C6556*(1+'Założenia i wyniki'!$E$10/100)^24</f>
        <v>0.62740965000000004</v>
      </c>
      <c r="D6556">
        <f t="shared" si="306"/>
        <v>0</v>
      </c>
      <c r="E6556">
        <f t="shared" si="307"/>
        <v>0</v>
      </c>
      <c r="F6556">
        <f t="shared" si="308"/>
        <v>0.62740965000000004</v>
      </c>
    </row>
    <row r="6557" spans="1:6" x14ac:dyDescent="0.25">
      <c r="A6557">
        <v>6548</v>
      </c>
      <c r="B6557">
        <f>'Założenia i wyniki'!$E$6*Znorm.Profile!B6557*((100-(24*'Założenia i wyniki'!$E$9))/100)</f>
        <v>0</v>
      </c>
      <c r="C6557">
        <f>'Założenia i wyniki'!$E$8*Znorm.Profile!C6557*(1+'Założenia i wyniki'!$E$10/100)^24</f>
        <v>0.59041535000000001</v>
      </c>
      <c r="D6557">
        <f t="shared" si="306"/>
        <v>0</v>
      </c>
      <c r="E6557">
        <f t="shared" si="307"/>
        <v>0</v>
      </c>
      <c r="F6557">
        <f t="shared" si="308"/>
        <v>0.59041535000000001</v>
      </c>
    </row>
    <row r="6558" spans="1:6" x14ac:dyDescent="0.25">
      <c r="A6558">
        <v>6549</v>
      </c>
      <c r="B6558">
        <f>'Założenia i wyniki'!$E$6*Znorm.Profile!B6558*((100-(24*'Założenia i wyniki'!$E$9))/100)</f>
        <v>0</v>
      </c>
      <c r="C6558">
        <f>'Założenia i wyniki'!$E$8*Znorm.Profile!C6558*(1+'Założenia i wyniki'!$E$10/100)^24</f>
        <v>0.51171224999999998</v>
      </c>
      <c r="D6558">
        <f t="shared" si="306"/>
        <v>0</v>
      </c>
      <c r="E6558">
        <f t="shared" si="307"/>
        <v>0</v>
      </c>
      <c r="F6558">
        <f t="shared" si="308"/>
        <v>0.51171224999999998</v>
      </c>
    </row>
    <row r="6559" spans="1:6" x14ac:dyDescent="0.25">
      <c r="A6559">
        <v>6550</v>
      </c>
      <c r="B6559">
        <f>'Założenia i wyniki'!$E$6*Znorm.Profile!B6559*((100-(24*'Założenia i wyniki'!$E$9))/100)</f>
        <v>0</v>
      </c>
      <c r="C6559">
        <f>'Założenia i wyniki'!$E$8*Znorm.Profile!C6559*(1+'Założenia i wyniki'!$E$10/100)^24</f>
        <v>0.40459509999999999</v>
      </c>
      <c r="D6559">
        <f t="shared" si="306"/>
        <v>0</v>
      </c>
      <c r="E6559">
        <f t="shared" si="307"/>
        <v>0</v>
      </c>
      <c r="F6559">
        <f t="shared" si="308"/>
        <v>0.40459509999999999</v>
      </c>
    </row>
    <row r="6560" spans="1:6" x14ac:dyDescent="0.25">
      <c r="A6560">
        <v>6551</v>
      </c>
      <c r="B6560">
        <f>'Założenia i wyniki'!$E$6*Znorm.Profile!B6560*((100-(24*'Założenia i wyniki'!$E$9))/100)</f>
        <v>0</v>
      </c>
      <c r="C6560">
        <f>'Założenia i wyniki'!$E$8*Znorm.Profile!C6560*(1+'Założenia i wyniki'!$E$10/100)^24</f>
        <v>0.31234594999999998</v>
      </c>
      <c r="D6560">
        <f t="shared" si="306"/>
        <v>0</v>
      </c>
      <c r="E6560">
        <f t="shared" si="307"/>
        <v>0</v>
      </c>
      <c r="F6560">
        <f t="shared" si="308"/>
        <v>0.31234594999999998</v>
      </c>
    </row>
    <row r="6561" spans="1:6" x14ac:dyDescent="0.25">
      <c r="A6561">
        <v>6552</v>
      </c>
      <c r="B6561">
        <f>'Założenia i wyniki'!$E$6*Znorm.Profile!B6561*((100-(24*'Założenia i wyniki'!$E$9))/100)</f>
        <v>0</v>
      </c>
      <c r="C6561">
        <f>'Założenia i wyniki'!$E$8*Znorm.Profile!C6561*(1+'Założenia i wyniki'!$E$10/100)^24</f>
        <v>0.2445541</v>
      </c>
      <c r="D6561">
        <f t="shared" si="306"/>
        <v>0</v>
      </c>
      <c r="E6561">
        <f t="shared" si="307"/>
        <v>0</v>
      </c>
      <c r="F6561">
        <f t="shared" si="308"/>
        <v>0.2445541</v>
      </c>
    </row>
    <row r="6562" spans="1:6" x14ac:dyDescent="0.25">
      <c r="A6562">
        <v>6553</v>
      </c>
      <c r="B6562">
        <f>'Założenia i wyniki'!$E$6*Znorm.Profile!B6562*((100-(24*'Założenia i wyniki'!$E$9))/100)</f>
        <v>0</v>
      </c>
      <c r="C6562">
        <f>'Założenia i wyniki'!$E$8*Znorm.Profile!C6562*(1+'Założenia i wyniki'!$E$10/100)^24</f>
        <v>0.21584709999999999</v>
      </c>
      <c r="D6562">
        <f t="shared" si="306"/>
        <v>0</v>
      </c>
      <c r="E6562">
        <f t="shared" si="307"/>
        <v>0</v>
      </c>
      <c r="F6562">
        <f t="shared" si="308"/>
        <v>0.21584709999999999</v>
      </c>
    </row>
    <row r="6563" spans="1:6" x14ac:dyDescent="0.25">
      <c r="A6563">
        <v>6554</v>
      </c>
      <c r="B6563">
        <f>'Założenia i wyniki'!$E$6*Znorm.Profile!B6563*((100-(24*'Założenia i wyniki'!$E$9))/100)</f>
        <v>0</v>
      </c>
      <c r="C6563">
        <f>'Założenia i wyniki'!$E$8*Znorm.Profile!C6563*(1+'Założenia i wyniki'!$E$10/100)^24</f>
        <v>0.2030014</v>
      </c>
      <c r="D6563">
        <f t="shared" si="306"/>
        <v>0</v>
      </c>
      <c r="E6563">
        <f t="shared" si="307"/>
        <v>0</v>
      </c>
      <c r="F6563">
        <f t="shared" si="308"/>
        <v>0.2030014</v>
      </c>
    </row>
    <row r="6564" spans="1:6" x14ac:dyDescent="0.25">
      <c r="A6564">
        <v>6555</v>
      </c>
      <c r="B6564">
        <f>'Założenia i wyniki'!$E$6*Znorm.Profile!B6564*((100-(24*'Założenia i wyniki'!$E$9))/100)</f>
        <v>0</v>
      </c>
      <c r="C6564">
        <f>'Założenia i wyniki'!$E$8*Znorm.Profile!C6564*(1+'Założenia i wyniki'!$E$10/100)^24</f>
        <v>0.20569779999999999</v>
      </c>
      <c r="D6564">
        <f t="shared" si="306"/>
        <v>0</v>
      </c>
      <c r="E6564">
        <f t="shared" si="307"/>
        <v>0</v>
      </c>
      <c r="F6564">
        <f t="shared" si="308"/>
        <v>0.20569779999999999</v>
      </c>
    </row>
    <row r="6565" spans="1:6" x14ac:dyDescent="0.25">
      <c r="A6565">
        <v>6556</v>
      </c>
      <c r="B6565">
        <f>'Założenia i wyniki'!$E$6*Znorm.Profile!B6565*((100-(24*'Założenia i wyniki'!$E$9))/100)</f>
        <v>0</v>
      </c>
      <c r="C6565">
        <f>'Założenia i wyniki'!$E$8*Znorm.Profile!C6565*(1+'Założenia i wyniki'!$E$10/100)^24</f>
        <v>0.23420705</v>
      </c>
      <c r="D6565">
        <f t="shared" si="306"/>
        <v>0</v>
      </c>
      <c r="E6565">
        <f t="shared" si="307"/>
        <v>0</v>
      </c>
      <c r="F6565">
        <f t="shared" si="308"/>
        <v>0.23420705</v>
      </c>
    </row>
    <row r="6566" spans="1:6" x14ac:dyDescent="0.25">
      <c r="A6566">
        <v>6557</v>
      </c>
      <c r="B6566">
        <f>'Założenia i wyniki'!$E$6*Znorm.Profile!B6566*((100-(24*'Założenia i wyniki'!$E$9))/100)</f>
        <v>0</v>
      </c>
      <c r="C6566">
        <f>'Założenia i wyniki'!$E$8*Znorm.Profile!C6566*(1+'Założenia i wyniki'!$E$10/100)^24</f>
        <v>0.29489005000000001</v>
      </c>
      <c r="D6566">
        <f t="shared" si="306"/>
        <v>0</v>
      </c>
      <c r="E6566">
        <f t="shared" si="307"/>
        <v>0</v>
      </c>
      <c r="F6566">
        <f t="shared" si="308"/>
        <v>0.29489005000000001</v>
      </c>
    </row>
    <row r="6567" spans="1:6" x14ac:dyDescent="0.25">
      <c r="A6567">
        <v>6558</v>
      </c>
      <c r="B6567">
        <f>'Założenia i wyniki'!$E$6*Znorm.Profile!B6567*((100-(24*'Założenia i wyniki'!$E$9))/100)</f>
        <v>0</v>
      </c>
      <c r="C6567">
        <f>'Założenia i wyniki'!$E$8*Znorm.Profile!C6567*(1+'Założenia i wyniki'!$E$10/100)^24</f>
        <v>0.38671709999999998</v>
      </c>
      <c r="D6567">
        <f t="shared" si="306"/>
        <v>0</v>
      </c>
      <c r="E6567">
        <f t="shared" si="307"/>
        <v>0</v>
      </c>
      <c r="F6567">
        <f t="shared" si="308"/>
        <v>0.38671709999999998</v>
      </c>
    </row>
    <row r="6568" spans="1:6" x14ac:dyDescent="0.25">
      <c r="A6568">
        <v>6559</v>
      </c>
      <c r="B6568">
        <f>'Założenia i wyniki'!$E$6*Znorm.Profile!B6568*((100-(24*'Założenia i wyniki'!$E$9))/100)</f>
        <v>1.581012075471698E-2</v>
      </c>
      <c r="C6568">
        <f>'Założenia i wyniki'!$E$8*Znorm.Profile!C6568*(1+'Założenia i wyniki'!$E$10/100)^24</f>
        <v>0.44253789999999998</v>
      </c>
      <c r="D6568">
        <f t="shared" si="306"/>
        <v>1.581012075471698E-2</v>
      </c>
      <c r="E6568">
        <f t="shared" si="307"/>
        <v>0</v>
      </c>
      <c r="F6568">
        <f t="shared" si="308"/>
        <v>0.42672777924528299</v>
      </c>
    </row>
    <row r="6569" spans="1:6" x14ac:dyDescent="0.25">
      <c r="A6569">
        <v>6560</v>
      </c>
      <c r="B6569">
        <f>'Założenia i wyniki'!$E$6*Znorm.Profile!B6569*((100-(24*'Założenia i wyniki'!$E$9))/100)</f>
        <v>0.12223667924528303</v>
      </c>
      <c r="C6569">
        <f>'Założenia i wyniki'!$E$8*Znorm.Profile!C6569*(1+'Założenia i wyniki'!$E$10/100)^24</f>
        <v>0.43272634999999998</v>
      </c>
      <c r="D6569">
        <f t="shared" si="306"/>
        <v>0.12223667924528303</v>
      </c>
      <c r="E6569">
        <f t="shared" si="307"/>
        <v>0</v>
      </c>
      <c r="F6569">
        <f t="shared" si="308"/>
        <v>0.31048967075471695</v>
      </c>
    </row>
    <row r="6570" spans="1:6" x14ac:dyDescent="0.25">
      <c r="A6570">
        <v>6561</v>
      </c>
      <c r="B6570">
        <f>'Założenia i wyniki'!$E$6*Znorm.Profile!B6570*((100-(24*'Założenia i wyniki'!$E$9))/100)</f>
        <v>0.26182249056603774</v>
      </c>
      <c r="C6570">
        <f>'Założenia i wyniki'!$E$8*Znorm.Profile!C6570*(1+'Założenia i wyniki'!$E$10/100)^24</f>
        <v>0.43358280000000005</v>
      </c>
      <c r="D6570">
        <f t="shared" si="306"/>
        <v>0.26182249056603774</v>
      </c>
      <c r="E6570">
        <f t="shared" si="307"/>
        <v>0</v>
      </c>
      <c r="F6570">
        <f t="shared" si="308"/>
        <v>0.17176030943396231</v>
      </c>
    </row>
    <row r="6571" spans="1:6" x14ac:dyDescent="0.25">
      <c r="A6571">
        <v>6562</v>
      </c>
      <c r="B6571">
        <f>'Założenia i wyniki'!$E$6*Znorm.Profile!B6571*((100-(24*'Założenia i wyniki'!$E$9))/100)</f>
        <v>0.73890837735849046</v>
      </c>
      <c r="C6571">
        <f>'Założenia i wyniki'!$E$8*Znorm.Profile!C6571*(1+'Założenia i wyniki'!$E$10/100)^24</f>
        <v>0.40877410000000003</v>
      </c>
      <c r="D6571">
        <f t="shared" si="306"/>
        <v>0.40877410000000003</v>
      </c>
      <c r="E6571">
        <f t="shared" si="307"/>
        <v>0.33013427735849044</v>
      </c>
      <c r="F6571">
        <f t="shared" si="308"/>
        <v>0</v>
      </c>
    </row>
    <row r="6572" spans="1:6" x14ac:dyDescent="0.25">
      <c r="A6572">
        <v>6563</v>
      </c>
      <c r="B6572">
        <f>'Założenia i wyniki'!$E$6*Znorm.Profile!B6572*((100-(24*'Założenia i wyniki'!$E$9))/100)</f>
        <v>0.43920898113207546</v>
      </c>
      <c r="C6572">
        <f>'Założenia i wyniki'!$E$8*Znorm.Profile!C6572*(1+'Założenia i wyniki'!$E$10/100)^24</f>
        <v>0.40321994999999999</v>
      </c>
      <c r="D6572">
        <f t="shared" si="306"/>
        <v>0.40321994999999999</v>
      </c>
      <c r="E6572">
        <f t="shared" si="307"/>
        <v>3.5989031132075466E-2</v>
      </c>
      <c r="F6572">
        <f t="shared" si="308"/>
        <v>0</v>
      </c>
    </row>
    <row r="6573" spans="1:6" x14ac:dyDescent="0.25">
      <c r="A6573">
        <v>6564</v>
      </c>
      <c r="B6573">
        <f>'Założenia i wyniki'!$E$6*Znorm.Profile!B6573*((100-(24*'Założenia i wyniki'!$E$9))/100)</f>
        <v>0.66048664150943381</v>
      </c>
      <c r="C6573">
        <f>'Założenia i wyniki'!$E$8*Znorm.Profile!C6573*(1+'Założenia i wyniki'!$E$10/100)^24</f>
        <v>0.39732875000000001</v>
      </c>
      <c r="D6573">
        <f t="shared" si="306"/>
        <v>0.39732875000000001</v>
      </c>
      <c r="E6573">
        <f t="shared" si="307"/>
        <v>0.26315789150943381</v>
      </c>
      <c r="F6573">
        <f t="shared" si="308"/>
        <v>0</v>
      </c>
    </row>
    <row r="6574" spans="1:6" x14ac:dyDescent="0.25">
      <c r="A6574">
        <v>6565</v>
      </c>
      <c r="B6574">
        <f>'Założenia i wyniki'!$E$6*Znorm.Profile!B6574*((100-(24*'Założenia i wyniki'!$E$9))/100)</f>
        <v>0.23346626415094335</v>
      </c>
      <c r="C6574">
        <f>'Założenia i wyniki'!$E$8*Znorm.Profile!C6574*(1+'Założenia i wyniki'!$E$10/100)^24</f>
        <v>0.38774294999999998</v>
      </c>
      <c r="D6574">
        <f t="shared" si="306"/>
        <v>0.23346626415094335</v>
      </c>
      <c r="E6574">
        <f t="shared" si="307"/>
        <v>0</v>
      </c>
      <c r="F6574">
        <f t="shared" si="308"/>
        <v>0.15427668584905663</v>
      </c>
    </row>
    <row r="6575" spans="1:6" x14ac:dyDescent="0.25">
      <c r="A6575">
        <v>6566</v>
      </c>
      <c r="B6575">
        <f>'Założenia i wyniki'!$E$6*Znorm.Profile!B6575*((100-(24*'Założenia i wyniki'!$E$9))/100)</f>
        <v>0.24013607547169807</v>
      </c>
      <c r="C6575">
        <f>'Założenia i wyniki'!$E$8*Znorm.Profile!C6575*(1+'Założenia i wyniki'!$E$10/100)^24</f>
        <v>0.39473769999999997</v>
      </c>
      <c r="D6575">
        <f t="shared" si="306"/>
        <v>0.24013607547169807</v>
      </c>
      <c r="E6575">
        <f t="shared" si="307"/>
        <v>0</v>
      </c>
      <c r="F6575">
        <f t="shared" si="308"/>
        <v>0.1546016245283019</v>
      </c>
    </row>
    <row r="6576" spans="1:6" x14ac:dyDescent="0.25">
      <c r="A6576">
        <v>6567</v>
      </c>
      <c r="B6576">
        <f>'Założenia i wyniki'!$E$6*Znorm.Profile!B6576*((100-(24*'Założenia i wyniki'!$E$9))/100)</f>
        <v>0.17143320754716981</v>
      </c>
      <c r="C6576">
        <f>'Założenia i wyniki'!$E$8*Znorm.Profile!C6576*(1+'Założenia i wyniki'!$E$10/100)^24</f>
        <v>0.41818735000000001</v>
      </c>
      <c r="D6576">
        <f t="shared" si="306"/>
        <v>0.17143320754716981</v>
      </c>
      <c r="E6576">
        <f t="shared" si="307"/>
        <v>0</v>
      </c>
      <c r="F6576">
        <f t="shared" si="308"/>
        <v>0.2467541424528302</v>
      </c>
    </row>
    <row r="6577" spans="1:6" x14ac:dyDescent="0.25">
      <c r="A6577">
        <v>6568</v>
      </c>
      <c r="B6577">
        <f>'Założenia i wyniki'!$E$6*Znorm.Profile!B6577*((100-(24*'Założenia i wyniki'!$E$9))/100)</f>
        <v>0.13389932075471697</v>
      </c>
      <c r="C6577">
        <f>'Założenia i wyniki'!$E$8*Znorm.Profile!C6577*(1+'Założenia i wyniki'!$E$10/100)^24</f>
        <v>0.44360294999999994</v>
      </c>
      <c r="D6577">
        <f t="shared" si="306"/>
        <v>0.13389932075471697</v>
      </c>
      <c r="E6577">
        <f t="shared" si="307"/>
        <v>0</v>
      </c>
      <c r="F6577">
        <f t="shared" si="308"/>
        <v>0.30970362924528294</v>
      </c>
    </row>
    <row r="6578" spans="1:6" x14ac:dyDescent="0.25">
      <c r="A6578">
        <v>6569</v>
      </c>
      <c r="B6578">
        <f>'Założenia i wyniki'!$E$6*Znorm.Profile!B6578*((100-(24*'Założenia i wyniki'!$E$9))/100)</f>
        <v>6.4621705660377355E-3</v>
      </c>
      <c r="C6578">
        <f>'Założenia i wyniki'!$E$8*Znorm.Profile!C6578*(1+'Założenia i wyniki'!$E$10/100)^24</f>
        <v>0.48970914999999998</v>
      </c>
      <c r="D6578">
        <f t="shared" si="306"/>
        <v>6.4621705660377355E-3</v>
      </c>
      <c r="E6578">
        <f t="shared" si="307"/>
        <v>0</v>
      </c>
      <c r="F6578">
        <f t="shared" si="308"/>
        <v>0.48324697943396222</v>
      </c>
    </row>
    <row r="6579" spans="1:6" x14ac:dyDescent="0.25">
      <c r="A6579">
        <v>6570</v>
      </c>
      <c r="B6579">
        <f>'Założenia i wyniki'!$E$6*Znorm.Profile!B6579*((100-(24*'Założenia i wyniki'!$E$9))/100)</f>
        <v>0</v>
      </c>
      <c r="C6579">
        <f>'Założenia i wyniki'!$E$8*Znorm.Profile!C6579*(1+'Założenia i wyniki'!$E$10/100)^24</f>
        <v>0.58021740000000011</v>
      </c>
      <c r="D6579">
        <f t="shared" si="306"/>
        <v>0</v>
      </c>
      <c r="E6579">
        <f t="shared" si="307"/>
        <v>0</v>
      </c>
      <c r="F6579">
        <f t="shared" si="308"/>
        <v>0.58021740000000011</v>
      </c>
    </row>
    <row r="6580" spans="1:6" x14ac:dyDescent="0.25">
      <c r="A6580">
        <v>6571</v>
      </c>
      <c r="B6580">
        <f>'Założenia i wyniki'!$E$6*Znorm.Profile!B6580*((100-(24*'Założenia i wyniki'!$E$9))/100)</f>
        <v>0</v>
      </c>
      <c r="C6580">
        <f>'Założenia i wyniki'!$E$8*Znorm.Profile!C6580*(1+'Założenia i wyniki'!$E$10/100)^24</f>
        <v>0.62549200000000005</v>
      </c>
      <c r="D6580">
        <f t="shared" si="306"/>
        <v>0</v>
      </c>
      <c r="E6580">
        <f t="shared" si="307"/>
        <v>0</v>
      </c>
      <c r="F6580">
        <f t="shared" si="308"/>
        <v>0.62549200000000005</v>
      </c>
    </row>
    <row r="6581" spans="1:6" x14ac:dyDescent="0.25">
      <c r="A6581">
        <v>6572</v>
      </c>
      <c r="B6581">
        <f>'Założenia i wyniki'!$E$6*Znorm.Profile!B6581*((100-(24*'Założenia i wyniki'!$E$9))/100)</f>
        <v>0</v>
      </c>
      <c r="C6581">
        <f>'Założenia i wyniki'!$E$8*Znorm.Profile!C6581*(1+'Założenia i wyniki'!$E$10/100)^24</f>
        <v>0.5888469999999999</v>
      </c>
      <c r="D6581">
        <f t="shared" si="306"/>
        <v>0</v>
      </c>
      <c r="E6581">
        <f t="shared" si="307"/>
        <v>0</v>
      </c>
      <c r="F6581">
        <f t="shared" si="308"/>
        <v>0.5888469999999999</v>
      </c>
    </row>
    <row r="6582" spans="1:6" x14ac:dyDescent="0.25">
      <c r="A6582">
        <v>6573</v>
      </c>
      <c r="B6582">
        <f>'Założenia i wyniki'!$E$6*Znorm.Profile!B6582*((100-(24*'Założenia i wyniki'!$E$9))/100)</f>
        <v>0</v>
      </c>
      <c r="C6582">
        <f>'Założenia i wyniki'!$E$8*Znorm.Profile!C6582*(1+'Założenia i wyniki'!$E$10/100)^24</f>
        <v>0.51811129999999994</v>
      </c>
      <c r="D6582">
        <f t="shared" si="306"/>
        <v>0</v>
      </c>
      <c r="E6582">
        <f t="shared" si="307"/>
        <v>0</v>
      </c>
      <c r="F6582">
        <f t="shared" si="308"/>
        <v>0.51811129999999994</v>
      </c>
    </row>
    <row r="6583" spans="1:6" x14ac:dyDescent="0.25">
      <c r="A6583">
        <v>6574</v>
      </c>
      <c r="B6583">
        <f>'Założenia i wyniki'!$E$6*Znorm.Profile!B6583*((100-(24*'Założenia i wyniki'!$E$9))/100)</f>
        <v>0</v>
      </c>
      <c r="C6583">
        <f>'Założenia i wyniki'!$E$8*Znorm.Profile!C6583*(1+'Założenia i wyniki'!$E$10/100)^24</f>
        <v>0.40974115</v>
      </c>
      <c r="D6583">
        <f t="shared" si="306"/>
        <v>0</v>
      </c>
      <c r="E6583">
        <f t="shared" si="307"/>
        <v>0</v>
      </c>
      <c r="F6583">
        <f t="shared" si="308"/>
        <v>0.40974115</v>
      </c>
    </row>
    <row r="6584" spans="1:6" x14ac:dyDescent="0.25">
      <c r="A6584">
        <v>6575</v>
      </c>
      <c r="B6584">
        <f>'Założenia i wyniki'!$E$6*Znorm.Profile!B6584*((100-(24*'Założenia i wyniki'!$E$9))/100)</f>
        <v>0</v>
      </c>
      <c r="C6584">
        <f>'Założenia i wyniki'!$E$8*Znorm.Profile!C6584*(1+'Założenia i wyniki'!$E$10/100)^24</f>
        <v>0.31702615000000001</v>
      </c>
      <c r="D6584">
        <f t="shared" si="306"/>
        <v>0</v>
      </c>
      <c r="E6584">
        <f t="shared" si="307"/>
        <v>0</v>
      </c>
      <c r="F6584">
        <f t="shared" si="308"/>
        <v>0.31702615000000001</v>
      </c>
    </row>
    <row r="6585" spans="1:6" x14ac:dyDescent="0.25">
      <c r="A6585">
        <v>6576</v>
      </c>
      <c r="B6585">
        <f>'Założenia i wyniki'!$E$6*Znorm.Profile!B6585*((100-(24*'Założenia i wyniki'!$E$9))/100)</f>
        <v>0</v>
      </c>
      <c r="C6585">
        <f>'Założenia i wyniki'!$E$8*Znorm.Profile!C6585*(1+'Założenia i wyniki'!$E$10/100)^24</f>
        <v>0.24638705</v>
      </c>
      <c r="D6585">
        <f t="shared" si="306"/>
        <v>0</v>
      </c>
      <c r="E6585">
        <f t="shared" si="307"/>
        <v>0</v>
      </c>
      <c r="F6585">
        <f t="shared" si="308"/>
        <v>0.24638705</v>
      </c>
    </row>
    <row r="6586" spans="1:6" x14ac:dyDescent="0.25">
      <c r="A6586">
        <v>6577</v>
      </c>
      <c r="B6586">
        <f>'Założenia i wyniki'!$E$6*Znorm.Profile!B6586*((100-(24*'Założenia i wyniki'!$E$9))/100)</f>
        <v>0</v>
      </c>
      <c r="C6586">
        <f>'Założenia i wyniki'!$E$8*Znorm.Profile!C6586*(1+'Założenia i wyniki'!$E$10/100)^24</f>
        <v>0.21407609999999999</v>
      </c>
      <c r="D6586">
        <f t="shared" si="306"/>
        <v>0</v>
      </c>
      <c r="E6586">
        <f t="shared" si="307"/>
        <v>0</v>
      </c>
      <c r="F6586">
        <f t="shared" si="308"/>
        <v>0.21407609999999999</v>
      </c>
    </row>
    <row r="6587" spans="1:6" x14ac:dyDescent="0.25">
      <c r="A6587">
        <v>6578</v>
      </c>
      <c r="B6587">
        <f>'Założenia i wyniki'!$E$6*Znorm.Profile!B6587*((100-(24*'Założenia i wyniki'!$E$9))/100)</f>
        <v>0</v>
      </c>
      <c r="C6587">
        <f>'Założenia i wyniki'!$E$8*Znorm.Profile!C6587*(1+'Założenia i wyniki'!$E$10/100)^24</f>
        <v>0.20365345000000001</v>
      </c>
      <c r="D6587">
        <f t="shared" si="306"/>
        <v>0</v>
      </c>
      <c r="E6587">
        <f t="shared" si="307"/>
        <v>0</v>
      </c>
      <c r="F6587">
        <f t="shared" si="308"/>
        <v>0.20365345000000001</v>
      </c>
    </row>
    <row r="6588" spans="1:6" x14ac:dyDescent="0.25">
      <c r="A6588">
        <v>6579</v>
      </c>
      <c r="B6588">
        <f>'Założenia i wyniki'!$E$6*Znorm.Profile!B6588*((100-(24*'Założenia i wyniki'!$E$9))/100)</f>
        <v>0</v>
      </c>
      <c r="C6588">
        <f>'Założenia i wyniki'!$E$8*Znorm.Profile!C6588*(1+'Założenia i wyniki'!$E$10/100)^24</f>
        <v>0.20821219999999999</v>
      </c>
      <c r="D6588">
        <f t="shared" si="306"/>
        <v>0</v>
      </c>
      <c r="E6588">
        <f t="shared" si="307"/>
        <v>0</v>
      </c>
      <c r="F6588">
        <f t="shared" si="308"/>
        <v>0.20821219999999999</v>
      </c>
    </row>
    <row r="6589" spans="1:6" x14ac:dyDescent="0.25">
      <c r="A6589">
        <v>6580</v>
      </c>
      <c r="B6589">
        <f>'Założenia i wyniki'!$E$6*Znorm.Profile!B6589*((100-(24*'Założenia i wyniki'!$E$9))/100)</f>
        <v>0</v>
      </c>
      <c r="C6589">
        <f>'Założenia i wyniki'!$E$8*Znorm.Profile!C6589*(1+'Założenia i wyniki'!$E$10/100)^24</f>
        <v>0.23486295000000001</v>
      </c>
      <c r="D6589">
        <f t="shared" si="306"/>
        <v>0</v>
      </c>
      <c r="E6589">
        <f t="shared" si="307"/>
        <v>0</v>
      </c>
      <c r="F6589">
        <f t="shared" si="308"/>
        <v>0.23486295000000001</v>
      </c>
    </row>
    <row r="6590" spans="1:6" x14ac:dyDescent="0.25">
      <c r="A6590">
        <v>6581</v>
      </c>
      <c r="B6590">
        <f>'Założenia i wyniki'!$E$6*Znorm.Profile!B6590*((100-(24*'Założenia i wyniki'!$E$9))/100)</f>
        <v>0</v>
      </c>
      <c r="C6590">
        <f>'Założenia i wyniki'!$E$8*Znorm.Profile!C6590*(1+'Założenia i wyniki'!$E$10/100)^24</f>
        <v>0.29551024999999997</v>
      </c>
      <c r="D6590">
        <f t="shared" si="306"/>
        <v>0</v>
      </c>
      <c r="E6590">
        <f t="shared" si="307"/>
        <v>0</v>
      </c>
      <c r="F6590">
        <f t="shared" si="308"/>
        <v>0.29551024999999997</v>
      </c>
    </row>
    <row r="6591" spans="1:6" x14ac:dyDescent="0.25">
      <c r="A6591">
        <v>6582</v>
      </c>
      <c r="B6591">
        <f>'Założenia i wyniki'!$E$6*Znorm.Profile!B6591*((100-(24*'Założenia i wyniki'!$E$9))/100)</f>
        <v>0</v>
      </c>
      <c r="C6591">
        <f>'Założenia i wyniki'!$E$8*Znorm.Profile!C6591*(1+'Założenia i wyniki'!$E$10/100)^24</f>
        <v>0.38467344999999997</v>
      </c>
      <c r="D6591">
        <f t="shared" si="306"/>
        <v>0</v>
      </c>
      <c r="E6591">
        <f t="shared" si="307"/>
        <v>0</v>
      </c>
      <c r="F6591">
        <f t="shared" si="308"/>
        <v>0.38467344999999997</v>
      </c>
    </row>
    <row r="6592" spans="1:6" x14ac:dyDescent="0.25">
      <c r="A6592">
        <v>6583</v>
      </c>
      <c r="B6592">
        <f>'Założenia i wyniki'!$E$6*Znorm.Profile!B6592*((100-(24*'Założenia i wyniki'!$E$9))/100)</f>
        <v>4.1276603773584908E-3</v>
      </c>
      <c r="C6592">
        <f>'Założenia i wyniki'!$E$8*Znorm.Profile!C6592*(1+'Założenia i wyniki'!$E$10/100)^24</f>
        <v>0.43398599999999998</v>
      </c>
      <c r="D6592">
        <f t="shared" si="306"/>
        <v>4.1276603773584908E-3</v>
      </c>
      <c r="E6592">
        <f t="shared" si="307"/>
        <v>0</v>
      </c>
      <c r="F6592">
        <f t="shared" si="308"/>
        <v>0.42985833962264147</v>
      </c>
    </row>
    <row r="6593" spans="1:6" x14ac:dyDescent="0.25">
      <c r="A6593">
        <v>6584</v>
      </c>
      <c r="B6593">
        <f>'Założenia i wyniki'!$E$6*Znorm.Profile!B6593*((100-(24*'Założenia i wyniki'!$E$9))/100)</f>
        <v>0.12296845283018866</v>
      </c>
      <c r="C6593">
        <f>'Założenia i wyniki'!$E$8*Znorm.Profile!C6593*(1+'Założenia i wyniki'!$E$10/100)^24</f>
        <v>0.42958580000000002</v>
      </c>
      <c r="D6593">
        <f t="shared" si="306"/>
        <v>0.12296845283018866</v>
      </c>
      <c r="E6593">
        <f t="shared" si="307"/>
        <v>0</v>
      </c>
      <c r="F6593">
        <f t="shared" si="308"/>
        <v>0.30661734716981137</v>
      </c>
    </row>
    <row r="6594" spans="1:6" x14ac:dyDescent="0.25">
      <c r="A6594">
        <v>6585</v>
      </c>
      <c r="B6594">
        <f>'Założenia i wyniki'!$E$6*Znorm.Profile!B6594*((100-(24*'Założenia i wyniki'!$E$9))/100)</f>
        <v>0.7203167547169812</v>
      </c>
      <c r="C6594">
        <f>'Założenia i wyniki'!$E$8*Znorm.Profile!C6594*(1+'Założenia i wyniki'!$E$10/100)^24</f>
        <v>0.43549204999999996</v>
      </c>
      <c r="D6594">
        <f t="shared" si="306"/>
        <v>0.43549204999999996</v>
      </c>
      <c r="E6594">
        <f t="shared" si="307"/>
        <v>0.28482470471698124</v>
      </c>
      <c r="F6594">
        <f t="shared" si="308"/>
        <v>0</v>
      </c>
    </row>
    <row r="6595" spans="1:6" x14ac:dyDescent="0.25">
      <c r="A6595">
        <v>6586</v>
      </c>
      <c r="B6595">
        <f>'Założenia i wyniki'!$E$6*Znorm.Profile!B6595*((100-(24*'Założenia i wyniki'!$E$9))/100)</f>
        <v>1.3349532075471697</v>
      </c>
      <c r="C6595">
        <f>'Założenia i wyniki'!$E$8*Znorm.Profile!C6595*(1+'Założenia i wyniki'!$E$10/100)^24</f>
        <v>0.41029519999999997</v>
      </c>
      <c r="D6595">
        <f t="shared" si="306"/>
        <v>0.41029519999999997</v>
      </c>
      <c r="E6595">
        <f t="shared" si="307"/>
        <v>0.92465800754716976</v>
      </c>
      <c r="F6595">
        <f t="shared" si="308"/>
        <v>0</v>
      </c>
    </row>
    <row r="6596" spans="1:6" x14ac:dyDescent="0.25">
      <c r="A6596">
        <v>6587</v>
      </c>
      <c r="B6596">
        <f>'Założenia i wyniki'!$E$6*Znorm.Profile!B6596*((100-(24*'Założenia i wyniki'!$E$9))/100)</f>
        <v>1.5480060377358491</v>
      </c>
      <c r="C6596">
        <f>'Założenia i wyniki'!$E$8*Znorm.Profile!C6596*(1+'Założenia i wyniki'!$E$10/100)^24</f>
        <v>0.3982559</v>
      </c>
      <c r="D6596">
        <f t="shared" si="306"/>
        <v>0.3982559</v>
      </c>
      <c r="E6596">
        <f t="shared" si="307"/>
        <v>1.149750137735849</v>
      </c>
      <c r="F6596">
        <f t="shared" si="308"/>
        <v>0</v>
      </c>
    </row>
    <row r="6597" spans="1:6" x14ac:dyDescent="0.25">
      <c r="A6597">
        <v>6588</v>
      </c>
      <c r="B6597">
        <f>'Założenia i wyniki'!$E$6*Znorm.Profile!B6597*((100-(24*'Założenia i wyniki'!$E$9))/100)</f>
        <v>1.6345992452830187</v>
      </c>
      <c r="C6597">
        <f>'Założenia i wyniki'!$E$8*Znorm.Profile!C6597*(1+'Założenia i wyniki'!$E$10/100)^24</f>
        <v>0.39052370000000003</v>
      </c>
      <c r="D6597">
        <f t="shared" si="306"/>
        <v>0.39052370000000003</v>
      </c>
      <c r="E6597">
        <f t="shared" si="307"/>
        <v>1.2440755452830188</v>
      </c>
      <c r="F6597">
        <f t="shared" si="308"/>
        <v>0</v>
      </c>
    </row>
    <row r="6598" spans="1:6" x14ac:dyDescent="0.25">
      <c r="A6598">
        <v>6589</v>
      </c>
      <c r="B6598">
        <f>'Założenia i wyniki'!$E$6*Znorm.Profile!B6598*((100-(24*'Założenia i wyniki'!$E$9))/100)</f>
        <v>1.5746090566037736</v>
      </c>
      <c r="C6598">
        <f>'Założenia i wyniki'!$E$8*Znorm.Profile!C6598*(1+'Założenia i wyniki'!$E$10/100)^24</f>
        <v>0.40461365000000005</v>
      </c>
      <c r="D6598">
        <f t="shared" si="306"/>
        <v>0.40461365000000005</v>
      </c>
      <c r="E6598">
        <f t="shared" si="307"/>
        <v>1.1699954066037734</v>
      </c>
      <c r="F6598">
        <f t="shared" si="308"/>
        <v>0</v>
      </c>
    </row>
    <row r="6599" spans="1:6" x14ac:dyDescent="0.25">
      <c r="A6599">
        <v>6590</v>
      </c>
      <c r="B6599">
        <f>'Założenia i wyniki'!$E$6*Znorm.Profile!B6599*((100-(24*'Założenia i wyniki'!$E$9))/100)</f>
        <v>1.3244339622641508</v>
      </c>
      <c r="C6599">
        <f>'Założenia i wyniki'!$E$8*Znorm.Profile!C6599*(1+'Założenia i wyniki'!$E$10/100)^24</f>
        <v>0.40497309999999997</v>
      </c>
      <c r="D6599">
        <f t="shared" si="306"/>
        <v>0.40497309999999997</v>
      </c>
      <c r="E6599">
        <f t="shared" si="307"/>
        <v>0.9194608622641508</v>
      </c>
      <c r="F6599">
        <f t="shared" si="308"/>
        <v>0</v>
      </c>
    </row>
    <row r="6600" spans="1:6" x14ac:dyDescent="0.25">
      <c r="A6600">
        <v>6591</v>
      </c>
      <c r="B6600">
        <f>'Założenia i wyniki'!$E$6*Znorm.Profile!B6600*((100-(24*'Założenia i wyniki'!$E$9))/100)</f>
        <v>0.86067245283018856</v>
      </c>
      <c r="C6600">
        <f>'Założenia i wyniki'!$E$8*Znorm.Profile!C6600*(1+'Założenia i wyniki'!$E$10/100)^24</f>
        <v>0.40470115000000001</v>
      </c>
      <c r="D6600">
        <f t="shared" si="306"/>
        <v>0.40470115000000001</v>
      </c>
      <c r="E6600">
        <f t="shared" si="307"/>
        <v>0.45597130283018855</v>
      </c>
      <c r="F6600">
        <f t="shared" si="308"/>
        <v>0</v>
      </c>
    </row>
    <row r="6601" spans="1:6" x14ac:dyDescent="0.25">
      <c r="A6601">
        <v>6592</v>
      </c>
      <c r="B6601">
        <f>'Założenia i wyniki'!$E$6*Znorm.Profile!B6601*((100-(24*'Założenia i wyniki'!$E$9))/100)</f>
        <v>0.39700241509433964</v>
      </c>
      <c r="C6601">
        <f>'Założenia i wyniki'!$E$8*Znorm.Profile!C6601*(1+'Założenia i wyniki'!$E$10/100)^24</f>
        <v>0.43015524999999999</v>
      </c>
      <c r="D6601">
        <f t="shared" si="306"/>
        <v>0.39700241509433964</v>
      </c>
      <c r="E6601">
        <f t="shared" si="307"/>
        <v>0</v>
      </c>
      <c r="F6601">
        <f t="shared" si="308"/>
        <v>3.3152834905660344E-2</v>
      </c>
    </row>
    <row r="6602" spans="1:6" x14ac:dyDescent="0.25">
      <c r="A6602">
        <v>6593</v>
      </c>
      <c r="B6602">
        <f>'Założenia i wyniki'!$E$6*Znorm.Profile!B6602*((100-(24*'Założenia i wyniki'!$E$9))/100)</f>
        <v>5.7109592452830191E-2</v>
      </c>
      <c r="C6602">
        <f>'Założenia i wyniki'!$E$8*Znorm.Profile!C6602*(1+'Założenia i wyniki'!$E$10/100)^24</f>
        <v>0.47623834999999998</v>
      </c>
      <c r="D6602">
        <f t="shared" si="306"/>
        <v>5.7109592452830191E-2</v>
      </c>
      <c r="E6602">
        <f t="shared" si="307"/>
        <v>0</v>
      </c>
      <c r="F6602">
        <f t="shared" si="308"/>
        <v>0.41912875754716977</v>
      </c>
    </row>
    <row r="6603" spans="1:6" x14ac:dyDescent="0.25">
      <c r="A6603">
        <v>6594</v>
      </c>
      <c r="B6603">
        <f>'Założenia i wyniki'!$E$6*Znorm.Profile!B6603*((100-(24*'Założenia i wyniki'!$E$9))/100)</f>
        <v>0</v>
      </c>
      <c r="C6603">
        <f>'Założenia i wyniki'!$E$8*Znorm.Profile!C6603*(1+'Założenia i wyniki'!$E$10/100)^24</f>
        <v>0.55390824999999999</v>
      </c>
      <c r="D6603">
        <f t="shared" ref="D6603:D6666" si="309">IF(B6603&lt;=C6603,B6603,C6603)</f>
        <v>0</v>
      </c>
      <c r="E6603">
        <f t="shared" ref="E6603:E6666" si="310">IF(B6603&gt;C6603,B6603-C6603,0)</f>
        <v>0</v>
      </c>
      <c r="F6603">
        <f t="shared" ref="F6603:F6666" si="311">IF(B6603&lt;C6603,C6603-B6603,0)</f>
        <v>0.55390824999999999</v>
      </c>
    </row>
    <row r="6604" spans="1:6" x14ac:dyDescent="0.25">
      <c r="A6604">
        <v>6595</v>
      </c>
      <c r="B6604">
        <f>'Założenia i wyniki'!$E$6*Znorm.Profile!B6604*((100-(24*'Założenia i wyniki'!$E$9))/100)</f>
        <v>0</v>
      </c>
      <c r="C6604">
        <f>'Założenia i wyniki'!$E$8*Znorm.Profile!C6604*(1+'Założenia i wyniki'!$E$10/100)^24</f>
        <v>0.59603705000000007</v>
      </c>
      <c r="D6604">
        <f t="shared" si="309"/>
        <v>0</v>
      </c>
      <c r="E6604">
        <f t="shared" si="310"/>
        <v>0</v>
      </c>
      <c r="F6604">
        <f t="shared" si="311"/>
        <v>0.59603705000000007</v>
      </c>
    </row>
    <row r="6605" spans="1:6" x14ac:dyDescent="0.25">
      <c r="A6605">
        <v>6596</v>
      </c>
      <c r="B6605">
        <f>'Założenia i wyniki'!$E$6*Znorm.Profile!B6605*((100-(24*'Założenia i wyniki'!$E$9))/100)</f>
        <v>0</v>
      </c>
      <c r="C6605">
        <f>'Założenia i wyniki'!$E$8*Znorm.Profile!C6605*(1+'Założenia i wyniki'!$E$10/100)^24</f>
        <v>0.55656264999999994</v>
      </c>
      <c r="D6605">
        <f t="shared" si="309"/>
        <v>0</v>
      </c>
      <c r="E6605">
        <f t="shared" si="310"/>
        <v>0</v>
      </c>
      <c r="F6605">
        <f t="shared" si="311"/>
        <v>0.55656264999999994</v>
      </c>
    </row>
    <row r="6606" spans="1:6" x14ac:dyDescent="0.25">
      <c r="A6606">
        <v>6597</v>
      </c>
      <c r="B6606">
        <f>'Założenia i wyniki'!$E$6*Znorm.Profile!B6606*((100-(24*'Założenia i wyniki'!$E$9))/100)</f>
        <v>0</v>
      </c>
      <c r="C6606">
        <f>'Założenia i wyniki'!$E$8*Znorm.Profile!C6606*(1+'Założenia i wyniki'!$E$10/100)^24</f>
        <v>0.49404250000000005</v>
      </c>
      <c r="D6606">
        <f t="shared" si="309"/>
        <v>0</v>
      </c>
      <c r="E6606">
        <f t="shared" si="310"/>
        <v>0</v>
      </c>
      <c r="F6606">
        <f t="shared" si="311"/>
        <v>0.49404250000000005</v>
      </c>
    </row>
    <row r="6607" spans="1:6" x14ac:dyDescent="0.25">
      <c r="A6607">
        <v>6598</v>
      </c>
      <c r="B6607">
        <f>'Założenia i wyniki'!$E$6*Znorm.Profile!B6607*((100-(24*'Założenia i wyniki'!$E$9))/100)</f>
        <v>0</v>
      </c>
      <c r="C6607">
        <f>'Założenia i wyniki'!$E$8*Znorm.Profile!C6607*(1+'Założenia i wyniki'!$E$10/100)^24</f>
        <v>0.40469064999999999</v>
      </c>
      <c r="D6607">
        <f t="shared" si="309"/>
        <v>0</v>
      </c>
      <c r="E6607">
        <f t="shared" si="310"/>
        <v>0</v>
      </c>
      <c r="F6607">
        <f t="shared" si="311"/>
        <v>0.40469064999999999</v>
      </c>
    </row>
    <row r="6608" spans="1:6" x14ac:dyDescent="0.25">
      <c r="A6608">
        <v>6599</v>
      </c>
      <c r="B6608">
        <f>'Założenia i wyniki'!$E$6*Znorm.Profile!B6608*((100-(24*'Założenia i wyniki'!$E$9))/100)</f>
        <v>0</v>
      </c>
      <c r="C6608">
        <f>'Założenia i wyniki'!$E$8*Znorm.Profile!C6608*(1+'Założenia i wyniki'!$E$10/100)^24</f>
        <v>0.32909379999999999</v>
      </c>
      <c r="D6608">
        <f t="shared" si="309"/>
        <v>0</v>
      </c>
      <c r="E6608">
        <f t="shared" si="310"/>
        <v>0</v>
      </c>
      <c r="F6608">
        <f t="shared" si="311"/>
        <v>0.32909379999999999</v>
      </c>
    </row>
    <row r="6609" spans="1:6" x14ac:dyDescent="0.25">
      <c r="A6609">
        <v>6600</v>
      </c>
      <c r="B6609">
        <f>'Założenia i wyniki'!$E$6*Znorm.Profile!B6609*((100-(24*'Założenia i wyniki'!$E$9))/100)</f>
        <v>0</v>
      </c>
      <c r="C6609">
        <f>'Założenia i wyniki'!$E$8*Znorm.Profile!C6609*(1+'Założenia i wyniki'!$E$10/100)^24</f>
        <v>0.26539449999999998</v>
      </c>
      <c r="D6609">
        <f t="shared" si="309"/>
        <v>0</v>
      </c>
      <c r="E6609">
        <f t="shared" si="310"/>
        <v>0</v>
      </c>
      <c r="F6609">
        <f t="shared" si="311"/>
        <v>0.26539449999999998</v>
      </c>
    </row>
    <row r="6610" spans="1:6" x14ac:dyDescent="0.25">
      <c r="A6610">
        <v>6601</v>
      </c>
      <c r="B6610">
        <f>'Założenia i wyniki'!$E$6*Znorm.Profile!B6610*((100-(24*'Założenia i wyniki'!$E$9))/100)</f>
        <v>0</v>
      </c>
      <c r="C6610">
        <f>'Założenia i wyniki'!$E$8*Znorm.Profile!C6610*(1+'Założenia i wyniki'!$E$10/100)^24</f>
        <v>0.23045224999999997</v>
      </c>
      <c r="D6610">
        <f t="shared" si="309"/>
        <v>0</v>
      </c>
      <c r="E6610">
        <f t="shared" si="310"/>
        <v>0</v>
      </c>
      <c r="F6610">
        <f t="shared" si="311"/>
        <v>0.23045224999999997</v>
      </c>
    </row>
    <row r="6611" spans="1:6" x14ac:dyDescent="0.25">
      <c r="A6611">
        <v>6602</v>
      </c>
      <c r="B6611">
        <f>'Założenia i wyniki'!$E$6*Znorm.Profile!B6611*((100-(24*'Założenia i wyniki'!$E$9))/100)</f>
        <v>0</v>
      </c>
      <c r="C6611">
        <f>'Założenia i wyniki'!$E$8*Znorm.Profile!C6611*(1+'Założenia i wyniki'!$E$10/100)^24</f>
        <v>0.21463050000000003</v>
      </c>
      <c r="D6611">
        <f t="shared" si="309"/>
        <v>0</v>
      </c>
      <c r="E6611">
        <f t="shared" si="310"/>
        <v>0</v>
      </c>
      <c r="F6611">
        <f t="shared" si="311"/>
        <v>0.21463050000000003</v>
      </c>
    </row>
    <row r="6612" spans="1:6" x14ac:dyDescent="0.25">
      <c r="A6612">
        <v>6603</v>
      </c>
      <c r="B6612">
        <f>'Założenia i wyniki'!$E$6*Znorm.Profile!B6612*((100-(24*'Założenia i wyniki'!$E$9))/100)</f>
        <v>0</v>
      </c>
      <c r="C6612">
        <f>'Założenia i wyniki'!$E$8*Znorm.Profile!C6612*(1+'Założenia i wyniki'!$E$10/100)^24</f>
        <v>0.21552650000000001</v>
      </c>
      <c r="D6612">
        <f t="shared" si="309"/>
        <v>0</v>
      </c>
      <c r="E6612">
        <f t="shared" si="310"/>
        <v>0</v>
      </c>
      <c r="F6612">
        <f t="shared" si="311"/>
        <v>0.21552650000000001</v>
      </c>
    </row>
    <row r="6613" spans="1:6" x14ac:dyDescent="0.25">
      <c r="A6613">
        <v>6604</v>
      </c>
      <c r="B6613">
        <f>'Założenia i wyniki'!$E$6*Znorm.Profile!B6613*((100-(24*'Założenia i wyniki'!$E$9))/100)</f>
        <v>0</v>
      </c>
      <c r="C6613">
        <f>'Założenia i wyniki'!$E$8*Znorm.Profile!C6613*(1+'Założenia i wyniki'!$E$10/100)^24</f>
        <v>0.22248134999999999</v>
      </c>
      <c r="D6613">
        <f t="shared" si="309"/>
        <v>0</v>
      </c>
      <c r="E6613">
        <f t="shared" si="310"/>
        <v>0</v>
      </c>
      <c r="F6613">
        <f t="shared" si="311"/>
        <v>0.22248134999999999</v>
      </c>
    </row>
    <row r="6614" spans="1:6" x14ac:dyDescent="0.25">
      <c r="A6614">
        <v>6605</v>
      </c>
      <c r="B6614">
        <f>'Założenia i wyniki'!$E$6*Znorm.Profile!B6614*((100-(24*'Założenia i wyniki'!$E$9))/100)</f>
        <v>0</v>
      </c>
      <c r="C6614">
        <f>'Założenia i wyniki'!$E$8*Znorm.Profile!C6614*(1+'Założenia i wyniki'!$E$10/100)^24</f>
        <v>0.25559834999999997</v>
      </c>
      <c r="D6614">
        <f t="shared" si="309"/>
        <v>0</v>
      </c>
      <c r="E6614">
        <f t="shared" si="310"/>
        <v>0</v>
      </c>
      <c r="F6614">
        <f t="shared" si="311"/>
        <v>0.25559834999999997</v>
      </c>
    </row>
    <row r="6615" spans="1:6" x14ac:dyDescent="0.25">
      <c r="A6615">
        <v>6606</v>
      </c>
      <c r="B6615">
        <f>'Założenia i wyniki'!$E$6*Znorm.Profile!B6615*((100-(24*'Założenia i wyniki'!$E$9))/100)</f>
        <v>0</v>
      </c>
      <c r="C6615">
        <f>'Założenia i wyniki'!$E$8*Znorm.Profile!C6615*(1+'Założenia i wyniki'!$E$10/100)^24</f>
        <v>0.31420760000000003</v>
      </c>
      <c r="D6615">
        <f t="shared" si="309"/>
        <v>0</v>
      </c>
      <c r="E6615">
        <f t="shared" si="310"/>
        <v>0</v>
      </c>
      <c r="F6615">
        <f t="shared" si="311"/>
        <v>0.31420760000000003</v>
      </c>
    </row>
    <row r="6616" spans="1:6" x14ac:dyDescent="0.25">
      <c r="A6616">
        <v>6607</v>
      </c>
      <c r="B6616">
        <f>'Założenia i wyniki'!$E$6*Znorm.Profile!B6616*((100-(24*'Założenia i wyniki'!$E$9))/100)</f>
        <v>0</v>
      </c>
      <c r="C6616">
        <f>'Założenia i wyniki'!$E$8*Znorm.Profile!C6616*(1+'Założenia i wyniki'!$E$10/100)^24</f>
        <v>0.38330985000000001</v>
      </c>
      <c r="D6616">
        <f t="shared" si="309"/>
        <v>0</v>
      </c>
      <c r="E6616">
        <f t="shared" si="310"/>
        <v>0</v>
      </c>
      <c r="F6616">
        <f t="shared" si="311"/>
        <v>0.38330985000000001</v>
      </c>
    </row>
    <row r="6617" spans="1:6" x14ac:dyDescent="0.25">
      <c r="A6617">
        <v>6608</v>
      </c>
      <c r="B6617">
        <f>'Założenia i wyniki'!$E$6*Znorm.Profile!B6617*((100-(24*'Założenia i wyniki'!$E$9))/100)</f>
        <v>6.1089373584905647E-2</v>
      </c>
      <c r="C6617">
        <f>'Założenia i wyniki'!$E$8*Znorm.Profile!C6617*(1+'Założenia i wyniki'!$E$10/100)^24</f>
        <v>0.43984465</v>
      </c>
      <c r="D6617">
        <f t="shared" si="309"/>
        <v>6.1089373584905647E-2</v>
      </c>
      <c r="E6617">
        <f t="shared" si="310"/>
        <v>0</v>
      </c>
      <c r="F6617">
        <f t="shared" si="311"/>
        <v>0.37875527641509438</v>
      </c>
    </row>
    <row r="6618" spans="1:6" x14ac:dyDescent="0.25">
      <c r="A6618">
        <v>6609</v>
      </c>
      <c r="B6618">
        <f>'Założenia i wyniki'!$E$6*Znorm.Profile!B6618*((100-(24*'Założenia i wyniki'!$E$9))/100)</f>
        <v>0.19731969811320751</v>
      </c>
      <c r="C6618">
        <f>'Założenia i wyniki'!$E$8*Znorm.Profile!C6618*(1+'Założenia i wyniki'!$E$10/100)^24</f>
        <v>0.47969774999999998</v>
      </c>
      <c r="D6618">
        <f t="shared" si="309"/>
        <v>0.19731969811320751</v>
      </c>
      <c r="E6618">
        <f t="shared" si="310"/>
        <v>0</v>
      </c>
      <c r="F6618">
        <f t="shared" si="311"/>
        <v>0.28237805188679244</v>
      </c>
    </row>
    <row r="6619" spans="1:6" x14ac:dyDescent="0.25">
      <c r="A6619">
        <v>6610</v>
      </c>
      <c r="B6619">
        <f>'Założenia i wyniki'!$E$6*Znorm.Profile!B6619*((100-(24*'Założenia i wyniki'!$E$9))/100)</f>
        <v>0.54623086792452835</v>
      </c>
      <c r="C6619">
        <f>'Założenia i wyniki'!$E$8*Znorm.Profile!C6619*(1+'Założenia i wyniki'!$E$10/100)^24</f>
        <v>0.49435959999999995</v>
      </c>
      <c r="D6619">
        <f t="shared" si="309"/>
        <v>0.49435959999999995</v>
      </c>
      <c r="E6619">
        <f t="shared" si="310"/>
        <v>5.1871267924528397E-2</v>
      </c>
      <c r="F6619">
        <f t="shared" si="311"/>
        <v>0</v>
      </c>
    </row>
    <row r="6620" spans="1:6" x14ac:dyDescent="0.25">
      <c r="A6620">
        <v>6611</v>
      </c>
      <c r="B6620">
        <f>'Założenia i wyniki'!$E$6*Znorm.Profile!B6620*((100-(24*'Założenia i wyniki'!$E$9))/100)</f>
        <v>0.79473660377358468</v>
      </c>
      <c r="C6620">
        <f>'Założenia i wyniki'!$E$8*Znorm.Profile!C6620*(1+'Założenia i wyniki'!$E$10/100)^24</f>
        <v>0.49410409999999999</v>
      </c>
      <c r="D6620">
        <f t="shared" si="309"/>
        <v>0.49410409999999999</v>
      </c>
      <c r="E6620">
        <f t="shared" si="310"/>
        <v>0.30063250377358469</v>
      </c>
      <c r="F6620">
        <f t="shared" si="311"/>
        <v>0</v>
      </c>
    </row>
    <row r="6621" spans="1:6" x14ac:dyDescent="0.25">
      <c r="A6621">
        <v>6612</v>
      </c>
      <c r="B6621">
        <f>'Założenia i wyniki'!$E$6*Znorm.Profile!B6621*((100-(24*'Założenia i wyniki'!$E$9))/100)</f>
        <v>0.45216747169811317</v>
      </c>
      <c r="C6621">
        <f>'Założenia i wyniki'!$E$8*Znorm.Profile!C6621*(1+'Założenia i wyniki'!$E$10/100)^24</f>
        <v>0.49281085000000002</v>
      </c>
      <c r="D6621">
        <f t="shared" si="309"/>
        <v>0.45216747169811317</v>
      </c>
      <c r="E6621">
        <f t="shared" si="310"/>
        <v>0</v>
      </c>
      <c r="F6621">
        <f t="shared" si="311"/>
        <v>4.0643378301886857E-2</v>
      </c>
    </row>
    <row r="6622" spans="1:6" x14ac:dyDescent="0.25">
      <c r="A6622">
        <v>6613</v>
      </c>
      <c r="B6622">
        <f>'Założenia i wyniki'!$E$6*Znorm.Profile!B6622*((100-(24*'Założenia i wyniki'!$E$9))/100)</f>
        <v>0.78238792452830186</v>
      </c>
      <c r="C6622">
        <f>'Założenia i wyniki'!$E$8*Znorm.Profile!C6622*(1+'Założenia i wyniki'!$E$10/100)^24</f>
        <v>0.4928903</v>
      </c>
      <c r="D6622">
        <f t="shared" si="309"/>
        <v>0.4928903</v>
      </c>
      <c r="E6622">
        <f t="shared" si="310"/>
        <v>0.28949762452830186</v>
      </c>
      <c r="F6622">
        <f t="shared" si="311"/>
        <v>0</v>
      </c>
    </row>
    <row r="6623" spans="1:6" x14ac:dyDescent="0.25">
      <c r="A6623">
        <v>6614</v>
      </c>
      <c r="B6623">
        <f>'Założenia i wyniki'!$E$6*Znorm.Profile!B6623*((100-(24*'Założenia i wyniki'!$E$9))/100)</f>
        <v>0.91403094339622637</v>
      </c>
      <c r="C6623">
        <f>'Założenia i wyniki'!$E$8*Znorm.Profile!C6623*(1+'Założenia i wyniki'!$E$10/100)^24</f>
        <v>0.48350435000000008</v>
      </c>
      <c r="D6623">
        <f t="shared" si="309"/>
        <v>0.48350435000000008</v>
      </c>
      <c r="E6623">
        <f t="shared" si="310"/>
        <v>0.43052659339622629</v>
      </c>
      <c r="F6623">
        <f t="shared" si="311"/>
        <v>0</v>
      </c>
    </row>
    <row r="6624" spans="1:6" x14ac:dyDescent="0.25">
      <c r="A6624">
        <v>6615</v>
      </c>
      <c r="B6624">
        <f>'Założenia i wyniki'!$E$6*Znorm.Profile!B6624*((100-(24*'Założenia i wyniki'!$E$9))/100)</f>
        <v>0.59224113207547158</v>
      </c>
      <c r="C6624">
        <f>'Założenia i wyniki'!$E$8*Znorm.Profile!C6624*(1+'Założenia i wyniki'!$E$10/100)^24</f>
        <v>0.48290865000000005</v>
      </c>
      <c r="D6624">
        <f t="shared" si="309"/>
        <v>0.48290865000000005</v>
      </c>
      <c r="E6624">
        <f t="shared" si="310"/>
        <v>0.10933248207547153</v>
      </c>
      <c r="F6624">
        <f t="shared" si="311"/>
        <v>0</v>
      </c>
    </row>
    <row r="6625" spans="1:6" x14ac:dyDescent="0.25">
      <c r="A6625">
        <v>6616</v>
      </c>
      <c r="B6625">
        <f>'Założenia i wyniki'!$E$6*Znorm.Profile!B6625*((100-(24*'Założenia i wyniki'!$E$9))/100)</f>
        <v>0.19974369811320755</v>
      </c>
      <c r="C6625">
        <f>'Założenia i wyniki'!$E$8*Znorm.Profile!C6625*(1+'Założenia i wyniki'!$E$10/100)^24</f>
        <v>0.48202384999999998</v>
      </c>
      <c r="D6625">
        <f t="shared" si="309"/>
        <v>0.19974369811320755</v>
      </c>
      <c r="E6625">
        <f t="shared" si="310"/>
        <v>0</v>
      </c>
      <c r="F6625">
        <f t="shared" si="311"/>
        <v>0.28228015188679245</v>
      </c>
    </row>
    <row r="6626" spans="1:6" x14ac:dyDescent="0.25">
      <c r="A6626">
        <v>6617</v>
      </c>
      <c r="B6626">
        <f>'Założenia i wyniki'!$E$6*Znorm.Profile!B6626*((100-(24*'Założenia i wyniki'!$E$9))/100)</f>
        <v>1.6924550943396226E-2</v>
      </c>
      <c r="C6626">
        <f>'Założenia i wyniki'!$E$8*Znorm.Profile!C6626*(1+'Założenia i wyniki'!$E$10/100)^24</f>
        <v>0.51273740000000001</v>
      </c>
      <c r="D6626">
        <f t="shared" si="309"/>
        <v>1.6924550943396226E-2</v>
      </c>
      <c r="E6626">
        <f t="shared" si="310"/>
        <v>0</v>
      </c>
      <c r="F6626">
        <f t="shared" si="311"/>
        <v>0.49581284905660378</v>
      </c>
    </row>
    <row r="6627" spans="1:6" x14ac:dyDescent="0.25">
      <c r="A6627">
        <v>6618</v>
      </c>
      <c r="B6627">
        <f>'Założenia i wyniki'!$E$6*Znorm.Profile!B6627*((100-(24*'Założenia i wyniki'!$E$9))/100)</f>
        <v>0</v>
      </c>
      <c r="C6627">
        <f>'Założenia i wyniki'!$E$8*Znorm.Profile!C6627*(1+'Założenia i wyniki'!$E$10/100)^24</f>
        <v>0.58021600000000007</v>
      </c>
      <c r="D6627">
        <f t="shared" si="309"/>
        <v>0</v>
      </c>
      <c r="E6627">
        <f t="shared" si="310"/>
        <v>0</v>
      </c>
      <c r="F6627">
        <f t="shared" si="311"/>
        <v>0.58021600000000007</v>
      </c>
    </row>
    <row r="6628" spans="1:6" x14ac:dyDescent="0.25">
      <c r="A6628">
        <v>6619</v>
      </c>
      <c r="B6628">
        <f>'Założenia i wyniki'!$E$6*Znorm.Profile!B6628*((100-(24*'Założenia i wyniki'!$E$9))/100)</f>
        <v>0</v>
      </c>
      <c r="C6628">
        <f>'Założenia i wyniki'!$E$8*Znorm.Profile!C6628*(1+'Założenia i wyniki'!$E$10/100)^24</f>
        <v>0.60653914999999992</v>
      </c>
      <c r="D6628">
        <f t="shared" si="309"/>
        <v>0</v>
      </c>
      <c r="E6628">
        <f t="shared" si="310"/>
        <v>0</v>
      </c>
      <c r="F6628">
        <f t="shared" si="311"/>
        <v>0.60653914999999992</v>
      </c>
    </row>
    <row r="6629" spans="1:6" x14ac:dyDescent="0.25">
      <c r="A6629">
        <v>6620</v>
      </c>
      <c r="B6629">
        <f>'Założenia i wyniki'!$E$6*Znorm.Profile!B6629*((100-(24*'Założenia i wyniki'!$E$9))/100)</f>
        <v>0</v>
      </c>
      <c r="C6629">
        <f>'Założenia i wyniki'!$E$8*Znorm.Profile!C6629*(1+'Założenia i wyniki'!$E$10/100)^24</f>
        <v>0.56420210000000004</v>
      </c>
      <c r="D6629">
        <f t="shared" si="309"/>
        <v>0</v>
      </c>
      <c r="E6629">
        <f t="shared" si="310"/>
        <v>0</v>
      </c>
      <c r="F6629">
        <f t="shared" si="311"/>
        <v>0.56420210000000004</v>
      </c>
    </row>
    <row r="6630" spans="1:6" x14ac:dyDescent="0.25">
      <c r="A6630">
        <v>6621</v>
      </c>
      <c r="B6630">
        <f>'Założenia i wyniki'!$E$6*Znorm.Profile!B6630*((100-(24*'Założenia i wyniki'!$E$9))/100)</f>
        <v>0</v>
      </c>
      <c r="C6630">
        <f>'Założenia i wyniki'!$E$8*Znorm.Profile!C6630*(1+'Założenia i wyniki'!$E$10/100)^24</f>
        <v>0.50047445000000002</v>
      </c>
      <c r="D6630">
        <f t="shared" si="309"/>
        <v>0</v>
      </c>
      <c r="E6630">
        <f t="shared" si="310"/>
        <v>0</v>
      </c>
      <c r="F6630">
        <f t="shared" si="311"/>
        <v>0.50047445000000002</v>
      </c>
    </row>
    <row r="6631" spans="1:6" x14ac:dyDescent="0.25">
      <c r="A6631">
        <v>6622</v>
      </c>
      <c r="B6631">
        <f>'Założenia i wyniki'!$E$6*Znorm.Profile!B6631*((100-(24*'Założenia i wyniki'!$E$9))/100)</f>
        <v>0</v>
      </c>
      <c r="C6631">
        <f>'Założenia i wyniki'!$E$8*Znorm.Profile!C6631*(1+'Założenia i wyniki'!$E$10/100)^24</f>
        <v>0.42119735000000003</v>
      </c>
      <c r="D6631">
        <f t="shared" si="309"/>
        <v>0</v>
      </c>
      <c r="E6631">
        <f t="shared" si="310"/>
        <v>0</v>
      </c>
      <c r="F6631">
        <f t="shared" si="311"/>
        <v>0.42119735000000003</v>
      </c>
    </row>
    <row r="6632" spans="1:6" x14ac:dyDescent="0.25">
      <c r="A6632">
        <v>6623</v>
      </c>
      <c r="B6632">
        <f>'Założenia i wyniki'!$E$6*Znorm.Profile!B6632*((100-(24*'Założenia i wyniki'!$E$9))/100)</f>
        <v>0</v>
      </c>
      <c r="C6632">
        <f>'Założenia i wyniki'!$E$8*Znorm.Profile!C6632*(1+'Założenia i wyniki'!$E$10/100)^24</f>
        <v>0.34497820000000001</v>
      </c>
      <c r="D6632">
        <f t="shared" si="309"/>
        <v>0</v>
      </c>
      <c r="E6632">
        <f t="shared" si="310"/>
        <v>0</v>
      </c>
      <c r="F6632">
        <f t="shared" si="311"/>
        <v>0.34497820000000001</v>
      </c>
    </row>
    <row r="6633" spans="1:6" x14ac:dyDescent="0.25">
      <c r="A6633">
        <v>6624</v>
      </c>
      <c r="B6633">
        <f>'Założenia i wyniki'!$E$6*Znorm.Profile!B6633*((100-(24*'Założenia i wyniki'!$E$9))/100)</f>
        <v>0</v>
      </c>
      <c r="C6633">
        <f>'Założenia i wyniki'!$E$8*Znorm.Profile!C6633*(1+'Założenia i wyniki'!$E$10/100)^24</f>
        <v>0.27973049999999999</v>
      </c>
      <c r="D6633">
        <f t="shared" si="309"/>
        <v>0</v>
      </c>
      <c r="E6633">
        <f t="shared" si="310"/>
        <v>0</v>
      </c>
      <c r="F6633">
        <f t="shared" si="311"/>
        <v>0.27973049999999999</v>
      </c>
    </row>
    <row r="6634" spans="1:6" x14ac:dyDescent="0.25">
      <c r="A6634">
        <v>6625</v>
      </c>
      <c r="B6634">
        <f>'Założenia i wyniki'!$E$6*Znorm.Profile!B6634*((100-(24*'Założenia i wyniki'!$E$9))/100)</f>
        <v>0</v>
      </c>
      <c r="C6634">
        <f>'Założenia i wyniki'!$E$8*Znorm.Profile!C6634*(1+'Założenia i wyniki'!$E$10/100)^24</f>
        <v>0.2437568</v>
      </c>
      <c r="D6634">
        <f t="shared" si="309"/>
        <v>0</v>
      </c>
      <c r="E6634">
        <f t="shared" si="310"/>
        <v>0</v>
      </c>
      <c r="F6634">
        <f t="shared" si="311"/>
        <v>0.2437568</v>
      </c>
    </row>
    <row r="6635" spans="1:6" x14ac:dyDescent="0.25">
      <c r="A6635">
        <v>6626</v>
      </c>
      <c r="B6635">
        <f>'Założenia i wyniki'!$E$6*Znorm.Profile!B6635*((100-(24*'Założenia i wyniki'!$E$9))/100)</f>
        <v>0</v>
      </c>
      <c r="C6635">
        <f>'Założenia i wyniki'!$E$8*Znorm.Profile!C6635*(1+'Założenia i wyniki'!$E$10/100)^24</f>
        <v>0.21930300000000003</v>
      </c>
      <c r="D6635">
        <f t="shared" si="309"/>
        <v>0</v>
      </c>
      <c r="E6635">
        <f t="shared" si="310"/>
        <v>0</v>
      </c>
      <c r="F6635">
        <f t="shared" si="311"/>
        <v>0.21930300000000003</v>
      </c>
    </row>
    <row r="6636" spans="1:6" x14ac:dyDescent="0.25">
      <c r="A6636">
        <v>6627</v>
      </c>
      <c r="B6636">
        <f>'Założenia i wyniki'!$E$6*Znorm.Profile!B6636*((100-(24*'Założenia i wyniki'!$E$9))/100)</f>
        <v>0</v>
      </c>
      <c r="C6636">
        <f>'Założenia i wyniki'!$E$8*Znorm.Profile!C6636*(1+'Założenia i wyniki'!$E$10/100)^24</f>
        <v>0.21525385</v>
      </c>
      <c r="D6636">
        <f t="shared" si="309"/>
        <v>0</v>
      </c>
      <c r="E6636">
        <f t="shared" si="310"/>
        <v>0</v>
      </c>
      <c r="F6636">
        <f t="shared" si="311"/>
        <v>0.21525385</v>
      </c>
    </row>
    <row r="6637" spans="1:6" x14ac:dyDescent="0.25">
      <c r="A6637">
        <v>6628</v>
      </c>
      <c r="B6637">
        <f>'Założenia i wyniki'!$E$6*Znorm.Profile!B6637*((100-(24*'Założenia i wyniki'!$E$9))/100)</f>
        <v>0</v>
      </c>
      <c r="C6637">
        <f>'Założenia i wyniki'!$E$8*Znorm.Profile!C6637*(1+'Założenia i wyniki'!$E$10/100)^24</f>
        <v>0.22623894999999999</v>
      </c>
      <c r="D6637">
        <f t="shared" si="309"/>
        <v>0</v>
      </c>
      <c r="E6637">
        <f t="shared" si="310"/>
        <v>0</v>
      </c>
      <c r="F6637">
        <f t="shared" si="311"/>
        <v>0.22623894999999999</v>
      </c>
    </row>
    <row r="6638" spans="1:6" x14ac:dyDescent="0.25">
      <c r="A6638">
        <v>6629</v>
      </c>
      <c r="B6638">
        <f>'Założenia i wyniki'!$E$6*Znorm.Profile!B6638*((100-(24*'Założenia i wyniki'!$E$9))/100)</f>
        <v>0</v>
      </c>
      <c r="C6638">
        <f>'Założenia i wyniki'!$E$8*Znorm.Profile!C6638*(1+'Założenia i wyniki'!$E$10/100)^24</f>
        <v>0.24891229999999998</v>
      </c>
      <c r="D6638">
        <f t="shared" si="309"/>
        <v>0</v>
      </c>
      <c r="E6638">
        <f t="shared" si="310"/>
        <v>0</v>
      </c>
      <c r="F6638">
        <f t="shared" si="311"/>
        <v>0.24891229999999998</v>
      </c>
    </row>
    <row r="6639" spans="1:6" x14ac:dyDescent="0.25">
      <c r="A6639">
        <v>6630</v>
      </c>
      <c r="B6639">
        <f>'Założenia i wyniki'!$E$6*Znorm.Profile!B6639*((100-(24*'Założenia i wyniki'!$E$9))/100)</f>
        <v>0</v>
      </c>
      <c r="C6639">
        <f>'Założenia i wyniki'!$E$8*Znorm.Profile!C6639*(1+'Założenia i wyniki'!$E$10/100)^24</f>
        <v>0.29292269999999998</v>
      </c>
      <c r="D6639">
        <f t="shared" si="309"/>
        <v>0</v>
      </c>
      <c r="E6639">
        <f t="shared" si="310"/>
        <v>0</v>
      </c>
      <c r="F6639">
        <f t="shared" si="311"/>
        <v>0.29292269999999998</v>
      </c>
    </row>
    <row r="6640" spans="1:6" x14ac:dyDescent="0.25">
      <c r="A6640">
        <v>6631</v>
      </c>
      <c r="B6640">
        <f>'Założenia i wyniki'!$E$6*Znorm.Profile!B6640*((100-(24*'Założenia i wyniki'!$E$9))/100)</f>
        <v>5.7900060377358488E-2</v>
      </c>
      <c r="C6640">
        <f>'Założenia i wyniki'!$E$8*Znorm.Profile!C6640*(1+'Założenia i wyniki'!$E$10/100)^24</f>
        <v>0.35495880000000002</v>
      </c>
      <c r="D6640">
        <f t="shared" si="309"/>
        <v>5.7900060377358488E-2</v>
      </c>
      <c r="E6640">
        <f t="shared" si="310"/>
        <v>0</v>
      </c>
      <c r="F6640">
        <f t="shared" si="311"/>
        <v>0.29705873962264151</v>
      </c>
    </row>
    <row r="6641" spans="1:6" x14ac:dyDescent="0.25">
      <c r="A6641">
        <v>6632</v>
      </c>
      <c r="B6641">
        <f>'Założenia i wyniki'!$E$6*Znorm.Profile!B6641*((100-(24*'Założenia i wyniki'!$E$9))/100)</f>
        <v>0.29671132075471696</v>
      </c>
      <c r="C6641">
        <f>'Założenia i wyniki'!$E$8*Znorm.Profile!C6641*(1+'Założenia i wyniki'!$E$10/100)^24</f>
        <v>0.41664594999999999</v>
      </c>
      <c r="D6641">
        <f t="shared" si="309"/>
        <v>0.29671132075471696</v>
      </c>
      <c r="E6641">
        <f t="shared" si="310"/>
        <v>0</v>
      </c>
      <c r="F6641">
        <f t="shared" si="311"/>
        <v>0.11993462924528303</v>
      </c>
    </row>
    <row r="6642" spans="1:6" x14ac:dyDescent="0.25">
      <c r="A6642">
        <v>6633</v>
      </c>
      <c r="B6642">
        <f>'Założenia i wyniki'!$E$6*Znorm.Profile!B6642*((100-(24*'Założenia i wyniki'!$E$9))/100)</f>
        <v>0.65535660377358484</v>
      </c>
      <c r="C6642">
        <f>'Założenia i wyniki'!$E$8*Znorm.Profile!C6642*(1+'Założenia i wyniki'!$E$10/100)^24</f>
        <v>0.46744040000000003</v>
      </c>
      <c r="D6642">
        <f t="shared" si="309"/>
        <v>0.46744040000000003</v>
      </c>
      <c r="E6642">
        <f t="shared" si="310"/>
        <v>0.18791620377358481</v>
      </c>
      <c r="F6642">
        <f t="shared" si="311"/>
        <v>0</v>
      </c>
    </row>
    <row r="6643" spans="1:6" x14ac:dyDescent="0.25">
      <c r="A6643">
        <v>6634</v>
      </c>
      <c r="B6643">
        <f>'Założenia i wyniki'!$E$6*Znorm.Profile!B6643*((100-(24*'Założenia i wyniki'!$E$9))/100)</f>
        <v>0.92828528301886781</v>
      </c>
      <c r="C6643">
        <f>'Założenia i wyniki'!$E$8*Znorm.Profile!C6643*(1+'Założenia i wyniki'!$E$10/100)^24</f>
        <v>0.50578500000000004</v>
      </c>
      <c r="D6643">
        <f t="shared" si="309"/>
        <v>0.50578500000000004</v>
      </c>
      <c r="E6643">
        <f t="shared" si="310"/>
        <v>0.42250028301886777</v>
      </c>
      <c r="F6643">
        <f t="shared" si="311"/>
        <v>0</v>
      </c>
    </row>
    <row r="6644" spans="1:6" x14ac:dyDescent="0.25">
      <c r="A6644">
        <v>6635</v>
      </c>
      <c r="B6644">
        <f>'Założenia i wyniki'!$E$6*Znorm.Profile!B6644*((100-(24*'Założenia i wyniki'!$E$9))/100)</f>
        <v>0.92256830188679229</v>
      </c>
      <c r="C6644">
        <f>'Założenia i wyniki'!$E$8*Znorm.Profile!C6644*(1+'Założenia i wyniki'!$E$10/100)^24</f>
        <v>0.49873424999999999</v>
      </c>
      <c r="D6644">
        <f t="shared" si="309"/>
        <v>0.49873424999999999</v>
      </c>
      <c r="E6644">
        <f t="shared" si="310"/>
        <v>0.4238340518867923</v>
      </c>
      <c r="F6644">
        <f t="shared" si="311"/>
        <v>0</v>
      </c>
    </row>
    <row r="6645" spans="1:6" x14ac:dyDescent="0.25">
      <c r="A6645">
        <v>6636</v>
      </c>
      <c r="B6645">
        <f>'Założenia i wyniki'!$E$6*Znorm.Profile!B6645*((100-(24*'Założenia i wyniki'!$E$9))/100)</f>
        <v>1.5050143396226416</v>
      </c>
      <c r="C6645">
        <f>'Założenia i wyniki'!$E$8*Znorm.Profile!C6645*(1+'Założenia i wyniki'!$E$10/100)^24</f>
        <v>0.48696444999999999</v>
      </c>
      <c r="D6645">
        <f t="shared" si="309"/>
        <v>0.48696444999999999</v>
      </c>
      <c r="E6645">
        <f t="shared" si="310"/>
        <v>1.0180498896226418</v>
      </c>
      <c r="F6645">
        <f t="shared" si="311"/>
        <v>0</v>
      </c>
    </row>
    <row r="6646" spans="1:6" x14ac:dyDescent="0.25">
      <c r="A6646">
        <v>6637</v>
      </c>
      <c r="B6646">
        <f>'Założenia i wyniki'!$E$6*Znorm.Profile!B6646*((100-(24*'Założenia i wyniki'!$E$9))/100)</f>
        <v>1.6483962264150944</v>
      </c>
      <c r="C6646">
        <f>'Założenia i wyniki'!$E$8*Znorm.Profile!C6646*(1+'Założenia i wyniki'!$E$10/100)^24</f>
        <v>0.47059845</v>
      </c>
      <c r="D6646">
        <f t="shared" si="309"/>
        <v>0.47059845</v>
      </c>
      <c r="E6646">
        <f t="shared" si="310"/>
        <v>1.1777977764150944</v>
      </c>
      <c r="F6646">
        <f t="shared" si="311"/>
        <v>0</v>
      </c>
    </row>
    <row r="6647" spans="1:6" x14ac:dyDescent="0.25">
      <c r="A6647">
        <v>6638</v>
      </c>
      <c r="B6647">
        <f>'Założenia i wyniki'!$E$6*Znorm.Profile!B6647*((100-(24*'Założenia i wyniki'!$E$9))/100)</f>
        <v>1.370474716981132</v>
      </c>
      <c r="C6647">
        <f>'Założenia i wyniki'!$E$8*Znorm.Profile!C6647*(1+'Założenia i wyniki'!$E$10/100)^24</f>
        <v>0.44186379999999997</v>
      </c>
      <c r="D6647">
        <f t="shared" si="309"/>
        <v>0.44186379999999997</v>
      </c>
      <c r="E6647">
        <f t="shared" si="310"/>
        <v>0.92861091698113207</v>
      </c>
      <c r="F6647">
        <f t="shared" si="311"/>
        <v>0</v>
      </c>
    </row>
    <row r="6648" spans="1:6" x14ac:dyDescent="0.25">
      <c r="A6648">
        <v>6639</v>
      </c>
      <c r="B6648">
        <f>'Założenia i wyniki'!$E$6*Znorm.Profile!B6648*((100-(24*'Założenia i wyniki'!$E$9))/100)</f>
        <v>0.96685584905660382</v>
      </c>
      <c r="C6648">
        <f>'Założenia i wyniki'!$E$8*Znorm.Profile!C6648*(1+'Założenia i wyniki'!$E$10/100)^24</f>
        <v>0.42517125</v>
      </c>
      <c r="D6648">
        <f t="shared" si="309"/>
        <v>0.42517125</v>
      </c>
      <c r="E6648">
        <f t="shared" si="310"/>
        <v>0.54168459905660382</v>
      </c>
      <c r="F6648">
        <f t="shared" si="311"/>
        <v>0</v>
      </c>
    </row>
    <row r="6649" spans="1:6" x14ac:dyDescent="0.25">
      <c r="A6649">
        <v>6640</v>
      </c>
      <c r="B6649">
        <f>'Założenia i wyniki'!$E$6*Znorm.Profile!B6649*((100-(24*'Założenia i wyniki'!$E$9))/100)</f>
        <v>0.41326150943396217</v>
      </c>
      <c r="C6649">
        <f>'Założenia i wyniki'!$E$8*Znorm.Profile!C6649*(1+'Założenia i wyniki'!$E$10/100)^24</f>
        <v>0.4354497</v>
      </c>
      <c r="D6649">
        <f t="shared" si="309"/>
        <v>0.41326150943396217</v>
      </c>
      <c r="E6649">
        <f t="shared" si="310"/>
        <v>0</v>
      </c>
      <c r="F6649">
        <f t="shared" si="311"/>
        <v>2.2188190566037824E-2</v>
      </c>
    </row>
    <row r="6650" spans="1:6" x14ac:dyDescent="0.25">
      <c r="A6650">
        <v>6641</v>
      </c>
      <c r="B6650">
        <f>'Założenia i wyniki'!$E$6*Znorm.Profile!B6650*((100-(24*'Założenia i wyniki'!$E$9))/100)</f>
        <v>5.1358309433962267E-2</v>
      </c>
      <c r="C6650">
        <f>'Założenia i wyniki'!$E$8*Znorm.Profile!C6650*(1+'Założenia i wyniki'!$E$10/100)^24</f>
        <v>0.48380674999999995</v>
      </c>
      <c r="D6650">
        <f t="shared" si="309"/>
        <v>5.1358309433962267E-2</v>
      </c>
      <c r="E6650">
        <f t="shared" si="310"/>
        <v>0</v>
      </c>
      <c r="F6650">
        <f t="shared" si="311"/>
        <v>0.43244844056603771</v>
      </c>
    </row>
    <row r="6651" spans="1:6" x14ac:dyDescent="0.25">
      <c r="A6651">
        <v>6642</v>
      </c>
      <c r="B6651">
        <f>'Założenia i wyniki'!$E$6*Znorm.Profile!B6651*((100-(24*'Założenia i wyniki'!$E$9))/100)</f>
        <v>0</v>
      </c>
      <c r="C6651">
        <f>'Założenia i wyniki'!$E$8*Znorm.Profile!C6651*(1+'Założenia i wyniki'!$E$10/100)^24</f>
        <v>0.55073234999999998</v>
      </c>
      <c r="D6651">
        <f t="shared" si="309"/>
        <v>0</v>
      </c>
      <c r="E6651">
        <f t="shared" si="310"/>
        <v>0</v>
      </c>
      <c r="F6651">
        <f t="shared" si="311"/>
        <v>0.55073234999999998</v>
      </c>
    </row>
    <row r="6652" spans="1:6" x14ac:dyDescent="0.25">
      <c r="A6652">
        <v>6643</v>
      </c>
      <c r="B6652">
        <f>'Założenia i wyniki'!$E$6*Znorm.Profile!B6652*((100-(24*'Założenia i wyniki'!$E$9))/100)</f>
        <v>0</v>
      </c>
      <c r="C6652">
        <f>'Założenia i wyniki'!$E$8*Znorm.Profile!C6652*(1+'Założenia i wyniki'!$E$10/100)^24</f>
        <v>0.59591070000000002</v>
      </c>
      <c r="D6652">
        <f t="shared" si="309"/>
        <v>0</v>
      </c>
      <c r="E6652">
        <f t="shared" si="310"/>
        <v>0</v>
      </c>
      <c r="F6652">
        <f t="shared" si="311"/>
        <v>0.59591070000000002</v>
      </c>
    </row>
    <row r="6653" spans="1:6" x14ac:dyDescent="0.25">
      <c r="A6653">
        <v>6644</v>
      </c>
      <c r="B6653">
        <f>'Założenia i wyniki'!$E$6*Znorm.Profile!B6653*((100-(24*'Założenia i wyniki'!$E$9))/100)</f>
        <v>0</v>
      </c>
      <c r="C6653">
        <f>'Założenia i wyniki'!$E$8*Znorm.Profile!C6653*(1+'Założenia i wyniki'!$E$10/100)^24</f>
        <v>0.56781619999999999</v>
      </c>
      <c r="D6653">
        <f t="shared" si="309"/>
        <v>0</v>
      </c>
      <c r="E6653">
        <f t="shared" si="310"/>
        <v>0</v>
      </c>
      <c r="F6653">
        <f t="shared" si="311"/>
        <v>0.56781619999999999</v>
      </c>
    </row>
    <row r="6654" spans="1:6" x14ac:dyDescent="0.25">
      <c r="A6654">
        <v>6645</v>
      </c>
      <c r="B6654">
        <f>'Założenia i wyniki'!$E$6*Znorm.Profile!B6654*((100-(24*'Założenia i wyniki'!$E$9))/100)</f>
        <v>0</v>
      </c>
      <c r="C6654">
        <f>'Założenia i wyniki'!$E$8*Znorm.Profile!C6654*(1+'Założenia i wyniki'!$E$10/100)^24</f>
        <v>0.48900319999999997</v>
      </c>
      <c r="D6654">
        <f t="shared" si="309"/>
        <v>0</v>
      </c>
      <c r="E6654">
        <f t="shared" si="310"/>
        <v>0</v>
      </c>
      <c r="F6654">
        <f t="shared" si="311"/>
        <v>0.48900319999999997</v>
      </c>
    </row>
    <row r="6655" spans="1:6" x14ac:dyDescent="0.25">
      <c r="A6655">
        <v>6646</v>
      </c>
      <c r="B6655">
        <f>'Założenia i wyniki'!$E$6*Znorm.Profile!B6655*((100-(24*'Założenia i wyniki'!$E$9))/100)</f>
        <v>0</v>
      </c>
      <c r="C6655">
        <f>'Założenia i wyniki'!$E$8*Znorm.Profile!C6655*(1+'Założenia i wyniki'!$E$10/100)^24</f>
        <v>0.39296810000000004</v>
      </c>
      <c r="D6655">
        <f t="shared" si="309"/>
        <v>0</v>
      </c>
      <c r="E6655">
        <f t="shared" si="310"/>
        <v>0</v>
      </c>
      <c r="F6655">
        <f t="shared" si="311"/>
        <v>0.39296810000000004</v>
      </c>
    </row>
    <row r="6656" spans="1:6" x14ac:dyDescent="0.25">
      <c r="A6656">
        <v>6647</v>
      </c>
      <c r="B6656">
        <f>'Założenia i wyniki'!$E$6*Znorm.Profile!B6656*((100-(24*'Założenia i wyniki'!$E$9))/100)</f>
        <v>0</v>
      </c>
      <c r="C6656">
        <f>'Założenia i wyniki'!$E$8*Znorm.Profile!C6656*(1+'Założenia i wyniki'!$E$10/100)^24</f>
        <v>0.31085144999999997</v>
      </c>
      <c r="D6656">
        <f t="shared" si="309"/>
        <v>0</v>
      </c>
      <c r="E6656">
        <f t="shared" si="310"/>
        <v>0</v>
      </c>
      <c r="F6656">
        <f t="shared" si="311"/>
        <v>0.31085144999999997</v>
      </c>
    </row>
    <row r="6657" spans="1:6" x14ac:dyDescent="0.25">
      <c r="A6657">
        <v>6648</v>
      </c>
      <c r="B6657">
        <f>'Założenia i wyniki'!$E$6*Znorm.Profile!B6657*((100-(24*'Założenia i wyniki'!$E$9))/100)</f>
        <v>0</v>
      </c>
      <c r="C6657">
        <f>'Założenia i wyniki'!$E$8*Znorm.Profile!C6657*(1+'Założenia i wyniki'!$E$10/100)^24</f>
        <v>0.24680634999999998</v>
      </c>
      <c r="D6657">
        <f t="shared" si="309"/>
        <v>0</v>
      </c>
      <c r="E6657">
        <f t="shared" si="310"/>
        <v>0</v>
      </c>
      <c r="F6657">
        <f t="shared" si="311"/>
        <v>0.24680634999999998</v>
      </c>
    </row>
    <row r="6658" spans="1:6" x14ac:dyDescent="0.25">
      <c r="A6658">
        <v>6649</v>
      </c>
      <c r="B6658">
        <f>'Założenia i wyniki'!$E$6*Znorm.Profile!B6658*((100-(24*'Założenia i wyniki'!$E$9))/100)</f>
        <v>0</v>
      </c>
      <c r="C6658">
        <f>'Założenia i wyniki'!$E$8*Znorm.Profile!C6658*(1+'Założenia i wyniki'!$E$10/100)^24</f>
        <v>0.21845424999999999</v>
      </c>
      <c r="D6658">
        <f t="shared" si="309"/>
        <v>0</v>
      </c>
      <c r="E6658">
        <f t="shared" si="310"/>
        <v>0</v>
      </c>
      <c r="F6658">
        <f t="shared" si="311"/>
        <v>0.21845424999999999</v>
      </c>
    </row>
    <row r="6659" spans="1:6" x14ac:dyDescent="0.25">
      <c r="A6659">
        <v>6650</v>
      </c>
      <c r="B6659">
        <f>'Założenia i wyniki'!$E$6*Znorm.Profile!B6659*((100-(24*'Założenia i wyniki'!$E$9))/100)</f>
        <v>0</v>
      </c>
      <c r="C6659">
        <f>'Założenia i wyniki'!$E$8*Znorm.Profile!C6659*(1+'Założenia i wyniki'!$E$10/100)^24</f>
        <v>0.20474790000000001</v>
      </c>
      <c r="D6659">
        <f t="shared" si="309"/>
        <v>0</v>
      </c>
      <c r="E6659">
        <f t="shared" si="310"/>
        <v>0</v>
      </c>
      <c r="F6659">
        <f t="shared" si="311"/>
        <v>0.20474790000000001</v>
      </c>
    </row>
    <row r="6660" spans="1:6" x14ac:dyDescent="0.25">
      <c r="A6660">
        <v>6651</v>
      </c>
      <c r="B6660">
        <f>'Założenia i wyniki'!$E$6*Znorm.Profile!B6660*((100-(24*'Założenia i wyniki'!$E$9))/100)</f>
        <v>0</v>
      </c>
      <c r="C6660">
        <f>'Założenia i wyniki'!$E$8*Znorm.Profile!C6660*(1+'Założenia i wyniki'!$E$10/100)^24</f>
        <v>0.20985719999999999</v>
      </c>
      <c r="D6660">
        <f t="shared" si="309"/>
        <v>0</v>
      </c>
      <c r="E6660">
        <f t="shared" si="310"/>
        <v>0</v>
      </c>
      <c r="F6660">
        <f t="shared" si="311"/>
        <v>0.20985719999999999</v>
      </c>
    </row>
    <row r="6661" spans="1:6" x14ac:dyDescent="0.25">
      <c r="A6661">
        <v>6652</v>
      </c>
      <c r="B6661">
        <f>'Założenia i wyniki'!$E$6*Znorm.Profile!B6661*((100-(24*'Założenia i wyniki'!$E$9))/100)</f>
        <v>0</v>
      </c>
      <c r="C6661">
        <f>'Założenia i wyniki'!$E$8*Znorm.Profile!C6661*(1+'Założenia i wyniki'!$E$10/100)^24</f>
        <v>0.23789920000000001</v>
      </c>
      <c r="D6661">
        <f t="shared" si="309"/>
        <v>0</v>
      </c>
      <c r="E6661">
        <f t="shared" si="310"/>
        <v>0</v>
      </c>
      <c r="F6661">
        <f t="shared" si="311"/>
        <v>0.23789920000000001</v>
      </c>
    </row>
    <row r="6662" spans="1:6" x14ac:dyDescent="0.25">
      <c r="A6662">
        <v>6653</v>
      </c>
      <c r="B6662">
        <f>'Założenia i wyniki'!$E$6*Znorm.Profile!B6662*((100-(24*'Założenia i wyniki'!$E$9))/100)</f>
        <v>0</v>
      </c>
      <c r="C6662">
        <f>'Założenia i wyniki'!$E$8*Znorm.Profile!C6662*(1+'Założenia i wyniki'!$E$10/100)^24</f>
        <v>0.30283749999999998</v>
      </c>
      <c r="D6662">
        <f t="shared" si="309"/>
        <v>0</v>
      </c>
      <c r="E6662">
        <f t="shared" si="310"/>
        <v>0</v>
      </c>
      <c r="F6662">
        <f t="shared" si="311"/>
        <v>0.30283749999999998</v>
      </c>
    </row>
    <row r="6663" spans="1:6" x14ac:dyDescent="0.25">
      <c r="A6663">
        <v>6654</v>
      </c>
      <c r="B6663">
        <f>'Założenia i wyniki'!$E$6*Znorm.Profile!B6663*((100-(24*'Założenia i wyniki'!$E$9))/100)</f>
        <v>0</v>
      </c>
      <c r="C6663">
        <f>'Założenia i wyniki'!$E$8*Znorm.Profile!C6663*(1+'Założenia i wyniki'!$E$10/100)^24</f>
        <v>0.39876444999999999</v>
      </c>
      <c r="D6663">
        <f t="shared" si="309"/>
        <v>0</v>
      </c>
      <c r="E6663">
        <f t="shared" si="310"/>
        <v>0</v>
      </c>
      <c r="F6663">
        <f t="shared" si="311"/>
        <v>0.39876444999999999</v>
      </c>
    </row>
    <row r="6664" spans="1:6" x14ac:dyDescent="0.25">
      <c r="A6664">
        <v>6655</v>
      </c>
      <c r="B6664">
        <f>'Założenia i wyniki'!$E$6*Znorm.Profile!B6664*((100-(24*'Założenia i wyniki'!$E$9))/100)</f>
        <v>0.14133139622641511</v>
      </c>
      <c r="C6664">
        <f>'Założenia i wyniki'!$E$8*Znorm.Profile!C6664*(1+'Założenia i wyniki'!$E$10/100)^24</f>
        <v>0.44885680000000006</v>
      </c>
      <c r="D6664">
        <f t="shared" si="309"/>
        <v>0.14133139622641511</v>
      </c>
      <c r="E6664">
        <f t="shared" si="310"/>
        <v>0</v>
      </c>
      <c r="F6664">
        <f t="shared" si="311"/>
        <v>0.30752540377358495</v>
      </c>
    </row>
    <row r="6665" spans="1:6" x14ac:dyDescent="0.25">
      <c r="A6665">
        <v>6656</v>
      </c>
      <c r="B6665">
        <f>'Założenia i wyniki'!$E$6*Znorm.Profile!B6665*((100-(24*'Założenia i wyniki'!$E$9))/100)</f>
        <v>0.65331373584905661</v>
      </c>
      <c r="C6665">
        <f>'Założenia i wyniki'!$E$8*Znorm.Profile!C6665*(1+'Założenia i wyniki'!$E$10/100)^24</f>
        <v>0.44109030000000005</v>
      </c>
      <c r="D6665">
        <f t="shared" si="309"/>
        <v>0.44109030000000005</v>
      </c>
      <c r="E6665">
        <f t="shared" si="310"/>
        <v>0.21222343584905656</v>
      </c>
      <c r="F6665">
        <f t="shared" si="311"/>
        <v>0</v>
      </c>
    </row>
    <row r="6666" spans="1:6" x14ac:dyDescent="0.25">
      <c r="A6666">
        <v>6657</v>
      </c>
      <c r="B6666">
        <f>'Założenia i wyniki'!$E$6*Znorm.Profile!B6666*((100-(24*'Założenia i wyniki'!$E$9))/100)</f>
        <v>1.2298369811320755</v>
      </c>
      <c r="C6666">
        <f>'Założenia i wyniki'!$E$8*Znorm.Profile!C6666*(1+'Założenia i wyniki'!$E$10/100)^24</f>
        <v>0.44484684999999996</v>
      </c>
      <c r="D6666">
        <f t="shared" si="309"/>
        <v>0.44484684999999996</v>
      </c>
      <c r="E6666">
        <f t="shared" si="310"/>
        <v>0.7849901311320755</v>
      </c>
      <c r="F6666">
        <f t="shared" si="311"/>
        <v>0</v>
      </c>
    </row>
    <row r="6667" spans="1:6" x14ac:dyDescent="0.25">
      <c r="A6667">
        <v>6658</v>
      </c>
      <c r="B6667">
        <f>'Założenia i wyniki'!$E$6*Znorm.Profile!B6667*((100-(24*'Założenia i wyniki'!$E$9))/100)</f>
        <v>1.6203449056603771</v>
      </c>
      <c r="C6667">
        <f>'Założenia i wyniki'!$E$8*Znorm.Profile!C6667*(1+'Założenia i wyniki'!$E$10/100)^24</f>
        <v>0.43748179999999998</v>
      </c>
      <c r="D6667">
        <f t="shared" ref="D6667:D6730" si="312">IF(B6667&lt;=C6667,B6667,C6667)</f>
        <v>0.43748179999999998</v>
      </c>
      <c r="E6667">
        <f t="shared" ref="E6667:E6730" si="313">IF(B6667&gt;C6667,B6667-C6667,0)</f>
        <v>1.1828631056603771</v>
      </c>
      <c r="F6667">
        <f t="shared" ref="F6667:F6730" si="314">IF(B6667&lt;C6667,C6667-B6667,0)</f>
        <v>0</v>
      </c>
    </row>
    <row r="6668" spans="1:6" x14ac:dyDescent="0.25">
      <c r="A6668">
        <v>6659</v>
      </c>
      <c r="B6668">
        <f>'Założenia i wyniki'!$E$6*Znorm.Profile!B6668*((100-(24*'Założenia i wyniki'!$E$9))/100)</f>
        <v>1.8160943396226414</v>
      </c>
      <c r="C6668">
        <f>'Założenia i wyniki'!$E$8*Znorm.Profile!C6668*(1+'Założenia i wyniki'!$E$10/100)^24</f>
        <v>0.42296450000000002</v>
      </c>
      <c r="D6668">
        <f t="shared" si="312"/>
        <v>0.42296450000000002</v>
      </c>
      <c r="E6668">
        <f t="shared" si="313"/>
        <v>1.3931298396226415</v>
      </c>
      <c r="F6668">
        <f t="shared" si="314"/>
        <v>0</v>
      </c>
    </row>
    <row r="6669" spans="1:6" x14ac:dyDescent="0.25">
      <c r="A6669">
        <v>6660</v>
      </c>
      <c r="B6669">
        <f>'Założenia i wyniki'!$E$6*Znorm.Profile!B6669*((100-(24*'Założenia i wyniki'!$E$9))/100)</f>
        <v>1.8749411320754716</v>
      </c>
      <c r="C6669">
        <f>'Założenia i wyniki'!$E$8*Znorm.Profile!C6669*(1+'Założenia i wyniki'!$E$10/100)^24</f>
        <v>0.40820430000000002</v>
      </c>
      <c r="D6669">
        <f t="shared" si="312"/>
        <v>0.40820430000000002</v>
      </c>
      <c r="E6669">
        <f t="shared" si="313"/>
        <v>1.4667368320754717</v>
      </c>
      <c r="F6669">
        <f t="shared" si="314"/>
        <v>0</v>
      </c>
    </row>
    <row r="6670" spans="1:6" x14ac:dyDescent="0.25">
      <c r="A6670">
        <v>6661</v>
      </c>
      <c r="B6670">
        <f>'Założenia i wyniki'!$E$6*Znorm.Profile!B6670*((100-(24*'Założenia i wyniki'!$E$9))/100)</f>
        <v>1.7834694339622637</v>
      </c>
      <c r="C6670">
        <f>'Założenia i wyniki'!$E$8*Znorm.Profile!C6670*(1+'Założenia i wyniki'!$E$10/100)^24</f>
        <v>0.41643630000000004</v>
      </c>
      <c r="D6670">
        <f t="shared" si="312"/>
        <v>0.41643630000000004</v>
      </c>
      <c r="E6670">
        <f t="shared" si="313"/>
        <v>1.3670331339622637</v>
      </c>
      <c r="F6670">
        <f t="shared" si="314"/>
        <v>0</v>
      </c>
    </row>
    <row r="6671" spans="1:6" x14ac:dyDescent="0.25">
      <c r="A6671">
        <v>6662</v>
      </c>
      <c r="B6671">
        <f>'Założenia i wyniki'!$E$6*Znorm.Profile!B6671*((100-(24*'Założenia i wyniki'!$E$9))/100)</f>
        <v>1.4194883018867923</v>
      </c>
      <c r="C6671">
        <f>'Założenia i wyniki'!$E$8*Znorm.Profile!C6671*(1+'Założenia i wyniki'!$E$10/100)^24</f>
        <v>0.41361599999999998</v>
      </c>
      <c r="D6671">
        <f t="shared" si="312"/>
        <v>0.41361599999999998</v>
      </c>
      <c r="E6671">
        <f t="shared" si="313"/>
        <v>1.0058723018867923</v>
      </c>
      <c r="F6671">
        <f t="shared" si="314"/>
        <v>0</v>
      </c>
    </row>
    <row r="6672" spans="1:6" x14ac:dyDescent="0.25">
      <c r="A6672">
        <v>6663</v>
      </c>
      <c r="B6672">
        <f>'Założenia i wyniki'!$E$6*Znorm.Profile!B6672*((100-(24*'Założenia i wyniki'!$E$9))/100)</f>
        <v>1.0824150943396225</v>
      </c>
      <c r="C6672">
        <f>'Założenia i wyniki'!$E$8*Znorm.Profile!C6672*(1+'Założenia i wyniki'!$E$10/100)^24</f>
        <v>0.43079889999999998</v>
      </c>
      <c r="D6672">
        <f t="shared" si="312"/>
        <v>0.43079889999999998</v>
      </c>
      <c r="E6672">
        <f t="shared" si="313"/>
        <v>0.65161619433962248</v>
      </c>
      <c r="F6672">
        <f t="shared" si="314"/>
        <v>0</v>
      </c>
    </row>
    <row r="6673" spans="1:6" x14ac:dyDescent="0.25">
      <c r="A6673">
        <v>6664</v>
      </c>
      <c r="B6673">
        <f>'Założenia i wyniki'!$E$6*Znorm.Profile!B6673*((100-(24*'Założenia i wyniki'!$E$9))/100)</f>
        <v>0.51433011320754718</v>
      </c>
      <c r="C6673">
        <f>'Założenia i wyniki'!$E$8*Znorm.Profile!C6673*(1+'Założenia i wyniki'!$E$10/100)^24</f>
        <v>0.45877580000000001</v>
      </c>
      <c r="D6673">
        <f t="shared" si="312"/>
        <v>0.45877580000000001</v>
      </c>
      <c r="E6673">
        <f t="shared" si="313"/>
        <v>5.5554313207547168E-2</v>
      </c>
      <c r="F6673">
        <f t="shared" si="314"/>
        <v>0</v>
      </c>
    </row>
    <row r="6674" spans="1:6" x14ac:dyDescent="0.25">
      <c r="A6674">
        <v>6665</v>
      </c>
      <c r="B6674">
        <f>'Założenia i wyniki'!$E$6*Znorm.Profile!B6674*((100-(24*'Założenia i wyniki'!$E$9))/100)</f>
        <v>7.3281026415094333E-2</v>
      </c>
      <c r="C6674">
        <f>'Założenia i wyniki'!$E$8*Znorm.Profile!C6674*(1+'Założenia i wyniki'!$E$10/100)^24</f>
        <v>0.50748110000000002</v>
      </c>
      <c r="D6674">
        <f t="shared" si="312"/>
        <v>7.3281026415094333E-2</v>
      </c>
      <c r="E6674">
        <f t="shared" si="313"/>
        <v>0</v>
      </c>
      <c r="F6674">
        <f t="shared" si="314"/>
        <v>0.4342000735849057</v>
      </c>
    </row>
    <row r="6675" spans="1:6" x14ac:dyDescent="0.25">
      <c r="A6675">
        <v>6666</v>
      </c>
      <c r="B6675">
        <f>'Założenia i wyniki'!$E$6*Znorm.Profile!B6675*((100-(24*'Założenia i wyniki'!$E$9))/100)</f>
        <v>0</v>
      </c>
      <c r="C6675">
        <f>'Założenia i wyniki'!$E$8*Znorm.Profile!C6675*(1+'Założenia i wyniki'!$E$10/100)^24</f>
        <v>0.58917074999999997</v>
      </c>
      <c r="D6675">
        <f t="shared" si="312"/>
        <v>0</v>
      </c>
      <c r="E6675">
        <f t="shared" si="313"/>
        <v>0</v>
      </c>
      <c r="F6675">
        <f t="shared" si="314"/>
        <v>0.58917074999999997</v>
      </c>
    </row>
    <row r="6676" spans="1:6" x14ac:dyDescent="0.25">
      <c r="A6676">
        <v>6667</v>
      </c>
      <c r="B6676">
        <f>'Założenia i wyniki'!$E$6*Znorm.Profile!B6676*((100-(24*'Założenia i wyniki'!$E$9))/100)</f>
        <v>0</v>
      </c>
      <c r="C6676">
        <f>'Założenia i wyniki'!$E$8*Znorm.Profile!C6676*(1+'Założenia i wyniki'!$E$10/100)^24</f>
        <v>0.63375619999999999</v>
      </c>
      <c r="D6676">
        <f t="shared" si="312"/>
        <v>0</v>
      </c>
      <c r="E6676">
        <f t="shared" si="313"/>
        <v>0</v>
      </c>
      <c r="F6676">
        <f t="shared" si="314"/>
        <v>0.63375619999999999</v>
      </c>
    </row>
    <row r="6677" spans="1:6" x14ac:dyDescent="0.25">
      <c r="A6677">
        <v>6668</v>
      </c>
      <c r="B6677">
        <f>'Założenia i wyniki'!$E$6*Znorm.Profile!B6677*((100-(24*'Założenia i wyniki'!$E$9))/100)</f>
        <v>0</v>
      </c>
      <c r="C6677">
        <f>'Założenia i wyniki'!$E$8*Znorm.Profile!C6677*(1+'Założenia i wyniki'!$E$10/100)^24</f>
        <v>0.59205194999999999</v>
      </c>
      <c r="D6677">
        <f t="shared" si="312"/>
        <v>0</v>
      </c>
      <c r="E6677">
        <f t="shared" si="313"/>
        <v>0</v>
      </c>
      <c r="F6677">
        <f t="shared" si="314"/>
        <v>0.59205194999999999</v>
      </c>
    </row>
    <row r="6678" spans="1:6" x14ac:dyDescent="0.25">
      <c r="A6678">
        <v>6669</v>
      </c>
      <c r="B6678">
        <f>'Założenia i wyniki'!$E$6*Znorm.Profile!B6678*((100-(24*'Założenia i wyniki'!$E$9))/100)</f>
        <v>0</v>
      </c>
      <c r="C6678">
        <f>'Założenia i wyniki'!$E$8*Znorm.Profile!C6678*(1+'Założenia i wyniki'!$E$10/100)^24</f>
        <v>0.50890735000000009</v>
      </c>
      <c r="D6678">
        <f t="shared" si="312"/>
        <v>0</v>
      </c>
      <c r="E6678">
        <f t="shared" si="313"/>
        <v>0</v>
      </c>
      <c r="F6678">
        <f t="shared" si="314"/>
        <v>0.50890735000000009</v>
      </c>
    </row>
    <row r="6679" spans="1:6" x14ac:dyDescent="0.25">
      <c r="A6679">
        <v>6670</v>
      </c>
      <c r="B6679">
        <f>'Założenia i wyniki'!$E$6*Znorm.Profile!B6679*((100-(24*'Założenia i wyniki'!$E$9))/100)</f>
        <v>0</v>
      </c>
      <c r="C6679">
        <f>'Założenia i wyniki'!$E$8*Znorm.Profile!C6679*(1+'Założenia i wyniki'!$E$10/100)^24</f>
        <v>0.40696284999999999</v>
      </c>
      <c r="D6679">
        <f t="shared" si="312"/>
        <v>0</v>
      </c>
      <c r="E6679">
        <f t="shared" si="313"/>
        <v>0</v>
      </c>
      <c r="F6679">
        <f t="shared" si="314"/>
        <v>0.40696284999999999</v>
      </c>
    </row>
    <row r="6680" spans="1:6" x14ac:dyDescent="0.25">
      <c r="A6680">
        <v>6671</v>
      </c>
      <c r="B6680">
        <f>'Założenia i wyniki'!$E$6*Znorm.Profile!B6680*((100-(24*'Założenia i wyniki'!$E$9))/100)</f>
        <v>0</v>
      </c>
      <c r="C6680">
        <f>'Założenia i wyniki'!$E$8*Znorm.Profile!C6680*(1+'Założenia i wyniki'!$E$10/100)^24</f>
        <v>0.31526810000000005</v>
      </c>
      <c r="D6680">
        <f t="shared" si="312"/>
        <v>0</v>
      </c>
      <c r="E6680">
        <f t="shared" si="313"/>
        <v>0</v>
      </c>
      <c r="F6680">
        <f t="shared" si="314"/>
        <v>0.31526810000000005</v>
      </c>
    </row>
    <row r="6681" spans="1:6" x14ac:dyDescent="0.25">
      <c r="A6681">
        <v>6672</v>
      </c>
      <c r="B6681">
        <f>'Założenia i wyniki'!$E$6*Znorm.Profile!B6681*((100-(24*'Założenia i wyniki'!$E$9))/100)</f>
        <v>0</v>
      </c>
      <c r="C6681">
        <f>'Założenia i wyniki'!$E$8*Znorm.Profile!C6681*(1+'Założenia i wyniki'!$E$10/100)^24</f>
        <v>0.24668174999999998</v>
      </c>
      <c r="D6681">
        <f t="shared" si="312"/>
        <v>0</v>
      </c>
      <c r="E6681">
        <f t="shared" si="313"/>
        <v>0</v>
      </c>
      <c r="F6681">
        <f t="shared" si="314"/>
        <v>0.24668174999999998</v>
      </c>
    </row>
    <row r="6682" spans="1:6" x14ac:dyDescent="0.25">
      <c r="A6682">
        <v>6673</v>
      </c>
      <c r="B6682">
        <f>'Założenia i wyniki'!$E$6*Znorm.Profile!B6682*((100-(24*'Założenia i wyniki'!$E$9))/100)</f>
        <v>0</v>
      </c>
      <c r="C6682">
        <f>'Założenia i wyniki'!$E$8*Znorm.Profile!C6682*(1+'Założenia i wyniki'!$E$10/100)^24</f>
        <v>0.21508725000000001</v>
      </c>
      <c r="D6682">
        <f t="shared" si="312"/>
        <v>0</v>
      </c>
      <c r="E6682">
        <f t="shared" si="313"/>
        <v>0</v>
      </c>
      <c r="F6682">
        <f t="shared" si="314"/>
        <v>0.21508725000000001</v>
      </c>
    </row>
    <row r="6683" spans="1:6" x14ac:dyDescent="0.25">
      <c r="A6683">
        <v>6674</v>
      </c>
      <c r="B6683">
        <f>'Założenia i wyniki'!$E$6*Znorm.Profile!B6683*((100-(24*'Założenia i wyniki'!$E$9))/100)</f>
        <v>0</v>
      </c>
      <c r="C6683">
        <f>'Założenia i wyniki'!$E$8*Znorm.Profile!C6683*(1+'Założenia i wyniki'!$E$10/100)^24</f>
        <v>0.205093</v>
      </c>
      <c r="D6683">
        <f t="shared" si="312"/>
        <v>0</v>
      </c>
      <c r="E6683">
        <f t="shared" si="313"/>
        <v>0</v>
      </c>
      <c r="F6683">
        <f t="shared" si="314"/>
        <v>0.205093</v>
      </c>
    </row>
    <row r="6684" spans="1:6" x14ac:dyDescent="0.25">
      <c r="A6684">
        <v>6675</v>
      </c>
      <c r="B6684">
        <f>'Założenia i wyniki'!$E$6*Znorm.Profile!B6684*((100-(24*'Założenia i wyniki'!$E$9))/100)</f>
        <v>0</v>
      </c>
      <c r="C6684">
        <f>'Założenia i wyniki'!$E$8*Znorm.Profile!C6684*(1+'Założenia i wyniki'!$E$10/100)^24</f>
        <v>0.20631170000000001</v>
      </c>
      <c r="D6684">
        <f t="shared" si="312"/>
        <v>0</v>
      </c>
      <c r="E6684">
        <f t="shared" si="313"/>
        <v>0</v>
      </c>
      <c r="F6684">
        <f t="shared" si="314"/>
        <v>0.20631170000000001</v>
      </c>
    </row>
    <row r="6685" spans="1:6" x14ac:dyDescent="0.25">
      <c r="A6685">
        <v>6676</v>
      </c>
      <c r="B6685">
        <f>'Założenia i wyniki'!$E$6*Znorm.Profile!B6685*((100-(24*'Założenia i wyniki'!$E$9))/100)</f>
        <v>0</v>
      </c>
      <c r="C6685">
        <f>'Założenia i wyniki'!$E$8*Znorm.Profile!C6685*(1+'Założenia i wyniki'!$E$10/100)^24</f>
        <v>0.23612050000000001</v>
      </c>
      <c r="D6685">
        <f t="shared" si="312"/>
        <v>0</v>
      </c>
      <c r="E6685">
        <f t="shared" si="313"/>
        <v>0</v>
      </c>
      <c r="F6685">
        <f t="shared" si="314"/>
        <v>0.23612050000000001</v>
      </c>
    </row>
    <row r="6686" spans="1:6" x14ac:dyDescent="0.25">
      <c r="A6686">
        <v>6677</v>
      </c>
      <c r="B6686">
        <f>'Założenia i wyniki'!$E$6*Znorm.Profile!B6686*((100-(24*'Założenia i wyniki'!$E$9))/100)</f>
        <v>0</v>
      </c>
      <c r="C6686">
        <f>'Założenia i wyniki'!$E$8*Znorm.Profile!C6686*(1+'Założenia i wyniki'!$E$10/100)^24</f>
        <v>0.29705375000000001</v>
      </c>
      <c r="D6686">
        <f t="shared" si="312"/>
        <v>0</v>
      </c>
      <c r="E6686">
        <f t="shared" si="313"/>
        <v>0</v>
      </c>
      <c r="F6686">
        <f t="shared" si="314"/>
        <v>0.29705375000000001</v>
      </c>
    </row>
    <row r="6687" spans="1:6" x14ac:dyDescent="0.25">
      <c r="A6687">
        <v>6678</v>
      </c>
      <c r="B6687">
        <f>'Założenia i wyniki'!$E$6*Znorm.Profile!B6687*((100-(24*'Założenia i wyniki'!$E$9))/100)</f>
        <v>0</v>
      </c>
      <c r="C6687">
        <f>'Założenia i wyniki'!$E$8*Znorm.Profile!C6687*(1+'Założenia i wyniki'!$E$10/100)^24</f>
        <v>0.39524169999999997</v>
      </c>
      <c r="D6687">
        <f t="shared" si="312"/>
        <v>0</v>
      </c>
      <c r="E6687">
        <f t="shared" si="313"/>
        <v>0</v>
      </c>
      <c r="F6687">
        <f t="shared" si="314"/>
        <v>0.39524169999999997</v>
      </c>
    </row>
    <row r="6688" spans="1:6" x14ac:dyDescent="0.25">
      <c r="A6688">
        <v>6679</v>
      </c>
      <c r="B6688">
        <f>'Założenia i wyniki'!$E$6*Znorm.Profile!B6688*((100-(24*'Założenia i wyniki'!$E$9))/100)</f>
        <v>0.14550098113207546</v>
      </c>
      <c r="C6688">
        <f>'Założenia i wyniki'!$E$8*Znorm.Profile!C6688*(1+'Założenia i wyniki'!$E$10/100)^24</f>
        <v>0.45386355000000006</v>
      </c>
      <c r="D6688">
        <f t="shared" si="312"/>
        <v>0.14550098113207546</v>
      </c>
      <c r="E6688">
        <f t="shared" si="313"/>
        <v>0</v>
      </c>
      <c r="F6688">
        <f t="shared" si="314"/>
        <v>0.30836256886792457</v>
      </c>
    </row>
    <row r="6689" spans="1:6" x14ac:dyDescent="0.25">
      <c r="A6689">
        <v>6680</v>
      </c>
      <c r="B6689">
        <f>'Założenia i wyniki'!$E$6*Znorm.Profile!B6689*((100-(24*'Założenia i wyniki'!$E$9))/100)</f>
        <v>0.67059426415094336</v>
      </c>
      <c r="C6689">
        <f>'Założenia i wyniki'!$E$8*Znorm.Profile!C6689*(1+'Założenia i wyniki'!$E$10/100)^24</f>
        <v>0.44921170000000005</v>
      </c>
      <c r="D6689">
        <f t="shared" si="312"/>
        <v>0.44921170000000005</v>
      </c>
      <c r="E6689">
        <f t="shared" si="313"/>
        <v>0.22138256415094332</v>
      </c>
      <c r="F6689">
        <f t="shared" si="314"/>
        <v>0</v>
      </c>
    </row>
    <row r="6690" spans="1:6" x14ac:dyDescent="0.25">
      <c r="A6690">
        <v>6681</v>
      </c>
      <c r="B6690">
        <f>'Założenia i wyniki'!$E$6*Znorm.Profile!B6690*((100-(24*'Założenia i wyniki'!$E$9))/100)</f>
        <v>1.2450822641509434</v>
      </c>
      <c r="C6690">
        <f>'Założenia i wyniki'!$E$8*Znorm.Profile!C6690*(1+'Założenia i wyniki'!$E$10/100)^24</f>
        <v>0.44039730000000005</v>
      </c>
      <c r="D6690">
        <f t="shared" si="312"/>
        <v>0.44039730000000005</v>
      </c>
      <c r="E6690">
        <f t="shared" si="313"/>
        <v>0.80468496415094326</v>
      </c>
      <c r="F6690">
        <f t="shared" si="314"/>
        <v>0</v>
      </c>
    </row>
    <row r="6691" spans="1:6" x14ac:dyDescent="0.25">
      <c r="A6691">
        <v>6682</v>
      </c>
      <c r="B6691">
        <f>'Założenia i wyniki'!$E$6*Znorm.Profile!B6691*((100-(24*'Założenia i wyniki'!$E$9))/100)</f>
        <v>1.6194301886792453</v>
      </c>
      <c r="C6691">
        <f>'Założenia i wyniki'!$E$8*Znorm.Profile!C6691*(1+'Założenia i wyniki'!$E$10/100)^24</f>
        <v>0.42551949999999999</v>
      </c>
      <c r="D6691">
        <f t="shared" si="312"/>
        <v>0.42551949999999999</v>
      </c>
      <c r="E6691">
        <f t="shared" si="313"/>
        <v>1.1939106886792452</v>
      </c>
      <c r="F6691">
        <f t="shared" si="314"/>
        <v>0</v>
      </c>
    </row>
    <row r="6692" spans="1:6" x14ac:dyDescent="0.25">
      <c r="A6692">
        <v>6683</v>
      </c>
      <c r="B6692">
        <f>'Założenia i wyniki'!$E$6*Znorm.Profile!B6692*((100-(24*'Założenia i wyniki'!$E$9))/100)</f>
        <v>1.8027547169811318</v>
      </c>
      <c r="C6692">
        <f>'Założenia i wyniki'!$E$8*Znorm.Profile!C6692*(1+'Założenia i wyniki'!$E$10/100)^24</f>
        <v>0.41996639999999996</v>
      </c>
      <c r="D6692">
        <f t="shared" si="312"/>
        <v>0.41996639999999996</v>
      </c>
      <c r="E6692">
        <f t="shared" si="313"/>
        <v>1.3827883169811317</v>
      </c>
      <c r="F6692">
        <f t="shared" si="314"/>
        <v>0</v>
      </c>
    </row>
    <row r="6693" spans="1:6" x14ac:dyDescent="0.25">
      <c r="A6693">
        <v>6684</v>
      </c>
      <c r="B6693">
        <f>'Założenia i wyniki'!$E$6*Znorm.Profile!B6693*((100-(24*'Założenia i wyniki'!$E$9))/100)</f>
        <v>1.8411728301886789</v>
      </c>
      <c r="C6693">
        <f>'Założenia i wyniki'!$E$8*Znorm.Profile!C6693*(1+'Założenia i wyniki'!$E$10/100)^24</f>
        <v>0.40590620000000005</v>
      </c>
      <c r="D6693">
        <f t="shared" si="312"/>
        <v>0.40590620000000005</v>
      </c>
      <c r="E6693">
        <f t="shared" si="313"/>
        <v>1.4352666301886789</v>
      </c>
      <c r="F6693">
        <f t="shared" si="314"/>
        <v>0</v>
      </c>
    </row>
    <row r="6694" spans="1:6" x14ac:dyDescent="0.25">
      <c r="A6694">
        <v>6685</v>
      </c>
      <c r="B6694">
        <f>'Założenia i wyniki'!$E$6*Znorm.Profile!B6694*((100-(24*'Założenia i wyniki'!$E$9))/100)</f>
        <v>1.7198966037735848</v>
      </c>
      <c r="C6694">
        <f>'Założenia i wyniki'!$E$8*Znorm.Profile!C6694*(1+'Założenia i wyniki'!$E$10/100)^24</f>
        <v>0.41485394999999997</v>
      </c>
      <c r="D6694">
        <f t="shared" si="312"/>
        <v>0.41485394999999997</v>
      </c>
      <c r="E6694">
        <f t="shared" si="313"/>
        <v>1.3050426537735849</v>
      </c>
      <c r="F6694">
        <f t="shared" si="314"/>
        <v>0</v>
      </c>
    </row>
    <row r="6695" spans="1:6" x14ac:dyDescent="0.25">
      <c r="A6695">
        <v>6686</v>
      </c>
      <c r="B6695">
        <f>'Założenia i wyniki'!$E$6*Znorm.Profile!B6695*((100-(24*'Założenia i wyniki'!$E$9))/100)</f>
        <v>1.3311418867924525</v>
      </c>
      <c r="C6695">
        <f>'Założenia i wyniki'!$E$8*Znorm.Profile!C6695*(1+'Założenia i wyniki'!$E$10/100)^24</f>
        <v>0.40803070000000002</v>
      </c>
      <c r="D6695">
        <f t="shared" si="312"/>
        <v>0.40803070000000002</v>
      </c>
      <c r="E6695">
        <f t="shared" si="313"/>
        <v>0.92311118679245241</v>
      </c>
      <c r="F6695">
        <f t="shared" si="314"/>
        <v>0</v>
      </c>
    </row>
    <row r="6696" spans="1:6" x14ac:dyDescent="0.25">
      <c r="A6696">
        <v>6687</v>
      </c>
      <c r="B6696">
        <f>'Założenia i wyniki'!$E$6*Znorm.Profile!B6696*((100-(24*'Założenia i wyniki'!$E$9))/100)</f>
        <v>1.0764694339622642</v>
      </c>
      <c r="C6696">
        <f>'Założenia i wyniki'!$E$8*Znorm.Profile!C6696*(1+'Założenia i wyniki'!$E$10/100)^24</f>
        <v>0.42376425000000001</v>
      </c>
      <c r="D6696">
        <f t="shared" si="312"/>
        <v>0.42376425000000001</v>
      </c>
      <c r="E6696">
        <f t="shared" si="313"/>
        <v>0.65270518396226418</v>
      </c>
      <c r="F6696">
        <f t="shared" si="314"/>
        <v>0</v>
      </c>
    </row>
    <row r="6697" spans="1:6" x14ac:dyDescent="0.25">
      <c r="A6697">
        <v>6688</v>
      </c>
      <c r="B6697">
        <f>'Założenia i wyniki'!$E$6*Znorm.Profile!B6697*((100-(24*'Założenia i wyniki'!$E$9))/100)</f>
        <v>0.50547260377358483</v>
      </c>
      <c r="C6697">
        <f>'Założenia i wyniki'!$E$8*Znorm.Profile!C6697*(1+'Założenia i wyniki'!$E$10/100)^24</f>
        <v>0.44230760000000002</v>
      </c>
      <c r="D6697">
        <f t="shared" si="312"/>
        <v>0.44230760000000002</v>
      </c>
      <c r="E6697">
        <f t="shared" si="313"/>
        <v>6.3165003773584805E-2</v>
      </c>
      <c r="F6697">
        <f t="shared" si="314"/>
        <v>0</v>
      </c>
    </row>
    <row r="6698" spans="1:6" x14ac:dyDescent="0.25">
      <c r="A6698">
        <v>6689</v>
      </c>
      <c r="B6698">
        <f>'Założenia i wyniki'!$E$6*Znorm.Profile!B6698*((100-(24*'Założenia i wyniki'!$E$9))/100)</f>
        <v>5.4842618867924527E-2</v>
      </c>
      <c r="C6698">
        <f>'Założenia i wyniki'!$E$8*Znorm.Profile!C6698*(1+'Założenia i wyniki'!$E$10/100)^24</f>
        <v>0.50120034999999996</v>
      </c>
      <c r="D6698">
        <f t="shared" si="312"/>
        <v>5.4842618867924527E-2</v>
      </c>
      <c r="E6698">
        <f t="shared" si="313"/>
        <v>0</v>
      </c>
      <c r="F6698">
        <f t="shared" si="314"/>
        <v>0.44635773113207544</v>
      </c>
    </row>
    <row r="6699" spans="1:6" x14ac:dyDescent="0.25">
      <c r="A6699">
        <v>6690</v>
      </c>
      <c r="B6699">
        <f>'Założenia i wyniki'!$E$6*Znorm.Profile!B6699*((100-(24*'Założenia i wyniki'!$E$9))/100)</f>
        <v>0</v>
      </c>
      <c r="C6699">
        <f>'Założenia i wyniki'!$E$8*Znorm.Profile!C6699*(1+'Założenia i wyniki'!$E$10/100)^24</f>
        <v>0.58834300000000006</v>
      </c>
      <c r="D6699">
        <f t="shared" si="312"/>
        <v>0</v>
      </c>
      <c r="E6699">
        <f t="shared" si="313"/>
        <v>0</v>
      </c>
      <c r="F6699">
        <f t="shared" si="314"/>
        <v>0.58834300000000006</v>
      </c>
    </row>
    <row r="6700" spans="1:6" x14ac:dyDescent="0.25">
      <c r="A6700">
        <v>6691</v>
      </c>
      <c r="B6700">
        <f>'Założenia i wyniki'!$E$6*Znorm.Profile!B6700*((100-(24*'Założenia i wyniki'!$E$9))/100)</f>
        <v>0</v>
      </c>
      <c r="C6700">
        <f>'Założenia i wyniki'!$E$8*Znorm.Profile!C6700*(1+'Założenia i wyniki'!$E$10/100)^24</f>
        <v>0.64691059999999989</v>
      </c>
      <c r="D6700">
        <f t="shared" si="312"/>
        <v>0</v>
      </c>
      <c r="E6700">
        <f t="shared" si="313"/>
        <v>0</v>
      </c>
      <c r="F6700">
        <f t="shared" si="314"/>
        <v>0.64691059999999989</v>
      </c>
    </row>
    <row r="6701" spans="1:6" x14ac:dyDescent="0.25">
      <c r="A6701">
        <v>6692</v>
      </c>
      <c r="B6701">
        <f>'Założenia i wyniki'!$E$6*Znorm.Profile!B6701*((100-(24*'Założenia i wyniki'!$E$9))/100)</f>
        <v>0</v>
      </c>
      <c r="C6701">
        <f>'Założenia i wyniki'!$E$8*Znorm.Profile!C6701*(1+'Założenia i wyniki'!$E$10/100)^24</f>
        <v>0.60012469999999996</v>
      </c>
      <c r="D6701">
        <f t="shared" si="312"/>
        <v>0</v>
      </c>
      <c r="E6701">
        <f t="shared" si="313"/>
        <v>0</v>
      </c>
      <c r="F6701">
        <f t="shared" si="314"/>
        <v>0.60012469999999996</v>
      </c>
    </row>
    <row r="6702" spans="1:6" x14ac:dyDescent="0.25">
      <c r="A6702">
        <v>6693</v>
      </c>
      <c r="B6702">
        <f>'Założenia i wyniki'!$E$6*Znorm.Profile!B6702*((100-(24*'Założenia i wyniki'!$E$9))/100)</f>
        <v>0</v>
      </c>
      <c r="C6702">
        <f>'Założenia i wyniki'!$E$8*Znorm.Profile!C6702*(1+'Założenia i wyniki'!$E$10/100)^24</f>
        <v>0.52352684999999999</v>
      </c>
      <c r="D6702">
        <f t="shared" si="312"/>
        <v>0</v>
      </c>
      <c r="E6702">
        <f t="shared" si="313"/>
        <v>0</v>
      </c>
      <c r="F6702">
        <f t="shared" si="314"/>
        <v>0.52352684999999999</v>
      </c>
    </row>
    <row r="6703" spans="1:6" x14ac:dyDescent="0.25">
      <c r="A6703">
        <v>6694</v>
      </c>
      <c r="B6703">
        <f>'Założenia i wyniki'!$E$6*Znorm.Profile!B6703*((100-(24*'Założenia i wyniki'!$E$9))/100)</f>
        <v>0</v>
      </c>
      <c r="C6703">
        <f>'Założenia i wyniki'!$E$8*Znorm.Profile!C6703*(1+'Założenia i wyniki'!$E$10/100)^24</f>
        <v>0.41192129999999999</v>
      </c>
      <c r="D6703">
        <f t="shared" si="312"/>
        <v>0</v>
      </c>
      <c r="E6703">
        <f t="shared" si="313"/>
        <v>0</v>
      </c>
      <c r="F6703">
        <f t="shared" si="314"/>
        <v>0.41192129999999999</v>
      </c>
    </row>
    <row r="6704" spans="1:6" x14ac:dyDescent="0.25">
      <c r="A6704">
        <v>6695</v>
      </c>
      <c r="B6704">
        <f>'Założenia i wyniki'!$E$6*Znorm.Profile!B6704*((100-(24*'Założenia i wyniki'!$E$9))/100)</f>
        <v>0</v>
      </c>
      <c r="C6704">
        <f>'Założenia i wyniki'!$E$8*Znorm.Profile!C6704*(1+'Założenia i wyniki'!$E$10/100)^24</f>
        <v>0.32144315000000001</v>
      </c>
      <c r="D6704">
        <f t="shared" si="312"/>
        <v>0</v>
      </c>
      <c r="E6704">
        <f t="shared" si="313"/>
        <v>0</v>
      </c>
      <c r="F6704">
        <f t="shared" si="314"/>
        <v>0.32144315000000001</v>
      </c>
    </row>
    <row r="6705" spans="1:6" x14ac:dyDescent="0.25">
      <c r="A6705">
        <v>6696</v>
      </c>
      <c r="B6705">
        <f>'Założenia i wyniki'!$E$6*Znorm.Profile!B6705*((100-(24*'Założenia i wyniki'!$E$9))/100)</f>
        <v>0</v>
      </c>
      <c r="C6705">
        <f>'Założenia i wyniki'!$E$8*Znorm.Profile!C6705*(1+'Założenia i wyniki'!$E$10/100)^24</f>
        <v>0.25039315000000001</v>
      </c>
      <c r="D6705">
        <f t="shared" si="312"/>
        <v>0</v>
      </c>
      <c r="E6705">
        <f t="shared" si="313"/>
        <v>0</v>
      </c>
      <c r="F6705">
        <f t="shared" si="314"/>
        <v>0.25039315000000001</v>
      </c>
    </row>
    <row r="6706" spans="1:6" x14ac:dyDescent="0.25">
      <c r="A6706">
        <v>6697</v>
      </c>
      <c r="B6706">
        <f>'Założenia i wyniki'!$E$6*Znorm.Profile!B6706*((100-(24*'Założenia i wyniki'!$E$9))/100)</f>
        <v>0</v>
      </c>
      <c r="C6706">
        <f>'Założenia i wyniki'!$E$8*Znorm.Profile!C6706*(1+'Założenia i wyniki'!$E$10/100)^24</f>
        <v>0.21952455000000001</v>
      </c>
      <c r="D6706">
        <f t="shared" si="312"/>
        <v>0</v>
      </c>
      <c r="E6706">
        <f t="shared" si="313"/>
        <v>0</v>
      </c>
      <c r="F6706">
        <f t="shared" si="314"/>
        <v>0.21952455000000001</v>
      </c>
    </row>
    <row r="6707" spans="1:6" x14ac:dyDescent="0.25">
      <c r="A6707">
        <v>6698</v>
      </c>
      <c r="B6707">
        <f>'Założenia i wyniki'!$E$6*Znorm.Profile!B6707*((100-(24*'Założenia i wyniki'!$E$9))/100)</f>
        <v>0</v>
      </c>
      <c r="C6707">
        <f>'Założenia i wyniki'!$E$8*Znorm.Profile!C6707*(1+'Założenia i wyniki'!$E$10/100)^24</f>
        <v>0.20657315000000001</v>
      </c>
      <c r="D6707">
        <f t="shared" si="312"/>
        <v>0</v>
      </c>
      <c r="E6707">
        <f t="shared" si="313"/>
        <v>0</v>
      </c>
      <c r="F6707">
        <f t="shared" si="314"/>
        <v>0.20657315000000001</v>
      </c>
    </row>
    <row r="6708" spans="1:6" x14ac:dyDescent="0.25">
      <c r="A6708">
        <v>6699</v>
      </c>
      <c r="B6708">
        <f>'Założenia i wyniki'!$E$6*Znorm.Profile!B6708*((100-(24*'Założenia i wyniki'!$E$9))/100)</f>
        <v>0</v>
      </c>
      <c r="C6708">
        <f>'Założenia i wyniki'!$E$8*Znorm.Profile!C6708*(1+'Założenia i wyniki'!$E$10/100)^24</f>
        <v>0.21275134999999998</v>
      </c>
      <c r="D6708">
        <f t="shared" si="312"/>
        <v>0</v>
      </c>
      <c r="E6708">
        <f t="shared" si="313"/>
        <v>0</v>
      </c>
      <c r="F6708">
        <f t="shared" si="314"/>
        <v>0.21275134999999998</v>
      </c>
    </row>
    <row r="6709" spans="1:6" x14ac:dyDescent="0.25">
      <c r="A6709">
        <v>6700</v>
      </c>
      <c r="B6709">
        <f>'Założenia i wyniki'!$E$6*Znorm.Profile!B6709*((100-(24*'Założenia i wyniki'!$E$9))/100)</f>
        <v>0</v>
      </c>
      <c r="C6709">
        <f>'Założenia i wyniki'!$E$8*Znorm.Profile!C6709*(1+'Założenia i wyniki'!$E$10/100)^24</f>
        <v>0.23986969999999996</v>
      </c>
      <c r="D6709">
        <f t="shared" si="312"/>
        <v>0</v>
      </c>
      <c r="E6709">
        <f t="shared" si="313"/>
        <v>0</v>
      </c>
      <c r="F6709">
        <f t="shared" si="314"/>
        <v>0.23986969999999996</v>
      </c>
    </row>
    <row r="6710" spans="1:6" x14ac:dyDescent="0.25">
      <c r="A6710">
        <v>6701</v>
      </c>
      <c r="B6710">
        <f>'Założenia i wyniki'!$E$6*Znorm.Profile!B6710*((100-(24*'Założenia i wyniki'!$E$9))/100)</f>
        <v>0</v>
      </c>
      <c r="C6710">
        <f>'Założenia i wyniki'!$E$8*Znorm.Profile!C6710*(1+'Założenia i wyniki'!$E$10/100)^24</f>
        <v>0.30192330000000001</v>
      </c>
      <c r="D6710">
        <f t="shared" si="312"/>
        <v>0</v>
      </c>
      <c r="E6710">
        <f t="shared" si="313"/>
        <v>0</v>
      </c>
      <c r="F6710">
        <f t="shared" si="314"/>
        <v>0.30192330000000001</v>
      </c>
    </row>
    <row r="6711" spans="1:6" x14ac:dyDescent="0.25">
      <c r="A6711">
        <v>6702</v>
      </c>
      <c r="B6711">
        <f>'Założenia i wyniki'!$E$6*Znorm.Profile!B6711*((100-(24*'Założenia i wyniki'!$E$9))/100)</f>
        <v>0</v>
      </c>
      <c r="C6711">
        <f>'Założenia i wyniki'!$E$8*Znorm.Profile!C6711*(1+'Założenia i wyniki'!$E$10/100)^24</f>
        <v>0.39515699999999998</v>
      </c>
      <c r="D6711">
        <f t="shared" si="312"/>
        <v>0</v>
      </c>
      <c r="E6711">
        <f t="shared" si="313"/>
        <v>0</v>
      </c>
      <c r="F6711">
        <f t="shared" si="314"/>
        <v>0.39515699999999998</v>
      </c>
    </row>
    <row r="6712" spans="1:6" x14ac:dyDescent="0.25">
      <c r="A6712">
        <v>6703</v>
      </c>
      <c r="B6712">
        <f>'Założenia i wyniki'!$E$6*Znorm.Profile!B6712*((100-(24*'Założenia i wyniki'!$E$9))/100)</f>
        <v>0.16009071698113206</v>
      </c>
      <c r="C6712">
        <f>'Założenia i wyniki'!$E$8*Znorm.Profile!C6712*(1+'Założenia i wyniki'!$E$10/100)^24</f>
        <v>0.44530185</v>
      </c>
      <c r="D6712">
        <f t="shared" si="312"/>
        <v>0.16009071698113206</v>
      </c>
      <c r="E6712">
        <f t="shared" si="313"/>
        <v>0</v>
      </c>
      <c r="F6712">
        <f t="shared" si="314"/>
        <v>0.28521113301886791</v>
      </c>
    </row>
    <row r="6713" spans="1:6" x14ac:dyDescent="0.25">
      <c r="A6713">
        <v>6704</v>
      </c>
      <c r="B6713">
        <f>'Założenia i wyniki'!$E$6*Znorm.Profile!B6713*((100-(24*'Założenia i wyniki'!$E$9))/100)</f>
        <v>0.69305056603773585</v>
      </c>
      <c r="C6713">
        <f>'Założenia i wyniki'!$E$8*Znorm.Profile!C6713*(1+'Założenia i wyniki'!$E$10/100)^24</f>
        <v>0.44589580000000001</v>
      </c>
      <c r="D6713">
        <f t="shared" si="312"/>
        <v>0.44589580000000001</v>
      </c>
      <c r="E6713">
        <f t="shared" si="313"/>
        <v>0.24715476603773584</v>
      </c>
      <c r="F6713">
        <f t="shared" si="314"/>
        <v>0</v>
      </c>
    </row>
    <row r="6714" spans="1:6" x14ac:dyDescent="0.25">
      <c r="A6714">
        <v>6705</v>
      </c>
      <c r="B6714">
        <f>'Założenia i wyniki'!$E$6*Znorm.Profile!B6714*((100-(24*'Założenia i wyniki'!$E$9))/100)</f>
        <v>1.3039290566037733</v>
      </c>
      <c r="C6714">
        <f>'Założenia i wyniki'!$E$8*Znorm.Profile!C6714*(1+'Założenia i wyniki'!$E$10/100)^24</f>
        <v>0.4379151</v>
      </c>
      <c r="D6714">
        <f t="shared" si="312"/>
        <v>0.4379151</v>
      </c>
      <c r="E6714">
        <f t="shared" si="313"/>
        <v>0.86601395660377334</v>
      </c>
      <c r="F6714">
        <f t="shared" si="314"/>
        <v>0</v>
      </c>
    </row>
    <row r="6715" spans="1:6" x14ac:dyDescent="0.25">
      <c r="A6715">
        <v>6706</v>
      </c>
      <c r="B6715">
        <f>'Założenia i wyniki'!$E$6*Znorm.Profile!B6715*((100-(24*'Założenia i wyniki'!$E$9))/100)</f>
        <v>1.6822407547169811</v>
      </c>
      <c r="C6715">
        <f>'Założenia i wyniki'!$E$8*Znorm.Profile!C6715*(1+'Założenia i wyniki'!$E$10/100)^24</f>
        <v>0.41835744999999996</v>
      </c>
      <c r="D6715">
        <f t="shared" si="312"/>
        <v>0.41835744999999996</v>
      </c>
      <c r="E6715">
        <f t="shared" si="313"/>
        <v>1.2638833047169811</v>
      </c>
      <c r="F6715">
        <f t="shared" si="314"/>
        <v>0</v>
      </c>
    </row>
    <row r="6716" spans="1:6" x14ac:dyDescent="0.25">
      <c r="A6716">
        <v>6707</v>
      </c>
      <c r="B6716">
        <f>'Założenia i wyniki'!$E$6*Znorm.Profile!B6716*((100-(24*'Założenia i wyniki'!$E$9))/100)</f>
        <v>1.8580950943396224</v>
      </c>
      <c r="C6716">
        <f>'Założenia i wyniki'!$E$8*Znorm.Profile!C6716*(1+'Założenia i wyniki'!$E$10/100)^24</f>
        <v>0.41454209999999997</v>
      </c>
      <c r="D6716">
        <f t="shared" si="312"/>
        <v>0.41454209999999997</v>
      </c>
      <c r="E6716">
        <f t="shared" si="313"/>
        <v>1.4435529943396224</v>
      </c>
      <c r="F6716">
        <f t="shared" si="314"/>
        <v>0</v>
      </c>
    </row>
    <row r="6717" spans="1:6" x14ac:dyDescent="0.25">
      <c r="A6717">
        <v>6708</v>
      </c>
      <c r="B6717">
        <f>'Założenia i wyniki'!$E$6*Znorm.Profile!B6717*((100-(24*'Założenia i wyniki'!$E$9))/100)</f>
        <v>1.9122158490566039</v>
      </c>
      <c r="C6717">
        <f>'Założenia i wyniki'!$E$8*Znorm.Profile!C6717*(1+'Założenia i wyniki'!$E$10/100)^24</f>
        <v>0.40979190000000004</v>
      </c>
      <c r="D6717">
        <f t="shared" si="312"/>
        <v>0.40979190000000004</v>
      </c>
      <c r="E6717">
        <f t="shared" si="313"/>
        <v>1.5024239490566038</v>
      </c>
      <c r="F6717">
        <f t="shared" si="314"/>
        <v>0</v>
      </c>
    </row>
    <row r="6718" spans="1:6" x14ac:dyDescent="0.25">
      <c r="A6718">
        <v>6709</v>
      </c>
      <c r="B6718">
        <f>'Założenia i wyniki'!$E$6*Znorm.Profile!B6718*((100-(24*'Założenia i wyniki'!$E$9))/100)</f>
        <v>1.741926037735849</v>
      </c>
      <c r="C6718">
        <f>'Założenia i wyniki'!$E$8*Znorm.Profile!C6718*(1+'Założenia i wyniki'!$E$10/100)^24</f>
        <v>0.40591179999999999</v>
      </c>
      <c r="D6718">
        <f t="shared" si="312"/>
        <v>0.40591179999999999</v>
      </c>
      <c r="E6718">
        <f t="shared" si="313"/>
        <v>1.336014237735849</v>
      </c>
      <c r="F6718">
        <f t="shared" si="314"/>
        <v>0</v>
      </c>
    </row>
    <row r="6719" spans="1:6" x14ac:dyDescent="0.25">
      <c r="A6719">
        <v>6710</v>
      </c>
      <c r="B6719">
        <f>'Założenia i wyniki'!$E$6*Znorm.Profile!B6719*((100-(24*'Założenia i wyniki'!$E$9))/100)</f>
        <v>1.318869433962264</v>
      </c>
      <c r="C6719">
        <f>'Założenia i wyniki'!$E$8*Znorm.Profile!C6719*(1+'Założenia i wyniki'!$E$10/100)^24</f>
        <v>0.40693870000000004</v>
      </c>
      <c r="D6719">
        <f t="shared" si="312"/>
        <v>0.40693870000000004</v>
      </c>
      <c r="E6719">
        <f t="shared" si="313"/>
        <v>0.91193073396226398</v>
      </c>
      <c r="F6719">
        <f t="shared" si="314"/>
        <v>0</v>
      </c>
    </row>
    <row r="6720" spans="1:6" x14ac:dyDescent="0.25">
      <c r="A6720">
        <v>6711</v>
      </c>
      <c r="B6720">
        <f>'Założenia i wyniki'!$E$6*Znorm.Profile!B6720*((100-(24*'Założenia i wyniki'!$E$9))/100)</f>
        <v>1.060080754716981</v>
      </c>
      <c r="C6720">
        <f>'Założenia i wyniki'!$E$8*Znorm.Profile!C6720*(1+'Założenia i wyniki'!$E$10/100)^24</f>
        <v>0.43033619999999995</v>
      </c>
      <c r="D6720">
        <f t="shared" si="312"/>
        <v>0.43033619999999995</v>
      </c>
      <c r="E6720">
        <f t="shared" si="313"/>
        <v>0.6297445547169811</v>
      </c>
      <c r="F6720">
        <f t="shared" si="314"/>
        <v>0</v>
      </c>
    </row>
    <row r="6721" spans="1:6" x14ac:dyDescent="0.25">
      <c r="A6721">
        <v>6712</v>
      </c>
      <c r="B6721">
        <f>'Założenia i wyniki'!$E$6*Znorm.Profile!B6721*((100-(24*'Założenia i wyniki'!$E$9))/100)</f>
        <v>0.51077796226415095</v>
      </c>
      <c r="C6721">
        <f>'Założenia i wyniki'!$E$8*Znorm.Profile!C6721*(1+'Założenia i wyniki'!$E$10/100)^24</f>
        <v>0.45073175000000004</v>
      </c>
      <c r="D6721">
        <f t="shared" si="312"/>
        <v>0.45073175000000004</v>
      </c>
      <c r="E6721">
        <f t="shared" si="313"/>
        <v>6.0046212264150911E-2</v>
      </c>
      <c r="F6721">
        <f t="shared" si="314"/>
        <v>0</v>
      </c>
    </row>
    <row r="6722" spans="1:6" x14ac:dyDescent="0.25">
      <c r="A6722">
        <v>6713</v>
      </c>
      <c r="B6722">
        <f>'Założenia i wyniki'!$E$6*Znorm.Profile!B6722*((100-(24*'Założenia i wyniki'!$E$9))/100)</f>
        <v>4.6860950943396214E-2</v>
      </c>
      <c r="C6722">
        <f>'Założenia i wyniki'!$E$8*Znorm.Profile!C6722*(1+'Założenia i wyniki'!$E$10/100)^24</f>
        <v>0.51742634999999992</v>
      </c>
      <c r="D6722">
        <f t="shared" si="312"/>
        <v>4.6860950943396214E-2</v>
      </c>
      <c r="E6722">
        <f t="shared" si="313"/>
        <v>0</v>
      </c>
      <c r="F6722">
        <f t="shared" si="314"/>
        <v>0.47056539905660372</v>
      </c>
    </row>
    <row r="6723" spans="1:6" x14ac:dyDescent="0.25">
      <c r="A6723">
        <v>6714</v>
      </c>
      <c r="B6723">
        <f>'Założenia i wyniki'!$E$6*Znorm.Profile!B6723*((100-(24*'Założenia i wyniki'!$E$9))/100)</f>
        <v>0</v>
      </c>
      <c r="C6723">
        <f>'Założenia i wyniki'!$E$8*Znorm.Profile!C6723*(1+'Założenia i wyniki'!$E$10/100)^24</f>
        <v>0.60282530000000001</v>
      </c>
      <c r="D6723">
        <f t="shared" si="312"/>
        <v>0</v>
      </c>
      <c r="E6723">
        <f t="shared" si="313"/>
        <v>0</v>
      </c>
      <c r="F6723">
        <f t="shared" si="314"/>
        <v>0.60282530000000001</v>
      </c>
    </row>
    <row r="6724" spans="1:6" x14ac:dyDescent="0.25">
      <c r="A6724">
        <v>6715</v>
      </c>
      <c r="B6724">
        <f>'Założenia i wyniki'!$E$6*Znorm.Profile!B6724*((100-(24*'Założenia i wyniki'!$E$9))/100)</f>
        <v>0</v>
      </c>
      <c r="C6724">
        <f>'Założenia i wyniki'!$E$8*Znorm.Profile!C6724*(1+'Założenia i wyniki'!$E$10/100)^24</f>
        <v>0.63025900000000001</v>
      </c>
      <c r="D6724">
        <f t="shared" si="312"/>
        <v>0</v>
      </c>
      <c r="E6724">
        <f t="shared" si="313"/>
        <v>0</v>
      </c>
      <c r="F6724">
        <f t="shared" si="314"/>
        <v>0.63025900000000001</v>
      </c>
    </row>
    <row r="6725" spans="1:6" x14ac:dyDescent="0.25">
      <c r="A6725">
        <v>6716</v>
      </c>
      <c r="B6725">
        <f>'Założenia i wyniki'!$E$6*Znorm.Profile!B6725*((100-(24*'Założenia i wyniki'!$E$9))/100)</f>
        <v>0</v>
      </c>
      <c r="C6725">
        <f>'Założenia i wyniki'!$E$8*Znorm.Profile!C6725*(1+'Założenia i wyniki'!$E$10/100)^24</f>
        <v>0.58594795</v>
      </c>
      <c r="D6725">
        <f t="shared" si="312"/>
        <v>0</v>
      </c>
      <c r="E6725">
        <f t="shared" si="313"/>
        <v>0</v>
      </c>
      <c r="F6725">
        <f t="shared" si="314"/>
        <v>0.58594795</v>
      </c>
    </row>
    <row r="6726" spans="1:6" x14ac:dyDescent="0.25">
      <c r="A6726">
        <v>6717</v>
      </c>
      <c r="B6726">
        <f>'Założenia i wyniki'!$E$6*Znorm.Profile!B6726*((100-(24*'Założenia i wyniki'!$E$9))/100)</f>
        <v>0</v>
      </c>
      <c r="C6726">
        <f>'Założenia i wyniki'!$E$8*Znorm.Profile!C6726*(1+'Założenia i wyniki'!$E$10/100)^24</f>
        <v>0.52016194999999998</v>
      </c>
      <c r="D6726">
        <f t="shared" si="312"/>
        <v>0</v>
      </c>
      <c r="E6726">
        <f t="shared" si="313"/>
        <v>0</v>
      </c>
      <c r="F6726">
        <f t="shared" si="314"/>
        <v>0.52016194999999998</v>
      </c>
    </row>
    <row r="6727" spans="1:6" x14ac:dyDescent="0.25">
      <c r="A6727">
        <v>6718</v>
      </c>
      <c r="B6727">
        <f>'Założenia i wyniki'!$E$6*Znorm.Profile!B6727*((100-(24*'Założenia i wyniki'!$E$9))/100)</f>
        <v>0</v>
      </c>
      <c r="C6727">
        <f>'Założenia i wyniki'!$E$8*Znorm.Profile!C6727*(1+'Założenia i wyniki'!$E$10/100)^24</f>
        <v>0.41124125</v>
      </c>
      <c r="D6727">
        <f t="shared" si="312"/>
        <v>0</v>
      </c>
      <c r="E6727">
        <f t="shared" si="313"/>
        <v>0</v>
      </c>
      <c r="F6727">
        <f t="shared" si="314"/>
        <v>0.41124125</v>
      </c>
    </row>
    <row r="6728" spans="1:6" x14ac:dyDescent="0.25">
      <c r="A6728">
        <v>6719</v>
      </c>
      <c r="B6728">
        <f>'Założenia i wyniki'!$E$6*Znorm.Profile!B6728*((100-(24*'Założenia i wyniki'!$E$9))/100)</f>
        <v>0</v>
      </c>
      <c r="C6728">
        <f>'Założenia i wyniki'!$E$8*Znorm.Profile!C6728*(1+'Założenia i wyniki'!$E$10/100)^24</f>
        <v>0.32320260000000001</v>
      </c>
      <c r="D6728">
        <f t="shared" si="312"/>
        <v>0</v>
      </c>
      <c r="E6728">
        <f t="shared" si="313"/>
        <v>0</v>
      </c>
      <c r="F6728">
        <f t="shared" si="314"/>
        <v>0.32320260000000001</v>
      </c>
    </row>
    <row r="6729" spans="1:6" x14ac:dyDescent="0.25">
      <c r="A6729">
        <v>6720</v>
      </c>
      <c r="B6729">
        <f>'Założenia i wyniki'!$E$6*Znorm.Profile!B6729*((100-(24*'Założenia i wyniki'!$E$9))/100)</f>
        <v>0</v>
      </c>
      <c r="C6729">
        <f>'Założenia i wyniki'!$E$8*Znorm.Profile!C6729*(1+'Założenia i wyniki'!$E$10/100)^24</f>
        <v>0.25397399999999998</v>
      </c>
      <c r="D6729">
        <f t="shared" si="312"/>
        <v>0</v>
      </c>
      <c r="E6729">
        <f t="shared" si="313"/>
        <v>0</v>
      </c>
      <c r="F6729">
        <f t="shared" si="314"/>
        <v>0.25397399999999998</v>
      </c>
    </row>
    <row r="6730" spans="1:6" x14ac:dyDescent="0.25">
      <c r="A6730">
        <v>6721</v>
      </c>
      <c r="B6730">
        <f>'Założenia i wyniki'!$E$6*Znorm.Profile!B6730*((100-(24*'Założenia i wyniki'!$E$9))/100)</f>
        <v>0</v>
      </c>
      <c r="C6730">
        <f>'Założenia i wyniki'!$E$8*Znorm.Profile!C6730*(1+'Założenia i wyniki'!$E$10/100)^24</f>
        <v>0.22027635000000001</v>
      </c>
      <c r="D6730">
        <f t="shared" si="312"/>
        <v>0</v>
      </c>
      <c r="E6730">
        <f t="shared" si="313"/>
        <v>0</v>
      </c>
      <c r="F6730">
        <f t="shared" si="314"/>
        <v>0.22027635000000001</v>
      </c>
    </row>
    <row r="6731" spans="1:6" x14ac:dyDescent="0.25">
      <c r="A6731">
        <v>6722</v>
      </c>
      <c r="B6731">
        <f>'Założenia i wyniki'!$E$6*Znorm.Profile!B6731*((100-(24*'Założenia i wyniki'!$E$9))/100)</f>
        <v>0</v>
      </c>
      <c r="C6731">
        <f>'Założenia i wyniki'!$E$8*Znorm.Profile!C6731*(1+'Założenia i wyniki'!$E$10/100)^24</f>
        <v>0.20768755</v>
      </c>
      <c r="D6731">
        <f t="shared" ref="D6731:D6794" si="315">IF(B6731&lt;=C6731,B6731,C6731)</f>
        <v>0</v>
      </c>
      <c r="E6731">
        <f t="shared" ref="E6731:E6794" si="316">IF(B6731&gt;C6731,B6731-C6731,0)</f>
        <v>0</v>
      </c>
      <c r="F6731">
        <f t="shared" ref="F6731:F6794" si="317">IF(B6731&lt;C6731,C6731-B6731,0)</f>
        <v>0.20768755</v>
      </c>
    </row>
    <row r="6732" spans="1:6" x14ac:dyDescent="0.25">
      <c r="A6732">
        <v>6723</v>
      </c>
      <c r="B6732">
        <f>'Założenia i wyniki'!$E$6*Znorm.Profile!B6732*((100-(24*'Założenia i wyniki'!$E$9))/100)</f>
        <v>0</v>
      </c>
      <c r="C6732">
        <f>'Założenia i wyniki'!$E$8*Znorm.Profile!C6732*(1+'Założenia i wyniki'!$E$10/100)^24</f>
        <v>0.21187670000000003</v>
      </c>
      <c r="D6732">
        <f t="shared" si="315"/>
        <v>0</v>
      </c>
      <c r="E6732">
        <f t="shared" si="316"/>
        <v>0</v>
      </c>
      <c r="F6732">
        <f t="shared" si="317"/>
        <v>0.21187670000000003</v>
      </c>
    </row>
    <row r="6733" spans="1:6" x14ac:dyDescent="0.25">
      <c r="A6733">
        <v>6724</v>
      </c>
      <c r="B6733">
        <f>'Założenia i wyniki'!$E$6*Znorm.Profile!B6733*((100-(24*'Założenia i wyniki'!$E$9))/100)</f>
        <v>0</v>
      </c>
      <c r="C6733">
        <f>'Założenia i wyniki'!$E$8*Znorm.Profile!C6733*(1+'Założenia i wyniki'!$E$10/100)^24</f>
        <v>0.24230045</v>
      </c>
      <c r="D6733">
        <f t="shared" si="315"/>
        <v>0</v>
      </c>
      <c r="E6733">
        <f t="shared" si="316"/>
        <v>0</v>
      </c>
      <c r="F6733">
        <f t="shared" si="317"/>
        <v>0.24230045</v>
      </c>
    </row>
    <row r="6734" spans="1:6" x14ac:dyDescent="0.25">
      <c r="A6734">
        <v>6725</v>
      </c>
      <c r="B6734">
        <f>'Założenia i wyniki'!$E$6*Znorm.Profile!B6734*((100-(24*'Założenia i wyniki'!$E$9))/100)</f>
        <v>0</v>
      </c>
      <c r="C6734">
        <f>'Założenia i wyniki'!$E$8*Znorm.Profile!C6734*(1+'Założenia i wyniki'!$E$10/100)^24</f>
        <v>0.30371005000000001</v>
      </c>
      <c r="D6734">
        <f t="shared" si="315"/>
        <v>0</v>
      </c>
      <c r="E6734">
        <f t="shared" si="316"/>
        <v>0</v>
      </c>
      <c r="F6734">
        <f t="shared" si="317"/>
        <v>0.30371005000000001</v>
      </c>
    </row>
    <row r="6735" spans="1:6" x14ac:dyDescent="0.25">
      <c r="A6735">
        <v>6726</v>
      </c>
      <c r="B6735">
        <f>'Założenia i wyniki'!$E$6*Znorm.Profile!B6735*((100-(24*'Założenia i wyniki'!$E$9))/100)</f>
        <v>0</v>
      </c>
      <c r="C6735">
        <f>'Założenia i wyniki'!$E$8*Znorm.Profile!C6735*(1+'Założenia i wyniki'!$E$10/100)^24</f>
        <v>0.40182450000000003</v>
      </c>
      <c r="D6735">
        <f t="shared" si="315"/>
        <v>0</v>
      </c>
      <c r="E6735">
        <f t="shared" si="316"/>
        <v>0</v>
      </c>
      <c r="F6735">
        <f t="shared" si="317"/>
        <v>0.40182450000000003</v>
      </c>
    </row>
    <row r="6736" spans="1:6" x14ac:dyDescent="0.25">
      <c r="A6736">
        <v>6727</v>
      </c>
      <c r="B6736">
        <f>'Założenia i wyniki'!$E$6*Znorm.Profile!B6736*((100-(24*'Założenia i wyniki'!$E$9))/100)</f>
        <v>0.12494271698113206</v>
      </c>
      <c r="C6736">
        <f>'Założenia i wyniki'!$E$8*Znorm.Profile!C6736*(1+'Założenia i wyniki'!$E$10/100)^24</f>
        <v>0.45404064999999999</v>
      </c>
      <c r="D6736">
        <f t="shared" si="315"/>
        <v>0.12494271698113206</v>
      </c>
      <c r="E6736">
        <f t="shared" si="316"/>
        <v>0</v>
      </c>
      <c r="F6736">
        <f t="shared" si="317"/>
        <v>0.32909793301886792</v>
      </c>
    </row>
    <row r="6737" spans="1:6" x14ac:dyDescent="0.25">
      <c r="A6737">
        <v>6728</v>
      </c>
      <c r="B6737">
        <f>'Założenia i wyniki'!$E$6*Znorm.Profile!B6737*((100-(24*'Założenia i wyniki'!$E$9))/100)</f>
        <v>0.6401494339622642</v>
      </c>
      <c r="C6737">
        <f>'Założenia i wyniki'!$E$8*Znorm.Profile!C6737*(1+'Założenia i wyniki'!$E$10/100)^24</f>
        <v>0.44445904999999997</v>
      </c>
      <c r="D6737">
        <f t="shared" si="315"/>
        <v>0.44445904999999997</v>
      </c>
      <c r="E6737">
        <f t="shared" si="316"/>
        <v>0.19569038396226424</v>
      </c>
      <c r="F6737">
        <f t="shared" si="317"/>
        <v>0</v>
      </c>
    </row>
    <row r="6738" spans="1:6" x14ac:dyDescent="0.25">
      <c r="A6738">
        <v>6729</v>
      </c>
      <c r="B6738">
        <f>'Założenia i wyniki'!$E$6*Znorm.Profile!B6738*((100-(24*'Założenia i wyniki'!$E$9))/100)</f>
        <v>1.2410422641509433</v>
      </c>
      <c r="C6738">
        <f>'Założenia i wyniki'!$E$8*Znorm.Profile!C6738*(1+'Założenia i wyniki'!$E$10/100)^24</f>
        <v>0.44048654999999992</v>
      </c>
      <c r="D6738">
        <f t="shared" si="315"/>
        <v>0.44048654999999992</v>
      </c>
      <c r="E6738">
        <f t="shared" si="316"/>
        <v>0.8005557141509434</v>
      </c>
      <c r="F6738">
        <f t="shared" si="317"/>
        <v>0</v>
      </c>
    </row>
    <row r="6739" spans="1:6" x14ac:dyDescent="0.25">
      <c r="A6739">
        <v>6730</v>
      </c>
      <c r="B6739">
        <f>'Założenia i wyniki'!$E$6*Znorm.Profile!B6739*((100-(24*'Założenia i wyniki'!$E$9))/100)</f>
        <v>1.6324649056603773</v>
      </c>
      <c r="C6739">
        <f>'Założenia i wyniki'!$E$8*Znorm.Profile!C6739*(1+'Założenia i wyniki'!$E$10/100)^24</f>
        <v>0.43185520000000005</v>
      </c>
      <c r="D6739">
        <f t="shared" si="315"/>
        <v>0.43185520000000005</v>
      </c>
      <c r="E6739">
        <f t="shared" si="316"/>
        <v>1.2006097056603773</v>
      </c>
      <c r="F6739">
        <f t="shared" si="317"/>
        <v>0</v>
      </c>
    </row>
    <row r="6740" spans="1:6" x14ac:dyDescent="0.25">
      <c r="A6740">
        <v>6731</v>
      </c>
      <c r="B6740">
        <f>'Założenia i wyniki'!$E$6*Znorm.Profile!B6740*((100-(24*'Założenia i wyniki'!$E$9))/100)</f>
        <v>1.823183396226415</v>
      </c>
      <c r="C6740">
        <f>'Założenia i wyniki'!$E$8*Znorm.Profile!C6740*(1+'Założenia i wyniki'!$E$10/100)^24</f>
        <v>0.42916754999999995</v>
      </c>
      <c r="D6740">
        <f t="shared" si="315"/>
        <v>0.42916754999999995</v>
      </c>
      <c r="E6740">
        <f t="shared" si="316"/>
        <v>1.3940158462264152</v>
      </c>
      <c r="F6740">
        <f t="shared" si="317"/>
        <v>0</v>
      </c>
    </row>
    <row r="6741" spans="1:6" x14ac:dyDescent="0.25">
      <c r="A6741">
        <v>6732</v>
      </c>
      <c r="B6741">
        <f>'Założenia i wyniki'!$E$6*Znorm.Profile!B6741*((100-(24*'Założenia i wyniki'!$E$9))/100)</f>
        <v>1.8745599999999998</v>
      </c>
      <c r="C6741">
        <f>'Założenia i wyniki'!$E$8*Znorm.Profile!C6741*(1+'Założenia i wyniki'!$E$10/100)^24</f>
        <v>0.41538980000000003</v>
      </c>
      <c r="D6741">
        <f t="shared" si="315"/>
        <v>0.41538980000000003</v>
      </c>
      <c r="E6741">
        <f t="shared" si="316"/>
        <v>1.4591701999999998</v>
      </c>
      <c r="F6741">
        <f t="shared" si="317"/>
        <v>0</v>
      </c>
    </row>
    <row r="6742" spans="1:6" x14ac:dyDescent="0.25">
      <c r="A6742">
        <v>6733</v>
      </c>
      <c r="B6742">
        <f>'Założenia i wyniki'!$E$6*Znorm.Profile!B6742*((100-(24*'Założenia i wyniki'!$E$9))/100)</f>
        <v>1.6982483018867927</v>
      </c>
      <c r="C6742">
        <f>'Założenia i wyniki'!$E$8*Znorm.Profile!C6742*(1+'Założenia i wyniki'!$E$10/100)^24</f>
        <v>0.41740090000000002</v>
      </c>
      <c r="D6742">
        <f t="shared" si="315"/>
        <v>0.41740090000000002</v>
      </c>
      <c r="E6742">
        <f t="shared" si="316"/>
        <v>1.2808474018867926</v>
      </c>
      <c r="F6742">
        <f t="shared" si="317"/>
        <v>0</v>
      </c>
    </row>
    <row r="6743" spans="1:6" x14ac:dyDescent="0.25">
      <c r="A6743">
        <v>6734</v>
      </c>
      <c r="B6743">
        <f>'Założenia i wyniki'!$E$6*Znorm.Profile!B6743*((100-(24*'Założenia i wyniki'!$E$9))/100)</f>
        <v>1.2532384905660376</v>
      </c>
      <c r="C6743">
        <f>'Założenia i wyniki'!$E$8*Znorm.Profile!C6743*(1+'Założenia i wyniki'!$E$10/100)^24</f>
        <v>0.41655110000000001</v>
      </c>
      <c r="D6743">
        <f t="shared" si="315"/>
        <v>0.41655110000000001</v>
      </c>
      <c r="E6743">
        <f t="shared" si="316"/>
        <v>0.83668739056603769</v>
      </c>
      <c r="F6743">
        <f t="shared" si="317"/>
        <v>0</v>
      </c>
    </row>
    <row r="6744" spans="1:6" x14ac:dyDescent="0.25">
      <c r="A6744">
        <v>6735</v>
      </c>
      <c r="B6744">
        <f>'Założenia i wyniki'!$E$6*Znorm.Profile!B6744*((100-(24*'Założenia i wyniki'!$E$9))/100)</f>
        <v>1.009771320754717</v>
      </c>
      <c r="C6744">
        <f>'Założenia i wyniki'!$E$8*Znorm.Profile!C6744*(1+'Założenia i wyniki'!$E$10/100)^24</f>
        <v>0.43493205000000007</v>
      </c>
      <c r="D6744">
        <f t="shared" si="315"/>
        <v>0.43493205000000007</v>
      </c>
      <c r="E6744">
        <f t="shared" si="316"/>
        <v>0.57483927075471697</v>
      </c>
      <c r="F6744">
        <f t="shared" si="317"/>
        <v>0</v>
      </c>
    </row>
    <row r="6745" spans="1:6" x14ac:dyDescent="0.25">
      <c r="A6745">
        <v>6736</v>
      </c>
      <c r="B6745">
        <f>'Założenia i wyniki'!$E$6*Znorm.Profile!B6745*((100-(24*'Założenia i wyniki'!$E$9))/100)</f>
        <v>0.47277909433962256</v>
      </c>
      <c r="C6745">
        <f>'Założenia i wyniki'!$E$8*Znorm.Profile!C6745*(1+'Założenia i wyniki'!$E$10/100)^24</f>
        <v>0.45167359999999995</v>
      </c>
      <c r="D6745">
        <f t="shared" si="315"/>
        <v>0.45167359999999995</v>
      </c>
      <c r="E6745">
        <f t="shared" si="316"/>
        <v>2.110549433962261E-2</v>
      </c>
      <c r="F6745">
        <f t="shared" si="317"/>
        <v>0</v>
      </c>
    </row>
    <row r="6746" spans="1:6" x14ac:dyDescent="0.25">
      <c r="A6746">
        <v>6737</v>
      </c>
      <c r="B6746">
        <f>'Założenia i wyniki'!$E$6*Znorm.Profile!B6746*((100-(24*'Założenia i wyniki'!$E$9))/100)</f>
        <v>3.7060520754716976E-2</v>
      </c>
      <c r="C6746">
        <f>'Założenia i wyniki'!$E$8*Znorm.Profile!C6746*(1+'Założenia i wyniki'!$E$10/100)^24</f>
        <v>0.50440285000000007</v>
      </c>
      <c r="D6746">
        <f t="shared" si="315"/>
        <v>3.7060520754716976E-2</v>
      </c>
      <c r="E6746">
        <f t="shared" si="316"/>
        <v>0</v>
      </c>
      <c r="F6746">
        <f t="shared" si="317"/>
        <v>0.46734232924528307</v>
      </c>
    </row>
    <row r="6747" spans="1:6" x14ac:dyDescent="0.25">
      <c r="A6747">
        <v>6738</v>
      </c>
      <c r="B6747">
        <f>'Założenia i wyniki'!$E$6*Znorm.Profile!B6747*((100-(24*'Założenia i wyniki'!$E$9))/100)</f>
        <v>0</v>
      </c>
      <c r="C6747">
        <f>'Założenia i wyniki'!$E$8*Znorm.Profile!C6747*(1+'Założenia i wyniki'!$E$10/100)^24</f>
        <v>0.59999274999999996</v>
      </c>
      <c r="D6747">
        <f t="shared" si="315"/>
        <v>0</v>
      </c>
      <c r="E6747">
        <f t="shared" si="316"/>
        <v>0</v>
      </c>
      <c r="F6747">
        <f t="shared" si="317"/>
        <v>0.59999274999999996</v>
      </c>
    </row>
    <row r="6748" spans="1:6" x14ac:dyDescent="0.25">
      <c r="A6748">
        <v>6739</v>
      </c>
      <c r="B6748">
        <f>'Założenia i wyniki'!$E$6*Znorm.Profile!B6748*((100-(24*'Założenia i wyniki'!$E$9))/100)</f>
        <v>0</v>
      </c>
      <c r="C6748">
        <f>'Założenia i wyniki'!$E$8*Znorm.Profile!C6748*(1+'Założenia i wyniki'!$E$10/100)^24</f>
        <v>0.63200865000000006</v>
      </c>
      <c r="D6748">
        <f t="shared" si="315"/>
        <v>0</v>
      </c>
      <c r="E6748">
        <f t="shared" si="316"/>
        <v>0</v>
      </c>
      <c r="F6748">
        <f t="shared" si="317"/>
        <v>0.63200865000000006</v>
      </c>
    </row>
    <row r="6749" spans="1:6" x14ac:dyDescent="0.25">
      <c r="A6749">
        <v>6740</v>
      </c>
      <c r="B6749">
        <f>'Założenia i wyniki'!$E$6*Znorm.Profile!B6749*((100-(24*'Założenia i wyniki'!$E$9))/100)</f>
        <v>0</v>
      </c>
      <c r="C6749">
        <f>'Założenia i wyniki'!$E$8*Znorm.Profile!C6749*(1+'Założenia i wyniki'!$E$10/100)^24</f>
        <v>0.59305784999999989</v>
      </c>
      <c r="D6749">
        <f t="shared" si="315"/>
        <v>0</v>
      </c>
      <c r="E6749">
        <f t="shared" si="316"/>
        <v>0</v>
      </c>
      <c r="F6749">
        <f t="shared" si="317"/>
        <v>0.59305784999999989</v>
      </c>
    </row>
    <row r="6750" spans="1:6" x14ac:dyDescent="0.25">
      <c r="A6750">
        <v>6741</v>
      </c>
      <c r="B6750">
        <f>'Założenia i wyniki'!$E$6*Znorm.Profile!B6750*((100-(24*'Założenia i wyniki'!$E$9))/100)</f>
        <v>0</v>
      </c>
      <c r="C6750">
        <f>'Założenia i wyniki'!$E$8*Znorm.Profile!C6750*(1+'Założenia i wyniki'!$E$10/100)^24</f>
        <v>0.51689295000000002</v>
      </c>
      <c r="D6750">
        <f t="shared" si="315"/>
        <v>0</v>
      </c>
      <c r="E6750">
        <f t="shared" si="316"/>
        <v>0</v>
      </c>
      <c r="F6750">
        <f t="shared" si="317"/>
        <v>0.51689295000000002</v>
      </c>
    </row>
    <row r="6751" spans="1:6" x14ac:dyDescent="0.25">
      <c r="A6751">
        <v>6742</v>
      </c>
      <c r="B6751">
        <f>'Założenia i wyniki'!$E$6*Znorm.Profile!B6751*((100-(24*'Założenia i wyniki'!$E$9))/100)</f>
        <v>0</v>
      </c>
      <c r="C6751">
        <f>'Założenia i wyniki'!$E$8*Znorm.Profile!C6751*(1+'Założenia i wyniki'!$E$10/100)^24</f>
        <v>0.41474335000000001</v>
      </c>
      <c r="D6751">
        <f t="shared" si="315"/>
        <v>0</v>
      </c>
      <c r="E6751">
        <f t="shared" si="316"/>
        <v>0</v>
      </c>
      <c r="F6751">
        <f t="shared" si="317"/>
        <v>0.41474335000000001</v>
      </c>
    </row>
    <row r="6752" spans="1:6" x14ac:dyDescent="0.25">
      <c r="A6752">
        <v>6743</v>
      </c>
      <c r="B6752">
        <f>'Założenia i wyniki'!$E$6*Znorm.Profile!B6752*((100-(24*'Założenia i wyniki'!$E$9))/100)</f>
        <v>0</v>
      </c>
      <c r="C6752">
        <f>'Założenia i wyniki'!$E$8*Znorm.Profile!C6752*(1+'Założenia i wyniki'!$E$10/100)^24</f>
        <v>0.33058794999999996</v>
      </c>
      <c r="D6752">
        <f t="shared" si="315"/>
        <v>0</v>
      </c>
      <c r="E6752">
        <f t="shared" si="316"/>
        <v>0</v>
      </c>
      <c r="F6752">
        <f t="shared" si="317"/>
        <v>0.33058794999999996</v>
      </c>
    </row>
    <row r="6753" spans="1:6" x14ac:dyDescent="0.25">
      <c r="A6753">
        <v>6744</v>
      </c>
      <c r="B6753">
        <f>'Założenia i wyniki'!$E$6*Znorm.Profile!B6753*((100-(24*'Założenia i wyniki'!$E$9))/100)</f>
        <v>0</v>
      </c>
      <c r="C6753">
        <f>'Założenia i wyniki'!$E$8*Znorm.Profile!C6753*(1+'Założenia i wyniki'!$E$10/100)^24</f>
        <v>0.25710335000000001</v>
      </c>
      <c r="D6753">
        <f t="shared" si="315"/>
        <v>0</v>
      </c>
      <c r="E6753">
        <f t="shared" si="316"/>
        <v>0</v>
      </c>
      <c r="F6753">
        <f t="shared" si="317"/>
        <v>0.25710335000000001</v>
      </c>
    </row>
    <row r="6754" spans="1:6" x14ac:dyDescent="0.25">
      <c r="A6754">
        <v>6745</v>
      </c>
      <c r="B6754">
        <f>'Założenia i wyniki'!$E$6*Znorm.Profile!B6754*((100-(24*'Założenia i wyniki'!$E$9))/100)</f>
        <v>0</v>
      </c>
      <c r="C6754">
        <f>'Założenia i wyniki'!$E$8*Znorm.Profile!C6754*(1+'Założenia i wyniki'!$E$10/100)^24</f>
        <v>0.22304519999999997</v>
      </c>
      <c r="D6754">
        <f t="shared" si="315"/>
        <v>0</v>
      </c>
      <c r="E6754">
        <f t="shared" si="316"/>
        <v>0</v>
      </c>
      <c r="F6754">
        <f t="shared" si="317"/>
        <v>0.22304519999999997</v>
      </c>
    </row>
    <row r="6755" spans="1:6" x14ac:dyDescent="0.25">
      <c r="A6755">
        <v>6746</v>
      </c>
      <c r="B6755">
        <f>'Założenia i wyniki'!$E$6*Znorm.Profile!B6755*((100-(24*'Założenia i wyniki'!$E$9))/100)</f>
        <v>0</v>
      </c>
      <c r="C6755">
        <f>'Założenia i wyniki'!$E$8*Znorm.Profile!C6755*(1+'Założenia i wyniki'!$E$10/100)^24</f>
        <v>0.21029855000000003</v>
      </c>
      <c r="D6755">
        <f t="shared" si="315"/>
        <v>0</v>
      </c>
      <c r="E6755">
        <f t="shared" si="316"/>
        <v>0</v>
      </c>
      <c r="F6755">
        <f t="shared" si="317"/>
        <v>0.21029855000000003</v>
      </c>
    </row>
    <row r="6756" spans="1:6" x14ac:dyDescent="0.25">
      <c r="A6756">
        <v>6747</v>
      </c>
      <c r="B6756">
        <f>'Założenia i wyniki'!$E$6*Znorm.Profile!B6756*((100-(24*'Założenia i wyniki'!$E$9))/100)</f>
        <v>0</v>
      </c>
      <c r="C6756">
        <f>'Założenia i wyniki'!$E$8*Znorm.Profile!C6756*(1+'Założenia i wyniki'!$E$10/100)^24</f>
        <v>0.21304709999999999</v>
      </c>
      <c r="D6756">
        <f t="shared" si="315"/>
        <v>0</v>
      </c>
      <c r="E6756">
        <f t="shared" si="316"/>
        <v>0</v>
      </c>
      <c r="F6756">
        <f t="shared" si="317"/>
        <v>0.21304709999999999</v>
      </c>
    </row>
    <row r="6757" spans="1:6" x14ac:dyDescent="0.25">
      <c r="A6757">
        <v>6748</v>
      </c>
      <c r="B6757">
        <f>'Założenia i wyniki'!$E$6*Znorm.Profile!B6757*((100-(24*'Założenia i wyniki'!$E$9))/100)</f>
        <v>0</v>
      </c>
      <c r="C6757">
        <f>'Założenia i wyniki'!$E$8*Znorm.Profile!C6757*(1+'Założenia i wyniki'!$E$10/100)^24</f>
        <v>0.24640455</v>
      </c>
      <c r="D6757">
        <f t="shared" si="315"/>
        <v>0</v>
      </c>
      <c r="E6757">
        <f t="shared" si="316"/>
        <v>0</v>
      </c>
      <c r="F6757">
        <f t="shared" si="317"/>
        <v>0.24640455</v>
      </c>
    </row>
    <row r="6758" spans="1:6" x14ac:dyDescent="0.25">
      <c r="A6758">
        <v>6749</v>
      </c>
      <c r="B6758">
        <f>'Założenia i wyniki'!$E$6*Znorm.Profile!B6758*((100-(24*'Założenia i wyniki'!$E$9))/100)</f>
        <v>0</v>
      </c>
      <c r="C6758">
        <f>'Założenia i wyniki'!$E$8*Znorm.Profile!C6758*(1+'Założenia i wyniki'!$E$10/100)^24</f>
        <v>0.30084004999999997</v>
      </c>
      <c r="D6758">
        <f t="shared" si="315"/>
        <v>0</v>
      </c>
      <c r="E6758">
        <f t="shared" si="316"/>
        <v>0</v>
      </c>
      <c r="F6758">
        <f t="shared" si="317"/>
        <v>0.30084004999999997</v>
      </c>
    </row>
    <row r="6759" spans="1:6" x14ac:dyDescent="0.25">
      <c r="A6759">
        <v>6750</v>
      </c>
      <c r="B6759">
        <f>'Założenia i wyniki'!$E$6*Znorm.Profile!B6759*((100-(24*'Założenia i wyniki'!$E$9))/100)</f>
        <v>0</v>
      </c>
      <c r="C6759">
        <f>'Założenia i wyniki'!$E$8*Znorm.Profile!C6759*(1+'Założenia i wyniki'!$E$10/100)^24</f>
        <v>0.39079705000000003</v>
      </c>
      <c r="D6759">
        <f t="shared" si="315"/>
        <v>0</v>
      </c>
      <c r="E6759">
        <f t="shared" si="316"/>
        <v>0</v>
      </c>
      <c r="F6759">
        <f t="shared" si="317"/>
        <v>0.39079705000000003</v>
      </c>
    </row>
    <row r="6760" spans="1:6" x14ac:dyDescent="0.25">
      <c r="A6760">
        <v>6751</v>
      </c>
      <c r="B6760">
        <f>'Założenia i wyniki'!$E$6*Znorm.Profile!B6760*((100-(24*'Założenia i wyniki'!$E$9))/100)</f>
        <v>0.12429479245283018</v>
      </c>
      <c r="C6760">
        <f>'Założenia i wyniki'!$E$8*Znorm.Profile!C6760*(1+'Założenia i wyniki'!$E$10/100)^24</f>
        <v>0.44258165000000005</v>
      </c>
      <c r="D6760">
        <f t="shared" si="315"/>
        <v>0.12429479245283018</v>
      </c>
      <c r="E6760">
        <f t="shared" si="316"/>
        <v>0</v>
      </c>
      <c r="F6760">
        <f t="shared" si="317"/>
        <v>0.3182868575471699</v>
      </c>
    </row>
    <row r="6761" spans="1:6" x14ac:dyDescent="0.25">
      <c r="A6761">
        <v>6752</v>
      </c>
      <c r="B6761">
        <f>'Założenia i wyniki'!$E$6*Znorm.Profile!B6761*((100-(24*'Założenia i wyniki'!$E$9))/100)</f>
        <v>0.63732905660377348</v>
      </c>
      <c r="C6761">
        <f>'Założenia i wyniki'!$E$8*Znorm.Profile!C6761*(1+'Założenia i wyniki'!$E$10/100)^24</f>
        <v>0.44484090000000004</v>
      </c>
      <c r="D6761">
        <f t="shared" si="315"/>
        <v>0.44484090000000004</v>
      </c>
      <c r="E6761">
        <f t="shared" si="316"/>
        <v>0.19248815660377344</v>
      </c>
      <c r="F6761">
        <f t="shared" si="317"/>
        <v>0</v>
      </c>
    </row>
    <row r="6762" spans="1:6" x14ac:dyDescent="0.25">
      <c r="A6762">
        <v>6753</v>
      </c>
      <c r="B6762">
        <f>'Założenia i wyniki'!$E$6*Znorm.Profile!B6762*((100-(24*'Założenia i wyniki'!$E$9))/100)</f>
        <v>1.2221381132075471</v>
      </c>
      <c r="C6762">
        <f>'Założenia i wyniki'!$E$8*Znorm.Profile!C6762*(1+'Założenia i wyniki'!$E$10/100)^24</f>
        <v>0.45103939999999998</v>
      </c>
      <c r="D6762">
        <f t="shared" si="315"/>
        <v>0.45103939999999998</v>
      </c>
      <c r="E6762">
        <f t="shared" si="316"/>
        <v>0.77109871320754708</v>
      </c>
      <c r="F6762">
        <f t="shared" si="317"/>
        <v>0</v>
      </c>
    </row>
    <row r="6763" spans="1:6" x14ac:dyDescent="0.25">
      <c r="A6763">
        <v>6754</v>
      </c>
      <c r="B6763">
        <f>'Założenia i wyniki'!$E$6*Znorm.Profile!B6763*((100-(24*'Założenia i wyniki'!$E$9))/100)</f>
        <v>1.6085298113207545</v>
      </c>
      <c r="C6763">
        <f>'Założenia i wyniki'!$E$8*Znorm.Profile!C6763*(1+'Założenia i wyniki'!$E$10/100)^24</f>
        <v>0.44162615</v>
      </c>
      <c r="D6763">
        <f t="shared" si="315"/>
        <v>0.44162615</v>
      </c>
      <c r="E6763">
        <f t="shared" si="316"/>
        <v>1.1669036613207544</v>
      </c>
      <c r="F6763">
        <f t="shared" si="317"/>
        <v>0</v>
      </c>
    </row>
    <row r="6764" spans="1:6" x14ac:dyDescent="0.25">
      <c r="A6764">
        <v>6755</v>
      </c>
      <c r="B6764">
        <f>'Założenia i wyniki'!$E$6*Znorm.Profile!B6764*((100-(24*'Założenia i wyniki'!$E$9))/100)</f>
        <v>1.7368950943396224</v>
      </c>
      <c r="C6764">
        <f>'Założenia i wyniki'!$E$8*Znorm.Profile!C6764*(1+'Założenia i wyniki'!$E$10/100)^24</f>
        <v>0.43222725000000001</v>
      </c>
      <c r="D6764">
        <f t="shared" si="315"/>
        <v>0.43222725000000001</v>
      </c>
      <c r="E6764">
        <f t="shared" si="316"/>
        <v>1.3046678443396225</v>
      </c>
      <c r="F6764">
        <f t="shared" si="317"/>
        <v>0</v>
      </c>
    </row>
    <row r="6765" spans="1:6" x14ac:dyDescent="0.25">
      <c r="A6765">
        <v>6756</v>
      </c>
      <c r="B6765">
        <f>'Założenia i wyniki'!$E$6*Znorm.Profile!B6765*((100-(24*'Założenia i wyniki'!$E$9))/100)</f>
        <v>1.7939886792452828</v>
      </c>
      <c r="C6765">
        <f>'Założenia i wyniki'!$E$8*Znorm.Profile!C6765*(1+'Założenia i wyniki'!$E$10/100)^24</f>
        <v>0.42262290000000002</v>
      </c>
      <c r="D6765">
        <f t="shared" si="315"/>
        <v>0.42262290000000002</v>
      </c>
      <c r="E6765">
        <f t="shared" si="316"/>
        <v>1.3713657792452829</v>
      </c>
      <c r="F6765">
        <f t="shared" si="317"/>
        <v>0</v>
      </c>
    </row>
    <row r="6766" spans="1:6" x14ac:dyDescent="0.25">
      <c r="A6766">
        <v>6757</v>
      </c>
      <c r="B6766">
        <f>'Założenia i wyniki'!$E$6*Znorm.Profile!B6766*((100-(24*'Założenia i wyniki'!$E$9))/100)</f>
        <v>1.6206498113207544</v>
      </c>
      <c r="C6766">
        <f>'Założenia i wyniki'!$E$8*Znorm.Profile!C6766*(1+'Założenia i wyniki'!$E$10/100)^24</f>
        <v>0.41788844999999997</v>
      </c>
      <c r="D6766">
        <f t="shared" si="315"/>
        <v>0.41788844999999997</v>
      </c>
      <c r="E6766">
        <f t="shared" si="316"/>
        <v>1.2027613613207544</v>
      </c>
      <c r="F6766">
        <f t="shared" si="317"/>
        <v>0</v>
      </c>
    </row>
    <row r="6767" spans="1:6" x14ac:dyDescent="0.25">
      <c r="A6767">
        <v>6758</v>
      </c>
      <c r="B6767">
        <f>'Założenia i wyniki'!$E$6*Znorm.Profile!B6767*((100-(24*'Założenia i wyniki'!$E$9))/100)</f>
        <v>1.238069433962264</v>
      </c>
      <c r="C6767">
        <f>'Założenia i wyniki'!$E$8*Znorm.Profile!C6767*(1+'Założenia i wyniki'!$E$10/100)^24</f>
        <v>0.41768650000000002</v>
      </c>
      <c r="D6767">
        <f t="shared" si="315"/>
        <v>0.41768650000000002</v>
      </c>
      <c r="E6767">
        <f t="shared" si="316"/>
        <v>0.82038293396226392</v>
      </c>
      <c r="F6767">
        <f t="shared" si="317"/>
        <v>0</v>
      </c>
    </row>
    <row r="6768" spans="1:6" x14ac:dyDescent="0.25">
      <c r="A6768">
        <v>6759</v>
      </c>
      <c r="B6768">
        <f>'Założenia i wyniki'!$E$6*Znorm.Profile!B6768*((100-(24*'Założenia i wyniki'!$E$9))/100)</f>
        <v>0.94604603773584894</v>
      </c>
      <c r="C6768">
        <f>'Założenia i wyniki'!$E$8*Znorm.Profile!C6768*(1+'Założenia i wyniki'!$E$10/100)^24</f>
        <v>0.43818775000000004</v>
      </c>
      <c r="D6768">
        <f t="shared" si="315"/>
        <v>0.43818775000000004</v>
      </c>
      <c r="E6768">
        <f t="shared" si="316"/>
        <v>0.50785828773584885</v>
      </c>
      <c r="F6768">
        <f t="shared" si="317"/>
        <v>0</v>
      </c>
    </row>
    <row r="6769" spans="1:6" x14ac:dyDescent="0.25">
      <c r="A6769">
        <v>6760</v>
      </c>
      <c r="B6769">
        <f>'Założenia i wyniki'!$E$6*Znorm.Profile!B6769*((100-(24*'Założenia i wyniki'!$E$9))/100)</f>
        <v>0.41143207547169808</v>
      </c>
      <c r="C6769">
        <f>'Założenia i wyniki'!$E$8*Znorm.Profile!C6769*(1+'Założenia i wyniki'!$E$10/100)^24</f>
        <v>0.45402560000000003</v>
      </c>
      <c r="D6769">
        <f t="shared" si="315"/>
        <v>0.41143207547169808</v>
      </c>
      <c r="E6769">
        <f t="shared" si="316"/>
        <v>0</v>
      </c>
      <c r="F6769">
        <f t="shared" si="317"/>
        <v>4.2593524528301951E-2</v>
      </c>
    </row>
    <row r="6770" spans="1:6" x14ac:dyDescent="0.25">
      <c r="A6770">
        <v>6761</v>
      </c>
      <c r="B6770">
        <f>'Założenia i wyniki'!$E$6*Znorm.Profile!B6770*((100-(24*'Założenia i wyniki'!$E$9))/100)</f>
        <v>2.2946437735849055E-2</v>
      </c>
      <c r="C6770">
        <f>'Założenia i wyniki'!$E$8*Znorm.Profile!C6770*(1+'Założenia i wyniki'!$E$10/100)^24</f>
        <v>0.51053344999999994</v>
      </c>
      <c r="D6770">
        <f t="shared" si="315"/>
        <v>2.2946437735849055E-2</v>
      </c>
      <c r="E6770">
        <f t="shared" si="316"/>
        <v>0</v>
      </c>
      <c r="F6770">
        <f t="shared" si="317"/>
        <v>0.48758701226415091</v>
      </c>
    </row>
    <row r="6771" spans="1:6" x14ac:dyDescent="0.25">
      <c r="A6771">
        <v>6762</v>
      </c>
      <c r="B6771">
        <f>'Założenia i wyniki'!$E$6*Znorm.Profile!B6771*((100-(24*'Założenia i wyniki'!$E$9))/100)</f>
        <v>0</v>
      </c>
      <c r="C6771">
        <f>'Założenia i wyniki'!$E$8*Znorm.Profile!C6771*(1+'Założenia i wyniki'!$E$10/100)^24</f>
        <v>0.59116679999999999</v>
      </c>
      <c r="D6771">
        <f t="shared" si="315"/>
        <v>0</v>
      </c>
      <c r="E6771">
        <f t="shared" si="316"/>
        <v>0</v>
      </c>
      <c r="F6771">
        <f t="shared" si="317"/>
        <v>0.59116679999999999</v>
      </c>
    </row>
    <row r="6772" spans="1:6" x14ac:dyDescent="0.25">
      <c r="A6772">
        <v>6763</v>
      </c>
      <c r="B6772">
        <f>'Założenia i wyniki'!$E$6*Znorm.Profile!B6772*((100-(24*'Założenia i wyniki'!$E$9))/100)</f>
        <v>0</v>
      </c>
      <c r="C6772">
        <f>'Założenia i wyniki'!$E$8*Znorm.Profile!C6772*(1+'Założenia i wyniki'!$E$10/100)^24</f>
        <v>0.61456115</v>
      </c>
      <c r="D6772">
        <f t="shared" si="315"/>
        <v>0</v>
      </c>
      <c r="E6772">
        <f t="shared" si="316"/>
        <v>0</v>
      </c>
      <c r="F6772">
        <f t="shared" si="317"/>
        <v>0.61456115</v>
      </c>
    </row>
    <row r="6773" spans="1:6" x14ac:dyDescent="0.25">
      <c r="A6773">
        <v>6764</v>
      </c>
      <c r="B6773">
        <f>'Założenia i wyniki'!$E$6*Znorm.Profile!B6773*((100-(24*'Założenia i wyniki'!$E$9))/100)</f>
        <v>0</v>
      </c>
      <c r="C6773">
        <f>'Założenia i wyniki'!$E$8*Znorm.Profile!C6773*(1+'Założenia i wyniki'!$E$10/100)^24</f>
        <v>0.56520624999999991</v>
      </c>
      <c r="D6773">
        <f t="shared" si="315"/>
        <v>0</v>
      </c>
      <c r="E6773">
        <f t="shared" si="316"/>
        <v>0</v>
      </c>
      <c r="F6773">
        <f t="shared" si="317"/>
        <v>0.56520624999999991</v>
      </c>
    </row>
    <row r="6774" spans="1:6" x14ac:dyDescent="0.25">
      <c r="A6774">
        <v>6765</v>
      </c>
      <c r="B6774">
        <f>'Założenia i wyniki'!$E$6*Znorm.Profile!B6774*((100-(24*'Założenia i wyniki'!$E$9))/100)</f>
        <v>0</v>
      </c>
      <c r="C6774">
        <f>'Założenia i wyniki'!$E$8*Znorm.Profile!C6774*(1+'Założenia i wyniki'!$E$10/100)^24</f>
        <v>0.49821274999999998</v>
      </c>
      <c r="D6774">
        <f t="shared" si="315"/>
        <v>0</v>
      </c>
      <c r="E6774">
        <f t="shared" si="316"/>
        <v>0</v>
      </c>
      <c r="F6774">
        <f t="shared" si="317"/>
        <v>0.49821274999999998</v>
      </c>
    </row>
    <row r="6775" spans="1:6" x14ac:dyDescent="0.25">
      <c r="A6775">
        <v>6766</v>
      </c>
      <c r="B6775">
        <f>'Założenia i wyniki'!$E$6*Znorm.Profile!B6775*((100-(24*'Założenia i wyniki'!$E$9))/100)</f>
        <v>0</v>
      </c>
      <c r="C6775">
        <f>'Założenia i wyniki'!$E$8*Znorm.Profile!C6775*(1+'Założenia i wyniki'!$E$10/100)^24</f>
        <v>0.41918975000000003</v>
      </c>
      <c r="D6775">
        <f t="shared" si="315"/>
        <v>0</v>
      </c>
      <c r="E6775">
        <f t="shared" si="316"/>
        <v>0</v>
      </c>
      <c r="F6775">
        <f t="shared" si="317"/>
        <v>0.41918975000000003</v>
      </c>
    </row>
    <row r="6776" spans="1:6" x14ac:dyDescent="0.25">
      <c r="A6776">
        <v>6767</v>
      </c>
      <c r="B6776">
        <f>'Założenia i wyniki'!$E$6*Znorm.Profile!B6776*((100-(24*'Założenia i wyniki'!$E$9))/100)</f>
        <v>0</v>
      </c>
      <c r="C6776">
        <f>'Założenia i wyniki'!$E$8*Znorm.Profile!C6776*(1+'Założenia i wyniki'!$E$10/100)^24</f>
        <v>0.34235354999999995</v>
      </c>
      <c r="D6776">
        <f t="shared" si="315"/>
        <v>0</v>
      </c>
      <c r="E6776">
        <f t="shared" si="316"/>
        <v>0</v>
      </c>
      <c r="F6776">
        <f t="shared" si="317"/>
        <v>0.34235354999999995</v>
      </c>
    </row>
    <row r="6777" spans="1:6" x14ac:dyDescent="0.25">
      <c r="A6777">
        <v>6768</v>
      </c>
      <c r="B6777">
        <f>'Założenia i wyniki'!$E$6*Znorm.Profile!B6777*((100-(24*'Założenia i wyniki'!$E$9))/100)</f>
        <v>0</v>
      </c>
      <c r="C6777">
        <f>'Założenia i wyniki'!$E$8*Znorm.Profile!C6777*(1+'Założenia i wyniki'!$E$10/100)^24</f>
        <v>0.26367180000000001</v>
      </c>
      <c r="D6777">
        <f t="shared" si="315"/>
        <v>0</v>
      </c>
      <c r="E6777">
        <f t="shared" si="316"/>
        <v>0</v>
      </c>
      <c r="F6777">
        <f t="shared" si="317"/>
        <v>0.26367180000000001</v>
      </c>
    </row>
    <row r="6778" spans="1:6" x14ac:dyDescent="0.25">
      <c r="A6778">
        <v>6769</v>
      </c>
      <c r="B6778">
        <f>'Założenia i wyniki'!$E$6*Znorm.Profile!B6778*((100-(24*'Założenia i wyniki'!$E$9))/100)</f>
        <v>0</v>
      </c>
      <c r="C6778">
        <f>'Założenia i wyniki'!$E$8*Znorm.Profile!C6778*(1+'Założenia i wyniki'!$E$10/100)^24</f>
        <v>0.23034304999999997</v>
      </c>
      <c r="D6778">
        <f t="shared" si="315"/>
        <v>0</v>
      </c>
      <c r="E6778">
        <f t="shared" si="316"/>
        <v>0</v>
      </c>
      <c r="F6778">
        <f t="shared" si="317"/>
        <v>0.23034304999999997</v>
      </c>
    </row>
    <row r="6779" spans="1:6" x14ac:dyDescent="0.25">
      <c r="A6779">
        <v>6770</v>
      </c>
      <c r="B6779">
        <f>'Założenia i wyniki'!$E$6*Znorm.Profile!B6779*((100-(24*'Założenia i wyniki'!$E$9))/100)</f>
        <v>0</v>
      </c>
      <c r="C6779">
        <f>'Założenia i wyniki'!$E$8*Znorm.Profile!C6779*(1+'Założenia i wyniki'!$E$10/100)^24</f>
        <v>0.21534205000000001</v>
      </c>
      <c r="D6779">
        <f t="shared" si="315"/>
        <v>0</v>
      </c>
      <c r="E6779">
        <f t="shared" si="316"/>
        <v>0</v>
      </c>
      <c r="F6779">
        <f t="shared" si="317"/>
        <v>0.21534205000000001</v>
      </c>
    </row>
    <row r="6780" spans="1:6" x14ac:dyDescent="0.25">
      <c r="A6780">
        <v>6771</v>
      </c>
      <c r="B6780">
        <f>'Założenia i wyniki'!$E$6*Znorm.Profile!B6780*((100-(24*'Założenia i wyniki'!$E$9))/100)</f>
        <v>0</v>
      </c>
      <c r="C6780">
        <f>'Założenia i wyniki'!$E$8*Znorm.Profile!C6780*(1+'Założenia i wyniki'!$E$10/100)^24</f>
        <v>0.21179165000000003</v>
      </c>
      <c r="D6780">
        <f t="shared" si="315"/>
        <v>0</v>
      </c>
      <c r="E6780">
        <f t="shared" si="316"/>
        <v>0</v>
      </c>
      <c r="F6780">
        <f t="shared" si="317"/>
        <v>0.21179165000000003</v>
      </c>
    </row>
    <row r="6781" spans="1:6" x14ac:dyDescent="0.25">
      <c r="A6781">
        <v>6772</v>
      </c>
      <c r="B6781">
        <f>'Założenia i wyniki'!$E$6*Znorm.Profile!B6781*((100-(24*'Założenia i wyniki'!$E$9))/100)</f>
        <v>0</v>
      </c>
      <c r="C6781">
        <f>'Założenia i wyniki'!$E$8*Znorm.Profile!C6781*(1+'Założenia i wyniki'!$E$10/100)^24</f>
        <v>0.2282854</v>
      </c>
      <c r="D6781">
        <f t="shared" si="315"/>
        <v>0</v>
      </c>
      <c r="E6781">
        <f t="shared" si="316"/>
        <v>0</v>
      </c>
      <c r="F6781">
        <f t="shared" si="317"/>
        <v>0.2282854</v>
      </c>
    </row>
    <row r="6782" spans="1:6" x14ac:dyDescent="0.25">
      <c r="A6782">
        <v>6773</v>
      </c>
      <c r="B6782">
        <f>'Założenia i wyniki'!$E$6*Znorm.Profile!B6782*((100-(24*'Założenia i wyniki'!$E$9))/100)</f>
        <v>0</v>
      </c>
      <c r="C6782">
        <f>'Założenia i wyniki'!$E$8*Znorm.Profile!C6782*(1+'Założenia i wyniki'!$E$10/100)^24</f>
        <v>0.25615064999999998</v>
      </c>
      <c r="D6782">
        <f t="shared" si="315"/>
        <v>0</v>
      </c>
      <c r="E6782">
        <f t="shared" si="316"/>
        <v>0</v>
      </c>
      <c r="F6782">
        <f t="shared" si="317"/>
        <v>0.25615064999999998</v>
      </c>
    </row>
    <row r="6783" spans="1:6" x14ac:dyDescent="0.25">
      <c r="A6783">
        <v>6774</v>
      </c>
      <c r="B6783">
        <f>'Założenia i wyniki'!$E$6*Znorm.Profile!B6783*((100-(24*'Założenia i wyniki'!$E$9))/100)</f>
        <v>0</v>
      </c>
      <c r="C6783">
        <f>'Założenia i wyniki'!$E$8*Znorm.Profile!C6783*(1+'Założenia i wyniki'!$E$10/100)^24</f>
        <v>0.31389994999999998</v>
      </c>
      <c r="D6783">
        <f t="shared" si="315"/>
        <v>0</v>
      </c>
      <c r="E6783">
        <f t="shared" si="316"/>
        <v>0</v>
      </c>
      <c r="F6783">
        <f t="shared" si="317"/>
        <v>0.31389994999999998</v>
      </c>
    </row>
    <row r="6784" spans="1:6" x14ac:dyDescent="0.25">
      <c r="A6784">
        <v>6775</v>
      </c>
      <c r="B6784">
        <f>'Założenia i wyniki'!$E$6*Znorm.Profile!B6784*((100-(24*'Założenia i wyniki'!$E$9))/100)</f>
        <v>8.8567471698113201E-2</v>
      </c>
      <c r="C6784">
        <f>'Założenia i wyniki'!$E$8*Znorm.Profile!C6784*(1+'Założenia i wyniki'!$E$10/100)^24</f>
        <v>0.37664095000000003</v>
      </c>
      <c r="D6784">
        <f t="shared" si="315"/>
        <v>8.8567471698113201E-2</v>
      </c>
      <c r="E6784">
        <f t="shared" si="316"/>
        <v>0</v>
      </c>
      <c r="F6784">
        <f t="shared" si="317"/>
        <v>0.28807347830188684</v>
      </c>
    </row>
    <row r="6785" spans="1:6" x14ac:dyDescent="0.25">
      <c r="A6785">
        <v>6776</v>
      </c>
      <c r="B6785">
        <f>'Założenia i wyniki'!$E$6*Znorm.Profile!B6785*((100-(24*'Założenia i wyniki'!$E$9))/100)</f>
        <v>0.51264550943396225</v>
      </c>
      <c r="C6785">
        <f>'Założenia i wyniki'!$E$8*Znorm.Profile!C6785*(1+'Założenia i wyniki'!$E$10/100)^24</f>
        <v>0.44555384999999997</v>
      </c>
      <c r="D6785">
        <f t="shared" si="315"/>
        <v>0.44555384999999997</v>
      </c>
      <c r="E6785">
        <f t="shared" si="316"/>
        <v>6.7091659433962281E-2</v>
      </c>
      <c r="F6785">
        <f t="shared" si="317"/>
        <v>0</v>
      </c>
    </row>
    <row r="6786" spans="1:6" x14ac:dyDescent="0.25">
      <c r="A6786">
        <v>6777</v>
      </c>
      <c r="B6786">
        <f>'Założenia i wyniki'!$E$6*Znorm.Profile!B6786*((100-(24*'Założenia i wyniki'!$E$9))/100)</f>
        <v>1.0757833962264149</v>
      </c>
      <c r="C6786">
        <f>'Założenia i wyniki'!$E$8*Znorm.Profile!C6786*(1+'Założenia i wyniki'!$E$10/100)^24</f>
        <v>0.48484834999999998</v>
      </c>
      <c r="D6786">
        <f t="shared" si="315"/>
        <v>0.48484834999999998</v>
      </c>
      <c r="E6786">
        <f t="shared" si="316"/>
        <v>0.59093504622641491</v>
      </c>
      <c r="F6786">
        <f t="shared" si="317"/>
        <v>0</v>
      </c>
    </row>
    <row r="6787" spans="1:6" x14ac:dyDescent="0.25">
      <c r="A6787">
        <v>6778</v>
      </c>
      <c r="B6787">
        <f>'Założenia i wyniki'!$E$6*Znorm.Profile!B6787*((100-(24*'Założenia i wyniki'!$E$9))/100)</f>
        <v>1.4836709433962263</v>
      </c>
      <c r="C6787">
        <f>'Założenia i wyniki'!$E$8*Znorm.Profile!C6787*(1+'Założenia i wyniki'!$E$10/100)^24</f>
        <v>0.50023434999999994</v>
      </c>
      <c r="D6787">
        <f t="shared" si="315"/>
        <v>0.50023434999999994</v>
      </c>
      <c r="E6787">
        <f t="shared" si="316"/>
        <v>0.98343659339622636</v>
      </c>
      <c r="F6787">
        <f t="shared" si="317"/>
        <v>0</v>
      </c>
    </row>
    <row r="6788" spans="1:6" x14ac:dyDescent="0.25">
      <c r="A6788">
        <v>6779</v>
      </c>
      <c r="B6788">
        <f>'Założenia i wyniki'!$E$6*Znorm.Profile!B6788*((100-(24*'Założenia i wyniki'!$E$9))/100)</f>
        <v>1.6861283018867921</v>
      </c>
      <c r="C6788">
        <f>'Założenia i wyniki'!$E$8*Znorm.Profile!C6788*(1+'Założenia i wyniki'!$E$10/100)^24</f>
        <v>0.50549834999999999</v>
      </c>
      <c r="D6788">
        <f t="shared" si="315"/>
        <v>0.50549834999999999</v>
      </c>
      <c r="E6788">
        <f t="shared" si="316"/>
        <v>1.1806299518867922</v>
      </c>
      <c r="F6788">
        <f t="shared" si="317"/>
        <v>0</v>
      </c>
    </row>
    <row r="6789" spans="1:6" x14ac:dyDescent="0.25">
      <c r="A6789">
        <v>6780</v>
      </c>
      <c r="B6789">
        <f>'Założenia i wyniki'!$E$6*Znorm.Profile!B6789*((100-(24*'Założenia i wyniki'!$E$9))/100)</f>
        <v>1.7349132075471694</v>
      </c>
      <c r="C6789">
        <f>'Założenia i wyniki'!$E$8*Znorm.Profile!C6789*(1+'Założenia i wyniki'!$E$10/100)^24</f>
        <v>0.49981294999999998</v>
      </c>
      <c r="D6789">
        <f t="shared" si="315"/>
        <v>0.49981294999999998</v>
      </c>
      <c r="E6789">
        <f t="shared" si="316"/>
        <v>1.2351002575471695</v>
      </c>
      <c r="F6789">
        <f t="shared" si="317"/>
        <v>0</v>
      </c>
    </row>
    <row r="6790" spans="1:6" x14ac:dyDescent="0.25">
      <c r="A6790">
        <v>6781</v>
      </c>
      <c r="B6790">
        <f>'Założenia i wyniki'!$E$6*Znorm.Profile!B6790*((100-(24*'Założenia i wyniki'!$E$9))/100)</f>
        <v>1.5949615094339622</v>
      </c>
      <c r="C6790">
        <f>'Założenia i wyniki'!$E$8*Znorm.Profile!C6790*(1+'Założenia i wyniki'!$E$10/100)^24</f>
        <v>0.50503354999999994</v>
      </c>
      <c r="D6790">
        <f t="shared" si="315"/>
        <v>0.50503354999999994</v>
      </c>
      <c r="E6790">
        <f t="shared" si="316"/>
        <v>1.0899279594339624</v>
      </c>
      <c r="F6790">
        <f t="shared" si="317"/>
        <v>0</v>
      </c>
    </row>
    <row r="6791" spans="1:6" x14ac:dyDescent="0.25">
      <c r="A6791">
        <v>6782</v>
      </c>
      <c r="B6791">
        <f>'Założenia i wyniki'!$E$6*Znorm.Profile!B6791*((100-(24*'Założenia i wyniki'!$E$9))/100)</f>
        <v>1.2463781132075469</v>
      </c>
      <c r="C6791">
        <f>'Założenia i wyniki'!$E$8*Znorm.Profile!C6791*(1+'Założenia i wyniki'!$E$10/100)^24</f>
        <v>0.49825825000000001</v>
      </c>
      <c r="D6791">
        <f t="shared" si="315"/>
        <v>0.49825825000000001</v>
      </c>
      <c r="E6791">
        <f t="shared" si="316"/>
        <v>0.74811986320754686</v>
      </c>
      <c r="F6791">
        <f t="shared" si="317"/>
        <v>0</v>
      </c>
    </row>
    <row r="6792" spans="1:6" x14ac:dyDescent="0.25">
      <c r="A6792">
        <v>6783</v>
      </c>
      <c r="B6792">
        <f>'Założenia i wyniki'!$E$6*Znorm.Profile!B6792*((100-(24*'Założenia i wyniki'!$E$9))/100)</f>
        <v>0.93377358490566031</v>
      </c>
      <c r="C6792">
        <f>'Założenia i wyniki'!$E$8*Znorm.Profile!C6792*(1+'Założenia i wyniki'!$E$10/100)^24</f>
        <v>0.49561329999999998</v>
      </c>
      <c r="D6792">
        <f t="shared" si="315"/>
        <v>0.49561329999999998</v>
      </c>
      <c r="E6792">
        <f t="shared" si="316"/>
        <v>0.43816028490566034</v>
      </c>
      <c r="F6792">
        <f t="shared" si="317"/>
        <v>0</v>
      </c>
    </row>
    <row r="6793" spans="1:6" x14ac:dyDescent="0.25">
      <c r="A6793">
        <v>6784</v>
      </c>
      <c r="B6793">
        <f>'Założenia i wyniki'!$E$6*Znorm.Profile!B6793*((100-(24*'Założenia i wyniki'!$E$9))/100)</f>
        <v>0.38924256603773577</v>
      </c>
      <c r="C6793">
        <f>'Założenia i wyniki'!$E$8*Znorm.Profile!C6793*(1+'Założenia i wyniki'!$E$10/100)^24</f>
        <v>0.5120191999999999</v>
      </c>
      <c r="D6793">
        <f t="shared" si="315"/>
        <v>0.38924256603773577</v>
      </c>
      <c r="E6793">
        <f t="shared" si="316"/>
        <v>0</v>
      </c>
      <c r="F6793">
        <f t="shared" si="317"/>
        <v>0.12277663396226413</v>
      </c>
    </row>
    <row r="6794" spans="1:6" x14ac:dyDescent="0.25">
      <c r="A6794">
        <v>6785</v>
      </c>
      <c r="B6794">
        <f>'Założenia i wyniki'!$E$6*Znorm.Profile!B6794*((100-(24*'Założenia i wyniki'!$E$9))/100)</f>
        <v>1.3771064150943394E-2</v>
      </c>
      <c r="C6794">
        <f>'Założenia i wyniki'!$E$8*Znorm.Profile!C6794*(1+'Założenia i wyniki'!$E$10/100)^24</f>
        <v>0.54327734999999999</v>
      </c>
      <c r="D6794">
        <f t="shared" si="315"/>
        <v>1.3771064150943394E-2</v>
      </c>
      <c r="E6794">
        <f t="shared" si="316"/>
        <v>0</v>
      </c>
      <c r="F6794">
        <f t="shared" si="317"/>
        <v>0.52950628584905657</v>
      </c>
    </row>
    <row r="6795" spans="1:6" x14ac:dyDescent="0.25">
      <c r="A6795">
        <v>6786</v>
      </c>
      <c r="B6795">
        <f>'Założenia i wyniki'!$E$6*Znorm.Profile!B6795*((100-(24*'Założenia i wyniki'!$E$9))/100)</f>
        <v>0</v>
      </c>
      <c r="C6795">
        <f>'Założenia i wyniki'!$E$8*Znorm.Profile!C6795*(1+'Założenia i wyniki'!$E$10/100)^24</f>
        <v>0.60091359999999994</v>
      </c>
      <c r="D6795">
        <f t="shared" ref="D6795:D6858" si="318">IF(B6795&lt;=C6795,B6795,C6795)</f>
        <v>0</v>
      </c>
      <c r="E6795">
        <f t="shared" ref="E6795:E6858" si="319">IF(B6795&gt;C6795,B6795-C6795,0)</f>
        <v>0</v>
      </c>
      <c r="F6795">
        <f t="shared" ref="F6795:F6858" si="320">IF(B6795&lt;C6795,C6795-B6795,0)</f>
        <v>0.60091359999999994</v>
      </c>
    </row>
    <row r="6796" spans="1:6" x14ac:dyDescent="0.25">
      <c r="A6796">
        <v>6787</v>
      </c>
      <c r="B6796">
        <f>'Założenia i wyniki'!$E$6*Znorm.Profile!B6796*((100-(24*'Założenia i wyniki'!$E$9))/100)</f>
        <v>0</v>
      </c>
      <c r="C6796">
        <f>'Założenia i wyniki'!$E$8*Znorm.Profile!C6796*(1+'Założenia i wyniki'!$E$10/100)^24</f>
        <v>0.61871039999999999</v>
      </c>
      <c r="D6796">
        <f t="shared" si="318"/>
        <v>0</v>
      </c>
      <c r="E6796">
        <f t="shared" si="319"/>
        <v>0</v>
      </c>
      <c r="F6796">
        <f t="shared" si="320"/>
        <v>0.61871039999999999</v>
      </c>
    </row>
    <row r="6797" spans="1:6" x14ac:dyDescent="0.25">
      <c r="A6797">
        <v>6788</v>
      </c>
      <c r="B6797">
        <f>'Założenia i wyniki'!$E$6*Znorm.Profile!B6797*((100-(24*'Założenia i wyniki'!$E$9))/100)</f>
        <v>0</v>
      </c>
      <c r="C6797">
        <f>'Założenia i wyniki'!$E$8*Znorm.Profile!C6797*(1+'Założenia i wyniki'!$E$10/100)^24</f>
        <v>0.57202635000000002</v>
      </c>
      <c r="D6797">
        <f t="shared" si="318"/>
        <v>0</v>
      </c>
      <c r="E6797">
        <f t="shared" si="319"/>
        <v>0</v>
      </c>
      <c r="F6797">
        <f t="shared" si="320"/>
        <v>0.57202635000000002</v>
      </c>
    </row>
    <row r="6798" spans="1:6" x14ac:dyDescent="0.25">
      <c r="A6798">
        <v>6789</v>
      </c>
      <c r="B6798">
        <f>'Założenia i wyniki'!$E$6*Znorm.Profile!B6798*((100-(24*'Założenia i wyniki'!$E$9))/100)</f>
        <v>0</v>
      </c>
      <c r="C6798">
        <f>'Założenia i wyniki'!$E$8*Znorm.Profile!C6798*(1+'Założenia i wyniki'!$E$10/100)^24</f>
        <v>0.51130520000000002</v>
      </c>
      <c r="D6798">
        <f t="shared" si="318"/>
        <v>0</v>
      </c>
      <c r="E6798">
        <f t="shared" si="319"/>
        <v>0</v>
      </c>
      <c r="F6798">
        <f t="shared" si="320"/>
        <v>0.51130520000000002</v>
      </c>
    </row>
    <row r="6799" spans="1:6" x14ac:dyDescent="0.25">
      <c r="A6799">
        <v>6790</v>
      </c>
      <c r="B6799">
        <f>'Założenia i wyniki'!$E$6*Znorm.Profile!B6799*((100-(24*'Założenia i wyniki'!$E$9))/100)</f>
        <v>0</v>
      </c>
      <c r="C6799">
        <f>'Założenia i wyniki'!$E$8*Znorm.Profile!C6799*(1+'Założenia i wyniki'!$E$10/100)^24</f>
        <v>0.42836744999999998</v>
      </c>
      <c r="D6799">
        <f t="shared" si="318"/>
        <v>0</v>
      </c>
      <c r="E6799">
        <f t="shared" si="319"/>
        <v>0</v>
      </c>
      <c r="F6799">
        <f t="shared" si="320"/>
        <v>0.42836744999999998</v>
      </c>
    </row>
    <row r="6800" spans="1:6" x14ac:dyDescent="0.25">
      <c r="A6800">
        <v>6791</v>
      </c>
      <c r="B6800">
        <f>'Założenia i wyniki'!$E$6*Znorm.Profile!B6800*((100-(24*'Założenia i wyniki'!$E$9))/100)</f>
        <v>0</v>
      </c>
      <c r="C6800">
        <f>'Założenia i wyniki'!$E$8*Znorm.Profile!C6800*(1+'Założenia i wyniki'!$E$10/100)^24</f>
        <v>0.35234009999999999</v>
      </c>
      <c r="D6800">
        <f t="shared" si="318"/>
        <v>0</v>
      </c>
      <c r="E6800">
        <f t="shared" si="319"/>
        <v>0</v>
      </c>
      <c r="F6800">
        <f t="shared" si="320"/>
        <v>0.35234009999999999</v>
      </c>
    </row>
    <row r="6801" spans="1:6" x14ac:dyDescent="0.25">
      <c r="A6801">
        <v>6792</v>
      </c>
      <c r="B6801">
        <f>'Założenia i wyniki'!$E$6*Znorm.Profile!B6801*((100-(24*'Założenia i wyniki'!$E$9))/100)</f>
        <v>0</v>
      </c>
      <c r="C6801">
        <f>'Założenia i wyniki'!$E$8*Znorm.Profile!C6801*(1+'Założenia i wyniki'!$E$10/100)^24</f>
        <v>0.28891555000000002</v>
      </c>
      <c r="D6801">
        <f t="shared" si="318"/>
        <v>0</v>
      </c>
      <c r="E6801">
        <f t="shared" si="319"/>
        <v>0</v>
      </c>
      <c r="F6801">
        <f t="shared" si="320"/>
        <v>0.28891555000000002</v>
      </c>
    </row>
    <row r="6802" spans="1:6" x14ac:dyDescent="0.25">
      <c r="A6802">
        <v>6793</v>
      </c>
      <c r="B6802">
        <f>'Założenia i wyniki'!$E$6*Znorm.Profile!B6802*((100-(24*'Założenia i wyniki'!$E$9))/100)</f>
        <v>0</v>
      </c>
      <c r="C6802">
        <f>'Założenia i wyniki'!$E$8*Znorm.Profile!C6802*(1+'Założenia i wyniki'!$E$10/100)^24</f>
        <v>0.24642239999999996</v>
      </c>
      <c r="D6802">
        <f t="shared" si="318"/>
        <v>0</v>
      </c>
      <c r="E6802">
        <f t="shared" si="319"/>
        <v>0</v>
      </c>
      <c r="F6802">
        <f t="shared" si="320"/>
        <v>0.24642239999999996</v>
      </c>
    </row>
    <row r="6803" spans="1:6" x14ac:dyDescent="0.25">
      <c r="A6803">
        <v>6794</v>
      </c>
      <c r="B6803">
        <f>'Założenia i wyniki'!$E$6*Znorm.Profile!B6803*((100-(24*'Założenia i wyniki'!$E$9))/100)</f>
        <v>0</v>
      </c>
      <c r="C6803">
        <f>'Założenia i wyniki'!$E$8*Znorm.Profile!C6803*(1+'Założenia i wyniki'!$E$10/100)^24</f>
        <v>0.22452394999999997</v>
      </c>
      <c r="D6803">
        <f t="shared" si="318"/>
        <v>0</v>
      </c>
      <c r="E6803">
        <f t="shared" si="319"/>
        <v>0</v>
      </c>
      <c r="F6803">
        <f t="shared" si="320"/>
        <v>0.22452394999999997</v>
      </c>
    </row>
    <row r="6804" spans="1:6" x14ac:dyDescent="0.25">
      <c r="A6804">
        <v>6795</v>
      </c>
      <c r="B6804">
        <f>'Założenia i wyniki'!$E$6*Znorm.Profile!B6804*((100-(24*'Założenia i wyniki'!$E$9))/100)</f>
        <v>0</v>
      </c>
      <c r="C6804">
        <f>'Założenia i wyniki'!$E$8*Znorm.Profile!C6804*(1+'Założenia i wyniki'!$E$10/100)^24</f>
        <v>0.22032185000000001</v>
      </c>
      <c r="D6804">
        <f t="shared" si="318"/>
        <v>0</v>
      </c>
      <c r="E6804">
        <f t="shared" si="319"/>
        <v>0</v>
      </c>
      <c r="F6804">
        <f t="shared" si="320"/>
        <v>0.22032185000000001</v>
      </c>
    </row>
    <row r="6805" spans="1:6" x14ac:dyDescent="0.25">
      <c r="A6805">
        <v>6796</v>
      </c>
      <c r="B6805">
        <f>'Założenia i wyniki'!$E$6*Znorm.Profile!B6805*((100-(24*'Założenia i wyniki'!$E$9))/100)</f>
        <v>0</v>
      </c>
      <c r="C6805">
        <f>'Założenia i wyniki'!$E$8*Znorm.Profile!C6805*(1+'Założenia i wyniki'!$E$10/100)^24</f>
        <v>0.22456245000000002</v>
      </c>
      <c r="D6805">
        <f t="shared" si="318"/>
        <v>0</v>
      </c>
      <c r="E6805">
        <f t="shared" si="319"/>
        <v>0</v>
      </c>
      <c r="F6805">
        <f t="shared" si="320"/>
        <v>0.22456245000000002</v>
      </c>
    </row>
    <row r="6806" spans="1:6" x14ac:dyDescent="0.25">
      <c r="A6806">
        <v>6797</v>
      </c>
      <c r="B6806">
        <f>'Założenia i wyniki'!$E$6*Znorm.Profile!B6806*((100-(24*'Założenia i wyniki'!$E$9))/100)</f>
        <v>0</v>
      </c>
      <c r="C6806">
        <f>'Założenia i wyniki'!$E$8*Znorm.Profile!C6806*(1+'Założenia i wyniki'!$E$10/100)^24</f>
        <v>0.25410105000000005</v>
      </c>
      <c r="D6806">
        <f t="shared" si="318"/>
        <v>0</v>
      </c>
      <c r="E6806">
        <f t="shared" si="319"/>
        <v>0</v>
      </c>
      <c r="F6806">
        <f t="shared" si="320"/>
        <v>0.25410105000000005</v>
      </c>
    </row>
    <row r="6807" spans="1:6" x14ac:dyDescent="0.25">
      <c r="A6807">
        <v>6798</v>
      </c>
      <c r="B6807">
        <f>'Założenia i wyniki'!$E$6*Znorm.Profile!B6807*((100-(24*'Założenia i wyniki'!$E$9))/100)</f>
        <v>0</v>
      </c>
      <c r="C6807">
        <f>'Założenia i wyniki'!$E$8*Znorm.Profile!C6807*(1+'Założenia i wyniki'!$E$10/100)^24</f>
        <v>0.29602265000000005</v>
      </c>
      <c r="D6807">
        <f t="shared" si="318"/>
        <v>0</v>
      </c>
      <c r="E6807">
        <f t="shared" si="319"/>
        <v>0</v>
      </c>
      <c r="F6807">
        <f t="shared" si="320"/>
        <v>0.29602265000000005</v>
      </c>
    </row>
    <row r="6808" spans="1:6" x14ac:dyDescent="0.25">
      <c r="A6808">
        <v>6799</v>
      </c>
      <c r="B6808">
        <f>'Założenia i wyniki'!$E$6*Znorm.Profile!B6808*((100-(24*'Założenia i wyniki'!$E$9))/100)</f>
        <v>8.2804754716981122E-2</v>
      </c>
      <c r="C6808">
        <f>'Założenia i wyniki'!$E$8*Znorm.Profile!C6808*(1+'Założenia i wyniki'!$E$10/100)^24</f>
        <v>0.35934429999999995</v>
      </c>
      <c r="D6808">
        <f t="shared" si="318"/>
        <v>8.2804754716981122E-2</v>
      </c>
      <c r="E6808">
        <f t="shared" si="319"/>
        <v>0</v>
      </c>
      <c r="F6808">
        <f t="shared" si="320"/>
        <v>0.27653954528301883</v>
      </c>
    </row>
    <row r="6809" spans="1:6" x14ac:dyDescent="0.25">
      <c r="A6809">
        <v>6800</v>
      </c>
      <c r="B6809">
        <f>'Założenia i wyniki'!$E$6*Znorm.Profile!B6809*((100-(24*'Założenia i wyniki'!$E$9))/100)</f>
        <v>0.51708188679245282</v>
      </c>
      <c r="C6809">
        <f>'Założenia i wyniki'!$E$8*Znorm.Profile!C6809*(1+'Założenia i wyniki'!$E$10/100)^24</f>
        <v>0.42702764999999998</v>
      </c>
      <c r="D6809">
        <f t="shared" si="318"/>
        <v>0.42702764999999998</v>
      </c>
      <c r="E6809">
        <f t="shared" si="319"/>
        <v>9.0054236792452835E-2</v>
      </c>
      <c r="F6809">
        <f t="shared" si="320"/>
        <v>0</v>
      </c>
    </row>
    <row r="6810" spans="1:6" x14ac:dyDescent="0.25">
      <c r="A6810">
        <v>6801</v>
      </c>
      <c r="B6810">
        <f>'Założenia i wyniki'!$E$6*Znorm.Profile!B6810*((100-(24*'Założenia i wyniki'!$E$9))/100)</f>
        <v>1.1004045283018866</v>
      </c>
      <c r="C6810">
        <f>'Założenia i wyniki'!$E$8*Znorm.Profile!C6810*(1+'Założenia i wyniki'!$E$10/100)^24</f>
        <v>0.48273050000000001</v>
      </c>
      <c r="D6810">
        <f t="shared" si="318"/>
        <v>0.48273050000000001</v>
      </c>
      <c r="E6810">
        <f t="shared" si="319"/>
        <v>0.61767402830188667</v>
      </c>
      <c r="F6810">
        <f t="shared" si="320"/>
        <v>0</v>
      </c>
    </row>
    <row r="6811" spans="1:6" x14ac:dyDescent="0.25">
      <c r="A6811">
        <v>6802</v>
      </c>
      <c r="B6811">
        <f>'Założenia i wyniki'!$E$6*Znorm.Profile!B6811*((100-(24*'Założenia i wyniki'!$E$9))/100)</f>
        <v>1.5132467924528301</v>
      </c>
      <c r="C6811">
        <f>'Założenia i wyniki'!$E$8*Znorm.Profile!C6811*(1+'Założenia i wyniki'!$E$10/100)^24</f>
        <v>0.5065147499999999</v>
      </c>
      <c r="D6811">
        <f t="shared" si="318"/>
        <v>0.5065147499999999</v>
      </c>
      <c r="E6811">
        <f t="shared" si="319"/>
        <v>1.0067320424528301</v>
      </c>
      <c r="F6811">
        <f t="shared" si="320"/>
        <v>0</v>
      </c>
    </row>
    <row r="6812" spans="1:6" x14ac:dyDescent="0.25">
      <c r="A6812">
        <v>6803</v>
      </c>
      <c r="B6812">
        <f>'Założenia i wyniki'!$E$6*Znorm.Profile!B6812*((100-(24*'Założenia i wyniki'!$E$9))/100)</f>
        <v>1.7109018867924528</v>
      </c>
      <c r="C6812">
        <f>'Założenia i wyniki'!$E$8*Znorm.Profile!C6812*(1+'Założenia i wyniki'!$E$10/100)^24</f>
        <v>0.50924930000000002</v>
      </c>
      <c r="D6812">
        <f t="shared" si="318"/>
        <v>0.50924930000000002</v>
      </c>
      <c r="E6812">
        <f t="shared" si="319"/>
        <v>1.2016525867924528</v>
      </c>
      <c r="F6812">
        <f t="shared" si="320"/>
        <v>0</v>
      </c>
    </row>
    <row r="6813" spans="1:6" x14ac:dyDescent="0.25">
      <c r="A6813">
        <v>6804</v>
      </c>
      <c r="B6813">
        <f>'Założenia i wyniki'!$E$6*Znorm.Profile!B6813*((100-(24*'Założenia i wyniki'!$E$9))/100)</f>
        <v>1.7728739622641509</v>
      </c>
      <c r="C6813">
        <f>'Założenia i wyniki'!$E$8*Znorm.Profile!C6813*(1+'Założenia i wyniki'!$E$10/100)^24</f>
        <v>0.4959962</v>
      </c>
      <c r="D6813">
        <f t="shared" si="318"/>
        <v>0.4959962</v>
      </c>
      <c r="E6813">
        <f t="shared" si="319"/>
        <v>1.276877762264151</v>
      </c>
      <c r="F6813">
        <f t="shared" si="320"/>
        <v>0</v>
      </c>
    </row>
    <row r="6814" spans="1:6" x14ac:dyDescent="0.25">
      <c r="A6814">
        <v>6805</v>
      </c>
      <c r="B6814">
        <f>'Założenia i wyniki'!$E$6*Znorm.Profile!B6814*((100-(24*'Założenia i wyniki'!$E$9))/100)</f>
        <v>1.6006022641509434</v>
      </c>
      <c r="C6814">
        <f>'Założenia i wyniki'!$E$8*Znorm.Profile!C6814*(1+'Założenia i wyniki'!$E$10/100)^24</f>
        <v>0.47552890000000003</v>
      </c>
      <c r="D6814">
        <f t="shared" si="318"/>
        <v>0.47552890000000003</v>
      </c>
      <c r="E6814">
        <f t="shared" si="319"/>
        <v>1.1250733641509434</v>
      </c>
      <c r="F6814">
        <f t="shared" si="320"/>
        <v>0</v>
      </c>
    </row>
    <row r="6815" spans="1:6" x14ac:dyDescent="0.25">
      <c r="A6815">
        <v>6806</v>
      </c>
      <c r="B6815">
        <f>'Założenia i wyniki'!$E$6*Znorm.Profile!B6815*((100-(24*'Założenia i wyniki'!$E$9))/100)</f>
        <v>1.2411947169811319</v>
      </c>
      <c r="C6815">
        <f>'Założenia i wyniki'!$E$8*Znorm.Profile!C6815*(1+'Założenia i wyniki'!$E$10/100)^24</f>
        <v>0.4432064</v>
      </c>
      <c r="D6815">
        <f t="shared" si="318"/>
        <v>0.4432064</v>
      </c>
      <c r="E6815">
        <f t="shared" si="319"/>
        <v>0.79798831698113193</v>
      </c>
      <c r="F6815">
        <f t="shared" si="320"/>
        <v>0</v>
      </c>
    </row>
    <row r="6816" spans="1:6" x14ac:dyDescent="0.25">
      <c r="A6816">
        <v>6807</v>
      </c>
      <c r="B6816">
        <f>'Założenia i wyniki'!$E$6*Znorm.Profile!B6816*((100-(24*'Założenia i wyniki'!$E$9))/100)</f>
        <v>0.89489811320754697</v>
      </c>
      <c r="C6816">
        <f>'Założenia i wyniki'!$E$8*Znorm.Profile!C6816*(1+'Założenia i wyniki'!$E$10/100)^24</f>
        <v>0.42537775</v>
      </c>
      <c r="D6816">
        <f t="shared" si="318"/>
        <v>0.42537775</v>
      </c>
      <c r="E6816">
        <f t="shared" si="319"/>
        <v>0.46952036320754698</v>
      </c>
      <c r="F6816">
        <f t="shared" si="320"/>
        <v>0</v>
      </c>
    </row>
    <row r="6817" spans="1:6" x14ac:dyDescent="0.25">
      <c r="A6817">
        <v>6808</v>
      </c>
      <c r="B6817">
        <f>'Założenia i wyniki'!$E$6*Znorm.Profile!B6817*((100-(24*'Założenia i wyniki'!$E$9))/100)</f>
        <v>0.31971645283018868</v>
      </c>
      <c r="C6817">
        <f>'Założenia i wyniki'!$E$8*Znorm.Profile!C6817*(1+'Założenia i wyniki'!$E$10/100)^24</f>
        <v>0.42754110000000006</v>
      </c>
      <c r="D6817">
        <f t="shared" si="318"/>
        <v>0.31971645283018868</v>
      </c>
      <c r="E6817">
        <f t="shared" si="319"/>
        <v>0</v>
      </c>
      <c r="F6817">
        <f t="shared" si="320"/>
        <v>0.10782464716981138</v>
      </c>
    </row>
    <row r="6818" spans="1:6" x14ac:dyDescent="0.25">
      <c r="A6818">
        <v>6809</v>
      </c>
      <c r="B6818">
        <f>'Założenia i wyniki'!$E$6*Znorm.Profile!B6818*((100-(24*'Założenia i wyniki'!$E$9))/100)</f>
        <v>9.241690566037735E-4</v>
      </c>
      <c r="C6818">
        <f>'Założenia i wyniki'!$E$8*Znorm.Profile!C6818*(1+'Założenia i wyniki'!$E$10/100)^24</f>
        <v>0.47954304999999997</v>
      </c>
      <c r="D6818">
        <f t="shared" si="318"/>
        <v>9.241690566037735E-4</v>
      </c>
      <c r="E6818">
        <f t="shared" si="319"/>
        <v>0</v>
      </c>
      <c r="F6818">
        <f t="shared" si="320"/>
        <v>0.47861888094339622</v>
      </c>
    </row>
    <row r="6819" spans="1:6" x14ac:dyDescent="0.25">
      <c r="A6819">
        <v>6810</v>
      </c>
      <c r="B6819">
        <f>'Założenia i wyniki'!$E$6*Znorm.Profile!B6819*((100-(24*'Założenia i wyniki'!$E$9))/100)</f>
        <v>0</v>
      </c>
      <c r="C6819">
        <f>'Założenia i wyniki'!$E$8*Znorm.Profile!C6819*(1+'Założenia i wyniki'!$E$10/100)^24</f>
        <v>0.56068565000000004</v>
      </c>
      <c r="D6819">
        <f t="shared" si="318"/>
        <v>0</v>
      </c>
      <c r="E6819">
        <f t="shared" si="319"/>
        <v>0</v>
      </c>
      <c r="F6819">
        <f t="shared" si="320"/>
        <v>0.56068565000000004</v>
      </c>
    </row>
    <row r="6820" spans="1:6" x14ac:dyDescent="0.25">
      <c r="A6820">
        <v>6811</v>
      </c>
      <c r="B6820">
        <f>'Założenia i wyniki'!$E$6*Znorm.Profile!B6820*((100-(24*'Założenia i wyniki'!$E$9))/100)</f>
        <v>0</v>
      </c>
      <c r="C6820">
        <f>'Założenia i wyniki'!$E$8*Znorm.Profile!C6820*(1+'Założenia i wyniki'!$E$10/100)^24</f>
        <v>0.58953545000000007</v>
      </c>
      <c r="D6820">
        <f t="shared" si="318"/>
        <v>0</v>
      </c>
      <c r="E6820">
        <f t="shared" si="319"/>
        <v>0</v>
      </c>
      <c r="F6820">
        <f t="shared" si="320"/>
        <v>0.58953545000000007</v>
      </c>
    </row>
    <row r="6821" spans="1:6" x14ac:dyDescent="0.25">
      <c r="A6821">
        <v>6812</v>
      </c>
      <c r="B6821">
        <f>'Założenia i wyniki'!$E$6*Znorm.Profile!B6821*((100-(24*'Założenia i wyniki'!$E$9))/100)</f>
        <v>0</v>
      </c>
      <c r="C6821">
        <f>'Założenia i wyniki'!$E$8*Znorm.Profile!C6821*(1+'Założenia i wyniki'!$E$10/100)^24</f>
        <v>0.56114170000000008</v>
      </c>
      <c r="D6821">
        <f t="shared" si="318"/>
        <v>0</v>
      </c>
      <c r="E6821">
        <f t="shared" si="319"/>
        <v>0</v>
      </c>
      <c r="F6821">
        <f t="shared" si="320"/>
        <v>0.56114170000000008</v>
      </c>
    </row>
    <row r="6822" spans="1:6" x14ac:dyDescent="0.25">
      <c r="A6822">
        <v>6813</v>
      </c>
      <c r="B6822">
        <f>'Założenia i wyniki'!$E$6*Znorm.Profile!B6822*((100-(24*'Założenia i wyniki'!$E$9))/100)</f>
        <v>0</v>
      </c>
      <c r="C6822">
        <f>'Założenia i wyniki'!$E$8*Znorm.Profile!C6822*(1+'Założenia i wyniki'!$E$10/100)^24</f>
        <v>0.49462909999999999</v>
      </c>
      <c r="D6822">
        <f t="shared" si="318"/>
        <v>0</v>
      </c>
      <c r="E6822">
        <f t="shared" si="319"/>
        <v>0</v>
      </c>
      <c r="F6822">
        <f t="shared" si="320"/>
        <v>0.49462909999999999</v>
      </c>
    </row>
    <row r="6823" spans="1:6" x14ac:dyDescent="0.25">
      <c r="A6823">
        <v>6814</v>
      </c>
      <c r="B6823">
        <f>'Założenia i wyniki'!$E$6*Znorm.Profile!B6823*((100-(24*'Założenia i wyniki'!$E$9))/100)</f>
        <v>0</v>
      </c>
      <c r="C6823">
        <f>'Założenia i wyniki'!$E$8*Znorm.Profile!C6823*(1+'Założenia i wyniki'!$E$10/100)^24</f>
        <v>0.40004019999999996</v>
      </c>
      <c r="D6823">
        <f t="shared" si="318"/>
        <v>0</v>
      </c>
      <c r="E6823">
        <f t="shared" si="319"/>
        <v>0</v>
      </c>
      <c r="F6823">
        <f t="shared" si="320"/>
        <v>0.40004019999999996</v>
      </c>
    </row>
    <row r="6824" spans="1:6" x14ac:dyDescent="0.25">
      <c r="A6824">
        <v>6815</v>
      </c>
      <c r="B6824">
        <f>'Założenia i wyniki'!$E$6*Znorm.Profile!B6824*((100-(24*'Założenia i wyniki'!$E$9))/100)</f>
        <v>0</v>
      </c>
      <c r="C6824">
        <f>'Założenia i wyniki'!$E$8*Znorm.Profile!C6824*(1+'Założenia i wyniki'!$E$10/100)^24</f>
        <v>0.31150034999999998</v>
      </c>
      <c r="D6824">
        <f t="shared" si="318"/>
        <v>0</v>
      </c>
      <c r="E6824">
        <f t="shared" si="319"/>
        <v>0</v>
      </c>
      <c r="F6824">
        <f t="shared" si="320"/>
        <v>0.31150034999999998</v>
      </c>
    </row>
    <row r="6825" spans="1:6" x14ac:dyDescent="0.25">
      <c r="A6825">
        <v>6816</v>
      </c>
      <c r="B6825">
        <f>'Założenia i wyniki'!$E$6*Znorm.Profile!B6825*((100-(24*'Założenia i wyniki'!$E$9))/100)</f>
        <v>0</v>
      </c>
      <c r="C6825">
        <f>'Założenia i wyniki'!$E$8*Znorm.Profile!C6825*(1+'Założenia i wyniki'!$E$10/100)^24</f>
        <v>0.25034695000000001</v>
      </c>
      <c r="D6825">
        <f t="shared" si="318"/>
        <v>0</v>
      </c>
      <c r="E6825">
        <f t="shared" si="319"/>
        <v>0</v>
      </c>
      <c r="F6825">
        <f t="shared" si="320"/>
        <v>0.25034695000000001</v>
      </c>
    </row>
    <row r="6826" spans="1:6" x14ac:dyDescent="0.25">
      <c r="A6826">
        <v>6817</v>
      </c>
      <c r="B6826">
        <f>'Założenia i wyniki'!$E$6*Znorm.Profile!B6826*((100-(24*'Założenia i wyniki'!$E$9))/100)</f>
        <v>0</v>
      </c>
      <c r="C6826">
        <f>'Założenia i wyniki'!$E$8*Znorm.Profile!C6826*(1+'Założenia i wyniki'!$E$10/100)^24</f>
        <v>0.22118040000000003</v>
      </c>
      <c r="D6826">
        <f t="shared" si="318"/>
        <v>0</v>
      </c>
      <c r="E6826">
        <f t="shared" si="319"/>
        <v>0</v>
      </c>
      <c r="F6826">
        <f t="shared" si="320"/>
        <v>0.22118040000000003</v>
      </c>
    </row>
    <row r="6827" spans="1:6" x14ac:dyDescent="0.25">
      <c r="A6827">
        <v>6818</v>
      </c>
      <c r="B6827">
        <f>'Założenia i wyniki'!$E$6*Znorm.Profile!B6827*((100-(24*'Założenia i wyniki'!$E$9))/100)</f>
        <v>0</v>
      </c>
      <c r="C6827">
        <f>'Założenia i wyniki'!$E$8*Znorm.Profile!C6827*(1+'Założenia i wyniki'!$E$10/100)^24</f>
        <v>0.20976724999999999</v>
      </c>
      <c r="D6827">
        <f t="shared" si="318"/>
        <v>0</v>
      </c>
      <c r="E6827">
        <f t="shared" si="319"/>
        <v>0</v>
      </c>
      <c r="F6827">
        <f t="shared" si="320"/>
        <v>0.20976724999999999</v>
      </c>
    </row>
    <row r="6828" spans="1:6" x14ac:dyDescent="0.25">
      <c r="A6828">
        <v>6819</v>
      </c>
      <c r="B6828">
        <f>'Założenia i wyniki'!$E$6*Znorm.Profile!B6828*((100-(24*'Założenia i wyniki'!$E$9))/100)</f>
        <v>0</v>
      </c>
      <c r="C6828">
        <f>'Założenia i wyniki'!$E$8*Znorm.Profile!C6828*(1+'Założenia i wyniki'!$E$10/100)^24</f>
        <v>0.21157219999999999</v>
      </c>
      <c r="D6828">
        <f t="shared" si="318"/>
        <v>0</v>
      </c>
      <c r="E6828">
        <f t="shared" si="319"/>
        <v>0</v>
      </c>
      <c r="F6828">
        <f t="shared" si="320"/>
        <v>0.21157219999999999</v>
      </c>
    </row>
    <row r="6829" spans="1:6" x14ac:dyDescent="0.25">
      <c r="A6829">
        <v>6820</v>
      </c>
      <c r="B6829">
        <f>'Założenia i wyniki'!$E$6*Znorm.Profile!B6829*((100-(24*'Założenia i wyniki'!$E$9))/100)</f>
        <v>0</v>
      </c>
      <c r="C6829">
        <f>'Założenia i wyniki'!$E$8*Znorm.Profile!C6829*(1+'Założenia i wyniki'!$E$10/100)^24</f>
        <v>0.23747745000000001</v>
      </c>
      <c r="D6829">
        <f t="shared" si="318"/>
        <v>0</v>
      </c>
      <c r="E6829">
        <f t="shared" si="319"/>
        <v>0</v>
      </c>
      <c r="F6829">
        <f t="shared" si="320"/>
        <v>0.23747745000000001</v>
      </c>
    </row>
    <row r="6830" spans="1:6" x14ac:dyDescent="0.25">
      <c r="A6830">
        <v>6821</v>
      </c>
      <c r="B6830">
        <f>'Założenia i wyniki'!$E$6*Znorm.Profile!B6830*((100-(24*'Założenia i wyniki'!$E$9))/100)</f>
        <v>0</v>
      </c>
      <c r="C6830">
        <f>'Założenia i wyniki'!$E$8*Znorm.Profile!C6830*(1+'Założenia i wyniki'!$E$10/100)^24</f>
        <v>0.29932315000000004</v>
      </c>
      <c r="D6830">
        <f t="shared" si="318"/>
        <v>0</v>
      </c>
      <c r="E6830">
        <f t="shared" si="319"/>
        <v>0</v>
      </c>
      <c r="F6830">
        <f t="shared" si="320"/>
        <v>0.29932315000000004</v>
      </c>
    </row>
    <row r="6831" spans="1:6" x14ac:dyDescent="0.25">
      <c r="A6831">
        <v>6822</v>
      </c>
      <c r="B6831">
        <f>'Założenia i wyniki'!$E$6*Znorm.Profile!B6831*((100-(24*'Założenia i wyniki'!$E$9))/100)</f>
        <v>0</v>
      </c>
      <c r="C6831">
        <f>'Założenia i wyniki'!$E$8*Znorm.Profile!C6831*(1+'Założenia i wyniki'!$E$10/100)^24</f>
        <v>0.38644549999999994</v>
      </c>
      <c r="D6831">
        <f t="shared" si="318"/>
        <v>0</v>
      </c>
      <c r="E6831">
        <f t="shared" si="319"/>
        <v>0</v>
      </c>
      <c r="F6831">
        <f t="shared" si="320"/>
        <v>0.38644549999999994</v>
      </c>
    </row>
    <row r="6832" spans="1:6" x14ac:dyDescent="0.25">
      <c r="A6832">
        <v>6823</v>
      </c>
      <c r="B6832">
        <f>'Założenia i wyniki'!$E$6*Znorm.Profile!B6832*((100-(24*'Założenia i wyniki'!$E$9))/100)</f>
        <v>4.5578822641509427E-2</v>
      </c>
      <c r="C6832">
        <f>'Założenia i wyniki'!$E$8*Znorm.Profile!C6832*(1+'Założenia i wyniki'!$E$10/100)^24</f>
        <v>0.44356164999999997</v>
      </c>
      <c r="D6832">
        <f t="shared" si="318"/>
        <v>4.5578822641509427E-2</v>
      </c>
      <c r="E6832">
        <f t="shared" si="319"/>
        <v>0</v>
      </c>
      <c r="F6832">
        <f t="shared" si="320"/>
        <v>0.39798282735849055</v>
      </c>
    </row>
    <row r="6833" spans="1:6" x14ac:dyDescent="0.25">
      <c r="A6833">
        <v>6824</v>
      </c>
      <c r="B6833">
        <f>'Założenia i wyniki'!$E$6*Znorm.Profile!B6833*((100-(24*'Założenia i wyniki'!$E$9))/100)</f>
        <v>0.41392467924528303</v>
      </c>
      <c r="C6833">
        <f>'Założenia i wyniki'!$E$8*Znorm.Profile!C6833*(1+'Założenia i wyniki'!$E$10/100)^24</f>
        <v>0.45364269999999995</v>
      </c>
      <c r="D6833">
        <f t="shared" si="318"/>
        <v>0.41392467924528303</v>
      </c>
      <c r="E6833">
        <f t="shared" si="319"/>
        <v>0</v>
      </c>
      <c r="F6833">
        <f t="shared" si="320"/>
        <v>3.9718020754716921E-2</v>
      </c>
    </row>
    <row r="6834" spans="1:6" x14ac:dyDescent="0.25">
      <c r="A6834">
        <v>6825</v>
      </c>
      <c r="B6834">
        <f>'Założenia i wyniki'!$E$6*Znorm.Profile!B6834*((100-(24*'Założenia i wyniki'!$E$9))/100)</f>
        <v>0.96723698113207557</v>
      </c>
      <c r="C6834">
        <f>'Założenia i wyniki'!$E$8*Znorm.Profile!C6834*(1+'Założenia i wyniki'!$E$10/100)^24</f>
        <v>0.46692064999999999</v>
      </c>
      <c r="D6834">
        <f t="shared" si="318"/>
        <v>0.46692064999999999</v>
      </c>
      <c r="E6834">
        <f t="shared" si="319"/>
        <v>0.50031633113207552</v>
      </c>
      <c r="F6834">
        <f t="shared" si="320"/>
        <v>0</v>
      </c>
    </row>
    <row r="6835" spans="1:6" x14ac:dyDescent="0.25">
      <c r="A6835">
        <v>6826</v>
      </c>
      <c r="B6835">
        <f>'Założenia i wyniki'!$E$6*Znorm.Profile!B6835*((100-(24*'Założenia i wyniki'!$E$9))/100)</f>
        <v>1.3585833962264151</v>
      </c>
      <c r="C6835">
        <f>'Założenia i wyniki'!$E$8*Znorm.Profile!C6835*(1+'Założenia i wyniki'!$E$10/100)^24</f>
        <v>0.44712570000000001</v>
      </c>
      <c r="D6835">
        <f t="shared" si="318"/>
        <v>0.44712570000000001</v>
      </c>
      <c r="E6835">
        <f t="shared" si="319"/>
        <v>0.91145769622641515</v>
      </c>
      <c r="F6835">
        <f t="shared" si="320"/>
        <v>0</v>
      </c>
    </row>
    <row r="6836" spans="1:6" x14ac:dyDescent="0.25">
      <c r="A6836">
        <v>6827</v>
      </c>
      <c r="B6836">
        <f>'Założenia i wyniki'!$E$6*Znorm.Profile!B6836*((100-(24*'Założenia i wyniki'!$E$9))/100)</f>
        <v>1.5259003773584905</v>
      </c>
      <c r="C6836">
        <f>'Założenia i wyniki'!$E$8*Znorm.Profile!C6836*(1+'Założenia i wyniki'!$E$10/100)^24</f>
        <v>0.44392634999999997</v>
      </c>
      <c r="D6836">
        <f t="shared" si="318"/>
        <v>0.44392634999999997</v>
      </c>
      <c r="E6836">
        <f t="shared" si="319"/>
        <v>1.0819740273584906</v>
      </c>
      <c r="F6836">
        <f t="shared" si="320"/>
        <v>0</v>
      </c>
    </row>
    <row r="6837" spans="1:6" x14ac:dyDescent="0.25">
      <c r="A6837">
        <v>6828</v>
      </c>
      <c r="B6837">
        <f>'Założenia i wyniki'!$E$6*Znorm.Profile!B6837*((100-(24*'Założenia i wyniki'!$E$9))/100)</f>
        <v>1.5567720754716978</v>
      </c>
      <c r="C6837">
        <f>'Założenia i wyniki'!$E$8*Znorm.Profile!C6837*(1+'Założenia i wyniki'!$E$10/100)^24</f>
        <v>0.43269310000000005</v>
      </c>
      <c r="D6837">
        <f t="shared" si="318"/>
        <v>0.43269310000000005</v>
      </c>
      <c r="E6837">
        <f t="shared" si="319"/>
        <v>1.1240789754716978</v>
      </c>
      <c r="F6837">
        <f t="shared" si="320"/>
        <v>0</v>
      </c>
    </row>
    <row r="6838" spans="1:6" x14ac:dyDescent="0.25">
      <c r="A6838">
        <v>6829</v>
      </c>
      <c r="B6838">
        <f>'Założenia i wyniki'!$E$6*Znorm.Profile!B6838*((100-(24*'Założenia i wyniki'!$E$9))/100)</f>
        <v>1.4047003773584903</v>
      </c>
      <c r="C6838">
        <f>'Założenia i wyniki'!$E$8*Znorm.Profile!C6838*(1+'Założenia i wyniki'!$E$10/100)^24</f>
        <v>0.43758820000000004</v>
      </c>
      <c r="D6838">
        <f t="shared" si="318"/>
        <v>0.43758820000000004</v>
      </c>
      <c r="E6838">
        <f t="shared" si="319"/>
        <v>0.96711217735849031</v>
      </c>
      <c r="F6838">
        <f t="shared" si="320"/>
        <v>0</v>
      </c>
    </row>
    <row r="6839" spans="1:6" x14ac:dyDescent="0.25">
      <c r="A6839">
        <v>6830</v>
      </c>
      <c r="B6839">
        <f>'Założenia i wyniki'!$E$6*Znorm.Profile!B6839*((100-(24*'Założenia i wyniki'!$E$9))/100)</f>
        <v>1.0648830188679244</v>
      </c>
      <c r="C6839">
        <f>'Założenia i wyniki'!$E$8*Znorm.Profile!C6839*(1+'Założenia i wyniki'!$E$10/100)^24</f>
        <v>0.42921059999999994</v>
      </c>
      <c r="D6839">
        <f t="shared" si="318"/>
        <v>0.42921059999999994</v>
      </c>
      <c r="E6839">
        <f t="shared" si="319"/>
        <v>0.63567241886792436</v>
      </c>
      <c r="F6839">
        <f t="shared" si="320"/>
        <v>0</v>
      </c>
    </row>
    <row r="6840" spans="1:6" x14ac:dyDescent="0.25">
      <c r="A6840">
        <v>6831</v>
      </c>
      <c r="B6840">
        <f>'Założenia i wyniki'!$E$6*Znorm.Profile!B6840*((100-(24*'Założenia i wyniki'!$E$9))/100)</f>
        <v>0.59309486792452826</v>
      </c>
      <c r="C6840">
        <f>'Założenia i wyniki'!$E$8*Znorm.Profile!C6840*(1+'Założenia i wyniki'!$E$10/100)^24</f>
        <v>0.4313554</v>
      </c>
      <c r="D6840">
        <f t="shared" si="318"/>
        <v>0.4313554</v>
      </c>
      <c r="E6840">
        <f t="shared" si="319"/>
        <v>0.16173946792452826</v>
      </c>
      <c r="F6840">
        <f t="shared" si="320"/>
        <v>0</v>
      </c>
    </row>
    <row r="6841" spans="1:6" x14ac:dyDescent="0.25">
      <c r="A6841">
        <v>6832</v>
      </c>
      <c r="B6841">
        <f>'Założenia i wyniki'!$E$6*Znorm.Profile!B6841*((100-(24*'Założenia i wyniki'!$E$9))/100)</f>
        <v>0.18438407547169808</v>
      </c>
      <c r="C6841">
        <f>'Założenia i wyniki'!$E$8*Znorm.Profile!C6841*(1+'Założenia i wyniki'!$E$10/100)^24</f>
        <v>0.46268704999999999</v>
      </c>
      <c r="D6841">
        <f t="shared" si="318"/>
        <v>0.18438407547169808</v>
      </c>
      <c r="E6841">
        <f t="shared" si="319"/>
        <v>0</v>
      </c>
      <c r="F6841">
        <f t="shared" si="320"/>
        <v>0.27830297452830188</v>
      </c>
    </row>
    <row r="6842" spans="1:6" x14ac:dyDescent="0.25">
      <c r="A6842">
        <v>6833</v>
      </c>
      <c r="B6842">
        <f>'Założenia i wyniki'!$E$6*Znorm.Profile!B6842*((100-(24*'Założenia i wyniki'!$E$9))/100)</f>
        <v>0</v>
      </c>
      <c r="C6842">
        <f>'Założenia i wyniki'!$E$8*Znorm.Profile!C6842*(1+'Założenia i wyniki'!$E$10/100)^24</f>
        <v>0.51919384999999996</v>
      </c>
      <c r="D6842">
        <f t="shared" si="318"/>
        <v>0</v>
      </c>
      <c r="E6842">
        <f t="shared" si="319"/>
        <v>0</v>
      </c>
      <c r="F6842">
        <f t="shared" si="320"/>
        <v>0.51919384999999996</v>
      </c>
    </row>
    <row r="6843" spans="1:6" x14ac:dyDescent="0.25">
      <c r="A6843">
        <v>6834</v>
      </c>
      <c r="B6843">
        <f>'Założenia i wyniki'!$E$6*Znorm.Profile!B6843*((100-(24*'Założenia i wyniki'!$E$9))/100)</f>
        <v>0</v>
      </c>
      <c r="C6843">
        <f>'Założenia i wyniki'!$E$8*Znorm.Profile!C6843*(1+'Założenia i wyniki'!$E$10/100)^24</f>
        <v>0.61271944999999994</v>
      </c>
      <c r="D6843">
        <f t="shared" si="318"/>
        <v>0</v>
      </c>
      <c r="E6843">
        <f t="shared" si="319"/>
        <v>0</v>
      </c>
      <c r="F6843">
        <f t="shared" si="320"/>
        <v>0.61271944999999994</v>
      </c>
    </row>
    <row r="6844" spans="1:6" x14ac:dyDescent="0.25">
      <c r="A6844">
        <v>6835</v>
      </c>
      <c r="B6844">
        <f>'Założenia i wyniki'!$E$6*Znorm.Profile!B6844*((100-(24*'Założenia i wyniki'!$E$9))/100)</f>
        <v>0</v>
      </c>
      <c r="C6844">
        <f>'Założenia i wyniki'!$E$8*Znorm.Profile!C6844*(1+'Założenia i wyniki'!$E$10/100)^24</f>
        <v>0.63806015000000005</v>
      </c>
      <c r="D6844">
        <f t="shared" si="318"/>
        <v>0</v>
      </c>
      <c r="E6844">
        <f t="shared" si="319"/>
        <v>0</v>
      </c>
      <c r="F6844">
        <f t="shared" si="320"/>
        <v>0.63806015000000005</v>
      </c>
    </row>
    <row r="6845" spans="1:6" x14ac:dyDescent="0.25">
      <c r="A6845">
        <v>6836</v>
      </c>
      <c r="B6845">
        <f>'Założenia i wyniki'!$E$6*Znorm.Profile!B6845*((100-(24*'Założenia i wyniki'!$E$9))/100)</f>
        <v>0</v>
      </c>
      <c r="C6845">
        <f>'Założenia i wyniki'!$E$8*Znorm.Profile!C6845*(1+'Założenia i wyniki'!$E$10/100)^24</f>
        <v>0.59929730000000003</v>
      </c>
      <c r="D6845">
        <f t="shared" si="318"/>
        <v>0</v>
      </c>
      <c r="E6845">
        <f t="shared" si="319"/>
        <v>0</v>
      </c>
      <c r="F6845">
        <f t="shared" si="320"/>
        <v>0.59929730000000003</v>
      </c>
    </row>
    <row r="6846" spans="1:6" x14ac:dyDescent="0.25">
      <c r="A6846">
        <v>6837</v>
      </c>
      <c r="B6846">
        <f>'Założenia i wyniki'!$E$6*Znorm.Profile!B6846*((100-(24*'Założenia i wyniki'!$E$9))/100)</f>
        <v>0</v>
      </c>
      <c r="C6846">
        <f>'Założenia i wyniki'!$E$8*Znorm.Profile!C6846*(1+'Założenia i wyniki'!$E$10/100)^24</f>
        <v>0.51396975</v>
      </c>
      <c r="D6846">
        <f t="shared" si="318"/>
        <v>0</v>
      </c>
      <c r="E6846">
        <f t="shared" si="319"/>
        <v>0</v>
      </c>
      <c r="F6846">
        <f t="shared" si="320"/>
        <v>0.51396975</v>
      </c>
    </row>
    <row r="6847" spans="1:6" x14ac:dyDescent="0.25">
      <c r="A6847">
        <v>6838</v>
      </c>
      <c r="B6847">
        <f>'Założenia i wyniki'!$E$6*Znorm.Profile!B6847*((100-(24*'Założenia i wyniki'!$E$9))/100)</f>
        <v>0</v>
      </c>
      <c r="C6847">
        <f>'Założenia i wyniki'!$E$8*Znorm.Profile!C6847*(1+'Założenia i wyniki'!$E$10/100)^24</f>
        <v>0.41117474999999998</v>
      </c>
      <c r="D6847">
        <f t="shared" si="318"/>
        <v>0</v>
      </c>
      <c r="E6847">
        <f t="shared" si="319"/>
        <v>0</v>
      </c>
      <c r="F6847">
        <f t="shared" si="320"/>
        <v>0.41117474999999998</v>
      </c>
    </row>
    <row r="6848" spans="1:6" x14ac:dyDescent="0.25">
      <c r="A6848">
        <v>6839</v>
      </c>
      <c r="B6848">
        <f>'Założenia i wyniki'!$E$6*Znorm.Profile!B6848*((100-(24*'Założenia i wyniki'!$E$9))/100)</f>
        <v>0</v>
      </c>
      <c r="C6848">
        <f>'Założenia i wyniki'!$E$8*Znorm.Profile!C6848*(1+'Założenia i wyniki'!$E$10/100)^24</f>
        <v>0.31768730000000001</v>
      </c>
      <c r="D6848">
        <f t="shared" si="318"/>
        <v>0</v>
      </c>
      <c r="E6848">
        <f t="shared" si="319"/>
        <v>0</v>
      </c>
      <c r="F6848">
        <f t="shared" si="320"/>
        <v>0.31768730000000001</v>
      </c>
    </row>
    <row r="6849" spans="1:6" x14ac:dyDescent="0.25">
      <c r="A6849">
        <v>6840</v>
      </c>
      <c r="B6849">
        <f>'Założenia i wyniki'!$E$6*Znorm.Profile!B6849*((100-(24*'Założenia i wyniki'!$E$9))/100)</f>
        <v>0</v>
      </c>
      <c r="C6849">
        <f>'Założenia i wyniki'!$E$8*Znorm.Profile!C6849*(1+'Założenia i wyniki'!$E$10/100)^24</f>
        <v>0.25196884999999997</v>
      </c>
      <c r="D6849">
        <f t="shared" si="318"/>
        <v>0</v>
      </c>
      <c r="E6849">
        <f t="shared" si="319"/>
        <v>0</v>
      </c>
      <c r="F6849">
        <f t="shared" si="320"/>
        <v>0.25196884999999997</v>
      </c>
    </row>
    <row r="6850" spans="1:6" x14ac:dyDescent="0.25">
      <c r="A6850">
        <v>6841</v>
      </c>
      <c r="B6850">
        <f>'Założenia i wyniki'!$E$6*Znorm.Profile!B6850*((100-(24*'Założenia i wyniki'!$E$9))/100)</f>
        <v>0</v>
      </c>
      <c r="C6850">
        <f>'Założenia i wyniki'!$E$8*Znorm.Profile!C6850*(1+'Założenia i wyniki'!$E$10/100)^24</f>
        <v>0.22038205</v>
      </c>
      <c r="D6850">
        <f t="shared" si="318"/>
        <v>0</v>
      </c>
      <c r="E6850">
        <f t="shared" si="319"/>
        <v>0</v>
      </c>
      <c r="F6850">
        <f t="shared" si="320"/>
        <v>0.22038205</v>
      </c>
    </row>
    <row r="6851" spans="1:6" x14ac:dyDescent="0.25">
      <c r="A6851">
        <v>6842</v>
      </c>
      <c r="B6851">
        <f>'Założenia i wyniki'!$E$6*Znorm.Profile!B6851*((100-(24*'Założenia i wyniki'!$E$9))/100)</f>
        <v>0</v>
      </c>
      <c r="C6851">
        <f>'Założenia i wyniki'!$E$8*Znorm.Profile!C6851*(1+'Założenia i wyniki'!$E$10/100)^24</f>
        <v>0.20688745</v>
      </c>
      <c r="D6851">
        <f t="shared" si="318"/>
        <v>0</v>
      </c>
      <c r="E6851">
        <f t="shared" si="319"/>
        <v>0</v>
      </c>
      <c r="F6851">
        <f t="shared" si="320"/>
        <v>0.20688745</v>
      </c>
    </row>
    <row r="6852" spans="1:6" x14ac:dyDescent="0.25">
      <c r="A6852">
        <v>6843</v>
      </c>
      <c r="B6852">
        <f>'Założenia i wyniki'!$E$6*Znorm.Profile!B6852*((100-(24*'Założenia i wyniki'!$E$9))/100)</f>
        <v>0</v>
      </c>
      <c r="C6852">
        <f>'Założenia i wyniki'!$E$8*Znorm.Profile!C6852*(1+'Założenia i wyniki'!$E$10/100)^24</f>
        <v>0.21270235000000001</v>
      </c>
      <c r="D6852">
        <f t="shared" si="318"/>
        <v>0</v>
      </c>
      <c r="E6852">
        <f t="shared" si="319"/>
        <v>0</v>
      </c>
      <c r="F6852">
        <f t="shared" si="320"/>
        <v>0.21270235000000001</v>
      </c>
    </row>
    <row r="6853" spans="1:6" x14ac:dyDescent="0.25">
      <c r="A6853">
        <v>6844</v>
      </c>
      <c r="B6853">
        <f>'Założenia i wyniki'!$E$6*Znorm.Profile!B6853*((100-(24*'Założenia i wyniki'!$E$9))/100)</f>
        <v>0</v>
      </c>
      <c r="C6853">
        <f>'Założenia i wyniki'!$E$8*Znorm.Profile!C6853*(1+'Założenia i wyniki'!$E$10/100)^24</f>
        <v>0.23807279999999997</v>
      </c>
      <c r="D6853">
        <f t="shared" si="318"/>
        <v>0</v>
      </c>
      <c r="E6853">
        <f t="shared" si="319"/>
        <v>0</v>
      </c>
      <c r="F6853">
        <f t="shared" si="320"/>
        <v>0.23807279999999997</v>
      </c>
    </row>
    <row r="6854" spans="1:6" x14ac:dyDescent="0.25">
      <c r="A6854">
        <v>6845</v>
      </c>
      <c r="B6854">
        <f>'Założenia i wyniki'!$E$6*Znorm.Profile!B6854*((100-(24*'Założenia i wyniki'!$E$9))/100)</f>
        <v>0</v>
      </c>
      <c r="C6854">
        <f>'Założenia i wyniki'!$E$8*Znorm.Profile!C6854*(1+'Założenia i wyniki'!$E$10/100)^24</f>
        <v>0.30219245</v>
      </c>
      <c r="D6854">
        <f t="shared" si="318"/>
        <v>0</v>
      </c>
      <c r="E6854">
        <f t="shared" si="319"/>
        <v>0</v>
      </c>
      <c r="F6854">
        <f t="shared" si="320"/>
        <v>0.30219245</v>
      </c>
    </row>
    <row r="6855" spans="1:6" x14ac:dyDescent="0.25">
      <c r="A6855">
        <v>6846</v>
      </c>
      <c r="B6855">
        <f>'Założenia i wyniki'!$E$6*Znorm.Profile!B6855*((100-(24*'Założenia i wyniki'!$E$9))/100)</f>
        <v>0</v>
      </c>
      <c r="C6855">
        <f>'Założenia i wyniki'!$E$8*Znorm.Profile!C6855*(1+'Założenia i wyniki'!$E$10/100)^24</f>
        <v>0.40116790000000002</v>
      </c>
      <c r="D6855">
        <f t="shared" si="318"/>
        <v>0</v>
      </c>
      <c r="E6855">
        <f t="shared" si="319"/>
        <v>0</v>
      </c>
      <c r="F6855">
        <f t="shared" si="320"/>
        <v>0.40116790000000002</v>
      </c>
    </row>
    <row r="6856" spans="1:6" x14ac:dyDescent="0.25">
      <c r="A6856">
        <v>6847</v>
      </c>
      <c r="B6856">
        <f>'Założenia i wyniki'!$E$6*Znorm.Profile!B6856*((100-(24*'Założenia i wyniki'!$E$9))/100)</f>
        <v>0</v>
      </c>
      <c r="C6856">
        <f>'Założenia i wyniki'!$E$8*Znorm.Profile!C6856*(1+'Założenia i wyniki'!$E$10/100)^24</f>
        <v>0.46376260000000002</v>
      </c>
      <c r="D6856">
        <f t="shared" si="318"/>
        <v>0</v>
      </c>
      <c r="E6856">
        <f t="shared" si="319"/>
        <v>0</v>
      </c>
      <c r="F6856">
        <f t="shared" si="320"/>
        <v>0.46376260000000002</v>
      </c>
    </row>
    <row r="6857" spans="1:6" x14ac:dyDescent="0.25">
      <c r="A6857">
        <v>6848</v>
      </c>
      <c r="B6857">
        <f>'Założenia i wyniki'!$E$6*Znorm.Profile!B6857*((100-(24*'Założenia i wyniki'!$E$9))/100)</f>
        <v>6.505924528301886E-2</v>
      </c>
      <c r="C6857">
        <f>'Założenia i wyniki'!$E$8*Znorm.Profile!C6857*(1+'Założenia i wyniki'!$E$10/100)^24</f>
        <v>0.45765159999999999</v>
      </c>
      <c r="D6857">
        <f t="shared" si="318"/>
        <v>6.505924528301886E-2</v>
      </c>
      <c r="E6857">
        <f t="shared" si="319"/>
        <v>0</v>
      </c>
      <c r="F6857">
        <f t="shared" si="320"/>
        <v>0.39259235471698112</v>
      </c>
    </row>
    <row r="6858" spans="1:6" x14ac:dyDescent="0.25">
      <c r="A6858">
        <v>6849</v>
      </c>
      <c r="B6858">
        <f>'Założenia i wyniki'!$E$6*Znorm.Profile!B6858*((100-(24*'Założenia i wyniki'!$E$9))/100)</f>
        <v>0.18317969811320756</v>
      </c>
      <c r="C6858">
        <f>'Założenia i wyniki'!$E$8*Znorm.Profile!C6858*(1+'Założenia i wyniki'!$E$10/100)^24</f>
        <v>0.45436195000000001</v>
      </c>
      <c r="D6858">
        <f t="shared" si="318"/>
        <v>0.18317969811320756</v>
      </c>
      <c r="E6858">
        <f t="shared" si="319"/>
        <v>0</v>
      </c>
      <c r="F6858">
        <f t="shared" si="320"/>
        <v>0.27118225188679246</v>
      </c>
    </row>
    <row r="6859" spans="1:6" x14ac:dyDescent="0.25">
      <c r="A6859">
        <v>6850</v>
      </c>
      <c r="B6859">
        <f>'Założenia i wyniki'!$E$6*Znorm.Profile!B6859*((100-(24*'Założenia i wyniki'!$E$9))/100)</f>
        <v>0.18451366037735847</v>
      </c>
      <c r="C6859">
        <f>'Założenia i wyniki'!$E$8*Znorm.Profile!C6859*(1+'Założenia i wyniki'!$E$10/100)^24</f>
        <v>0.44149630000000001</v>
      </c>
      <c r="D6859">
        <f t="shared" ref="D6859:D6922" si="321">IF(B6859&lt;=C6859,B6859,C6859)</f>
        <v>0.18451366037735847</v>
      </c>
      <c r="E6859">
        <f t="shared" ref="E6859:E6922" si="322">IF(B6859&gt;C6859,B6859-C6859,0)</f>
        <v>0</v>
      </c>
      <c r="F6859">
        <f t="shared" ref="F6859:F6922" si="323">IF(B6859&lt;C6859,C6859-B6859,0)</f>
        <v>0.25698263962264156</v>
      </c>
    </row>
    <row r="6860" spans="1:6" x14ac:dyDescent="0.25">
      <c r="A6860">
        <v>6851</v>
      </c>
      <c r="B6860">
        <f>'Założenia i wyniki'!$E$6*Znorm.Profile!B6860*((100-(24*'Założenia i wyniki'!$E$9))/100)</f>
        <v>0.14379350943396227</v>
      </c>
      <c r="C6860">
        <f>'Założenia i wyniki'!$E$8*Znorm.Profile!C6860*(1+'Założenia i wyniki'!$E$10/100)^24</f>
        <v>0.43956255</v>
      </c>
      <c r="D6860">
        <f t="shared" si="321"/>
        <v>0.14379350943396227</v>
      </c>
      <c r="E6860">
        <f t="shared" si="322"/>
        <v>0</v>
      </c>
      <c r="F6860">
        <f t="shared" si="323"/>
        <v>0.2957690405660377</v>
      </c>
    </row>
    <row r="6861" spans="1:6" x14ac:dyDescent="0.25">
      <c r="A6861">
        <v>6852</v>
      </c>
      <c r="B6861">
        <f>'Założenia i wyniki'!$E$6*Znorm.Profile!B6861*((100-(24*'Założenia i wyniki'!$E$9))/100)</f>
        <v>0.18876709433962263</v>
      </c>
      <c r="C6861">
        <f>'Założenia i wyniki'!$E$8*Znorm.Profile!C6861*(1+'Założenia i wyniki'!$E$10/100)^24</f>
        <v>0.42443065000000002</v>
      </c>
      <c r="D6861">
        <f t="shared" si="321"/>
        <v>0.18876709433962263</v>
      </c>
      <c r="E6861">
        <f t="shared" si="322"/>
        <v>0</v>
      </c>
      <c r="F6861">
        <f t="shared" si="323"/>
        <v>0.23566355566037739</v>
      </c>
    </row>
    <row r="6862" spans="1:6" x14ac:dyDescent="0.25">
      <c r="A6862">
        <v>6853</v>
      </c>
      <c r="B6862">
        <f>'Założenia i wyniki'!$E$6*Znorm.Profile!B6862*((100-(24*'Założenia i wyniki'!$E$9))/100)</f>
        <v>0.16875766037735848</v>
      </c>
      <c r="C6862">
        <f>'Założenia i wyniki'!$E$8*Znorm.Profile!C6862*(1+'Założenia i wyniki'!$E$10/100)^24</f>
        <v>0.42927604999999996</v>
      </c>
      <c r="D6862">
        <f t="shared" si="321"/>
        <v>0.16875766037735848</v>
      </c>
      <c r="E6862">
        <f t="shared" si="322"/>
        <v>0</v>
      </c>
      <c r="F6862">
        <f t="shared" si="323"/>
        <v>0.26051838962264151</v>
      </c>
    </row>
    <row r="6863" spans="1:6" x14ac:dyDescent="0.25">
      <c r="A6863">
        <v>6854</v>
      </c>
      <c r="B6863">
        <f>'Założenia i wyniki'!$E$6*Znorm.Profile!B6863*((100-(24*'Założenia i wyniki'!$E$9))/100)</f>
        <v>0.11808996226415094</v>
      </c>
      <c r="C6863">
        <f>'Założenia i wyniki'!$E$8*Znorm.Profile!C6863*(1+'Założenia i wyniki'!$E$10/100)^24</f>
        <v>0.43315334999999999</v>
      </c>
      <c r="D6863">
        <f t="shared" si="321"/>
        <v>0.11808996226415094</v>
      </c>
      <c r="E6863">
        <f t="shared" si="322"/>
        <v>0</v>
      </c>
      <c r="F6863">
        <f t="shared" si="323"/>
        <v>0.31506338773584908</v>
      </c>
    </row>
    <row r="6864" spans="1:6" x14ac:dyDescent="0.25">
      <c r="A6864">
        <v>6855</v>
      </c>
      <c r="B6864">
        <f>'Założenia i wyniki'!$E$6*Znorm.Profile!B6864*((100-(24*'Założenia i wyniki'!$E$9))/100)</f>
        <v>0.13081977358490565</v>
      </c>
      <c r="C6864">
        <f>'Założenia i wyniki'!$E$8*Znorm.Profile!C6864*(1+'Założenia i wyniki'!$E$10/100)^24</f>
        <v>0.45856580000000002</v>
      </c>
      <c r="D6864">
        <f t="shared" si="321"/>
        <v>0.13081977358490565</v>
      </c>
      <c r="E6864">
        <f t="shared" si="322"/>
        <v>0</v>
      </c>
      <c r="F6864">
        <f t="shared" si="323"/>
        <v>0.32774602641509437</v>
      </c>
    </row>
    <row r="6865" spans="1:6" x14ac:dyDescent="0.25">
      <c r="A6865">
        <v>6856</v>
      </c>
      <c r="B6865">
        <f>'Założenia i wyniki'!$E$6*Znorm.Profile!B6865*((100-(24*'Założenia i wyniki'!$E$9))/100)</f>
        <v>5.3789932075471697E-2</v>
      </c>
      <c r="C6865">
        <f>'Założenia i wyniki'!$E$8*Znorm.Profile!C6865*(1+'Założenia i wyniki'!$E$10/100)^24</f>
        <v>0.48468315000000001</v>
      </c>
      <c r="D6865">
        <f t="shared" si="321"/>
        <v>5.3789932075471697E-2</v>
      </c>
      <c r="E6865">
        <f t="shared" si="322"/>
        <v>0</v>
      </c>
      <c r="F6865">
        <f t="shared" si="323"/>
        <v>0.43089321792452828</v>
      </c>
    </row>
    <row r="6866" spans="1:6" x14ac:dyDescent="0.25">
      <c r="A6866">
        <v>6857</v>
      </c>
      <c r="B6866">
        <f>'Założenia i wyniki'!$E$6*Znorm.Profile!B6866*((100-(24*'Założenia i wyniki'!$E$9))/100)</f>
        <v>0</v>
      </c>
      <c r="C6866">
        <f>'Założenia i wyniki'!$E$8*Znorm.Profile!C6866*(1+'Założenia i wyniki'!$E$10/100)^24</f>
        <v>0.55171025000000007</v>
      </c>
      <c r="D6866">
        <f t="shared" si="321"/>
        <v>0</v>
      </c>
      <c r="E6866">
        <f t="shared" si="322"/>
        <v>0</v>
      </c>
      <c r="F6866">
        <f t="shared" si="323"/>
        <v>0.55171025000000007</v>
      </c>
    </row>
    <row r="6867" spans="1:6" x14ac:dyDescent="0.25">
      <c r="A6867">
        <v>6858</v>
      </c>
      <c r="B6867">
        <f>'Założenia i wyniki'!$E$6*Znorm.Profile!B6867*((100-(24*'Założenia i wyniki'!$E$9))/100)</f>
        <v>0</v>
      </c>
      <c r="C6867">
        <f>'Założenia i wyniki'!$E$8*Znorm.Profile!C6867*(1+'Założenia i wyniki'!$E$10/100)^24</f>
        <v>0.62866299999999997</v>
      </c>
      <c r="D6867">
        <f t="shared" si="321"/>
        <v>0</v>
      </c>
      <c r="E6867">
        <f t="shared" si="322"/>
        <v>0</v>
      </c>
      <c r="F6867">
        <f t="shared" si="323"/>
        <v>0.62866299999999997</v>
      </c>
    </row>
    <row r="6868" spans="1:6" x14ac:dyDescent="0.25">
      <c r="A6868">
        <v>6859</v>
      </c>
      <c r="B6868">
        <f>'Założenia i wyniki'!$E$6*Znorm.Profile!B6868*((100-(24*'Założenia i wyniki'!$E$9))/100)</f>
        <v>0</v>
      </c>
      <c r="C6868">
        <f>'Założenia i wyniki'!$E$8*Znorm.Profile!C6868*(1+'Założenia i wyniki'!$E$10/100)^24</f>
        <v>0.63986475000000009</v>
      </c>
      <c r="D6868">
        <f t="shared" si="321"/>
        <v>0</v>
      </c>
      <c r="E6868">
        <f t="shared" si="322"/>
        <v>0</v>
      </c>
      <c r="F6868">
        <f t="shared" si="323"/>
        <v>0.63986475000000009</v>
      </c>
    </row>
    <row r="6869" spans="1:6" x14ac:dyDescent="0.25">
      <c r="A6869">
        <v>6860</v>
      </c>
      <c r="B6869">
        <f>'Założenia i wyniki'!$E$6*Znorm.Profile!B6869*((100-(24*'Założenia i wyniki'!$E$9))/100)</f>
        <v>0</v>
      </c>
      <c r="C6869">
        <f>'Założenia i wyniki'!$E$8*Znorm.Profile!C6869*(1+'Założenia i wyniki'!$E$10/100)^24</f>
        <v>0.59594710000000006</v>
      </c>
      <c r="D6869">
        <f t="shared" si="321"/>
        <v>0</v>
      </c>
      <c r="E6869">
        <f t="shared" si="322"/>
        <v>0</v>
      </c>
      <c r="F6869">
        <f t="shared" si="323"/>
        <v>0.59594710000000006</v>
      </c>
    </row>
    <row r="6870" spans="1:6" x14ac:dyDescent="0.25">
      <c r="A6870">
        <v>6861</v>
      </c>
      <c r="B6870">
        <f>'Założenia i wyniki'!$E$6*Znorm.Profile!B6870*((100-(24*'Założenia i wyniki'!$E$9))/100)</f>
        <v>0</v>
      </c>
      <c r="C6870">
        <f>'Założenia i wyniki'!$E$8*Znorm.Profile!C6870*(1+'Założenia i wyniki'!$E$10/100)^24</f>
        <v>0.51913679999999995</v>
      </c>
      <c r="D6870">
        <f t="shared" si="321"/>
        <v>0</v>
      </c>
      <c r="E6870">
        <f t="shared" si="322"/>
        <v>0</v>
      </c>
      <c r="F6870">
        <f t="shared" si="323"/>
        <v>0.51913679999999995</v>
      </c>
    </row>
    <row r="6871" spans="1:6" x14ac:dyDescent="0.25">
      <c r="A6871">
        <v>6862</v>
      </c>
      <c r="B6871">
        <f>'Założenia i wyniki'!$E$6*Znorm.Profile!B6871*((100-(24*'Założenia i wyniki'!$E$9))/100)</f>
        <v>0</v>
      </c>
      <c r="C6871">
        <f>'Założenia i wyniki'!$E$8*Znorm.Profile!C6871*(1+'Założenia i wyniki'!$E$10/100)^24</f>
        <v>0.42850535000000006</v>
      </c>
      <c r="D6871">
        <f t="shared" si="321"/>
        <v>0</v>
      </c>
      <c r="E6871">
        <f t="shared" si="322"/>
        <v>0</v>
      </c>
      <c r="F6871">
        <f t="shared" si="323"/>
        <v>0.42850535000000006</v>
      </c>
    </row>
    <row r="6872" spans="1:6" x14ac:dyDescent="0.25">
      <c r="A6872">
        <v>6863</v>
      </c>
      <c r="B6872">
        <f>'Założenia i wyniki'!$E$6*Znorm.Profile!B6872*((100-(24*'Założenia i wyniki'!$E$9))/100)</f>
        <v>0</v>
      </c>
      <c r="C6872">
        <f>'Założenia i wyniki'!$E$8*Znorm.Profile!C6872*(1+'Założenia i wyniki'!$E$10/100)^24</f>
        <v>0.3263568</v>
      </c>
      <c r="D6872">
        <f t="shared" si="321"/>
        <v>0</v>
      </c>
      <c r="E6872">
        <f t="shared" si="322"/>
        <v>0</v>
      </c>
      <c r="F6872">
        <f t="shared" si="323"/>
        <v>0.3263568</v>
      </c>
    </row>
    <row r="6873" spans="1:6" x14ac:dyDescent="0.25">
      <c r="A6873">
        <v>6864</v>
      </c>
      <c r="B6873">
        <f>'Założenia i wyniki'!$E$6*Znorm.Profile!B6873*((100-(24*'Założenia i wyniki'!$E$9))/100)</f>
        <v>0</v>
      </c>
      <c r="C6873">
        <f>'Założenia i wyniki'!$E$8*Znorm.Profile!C6873*(1+'Założenia i wyniki'!$E$10/100)^24</f>
        <v>0.25963174999999999</v>
      </c>
      <c r="D6873">
        <f t="shared" si="321"/>
        <v>0</v>
      </c>
      <c r="E6873">
        <f t="shared" si="322"/>
        <v>0</v>
      </c>
      <c r="F6873">
        <f t="shared" si="323"/>
        <v>0.25963174999999999</v>
      </c>
    </row>
    <row r="6874" spans="1:6" x14ac:dyDescent="0.25">
      <c r="A6874">
        <v>6865</v>
      </c>
      <c r="B6874">
        <f>'Założenia i wyniki'!$E$6*Znorm.Profile!B6874*((100-(24*'Założenia i wyniki'!$E$9))/100)</f>
        <v>0</v>
      </c>
      <c r="C6874">
        <f>'Założenia i wyniki'!$E$8*Znorm.Profile!C6874*(1+'Założenia i wyniki'!$E$10/100)^24</f>
        <v>0.22306620000000002</v>
      </c>
      <c r="D6874">
        <f t="shared" si="321"/>
        <v>0</v>
      </c>
      <c r="E6874">
        <f t="shared" si="322"/>
        <v>0</v>
      </c>
      <c r="F6874">
        <f t="shared" si="323"/>
        <v>0.22306620000000002</v>
      </c>
    </row>
    <row r="6875" spans="1:6" x14ac:dyDescent="0.25">
      <c r="A6875">
        <v>6866</v>
      </c>
      <c r="B6875">
        <f>'Założenia i wyniki'!$E$6*Znorm.Profile!B6875*((100-(24*'Założenia i wyniki'!$E$9))/100)</f>
        <v>0</v>
      </c>
      <c r="C6875">
        <f>'Założenia i wyniki'!$E$8*Znorm.Profile!C6875*(1+'Założenia i wyniki'!$E$10/100)^24</f>
        <v>0.21234359999999999</v>
      </c>
      <c r="D6875">
        <f t="shared" si="321"/>
        <v>0</v>
      </c>
      <c r="E6875">
        <f t="shared" si="322"/>
        <v>0</v>
      </c>
      <c r="F6875">
        <f t="shared" si="323"/>
        <v>0.21234359999999999</v>
      </c>
    </row>
    <row r="6876" spans="1:6" x14ac:dyDescent="0.25">
      <c r="A6876">
        <v>6867</v>
      </c>
      <c r="B6876">
        <f>'Założenia i wyniki'!$E$6*Znorm.Profile!B6876*((100-(24*'Założenia i wyniki'!$E$9))/100)</f>
        <v>0</v>
      </c>
      <c r="C6876">
        <f>'Założenia i wyniki'!$E$8*Znorm.Profile!C6876*(1+'Założenia i wyniki'!$E$10/100)^24</f>
        <v>0.21712005000000001</v>
      </c>
      <c r="D6876">
        <f t="shared" si="321"/>
        <v>0</v>
      </c>
      <c r="E6876">
        <f t="shared" si="322"/>
        <v>0</v>
      </c>
      <c r="F6876">
        <f t="shared" si="323"/>
        <v>0.21712005000000001</v>
      </c>
    </row>
    <row r="6877" spans="1:6" x14ac:dyDescent="0.25">
      <c r="A6877">
        <v>6868</v>
      </c>
      <c r="B6877">
        <f>'Założenia i wyniki'!$E$6*Znorm.Profile!B6877*((100-(24*'Założenia i wyniki'!$E$9))/100)</f>
        <v>0</v>
      </c>
      <c r="C6877">
        <f>'Założenia i wyniki'!$E$8*Znorm.Profile!C6877*(1+'Założenia i wyniki'!$E$10/100)^24</f>
        <v>0.24074364999999998</v>
      </c>
      <c r="D6877">
        <f t="shared" si="321"/>
        <v>0</v>
      </c>
      <c r="E6877">
        <f t="shared" si="322"/>
        <v>0</v>
      </c>
      <c r="F6877">
        <f t="shared" si="323"/>
        <v>0.24074364999999998</v>
      </c>
    </row>
    <row r="6878" spans="1:6" x14ac:dyDescent="0.25">
      <c r="A6878">
        <v>6869</v>
      </c>
      <c r="B6878">
        <f>'Założenia i wyniki'!$E$6*Znorm.Profile!B6878*((100-(24*'Założenia i wyniki'!$E$9))/100)</f>
        <v>0</v>
      </c>
      <c r="C6878">
        <f>'Założenia i wyniki'!$E$8*Znorm.Profile!C6878*(1+'Założenia i wyniki'!$E$10/100)^24</f>
        <v>0.30967440000000002</v>
      </c>
      <c r="D6878">
        <f t="shared" si="321"/>
        <v>0</v>
      </c>
      <c r="E6878">
        <f t="shared" si="322"/>
        <v>0</v>
      </c>
      <c r="F6878">
        <f t="shared" si="323"/>
        <v>0.30967440000000002</v>
      </c>
    </row>
    <row r="6879" spans="1:6" x14ac:dyDescent="0.25">
      <c r="A6879">
        <v>6870</v>
      </c>
      <c r="B6879">
        <f>'Założenia i wyniki'!$E$6*Znorm.Profile!B6879*((100-(24*'Założenia i wyniki'!$E$9))/100)</f>
        <v>0</v>
      </c>
      <c r="C6879">
        <f>'Założenia i wyniki'!$E$8*Znorm.Profile!C6879*(1+'Założenia i wyniki'!$E$10/100)^24</f>
        <v>0.40290879999999996</v>
      </c>
      <c r="D6879">
        <f t="shared" si="321"/>
        <v>0</v>
      </c>
      <c r="E6879">
        <f t="shared" si="322"/>
        <v>0</v>
      </c>
      <c r="F6879">
        <f t="shared" si="323"/>
        <v>0.40290879999999996</v>
      </c>
    </row>
    <row r="6880" spans="1:6" x14ac:dyDescent="0.25">
      <c r="A6880">
        <v>6871</v>
      </c>
      <c r="B6880">
        <f>'Założenia i wyniki'!$E$6*Znorm.Profile!B6880*((100-(24*'Założenia i wyniki'!$E$9))/100)</f>
        <v>0</v>
      </c>
      <c r="C6880">
        <f>'Założenia i wyniki'!$E$8*Znorm.Profile!C6880*(1+'Założenia i wyniki'!$E$10/100)^24</f>
        <v>0.47194385</v>
      </c>
      <c r="D6880">
        <f t="shared" si="321"/>
        <v>0</v>
      </c>
      <c r="E6880">
        <f t="shared" si="322"/>
        <v>0</v>
      </c>
      <c r="F6880">
        <f t="shared" si="323"/>
        <v>0.47194385</v>
      </c>
    </row>
    <row r="6881" spans="1:6" x14ac:dyDescent="0.25">
      <c r="A6881">
        <v>6872</v>
      </c>
      <c r="B6881">
        <f>'Założenia i wyniki'!$E$6*Znorm.Profile!B6881*((100-(24*'Założenia i wyniki'!$E$9))/100)</f>
        <v>8.1303094339622628E-2</v>
      </c>
      <c r="C6881">
        <f>'Założenia i wyniki'!$E$8*Znorm.Profile!C6881*(1+'Założenia i wyniki'!$E$10/100)^24</f>
        <v>0.45626910000000004</v>
      </c>
      <c r="D6881">
        <f t="shared" si="321"/>
        <v>8.1303094339622628E-2</v>
      </c>
      <c r="E6881">
        <f t="shared" si="322"/>
        <v>0</v>
      </c>
      <c r="F6881">
        <f t="shared" si="323"/>
        <v>0.37496600566037741</v>
      </c>
    </row>
    <row r="6882" spans="1:6" x14ac:dyDescent="0.25">
      <c r="A6882">
        <v>6873</v>
      </c>
      <c r="B6882">
        <f>'Założenia i wyniki'!$E$6*Znorm.Profile!B6882*((100-(24*'Założenia i wyniki'!$E$9))/100)</f>
        <v>0.18048890566037737</v>
      </c>
      <c r="C6882">
        <f>'Założenia i wyniki'!$E$8*Znorm.Profile!C6882*(1+'Założenia i wyniki'!$E$10/100)^24</f>
        <v>0.46222925000000004</v>
      </c>
      <c r="D6882">
        <f t="shared" si="321"/>
        <v>0.18048890566037737</v>
      </c>
      <c r="E6882">
        <f t="shared" si="322"/>
        <v>0</v>
      </c>
      <c r="F6882">
        <f t="shared" si="323"/>
        <v>0.28174034433962269</v>
      </c>
    </row>
    <row r="6883" spans="1:6" x14ac:dyDescent="0.25">
      <c r="A6883">
        <v>6874</v>
      </c>
      <c r="B6883">
        <f>'Założenia i wyniki'!$E$6*Znorm.Profile!B6883*((100-(24*'Założenia i wyniki'!$E$9))/100)</f>
        <v>0.24518988679245282</v>
      </c>
      <c r="C6883">
        <f>'Założenia i wyniki'!$E$8*Znorm.Profile!C6883*(1+'Założenia i wyniki'!$E$10/100)^24</f>
        <v>0.44861075</v>
      </c>
      <c r="D6883">
        <f t="shared" si="321"/>
        <v>0.24518988679245282</v>
      </c>
      <c r="E6883">
        <f t="shared" si="322"/>
        <v>0</v>
      </c>
      <c r="F6883">
        <f t="shared" si="323"/>
        <v>0.20342086320754718</v>
      </c>
    </row>
    <row r="6884" spans="1:6" x14ac:dyDescent="0.25">
      <c r="A6884">
        <v>6875</v>
      </c>
      <c r="B6884">
        <f>'Założenia i wyniki'!$E$6*Znorm.Profile!B6884*((100-(24*'Założenia i wyniki'!$E$9))/100)</f>
        <v>0.2143715471698113</v>
      </c>
      <c r="C6884">
        <f>'Założenia i wyniki'!$E$8*Znorm.Profile!C6884*(1+'Założenia i wyniki'!$E$10/100)^24</f>
        <v>0.44122680000000003</v>
      </c>
      <c r="D6884">
        <f t="shared" si="321"/>
        <v>0.2143715471698113</v>
      </c>
      <c r="E6884">
        <f t="shared" si="322"/>
        <v>0</v>
      </c>
      <c r="F6884">
        <f t="shared" si="323"/>
        <v>0.22685525283018873</v>
      </c>
    </row>
    <row r="6885" spans="1:6" x14ac:dyDescent="0.25">
      <c r="A6885">
        <v>6876</v>
      </c>
      <c r="B6885">
        <f>'Założenia i wyniki'!$E$6*Znorm.Profile!B6885*((100-(24*'Założenia i wyniki'!$E$9))/100)</f>
        <v>0.29129162264150943</v>
      </c>
      <c r="C6885">
        <f>'Założenia i wyniki'!$E$8*Znorm.Profile!C6885*(1+'Założenia i wyniki'!$E$10/100)^24</f>
        <v>0.42097055000000005</v>
      </c>
      <c r="D6885">
        <f t="shared" si="321"/>
        <v>0.29129162264150943</v>
      </c>
      <c r="E6885">
        <f t="shared" si="322"/>
        <v>0</v>
      </c>
      <c r="F6885">
        <f t="shared" si="323"/>
        <v>0.12967892735849063</v>
      </c>
    </row>
    <row r="6886" spans="1:6" x14ac:dyDescent="0.25">
      <c r="A6886">
        <v>6877</v>
      </c>
      <c r="B6886">
        <f>'Założenia i wyniki'!$E$6*Znorm.Profile!B6886*((100-(24*'Założenia i wyniki'!$E$9))/100)</f>
        <v>0.2504647547169811</v>
      </c>
      <c r="C6886">
        <f>'Założenia i wyniki'!$E$8*Znorm.Profile!C6886*(1+'Założenia i wyniki'!$E$10/100)^24</f>
        <v>0.41615419999999997</v>
      </c>
      <c r="D6886">
        <f t="shared" si="321"/>
        <v>0.2504647547169811</v>
      </c>
      <c r="E6886">
        <f t="shared" si="322"/>
        <v>0</v>
      </c>
      <c r="F6886">
        <f t="shared" si="323"/>
        <v>0.16568944528301888</v>
      </c>
    </row>
    <row r="6887" spans="1:6" x14ac:dyDescent="0.25">
      <c r="A6887">
        <v>6878</v>
      </c>
      <c r="B6887">
        <f>'Założenia i wyniki'!$E$6*Znorm.Profile!B6887*((100-(24*'Założenia i wyniki'!$E$9))/100)</f>
        <v>0.16730935849056605</v>
      </c>
      <c r="C6887">
        <f>'Założenia i wyniki'!$E$8*Znorm.Profile!C6887*(1+'Założenia i wyniki'!$E$10/100)^24</f>
        <v>0.42962570000000005</v>
      </c>
      <c r="D6887">
        <f t="shared" si="321"/>
        <v>0.16730935849056605</v>
      </c>
      <c r="E6887">
        <f t="shared" si="322"/>
        <v>0</v>
      </c>
      <c r="F6887">
        <f t="shared" si="323"/>
        <v>0.262316341509434</v>
      </c>
    </row>
    <row r="6888" spans="1:6" x14ac:dyDescent="0.25">
      <c r="A6888">
        <v>6879</v>
      </c>
      <c r="B6888">
        <f>'Założenia i wyniki'!$E$6*Znorm.Profile!B6888*((100-(24*'Założenia i wyniki'!$E$9))/100)</f>
        <v>0.51312573584905652</v>
      </c>
      <c r="C6888">
        <f>'Założenia i wyniki'!$E$8*Znorm.Profile!C6888*(1+'Założenia i wyniki'!$E$10/100)^24</f>
        <v>0.45686130000000003</v>
      </c>
      <c r="D6888">
        <f t="shared" si="321"/>
        <v>0.45686130000000003</v>
      </c>
      <c r="E6888">
        <f t="shared" si="322"/>
        <v>5.6264435849056493E-2</v>
      </c>
      <c r="F6888">
        <f t="shared" si="323"/>
        <v>0</v>
      </c>
    </row>
    <row r="6889" spans="1:6" x14ac:dyDescent="0.25">
      <c r="A6889">
        <v>6880</v>
      </c>
      <c r="B6889">
        <f>'Założenia i wyniki'!$E$6*Znorm.Profile!B6889*((100-(24*'Założenia i wyniki'!$E$9))/100)</f>
        <v>0.26179199999999997</v>
      </c>
      <c r="C6889">
        <f>'Założenia i wyniki'!$E$8*Znorm.Profile!C6889*(1+'Założenia i wyniki'!$E$10/100)^24</f>
        <v>0.4876277</v>
      </c>
      <c r="D6889">
        <f t="shared" si="321"/>
        <v>0.26179199999999997</v>
      </c>
      <c r="E6889">
        <f t="shared" si="322"/>
        <v>0</v>
      </c>
      <c r="F6889">
        <f t="shared" si="323"/>
        <v>0.22583570000000003</v>
      </c>
    </row>
    <row r="6890" spans="1:6" x14ac:dyDescent="0.25">
      <c r="A6890">
        <v>6881</v>
      </c>
      <c r="B6890">
        <f>'Założenia i wyniki'!$E$6*Znorm.Profile!B6890*((100-(24*'Założenia i wyniki'!$E$9))/100)</f>
        <v>0</v>
      </c>
      <c r="C6890">
        <f>'Założenia i wyniki'!$E$8*Znorm.Profile!C6890*(1+'Założenia i wyniki'!$E$10/100)^24</f>
        <v>0.55300209999999994</v>
      </c>
      <c r="D6890">
        <f t="shared" si="321"/>
        <v>0</v>
      </c>
      <c r="E6890">
        <f t="shared" si="322"/>
        <v>0</v>
      </c>
      <c r="F6890">
        <f t="shared" si="323"/>
        <v>0.55300209999999994</v>
      </c>
    </row>
    <row r="6891" spans="1:6" x14ac:dyDescent="0.25">
      <c r="A6891">
        <v>6882</v>
      </c>
      <c r="B6891">
        <f>'Założenia i wyniki'!$E$6*Znorm.Profile!B6891*((100-(24*'Założenia i wyniki'!$E$9))/100)</f>
        <v>0</v>
      </c>
      <c r="C6891">
        <f>'Założenia i wyniki'!$E$8*Znorm.Profile!C6891*(1+'Założenia i wyniki'!$E$10/100)^24</f>
        <v>0.63000069999999997</v>
      </c>
      <c r="D6891">
        <f t="shared" si="321"/>
        <v>0</v>
      </c>
      <c r="E6891">
        <f t="shared" si="322"/>
        <v>0</v>
      </c>
      <c r="F6891">
        <f t="shared" si="323"/>
        <v>0.63000069999999997</v>
      </c>
    </row>
    <row r="6892" spans="1:6" x14ac:dyDescent="0.25">
      <c r="A6892">
        <v>6883</v>
      </c>
      <c r="B6892">
        <f>'Założenia i wyniki'!$E$6*Znorm.Profile!B6892*((100-(24*'Założenia i wyniki'!$E$9))/100)</f>
        <v>0</v>
      </c>
      <c r="C6892">
        <f>'Założenia i wyniki'!$E$8*Znorm.Profile!C6892*(1+'Założenia i wyniki'!$E$10/100)^24</f>
        <v>0.65261139999999995</v>
      </c>
      <c r="D6892">
        <f t="shared" si="321"/>
        <v>0</v>
      </c>
      <c r="E6892">
        <f t="shared" si="322"/>
        <v>0</v>
      </c>
      <c r="F6892">
        <f t="shared" si="323"/>
        <v>0.65261139999999995</v>
      </c>
    </row>
    <row r="6893" spans="1:6" x14ac:dyDescent="0.25">
      <c r="A6893">
        <v>6884</v>
      </c>
      <c r="B6893">
        <f>'Założenia i wyniki'!$E$6*Znorm.Profile!B6893*((100-(24*'Założenia i wyniki'!$E$9))/100)</f>
        <v>0</v>
      </c>
      <c r="C6893">
        <f>'Założenia i wyniki'!$E$8*Znorm.Profile!C6893*(1+'Założenia i wyniki'!$E$10/100)^24</f>
        <v>0.60917359999999998</v>
      </c>
      <c r="D6893">
        <f t="shared" si="321"/>
        <v>0</v>
      </c>
      <c r="E6893">
        <f t="shared" si="322"/>
        <v>0</v>
      </c>
      <c r="F6893">
        <f t="shared" si="323"/>
        <v>0.60917359999999998</v>
      </c>
    </row>
    <row r="6894" spans="1:6" x14ac:dyDescent="0.25">
      <c r="A6894">
        <v>6885</v>
      </c>
      <c r="B6894">
        <f>'Założenia i wyniki'!$E$6*Znorm.Profile!B6894*((100-(24*'Założenia i wyniki'!$E$9))/100)</f>
        <v>0</v>
      </c>
      <c r="C6894">
        <f>'Założenia i wyniki'!$E$8*Znorm.Profile!C6894*(1+'Założenia i wyniki'!$E$10/100)^24</f>
        <v>0.5297949999999999</v>
      </c>
      <c r="D6894">
        <f t="shared" si="321"/>
        <v>0</v>
      </c>
      <c r="E6894">
        <f t="shared" si="322"/>
        <v>0</v>
      </c>
      <c r="F6894">
        <f t="shared" si="323"/>
        <v>0.5297949999999999</v>
      </c>
    </row>
    <row r="6895" spans="1:6" x14ac:dyDescent="0.25">
      <c r="A6895">
        <v>6886</v>
      </c>
      <c r="B6895">
        <f>'Założenia i wyniki'!$E$6*Znorm.Profile!B6895*((100-(24*'Założenia i wyniki'!$E$9))/100)</f>
        <v>0</v>
      </c>
      <c r="C6895">
        <f>'Założenia i wyniki'!$E$8*Znorm.Profile!C6895*(1+'Założenia i wyniki'!$E$10/100)^24</f>
        <v>0.42211925</v>
      </c>
      <c r="D6895">
        <f t="shared" si="321"/>
        <v>0</v>
      </c>
      <c r="E6895">
        <f t="shared" si="322"/>
        <v>0</v>
      </c>
      <c r="F6895">
        <f t="shared" si="323"/>
        <v>0.42211925</v>
      </c>
    </row>
    <row r="6896" spans="1:6" x14ac:dyDescent="0.25">
      <c r="A6896">
        <v>6887</v>
      </c>
      <c r="B6896">
        <f>'Założenia i wyniki'!$E$6*Znorm.Profile!B6896*((100-(24*'Założenia i wyniki'!$E$9))/100)</f>
        <v>0</v>
      </c>
      <c r="C6896">
        <f>'Założenia i wyniki'!$E$8*Znorm.Profile!C6896*(1+'Założenia i wyniki'!$E$10/100)^24</f>
        <v>0.33991650000000001</v>
      </c>
      <c r="D6896">
        <f t="shared" si="321"/>
        <v>0</v>
      </c>
      <c r="E6896">
        <f t="shared" si="322"/>
        <v>0</v>
      </c>
      <c r="F6896">
        <f t="shared" si="323"/>
        <v>0.33991650000000001</v>
      </c>
    </row>
    <row r="6897" spans="1:6" x14ac:dyDescent="0.25">
      <c r="A6897">
        <v>6888</v>
      </c>
      <c r="B6897">
        <f>'Założenia i wyniki'!$E$6*Znorm.Profile!B6897*((100-(24*'Założenia i wyniki'!$E$9))/100)</f>
        <v>0</v>
      </c>
      <c r="C6897">
        <f>'Założenia i wyniki'!$E$8*Znorm.Profile!C6897*(1+'Założenia i wyniki'!$E$10/100)^24</f>
        <v>0.25794230000000001</v>
      </c>
      <c r="D6897">
        <f t="shared" si="321"/>
        <v>0</v>
      </c>
      <c r="E6897">
        <f t="shared" si="322"/>
        <v>0</v>
      </c>
      <c r="F6897">
        <f t="shared" si="323"/>
        <v>0.25794230000000001</v>
      </c>
    </row>
    <row r="6898" spans="1:6" x14ac:dyDescent="0.25">
      <c r="A6898">
        <v>6889</v>
      </c>
      <c r="B6898">
        <f>'Założenia i wyniki'!$E$6*Znorm.Profile!B6898*((100-(24*'Założenia i wyniki'!$E$9))/100)</f>
        <v>0</v>
      </c>
      <c r="C6898">
        <f>'Założenia i wyniki'!$E$8*Znorm.Profile!C6898*(1+'Założenia i wyniki'!$E$10/100)^24</f>
        <v>0.22288980000000003</v>
      </c>
      <c r="D6898">
        <f t="shared" si="321"/>
        <v>0</v>
      </c>
      <c r="E6898">
        <f t="shared" si="322"/>
        <v>0</v>
      </c>
      <c r="F6898">
        <f t="shared" si="323"/>
        <v>0.22288980000000003</v>
      </c>
    </row>
    <row r="6899" spans="1:6" x14ac:dyDescent="0.25">
      <c r="A6899">
        <v>6890</v>
      </c>
      <c r="B6899">
        <f>'Założenia i wyniki'!$E$6*Znorm.Profile!B6899*((100-(24*'Założenia i wyniki'!$E$9))/100)</f>
        <v>0</v>
      </c>
      <c r="C6899">
        <f>'Założenia i wyniki'!$E$8*Znorm.Profile!C6899*(1+'Założenia i wyniki'!$E$10/100)^24</f>
        <v>0.21142905000000001</v>
      </c>
      <c r="D6899">
        <f t="shared" si="321"/>
        <v>0</v>
      </c>
      <c r="E6899">
        <f t="shared" si="322"/>
        <v>0</v>
      </c>
      <c r="F6899">
        <f t="shared" si="323"/>
        <v>0.21142905000000001</v>
      </c>
    </row>
    <row r="6900" spans="1:6" x14ac:dyDescent="0.25">
      <c r="A6900">
        <v>6891</v>
      </c>
      <c r="B6900">
        <f>'Założenia i wyniki'!$E$6*Znorm.Profile!B6900*((100-(24*'Założenia i wyniki'!$E$9))/100)</f>
        <v>0</v>
      </c>
      <c r="C6900">
        <f>'Założenia i wyniki'!$E$8*Znorm.Profile!C6900*(1+'Założenia i wyniki'!$E$10/100)^24</f>
        <v>0.21668324999999999</v>
      </c>
      <c r="D6900">
        <f t="shared" si="321"/>
        <v>0</v>
      </c>
      <c r="E6900">
        <f t="shared" si="322"/>
        <v>0</v>
      </c>
      <c r="F6900">
        <f t="shared" si="323"/>
        <v>0.21668324999999999</v>
      </c>
    </row>
    <row r="6901" spans="1:6" x14ac:dyDescent="0.25">
      <c r="A6901">
        <v>6892</v>
      </c>
      <c r="B6901">
        <f>'Założenia i wyniki'!$E$6*Znorm.Profile!B6901*((100-(24*'Założenia i wyniki'!$E$9))/100)</f>
        <v>0</v>
      </c>
      <c r="C6901">
        <f>'Założenia i wyniki'!$E$8*Znorm.Profile!C6901*(1+'Założenia i wyniki'!$E$10/100)^24</f>
        <v>0.24730895</v>
      </c>
      <c r="D6901">
        <f t="shared" si="321"/>
        <v>0</v>
      </c>
      <c r="E6901">
        <f t="shared" si="322"/>
        <v>0</v>
      </c>
      <c r="F6901">
        <f t="shared" si="323"/>
        <v>0.24730895</v>
      </c>
    </row>
    <row r="6902" spans="1:6" x14ac:dyDescent="0.25">
      <c r="A6902">
        <v>6893</v>
      </c>
      <c r="B6902">
        <f>'Założenia i wyniki'!$E$6*Znorm.Profile!B6902*((100-(24*'Założenia i wyniki'!$E$9))/100)</f>
        <v>0</v>
      </c>
      <c r="C6902">
        <f>'Założenia i wyniki'!$E$8*Znorm.Profile!C6902*(1+'Założenia i wyniki'!$E$10/100)^24</f>
        <v>0.3134208</v>
      </c>
      <c r="D6902">
        <f t="shared" si="321"/>
        <v>0</v>
      </c>
      <c r="E6902">
        <f t="shared" si="322"/>
        <v>0</v>
      </c>
      <c r="F6902">
        <f t="shared" si="323"/>
        <v>0.3134208</v>
      </c>
    </row>
    <row r="6903" spans="1:6" x14ac:dyDescent="0.25">
      <c r="A6903">
        <v>6894</v>
      </c>
      <c r="B6903">
        <f>'Założenia i wyniki'!$E$6*Znorm.Profile!B6903*((100-(24*'Założenia i wyniki'!$E$9))/100)</f>
        <v>0</v>
      </c>
      <c r="C6903">
        <f>'Założenia i wyniki'!$E$8*Znorm.Profile!C6903*(1+'Założenia i wyniki'!$E$10/100)^24</f>
        <v>0.40340160000000003</v>
      </c>
      <c r="D6903">
        <f t="shared" si="321"/>
        <v>0</v>
      </c>
      <c r="E6903">
        <f t="shared" si="322"/>
        <v>0</v>
      </c>
      <c r="F6903">
        <f t="shared" si="323"/>
        <v>0.40340160000000003</v>
      </c>
    </row>
    <row r="6904" spans="1:6" x14ac:dyDescent="0.25">
      <c r="A6904">
        <v>6895</v>
      </c>
      <c r="B6904">
        <f>'Założenia i wyniki'!$E$6*Znorm.Profile!B6904*((100-(24*'Założenia i wyniki'!$E$9))/100)</f>
        <v>9.6106264150943397E-3</v>
      </c>
      <c r="C6904">
        <f>'Założenia i wyniki'!$E$8*Znorm.Profile!C6904*(1+'Założenia i wyniki'!$E$10/100)^24</f>
        <v>0.46078025</v>
      </c>
      <c r="D6904">
        <f t="shared" si="321"/>
        <v>9.6106264150943397E-3</v>
      </c>
      <c r="E6904">
        <f t="shared" si="322"/>
        <v>0</v>
      </c>
      <c r="F6904">
        <f t="shared" si="323"/>
        <v>0.45116962358490564</v>
      </c>
    </row>
    <row r="6905" spans="1:6" x14ac:dyDescent="0.25">
      <c r="A6905">
        <v>6896</v>
      </c>
      <c r="B6905">
        <f>'Założenia i wyniki'!$E$6*Znorm.Profile!B6905*((100-(24*'Założenia i wyniki'!$E$9))/100)</f>
        <v>0.27968996226415094</v>
      </c>
      <c r="C6905">
        <f>'Założenia i wyniki'!$E$8*Znorm.Profile!C6905*(1+'Założenia i wyniki'!$E$10/100)^24</f>
        <v>0.45604965000000003</v>
      </c>
      <c r="D6905">
        <f t="shared" si="321"/>
        <v>0.27968996226415094</v>
      </c>
      <c r="E6905">
        <f t="shared" si="322"/>
        <v>0</v>
      </c>
      <c r="F6905">
        <f t="shared" si="323"/>
        <v>0.17635968773584909</v>
      </c>
    </row>
    <row r="6906" spans="1:6" x14ac:dyDescent="0.25">
      <c r="A6906">
        <v>6897</v>
      </c>
      <c r="B6906">
        <f>'Założenia i wyniki'!$E$6*Znorm.Profile!B6906*((100-(24*'Założenia i wyniki'!$E$9))/100)</f>
        <v>0.78276905660377361</v>
      </c>
      <c r="C6906">
        <f>'Założenia i wyniki'!$E$8*Znorm.Profile!C6906*(1+'Założenia i wyniki'!$E$10/100)^24</f>
        <v>0.45573254999999996</v>
      </c>
      <c r="D6906">
        <f t="shared" si="321"/>
        <v>0.45573254999999996</v>
      </c>
      <c r="E6906">
        <f t="shared" si="322"/>
        <v>0.32703650660377365</v>
      </c>
      <c r="F6906">
        <f t="shared" si="323"/>
        <v>0</v>
      </c>
    </row>
    <row r="6907" spans="1:6" x14ac:dyDescent="0.25">
      <c r="A6907">
        <v>6898</v>
      </c>
      <c r="B6907">
        <f>'Założenia i wyniki'!$E$6*Znorm.Profile!B6907*((100-(24*'Założenia i wyniki'!$E$9))/100)</f>
        <v>0.67184437735849056</v>
      </c>
      <c r="C6907">
        <f>'Założenia i wyniki'!$E$8*Znorm.Profile!C6907*(1+'Założenia i wyniki'!$E$10/100)^24</f>
        <v>0.44418954999999999</v>
      </c>
      <c r="D6907">
        <f t="shared" si="321"/>
        <v>0.44418954999999999</v>
      </c>
      <c r="E6907">
        <f t="shared" si="322"/>
        <v>0.22765482735849057</v>
      </c>
      <c r="F6907">
        <f t="shared" si="323"/>
        <v>0</v>
      </c>
    </row>
    <row r="6908" spans="1:6" x14ac:dyDescent="0.25">
      <c r="A6908">
        <v>6899</v>
      </c>
      <c r="B6908">
        <f>'Założenia i wyniki'!$E$6*Znorm.Profile!B6908*((100-(24*'Założenia i wyniki'!$E$9))/100)</f>
        <v>0.19169418867924526</v>
      </c>
      <c r="C6908">
        <f>'Założenia i wyniki'!$E$8*Znorm.Profile!C6908*(1+'Założenia i wyniki'!$E$10/100)^24</f>
        <v>0.4281739</v>
      </c>
      <c r="D6908">
        <f t="shared" si="321"/>
        <v>0.19169418867924526</v>
      </c>
      <c r="E6908">
        <f t="shared" si="322"/>
        <v>0</v>
      </c>
      <c r="F6908">
        <f t="shared" si="323"/>
        <v>0.23647971132075474</v>
      </c>
    </row>
    <row r="6909" spans="1:6" x14ac:dyDescent="0.25">
      <c r="A6909">
        <v>6900</v>
      </c>
      <c r="B6909">
        <f>'Założenia i wyniki'!$E$6*Znorm.Profile!B6909*((100-(24*'Założenia i wyniki'!$E$9))/100)</f>
        <v>0.20058981132075468</v>
      </c>
      <c r="C6909">
        <f>'Założenia i wyniki'!$E$8*Znorm.Profile!C6909*(1+'Założenia i wyniki'!$E$10/100)^24</f>
        <v>0.41866684999999998</v>
      </c>
      <c r="D6909">
        <f t="shared" si="321"/>
        <v>0.20058981132075468</v>
      </c>
      <c r="E6909">
        <f t="shared" si="322"/>
        <v>0</v>
      </c>
      <c r="F6909">
        <f t="shared" si="323"/>
        <v>0.2180770386792453</v>
      </c>
    </row>
    <row r="6910" spans="1:6" x14ac:dyDescent="0.25">
      <c r="A6910">
        <v>6901</v>
      </c>
      <c r="B6910">
        <f>'Założenia i wyniki'!$E$6*Znorm.Profile!B6910*((100-(24*'Założenia i wyniki'!$E$9))/100)</f>
        <v>0.1754960754716981</v>
      </c>
      <c r="C6910">
        <f>'Założenia i wyniki'!$E$8*Znorm.Profile!C6910*(1+'Założenia i wyniki'!$E$10/100)^24</f>
        <v>0.41650000000000004</v>
      </c>
      <c r="D6910">
        <f t="shared" si="321"/>
        <v>0.1754960754716981</v>
      </c>
      <c r="E6910">
        <f t="shared" si="322"/>
        <v>0</v>
      </c>
      <c r="F6910">
        <f t="shared" si="323"/>
        <v>0.24100392452830194</v>
      </c>
    </row>
    <row r="6911" spans="1:6" x14ac:dyDescent="0.25">
      <c r="A6911">
        <v>6902</v>
      </c>
      <c r="B6911">
        <f>'Założenia i wyniki'!$E$6*Znorm.Profile!B6911*((100-(24*'Założenia i wyniki'!$E$9))/100)</f>
        <v>0.19943879245283017</v>
      </c>
      <c r="C6911">
        <f>'Założenia i wyniki'!$E$8*Znorm.Profile!C6911*(1+'Założenia i wyniki'!$E$10/100)^24</f>
        <v>0.41726615</v>
      </c>
      <c r="D6911">
        <f t="shared" si="321"/>
        <v>0.19943879245283017</v>
      </c>
      <c r="E6911">
        <f t="shared" si="322"/>
        <v>0</v>
      </c>
      <c r="F6911">
        <f t="shared" si="323"/>
        <v>0.21782735754716984</v>
      </c>
    </row>
    <row r="6912" spans="1:6" x14ac:dyDescent="0.25">
      <c r="A6912">
        <v>6903</v>
      </c>
      <c r="B6912">
        <f>'Założenia i wyniki'!$E$6*Znorm.Profile!B6912*((100-(24*'Założenia i wyniki'!$E$9))/100)</f>
        <v>0.79222113207547151</v>
      </c>
      <c r="C6912">
        <f>'Założenia i wyniki'!$E$8*Znorm.Profile!C6912*(1+'Założenia i wyniki'!$E$10/100)^24</f>
        <v>0.43901655000000006</v>
      </c>
      <c r="D6912">
        <f t="shared" si="321"/>
        <v>0.43901655000000006</v>
      </c>
      <c r="E6912">
        <f t="shared" si="322"/>
        <v>0.35320458207547145</v>
      </c>
      <c r="F6912">
        <f t="shared" si="323"/>
        <v>0</v>
      </c>
    </row>
    <row r="6913" spans="1:6" x14ac:dyDescent="0.25">
      <c r="A6913">
        <v>6904</v>
      </c>
      <c r="B6913">
        <f>'Założenia i wyniki'!$E$6*Znorm.Profile!B6913*((100-(24*'Założenia i wyniki'!$E$9))/100)</f>
        <v>0.3545214339622641</v>
      </c>
      <c r="C6913">
        <f>'Założenia i wyniki'!$E$8*Znorm.Profile!C6913*(1+'Założenia i wyniki'!$E$10/100)^24</f>
        <v>0.47175239999999996</v>
      </c>
      <c r="D6913">
        <f t="shared" si="321"/>
        <v>0.3545214339622641</v>
      </c>
      <c r="E6913">
        <f t="shared" si="322"/>
        <v>0</v>
      </c>
      <c r="F6913">
        <f t="shared" si="323"/>
        <v>0.11723096603773586</v>
      </c>
    </row>
    <row r="6914" spans="1:6" x14ac:dyDescent="0.25">
      <c r="A6914">
        <v>6905</v>
      </c>
      <c r="B6914">
        <f>'Założenia i wyniki'!$E$6*Znorm.Profile!B6914*((100-(24*'Założenia i wyniki'!$E$9))/100)</f>
        <v>0</v>
      </c>
      <c r="C6914">
        <f>'Założenia i wyniki'!$E$8*Znorm.Profile!C6914*(1+'Założenia i wyniki'!$E$10/100)^24</f>
        <v>0.54107375000000002</v>
      </c>
      <c r="D6914">
        <f t="shared" si="321"/>
        <v>0</v>
      </c>
      <c r="E6914">
        <f t="shared" si="322"/>
        <v>0</v>
      </c>
      <c r="F6914">
        <f t="shared" si="323"/>
        <v>0.54107375000000002</v>
      </c>
    </row>
    <row r="6915" spans="1:6" x14ac:dyDescent="0.25">
      <c r="A6915">
        <v>6906</v>
      </c>
      <c r="B6915">
        <f>'Założenia i wyniki'!$E$6*Znorm.Profile!B6915*((100-(24*'Założenia i wyniki'!$E$9))/100)</f>
        <v>0</v>
      </c>
      <c r="C6915">
        <f>'Założenia i wyniki'!$E$8*Znorm.Profile!C6915*(1+'Założenia i wyniki'!$E$10/100)^24</f>
        <v>0.61288394999999996</v>
      </c>
      <c r="D6915">
        <f t="shared" si="321"/>
        <v>0</v>
      </c>
      <c r="E6915">
        <f t="shared" si="322"/>
        <v>0</v>
      </c>
      <c r="F6915">
        <f t="shared" si="323"/>
        <v>0.61288394999999996</v>
      </c>
    </row>
    <row r="6916" spans="1:6" x14ac:dyDescent="0.25">
      <c r="A6916">
        <v>6907</v>
      </c>
      <c r="B6916">
        <f>'Założenia i wyniki'!$E$6*Znorm.Profile!B6916*((100-(24*'Założenia i wyniki'!$E$9))/100)</f>
        <v>0</v>
      </c>
      <c r="C6916">
        <f>'Założenia i wyniki'!$E$8*Znorm.Profile!C6916*(1+'Założenia i wyniki'!$E$10/100)^24</f>
        <v>0.63351365000000004</v>
      </c>
      <c r="D6916">
        <f t="shared" si="321"/>
        <v>0</v>
      </c>
      <c r="E6916">
        <f t="shared" si="322"/>
        <v>0</v>
      </c>
      <c r="F6916">
        <f t="shared" si="323"/>
        <v>0.63351365000000004</v>
      </c>
    </row>
    <row r="6917" spans="1:6" x14ac:dyDescent="0.25">
      <c r="A6917">
        <v>6908</v>
      </c>
      <c r="B6917">
        <f>'Założenia i wyniki'!$E$6*Znorm.Profile!B6917*((100-(24*'Założenia i wyniki'!$E$9))/100)</f>
        <v>0</v>
      </c>
      <c r="C6917">
        <f>'Założenia i wyniki'!$E$8*Znorm.Profile!C6917*(1+'Założenia i wyniki'!$E$10/100)^24</f>
        <v>0.59169985000000003</v>
      </c>
      <c r="D6917">
        <f t="shared" si="321"/>
        <v>0</v>
      </c>
      <c r="E6917">
        <f t="shared" si="322"/>
        <v>0</v>
      </c>
      <c r="F6917">
        <f t="shared" si="323"/>
        <v>0.59169985000000003</v>
      </c>
    </row>
    <row r="6918" spans="1:6" x14ac:dyDescent="0.25">
      <c r="A6918">
        <v>6909</v>
      </c>
      <c r="B6918">
        <f>'Założenia i wyniki'!$E$6*Znorm.Profile!B6918*((100-(24*'Założenia i wyniki'!$E$9))/100)</f>
        <v>0</v>
      </c>
      <c r="C6918">
        <f>'Założenia i wyniki'!$E$8*Znorm.Profile!C6918*(1+'Założenia i wyniki'!$E$10/100)^24</f>
        <v>0.51884069999999993</v>
      </c>
      <c r="D6918">
        <f t="shared" si="321"/>
        <v>0</v>
      </c>
      <c r="E6918">
        <f t="shared" si="322"/>
        <v>0</v>
      </c>
      <c r="F6918">
        <f t="shared" si="323"/>
        <v>0.51884069999999993</v>
      </c>
    </row>
    <row r="6919" spans="1:6" x14ac:dyDescent="0.25">
      <c r="A6919">
        <v>6910</v>
      </c>
      <c r="B6919">
        <f>'Założenia i wyniki'!$E$6*Znorm.Profile!B6919*((100-(24*'Założenia i wyniki'!$E$9))/100)</f>
        <v>0</v>
      </c>
      <c r="C6919">
        <f>'Założenia i wyniki'!$E$8*Znorm.Profile!C6919*(1+'Założenia i wyniki'!$E$10/100)^24</f>
        <v>0.41539365</v>
      </c>
      <c r="D6919">
        <f t="shared" si="321"/>
        <v>0</v>
      </c>
      <c r="E6919">
        <f t="shared" si="322"/>
        <v>0</v>
      </c>
      <c r="F6919">
        <f t="shared" si="323"/>
        <v>0.41539365</v>
      </c>
    </row>
    <row r="6920" spans="1:6" x14ac:dyDescent="0.25">
      <c r="A6920">
        <v>6911</v>
      </c>
      <c r="B6920">
        <f>'Założenia i wyniki'!$E$6*Znorm.Profile!B6920*((100-(24*'Założenia i wyniki'!$E$9))/100)</f>
        <v>0</v>
      </c>
      <c r="C6920">
        <f>'Założenia i wyniki'!$E$8*Znorm.Profile!C6920*(1+'Założenia i wyniki'!$E$10/100)^24</f>
        <v>0.33029955</v>
      </c>
      <c r="D6920">
        <f t="shared" si="321"/>
        <v>0</v>
      </c>
      <c r="E6920">
        <f t="shared" si="322"/>
        <v>0</v>
      </c>
      <c r="F6920">
        <f t="shared" si="323"/>
        <v>0.33029955</v>
      </c>
    </row>
    <row r="6921" spans="1:6" x14ac:dyDescent="0.25">
      <c r="A6921">
        <v>6912</v>
      </c>
      <c r="B6921">
        <f>'Założenia i wyniki'!$E$6*Znorm.Profile!B6921*((100-(24*'Założenia i wyniki'!$E$9))/100)</f>
        <v>0</v>
      </c>
      <c r="C6921">
        <f>'Założenia i wyniki'!$E$8*Znorm.Profile!C6921*(1+'Założenia i wyniki'!$E$10/100)^24</f>
        <v>0.25477095</v>
      </c>
      <c r="D6921">
        <f t="shared" si="321"/>
        <v>0</v>
      </c>
      <c r="E6921">
        <f t="shared" si="322"/>
        <v>0</v>
      </c>
      <c r="F6921">
        <f t="shared" si="323"/>
        <v>0.25477095</v>
      </c>
    </row>
    <row r="6922" spans="1:6" x14ac:dyDescent="0.25">
      <c r="A6922">
        <v>6913</v>
      </c>
      <c r="B6922">
        <f>'Założenia i wyniki'!$E$6*Znorm.Profile!B6922*((100-(24*'Założenia i wyniki'!$E$9))/100)</f>
        <v>0</v>
      </c>
      <c r="C6922">
        <f>'Założenia i wyniki'!$E$8*Znorm.Profile!C6922*(1+'Założenia i wyniki'!$E$10/100)^24</f>
        <v>0.22237460000000003</v>
      </c>
      <c r="D6922">
        <f t="shared" si="321"/>
        <v>0</v>
      </c>
      <c r="E6922">
        <f t="shared" si="322"/>
        <v>0</v>
      </c>
      <c r="F6922">
        <f t="shared" si="323"/>
        <v>0.22237460000000003</v>
      </c>
    </row>
    <row r="6923" spans="1:6" x14ac:dyDescent="0.25">
      <c r="A6923">
        <v>6914</v>
      </c>
      <c r="B6923">
        <f>'Założenia i wyniki'!$E$6*Znorm.Profile!B6923*((100-(24*'Założenia i wyniki'!$E$9))/100)</f>
        <v>0</v>
      </c>
      <c r="C6923">
        <f>'Założenia i wyniki'!$E$8*Znorm.Profile!C6923*(1+'Założenia i wyniki'!$E$10/100)^24</f>
        <v>0.211897</v>
      </c>
      <c r="D6923">
        <f t="shared" ref="D6923:D6986" si="324">IF(B6923&lt;=C6923,B6923,C6923)</f>
        <v>0</v>
      </c>
      <c r="E6923">
        <f t="shared" ref="E6923:E6986" si="325">IF(B6923&gt;C6923,B6923-C6923,0)</f>
        <v>0</v>
      </c>
      <c r="F6923">
        <f t="shared" ref="F6923:F6986" si="326">IF(B6923&lt;C6923,C6923-B6923,0)</f>
        <v>0.211897</v>
      </c>
    </row>
    <row r="6924" spans="1:6" x14ac:dyDescent="0.25">
      <c r="A6924">
        <v>6915</v>
      </c>
      <c r="B6924">
        <f>'Założenia i wyniki'!$E$6*Znorm.Profile!B6924*((100-(24*'Założenia i wyniki'!$E$9))/100)</f>
        <v>0</v>
      </c>
      <c r="C6924">
        <f>'Założenia i wyniki'!$E$8*Znorm.Profile!C6924*(1+'Założenia i wyniki'!$E$10/100)^24</f>
        <v>0.21781900000000001</v>
      </c>
      <c r="D6924">
        <f t="shared" si="324"/>
        <v>0</v>
      </c>
      <c r="E6924">
        <f t="shared" si="325"/>
        <v>0</v>
      </c>
      <c r="F6924">
        <f t="shared" si="326"/>
        <v>0.21781900000000001</v>
      </c>
    </row>
    <row r="6925" spans="1:6" x14ac:dyDescent="0.25">
      <c r="A6925">
        <v>6916</v>
      </c>
      <c r="B6925">
        <f>'Założenia i wyniki'!$E$6*Znorm.Profile!B6925*((100-(24*'Założenia i wyniki'!$E$9))/100)</f>
        <v>0</v>
      </c>
      <c r="C6925">
        <f>'Założenia i wyniki'!$E$8*Znorm.Profile!C6925*(1+'Założenia i wyniki'!$E$10/100)^24</f>
        <v>0.23920784999999997</v>
      </c>
      <c r="D6925">
        <f t="shared" si="324"/>
        <v>0</v>
      </c>
      <c r="E6925">
        <f t="shared" si="325"/>
        <v>0</v>
      </c>
      <c r="F6925">
        <f t="shared" si="326"/>
        <v>0.23920784999999997</v>
      </c>
    </row>
    <row r="6926" spans="1:6" x14ac:dyDescent="0.25">
      <c r="A6926">
        <v>6917</v>
      </c>
      <c r="B6926">
        <f>'Założenia i wyniki'!$E$6*Znorm.Profile!B6926*((100-(24*'Założenia i wyniki'!$E$9))/100)</f>
        <v>0</v>
      </c>
      <c r="C6926">
        <f>'Założenia i wyniki'!$E$8*Znorm.Profile!C6926*(1+'Założenia i wyniki'!$E$10/100)^24</f>
        <v>0.29785244999999999</v>
      </c>
      <c r="D6926">
        <f t="shared" si="324"/>
        <v>0</v>
      </c>
      <c r="E6926">
        <f t="shared" si="325"/>
        <v>0</v>
      </c>
      <c r="F6926">
        <f t="shared" si="326"/>
        <v>0.29785244999999999</v>
      </c>
    </row>
    <row r="6927" spans="1:6" x14ac:dyDescent="0.25">
      <c r="A6927">
        <v>6918</v>
      </c>
      <c r="B6927">
        <f>'Założenia i wyniki'!$E$6*Znorm.Profile!B6927*((100-(24*'Założenia i wyniki'!$E$9))/100)</f>
        <v>0</v>
      </c>
      <c r="C6927">
        <f>'Założenia i wyniki'!$E$8*Znorm.Profile!C6927*(1+'Założenia i wyniki'!$E$10/100)^24</f>
        <v>0.39037495</v>
      </c>
      <c r="D6927">
        <f t="shared" si="324"/>
        <v>0</v>
      </c>
      <c r="E6927">
        <f t="shared" si="325"/>
        <v>0</v>
      </c>
      <c r="F6927">
        <f t="shared" si="326"/>
        <v>0.39037495</v>
      </c>
    </row>
    <row r="6928" spans="1:6" x14ac:dyDescent="0.25">
      <c r="A6928">
        <v>6919</v>
      </c>
      <c r="B6928">
        <f>'Założenia i wyniki'!$E$6*Znorm.Profile!B6928*((100-(24*'Założenia i wyniki'!$E$9))/100)</f>
        <v>9.9544075471698114E-3</v>
      </c>
      <c r="C6928">
        <f>'Założenia i wyniki'!$E$8*Znorm.Profile!C6928*(1+'Założenia i wyniki'!$E$10/100)^24</f>
        <v>0.448826</v>
      </c>
      <c r="D6928">
        <f t="shared" si="324"/>
        <v>9.9544075471698114E-3</v>
      </c>
      <c r="E6928">
        <f t="shared" si="325"/>
        <v>0</v>
      </c>
      <c r="F6928">
        <f t="shared" si="326"/>
        <v>0.43887159245283019</v>
      </c>
    </row>
    <row r="6929" spans="1:6" x14ac:dyDescent="0.25">
      <c r="A6929">
        <v>6920</v>
      </c>
      <c r="B6929">
        <f>'Założenia i wyniki'!$E$6*Znorm.Profile!B6929*((100-(24*'Założenia i wyniki'!$E$9))/100)</f>
        <v>0.27715162264150939</v>
      </c>
      <c r="C6929">
        <f>'Założenia i wyniki'!$E$8*Znorm.Profile!C6929*(1+'Założenia i wyniki'!$E$10/100)^24</f>
        <v>0.45112095000000002</v>
      </c>
      <c r="D6929">
        <f t="shared" si="324"/>
        <v>0.27715162264150939</v>
      </c>
      <c r="E6929">
        <f t="shared" si="325"/>
        <v>0</v>
      </c>
      <c r="F6929">
        <f t="shared" si="326"/>
        <v>0.17396932735849063</v>
      </c>
    </row>
    <row r="6930" spans="1:6" x14ac:dyDescent="0.25">
      <c r="A6930">
        <v>6921</v>
      </c>
      <c r="B6930">
        <f>'Założenia i wyniki'!$E$6*Znorm.Profile!B6930*((100-(24*'Założenia i wyniki'!$E$9))/100)</f>
        <v>0.4036874716981132</v>
      </c>
      <c r="C6930">
        <f>'Założenia i wyniki'!$E$8*Znorm.Profile!C6930*(1+'Założenia i wyniki'!$E$10/100)^24</f>
        <v>0.44934574999999999</v>
      </c>
      <c r="D6930">
        <f t="shared" si="324"/>
        <v>0.4036874716981132</v>
      </c>
      <c r="E6930">
        <f t="shared" si="325"/>
        <v>0</v>
      </c>
      <c r="F6930">
        <f t="shared" si="326"/>
        <v>4.565827830188679E-2</v>
      </c>
    </row>
    <row r="6931" spans="1:6" x14ac:dyDescent="0.25">
      <c r="A6931">
        <v>6922</v>
      </c>
      <c r="B6931">
        <f>'Założenia i wyniki'!$E$6*Znorm.Profile!B6931*((100-(24*'Założenia i wyniki'!$E$9))/100)</f>
        <v>1.2636815094339622</v>
      </c>
      <c r="C6931">
        <f>'Założenia i wyniki'!$E$8*Znorm.Profile!C6931*(1+'Założenia i wyniki'!$E$10/100)^24</f>
        <v>0.44003714999999999</v>
      </c>
      <c r="D6931">
        <f t="shared" si="324"/>
        <v>0.44003714999999999</v>
      </c>
      <c r="E6931">
        <f t="shared" si="325"/>
        <v>0.82364435943396219</v>
      </c>
      <c r="F6931">
        <f t="shared" si="326"/>
        <v>0</v>
      </c>
    </row>
    <row r="6932" spans="1:6" x14ac:dyDescent="0.25">
      <c r="A6932">
        <v>6923</v>
      </c>
      <c r="B6932">
        <f>'Założenia i wyniki'!$E$6*Znorm.Profile!B6932*((100-(24*'Założenia i wyniki'!$E$9))/100)</f>
        <v>1.4161343396226413</v>
      </c>
      <c r="C6932">
        <f>'Założenia i wyniki'!$E$8*Znorm.Profile!C6932*(1+'Założenia i wyniki'!$E$10/100)^24</f>
        <v>0.43908410000000003</v>
      </c>
      <c r="D6932">
        <f t="shared" si="324"/>
        <v>0.43908410000000003</v>
      </c>
      <c r="E6932">
        <f t="shared" si="325"/>
        <v>0.97705023962264126</v>
      </c>
      <c r="F6932">
        <f t="shared" si="326"/>
        <v>0</v>
      </c>
    </row>
    <row r="6933" spans="1:6" x14ac:dyDescent="0.25">
      <c r="A6933">
        <v>6924</v>
      </c>
      <c r="B6933">
        <f>'Założenia i wyniki'!$E$6*Znorm.Profile!B6933*((100-(24*'Założenia i wyniki'!$E$9))/100)</f>
        <v>0.89779471698113189</v>
      </c>
      <c r="C6933">
        <f>'Założenia i wyniki'!$E$8*Znorm.Profile!C6933*(1+'Założenia i wyniki'!$E$10/100)^24</f>
        <v>0.43388485000000004</v>
      </c>
      <c r="D6933">
        <f t="shared" si="324"/>
        <v>0.43388485000000004</v>
      </c>
      <c r="E6933">
        <f t="shared" si="325"/>
        <v>0.46390986698113185</v>
      </c>
      <c r="F6933">
        <f t="shared" si="326"/>
        <v>0</v>
      </c>
    </row>
    <row r="6934" spans="1:6" x14ac:dyDescent="0.25">
      <c r="A6934">
        <v>6925</v>
      </c>
      <c r="B6934">
        <f>'Założenia i wyniki'!$E$6*Znorm.Profile!B6934*((100-(24*'Założenia i wyniki'!$E$9))/100)</f>
        <v>0.50038830188679251</v>
      </c>
      <c r="C6934">
        <f>'Założenia i wyniki'!$E$8*Znorm.Profile!C6934*(1+'Założenia i wyniki'!$E$10/100)^24</f>
        <v>0.42748930000000002</v>
      </c>
      <c r="D6934">
        <f t="shared" si="324"/>
        <v>0.42748930000000002</v>
      </c>
      <c r="E6934">
        <f t="shared" si="325"/>
        <v>7.2899001886792492E-2</v>
      </c>
      <c r="F6934">
        <f t="shared" si="326"/>
        <v>0</v>
      </c>
    </row>
    <row r="6935" spans="1:6" x14ac:dyDescent="0.25">
      <c r="A6935">
        <v>6926</v>
      </c>
      <c r="B6935">
        <f>'Założenia i wyniki'!$E$6*Znorm.Profile!B6935*((100-(24*'Założenia i wyniki'!$E$9))/100)</f>
        <v>0.28897433962264152</v>
      </c>
      <c r="C6935">
        <f>'Założenia i wyniki'!$E$8*Znorm.Profile!C6935*(1+'Założenia i wyniki'!$E$10/100)^24</f>
        <v>0.42513029999999996</v>
      </c>
      <c r="D6935">
        <f t="shared" si="324"/>
        <v>0.28897433962264152</v>
      </c>
      <c r="E6935">
        <f t="shared" si="325"/>
        <v>0</v>
      </c>
      <c r="F6935">
        <f t="shared" si="326"/>
        <v>0.13615596037735844</v>
      </c>
    </row>
    <row r="6936" spans="1:6" x14ac:dyDescent="0.25">
      <c r="A6936">
        <v>6927</v>
      </c>
      <c r="B6936">
        <f>'Założenia i wyniki'!$E$6*Znorm.Profile!B6936*((100-(24*'Założenia i wyniki'!$E$9))/100)</f>
        <v>0.23730045283018866</v>
      </c>
      <c r="C6936">
        <f>'Założenia i wyniki'!$E$8*Znorm.Profile!C6936*(1+'Założenia i wyniki'!$E$10/100)^24</f>
        <v>0.44415139999999997</v>
      </c>
      <c r="D6936">
        <f t="shared" si="324"/>
        <v>0.23730045283018866</v>
      </c>
      <c r="E6936">
        <f t="shared" si="325"/>
        <v>0</v>
      </c>
      <c r="F6936">
        <f t="shared" si="326"/>
        <v>0.20685094716981131</v>
      </c>
    </row>
    <row r="6937" spans="1:6" x14ac:dyDescent="0.25">
      <c r="A6937">
        <v>6928</v>
      </c>
      <c r="B6937">
        <f>'Założenia i wyniki'!$E$6*Znorm.Profile!B6937*((100-(24*'Założenia i wyniki'!$E$9))/100)</f>
        <v>0.30057599999999995</v>
      </c>
      <c r="C6937">
        <f>'Założenia i wyniki'!$E$8*Znorm.Profile!C6937*(1+'Założenia i wyniki'!$E$10/100)^24</f>
        <v>0.47673219999999999</v>
      </c>
      <c r="D6937">
        <f t="shared" si="324"/>
        <v>0.30057599999999995</v>
      </c>
      <c r="E6937">
        <f t="shared" si="325"/>
        <v>0</v>
      </c>
      <c r="F6937">
        <f t="shared" si="326"/>
        <v>0.17615620000000004</v>
      </c>
    </row>
    <row r="6938" spans="1:6" x14ac:dyDescent="0.25">
      <c r="A6938">
        <v>6929</v>
      </c>
      <c r="B6938">
        <f>'Założenia i wyniki'!$E$6*Znorm.Profile!B6938*((100-(24*'Założenia i wyniki'!$E$9))/100)</f>
        <v>0</v>
      </c>
      <c r="C6938">
        <f>'Założenia i wyniki'!$E$8*Znorm.Profile!C6938*(1+'Założenia i wyniki'!$E$10/100)^24</f>
        <v>0.53084955</v>
      </c>
      <c r="D6938">
        <f t="shared" si="324"/>
        <v>0</v>
      </c>
      <c r="E6938">
        <f t="shared" si="325"/>
        <v>0</v>
      </c>
      <c r="F6938">
        <f t="shared" si="326"/>
        <v>0.53084955</v>
      </c>
    </row>
    <row r="6939" spans="1:6" x14ac:dyDescent="0.25">
      <c r="A6939">
        <v>6930</v>
      </c>
      <c r="B6939">
        <f>'Założenia i wyniki'!$E$6*Znorm.Profile!B6939*((100-(24*'Założenia i wyniki'!$E$9))/100)</f>
        <v>0</v>
      </c>
      <c r="C6939">
        <f>'Założenia i wyniki'!$E$8*Znorm.Profile!C6939*(1+'Założenia i wyniki'!$E$10/100)^24</f>
        <v>0.60779425000000009</v>
      </c>
      <c r="D6939">
        <f t="shared" si="324"/>
        <v>0</v>
      </c>
      <c r="E6939">
        <f t="shared" si="325"/>
        <v>0</v>
      </c>
      <c r="F6939">
        <f t="shared" si="326"/>
        <v>0.60779425000000009</v>
      </c>
    </row>
    <row r="6940" spans="1:6" x14ac:dyDescent="0.25">
      <c r="A6940">
        <v>6931</v>
      </c>
      <c r="B6940">
        <f>'Założenia i wyniki'!$E$6*Znorm.Profile!B6940*((100-(24*'Założenia i wyniki'!$E$9))/100)</f>
        <v>0</v>
      </c>
      <c r="C6940">
        <f>'Założenia i wyniki'!$E$8*Znorm.Profile!C6940*(1+'Założenia i wyniki'!$E$10/100)^24</f>
        <v>0.62473215000000004</v>
      </c>
      <c r="D6940">
        <f t="shared" si="324"/>
        <v>0</v>
      </c>
      <c r="E6940">
        <f t="shared" si="325"/>
        <v>0</v>
      </c>
      <c r="F6940">
        <f t="shared" si="326"/>
        <v>0.62473215000000004</v>
      </c>
    </row>
    <row r="6941" spans="1:6" x14ac:dyDescent="0.25">
      <c r="A6941">
        <v>6932</v>
      </c>
      <c r="B6941">
        <f>'Założenia i wyniki'!$E$6*Znorm.Profile!B6941*((100-(24*'Założenia i wyniki'!$E$9))/100)</f>
        <v>0</v>
      </c>
      <c r="C6941">
        <f>'Założenia i wyniki'!$E$8*Znorm.Profile!C6941*(1+'Założenia i wyniki'!$E$10/100)^24</f>
        <v>0.56752184999999999</v>
      </c>
      <c r="D6941">
        <f t="shared" si="324"/>
        <v>0</v>
      </c>
      <c r="E6941">
        <f t="shared" si="325"/>
        <v>0</v>
      </c>
      <c r="F6941">
        <f t="shared" si="326"/>
        <v>0.56752184999999999</v>
      </c>
    </row>
    <row r="6942" spans="1:6" x14ac:dyDescent="0.25">
      <c r="A6942">
        <v>6933</v>
      </c>
      <c r="B6942">
        <f>'Założenia i wyniki'!$E$6*Znorm.Profile!B6942*((100-(24*'Założenia i wyniki'!$E$9))/100)</f>
        <v>0</v>
      </c>
      <c r="C6942">
        <f>'Założenia i wyniki'!$E$8*Znorm.Profile!C6942*(1+'Założenia i wyniki'!$E$10/100)^24</f>
        <v>0.50270815000000002</v>
      </c>
      <c r="D6942">
        <f t="shared" si="324"/>
        <v>0</v>
      </c>
      <c r="E6942">
        <f t="shared" si="325"/>
        <v>0</v>
      </c>
      <c r="F6942">
        <f t="shared" si="326"/>
        <v>0.50270815000000002</v>
      </c>
    </row>
    <row r="6943" spans="1:6" x14ac:dyDescent="0.25">
      <c r="A6943">
        <v>6934</v>
      </c>
      <c r="B6943">
        <f>'Założenia i wyniki'!$E$6*Znorm.Profile!B6943*((100-(24*'Założenia i wyniki'!$E$9))/100)</f>
        <v>0</v>
      </c>
      <c r="C6943">
        <f>'Założenia i wyniki'!$E$8*Znorm.Profile!C6943*(1+'Założenia i wyniki'!$E$10/100)^24</f>
        <v>0.42096985000000003</v>
      </c>
      <c r="D6943">
        <f t="shared" si="324"/>
        <v>0</v>
      </c>
      <c r="E6943">
        <f t="shared" si="325"/>
        <v>0</v>
      </c>
      <c r="F6943">
        <f t="shared" si="326"/>
        <v>0.42096985000000003</v>
      </c>
    </row>
    <row r="6944" spans="1:6" x14ac:dyDescent="0.25">
      <c r="A6944">
        <v>6935</v>
      </c>
      <c r="B6944">
        <f>'Założenia i wyniki'!$E$6*Znorm.Profile!B6944*((100-(24*'Założenia i wyniki'!$E$9))/100)</f>
        <v>0</v>
      </c>
      <c r="C6944">
        <f>'Założenia i wyniki'!$E$8*Znorm.Profile!C6944*(1+'Założenia i wyniki'!$E$10/100)^24</f>
        <v>0.34005649999999998</v>
      </c>
      <c r="D6944">
        <f t="shared" si="324"/>
        <v>0</v>
      </c>
      <c r="E6944">
        <f t="shared" si="325"/>
        <v>0</v>
      </c>
      <c r="F6944">
        <f t="shared" si="326"/>
        <v>0.34005649999999998</v>
      </c>
    </row>
    <row r="6945" spans="1:6" x14ac:dyDescent="0.25">
      <c r="A6945">
        <v>6936</v>
      </c>
      <c r="B6945">
        <f>'Założenia i wyniki'!$E$6*Znorm.Profile!B6945*((100-(24*'Założenia i wyniki'!$E$9))/100)</f>
        <v>0</v>
      </c>
      <c r="C6945">
        <f>'Założenia i wyniki'!$E$8*Znorm.Profile!C6945*(1+'Założenia i wyniki'!$E$10/100)^24</f>
        <v>0.27102005000000001</v>
      </c>
      <c r="D6945">
        <f t="shared" si="324"/>
        <v>0</v>
      </c>
      <c r="E6945">
        <f t="shared" si="325"/>
        <v>0</v>
      </c>
      <c r="F6945">
        <f t="shared" si="326"/>
        <v>0.27102005000000001</v>
      </c>
    </row>
    <row r="6946" spans="1:6" x14ac:dyDescent="0.25">
      <c r="A6946">
        <v>6937</v>
      </c>
      <c r="B6946">
        <f>'Założenia i wyniki'!$E$6*Znorm.Profile!B6946*((100-(24*'Założenia i wyniki'!$E$9))/100)</f>
        <v>0</v>
      </c>
      <c r="C6946">
        <f>'Założenia i wyniki'!$E$8*Znorm.Profile!C6946*(1+'Założenia i wyniki'!$E$10/100)^24</f>
        <v>0.2347128</v>
      </c>
      <c r="D6946">
        <f t="shared" si="324"/>
        <v>0</v>
      </c>
      <c r="E6946">
        <f t="shared" si="325"/>
        <v>0</v>
      </c>
      <c r="F6946">
        <f t="shared" si="326"/>
        <v>0.2347128</v>
      </c>
    </row>
    <row r="6947" spans="1:6" x14ac:dyDescent="0.25">
      <c r="A6947">
        <v>6938</v>
      </c>
      <c r="B6947">
        <f>'Założenia i wyniki'!$E$6*Znorm.Profile!B6947*((100-(24*'Założenia i wyniki'!$E$9))/100)</f>
        <v>0</v>
      </c>
      <c r="C6947">
        <f>'Założenia i wyniki'!$E$8*Znorm.Profile!C6947*(1+'Założenia i wyniki'!$E$10/100)^24</f>
        <v>0.22043944999999998</v>
      </c>
      <c r="D6947">
        <f t="shared" si="324"/>
        <v>0</v>
      </c>
      <c r="E6947">
        <f t="shared" si="325"/>
        <v>0</v>
      </c>
      <c r="F6947">
        <f t="shared" si="326"/>
        <v>0.22043944999999998</v>
      </c>
    </row>
    <row r="6948" spans="1:6" x14ac:dyDescent="0.25">
      <c r="A6948">
        <v>6939</v>
      </c>
      <c r="B6948">
        <f>'Założenia i wyniki'!$E$6*Znorm.Profile!B6948*((100-(24*'Założenia i wyniki'!$E$9))/100)</f>
        <v>0</v>
      </c>
      <c r="C6948">
        <f>'Założenia i wyniki'!$E$8*Znorm.Profile!C6948*(1+'Założenia i wyniki'!$E$10/100)^24</f>
        <v>0.21497384999999999</v>
      </c>
      <c r="D6948">
        <f t="shared" si="324"/>
        <v>0</v>
      </c>
      <c r="E6948">
        <f t="shared" si="325"/>
        <v>0</v>
      </c>
      <c r="F6948">
        <f t="shared" si="326"/>
        <v>0.21497384999999999</v>
      </c>
    </row>
    <row r="6949" spans="1:6" x14ac:dyDescent="0.25">
      <c r="A6949">
        <v>6940</v>
      </c>
      <c r="B6949">
        <f>'Założenia i wyniki'!$E$6*Znorm.Profile!B6949*((100-(24*'Założenia i wyniki'!$E$9))/100)</f>
        <v>0</v>
      </c>
      <c r="C6949">
        <f>'Założenia i wyniki'!$E$8*Znorm.Profile!C6949*(1+'Założenia i wyniki'!$E$10/100)^24</f>
        <v>0.23357424999999998</v>
      </c>
      <c r="D6949">
        <f t="shared" si="324"/>
        <v>0</v>
      </c>
      <c r="E6949">
        <f t="shared" si="325"/>
        <v>0</v>
      </c>
      <c r="F6949">
        <f t="shared" si="326"/>
        <v>0.23357424999999998</v>
      </c>
    </row>
    <row r="6950" spans="1:6" x14ac:dyDescent="0.25">
      <c r="A6950">
        <v>6941</v>
      </c>
      <c r="B6950">
        <f>'Założenia i wyniki'!$E$6*Znorm.Profile!B6950*((100-(24*'Założenia i wyniki'!$E$9))/100)</f>
        <v>0</v>
      </c>
      <c r="C6950">
        <f>'Założenia i wyniki'!$E$8*Znorm.Profile!C6950*(1+'Założenia i wyniki'!$E$10/100)^24</f>
        <v>0.26756624999999995</v>
      </c>
      <c r="D6950">
        <f t="shared" si="324"/>
        <v>0</v>
      </c>
      <c r="E6950">
        <f t="shared" si="325"/>
        <v>0</v>
      </c>
      <c r="F6950">
        <f t="shared" si="326"/>
        <v>0.26756624999999995</v>
      </c>
    </row>
    <row r="6951" spans="1:6" x14ac:dyDescent="0.25">
      <c r="A6951">
        <v>6942</v>
      </c>
      <c r="B6951">
        <f>'Założenia i wyniki'!$E$6*Znorm.Profile!B6951*((100-(24*'Założenia i wyniki'!$E$9))/100)</f>
        <v>0</v>
      </c>
      <c r="C6951">
        <f>'Założenia i wyniki'!$E$8*Znorm.Profile!C6951*(1+'Założenia i wyniki'!$E$10/100)^24</f>
        <v>0.33206739999999996</v>
      </c>
      <c r="D6951">
        <f t="shared" si="324"/>
        <v>0</v>
      </c>
      <c r="E6951">
        <f t="shared" si="325"/>
        <v>0</v>
      </c>
      <c r="F6951">
        <f t="shared" si="326"/>
        <v>0.33206739999999996</v>
      </c>
    </row>
    <row r="6952" spans="1:6" x14ac:dyDescent="0.25">
      <c r="A6952">
        <v>6943</v>
      </c>
      <c r="B6952">
        <f>'Założenia i wyniki'!$E$6*Znorm.Profile!B6952*((100-(24*'Założenia i wyniki'!$E$9))/100)</f>
        <v>0</v>
      </c>
      <c r="C6952">
        <f>'Założenia i wyniki'!$E$8*Znorm.Profile!C6952*(1+'Założenia i wyniki'!$E$10/100)^24</f>
        <v>0.39776135000000001</v>
      </c>
      <c r="D6952">
        <f t="shared" si="324"/>
        <v>0</v>
      </c>
      <c r="E6952">
        <f t="shared" si="325"/>
        <v>0</v>
      </c>
      <c r="F6952">
        <f t="shared" si="326"/>
        <v>0.39776135000000001</v>
      </c>
    </row>
    <row r="6953" spans="1:6" x14ac:dyDescent="0.25">
      <c r="A6953">
        <v>6944</v>
      </c>
      <c r="B6953">
        <f>'Założenia i wyniki'!$E$6*Znorm.Profile!B6953*((100-(24*'Założenia i wyniki'!$E$9))/100)</f>
        <v>0.15262815094339621</v>
      </c>
      <c r="C6953">
        <f>'Założenia i wyniki'!$E$8*Znorm.Profile!C6953*(1+'Założenia i wyniki'!$E$10/100)^24</f>
        <v>0.45877544999999997</v>
      </c>
      <c r="D6953">
        <f t="shared" si="324"/>
        <v>0.15262815094339621</v>
      </c>
      <c r="E6953">
        <f t="shared" si="325"/>
        <v>0</v>
      </c>
      <c r="F6953">
        <f t="shared" si="326"/>
        <v>0.30614729905660376</v>
      </c>
    </row>
    <row r="6954" spans="1:6" x14ac:dyDescent="0.25">
      <c r="A6954">
        <v>6945</v>
      </c>
      <c r="B6954">
        <f>'Założenia i wyniki'!$E$6*Znorm.Profile!B6954*((100-(24*'Założenia i wyniki'!$E$9))/100)</f>
        <v>0.83711849056603771</v>
      </c>
      <c r="C6954">
        <f>'Założenia i wyniki'!$E$8*Znorm.Profile!C6954*(1+'Założenia i wyniki'!$E$10/100)^24</f>
        <v>0.49825299999999995</v>
      </c>
      <c r="D6954">
        <f t="shared" si="324"/>
        <v>0.49825299999999995</v>
      </c>
      <c r="E6954">
        <f t="shared" si="325"/>
        <v>0.33886549056603776</v>
      </c>
      <c r="F6954">
        <f t="shared" si="326"/>
        <v>0</v>
      </c>
    </row>
    <row r="6955" spans="1:6" x14ac:dyDescent="0.25">
      <c r="A6955">
        <v>6946</v>
      </c>
      <c r="B6955">
        <f>'Założenia i wyniki'!$E$6*Znorm.Profile!B6955*((100-(24*'Założenia i wyniki'!$E$9))/100)</f>
        <v>0.93819471698113199</v>
      </c>
      <c r="C6955">
        <f>'Założenia i wyniki'!$E$8*Znorm.Profile!C6955*(1+'Założenia i wyniki'!$E$10/100)^24</f>
        <v>0.49715784999999996</v>
      </c>
      <c r="D6955">
        <f t="shared" si="324"/>
        <v>0.49715784999999996</v>
      </c>
      <c r="E6955">
        <f t="shared" si="325"/>
        <v>0.44103686698113204</v>
      </c>
      <c r="F6955">
        <f t="shared" si="326"/>
        <v>0</v>
      </c>
    </row>
    <row r="6956" spans="1:6" x14ac:dyDescent="0.25">
      <c r="A6956">
        <v>6947</v>
      </c>
      <c r="B6956">
        <f>'Założenia i wyniki'!$E$6*Znorm.Profile!B6956*((100-(24*'Założenia i wyniki'!$E$9))/100)</f>
        <v>1.3241290566037733</v>
      </c>
      <c r="C6956">
        <f>'Założenia i wyniki'!$E$8*Znorm.Profile!C6956*(1+'Założenia i wyniki'!$E$10/100)^24</f>
        <v>0.51581354999999995</v>
      </c>
      <c r="D6956">
        <f t="shared" si="324"/>
        <v>0.51581354999999995</v>
      </c>
      <c r="E6956">
        <f t="shared" si="325"/>
        <v>0.80831550660377338</v>
      </c>
      <c r="F6956">
        <f t="shared" si="326"/>
        <v>0</v>
      </c>
    </row>
    <row r="6957" spans="1:6" x14ac:dyDescent="0.25">
      <c r="A6957">
        <v>6948</v>
      </c>
      <c r="B6957">
        <f>'Założenia i wyniki'!$E$6*Znorm.Profile!B6957*((100-(24*'Założenia i wyniki'!$E$9))/100)</f>
        <v>1.1308188679245281</v>
      </c>
      <c r="C6957">
        <f>'Założenia i wyniki'!$E$8*Znorm.Profile!C6957*(1+'Założenia i wyniki'!$E$10/100)^24</f>
        <v>0.51372369999999989</v>
      </c>
      <c r="D6957">
        <f t="shared" si="324"/>
        <v>0.51372369999999989</v>
      </c>
      <c r="E6957">
        <f t="shared" si="325"/>
        <v>0.61709516792452823</v>
      </c>
      <c r="F6957">
        <f t="shared" si="326"/>
        <v>0</v>
      </c>
    </row>
    <row r="6958" spans="1:6" x14ac:dyDescent="0.25">
      <c r="A6958">
        <v>6949</v>
      </c>
      <c r="B6958">
        <f>'Założenia i wyniki'!$E$6*Znorm.Profile!B6958*((100-(24*'Założenia i wyniki'!$E$9))/100)</f>
        <v>0.37571999999999994</v>
      </c>
      <c r="C6958">
        <f>'Założenia i wyniki'!$E$8*Znorm.Profile!C6958*(1+'Założenia i wyniki'!$E$10/100)^24</f>
        <v>0.50902880000000006</v>
      </c>
      <c r="D6958">
        <f t="shared" si="324"/>
        <v>0.37571999999999994</v>
      </c>
      <c r="E6958">
        <f t="shared" si="325"/>
        <v>0</v>
      </c>
      <c r="F6958">
        <f t="shared" si="326"/>
        <v>0.13330880000000012</v>
      </c>
    </row>
    <row r="6959" spans="1:6" x14ac:dyDescent="0.25">
      <c r="A6959">
        <v>6950</v>
      </c>
      <c r="B6959">
        <f>'Założenia i wyniki'!$E$6*Znorm.Profile!B6959*((100-(24*'Założenia i wyniki'!$E$9))/100)</f>
        <v>0.25092973584905659</v>
      </c>
      <c r="C6959">
        <f>'Założenia i wyniki'!$E$8*Znorm.Profile!C6959*(1+'Założenia i wyniki'!$E$10/100)^24</f>
        <v>0.50432129999999997</v>
      </c>
      <c r="D6959">
        <f t="shared" si="324"/>
        <v>0.25092973584905659</v>
      </c>
      <c r="E6959">
        <f t="shared" si="325"/>
        <v>0</v>
      </c>
      <c r="F6959">
        <f t="shared" si="326"/>
        <v>0.25339156415094338</v>
      </c>
    </row>
    <row r="6960" spans="1:6" x14ac:dyDescent="0.25">
      <c r="A6960">
        <v>6951</v>
      </c>
      <c r="B6960">
        <f>'Założenia i wyniki'!$E$6*Znorm.Profile!B6960*((100-(24*'Założenia i wyniki'!$E$9))/100)</f>
        <v>0.14714747169811321</v>
      </c>
      <c r="C6960">
        <f>'Założenia i wyniki'!$E$8*Znorm.Profile!C6960*(1+'Założenia i wyniki'!$E$10/100)^24</f>
        <v>0.49928339999999999</v>
      </c>
      <c r="D6960">
        <f t="shared" si="324"/>
        <v>0.14714747169811321</v>
      </c>
      <c r="E6960">
        <f t="shared" si="325"/>
        <v>0</v>
      </c>
      <c r="F6960">
        <f t="shared" si="326"/>
        <v>0.35213592830188678</v>
      </c>
    </row>
    <row r="6961" spans="1:6" x14ac:dyDescent="0.25">
      <c r="A6961">
        <v>6952</v>
      </c>
      <c r="B6961">
        <f>'Założenia i wyniki'!$E$6*Znorm.Profile!B6961*((100-(24*'Założenia i wyniki'!$E$9))/100)</f>
        <v>5.7457184905660368E-2</v>
      </c>
      <c r="C6961">
        <f>'Założenia i wyniki'!$E$8*Znorm.Profile!C6961*(1+'Założenia i wyniki'!$E$10/100)^24</f>
        <v>0.50195774999999987</v>
      </c>
      <c r="D6961">
        <f t="shared" si="324"/>
        <v>5.7457184905660368E-2</v>
      </c>
      <c r="E6961">
        <f t="shared" si="325"/>
        <v>0</v>
      </c>
      <c r="F6961">
        <f t="shared" si="326"/>
        <v>0.44450056509433949</v>
      </c>
    </row>
    <row r="6962" spans="1:6" x14ac:dyDescent="0.25">
      <c r="A6962">
        <v>6953</v>
      </c>
      <c r="B6962">
        <f>'Założenia i wyniki'!$E$6*Znorm.Profile!B6962*((100-(24*'Założenia i wyniki'!$E$9))/100)</f>
        <v>0</v>
      </c>
      <c r="C6962">
        <f>'Założenia i wyniki'!$E$8*Znorm.Profile!C6962*(1+'Założenia i wyniki'!$E$10/100)^24</f>
        <v>0.54923469999999996</v>
      </c>
      <c r="D6962">
        <f t="shared" si="324"/>
        <v>0</v>
      </c>
      <c r="E6962">
        <f t="shared" si="325"/>
        <v>0</v>
      </c>
      <c r="F6962">
        <f t="shared" si="326"/>
        <v>0.54923469999999996</v>
      </c>
    </row>
    <row r="6963" spans="1:6" x14ac:dyDescent="0.25">
      <c r="A6963">
        <v>6954</v>
      </c>
      <c r="B6963">
        <f>'Założenia i wyniki'!$E$6*Znorm.Profile!B6963*((100-(24*'Założenia i wyniki'!$E$9))/100)</f>
        <v>0</v>
      </c>
      <c r="C6963">
        <f>'Założenia i wyniki'!$E$8*Znorm.Profile!C6963*(1+'Założenia i wyniki'!$E$10/100)^24</f>
        <v>0.62177989999999994</v>
      </c>
      <c r="D6963">
        <f t="shared" si="324"/>
        <v>0</v>
      </c>
      <c r="E6963">
        <f t="shared" si="325"/>
        <v>0</v>
      </c>
      <c r="F6963">
        <f t="shared" si="326"/>
        <v>0.62177989999999994</v>
      </c>
    </row>
    <row r="6964" spans="1:6" x14ac:dyDescent="0.25">
      <c r="A6964">
        <v>6955</v>
      </c>
      <c r="B6964">
        <f>'Założenia i wyniki'!$E$6*Znorm.Profile!B6964*((100-(24*'Założenia i wyniki'!$E$9))/100)</f>
        <v>0</v>
      </c>
      <c r="C6964">
        <f>'Założenia i wyniki'!$E$8*Znorm.Profile!C6964*(1+'Założenia i wyniki'!$E$10/100)^24</f>
        <v>0.61216994999999996</v>
      </c>
      <c r="D6964">
        <f t="shared" si="324"/>
        <v>0</v>
      </c>
      <c r="E6964">
        <f t="shared" si="325"/>
        <v>0</v>
      </c>
      <c r="F6964">
        <f t="shared" si="326"/>
        <v>0.61216994999999996</v>
      </c>
    </row>
    <row r="6965" spans="1:6" x14ac:dyDescent="0.25">
      <c r="A6965">
        <v>6956</v>
      </c>
      <c r="B6965">
        <f>'Założenia i wyniki'!$E$6*Znorm.Profile!B6965*((100-(24*'Założenia i wyniki'!$E$9))/100)</f>
        <v>0</v>
      </c>
      <c r="C6965">
        <f>'Założenia i wyniki'!$E$8*Znorm.Profile!C6965*(1+'Założenia i wyniki'!$E$10/100)^24</f>
        <v>0.57212679999999994</v>
      </c>
      <c r="D6965">
        <f t="shared" si="324"/>
        <v>0</v>
      </c>
      <c r="E6965">
        <f t="shared" si="325"/>
        <v>0</v>
      </c>
      <c r="F6965">
        <f t="shared" si="326"/>
        <v>0.57212679999999994</v>
      </c>
    </row>
    <row r="6966" spans="1:6" x14ac:dyDescent="0.25">
      <c r="A6966">
        <v>6957</v>
      </c>
      <c r="B6966">
        <f>'Założenia i wyniki'!$E$6*Znorm.Profile!B6966*((100-(24*'Założenia i wyniki'!$E$9))/100)</f>
        <v>0</v>
      </c>
      <c r="C6966">
        <f>'Założenia i wyniki'!$E$8*Znorm.Profile!C6966*(1+'Założenia i wyniki'!$E$10/100)^24</f>
        <v>0.50291079999999999</v>
      </c>
      <c r="D6966">
        <f t="shared" si="324"/>
        <v>0</v>
      </c>
      <c r="E6966">
        <f t="shared" si="325"/>
        <v>0</v>
      </c>
      <c r="F6966">
        <f t="shared" si="326"/>
        <v>0.50291079999999999</v>
      </c>
    </row>
    <row r="6967" spans="1:6" x14ac:dyDescent="0.25">
      <c r="A6967">
        <v>6958</v>
      </c>
      <c r="B6967">
        <f>'Założenia i wyniki'!$E$6*Znorm.Profile!B6967*((100-(24*'Założenia i wyniki'!$E$9))/100)</f>
        <v>0</v>
      </c>
      <c r="C6967">
        <f>'Założenia i wyniki'!$E$8*Znorm.Profile!C6967*(1+'Założenia i wyniki'!$E$10/100)^24</f>
        <v>0.43291954999999993</v>
      </c>
      <c r="D6967">
        <f t="shared" si="324"/>
        <v>0</v>
      </c>
      <c r="E6967">
        <f t="shared" si="325"/>
        <v>0</v>
      </c>
      <c r="F6967">
        <f t="shared" si="326"/>
        <v>0.43291954999999993</v>
      </c>
    </row>
    <row r="6968" spans="1:6" x14ac:dyDescent="0.25">
      <c r="A6968">
        <v>6959</v>
      </c>
      <c r="B6968">
        <f>'Założenia i wyniki'!$E$6*Znorm.Profile!B6968*((100-(24*'Założenia i wyniki'!$E$9))/100)</f>
        <v>0</v>
      </c>
      <c r="C6968">
        <f>'Założenia i wyniki'!$E$8*Znorm.Profile!C6968*(1+'Założenia i wyniki'!$E$10/100)^24</f>
        <v>0.35836465000000001</v>
      </c>
      <c r="D6968">
        <f t="shared" si="324"/>
        <v>0</v>
      </c>
      <c r="E6968">
        <f t="shared" si="325"/>
        <v>0</v>
      </c>
      <c r="F6968">
        <f t="shared" si="326"/>
        <v>0.35836465000000001</v>
      </c>
    </row>
    <row r="6969" spans="1:6" x14ac:dyDescent="0.25">
      <c r="A6969">
        <v>6960</v>
      </c>
      <c r="B6969">
        <f>'Założenia i wyniki'!$E$6*Znorm.Profile!B6969*((100-(24*'Założenia i wyniki'!$E$9))/100)</f>
        <v>0</v>
      </c>
      <c r="C6969">
        <f>'Założenia i wyniki'!$E$8*Znorm.Profile!C6969*(1+'Założenia i wyniki'!$E$10/100)^24</f>
        <v>0.29009924999999998</v>
      </c>
      <c r="D6969">
        <f t="shared" si="324"/>
        <v>0</v>
      </c>
      <c r="E6969">
        <f t="shared" si="325"/>
        <v>0</v>
      </c>
      <c r="F6969">
        <f t="shared" si="326"/>
        <v>0.29009924999999998</v>
      </c>
    </row>
    <row r="6970" spans="1:6" x14ac:dyDescent="0.25">
      <c r="A6970">
        <v>6961</v>
      </c>
      <c r="B6970">
        <f>'Założenia i wyniki'!$E$6*Znorm.Profile!B6970*((100-(24*'Założenia i wyniki'!$E$9))/100)</f>
        <v>0</v>
      </c>
      <c r="C6970">
        <f>'Założenia i wyniki'!$E$8*Znorm.Profile!C6970*(1+'Założenia i wyniki'!$E$10/100)^24</f>
        <v>0.24522750000000001</v>
      </c>
      <c r="D6970">
        <f t="shared" si="324"/>
        <v>0</v>
      </c>
      <c r="E6970">
        <f t="shared" si="325"/>
        <v>0</v>
      </c>
      <c r="F6970">
        <f t="shared" si="326"/>
        <v>0.24522750000000001</v>
      </c>
    </row>
    <row r="6971" spans="1:6" x14ac:dyDescent="0.25">
      <c r="A6971">
        <v>6962</v>
      </c>
      <c r="B6971">
        <f>'Założenia i wyniki'!$E$6*Znorm.Profile!B6971*((100-(24*'Założenia i wyniki'!$E$9))/100)</f>
        <v>0</v>
      </c>
      <c r="C6971">
        <f>'Założenia i wyniki'!$E$8*Znorm.Profile!C6971*(1+'Założenia i wyniki'!$E$10/100)^24</f>
        <v>0.2259698</v>
      </c>
      <c r="D6971">
        <f t="shared" si="324"/>
        <v>0</v>
      </c>
      <c r="E6971">
        <f t="shared" si="325"/>
        <v>0</v>
      </c>
      <c r="F6971">
        <f t="shared" si="326"/>
        <v>0.2259698</v>
      </c>
    </row>
    <row r="6972" spans="1:6" x14ac:dyDescent="0.25">
      <c r="A6972">
        <v>6963</v>
      </c>
      <c r="B6972">
        <f>'Założenia i wyniki'!$E$6*Znorm.Profile!B6972*((100-(24*'Założenia i wyniki'!$E$9))/100)</f>
        <v>0</v>
      </c>
      <c r="C6972">
        <f>'Założenia i wyniki'!$E$8*Znorm.Profile!C6972*(1+'Założenia i wyniki'!$E$10/100)^24</f>
        <v>0.22134455000000003</v>
      </c>
      <c r="D6972">
        <f t="shared" si="324"/>
        <v>0</v>
      </c>
      <c r="E6972">
        <f t="shared" si="325"/>
        <v>0</v>
      </c>
      <c r="F6972">
        <f t="shared" si="326"/>
        <v>0.22134455000000003</v>
      </c>
    </row>
    <row r="6973" spans="1:6" x14ac:dyDescent="0.25">
      <c r="A6973">
        <v>6964</v>
      </c>
      <c r="B6973">
        <f>'Założenia i wyniki'!$E$6*Znorm.Profile!B6973*((100-(24*'Założenia i wyniki'!$E$9))/100)</f>
        <v>0</v>
      </c>
      <c r="C6973">
        <f>'Założenia i wyniki'!$E$8*Znorm.Profile!C6973*(1+'Założenia i wyniki'!$E$10/100)^24</f>
        <v>0.22985725000000001</v>
      </c>
      <c r="D6973">
        <f t="shared" si="324"/>
        <v>0</v>
      </c>
      <c r="E6973">
        <f t="shared" si="325"/>
        <v>0</v>
      </c>
      <c r="F6973">
        <f t="shared" si="326"/>
        <v>0.22985725000000001</v>
      </c>
    </row>
    <row r="6974" spans="1:6" x14ac:dyDescent="0.25">
      <c r="A6974">
        <v>6965</v>
      </c>
      <c r="B6974">
        <f>'Założenia i wyniki'!$E$6*Znorm.Profile!B6974*((100-(24*'Założenia i wyniki'!$E$9))/100)</f>
        <v>0</v>
      </c>
      <c r="C6974">
        <f>'Założenia i wyniki'!$E$8*Znorm.Profile!C6974*(1+'Założenia i wyniki'!$E$10/100)^24</f>
        <v>0.25891635000000002</v>
      </c>
      <c r="D6974">
        <f t="shared" si="324"/>
        <v>0</v>
      </c>
      <c r="E6974">
        <f t="shared" si="325"/>
        <v>0</v>
      </c>
      <c r="F6974">
        <f t="shared" si="326"/>
        <v>0.25891635000000002</v>
      </c>
    </row>
    <row r="6975" spans="1:6" x14ac:dyDescent="0.25">
      <c r="A6975">
        <v>6966</v>
      </c>
      <c r="B6975">
        <f>'Założenia i wyniki'!$E$6*Znorm.Profile!B6975*((100-(24*'Założenia i wyniki'!$E$9))/100)</f>
        <v>0</v>
      </c>
      <c r="C6975">
        <f>'Założenia i wyniki'!$E$8*Znorm.Profile!C6975*(1+'Założenia i wyniki'!$E$10/100)^24</f>
        <v>0.31013184999999999</v>
      </c>
      <c r="D6975">
        <f t="shared" si="324"/>
        <v>0</v>
      </c>
      <c r="E6975">
        <f t="shared" si="325"/>
        <v>0</v>
      </c>
      <c r="F6975">
        <f t="shared" si="326"/>
        <v>0.31013184999999999</v>
      </c>
    </row>
    <row r="6976" spans="1:6" x14ac:dyDescent="0.25">
      <c r="A6976">
        <v>6967</v>
      </c>
      <c r="B6976">
        <f>'Założenia i wyniki'!$E$6*Znorm.Profile!B6976*((100-(24*'Założenia i wyniki'!$E$9))/100)</f>
        <v>0</v>
      </c>
      <c r="C6976">
        <f>'Założenia i wyniki'!$E$8*Znorm.Profile!C6976*(1+'Założenia i wyniki'!$E$10/100)^24</f>
        <v>0.36490650000000002</v>
      </c>
      <c r="D6976">
        <f t="shared" si="324"/>
        <v>0</v>
      </c>
      <c r="E6976">
        <f t="shared" si="325"/>
        <v>0</v>
      </c>
      <c r="F6976">
        <f t="shared" si="326"/>
        <v>0.36490650000000002</v>
      </c>
    </row>
    <row r="6977" spans="1:6" x14ac:dyDescent="0.25">
      <c r="A6977">
        <v>6968</v>
      </c>
      <c r="B6977">
        <f>'Założenia i wyniki'!$E$6*Znorm.Profile!B6977*((100-(24*'Założenia i wyniki'!$E$9))/100)</f>
        <v>0.10068747169811321</v>
      </c>
      <c r="C6977">
        <f>'Założenia i wyniki'!$E$8*Znorm.Profile!C6977*(1+'Założenia i wyniki'!$E$10/100)^24</f>
        <v>0.43092455000000002</v>
      </c>
      <c r="D6977">
        <f t="shared" si="324"/>
        <v>0.10068747169811321</v>
      </c>
      <c r="E6977">
        <f t="shared" si="325"/>
        <v>0</v>
      </c>
      <c r="F6977">
        <f t="shared" si="326"/>
        <v>0.33023707830188681</v>
      </c>
    </row>
    <row r="6978" spans="1:6" x14ac:dyDescent="0.25">
      <c r="A6978">
        <v>6969</v>
      </c>
      <c r="B6978">
        <f>'Założenia i wyniki'!$E$6*Znorm.Profile!B6978*((100-(24*'Założenia i wyniki'!$E$9))/100)</f>
        <v>0.19286045283018868</v>
      </c>
      <c r="C6978">
        <f>'Założenia i wyniki'!$E$8*Znorm.Profile!C6978*(1+'Założenia i wyniki'!$E$10/100)^24</f>
        <v>0.4820256</v>
      </c>
      <c r="D6978">
        <f t="shared" si="324"/>
        <v>0.19286045283018868</v>
      </c>
      <c r="E6978">
        <f t="shared" si="325"/>
        <v>0</v>
      </c>
      <c r="F6978">
        <f t="shared" si="326"/>
        <v>0.28916514716981134</v>
      </c>
    </row>
    <row r="6979" spans="1:6" x14ac:dyDescent="0.25">
      <c r="A6979">
        <v>6970</v>
      </c>
      <c r="B6979">
        <f>'Założenia i wyniki'!$E$6*Znorm.Profile!B6979*((100-(24*'Założenia i wyniki'!$E$9))/100)</f>
        <v>0.24397026415094336</v>
      </c>
      <c r="C6979">
        <f>'Założenia i wyniki'!$E$8*Znorm.Profile!C6979*(1+'Założenia i wyniki'!$E$10/100)^24</f>
        <v>0.49741264999999996</v>
      </c>
      <c r="D6979">
        <f t="shared" si="324"/>
        <v>0.24397026415094336</v>
      </c>
      <c r="E6979">
        <f t="shared" si="325"/>
        <v>0</v>
      </c>
      <c r="F6979">
        <f t="shared" si="326"/>
        <v>0.2534423858490566</v>
      </c>
    </row>
    <row r="6980" spans="1:6" x14ac:dyDescent="0.25">
      <c r="A6980">
        <v>6971</v>
      </c>
      <c r="B6980">
        <f>'Założenia i wyniki'!$E$6*Znorm.Profile!B6980*((100-(24*'Założenia i wyniki'!$E$9))/100)</f>
        <v>0.18903388679245281</v>
      </c>
      <c r="C6980">
        <f>'Założenia i wyniki'!$E$8*Znorm.Profile!C6980*(1+'Założenia i wyniki'!$E$10/100)^24</f>
        <v>0.50787660000000001</v>
      </c>
      <c r="D6980">
        <f t="shared" si="324"/>
        <v>0.18903388679245281</v>
      </c>
      <c r="E6980">
        <f t="shared" si="325"/>
        <v>0</v>
      </c>
      <c r="F6980">
        <f t="shared" si="326"/>
        <v>0.3188427132075472</v>
      </c>
    </row>
    <row r="6981" spans="1:6" x14ac:dyDescent="0.25">
      <c r="A6981">
        <v>6972</v>
      </c>
      <c r="B6981">
        <f>'Założenia i wyniki'!$E$6*Znorm.Profile!B6981*((100-(24*'Założenia i wyniki'!$E$9))/100)</f>
        <v>0.19744928301886788</v>
      </c>
      <c r="C6981">
        <f>'Założenia i wyniki'!$E$8*Znorm.Profile!C6981*(1+'Założenia i wyniki'!$E$10/100)^24</f>
        <v>0.49736539999999996</v>
      </c>
      <c r="D6981">
        <f t="shared" si="324"/>
        <v>0.19744928301886788</v>
      </c>
      <c r="E6981">
        <f t="shared" si="325"/>
        <v>0</v>
      </c>
      <c r="F6981">
        <f t="shared" si="326"/>
        <v>0.29991611698113207</v>
      </c>
    </row>
    <row r="6982" spans="1:6" x14ac:dyDescent="0.25">
      <c r="A6982">
        <v>6973</v>
      </c>
      <c r="B6982">
        <f>'Założenia i wyniki'!$E$6*Znorm.Profile!B6982*((100-(24*'Założenia i wyniki'!$E$9))/100)</f>
        <v>0.17507683018867923</v>
      </c>
      <c r="C6982">
        <f>'Założenia i wyniki'!$E$8*Znorm.Profile!C6982*(1+'Założenia i wyniki'!$E$10/100)^24</f>
        <v>0.4752188</v>
      </c>
      <c r="D6982">
        <f t="shared" si="324"/>
        <v>0.17507683018867923</v>
      </c>
      <c r="E6982">
        <f t="shared" si="325"/>
        <v>0</v>
      </c>
      <c r="F6982">
        <f t="shared" si="326"/>
        <v>0.3001419698113208</v>
      </c>
    </row>
    <row r="6983" spans="1:6" x14ac:dyDescent="0.25">
      <c r="A6983">
        <v>6974</v>
      </c>
      <c r="B6983">
        <f>'Założenia i wyniki'!$E$6*Znorm.Profile!B6983*((100-(24*'Założenia i wyniki'!$E$9))/100)</f>
        <v>0.14481494339622641</v>
      </c>
      <c r="C6983">
        <f>'Założenia i wyniki'!$E$8*Znorm.Profile!C6983*(1+'Założenia i wyniki'!$E$10/100)^24</f>
        <v>0.44144240000000001</v>
      </c>
      <c r="D6983">
        <f t="shared" si="324"/>
        <v>0.14481494339622641</v>
      </c>
      <c r="E6983">
        <f t="shared" si="325"/>
        <v>0</v>
      </c>
      <c r="F6983">
        <f t="shared" si="326"/>
        <v>0.2966274566037736</v>
      </c>
    </row>
    <row r="6984" spans="1:6" x14ac:dyDescent="0.25">
      <c r="A6984">
        <v>6975</v>
      </c>
      <c r="B6984">
        <f>'Założenia i wyniki'!$E$6*Znorm.Profile!B6984*((100-(24*'Założenia i wyniki'!$E$9))/100)</f>
        <v>0.12418807547169811</v>
      </c>
      <c r="C6984">
        <f>'Założenia i wyniki'!$E$8*Znorm.Profile!C6984*(1+'Założenia i wyniki'!$E$10/100)^24</f>
        <v>0.42739200000000005</v>
      </c>
      <c r="D6984">
        <f t="shared" si="324"/>
        <v>0.12418807547169811</v>
      </c>
      <c r="E6984">
        <f t="shared" si="325"/>
        <v>0</v>
      </c>
      <c r="F6984">
        <f t="shared" si="326"/>
        <v>0.30320392452830192</v>
      </c>
    </row>
    <row r="6985" spans="1:6" x14ac:dyDescent="0.25">
      <c r="A6985">
        <v>6976</v>
      </c>
      <c r="B6985">
        <f>'Założenia i wyniki'!$E$6*Znorm.Profile!B6985*((100-(24*'Założenia i wyniki'!$E$9))/100)</f>
        <v>4.7524883018867918E-2</v>
      </c>
      <c r="C6985">
        <f>'Założenia i wyniki'!$E$8*Znorm.Profile!C6985*(1+'Założenia i wyniki'!$E$10/100)^24</f>
        <v>0.44223410000000002</v>
      </c>
      <c r="D6985">
        <f t="shared" si="324"/>
        <v>4.7524883018867918E-2</v>
      </c>
      <c r="E6985">
        <f t="shared" si="325"/>
        <v>0</v>
      </c>
      <c r="F6985">
        <f t="shared" si="326"/>
        <v>0.39470921698113209</v>
      </c>
    </row>
    <row r="6986" spans="1:6" x14ac:dyDescent="0.25">
      <c r="A6986">
        <v>6977</v>
      </c>
      <c r="B6986">
        <f>'Założenia i wyniki'!$E$6*Znorm.Profile!B6986*((100-(24*'Założenia i wyniki'!$E$9))/100)</f>
        <v>0</v>
      </c>
      <c r="C6986">
        <f>'Założenia i wyniki'!$E$8*Znorm.Profile!C6986*(1+'Założenia i wyniki'!$E$10/100)^24</f>
        <v>0.50399720000000003</v>
      </c>
      <c r="D6986">
        <f t="shared" si="324"/>
        <v>0</v>
      </c>
      <c r="E6986">
        <f t="shared" si="325"/>
        <v>0</v>
      </c>
      <c r="F6986">
        <f t="shared" si="326"/>
        <v>0.50399720000000003</v>
      </c>
    </row>
    <row r="6987" spans="1:6" x14ac:dyDescent="0.25">
      <c r="A6987">
        <v>6978</v>
      </c>
      <c r="B6987">
        <f>'Założenia i wyniki'!$E$6*Znorm.Profile!B6987*((100-(24*'Założenia i wyniki'!$E$9))/100)</f>
        <v>0</v>
      </c>
      <c r="C6987">
        <f>'Założenia i wyniki'!$E$8*Znorm.Profile!C6987*(1+'Założenia i wyniki'!$E$10/100)^24</f>
        <v>0.5752488</v>
      </c>
      <c r="D6987">
        <f t="shared" ref="D6987:D7050" si="327">IF(B6987&lt;=C6987,B6987,C6987)</f>
        <v>0</v>
      </c>
      <c r="E6987">
        <f t="shared" ref="E6987:E7050" si="328">IF(B6987&gt;C6987,B6987-C6987,0)</f>
        <v>0</v>
      </c>
      <c r="F6987">
        <f t="shared" ref="F6987:F7050" si="329">IF(B6987&lt;C6987,C6987-B6987,0)</f>
        <v>0.5752488</v>
      </c>
    </row>
    <row r="6988" spans="1:6" x14ac:dyDescent="0.25">
      <c r="A6988">
        <v>6979</v>
      </c>
      <c r="B6988">
        <f>'Założenia i wyniki'!$E$6*Znorm.Profile!B6988*((100-(24*'Założenia i wyniki'!$E$9))/100)</f>
        <v>0</v>
      </c>
      <c r="C6988">
        <f>'Założenia i wyniki'!$E$8*Znorm.Profile!C6988*(1+'Założenia i wyniki'!$E$10/100)^24</f>
        <v>0.59971695000000003</v>
      </c>
      <c r="D6988">
        <f t="shared" si="327"/>
        <v>0</v>
      </c>
      <c r="E6988">
        <f t="shared" si="328"/>
        <v>0</v>
      </c>
      <c r="F6988">
        <f t="shared" si="329"/>
        <v>0.59971695000000003</v>
      </c>
    </row>
    <row r="6989" spans="1:6" x14ac:dyDescent="0.25">
      <c r="A6989">
        <v>6980</v>
      </c>
      <c r="B6989">
        <f>'Założenia i wyniki'!$E$6*Znorm.Profile!B6989*((100-(24*'Założenia i wyniki'!$E$9))/100)</f>
        <v>0</v>
      </c>
      <c r="C6989">
        <f>'Założenia i wyniki'!$E$8*Znorm.Profile!C6989*(1+'Założenia i wyniki'!$E$10/100)^24</f>
        <v>0.56919274999999991</v>
      </c>
      <c r="D6989">
        <f t="shared" si="327"/>
        <v>0</v>
      </c>
      <c r="E6989">
        <f t="shared" si="328"/>
        <v>0</v>
      </c>
      <c r="F6989">
        <f t="shared" si="329"/>
        <v>0.56919274999999991</v>
      </c>
    </row>
    <row r="6990" spans="1:6" x14ac:dyDescent="0.25">
      <c r="A6990">
        <v>6981</v>
      </c>
      <c r="B6990">
        <f>'Założenia i wyniki'!$E$6*Znorm.Profile!B6990*((100-(24*'Założenia i wyniki'!$E$9))/100)</f>
        <v>0</v>
      </c>
      <c r="C6990">
        <f>'Założenia i wyniki'!$E$8*Znorm.Profile!C6990*(1+'Założenia i wyniki'!$E$10/100)^24</f>
        <v>0.4977994</v>
      </c>
      <c r="D6990">
        <f t="shared" si="327"/>
        <v>0</v>
      </c>
      <c r="E6990">
        <f t="shared" si="328"/>
        <v>0</v>
      </c>
      <c r="F6990">
        <f t="shared" si="329"/>
        <v>0.4977994</v>
      </c>
    </row>
    <row r="6991" spans="1:6" x14ac:dyDescent="0.25">
      <c r="A6991">
        <v>6982</v>
      </c>
      <c r="B6991">
        <f>'Założenia i wyniki'!$E$6*Znorm.Profile!B6991*((100-(24*'Założenia i wyniki'!$E$9))/100)</f>
        <v>0</v>
      </c>
      <c r="C6991">
        <f>'Założenia i wyniki'!$E$8*Znorm.Profile!C6991*(1+'Założenia i wyniki'!$E$10/100)^24</f>
        <v>0.40278560000000002</v>
      </c>
      <c r="D6991">
        <f t="shared" si="327"/>
        <v>0</v>
      </c>
      <c r="E6991">
        <f t="shared" si="328"/>
        <v>0</v>
      </c>
      <c r="F6991">
        <f t="shared" si="329"/>
        <v>0.40278560000000002</v>
      </c>
    </row>
    <row r="6992" spans="1:6" x14ac:dyDescent="0.25">
      <c r="A6992">
        <v>6983</v>
      </c>
      <c r="B6992">
        <f>'Założenia i wyniki'!$E$6*Znorm.Profile!B6992*((100-(24*'Założenia i wyniki'!$E$9))/100)</f>
        <v>0</v>
      </c>
      <c r="C6992">
        <f>'Założenia i wyniki'!$E$8*Znorm.Profile!C6992*(1+'Założenia i wyniki'!$E$10/100)^24</f>
        <v>0.31196024999999999</v>
      </c>
      <c r="D6992">
        <f t="shared" si="327"/>
        <v>0</v>
      </c>
      <c r="E6992">
        <f t="shared" si="328"/>
        <v>0</v>
      </c>
      <c r="F6992">
        <f t="shared" si="329"/>
        <v>0.31196024999999999</v>
      </c>
    </row>
    <row r="6993" spans="1:6" x14ac:dyDescent="0.25">
      <c r="A6993">
        <v>6984</v>
      </c>
      <c r="B6993">
        <f>'Założenia i wyniki'!$E$6*Znorm.Profile!B6993*((100-(24*'Założenia i wyniki'!$E$9))/100)</f>
        <v>0</v>
      </c>
      <c r="C6993">
        <f>'Założenia i wyniki'!$E$8*Znorm.Profile!C6993*(1+'Założenia i wyniki'!$E$10/100)^24</f>
        <v>0.24452539999999998</v>
      </c>
      <c r="D6993">
        <f t="shared" si="327"/>
        <v>0</v>
      </c>
      <c r="E6993">
        <f t="shared" si="328"/>
        <v>0</v>
      </c>
      <c r="F6993">
        <f t="shared" si="329"/>
        <v>0.24452539999999998</v>
      </c>
    </row>
    <row r="6994" spans="1:6" x14ac:dyDescent="0.25">
      <c r="A6994">
        <v>6985</v>
      </c>
      <c r="B6994">
        <f>'Założenia i wyniki'!$E$6*Znorm.Profile!B6994*((100-(24*'Założenia i wyniki'!$E$9))/100)</f>
        <v>0</v>
      </c>
      <c r="C6994">
        <f>'Założenia i wyniki'!$E$8*Znorm.Profile!C6994*(1+'Założenia i wyniki'!$E$10/100)^24</f>
        <v>0.21988365000000001</v>
      </c>
      <c r="D6994">
        <f t="shared" si="327"/>
        <v>0</v>
      </c>
      <c r="E6994">
        <f t="shared" si="328"/>
        <v>0</v>
      </c>
      <c r="F6994">
        <f t="shared" si="329"/>
        <v>0.21988365000000001</v>
      </c>
    </row>
    <row r="6995" spans="1:6" x14ac:dyDescent="0.25">
      <c r="A6995">
        <v>6986</v>
      </c>
      <c r="B6995">
        <f>'Założenia i wyniki'!$E$6*Znorm.Profile!B6995*((100-(24*'Założenia i wyniki'!$E$9))/100)</f>
        <v>0</v>
      </c>
      <c r="C6995">
        <f>'Założenia i wyniki'!$E$8*Znorm.Profile!C6995*(1+'Założenia i wyniki'!$E$10/100)^24</f>
        <v>0.20742469999999999</v>
      </c>
      <c r="D6995">
        <f t="shared" si="327"/>
        <v>0</v>
      </c>
      <c r="E6995">
        <f t="shared" si="328"/>
        <v>0</v>
      </c>
      <c r="F6995">
        <f t="shared" si="329"/>
        <v>0.20742469999999999</v>
      </c>
    </row>
    <row r="6996" spans="1:6" x14ac:dyDescent="0.25">
      <c r="A6996">
        <v>6987</v>
      </c>
      <c r="B6996">
        <f>'Założenia i wyniki'!$E$6*Znorm.Profile!B6996*((100-(24*'Założenia i wyniki'!$E$9))/100)</f>
        <v>0</v>
      </c>
      <c r="C6996">
        <f>'Założenia i wyniki'!$E$8*Znorm.Profile!C6996*(1+'Założenia i wyniki'!$E$10/100)^24</f>
        <v>0.2125494</v>
      </c>
      <c r="D6996">
        <f t="shared" si="327"/>
        <v>0</v>
      </c>
      <c r="E6996">
        <f t="shared" si="328"/>
        <v>0</v>
      </c>
      <c r="F6996">
        <f t="shared" si="329"/>
        <v>0.2125494</v>
      </c>
    </row>
    <row r="6997" spans="1:6" x14ac:dyDescent="0.25">
      <c r="A6997">
        <v>6988</v>
      </c>
      <c r="B6997">
        <f>'Założenia i wyniki'!$E$6*Znorm.Profile!B6997*((100-(24*'Założenia i wyniki'!$E$9))/100)</f>
        <v>0</v>
      </c>
      <c r="C6997">
        <f>'Założenia i wyniki'!$E$8*Znorm.Profile!C6997*(1+'Założenia i wyniki'!$E$10/100)^24</f>
        <v>0.24229799999999999</v>
      </c>
      <c r="D6997">
        <f t="shared" si="327"/>
        <v>0</v>
      </c>
      <c r="E6997">
        <f t="shared" si="328"/>
        <v>0</v>
      </c>
      <c r="F6997">
        <f t="shared" si="329"/>
        <v>0.24229799999999999</v>
      </c>
    </row>
    <row r="6998" spans="1:6" x14ac:dyDescent="0.25">
      <c r="A6998">
        <v>6989</v>
      </c>
      <c r="B6998">
        <f>'Założenia i wyniki'!$E$6*Znorm.Profile!B6998*((100-(24*'Założenia i wyniki'!$E$9))/100)</f>
        <v>0</v>
      </c>
      <c r="C6998">
        <f>'Założenia i wyniki'!$E$8*Znorm.Profile!C6998*(1+'Założenia i wyniki'!$E$10/100)^24</f>
        <v>0.30873079999999997</v>
      </c>
      <c r="D6998">
        <f t="shared" si="327"/>
        <v>0</v>
      </c>
      <c r="E6998">
        <f t="shared" si="328"/>
        <v>0</v>
      </c>
      <c r="F6998">
        <f t="shared" si="329"/>
        <v>0.30873079999999997</v>
      </c>
    </row>
    <row r="6999" spans="1:6" x14ac:dyDescent="0.25">
      <c r="A6999">
        <v>6990</v>
      </c>
      <c r="B6999">
        <f>'Założenia i wyniki'!$E$6*Znorm.Profile!B6999*((100-(24*'Założenia i wyniki'!$E$9))/100)</f>
        <v>0</v>
      </c>
      <c r="C6999">
        <f>'Założenia i wyniki'!$E$8*Znorm.Profile!C6999*(1+'Założenia i wyniki'!$E$10/100)^24</f>
        <v>0.40233409999999997</v>
      </c>
      <c r="D6999">
        <f t="shared" si="327"/>
        <v>0</v>
      </c>
      <c r="E6999">
        <f t="shared" si="328"/>
        <v>0</v>
      </c>
      <c r="F6999">
        <f t="shared" si="329"/>
        <v>0.40233409999999997</v>
      </c>
    </row>
    <row r="7000" spans="1:6" x14ac:dyDescent="0.25">
      <c r="A7000">
        <v>6991</v>
      </c>
      <c r="B7000">
        <f>'Założenia i wyniki'!$E$6*Znorm.Profile!B7000*((100-(24*'Założenia i wyniki'!$E$9))/100)</f>
        <v>0</v>
      </c>
      <c r="C7000">
        <f>'Założenia i wyniki'!$E$8*Znorm.Profile!C7000*(1+'Założenia i wyniki'!$E$10/100)^24</f>
        <v>0.46070254999999999</v>
      </c>
      <c r="D7000">
        <f t="shared" si="327"/>
        <v>0</v>
      </c>
      <c r="E7000">
        <f t="shared" si="328"/>
        <v>0</v>
      </c>
      <c r="F7000">
        <f t="shared" si="329"/>
        <v>0.46070254999999999</v>
      </c>
    </row>
    <row r="7001" spans="1:6" x14ac:dyDescent="0.25">
      <c r="A7001">
        <v>6992</v>
      </c>
      <c r="B7001">
        <f>'Założenia i wyniki'!$E$6*Znorm.Profile!B7001*((100-(24*'Założenia i wyniki'!$E$9))/100)</f>
        <v>0.12027766037735847</v>
      </c>
      <c r="C7001">
        <f>'Założenia i wyniki'!$E$8*Znorm.Profile!C7001*(1+'Założenia i wyniki'!$E$10/100)^24</f>
        <v>0.46425120000000003</v>
      </c>
      <c r="D7001">
        <f t="shared" si="327"/>
        <v>0.12027766037735847</v>
      </c>
      <c r="E7001">
        <f t="shared" si="328"/>
        <v>0</v>
      </c>
      <c r="F7001">
        <f t="shared" si="329"/>
        <v>0.34397353962264154</v>
      </c>
    </row>
    <row r="7002" spans="1:6" x14ac:dyDescent="0.25">
      <c r="A7002">
        <v>6993</v>
      </c>
      <c r="B7002">
        <f>'Założenia i wyniki'!$E$6*Znorm.Profile!B7002*((100-(24*'Założenia i wyniki'!$E$9))/100)</f>
        <v>0.34768392452830188</v>
      </c>
      <c r="C7002">
        <f>'Założenia i wyniki'!$E$8*Znorm.Profile!C7002*(1+'Założenia i wyniki'!$E$10/100)^24</f>
        <v>0.47356890000000001</v>
      </c>
      <c r="D7002">
        <f t="shared" si="327"/>
        <v>0.34768392452830188</v>
      </c>
      <c r="E7002">
        <f t="shared" si="328"/>
        <v>0</v>
      </c>
      <c r="F7002">
        <f t="shared" si="329"/>
        <v>0.12588497547169814</v>
      </c>
    </row>
    <row r="7003" spans="1:6" x14ac:dyDescent="0.25">
      <c r="A7003">
        <v>6994</v>
      </c>
      <c r="B7003">
        <f>'Założenia i wyniki'!$E$6*Znorm.Profile!B7003*((100-(24*'Założenia i wyniki'!$E$9))/100)</f>
        <v>0.34864437735849052</v>
      </c>
      <c r="C7003">
        <f>'Założenia i wyniki'!$E$8*Znorm.Profile!C7003*(1+'Założenia i wyniki'!$E$10/100)^24</f>
        <v>0.46018034999999996</v>
      </c>
      <c r="D7003">
        <f t="shared" si="327"/>
        <v>0.34864437735849052</v>
      </c>
      <c r="E7003">
        <f t="shared" si="328"/>
        <v>0</v>
      </c>
      <c r="F7003">
        <f t="shared" si="329"/>
        <v>0.11153597264150944</v>
      </c>
    </row>
    <row r="7004" spans="1:6" x14ac:dyDescent="0.25">
      <c r="A7004">
        <v>6995</v>
      </c>
      <c r="B7004">
        <f>'Założenia i wyniki'!$E$6*Znorm.Profile!B7004*((100-(24*'Założenia i wyniki'!$E$9))/100)</f>
        <v>0.34356007547169809</v>
      </c>
      <c r="C7004">
        <f>'Założenia i wyniki'!$E$8*Znorm.Profile!C7004*(1+'Założenia i wyniki'!$E$10/100)^24</f>
        <v>0.43881494999999998</v>
      </c>
      <c r="D7004">
        <f t="shared" si="327"/>
        <v>0.34356007547169809</v>
      </c>
      <c r="E7004">
        <f t="shared" si="328"/>
        <v>0</v>
      </c>
      <c r="F7004">
        <f t="shared" si="329"/>
        <v>9.5254874528301892E-2</v>
      </c>
    </row>
    <row r="7005" spans="1:6" x14ac:dyDescent="0.25">
      <c r="A7005">
        <v>6996</v>
      </c>
      <c r="B7005">
        <f>'Założenia i wyniki'!$E$6*Znorm.Profile!B7005*((100-(24*'Założenia i wyniki'!$E$9))/100)</f>
        <v>1.000776603773585</v>
      </c>
      <c r="C7005">
        <f>'Założenia i wyniki'!$E$8*Znorm.Profile!C7005*(1+'Założenia i wyniki'!$E$10/100)^24</f>
        <v>0.4228189</v>
      </c>
      <c r="D7005">
        <f t="shared" si="327"/>
        <v>0.4228189</v>
      </c>
      <c r="E7005">
        <f t="shared" si="328"/>
        <v>0.57795770377358502</v>
      </c>
      <c r="F7005">
        <f t="shared" si="329"/>
        <v>0</v>
      </c>
    </row>
    <row r="7006" spans="1:6" x14ac:dyDescent="0.25">
      <c r="A7006">
        <v>6997</v>
      </c>
      <c r="B7006">
        <f>'Założenia i wyniki'!$E$6*Znorm.Profile!B7006*((100-(24*'Założenia i wyniki'!$E$9))/100)</f>
        <v>1.4046241509433963</v>
      </c>
      <c r="C7006">
        <f>'Założenia i wyniki'!$E$8*Znorm.Profile!C7006*(1+'Założenia i wyniki'!$E$10/100)^24</f>
        <v>0.42344504999999999</v>
      </c>
      <c r="D7006">
        <f t="shared" si="327"/>
        <v>0.42344504999999999</v>
      </c>
      <c r="E7006">
        <f t="shared" si="328"/>
        <v>0.98117910094339633</v>
      </c>
      <c r="F7006">
        <f t="shared" si="329"/>
        <v>0</v>
      </c>
    </row>
    <row r="7007" spans="1:6" x14ac:dyDescent="0.25">
      <c r="A7007">
        <v>6998</v>
      </c>
      <c r="B7007">
        <f>'Założenia i wyniki'!$E$6*Znorm.Profile!B7007*((100-(24*'Założenia i wyniki'!$E$9))/100)</f>
        <v>1.029742641509434</v>
      </c>
      <c r="C7007">
        <f>'Założenia i wyniki'!$E$8*Znorm.Profile!C7007*(1+'Założenia i wyniki'!$E$10/100)^24</f>
        <v>0.42546944999999997</v>
      </c>
      <c r="D7007">
        <f t="shared" si="327"/>
        <v>0.42546944999999997</v>
      </c>
      <c r="E7007">
        <f t="shared" si="328"/>
        <v>0.60427319150943393</v>
      </c>
      <c r="F7007">
        <f t="shared" si="329"/>
        <v>0</v>
      </c>
    </row>
    <row r="7008" spans="1:6" x14ac:dyDescent="0.25">
      <c r="A7008">
        <v>6999</v>
      </c>
      <c r="B7008">
        <f>'Założenia i wyniki'!$E$6*Znorm.Profile!B7008*((100-(24*'Założenia i wyniki'!$E$9))/100)</f>
        <v>0.69773086792452832</v>
      </c>
      <c r="C7008">
        <f>'Założenia i wyniki'!$E$8*Znorm.Profile!C7008*(1+'Założenia i wyniki'!$E$10/100)^24</f>
        <v>0.43669360000000007</v>
      </c>
      <c r="D7008">
        <f t="shared" si="327"/>
        <v>0.43669360000000007</v>
      </c>
      <c r="E7008">
        <f t="shared" si="328"/>
        <v>0.26103726792452825</v>
      </c>
      <c r="F7008">
        <f t="shared" si="329"/>
        <v>0</v>
      </c>
    </row>
    <row r="7009" spans="1:6" x14ac:dyDescent="0.25">
      <c r="A7009">
        <v>7000</v>
      </c>
      <c r="B7009">
        <f>'Założenia i wyniki'!$E$6*Znorm.Profile!B7009*((100-(24*'Założenia i wyniki'!$E$9))/100)</f>
        <v>0.236111320754717</v>
      </c>
      <c r="C7009">
        <f>'Założenia i wyniki'!$E$8*Znorm.Profile!C7009*(1+'Założenia i wyniki'!$E$10/100)^24</f>
        <v>0.47634369999999993</v>
      </c>
      <c r="D7009">
        <f t="shared" si="327"/>
        <v>0.236111320754717</v>
      </c>
      <c r="E7009">
        <f t="shared" si="328"/>
        <v>0</v>
      </c>
      <c r="F7009">
        <f t="shared" si="329"/>
        <v>0.24023237924528293</v>
      </c>
    </row>
    <row r="7010" spans="1:6" x14ac:dyDescent="0.25">
      <c r="A7010">
        <v>7001</v>
      </c>
      <c r="B7010">
        <f>'Założenia i wyniki'!$E$6*Znorm.Profile!B7010*((100-(24*'Założenia i wyniki'!$E$9))/100)</f>
        <v>0</v>
      </c>
      <c r="C7010">
        <f>'Założenia i wyniki'!$E$8*Znorm.Profile!C7010*(1+'Założenia i wyniki'!$E$10/100)^24</f>
        <v>0.54432804999999995</v>
      </c>
      <c r="D7010">
        <f t="shared" si="327"/>
        <v>0</v>
      </c>
      <c r="E7010">
        <f t="shared" si="328"/>
        <v>0</v>
      </c>
      <c r="F7010">
        <f t="shared" si="329"/>
        <v>0.54432804999999995</v>
      </c>
    </row>
    <row r="7011" spans="1:6" x14ac:dyDescent="0.25">
      <c r="A7011">
        <v>7002</v>
      </c>
      <c r="B7011">
        <f>'Założenia i wyniki'!$E$6*Znorm.Profile!B7011*((100-(24*'Założenia i wyniki'!$E$9))/100)</f>
        <v>0</v>
      </c>
      <c r="C7011">
        <f>'Założenia i wyniki'!$E$8*Znorm.Profile!C7011*(1+'Założenia i wyniki'!$E$10/100)^24</f>
        <v>0.62791715000000003</v>
      </c>
      <c r="D7011">
        <f t="shared" si="327"/>
        <v>0</v>
      </c>
      <c r="E7011">
        <f t="shared" si="328"/>
        <v>0</v>
      </c>
      <c r="F7011">
        <f t="shared" si="329"/>
        <v>0.62791715000000003</v>
      </c>
    </row>
    <row r="7012" spans="1:6" x14ac:dyDescent="0.25">
      <c r="A7012">
        <v>7003</v>
      </c>
      <c r="B7012">
        <f>'Założenia i wyniki'!$E$6*Znorm.Profile!B7012*((100-(24*'Założenia i wyniki'!$E$9))/100)</f>
        <v>0</v>
      </c>
      <c r="C7012">
        <f>'Założenia i wyniki'!$E$8*Znorm.Profile!C7012*(1+'Założenia i wyniki'!$E$10/100)^24</f>
        <v>0.63878325000000002</v>
      </c>
      <c r="D7012">
        <f t="shared" si="327"/>
        <v>0</v>
      </c>
      <c r="E7012">
        <f t="shared" si="328"/>
        <v>0</v>
      </c>
      <c r="F7012">
        <f t="shared" si="329"/>
        <v>0.63878325000000002</v>
      </c>
    </row>
    <row r="7013" spans="1:6" x14ac:dyDescent="0.25">
      <c r="A7013">
        <v>7004</v>
      </c>
      <c r="B7013">
        <f>'Założenia i wyniki'!$E$6*Znorm.Profile!B7013*((100-(24*'Założenia i wyniki'!$E$9))/100)</f>
        <v>0</v>
      </c>
      <c r="C7013">
        <f>'Założenia i wyniki'!$E$8*Znorm.Profile!C7013*(1+'Założenia i wyniki'!$E$10/100)^24</f>
        <v>0.58853375000000008</v>
      </c>
      <c r="D7013">
        <f t="shared" si="327"/>
        <v>0</v>
      </c>
      <c r="E7013">
        <f t="shared" si="328"/>
        <v>0</v>
      </c>
      <c r="F7013">
        <f t="shared" si="329"/>
        <v>0.58853375000000008</v>
      </c>
    </row>
    <row r="7014" spans="1:6" x14ac:dyDescent="0.25">
      <c r="A7014">
        <v>7005</v>
      </c>
      <c r="B7014">
        <f>'Założenia i wyniki'!$E$6*Znorm.Profile!B7014*((100-(24*'Założenia i wyniki'!$E$9))/100)</f>
        <v>0</v>
      </c>
      <c r="C7014">
        <f>'Założenia i wyniki'!$E$8*Znorm.Profile!C7014*(1+'Założenia i wyniki'!$E$10/100)^24</f>
        <v>0.51721600000000001</v>
      </c>
      <c r="D7014">
        <f t="shared" si="327"/>
        <v>0</v>
      </c>
      <c r="E7014">
        <f t="shared" si="328"/>
        <v>0</v>
      </c>
      <c r="F7014">
        <f t="shared" si="329"/>
        <v>0.51721600000000001</v>
      </c>
    </row>
    <row r="7015" spans="1:6" x14ac:dyDescent="0.25">
      <c r="A7015">
        <v>7006</v>
      </c>
      <c r="B7015">
        <f>'Założenia i wyniki'!$E$6*Znorm.Profile!B7015*((100-(24*'Założenia i wyniki'!$E$9))/100)</f>
        <v>0</v>
      </c>
      <c r="C7015">
        <f>'Założenia i wyniki'!$E$8*Znorm.Profile!C7015*(1+'Założenia i wyniki'!$E$10/100)^24</f>
        <v>0.41326390000000002</v>
      </c>
      <c r="D7015">
        <f t="shared" si="327"/>
        <v>0</v>
      </c>
      <c r="E7015">
        <f t="shared" si="328"/>
        <v>0</v>
      </c>
      <c r="F7015">
        <f t="shared" si="329"/>
        <v>0.41326390000000002</v>
      </c>
    </row>
    <row r="7016" spans="1:6" x14ac:dyDescent="0.25">
      <c r="A7016">
        <v>7007</v>
      </c>
      <c r="B7016">
        <f>'Założenia i wyniki'!$E$6*Znorm.Profile!B7016*((100-(24*'Założenia i wyniki'!$E$9))/100)</f>
        <v>0</v>
      </c>
      <c r="C7016">
        <f>'Założenia i wyniki'!$E$8*Znorm.Profile!C7016*(1+'Założenia i wyniki'!$E$10/100)^24</f>
        <v>0.3336228</v>
      </c>
      <c r="D7016">
        <f t="shared" si="327"/>
        <v>0</v>
      </c>
      <c r="E7016">
        <f t="shared" si="328"/>
        <v>0</v>
      </c>
      <c r="F7016">
        <f t="shared" si="329"/>
        <v>0.3336228</v>
      </c>
    </row>
    <row r="7017" spans="1:6" x14ac:dyDescent="0.25">
      <c r="A7017">
        <v>7008</v>
      </c>
      <c r="B7017">
        <f>'Założenia i wyniki'!$E$6*Znorm.Profile!B7017*((100-(24*'Założenia i wyniki'!$E$9))/100)</f>
        <v>0</v>
      </c>
      <c r="C7017">
        <f>'Założenia i wyniki'!$E$8*Znorm.Profile!C7017*(1+'Założenia i wyniki'!$E$10/100)^24</f>
        <v>0.25421515</v>
      </c>
      <c r="D7017">
        <f t="shared" si="327"/>
        <v>0</v>
      </c>
      <c r="E7017">
        <f t="shared" si="328"/>
        <v>0</v>
      </c>
      <c r="F7017">
        <f t="shared" si="329"/>
        <v>0.25421515</v>
      </c>
    </row>
    <row r="7018" spans="1:6" x14ac:dyDescent="0.25">
      <c r="A7018">
        <v>7009</v>
      </c>
      <c r="B7018">
        <f>'Założenia i wyniki'!$E$6*Znorm.Profile!B7018*((100-(24*'Założenia i wyniki'!$E$9))/100)</f>
        <v>0</v>
      </c>
      <c r="C7018">
        <f>'Założenia i wyniki'!$E$8*Znorm.Profile!C7018*(1+'Założenia i wyniki'!$E$10/100)^24</f>
        <v>0.21941605000000003</v>
      </c>
      <c r="D7018">
        <f t="shared" si="327"/>
        <v>0</v>
      </c>
      <c r="E7018">
        <f t="shared" si="328"/>
        <v>0</v>
      </c>
      <c r="F7018">
        <f t="shared" si="329"/>
        <v>0.21941605000000003</v>
      </c>
    </row>
    <row r="7019" spans="1:6" x14ac:dyDescent="0.25">
      <c r="A7019">
        <v>7010</v>
      </c>
      <c r="B7019">
        <f>'Założenia i wyniki'!$E$6*Znorm.Profile!B7019*((100-(24*'Założenia i wyniki'!$E$9))/100)</f>
        <v>0</v>
      </c>
      <c r="C7019">
        <f>'Założenia i wyniki'!$E$8*Znorm.Profile!C7019*(1+'Założenia i wyniki'!$E$10/100)^24</f>
        <v>0.20930699999999999</v>
      </c>
      <c r="D7019">
        <f t="shared" si="327"/>
        <v>0</v>
      </c>
      <c r="E7019">
        <f t="shared" si="328"/>
        <v>0</v>
      </c>
      <c r="F7019">
        <f t="shared" si="329"/>
        <v>0.20930699999999999</v>
      </c>
    </row>
    <row r="7020" spans="1:6" x14ac:dyDescent="0.25">
      <c r="A7020">
        <v>7011</v>
      </c>
      <c r="B7020">
        <f>'Założenia i wyniki'!$E$6*Znorm.Profile!B7020*((100-(24*'Założenia i wyniki'!$E$9))/100)</f>
        <v>0</v>
      </c>
      <c r="C7020">
        <f>'Założenia i wyniki'!$E$8*Znorm.Profile!C7020*(1+'Założenia i wyniki'!$E$10/100)^24</f>
        <v>0.21361129999999998</v>
      </c>
      <c r="D7020">
        <f t="shared" si="327"/>
        <v>0</v>
      </c>
      <c r="E7020">
        <f t="shared" si="328"/>
        <v>0</v>
      </c>
      <c r="F7020">
        <f t="shared" si="329"/>
        <v>0.21361129999999998</v>
      </c>
    </row>
    <row r="7021" spans="1:6" x14ac:dyDescent="0.25">
      <c r="A7021">
        <v>7012</v>
      </c>
      <c r="B7021">
        <f>'Założenia i wyniki'!$E$6*Znorm.Profile!B7021*((100-(24*'Założenia i wyniki'!$E$9))/100)</f>
        <v>0</v>
      </c>
      <c r="C7021">
        <f>'Założenia i wyniki'!$E$8*Znorm.Profile!C7021*(1+'Założenia i wyniki'!$E$10/100)^24</f>
        <v>0.24376974999999995</v>
      </c>
      <c r="D7021">
        <f t="shared" si="327"/>
        <v>0</v>
      </c>
      <c r="E7021">
        <f t="shared" si="328"/>
        <v>0</v>
      </c>
      <c r="F7021">
        <f t="shared" si="329"/>
        <v>0.24376974999999995</v>
      </c>
    </row>
    <row r="7022" spans="1:6" x14ac:dyDescent="0.25">
      <c r="A7022">
        <v>7013</v>
      </c>
      <c r="B7022">
        <f>'Założenia i wyniki'!$E$6*Znorm.Profile!B7022*((100-(24*'Założenia i wyniki'!$E$9))/100)</f>
        <v>0</v>
      </c>
      <c r="C7022">
        <f>'Założenia i wyniki'!$E$8*Znorm.Profile!C7022*(1+'Założenia i wyniki'!$E$10/100)^24</f>
        <v>0.3061835</v>
      </c>
      <c r="D7022">
        <f t="shared" si="327"/>
        <v>0</v>
      </c>
      <c r="E7022">
        <f t="shared" si="328"/>
        <v>0</v>
      </c>
      <c r="F7022">
        <f t="shared" si="329"/>
        <v>0.3061835</v>
      </c>
    </row>
    <row r="7023" spans="1:6" x14ac:dyDescent="0.25">
      <c r="A7023">
        <v>7014</v>
      </c>
      <c r="B7023">
        <f>'Założenia i wyniki'!$E$6*Znorm.Profile!B7023*((100-(24*'Założenia i wyniki'!$E$9))/100)</f>
        <v>0</v>
      </c>
      <c r="C7023">
        <f>'Założenia i wyniki'!$E$8*Znorm.Profile!C7023*(1+'Założenia i wyniki'!$E$10/100)^24</f>
        <v>0.40795334999999999</v>
      </c>
      <c r="D7023">
        <f t="shared" si="327"/>
        <v>0</v>
      </c>
      <c r="E7023">
        <f t="shared" si="328"/>
        <v>0</v>
      </c>
      <c r="F7023">
        <f t="shared" si="329"/>
        <v>0.40795334999999999</v>
      </c>
    </row>
    <row r="7024" spans="1:6" x14ac:dyDescent="0.25">
      <c r="A7024">
        <v>7015</v>
      </c>
      <c r="B7024">
        <f>'Założenia i wyniki'!$E$6*Znorm.Profile!B7024*((100-(24*'Założenia i wyniki'!$E$9))/100)</f>
        <v>2.1162739622641509E-3</v>
      </c>
      <c r="C7024">
        <f>'Założenia i wyniki'!$E$8*Znorm.Profile!C7024*(1+'Założenia i wyniki'!$E$10/100)^24</f>
        <v>0.47279995000000002</v>
      </c>
      <c r="D7024">
        <f t="shared" si="327"/>
        <v>2.1162739622641509E-3</v>
      </c>
      <c r="E7024">
        <f t="shared" si="328"/>
        <v>0</v>
      </c>
      <c r="F7024">
        <f t="shared" si="329"/>
        <v>0.47068367603773587</v>
      </c>
    </row>
    <row r="7025" spans="1:6" x14ac:dyDescent="0.25">
      <c r="A7025">
        <v>7016</v>
      </c>
      <c r="B7025">
        <f>'Założenia i wyniki'!$E$6*Znorm.Profile!B7025*((100-(24*'Założenia i wyniki'!$E$9))/100)</f>
        <v>0.30774128301886788</v>
      </c>
      <c r="C7025">
        <f>'Założenia i wyniki'!$E$8*Znorm.Profile!C7025*(1+'Założenia i wyniki'!$E$10/100)^24</f>
        <v>0.45411240000000003</v>
      </c>
      <c r="D7025">
        <f t="shared" si="327"/>
        <v>0.30774128301886788</v>
      </c>
      <c r="E7025">
        <f t="shared" si="328"/>
        <v>0</v>
      </c>
      <c r="F7025">
        <f t="shared" si="329"/>
        <v>0.14637111698113214</v>
      </c>
    </row>
    <row r="7026" spans="1:6" x14ac:dyDescent="0.25">
      <c r="A7026">
        <v>7017</v>
      </c>
      <c r="B7026">
        <f>'Założenia i wyniki'!$E$6*Znorm.Profile!B7026*((100-(24*'Założenia i wyniki'!$E$9))/100)</f>
        <v>0.84428377358490547</v>
      </c>
      <c r="C7026">
        <f>'Założenia i wyniki'!$E$8*Znorm.Profile!C7026*(1+'Założenia i wyniki'!$E$10/100)^24</f>
        <v>0.46229785000000001</v>
      </c>
      <c r="D7026">
        <f t="shared" si="327"/>
        <v>0.46229785000000001</v>
      </c>
      <c r="E7026">
        <f t="shared" si="328"/>
        <v>0.38198592358490546</v>
      </c>
      <c r="F7026">
        <f t="shared" si="329"/>
        <v>0</v>
      </c>
    </row>
    <row r="7027" spans="1:6" x14ac:dyDescent="0.25">
      <c r="A7027">
        <v>7018</v>
      </c>
      <c r="B7027">
        <f>'Założenia i wyniki'!$E$6*Znorm.Profile!B7027*((100-(24*'Założenia i wyniki'!$E$9))/100)</f>
        <v>1.3179547169811321</v>
      </c>
      <c r="C7027">
        <f>'Założenia i wyniki'!$E$8*Znorm.Profile!C7027*(1+'Założenia i wyniki'!$E$10/100)^24</f>
        <v>0.43255975000000002</v>
      </c>
      <c r="D7027">
        <f t="shared" si="327"/>
        <v>0.43255975000000002</v>
      </c>
      <c r="E7027">
        <f t="shared" si="328"/>
        <v>0.88539496698113207</v>
      </c>
      <c r="F7027">
        <f t="shared" si="329"/>
        <v>0</v>
      </c>
    </row>
    <row r="7028" spans="1:6" x14ac:dyDescent="0.25">
      <c r="A7028">
        <v>7019</v>
      </c>
      <c r="B7028">
        <f>'Założenia i wyniki'!$E$6*Znorm.Profile!B7028*((100-(24*'Założenia i wyniki'!$E$9))/100)</f>
        <v>1.4489879245283017</v>
      </c>
      <c r="C7028">
        <f>'Założenia i wyniki'!$E$8*Znorm.Profile!C7028*(1+'Założenia i wyniki'!$E$10/100)^24</f>
        <v>0.43418094999999995</v>
      </c>
      <c r="D7028">
        <f t="shared" si="327"/>
        <v>0.43418094999999995</v>
      </c>
      <c r="E7028">
        <f t="shared" si="328"/>
        <v>1.0148069745283017</v>
      </c>
      <c r="F7028">
        <f t="shared" si="329"/>
        <v>0</v>
      </c>
    </row>
    <row r="7029" spans="1:6" x14ac:dyDescent="0.25">
      <c r="A7029">
        <v>7020</v>
      </c>
      <c r="B7029">
        <f>'Założenia i wyniki'!$E$6*Znorm.Profile!B7029*((100-(24*'Założenia i wyniki'!$E$9))/100)</f>
        <v>1.3795456603773584</v>
      </c>
      <c r="C7029">
        <f>'Założenia i wyniki'!$E$8*Znorm.Profile!C7029*(1+'Założenia i wyniki'!$E$10/100)^24</f>
        <v>0.41005334999999998</v>
      </c>
      <c r="D7029">
        <f t="shared" si="327"/>
        <v>0.41005334999999998</v>
      </c>
      <c r="E7029">
        <f t="shared" si="328"/>
        <v>0.96949231037735839</v>
      </c>
      <c r="F7029">
        <f t="shared" si="329"/>
        <v>0</v>
      </c>
    </row>
    <row r="7030" spans="1:6" x14ac:dyDescent="0.25">
      <c r="A7030">
        <v>7021</v>
      </c>
      <c r="B7030">
        <f>'Założenia i wyniki'!$E$6*Znorm.Profile!B7030*((100-(24*'Założenia i wyniki'!$E$9))/100)</f>
        <v>1.2842626415094336</v>
      </c>
      <c r="C7030">
        <f>'Założenia i wyniki'!$E$8*Znorm.Profile!C7030*(1+'Założenia i wyniki'!$E$10/100)^24</f>
        <v>0.42070035</v>
      </c>
      <c r="D7030">
        <f t="shared" si="327"/>
        <v>0.42070035</v>
      </c>
      <c r="E7030">
        <f t="shared" si="328"/>
        <v>0.86356229150943364</v>
      </c>
      <c r="F7030">
        <f t="shared" si="329"/>
        <v>0</v>
      </c>
    </row>
    <row r="7031" spans="1:6" x14ac:dyDescent="0.25">
      <c r="A7031">
        <v>7022</v>
      </c>
      <c r="B7031">
        <f>'Założenia i wyniki'!$E$6*Znorm.Profile!B7031*((100-(24*'Założenia i wyniki'!$E$9))/100)</f>
        <v>1.0970505660377359</v>
      </c>
      <c r="C7031">
        <f>'Założenia i wyniki'!$E$8*Znorm.Profile!C7031*(1+'Założenia i wyniki'!$E$10/100)^24</f>
        <v>0.42012739999999998</v>
      </c>
      <c r="D7031">
        <f t="shared" si="327"/>
        <v>0.42012739999999998</v>
      </c>
      <c r="E7031">
        <f t="shared" si="328"/>
        <v>0.67692316603773595</v>
      </c>
      <c r="F7031">
        <f t="shared" si="329"/>
        <v>0</v>
      </c>
    </row>
    <row r="7032" spans="1:6" x14ac:dyDescent="0.25">
      <c r="A7032">
        <v>7023</v>
      </c>
      <c r="B7032">
        <f>'Założenia i wyniki'!$E$6*Znorm.Profile!B7032*((100-(24*'Założenia i wyniki'!$E$9))/100)</f>
        <v>0.56205547169811321</v>
      </c>
      <c r="C7032">
        <f>'Założenia i wyniki'!$E$8*Znorm.Profile!C7032*(1+'Założenia i wyniki'!$E$10/100)^24</f>
        <v>0.43544445000000004</v>
      </c>
      <c r="D7032">
        <f t="shared" si="327"/>
        <v>0.43544445000000004</v>
      </c>
      <c r="E7032">
        <f t="shared" si="328"/>
        <v>0.12661102169811317</v>
      </c>
      <c r="F7032">
        <f t="shared" si="329"/>
        <v>0</v>
      </c>
    </row>
    <row r="7033" spans="1:6" x14ac:dyDescent="0.25">
      <c r="A7033">
        <v>7024</v>
      </c>
      <c r="B7033">
        <f>'Założenia i wyniki'!$E$6*Znorm.Profile!B7033*((100-(24*'Założenia i wyniki'!$E$9))/100)</f>
        <v>0.2023430188679245</v>
      </c>
      <c r="C7033">
        <f>'Założenia i wyniki'!$E$8*Znorm.Profile!C7033*(1+'Założenia i wyniki'!$E$10/100)^24</f>
        <v>0.47821760000000002</v>
      </c>
      <c r="D7033">
        <f t="shared" si="327"/>
        <v>0.2023430188679245</v>
      </c>
      <c r="E7033">
        <f t="shared" si="328"/>
        <v>0</v>
      </c>
      <c r="F7033">
        <f t="shared" si="329"/>
        <v>0.27587458113207552</v>
      </c>
    </row>
    <row r="7034" spans="1:6" x14ac:dyDescent="0.25">
      <c r="A7034">
        <v>7025</v>
      </c>
      <c r="B7034">
        <f>'Założenia i wyniki'!$E$6*Znorm.Profile!B7034*((100-(24*'Założenia i wyniki'!$E$9))/100)</f>
        <v>0</v>
      </c>
      <c r="C7034">
        <f>'Założenia i wyniki'!$E$8*Znorm.Profile!C7034*(1+'Założenia i wyniki'!$E$10/100)^24</f>
        <v>0.55203960000000007</v>
      </c>
      <c r="D7034">
        <f t="shared" si="327"/>
        <v>0</v>
      </c>
      <c r="E7034">
        <f t="shared" si="328"/>
        <v>0</v>
      </c>
      <c r="F7034">
        <f t="shared" si="329"/>
        <v>0.55203960000000007</v>
      </c>
    </row>
    <row r="7035" spans="1:6" x14ac:dyDescent="0.25">
      <c r="A7035">
        <v>7026</v>
      </c>
      <c r="B7035">
        <f>'Założenia i wyniki'!$E$6*Znorm.Profile!B7035*((100-(24*'Założenia i wyniki'!$E$9))/100)</f>
        <v>0</v>
      </c>
      <c r="C7035">
        <f>'Założenia i wyniki'!$E$8*Znorm.Profile!C7035*(1+'Założenia i wyniki'!$E$10/100)^24</f>
        <v>0.62298565000000006</v>
      </c>
      <c r="D7035">
        <f t="shared" si="327"/>
        <v>0</v>
      </c>
      <c r="E7035">
        <f t="shared" si="328"/>
        <v>0</v>
      </c>
      <c r="F7035">
        <f t="shared" si="329"/>
        <v>0.62298565000000006</v>
      </c>
    </row>
    <row r="7036" spans="1:6" x14ac:dyDescent="0.25">
      <c r="A7036">
        <v>7027</v>
      </c>
      <c r="B7036">
        <f>'Założenia i wyniki'!$E$6*Znorm.Profile!B7036*((100-(24*'Założenia i wyniki'!$E$9))/100)</f>
        <v>0</v>
      </c>
      <c r="C7036">
        <f>'Założenia i wyniki'!$E$8*Znorm.Profile!C7036*(1+'Założenia i wyniki'!$E$10/100)^24</f>
        <v>0.64113980000000004</v>
      </c>
      <c r="D7036">
        <f t="shared" si="327"/>
        <v>0</v>
      </c>
      <c r="E7036">
        <f t="shared" si="328"/>
        <v>0</v>
      </c>
      <c r="F7036">
        <f t="shared" si="329"/>
        <v>0.64113980000000004</v>
      </c>
    </row>
    <row r="7037" spans="1:6" x14ac:dyDescent="0.25">
      <c r="A7037">
        <v>7028</v>
      </c>
      <c r="B7037">
        <f>'Założenia i wyniki'!$E$6*Znorm.Profile!B7037*((100-(24*'Założenia i wyniki'!$E$9))/100)</f>
        <v>0</v>
      </c>
      <c r="C7037">
        <f>'Założenia i wyniki'!$E$8*Znorm.Profile!C7037*(1+'Założenia i wyniki'!$E$10/100)^24</f>
        <v>0.59392654999999994</v>
      </c>
      <c r="D7037">
        <f t="shared" si="327"/>
        <v>0</v>
      </c>
      <c r="E7037">
        <f t="shared" si="328"/>
        <v>0</v>
      </c>
      <c r="F7037">
        <f t="shared" si="329"/>
        <v>0.59392654999999994</v>
      </c>
    </row>
    <row r="7038" spans="1:6" x14ac:dyDescent="0.25">
      <c r="A7038">
        <v>7029</v>
      </c>
      <c r="B7038">
        <f>'Założenia i wyniki'!$E$6*Znorm.Profile!B7038*((100-(24*'Założenia i wyniki'!$E$9))/100)</f>
        <v>0</v>
      </c>
      <c r="C7038">
        <f>'Założenia i wyniki'!$E$8*Znorm.Profile!C7038*(1+'Założenia i wyniki'!$E$10/100)^24</f>
        <v>0.51250850000000003</v>
      </c>
      <c r="D7038">
        <f t="shared" si="327"/>
        <v>0</v>
      </c>
      <c r="E7038">
        <f t="shared" si="328"/>
        <v>0</v>
      </c>
      <c r="F7038">
        <f t="shared" si="329"/>
        <v>0.51250850000000003</v>
      </c>
    </row>
    <row r="7039" spans="1:6" x14ac:dyDescent="0.25">
      <c r="A7039">
        <v>7030</v>
      </c>
      <c r="B7039">
        <f>'Założenia i wyniki'!$E$6*Znorm.Profile!B7039*((100-(24*'Założenia i wyniki'!$E$9))/100)</f>
        <v>0</v>
      </c>
      <c r="C7039">
        <f>'Założenia i wyniki'!$E$8*Znorm.Profile!C7039*(1+'Założenia i wyniki'!$E$10/100)^24</f>
        <v>0.41503104999999996</v>
      </c>
      <c r="D7039">
        <f t="shared" si="327"/>
        <v>0</v>
      </c>
      <c r="E7039">
        <f t="shared" si="328"/>
        <v>0</v>
      </c>
      <c r="F7039">
        <f t="shared" si="329"/>
        <v>0.41503104999999996</v>
      </c>
    </row>
    <row r="7040" spans="1:6" x14ac:dyDescent="0.25">
      <c r="A7040">
        <v>7031</v>
      </c>
      <c r="B7040">
        <f>'Założenia i wyniki'!$E$6*Znorm.Profile!B7040*((100-(24*'Założenia i wyniki'!$E$9))/100)</f>
        <v>0</v>
      </c>
      <c r="C7040">
        <f>'Założenia i wyniki'!$E$8*Znorm.Profile!C7040*(1+'Założenia i wyniki'!$E$10/100)^24</f>
        <v>0.32198179999999998</v>
      </c>
      <c r="D7040">
        <f t="shared" si="327"/>
        <v>0</v>
      </c>
      <c r="E7040">
        <f t="shared" si="328"/>
        <v>0</v>
      </c>
      <c r="F7040">
        <f t="shared" si="329"/>
        <v>0.32198179999999998</v>
      </c>
    </row>
    <row r="7041" spans="1:6" x14ac:dyDescent="0.25">
      <c r="A7041">
        <v>7032</v>
      </c>
      <c r="B7041">
        <f>'Założenia i wyniki'!$E$6*Znorm.Profile!B7041*((100-(24*'Założenia i wyniki'!$E$9))/100)</f>
        <v>0</v>
      </c>
      <c r="C7041">
        <f>'Założenia i wyniki'!$E$8*Znorm.Profile!C7041*(1+'Założenia i wyniki'!$E$10/100)^24</f>
        <v>0.28482439999999998</v>
      </c>
      <c r="D7041">
        <f t="shared" si="327"/>
        <v>0</v>
      </c>
      <c r="E7041">
        <f t="shared" si="328"/>
        <v>0</v>
      </c>
      <c r="F7041">
        <f t="shared" si="329"/>
        <v>0.28482439999999998</v>
      </c>
    </row>
    <row r="7042" spans="1:6" x14ac:dyDescent="0.25">
      <c r="A7042">
        <v>7033</v>
      </c>
      <c r="B7042">
        <f>'Założenia i wyniki'!$E$6*Znorm.Profile!B7042*((100-(24*'Założenia i wyniki'!$E$9))/100)</f>
        <v>0</v>
      </c>
      <c r="C7042">
        <f>'Założenia i wyniki'!$E$8*Znorm.Profile!C7042*(1+'Założenia i wyniki'!$E$10/100)^24</f>
        <v>0.21999949999999999</v>
      </c>
      <c r="D7042">
        <f t="shared" si="327"/>
        <v>0</v>
      </c>
      <c r="E7042">
        <f t="shared" si="328"/>
        <v>0</v>
      </c>
      <c r="F7042">
        <f t="shared" si="329"/>
        <v>0.21999949999999999</v>
      </c>
    </row>
    <row r="7043" spans="1:6" x14ac:dyDescent="0.25">
      <c r="A7043">
        <v>7034</v>
      </c>
      <c r="B7043">
        <f>'Założenia i wyniki'!$E$6*Znorm.Profile!B7043*((100-(24*'Założenia i wyniki'!$E$9))/100)</f>
        <v>0</v>
      </c>
      <c r="C7043">
        <f>'Założenia i wyniki'!$E$8*Znorm.Profile!C7043*(1+'Założenia i wyniki'!$E$10/100)^24</f>
        <v>0.2109366</v>
      </c>
      <c r="D7043">
        <f t="shared" si="327"/>
        <v>0</v>
      </c>
      <c r="E7043">
        <f t="shared" si="328"/>
        <v>0</v>
      </c>
      <c r="F7043">
        <f t="shared" si="329"/>
        <v>0.2109366</v>
      </c>
    </row>
    <row r="7044" spans="1:6" x14ac:dyDescent="0.25">
      <c r="A7044">
        <v>7035</v>
      </c>
      <c r="B7044">
        <f>'Założenia i wyniki'!$E$6*Znorm.Profile!B7044*((100-(24*'Założenia i wyniki'!$E$9))/100)</f>
        <v>0</v>
      </c>
      <c r="C7044">
        <f>'Założenia i wyniki'!$E$8*Znorm.Profile!C7044*(1+'Założenia i wyniki'!$E$10/100)^24</f>
        <v>0.21167894999999998</v>
      </c>
      <c r="D7044">
        <f t="shared" si="327"/>
        <v>0</v>
      </c>
      <c r="E7044">
        <f t="shared" si="328"/>
        <v>0</v>
      </c>
      <c r="F7044">
        <f t="shared" si="329"/>
        <v>0.21167894999999998</v>
      </c>
    </row>
    <row r="7045" spans="1:6" x14ac:dyDescent="0.25">
      <c r="A7045">
        <v>7036</v>
      </c>
      <c r="B7045">
        <f>'Założenia i wyniki'!$E$6*Znorm.Profile!B7045*((100-(24*'Założenia i wyniki'!$E$9))/100)</f>
        <v>0</v>
      </c>
      <c r="C7045">
        <f>'Założenia i wyniki'!$E$8*Znorm.Profile!C7045*(1+'Założenia i wyniki'!$E$10/100)^24</f>
        <v>0.24093999999999999</v>
      </c>
      <c r="D7045">
        <f t="shared" si="327"/>
        <v>0</v>
      </c>
      <c r="E7045">
        <f t="shared" si="328"/>
        <v>0</v>
      </c>
      <c r="F7045">
        <f t="shared" si="329"/>
        <v>0.24093999999999999</v>
      </c>
    </row>
    <row r="7046" spans="1:6" x14ac:dyDescent="0.25">
      <c r="A7046">
        <v>7037</v>
      </c>
      <c r="B7046">
        <f>'Założenia i wyniki'!$E$6*Znorm.Profile!B7046*((100-(24*'Założenia i wyniki'!$E$9))/100)</f>
        <v>0</v>
      </c>
      <c r="C7046">
        <f>'Założenia i wyniki'!$E$8*Znorm.Profile!C7046*(1+'Założenia i wyniki'!$E$10/100)^24</f>
        <v>0.30719149999999995</v>
      </c>
      <c r="D7046">
        <f t="shared" si="327"/>
        <v>0</v>
      </c>
      <c r="E7046">
        <f t="shared" si="328"/>
        <v>0</v>
      </c>
      <c r="F7046">
        <f t="shared" si="329"/>
        <v>0.30719149999999995</v>
      </c>
    </row>
    <row r="7047" spans="1:6" x14ac:dyDescent="0.25">
      <c r="A7047">
        <v>7038</v>
      </c>
      <c r="B7047">
        <f>'Założenia i wyniki'!$E$6*Znorm.Profile!B7047*((100-(24*'Założenia i wyniki'!$E$9))/100)</f>
        <v>0</v>
      </c>
      <c r="C7047">
        <f>'Założenia i wyniki'!$E$8*Znorm.Profile!C7047*(1+'Założenia i wyniki'!$E$10/100)^24</f>
        <v>0.40807690000000002</v>
      </c>
      <c r="D7047">
        <f t="shared" si="327"/>
        <v>0</v>
      </c>
      <c r="E7047">
        <f t="shared" si="328"/>
        <v>0</v>
      </c>
      <c r="F7047">
        <f t="shared" si="329"/>
        <v>0.40807690000000002</v>
      </c>
    </row>
    <row r="7048" spans="1:6" x14ac:dyDescent="0.25">
      <c r="A7048">
        <v>7039</v>
      </c>
      <c r="B7048">
        <f>'Założenia i wyniki'!$E$6*Znorm.Profile!B7048*((100-(24*'Założenia i wyniki'!$E$9))/100)</f>
        <v>0</v>
      </c>
      <c r="C7048">
        <f>'Założenia i wyniki'!$E$8*Znorm.Profile!C7048*(1+'Założenia i wyniki'!$E$10/100)^24</f>
        <v>0.47158860000000002</v>
      </c>
      <c r="D7048">
        <f t="shared" si="327"/>
        <v>0</v>
      </c>
      <c r="E7048">
        <f t="shared" si="328"/>
        <v>0</v>
      </c>
      <c r="F7048">
        <f t="shared" si="329"/>
        <v>0.47158860000000002</v>
      </c>
    </row>
    <row r="7049" spans="1:6" x14ac:dyDescent="0.25">
      <c r="A7049">
        <v>7040</v>
      </c>
      <c r="B7049">
        <f>'Założenia i wyniki'!$E$6*Znorm.Profile!B7049*((100-(24*'Założenia i wyniki'!$E$9))/100)</f>
        <v>0.32361924528301883</v>
      </c>
      <c r="C7049">
        <f>'Założenia i wyniki'!$E$8*Znorm.Profile!C7049*(1+'Założenia i wyniki'!$E$10/100)^24</f>
        <v>0.45620785000000003</v>
      </c>
      <c r="D7049">
        <f t="shared" si="327"/>
        <v>0.32361924528301883</v>
      </c>
      <c r="E7049">
        <f t="shared" si="328"/>
        <v>0</v>
      </c>
      <c r="F7049">
        <f t="shared" si="329"/>
        <v>0.1325886047169812</v>
      </c>
    </row>
    <row r="7050" spans="1:6" x14ac:dyDescent="0.25">
      <c r="A7050">
        <v>7041</v>
      </c>
      <c r="B7050">
        <f>'Założenia i wyniki'!$E$6*Znorm.Profile!B7050*((100-(24*'Założenia i wyniki'!$E$9))/100)</f>
        <v>0.84657056603773562</v>
      </c>
      <c r="C7050">
        <f>'Założenia i wyniki'!$E$8*Znorm.Profile!C7050*(1+'Założenia i wyniki'!$E$10/100)^24</f>
        <v>0.4532563</v>
      </c>
      <c r="D7050">
        <f t="shared" si="327"/>
        <v>0.4532563</v>
      </c>
      <c r="E7050">
        <f t="shared" si="328"/>
        <v>0.39331426603773562</v>
      </c>
      <c r="F7050">
        <f t="shared" si="329"/>
        <v>0</v>
      </c>
    </row>
    <row r="7051" spans="1:6" x14ac:dyDescent="0.25">
      <c r="A7051">
        <v>7042</v>
      </c>
      <c r="B7051">
        <f>'Założenia i wyniki'!$E$6*Znorm.Profile!B7051*((100-(24*'Założenia i wyniki'!$E$9))/100)</f>
        <v>1.1558211320754717</v>
      </c>
      <c r="C7051">
        <f>'Założenia i wyniki'!$E$8*Znorm.Profile!C7051*(1+'Założenia i wyniki'!$E$10/100)^24</f>
        <v>0.43258494999999997</v>
      </c>
      <c r="D7051">
        <f t="shared" ref="D7051:D7114" si="330">IF(B7051&lt;=C7051,B7051,C7051)</f>
        <v>0.43258494999999997</v>
      </c>
      <c r="E7051">
        <f t="shared" ref="E7051:E7114" si="331">IF(B7051&gt;C7051,B7051-C7051,0)</f>
        <v>0.72323618207547169</v>
      </c>
      <c r="F7051">
        <f t="shared" ref="F7051:F7114" si="332">IF(B7051&lt;C7051,C7051-B7051,0)</f>
        <v>0</v>
      </c>
    </row>
    <row r="7052" spans="1:6" x14ac:dyDescent="0.25">
      <c r="A7052">
        <v>7043</v>
      </c>
      <c r="B7052">
        <f>'Założenia i wyniki'!$E$6*Znorm.Profile!B7052*((100-(24*'Założenia i wyniki'!$E$9))/100)</f>
        <v>1.1805947169811317</v>
      </c>
      <c r="C7052">
        <f>'Założenia i wyniki'!$E$8*Znorm.Profile!C7052*(1+'Założenia i wyniki'!$E$10/100)^24</f>
        <v>0.42338414999999996</v>
      </c>
      <c r="D7052">
        <f t="shared" si="330"/>
        <v>0.42338414999999996</v>
      </c>
      <c r="E7052">
        <f t="shared" si="331"/>
        <v>0.75721056698113176</v>
      </c>
      <c r="F7052">
        <f t="shared" si="332"/>
        <v>0</v>
      </c>
    </row>
    <row r="7053" spans="1:6" x14ac:dyDescent="0.25">
      <c r="A7053">
        <v>7044</v>
      </c>
      <c r="B7053">
        <f>'Założenia i wyniki'!$E$6*Znorm.Profile!B7053*((100-(24*'Założenia i wyniki'!$E$9))/100)</f>
        <v>1.3320566037735848</v>
      </c>
      <c r="C7053">
        <f>'Założenia i wyniki'!$E$8*Znorm.Profile!C7053*(1+'Założenia i wyniki'!$E$10/100)^24</f>
        <v>0.42208950000000001</v>
      </c>
      <c r="D7053">
        <f t="shared" si="330"/>
        <v>0.42208950000000001</v>
      </c>
      <c r="E7053">
        <f t="shared" si="331"/>
        <v>0.90996710377358481</v>
      </c>
      <c r="F7053">
        <f t="shared" si="332"/>
        <v>0</v>
      </c>
    </row>
    <row r="7054" spans="1:6" x14ac:dyDescent="0.25">
      <c r="A7054">
        <v>7045</v>
      </c>
      <c r="B7054">
        <f>'Założenia i wyniki'!$E$6*Znorm.Profile!B7054*((100-(24*'Założenia i wyniki'!$E$9))/100)</f>
        <v>1.0285230188679244</v>
      </c>
      <c r="C7054">
        <f>'Założenia i wyniki'!$E$8*Znorm.Profile!C7054*(1+'Założenia i wyniki'!$E$10/100)^24</f>
        <v>0.42604030000000004</v>
      </c>
      <c r="D7054">
        <f t="shared" si="330"/>
        <v>0.42604030000000004</v>
      </c>
      <c r="E7054">
        <f t="shared" si="331"/>
        <v>0.60248271886792437</v>
      </c>
      <c r="F7054">
        <f t="shared" si="332"/>
        <v>0</v>
      </c>
    </row>
    <row r="7055" spans="1:6" x14ac:dyDescent="0.25">
      <c r="A7055">
        <v>7046</v>
      </c>
      <c r="B7055">
        <f>'Założenia i wyniki'!$E$6*Znorm.Profile!B7055*((100-(24*'Założenia i wyniki'!$E$9))/100)</f>
        <v>0.76050332075471705</v>
      </c>
      <c r="C7055">
        <f>'Założenia i wyniki'!$E$8*Znorm.Profile!C7055*(1+'Założenia i wyniki'!$E$10/100)^24</f>
        <v>0.42573859999999997</v>
      </c>
      <c r="D7055">
        <f t="shared" si="330"/>
        <v>0.42573859999999997</v>
      </c>
      <c r="E7055">
        <f t="shared" si="331"/>
        <v>0.33476472075471708</v>
      </c>
      <c r="F7055">
        <f t="shared" si="332"/>
        <v>0</v>
      </c>
    </row>
    <row r="7056" spans="1:6" x14ac:dyDescent="0.25">
      <c r="A7056">
        <v>7047</v>
      </c>
      <c r="B7056">
        <f>'Założenia i wyniki'!$E$6*Znorm.Profile!B7056*((100-(24*'Założenia i wyniki'!$E$9))/100)</f>
        <v>0.26744800000000002</v>
      </c>
      <c r="C7056">
        <f>'Założenia i wyniki'!$E$8*Znorm.Profile!C7056*(1+'Założenia i wyniki'!$E$10/100)^24</f>
        <v>0.44241085000000002</v>
      </c>
      <c r="D7056">
        <f t="shared" si="330"/>
        <v>0.26744800000000002</v>
      </c>
      <c r="E7056">
        <f t="shared" si="331"/>
        <v>0</v>
      </c>
      <c r="F7056">
        <f t="shared" si="332"/>
        <v>0.17496285</v>
      </c>
    </row>
    <row r="7057" spans="1:6" x14ac:dyDescent="0.25">
      <c r="A7057">
        <v>7048</v>
      </c>
      <c r="B7057">
        <f>'Założenia i wyniki'!$E$6*Znorm.Profile!B7057*((100-(24*'Założenia i wyniki'!$E$9))/100)</f>
        <v>4.0820769811320747E-2</v>
      </c>
      <c r="C7057">
        <f>'Założenia i wyniki'!$E$8*Znorm.Profile!C7057*(1+'Założenia i wyniki'!$E$10/100)^24</f>
        <v>0.47582290000000005</v>
      </c>
      <c r="D7057">
        <f t="shared" si="330"/>
        <v>4.0820769811320747E-2</v>
      </c>
      <c r="E7057">
        <f t="shared" si="331"/>
        <v>0</v>
      </c>
      <c r="F7057">
        <f t="shared" si="332"/>
        <v>0.43500213018867928</v>
      </c>
    </row>
    <row r="7058" spans="1:6" x14ac:dyDescent="0.25">
      <c r="A7058">
        <v>7049</v>
      </c>
      <c r="B7058">
        <f>'Założenia i wyniki'!$E$6*Znorm.Profile!B7058*((100-(24*'Założenia i wyniki'!$E$9))/100)</f>
        <v>0</v>
      </c>
      <c r="C7058">
        <f>'Założenia i wyniki'!$E$8*Znorm.Profile!C7058*(1+'Założenia i wyniki'!$E$10/100)^24</f>
        <v>0.53659374999999998</v>
      </c>
      <c r="D7058">
        <f t="shared" si="330"/>
        <v>0</v>
      </c>
      <c r="E7058">
        <f t="shared" si="331"/>
        <v>0</v>
      </c>
      <c r="F7058">
        <f t="shared" si="332"/>
        <v>0.53659374999999998</v>
      </c>
    </row>
    <row r="7059" spans="1:6" x14ac:dyDescent="0.25">
      <c r="A7059">
        <v>7050</v>
      </c>
      <c r="B7059">
        <f>'Założenia i wyniki'!$E$6*Znorm.Profile!B7059*((100-(24*'Założenia i wyniki'!$E$9))/100)</f>
        <v>0</v>
      </c>
      <c r="C7059">
        <f>'Założenia i wyniki'!$E$8*Znorm.Profile!C7059*(1+'Założenia i wyniki'!$E$10/100)^24</f>
        <v>0.63530704999999998</v>
      </c>
      <c r="D7059">
        <f t="shared" si="330"/>
        <v>0</v>
      </c>
      <c r="E7059">
        <f t="shared" si="331"/>
        <v>0</v>
      </c>
      <c r="F7059">
        <f t="shared" si="332"/>
        <v>0.63530704999999998</v>
      </c>
    </row>
    <row r="7060" spans="1:6" x14ac:dyDescent="0.25">
      <c r="A7060">
        <v>7051</v>
      </c>
      <c r="B7060">
        <f>'Założenia i wyniki'!$E$6*Znorm.Profile!B7060*((100-(24*'Założenia i wyniki'!$E$9))/100)</f>
        <v>0</v>
      </c>
      <c r="C7060">
        <f>'Założenia i wyniki'!$E$8*Znorm.Profile!C7060*(1+'Założenia i wyniki'!$E$10/100)^24</f>
        <v>0.64118879999999989</v>
      </c>
      <c r="D7060">
        <f t="shared" si="330"/>
        <v>0</v>
      </c>
      <c r="E7060">
        <f t="shared" si="331"/>
        <v>0</v>
      </c>
      <c r="F7060">
        <f t="shared" si="332"/>
        <v>0.64118879999999989</v>
      </c>
    </row>
    <row r="7061" spans="1:6" x14ac:dyDescent="0.25">
      <c r="A7061">
        <v>7052</v>
      </c>
      <c r="B7061">
        <f>'Założenia i wyniki'!$E$6*Znorm.Profile!B7061*((100-(24*'Założenia i wyniki'!$E$9))/100)</f>
        <v>0</v>
      </c>
      <c r="C7061">
        <f>'Założenia i wyniki'!$E$8*Znorm.Profile!C7061*(1+'Założenia i wyniki'!$E$10/100)^24</f>
        <v>0.59554774999999993</v>
      </c>
      <c r="D7061">
        <f t="shared" si="330"/>
        <v>0</v>
      </c>
      <c r="E7061">
        <f t="shared" si="331"/>
        <v>0</v>
      </c>
      <c r="F7061">
        <f t="shared" si="332"/>
        <v>0.59554774999999993</v>
      </c>
    </row>
    <row r="7062" spans="1:6" x14ac:dyDescent="0.25">
      <c r="A7062">
        <v>7053</v>
      </c>
      <c r="B7062">
        <f>'Założenia i wyniki'!$E$6*Znorm.Profile!B7062*((100-(24*'Założenia i wyniki'!$E$9))/100)</f>
        <v>0</v>
      </c>
      <c r="C7062">
        <f>'Założenia i wyniki'!$E$8*Znorm.Profile!C7062*(1+'Założenia i wyniki'!$E$10/100)^24</f>
        <v>0.52001634999999991</v>
      </c>
      <c r="D7062">
        <f t="shared" si="330"/>
        <v>0</v>
      </c>
      <c r="E7062">
        <f t="shared" si="331"/>
        <v>0</v>
      </c>
      <c r="F7062">
        <f t="shared" si="332"/>
        <v>0.52001634999999991</v>
      </c>
    </row>
    <row r="7063" spans="1:6" x14ac:dyDescent="0.25">
      <c r="A7063">
        <v>7054</v>
      </c>
      <c r="B7063">
        <f>'Założenia i wyniki'!$E$6*Znorm.Profile!B7063*((100-(24*'Założenia i wyniki'!$E$9))/100)</f>
        <v>0</v>
      </c>
      <c r="C7063">
        <f>'Założenia i wyniki'!$E$8*Znorm.Profile!C7063*(1+'Założenia i wyniki'!$E$10/100)^24</f>
        <v>0.42201844999999999</v>
      </c>
      <c r="D7063">
        <f t="shared" si="330"/>
        <v>0</v>
      </c>
      <c r="E7063">
        <f t="shared" si="331"/>
        <v>0</v>
      </c>
      <c r="F7063">
        <f t="shared" si="332"/>
        <v>0.42201844999999999</v>
      </c>
    </row>
    <row r="7064" spans="1:6" x14ac:dyDescent="0.25">
      <c r="A7064">
        <v>7055</v>
      </c>
      <c r="B7064">
        <f>'Założenia i wyniki'!$E$6*Znorm.Profile!B7064*((100-(24*'Założenia i wyniki'!$E$9))/100)</f>
        <v>0</v>
      </c>
      <c r="C7064">
        <f>'Założenia i wyniki'!$E$8*Znorm.Profile!C7064*(1+'Założenia i wyniki'!$E$10/100)^24</f>
        <v>0.32020905</v>
      </c>
      <c r="D7064">
        <f t="shared" si="330"/>
        <v>0</v>
      </c>
      <c r="E7064">
        <f t="shared" si="331"/>
        <v>0</v>
      </c>
      <c r="F7064">
        <f t="shared" si="332"/>
        <v>0.32020905</v>
      </c>
    </row>
    <row r="7065" spans="1:6" x14ac:dyDescent="0.25">
      <c r="A7065">
        <v>7056</v>
      </c>
      <c r="B7065">
        <f>'Założenia i wyniki'!$E$6*Znorm.Profile!B7065*((100-(24*'Założenia i wyniki'!$E$9))/100)</f>
        <v>0</v>
      </c>
      <c r="C7065">
        <f>'Założenia i wyniki'!$E$8*Znorm.Profile!C7065*(1+'Założenia i wyniki'!$E$10/100)^24</f>
        <v>0.25252289999999999</v>
      </c>
      <c r="D7065">
        <f t="shared" si="330"/>
        <v>0</v>
      </c>
      <c r="E7065">
        <f t="shared" si="331"/>
        <v>0</v>
      </c>
      <c r="F7065">
        <f t="shared" si="332"/>
        <v>0.25252289999999999</v>
      </c>
    </row>
    <row r="7066" spans="1:6" x14ac:dyDescent="0.25">
      <c r="A7066">
        <v>7057</v>
      </c>
      <c r="B7066">
        <f>'Założenia i wyniki'!$E$6*Znorm.Profile!B7066*((100-(24*'Założenia i wyniki'!$E$9))/100)</f>
        <v>0</v>
      </c>
      <c r="C7066">
        <f>'Założenia i wyniki'!$E$8*Znorm.Profile!C7066*(1+'Założenia i wyniki'!$E$10/100)^24</f>
        <v>0.21906675</v>
      </c>
      <c r="D7066">
        <f t="shared" si="330"/>
        <v>0</v>
      </c>
      <c r="E7066">
        <f t="shared" si="331"/>
        <v>0</v>
      </c>
      <c r="F7066">
        <f t="shared" si="332"/>
        <v>0.21906675</v>
      </c>
    </row>
    <row r="7067" spans="1:6" x14ac:dyDescent="0.25">
      <c r="A7067">
        <v>7058</v>
      </c>
      <c r="B7067">
        <f>'Założenia i wyniki'!$E$6*Znorm.Profile!B7067*((100-(24*'Założenia i wyniki'!$E$9))/100)</f>
        <v>0</v>
      </c>
      <c r="C7067">
        <f>'Założenia i wyniki'!$E$8*Znorm.Profile!C7067*(1+'Założenia i wyniki'!$E$10/100)^24</f>
        <v>0.20699735</v>
      </c>
      <c r="D7067">
        <f t="shared" si="330"/>
        <v>0</v>
      </c>
      <c r="E7067">
        <f t="shared" si="331"/>
        <v>0</v>
      </c>
      <c r="F7067">
        <f t="shared" si="332"/>
        <v>0.20699735</v>
      </c>
    </row>
    <row r="7068" spans="1:6" x14ac:dyDescent="0.25">
      <c r="A7068">
        <v>7059</v>
      </c>
      <c r="B7068">
        <f>'Założenia i wyniki'!$E$6*Znorm.Profile!B7068*((100-(24*'Założenia i wyniki'!$E$9))/100)</f>
        <v>0</v>
      </c>
      <c r="C7068">
        <f>'Założenia i wyniki'!$E$8*Znorm.Profile!C7068*(1+'Założenia i wyniki'!$E$10/100)^24</f>
        <v>0.21210034999999999</v>
      </c>
      <c r="D7068">
        <f t="shared" si="330"/>
        <v>0</v>
      </c>
      <c r="E7068">
        <f t="shared" si="331"/>
        <v>0</v>
      </c>
      <c r="F7068">
        <f t="shared" si="332"/>
        <v>0.21210034999999999</v>
      </c>
    </row>
    <row r="7069" spans="1:6" x14ac:dyDescent="0.25">
      <c r="A7069">
        <v>7060</v>
      </c>
      <c r="B7069">
        <f>'Założenia i wyniki'!$E$6*Znorm.Profile!B7069*((100-(24*'Założenia i wyniki'!$E$9))/100)</f>
        <v>0</v>
      </c>
      <c r="C7069">
        <f>'Założenia i wyniki'!$E$8*Znorm.Profile!C7069*(1+'Założenia i wyniki'!$E$10/100)^24</f>
        <v>0.23861075000000004</v>
      </c>
      <c r="D7069">
        <f t="shared" si="330"/>
        <v>0</v>
      </c>
      <c r="E7069">
        <f t="shared" si="331"/>
        <v>0</v>
      </c>
      <c r="F7069">
        <f t="shared" si="332"/>
        <v>0.23861075000000004</v>
      </c>
    </row>
    <row r="7070" spans="1:6" x14ac:dyDescent="0.25">
      <c r="A7070">
        <v>7061</v>
      </c>
      <c r="B7070">
        <f>'Założenia i wyniki'!$E$6*Znorm.Profile!B7070*((100-(24*'Założenia i wyniki'!$E$9))/100)</f>
        <v>0</v>
      </c>
      <c r="C7070">
        <f>'Założenia i wyniki'!$E$8*Znorm.Profile!C7070*(1+'Założenia i wyniki'!$E$10/100)^24</f>
        <v>0.30368870000000003</v>
      </c>
      <c r="D7070">
        <f t="shared" si="330"/>
        <v>0</v>
      </c>
      <c r="E7070">
        <f t="shared" si="331"/>
        <v>0</v>
      </c>
      <c r="F7070">
        <f t="shared" si="332"/>
        <v>0.30368870000000003</v>
      </c>
    </row>
    <row r="7071" spans="1:6" x14ac:dyDescent="0.25">
      <c r="A7071">
        <v>7062</v>
      </c>
      <c r="B7071">
        <f>'Założenia i wyniki'!$E$6*Znorm.Profile!B7071*((100-(24*'Założenia i wyniki'!$E$9))/100)</f>
        <v>0</v>
      </c>
      <c r="C7071">
        <f>'Założenia i wyniki'!$E$8*Znorm.Profile!C7071*(1+'Założenia i wyniki'!$E$10/100)^24</f>
        <v>0.40849970000000002</v>
      </c>
      <c r="D7071">
        <f t="shared" si="330"/>
        <v>0</v>
      </c>
      <c r="E7071">
        <f t="shared" si="331"/>
        <v>0</v>
      </c>
      <c r="F7071">
        <f t="shared" si="332"/>
        <v>0.40849970000000002</v>
      </c>
    </row>
    <row r="7072" spans="1:6" x14ac:dyDescent="0.25">
      <c r="A7072">
        <v>7063</v>
      </c>
      <c r="B7072">
        <f>'Założenia i wyniki'!$E$6*Znorm.Profile!B7072*((100-(24*'Założenia i wyniki'!$E$9))/100)</f>
        <v>0</v>
      </c>
      <c r="C7072">
        <f>'Założenia i wyniki'!$E$8*Znorm.Profile!C7072*(1+'Założenia i wyniki'!$E$10/100)^24</f>
        <v>0.47248459999999998</v>
      </c>
      <c r="D7072">
        <f t="shared" si="330"/>
        <v>0</v>
      </c>
      <c r="E7072">
        <f t="shared" si="331"/>
        <v>0</v>
      </c>
      <c r="F7072">
        <f t="shared" si="332"/>
        <v>0.47248459999999998</v>
      </c>
    </row>
    <row r="7073" spans="1:6" x14ac:dyDescent="0.25">
      <c r="A7073">
        <v>7064</v>
      </c>
      <c r="B7073">
        <f>'Założenia i wyniki'!$E$6*Znorm.Profile!B7073*((100-(24*'Założenia i wyniki'!$E$9))/100)</f>
        <v>0.31534105660377354</v>
      </c>
      <c r="C7073">
        <f>'Założenia i wyniki'!$E$8*Znorm.Profile!C7073*(1+'Założenia i wyniki'!$E$10/100)^24</f>
        <v>0.46063430000000005</v>
      </c>
      <c r="D7073">
        <f t="shared" si="330"/>
        <v>0.31534105660377354</v>
      </c>
      <c r="E7073">
        <f t="shared" si="331"/>
        <v>0</v>
      </c>
      <c r="F7073">
        <f t="shared" si="332"/>
        <v>0.14529324339622651</v>
      </c>
    </row>
    <row r="7074" spans="1:6" x14ac:dyDescent="0.25">
      <c r="A7074">
        <v>7065</v>
      </c>
      <c r="B7074">
        <f>'Założenia i wyniki'!$E$6*Znorm.Profile!B7074*((100-(24*'Założenia i wyniki'!$E$9))/100)</f>
        <v>0.88376905660377358</v>
      </c>
      <c r="C7074">
        <f>'Założenia i wyniki'!$E$8*Znorm.Profile!C7074*(1+'Założenia i wyniki'!$E$10/100)^24</f>
        <v>0.46304334999999996</v>
      </c>
      <c r="D7074">
        <f t="shared" si="330"/>
        <v>0.46304334999999996</v>
      </c>
      <c r="E7074">
        <f t="shared" si="331"/>
        <v>0.42072570660377362</v>
      </c>
      <c r="F7074">
        <f t="shared" si="332"/>
        <v>0</v>
      </c>
    </row>
    <row r="7075" spans="1:6" x14ac:dyDescent="0.25">
      <c r="A7075">
        <v>7066</v>
      </c>
      <c r="B7075">
        <f>'Założenia i wyniki'!$E$6*Znorm.Profile!B7075*((100-(24*'Założenia i wyniki'!$E$9))/100)</f>
        <v>1.3248913207547168</v>
      </c>
      <c r="C7075">
        <f>'Założenia i wyniki'!$E$8*Znorm.Profile!C7075*(1+'Założenia i wyniki'!$E$10/100)^24</f>
        <v>0.45478754999999998</v>
      </c>
      <c r="D7075">
        <f t="shared" si="330"/>
        <v>0.45478754999999998</v>
      </c>
      <c r="E7075">
        <f t="shared" si="331"/>
        <v>0.87010377075471679</v>
      </c>
      <c r="F7075">
        <f t="shared" si="332"/>
        <v>0</v>
      </c>
    </row>
    <row r="7076" spans="1:6" x14ac:dyDescent="0.25">
      <c r="A7076">
        <v>7067</v>
      </c>
      <c r="B7076">
        <f>'Założenia i wyniki'!$E$6*Znorm.Profile!B7076*((100-(24*'Założenia i wyniki'!$E$9))/100)</f>
        <v>1.5104264150943396</v>
      </c>
      <c r="C7076">
        <f>'Założenia i wyniki'!$E$8*Znorm.Profile!C7076*(1+'Założenia i wyniki'!$E$10/100)^24</f>
        <v>0.44051805000000005</v>
      </c>
      <c r="D7076">
        <f t="shared" si="330"/>
        <v>0.44051805000000005</v>
      </c>
      <c r="E7076">
        <f t="shared" si="331"/>
        <v>1.0699083650943395</v>
      </c>
      <c r="F7076">
        <f t="shared" si="332"/>
        <v>0</v>
      </c>
    </row>
    <row r="7077" spans="1:6" x14ac:dyDescent="0.25">
      <c r="A7077">
        <v>7068</v>
      </c>
      <c r="B7077">
        <f>'Założenia i wyniki'!$E$6*Znorm.Profile!B7077*((100-(24*'Założenia i wyniki'!$E$9))/100)</f>
        <v>1.5595924528301885</v>
      </c>
      <c r="C7077">
        <f>'Założenia i wyniki'!$E$8*Znorm.Profile!C7077*(1+'Założenia i wyniki'!$E$10/100)^24</f>
        <v>0.43221184999999995</v>
      </c>
      <c r="D7077">
        <f t="shared" si="330"/>
        <v>0.43221184999999995</v>
      </c>
      <c r="E7077">
        <f t="shared" si="331"/>
        <v>1.1273806028301885</v>
      </c>
      <c r="F7077">
        <f t="shared" si="332"/>
        <v>0</v>
      </c>
    </row>
    <row r="7078" spans="1:6" x14ac:dyDescent="0.25">
      <c r="A7078">
        <v>7069</v>
      </c>
      <c r="B7078">
        <f>'Założenia i wyniki'!$E$6*Znorm.Profile!B7078*((100-(24*'Założenia i wyniki'!$E$9))/100)</f>
        <v>1.3437192452830187</v>
      </c>
      <c r="C7078">
        <f>'Założenia i wyniki'!$E$8*Znorm.Profile!C7078*(1+'Założenia i wyniki'!$E$10/100)^24</f>
        <v>0.44275525000000004</v>
      </c>
      <c r="D7078">
        <f t="shared" si="330"/>
        <v>0.44275525000000004</v>
      </c>
      <c r="E7078">
        <f t="shared" si="331"/>
        <v>0.90096399528301863</v>
      </c>
      <c r="F7078">
        <f t="shared" si="332"/>
        <v>0</v>
      </c>
    </row>
    <row r="7079" spans="1:6" x14ac:dyDescent="0.25">
      <c r="A7079">
        <v>7070</v>
      </c>
      <c r="B7079">
        <f>'Założenia i wyniki'!$E$6*Znorm.Profile!B7079*((100-(24*'Założenia i wyniki'!$E$9))/100)</f>
        <v>1.0039018867924527</v>
      </c>
      <c r="C7079">
        <f>'Założenia i wyniki'!$E$8*Znorm.Profile!C7079*(1+'Założenia i wyniki'!$E$10/100)^24</f>
        <v>0.43557465000000001</v>
      </c>
      <c r="D7079">
        <f t="shared" si="330"/>
        <v>0.43557465000000001</v>
      </c>
      <c r="E7079">
        <f t="shared" si="331"/>
        <v>0.56832723679245278</v>
      </c>
      <c r="F7079">
        <f t="shared" si="332"/>
        <v>0</v>
      </c>
    </row>
    <row r="7080" spans="1:6" x14ac:dyDescent="0.25">
      <c r="A7080">
        <v>7071</v>
      </c>
      <c r="B7080">
        <f>'Założenia i wyniki'!$E$6*Znorm.Profile!B7080*((100-(24*'Założenia i wyniki'!$E$9))/100)</f>
        <v>0.55610981132075454</v>
      </c>
      <c r="C7080">
        <f>'Założenia i wyniki'!$E$8*Znorm.Profile!C7080*(1+'Założenia i wyniki'!$E$10/100)^24</f>
        <v>0.45592435000000003</v>
      </c>
      <c r="D7080">
        <f t="shared" si="330"/>
        <v>0.45592435000000003</v>
      </c>
      <c r="E7080">
        <f t="shared" si="331"/>
        <v>0.10018546132075451</v>
      </c>
      <c r="F7080">
        <f t="shared" si="332"/>
        <v>0</v>
      </c>
    </row>
    <row r="7081" spans="1:6" x14ac:dyDescent="0.25">
      <c r="A7081">
        <v>7072</v>
      </c>
      <c r="B7081">
        <f>'Założenia i wyniki'!$E$6*Znorm.Profile!B7081*((100-(24*'Założenia i wyniki'!$E$9))/100)</f>
        <v>0.16495396226415093</v>
      </c>
      <c r="C7081">
        <f>'Założenia i wyniki'!$E$8*Znorm.Profile!C7081*(1+'Założenia i wyniki'!$E$10/100)^24</f>
        <v>0.49575119999999995</v>
      </c>
      <c r="D7081">
        <f t="shared" si="330"/>
        <v>0.16495396226415093</v>
      </c>
      <c r="E7081">
        <f t="shared" si="331"/>
        <v>0</v>
      </c>
      <c r="F7081">
        <f t="shared" si="332"/>
        <v>0.33079723773584901</v>
      </c>
    </row>
    <row r="7082" spans="1:6" x14ac:dyDescent="0.25">
      <c r="A7082">
        <v>7073</v>
      </c>
      <c r="B7082">
        <f>'Założenia i wyniki'!$E$6*Znorm.Profile!B7082*((100-(24*'Założenia i wyniki'!$E$9))/100)</f>
        <v>0</v>
      </c>
      <c r="C7082">
        <f>'Założenia i wyniki'!$E$8*Znorm.Profile!C7082*(1+'Założenia i wyniki'!$E$10/100)^24</f>
        <v>0.54918535000000002</v>
      </c>
      <c r="D7082">
        <f t="shared" si="330"/>
        <v>0</v>
      </c>
      <c r="E7082">
        <f t="shared" si="331"/>
        <v>0</v>
      </c>
      <c r="F7082">
        <f t="shared" si="332"/>
        <v>0.54918535000000002</v>
      </c>
    </row>
    <row r="7083" spans="1:6" x14ac:dyDescent="0.25">
      <c r="A7083">
        <v>7074</v>
      </c>
      <c r="B7083">
        <f>'Założenia i wyniki'!$E$6*Znorm.Profile!B7083*((100-(24*'Założenia i wyniki'!$E$9))/100)</f>
        <v>0</v>
      </c>
      <c r="C7083">
        <f>'Założenia i wyniki'!$E$8*Znorm.Profile!C7083*(1+'Założenia i wyniki'!$E$10/100)^24</f>
        <v>0.63076580000000004</v>
      </c>
      <c r="D7083">
        <f t="shared" si="330"/>
        <v>0</v>
      </c>
      <c r="E7083">
        <f t="shared" si="331"/>
        <v>0</v>
      </c>
      <c r="F7083">
        <f t="shared" si="332"/>
        <v>0.63076580000000004</v>
      </c>
    </row>
    <row r="7084" spans="1:6" x14ac:dyDescent="0.25">
      <c r="A7084">
        <v>7075</v>
      </c>
      <c r="B7084">
        <f>'Założenia i wyniki'!$E$6*Znorm.Profile!B7084*((100-(24*'Założenia i wyniki'!$E$9))/100)</f>
        <v>0</v>
      </c>
      <c r="C7084">
        <f>'Założenia i wyniki'!$E$8*Znorm.Profile!C7084*(1+'Założenia i wyniki'!$E$10/100)^24</f>
        <v>0.63802724999999993</v>
      </c>
      <c r="D7084">
        <f t="shared" si="330"/>
        <v>0</v>
      </c>
      <c r="E7084">
        <f t="shared" si="331"/>
        <v>0</v>
      </c>
      <c r="F7084">
        <f t="shared" si="332"/>
        <v>0.63802724999999993</v>
      </c>
    </row>
    <row r="7085" spans="1:6" x14ac:dyDescent="0.25">
      <c r="A7085">
        <v>7076</v>
      </c>
      <c r="B7085">
        <f>'Założenia i wyniki'!$E$6*Znorm.Profile!B7085*((100-(24*'Założenia i wyniki'!$E$9))/100)</f>
        <v>0</v>
      </c>
      <c r="C7085">
        <f>'Założenia i wyniki'!$E$8*Znorm.Profile!C7085*(1+'Założenia i wyniki'!$E$10/100)^24</f>
        <v>0.58990645000000008</v>
      </c>
      <c r="D7085">
        <f t="shared" si="330"/>
        <v>0</v>
      </c>
      <c r="E7085">
        <f t="shared" si="331"/>
        <v>0</v>
      </c>
      <c r="F7085">
        <f t="shared" si="332"/>
        <v>0.58990645000000008</v>
      </c>
    </row>
    <row r="7086" spans="1:6" x14ac:dyDescent="0.25">
      <c r="A7086">
        <v>7077</v>
      </c>
      <c r="B7086">
        <f>'Założenia i wyniki'!$E$6*Znorm.Profile!B7086*((100-(24*'Założenia i wyniki'!$E$9))/100)</f>
        <v>0</v>
      </c>
      <c r="C7086">
        <f>'Założenia i wyniki'!$E$8*Znorm.Profile!C7086*(1+'Założenia i wyniki'!$E$10/100)^24</f>
        <v>0.52083710000000005</v>
      </c>
      <c r="D7086">
        <f t="shared" si="330"/>
        <v>0</v>
      </c>
      <c r="E7086">
        <f t="shared" si="331"/>
        <v>0</v>
      </c>
      <c r="F7086">
        <f t="shared" si="332"/>
        <v>0.52083710000000005</v>
      </c>
    </row>
    <row r="7087" spans="1:6" x14ac:dyDescent="0.25">
      <c r="A7087">
        <v>7078</v>
      </c>
      <c r="B7087">
        <f>'Założenia i wyniki'!$E$6*Znorm.Profile!B7087*((100-(24*'Założenia i wyniki'!$E$9))/100)</f>
        <v>0</v>
      </c>
      <c r="C7087">
        <f>'Założenia i wyniki'!$E$8*Znorm.Profile!C7087*(1+'Założenia i wyniki'!$E$10/100)^24</f>
        <v>0.42220289999999999</v>
      </c>
      <c r="D7087">
        <f t="shared" si="330"/>
        <v>0</v>
      </c>
      <c r="E7087">
        <f t="shared" si="331"/>
        <v>0</v>
      </c>
      <c r="F7087">
        <f t="shared" si="332"/>
        <v>0.42220289999999999</v>
      </c>
    </row>
    <row r="7088" spans="1:6" x14ac:dyDescent="0.25">
      <c r="A7088">
        <v>7079</v>
      </c>
      <c r="B7088">
        <f>'Założenia i wyniki'!$E$6*Znorm.Profile!B7088*((100-(24*'Założenia i wyniki'!$E$9))/100)</f>
        <v>0</v>
      </c>
      <c r="C7088">
        <f>'Założenia i wyniki'!$E$8*Znorm.Profile!C7088*(1+'Założenia i wyniki'!$E$10/100)^24</f>
        <v>0.32617655000000001</v>
      </c>
      <c r="D7088">
        <f t="shared" si="330"/>
        <v>0</v>
      </c>
      <c r="E7088">
        <f t="shared" si="331"/>
        <v>0</v>
      </c>
      <c r="F7088">
        <f t="shared" si="332"/>
        <v>0.32617655000000001</v>
      </c>
    </row>
    <row r="7089" spans="1:6" x14ac:dyDescent="0.25">
      <c r="A7089">
        <v>7080</v>
      </c>
      <c r="B7089">
        <f>'Założenia i wyniki'!$E$6*Znorm.Profile!B7089*((100-(24*'Założenia i wyniki'!$E$9))/100)</f>
        <v>0</v>
      </c>
      <c r="C7089">
        <f>'Założenia i wyniki'!$E$8*Znorm.Profile!C7089*(1+'Założenia i wyniki'!$E$10/100)^24</f>
        <v>0.24900154999999999</v>
      </c>
      <c r="D7089">
        <f t="shared" si="330"/>
        <v>0</v>
      </c>
      <c r="E7089">
        <f t="shared" si="331"/>
        <v>0</v>
      </c>
      <c r="F7089">
        <f t="shared" si="332"/>
        <v>0.24900154999999999</v>
      </c>
    </row>
    <row r="7090" spans="1:6" x14ac:dyDescent="0.25">
      <c r="A7090">
        <v>7081</v>
      </c>
      <c r="B7090">
        <f>'Założenia i wyniki'!$E$6*Znorm.Profile!B7090*((100-(24*'Założenia i wyniki'!$E$9))/100)</f>
        <v>0</v>
      </c>
      <c r="C7090">
        <f>'Założenia i wyniki'!$E$8*Znorm.Profile!C7090*(1+'Założenia i wyniki'!$E$10/100)^24</f>
        <v>0.22399230000000003</v>
      </c>
      <c r="D7090">
        <f t="shared" si="330"/>
        <v>0</v>
      </c>
      <c r="E7090">
        <f t="shared" si="331"/>
        <v>0</v>
      </c>
      <c r="F7090">
        <f t="shared" si="332"/>
        <v>0.22399230000000003</v>
      </c>
    </row>
    <row r="7091" spans="1:6" x14ac:dyDescent="0.25">
      <c r="A7091">
        <v>7082</v>
      </c>
      <c r="B7091">
        <f>'Założenia i wyniki'!$E$6*Znorm.Profile!B7091*((100-(24*'Założenia i wyniki'!$E$9))/100)</f>
        <v>0</v>
      </c>
      <c r="C7091">
        <f>'Założenia i wyniki'!$E$8*Znorm.Profile!C7091*(1+'Założenia i wyniki'!$E$10/100)^24</f>
        <v>0.21252979999999999</v>
      </c>
      <c r="D7091">
        <f t="shared" si="330"/>
        <v>0</v>
      </c>
      <c r="E7091">
        <f t="shared" si="331"/>
        <v>0</v>
      </c>
      <c r="F7091">
        <f t="shared" si="332"/>
        <v>0.21252979999999999</v>
      </c>
    </row>
    <row r="7092" spans="1:6" x14ac:dyDescent="0.25">
      <c r="A7092">
        <v>7083</v>
      </c>
      <c r="B7092">
        <f>'Założenia i wyniki'!$E$6*Znorm.Profile!B7092*((100-(24*'Założenia i wyniki'!$E$9))/100)</f>
        <v>0</v>
      </c>
      <c r="C7092">
        <f>'Założenia i wyniki'!$E$8*Znorm.Profile!C7092*(1+'Założenia i wyniki'!$E$10/100)^24</f>
        <v>0.21405824999999998</v>
      </c>
      <c r="D7092">
        <f t="shared" si="330"/>
        <v>0</v>
      </c>
      <c r="E7092">
        <f t="shared" si="331"/>
        <v>0</v>
      </c>
      <c r="F7092">
        <f t="shared" si="332"/>
        <v>0.21405824999999998</v>
      </c>
    </row>
    <row r="7093" spans="1:6" x14ac:dyDescent="0.25">
      <c r="A7093">
        <v>7084</v>
      </c>
      <c r="B7093">
        <f>'Założenia i wyniki'!$E$6*Znorm.Profile!B7093*((100-(24*'Założenia i wyniki'!$E$9))/100)</f>
        <v>0</v>
      </c>
      <c r="C7093">
        <f>'Założenia i wyniki'!$E$8*Znorm.Profile!C7093*(1+'Założenia i wyniki'!$E$10/100)^24</f>
        <v>0.24447780000000002</v>
      </c>
      <c r="D7093">
        <f t="shared" si="330"/>
        <v>0</v>
      </c>
      <c r="E7093">
        <f t="shared" si="331"/>
        <v>0</v>
      </c>
      <c r="F7093">
        <f t="shared" si="332"/>
        <v>0.24447780000000002</v>
      </c>
    </row>
    <row r="7094" spans="1:6" x14ac:dyDescent="0.25">
      <c r="A7094">
        <v>7085</v>
      </c>
      <c r="B7094">
        <f>'Założenia i wyniki'!$E$6*Znorm.Profile!B7094*((100-(24*'Założenia i wyniki'!$E$9))/100)</f>
        <v>0</v>
      </c>
      <c r="C7094">
        <f>'Założenia i wyniki'!$E$8*Znorm.Profile!C7094*(1+'Założenia i wyniki'!$E$10/100)^24</f>
        <v>0.30455739999999998</v>
      </c>
      <c r="D7094">
        <f t="shared" si="330"/>
        <v>0</v>
      </c>
      <c r="E7094">
        <f t="shared" si="331"/>
        <v>0</v>
      </c>
      <c r="F7094">
        <f t="shared" si="332"/>
        <v>0.30455739999999998</v>
      </c>
    </row>
    <row r="7095" spans="1:6" x14ac:dyDescent="0.25">
      <c r="A7095">
        <v>7086</v>
      </c>
      <c r="B7095">
        <f>'Założenia i wyniki'!$E$6*Znorm.Profile!B7095*((100-(24*'Założenia i wyniki'!$E$9))/100)</f>
        <v>0</v>
      </c>
      <c r="C7095">
        <f>'Założenia i wyniki'!$E$8*Znorm.Profile!C7095*(1+'Założenia i wyniki'!$E$10/100)^24</f>
        <v>0.40327489999999999</v>
      </c>
      <c r="D7095">
        <f t="shared" si="330"/>
        <v>0</v>
      </c>
      <c r="E7095">
        <f t="shared" si="331"/>
        <v>0</v>
      </c>
      <c r="F7095">
        <f t="shared" si="332"/>
        <v>0.40327489999999999</v>
      </c>
    </row>
    <row r="7096" spans="1:6" x14ac:dyDescent="0.25">
      <c r="A7096">
        <v>7087</v>
      </c>
      <c r="B7096">
        <f>'Założenia i wyniki'!$E$6*Znorm.Profile!B7096*((100-(24*'Założenia i wyniki'!$E$9))/100)</f>
        <v>0</v>
      </c>
      <c r="C7096">
        <f>'Założenia i wyniki'!$E$8*Znorm.Profile!C7096*(1+'Założenia i wyniki'!$E$10/100)^24</f>
        <v>0.45774155</v>
      </c>
      <c r="D7096">
        <f t="shared" si="330"/>
        <v>0</v>
      </c>
      <c r="E7096">
        <f t="shared" si="331"/>
        <v>0</v>
      </c>
      <c r="F7096">
        <f t="shared" si="332"/>
        <v>0.45774155</v>
      </c>
    </row>
    <row r="7097" spans="1:6" x14ac:dyDescent="0.25">
      <c r="A7097">
        <v>7088</v>
      </c>
      <c r="B7097">
        <f>'Założenia i wyniki'!$E$6*Znorm.Profile!B7097*((100-(24*'Założenia i wyniki'!$E$9))/100)</f>
        <v>4.6760332075471686E-2</v>
      </c>
      <c r="C7097">
        <f>'Założenia i wyniki'!$E$8*Znorm.Profile!C7097*(1+'Założenia i wyniki'!$E$10/100)^24</f>
        <v>0.45530310000000002</v>
      </c>
      <c r="D7097">
        <f t="shared" si="330"/>
        <v>4.6760332075471686E-2</v>
      </c>
      <c r="E7097">
        <f t="shared" si="331"/>
        <v>0</v>
      </c>
      <c r="F7097">
        <f t="shared" si="332"/>
        <v>0.40854276792452832</v>
      </c>
    </row>
    <row r="7098" spans="1:6" x14ac:dyDescent="0.25">
      <c r="A7098">
        <v>7089</v>
      </c>
      <c r="B7098">
        <f>'Założenia i wyniki'!$E$6*Znorm.Profile!B7098*((100-(24*'Założenia i wyniki'!$E$9))/100)</f>
        <v>0.11565833962264149</v>
      </c>
      <c r="C7098">
        <f>'Założenia i wyniki'!$E$8*Znorm.Profile!C7098*(1+'Założenia i wyniki'!$E$10/100)^24</f>
        <v>0.46188554999999998</v>
      </c>
      <c r="D7098">
        <f t="shared" si="330"/>
        <v>0.11565833962264149</v>
      </c>
      <c r="E7098">
        <f t="shared" si="331"/>
        <v>0</v>
      </c>
      <c r="F7098">
        <f t="shared" si="332"/>
        <v>0.34622721037735849</v>
      </c>
    </row>
    <row r="7099" spans="1:6" x14ac:dyDescent="0.25">
      <c r="A7099">
        <v>7090</v>
      </c>
      <c r="B7099">
        <f>'Założenia i wyniki'!$E$6*Znorm.Profile!B7099*((100-(24*'Założenia i wyniki'!$E$9))/100)</f>
        <v>0.2025869433962264</v>
      </c>
      <c r="C7099">
        <f>'Założenia i wyniki'!$E$8*Znorm.Profile!C7099*(1+'Założenia i wyniki'!$E$10/100)^24</f>
        <v>0.44503585000000001</v>
      </c>
      <c r="D7099">
        <f t="shared" si="330"/>
        <v>0.2025869433962264</v>
      </c>
      <c r="E7099">
        <f t="shared" si="331"/>
        <v>0</v>
      </c>
      <c r="F7099">
        <f t="shared" si="332"/>
        <v>0.24244890660377361</v>
      </c>
    </row>
    <row r="7100" spans="1:6" x14ac:dyDescent="0.25">
      <c r="A7100">
        <v>7091</v>
      </c>
      <c r="B7100">
        <f>'Założenia i wyniki'!$E$6*Znorm.Profile!B7100*((100-(24*'Założenia i wyniki'!$E$9))/100)</f>
        <v>0.24063154716981133</v>
      </c>
      <c r="C7100">
        <f>'Założenia i wyniki'!$E$8*Znorm.Profile!C7100*(1+'Założenia i wyniki'!$E$10/100)^24</f>
        <v>0.43806280000000003</v>
      </c>
      <c r="D7100">
        <f t="shared" si="330"/>
        <v>0.24063154716981133</v>
      </c>
      <c r="E7100">
        <f t="shared" si="331"/>
        <v>0</v>
      </c>
      <c r="F7100">
        <f t="shared" si="332"/>
        <v>0.1974312528301887</v>
      </c>
    </row>
    <row r="7101" spans="1:6" x14ac:dyDescent="0.25">
      <c r="A7101">
        <v>7092</v>
      </c>
      <c r="B7101">
        <f>'Założenia i wyniki'!$E$6*Znorm.Profile!B7101*((100-(24*'Założenia i wyniki'!$E$9))/100)</f>
        <v>0.55018701886792443</v>
      </c>
      <c r="C7101">
        <f>'Założenia i wyniki'!$E$8*Znorm.Profile!C7101*(1+'Założenia i wyniki'!$E$10/100)^24</f>
        <v>0.42257460000000002</v>
      </c>
      <c r="D7101">
        <f t="shared" si="330"/>
        <v>0.42257460000000002</v>
      </c>
      <c r="E7101">
        <f t="shared" si="331"/>
        <v>0.1276124188679244</v>
      </c>
      <c r="F7101">
        <f t="shared" si="332"/>
        <v>0</v>
      </c>
    </row>
    <row r="7102" spans="1:6" x14ac:dyDescent="0.25">
      <c r="A7102">
        <v>7093</v>
      </c>
      <c r="B7102">
        <f>'Założenia i wyniki'!$E$6*Znorm.Profile!B7102*((100-(24*'Założenia i wyniki'!$E$9))/100)</f>
        <v>0.37064332075471695</v>
      </c>
      <c r="C7102">
        <f>'Założenia i wyniki'!$E$8*Znorm.Profile!C7102*(1+'Założenia i wyniki'!$E$10/100)^24</f>
        <v>0.43171555000000006</v>
      </c>
      <c r="D7102">
        <f t="shared" si="330"/>
        <v>0.37064332075471695</v>
      </c>
      <c r="E7102">
        <f t="shared" si="331"/>
        <v>0</v>
      </c>
      <c r="F7102">
        <f t="shared" si="332"/>
        <v>6.1072229245283105E-2</v>
      </c>
    </row>
    <row r="7103" spans="1:6" x14ac:dyDescent="0.25">
      <c r="A7103">
        <v>7094</v>
      </c>
      <c r="B7103">
        <f>'Założenia i wyniki'!$E$6*Znorm.Profile!B7103*((100-(24*'Założenia i wyniki'!$E$9))/100)</f>
        <v>0.23023426415094339</v>
      </c>
      <c r="C7103">
        <f>'Założenia i wyniki'!$E$8*Znorm.Profile!C7103*(1+'Założenia i wyniki'!$E$10/100)^24</f>
        <v>0.42865445000000002</v>
      </c>
      <c r="D7103">
        <f t="shared" si="330"/>
        <v>0.23023426415094339</v>
      </c>
      <c r="E7103">
        <f t="shared" si="331"/>
        <v>0</v>
      </c>
      <c r="F7103">
        <f t="shared" si="332"/>
        <v>0.19842018584905663</v>
      </c>
    </row>
    <row r="7104" spans="1:6" x14ac:dyDescent="0.25">
      <c r="A7104">
        <v>7095</v>
      </c>
      <c r="B7104">
        <f>'Założenia i wyniki'!$E$6*Znorm.Profile!B7104*((100-(24*'Założenia i wyniki'!$E$9))/100)</f>
        <v>0.42707373584905661</v>
      </c>
      <c r="C7104">
        <f>'Założenia i wyniki'!$E$8*Znorm.Profile!C7104*(1+'Założenia i wyniki'!$E$10/100)^24</f>
        <v>0.44411604999999998</v>
      </c>
      <c r="D7104">
        <f t="shared" si="330"/>
        <v>0.42707373584905661</v>
      </c>
      <c r="E7104">
        <f t="shared" si="331"/>
        <v>0</v>
      </c>
      <c r="F7104">
        <f t="shared" si="332"/>
        <v>1.7042314150943372E-2</v>
      </c>
    </row>
    <row r="7105" spans="1:6" x14ac:dyDescent="0.25">
      <c r="A7105">
        <v>7096</v>
      </c>
      <c r="B7105">
        <f>'Założenia i wyniki'!$E$6*Znorm.Profile!B7105*((100-(24*'Założenia i wyniki'!$E$9))/100)</f>
        <v>6.954745660377358E-2</v>
      </c>
      <c r="C7105">
        <f>'Założenia i wyniki'!$E$8*Znorm.Profile!C7105*(1+'Założenia i wyniki'!$E$10/100)^24</f>
        <v>0.47717284999999998</v>
      </c>
      <c r="D7105">
        <f t="shared" si="330"/>
        <v>6.954745660377358E-2</v>
      </c>
      <c r="E7105">
        <f t="shared" si="331"/>
        <v>0</v>
      </c>
      <c r="F7105">
        <f t="shared" si="332"/>
        <v>0.40762539339622639</v>
      </c>
    </row>
    <row r="7106" spans="1:6" x14ac:dyDescent="0.25">
      <c r="A7106">
        <v>7097</v>
      </c>
      <c r="B7106">
        <f>'Założenia i wyniki'!$E$6*Znorm.Profile!B7106*((100-(24*'Założenia i wyniki'!$E$9))/100)</f>
        <v>0</v>
      </c>
      <c r="C7106">
        <f>'Założenia i wyniki'!$E$8*Znorm.Profile!C7106*(1+'Założenia i wyniki'!$E$10/100)^24</f>
        <v>0.55312810000000001</v>
      </c>
      <c r="D7106">
        <f t="shared" si="330"/>
        <v>0</v>
      </c>
      <c r="E7106">
        <f t="shared" si="331"/>
        <v>0</v>
      </c>
      <c r="F7106">
        <f t="shared" si="332"/>
        <v>0.55312810000000001</v>
      </c>
    </row>
    <row r="7107" spans="1:6" x14ac:dyDescent="0.25">
      <c r="A7107">
        <v>7098</v>
      </c>
      <c r="B7107">
        <f>'Założenia i wyniki'!$E$6*Znorm.Profile!B7107*((100-(24*'Założenia i wyniki'!$E$9))/100)</f>
        <v>0</v>
      </c>
      <c r="C7107">
        <f>'Założenia i wyniki'!$E$8*Znorm.Profile!C7107*(1+'Założenia i wyniki'!$E$10/100)^24</f>
        <v>0.60810014999999995</v>
      </c>
      <c r="D7107">
        <f t="shared" si="330"/>
        <v>0</v>
      </c>
      <c r="E7107">
        <f t="shared" si="331"/>
        <v>0</v>
      </c>
      <c r="F7107">
        <f t="shared" si="332"/>
        <v>0.60810014999999995</v>
      </c>
    </row>
    <row r="7108" spans="1:6" x14ac:dyDescent="0.25">
      <c r="A7108">
        <v>7099</v>
      </c>
      <c r="B7108">
        <f>'Założenia i wyniki'!$E$6*Znorm.Profile!B7108*((100-(24*'Założenia i wyniki'!$E$9))/100)</f>
        <v>0</v>
      </c>
      <c r="C7108">
        <f>'Założenia i wyniki'!$E$8*Znorm.Profile!C7108*(1+'Założenia i wyniki'!$E$10/100)^24</f>
        <v>0.61252660000000003</v>
      </c>
      <c r="D7108">
        <f t="shared" si="330"/>
        <v>0</v>
      </c>
      <c r="E7108">
        <f t="shared" si="331"/>
        <v>0</v>
      </c>
      <c r="F7108">
        <f t="shared" si="332"/>
        <v>0.61252660000000003</v>
      </c>
    </row>
    <row r="7109" spans="1:6" x14ac:dyDescent="0.25">
      <c r="A7109">
        <v>7100</v>
      </c>
      <c r="B7109">
        <f>'Założenia i wyniki'!$E$6*Znorm.Profile!B7109*((100-(24*'Założenia i wyniki'!$E$9))/100)</f>
        <v>0</v>
      </c>
      <c r="C7109">
        <f>'Założenia i wyniki'!$E$8*Znorm.Profile!C7109*(1+'Założenia i wyniki'!$E$10/100)^24</f>
        <v>0.56521639999999995</v>
      </c>
      <c r="D7109">
        <f t="shared" si="330"/>
        <v>0</v>
      </c>
      <c r="E7109">
        <f t="shared" si="331"/>
        <v>0</v>
      </c>
      <c r="F7109">
        <f t="shared" si="332"/>
        <v>0.56521639999999995</v>
      </c>
    </row>
    <row r="7110" spans="1:6" x14ac:dyDescent="0.25">
      <c r="A7110">
        <v>7101</v>
      </c>
      <c r="B7110">
        <f>'Założenia i wyniki'!$E$6*Znorm.Profile!B7110*((100-(24*'Założenia i wyniki'!$E$9))/100)</f>
        <v>0</v>
      </c>
      <c r="C7110">
        <f>'Założenia i wyniki'!$E$8*Znorm.Profile!C7110*(1+'Założenia i wyniki'!$E$10/100)^24</f>
        <v>0.50607619999999998</v>
      </c>
      <c r="D7110">
        <f t="shared" si="330"/>
        <v>0</v>
      </c>
      <c r="E7110">
        <f t="shared" si="331"/>
        <v>0</v>
      </c>
      <c r="F7110">
        <f t="shared" si="332"/>
        <v>0.50607619999999998</v>
      </c>
    </row>
    <row r="7111" spans="1:6" x14ac:dyDescent="0.25">
      <c r="A7111">
        <v>7102</v>
      </c>
      <c r="B7111">
        <f>'Założenia i wyniki'!$E$6*Znorm.Profile!B7111*((100-(24*'Założenia i wyniki'!$E$9))/100)</f>
        <v>0</v>
      </c>
      <c r="C7111">
        <f>'Założenia i wyniki'!$E$8*Znorm.Profile!C7111*(1+'Założenia i wyniki'!$E$10/100)^24</f>
        <v>0.42136219999999996</v>
      </c>
      <c r="D7111">
        <f t="shared" si="330"/>
        <v>0</v>
      </c>
      <c r="E7111">
        <f t="shared" si="331"/>
        <v>0</v>
      </c>
      <c r="F7111">
        <f t="shared" si="332"/>
        <v>0.42136219999999996</v>
      </c>
    </row>
    <row r="7112" spans="1:6" x14ac:dyDescent="0.25">
      <c r="A7112">
        <v>7103</v>
      </c>
      <c r="B7112">
        <f>'Założenia i wyniki'!$E$6*Znorm.Profile!B7112*((100-(24*'Założenia i wyniki'!$E$9))/100)</f>
        <v>0</v>
      </c>
      <c r="C7112">
        <f>'Założenia i wyniki'!$E$8*Znorm.Profile!C7112*(1+'Założenia i wyniki'!$E$10/100)^24</f>
        <v>0.34297654999999999</v>
      </c>
      <c r="D7112">
        <f t="shared" si="330"/>
        <v>0</v>
      </c>
      <c r="E7112">
        <f t="shared" si="331"/>
        <v>0</v>
      </c>
      <c r="F7112">
        <f t="shared" si="332"/>
        <v>0.34297654999999999</v>
      </c>
    </row>
    <row r="7113" spans="1:6" x14ac:dyDescent="0.25">
      <c r="A7113">
        <v>7104</v>
      </c>
      <c r="B7113">
        <f>'Założenia i wyniki'!$E$6*Znorm.Profile!B7113*((100-(24*'Założenia i wyniki'!$E$9))/100)</f>
        <v>0</v>
      </c>
      <c r="C7113">
        <f>'Założenia i wyniki'!$E$8*Znorm.Profile!C7113*(1+'Założenia i wyniki'!$E$10/100)^24</f>
        <v>0.27585599999999999</v>
      </c>
      <c r="D7113">
        <f t="shared" si="330"/>
        <v>0</v>
      </c>
      <c r="E7113">
        <f t="shared" si="331"/>
        <v>0</v>
      </c>
      <c r="F7113">
        <f t="shared" si="332"/>
        <v>0.27585599999999999</v>
      </c>
    </row>
    <row r="7114" spans="1:6" x14ac:dyDescent="0.25">
      <c r="A7114">
        <v>7105</v>
      </c>
      <c r="B7114">
        <f>'Założenia i wyniki'!$E$6*Znorm.Profile!B7114*((100-(24*'Założenia i wyniki'!$E$9))/100)</f>
        <v>0</v>
      </c>
      <c r="C7114">
        <f>'Założenia i wyniki'!$E$8*Znorm.Profile!C7114*(1+'Założenia i wyniki'!$E$10/100)^24</f>
        <v>0.24061379999999999</v>
      </c>
      <c r="D7114">
        <f t="shared" si="330"/>
        <v>0</v>
      </c>
      <c r="E7114">
        <f t="shared" si="331"/>
        <v>0</v>
      </c>
      <c r="F7114">
        <f t="shared" si="332"/>
        <v>0.24061379999999999</v>
      </c>
    </row>
    <row r="7115" spans="1:6" x14ac:dyDescent="0.25">
      <c r="A7115">
        <v>7106</v>
      </c>
      <c r="B7115">
        <f>'Założenia i wyniki'!$E$6*Znorm.Profile!B7115*((100-(24*'Założenia i wyniki'!$E$9))/100)</f>
        <v>0</v>
      </c>
      <c r="C7115">
        <f>'Założenia i wyniki'!$E$8*Znorm.Profile!C7115*(1+'Założenia i wyniki'!$E$10/100)^24</f>
        <v>0.22601459999999998</v>
      </c>
      <c r="D7115">
        <f t="shared" ref="D7115:D7178" si="333">IF(B7115&lt;=C7115,B7115,C7115)</f>
        <v>0</v>
      </c>
      <c r="E7115">
        <f t="shared" ref="E7115:E7178" si="334">IF(B7115&gt;C7115,B7115-C7115,0)</f>
        <v>0</v>
      </c>
      <c r="F7115">
        <f t="shared" ref="F7115:F7178" si="335">IF(B7115&lt;C7115,C7115-B7115,0)</f>
        <v>0.22601459999999998</v>
      </c>
    </row>
    <row r="7116" spans="1:6" x14ac:dyDescent="0.25">
      <c r="A7116">
        <v>7107</v>
      </c>
      <c r="B7116">
        <f>'Założenia i wyniki'!$E$6*Znorm.Profile!B7116*((100-(24*'Założenia i wyniki'!$E$9))/100)</f>
        <v>0</v>
      </c>
      <c r="C7116">
        <f>'Założenia i wyniki'!$E$8*Znorm.Profile!C7116*(1+'Założenia i wyniki'!$E$10/100)^24</f>
        <v>0.21967049999999999</v>
      </c>
      <c r="D7116">
        <f t="shared" si="333"/>
        <v>0</v>
      </c>
      <c r="E7116">
        <f t="shared" si="334"/>
        <v>0</v>
      </c>
      <c r="F7116">
        <f t="shared" si="335"/>
        <v>0.21967049999999999</v>
      </c>
    </row>
    <row r="7117" spans="1:6" x14ac:dyDescent="0.25">
      <c r="A7117">
        <v>7108</v>
      </c>
      <c r="B7117">
        <f>'Założenia i wyniki'!$E$6*Znorm.Profile!B7117*((100-(24*'Założenia i wyniki'!$E$9))/100)</f>
        <v>0</v>
      </c>
      <c r="C7117">
        <f>'Założenia i wyniki'!$E$8*Znorm.Profile!C7117*(1+'Założenia i wyniki'!$E$10/100)^24</f>
        <v>0.23336214999999999</v>
      </c>
      <c r="D7117">
        <f t="shared" si="333"/>
        <v>0</v>
      </c>
      <c r="E7117">
        <f t="shared" si="334"/>
        <v>0</v>
      </c>
      <c r="F7117">
        <f t="shared" si="335"/>
        <v>0.23336214999999999</v>
      </c>
    </row>
    <row r="7118" spans="1:6" x14ac:dyDescent="0.25">
      <c r="A7118">
        <v>7109</v>
      </c>
      <c r="B7118">
        <f>'Założenia i wyniki'!$E$6*Znorm.Profile!B7118*((100-(24*'Założenia i wyniki'!$E$9))/100)</f>
        <v>0</v>
      </c>
      <c r="C7118">
        <f>'Założenia i wyniki'!$E$8*Znorm.Profile!C7118*(1+'Założenia i wyniki'!$E$10/100)^24</f>
        <v>0.26600735000000003</v>
      </c>
      <c r="D7118">
        <f t="shared" si="333"/>
        <v>0</v>
      </c>
      <c r="E7118">
        <f t="shared" si="334"/>
        <v>0</v>
      </c>
      <c r="F7118">
        <f t="shared" si="335"/>
        <v>0.26600735000000003</v>
      </c>
    </row>
    <row r="7119" spans="1:6" x14ac:dyDescent="0.25">
      <c r="A7119">
        <v>7110</v>
      </c>
      <c r="B7119">
        <f>'Założenia i wyniki'!$E$6*Znorm.Profile!B7119*((100-(24*'Założenia i wyniki'!$E$9))/100)</f>
        <v>0</v>
      </c>
      <c r="C7119">
        <f>'Założenia i wyniki'!$E$8*Znorm.Profile!C7119*(1+'Założenia i wyniki'!$E$10/100)^24</f>
        <v>0.32459874999999999</v>
      </c>
      <c r="D7119">
        <f t="shared" si="333"/>
        <v>0</v>
      </c>
      <c r="E7119">
        <f t="shared" si="334"/>
        <v>0</v>
      </c>
      <c r="F7119">
        <f t="shared" si="335"/>
        <v>0.32459874999999999</v>
      </c>
    </row>
    <row r="7120" spans="1:6" x14ac:dyDescent="0.25">
      <c r="A7120">
        <v>7111</v>
      </c>
      <c r="B7120">
        <f>'Założenia i wyniki'!$E$6*Znorm.Profile!B7120*((100-(24*'Założenia i wyniki'!$E$9))/100)</f>
        <v>0</v>
      </c>
      <c r="C7120">
        <f>'Założenia i wyniki'!$E$8*Znorm.Profile!C7120*(1+'Założenia i wyniki'!$E$10/100)^24</f>
        <v>0.39920159999999999</v>
      </c>
      <c r="D7120">
        <f t="shared" si="333"/>
        <v>0</v>
      </c>
      <c r="E7120">
        <f t="shared" si="334"/>
        <v>0</v>
      </c>
      <c r="F7120">
        <f t="shared" si="335"/>
        <v>0.39920159999999999</v>
      </c>
    </row>
    <row r="7121" spans="1:6" x14ac:dyDescent="0.25">
      <c r="A7121">
        <v>7112</v>
      </c>
      <c r="B7121">
        <f>'Założenia i wyniki'!$E$6*Znorm.Profile!B7121*((100-(24*'Założenia i wyniki'!$E$9))/100)</f>
        <v>0.36150377358490565</v>
      </c>
      <c r="C7121">
        <f>'Założenia i wyniki'!$E$8*Znorm.Profile!C7121*(1+'Założenia i wyniki'!$E$10/100)^24</f>
        <v>0.45678255000000001</v>
      </c>
      <c r="D7121">
        <f t="shared" si="333"/>
        <v>0.36150377358490565</v>
      </c>
      <c r="E7121">
        <f t="shared" si="334"/>
        <v>0</v>
      </c>
      <c r="F7121">
        <f t="shared" si="335"/>
        <v>9.5278776415094357E-2</v>
      </c>
    </row>
    <row r="7122" spans="1:6" x14ac:dyDescent="0.25">
      <c r="A7122">
        <v>7113</v>
      </c>
      <c r="B7122">
        <f>'Założenia i wyniki'!$E$6*Znorm.Profile!B7122*((100-(24*'Założenia i wyniki'!$E$9))/100)</f>
        <v>0.95961433962264142</v>
      </c>
      <c r="C7122">
        <f>'Założenia i wyniki'!$E$8*Znorm.Profile!C7122*(1+'Założenia i wyniki'!$E$10/100)^24</f>
        <v>0.49803775000000006</v>
      </c>
      <c r="D7122">
        <f t="shared" si="333"/>
        <v>0.49803775000000006</v>
      </c>
      <c r="E7122">
        <f t="shared" si="334"/>
        <v>0.46157658962264136</v>
      </c>
      <c r="F7122">
        <f t="shared" si="335"/>
        <v>0</v>
      </c>
    </row>
    <row r="7123" spans="1:6" x14ac:dyDescent="0.25">
      <c r="A7123">
        <v>7114</v>
      </c>
      <c r="B7123">
        <f>'Założenia i wyniki'!$E$6*Znorm.Profile!B7123*((100-(24*'Założenia i wyniki'!$E$9))/100)</f>
        <v>1.3962392452830188</v>
      </c>
      <c r="C7123">
        <f>'Założenia i wyniki'!$E$8*Znorm.Profile!C7123*(1+'Założenia i wyniki'!$E$10/100)^24</f>
        <v>0.51263835000000002</v>
      </c>
      <c r="D7123">
        <f t="shared" si="333"/>
        <v>0.51263835000000002</v>
      </c>
      <c r="E7123">
        <f t="shared" si="334"/>
        <v>0.88360089528301877</v>
      </c>
      <c r="F7123">
        <f t="shared" si="335"/>
        <v>0</v>
      </c>
    </row>
    <row r="7124" spans="1:6" x14ac:dyDescent="0.25">
      <c r="A7124">
        <v>7115</v>
      </c>
      <c r="B7124">
        <f>'Założenia i wyniki'!$E$6*Znorm.Profile!B7124*((100-(24*'Założenia i wyniki'!$E$9))/100)</f>
        <v>1.1834913207547166</v>
      </c>
      <c r="C7124">
        <f>'Założenia i wyniki'!$E$8*Znorm.Profile!C7124*(1+'Założenia i wyniki'!$E$10/100)^24</f>
        <v>0.5212599</v>
      </c>
      <c r="D7124">
        <f t="shared" si="333"/>
        <v>0.5212599</v>
      </c>
      <c r="E7124">
        <f t="shared" si="334"/>
        <v>0.66223142075471664</v>
      </c>
      <c r="F7124">
        <f t="shared" si="335"/>
        <v>0</v>
      </c>
    </row>
    <row r="7125" spans="1:6" x14ac:dyDescent="0.25">
      <c r="A7125">
        <v>7116</v>
      </c>
      <c r="B7125">
        <f>'Założenia i wyniki'!$E$6*Znorm.Profile!B7125*((100-(24*'Założenia i wyniki'!$E$9))/100)</f>
        <v>0.9355267924528301</v>
      </c>
      <c r="C7125">
        <f>'Założenia i wyniki'!$E$8*Znorm.Profile!C7125*(1+'Założenia i wyniki'!$E$10/100)^24</f>
        <v>0.51304400000000006</v>
      </c>
      <c r="D7125">
        <f t="shared" si="333"/>
        <v>0.51304400000000006</v>
      </c>
      <c r="E7125">
        <f t="shared" si="334"/>
        <v>0.42248279245283005</v>
      </c>
      <c r="F7125">
        <f t="shared" si="335"/>
        <v>0</v>
      </c>
    </row>
    <row r="7126" spans="1:6" x14ac:dyDescent="0.25">
      <c r="A7126">
        <v>7117</v>
      </c>
      <c r="B7126">
        <f>'Założenia i wyniki'!$E$6*Znorm.Profile!B7126*((100-(24*'Założenia i wyniki'!$E$9))/100)</f>
        <v>0.59189049056603771</v>
      </c>
      <c r="C7126">
        <f>'Założenia i wyniki'!$E$8*Znorm.Profile!C7126*(1+'Założenia i wyniki'!$E$10/100)^24</f>
        <v>0.52129840000000005</v>
      </c>
      <c r="D7126">
        <f t="shared" si="333"/>
        <v>0.52129840000000005</v>
      </c>
      <c r="E7126">
        <f t="shared" si="334"/>
        <v>7.0592090566037657E-2</v>
      </c>
      <c r="F7126">
        <f t="shared" si="335"/>
        <v>0</v>
      </c>
    </row>
    <row r="7127" spans="1:6" x14ac:dyDescent="0.25">
      <c r="A7127">
        <v>7118</v>
      </c>
      <c r="B7127">
        <f>'Założenia i wyniki'!$E$6*Znorm.Profile!B7127*((100-(24*'Założenia i wyniki'!$E$9))/100)</f>
        <v>0.21642203773584903</v>
      </c>
      <c r="C7127">
        <f>'Założenia i wyniki'!$E$8*Znorm.Profile!C7127*(1+'Założenia i wyniki'!$E$10/100)^24</f>
        <v>0.51836820000000006</v>
      </c>
      <c r="D7127">
        <f t="shared" si="333"/>
        <v>0.21642203773584903</v>
      </c>
      <c r="E7127">
        <f t="shared" si="334"/>
        <v>0</v>
      </c>
      <c r="F7127">
        <f t="shared" si="335"/>
        <v>0.30194616226415105</v>
      </c>
    </row>
    <row r="7128" spans="1:6" x14ac:dyDescent="0.25">
      <c r="A7128">
        <v>7119</v>
      </c>
      <c r="B7128">
        <f>'Założenia i wyniki'!$E$6*Znorm.Profile!B7128*((100-(24*'Założenia i wyniki'!$E$9))/100)</f>
        <v>0.14884732075471696</v>
      </c>
      <c r="C7128">
        <f>'Założenia i wyniki'!$E$8*Znorm.Profile!C7128*(1+'Założenia i wyniki'!$E$10/100)^24</f>
        <v>0.52480680000000002</v>
      </c>
      <c r="D7128">
        <f t="shared" si="333"/>
        <v>0.14884732075471696</v>
      </c>
      <c r="E7128">
        <f t="shared" si="334"/>
        <v>0</v>
      </c>
      <c r="F7128">
        <f t="shared" si="335"/>
        <v>0.37595947924528306</v>
      </c>
    </row>
    <row r="7129" spans="1:6" x14ac:dyDescent="0.25">
      <c r="A7129">
        <v>7120</v>
      </c>
      <c r="B7129">
        <f>'Założenia i wyniki'!$E$6*Znorm.Profile!B7129*((100-(24*'Założenia i wyniki'!$E$9))/100)</f>
        <v>4.0662218867924524E-2</v>
      </c>
      <c r="C7129">
        <f>'Założenia i wyniki'!$E$8*Znorm.Profile!C7129*(1+'Założenia i wyniki'!$E$10/100)^24</f>
        <v>0.53992050000000003</v>
      </c>
      <c r="D7129">
        <f t="shared" si="333"/>
        <v>4.0662218867924524E-2</v>
      </c>
      <c r="E7129">
        <f t="shared" si="334"/>
        <v>0</v>
      </c>
      <c r="F7129">
        <f t="shared" si="335"/>
        <v>0.49925828113207549</v>
      </c>
    </row>
    <row r="7130" spans="1:6" x14ac:dyDescent="0.25">
      <c r="A7130">
        <v>7121</v>
      </c>
      <c r="B7130">
        <f>'Założenia i wyniki'!$E$6*Znorm.Profile!B7130*((100-(24*'Założenia i wyniki'!$E$9))/100)</f>
        <v>0</v>
      </c>
      <c r="C7130">
        <f>'Założenia i wyniki'!$E$8*Znorm.Profile!C7130*(1+'Założenia i wyniki'!$E$10/100)^24</f>
        <v>0.58723595000000006</v>
      </c>
      <c r="D7130">
        <f t="shared" si="333"/>
        <v>0</v>
      </c>
      <c r="E7130">
        <f t="shared" si="334"/>
        <v>0</v>
      </c>
      <c r="F7130">
        <f t="shared" si="335"/>
        <v>0.58723595000000006</v>
      </c>
    </row>
    <row r="7131" spans="1:6" x14ac:dyDescent="0.25">
      <c r="A7131">
        <v>7122</v>
      </c>
      <c r="B7131">
        <f>'Założenia i wyniki'!$E$6*Znorm.Profile!B7131*((100-(24*'Założenia i wyniki'!$E$9))/100)</f>
        <v>0</v>
      </c>
      <c r="C7131">
        <f>'Założenia i wyniki'!$E$8*Znorm.Profile!C7131*(1+'Założenia i wyniki'!$E$10/100)^24</f>
        <v>0.62190835</v>
      </c>
      <c r="D7131">
        <f t="shared" si="333"/>
        <v>0</v>
      </c>
      <c r="E7131">
        <f t="shared" si="334"/>
        <v>0</v>
      </c>
      <c r="F7131">
        <f t="shared" si="335"/>
        <v>0.62190835</v>
      </c>
    </row>
    <row r="7132" spans="1:6" x14ac:dyDescent="0.25">
      <c r="A7132">
        <v>7123</v>
      </c>
      <c r="B7132">
        <f>'Założenia i wyniki'!$E$6*Znorm.Profile!B7132*((100-(24*'Założenia i wyniki'!$E$9))/100)</f>
        <v>0</v>
      </c>
      <c r="C7132">
        <f>'Założenia i wyniki'!$E$8*Znorm.Profile!C7132*(1+'Założenia i wyniki'!$E$10/100)^24</f>
        <v>0.61198795000000006</v>
      </c>
      <c r="D7132">
        <f t="shared" si="333"/>
        <v>0</v>
      </c>
      <c r="E7132">
        <f t="shared" si="334"/>
        <v>0</v>
      </c>
      <c r="F7132">
        <f t="shared" si="335"/>
        <v>0.61198795000000006</v>
      </c>
    </row>
    <row r="7133" spans="1:6" x14ac:dyDescent="0.25">
      <c r="A7133">
        <v>7124</v>
      </c>
      <c r="B7133">
        <f>'Założenia i wyniki'!$E$6*Znorm.Profile!B7133*((100-(24*'Założenia i wyniki'!$E$9))/100)</f>
        <v>0</v>
      </c>
      <c r="C7133">
        <f>'Założenia i wyniki'!$E$8*Znorm.Profile!C7133*(1+'Założenia i wyniki'!$E$10/100)^24</f>
        <v>0.56662270000000003</v>
      </c>
      <c r="D7133">
        <f t="shared" si="333"/>
        <v>0</v>
      </c>
      <c r="E7133">
        <f t="shared" si="334"/>
        <v>0</v>
      </c>
      <c r="F7133">
        <f t="shared" si="335"/>
        <v>0.56662270000000003</v>
      </c>
    </row>
    <row r="7134" spans="1:6" x14ac:dyDescent="0.25">
      <c r="A7134">
        <v>7125</v>
      </c>
      <c r="B7134">
        <f>'Założenia i wyniki'!$E$6*Znorm.Profile!B7134*((100-(24*'Założenia i wyniki'!$E$9))/100)</f>
        <v>0</v>
      </c>
      <c r="C7134">
        <f>'Założenia i wyniki'!$E$8*Znorm.Profile!C7134*(1+'Założenia i wyniki'!$E$10/100)^24</f>
        <v>0.50593584999999996</v>
      </c>
      <c r="D7134">
        <f t="shared" si="333"/>
        <v>0</v>
      </c>
      <c r="E7134">
        <f t="shared" si="334"/>
        <v>0</v>
      </c>
      <c r="F7134">
        <f t="shared" si="335"/>
        <v>0.50593584999999996</v>
      </c>
    </row>
    <row r="7135" spans="1:6" x14ac:dyDescent="0.25">
      <c r="A7135">
        <v>7126</v>
      </c>
      <c r="B7135">
        <f>'Założenia i wyniki'!$E$6*Znorm.Profile!B7135*((100-(24*'Założenia i wyniki'!$E$9))/100)</f>
        <v>0</v>
      </c>
      <c r="C7135">
        <f>'Założenia i wyniki'!$E$8*Znorm.Profile!C7135*(1+'Założenia i wyniki'!$E$10/100)^24</f>
        <v>0.432089</v>
      </c>
      <c r="D7135">
        <f t="shared" si="333"/>
        <v>0</v>
      </c>
      <c r="E7135">
        <f t="shared" si="334"/>
        <v>0</v>
      </c>
      <c r="F7135">
        <f t="shared" si="335"/>
        <v>0.432089</v>
      </c>
    </row>
    <row r="7136" spans="1:6" x14ac:dyDescent="0.25">
      <c r="A7136">
        <v>7127</v>
      </c>
      <c r="B7136">
        <f>'Założenia i wyniki'!$E$6*Znorm.Profile!B7136*((100-(24*'Założenia i wyniki'!$E$9))/100)</f>
        <v>0</v>
      </c>
      <c r="C7136">
        <f>'Założenia i wyniki'!$E$8*Znorm.Profile!C7136*(1+'Założenia i wyniki'!$E$10/100)^24</f>
        <v>0.36012305</v>
      </c>
      <c r="D7136">
        <f t="shared" si="333"/>
        <v>0</v>
      </c>
      <c r="E7136">
        <f t="shared" si="334"/>
        <v>0</v>
      </c>
      <c r="F7136">
        <f t="shared" si="335"/>
        <v>0.36012305</v>
      </c>
    </row>
    <row r="7137" spans="1:6" x14ac:dyDescent="0.25">
      <c r="A7137">
        <v>7128</v>
      </c>
      <c r="B7137">
        <f>'Założenia i wyniki'!$E$6*Znorm.Profile!B7137*((100-(24*'Założenia i wyniki'!$E$9))/100)</f>
        <v>0</v>
      </c>
      <c r="C7137">
        <f>'Założenia i wyniki'!$E$8*Znorm.Profile!C7137*(1+'Założenia i wyniki'!$E$10/100)^24</f>
        <v>0.29492400000000002</v>
      </c>
      <c r="D7137">
        <f t="shared" si="333"/>
        <v>0</v>
      </c>
      <c r="E7137">
        <f t="shared" si="334"/>
        <v>0</v>
      </c>
      <c r="F7137">
        <f t="shared" si="335"/>
        <v>0.29492400000000002</v>
      </c>
    </row>
    <row r="7138" spans="1:6" x14ac:dyDescent="0.25">
      <c r="A7138">
        <v>7129</v>
      </c>
      <c r="B7138">
        <f>'Założenia i wyniki'!$E$6*Znorm.Profile!B7138*((100-(24*'Założenia i wyniki'!$E$9))/100)</f>
        <v>0</v>
      </c>
      <c r="C7138">
        <f>'Założenia i wyniki'!$E$8*Znorm.Profile!C7138*(1+'Założenia i wyniki'!$E$10/100)^24</f>
        <v>0.2430862</v>
      </c>
      <c r="D7138">
        <f t="shared" si="333"/>
        <v>0</v>
      </c>
      <c r="E7138">
        <f t="shared" si="334"/>
        <v>0</v>
      </c>
      <c r="F7138">
        <f t="shared" si="335"/>
        <v>0.2430862</v>
      </c>
    </row>
    <row r="7139" spans="1:6" x14ac:dyDescent="0.25">
      <c r="A7139">
        <v>7130</v>
      </c>
      <c r="B7139">
        <f>'Założenia i wyniki'!$E$6*Znorm.Profile!B7139*((100-(24*'Założenia i wyniki'!$E$9))/100)</f>
        <v>0</v>
      </c>
      <c r="C7139">
        <f>'Założenia i wyniki'!$E$8*Znorm.Profile!C7139*(1+'Założenia i wyniki'!$E$10/100)^24</f>
        <v>0.22007895</v>
      </c>
      <c r="D7139">
        <f t="shared" si="333"/>
        <v>0</v>
      </c>
      <c r="E7139">
        <f t="shared" si="334"/>
        <v>0</v>
      </c>
      <c r="F7139">
        <f t="shared" si="335"/>
        <v>0.22007895</v>
      </c>
    </row>
    <row r="7140" spans="1:6" x14ac:dyDescent="0.25">
      <c r="A7140">
        <v>7131</v>
      </c>
      <c r="B7140">
        <f>'Założenia i wyniki'!$E$6*Znorm.Profile!B7140*((100-(24*'Założenia i wyniki'!$E$9))/100)</f>
        <v>0</v>
      </c>
      <c r="C7140">
        <f>'Założenia i wyniki'!$E$8*Znorm.Profile!C7140*(1+'Założenia i wyniki'!$E$10/100)^24</f>
        <v>0.2430862</v>
      </c>
      <c r="D7140">
        <f t="shared" si="333"/>
        <v>0</v>
      </c>
      <c r="E7140">
        <f t="shared" si="334"/>
        <v>0</v>
      </c>
      <c r="F7140">
        <f t="shared" si="335"/>
        <v>0.2430862</v>
      </c>
    </row>
    <row r="7141" spans="1:6" x14ac:dyDescent="0.25">
      <c r="A7141">
        <v>7132</v>
      </c>
      <c r="B7141">
        <f>'Założenia i wyniki'!$E$6*Znorm.Profile!B7141*((100-(24*'Założenia i wyniki'!$E$9))/100)</f>
        <v>0</v>
      </c>
      <c r="C7141">
        <f>'Założenia i wyniki'!$E$8*Znorm.Profile!C7141*(1+'Założenia i wyniki'!$E$10/100)^24</f>
        <v>0.22166830000000001</v>
      </c>
      <c r="D7141">
        <f t="shared" si="333"/>
        <v>0</v>
      </c>
      <c r="E7141">
        <f t="shared" si="334"/>
        <v>0</v>
      </c>
      <c r="F7141">
        <f t="shared" si="335"/>
        <v>0.22166830000000001</v>
      </c>
    </row>
    <row r="7142" spans="1:6" x14ac:dyDescent="0.25">
      <c r="A7142">
        <v>7133</v>
      </c>
      <c r="B7142">
        <f>'Założenia i wyniki'!$E$6*Znorm.Profile!B7142*((100-(24*'Założenia i wyniki'!$E$9))/100)</f>
        <v>0</v>
      </c>
      <c r="C7142">
        <f>'Założenia i wyniki'!$E$8*Znorm.Profile!C7142*(1+'Założenia i wyniki'!$E$10/100)^24</f>
        <v>0.23219279999999998</v>
      </c>
      <c r="D7142">
        <f t="shared" si="333"/>
        <v>0</v>
      </c>
      <c r="E7142">
        <f t="shared" si="334"/>
        <v>0</v>
      </c>
      <c r="F7142">
        <f t="shared" si="335"/>
        <v>0.23219279999999998</v>
      </c>
    </row>
    <row r="7143" spans="1:6" x14ac:dyDescent="0.25">
      <c r="A7143">
        <v>7134</v>
      </c>
      <c r="B7143">
        <f>'Założenia i wyniki'!$E$6*Znorm.Profile!B7143*((100-(24*'Założenia i wyniki'!$E$9))/100)</f>
        <v>0</v>
      </c>
      <c r="C7143">
        <f>'Założenia i wyniki'!$E$8*Znorm.Profile!C7143*(1+'Założenia i wyniki'!$E$10/100)^24</f>
        <v>0.26675075000000004</v>
      </c>
      <c r="D7143">
        <f t="shared" si="333"/>
        <v>0</v>
      </c>
      <c r="E7143">
        <f t="shared" si="334"/>
        <v>0</v>
      </c>
      <c r="F7143">
        <f t="shared" si="335"/>
        <v>0.26675075000000004</v>
      </c>
    </row>
    <row r="7144" spans="1:6" x14ac:dyDescent="0.25">
      <c r="A7144">
        <v>7135</v>
      </c>
      <c r="B7144">
        <f>'Założenia i wyniki'!$E$6*Znorm.Profile!B7144*((100-(24*'Założenia i wyniki'!$E$9))/100)</f>
        <v>0</v>
      </c>
      <c r="C7144">
        <f>'Założenia i wyniki'!$E$8*Znorm.Profile!C7144*(1+'Założenia i wyniki'!$E$10/100)^24</f>
        <v>0.33209820000000001</v>
      </c>
      <c r="D7144">
        <f t="shared" si="333"/>
        <v>0</v>
      </c>
      <c r="E7144">
        <f t="shared" si="334"/>
        <v>0</v>
      </c>
      <c r="F7144">
        <f t="shared" si="335"/>
        <v>0.33209820000000001</v>
      </c>
    </row>
    <row r="7145" spans="1:6" x14ac:dyDescent="0.25">
      <c r="A7145">
        <v>7136</v>
      </c>
      <c r="B7145">
        <f>'Założenia i wyniki'!$E$6*Znorm.Profile!B7145*((100-(24*'Założenia i wyniki'!$E$9))/100)</f>
        <v>4.2838483018867925E-2</v>
      </c>
      <c r="C7145">
        <f>'Założenia i wyniki'!$E$8*Znorm.Profile!C7145*(1+'Założenia i wyniki'!$E$10/100)^24</f>
        <v>0.40941074999999999</v>
      </c>
      <c r="D7145">
        <f t="shared" si="333"/>
        <v>4.2838483018867925E-2</v>
      </c>
      <c r="E7145">
        <f t="shared" si="334"/>
        <v>0</v>
      </c>
      <c r="F7145">
        <f t="shared" si="335"/>
        <v>0.36657226698113204</v>
      </c>
    </row>
    <row r="7146" spans="1:6" x14ac:dyDescent="0.25">
      <c r="A7146">
        <v>7137</v>
      </c>
      <c r="B7146">
        <f>'Założenia i wyniki'!$E$6*Znorm.Profile!B7146*((100-(24*'Założenia i wyniki'!$E$9))/100)</f>
        <v>0.17826309433962262</v>
      </c>
      <c r="C7146">
        <f>'Założenia i wyniki'!$E$8*Znorm.Profile!C7146*(1+'Założenia i wyniki'!$E$10/100)^24</f>
        <v>0.46263070000000006</v>
      </c>
      <c r="D7146">
        <f t="shared" si="333"/>
        <v>0.17826309433962262</v>
      </c>
      <c r="E7146">
        <f t="shared" si="334"/>
        <v>0</v>
      </c>
      <c r="F7146">
        <f t="shared" si="335"/>
        <v>0.28436760566037744</v>
      </c>
    </row>
    <row r="7147" spans="1:6" x14ac:dyDescent="0.25">
      <c r="A7147">
        <v>7138</v>
      </c>
      <c r="B7147">
        <f>'Założenia i wyniki'!$E$6*Znorm.Profile!B7147*((100-(24*'Założenia i wyniki'!$E$9))/100)</f>
        <v>0.35115984905660375</v>
      </c>
      <c r="C7147">
        <f>'Założenia i wyniki'!$E$8*Znorm.Profile!C7147*(1+'Założenia i wyniki'!$E$10/100)^24</f>
        <v>0.50301020000000007</v>
      </c>
      <c r="D7147">
        <f t="shared" si="333"/>
        <v>0.35115984905660375</v>
      </c>
      <c r="E7147">
        <f t="shared" si="334"/>
        <v>0</v>
      </c>
      <c r="F7147">
        <f t="shared" si="335"/>
        <v>0.15185035094339633</v>
      </c>
    </row>
    <row r="7148" spans="1:6" x14ac:dyDescent="0.25">
      <c r="A7148">
        <v>7139</v>
      </c>
      <c r="B7148">
        <f>'Założenia i wyniki'!$E$6*Znorm.Profile!B7148*((100-(24*'Założenia i wyniki'!$E$9))/100)</f>
        <v>0.34510747169811323</v>
      </c>
      <c r="C7148">
        <f>'Założenia i wyniki'!$E$8*Znorm.Profile!C7148*(1+'Założenia i wyniki'!$E$10/100)^24</f>
        <v>0.51288265</v>
      </c>
      <c r="D7148">
        <f t="shared" si="333"/>
        <v>0.34510747169811323</v>
      </c>
      <c r="E7148">
        <f t="shared" si="334"/>
        <v>0</v>
      </c>
      <c r="F7148">
        <f t="shared" si="335"/>
        <v>0.16777517830188676</v>
      </c>
    </row>
    <row r="7149" spans="1:6" x14ac:dyDescent="0.25">
      <c r="A7149">
        <v>7140</v>
      </c>
      <c r="B7149">
        <f>'Założenia i wyniki'!$E$6*Znorm.Profile!B7149*((100-(24*'Założenia i wyniki'!$E$9))/100)</f>
        <v>0.30713909433962261</v>
      </c>
      <c r="C7149">
        <f>'Założenia i wyniki'!$E$8*Znorm.Profile!C7149*(1+'Założenia i wyniki'!$E$10/100)^24</f>
        <v>0.51452344999999999</v>
      </c>
      <c r="D7149">
        <f t="shared" si="333"/>
        <v>0.30713909433962261</v>
      </c>
      <c r="E7149">
        <f t="shared" si="334"/>
        <v>0</v>
      </c>
      <c r="F7149">
        <f t="shared" si="335"/>
        <v>0.20738435566037738</v>
      </c>
    </row>
    <row r="7150" spans="1:6" x14ac:dyDescent="0.25">
      <c r="A7150">
        <v>7141</v>
      </c>
      <c r="B7150">
        <f>'Założenia i wyniki'!$E$6*Znorm.Profile!B7150*((100-(24*'Założenia i wyniki'!$E$9))/100)</f>
        <v>0.31220052830188671</v>
      </c>
      <c r="C7150">
        <f>'Założenia i wyniki'!$E$8*Znorm.Profile!C7150*(1+'Założenia i wyniki'!$E$10/100)^24</f>
        <v>0.50729735000000009</v>
      </c>
      <c r="D7150">
        <f t="shared" si="333"/>
        <v>0.31220052830188671</v>
      </c>
      <c r="E7150">
        <f t="shared" si="334"/>
        <v>0</v>
      </c>
      <c r="F7150">
        <f t="shared" si="335"/>
        <v>0.19509682169811338</v>
      </c>
    </row>
    <row r="7151" spans="1:6" x14ac:dyDescent="0.25">
      <c r="A7151">
        <v>7142</v>
      </c>
      <c r="B7151">
        <f>'Założenia i wyniki'!$E$6*Znorm.Profile!B7151*((100-(24*'Założenia i wyniki'!$E$9))/100)</f>
        <v>0.14704075471698114</v>
      </c>
      <c r="C7151">
        <f>'Założenia i wyniki'!$E$8*Znorm.Profile!C7151*(1+'Założenia i wyniki'!$E$10/100)^24</f>
        <v>0.48097139999999999</v>
      </c>
      <c r="D7151">
        <f t="shared" si="333"/>
        <v>0.14704075471698114</v>
      </c>
      <c r="E7151">
        <f t="shared" si="334"/>
        <v>0</v>
      </c>
      <c r="F7151">
        <f t="shared" si="335"/>
        <v>0.33393064528301886</v>
      </c>
    </row>
    <row r="7152" spans="1:6" x14ac:dyDescent="0.25">
      <c r="A7152">
        <v>7143</v>
      </c>
      <c r="B7152">
        <f>'Założenia i wyniki'!$E$6*Znorm.Profile!B7152*((100-(24*'Założenia i wyniki'!$E$9))/100)</f>
        <v>0.11263215094339621</v>
      </c>
      <c r="C7152">
        <f>'Założenia i wyniki'!$E$8*Znorm.Profile!C7152*(1+'Założenia i wyniki'!$E$10/100)^24</f>
        <v>0.45079089999999999</v>
      </c>
      <c r="D7152">
        <f t="shared" si="333"/>
        <v>0.11263215094339621</v>
      </c>
      <c r="E7152">
        <f t="shared" si="334"/>
        <v>0</v>
      </c>
      <c r="F7152">
        <f t="shared" si="335"/>
        <v>0.33815874905660381</v>
      </c>
    </row>
    <row r="7153" spans="1:6" x14ac:dyDescent="0.25">
      <c r="A7153">
        <v>7144</v>
      </c>
      <c r="B7153">
        <f>'Założenia i wyniki'!$E$6*Znorm.Profile!B7153*((100-(24*'Założenia i wyniki'!$E$9))/100)</f>
        <v>1.8676996226415089E-2</v>
      </c>
      <c r="C7153">
        <f>'Założenia i wyniki'!$E$8*Znorm.Profile!C7153*(1+'Założenia i wyniki'!$E$10/100)^24</f>
        <v>0.44651600000000002</v>
      </c>
      <c r="D7153">
        <f t="shared" si="333"/>
        <v>1.8676996226415089E-2</v>
      </c>
      <c r="E7153">
        <f t="shared" si="334"/>
        <v>0</v>
      </c>
      <c r="F7153">
        <f t="shared" si="335"/>
        <v>0.42783900377358491</v>
      </c>
    </row>
    <row r="7154" spans="1:6" x14ac:dyDescent="0.25">
      <c r="A7154">
        <v>7145</v>
      </c>
      <c r="B7154">
        <f>'Założenia i wyniki'!$E$6*Znorm.Profile!B7154*((100-(24*'Założenia i wyniki'!$E$9))/100)</f>
        <v>0</v>
      </c>
      <c r="C7154">
        <f>'Założenia i wyniki'!$E$8*Znorm.Profile!C7154*(1+'Założenia i wyniki'!$E$10/100)^24</f>
        <v>0.50241170000000002</v>
      </c>
      <c r="D7154">
        <f t="shared" si="333"/>
        <v>0</v>
      </c>
      <c r="E7154">
        <f t="shared" si="334"/>
        <v>0</v>
      </c>
      <c r="F7154">
        <f t="shared" si="335"/>
        <v>0.50241170000000002</v>
      </c>
    </row>
    <row r="7155" spans="1:6" x14ac:dyDescent="0.25">
      <c r="A7155">
        <v>7146</v>
      </c>
      <c r="B7155">
        <f>'Założenia i wyniki'!$E$6*Znorm.Profile!B7155*((100-(24*'Założenia i wyniki'!$E$9))/100)</f>
        <v>0</v>
      </c>
      <c r="C7155">
        <f>'Założenia i wyniki'!$E$8*Znorm.Profile!C7155*(1+'Założenia i wyniki'!$E$10/100)^24</f>
        <v>0.57616089999999998</v>
      </c>
      <c r="D7155">
        <f t="shared" si="333"/>
        <v>0</v>
      </c>
      <c r="E7155">
        <f t="shared" si="334"/>
        <v>0</v>
      </c>
      <c r="F7155">
        <f t="shared" si="335"/>
        <v>0.57616089999999998</v>
      </c>
    </row>
    <row r="7156" spans="1:6" x14ac:dyDescent="0.25">
      <c r="A7156">
        <v>7147</v>
      </c>
      <c r="B7156">
        <f>'Założenia i wyniki'!$E$6*Znorm.Profile!B7156*((100-(24*'Założenia i wyniki'!$E$9))/100)</f>
        <v>0</v>
      </c>
      <c r="C7156">
        <f>'Założenia i wyniki'!$E$8*Znorm.Profile!C7156*(1+'Założenia i wyniki'!$E$10/100)^24</f>
        <v>0.59405255000000001</v>
      </c>
      <c r="D7156">
        <f t="shared" si="333"/>
        <v>0</v>
      </c>
      <c r="E7156">
        <f t="shared" si="334"/>
        <v>0</v>
      </c>
      <c r="F7156">
        <f t="shared" si="335"/>
        <v>0.59405255000000001</v>
      </c>
    </row>
    <row r="7157" spans="1:6" x14ac:dyDescent="0.25">
      <c r="A7157">
        <v>7148</v>
      </c>
      <c r="B7157">
        <f>'Założenia i wyniki'!$E$6*Znorm.Profile!B7157*((100-(24*'Założenia i wyniki'!$E$9))/100)</f>
        <v>0</v>
      </c>
      <c r="C7157">
        <f>'Założenia i wyniki'!$E$8*Znorm.Profile!C7157*(1+'Założenia i wyniki'!$E$10/100)^24</f>
        <v>0.59579344999999995</v>
      </c>
      <c r="D7157">
        <f t="shared" si="333"/>
        <v>0</v>
      </c>
      <c r="E7157">
        <f t="shared" si="334"/>
        <v>0</v>
      </c>
      <c r="F7157">
        <f t="shared" si="335"/>
        <v>0.59579344999999995</v>
      </c>
    </row>
    <row r="7158" spans="1:6" x14ac:dyDescent="0.25">
      <c r="A7158">
        <v>7149</v>
      </c>
      <c r="B7158">
        <f>'Założenia i wyniki'!$E$6*Znorm.Profile!B7158*((100-(24*'Założenia i wyniki'!$E$9))/100)</f>
        <v>0</v>
      </c>
      <c r="C7158">
        <f>'Założenia i wyniki'!$E$8*Znorm.Profile!C7158*(1+'Założenia i wyniki'!$E$10/100)^24</f>
        <v>0.56051554999999997</v>
      </c>
      <c r="D7158">
        <f t="shared" si="333"/>
        <v>0</v>
      </c>
      <c r="E7158">
        <f t="shared" si="334"/>
        <v>0</v>
      </c>
      <c r="F7158">
        <f t="shared" si="335"/>
        <v>0.56051554999999997</v>
      </c>
    </row>
    <row r="7159" spans="1:6" x14ac:dyDescent="0.25">
      <c r="A7159">
        <v>7150</v>
      </c>
      <c r="B7159">
        <f>'Założenia i wyniki'!$E$6*Znorm.Profile!B7159*((100-(24*'Założenia i wyniki'!$E$9))/100)</f>
        <v>0</v>
      </c>
      <c r="C7159">
        <f>'Założenia i wyniki'!$E$8*Znorm.Profile!C7159*(1+'Założenia i wyniki'!$E$10/100)^24</f>
        <v>0.48275780000000001</v>
      </c>
      <c r="D7159">
        <f t="shared" si="333"/>
        <v>0</v>
      </c>
      <c r="E7159">
        <f t="shared" si="334"/>
        <v>0</v>
      </c>
      <c r="F7159">
        <f t="shared" si="335"/>
        <v>0.48275780000000001</v>
      </c>
    </row>
    <row r="7160" spans="1:6" x14ac:dyDescent="0.25">
      <c r="A7160">
        <v>7151</v>
      </c>
      <c r="B7160">
        <f>'Założenia i wyniki'!$E$6*Znorm.Profile!B7160*((100-(24*'Założenia i wyniki'!$E$9))/100)</f>
        <v>0</v>
      </c>
      <c r="C7160">
        <f>'Założenia i wyniki'!$E$8*Znorm.Profile!C7160*(1+'Założenia i wyniki'!$E$10/100)^24</f>
        <v>0.38644620000000002</v>
      </c>
      <c r="D7160">
        <f t="shared" si="333"/>
        <v>0</v>
      </c>
      <c r="E7160">
        <f t="shared" si="334"/>
        <v>0</v>
      </c>
      <c r="F7160">
        <f t="shared" si="335"/>
        <v>0.38644620000000002</v>
      </c>
    </row>
    <row r="7161" spans="1:6" x14ac:dyDescent="0.25">
      <c r="A7161">
        <v>7152</v>
      </c>
      <c r="B7161">
        <f>'Założenia i wyniki'!$E$6*Znorm.Profile!B7161*((100-(24*'Założenia i wyniki'!$E$9))/100)</f>
        <v>0</v>
      </c>
      <c r="C7161">
        <f>'Założenia i wyniki'!$E$8*Znorm.Profile!C7161*(1+'Założenia i wyniki'!$E$10/100)^24</f>
        <v>0.30433060000000001</v>
      </c>
      <c r="D7161">
        <f t="shared" si="333"/>
        <v>0</v>
      </c>
      <c r="E7161">
        <f t="shared" si="334"/>
        <v>0</v>
      </c>
      <c r="F7161">
        <f t="shared" si="335"/>
        <v>0.30433060000000001</v>
      </c>
    </row>
    <row r="7162" spans="1:6" x14ac:dyDescent="0.25">
      <c r="A7162">
        <v>7153</v>
      </c>
      <c r="B7162">
        <f>'Założenia i wyniki'!$E$6*Znorm.Profile!B7162*((100-(24*'Założenia i wyniki'!$E$9))/100)</f>
        <v>0</v>
      </c>
      <c r="C7162">
        <f>'Założenia i wyniki'!$E$8*Znorm.Profile!C7162*(1+'Założenia i wyniki'!$E$10/100)^24</f>
        <v>0.25330795</v>
      </c>
      <c r="D7162">
        <f t="shared" si="333"/>
        <v>0</v>
      </c>
      <c r="E7162">
        <f t="shared" si="334"/>
        <v>0</v>
      </c>
      <c r="F7162">
        <f t="shared" si="335"/>
        <v>0.25330795</v>
      </c>
    </row>
    <row r="7163" spans="1:6" x14ac:dyDescent="0.25">
      <c r="A7163">
        <v>7154</v>
      </c>
      <c r="B7163">
        <f>'Założenia i wyniki'!$E$6*Znorm.Profile!B7163*((100-(24*'Założenia i wyniki'!$E$9))/100)</f>
        <v>0</v>
      </c>
      <c r="C7163">
        <f>'Założenia i wyniki'!$E$8*Znorm.Profile!C7163*(1+'Założenia i wyniki'!$E$10/100)^24</f>
        <v>0.22469720000000001</v>
      </c>
      <c r="D7163">
        <f t="shared" si="333"/>
        <v>0</v>
      </c>
      <c r="E7163">
        <f t="shared" si="334"/>
        <v>0</v>
      </c>
      <c r="F7163">
        <f t="shared" si="335"/>
        <v>0.22469720000000001</v>
      </c>
    </row>
    <row r="7164" spans="1:6" x14ac:dyDescent="0.25">
      <c r="A7164">
        <v>7155</v>
      </c>
      <c r="B7164">
        <f>'Założenia i wyniki'!$E$6*Znorm.Profile!B7164*((100-(24*'Założenia i wyniki'!$E$9))/100)</f>
        <v>0</v>
      </c>
      <c r="C7164">
        <f>'Założenia i wyniki'!$E$8*Znorm.Profile!C7164*(1+'Założenia i wyniki'!$E$10/100)^24</f>
        <v>0.21304534999999999</v>
      </c>
      <c r="D7164">
        <f t="shared" si="333"/>
        <v>0</v>
      </c>
      <c r="E7164">
        <f t="shared" si="334"/>
        <v>0</v>
      </c>
      <c r="F7164">
        <f t="shared" si="335"/>
        <v>0.21304534999999999</v>
      </c>
    </row>
    <row r="7165" spans="1:6" x14ac:dyDescent="0.25">
      <c r="A7165">
        <v>7156</v>
      </c>
      <c r="B7165">
        <f>'Założenia i wyniki'!$E$6*Znorm.Profile!B7165*((100-(24*'Założenia i wyniki'!$E$9))/100)</f>
        <v>0</v>
      </c>
      <c r="C7165">
        <f>'Założenia i wyniki'!$E$8*Znorm.Profile!C7165*(1+'Założenia i wyniki'!$E$10/100)^24</f>
        <v>0.21764295000000003</v>
      </c>
      <c r="D7165">
        <f t="shared" si="333"/>
        <v>0</v>
      </c>
      <c r="E7165">
        <f t="shared" si="334"/>
        <v>0</v>
      </c>
      <c r="F7165">
        <f t="shared" si="335"/>
        <v>0.21764295000000003</v>
      </c>
    </row>
    <row r="7166" spans="1:6" x14ac:dyDescent="0.25">
      <c r="A7166">
        <v>7157</v>
      </c>
      <c r="B7166">
        <f>'Założenia i wyniki'!$E$6*Znorm.Profile!B7166*((100-(24*'Założenia i wyniki'!$E$9))/100)</f>
        <v>0</v>
      </c>
      <c r="C7166">
        <f>'Założenia i wyniki'!$E$8*Znorm.Profile!C7166*(1+'Założenia i wyniki'!$E$10/100)^24</f>
        <v>0.24723999999999996</v>
      </c>
      <c r="D7166">
        <f t="shared" si="333"/>
        <v>0</v>
      </c>
      <c r="E7166">
        <f t="shared" si="334"/>
        <v>0</v>
      </c>
      <c r="F7166">
        <f t="shared" si="335"/>
        <v>0.24723999999999996</v>
      </c>
    </row>
    <row r="7167" spans="1:6" x14ac:dyDescent="0.25">
      <c r="A7167">
        <v>7158</v>
      </c>
      <c r="B7167">
        <f>'Założenia i wyniki'!$E$6*Znorm.Profile!B7167*((100-(24*'Założenia i wyniki'!$E$9))/100)</f>
        <v>0</v>
      </c>
      <c r="C7167">
        <f>'Założenia i wyniki'!$E$8*Znorm.Profile!C7167*(1+'Założenia i wyniki'!$E$10/100)^24</f>
        <v>0.31066559999999999</v>
      </c>
      <c r="D7167">
        <f t="shared" si="333"/>
        <v>0</v>
      </c>
      <c r="E7167">
        <f t="shared" si="334"/>
        <v>0</v>
      </c>
      <c r="F7167">
        <f t="shared" si="335"/>
        <v>0.31066559999999999</v>
      </c>
    </row>
    <row r="7168" spans="1:6" x14ac:dyDescent="0.25">
      <c r="A7168">
        <v>7159</v>
      </c>
      <c r="B7168">
        <f>'Założenia i wyniki'!$E$6*Znorm.Profile!B7168*((100-(24*'Założenia i wyniki'!$E$9))/100)</f>
        <v>0</v>
      </c>
      <c r="C7168">
        <f>'Założenia i wyniki'!$E$8*Znorm.Profile!C7168*(1+'Założenia i wyniki'!$E$10/100)^24</f>
        <v>0.41946939999999999</v>
      </c>
      <c r="D7168">
        <f t="shared" si="333"/>
        <v>0</v>
      </c>
      <c r="E7168">
        <f t="shared" si="334"/>
        <v>0</v>
      </c>
      <c r="F7168">
        <f t="shared" si="335"/>
        <v>0.41946939999999999</v>
      </c>
    </row>
    <row r="7169" spans="1:6" x14ac:dyDescent="0.25">
      <c r="A7169">
        <v>7160</v>
      </c>
      <c r="B7169">
        <f>'Założenia i wyniki'!$E$6*Znorm.Profile!B7169*((100-(24*'Założenia i wyniki'!$E$9))/100)</f>
        <v>0.27687720754716977</v>
      </c>
      <c r="C7169">
        <f>'Założenia i wyniki'!$E$8*Znorm.Profile!C7169*(1+'Założenia i wyniki'!$E$10/100)^24</f>
        <v>0.47838980000000003</v>
      </c>
      <c r="D7169">
        <f t="shared" si="333"/>
        <v>0.27687720754716977</v>
      </c>
      <c r="E7169">
        <f t="shared" si="334"/>
        <v>0</v>
      </c>
      <c r="F7169">
        <f t="shared" si="335"/>
        <v>0.20151259245283026</v>
      </c>
    </row>
    <row r="7170" spans="1:6" x14ac:dyDescent="0.25">
      <c r="A7170">
        <v>7161</v>
      </c>
      <c r="B7170">
        <f>'Założenia i wyniki'!$E$6*Znorm.Profile!B7170*((100-(24*'Założenia i wyniki'!$E$9))/100)</f>
        <v>0.86257811320754718</v>
      </c>
      <c r="C7170">
        <f>'Założenia i wyniki'!$E$8*Znorm.Profile!C7170*(1+'Założenia i wyniki'!$E$10/100)^24</f>
        <v>0.47707310000000003</v>
      </c>
      <c r="D7170">
        <f t="shared" si="333"/>
        <v>0.47707310000000003</v>
      </c>
      <c r="E7170">
        <f t="shared" si="334"/>
        <v>0.38550501320754715</v>
      </c>
      <c r="F7170">
        <f t="shared" si="335"/>
        <v>0</v>
      </c>
    </row>
    <row r="7171" spans="1:6" x14ac:dyDescent="0.25">
      <c r="A7171">
        <v>7162</v>
      </c>
      <c r="B7171">
        <f>'Założenia i wyniki'!$E$6*Znorm.Profile!B7171*((100-(24*'Założenia i wyniki'!$E$9))/100)</f>
        <v>1.2386792452830189</v>
      </c>
      <c r="C7171">
        <f>'Założenia i wyniki'!$E$8*Znorm.Profile!C7171*(1+'Założenia i wyniki'!$E$10/100)^24</f>
        <v>0.48510385</v>
      </c>
      <c r="D7171">
        <f t="shared" si="333"/>
        <v>0.48510385</v>
      </c>
      <c r="E7171">
        <f t="shared" si="334"/>
        <v>0.75357539528301887</v>
      </c>
      <c r="F7171">
        <f t="shared" si="335"/>
        <v>0</v>
      </c>
    </row>
    <row r="7172" spans="1:6" x14ac:dyDescent="0.25">
      <c r="A7172">
        <v>7163</v>
      </c>
      <c r="B7172">
        <f>'Założenia i wyniki'!$E$6*Znorm.Profile!B7172*((100-(24*'Założenia i wyniki'!$E$9))/100)</f>
        <v>0.47880098113207542</v>
      </c>
      <c r="C7172">
        <f>'Założenia i wyniki'!$E$8*Znorm.Profile!C7172*(1+'Założenia i wyniki'!$E$10/100)^24</f>
        <v>0.46051809999999999</v>
      </c>
      <c r="D7172">
        <f t="shared" si="333"/>
        <v>0.46051809999999999</v>
      </c>
      <c r="E7172">
        <f t="shared" si="334"/>
        <v>1.8282881132075435E-2</v>
      </c>
      <c r="F7172">
        <f t="shared" si="335"/>
        <v>0</v>
      </c>
    </row>
    <row r="7173" spans="1:6" x14ac:dyDescent="0.25">
      <c r="A7173">
        <v>7164</v>
      </c>
      <c r="B7173">
        <f>'Założenia i wyniki'!$E$6*Znorm.Profile!B7173*((100-(24*'Założenia i wyniki'!$E$9))/100)</f>
        <v>0.22741388679245281</v>
      </c>
      <c r="C7173">
        <f>'Założenia i wyniki'!$E$8*Znorm.Profile!C7173*(1+'Założenia i wyniki'!$E$10/100)^24</f>
        <v>0.45121649999999996</v>
      </c>
      <c r="D7173">
        <f t="shared" si="333"/>
        <v>0.22741388679245281</v>
      </c>
      <c r="E7173">
        <f t="shared" si="334"/>
        <v>0</v>
      </c>
      <c r="F7173">
        <f t="shared" si="335"/>
        <v>0.22380261320754716</v>
      </c>
    </row>
    <row r="7174" spans="1:6" x14ac:dyDescent="0.25">
      <c r="A7174">
        <v>7165</v>
      </c>
      <c r="B7174">
        <f>'Założenia i wyniki'!$E$6*Znorm.Profile!B7174*((100-(24*'Założenia i wyniki'!$E$9))/100)</f>
        <v>0.14293977358490564</v>
      </c>
      <c r="C7174">
        <f>'Założenia i wyniki'!$E$8*Znorm.Profile!C7174*(1+'Założenia i wyniki'!$E$10/100)^24</f>
        <v>0.43457574999999998</v>
      </c>
      <c r="D7174">
        <f t="shared" si="333"/>
        <v>0.14293977358490564</v>
      </c>
      <c r="E7174">
        <f t="shared" si="334"/>
        <v>0</v>
      </c>
      <c r="F7174">
        <f t="shared" si="335"/>
        <v>0.29163597641509431</v>
      </c>
    </row>
    <row r="7175" spans="1:6" x14ac:dyDescent="0.25">
      <c r="A7175">
        <v>7166</v>
      </c>
      <c r="B7175">
        <f>'Założenia i wyniki'!$E$6*Znorm.Profile!B7175*((100-(24*'Założenia i wyniki'!$E$9))/100)</f>
        <v>0.1819143396226415</v>
      </c>
      <c r="C7175">
        <f>'Założenia i wyniki'!$E$8*Znorm.Profile!C7175*(1+'Założenia i wyniki'!$E$10/100)^24</f>
        <v>0.43616824999999998</v>
      </c>
      <c r="D7175">
        <f t="shared" si="333"/>
        <v>0.1819143396226415</v>
      </c>
      <c r="E7175">
        <f t="shared" si="334"/>
        <v>0</v>
      </c>
      <c r="F7175">
        <f t="shared" si="335"/>
        <v>0.25425391037735845</v>
      </c>
    </row>
    <row r="7176" spans="1:6" x14ac:dyDescent="0.25">
      <c r="A7176">
        <v>7167</v>
      </c>
      <c r="B7176">
        <f>'Założenia i wyniki'!$E$6*Znorm.Profile!B7176*((100-(24*'Założenia i wyniki'!$E$9))/100)</f>
        <v>0.13895313207547166</v>
      </c>
      <c r="C7176">
        <f>'Założenia i wyniki'!$E$8*Znorm.Profile!C7176*(1+'Założenia i wyniki'!$E$10/100)^24</f>
        <v>0.4404631</v>
      </c>
      <c r="D7176">
        <f t="shared" si="333"/>
        <v>0.13895313207547166</v>
      </c>
      <c r="E7176">
        <f t="shared" si="334"/>
        <v>0</v>
      </c>
      <c r="F7176">
        <f t="shared" si="335"/>
        <v>0.30150996792452833</v>
      </c>
    </row>
    <row r="7177" spans="1:6" x14ac:dyDescent="0.25">
      <c r="A7177">
        <v>7168</v>
      </c>
      <c r="B7177">
        <f>'Założenia i wyniki'!$E$6*Znorm.Profile!B7177*((100-(24*'Założenia i wyniki'!$E$9))/100)</f>
        <v>1.9847833962264153E-2</v>
      </c>
      <c r="C7177">
        <f>'Założenia i wyniki'!$E$8*Znorm.Profile!C7177*(1+'Założenia i wyniki'!$E$10/100)^24</f>
        <v>0.46698504999999996</v>
      </c>
      <c r="D7177">
        <f t="shared" si="333"/>
        <v>1.9847833962264153E-2</v>
      </c>
      <c r="E7177">
        <f t="shared" si="334"/>
        <v>0</v>
      </c>
      <c r="F7177">
        <f t="shared" si="335"/>
        <v>0.44713721603773582</v>
      </c>
    </row>
    <row r="7178" spans="1:6" x14ac:dyDescent="0.25">
      <c r="A7178">
        <v>7169</v>
      </c>
      <c r="B7178">
        <f>'Założenia i wyniki'!$E$6*Znorm.Profile!B7178*((100-(24*'Założenia i wyniki'!$E$9))/100)</f>
        <v>0</v>
      </c>
      <c r="C7178">
        <f>'Założenia i wyniki'!$E$8*Znorm.Profile!C7178*(1+'Założenia i wyniki'!$E$10/100)^24</f>
        <v>0.52217550000000001</v>
      </c>
      <c r="D7178">
        <f t="shared" si="333"/>
        <v>0</v>
      </c>
      <c r="E7178">
        <f t="shared" si="334"/>
        <v>0</v>
      </c>
      <c r="F7178">
        <f t="shared" si="335"/>
        <v>0.52217550000000001</v>
      </c>
    </row>
    <row r="7179" spans="1:6" x14ac:dyDescent="0.25">
      <c r="A7179">
        <v>7170</v>
      </c>
      <c r="B7179">
        <f>'Założenia i wyniki'!$E$6*Znorm.Profile!B7179*((100-(24*'Założenia i wyniki'!$E$9))/100)</f>
        <v>0</v>
      </c>
      <c r="C7179">
        <f>'Założenia i wyniki'!$E$8*Znorm.Profile!C7179*(1+'Założenia i wyniki'!$E$10/100)^24</f>
        <v>0.58329880000000001</v>
      </c>
      <c r="D7179">
        <f t="shared" ref="D7179:D7242" si="336">IF(B7179&lt;=C7179,B7179,C7179)</f>
        <v>0</v>
      </c>
      <c r="E7179">
        <f t="shared" ref="E7179:E7242" si="337">IF(B7179&gt;C7179,B7179-C7179,0)</f>
        <v>0</v>
      </c>
      <c r="F7179">
        <f t="shared" ref="F7179:F7242" si="338">IF(B7179&lt;C7179,C7179-B7179,0)</f>
        <v>0.58329880000000001</v>
      </c>
    </row>
    <row r="7180" spans="1:6" x14ac:dyDescent="0.25">
      <c r="A7180">
        <v>7171</v>
      </c>
      <c r="B7180">
        <f>'Założenia i wyniki'!$E$6*Znorm.Profile!B7180*((100-(24*'Założenia i wyniki'!$E$9))/100)</f>
        <v>0</v>
      </c>
      <c r="C7180">
        <f>'Założenia i wyniki'!$E$8*Znorm.Profile!C7180*(1+'Założenia i wyniki'!$E$10/100)^24</f>
        <v>0.6383622000000001</v>
      </c>
      <c r="D7180">
        <f t="shared" si="336"/>
        <v>0</v>
      </c>
      <c r="E7180">
        <f t="shared" si="337"/>
        <v>0</v>
      </c>
      <c r="F7180">
        <f t="shared" si="338"/>
        <v>0.6383622000000001</v>
      </c>
    </row>
    <row r="7181" spans="1:6" x14ac:dyDescent="0.25">
      <c r="A7181">
        <v>7172</v>
      </c>
      <c r="B7181">
        <f>'Założenia i wyniki'!$E$6*Znorm.Profile!B7181*((100-(24*'Założenia i wyniki'!$E$9))/100)</f>
        <v>0</v>
      </c>
      <c r="C7181">
        <f>'Założenia i wyniki'!$E$8*Znorm.Profile!C7181*(1+'Założenia i wyniki'!$E$10/100)^24</f>
        <v>0.63227674999999994</v>
      </c>
      <c r="D7181">
        <f t="shared" si="336"/>
        <v>0</v>
      </c>
      <c r="E7181">
        <f t="shared" si="337"/>
        <v>0</v>
      </c>
      <c r="F7181">
        <f t="shared" si="338"/>
        <v>0.63227674999999994</v>
      </c>
    </row>
    <row r="7182" spans="1:6" x14ac:dyDescent="0.25">
      <c r="A7182">
        <v>7173</v>
      </c>
      <c r="B7182">
        <f>'Założenia i wyniki'!$E$6*Znorm.Profile!B7182*((100-(24*'Założenia i wyniki'!$E$9))/100)</f>
        <v>0</v>
      </c>
      <c r="C7182">
        <f>'Założenia i wyniki'!$E$8*Znorm.Profile!C7182*(1+'Założenia i wyniki'!$E$10/100)^24</f>
        <v>0.60129089999999996</v>
      </c>
      <c r="D7182">
        <f t="shared" si="336"/>
        <v>0</v>
      </c>
      <c r="E7182">
        <f t="shared" si="337"/>
        <v>0</v>
      </c>
      <c r="F7182">
        <f t="shared" si="338"/>
        <v>0.60129089999999996</v>
      </c>
    </row>
    <row r="7183" spans="1:6" x14ac:dyDescent="0.25">
      <c r="A7183">
        <v>7174</v>
      </c>
      <c r="B7183">
        <f>'Założenia i wyniki'!$E$6*Znorm.Profile!B7183*((100-(24*'Założenia i wyniki'!$E$9))/100)</f>
        <v>0</v>
      </c>
      <c r="C7183">
        <f>'Założenia i wyniki'!$E$8*Znorm.Profile!C7183*(1+'Założenia i wyniki'!$E$10/100)^24</f>
        <v>0.52607904999999999</v>
      </c>
      <c r="D7183">
        <f t="shared" si="336"/>
        <v>0</v>
      </c>
      <c r="E7183">
        <f t="shared" si="337"/>
        <v>0</v>
      </c>
      <c r="F7183">
        <f t="shared" si="338"/>
        <v>0.52607904999999999</v>
      </c>
    </row>
    <row r="7184" spans="1:6" x14ac:dyDescent="0.25">
      <c r="A7184">
        <v>7175</v>
      </c>
      <c r="B7184">
        <f>'Założenia i wyniki'!$E$6*Znorm.Profile!B7184*((100-(24*'Założenia i wyniki'!$E$9))/100)</f>
        <v>0</v>
      </c>
      <c r="C7184">
        <f>'Założenia i wyniki'!$E$8*Znorm.Profile!C7184*(1+'Założenia i wyniki'!$E$10/100)^24</f>
        <v>0.41173404999999996</v>
      </c>
      <c r="D7184">
        <f t="shared" si="336"/>
        <v>0</v>
      </c>
      <c r="E7184">
        <f t="shared" si="337"/>
        <v>0</v>
      </c>
      <c r="F7184">
        <f t="shared" si="338"/>
        <v>0.41173404999999996</v>
      </c>
    </row>
    <row r="7185" spans="1:6" x14ac:dyDescent="0.25">
      <c r="A7185">
        <v>7176</v>
      </c>
      <c r="B7185">
        <f>'Założenia i wyniki'!$E$6*Znorm.Profile!B7185*((100-(24*'Założenia i wyniki'!$E$9))/100)</f>
        <v>0</v>
      </c>
      <c r="C7185">
        <f>'Założenia i wyniki'!$E$8*Znorm.Profile!C7185*(1+'Założenia i wyniki'!$E$10/100)^24</f>
        <v>0.3256211</v>
      </c>
      <c r="D7185">
        <f t="shared" si="336"/>
        <v>0</v>
      </c>
      <c r="E7185">
        <f t="shared" si="337"/>
        <v>0</v>
      </c>
      <c r="F7185">
        <f t="shared" si="338"/>
        <v>0.3256211</v>
      </c>
    </row>
    <row r="7186" spans="1:6" x14ac:dyDescent="0.25">
      <c r="A7186">
        <v>7177</v>
      </c>
      <c r="B7186">
        <f>'Założenia i wyniki'!$E$6*Znorm.Profile!B7186*((100-(24*'Założenia i wyniki'!$E$9))/100)</f>
        <v>0</v>
      </c>
      <c r="C7186">
        <f>'Założenia i wyniki'!$E$8*Znorm.Profile!C7186*(1+'Założenia i wyniki'!$E$10/100)^24</f>
        <v>0.25460505</v>
      </c>
      <c r="D7186">
        <f t="shared" si="336"/>
        <v>0</v>
      </c>
      <c r="E7186">
        <f t="shared" si="337"/>
        <v>0</v>
      </c>
      <c r="F7186">
        <f t="shared" si="338"/>
        <v>0.25460505</v>
      </c>
    </row>
    <row r="7187" spans="1:6" x14ac:dyDescent="0.25">
      <c r="A7187">
        <v>7178</v>
      </c>
      <c r="B7187">
        <f>'Założenia i wyniki'!$E$6*Znorm.Profile!B7187*((100-(24*'Założenia i wyniki'!$E$9))/100)</f>
        <v>0</v>
      </c>
      <c r="C7187">
        <f>'Założenia i wyniki'!$E$8*Znorm.Profile!C7187*(1+'Założenia i wyniki'!$E$10/100)^24</f>
        <v>0.22520504999999999</v>
      </c>
      <c r="D7187">
        <f t="shared" si="336"/>
        <v>0</v>
      </c>
      <c r="E7187">
        <f t="shared" si="337"/>
        <v>0</v>
      </c>
      <c r="F7187">
        <f t="shared" si="338"/>
        <v>0.22520504999999999</v>
      </c>
    </row>
    <row r="7188" spans="1:6" x14ac:dyDescent="0.25">
      <c r="A7188">
        <v>7179</v>
      </c>
      <c r="B7188">
        <f>'Założenia i wyniki'!$E$6*Znorm.Profile!B7188*((100-(24*'Założenia i wyniki'!$E$9))/100)</f>
        <v>0</v>
      </c>
      <c r="C7188">
        <f>'Założenia i wyniki'!$E$8*Znorm.Profile!C7188*(1+'Założenia i wyniki'!$E$10/100)^24</f>
        <v>0.21556990000000001</v>
      </c>
      <c r="D7188">
        <f t="shared" si="336"/>
        <v>0</v>
      </c>
      <c r="E7188">
        <f t="shared" si="337"/>
        <v>0</v>
      </c>
      <c r="F7188">
        <f t="shared" si="338"/>
        <v>0.21556990000000001</v>
      </c>
    </row>
    <row r="7189" spans="1:6" x14ac:dyDescent="0.25">
      <c r="A7189">
        <v>7180</v>
      </c>
      <c r="B7189">
        <f>'Założenia i wyniki'!$E$6*Znorm.Profile!B7189*((100-(24*'Założenia i wyniki'!$E$9))/100)</f>
        <v>0</v>
      </c>
      <c r="C7189">
        <f>'Założenia i wyniki'!$E$8*Znorm.Profile!C7189*(1+'Założenia i wyniki'!$E$10/100)^24</f>
        <v>0.22031204999999998</v>
      </c>
      <c r="D7189">
        <f t="shared" si="336"/>
        <v>0</v>
      </c>
      <c r="E7189">
        <f t="shared" si="337"/>
        <v>0</v>
      </c>
      <c r="F7189">
        <f t="shared" si="338"/>
        <v>0.22031204999999998</v>
      </c>
    </row>
    <row r="7190" spans="1:6" x14ac:dyDescent="0.25">
      <c r="A7190">
        <v>7181</v>
      </c>
      <c r="B7190">
        <f>'Założenia i wyniki'!$E$6*Znorm.Profile!B7190*((100-(24*'Założenia i wyniki'!$E$9))/100)</f>
        <v>0</v>
      </c>
      <c r="C7190">
        <f>'Założenia i wyniki'!$E$8*Znorm.Profile!C7190*(1+'Założenia i wyniki'!$E$10/100)^24</f>
        <v>0.24701634999999997</v>
      </c>
      <c r="D7190">
        <f t="shared" si="336"/>
        <v>0</v>
      </c>
      <c r="E7190">
        <f t="shared" si="337"/>
        <v>0</v>
      </c>
      <c r="F7190">
        <f t="shared" si="338"/>
        <v>0.24701634999999997</v>
      </c>
    </row>
    <row r="7191" spans="1:6" x14ac:dyDescent="0.25">
      <c r="A7191">
        <v>7182</v>
      </c>
      <c r="B7191">
        <f>'Założenia i wyniki'!$E$6*Znorm.Profile!B7191*((100-(24*'Założenia i wyniki'!$E$9))/100)</f>
        <v>0</v>
      </c>
      <c r="C7191">
        <f>'Założenia i wyniki'!$E$8*Znorm.Profile!C7191*(1+'Założenia i wyniki'!$E$10/100)^24</f>
        <v>0.31792144999999999</v>
      </c>
      <c r="D7191">
        <f t="shared" si="336"/>
        <v>0</v>
      </c>
      <c r="E7191">
        <f t="shared" si="337"/>
        <v>0</v>
      </c>
      <c r="F7191">
        <f t="shared" si="338"/>
        <v>0.31792144999999999</v>
      </c>
    </row>
    <row r="7192" spans="1:6" x14ac:dyDescent="0.25">
      <c r="A7192">
        <v>7183</v>
      </c>
      <c r="B7192">
        <f>'Założenia i wyniki'!$E$6*Znorm.Profile!B7192*((100-(24*'Założenia i wyniki'!$E$9))/100)</f>
        <v>0</v>
      </c>
      <c r="C7192">
        <f>'Założenia i wyniki'!$E$8*Znorm.Profile!C7192*(1+'Założenia i wyniki'!$E$10/100)^24</f>
        <v>0.41716009999999998</v>
      </c>
      <c r="D7192">
        <f t="shared" si="336"/>
        <v>0</v>
      </c>
      <c r="E7192">
        <f t="shared" si="337"/>
        <v>0</v>
      </c>
      <c r="F7192">
        <f t="shared" si="338"/>
        <v>0.41716009999999998</v>
      </c>
    </row>
    <row r="7193" spans="1:6" x14ac:dyDescent="0.25">
      <c r="A7193">
        <v>7184</v>
      </c>
      <c r="B7193">
        <f>'Założenia i wyniki'!$E$6*Znorm.Profile!B7193*((100-(24*'Założenia i wyniki'!$E$9))/100)</f>
        <v>8.0639924528301876E-2</v>
      </c>
      <c r="C7193">
        <f>'Założenia i wyniki'!$E$8*Znorm.Profile!C7193*(1+'Założenia i wyniki'!$E$10/100)^24</f>
        <v>0.47646480000000008</v>
      </c>
      <c r="D7193">
        <f t="shared" si="336"/>
        <v>8.0639924528301876E-2</v>
      </c>
      <c r="E7193">
        <f t="shared" si="337"/>
        <v>0</v>
      </c>
      <c r="F7193">
        <f t="shared" si="338"/>
        <v>0.3958248754716982</v>
      </c>
    </row>
    <row r="7194" spans="1:6" x14ac:dyDescent="0.25">
      <c r="A7194">
        <v>7185</v>
      </c>
      <c r="B7194">
        <f>'Założenia i wyniki'!$E$6*Znorm.Profile!B7194*((100-(24*'Założenia i wyniki'!$E$9))/100)</f>
        <v>0.22957109433962261</v>
      </c>
      <c r="C7194">
        <f>'Założenia i wyniki'!$E$8*Znorm.Profile!C7194*(1+'Założenia i wyniki'!$E$10/100)^24</f>
        <v>0.4698232</v>
      </c>
      <c r="D7194">
        <f t="shared" si="336"/>
        <v>0.22957109433962261</v>
      </c>
      <c r="E7194">
        <f t="shared" si="337"/>
        <v>0</v>
      </c>
      <c r="F7194">
        <f t="shared" si="338"/>
        <v>0.24025210566037739</v>
      </c>
    </row>
    <row r="7195" spans="1:6" x14ac:dyDescent="0.25">
      <c r="A7195">
        <v>7186</v>
      </c>
      <c r="B7195">
        <f>'Założenia i wyniki'!$E$6*Znorm.Profile!B7195*((100-(24*'Założenia i wyniki'!$E$9))/100)</f>
        <v>0.8323162264150944</v>
      </c>
      <c r="C7195">
        <f>'Założenia i wyniki'!$E$8*Znorm.Profile!C7195*(1+'Założenia i wyniki'!$E$10/100)^24</f>
        <v>0.46718734999999995</v>
      </c>
      <c r="D7195">
        <f t="shared" si="336"/>
        <v>0.46718734999999995</v>
      </c>
      <c r="E7195">
        <f t="shared" si="337"/>
        <v>0.36512887641509445</v>
      </c>
      <c r="F7195">
        <f t="shared" si="338"/>
        <v>0</v>
      </c>
    </row>
    <row r="7196" spans="1:6" x14ac:dyDescent="0.25">
      <c r="A7196">
        <v>7187</v>
      </c>
      <c r="B7196">
        <f>'Założenia i wyniki'!$E$6*Znorm.Profile!B7196*((100-(24*'Założenia i wyniki'!$E$9))/100)</f>
        <v>0.9647977358490567</v>
      </c>
      <c r="C7196">
        <f>'Założenia i wyniki'!$E$8*Znorm.Profile!C7196*(1+'Założenia i wyniki'!$E$10/100)^24</f>
        <v>0.45262105000000002</v>
      </c>
      <c r="D7196">
        <f t="shared" si="336"/>
        <v>0.45262105000000002</v>
      </c>
      <c r="E7196">
        <f t="shared" si="337"/>
        <v>0.51217668584905662</v>
      </c>
      <c r="F7196">
        <f t="shared" si="338"/>
        <v>0</v>
      </c>
    </row>
    <row r="7197" spans="1:6" x14ac:dyDescent="0.25">
      <c r="A7197">
        <v>7188</v>
      </c>
      <c r="B7197">
        <f>'Założenia i wyniki'!$E$6*Znorm.Profile!B7197*((100-(24*'Założenia i wyniki'!$E$9))/100)</f>
        <v>1.0681607547169811</v>
      </c>
      <c r="C7197">
        <f>'Założenia i wyniki'!$E$8*Znorm.Profile!C7197*(1+'Założenia i wyniki'!$E$10/100)^24</f>
        <v>0.45323564999999993</v>
      </c>
      <c r="D7197">
        <f t="shared" si="336"/>
        <v>0.45323564999999993</v>
      </c>
      <c r="E7197">
        <f t="shared" si="337"/>
        <v>0.61492510471698125</v>
      </c>
      <c r="F7197">
        <f t="shared" si="338"/>
        <v>0</v>
      </c>
    </row>
    <row r="7198" spans="1:6" x14ac:dyDescent="0.25">
      <c r="A7198">
        <v>7189</v>
      </c>
      <c r="B7198">
        <f>'Założenia i wyniki'!$E$6*Znorm.Profile!B7198*((100-(24*'Założenia i wyniki'!$E$9))/100)</f>
        <v>1.0269984905660376</v>
      </c>
      <c r="C7198">
        <f>'Założenia i wyniki'!$E$8*Znorm.Profile!C7198*(1+'Założenia i wyniki'!$E$10/100)^24</f>
        <v>0.43156820000000001</v>
      </c>
      <c r="D7198">
        <f t="shared" si="336"/>
        <v>0.43156820000000001</v>
      </c>
      <c r="E7198">
        <f t="shared" si="337"/>
        <v>0.59543029056603758</v>
      </c>
      <c r="F7198">
        <f t="shared" si="338"/>
        <v>0</v>
      </c>
    </row>
    <row r="7199" spans="1:6" x14ac:dyDescent="0.25">
      <c r="A7199">
        <v>7190</v>
      </c>
      <c r="B7199">
        <f>'Założenia i wyniki'!$E$6*Znorm.Profile!B7199*((100-(24*'Założenia i wyniki'!$E$9))/100)</f>
        <v>0.83269735849056592</v>
      </c>
      <c r="C7199">
        <f>'Założenia i wyniki'!$E$8*Znorm.Profile!C7199*(1+'Założenia i wyniki'!$E$10/100)^24</f>
        <v>0.44159955000000001</v>
      </c>
      <c r="D7199">
        <f t="shared" si="336"/>
        <v>0.44159955000000001</v>
      </c>
      <c r="E7199">
        <f t="shared" si="337"/>
        <v>0.39109780849056591</v>
      </c>
      <c r="F7199">
        <f t="shared" si="338"/>
        <v>0</v>
      </c>
    </row>
    <row r="7200" spans="1:6" x14ac:dyDescent="0.25">
      <c r="A7200">
        <v>7191</v>
      </c>
      <c r="B7200">
        <f>'Założenia i wyniki'!$E$6*Znorm.Profile!B7200*((100-(24*'Założenia i wyniki'!$E$9))/100)</f>
        <v>0.37126075471698111</v>
      </c>
      <c r="C7200">
        <f>'Założenia i wyniki'!$E$8*Znorm.Profile!C7200*(1+'Założenia i wyniki'!$E$10/100)^24</f>
        <v>0.43824409999999997</v>
      </c>
      <c r="D7200">
        <f t="shared" si="336"/>
        <v>0.37126075471698111</v>
      </c>
      <c r="E7200">
        <f t="shared" si="337"/>
        <v>0</v>
      </c>
      <c r="F7200">
        <f t="shared" si="338"/>
        <v>6.6983345283018858E-2</v>
      </c>
    </row>
    <row r="7201" spans="1:6" x14ac:dyDescent="0.25">
      <c r="A7201">
        <v>7192</v>
      </c>
      <c r="B7201">
        <f>'Założenia i wyniki'!$E$6*Znorm.Profile!B7201*((100-(24*'Założenia i wyniki'!$E$9))/100)</f>
        <v>7.7430792452830188E-2</v>
      </c>
      <c r="C7201">
        <f>'Założenia i wyniki'!$E$8*Znorm.Profile!C7201*(1+'Założenia i wyniki'!$E$10/100)^24</f>
        <v>0.46080264999999992</v>
      </c>
      <c r="D7201">
        <f t="shared" si="336"/>
        <v>7.7430792452830188E-2</v>
      </c>
      <c r="E7201">
        <f t="shared" si="337"/>
        <v>0</v>
      </c>
      <c r="F7201">
        <f t="shared" si="338"/>
        <v>0.38337185754716974</v>
      </c>
    </row>
    <row r="7202" spans="1:6" x14ac:dyDescent="0.25">
      <c r="A7202">
        <v>7193</v>
      </c>
      <c r="B7202">
        <f>'Założenia i wyniki'!$E$6*Znorm.Profile!B7202*((100-(24*'Założenia i wyniki'!$E$9))/100)</f>
        <v>0</v>
      </c>
      <c r="C7202">
        <f>'Założenia i wyniki'!$E$8*Znorm.Profile!C7202*(1+'Założenia i wyniki'!$E$10/100)^24</f>
        <v>0.50776074999999998</v>
      </c>
      <c r="D7202">
        <f t="shared" si="336"/>
        <v>0</v>
      </c>
      <c r="E7202">
        <f t="shared" si="337"/>
        <v>0</v>
      </c>
      <c r="F7202">
        <f t="shared" si="338"/>
        <v>0.50776074999999998</v>
      </c>
    </row>
    <row r="7203" spans="1:6" x14ac:dyDescent="0.25">
      <c r="A7203">
        <v>7194</v>
      </c>
      <c r="B7203">
        <f>'Założenia i wyniki'!$E$6*Znorm.Profile!B7203*((100-(24*'Założenia i wyniki'!$E$9))/100)</f>
        <v>0</v>
      </c>
      <c r="C7203">
        <f>'Założenia i wyniki'!$E$8*Znorm.Profile!C7203*(1+'Założenia i wyniki'!$E$10/100)^24</f>
        <v>0.57784334999999998</v>
      </c>
      <c r="D7203">
        <f t="shared" si="336"/>
        <v>0</v>
      </c>
      <c r="E7203">
        <f t="shared" si="337"/>
        <v>0</v>
      </c>
      <c r="F7203">
        <f t="shared" si="338"/>
        <v>0.57784334999999998</v>
      </c>
    </row>
    <row r="7204" spans="1:6" x14ac:dyDescent="0.25">
      <c r="A7204">
        <v>7195</v>
      </c>
      <c r="B7204">
        <f>'Założenia i wyniki'!$E$6*Znorm.Profile!B7204*((100-(24*'Założenia i wyniki'!$E$9))/100)</f>
        <v>0</v>
      </c>
      <c r="C7204">
        <f>'Założenia i wyniki'!$E$8*Znorm.Profile!C7204*(1+'Założenia i wyniki'!$E$10/100)^24</f>
        <v>0.6447430500000001</v>
      </c>
      <c r="D7204">
        <f t="shared" si="336"/>
        <v>0</v>
      </c>
      <c r="E7204">
        <f t="shared" si="337"/>
        <v>0</v>
      </c>
      <c r="F7204">
        <f t="shared" si="338"/>
        <v>0.6447430500000001</v>
      </c>
    </row>
    <row r="7205" spans="1:6" x14ac:dyDescent="0.25">
      <c r="A7205">
        <v>7196</v>
      </c>
      <c r="B7205">
        <f>'Założenia i wyniki'!$E$6*Znorm.Profile!B7205*((100-(24*'Założenia i wyniki'!$E$9))/100)</f>
        <v>0</v>
      </c>
      <c r="C7205">
        <f>'Założenia i wyniki'!$E$8*Znorm.Profile!C7205*(1+'Założenia i wyniki'!$E$10/100)^24</f>
        <v>0.65443770000000001</v>
      </c>
      <c r="D7205">
        <f t="shared" si="336"/>
        <v>0</v>
      </c>
      <c r="E7205">
        <f t="shared" si="337"/>
        <v>0</v>
      </c>
      <c r="F7205">
        <f t="shared" si="338"/>
        <v>0.65443770000000001</v>
      </c>
    </row>
    <row r="7206" spans="1:6" x14ac:dyDescent="0.25">
      <c r="A7206">
        <v>7197</v>
      </c>
      <c r="B7206">
        <f>'Założenia i wyniki'!$E$6*Znorm.Profile!B7206*((100-(24*'Założenia i wyniki'!$E$9))/100)</f>
        <v>0</v>
      </c>
      <c r="C7206">
        <f>'Założenia i wyniki'!$E$8*Znorm.Profile!C7206*(1+'Założenia i wyniki'!$E$10/100)^24</f>
        <v>0.60282740000000001</v>
      </c>
      <c r="D7206">
        <f t="shared" si="336"/>
        <v>0</v>
      </c>
      <c r="E7206">
        <f t="shared" si="337"/>
        <v>0</v>
      </c>
      <c r="F7206">
        <f t="shared" si="338"/>
        <v>0.60282740000000001</v>
      </c>
    </row>
    <row r="7207" spans="1:6" x14ac:dyDescent="0.25">
      <c r="A7207">
        <v>7198</v>
      </c>
      <c r="B7207">
        <f>'Założenia i wyniki'!$E$6*Znorm.Profile!B7207*((100-(24*'Założenia i wyniki'!$E$9))/100)</f>
        <v>0</v>
      </c>
      <c r="C7207">
        <f>'Założenia i wyniki'!$E$8*Znorm.Profile!C7207*(1+'Założenia i wyniki'!$E$10/100)^24</f>
        <v>0.52250624999999995</v>
      </c>
      <c r="D7207">
        <f t="shared" si="336"/>
        <v>0</v>
      </c>
      <c r="E7207">
        <f t="shared" si="337"/>
        <v>0</v>
      </c>
      <c r="F7207">
        <f t="shared" si="338"/>
        <v>0.52250624999999995</v>
      </c>
    </row>
    <row r="7208" spans="1:6" x14ac:dyDescent="0.25">
      <c r="A7208">
        <v>7199</v>
      </c>
      <c r="B7208">
        <f>'Założenia i wyniki'!$E$6*Znorm.Profile!B7208*((100-(24*'Założenia i wyniki'!$E$9))/100)</f>
        <v>0</v>
      </c>
      <c r="C7208">
        <f>'Założenia i wyniki'!$E$8*Znorm.Profile!C7208*(1+'Założenia i wyniki'!$E$10/100)^24</f>
        <v>0.41765430000000003</v>
      </c>
      <c r="D7208">
        <f t="shared" si="336"/>
        <v>0</v>
      </c>
      <c r="E7208">
        <f t="shared" si="337"/>
        <v>0</v>
      </c>
      <c r="F7208">
        <f t="shared" si="338"/>
        <v>0.41765430000000003</v>
      </c>
    </row>
    <row r="7209" spans="1:6" x14ac:dyDescent="0.25">
      <c r="A7209">
        <v>7200</v>
      </c>
      <c r="B7209">
        <f>'Założenia i wyniki'!$E$6*Znorm.Profile!B7209*((100-(24*'Założenia i wyniki'!$E$9))/100)</f>
        <v>0</v>
      </c>
      <c r="C7209">
        <f>'Założenia i wyniki'!$E$8*Znorm.Profile!C7209*(1+'Założenia i wyniki'!$E$10/100)^24</f>
        <v>0.32695039999999997</v>
      </c>
      <c r="D7209">
        <f t="shared" si="336"/>
        <v>0</v>
      </c>
      <c r="E7209">
        <f t="shared" si="337"/>
        <v>0</v>
      </c>
      <c r="F7209">
        <f t="shared" si="338"/>
        <v>0.32695039999999997</v>
      </c>
    </row>
    <row r="7210" spans="1:6" x14ac:dyDescent="0.25">
      <c r="A7210">
        <v>7201</v>
      </c>
      <c r="B7210">
        <f>'Założenia i wyniki'!$E$6*Znorm.Profile!B7210*((100-(24*'Założenia i wyniki'!$E$9))/100)</f>
        <v>0</v>
      </c>
      <c r="C7210">
        <f>'Założenia i wyniki'!$E$8*Znorm.Profile!C7210*(1+'Założenia i wyniki'!$E$10/100)^24</f>
        <v>0.28702169999999999</v>
      </c>
      <c r="D7210">
        <f t="shared" si="336"/>
        <v>0</v>
      </c>
      <c r="E7210">
        <f t="shared" si="337"/>
        <v>0</v>
      </c>
      <c r="F7210">
        <f t="shared" si="338"/>
        <v>0.28702169999999999</v>
      </c>
    </row>
    <row r="7211" spans="1:6" x14ac:dyDescent="0.25">
      <c r="A7211">
        <v>7202</v>
      </c>
      <c r="B7211">
        <f>'Założenia i wyniki'!$E$6*Znorm.Profile!B7211*((100-(24*'Założenia i wyniki'!$E$9))/100)</f>
        <v>0</v>
      </c>
      <c r="C7211">
        <f>'Założenia i wyniki'!$E$8*Znorm.Profile!C7211*(1+'Założenia i wyniki'!$E$10/100)^24</f>
        <v>0.22217334999999999</v>
      </c>
      <c r="D7211">
        <f t="shared" si="336"/>
        <v>0</v>
      </c>
      <c r="E7211">
        <f t="shared" si="337"/>
        <v>0</v>
      </c>
      <c r="F7211">
        <f t="shared" si="338"/>
        <v>0.22217334999999999</v>
      </c>
    </row>
    <row r="7212" spans="1:6" x14ac:dyDescent="0.25">
      <c r="A7212">
        <v>7203</v>
      </c>
      <c r="B7212">
        <f>'Założenia i wyniki'!$E$6*Znorm.Profile!B7212*((100-(24*'Założenia i wyniki'!$E$9))/100)</f>
        <v>0</v>
      </c>
      <c r="C7212">
        <f>'Założenia i wyniki'!$E$8*Znorm.Profile!C7212*(1+'Założenia i wyniki'!$E$10/100)^24</f>
        <v>0.21172795</v>
      </c>
      <c r="D7212">
        <f t="shared" si="336"/>
        <v>0</v>
      </c>
      <c r="E7212">
        <f t="shared" si="337"/>
        <v>0</v>
      </c>
      <c r="F7212">
        <f t="shared" si="338"/>
        <v>0.21172795</v>
      </c>
    </row>
    <row r="7213" spans="1:6" x14ac:dyDescent="0.25">
      <c r="A7213">
        <v>7204</v>
      </c>
      <c r="B7213">
        <f>'Założenia i wyniki'!$E$6*Znorm.Profile!B7213*((100-(24*'Założenia i wyniki'!$E$9))/100)</f>
        <v>0</v>
      </c>
      <c r="C7213">
        <f>'Założenia i wyniki'!$E$8*Znorm.Profile!C7213*(1+'Założenia i wyniki'!$E$10/100)^24</f>
        <v>0.21347935000000001</v>
      </c>
      <c r="D7213">
        <f t="shared" si="336"/>
        <v>0</v>
      </c>
      <c r="E7213">
        <f t="shared" si="337"/>
        <v>0</v>
      </c>
      <c r="F7213">
        <f t="shared" si="338"/>
        <v>0.21347935000000001</v>
      </c>
    </row>
    <row r="7214" spans="1:6" x14ac:dyDescent="0.25">
      <c r="A7214">
        <v>7205</v>
      </c>
      <c r="B7214">
        <f>'Założenia i wyniki'!$E$6*Znorm.Profile!B7214*((100-(24*'Założenia i wyniki'!$E$9))/100)</f>
        <v>0</v>
      </c>
      <c r="C7214">
        <f>'Założenia i wyniki'!$E$8*Znorm.Profile!C7214*(1+'Założenia i wyniki'!$E$10/100)^24</f>
        <v>0.24114300000000002</v>
      </c>
      <c r="D7214">
        <f t="shared" si="336"/>
        <v>0</v>
      </c>
      <c r="E7214">
        <f t="shared" si="337"/>
        <v>0</v>
      </c>
      <c r="F7214">
        <f t="shared" si="338"/>
        <v>0.24114300000000002</v>
      </c>
    </row>
    <row r="7215" spans="1:6" x14ac:dyDescent="0.25">
      <c r="A7215">
        <v>7206</v>
      </c>
      <c r="B7215">
        <f>'Założenia i wyniki'!$E$6*Znorm.Profile!B7215*((100-(24*'Założenia i wyniki'!$E$9))/100)</f>
        <v>0</v>
      </c>
      <c r="C7215">
        <f>'Założenia i wyniki'!$E$8*Znorm.Profile!C7215*(1+'Założenia i wyniki'!$E$10/100)^24</f>
        <v>0.30552620000000003</v>
      </c>
      <c r="D7215">
        <f t="shared" si="336"/>
        <v>0</v>
      </c>
      <c r="E7215">
        <f t="shared" si="337"/>
        <v>0</v>
      </c>
      <c r="F7215">
        <f t="shared" si="338"/>
        <v>0.30552620000000003</v>
      </c>
    </row>
    <row r="7216" spans="1:6" x14ac:dyDescent="0.25">
      <c r="A7216">
        <v>7207</v>
      </c>
      <c r="B7216">
        <f>'Założenia i wyniki'!$E$6*Znorm.Profile!B7216*((100-(24*'Założenia i wyniki'!$E$9))/100)</f>
        <v>0</v>
      </c>
      <c r="C7216">
        <f>'Założenia i wyniki'!$E$8*Znorm.Profile!C7216*(1+'Założenia i wyniki'!$E$10/100)^24</f>
        <v>0.41017130000000002</v>
      </c>
      <c r="D7216">
        <f t="shared" si="336"/>
        <v>0</v>
      </c>
      <c r="E7216">
        <f t="shared" si="337"/>
        <v>0</v>
      </c>
      <c r="F7216">
        <f t="shared" si="338"/>
        <v>0.41017130000000002</v>
      </c>
    </row>
    <row r="7217" spans="1:6" x14ac:dyDescent="0.25">
      <c r="A7217">
        <v>7208</v>
      </c>
      <c r="B7217">
        <f>'Założenia i wyniki'!$E$6*Znorm.Profile!B7217*((100-(24*'Założenia i wyniki'!$E$9))/100)</f>
        <v>0.30431871698113205</v>
      </c>
      <c r="C7217">
        <f>'Założenia i wyniki'!$E$8*Znorm.Profile!C7217*(1+'Założenia i wyniki'!$E$10/100)^24</f>
        <v>0.46850440000000004</v>
      </c>
      <c r="D7217">
        <f t="shared" si="336"/>
        <v>0.30431871698113205</v>
      </c>
      <c r="E7217">
        <f t="shared" si="337"/>
        <v>0</v>
      </c>
      <c r="F7217">
        <f t="shared" si="338"/>
        <v>0.16418568301886799</v>
      </c>
    </row>
    <row r="7218" spans="1:6" x14ac:dyDescent="0.25">
      <c r="A7218">
        <v>7209</v>
      </c>
      <c r="B7218">
        <f>'Założenia i wyniki'!$E$6*Znorm.Profile!B7218*((100-(24*'Założenia i wyniki'!$E$9))/100)</f>
        <v>0.91555547169811302</v>
      </c>
      <c r="C7218">
        <f>'Założenia i wyniki'!$E$8*Znorm.Profile!C7218*(1+'Założenia i wyniki'!$E$10/100)^24</f>
        <v>0.46577019999999997</v>
      </c>
      <c r="D7218">
        <f t="shared" si="336"/>
        <v>0.46577019999999997</v>
      </c>
      <c r="E7218">
        <f t="shared" si="337"/>
        <v>0.44978527169811305</v>
      </c>
      <c r="F7218">
        <f t="shared" si="338"/>
        <v>0</v>
      </c>
    </row>
    <row r="7219" spans="1:6" x14ac:dyDescent="0.25">
      <c r="A7219">
        <v>7210</v>
      </c>
      <c r="B7219">
        <f>'Założenia i wyniki'!$E$6*Znorm.Profile!B7219*((100-(24*'Założenia i wyniki'!$E$9))/100)</f>
        <v>1.4130090566037734</v>
      </c>
      <c r="C7219">
        <f>'Założenia i wyniki'!$E$8*Znorm.Profile!C7219*(1+'Założenia i wyniki'!$E$10/100)^24</f>
        <v>0.45584840000000004</v>
      </c>
      <c r="D7219">
        <f t="shared" si="336"/>
        <v>0.45584840000000004</v>
      </c>
      <c r="E7219">
        <f t="shared" si="337"/>
        <v>0.95716065660377336</v>
      </c>
      <c r="F7219">
        <f t="shared" si="338"/>
        <v>0</v>
      </c>
    </row>
    <row r="7220" spans="1:6" x14ac:dyDescent="0.25">
      <c r="A7220">
        <v>7211</v>
      </c>
      <c r="B7220">
        <f>'Założenia i wyniki'!$E$6*Znorm.Profile!B7220*((100-(24*'Założenia i wyniki'!$E$9))/100)</f>
        <v>1.6659283018867923</v>
      </c>
      <c r="C7220">
        <f>'Założenia i wyniki'!$E$8*Znorm.Profile!C7220*(1+'Założenia i wyniki'!$E$10/100)^24</f>
        <v>0.42673470000000002</v>
      </c>
      <c r="D7220">
        <f t="shared" si="336"/>
        <v>0.42673470000000002</v>
      </c>
      <c r="E7220">
        <f t="shared" si="337"/>
        <v>1.2391936018867922</v>
      </c>
      <c r="F7220">
        <f t="shared" si="338"/>
        <v>0</v>
      </c>
    </row>
    <row r="7221" spans="1:6" x14ac:dyDescent="0.25">
      <c r="A7221">
        <v>7212</v>
      </c>
      <c r="B7221">
        <f>'Założenia i wyniki'!$E$6*Znorm.Profile!B7221*((100-(24*'Założenia i wyniki'!$E$9))/100)</f>
        <v>1.6321599999999996</v>
      </c>
      <c r="C7221">
        <f>'Założenia i wyniki'!$E$8*Znorm.Profile!C7221*(1+'Założenia i wyniki'!$E$10/100)^24</f>
        <v>0.42393715000000004</v>
      </c>
      <c r="D7221">
        <f t="shared" si="336"/>
        <v>0.42393715000000004</v>
      </c>
      <c r="E7221">
        <f t="shared" si="337"/>
        <v>1.2082228499999996</v>
      </c>
      <c r="F7221">
        <f t="shared" si="338"/>
        <v>0</v>
      </c>
    </row>
    <row r="7222" spans="1:6" x14ac:dyDescent="0.25">
      <c r="A7222">
        <v>7213</v>
      </c>
      <c r="B7222">
        <f>'Założenia i wyniki'!$E$6*Znorm.Profile!B7222*((100-(24*'Założenia i wyniki'!$E$9))/100)</f>
        <v>1.27892679245283</v>
      </c>
      <c r="C7222">
        <f>'Założenia i wyniki'!$E$8*Znorm.Profile!C7222*(1+'Założenia i wyniki'!$E$10/100)^24</f>
        <v>0.42010254999999996</v>
      </c>
      <c r="D7222">
        <f t="shared" si="336"/>
        <v>0.42010254999999996</v>
      </c>
      <c r="E7222">
        <f t="shared" si="337"/>
        <v>0.85882424245283007</v>
      </c>
      <c r="F7222">
        <f t="shared" si="338"/>
        <v>0</v>
      </c>
    </row>
    <row r="7223" spans="1:6" x14ac:dyDescent="0.25">
      <c r="A7223">
        <v>7214</v>
      </c>
      <c r="B7223">
        <f>'Założenia i wyniki'!$E$6*Znorm.Profile!B7223*((100-(24*'Założenia i wyniki'!$E$9))/100)</f>
        <v>0.89367849056603754</v>
      </c>
      <c r="C7223">
        <f>'Założenia i wyniki'!$E$8*Znorm.Profile!C7223*(1+'Założenia i wyniki'!$E$10/100)^24</f>
        <v>0.42354304999999998</v>
      </c>
      <c r="D7223">
        <f t="shared" si="336"/>
        <v>0.42354304999999998</v>
      </c>
      <c r="E7223">
        <f t="shared" si="337"/>
        <v>0.47013544056603757</v>
      </c>
      <c r="F7223">
        <f t="shared" si="338"/>
        <v>0</v>
      </c>
    </row>
    <row r="7224" spans="1:6" x14ac:dyDescent="0.25">
      <c r="A7224">
        <v>7215</v>
      </c>
      <c r="B7224">
        <f>'Założenia i wyniki'!$E$6*Znorm.Profile!B7224*((100-(24*'Założenia i wyniki'!$E$9))/100)</f>
        <v>0.48336694339622638</v>
      </c>
      <c r="C7224">
        <f>'Założenia i wyniki'!$E$8*Znorm.Profile!C7224*(1+'Założenia i wyniki'!$E$10/100)^24</f>
        <v>0.42731430000000004</v>
      </c>
      <c r="D7224">
        <f t="shared" si="336"/>
        <v>0.42731430000000004</v>
      </c>
      <c r="E7224">
        <f t="shared" si="337"/>
        <v>5.6052643396226343E-2</v>
      </c>
      <c r="F7224">
        <f t="shared" si="338"/>
        <v>0</v>
      </c>
    </row>
    <row r="7225" spans="1:6" x14ac:dyDescent="0.25">
      <c r="A7225">
        <v>7216</v>
      </c>
      <c r="B7225">
        <f>'Założenia i wyniki'!$E$6*Znorm.Profile!B7225*((100-(24*'Założenia i wyniki'!$E$9))/100)</f>
        <v>0.10395758490566037</v>
      </c>
      <c r="C7225">
        <f>'Założenia i wyniki'!$E$8*Znorm.Profile!C7225*(1+'Założenia i wyniki'!$E$10/100)^24</f>
        <v>0.44298064999999998</v>
      </c>
      <c r="D7225">
        <f t="shared" si="336"/>
        <v>0.10395758490566037</v>
      </c>
      <c r="E7225">
        <f t="shared" si="337"/>
        <v>0</v>
      </c>
      <c r="F7225">
        <f t="shared" si="338"/>
        <v>0.3390230650943396</v>
      </c>
    </row>
    <row r="7226" spans="1:6" x14ac:dyDescent="0.25">
      <c r="A7226">
        <v>7217</v>
      </c>
      <c r="B7226">
        <f>'Założenia i wyniki'!$E$6*Znorm.Profile!B7226*((100-(24*'Założenia i wyniki'!$E$9))/100)</f>
        <v>0</v>
      </c>
      <c r="C7226">
        <f>'Założenia i wyniki'!$E$8*Znorm.Profile!C7226*(1+'Założenia i wyniki'!$E$10/100)^24</f>
        <v>0.47651344999999995</v>
      </c>
      <c r="D7226">
        <f t="shared" si="336"/>
        <v>0</v>
      </c>
      <c r="E7226">
        <f t="shared" si="337"/>
        <v>0</v>
      </c>
      <c r="F7226">
        <f t="shared" si="338"/>
        <v>0.47651344999999995</v>
      </c>
    </row>
    <row r="7227" spans="1:6" x14ac:dyDescent="0.25">
      <c r="A7227">
        <v>7218</v>
      </c>
      <c r="B7227">
        <f>'Założenia i wyniki'!$E$6*Znorm.Profile!B7227*((100-(24*'Założenia i wyniki'!$E$9))/100)</f>
        <v>0</v>
      </c>
      <c r="C7227">
        <f>'Założenia i wyniki'!$E$8*Znorm.Profile!C7227*(1+'Założenia i wyniki'!$E$10/100)^24</f>
        <v>0.54960359999999997</v>
      </c>
      <c r="D7227">
        <f t="shared" si="336"/>
        <v>0</v>
      </c>
      <c r="E7227">
        <f t="shared" si="337"/>
        <v>0</v>
      </c>
      <c r="F7227">
        <f t="shared" si="338"/>
        <v>0.54960359999999997</v>
      </c>
    </row>
    <row r="7228" spans="1:6" x14ac:dyDescent="0.25">
      <c r="A7228">
        <v>7219</v>
      </c>
      <c r="B7228">
        <f>'Założenia i wyniki'!$E$6*Znorm.Profile!B7228*((100-(24*'Założenia i wyniki'!$E$9))/100)</f>
        <v>0</v>
      </c>
      <c r="C7228">
        <f>'Założenia i wyniki'!$E$8*Znorm.Profile!C7228*(1+'Założenia i wyniki'!$E$10/100)^24</f>
        <v>0.63713965000000006</v>
      </c>
      <c r="D7228">
        <f t="shared" si="336"/>
        <v>0</v>
      </c>
      <c r="E7228">
        <f t="shared" si="337"/>
        <v>0</v>
      </c>
      <c r="F7228">
        <f t="shared" si="338"/>
        <v>0.63713965000000006</v>
      </c>
    </row>
    <row r="7229" spans="1:6" x14ac:dyDescent="0.25">
      <c r="A7229">
        <v>7220</v>
      </c>
      <c r="B7229">
        <f>'Założenia i wyniki'!$E$6*Znorm.Profile!B7229*((100-(24*'Założenia i wyniki'!$E$9))/100)</f>
        <v>0</v>
      </c>
      <c r="C7229">
        <f>'Założenia i wyniki'!$E$8*Znorm.Profile!C7229*(1+'Założenia i wyniki'!$E$10/100)^24</f>
        <v>0.64356495000000002</v>
      </c>
      <c r="D7229">
        <f t="shared" si="336"/>
        <v>0</v>
      </c>
      <c r="E7229">
        <f t="shared" si="337"/>
        <v>0</v>
      </c>
      <c r="F7229">
        <f t="shared" si="338"/>
        <v>0.64356495000000002</v>
      </c>
    </row>
    <row r="7230" spans="1:6" x14ac:dyDescent="0.25">
      <c r="A7230">
        <v>7221</v>
      </c>
      <c r="B7230">
        <f>'Założenia i wyniki'!$E$6*Znorm.Profile!B7230*((100-(24*'Założenia i wyniki'!$E$9))/100)</f>
        <v>0</v>
      </c>
      <c r="C7230">
        <f>'Założenia i wyniki'!$E$8*Znorm.Profile!C7230*(1+'Założenia i wyniki'!$E$10/100)^24</f>
        <v>0.59727534999999998</v>
      </c>
      <c r="D7230">
        <f t="shared" si="336"/>
        <v>0</v>
      </c>
      <c r="E7230">
        <f t="shared" si="337"/>
        <v>0</v>
      </c>
      <c r="F7230">
        <f t="shared" si="338"/>
        <v>0.59727534999999998</v>
      </c>
    </row>
    <row r="7231" spans="1:6" x14ac:dyDescent="0.25">
      <c r="A7231">
        <v>7222</v>
      </c>
      <c r="B7231">
        <f>'Założenia i wyniki'!$E$6*Znorm.Profile!B7231*((100-(24*'Założenia i wyniki'!$E$9))/100)</f>
        <v>0</v>
      </c>
      <c r="C7231">
        <f>'Założenia i wyniki'!$E$8*Znorm.Profile!C7231*(1+'Założenia i wyniki'!$E$10/100)^24</f>
        <v>0.52059314999999995</v>
      </c>
      <c r="D7231">
        <f t="shared" si="336"/>
        <v>0</v>
      </c>
      <c r="E7231">
        <f t="shared" si="337"/>
        <v>0</v>
      </c>
      <c r="F7231">
        <f t="shared" si="338"/>
        <v>0.52059314999999995</v>
      </c>
    </row>
    <row r="7232" spans="1:6" x14ac:dyDescent="0.25">
      <c r="A7232">
        <v>7223</v>
      </c>
      <c r="B7232">
        <f>'Założenia i wyniki'!$E$6*Znorm.Profile!B7232*((100-(24*'Założenia i wyniki'!$E$9))/100)</f>
        <v>0</v>
      </c>
      <c r="C7232">
        <f>'Założenia i wyniki'!$E$8*Znorm.Profile!C7232*(1+'Założenia i wyniki'!$E$10/100)^24</f>
        <v>0.42638785000000001</v>
      </c>
      <c r="D7232">
        <f t="shared" si="336"/>
        <v>0</v>
      </c>
      <c r="E7232">
        <f t="shared" si="337"/>
        <v>0</v>
      </c>
      <c r="F7232">
        <f t="shared" si="338"/>
        <v>0.42638785000000001</v>
      </c>
    </row>
    <row r="7233" spans="1:6" x14ac:dyDescent="0.25">
      <c r="A7233">
        <v>7224</v>
      </c>
      <c r="B7233">
        <f>'Założenia i wyniki'!$E$6*Znorm.Profile!B7233*((100-(24*'Założenia i wyniki'!$E$9))/100)</f>
        <v>0</v>
      </c>
      <c r="C7233">
        <f>'Założenia i wyniki'!$E$8*Znorm.Profile!C7233*(1+'Założenia i wyniki'!$E$10/100)^24</f>
        <v>0.32428095000000001</v>
      </c>
      <c r="D7233">
        <f t="shared" si="336"/>
        <v>0</v>
      </c>
      <c r="E7233">
        <f t="shared" si="337"/>
        <v>0</v>
      </c>
      <c r="F7233">
        <f t="shared" si="338"/>
        <v>0.32428095000000001</v>
      </c>
    </row>
    <row r="7234" spans="1:6" x14ac:dyDescent="0.25">
      <c r="A7234">
        <v>7225</v>
      </c>
      <c r="B7234">
        <f>'Założenia i wyniki'!$E$6*Znorm.Profile!B7234*((100-(24*'Założenia i wyniki'!$E$9))/100)</f>
        <v>0</v>
      </c>
      <c r="C7234">
        <f>'Założenia i wyniki'!$E$8*Znorm.Profile!C7234*(1+'Założenia i wyniki'!$E$10/100)^24</f>
        <v>0.25573414999999999</v>
      </c>
      <c r="D7234">
        <f t="shared" si="336"/>
        <v>0</v>
      </c>
      <c r="E7234">
        <f t="shared" si="337"/>
        <v>0</v>
      </c>
      <c r="F7234">
        <f t="shared" si="338"/>
        <v>0.25573414999999999</v>
      </c>
    </row>
    <row r="7235" spans="1:6" x14ac:dyDescent="0.25">
      <c r="A7235">
        <v>7226</v>
      </c>
      <c r="B7235">
        <f>'Założenia i wyniki'!$E$6*Znorm.Profile!B7235*((100-(24*'Założenia i wyniki'!$E$9))/100)</f>
        <v>0</v>
      </c>
      <c r="C7235">
        <f>'Założenia i wyniki'!$E$8*Znorm.Profile!C7235*(1+'Założenia i wyniki'!$E$10/100)^24</f>
        <v>0.22230634999999999</v>
      </c>
      <c r="D7235">
        <f t="shared" si="336"/>
        <v>0</v>
      </c>
      <c r="E7235">
        <f t="shared" si="337"/>
        <v>0</v>
      </c>
      <c r="F7235">
        <f t="shared" si="338"/>
        <v>0.22230634999999999</v>
      </c>
    </row>
    <row r="7236" spans="1:6" x14ac:dyDescent="0.25">
      <c r="A7236">
        <v>7227</v>
      </c>
      <c r="B7236">
        <f>'Założenia i wyniki'!$E$6*Znorm.Profile!B7236*((100-(24*'Założenia i wyniki'!$E$9))/100)</f>
        <v>0</v>
      </c>
      <c r="C7236">
        <f>'Założenia i wyniki'!$E$8*Znorm.Profile!C7236*(1+'Założenia i wyniki'!$E$10/100)^24</f>
        <v>0.21026005</v>
      </c>
      <c r="D7236">
        <f t="shared" si="336"/>
        <v>0</v>
      </c>
      <c r="E7236">
        <f t="shared" si="337"/>
        <v>0</v>
      </c>
      <c r="F7236">
        <f t="shared" si="338"/>
        <v>0.21026005</v>
      </c>
    </row>
    <row r="7237" spans="1:6" x14ac:dyDescent="0.25">
      <c r="A7237">
        <v>7228</v>
      </c>
      <c r="B7237">
        <f>'Założenia i wyniki'!$E$6*Znorm.Profile!B7237*((100-(24*'Założenia i wyniki'!$E$9))/100)</f>
        <v>0</v>
      </c>
      <c r="C7237">
        <f>'Założenia i wyniki'!$E$8*Znorm.Profile!C7237*(1+'Założenia i wyniki'!$E$10/100)^24</f>
        <v>0.21410410000000002</v>
      </c>
      <c r="D7237">
        <f t="shared" si="336"/>
        <v>0</v>
      </c>
      <c r="E7237">
        <f t="shared" si="337"/>
        <v>0</v>
      </c>
      <c r="F7237">
        <f t="shared" si="338"/>
        <v>0.21410410000000002</v>
      </c>
    </row>
    <row r="7238" spans="1:6" x14ac:dyDescent="0.25">
      <c r="A7238">
        <v>7229</v>
      </c>
      <c r="B7238">
        <f>'Założenia i wyniki'!$E$6*Znorm.Profile!B7238*((100-(24*'Założenia i wyniki'!$E$9))/100)</f>
        <v>0</v>
      </c>
      <c r="C7238">
        <f>'Założenia i wyniki'!$E$8*Znorm.Profile!C7238*(1+'Założenia i wyniki'!$E$10/100)^24</f>
        <v>0.23912665000000002</v>
      </c>
      <c r="D7238">
        <f t="shared" si="336"/>
        <v>0</v>
      </c>
      <c r="E7238">
        <f t="shared" si="337"/>
        <v>0</v>
      </c>
      <c r="F7238">
        <f t="shared" si="338"/>
        <v>0.23912665000000002</v>
      </c>
    </row>
    <row r="7239" spans="1:6" x14ac:dyDescent="0.25">
      <c r="A7239">
        <v>7230</v>
      </c>
      <c r="B7239">
        <f>'Założenia i wyniki'!$E$6*Znorm.Profile!B7239*((100-(24*'Założenia i wyniki'!$E$9))/100)</f>
        <v>0</v>
      </c>
      <c r="C7239">
        <f>'Założenia i wyniki'!$E$8*Znorm.Profile!C7239*(1+'Założenia i wyniki'!$E$10/100)^24</f>
        <v>0.30579990000000001</v>
      </c>
      <c r="D7239">
        <f t="shared" si="336"/>
        <v>0</v>
      </c>
      <c r="E7239">
        <f t="shared" si="337"/>
        <v>0</v>
      </c>
      <c r="F7239">
        <f t="shared" si="338"/>
        <v>0.30579990000000001</v>
      </c>
    </row>
    <row r="7240" spans="1:6" x14ac:dyDescent="0.25">
      <c r="A7240">
        <v>7231</v>
      </c>
      <c r="B7240">
        <f>'Założenia i wyniki'!$E$6*Znorm.Profile!B7240*((100-(24*'Założenia i wyniki'!$E$9))/100)</f>
        <v>0</v>
      </c>
      <c r="C7240">
        <f>'Założenia i wyniki'!$E$8*Znorm.Profile!C7240*(1+'Założenia i wyniki'!$E$10/100)^24</f>
        <v>0.4105143</v>
      </c>
      <c r="D7240">
        <f t="shared" si="336"/>
        <v>0</v>
      </c>
      <c r="E7240">
        <f t="shared" si="337"/>
        <v>0</v>
      </c>
      <c r="F7240">
        <f t="shared" si="338"/>
        <v>0.4105143</v>
      </c>
    </row>
    <row r="7241" spans="1:6" x14ac:dyDescent="0.25">
      <c r="A7241">
        <v>7232</v>
      </c>
      <c r="B7241">
        <f>'Założenia i wyniki'!$E$6*Znorm.Profile!B7241*((100-(24*'Założenia i wyniki'!$E$9))/100)</f>
        <v>0.37910445283018862</v>
      </c>
      <c r="C7241">
        <f>'Założenia i wyniki'!$E$8*Znorm.Profile!C7241*(1+'Założenia i wyniki'!$E$10/100)^24</f>
        <v>0.46969754999999996</v>
      </c>
      <c r="D7241">
        <f t="shared" si="336"/>
        <v>0.37910445283018862</v>
      </c>
      <c r="E7241">
        <f t="shared" si="337"/>
        <v>0</v>
      </c>
      <c r="F7241">
        <f t="shared" si="338"/>
        <v>9.0593097169811343E-2</v>
      </c>
    </row>
    <row r="7242" spans="1:6" x14ac:dyDescent="0.25">
      <c r="A7242">
        <v>7233</v>
      </c>
      <c r="B7242">
        <f>'Założenia i wyniki'!$E$6*Znorm.Profile!B7242*((100-(24*'Założenia i wyniki'!$E$9))/100)</f>
        <v>1.010228679245283</v>
      </c>
      <c r="C7242">
        <f>'Założenia i wyniki'!$E$8*Znorm.Profile!C7242*(1+'Założenia i wyniki'!$E$10/100)^24</f>
        <v>0.46669910000000003</v>
      </c>
      <c r="D7242">
        <f t="shared" si="336"/>
        <v>0.46669910000000003</v>
      </c>
      <c r="E7242">
        <f t="shared" si="337"/>
        <v>0.543529579245283</v>
      </c>
      <c r="F7242">
        <f t="shared" si="338"/>
        <v>0</v>
      </c>
    </row>
    <row r="7243" spans="1:6" x14ac:dyDescent="0.25">
      <c r="A7243">
        <v>7234</v>
      </c>
      <c r="B7243">
        <f>'Założenia i wyniki'!$E$6*Znorm.Profile!B7243*((100-(24*'Założenia i wyniki'!$E$9))/100)</f>
        <v>1.4906837735849054</v>
      </c>
      <c r="C7243">
        <f>'Założenia i wyniki'!$E$8*Znorm.Profile!C7243*(1+'Założenia i wyniki'!$E$10/100)^24</f>
        <v>0.45729530000000002</v>
      </c>
      <c r="D7243">
        <f t="shared" ref="D7243:D7306" si="339">IF(B7243&lt;=C7243,B7243,C7243)</f>
        <v>0.45729530000000002</v>
      </c>
      <c r="E7243">
        <f t="shared" ref="E7243:E7306" si="340">IF(B7243&gt;C7243,B7243-C7243,0)</f>
        <v>1.0333884735849055</v>
      </c>
      <c r="F7243">
        <f t="shared" ref="F7243:F7306" si="341">IF(B7243&lt;C7243,C7243-B7243,0)</f>
        <v>0</v>
      </c>
    </row>
    <row r="7244" spans="1:6" x14ac:dyDescent="0.25">
      <c r="A7244">
        <v>7235</v>
      </c>
      <c r="B7244">
        <f>'Założenia i wyniki'!$E$6*Znorm.Profile!B7244*((100-(24*'Założenia i wyniki'!$E$9))/100)</f>
        <v>1.7063283018867925</v>
      </c>
      <c r="C7244">
        <f>'Założenia i wyniki'!$E$8*Znorm.Profile!C7244*(1+'Założenia i wyniki'!$E$10/100)^24</f>
        <v>0.44550729999999999</v>
      </c>
      <c r="D7244">
        <f t="shared" si="339"/>
        <v>0.44550729999999999</v>
      </c>
      <c r="E7244">
        <f t="shared" si="340"/>
        <v>1.2608210018867925</v>
      </c>
      <c r="F7244">
        <f t="shared" si="341"/>
        <v>0</v>
      </c>
    </row>
    <row r="7245" spans="1:6" x14ac:dyDescent="0.25">
      <c r="A7245">
        <v>7236</v>
      </c>
      <c r="B7245">
        <f>'Założenia i wyniki'!$E$6*Znorm.Profile!B7245*((100-(24*'Założenia i wyniki'!$E$9))/100)</f>
        <v>1.6395539622641508</v>
      </c>
      <c r="C7245">
        <f>'Założenia i wyniki'!$E$8*Znorm.Profile!C7245*(1+'Założenia i wyniki'!$E$10/100)^24</f>
        <v>0.43097040000000003</v>
      </c>
      <c r="D7245">
        <f t="shared" si="339"/>
        <v>0.43097040000000003</v>
      </c>
      <c r="E7245">
        <f t="shared" si="340"/>
        <v>1.2085835622641508</v>
      </c>
      <c r="F7245">
        <f t="shared" si="341"/>
        <v>0</v>
      </c>
    </row>
    <row r="7246" spans="1:6" x14ac:dyDescent="0.25">
      <c r="A7246">
        <v>7237</v>
      </c>
      <c r="B7246">
        <f>'Założenia i wyniki'!$E$6*Znorm.Profile!B7246*((100-(24*'Założenia i wyniki'!$E$9))/100)</f>
        <v>1.2923426415094339</v>
      </c>
      <c r="C7246">
        <f>'Założenia i wyniki'!$E$8*Znorm.Profile!C7246*(1+'Założenia i wyniki'!$E$10/100)^24</f>
        <v>0.42198555000000004</v>
      </c>
      <c r="D7246">
        <f t="shared" si="339"/>
        <v>0.42198555000000004</v>
      </c>
      <c r="E7246">
        <f t="shared" si="340"/>
        <v>0.87035709150943386</v>
      </c>
      <c r="F7246">
        <f t="shared" si="341"/>
        <v>0</v>
      </c>
    </row>
    <row r="7247" spans="1:6" x14ac:dyDescent="0.25">
      <c r="A7247">
        <v>7238</v>
      </c>
      <c r="B7247">
        <f>'Założenia i wyniki'!$E$6*Znorm.Profile!B7247*((100-(24*'Założenia i wyniki'!$E$9))/100)</f>
        <v>0.90991471698113202</v>
      </c>
      <c r="C7247">
        <f>'Założenia i wyniki'!$E$8*Znorm.Profile!C7247*(1+'Założenia i wyniki'!$E$10/100)^24</f>
        <v>0.43788080000000001</v>
      </c>
      <c r="D7247">
        <f t="shared" si="339"/>
        <v>0.43788080000000001</v>
      </c>
      <c r="E7247">
        <f t="shared" si="340"/>
        <v>0.47203391698113201</v>
      </c>
      <c r="F7247">
        <f t="shared" si="341"/>
        <v>0</v>
      </c>
    </row>
    <row r="7248" spans="1:6" x14ac:dyDescent="0.25">
      <c r="A7248">
        <v>7239</v>
      </c>
      <c r="B7248">
        <f>'Założenia i wyniki'!$E$6*Znorm.Profile!B7248*((100-(24*'Założenia i wyniki'!$E$9))/100)</f>
        <v>0.52340105660377356</v>
      </c>
      <c r="C7248">
        <f>'Założenia i wyniki'!$E$8*Znorm.Profile!C7248*(1+'Założenia i wyniki'!$E$10/100)^24</f>
        <v>0.43425235000000001</v>
      </c>
      <c r="D7248">
        <f t="shared" si="339"/>
        <v>0.43425235000000001</v>
      </c>
      <c r="E7248">
        <f t="shared" si="340"/>
        <v>8.9148706603773553E-2</v>
      </c>
      <c r="F7248">
        <f t="shared" si="341"/>
        <v>0</v>
      </c>
    </row>
    <row r="7249" spans="1:6" x14ac:dyDescent="0.25">
      <c r="A7249">
        <v>7240</v>
      </c>
      <c r="B7249">
        <f>'Założenia i wyniki'!$E$6*Znorm.Profile!B7249*((100-(24*'Założenia i wyniki'!$E$9))/100)</f>
        <v>0.10888943396226414</v>
      </c>
      <c r="C7249">
        <f>'Założenia i wyniki'!$E$8*Znorm.Profile!C7249*(1+'Założenia i wyniki'!$E$10/100)^24</f>
        <v>0.44957360000000002</v>
      </c>
      <c r="D7249">
        <f t="shared" si="339"/>
        <v>0.10888943396226414</v>
      </c>
      <c r="E7249">
        <f t="shared" si="340"/>
        <v>0</v>
      </c>
      <c r="F7249">
        <f t="shared" si="341"/>
        <v>0.34068416603773588</v>
      </c>
    </row>
    <row r="7250" spans="1:6" x14ac:dyDescent="0.25">
      <c r="A7250">
        <v>7241</v>
      </c>
      <c r="B7250">
        <f>'Założenia i wyniki'!$E$6*Znorm.Profile!B7250*((100-(24*'Założenia i wyniki'!$E$9))/100)</f>
        <v>0</v>
      </c>
      <c r="C7250">
        <f>'Założenia i wyniki'!$E$8*Znorm.Profile!C7250*(1+'Założenia i wyniki'!$E$10/100)^24</f>
        <v>0.49123515000000001</v>
      </c>
      <c r="D7250">
        <f t="shared" si="339"/>
        <v>0</v>
      </c>
      <c r="E7250">
        <f t="shared" si="340"/>
        <v>0</v>
      </c>
      <c r="F7250">
        <f t="shared" si="341"/>
        <v>0.49123515000000001</v>
      </c>
    </row>
    <row r="7251" spans="1:6" x14ac:dyDescent="0.25">
      <c r="A7251">
        <v>7242</v>
      </c>
      <c r="B7251">
        <f>'Założenia i wyniki'!$E$6*Znorm.Profile!B7251*((100-(24*'Założenia i wyniki'!$E$9))/100)</f>
        <v>0</v>
      </c>
      <c r="C7251">
        <f>'Założenia i wyniki'!$E$8*Znorm.Profile!C7251*(1+'Założenia i wyniki'!$E$10/100)^24</f>
        <v>0.54902119999999999</v>
      </c>
      <c r="D7251">
        <f t="shared" si="339"/>
        <v>0</v>
      </c>
      <c r="E7251">
        <f t="shared" si="340"/>
        <v>0</v>
      </c>
      <c r="F7251">
        <f t="shared" si="341"/>
        <v>0.54902119999999999</v>
      </c>
    </row>
    <row r="7252" spans="1:6" x14ac:dyDescent="0.25">
      <c r="A7252">
        <v>7243</v>
      </c>
      <c r="B7252">
        <f>'Założenia i wyniki'!$E$6*Znorm.Profile!B7252*((100-(24*'Założenia i wyniki'!$E$9))/100)</f>
        <v>0</v>
      </c>
      <c r="C7252">
        <f>'Założenia i wyniki'!$E$8*Znorm.Profile!C7252*(1+'Założenia i wyniki'!$E$10/100)^24</f>
        <v>0.63150499999999998</v>
      </c>
      <c r="D7252">
        <f t="shared" si="339"/>
        <v>0</v>
      </c>
      <c r="E7252">
        <f t="shared" si="340"/>
        <v>0</v>
      </c>
      <c r="F7252">
        <f t="shared" si="341"/>
        <v>0.63150499999999998</v>
      </c>
    </row>
    <row r="7253" spans="1:6" x14ac:dyDescent="0.25">
      <c r="A7253">
        <v>7244</v>
      </c>
      <c r="B7253">
        <f>'Założenia i wyniki'!$E$6*Znorm.Profile!B7253*((100-(24*'Założenia i wyniki'!$E$9))/100)</f>
        <v>0</v>
      </c>
      <c r="C7253">
        <f>'Założenia i wyniki'!$E$8*Znorm.Profile!C7253*(1+'Założenia i wyniki'!$E$10/100)^24</f>
        <v>0.63673714999999997</v>
      </c>
      <c r="D7253">
        <f t="shared" si="339"/>
        <v>0</v>
      </c>
      <c r="E7253">
        <f t="shared" si="340"/>
        <v>0</v>
      </c>
      <c r="F7253">
        <f t="shared" si="341"/>
        <v>0.63673714999999997</v>
      </c>
    </row>
    <row r="7254" spans="1:6" x14ac:dyDescent="0.25">
      <c r="A7254">
        <v>7245</v>
      </c>
      <c r="B7254">
        <f>'Założenia i wyniki'!$E$6*Znorm.Profile!B7254*((100-(24*'Założenia i wyniki'!$E$9))/100)</f>
        <v>0</v>
      </c>
      <c r="C7254">
        <f>'Założenia i wyniki'!$E$8*Znorm.Profile!C7254*(1+'Założenia i wyniki'!$E$10/100)^24</f>
        <v>0.5890976</v>
      </c>
      <c r="D7254">
        <f t="shared" si="339"/>
        <v>0</v>
      </c>
      <c r="E7254">
        <f t="shared" si="340"/>
        <v>0</v>
      </c>
      <c r="F7254">
        <f t="shared" si="341"/>
        <v>0.5890976</v>
      </c>
    </row>
    <row r="7255" spans="1:6" x14ac:dyDescent="0.25">
      <c r="A7255">
        <v>7246</v>
      </c>
      <c r="B7255">
        <f>'Założenia i wyniki'!$E$6*Znorm.Profile!B7255*((100-(24*'Założenia i wyniki'!$E$9))/100)</f>
        <v>0</v>
      </c>
      <c r="C7255">
        <f>'Założenia i wyniki'!$E$8*Znorm.Profile!C7255*(1+'Założenia i wyniki'!$E$10/100)^24</f>
        <v>0.52189165000000004</v>
      </c>
      <c r="D7255">
        <f t="shared" si="339"/>
        <v>0</v>
      </c>
      <c r="E7255">
        <f t="shared" si="340"/>
        <v>0</v>
      </c>
      <c r="F7255">
        <f t="shared" si="341"/>
        <v>0.52189165000000004</v>
      </c>
    </row>
    <row r="7256" spans="1:6" x14ac:dyDescent="0.25">
      <c r="A7256">
        <v>7247</v>
      </c>
      <c r="B7256">
        <f>'Założenia i wyniki'!$E$6*Znorm.Profile!B7256*((100-(24*'Założenia i wyniki'!$E$9))/100)</f>
        <v>0</v>
      </c>
      <c r="C7256">
        <f>'Założenia i wyniki'!$E$8*Znorm.Profile!C7256*(1+'Założenia i wyniki'!$E$10/100)^24</f>
        <v>0.42321474999999997</v>
      </c>
      <c r="D7256">
        <f t="shared" si="339"/>
        <v>0</v>
      </c>
      <c r="E7256">
        <f t="shared" si="340"/>
        <v>0</v>
      </c>
      <c r="F7256">
        <f t="shared" si="341"/>
        <v>0.42321474999999997</v>
      </c>
    </row>
    <row r="7257" spans="1:6" x14ac:dyDescent="0.25">
      <c r="A7257">
        <v>7248</v>
      </c>
      <c r="B7257">
        <f>'Założenia i wyniki'!$E$6*Znorm.Profile!B7257*((100-(24*'Założenia i wyniki'!$E$9))/100)</f>
        <v>0</v>
      </c>
      <c r="C7257">
        <f>'Założenia i wyniki'!$E$8*Znorm.Profile!C7257*(1+'Założenia i wyniki'!$E$10/100)^24</f>
        <v>0.32422669999999998</v>
      </c>
      <c r="D7257">
        <f t="shared" si="339"/>
        <v>0</v>
      </c>
      <c r="E7257">
        <f t="shared" si="340"/>
        <v>0</v>
      </c>
      <c r="F7257">
        <f t="shared" si="341"/>
        <v>0.32422669999999998</v>
      </c>
    </row>
    <row r="7258" spans="1:6" x14ac:dyDescent="0.25">
      <c r="A7258">
        <v>7249</v>
      </c>
      <c r="B7258">
        <f>'Założenia i wyniki'!$E$6*Znorm.Profile!B7258*((100-(24*'Założenia i wyniki'!$E$9))/100)</f>
        <v>0</v>
      </c>
      <c r="C7258">
        <f>'Założenia i wyniki'!$E$8*Znorm.Profile!C7258*(1+'Założenia i wyniki'!$E$10/100)^24</f>
        <v>0.2507953</v>
      </c>
      <c r="D7258">
        <f t="shared" si="339"/>
        <v>0</v>
      </c>
      <c r="E7258">
        <f t="shared" si="340"/>
        <v>0</v>
      </c>
      <c r="F7258">
        <f t="shared" si="341"/>
        <v>0.2507953</v>
      </c>
    </row>
    <row r="7259" spans="1:6" x14ac:dyDescent="0.25">
      <c r="A7259">
        <v>7250</v>
      </c>
      <c r="B7259">
        <f>'Założenia i wyniki'!$E$6*Znorm.Profile!B7259*((100-(24*'Założenia i wyniki'!$E$9))/100)</f>
        <v>0</v>
      </c>
      <c r="C7259">
        <f>'Założenia i wyniki'!$E$8*Znorm.Profile!C7259*(1+'Założenia i wyniki'!$E$10/100)^24</f>
        <v>0.22395449999999997</v>
      </c>
      <c r="D7259">
        <f t="shared" si="339"/>
        <v>0</v>
      </c>
      <c r="E7259">
        <f t="shared" si="340"/>
        <v>0</v>
      </c>
      <c r="F7259">
        <f t="shared" si="341"/>
        <v>0.22395449999999997</v>
      </c>
    </row>
    <row r="7260" spans="1:6" x14ac:dyDescent="0.25">
      <c r="A7260">
        <v>7251</v>
      </c>
      <c r="B7260">
        <f>'Założenia i wyniki'!$E$6*Znorm.Profile!B7260*((100-(24*'Założenia i wyniki'!$E$9))/100)</f>
        <v>0</v>
      </c>
      <c r="C7260">
        <f>'Założenia i wyniki'!$E$8*Znorm.Profile!C7260*(1+'Założenia i wyniki'!$E$10/100)^24</f>
        <v>0.21336560000000002</v>
      </c>
      <c r="D7260">
        <f t="shared" si="339"/>
        <v>0</v>
      </c>
      <c r="E7260">
        <f t="shared" si="340"/>
        <v>0</v>
      </c>
      <c r="F7260">
        <f t="shared" si="341"/>
        <v>0.21336560000000002</v>
      </c>
    </row>
    <row r="7261" spans="1:6" x14ac:dyDescent="0.25">
      <c r="A7261">
        <v>7252</v>
      </c>
      <c r="B7261">
        <f>'Założenia i wyniki'!$E$6*Znorm.Profile!B7261*((100-(24*'Założenia i wyniki'!$E$9))/100)</f>
        <v>0</v>
      </c>
      <c r="C7261">
        <f>'Założenia i wyniki'!$E$8*Znorm.Profile!C7261*(1+'Założenia i wyniki'!$E$10/100)^24</f>
        <v>0.21459654999999997</v>
      </c>
      <c r="D7261">
        <f t="shared" si="339"/>
        <v>0</v>
      </c>
      <c r="E7261">
        <f t="shared" si="340"/>
        <v>0</v>
      </c>
      <c r="F7261">
        <f t="shared" si="341"/>
        <v>0.21459654999999997</v>
      </c>
    </row>
    <row r="7262" spans="1:6" x14ac:dyDescent="0.25">
      <c r="A7262">
        <v>7253</v>
      </c>
      <c r="B7262">
        <f>'Założenia i wyniki'!$E$6*Znorm.Profile!B7262*((100-(24*'Założenia i wyniki'!$E$9))/100)</f>
        <v>0</v>
      </c>
      <c r="C7262">
        <f>'Założenia i wyniki'!$E$8*Znorm.Profile!C7262*(1+'Założenia i wyniki'!$E$10/100)^24</f>
        <v>0.24530834999999998</v>
      </c>
      <c r="D7262">
        <f t="shared" si="339"/>
        <v>0</v>
      </c>
      <c r="E7262">
        <f t="shared" si="340"/>
        <v>0</v>
      </c>
      <c r="F7262">
        <f t="shared" si="341"/>
        <v>0.24530834999999998</v>
      </c>
    </row>
    <row r="7263" spans="1:6" x14ac:dyDescent="0.25">
      <c r="A7263">
        <v>7254</v>
      </c>
      <c r="B7263">
        <f>'Założenia i wyniki'!$E$6*Znorm.Profile!B7263*((100-(24*'Założenia i wyniki'!$E$9))/100)</f>
        <v>0</v>
      </c>
      <c r="C7263">
        <f>'Założenia i wyniki'!$E$8*Znorm.Profile!C7263*(1+'Założenia i wyniki'!$E$10/100)^24</f>
        <v>0.30782535</v>
      </c>
      <c r="D7263">
        <f t="shared" si="339"/>
        <v>0</v>
      </c>
      <c r="E7263">
        <f t="shared" si="340"/>
        <v>0</v>
      </c>
      <c r="F7263">
        <f t="shared" si="341"/>
        <v>0.30782535</v>
      </c>
    </row>
    <row r="7264" spans="1:6" x14ac:dyDescent="0.25">
      <c r="A7264">
        <v>7255</v>
      </c>
      <c r="B7264">
        <f>'Założenia i wyniki'!$E$6*Znorm.Profile!B7264*((100-(24*'Założenia i wyniki'!$E$9))/100)</f>
        <v>0</v>
      </c>
      <c r="C7264">
        <f>'Założenia i wyniki'!$E$8*Znorm.Profile!C7264*(1+'Założenia i wyniki'!$E$10/100)^24</f>
        <v>0.40565560000000001</v>
      </c>
      <c r="D7264">
        <f t="shared" si="339"/>
        <v>0</v>
      </c>
      <c r="E7264">
        <f t="shared" si="340"/>
        <v>0</v>
      </c>
      <c r="F7264">
        <f t="shared" si="341"/>
        <v>0.40565560000000001</v>
      </c>
    </row>
    <row r="7265" spans="1:6" x14ac:dyDescent="0.25">
      <c r="A7265">
        <v>7256</v>
      </c>
      <c r="B7265">
        <f>'Założenia i wyniki'!$E$6*Znorm.Profile!B7265*((100-(24*'Założenia i wyniki'!$E$9))/100)</f>
        <v>0.26785199999999998</v>
      </c>
      <c r="C7265">
        <f>'Założenia i wyniki'!$E$8*Znorm.Profile!C7265*(1+'Założenia i wyniki'!$E$10/100)^24</f>
        <v>0.46507020000000004</v>
      </c>
      <c r="D7265">
        <f t="shared" si="339"/>
        <v>0.26785199999999998</v>
      </c>
      <c r="E7265">
        <f t="shared" si="340"/>
        <v>0</v>
      </c>
      <c r="F7265">
        <f t="shared" si="341"/>
        <v>0.19721820000000007</v>
      </c>
    </row>
    <row r="7266" spans="1:6" x14ac:dyDescent="0.25">
      <c r="A7266">
        <v>7257</v>
      </c>
      <c r="B7266">
        <f>'Założenia i wyniki'!$E$6*Znorm.Profile!B7266*((100-(24*'Założenia i wyniki'!$E$9))/100)</f>
        <v>0.8454271698113206</v>
      </c>
      <c r="C7266">
        <f>'Założenia i wyniki'!$E$8*Znorm.Profile!C7266*(1+'Założenia i wyniki'!$E$10/100)^24</f>
        <v>0.46227649999999992</v>
      </c>
      <c r="D7266">
        <f t="shared" si="339"/>
        <v>0.46227649999999992</v>
      </c>
      <c r="E7266">
        <f t="shared" si="340"/>
        <v>0.38315066981132068</v>
      </c>
      <c r="F7266">
        <f t="shared" si="341"/>
        <v>0</v>
      </c>
    </row>
    <row r="7267" spans="1:6" x14ac:dyDescent="0.25">
      <c r="A7267">
        <v>7258</v>
      </c>
      <c r="B7267">
        <f>'Założenia i wyniki'!$E$6*Znorm.Profile!B7267*((100-(24*'Założenia i wyniki'!$E$9))/100)</f>
        <v>1.3392981132075472</v>
      </c>
      <c r="C7267">
        <f>'Założenia i wyniki'!$E$8*Znorm.Profile!C7267*(1+'Założenia i wyniki'!$E$10/100)^24</f>
        <v>0.46235874999999999</v>
      </c>
      <c r="D7267">
        <f t="shared" si="339"/>
        <v>0.46235874999999999</v>
      </c>
      <c r="E7267">
        <f t="shared" si="340"/>
        <v>0.87693936320754728</v>
      </c>
      <c r="F7267">
        <f t="shared" si="341"/>
        <v>0</v>
      </c>
    </row>
    <row r="7268" spans="1:6" x14ac:dyDescent="0.25">
      <c r="A7268">
        <v>7259</v>
      </c>
      <c r="B7268">
        <f>'Założenia i wyniki'!$E$6*Znorm.Profile!B7268*((100-(24*'Założenia i wyniki'!$E$9))/100)</f>
        <v>1.5955713207547166</v>
      </c>
      <c r="C7268">
        <f>'Założenia i wyniki'!$E$8*Znorm.Profile!C7268*(1+'Założenia i wyniki'!$E$10/100)^24</f>
        <v>0.44309300000000001</v>
      </c>
      <c r="D7268">
        <f t="shared" si="339"/>
        <v>0.44309300000000001</v>
      </c>
      <c r="E7268">
        <f t="shared" si="340"/>
        <v>1.1524783207547167</v>
      </c>
      <c r="F7268">
        <f t="shared" si="341"/>
        <v>0</v>
      </c>
    </row>
    <row r="7269" spans="1:6" x14ac:dyDescent="0.25">
      <c r="A7269">
        <v>7260</v>
      </c>
      <c r="B7269">
        <f>'Założenia i wyniki'!$E$6*Znorm.Profile!B7269*((100-(24*'Założenia i wyniki'!$E$9))/100)</f>
        <v>1.5150762264150941</v>
      </c>
      <c r="C7269">
        <f>'Założenia i wyniki'!$E$8*Znorm.Profile!C7269*(1+'Założenia i wyniki'!$E$10/100)^24</f>
        <v>0.43300040000000001</v>
      </c>
      <c r="D7269">
        <f t="shared" si="339"/>
        <v>0.43300040000000001</v>
      </c>
      <c r="E7269">
        <f t="shared" si="340"/>
        <v>1.082075826415094</v>
      </c>
      <c r="F7269">
        <f t="shared" si="341"/>
        <v>0</v>
      </c>
    </row>
    <row r="7270" spans="1:6" x14ac:dyDescent="0.25">
      <c r="A7270">
        <v>7261</v>
      </c>
      <c r="B7270">
        <f>'Założenia i wyniki'!$E$6*Znorm.Profile!B7270*((100-(24*'Założenia i wyniki'!$E$9))/100)</f>
        <v>1.2398988679245282</v>
      </c>
      <c r="C7270">
        <f>'Założenia i wyniki'!$E$8*Znorm.Profile!C7270*(1+'Założenia i wyniki'!$E$10/100)^24</f>
        <v>0.4197284</v>
      </c>
      <c r="D7270">
        <f t="shared" si="339"/>
        <v>0.4197284</v>
      </c>
      <c r="E7270">
        <f t="shared" si="340"/>
        <v>0.82017046792452819</v>
      </c>
      <c r="F7270">
        <f t="shared" si="341"/>
        <v>0</v>
      </c>
    </row>
    <row r="7271" spans="1:6" x14ac:dyDescent="0.25">
      <c r="A7271">
        <v>7262</v>
      </c>
      <c r="B7271">
        <f>'Założenia i wyniki'!$E$6*Znorm.Profile!B7271*((100-(24*'Założenia i wyniki'!$E$9))/100)</f>
        <v>0.84214943396226416</v>
      </c>
      <c r="C7271">
        <f>'Założenia i wyniki'!$E$8*Znorm.Profile!C7271*(1+'Założenia i wyniki'!$E$10/100)^24</f>
        <v>0.42544179999999998</v>
      </c>
      <c r="D7271">
        <f t="shared" si="339"/>
        <v>0.42544179999999998</v>
      </c>
      <c r="E7271">
        <f t="shared" si="340"/>
        <v>0.41670763396226418</v>
      </c>
      <c r="F7271">
        <f t="shared" si="341"/>
        <v>0</v>
      </c>
    </row>
    <row r="7272" spans="1:6" x14ac:dyDescent="0.25">
      <c r="A7272">
        <v>7263</v>
      </c>
      <c r="B7272">
        <f>'Założenia i wyniki'!$E$6*Znorm.Profile!B7272*((100-(24*'Założenia i wyniki'!$E$9))/100)</f>
        <v>0.43762347169811316</v>
      </c>
      <c r="C7272">
        <f>'Założenia i wyniki'!$E$8*Znorm.Profile!C7272*(1+'Założenia i wyniki'!$E$10/100)^24</f>
        <v>0.42262675</v>
      </c>
      <c r="D7272">
        <f t="shared" si="339"/>
        <v>0.42262675</v>
      </c>
      <c r="E7272">
        <f t="shared" si="340"/>
        <v>1.4996721698113169E-2</v>
      </c>
      <c r="F7272">
        <f t="shared" si="341"/>
        <v>0</v>
      </c>
    </row>
    <row r="7273" spans="1:6" x14ac:dyDescent="0.25">
      <c r="A7273">
        <v>7264</v>
      </c>
      <c r="B7273">
        <f>'Założenia i wyniki'!$E$6*Znorm.Profile!B7273*((100-(24*'Założenia i wyniki'!$E$9))/100)</f>
        <v>7.874950943396225E-2</v>
      </c>
      <c r="C7273">
        <f>'Założenia i wyniki'!$E$8*Znorm.Profile!C7273*(1+'Założenia i wyniki'!$E$10/100)^24</f>
        <v>0.43954119999999991</v>
      </c>
      <c r="D7273">
        <f t="shared" si="339"/>
        <v>7.874950943396225E-2</v>
      </c>
      <c r="E7273">
        <f t="shared" si="340"/>
        <v>0</v>
      </c>
      <c r="F7273">
        <f t="shared" si="341"/>
        <v>0.36079169056603766</v>
      </c>
    </row>
    <row r="7274" spans="1:6" x14ac:dyDescent="0.25">
      <c r="A7274">
        <v>7265</v>
      </c>
      <c r="B7274">
        <f>'Założenia i wyniki'!$E$6*Znorm.Profile!B7274*((100-(24*'Założenia i wyniki'!$E$9))/100)</f>
        <v>0</v>
      </c>
      <c r="C7274">
        <f>'Założenia i wyniki'!$E$8*Znorm.Profile!C7274*(1+'Założenia i wyniki'!$E$10/100)^24</f>
        <v>0.47456885000000004</v>
      </c>
      <c r="D7274">
        <f t="shared" si="339"/>
        <v>0</v>
      </c>
      <c r="E7274">
        <f t="shared" si="340"/>
        <v>0</v>
      </c>
      <c r="F7274">
        <f t="shared" si="341"/>
        <v>0.47456885000000004</v>
      </c>
    </row>
    <row r="7275" spans="1:6" x14ac:dyDescent="0.25">
      <c r="A7275">
        <v>7266</v>
      </c>
      <c r="B7275">
        <f>'Założenia i wyniki'!$E$6*Znorm.Profile!B7275*((100-(24*'Założenia i wyniki'!$E$9))/100)</f>
        <v>0</v>
      </c>
      <c r="C7275">
        <f>'Założenia i wyniki'!$E$8*Znorm.Profile!C7275*(1+'Założenia i wyniki'!$E$10/100)^24</f>
        <v>0.55370944999999994</v>
      </c>
      <c r="D7275">
        <f t="shared" si="339"/>
        <v>0</v>
      </c>
      <c r="E7275">
        <f t="shared" si="340"/>
        <v>0</v>
      </c>
      <c r="F7275">
        <f t="shared" si="341"/>
        <v>0.55370944999999994</v>
      </c>
    </row>
    <row r="7276" spans="1:6" x14ac:dyDescent="0.25">
      <c r="A7276">
        <v>7267</v>
      </c>
      <c r="B7276">
        <f>'Założenia i wyniki'!$E$6*Znorm.Profile!B7276*((100-(24*'Założenia i wyniki'!$E$9))/100)</f>
        <v>0</v>
      </c>
      <c r="C7276">
        <f>'Założenia i wyniki'!$E$8*Znorm.Profile!C7276*(1+'Założenia i wyniki'!$E$10/100)^24</f>
        <v>0.61031705000000003</v>
      </c>
      <c r="D7276">
        <f t="shared" si="339"/>
        <v>0</v>
      </c>
      <c r="E7276">
        <f t="shared" si="340"/>
        <v>0</v>
      </c>
      <c r="F7276">
        <f t="shared" si="341"/>
        <v>0.61031705000000003</v>
      </c>
    </row>
    <row r="7277" spans="1:6" x14ac:dyDescent="0.25">
      <c r="A7277">
        <v>7268</v>
      </c>
      <c r="B7277">
        <f>'Założenia i wyniki'!$E$6*Znorm.Profile!B7277*((100-(24*'Założenia i wyniki'!$E$9))/100)</f>
        <v>0</v>
      </c>
      <c r="C7277">
        <f>'Założenia i wyniki'!$E$8*Znorm.Profile!C7277*(1+'Założenia i wyniki'!$E$10/100)^24</f>
        <v>0.61121060000000005</v>
      </c>
      <c r="D7277">
        <f t="shared" si="339"/>
        <v>0</v>
      </c>
      <c r="E7277">
        <f t="shared" si="340"/>
        <v>0</v>
      </c>
      <c r="F7277">
        <f t="shared" si="341"/>
        <v>0.61121060000000005</v>
      </c>
    </row>
    <row r="7278" spans="1:6" x14ac:dyDescent="0.25">
      <c r="A7278">
        <v>7269</v>
      </c>
      <c r="B7278">
        <f>'Założenia i wyniki'!$E$6*Znorm.Profile!B7278*((100-(24*'Założenia i wyniki'!$E$9))/100)</f>
        <v>0</v>
      </c>
      <c r="C7278">
        <f>'Założenia i wyniki'!$E$8*Znorm.Profile!C7278*(1+'Założenia i wyniki'!$E$10/100)^24</f>
        <v>0.56462944999999998</v>
      </c>
      <c r="D7278">
        <f t="shared" si="339"/>
        <v>0</v>
      </c>
      <c r="E7278">
        <f t="shared" si="340"/>
        <v>0</v>
      </c>
      <c r="F7278">
        <f t="shared" si="341"/>
        <v>0.56462944999999998</v>
      </c>
    </row>
    <row r="7279" spans="1:6" x14ac:dyDescent="0.25">
      <c r="A7279">
        <v>7270</v>
      </c>
      <c r="B7279">
        <f>'Założenia i wyniki'!$E$6*Znorm.Profile!B7279*((100-(24*'Założenia i wyniki'!$E$9))/100)</f>
        <v>0</v>
      </c>
      <c r="C7279">
        <f>'Założenia i wyniki'!$E$8*Znorm.Profile!C7279*(1+'Założenia i wyniki'!$E$10/100)^24</f>
        <v>0.50434195000000004</v>
      </c>
      <c r="D7279">
        <f t="shared" si="339"/>
        <v>0</v>
      </c>
      <c r="E7279">
        <f t="shared" si="340"/>
        <v>0</v>
      </c>
      <c r="F7279">
        <f t="shared" si="341"/>
        <v>0.50434195000000004</v>
      </c>
    </row>
    <row r="7280" spans="1:6" x14ac:dyDescent="0.25">
      <c r="A7280">
        <v>7271</v>
      </c>
      <c r="B7280">
        <f>'Założenia i wyniki'!$E$6*Znorm.Profile!B7280*((100-(24*'Założenia i wyniki'!$E$9))/100)</f>
        <v>0</v>
      </c>
      <c r="C7280">
        <f>'Założenia i wyniki'!$E$8*Znorm.Profile!C7280*(1+'Założenia i wyniki'!$E$10/100)^24</f>
        <v>0.41940535000000001</v>
      </c>
      <c r="D7280">
        <f t="shared" si="339"/>
        <v>0</v>
      </c>
      <c r="E7280">
        <f t="shared" si="340"/>
        <v>0</v>
      </c>
      <c r="F7280">
        <f t="shared" si="341"/>
        <v>0.41940535000000001</v>
      </c>
    </row>
    <row r="7281" spans="1:6" x14ac:dyDescent="0.25">
      <c r="A7281">
        <v>7272</v>
      </c>
      <c r="B7281">
        <f>'Założenia i wyniki'!$E$6*Znorm.Profile!B7281*((100-(24*'Założenia i wyniki'!$E$9))/100)</f>
        <v>0</v>
      </c>
      <c r="C7281">
        <f>'Założenia i wyniki'!$E$8*Znorm.Profile!C7281*(1+'Założenia i wyniki'!$E$10/100)^24</f>
        <v>0.34130424999999998</v>
      </c>
      <c r="D7281">
        <f t="shared" si="339"/>
        <v>0</v>
      </c>
      <c r="E7281">
        <f t="shared" si="340"/>
        <v>0</v>
      </c>
      <c r="F7281">
        <f t="shared" si="341"/>
        <v>0.34130424999999998</v>
      </c>
    </row>
    <row r="7282" spans="1:6" x14ac:dyDescent="0.25">
      <c r="A7282">
        <v>7273</v>
      </c>
      <c r="B7282">
        <f>'Założenia i wyniki'!$E$6*Znorm.Profile!B7282*((100-(24*'Założenia i wyniki'!$E$9))/100)</f>
        <v>0</v>
      </c>
      <c r="C7282">
        <f>'Założenia i wyniki'!$E$8*Znorm.Profile!C7282*(1+'Założenia i wyniki'!$E$10/100)^24</f>
        <v>0.27679434999999997</v>
      </c>
      <c r="D7282">
        <f t="shared" si="339"/>
        <v>0</v>
      </c>
      <c r="E7282">
        <f t="shared" si="340"/>
        <v>0</v>
      </c>
      <c r="F7282">
        <f t="shared" si="341"/>
        <v>0.27679434999999997</v>
      </c>
    </row>
    <row r="7283" spans="1:6" x14ac:dyDescent="0.25">
      <c r="A7283">
        <v>7274</v>
      </c>
      <c r="B7283">
        <f>'Założenia i wyniki'!$E$6*Znorm.Profile!B7283*((100-(24*'Założenia i wyniki'!$E$9))/100)</f>
        <v>0</v>
      </c>
      <c r="C7283">
        <f>'Założenia i wyniki'!$E$8*Znorm.Profile!C7283*(1+'Założenia i wyniki'!$E$10/100)^24</f>
        <v>0.24171070000000003</v>
      </c>
      <c r="D7283">
        <f t="shared" si="339"/>
        <v>0</v>
      </c>
      <c r="E7283">
        <f t="shared" si="340"/>
        <v>0</v>
      </c>
      <c r="F7283">
        <f t="shared" si="341"/>
        <v>0.24171070000000003</v>
      </c>
    </row>
    <row r="7284" spans="1:6" x14ac:dyDescent="0.25">
      <c r="A7284">
        <v>7275</v>
      </c>
      <c r="B7284">
        <f>'Założenia i wyniki'!$E$6*Znorm.Profile!B7284*((100-(24*'Założenia i wyniki'!$E$9))/100)</f>
        <v>0</v>
      </c>
      <c r="C7284">
        <f>'Założenia i wyniki'!$E$8*Znorm.Profile!C7284*(1+'Założenia i wyniki'!$E$10/100)^24</f>
        <v>0.22391739999999999</v>
      </c>
      <c r="D7284">
        <f t="shared" si="339"/>
        <v>0</v>
      </c>
      <c r="E7284">
        <f t="shared" si="340"/>
        <v>0</v>
      </c>
      <c r="F7284">
        <f t="shared" si="341"/>
        <v>0.22391739999999999</v>
      </c>
    </row>
    <row r="7285" spans="1:6" x14ac:dyDescent="0.25">
      <c r="A7285">
        <v>7276</v>
      </c>
      <c r="B7285">
        <f>'Założenia i wyniki'!$E$6*Znorm.Profile!B7285*((100-(24*'Założenia i wyniki'!$E$9))/100)</f>
        <v>0</v>
      </c>
      <c r="C7285">
        <f>'Założenia i wyniki'!$E$8*Znorm.Profile!C7285*(1+'Założenia i wyniki'!$E$10/100)^24</f>
        <v>0.21805385000000002</v>
      </c>
      <c r="D7285">
        <f t="shared" si="339"/>
        <v>0</v>
      </c>
      <c r="E7285">
        <f t="shared" si="340"/>
        <v>0</v>
      </c>
      <c r="F7285">
        <f t="shared" si="341"/>
        <v>0.21805385000000002</v>
      </c>
    </row>
    <row r="7286" spans="1:6" x14ac:dyDescent="0.25">
      <c r="A7286">
        <v>7277</v>
      </c>
      <c r="B7286">
        <f>'Założenia i wyniki'!$E$6*Znorm.Profile!B7286*((100-(24*'Założenia i wyniki'!$E$9))/100)</f>
        <v>0</v>
      </c>
      <c r="C7286">
        <f>'Założenia i wyniki'!$E$8*Znorm.Profile!C7286*(1+'Założenia i wyniki'!$E$10/100)^24</f>
        <v>0.23215604999999997</v>
      </c>
      <c r="D7286">
        <f t="shared" si="339"/>
        <v>0</v>
      </c>
      <c r="E7286">
        <f t="shared" si="340"/>
        <v>0</v>
      </c>
      <c r="F7286">
        <f t="shared" si="341"/>
        <v>0.23215604999999997</v>
      </c>
    </row>
    <row r="7287" spans="1:6" x14ac:dyDescent="0.25">
      <c r="A7287">
        <v>7278</v>
      </c>
      <c r="B7287">
        <f>'Założenia i wyniki'!$E$6*Znorm.Profile!B7287*((100-(24*'Założenia i wyniki'!$E$9))/100)</f>
        <v>0</v>
      </c>
      <c r="C7287">
        <f>'Założenia i wyniki'!$E$8*Znorm.Profile!C7287*(1+'Założenia i wyniki'!$E$10/100)^24</f>
        <v>0.26662684999999997</v>
      </c>
      <c r="D7287">
        <f t="shared" si="339"/>
        <v>0</v>
      </c>
      <c r="E7287">
        <f t="shared" si="340"/>
        <v>0</v>
      </c>
      <c r="F7287">
        <f t="shared" si="341"/>
        <v>0.26662684999999997</v>
      </c>
    </row>
    <row r="7288" spans="1:6" x14ac:dyDescent="0.25">
      <c r="A7288">
        <v>7279</v>
      </c>
      <c r="B7288">
        <f>'Założenia i wyniki'!$E$6*Znorm.Profile!B7288*((100-(24*'Założenia i wyniki'!$E$9))/100)</f>
        <v>0</v>
      </c>
      <c r="C7288">
        <f>'Założenia i wyniki'!$E$8*Znorm.Profile!C7288*(1+'Założenia i wyniki'!$E$10/100)^24</f>
        <v>0.32130454999999997</v>
      </c>
      <c r="D7288">
        <f t="shared" si="339"/>
        <v>0</v>
      </c>
      <c r="E7288">
        <f t="shared" si="340"/>
        <v>0</v>
      </c>
      <c r="F7288">
        <f t="shared" si="341"/>
        <v>0.32130454999999997</v>
      </c>
    </row>
    <row r="7289" spans="1:6" x14ac:dyDescent="0.25">
      <c r="A7289">
        <v>7280</v>
      </c>
      <c r="B7289">
        <f>'Założenia i wyniki'!$E$6*Znorm.Profile!B7289*((100-(24*'Założenia i wyniki'!$E$9))/100)</f>
        <v>0.31131630188679238</v>
      </c>
      <c r="C7289">
        <f>'Założenia i wyniki'!$E$8*Znorm.Profile!C7289*(1+'Założenia i wyniki'!$E$10/100)^24</f>
        <v>0.39431875</v>
      </c>
      <c r="D7289">
        <f t="shared" si="339"/>
        <v>0.31131630188679238</v>
      </c>
      <c r="E7289">
        <f t="shared" si="340"/>
        <v>0</v>
      </c>
      <c r="F7289">
        <f t="shared" si="341"/>
        <v>8.3002448113207616E-2</v>
      </c>
    </row>
    <row r="7290" spans="1:6" x14ac:dyDescent="0.25">
      <c r="A7290">
        <v>7281</v>
      </c>
      <c r="B7290">
        <f>'Założenia i wyniki'!$E$6*Znorm.Profile!B7290*((100-(24*'Założenia i wyniki'!$E$9))/100)</f>
        <v>0.88544603773584896</v>
      </c>
      <c r="C7290">
        <f>'Założenia i wyniki'!$E$8*Znorm.Profile!C7290*(1+'Założenia i wyniki'!$E$10/100)^24</f>
        <v>0.45695965000000005</v>
      </c>
      <c r="D7290">
        <f t="shared" si="339"/>
        <v>0.45695965000000005</v>
      </c>
      <c r="E7290">
        <f t="shared" si="340"/>
        <v>0.42848638773584891</v>
      </c>
      <c r="F7290">
        <f t="shared" si="341"/>
        <v>0</v>
      </c>
    </row>
    <row r="7291" spans="1:6" x14ac:dyDescent="0.25">
      <c r="A7291">
        <v>7282</v>
      </c>
      <c r="B7291">
        <f>'Założenia i wyniki'!$E$6*Znorm.Profile!B7291*((100-(24*'Założenia i wyniki'!$E$9))/100)</f>
        <v>1.3941811320754718</v>
      </c>
      <c r="C7291">
        <f>'Założenia i wyniki'!$E$8*Znorm.Profile!C7291*(1+'Założenia i wyniki'!$E$10/100)^24</f>
        <v>0.49699859999999996</v>
      </c>
      <c r="D7291">
        <f t="shared" si="339"/>
        <v>0.49699859999999996</v>
      </c>
      <c r="E7291">
        <f t="shared" si="340"/>
        <v>0.89718253207547183</v>
      </c>
      <c r="F7291">
        <f t="shared" si="341"/>
        <v>0</v>
      </c>
    </row>
    <row r="7292" spans="1:6" x14ac:dyDescent="0.25">
      <c r="A7292">
        <v>7283</v>
      </c>
      <c r="B7292">
        <f>'Założenia i wyniki'!$E$6*Znorm.Profile!B7292*((100-(24*'Założenia i wyniki'!$E$9))/100)</f>
        <v>1.6503018867924528</v>
      </c>
      <c r="C7292">
        <f>'Założenia i wyniki'!$E$8*Znorm.Profile!C7292*(1+'Założenia i wyniki'!$E$10/100)^24</f>
        <v>0.50757560000000002</v>
      </c>
      <c r="D7292">
        <f t="shared" si="339"/>
        <v>0.50757560000000002</v>
      </c>
      <c r="E7292">
        <f t="shared" si="340"/>
        <v>1.1427262867924528</v>
      </c>
      <c r="F7292">
        <f t="shared" si="341"/>
        <v>0</v>
      </c>
    </row>
    <row r="7293" spans="1:6" x14ac:dyDescent="0.25">
      <c r="A7293">
        <v>7284</v>
      </c>
      <c r="B7293">
        <f>'Założenia i wyniki'!$E$6*Znorm.Profile!B7293*((100-(24*'Założenia i wyniki'!$E$9))/100)</f>
        <v>1.556314716981132</v>
      </c>
      <c r="C7293">
        <f>'Założenia i wyniki'!$E$8*Znorm.Profile!C7293*(1+'Założenia i wyniki'!$E$10/100)^24</f>
        <v>0.52231479999999997</v>
      </c>
      <c r="D7293">
        <f t="shared" si="339"/>
        <v>0.52231479999999997</v>
      </c>
      <c r="E7293">
        <f t="shared" si="340"/>
        <v>1.033999916981132</v>
      </c>
      <c r="F7293">
        <f t="shared" si="341"/>
        <v>0</v>
      </c>
    </row>
    <row r="7294" spans="1:6" x14ac:dyDescent="0.25">
      <c r="A7294">
        <v>7285</v>
      </c>
      <c r="B7294">
        <f>'Założenia i wyniki'!$E$6*Znorm.Profile!B7294*((100-(24*'Założenia i wyniki'!$E$9))/100)</f>
        <v>1.2257969811320755</v>
      </c>
      <c r="C7294">
        <f>'Założenia i wyniki'!$E$8*Znorm.Profile!C7294*(1+'Założenia i wyniki'!$E$10/100)^24</f>
        <v>0.51543834999999993</v>
      </c>
      <c r="D7294">
        <f t="shared" si="339"/>
        <v>0.51543834999999993</v>
      </c>
      <c r="E7294">
        <f t="shared" si="340"/>
        <v>0.71035863113207554</v>
      </c>
      <c r="F7294">
        <f t="shared" si="341"/>
        <v>0</v>
      </c>
    </row>
    <row r="7295" spans="1:6" x14ac:dyDescent="0.25">
      <c r="A7295">
        <v>7286</v>
      </c>
      <c r="B7295">
        <f>'Założenia i wyniki'!$E$6*Znorm.Profile!B7295*((100-(24*'Założenia i wyniki'!$E$9))/100)</f>
        <v>0.8593003773584903</v>
      </c>
      <c r="C7295">
        <f>'Założenia i wyniki'!$E$8*Znorm.Profile!C7295*(1+'Założenia i wyniki'!$E$10/100)^24</f>
        <v>0.51827299999999998</v>
      </c>
      <c r="D7295">
        <f t="shared" si="339"/>
        <v>0.51827299999999998</v>
      </c>
      <c r="E7295">
        <f t="shared" si="340"/>
        <v>0.34102737735849031</v>
      </c>
      <c r="F7295">
        <f t="shared" si="341"/>
        <v>0</v>
      </c>
    </row>
    <row r="7296" spans="1:6" x14ac:dyDescent="0.25">
      <c r="A7296">
        <v>7287</v>
      </c>
      <c r="B7296">
        <f>'Założenia i wyniki'!$E$6*Znorm.Profile!B7296*((100-(24*'Założenia i wyniki'!$E$9))/100)</f>
        <v>0.44767011320754713</v>
      </c>
      <c r="C7296">
        <f>'Założenia i wyniki'!$E$8*Znorm.Profile!C7296*(1+'Założenia i wyniki'!$E$10/100)^24</f>
        <v>0.50965355000000012</v>
      </c>
      <c r="D7296">
        <f t="shared" si="339"/>
        <v>0.44767011320754713</v>
      </c>
      <c r="E7296">
        <f t="shared" si="340"/>
        <v>0</v>
      </c>
      <c r="F7296">
        <f t="shared" si="341"/>
        <v>6.1983436792452995E-2</v>
      </c>
    </row>
    <row r="7297" spans="1:6" x14ac:dyDescent="0.25">
      <c r="A7297">
        <v>7288</v>
      </c>
      <c r="B7297">
        <f>'Założenia i wyniki'!$E$6*Znorm.Profile!B7297*((100-(24*'Założenia i wyniki'!$E$9))/100)</f>
        <v>8.0700905660377353E-2</v>
      </c>
      <c r="C7297">
        <f>'Założenia i wyniki'!$E$8*Znorm.Profile!C7297*(1+'Założenia i wyniki'!$E$10/100)^24</f>
        <v>0.51728810000000003</v>
      </c>
      <c r="D7297">
        <f t="shared" si="339"/>
        <v>8.0700905660377353E-2</v>
      </c>
      <c r="E7297">
        <f t="shared" si="340"/>
        <v>0</v>
      </c>
      <c r="F7297">
        <f t="shared" si="341"/>
        <v>0.43658719433962268</v>
      </c>
    </row>
    <row r="7298" spans="1:6" x14ac:dyDescent="0.25">
      <c r="A7298">
        <v>7289</v>
      </c>
      <c r="B7298">
        <f>'Założenia i wyniki'!$E$6*Znorm.Profile!B7298*((100-(24*'Założenia i wyniki'!$E$9))/100)</f>
        <v>0</v>
      </c>
      <c r="C7298">
        <f>'Założenia i wyniki'!$E$8*Znorm.Profile!C7298*(1+'Założenia i wyniki'!$E$10/100)^24</f>
        <v>0.53689684999999998</v>
      </c>
      <c r="D7298">
        <f t="shared" si="339"/>
        <v>0</v>
      </c>
      <c r="E7298">
        <f t="shared" si="340"/>
        <v>0</v>
      </c>
      <c r="F7298">
        <f t="shared" si="341"/>
        <v>0.53689684999999998</v>
      </c>
    </row>
    <row r="7299" spans="1:6" x14ac:dyDescent="0.25">
      <c r="A7299">
        <v>7290</v>
      </c>
      <c r="B7299">
        <f>'Założenia i wyniki'!$E$6*Znorm.Profile!B7299*((100-(24*'Założenia i wyniki'!$E$9))/100)</f>
        <v>0</v>
      </c>
      <c r="C7299">
        <f>'Założenia i wyniki'!$E$8*Znorm.Profile!C7299*(1+'Założenia i wyniki'!$E$10/100)^24</f>
        <v>0.58711695000000008</v>
      </c>
      <c r="D7299">
        <f t="shared" si="339"/>
        <v>0</v>
      </c>
      <c r="E7299">
        <f t="shared" si="340"/>
        <v>0</v>
      </c>
      <c r="F7299">
        <f t="shared" si="341"/>
        <v>0.58711695000000008</v>
      </c>
    </row>
    <row r="7300" spans="1:6" x14ac:dyDescent="0.25">
      <c r="A7300">
        <v>7291</v>
      </c>
      <c r="B7300">
        <f>'Założenia i wyniki'!$E$6*Znorm.Profile!B7300*((100-(24*'Założenia i wyniki'!$E$9))/100)</f>
        <v>0</v>
      </c>
      <c r="C7300">
        <f>'Założenia i wyniki'!$E$8*Znorm.Profile!C7300*(1+'Założenia i wyniki'!$E$10/100)^24</f>
        <v>0.62837950000000009</v>
      </c>
      <c r="D7300">
        <f t="shared" si="339"/>
        <v>0</v>
      </c>
      <c r="E7300">
        <f t="shared" si="340"/>
        <v>0</v>
      </c>
      <c r="F7300">
        <f t="shared" si="341"/>
        <v>0.62837950000000009</v>
      </c>
    </row>
    <row r="7301" spans="1:6" x14ac:dyDescent="0.25">
      <c r="A7301">
        <v>7292</v>
      </c>
      <c r="B7301">
        <f>'Założenia i wyniki'!$E$6*Znorm.Profile!B7301*((100-(24*'Założenia i wyniki'!$E$9))/100)</f>
        <v>0</v>
      </c>
      <c r="C7301">
        <f>'Założenia i wyniki'!$E$8*Znorm.Profile!C7301*(1+'Założenia i wyniki'!$E$10/100)^24</f>
        <v>0.61722920000000003</v>
      </c>
      <c r="D7301">
        <f t="shared" si="339"/>
        <v>0</v>
      </c>
      <c r="E7301">
        <f t="shared" si="340"/>
        <v>0</v>
      </c>
      <c r="F7301">
        <f t="shared" si="341"/>
        <v>0.61722920000000003</v>
      </c>
    </row>
    <row r="7302" spans="1:6" x14ac:dyDescent="0.25">
      <c r="A7302">
        <v>7293</v>
      </c>
      <c r="B7302">
        <f>'Założenia i wyniki'!$E$6*Znorm.Profile!B7302*((100-(24*'Założenia i wyniki'!$E$9))/100)</f>
        <v>0</v>
      </c>
      <c r="C7302">
        <f>'Założenia i wyniki'!$E$8*Znorm.Profile!C7302*(1+'Założenia i wyniki'!$E$10/100)^24</f>
        <v>0.56730904999999998</v>
      </c>
      <c r="D7302">
        <f t="shared" si="339"/>
        <v>0</v>
      </c>
      <c r="E7302">
        <f t="shared" si="340"/>
        <v>0</v>
      </c>
      <c r="F7302">
        <f t="shared" si="341"/>
        <v>0.56730904999999998</v>
      </c>
    </row>
    <row r="7303" spans="1:6" x14ac:dyDescent="0.25">
      <c r="A7303">
        <v>7294</v>
      </c>
      <c r="B7303">
        <f>'Założenia i wyniki'!$E$6*Znorm.Profile!B7303*((100-(24*'Założenia i wyniki'!$E$9))/100)</f>
        <v>0</v>
      </c>
      <c r="C7303">
        <f>'Założenia i wyniki'!$E$8*Znorm.Profile!C7303*(1+'Założenia i wyniki'!$E$10/100)^24</f>
        <v>0.50730399999999998</v>
      </c>
      <c r="D7303">
        <f t="shared" si="339"/>
        <v>0</v>
      </c>
      <c r="E7303">
        <f t="shared" si="340"/>
        <v>0</v>
      </c>
      <c r="F7303">
        <f t="shared" si="341"/>
        <v>0.50730399999999998</v>
      </c>
    </row>
    <row r="7304" spans="1:6" x14ac:dyDescent="0.25">
      <c r="A7304">
        <v>7295</v>
      </c>
      <c r="B7304">
        <f>'Założenia i wyniki'!$E$6*Znorm.Profile!B7304*((100-(24*'Założenia i wyniki'!$E$9))/100)</f>
        <v>0</v>
      </c>
      <c r="C7304">
        <f>'Założenia i wyniki'!$E$8*Znorm.Profile!C7304*(1+'Założenia i wyniki'!$E$10/100)^24</f>
        <v>0.43151394999999998</v>
      </c>
      <c r="D7304">
        <f t="shared" si="339"/>
        <v>0</v>
      </c>
      <c r="E7304">
        <f t="shared" si="340"/>
        <v>0</v>
      </c>
      <c r="F7304">
        <f t="shared" si="341"/>
        <v>0.43151394999999998</v>
      </c>
    </row>
    <row r="7305" spans="1:6" x14ac:dyDescent="0.25">
      <c r="A7305">
        <v>7296</v>
      </c>
      <c r="B7305">
        <f>'Założenia i wyniki'!$E$6*Znorm.Profile!B7305*((100-(24*'Założenia i wyniki'!$E$9))/100)</f>
        <v>0</v>
      </c>
      <c r="C7305">
        <f>'Założenia i wyniki'!$E$8*Znorm.Profile!C7305*(1+'Założenia i wyniki'!$E$10/100)^24</f>
        <v>0.36045834999999998</v>
      </c>
      <c r="D7305">
        <f t="shared" si="339"/>
        <v>0</v>
      </c>
      <c r="E7305">
        <f t="shared" si="340"/>
        <v>0</v>
      </c>
      <c r="F7305">
        <f t="shared" si="341"/>
        <v>0.36045834999999998</v>
      </c>
    </row>
    <row r="7306" spans="1:6" x14ac:dyDescent="0.25">
      <c r="A7306">
        <v>7297</v>
      </c>
      <c r="B7306">
        <f>'Założenia i wyniki'!$E$6*Znorm.Profile!B7306*((100-(24*'Założenia i wyniki'!$E$9))/100)</f>
        <v>0</v>
      </c>
      <c r="C7306">
        <f>'Założenia i wyniki'!$E$8*Znorm.Profile!C7306*(1+'Założenia i wyniki'!$E$10/100)^24</f>
        <v>0.2785125</v>
      </c>
      <c r="D7306">
        <f t="shared" si="339"/>
        <v>0</v>
      </c>
      <c r="E7306">
        <f t="shared" si="340"/>
        <v>0</v>
      </c>
      <c r="F7306">
        <f t="shared" si="341"/>
        <v>0.2785125</v>
      </c>
    </row>
    <row r="7307" spans="1:6" x14ac:dyDescent="0.25">
      <c r="A7307">
        <v>7298</v>
      </c>
      <c r="B7307">
        <f>'Założenia i wyniki'!$E$6*Znorm.Profile!B7307*((100-(24*'Założenia i wyniki'!$E$9))/100)</f>
        <v>0</v>
      </c>
      <c r="C7307">
        <f>'Założenia i wyniki'!$E$8*Znorm.Profile!C7307*(1+'Założenia i wyniki'!$E$10/100)^24</f>
        <v>0.24174465000000003</v>
      </c>
      <c r="D7307">
        <f t="shared" ref="D7307:D7370" si="342">IF(B7307&lt;=C7307,B7307,C7307)</f>
        <v>0</v>
      </c>
      <c r="E7307">
        <f t="shared" ref="E7307:E7370" si="343">IF(B7307&gt;C7307,B7307-C7307,0)</f>
        <v>0</v>
      </c>
      <c r="F7307">
        <f t="shared" ref="F7307:F7370" si="344">IF(B7307&lt;C7307,C7307-B7307,0)</f>
        <v>0.24174465000000003</v>
      </c>
    </row>
    <row r="7308" spans="1:6" x14ac:dyDescent="0.25">
      <c r="A7308">
        <v>7299</v>
      </c>
      <c r="B7308">
        <f>'Założenia i wyniki'!$E$6*Znorm.Profile!B7308*((100-(24*'Założenia i wyniki'!$E$9))/100)</f>
        <v>0</v>
      </c>
      <c r="C7308">
        <f>'Założenia i wyniki'!$E$8*Znorm.Profile!C7308*(1+'Założenia i wyniki'!$E$10/100)^24</f>
        <v>0.22203544999999997</v>
      </c>
      <c r="D7308">
        <f t="shared" si="342"/>
        <v>0</v>
      </c>
      <c r="E7308">
        <f t="shared" si="343"/>
        <v>0</v>
      </c>
      <c r="F7308">
        <f t="shared" si="344"/>
        <v>0.22203544999999997</v>
      </c>
    </row>
    <row r="7309" spans="1:6" x14ac:dyDescent="0.25">
      <c r="A7309">
        <v>7300</v>
      </c>
      <c r="B7309">
        <f>'Założenia i wyniki'!$E$6*Znorm.Profile!B7309*((100-(24*'Założenia i wyniki'!$E$9))/100)</f>
        <v>0</v>
      </c>
      <c r="C7309">
        <f>'Założenia i wyniki'!$E$8*Znorm.Profile!C7309*(1+'Założenia i wyniki'!$E$10/100)^24</f>
        <v>0.21835695000000002</v>
      </c>
      <c r="D7309">
        <f t="shared" si="342"/>
        <v>0</v>
      </c>
      <c r="E7309">
        <f t="shared" si="343"/>
        <v>0</v>
      </c>
      <c r="F7309">
        <f t="shared" si="344"/>
        <v>0.21835695000000002</v>
      </c>
    </row>
    <row r="7310" spans="1:6" x14ac:dyDescent="0.25">
      <c r="A7310">
        <v>7301</v>
      </c>
      <c r="B7310">
        <f>'Założenia i wyniki'!$E$6*Znorm.Profile!B7310*((100-(24*'Założenia i wyniki'!$E$9))/100)</f>
        <v>0</v>
      </c>
      <c r="C7310">
        <f>'Założenia i wyniki'!$E$8*Znorm.Profile!C7310*(1+'Założenia i wyniki'!$E$10/100)^24</f>
        <v>0.22955239999999996</v>
      </c>
      <c r="D7310">
        <f t="shared" si="342"/>
        <v>0</v>
      </c>
      <c r="E7310">
        <f t="shared" si="343"/>
        <v>0</v>
      </c>
      <c r="F7310">
        <f t="shared" si="344"/>
        <v>0.22955239999999996</v>
      </c>
    </row>
    <row r="7311" spans="1:6" x14ac:dyDescent="0.25">
      <c r="A7311">
        <v>7302</v>
      </c>
      <c r="B7311">
        <f>'Założenia i wyniki'!$E$6*Znorm.Profile!B7311*((100-(24*'Założenia i wyniki'!$E$9))/100)</f>
        <v>0</v>
      </c>
      <c r="C7311">
        <f>'Założenia i wyniki'!$E$8*Znorm.Profile!C7311*(1+'Założenia i wyniki'!$E$10/100)^24</f>
        <v>0.26187769999999999</v>
      </c>
      <c r="D7311">
        <f t="shared" si="342"/>
        <v>0</v>
      </c>
      <c r="E7311">
        <f t="shared" si="343"/>
        <v>0</v>
      </c>
      <c r="F7311">
        <f t="shared" si="344"/>
        <v>0.26187769999999999</v>
      </c>
    </row>
    <row r="7312" spans="1:6" x14ac:dyDescent="0.25">
      <c r="A7312">
        <v>7303</v>
      </c>
      <c r="B7312">
        <f>'Założenia i wyniki'!$E$6*Znorm.Profile!B7312*((100-(24*'Założenia i wyniki'!$E$9))/100)</f>
        <v>0</v>
      </c>
      <c r="C7312">
        <f>'Założenia i wyniki'!$E$8*Znorm.Profile!C7312*(1+'Założenia i wyniki'!$E$10/100)^24</f>
        <v>0.32854289999999997</v>
      </c>
      <c r="D7312">
        <f t="shared" si="342"/>
        <v>0</v>
      </c>
      <c r="E7312">
        <f t="shared" si="343"/>
        <v>0</v>
      </c>
      <c r="F7312">
        <f t="shared" si="344"/>
        <v>0.32854289999999997</v>
      </c>
    </row>
    <row r="7313" spans="1:6" x14ac:dyDescent="0.25">
      <c r="A7313">
        <v>7304</v>
      </c>
      <c r="B7313">
        <f>'Założenia i wyniki'!$E$6*Znorm.Profile!B7313*((100-(24*'Założenia i wyniki'!$E$9))/100)</f>
        <v>0.32794128301886788</v>
      </c>
      <c r="C7313">
        <f>'Założenia i wyniki'!$E$8*Znorm.Profile!C7313*(1+'Założenia i wyniki'!$E$10/100)^24</f>
        <v>0.39615624999999999</v>
      </c>
      <c r="D7313">
        <f t="shared" si="342"/>
        <v>0.32794128301886788</v>
      </c>
      <c r="E7313">
        <f t="shared" si="343"/>
        <v>0</v>
      </c>
      <c r="F7313">
        <f t="shared" si="344"/>
        <v>6.8214966981132108E-2</v>
      </c>
    </row>
    <row r="7314" spans="1:6" x14ac:dyDescent="0.25">
      <c r="A7314">
        <v>7305</v>
      </c>
      <c r="B7314">
        <f>'Założenia i wyniki'!$E$6*Znorm.Profile!B7314*((100-(24*'Założenia i wyniki'!$E$9))/100)</f>
        <v>0.92317811320754695</v>
      </c>
      <c r="C7314">
        <f>'Założenia i wyniki'!$E$8*Znorm.Profile!C7314*(1+'Założenia i wyniki'!$E$10/100)^24</f>
        <v>0.45464720000000003</v>
      </c>
      <c r="D7314">
        <f t="shared" si="342"/>
        <v>0.45464720000000003</v>
      </c>
      <c r="E7314">
        <f t="shared" si="343"/>
        <v>0.46853091320754692</v>
      </c>
      <c r="F7314">
        <f t="shared" si="344"/>
        <v>0</v>
      </c>
    </row>
    <row r="7315" spans="1:6" x14ac:dyDescent="0.25">
      <c r="A7315">
        <v>7306</v>
      </c>
      <c r="B7315">
        <f>'Założenia i wyniki'!$E$6*Znorm.Profile!B7315*((100-(24*'Założenia i wyniki'!$E$9))/100)</f>
        <v>1.391132075471698</v>
      </c>
      <c r="C7315">
        <f>'Założenia i wyniki'!$E$8*Znorm.Profile!C7315*(1+'Założenia i wyniki'!$E$10/100)^24</f>
        <v>0.48396705000000001</v>
      </c>
      <c r="D7315">
        <f t="shared" si="342"/>
        <v>0.48396705000000001</v>
      </c>
      <c r="E7315">
        <f t="shared" si="343"/>
        <v>0.90716502547169808</v>
      </c>
      <c r="F7315">
        <f t="shared" si="344"/>
        <v>0</v>
      </c>
    </row>
    <row r="7316" spans="1:6" x14ac:dyDescent="0.25">
      <c r="A7316">
        <v>7307</v>
      </c>
      <c r="B7316">
        <f>'Założenia i wyniki'!$E$6*Znorm.Profile!B7316*((100-(24*'Założenia i wyniki'!$E$9))/100)</f>
        <v>1.6596777358490566</v>
      </c>
      <c r="C7316">
        <f>'Założenia i wyniki'!$E$8*Znorm.Profile!C7316*(1+'Założenia i wyniki'!$E$10/100)^24</f>
        <v>0.48431460000000004</v>
      </c>
      <c r="D7316">
        <f t="shared" si="342"/>
        <v>0.48431460000000004</v>
      </c>
      <c r="E7316">
        <f t="shared" si="343"/>
        <v>1.1753631358490566</v>
      </c>
      <c r="F7316">
        <f t="shared" si="344"/>
        <v>0</v>
      </c>
    </row>
    <row r="7317" spans="1:6" x14ac:dyDescent="0.25">
      <c r="A7317">
        <v>7308</v>
      </c>
      <c r="B7317">
        <f>'Założenia i wyniki'!$E$6*Znorm.Profile!B7317*((100-(24*'Założenia i wyniki'!$E$9))/100)</f>
        <v>1.6625743396226416</v>
      </c>
      <c r="C7317">
        <f>'Założenia i wyniki'!$E$8*Znorm.Profile!C7317*(1+'Założenia i wyniki'!$E$10/100)^24</f>
        <v>0.46908049999999996</v>
      </c>
      <c r="D7317">
        <f t="shared" si="342"/>
        <v>0.46908049999999996</v>
      </c>
      <c r="E7317">
        <f t="shared" si="343"/>
        <v>1.1934938396226416</v>
      </c>
      <c r="F7317">
        <f t="shared" si="344"/>
        <v>0</v>
      </c>
    </row>
    <row r="7318" spans="1:6" x14ac:dyDescent="0.25">
      <c r="A7318">
        <v>7309</v>
      </c>
      <c r="B7318">
        <f>'Założenia i wyniki'!$E$6*Znorm.Profile!B7318*((100-(24*'Założenia i wyniki'!$E$9))/100)</f>
        <v>1.4223849056603772</v>
      </c>
      <c r="C7318">
        <f>'Założenia i wyniki'!$E$8*Znorm.Profile!C7318*(1+'Założenia i wyniki'!$E$10/100)^24</f>
        <v>0.45070620000000006</v>
      </c>
      <c r="D7318">
        <f t="shared" si="342"/>
        <v>0.45070620000000006</v>
      </c>
      <c r="E7318">
        <f t="shared" si="343"/>
        <v>0.97167870566037717</v>
      </c>
      <c r="F7318">
        <f t="shared" si="344"/>
        <v>0</v>
      </c>
    </row>
    <row r="7319" spans="1:6" x14ac:dyDescent="0.25">
      <c r="A7319">
        <v>7310</v>
      </c>
      <c r="B7319">
        <f>'Założenia i wyniki'!$E$6*Znorm.Profile!B7319*((100-(24*'Założenia i wyniki'!$E$9))/100)</f>
        <v>1.0037494339622639</v>
      </c>
      <c r="C7319">
        <f>'Założenia i wyniki'!$E$8*Znorm.Profile!C7319*(1+'Założenia i wyniki'!$E$10/100)^24</f>
        <v>0.43839495000000001</v>
      </c>
      <c r="D7319">
        <f t="shared" si="342"/>
        <v>0.43839495000000001</v>
      </c>
      <c r="E7319">
        <f t="shared" si="343"/>
        <v>0.56535448396226395</v>
      </c>
      <c r="F7319">
        <f t="shared" si="344"/>
        <v>0</v>
      </c>
    </row>
    <row r="7320" spans="1:6" x14ac:dyDescent="0.25">
      <c r="A7320">
        <v>7311</v>
      </c>
      <c r="B7320">
        <f>'Założenia i wyniki'!$E$6*Znorm.Profile!B7320*((100-(24*'Założenia i wyniki'!$E$9))/100)</f>
        <v>0.5321823396226415</v>
      </c>
      <c r="C7320">
        <f>'Założenia i wyniki'!$E$8*Znorm.Profile!C7320*(1+'Założenia i wyniki'!$E$10/100)^24</f>
        <v>0.40884935</v>
      </c>
      <c r="D7320">
        <f t="shared" si="342"/>
        <v>0.40884935</v>
      </c>
      <c r="E7320">
        <f t="shared" si="343"/>
        <v>0.1233329896226415</v>
      </c>
      <c r="F7320">
        <f t="shared" si="344"/>
        <v>0</v>
      </c>
    </row>
    <row r="7321" spans="1:6" x14ac:dyDescent="0.25">
      <c r="A7321">
        <v>7312</v>
      </c>
      <c r="B7321">
        <f>'Założenia i wyniki'!$E$6*Znorm.Profile!B7321*((100-(24*'Założenia i wyniki'!$E$9))/100)</f>
        <v>0.10042830188679243</v>
      </c>
      <c r="C7321">
        <f>'Założenia i wyniki'!$E$8*Znorm.Profile!C7321*(1+'Założenia i wyniki'!$E$10/100)^24</f>
        <v>0.4206356</v>
      </c>
      <c r="D7321">
        <f t="shared" si="342"/>
        <v>0.10042830188679243</v>
      </c>
      <c r="E7321">
        <f t="shared" si="343"/>
        <v>0</v>
      </c>
      <c r="F7321">
        <f t="shared" si="344"/>
        <v>0.32020729811320758</v>
      </c>
    </row>
    <row r="7322" spans="1:6" x14ac:dyDescent="0.25">
      <c r="A7322">
        <v>7313</v>
      </c>
      <c r="B7322">
        <f>'Założenia i wyniki'!$E$6*Znorm.Profile!B7322*((100-(24*'Założenia i wyniki'!$E$9))/100)</f>
        <v>0</v>
      </c>
      <c r="C7322">
        <f>'Założenia i wyniki'!$E$8*Znorm.Profile!C7322*(1+'Założenia i wyniki'!$E$10/100)^24</f>
        <v>0.47185914999999995</v>
      </c>
      <c r="D7322">
        <f t="shared" si="342"/>
        <v>0</v>
      </c>
      <c r="E7322">
        <f t="shared" si="343"/>
        <v>0</v>
      </c>
      <c r="F7322">
        <f t="shared" si="344"/>
        <v>0.47185914999999995</v>
      </c>
    </row>
    <row r="7323" spans="1:6" x14ac:dyDescent="0.25">
      <c r="A7323">
        <v>7314</v>
      </c>
      <c r="B7323">
        <f>'Założenia i wyniki'!$E$6*Znorm.Profile!B7323*((100-(24*'Założenia i wyniki'!$E$9))/100)</f>
        <v>0</v>
      </c>
      <c r="C7323">
        <f>'Założenia i wyniki'!$E$8*Znorm.Profile!C7323*(1+'Założenia i wyniki'!$E$10/100)^24</f>
        <v>0.52762745</v>
      </c>
      <c r="D7323">
        <f t="shared" si="342"/>
        <v>0</v>
      </c>
      <c r="E7323">
        <f t="shared" si="343"/>
        <v>0</v>
      </c>
      <c r="F7323">
        <f t="shared" si="344"/>
        <v>0.52762745</v>
      </c>
    </row>
    <row r="7324" spans="1:6" x14ac:dyDescent="0.25">
      <c r="A7324">
        <v>7315</v>
      </c>
      <c r="B7324">
        <f>'Założenia i wyniki'!$E$6*Znorm.Profile!B7324*((100-(24*'Założenia i wyniki'!$E$9))/100)</f>
        <v>0</v>
      </c>
      <c r="C7324">
        <f>'Założenia i wyniki'!$E$8*Znorm.Profile!C7324*(1+'Założenia i wyniki'!$E$10/100)^24</f>
        <v>0.53798115000000013</v>
      </c>
      <c r="D7324">
        <f t="shared" si="342"/>
        <v>0</v>
      </c>
      <c r="E7324">
        <f t="shared" si="343"/>
        <v>0</v>
      </c>
      <c r="F7324">
        <f t="shared" si="344"/>
        <v>0.53798115000000013</v>
      </c>
    </row>
    <row r="7325" spans="1:6" x14ac:dyDescent="0.25">
      <c r="A7325">
        <v>7316</v>
      </c>
      <c r="B7325">
        <f>'Założenia i wyniki'!$E$6*Znorm.Profile!B7325*((100-(24*'Założenia i wyniki'!$E$9))/100)</f>
        <v>0</v>
      </c>
      <c r="C7325">
        <f>'Założenia i wyniki'!$E$8*Znorm.Profile!C7325*(1+'Założenia i wyniki'!$E$10/100)^24</f>
        <v>0.54348279999999993</v>
      </c>
      <c r="D7325">
        <f t="shared" si="342"/>
        <v>0</v>
      </c>
      <c r="E7325">
        <f t="shared" si="343"/>
        <v>0</v>
      </c>
      <c r="F7325">
        <f t="shared" si="344"/>
        <v>0.54348279999999993</v>
      </c>
    </row>
    <row r="7326" spans="1:6" x14ac:dyDescent="0.25">
      <c r="A7326">
        <v>7317</v>
      </c>
      <c r="B7326">
        <f>'Założenia i wyniki'!$E$6*Znorm.Profile!B7326*((100-(24*'Założenia i wyniki'!$E$9))/100)</f>
        <v>0</v>
      </c>
      <c r="C7326">
        <f>'Założenia i wyniki'!$E$8*Znorm.Profile!C7326*(1+'Założenia i wyniki'!$E$10/100)^24</f>
        <v>0.51589859999999998</v>
      </c>
      <c r="D7326">
        <f t="shared" si="342"/>
        <v>0</v>
      </c>
      <c r="E7326">
        <f t="shared" si="343"/>
        <v>0</v>
      </c>
      <c r="F7326">
        <f t="shared" si="344"/>
        <v>0.51589859999999998</v>
      </c>
    </row>
    <row r="7327" spans="1:6" x14ac:dyDescent="0.25">
      <c r="A7327">
        <v>7318</v>
      </c>
      <c r="B7327">
        <f>'Założenia i wyniki'!$E$6*Znorm.Profile!B7327*((100-(24*'Założenia i wyniki'!$E$9))/100)</f>
        <v>0</v>
      </c>
      <c r="C7327">
        <f>'Założenia i wyniki'!$E$8*Znorm.Profile!C7327*(1+'Założenia i wyniki'!$E$10/100)^24</f>
        <v>0.46489344999999999</v>
      </c>
      <c r="D7327">
        <f t="shared" si="342"/>
        <v>0</v>
      </c>
      <c r="E7327">
        <f t="shared" si="343"/>
        <v>0</v>
      </c>
      <c r="F7327">
        <f t="shared" si="344"/>
        <v>0.46489344999999999</v>
      </c>
    </row>
    <row r="7328" spans="1:6" x14ac:dyDescent="0.25">
      <c r="A7328">
        <v>7319</v>
      </c>
      <c r="B7328">
        <f>'Założenia i wyniki'!$E$6*Znorm.Profile!B7328*((100-(24*'Założenia i wyniki'!$E$9))/100)</f>
        <v>0</v>
      </c>
      <c r="C7328">
        <f>'Założenia i wyniki'!$E$8*Znorm.Profile!C7328*(1+'Założenia i wyniki'!$E$10/100)^24</f>
        <v>0.39378289999999999</v>
      </c>
      <c r="D7328">
        <f t="shared" si="342"/>
        <v>0</v>
      </c>
      <c r="E7328">
        <f t="shared" si="343"/>
        <v>0</v>
      </c>
      <c r="F7328">
        <f t="shared" si="344"/>
        <v>0.39378289999999999</v>
      </c>
    </row>
    <row r="7329" spans="1:6" x14ac:dyDescent="0.25">
      <c r="A7329">
        <v>7320</v>
      </c>
      <c r="B7329">
        <f>'Założenia i wyniki'!$E$6*Znorm.Profile!B7329*((100-(24*'Założenia i wyniki'!$E$9))/100)</f>
        <v>0</v>
      </c>
      <c r="C7329">
        <f>'Założenia i wyniki'!$E$8*Znorm.Profile!C7329*(1+'Założenia i wyniki'!$E$10/100)^24</f>
        <v>0.32419205000000001</v>
      </c>
      <c r="D7329">
        <f t="shared" si="342"/>
        <v>0</v>
      </c>
      <c r="E7329">
        <f t="shared" si="343"/>
        <v>0</v>
      </c>
      <c r="F7329">
        <f t="shared" si="344"/>
        <v>0.32419205000000001</v>
      </c>
    </row>
    <row r="7330" spans="1:6" x14ac:dyDescent="0.25">
      <c r="A7330">
        <v>7321</v>
      </c>
      <c r="B7330">
        <f>'Założenia i wyniki'!$E$6*Znorm.Profile!B7330*((100-(24*'Założenia i wyniki'!$E$9))/100)</f>
        <v>0</v>
      </c>
      <c r="C7330">
        <f>'Założenia i wyniki'!$E$8*Znorm.Profile!C7330*(1+'Założenia i wyniki'!$E$10/100)^24</f>
        <v>0.25279135000000003</v>
      </c>
      <c r="D7330">
        <f t="shared" si="342"/>
        <v>0</v>
      </c>
      <c r="E7330">
        <f t="shared" si="343"/>
        <v>0</v>
      </c>
      <c r="F7330">
        <f t="shared" si="344"/>
        <v>0.25279135000000003</v>
      </c>
    </row>
    <row r="7331" spans="1:6" x14ac:dyDescent="0.25">
      <c r="A7331">
        <v>7322</v>
      </c>
      <c r="B7331">
        <f>'Założenia i wyniki'!$E$6*Znorm.Profile!B7331*((100-(24*'Założenia i wyniki'!$E$9))/100)</f>
        <v>0</v>
      </c>
      <c r="C7331">
        <f>'Założenia i wyniki'!$E$8*Znorm.Profile!C7331*(1+'Założenia i wyniki'!$E$10/100)^24</f>
        <v>0.22406999999999999</v>
      </c>
      <c r="D7331">
        <f t="shared" si="342"/>
        <v>0</v>
      </c>
      <c r="E7331">
        <f t="shared" si="343"/>
        <v>0</v>
      </c>
      <c r="F7331">
        <f t="shared" si="344"/>
        <v>0.22406999999999999</v>
      </c>
    </row>
    <row r="7332" spans="1:6" x14ac:dyDescent="0.25">
      <c r="A7332">
        <v>7323</v>
      </c>
      <c r="B7332">
        <f>'Założenia i wyniki'!$E$6*Znorm.Profile!B7332*((100-(24*'Założenia i wyniki'!$E$9))/100)</f>
        <v>0</v>
      </c>
      <c r="C7332">
        <f>'Założenia i wyniki'!$E$8*Znorm.Profile!C7332*(1+'Założenia i wyniki'!$E$10/100)^24</f>
        <v>0.21146229999999999</v>
      </c>
      <c r="D7332">
        <f t="shared" si="342"/>
        <v>0</v>
      </c>
      <c r="E7332">
        <f t="shared" si="343"/>
        <v>0</v>
      </c>
      <c r="F7332">
        <f t="shared" si="344"/>
        <v>0.21146229999999999</v>
      </c>
    </row>
    <row r="7333" spans="1:6" x14ac:dyDescent="0.25">
      <c r="A7333">
        <v>7324</v>
      </c>
      <c r="B7333">
        <f>'Założenia i wyniki'!$E$6*Znorm.Profile!B7333*((100-(24*'Założenia i wyniki'!$E$9))/100)</f>
        <v>0</v>
      </c>
      <c r="C7333">
        <f>'Założenia i wyniki'!$E$8*Znorm.Profile!C7333*(1+'Założenia i wyniki'!$E$10/100)^24</f>
        <v>0.21337015000000001</v>
      </c>
      <c r="D7333">
        <f t="shared" si="342"/>
        <v>0</v>
      </c>
      <c r="E7333">
        <f t="shared" si="343"/>
        <v>0</v>
      </c>
      <c r="F7333">
        <f t="shared" si="344"/>
        <v>0.21337015000000001</v>
      </c>
    </row>
    <row r="7334" spans="1:6" x14ac:dyDescent="0.25">
      <c r="A7334">
        <v>7325</v>
      </c>
      <c r="B7334">
        <f>'Założenia i wyniki'!$E$6*Znorm.Profile!B7334*((100-(24*'Założenia i wyniki'!$E$9))/100)</f>
        <v>0</v>
      </c>
      <c r="C7334">
        <f>'Założenia i wyniki'!$E$8*Znorm.Profile!C7334*(1+'Założenia i wyniki'!$E$10/100)^24</f>
        <v>0.23932650000000003</v>
      </c>
      <c r="D7334">
        <f t="shared" si="342"/>
        <v>0</v>
      </c>
      <c r="E7334">
        <f t="shared" si="343"/>
        <v>0</v>
      </c>
      <c r="F7334">
        <f t="shared" si="344"/>
        <v>0.23932650000000003</v>
      </c>
    </row>
    <row r="7335" spans="1:6" x14ac:dyDescent="0.25">
      <c r="A7335">
        <v>7326</v>
      </c>
      <c r="B7335">
        <f>'Założenia i wyniki'!$E$6*Znorm.Profile!B7335*((100-(24*'Założenia i wyniki'!$E$9))/100)</f>
        <v>0</v>
      </c>
      <c r="C7335">
        <f>'Założenia i wyniki'!$E$8*Znorm.Profile!C7335*(1+'Założenia i wyniki'!$E$10/100)^24</f>
        <v>0.30547405</v>
      </c>
      <c r="D7335">
        <f t="shared" si="342"/>
        <v>0</v>
      </c>
      <c r="E7335">
        <f t="shared" si="343"/>
        <v>0</v>
      </c>
      <c r="F7335">
        <f t="shared" si="344"/>
        <v>0.30547405</v>
      </c>
    </row>
    <row r="7336" spans="1:6" x14ac:dyDescent="0.25">
      <c r="A7336">
        <v>7327</v>
      </c>
      <c r="B7336">
        <f>'Założenia i wyniki'!$E$6*Znorm.Profile!B7336*((100-(24*'Założenia i wyniki'!$E$9))/100)</f>
        <v>0</v>
      </c>
      <c r="C7336">
        <f>'Założenia i wyniki'!$E$8*Znorm.Profile!C7336*(1+'Założenia i wyniki'!$E$10/100)^24</f>
        <v>0.39935524999999999</v>
      </c>
      <c r="D7336">
        <f t="shared" si="342"/>
        <v>0</v>
      </c>
      <c r="E7336">
        <f t="shared" si="343"/>
        <v>0</v>
      </c>
      <c r="F7336">
        <f t="shared" si="344"/>
        <v>0.39935524999999999</v>
      </c>
    </row>
    <row r="7337" spans="1:6" x14ac:dyDescent="0.25">
      <c r="A7337">
        <v>7328</v>
      </c>
      <c r="B7337">
        <f>'Założenia i wyniki'!$E$6*Znorm.Profile!B7337*((100-(24*'Założenia i wyniki'!$E$9))/100)</f>
        <v>0.16529698113207544</v>
      </c>
      <c r="C7337">
        <f>'Założenia i wyniki'!$E$8*Znorm.Profile!C7337*(1+'Założenia i wyniki'!$E$10/100)^24</f>
        <v>0.46528649999999999</v>
      </c>
      <c r="D7337">
        <f t="shared" si="342"/>
        <v>0.16529698113207544</v>
      </c>
      <c r="E7337">
        <f t="shared" si="343"/>
        <v>0</v>
      </c>
      <c r="F7337">
        <f t="shared" si="344"/>
        <v>0.29998951886792458</v>
      </c>
    </row>
    <row r="7338" spans="1:6" x14ac:dyDescent="0.25">
      <c r="A7338">
        <v>7329</v>
      </c>
      <c r="B7338">
        <f>'Założenia i wyniki'!$E$6*Znorm.Profile!B7338*((100-(24*'Założenia i wyniki'!$E$9))/100)</f>
        <v>0.63444769811320756</v>
      </c>
      <c r="C7338">
        <f>'Założenia i wyniki'!$E$8*Znorm.Profile!C7338*(1+'Założenia i wyniki'!$E$10/100)^24</f>
        <v>0.46824645000000004</v>
      </c>
      <c r="D7338">
        <f t="shared" si="342"/>
        <v>0.46824645000000004</v>
      </c>
      <c r="E7338">
        <f t="shared" si="343"/>
        <v>0.16620124811320752</v>
      </c>
      <c r="F7338">
        <f t="shared" si="344"/>
        <v>0</v>
      </c>
    </row>
    <row r="7339" spans="1:6" x14ac:dyDescent="0.25">
      <c r="A7339">
        <v>7330</v>
      </c>
      <c r="B7339">
        <f>'Założenia i wyniki'!$E$6*Znorm.Profile!B7339*((100-(24*'Założenia i wyniki'!$E$9))/100)</f>
        <v>1.0779177358490564</v>
      </c>
      <c r="C7339">
        <f>'Założenia i wyniki'!$E$8*Znorm.Profile!C7339*(1+'Założenia i wyniki'!$E$10/100)^24</f>
        <v>0.47055084999999996</v>
      </c>
      <c r="D7339">
        <f t="shared" si="342"/>
        <v>0.47055084999999996</v>
      </c>
      <c r="E7339">
        <f t="shared" si="343"/>
        <v>0.6073668858490564</v>
      </c>
      <c r="F7339">
        <f t="shared" si="344"/>
        <v>0</v>
      </c>
    </row>
    <row r="7340" spans="1:6" x14ac:dyDescent="0.25">
      <c r="A7340">
        <v>7331</v>
      </c>
      <c r="B7340">
        <f>'Założenia i wyniki'!$E$6*Znorm.Profile!B7340*((100-(24*'Założenia i wyniki'!$E$9))/100)</f>
        <v>1.3501222641509434</v>
      </c>
      <c r="C7340">
        <f>'Założenia i wyniki'!$E$8*Znorm.Profile!C7340*(1+'Założenia i wyniki'!$E$10/100)^24</f>
        <v>0.46262999999999999</v>
      </c>
      <c r="D7340">
        <f t="shared" si="342"/>
        <v>0.46262999999999999</v>
      </c>
      <c r="E7340">
        <f t="shared" si="343"/>
        <v>0.8874922641509434</v>
      </c>
      <c r="F7340">
        <f t="shared" si="344"/>
        <v>0</v>
      </c>
    </row>
    <row r="7341" spans="1:6" x14ac:dyDescent="0.25">
      <c r="A7341">
        <v>7332</v>
      </c>
      <c r="B7341">
        <f>'Założenia i wyniki'!$E$6*Znorm.Profile!B7341*((100-(24*'Założenia i wyniki'!$E$9))/100)</f>
        <v>1.3935713207547169</v>
      </c>
      <c r="C7341">
        <f>'Założenia i wyniki'!$E$8*Znorm.Profile!C7341*(1+'Założenia i wyniki'!$E$10/100)^24</f>
        <v>0.45232004999999992</v>
      </c>
      <c r="D7341">
        <f t="shared" si="342"/>
        <v>0.45232004999999992</v>
      </c>
      <c r="E7341">
        <f t="shared" si="343"/>
        <v>0.94125127075471693</v>
      </c>
      <c r="F7341">
        <f t="shared" si="344"/>
        <v>0</v>
      </c>
    </row>
    <row r="7342" spans="1:6" x14ac:dyDescent="0.25">
      <c r="A7342">
        <v>7333</v>
      </c>
      <c r="B7342">
        <f>'Założenia i wyniki'!$E$6*Znorm.Profile!B7342*((100-(24*'Założenia i wyniki'!$E$9))/100)</f>
        <v>1.2128384905660377</v>
      </c>
      <c r="C7342">
        <f>'Założenia i wyniki'!$E$8*Znorm.Profile!C7342*(1+'Założenia i wyniki'!$E$10/100)^24</f>
        <v>0.43539754999999997</v>
      </c>
      <c r="D7342">
        <f t="shared" si="342"/>
        <v>0.43539754999999997</v>
      </c>
      <c r="E7342">
        <f t="shared" si="343"/>
        <v>0.77744094056603763</v>
      </c>
      <c r="F7342">
        <f t="shared" si="344"/>
        <v>0</v>
      </c>
    </row>
    <row r="7343" spans="1:6" x14ac:dyDescent="0.25">
      <c r="A7343">
        <v>7334</v>
      </c>
      <c r="B7343">
        <f>'Założenia i wyniki'!$E$6*Znorm.Profile!B7343*((100-(24*'Założenia i wyniki'!$E$9))/100)</f>
        <v>0.99795622641509429</v>
      </c>
      <c r="C7343">
        <f>'Założenia i wyniki'!$E$8*Znorm.Profile!C7343*(1+'Założenia i wyniki'!$E$10/100)^24</f>
        <v>0.44588669999999997</v>
      </c>
      <c r="D7343">
        <f t="shared" si="342"/>
        <v>0.44588669999999997</v>
      </c>
      <c r="E7343">
        <f t="shared" si="343"/>
        <v>0.55206952641509432</v>
      </c>
      <c r="F7343">
        <f t="shared" si="344"/>
        <v>0</v>
      </c>
    </row>
    <row r="7344" spans="1:6" x14ac:dyDescent="0.25">
      <c r="A7344">
        <v>7335</v>
      </c>
      <c r="B7344">
        <f>'Założenia i wyniki'!$E$6*Znorm.Profile!B7344*((100-(24*'Założenia i wyniki'!$E$9))/100)</f>
        <v>0.49358128301886783</v>
      </c>
      <c r="C7344">
        <f>'Założenia i wyniki'!$E$8*Znorm.Profile!C7344*(1+'Założenia i wyniki'!$E$10/100)^24</f>
        <v>0.44441110000000006</v>
      </c>
      <c r="D7344">
        <f t="shared" si="342"/>
        <v>0.44441110000000006</v>
      </c>
      <c r="E7344">
        <f t="shared" si="343"/>
        <v>4.9170183018867775E-2</v>
      </c>
      <c r="F7344">
        <f t="shared" si="344"/>
        <v>0</v>
      </c>
    </row>
    <row r="7345" spans="1:6" x14ac:dyDescent="0.25">
      <c r="A7345">
        <v>7336</v>
      </c>
      <c r="B7345">
        <f>'Założenia i wyniki'!$E$6*Znorm.Profile!B7345*((100-(24*'Założenia i wyniki'!$E$9))/100)</f>
        <v>6.0614483018867918E-2</v>
      </c>
      <c r="C7345">
        <f>'Założenia i wyniki'!$E$8*Znorm.Profile!C7345*(1+'Założenia i wyniki'!$E$10/100)^24</f>
        <v>0.49370825000000002</v>
      </c>
      <c r="D7345">
        <f t="shared" si="342"/>
        <v>6.0614483018867918E-2</v>
      </c>
      <c r="E7345">
        <f t="shared" si="343"/>
        <v>0</v>
      </c>
      <c r="F7345">
        <f t="shared" si="344"/>
        <v>0.43309376698113211</v>
      </c>
    </row>
    <row r="7346" spans="1:6" x14ac:dyDescent="0.25">
      <c r="A7346">
        <v>7337</v>
      </c>
      <c r="B7346">
        <f>'Założenia i wyniki'!$E$6*Znorm.Profile!B7346*((100-(24*'Założenia i wyniki'!$E$9))/100)</f>
        <v>0</v>
      </c>
      <c r="C7346">
        <f>'Założenia i wyniki'!$E$8*Znorm.Profile!C7346*(1+'Założenia i wyniki'!$E$10/100)^24</f>
        <v>0.58920854999999994</v>
      </c>
      <c r="D7346">
        <f t="shared" si="342"/>
        <v>0</v>
      </c>
      <c r="E7346">
        <f t="shared" si="343"/>
        <v>0</v>
      </c>
      <c r="F7346">
        <f t="shared" si="344"/>
        <v>0.58920854999999994</v>
      </c>
    </row>
    <row r="7347" spans="1:6" x14ac:dyDescent="0.25">
      <c r="A7347">
        <v>7338</v>
      </c>
      <c r="B7347">
        <f>'Założenia i wyniki'!$E$6*Znorm.Profile!B7347*((100-(24*'Założenia i wyniki'!$E$9))/100)</f>
        <v>0</v>
      </c>
      <c r="C7347">
        <f>'Założenia i wyniki'!$E$8*Znorm.Profile!C7347*(1+'Założenia i wyniki'!$E$10/100)^24</f>
        <v>0.64503670000000002</v>
      </c>
      <c r="D7347">
        <f t="shared" si="342"/>
        <v>0</v>
      </c>
      <c r="E7347">
        <f t="shared" si="343"/>
        <v>0</v>
      </c>
      <c r="F7347">
        <f t="shared" si="344"/>
        <v>0.64503670000000002</v>
      </c>
    </row>
    <row r="7348" spans="1:6" x14ac:dyDescent="0.25">
      <c r="A7348">
        <v>7339</v>
      </c>
      <c r="B7348">
        <f>'Założenia i wyniki'!$E$6*Znorm.Profile!B7348*((100-(24*'Założenia i wyniki'!$E$9))/100)</f>
        <v>0</v>
      </c>
      <c r="C7348">
        <f>'Założenia i wyniki'!$E$8*Znorm.Profile!C7348*(1+'Założenia i wyniki'!$E$10/100)^24</f>
        <v>0.65772280000000005</v>
      </c>
      <c r="D7348">
        <f t="shared" si="342"/>
        <v>0</v>
      </c>
      <c r="E7348">
        <f t="shared" si="343"/>
        <v>0</v>
      </c>
      <c r="F7348">
        <f t="shared" si="344"/>
        <v>0.65772280000000005</v>
      </c>
    </row>
    <row r="7349" spans="1:6" x14ac:dyDescent="0.25">
      <c r="A7349">
        <v>7340</v>
      </c>
      <c r="B7349">
        <f>'Założenia i wyniki'!$E$6*Znorm.Profile!B7349*((100-(24*'Założenia i wyniki'!$E$9))/100)</f>
        <v>0</v>
      </c>
      <c r="C7349">
        <f>'Założenia i wyniki'!$E$8*Znorm.Profile!C7349*(1+'Założenia i wyniki'!$E$10/100)^24</f>
        <v>0.64042684999999999</v>
      </c>
      <c r="D7349">
        <f t="shared" si="342"/>
        <v>0</v>
      </c>
      <c r="E7349">
        <f t="shared" si="343"/>
        <v>0</v>
      </c>
      <c r="F7349">
        <f t="shared" si="344"/>
        <v>0.64042684999999999</v>
      </c>
    </row>
    <row r="7350" spans="1:6" x14ac:dyDescent="0.25">
      <c r="A7350">
        <v>7341</v>
      </c>
      <c r="B7350">
        <f>'Założenia i wyniki'!$E$6*Znorm.Profile!B7350*((100-(24*'Założenia i wyniki'!$E$9))/100)</f>
        <v>0</v>
      </c>
      <c r="C7350">
        <f>'Założenia i wyniki'!$E$8*Znorm.Profile!C7350*(1+'Założenia i wyniki'!$E$10/100)^24</f>
        <v>0.58953510000000009</v>
      </c>
      <c r="D7350">
        <f t="shared" si="342"/>
        <v>0</v>
      </c>
      <c r="E7350">
        <f t="shared" si="343"/>
        <v>0</v>
      </c>
      <c r="F7350">
        <f t="shared" si="344"/>
        <v>0.58953510000000009</v>
      </c>
    </row>
    <row r="7351" spans="1:6" x14ac:dyDescent="0.25">
      <c r="A7351">
        <v>7342</v>
      </c>
      <c r="B7351">
        <f>'Założenia i wyniki'!$E$6*Znorm.Profile!B7351*((100-(24*'Założenia i wyniki'!$E$9))/100)</f>
        <v>0</v>
      </c>
      <c r="C7351">
        <f>'Założenia i wyniki'!$E$8*Znorm.Profile!C7351*(1+'Założenia i wyniki'!$E$10/100)^24</f>
        <v>0.52610004999999993</v>
      </c>
      <c r="D7351">
        <f t="shared" si="342"/>
        <v>0</v>
      </c>
      <c r="E7351">
        <f t="shared" si="343"/>
        <v>0</v>
      </c>
      <c r="F7351">
        <f t="shared" si="344"/>
        <v>0.52610004999999993</v>
      </c>
    </row>
    <row r="7352" spans="1:6" x14ac:dyDescent="0.25">
      <c r="A7352">
        <v>7343</v>
      </c>
      <c r="B7352">
        <f>'Założenia i wyniki'!$E$6*Znorm.Profile!B7352*((100-(24*'Założenia i wyniki'!$E$9))/100)</f>
        <v>0</v>
      </c>
      <c r="C7352">
        <f>'Założenia i wyniki'!$E$8*Znorm.Profile!C7352*(1+'Założenia i wyniki'!$E$10/100)^24</f>
        <v>0.42431550000000001</v>
      </c>
      <c r="D7352">
        <f t="shared" si="342"/>
        <v>0</v>
      </c>
      <c r="E7352">
        <f t="shared" si="343"/>
        <v>0</v>
      </c>
      <c r="F7352">
        <f t="shared" si="344"/>
        <v>0.42431550000000001</v>
      </c>
    </row>
    <row r="7353" spans="1:6" x14ac:dyDescent="0.25">
      <c r="A7353">
        <v>7344</v>
      </c>
      <c r="B7353">
        <f>'Założenia i wyniki'!$E$6*Znorm.Profile!B7353*((100-(24*'Założenia i wyniki'!$E$9))/100)</f>
        <v>0</v>
      </c>
      <c r="C7353">
        <f>'Założenia i wyniki'!$E$8*Znorm.Profile!C7353*(1+'Założenia i wyniki'!$E$10/100)^24</f>
        <v>0.33748085</v>
      </c>
      <c r="D7353">
        <f t="shared" si="342"/>
        <v>0</v>
      </c>
      <c r="E7353">
        <f t="shared" si="343"/>
        <v>0</v>
      </c>
      <c r="F7353">
        <f t="shared" si="344"/>
        <v>0.33748085</v>
      </c>
    </row>
    <row r="7354" spans="1:6" x14ac:dyDescent="0.25">
      <c r="A7354">
        <v>7345</v>
      </c>
      <c r="B7354">
        <f>'Założenia i wyniki'!$E$6*Znorm.Profile!B7354*((100-(24*'Założenia i wyniki'!$E$9))/100)</f>
        <v>0</v>
      </c>
      <c r="C7354">
        <f>'Założenia i wyniki'!$E$8*Znorm.Profile!C7354*(1+'Założenia i wyniki'!$E$10/100)^24</f>
        <v>0.25645865000000001</v>
      </c>
      <c r="D7354">
        <f t="shared" si="342"/>
        <v>0</v>
      </c>
      <c r="E7354">
        <f t="shared" si="343"/>
        <v>0</v>
      </c>
      <c r="F7354">
        <f t="shared" si="344"/>
        <v>0.25645865000000001</v>
      </c>
    </row>
    <row r="7355" spans="1:6" x14ac:dyDescent="0.25">
      <c r="A7355">
        <v>7346</v>
      </c>
      <c r="B7355">
        <f>'Założenia i wyniki'!$E$6*Znorm.Profile!B7355*((100-(24*'Założenia i wyniki'!$E$9))/100)</f>
        <v>0</v>
      </c>
      <c r="C7355">
        <f>'Założenia i wyniki'!$E$8*Znorm.Profile!C7355*(1+'Założenia i wyniki'!$E$10/100)^24</f>
        <v>0.22670689999999999</v>
      </c>
      <c r="D7355">
        <f t="shared" si="342"/>
        <v>0</v>
      </c>
      <c r="E7355">
        <f t="shared" si="343"/>
        <v>0</v>
      </c>
      <c r="F7355">
        <f t="shared" si="344"/>
        <v>0.22670689999999999</v>
      </c>
    </row>
    <row r="7356" spans="1:6" x14ac:dyDescent="0.25">
      <c r="A7356">
        <v>7347</v>
      </c>
      <c r="B7356">
        <f>'Założenia i wyniki'!$E$6*Znorm.Profile!B7356*((100-(24*'Założenia i wyniki'!$E$9))/100)</f>
        <v>0</v>
      </c>
      <c r="C7356">
        <f>'Założenia i wyniki'!$E$8*Znorm.Profile!C7356*(1+'Założenia i wyniki'!$E$10/100)^24</f>
        <v>0.2187682</v>
      </c>
      <c r="D7356">
        <f t="shared" si="342"/>
        <v>0</v>
      </c>
      <c r="E7356">
        <f t="shared" si="343"/>
        <v>0</v>
      </c>
      <c r="F7356">
        <f t="shared" si="344"/>
        <v>0.2187682</v>
      </c>
    </row>
    <row r="7357" spans="1:6" x14ac:dyDescent="0.25">
      <c r="A7357">
        <v>7348</v>
      </c>
      <c r="B7357">
        <f>'Założenia i wyniki'!$E$6*Znorm.Profile!B7357*((100-(24*'Założenia i wyniki'!$E$9))/100)</f>
        <v>0</v>
      </c>
      <c r="C7357">
        <f>'Założenia i wyniki'!$E$8*Znorm.Profile!C7357*(1+'Założenia i wyniki'!$E$10/100)^24</f>
        <v>0.22045239999999999</v>
      </c>
      <c r="D7357">
        <f t="shared" si="342"/>
        <v>0</v>
      </c>
      <c r="E7357">
        <f t="shared" si="343"/>
        <v>0</v>
      </c>
      <c r="F7357">
        <f t="shared" si="344"/>
        <v>0.22045239999999999</v>
      </c>
    </row>
    <row r="7358" spans="1:6" x14ac:dyDescent="0.25">
      <c r="A7358">
        <v>7349</v>
      </c>
      <c r="B7358">
        <f>'Założenia i wyniki'!$E$6*Znorm.Profile!B7358*((100-(24*'Założenia i wyniki'!$E$9))/100)</f>
        <v>0</v>
      </c>
      <c r="C7358">
        <f>'Założenia i wyniki'!$E$8*Znorm.Profile!C7358*(1+'Założenia i wyniki'!$E$10/100)^24</f>
        <v>0.24870965000000003</v>
      </c>
      <c r="D7358">
        <f t="shared" si="342"/>
        <v>0</v>
      </c>
      <c r="E7358">
        <f t="shared" si="343"/>
        <v>0</v>
      </c>
      <c r="F7358">
        <f t="shared" si="344"/>
        <v>0.24870965000000003</v>
      </c>
    </row>
    <row r="7359" spans="1:6" x14ac:dyDescent="0.25">
      <c r="A7359">
        <v>7350</v>
      </c>
      <c r="B7359">
        <f>'Założenia i wyniki'!$E$6*Znorm.Profile!B7359*((100-(24*'Założenia i wyniki'!$E$9))/100)</f>
        <v>0</v>
      </c>
      <c r="C7359">
        <f>'Założenia i wyniki'!$E$8*Znorm.Profile!C7359*(1+'Założenia i wyniki'!$E$10/100)^24</f>
        <v>0.30780784999999999</v>
      </c>
      <c r="D7359">
        <f t="shared" si="342"/>
        <v>0</v>
      </c>
      <c r="E7359">
        <f t="shared" si="343"/>
        <v>0</v>
      </c>
      <c r="F7359">
        <f t="shared" si="344"/>
        <v>0.30780784999999999</v>
      </c>
    </row>
    <row r="7360" spans="1:6" x14ac:dyDescent="0.25">
      <c r="A7360">
        <v>7351</v>
      </c>
      <c r="B7360">
        <f>'Założenia i wyniki'!$E$6*Znorm.Profile!B7360*((100-(24*'Założenia i wyniki'!$E$9))/100)</f>
        <v>0</v>
      </c>
      <c r="C7360">
        <f>'Założenia i wyniki'!$E$8*Znorm.Profile!C7360*(1+'Założenia i wyniki'!$E$10/100)^24</f>
        <v>0.40441939999999998</v>
      </c>
      <c r="D7360">
        <f t="shared" si="342"/>
        <v>0</v>
      </c>
      <c r="E7360">
        <f t="shared" si="343"/>
        <v>0</v>
      </c>
      <c r="F7360">
        <f t="shared" si="344"/>
        <v>0.40441939999999998</v>
      </c>
    </row>
    <row r="7361" spans="1:6" x14ac:dyDescent="0.25">
      <c r="A7361">
        <v>7352</v>
      </c>
      <c r="B7361">
        <f>'Założenia i wyniki'!$E$6*Znorm.Profile!B7361*((100-(24*'Założenia i wyniki'!$E$9))/100)</f>
        <v>0.2040047547169811</v>
      </c>
      <c r="C7361">
        <f>'Założenia i wyniki'!$E$8*Znorm.Profile!C7361*(1+'Założenia i wyniki'!$E$10/100)^24</f>
        <v>0.46155095000000002</v>
      </c>
      <c r="D7361">
        <f t="shared" si="342"/>
        <v>0.2040047547169811</v>
      </c>
      <c r="E7361">
        <f t="shared" si="343"/>
        <v>0</v>
      </c>
      <c r="F7361">
        <f t="shared" si="344"/>
        <v>0.25754619528301892</v>
      </c>
    </row>
    <row r="7362" spans="1:6" x14ac:dyDescent="0.25">
      <c r="A7362">
        <v>7353</v>
      </c>
      <c r="B7362">
        <f>'Założenia i wyniki'!$E$6*Znorm.Profile!B7362*((100-(24*'Założenia i wyniki'!$E$9))/100)</f>
        <v>0.68951366037735839</v>
      </c>
      <c r="C7362">
        <f>'Założenia i wyniki'!$E$8*Znorm.Profile!C7362*(1+'Założenia i wyniki'!$E$10/100)^24</f>
        <v>0.47441380000000005</v>
      </c>
      <c r="D7362">
        <f t="shared" si="342"/>
        <v>0.47441380000000005</v>
      </c>
      <c r="E7362">
        <f t="shared" si="343"/>
        <v>0.21509986037735834</v>
      </c>
      <c r="F7362">
        <f t="shared" si="344"/>
        <v>0</v>
      </c>
    </row>
    <row r="7363" spans="1:6" x14ac:dyDescent="0.25">
      <c r="A7363">
        <v>7354</v>
      </c>
      <c r="B7363">
        <f>'Założenia i wyniki'!$E$6*Znorm.Profile!B7363*((100-(24*'Założenia i wyniki'!$E$9))/100)</f>
        <v>1.1090181132075472</v>
      </c>
      <c r="C7363">
        <f>'Założenia i wyniki'!$E$8*Znorm.Profile!C7363*(1+'Założenia i wyniki'!$E$10/100)^24</f>
        <v>0.46487489999999992</v>
      </c>
      <c r="D7363">
        <f t="shared" si="342"/>
        <v>0.46487489999999992</v>
      </c>
      <c r="E7363">
        <f t="shared" si="343"/>
        <v>0.6441432132075473</v>
      </c>
      <c r="F7363">
        <f t="shared" si="344"/>
        <v>0</v>
      </c>
    </row>
    <row r="7364" spans="1:6" x14ac:dyDescent="0.25">
      <c r="A7364">
        <v>7355</v>
      </c>
      <c r="B7364">
        <f>'Założenia i wyniki'!$E$6*Znorm.Profile!B7364*((100-(24*'Założenia i wyniki'!$E$9))/100)</f>
        <v>1.3437954716981133</v>
      </c>
      <c r="C7364">
        <f>'Założenia i wyniki'!$E$8*Znorm.Profile!C7364*(1+'Założenia i wyniki'!$E$10/100)^24</f>
        <v>0.45197530000000002</v>
      </c>
      <c r="D7364">
        <f t="shared" si="342"/>
        <v>0.45197530000000002</v>
      </c>
      <c r="E7364">
        <f t="shared" si="343"/>
        <v>0.89182017169811334</v>
      </c>
      <c r="F7364">
        <f t="shared" si="344"/>
        <v>0</v>
      </c>
    </row>
    <row r="7365" spans="1:6" x14ac:dyDescent="0.25">
      <c r="A7365">
        <v>7356</v>
      </c>
      <c r="B7365">
        <f>'Założenia i wyniki'!$E$6*Znorm.Profile!B7365*((100-(24*'Założenia i wyniki'!$E$9))/100)</f>
        <v>1.3610226415094338</v>
      </c>
      <c r="C7365">
        <f>'Założenia i wyniki'!$E$8*Znorm.Profile!C7365*(1+'Założenia i wyniki'!$E$10/100)^24</f>
        <v>0.44022020000000001</v>
      </c>
      <c r="D7365">
        <f t="shared" si="342"/>
        <v>0.44022020000000001</v>
      </c>
      <c r="E7365">
        <f t="shared" si="343"/>
        <v>0.9208024415094338</v>
      </c>
      <c r="F7365">
        <f t="shared" si="344"/>
        <v>0</v>
      </c>
    </row>
    <row r="7366" spans="1:6" x14ac:dyDescent="0.25">
      <c r="A7366">
        <v>7357</v>
      </c>
      <c r="B7366">
        <f>'Założenia i wyniki'!$E$6*Znorm.Profile!B7366*((100-(24*'Założenia i wyniki'!$E$9))/100)</f>
        <v>1.0369079245283017</v>
      </c>
      <c r="C7366">
        <f>'Założenia i wyniki'!$E$8*Znorm.Profile!C7366*(1+'Założenia i wyniki'!$E$10/100)^24</f>
        <v>0.43850380000000005</v>
      </c>
      <c r="D7366">
        <f t="shared" si="342"/>
        <v>0.43850380000000005</v>
      </c>
      <c r="E7366">
        <f t="shared" si="343"/>
        <v>0.59840412452830161</v>
      </c>
      <c r="F7366">
        <f t="shared" si="344"/>
        <v>0</v>
      </c>
    </row>
    <row r="7367" spans="1:6" x14ac:dyDescent="0.25">
      <c r="A7367">
        <v>7358</v>
      </c>
      <c r="B7367">
        <f>'Założenia i wyniki'!$E$6*Znorm.Profile!B7367*((100-(24*'Założenia i wyniki'!$E$9))/100)</f>
        <v>0.70007101886792444</v>
      </c>
      <c r="C7367">
        <f>'Założenia i wyniki'!$E$8*Znorm.Profile!C7367*(1+'Założenia i wyniki'!$E$10/100)^24</f>
        <v>0.45191405000000001</v>
      </c>
      <c r="D7367">
        <f t="shared" si="342"/>
        <v>0.45191405000000001</v>
      </c>
      <c r="E7367">
        <f t="shared" si="343"/>
        <v>0.24815696886792443</v>
      </c>
      <c r="F7367">
        <f t="shared" si="344"/>
        <v>0</v>
      </c>
    </row>
    <row r="7368" spans="1:6" x14ac:dyDescent="0.25">
      <c r="A7368">
        <v>7359</v>
      </c>
      <c r="B7368">
        <f>'Założenia i wyniki'!$E$6*Znorm.Profile!B7368*((100-(24*'Założenia i wyniki'!$E$9))/100)</f>
        <v>0.27821116981132077</v>
      </c>
      <c r="C7368">
        <f>'Założenia i wyniki'!$E$8*Znorm.Profile!C7368*(1+'Założenia i wyniki'!$E$10/100)^24</f>
        <v>0.46139414999999995</v>
      </c>
      <c r="D7368">
        <f t="shared" si="342"/>
        <v>0.27821116981132077</v>
      </c>
      <c r="E7368">
        <f t="shared" si="343"/>
        <v>0</v>
      </c>
      <c r="F7368">
        <f t="shared" si="344"/>
        <v>0.18318298018867918</v>
      </c>
    </row>
    <row r="7369" spans="1:6" x14ac:dyDescent="0.25">
      <c r="A7369">
        <v>7360</v>
      </c>
      <c r="B7369">
        <f>'Założenia i wyniki'!$E$6*Znorm.Profile!B7369*((100-(24*'Założenia i wyniki'!$E$9))/100)</f>
        <v>2.6504686792452829E-2</v>
      </c>
      <c r="C7369">
        <f>'Założenia i wyniki'!$E$8*Znorm.Profile!C7369*(1+'Założenia i wyniki'!$E$10/100)^24</f>
        <v>0.50805544999999996</v>
      </c>
      <c r="D7369">
        <f t="shared" si="342"/>
        <v>2.6504686792452829E-2</v>
      </c>
      <c r="E7369">
        <f t="shared" si="343"/>
        <v>0</v>
      </c>
      <c r="F7369">
        <f t="shared" si="344"/>
        <v>0.48155076320754714</v>
      </c>
    </row>
    <row r="7370" spans="1:6" x14ac:dyDescent="0.25">
      <c r="A7370">
        <v>7361</v>
      </c>
      <c r="B7370">
        <f>'Założenia i wyniki'!$E$6*Znorm.Profile!B7370*((100-(24*'Założenia i wyniki'!$E$9))/100)</f>
        <v>0</v>
      </c>
      <c r="C7370">
        <f>'Założenia i wyniki'!$E$8*Znorm.Profile!C7370*(1+'Założenia i wyniki'!$E$10/100)^24</f>
        <v>0.58402259999999995</v>
      </c>
      <c r="D7370">
        <f t="shared" si="342"/>
        <v>0</v>
      </c>
      <c r="E7370">
        <f t="shared" si="343"/>
        <v>0</v>
      </c>
      <c r="F7370">
        <f t="shared" si="344"/>
        <v>0.58402259999999995</v>
      </c>
    </row>
    <row r="7371" spans="1:6" x14ac:dyDescent="0.25">
      <c r="A7371">
        <v>7362</v>
      </c>
      <c r="B7371">
        <f>'Założenia i wyniki'!$E$6*Znorm.Profile!B7371*((100-(24*'Założenia i wyniki'!$E$9))/100)</f>
        <v>0</v>
      </c>
      <c r="C7371">
        <f>'Założenia i wyniki'!$E$8*Znorm.Profile!C7371*(1+'Założenia i wyniki'!$E$10/100)^24</f>
        <v>0.64095254999999995</v>
      </c>
      <c r="D7371">
        <f t="shared" ref="D7371:D7434" si="345">IF(B7371&lt;=C7371,B7371,C7371)</f>
        <v>0</v>
      </c>
      <c r="E7371">
        <f t="shared" ref="E7371:E7434" si="346">IF(B7371&gt;C7371,B7371-C7371,0)</f>
        <v>0</v>
      </c>
      <c r="F7371">
        <f t="shared" ref="F7371:F7434" si="347">IF(B7371&lt;C7371,C7371-B7371,0)</f>
        <v>0.64095254999999995</v>
      </c>
    </row>
    <row r="7372" spans="1:6" x14ac:dyDescent="0.25">
      <c r="A7372">
        <v>7363</v>
      </c>
      <c r="B7372">
        <f>'Założenia i wyniki'!$E$6*Znorm.Profile!B7372*((100-(24*'Założenia i wyniki'!$E$9))/100)</f>
        <v>0</v>
      </c>
      <c r="C7372">
        <f>'Założenia i wyniki'!$E$8*Znorm.Profile!C7372*(1+'Założenia i wyniki'!$E$10/100)^24</f>
        <v>0.66400355</v>
      </c>
      <c r="D7372">
        <f t="shared" si="345"/>
        <v>0</v>
      </c>
      <c r="E7372">
        <f t="shared" si="346"/>
        <v>0</v>
      </c>
      <c r="F7372">
        <f t="shared" si="347"/>
        <v>0.66400355</v>
      </c>
    </row>
    <row r="7373" spans="1:6" x14ac:dyDescent="0.25">
      <c r="A7373">
        <v>7364</v>
      </c>
      <c r="B7373">
        <f>'Założenia i wyniki'!$E$6*Znorm.Profile!B7373*((100-(24*'Założenia i wyniki'!$E$9))/100)</f>
        <v>0</v>
      </c>
      <c r="C7373">
        <f>'Założenia i wyniki'!$E$8*Znorm.Profile!C7373*(1+'Założenia i wyniki'!$E$10/100)^24</f>
        <v>0.64979215000000001</v>
      </c>
      <c r="D7373">
        <f t="shared" si="345"/>
        <v>0</v>
      </c>
      <c r="E7373">
        <f t="shared" si="346"/>
        <v>0</v>
      </c>
      <c r="F7373">
        <f t="shared" si="347"/>
        <v>0.64979215000000001</v>
      </c>
    </row>
    <row r="7374" spans="1:6" x14ac:dyDescent="0.25">
      <c r="A7374">
        <v>7365</v>
      </c>
      <c r="B7374">
        <f>'Założenia i wyniki'!$E$6*Znorm.Profile!B7374*((100-(24*'Założenia i wyniki'!$E$9))/100)</f>
        <v>0</v>
      </c>
      <c r="C7374">
        <f>'Założenia i wyniki'!$E$8*Znorm.Profile!C7374*(1+'Założenia i wyniki'!$E$10/100)^24</f>
        <v>0.60177250000000004</v>
      </c>
      <c r="D7374">
        <f t="shared" si="345"/>
        <v>0</v>
      </c>
      <c r="E7374">
        <f t="shared" si="346"/>
        <v>0</v>
      </c>
      <c r="F7374">
        <f t="shared" si="347"/>
        <v>0.60177250000000004</v>
      </c>
    </row>
    <row r="7375" spans="1:6" x14ac:dyDescent="0.25">
      <c r="A7375">
        <v>7366</v>
      </c>
      <c r="B7375">
        <f>'Założenia i wyniki'!$E$6*Znorm.Profile!B7375*((100-(24*'Założenia i wyniki'!$E$9))/100)</f>
        <v>0</v>
      </c>
      <c r="C7375">
        <f>'Założenia i wyniki'!$E$8*Znorm.Profile!C7375*(1+'Założenia i wyniki'!$E$10/100)^24</f>
        <v>0.53088315000000008</v>
      </c>
      <c r="D7375">
        <f t="shared" si="345"/>
        <v>0</v>
      </c>
      <c r="E7375">
        <f t="shared" si="346"/>
        <v>0</v>
      </c>
      <c r="F7375">
        <f t="shared" si="347"/>
        <v>0.53088315000000008</v>
      </c>
    </row>
    <row r="7376" spans="1:6" x14ac:dyDescent="0.25">
      <c r="A7376">
        <v>7367</v>
      </c>
      <c r="B7376">
        <f>'Założenia i wyniki'!$E$6*Znorm.Profile!B7376*((100-(24*'Założenia i wyniki'!$E$9))/100)</f>
        <v>0</v>
      </c>
      <c r="C7376">
        <f>'Założenia i wyniki'!$E$8*Znorm.Profile!C7376*(1+'Założenia i wyniki'!$E$10/100)^24</f>
        <v>0.42542639999999998</v>
      </c>
      <c r="D7376">
        <f t="shared" si="345"/>
        <v>0</v>
      </c>
      <c r="E7376">
        <f t="shared" si="346"/>
        <v>0</v>
      </c>
      <c r="F7376">
        <f t="shared" si="347"/>
        <v>0.42542639999999998</v>
      </c>
    </row>
    <row r="7377" spans="1:6" x14ac:dyDescent="0.25">
      <c r="A7377">
        <v>7368</v>
      </c>
      <c r="B7377">
        <f>'Założenia i wyniki'!$E$6*Znorm.Profile!B7377*((100-(24*'Założenia i wyniki'!$E$9))/100)</f>
        <v>0</v>
      </c>
      <c r="C7377">
        <f>'Założenia i wyniki'!$E$8*Znorm.Profile!C7377*(1+'Założenia i wyniki'!$E$10/100)^24</f>
        <v>0.34007925</v>
      </c>
      <c r="D7377">
        <f t="shared" si="345"/>
        <v>0</v>
      </c>
      <c r="E7377">
        <f t="shared" si="346"/>
        <v>0</v>
      </c>
      <c r="F7377">
        <f t="shared" si="347"/>
        <v>0.34007925</v>
      </c>
    </row>
    <row r="7378" spans="1:6" x14ac:dyDescent="0.25">
      <c r="A7378">
        <v>7369</v>
      </c>
      <c r="B7378">
        <f>'Założenia i wyniki'!$E$6*Znorm.Profile!B7378*((100-(24*'Założenia i wyniki'!$E$9))/100)</f>
        <v>0</v>
      </c>
      <c r="C7378">
        <f>'Założenia i wyniki'!$E$8*Znorm.Profile!C7378*(1+'Założenia i wyniki'!$E$10/100)^24</f>
        <v>0.26482224999999998</v>
      </c>
      <c r="D7378">
        <f t="shared" si="345"/>
        <v>0</v>
      </c>
      <c r="E7378">
        <f t="shared" si="346"/>
        <v>0</v>
      </c>
      <c r="F7378">
        <f t="shared" si="347"/>
        <v>0.26482224999999998</v>
      </c>
    </row>
    <row r="7379" spans="1:6" x14ac:dyDescent="0.25">
      <c r="A7379">
        <v>7370</v>
      </c>
      <c r="B7379">
        <f>'Założenia i wyniki'!$E$6*Znorm.Profile!B7379*((100-(24*'Założenia i wyniki'!$E$9))/100)</f>
        <v>0</v>
      </c>
      <c r="C7379">
        <f>'Założenia i wyniki'!$E$8*Znorm.Profile!C7379*(1+'Założenia i wyniki'!$E$10/100)^24</f>
        <v>0.23011414999999999</v>
      </c>
      <c r="D7379">
        <f t="shared" si="345"/>
        <v>0</v>
      </c>
      <c r="E7379">
        <f t="shared" si="346"/>
        <v>0</v>
      </c>
      <c r="F7379">
        <f t="shared" si="347"/>
        <v>0.23011414999999999</v>
      </c>
    </row>
    <row r="7380" spans="1:6" x14ac:dyDescent="0.25">
      <c r="A7380">
        <v>7371</v>
      </c>
      <c r="B7380">
        <f>'Założenia i wyniki'!$E$6*Znorm.Profile!B7380*((100-(24*'Założenia i wyniki'!$E$9))/100)</f>
        <v>0</v>
      </c>
      <c r="C7380">
        <f>'Założenia i wyniki'!$E$8*Znorm.Profile!C7380*(1+'Założenia i wyniki'!$E$10/100)^24</f>
        <v>0.22186604999999998</v>
      </c>
      <c r="D7380">
        <f t="shared" si="345"/>
        <v>0</v>
      </c>
      <c r="E7380">
        <f t="shared" si="346"/>
        <v>0</v>
      </c>
      <c r="F7380">
        <f t="shared" si="347"/>
        <v>0.22186604999999998</v>
      </c>
    </row>
    <row r="7381" spans="1:6" x14ac:dyDescent="0.25">
      <c r="A7381">
        <v>7372</v>
      </c>
      <c r="B7381">
        <f>'Założenia i wyniki'!$E$6*Znorm.Profile!B7381*((100-(24*'Założenia i wyniki'!$E$9))/100)</f>
        <v>0</v>
      </c>
      <c r="C7381">
        <f>'Założenia i wyniki'!$E$8*Znorm.Profile!C7381*(1+'Założenia i wyniki'!$E$10/100)^24</f>
        <v>0.22293040000000003</v>
      </c>
      <c r="D7381">
        <f t="shared" si="345"/>
        <v>0</v>
      </c>
      <c r="E7381">
        <f t="shared" si="346"/>
        <v>0</v>
      </c>
      <c r="F7381">
        <f t="shared" si="347"/>
        <v>0.22293040000000003</v>
      </c>
    </row>
    <row r="7382" spans="1:6" x14ac:dyDescent="0.25">
      <c r="A7382">
        <v>7373</v>
      </c>
      <c r="B7382">
        <f>'Założenia i wyniki'!$E$6*Znorm.Profile!B7382*((100-(24*'Założenia i wyniki'!$E$9))/100)</f>
        <v>0</v>
      </c>
      <c r="C7382">
        <f>'Założenia i wyniki'!$E$8*Znorm.Profile!C7382*(1+'Założenia i wyniki'!$E$10/100)^24</f>
        <v>0.25273675000000001</v>
      </c>
      <c r="D7382">
        <f t="shared" si="345"/>
        <v>0</v>
      </c>
      <c r="E7382">
        <f t="shared" si="346"/>
        <v>0</v>
      </c>
      <c r="F7382">
        <f t="shared" si="347"/>
        <v>0.25273675000000001</v>
      </c>
    </row>
    <row r="7383" spans="1:6" x14ac:dyDescent="0.25">
      <c r="A7383">
        <v>7374</v>
      </c>
      <c r="B7383">
        <f>'Założenia i wyniki'!$E$6*Znorm.Profile!B7383*((100-(24*'Założenia i wyniki'!$E$9))/100)</f>
        <v>0</v>
      </c>
      <c r="C7383">
        <f>'Założenia i wyniki'!$E$8*Znorm.Profile!C7383*(1+'Założenia i wyniki'!$E$10/100)^24</f>
        <v>0.31276385000000001</v>
      </c>
      <c r="D7383">
        <f t="shared" si="345"/>
        <v>0</v>
      </c>
      <c r="E7383">
        <f t="shared" si="346"/>
        <v>0</v>
      </c>
      <c r="F7383">
        <f t="shared" si="347"/>
        <v>0.31276385000000001</v>
      </c>
    </row>
    <row r="7384" spans="1:6" x14ac:dyDescent="0.25">
      <c r="A7384">
        <v>7375</v>
      </c>
      <c r="B7384">
        <f>'Założenia i wyniki'!$E$6*Znorm.Profile!B7384*((100-(24*'Założenia i wyniki'!$E$9))/100)</f>
        <v>0</v>
      </c>
      <c r="C7384">
        <f>'Założenia i wyniki'!$E$8*Znorm.Profile!C7384*(1+'Założenia i wyniki'!$E$10/100)^24</f>
        <v>0.41185375000000002</v>
      </c>
      <c r="D7384">
        <f t="shared" si="345"/>
        <v>0</v>
      </c>
      <c r="E7384">
        <f t="shared" si="346"/>
        <v>0</v>
      </c>
      <c r="F7384">
        <f t="shared" si="347"/>
        <v>0.41185375000000002</v>
      </c>
    </row>
    <row r="7385" spans="1:6" x14ac:dyDescent="0.25">
      <c r="A7385">
        <v>7376</v>
      </c>
      <c r="B7385">
        <f>'Założenia i wyniki'!$E$6*Znorm.Profile!B7385*((100-(24*'Założenia i wyniki'!$E$9))/100)</f>
        <v>0.10587086792452828</v>
      </c>
      <c r="C7385">
        <f>'Założenia i wyniki'!$E$8*Znorm.Profile!C7385*(1+'Założenia i wyniki'!$E$10/100)^24</f>
        <v>0.47796840000000007</v>
      </c>
      <c r="D7385">
        <f t="shared" si="345"/>
        <v>0.10587086792452828</v>
      </c>
      <c r="E7385">
        <f t="shared" si="346"/>
        <v>0</v>
      </c>
      <c r="F7385">
        <f t="shared" si="347"/>
        <v>0.3720975320754718</v>
      </c>
    </row>
    <row r="7386" spans="1:6" x14ac:dyDescent="0.25">
      <c r="A7386">
        <v>7377</v>
      </c>
      <c r="B7386">
        <f>'Założenia i wyniki'!$E$6*Znorm.Profile!B7386*((100-(24*'Założenia i wyniki'!$E$9))/100)</f>
        <v>0.45620747169811315</v>
      </c>
      <c r="C7386">
        <f>'Założenia i wyniki'!$E$8*Znorm.Profile!C7386*(1+'Założenia i wyniki'!$E$10/100)^24</f>
        <v>0.47131630000000002</v>
      </c>
      <c r="D7386">
        <f t="shared" si="345"/>
        <v>0.45620747169811315</v>
      </c>
      <c r="E7386">
        <f t="shared" si="346"/>
        <v>0</v>
      </c>
      <c r="F7386">
        <f t="shared" si="347"/>
        <v>1.5108828301886867E-2</v>
      </c>
    </row>
    <row r="7387" spans="1:6" x14ac:dyDescent="0.25">
      <c r="A7387">
        <v>7378</v>
      </c>
      <c r="B7387">
        <f>'Założenia i wyniki'!$E$6*Znorm.Profile!B7387*((100-(24*'Założenia i wyniki'!$E$9))/100)</f>
        <v>0.8379569811320754</v>
      </c>
      <c r="C7387">
        <f>'Założenia i wyniki'!$E$8*Znorm.Profile!C7387*(1+'Założenia i wyniki'!$E$10/100)^24</f>
        <v>0.45527229999999996</v>
      </c>
      <c r="D7387">
        <f t="shared" si="345"/>
        <v>0.45527229999999996</v>
      </c>
      <c r="E7387">
        <f t="shared" si="346"/>
        <v>0.38268468113207543</v>
      </c>
      <c r="F7387">
        <f t="shared" si="347"/>
        <v>0</v>
      </c>
    </row>
    <row r="7388" spans="1:6" x14ac:dyDescent="0.25">
      <c r="A7388">
        <v>7379</v>
      </c>
      <c r="B7388">
        <f>'Założenia i wyniki'!$E$6*Znorm.Profile!B7388*((100-(24*'Założenia i wyniki'!$E$9))/100)</f>
        <v>1.0339350943396226</v>
      </c>
      <c r="C7388">
        <f>'Założenia i wyniki'!$E$8*Znorm.Profile!C7388*(1+'Założenia i wyniki'!$E$10/100)^24</f>
        <v>0.44949729999999999</v>
      </c>
      <c r="D7388">
        <f t="shared" si="345"/>
        <v>0.44949729999999999</v>
      </c>
      <c r="E7388">
        <f t="shared" si="346"/>
        <v>0.58443779433962262</v>
      </c>
      <c r="F7388">
        <f t="shared" si="347"/>
        <v>0</v>
      </c>
    </row>
    <row r="7389" spans="1:6" x14ac:dyDescent="0.25">
      <c r="A7389">
        <v>7380</v>
      </c>
      <c r="B7389">
        <f>'Założenia i wyniki'!$E$6*Znorm.Profile!B7389*((100-(24*'Założenia i wyniki'!$E$9))/100)</f>
        <v>1.3880830188679245</v>
      </c>
      <c r="C7389">
        <f>'Założenia i wyniki'!$E$8*Znorm.Profile!C7389*(1+'Założenia i wyniki'!$E$10/100)^24</f>
        <v>0.44269820000000004</v>
      </c>
      <c r="D7389">
        <f t="shared" si="345"/>
        <v>0.44269820000000004</v>
      </c>
      <c r="E7389">
        <f t="shared" si="346"/>
        <v>0.94538481886792447</v>
      </c>
      <c r="F7389">
        <f t="shared" si="347"/>
        <v>0</v>
      </c>
    </row>
    <row r="7390" spans="1:6" x14ac:dyDescent="0.25">
      <c r="A7390">
        <v>7381</v>
      </c>
      <c r="B7390">
        <f>'Założenia i wyniki'!$E$6*Znorm.Profile!B7390*((100-(24*'Założenia i wyniki'!$E$9))/100)</f>
        <v>1.1013954716981131</v>
      </c>
      <c r="C7390">
        <f>'Założenia i wyniki'!$E$8*Znorm.Profile!C7390*(1+'Założenia i wyniki'!$E$10/100)^24</f>
        <v>0.44005255000000004</v>
      </c>
      <c r="D7390">
        <f t="shared" si="345"/>
        <v>0.44005255000000004</v>
      </c>
      <c r="E7390">
        <f t="shared" si="346"/>
        <v>0.66134292169811304</v>
      </c>
      <c r="F7390">
        <f t="shared" si="347"/>
        <v>0</v>
      </c>
    </row>
    <row r="7391" spans="1:6" x14ac:dyDescent="0.25">
      <c r="A7391">
        <v>7382</v>
      </c>
      <c r="B7391">
        <f>'Założenia i wyniki'!$E$6*Znorm.Profile!B7391*((100-(24*'Założenia i wyniki'!$E$9))/100)</f>
        <v>0.74719418867924514</v>
      </c>
      <c r="C7391">
        <f>'Założenia i wyniki'!$E$8*Znorm.Profile!C7391*(1+'Założenia i wyniki'!$E$10/100)^24</f>
        <v>0.44912630000000003</v>
      </c>
      <c r="D7391">
        <f t="shared" si="345"/>
        <v>0.44912630000000003</v>
      </c>
      <c r="E7391">
        <f t="shared" si="346"/>
        <v>0.29806788867924511</v>
      </c>
      <c r="F7391">
        <f t="shared" si="347"/>
        <v>0</v>
      </c>
    </row>
    <row r="7392" spans="1:6" x14ac:dyDescent="0.25">
      <c r="A7392">
        <v>7383</v>
      </c>
      <c r="B7392">
        <f>'Założenia i wyniki'!$E$6*Znorm.Profile!B7392*((100-(24*'Założenia i wyniki'!$E$9))/100)</f>
        <v>0.35436135849056599</v>
      </c>
      <c r="C7392">
        <f>'Założenia i wyniki'!$E$8*Znorm.Profile!C7392*(1+'Założenia i wyniki'!$E$10/100)^24</f>
        <v>0.46263315000000005</v>
      </c>
      <c r="D7392">
        <f t="shared" si="345"/>
        <v>0.35436135849056599</v>
      </c>
      <c r="E7392">
        <f t="shared" si="346"/>
        <v>0</v>
      </c>
      <c r="F7392">
        <f t="shared" si="347"/>
        <v>0.10827179150943406</v>
      </c>
    </row>
    <row r="7393" spans="1:6" x14ac:dyDescent="0.25">
      <c r="A7393">
        <v>7384</v>
      </c>
      <c r="B7393">
        <f>'Założenia i wyniki'!$E$6*Znorm.Profile!B7393*((100-(24*'Założenia i wyniki'!$E$9))/100)</f>
        <v>3.169036981132075E-2</v>
      </c>
      <c r="C7393">
        <f>'Założenia i wyniki'!$E$8*Znorm.Profile!C7393*(1+'Założenia i wyniki'!$E$10/100)^24</f>
        <v>0.51734829999999998</v>
      </c>
      <c r="D7393">
        <f t="shared" si="345"/>
        <v>3.169036981132075E-2</v>
      </c>
      <c r="E7393">
        <f t="shared" si="346"/>
        <v>0</v>
      </c>
      <c r="F7393">
        <f t="shared" si="347"/>
        <v>0.48565793018867925</v>
      </c>
    </row>
    <row r="7394" spans="1:6" x14ac:dyDescent="0.25">
      <c r="A7394">
        <v>7385</v>
      </c>
      <c r="B7394">
        <f>'Założenia i wyniki'!$E$6*Znorm.Profile!B7394*((100-(24*'Założenia i wyniki'!$E$9))/100)</f>
        <v>0</v>
      </c>
      <c r="C7394">
        <f>'Założenia i wyniki'!$E$8*Znorm.Profile!C7394*(1+'Założenia i wyniki'!$E$10/100)^24</f>
        <v>0.59858154999999991</v>
      </c>
      <c r="D7394">
        <f t="shared" si="345"/>
        <v>0</v>
      </c>
      <c r="E7394">
        <f t="shared" si="346"/>
        <v>0</v>
      </c>
      <c r="F7394">
        <f t="shared" si="347"/>
        <v>0.59858154999999991</v>
      </c>
    </row>
    <row r="7395" spans="1:6" x14ac:dyDescent="0.25">
      <c r="A7395">
        <v>7386</v>
      </c>
      <c r="B7395">
        <f>'Założenia i wyniki'!$E$6*Znorm.Profile!B7395*((100-(24*'Założenia i wyniki'!$E$9))/100)</f>
        <v>0</v>
      </c>
      <c r="C7395">
        <f>'Założenia i wyniki'!$E$8*Znorm.Profile!C7395*(1+'Założenia i wyniki'!$E$10/100)^24</f>
        <v>0.64466990000000002</v>
      </c>
      <c r="D7395">
        <f t="shared" si="345"/>
        <v>0</v>
      </c>
      <c r="E7395">
        <f t="shared" si="346"/>
        <v>0</v>
      </c>
      <c r="F7395">
        <f t="shared" si="347"/>
        <v>0.64466990000000002</v>
      </c>
    </row>
    <row r="7396" spans="1:6" x14ac:dyDescent="0.25">
      <c r="A7396">
        <v>7387</v>
      </c>
      <c r="B7396">
        <f>'Założenia i wyniki'!$E$6*Znorm.Profile!B7396*((100-(24*'Założenia i wyniki'!$E$9))/100)</f>
        <v>0</v>
      </c>
      <c r="C7396">
        <f>'Założenia i wyniki'!$E$8*Znorm.Profile!C7396*(1+'Założenia i wyniki'!$E$10/100)^24</f>
        <v>0.66090605000000002</v>
      </c>
      <c r="D7396">
        <f t="shared" si="345"/>
        <v>0</v>
      </c>
      <c r="E7396">
        <f t="shared" si="346"/>
        <v>0</v>
      </c>
      <c r="F7396">
        <f t="shared" si="347"/>
        <v>0.66090605000000002</v>
      </c>
    </row>
    <row r="7397" spans="1:6" x14ac:dyDescent="0.25">
      <c r="A7397">
        <v>7388</v>
      </c>
      <c r="B7397">
        <f>'Założenia i wyniki'!$E$6*Znorm.Profile!B7397*((100-(24*'Założenia i wyniki'!$E$9))/100)</f>
        <v>0</v>
      </c>
      <c r="C7397">
        <f>'Założenia i wyniki'!$E$8*Znorm.Profile!C7397*(1+'Założenia i wyniki'!$E$10/100)^24</f>
        <v>0.6414285500000001</v>
      </c>
      <c r="D7397">
        <f t="shared" si="345"/>
        <v>0</v>
      </c>
      <c r="E7397">
        <f t="shared" si="346"/>
        <v>0</v>
      </c>
      <c r="F7397">
        <f t="shared" si="347"/>
        <v>0.6414285500000001</v>
      </c>
    </row>
    <row r="7398" spans="1:6" x14ac:dyDescent="0.25">
      <c r="A7398">
        <v>7389</v>
      </c>
      <c r="B7398">
        <f>'Założenia i wyniki'!$E$6*Znorm.Profile!B7398*((100-(24*'Założenia i wyniki'!$E$9))/100)</f>
        <v>0</v>
      </c>
      <c r="C7398">
        <f>'Założenia i wyniki'!$E$8*Znorm.Profile!C7398*(1+'Założenia i wyniki'!$E$10/100)^24</f>
        <v>0.60487000000000002</v>
      </c>
      <c r="D7398">
        <f t="shared" si="345"/>
        <v>0</v>
      </c>
      <c r="E7398">
        <f t="shared" si="346"/>
        <v>0</v>
      </c>
      <c r="F7398">
        <f t="shared" si="347"/>
        <v>0.60487000000000002</v>
      </c>
    </row>
    <row r="7399" spans="1:6" x14ac:dyDescent="0.25">
      <c r="A7399">
        <v>7390</v>
      </c>
      <c r="B7399">
        <f>'Założenia i wyniki'!$E$6*Znorm.Profile!B7399*((100-(24*'Założenia i wyniki'!$E$9))/100)</f>
        <v>0</v>
      </c>
      <c r="C7399">
        <f>'Założenia i wyniki'!$E$8*Znorm.Profile!C7399*(1+'Założenia i wyniki'!$E$10/100)^24</f>
        <v>0.53707850000000001</v>
      </c>
      <c r="D7399">
        <f t="shared" si="345"/>
        <v>0</v>
      </c>
      <c r="E7399">
        <f t="shared" si="346"/>
        <v>0</v>
      </c>
      <c r="F7399">
        <f t="shared" si="347"/>
        <v>0.53707850000000001</v>
      </c>
    </row>
    <row r="7400" spans="1:6" x14ac:dyDescent="0.25">
      <c r="A7400">
        <v>7391</v>
      </c>
      <c r="B7400">
        <f>'Założenia i wyniki'!$E$6*Znorm.Profile!B7400*((100-(24*'Założenia i wyniki'!$E$9))/100)</f>
        <v>0</v>
      </c>
      <c r="C7400">
        <f>'Założenia i wyniki'!$E$8*Znorm.Profile!C7400*(1+'Założenia i wyniki'!$E$10/100)^24</f>
        <v>0.43967560000000006</v>
      </c>
      <c r="D7400">
        <f t="shared" si="345"/>
        <v>0</v>
      </c>
      <c r="E7400">
        <f t="shared" si="346"/>
        <v>0</v>
      </c>
      <c r="F7400">
        <f t="shared" si="347"/>
        <v>0.43967560000000006</v>
      </c>
    </row>
    <row r="7401" spans="1:6" x14ac:dyDescent="0.25">
      <c r="A7401">
        <v>7392</v>
      </c>
      <c r="B7401">
        <f>'Założenia i wyniki'!$E$6*Znorm.Profile!B7401*((100-(24*'Założenia i wyniki'!$E$9))/100)</f>
        <v>0</v>
      </c>
      <c r="C7401">
        <f>'Założenia i wyniki'!$E$8*Znorm.Profile!C7401*(1+'Założenia i wyniki'!$E$10/100)^24</f>
        <v>0.34751360000000003</v>
      </c>
      <c r="D7401">
        <f t="shared" si="345"/>
        <v>0</v>
      </c>
      <c r="E7401">
        <f t="shared" si="346"/>
        <v>0</v>
      </c>
      <c r="F7401">
        <f t="shared" si="347"/>
        <v>0.34751360000000003</v>
      </c>
    </row>
    <row r="7402" spans="1:6" x14ac:dyDescent="0.25">
      <c r="A7402">
        <v>7393</v>
      </c>
      <c r="B7402">
        <f>'Założenia i wyniki'!$E$6*Znorm.Profile!B7402*((100-(24*'Założenia i wyniki'!$E$9))/100)</f>
        <v>0</v>
      </c>
      <c r="C7402">
        <f>'Założenia i wyniki'!$E$8*Znorm.Profile!C7402*(1+'Założenia i wyniki'!$E$10/100)^24</f>
        <v>0.26489714999999997</v>
      </c>
      <c r="D7402">
        <f t="shared" si="345"/>
        <v>0</v>
      </c>
      <c r="E7402">
        <f t="shared" si="346"/>
        <v>0</v>
      </c>
      <c r="F7402">
        <f t="shared" si="347"/>
        <v>0.26489714999999997</v>
      </c>
    </row>
    <row r="7403" spans="1:6" x14ac:dyDescent="0.25">
      <c r="A7403">
        <v>7394</v>
      </c>
      <c r="B7403">
        <f>'Założenia i wyniki'!$E$6*Znorm.Profile!B7403*((100-(24*'Założenia i wyniki'!$E$9))/100)</f>
        <v>0</v>
      </c>
      <c r="C7403">
        <f>'Założenia i wyniki'!$E$8*Znorm.Profile!C7403*(1+'Założenia i wyniki'!$E$10/100)^24</f>
        <v>0.2306675</v>
      </c>
      <c r="D7403">
        <f t="shared" si="345"/>
        <v>0</v>
      </c>
      <c r="E7403">
        <f t="shared" si="346"/>
        <v>0</v>
      </c>
      <c r="F7403">
        <f t="shared" si="347"/>
        <v>0.2306675</v>
      </c>
    </row>
    <row r="7404" spans="1:6" x14ac:dyDescent="0.25">
      <c r="A7404">
        <v>7395</v>
      </c>
      <c r="B7404">
        <f>'Założenia i wyniki'!$E$6*Znorm.Profile!B7404*((100-(24*'Założenia i wyniki'!$E$9))/100)</f>
        <v>0</v>
      </c>
      <c r="C7404">
        <f>'Założenia i wyniki'!$E$8*Znorm.Profile!C7404*(1+'Założenia i wyniki'!$E$10/100)^24</f>
        <v>0.21910489999999996</v>
      </c>
      <c r="D7404">
        <f t="shared" si="345"/>
        <v>0</v>
      </c>
      <c r="E7404">
        <f t="shared" si="346"/>
        <v>0</v>
      </c>
      <c r="F7404">
        <f t="shared" si="347"/>
        <v>0.21910489999999996</v>
      </c>
    </row>
    <row r="7405" spans="1:6" x14ac:dyDescent="0.25">
      <c r="A7405">
        <v>7396</v>
      </c>
      <c r="B7405">
        <f>'Założenia i wyniki'!$E$6*Znorm.Profile!B7405*((100-(24*'Założenia i wyniki'!$E$9))/100)</f>
        <v>0</v>
      </c>
      <c r="C7405">
        <f>'Założenia i wyniki'!$E$8*Znorm.Profile!C7405*(1+'Założenia i wyniki'!$E$10/100)^24</f>
        <v>0.22085909999999997</v>
      </c>
      <c r="D7405">
        <f t="shared" si="345"/>
        <v>0</v>
      </c>
      <c r="E7405">
        <f t="shared" si="346"/>
        <v>0</v>
      </c>
      <c r="F7405">
        <f t="shared" si="347"/>
        <v>0.22085909999999997</v>
      </c>
    </row>
    <row r="7406" spans="1:6" x14ac:dyDescent="0.25">
      <c r="A7406">
        <v>7397</v>
      </c>
      <c r="B7406">
        <f>'Założenia i wyniki'!$E$6*Znorm.Profile!B7406*((100-(24*'Założenia i wyniki'!$E$9))/100)</f>
        <v>0</v>
      </c>
      <c r="C7406">
        <f>'Założenia i wyniki'!$E$8*Znorm.Profile!C7406*(1+'Założenia i wyniki'!$E$10/100)^24</f>
        <v>0.24518445000000003</v>
      </c>
      <c r="D7406">
        <f t="shared" si="345"/>
        <v>0</v>
      </c>
      <c r="E7406">
        <f t="shared" si="346"/>
        <v>0</v>
      </c>
      <c r="F7406">
        <f t="shared" si="347"/>
        <v>0.24518445000000003</v>
      </c>
    </row>
    <row r="7407" spans="1:6" x14ac:dyDescent="0.25">
      <c r="A7407">
        <v>7398</v>
      </c>
      <c r="B7407">
        <f>'Założenia i wyniki'!$E$6*Znorm.Profile!B7407*((100-(24*'Założenia i wyniki'!$E$9))/100)</f>
        <v>0</v>
      </c>
      <c r="C7407">
        <f>'Założenia i wyniki'!$E$8*Znorm.Profile!C7407*(1+'Założenia i wyniki'!$E$10/100)^24</f>
        <v>0.30588145</v>
      </c>
      <c r="D7407">
        <f t="shared" si="345"/>
        <v>0</v>
      </c>
      <c r="E7407">
        <f t="shared" si="346"/>
        <v>0</v>
      </c>
      <c r="F7407">
        <f t="shared" si="347"/>
        <v>0.30588145</v>
      </c>
    </row>
    <row r="7408" spans="1:6" x14ac:dyDescent="0.25">
      <c r="A7408">
        <v>7399</v>
      </c>
      <c r="B7408">
        <f>'Założenia i wyniki'!$E$6*Znorm.Profile!B7408*((100-(24*'Założenia i wyniki'!$E$9))/100)</f>
        <v>0</v>
      </c>
      <c r="C7408">
        <f>'Założenia i wyniki'!$E$8*Znorm.Profile!C7408*(1+'Założenia i wyniki'!$E$10/100)^24</f>
        <v>0.41049120000000006</v>
      </c>
      <c r="D7408">
        <f t="shared" si="345"/>
        <v>0</v>
      </c>
      <c r="E7408">
        <f t="shared" si="346"/>
        <v>0</v>
      </c>
      <c r="F7408">
        <f t="shared" si="347"/>
        <v>0.41049120000000006</v>
      </c>
    </row>
    <row r="7409" spans="1:6" x14ac:dyDescent="0.25">
      <c r="A7409">
        <v>7400</v>
      </c>
      <c r="B7409">
        <f>'Założenia i wyniki'!$E$6*Znorm.Profile!B7409*((100-(24*'Założenia i wyniki'!$E$9))/100)</f>
        <v>0.10963645283018868</v>
      </c>
      <c r="C7409">
        <f>'Założenia i wyniki'!$E$8*Znorm.Profile!C7409*(1+'Założenia i wyniki'!$E$10/100)^24</f>
        <v>0.47456465000000003</v>
      </c>
      <c r="D7409">
        <f t="shared" si="345"/>
        <v>0.10963645283018868</v>
      </c>
      <c r="E7409">
        <f t="shared" si="346"/>
        <v>0</v>
      </c>
      <c r="F7409">
        <f t="shared" si="347"/>
        <v>0.36492819716981134</v>
      </c>
    </row>
    <row r="7410" spans="1:6" x14ac:dyDescent="0.25">
      <c r="A7410">
        <v>7401</v>
      </c>
      <c r="B7410">
        <f>'Założenia i wyniki'!$E$6*Znorm.Profile!B7410*((100-(24*'Założenia i wyniki'!$E$9))/100)</f>
        <v>0.43054966037735848</v>
      </c>
      <c r="C7410">
        <f>'Założenia i wyniki'!$E$8*Znorm.Profile!C7410*(1+'Założenia i wyniki'!$E$10/100)^24</f>
        <v>0.46896569999999999</v>
      </c>
      <c r="D7410">
        <f t="shared" si="345"/>
        <v>0.43054966037735848</v>
      </c>
      <c r="E7410">
        <f t="shared" si="346"/>
        <v>0</v>
      </c>
      <c r="F7410">
        <f t="shared" si="347"/>
        <v>3.8416039622641507E-2</v>
      </c>
    </row>
    <row r="7411" spans="1:6" x14ac:dyDescent="0.25">
      <c r="A7411">
        <v>7402</v>
      </c>
      <c r="B7411">
        <f>'Założenia i wyniki'!$E$6*Znorm.Profile!B7411*((100-(24*'Założenia i wyniki'!$E$9))/100)</f>
        <v>0.51091516981132068</v>
      </c>
      <c r="C7411">
        <f>'Założenia i wyniki'!$E$8*Znorm.Profile!C7411*(1+'Założenia i wyniki'!$E$10/100)^24</f>
        <v>0.46684504999999998</v>
      </c>
      <c r="D7411">
        <f t="shared" si="345"/>
        <v>0.46684504999999998</v>
      </c>
      <c r="E7411">
        <f t="shared" si="346"/>
        <v>4.4070119811320696E-2</v>
      </c>
      <c r="F7411">
        <f t="shared" si="347"/>
        <v>0</v>
      </c>
    </row>
    <row r="7412" spans="1:6" x14ac:dyDescent="0.25">
      <c r="A7412">
        <v>7403</v>
      </c>
      <c r="B7412">
        <f>'Założenia i wyniki'!$E$6*Znorm.Profile!B7412*((100-(24*'Założenia i wyniki'!$E$9))/100)</f>
        <v>0.69029116981132077</v>
      </c>
      <c r="C7412">
        <f>'Założenia i wyniki'!$E$8*Znorm.Profile!C7412*(1+'Założenia i wyniki'!$E$10/100)^24</f>
        <v>0.44983329999999999</v>
      </c>
      <c r="D7412">
        <f t="shared" si="345"/>
        <v>0.44983329999999999</v>
      </c>
      <c r="E7412">
        <f t="shared" si="346"/>
        <v>0.24045786981132078</v>
      </c>
      <c r="F7412">
        <f t="shared" si="347"/>
        <v>0</v>
      </c>
    </row>
    <row r="7413" spans="1:6" x14ac:dyDescent="0.25">
      <c r="A7413">
        <v>7404</v>
      </c>
      <c r="B7413">
        <f>'Założenia i wyniki'!$E$6*Znorm.Profile!B7413*((100-(24*'Założenia i wyniki'!$E$9))/100)</f>
        <v>0.98133886792452829</v>
      </c>
      <c r="C7413">
        <f>'Założenia i wyniki'!$E$8*Znorm.Profile!C7413*(1+'Założenia i wyniki'!$E$10/100)^24</f>
        <v>0.43625714999999998</v>
      </c>
      <c r="D7413">
        <f t="shared" si="345"/>
        <v>0.43625714999999998</v>
      </c>
      <c r="E7413">
        <f t="shared" si="346"/>
        <v>0.54508171792452831</v>
      </c>
      <c r="F7413">
        <f t="shared" si="347"/>
        <v>0</v>
      </c>
    </row>
    <row r="7414" spans="1:6" x14ac:dyDescent="0.25">
      <c r="A7414">
        <v>7405</v>
      </c>
      <c r="B7414">
        <f>'Założenia i wyniki'!$E$6*Znorm.Profile!B7414*((100-(24*'Założenia i wyniki'!$E$9))/100)</f>
        <v>0.5729024905660377</v>
      </c>
      <c r="C7414">
        <f>'Założenia i wyniki'!$E$8*Znorm.Profile!C7414*(1+'Założenia i wyniki'!$E$10/100)^24</f>
        <v>0.44616004999999997</v>
      </c>
      <c r="D7414">
        <f t="shared" si="345"/>
        <v>0.44616004999999997</v>
      </c>
      <c r="E7414">
        <f t="shared" si="346"/>
        <v>0.12674244056603773</v>
      </c>
      <c r="F7414">
        <f t="shared" si="347"/>
        <v>0</v>
      </c>
    </row>
    <row r="7415" spans="1:6" x14ac:dyDescent="0.25">
      <c r="A7415">
        <v>7406</v>
      </c>
      <c r="B7415">
        <f>'Założenia i wyniki'!$E$6*Znorm.Profile!B7415*((100-(24*'Założenia i wyniki'!$E$9))/100)</f>
        <v>0.19552837735849057</v>
      </c>
      <c r="C7415">
        <f>'Założenia i wyniki'!$E$8*Znorm.Profile!C7415*(1+'Założenia i wyniki'!$E$10/100)^24</f>
        <v>0.45147725</v>
      </c>
      <c r="D7415">
        <f t="shared" si="345"/>
        <v>0.19552837735849057</v>
      </c>
      <c r="E7415">
        <f t="shared" si="346"/>
        <v>0</v>
      </c>
      <c r="F7415">
        <f t="shared" si="347"/>
        <v>0.25594887264150945</v>
      </c>
    </row>
    <row r="7416" spans="1:6" x14ac:dyDescent="0.25">
      <c r="A7416">
        <v>7407</v>
      </c>
      <c r="B7416">
        <f>'Założenia i wyniki'!$E$6*Znorm.Profile!B7416*((100-(24*'Założenia i wyniki'!$E$9))/100)</f>
        <v>7.5953524528301883E-2</v>
      </c>
      <c r="C7416">
        <f>'Założenia i wyniki'!$E$8*Znorm.Profile!C7416*(1+'Założenia i wyniki'!$E$10/100)^24</f>
        <v>0.46552379999999999</v>
      </c>
      <c r="D7416">
        <f t="shared" si="345"/>
        <v>7.5953524528301883E-2</v>
      </c>
      <c r="E7416">
        <f t="shared" si="346"/>
        <v>0</v>
      </c>
      <c r="F7416">
        <f t="shared" si="347"/>
        <v>0.38957027547169809</v>
      </c>
    </row>
    <row r="7417" spans="1:6" x14ac:dyDescent="0.25">
      <c r="A7417">
        <v>7408</v>
      </c>
      <c r="B7417">
        <f>'Założenia i wyniki'!$E$6*Znorm.Profile!B7417*((100-(24*'Założenia i wyniki'!$E$9))/100)</f>
        <v>0</v>
      </c>
      <c r="C7417">
        <f>'Założenia i wyniki'!$E$8*Znorm.Profile!C7417*(1+'Założenia i wyniki'!$E$10/100)^24</f>
        <v>0.50014159999999996</v>
      </c>
      <c r="D7417">
        <f t="shared" si="345"/>
        <v>0</v>
      </c>
      <c r="E7417">
        <f t="shared" si="346"/>
        <v>0</v>
      </c>
      <c r="F7417">
        <f t="shared" si="347"/>
        <v>0.50014159999999996</v>
      </c>
    </row>
    <row r="7418" spans="1:6" x14ac:dyDescent="0.25">
      <c r="A7418">
        <v>7409</v>
      </c>
      <c r="B7418">
        <f>'Założenia i wyniki'!$E$6*Znorm.Profile!B7418*((100-(24*'Założenia i wyniki'!$E$9))/100)</f>
        <v>0</v>
      </c>
      <c r="C7418">
        <f>'Założenia i wyniki'!$E$8*Znorm.Profile!C7418*(1+'Założenia i wyniki'!$E$10/100)^24</f>
        <v>0.58422419999999997</v>
      </c>
      <c r="D7418">
        <f t="shared" si="345"/>
        <v>0</v>
      </c>
      <c r="E7418">
        <f t="shared" si="346"/>
        <v>0</v>
      </c>
      <c r="F7418">
        <f t="shared" si="347"/>
        <v>0.58422419999999997</v>
      </c>
    </row>
    <row r="7419" spans="1:6" x14ac:dyDescent="0.25">
      <c r="A7419">
        <v>7410</v>
      </c>
      <c r="B7419">
        <f>'Założenia i wyniki'!$E$6*Znorm.Profile!B7419*((100-(24*'Założenia i wyniki'!$E$9))/100)</f>
        <v>0</v>
      </c>
      <c r="C7419">
        <f>'Założenia i wyniki'!$E$8*Znorm.Profile!C7419*(1+'Założenia i wyniki'!$E$10/100)^24</f>
        <v>0.63736190000000004</v>
      </c>
      <c r="D7419">
        <f t="shared" si="345"/>
        <v>0</v>
      </c>
      <c r="E7419">
        <f t="shared" si="346"/>
        <v>0</v>
      </c>
      <c r="F7419">
        <f t="shared" si="347"/>
        <v>0.63736190000000004</v>
      </c>
    </row>
    <row r="7420" spans="1:6" x14ac:dyDescent="0.25">
      <c r="A7420">
        <v>7411</v>
      </c>
      <c r="B7420">
        <f>'Założenia i wyniki'!$E$6*Znorm.Profile!B7420*((100-(24*'Założenia i wyniki'!$E$9))/100)</f>
        <v>0</v>
      </c>
      <c r="C7420">
        <f>'Założenia i wyniki'!$E$8*Znorm.Profile!C7420*(1+'Założenia i wyniki'!$E$10/100)^24</f>
        <v>0.63945630000000009</v>
      </c>
      <c r="D7420">
        <f t="shared" si="345"/>
        <v>0</v>
      </c>
      <c r="E7420">
        <f t="shared" si="346"/>
        <v>0</v>
      </c>
      <c r="F7420">
        <f t="shared" si="347"/>
        <v>0.63945630000000009</v>
      </c>
    </row>
    <row r="7421" spans="1:6" x14ac:dyDescent="0.25">
      <c r="A7421">
        <v>7412</v>
      </c>
      <c r="B7421">
        <f>'Założenia i wyniki'!$E$6*Znorm.Profile!B7421*((100-(24*'Założenia i wyniki'!$E$9))/100)</f>
        <v>0</v>
      </c>
      <c r="C7421">
        <f>'Założenia i wyniki'!$E$8*Znorm.Profile!C7421*(1+'Założenia i wyniki'!$E$10/100)^24</f>
        <v>0.63798909999999998</v>
      </c>
      <c r="D7421">
        <f t="shared" si="345"/>
        <v>0</v>
      </c>
      <c r="E7421">
        <f t="shared" si="346"/>
        <v>0</v>
      </c>
      <c r="F7421">
        <f t="shared" si="347"/>
        <v>0.63798909999999998</v>
      </c>
    </row>
    <row r="7422" spans="1:6" x14ac:dyDescent="0.25">
      <c r="A7422">
        <v>7413</v>
      </c>
      <c r="B7422">
        <f>'Założenia i wyniki'!$E$6*Znorm.Profile!B7422*((100-(24*'Założenia i wyniki'!$E$9))/100)</f>
        <v>0</v>
      </c>
      <c r="C7422">
        <f>'Założenia i wyniki'!$E$8*Znorm.Profile!C7422*(1+'Założenia i wyniki'!$E$10/100)^24</f>
        <v>0.59820845</v>
      </c>
      <c r="D7422">
        <f t="shared" si="345"/>
        <v>0</v>
      </c>
      <c r="E7422">
        <f t="shared" si="346"/>
        <v>0</v>
      </c>
      <c r="F7422">
        <f t="shared" si="347"/>
        <v>0.59820845</v>
      </c>
    </row>
    <row r="7423" spans="1:6" x14ac:dyDescent="0.25">
      <c r="A7423">
        <v>7414</v>
      </c>
      <c r="B7423">
        <f>'Założenia i wyniki'!$E$6*Znorm.Profile!B7423*((100-(24*'Założenia i wyniki'!$E$9))/100)</f>
        <v>0</v>
      </c>
      <c r="C7423">
        <f>'Założenia i wyniki'!$E$8*Znorm.Profile!C7423*(1+'Założenia i wyniki'!$E$10/100)^24</f>
        <v>0.52733275000000002</v>
      </c>
      <c r="D7423">
        <f t="shared" si="345"/>
        <v>0</v>
      </c>
      <c r="E7423">
        <f t="shared" si="346"/>
        <v>0</v>
      </c>
      <c r="F7423">
        <f t="shared" si="347"/>
        <v>0.52733275000000002</v>
      </c>
    </row>
    <row r="7424" spans="1:6" x14ac:dyDescent="0.25">
      <c r="A7424">
        <v>7415</v>
      </c>
      <c r="B7424">
        <f>'Założenia i wyniki'!$E$6*Znorm.Profile!B7424*((100-(24*'Założenia i wyniki'!$E$9))/100)</f>
        <v>0</v>
      </c>
      <c r="C7424">
        <f>'Założenia i wyniki'!$E$8*Znorm.Profile!C7424*(1+'Założenia i wyniki'!$E$10/100)^24</f>
        <v>0.43236514999999998</v>
      </c>
      <c r="D7424">
        <f t="shared" si="345"/>
        <v>0</v>
      </c>
      <c r="E7424">
        <f t="shared" si="346"/>
        <v>0</v>
      </c>
      <c r="F7424">
        <f t="shared" si="347"/>
        <v>0.43236514999999998</v>
      </c>
    </row>
    <row r="7425" spans="1:6" x14ac:dyDescent="0.25">
      <c r="A7425">
        <v>7416</v>
      </c>
      <c r="B7425">
        <f>'Założenia i wyniki'!$E$6*Znorm.Profile!B7425*((100-(24*'Założenia i wyniki'!$E$9))/100)</f>
        <v>0</v>
      </c>
      <c r="C7425">
        <f>'Założenia i wyniki'!$E$8*Znorm.Profile!C7425*(1+'Założenia i wyniki'!$E$10/100)^24</f>
        <v>0.34747790000000001</v>
      </c>
      <c r="D7425">
        <f t="shared" si="345"/>
        <v>0</v>
      </c>
      <c r="E7425">
        <f t="shared" si="346"/>
        <v>0</v>
      </c>
      <c r="F7425">
        <f t="shared" si="347"/>
        <v>0.34747790000000001</v>
      </c>
    </row>
    <row r="7426" spans="1:6" x14ac:dyDescent="0.25">
      <c r="A7426">
        <v>7417</v>
      </c>
      <c r="B7426">
        <f>'Założenia i wyniki'!$E$6*Znorm.Profile!B7426*((100-(24*'Założenia i wyniki'!$E$9))/100)</f>
        <v>0</v>
      </c>
      <c r="C7426">
        <f>'Założenia i wyniki'!$E$8*Znorm.Profile!C7426*(1+'Założenia i wyniki'!$E$10/100)^24</f>
        <v>0.26594505000000002</v>
      </c>
      <c r="D7426">
        <f t="shared" si="345"/>
        <v>0</v>
      </c>
      <c r="E7426">
        <f t="shared" si="346"/>
        <v>0</v>
      </c>
      <c r="F7426">
        <f t="shared" si="347"/>
        <v>0.26594505000000002</v>
      </c>
    </row>
    <row r="7427" spans="1:6" x14ac:dyDescent="0.25">
      <c r="A7427">
        <v>7418</v>
      </c>
      <c r="B7427">
        <f>'Założenia i wyniki'!$E$6*Znorm.Profile!B7427*((100-(24*'Założenia i wyniki'!$E$9))/100)</f>
        <v>0</v>
      </c>
      <c r="C7427">
        <f>'Założenia i wyniki'!$E$8*Znorm.Profile!C7427*(1+'Założenia i wyniki'!$E$10/100)^24</f>
        <v>0.23427845000000003</v>
      </c>
      <c r="D7427">
        <f t="shared" si="345"/>
        <v>0</v>
      </c>
      <c r="E7427">
        <f t="shared" si="346"/>
        <v>0</v>
      </c>
      <c r="F7427">
        <f t="shared" si="347"/>
        <v>0.23427845000000003</v>
      </c>
    </row>
    <row r="7428" spans="1:6" x14ac:dyDescent="0.25">
      <c r="A7428">
        <v>7419</v>
      </c>
      <c r="B7428">
        <f>'Założenia i wyniki'!$E$6*Znorm.Profile!B7428*((100-(24*'Założenia i wyniki'!$E$9))/100)</f>
        <v>0</v>
      </c>
      <c r="C7428">
        <f>'Założenia i wyniki'!$E$8*Znorm.Profile!C7428*(1+'Założenia i wyniki'!$E$10/100)^24</f>
        <v>0.21437955000000003</v>
      </c>
      <c r="D7428">
        <f t="shared" si="345"/>
        <v>0</v>
      </c>
      <c r="E7428">
        <f t="shared" si="346"/>
        <v>0</v>
      </c>
      <c r="F7428">
        <f t="shared" si="347"/>
        <v>0.21437955000000003</v>
      </c>
    </row>
    <row r="7429" spans="1:6" x14ac:dyDescent="0.25">
      <c r="A7429">
        <v>7420</v>
      </c>
      <c r="B7429">
        <f>'Założenia i wyniki'!$E$6*Znorm.Profile!B7429*((100-(24*'Założenia i wyniki'!$E$9))/100)</f>
        <v>0</v>
      </c>
      <c r="C7429">
        <f>'Założenia i wyniki'!$E$8*Znorm.Profile!C7429*(1+'Założenia i wyniki'!$E$10/100)^24</f>
        <v>0.21811159999999999</v>
      </c>
      <c r="D7429">
        <f t="shared" si="345"/>
        <v>0</v>
      </c>
      <c r="E7429">
        <f t="shared" si="346"/>
        <v>0</v>
      </c>
      <c r="F7429">
        <f t="shared" si="347"/>
        <v>0.21811159999999999</v>
      </c>
    </row>
    <row r="7430" spans="1:6" x14ac:dyDescent="0.25">
      <c r="A7430">
        <v>7421</v>
      </c>
      <c r="B7430">
        <f>'Założenia i wyniki'!$E$6*Znorm.Profile!B7430*((100-(24*'Założenia i wyniki'!$E$9))/100)</f>
        <v>0</v>
      </c>
      <c r="C7430">
        <f>'Założenia i wyniki'!$E$8*Znorm.Profile!C7430*(1+'Założenia i wyniki'!$E$10/100)^24</f>
        <v>0.24672550000000001</v>
      </c>
      <c r="D7430">
        <f t="shared" si="345"/>
        <v>0</v>
      </c>
      <c r="E7430">
        <f t="shared" si="346"/>
        <v>0</v>
      </c>
      <c r="F7430">
        <f t="shared" si="347"/>
        <v>0.24672550000000001</v>
      </c>
    </row>
    <row r="7431" spans="1:6" x14ac:dyDescent="0.25">
      <c r="A7431">
        <v>7422</v>
      </c>
      <c r="B7431">
        <f>'Założenia i wyniki'!$E$6*Znorm.Profile!B7431*((100-(24*'Założenia i wyniki'!$E$9))/100)</f>
        <v>0</v>
      </c>
      <c r="C7431">
        <f>'Założenia i wyniki'!$E$8*Znorm.Profile!C7431*(1+'Założenia i wyniki'!$E$10/100)^24</f>
        <v>0.30188129999999996</v>
      </c>
      <c r="D7431">
        <f t="shared" si="345"/>
        <v>0</v>
      </c>
      <c r="E7431">
        <f t="shared" si="346"/>
        <v>0</v>
      </c>
      <c r="F7431">
        <f t="shared" si="347"/>
        <v>0.30188129999999996</v>
      </c>
    </row>
    <row r="7432" spans="1:6" x14ac:dyDescent="0.25">
      <c r="A7432">
        <v>7423</v>
      </c>
      <c r="B7432">
        <f>'Założenia i wyniki'!$E$6*Znorm.Profile!B7432*((100-(24*'Założenia i wyniki'!$E$9))/100)</f>
        <v>0</v>
      </c>
      <c r="C7432">
        <f>'Założenia i wyniki'!$E$8*Znorm.Profile!C7432*(1+'Założenia i wyniki'!$E$10/100)^24</f>
        <v>0.39522805000000005</v>
      </c>
      <c r="D7432">
        <f t="shared" si="345"/>
        <v>0</v>
      </c>
      <c r="E7432">
        <f t="shared" si="346"/>
        <v>0</v>
      </c>
      <c r="F7432">
        <f t="shared" si="347"/>
        <v>0.39522805000000005</v>
      </c>
    </row>
    <row r="7433" spans="1:6" x14ac:dyDescent="0.25">
      <c r="A7433">
        <v>7424</v>
      </c>
      <c r="B7433">
        <f>'Założenia i wyniki'!$E$6*Znorm.Profile!B7433*((100-(24*'Założenia i wyniki'!$E$9))/100)</f>
        <v>5.3517041509433962E-2</v>
      </c>
      <c r="C7433">
        <f>'Założenia i wyniki'!$E$8*Znorm.Profile!C7433*(1+'Założenia i wyniki'!$E$10/100)^24</f>
        <v>0.44562839999999998</v>
      </c>
      <c r="D7433">
        <f t="shared" si="345"/>
        <v>5.3517041509433962E-2</v>
      </c>
      <c r="E7433">
        <f t="shared" si="346"/>
        <v>0</v>
      </c>
      <c r="F7433">
        <f t="shared" si="347"/>
        <v>0.392111358490566</v>
      </c>
    </row>
    <row r="7434" spans="1:6" x14ac:dyDescent="0.25">
      <c r="A7434">
        <v>7425</v>
      </c>
      <c r="B7434">
        <f>'Założenia i wyniki'!$E$6*Znorm.Profile!B7434*((100-(24*'Założenia i wyniki'!$E$9))/100)</f>
        <v>0.27994150943396223</v>
      </c>
      <c r="C7434">
        <f>'Założenia i wyniki'!$E$8*Znorm.Profile!C7434*(1+'Założenia i wyniki'!$E$10/100)^24</f>
        <v>0.45365600000000006</v>
      </c>
      <c r="D7434">
        <f t="shared" si="345"/>
        <v>0.27994150943396223</v>
      </c>
      <c r="E7434">
        <f t="shared" si="346"/>
        <v>0</v>
      </c>
      <c r="F7434">
        <f t="shared" si="347"/>
        <v>0.17371449056603783</v>
      </c>
    </row>
    <row r="7435" spans="1:6" x14ac:dyDescent="0.25">
      <c r="A7435">
        <v>7426</v>
      </c>
      <c r="B7435">
        <f>'Założenia i wyniki'!$E$6*Znorm.Profile!B7435*((100-(24*'Założenia i wyniki'!$E$9))/100)</f>
        <v>0.65515841509433959</v>
      </c>
      <c r="C7435">
        <f>'Założenia i wyniki'!$E$8*Znorm.Profile!C7435*(1+'Założenia i wyniki'!$E$10/100)^24</f>
        <v>0.45429335000000004</v>
      </c>
      <c r="D7435">
        <f t="shared" ref="D7435:D7498" si="348">IF(B7435&lt;=C7435,B7435,C7435)</f>
        <v>0.45429335000000004</v>
      </c>
      <c r="E7435">
        <f t="shared" ref="E7435:E7498" si="349">IF(B7435&gt;C7435,B7435-C7435,0)</f>
        <v>0.20086506509433955</v>
      </c>
      <c r="F7435">
        <f t="shared" ref="F7435:F7498" si="350">IF(B7435&lt;C7435,C7435-B7435,0)</f>
        <v>0</v>
      </c>
    </row>
    <row r="7436" spans="1:6" x14ac:dyDescent="0.25">
      <c r="A7436">
        <v>7427</v>
      </c>
      <c r="B7436">
        <f>'Założenia i wyniki'!$E$6*Znorm.Profile!B7436*((100-(24*'Założenia i wyniki'!$E$9))/100)</f>
        <v>1.2537720754716979</v>
      </c>
      <c r="C7436">
        <f>'Założenia i wyniki'!$E$8*Znorm.Profile!C7436*(1+'Założenia i wyniki'!$E$10/100)^24</f>
        <v>0.44916129999999999</v>
      </c>
      <c r="D7436">
        <f t="shared" si="348"/>
        <v>0.44916129999999999</v>
      </c>
      <c r="E7436">
        <f t="shared" si="349"/>
        <v>0.8046107754716979</v>
      </c>
      <c r="F7436">
        <f t="shared" si="350"/>
        <v>0</v>
      </c>
    </row>
    <row r="7437" spans="1:6" x14ac:dyDescent="0.25">
      <c r="A7437">
        <v>7428</v>
      </c>
      <c r="B7437">
        <f>'Założenia i wyniki'!$E$6*Znorm.Profile!B7437*((100-(24*'Założenia i wyniki'!$E$9))/100)</f>
        <v>1.3141433962264149</v>
      </c>
      <c r="C7437">
        <f>'Założenia i wyniki'!$E$8*Znorm.Profile!C7437*(1+'Założenia i wyniki'!$E$10/100)^24</f>
        <v>0.43891119999999995</v>
      </c>
      <c r="D7437">
        <f t="shared" si="348"/>
        <v>0.43891119999999995</v>
      </c>
      <c r="E7437">
        <f t="shared" si="349"/>
        <v>0.8752321962264149</v>
      </c>
      <c r="F7437">
        <f t="shared" si="350"/>
        <v>0</v>
      </c>
    </row>
    <row r="7438" spans="1:6" x14ac:dyDescent="0.25">
      <c r="A7438">
        <v>7429</v>
      </c>
      <c r="B7438">
        <f>'Założenia i wyniki'!$E$6*Znorm.Profile!B7438*((100-(24*'Założenia i wyniki'!$E$9))/100)</f>
        <v>1.4090452830188678</v>
      </c>
      <c r="C7438">
        <f>'Założenia i wyniki'!$E$8*Znorm.Profile!C7438*(1+'Założenia i wyniki'!$E$10/100)^24</f>
        <v>0.43563135000000003</v>
      </c>
      <c r="D7438">
        <f t="shared" si="348"/>
        <v>0.43563135000000003</v>
      </c>
      <c r="E7438">
        <f t="shared" si="349"/>
        <v>0.97341393301886781</v>
      </c>
      <c r="F7438">
        <f t="shared" si="350"/>
        <v>0</v>
      </c>
    </row>
    <row r="7439" spans="1:6" x14ac:dyDescent="0.25">
      <c r="A7439">
        <v>7430</v>
      </c>
      <c r="B7439">
        <f>'Założenia i wyniki'!$E$6*Znorm.Profile!B7439*((100-(24*'Założenia i wyniki'!$E$9))/100)</f>
        <v>1.0201381132075471</v>
      </c>
      <c r="C7439">
        <f>'Założenia i wyniki'!$E$8*Znorm.Profile!C7439*(1+'Założenia i wyniki'!$E$10/100)^24</f>
        <v>0.44658704999999999</v>
      </c>
      <c r="D7439">
        <f t="shared" si="348"/>
        <v>0.44658704999999999</v>
      </c>
      <c r="E7439">
        <f t="shared" si="349"/>
        <v>0.57355106320754712</v>
      </c>
      <c r="F7439">
        <f t="shared" si="350"/>
        <v>0</v>
      </c>
    </row>
    <row r="7440" spans="1:6" x14ac:dyDescent="0.25">
      <c r="A7440">
        <v>7431</v>
      </c>
      <c r="B7440">
        <f>'Założenia i wyniki'!$E$6*Znorm.Profile!B7440*((100-(24*'Założenia i wyniki'!$E$9))/100)</f>
        <v>0.66302498113207531</v>
      </c>
      <c r="C7440">
        <f>'Założenia i wyniki'!$E$8*Znorm.Profile!C7440*(1+'Założenia i wyniki'!$E$10/100)^24</f>
        <v>0.45260845</v>
      </c>
      <c r="D7440">
        <f t="shared" si="348"/>
        <v>0.45260845</v>
      </c>
      <c r="E7440">
        <f t="shared" si="349"/>
        <v>0.21041653113207531</v>
      </c>
      <c r="F7440">
        <f t="shared" si="350"/>
        <v>0</v>
      </c>
    </row>
    <row r="7441" spans="1:6" x14ac:dyDescent="0.25">
      <c r="A7441">
        <v>7432</v>
      </c>
      <c r="B7441">
        <f>'Założenia i wyniki'!$E$6*Znorm.Profile!B7441*((100-(24*'Założenia i wyniki'!$E$9))/100)</f>
        <v>7.1075033962264153E-2</v>
      </c>
      <c r="C7441">
        <f>'Założenia i wyniki'!$E$8*Znorm.Profile!C7441*(1+'Założenia i wyniki'!$E$10/100)^24</f>
        <v>0.48870324999999992</v>
      </c>
      <c r="D7441">
        <f t="shared" si="348"/>
        <v>7.1075033962264153E-2</v>
      </c>
      <c r="E7441">
        <f t="shared" si="349"/>
        <v>0</v>
      </c>
      <c r="F7441">
        <f t="shared" si="350"/>
        <v>0.41762821603773576</v>
      </c>
    </row>
    <row r="7442" spans="1:6" x14ac:dyDescent="0.25">
      <c r="A7442">
        <v>7433</v>
      </c>
      <c r="B7442">
        <f>'Założenia i wyniki'!$E$6*Znorm.Profile!B7442*((100-(24*'Założenia i wyniki'!$E$9))/100)</f>
        <v>0</v>
      </c>
      <c r="C7442">
        <f>'Założenia i wyniki'!$E$8*Znorm.Profile!C7442*(1+'Założenia i wyniki'!$E$10/100)^24</f>
        <v>0.56826595000000002</v>
      </c>
      <c r="D7442">
        <f t="shared" si="348"/>
        <v>0</v>
      </c>
      <c r="E7442">
        <f t="shared" si="349"/>
        <v>0</v>
      </c>
      <c r="F7442">
        <f t="shared" si="350"/>
        <v>0.56826595000000002</v>
      </c>
    </row>
    <row r="7443" spans="1:6" x14ac:dyDescent="0.25">
      <c r="A7443">
        <v>7434</v>
      </c>
      <c r="B7443">
        <f>'Założenia i wyniki'!$E$6*Znorm.Profile!B7443*((100-(24*'Założenia i wyniki'!$E$9))/100)</f>
        <v>0</v>
      </c>
      <c r="C7443">
        <f>'Założenia i wyniki'!$E$8*Znorm.Profile!C7443*(1+'Założenia i wyniki'!$E$10/100)^24</f>
        <v>0.62100604999999998</v>
      </c>
      <c r="D7443">
        <f t="shared" si="348"/>
        <v>0</v>
      </c>
      <c r="E7443">
        <f t="shared" si="349"/>
        <v>0</v>
      </c>
      <c r="F7443">
        <f t="shared" si="350"/>
        <v>0.62100604999999998</v>
      </c>
    </row>
    <row r="7444" spans="1:6" x14ac:dyDescent="0.25">
      <c r="A7444">
        <v>7435</v>
      </c>
      <c r="B7444">
        <f>'Założenia i wyniki'!$E$6*Znorm.Profile!B7444*((100-(24*'Założenia i wyniki'!$E$9))/100)</f>
        <v>0</v>
      </c>
      <c r="C7444">
        <f>'Założenia i wyniki'!$E$8*Znorm.Profile!C7444*(1+'Założenia i wyniki'!$E$10/100)^24</f>
        <v>0.62625289999999989</v>
      </c>
      <c r="D7444">
        <f t="shared" si="348"/>
        <v>0</v>
      </c>
      <c r="E7444">
        <f t="shared" si="349"/>
        <v>0</v>
      </c>
      <c r="F7444">
        <f t="shared" si="350"/>
        <v>0.62625289999999989</v>
      </c>
    </row>
    <row r="7445" spans="1:6" x14ac:dyDescent="0.25">
      <c r="A7445">
        <v>7436</v>
      </c>
      <c r="B7445">
        <f>'Założenia i wyniki'!$E$6*Znorm.Profile!B7445*((100-(24*'Założenia i wyniki'!$E$9))/100)</f>
        <v>0</v>
      </c>
      <c r="C7445">
        <f>'Założenia i wyniki'!$E$8*Znorm.Profile!C7445*(1+'Założenia i wyniki'!$E$10/100)^24</f>
        <v>0.61036465000000006</v>
      </c>
      <c r="D7445">
        <f t="shared" si="348"/>
        <v>0</v>
      </c>
      <c r="E7445">
        <f t="shared" si="349"/>
        <v>0</v>
      </c>
      <c r="F7445">
        <f t="shared" si="350"/>
        <v>0.61036465000000006</v>
      </c>
    </row>
    <row r="7446" spans="1:6" x14ac:dyDescent="0.25">
      <c r="A7446">
        <v>7437</v>
      </c>
      <c r="B7446">
        <f>'Założenia i wyniki'!$E$6*Znorm.Profile!B7446*((100-(24*'Założenia i wyniki'!$E$9))/100)</f>
        <v>0</v>
      </c>
      <c r="C7446">
        <f>'Założenia i wyniki'!$E$8*Znorm.Profile!C7446*(1+'Założenia i wyniki'!$E$10/100)^24</f>
        <v>0.56133945000000007</v>
      </c>
      <c r="D7446">
        <f t="shared" si="348"/>
        <v>0</v>
      </c>
      <c r="E7446">
        <f t="shared" si="349"/>
        <v>0</v>
      </c>
      <c r="F7446">
        <f t="shared" si="350"/>
        <v>0.56133945000000007</v>
      </c>
    </row>
    <row r="7447" spans="1:6" x14ac:dyDescent="0.25">
      <c r="A7447">
        <v>7438</v>
      </c>
      <c r="B7447">
        <f>'Założenia i wyniki'!$E$6*Znorm.Profile!B7447*((100-(24*'Założenia i wyniki'!$E$9))/100)</f>
        <v>0</v>
      </c>
      <c r="C7447">
        <f>'Założenia i wyniki'!$E$8*Znorm.Profile!C7447*(1+'Założenia i wyniki'!$E$10/100)^24</f>
        <v>0.50971200000000005</v>
      </c>
      <c r="D7447">
        <f t="shared" si="348"/>
        <v>0</v>
      </c>
      <c r="E7447">
        <f t="shared" si="349"/>
        <v>0</v>
      </c>
      <c r="F7447">
        <f t="shared" si="350"/>
        <v>0.50971200000000005</v>
      </c>
    </row>
    <row r="7448" spans="1:6" x14ac:dyDescent="0.25">
      <c r="A7448">
        <v>7439</v>
      </c>
      <c r="B7448">
        <f>'Założenia i wyniki'!$E$6*Znorm.Profile!B7448*((100-(24*'Założenia i wyniki'!$E$9))/100)</f>
        <v>0</v>
      </c>
      <c r="C7448">
        <f>'Założenia i wyniki'!$E$8*Znorm.Profile!C7448*(1+'Założenia i wyniki'!$E$10/100)^24</f>
        <v>0.42373379999999999</v>
      </c>
      <c r="D7448">
        <f t="shared" si="348"/>
        <v>0</v>
      </c>
      <c r="E7448">
        <f t="shared" si="349"/>
        <v>0</v>
      </c>
      <c r="F7448">
        <f t="shared" si="350"/>
        <v>0.42373379999999999</v>
      </c>
    </row>
    <row r="7449" spans="1:6" x14ac:dyDescent="0.25">
      <c r="A7449">
        <v>7440</v>
      </c>
      <c r="B7449">
        <f>'Założenia i wyniki'!$E$6*Znorm.Profile!B7449*((100-(24*'Założenia i wyniki'!$E$9))/100)</f>
        <v>0</v>
      </c>
      <c r="C7449">
        <f>'Założenia i wyniki'!$E$8*Znorm.Profile!C7449*(1+'Założenia i wyniki'!$E$10/100)^24</f>
        <v>0.35196629999999995</v>
      </c>
      <c r="D7449">
        <f t="shared" si="348"/>
        <v>0</v>
      </c>
      <c r="E7449">
        <f t="shared" si="349"/>
        <v>0</v>
      </c>
      <c r="F7449">
        <f t="shared" si="350"/>
        <v>0.35196629999999995</v>
      </c>
    </row>
    <row r="7450" spans="1:6" x14ac:dyDescent="0.25">
      <c r="A7450">
        <v>7441</v>
      </c>
      <c r="B7450">
        <f>'Założenia i wyniki'!$E$6*Znorm.Profile!B7450*((100-(24*'Założenia i wyniki'!$E$9))/100)</f>
        <v>0</v>
      </c>
      <c r="C7450">
        <f>'Założenia i wyniki'!$E$8*Znorm.Profile!C7450*(1+'Założenia i wyniki'!$E$10/100)^24</f>
        <v>0.27368284999999998</v>
      </c>
      <c r="D7450">
        <f t="shared" si="348"/>
        <v>0</v>
      </c>
      <c r="E7450">
        <f t="shared" si="349"/>
        <v>0</v>
      </c>
      <c r="F7450">
        <f t="shared" si="350"/>
        <v>0.27368284999999998</v>
      </c>
    </row>
    <row r="7451" spans="1:6" x14ac:dyDescent="0.25">
      <c r="A7451">
        <v>7442</v>
      </c>
      <c r="B7451">
        <f>'Założenia i wyniki'!$E$6*Znorm.Profile!B7451*((100-(24*'Założenia i wyniki'!$E$9))/100)</f>
        <v>0</v>
      </c>
      <c r="C7451">
        <f>'Założenia i wyniki'!$E$8*Znorm.Profile!C7451*(1+'Założenia i wyniki'!$E$10/100)^24</f>
        <v>0.24126199999999998</v>
      </c>
      <c r="D7451">
        <f t="shared" si="348"/>
        <v>0</v>
      </c>
      <c r="E7451">
        <f t="shared" si="349"/>
        <v>0</v>
      </c>
      <c r="F7451">
        <f t="shared" si="350"/>
        <v>0.24126199999999998</v>
      </c>
    </row>
    <row r="7452" spans="1:6" x14ac:dyDescent="0.25">
      <c r="A7452">
        <v>7443</v>
      </c>
      <c r="B7452">
        <f>'Założenia i wyniki'!$E$6*Znorm.Profile!B7452*((100-(24*'Założenia i wyniki'!$E$9))/100)</f>
        <v>0</v>
      </c>
      <c r="C7452">
        <f>'Założenia i wyniki'!$E$8*Znorm.Profile!C7452*(1+'Założenia i wyniki'!$E$10/100)^24</f>
        <v>0.22206694999999999</v>
      </c>
      <c r="D7452">
        <f t="shared" si="348"/>
        <v>0</v>
      </c>
      <c r="E7452">
        <f t="shared" si="349"/>
        <v>0</v>
      </c>
      <c r="F7452">
        <f t="shared" si="350"/>
        <v>0.22206694999999999</v>
      </c>
    </row>
    <row r="7453" spans="1:6" x14ac:dyDescent="0.25">
      <c r="A7453">
        <v>7444</v>
      </c>
      <c r="B7453">
        <f>'Założenia i wyniki'!$E$6*Znorm.Profile!B7453*((100-(24*'Założenia i wyniki'!$E$9))/100)</f>
        <v>0</v>
      </c>
      <c r="C7453">
        <f>'Założenia i wyniki'!$E$8*Znorm.Profile!C7453*(1+'Założenia i wyniki'!$E$10/100)^24</f>
        <v>0.21830585</v>
      </c>
      <c r="D7453">
        <f t="shared" si="348"/>
        <v>0</v>
      </c>
      <c r="E7453">
        <f t="shared" si="349"/>
        <v>0</v>
      </c>
      <c r="F7453">
        <f t="shared" si="350"/>
        <v>0.21830585</v>
      </c>
    </row>
    <row r="7454" spans="1:6" x14ac:dyDescent="0.25">
      <c r="A7454">
        <v>7445</v>
      </c>
      <c r="B7454">
        <f>'Założenia i wyniki'!$E$6*Znorm.Profile!B7454*((100-(24*'Założenia i wyniki'!$E$9))/100)</f>
        <v>0</v>
      </c>
      <c r="C7454">
        <f>'Założenia i wyniki'!$E$8*Znorm.Profile!C7454*(1+'Założenia i wyniki'!$E$10/100)^24</f>
        <v>0.23106370000000001</v>
      </c>
      <c r="D7454">
        <f t="shared" si="348"/>
        <v>0</v>
      </c>
      <c r="E7454">
        <f t="shared" si="349"/>
        <v>0</v>
      </c>
      <c r="F7454">
        <f t="shared" si="350"/>
        <v>0.23106370000000001</v>
      </c>
    </row>
    <row r="7455" spans="1:6" x14ac:dyDescent="0.25">
      <c r="A7455">
        <v>7446</v>
      </c>
      <c r="B7455">
        <f>'Założenia i wyniki'!$E$6*Znorm.Profile!B7455*((100-(24*'Założenia i wyniki'!$E$9))/100)</f>
        <v>0</v>
      </c>
      <c r="C7455">
        <f>'Założenia i wyniki'!$E$8*Znorm.Profile!C7455*(1+'Założenia i wyniki'!$E$10/100)^24</f>
        <v>0.26458774999999995</v>
      </c>
      <c r="D7455">
        <f t="shared" si="348"/>
        <v>0</v>
      </c>
      <c r="E7455">
        <f t="shared" si="349"/>
        <v>0</v>
      </c>
      <c r="F7455">
        <f t="shared" si="350"/>
        <v>0.26458774999999995</v>
      </c>
    </row>
    <row r="7456" spans="1:6" x14ac:dyDescent="0.25">
      <c r="A7456">
        <v>7447</v>
      </c>
      <c r="B7456">
        <f>'Założenia i wyniki'!$E$6*Znorm.Profile!B7456*((100-(24*'Założenia i wyniki'!$E$9))/100)</f>
        <v>0</v>
      </c>
      <c r="C7456">
        <f>'Założenia i wyniki'!$E$8*Znorm.Profile!C7456*(1+'Założenia i wyniki'!$E$10/100)^24</f>
        <v>0.32120549999999998</v>
      </c>
      <c r="D7456">
        <f t="shared" si="348"/>
        <v>0</v>
      </c>
      <c r="E7456">
        <f t="shared" si="349"/>
        <v>0</v>
      </c>
      <c r="F7456">
        <f t="shared" si="350"/>
        <v>0.32120549999999998</v>
      </c>
    </row>
    <row r="7457" spans="1:6" x14ac:dyDescent="0.25">
      <c r="A7457">
        <v>7448</v>
      </c>
      <c r="B7457">
        <f>'Założenia i wyniki'!$E$6*Znorm.Profile!B7457*((100-(24*'Założenia i wyniki'!$E$9))/100)</f>
        <v>6.2831909433962259E-3</v>
      </c>
      <c r="C7457">
        <f>'Założenia i wyniki'!$E$8*Znorm.Profile!C7457*(1+'Założenia i wyniki'!$E$10/100)^24</f>
        <v>0.39505200000000001</v>
      </c>
      <c r="D7457">
        <f t="shared" si="348"/>
        <v>6.2831909433962259E-3</v>
      </c>
      <c r="E7457">
        <f t="shared" si="349"/>
        <v>0</v>
      </c>
      <c r="F7457">
        <f t="shared" si="350"/>
        <v>0.38876880905660377</v>
      </c>
    </row>
    <row r="7458" spans="1:6" x14ac:dyDescent="0.25">
      <c r="A7458">
        <v>7449</v>
      </c>
      <c r="B7458">
        <f>'Założenia i wyniki'!$E$6*Znorm.Profile!B7458*((100-(24*'Założenia i wyniki'!$E$9))/100)</f>
        <v>9.8179622641509437E-2</v>
      </c>
      <c r="C7458">
        <f>'Założenia i wyniki'!$E$8*Znorm.Profile!C7458*(1+'Założenia i wyniki'!$E$10/100)^24</f>
        <v>0.48570865000000002</v>
      </c>
      <c r="D7458">
        <f t="shared" si="348"/>
        <v>9.8179622641509437E-2</v>
      </c>
      <c r="E7458">
        <f t="shared" si="349"/>
        <v>0</v>
      </c>
      <c r="F7458">
        <f t="shared" si="350"/>
        <v>0.3875290273584906</v>
      </c>
    </row>
    <row r="7459" spans="1:6" x14ac:dyDescent="0.25">
      <c r="A7459">
        <v>7450</v>
      </c>
      <c r="B7459">
        <f>'Założenia i wyniki'!$E$6*Znorm.Profile!B7459*((100-(24*'Założenia i wyniki'!$E$9))/100)</f>
        <v>0.16554852830188679</v>
      </c>
      <c r="C7459">
        <f>'Założenia i wyniki'!$E$8*Znorm.Profile!C7459*(1+'Założenia i wyniki'!$E$10/100)^24</f>
        <v>0.48392784999999999</v>
      </c>
      <c r="D7459">
        <f t="shared" si="348"/>
        <v>0.16554852830188679</v>
      </c>
      <c r="E7459">
        <f t="shared" si="349"/>
        <v>0</v>
      </c>
      <c r="F7459">
        <f t="shared" si="350"/>
        <v>0.31837932169811323</v>
      </c>
    </row>
    <row r="7460" spans="1:6" x14ac:dyDescent="0.25">
      <c r="A7460">
        <v>7451</v>
      </c>
      <c r="B7460">
        <f>'Założenia i wyniki'!$E$6*Znorm.Profile!B7460*((100-(24*'Założenia i wyniki'!$E$9))/100)</f>
        <v>0.11366120754716982</v>
      </c>
      <c r="C7460">
        <f>'Założenia i wyniki'!$E$8*Znorm.Profile!C7460*(1+'Założenia i wyniki'!$E$10/100)^24</f>
        <v>0.49808885000000003</v>
      </c>
      <c r="D7460">
        <f t="shared" si="348"/>
        <v>0.11366120754716982</v>
      </c>
      <c r="E7460">
        <f t="shared" si="349"/>
        <v>0</v>
      </c>
      <c r="F7460">
        <f t="shared" si="350"/>
        <v>0.38442764245283023</v>
      </c>
    </row>
    <row r="7461" spans="1:6" x14ac:dyDescent="0.25">
      <c r="A7461">
        <v>7452</v>
      </c>
      <c r="B7461">
        <f>'Założenia i wyniki'!$E$6*Znorm.Profile!B7461*((100-(24*'Założenia i wyniki'!$E$9))/100)</f>
        <v>0.18165516981132077</v>
      </c>
      <c r="C7461">
        <f>'Założenia i wyniki'!$E$8*Znorm.Profile!C7461*(1+'Założenia i wyniki'!$E$10/100)^24</f>
        <v>0.50181739999999997</v>
      </c>
      <c r="D7461">
        <f t="shared" si="348"/>
        <v>0.18165516981132077</v>
      </c>
      <c r="E7461">
        <f t="shared" si="349"/>
        <v>0</v>
      </c>
      <c r="F7461">
        <f t="shared" si="350"/>
        <v>0.32016223018867918</v>
      </c>
    </row>
    <row r="7462" spans="1:6" x14ac:dyDescent="0.25">
      <c r="A7462">
        <v>7453</v>
      </c>
      <c r="B7462">
        <f>'Założenia i wyniki'!$E$6*Znorm.Profile!B7462*((100-(24*'Założenia i wyniki'!$E$9))/100)</f>
        <v>0.13337335849056603</v>
      </c>
      <c r="C7462">
        <f>'Założenia i wyniki'!$E$8*Znorm.Profile!C7462*(1+'Założenia i wyniki'!$E$10/100)^24</f>
        <v>0.50891434999999996</v>
      </c>
      <c r="D7462">
        <f t="shared" si="348"/>
        <v>0.13337335849056603</v>
      </c>
      <c r="E7462">
        <f t="shared" si="349"/>
        <v>0</v>
      </c>
      <c r="F7462">
        <f t="shared" si="350"/>
        <v>0.37554099150943393</v>
      </c>
    </row>
    <row r="7463" spans="1:6" x14ac:dyDescent="0.25">
      <c r="A7463">
        <v>7454</v>
      </c>
      <c r="B7463">
        <f>'Założenia i wyniki'!$E$6*Znorm.Profile!B7463*((100-(24*'Założenia i wyniki'!$E$9))/100)</f>
        <v>8.3300226415094339E-2</v>
      </c>
      <c r="C7463">
        <f>'Założenia i wyniki'!$E$8*Znorm.Profile!C7463*(1+'Założenia i wyniki'!$E$10/100)^24</f>
        <v>0.5228482000000001</v>
      </c>
      <c r="D7463">
        <f t="shared" si="348"/>
        <v>8.3300226415094339E-2</v>
      </c>
      <c r="E7463">
        <f t="shared" si="349"/>
        <v>0</v>
      </c>
      <c r="F7463">
        <f t="shared" si="350"/>
        <v>0.43954797358490577</v>
      </c>
    </row>
    <row r="7464" spans="1:6" x14ac:dyDescent="0.25">
      <c r="A7464">
        <v>7455</v>
      </c>
      <c r="B7464">
        <f>'Założenia i wyniki'!$E$6*Znorm.Profile!B7464*((100-(24*'Założenia i wyniki'!$E$9))/100)</f>
        <v>3.8089577358490563E-2</v>
      </c>
      <c r="C7464">
        <f>'Założenia i wyniki'!$E$8*Znorm.Profile!C7464*(1+'Założenia i wyniki'!$E$10/100)^24</f>
        <v>0.5250378</v>
      </c>
      <c r="D7464">
        <f t="shared" si="348"/>
        <v>3.8089577358490563E-2</v>
      </c>
      <c r="E7464">
        <f t="shared" si="349"/>
        <v>0</v>
      </c>
      <c r="F7464">
        <f t="shared" si="350"/>
        <v>0.48694822264150944</v>
      </c>
    </row>
    <row r="7465" spans="1:6" x14ac:dyDescent="0.25">
      <c r="A7465">
        <v>7456</v>
      </c>
      <c r="B7465">
        <f>'Założenia i wyniki'!$E$6*Znorm.Profile!B7465*((100-(24*'Założenia i wyniki'!$E$9))/100)</f>
        <v>0</v>
      </c>
      <c r="C7465">
        <f>'Założenia i wyniki'!$E$8*Znorm.Profile!C7465*(1+'Założenia i wyniki'!$E$10/100)^24</f>
        <v>0.57109080000000001</v>
      </c>
      <c r="D7465">
        <f t="shared" si="348"/>
        <v>0</v>
      </c>
      <c r="E7465">
        <f t="shared" si="349"/>
        <v>0</v>
      </c>
      <c r="F7465">
        <f t="shared" si="350"/>
        <v>0.57109080000000001</v>
      </c>
    </row>
    <row r="7466" spans="1:6" x14ac:dyDescent="0.25">
      <c r="A7466">
        <v>7457</v>
      </c>
      <c r="B7466">
        <f>'Założenia i wyniki'!$E$6*Znorm.Profile!B7466*((100-(24*'Założenia i wyniki'!$E$9))/100)</f>
        <v>0</v>
      </c>
      <c r="C7466">
        <f>'Założenia i wyniki'!$E$8*Znorm.Profile!C7466*(1+'Założenia i wyniki'!$E$10/100)^24</f>
        <v>0.6242453</v>
      </c>
      <c r="D7466">
        <f t="shared" si="348"/>
        <v>0</v>
      </c>
      <c r="E7466">
        <f t="shared" si="349"/>
        <v>0</v>
      </c>
      <c r="F7466">
        <f t="shared" si="350"/>
        <v>0.6242453</v>
      </c>
    </row>
    <row r="7467" spans="1:6" x14ac:dyDescent="0.25">
      <c r="A7467">
        <v>7458</v>
      </c>
      <c r="B7467">
        <f>'Założenia i wyniki'!$E$6*Znorm.Profile!B7467*((100-(24*'Założenia i wyniki'!$E$9))/100)</f>
        <v>0</v>
      </c>
      <c r="C7467">
        <f>'Założenia i wyniki'!$E$8*Znorm.Profile!C7467*(1+'Założenia i wyniki'!$E$10/100)^24</f>
        <v>0.63574874999999997</v>
      </c>
      <c r="D7467">
        <f t="shared" si="348"/>
        <v>0</v>
      </c>
      <c r="E7467">
        <f t="shared" si="349"/>
        <v>0</v>
      </c>
      <c r="F7467">
        <f t="shared" si="350"/>
        <v>0.63574874999999997</v>
      </c>
    </row>
    <row r="7468" spans="1:6" x14ac:dyDescent="0.25">
      <c r="A7468">
        <v>7459</v>
      </c>
      <c r="B7468">
        <f>'Założenia i wyniki'!$E$6*Znorm.Profile!B7468*((100-(24*'Założenia i wyniki'!$E$9))/100)</f>
        <v>0</v>
      </c>
      <c r="C7468">
        <f>'Założenia i wyniki'!$E$8*Znorm.Profile!C7468*(1+'Założenia i wyniki'!$E$10/100)^24</f>
        <v>0.6233867500000001</v>
      </c>
      <c r="D7468">
        <f t="shared" si="348"/>
        <v>0</v>
      </c>
      <c r="E7468">
        <f t="shared" si="349"/>
        <v>0</v>
      </c>
      <c r="F7468">
        <f t="shared" si="350"/>
        <v>0.6233867500000001</v>
      </c>
    </row>
    <row r="7469" spans="1:6" x14ac:dyDescent="0.25">
      <c r="A7469">
        <v>7460</v>
      </c>
      <c r="B7469">
        <f>'Założenia i wyniki'!$E$6*Znorm.Profile!B7469*((100-(24*'Założenia i wyniki'!$E$9))/100)</f>
        <v>0</v>
      </c>
      <c r="C7469">
        <f>'Założenia i wyniki'!$E$8*Znorm.Profile!C7469*(1+'Założenia i wyniki'!$E$10/100)^24</f>
        <v>0.60401039999999995</v>
      </c>
      <c r="D7469">
        <f t="shared" si="348"/>
        <v>0</v>
      </c>
      <c r="E7469">
        <f t="shared" si="349"/>
        <v>0</v>
      </c>
      <c r="F7469">
        <f t="shared" si="350"/>
        <v>0.60401039999999995</v>
      </c>
    </row>
    <row r="7470" spans="1:6" x14ac:dyDescent="0.25">
      <c r="A7470">
        <v>7461</v>
      </c>
      <c r="B7470">
        <f>'Założenia i wyniki'!$E$6*Znorm.Profile!B7470*((100-(24*'Założenia i wyniki'!$E$9))/100)</f>
        <v>0</v>
      </c>
      <c r="C7470">
        <f>'Założenia i wyniki'!$E$8*Znorm.Profile!C7470*(1+'Założenia i wyniki'!$E$10/100)^24</f>
        <v>0.55746180000000001</v>
      </c>
      <c r="D7470">
        <f t="shared" si="348"/>
        <v>0</v>
      </c>
      <c r="E7470">
        <f t="shared" si="349"/>
        <v>0</v>
      </c>
      <c r="F7470">
        <f t="shared" si="350"/>
        <v>0.55746180000000001</v>
      </c>
    </row>
    <row r="7471" spans="1:6" x14ac:dyDescent="0.25">
      <c r="A7471">
        <v>7462</v>
      </c>
      <c r="B7471">
        <f>'Założenia i wyniki'!$E$6*Znorm.Profile!B7471*((100-(24*'Założenia i wyniki'!$E$9))/100)</f>
        <v>0</v>
      </c>
      <c r="C7471">
        <f>'Założenia i wyniki'!$E$8*Znorm.Profile!C7471*(1+'Założenia i wyniki'!$E$10/100)^24</f>
        <v>0.49457939999999995</v>
      </c>
      <c r="D7471">
        <f t="shared" si="348"/>
        <v>0</v>
      </c>
      <c r="E7471">
        <f t="shared" si="349"/>
        <v>0</v>
      </c>
      <c r="F7471">
        <f t="shared" si="350"/>
        <v>0.49457939999999995</v>
      </c>
    </row>
    <row r="7472" spans="1:6" x14ac:dyDescent="0.25">
      <c r="A7472">
        <v>7463</v>
      </c>
      <c r="B7472">
        <f>'Założenia i wyniki'!$E$6*Znorm.Profile!B7472*((100-(24*'Założenia i wyniki'!$E$9))/100)</f>
        <v>0</v>
      </c>
      <c r="C7472">
        <f>'Założenia i wyniki'!$E$8*Znorm.Profile!C7472*(1+'Założenia i wyniki'!$E$10/100)^24</f>
        <v>0.42896980000000001</v>
      </c>
      <c r="D7472">
        <f t="shared" si="348"/>
        <v>0</v>
      </c>
      <c r="E7472">
        <f t="shared" si="349"/>
        <v>0</v>
      </c>
      <c r="F7472">
        <f t="shared" si="350"/>
        <v>0.42896980000000001</v>
      </c>
    </row>
    <row r="7473" spans="1:6" x14ac:dyDescent="0.25">
      <c r="A7473">
        <v>7464</v>
      </c>
      <c r="B7473">
        <f>'Założenia i wyniki'!$E$6*Znorm.Profile!B7473*((100-(24*'Założenia i wyniki'!$E$9))/100)</f>
        <v>0</v>
      </c>
      <c r="C7473">
        <f>'Założenia i wyniki'!$E$8*Znorm.Profile!C7473*(1+'Założenia i wyniki'!$E$10/100)^24</f>
        <v>0.36654239999999999</v>
      </c>
      <c r="D7473">
        <f t="shared" si="348"/>
        <v>0</v>
      </c>
      <c r="E7473">
        <f t="shared" si="349"/>
        <v>0</v>
      </c>
      <c r="F7473">
        <f t="shared" si="350"/>
        <v>0.36654239999999999</v>
      </c>
    </row>
    <row r="7474" spans="1:6" x14ac:dyDescent="0.25">
      <c r="A7474">
        <v>7465</v>
      </c>
      <c r="B7474">
        <f>'Założenia i wyniki'!$E$6*Znorm.Profile!B7474*((100-(24*'Założenia i wyniki'!$E$9))/100)</f>
        <v>0</v>
      </c>
      <c r="C7474">
        <f>'Założenia i wyniki'!$E$8*Znorm.Profile!C7474*(1+'Założenia i wyniki'!$E$10/100)^24</f>
        <v>0.28667310000000001</v>
      </c>
      <c r="D7474">
        <f t="shared" si="348"/>
        <v>0</v>
      </c>
      <c r="E7474">
        <f t="shared" si="349"/>
        <v>0</v>
      </c>
      <c r="F7474">
        <f t="shared" si="350"/>
        <v>0.28667310000000001</v>
      </c>
    </row>
    <row r="7475" spans="1:6" x14ac:dyDescent="0.25">
      <c r="A7475">
        <v>7466</v>
      </c>
      <c r="B7475">
        <f>'Założenia i wyniki'!$E$6*Znorm.Profile!B7475*((100-(24*'Założenia i wyniki'!$E$9))/100)</f>
        <v>0</v>
      </c>
      <c r="C7475">
        <f>'Założenia i wyniki'!$E$8*Znorm.Profile!C7475*(1+'Założenia i wyniki'!$E$10/100)^24</f>
        <v>0.24945759999999997</v>
      </c>
      <c r="D7475">
        <f t="shared" si="348"/>
        <v>0</v>
      </c>
      <c r="E7475">
        <f t="shared" si="349"/>
        <v>0</v>
      </c>
      <c r="F7475">
        <f t="shared" si="350"/>
        <v>0.24945759999999997</v>
      </c>
    </row>
    <row r="7476" spans="1:6" x14ac:dyDescent="0.25">
      <c r="A7476">
        <v>7467</v>
      </c>
      <c r="B7476">
        <f>'Założenia i wyniki'!$E$6*Znorm.Profile!B7476*((100-(24*'Założenia i wyniki'!$E$9))/100)</f>
        <v>0</v>
      </c>
      <c r="C7476">
        <f>'Założenia i wyniki'!$E$8*Znorm.Profile!C7476*(1+'Założenia i wyniki'!$E$10/100)^24</f>
        <v>0.22807084999999996</v>
      </c>
      <c r="D7476">
        <f t="shared" si="348"/>
        <v>0</v>
      </c>
      <c r="E7476">
        <f t="shared" si="349"/>
        <v>0</v>
      </c>
      <c r="F7476">
        <f t="shared" si="350"/>
        <v>0.22807084999999996</v>
      </c>
    </row>
    <row r="7477" spans="1:6" x14ac:dyDescent="0.25">
      <c r="A7477">
        <v>7468</v>
      </c>
      <c r="B7477">
        <f>'Założenia i wyniki'!$E$6*Znorm.Profile!B7477*((100-(24*'Założenia i wyniki'!$E$9))/100)</f>
        <v>0</v>
      </c>
      <c r="C7477">
        <f>'Założenia i wyniki'!$E$8*Znorm.Profile!C7477*(1+'Założenia i wyniki'!$E$10/100)^24</f>
        <v>0.22311485000000003</v>
      </c>
      <c r="D7477">
        <f t="shared" si="348"/>
        <v>0</v>
      </c>
      <c r="E7477">
        <f t="shared" si="349"/>
        <v>0</v>
      </c>
      <c r="F7477">
        <f t="shared" si="350"/>
        <v>0.22311485000000003</v>
      </c>
    </row>
    <row r="7478" spans="1:6" x14ac:dyDescent="0.25">
      <c r="A7478">
        <v>7469</v>
      </c>
      <c r="B7478">
        <f>'Założenia i wyniki'!$E$6*Znorm.Profile!B7478*((100-(24*'Założenia i wyniki'!$E$9))/100)</f>
        <v>0</v>
      </c>
      <c r="C7478">
        <f>'Założenia i wyniki'!$E$8*Znorm.Profile!C7478*(1+'Założenia i wyniki'!$E$10/100)^24</f>
        <v>0.22924649999999996</v>
      </c>
      <c r="D7478">
        <f t="shared" si="348"/>
        <v>0</v>
      </c>
      <c r="E7478">
        <f t="shared" si="349"/>
        <v>0</v>
      </c>
      <c r="F7478">
        <f t="shared" si="350"/>
        <v>0.22924649999999996</v>
      </c>
    </row>
    <row r="7479" spans="1:6" x14ac:dyDescent="0.25">
      <c r="A7479">
        <v>7470</v>
      </c>
      <c r="B7479">
        <f>'Założenia i wyniki'!$E$6*Znorm.Profile!B7479*((100-(24*'Założenia i wyniki'!$E$9))/100)</f>
        <v>0</v>
      </c>
      <c r="C7479">
        <f>'Założenia i wyniki'!$E$8*Znorm.Profile!C7479*(1+'Założenia i wyniki'!$E$10/100)^24</f>
        <v>0.25803120000000002</v>
      </c>
      <c r="D7479">
        <f t="shared" si="348"/>
        <v>0</v>
      </c>
      <c r="E7479">
        <f t="shared" si="349"/>
        <v>0</v>
      </c>
      <c r="F7479">
        <f t="shared" si="350"/>
        <v>0.25803120000000002</v>
      </c>
    </row>
    <row r="7480" spans="1:6" x14ac:dyDescent="0.25">
      <c r="A7480">
        <v>7471</v>
      </c>
      <c r="B7480">
        <f>'Założenia i wyniki'!$E$6*Znorm.Profile!B7480*((100-(24*'Założenia i wyniki'!$E$9))/100)</f>
        <v>0</v>
      </c>
      <c r="C7480">
        <f>'Założenia i wyniki'!$E$8*Znorm.Profile!C7480*(1+'Założenia i wyniki'!$E$10/100)^24</f>
        <v>0.30325715000000003</v>
      </c>
      <c r="D7480">
        <f t="shared" si="348"/>
        <v>0</v>
      </c>
      <c r="E7480">
        <f t="shared" si="349"/>
        <v>0</v>
      </c>
      <c r="F7480">
        <f t="shared" si="350"/>
        <v>0.30325715000000003</v>
      </c>
    </row>
    <row r="7481" spans="1:6" x14ac:dyDescent="0.25">
      <c r="A7481">
        <v>7472</v>
      </c>
      <c r="B7481">
        <f>'Założenia i wyniki'!$E$6*Znorm.Profile!B7481*((100-(24*'Założenia i wyniki'!$E$9))/100)</f>
        <v>1.3328950943396227E-2</v>
      </c>
      <c r="C7481">
        <f>'Założenia i wyniki'!$E$8*Znorm.Profile!C7481*(1+'Założenia i wyniki'!$E$10/100)^24</f>
        <v>0.36009609999999997</v>
      </c>
      <c r="D7481">
        <f t="shared" si="348"/>
        <v>1.3328950943396227E-2</v>
      </c>
      <c r="E7481">
        <f t="shared" si="349"/>
        <v>0</v>
      </c>
      <c r="F7481">
        <f t="shared" si="350"/>
        <v>0.34676714905660377</v>
      </c>
    </row>
    <row r="7482" spans="1:6" x14ac:dyDescent="0.25">
      <c r="A7482">
        <v>7473</v>
      </c>
      <c r="B7482">
        <f>'Założenia i wyniki'!$E$6*Znorm.Profile!B7482*((100-(24*'Założenia i wyniki'!$E$9))/100)</f>
        <v>0.17315592452830186</v>
      </c>
      <c r="C7482">
        <f>'Założenia i wyniki'!$E$8*Znorm.Profile!C7482*(1+'Założenia i wyniki'!$E$10/100)^24</f>
        <v>0.43072050000000001</v>
      </c>
      <c r="D7482">
        <f t="shared" si="348"/>
        <v>0.17315592452830186</v>
      </c>
      <c r="E7482">
        <f t="shared" si="349"/>
        <v>0</v>
      </c>
      <c r="F7482">
        <f t="shared" si="350"/>
        <v>0.25756457547169814</v>
      </c>
    </row>
    <row r="7483" spans="1:6" x14ac:dyDescent="0.25">
      <c r="A7483">
        <v>7474</v>
      </c>
      <c r="B7483">
        <f>'Założenia i wyniki'!$E$6*Znorm.Profile!B7483*((100-(24*'Założenia i wyniki'!$E$9))/100)</f>
        <v>0.85000075471698089</v>
      </c>
      <c r="C7483">
        <f>'Założenia i wyniki'!$E$8*Znorm.Profile!C7483*(1+'Założenia i wyniki'!$E$10/100)^24</f>
        <v>0.47201070000000001</v>
      </c>
      <c r="D7483">
        <f t="shared" si="348"/>
        <v>0.47201070000000001</v>
      </c>
      <c r="E7483">
        <f t="shared" si="349"/>
        <v>0.37799005471698088</v>
      </c>
      <c r="F7483">
        <f t="shared" si="350"/>
        <v>0</v>
      </c>
    </row>
    <row r="7484" spans="1:6" x14ac:dyDescent="0.25">
      <c r="A7484">
        <v>7475</v>
      </c>
      <c r="B7484">
        <f>'Założenia i wyniki'!$E$6*Znorm.Profile!B7484*((100-(24*'Założenia i wyniki'!$E$9))/100)</f>
        <v>0.93118188679245273</v>
      </c>
      <c r="C7484">
        <f>'Założenia i wyniki'!$E$8*Znorm.Profile!C7484*(1+'Założenia i wyniki'!$E$10/100)^24</f>
        <v>0.50070895000000004</v>
      </c>
      <c r="D7484">
        <f t="shared" si="348"/>
        <v>0.50070895000000004</v>
      </c>
      <c r="E7484">
        <f t="shared" si="349"/>
        <v>0.43047293679245269</v>
      </c>
      <c r="F7484">
        <f t="shared" si="350"/>
        <v>0</v>
      </c>
    </row>
    <row r="7485" spans="1:6" x14ac:dyDescent="0.25">
      <c r="A7485">
        <v>7476</v>
      </c>
      <c r="B7485">
        <f>'Założenia i wyniki'!$E$6*Znorm.Profile!B7485*((100-(24*'Założenia i wyniki'!$E$9))/100)</f>
        <v>1.2911992452830188</v>
      </c>
      <c r="C7485">
        <f>'Założenia i wyniki'!$E$8*Znorm.Profile!C7485*(1+'Założenia i wyniki'!$E$10/100)^24</f>
        <v>0.50322999999999996</v>
      </c>
      <c r="D7485">
        <f t="shared" si="348"/>
        <v>0.50322999999999996</v>
      </c>
      <c r="E7485">
        <f t="shared" si="349"/>
        <v>0.78796924528301882</v>
      </c>
      <c r="F7485">
        <f t="shared" si="350"/>
        <v>0</v>
      </c>
    </row>
    <row r="7486" spans="1:6" x14ac:dyDescent="0.25">
      <c r="A7486">
        <v>7477</v>
      </c>
      <c r="B7486">
        <f>'Założenia i wyniki'!$E$6*Znorm.Profile!B7486*((100-(24*'Założenia i wyniki'!$E$9))/100)</f>
        <v>1.2309803773584906</v>
      </c>
      <c r="C7486">
        <f>'Założenia i wyniki'!$E$8*Znorm.Profile!C7486*(1+'Założenia i wyniki'!$E$10/100)^24</f>
        <v>0.50056929999999999</v>
      </c>
      <c r="D7486">
        <f t="shared" si="348"/>
        <v>0.50056929999999999</v>
      </c>
      <c r="E7486">
        <f t="shared" si="349"/>
        <v>0.73041107735849065</v>
      </c>
      <c r="F7486">
        <f t="shared" si="350"/>
        <v>0</v>
      </c>
    </row>
    <row r="7487" spans="1:6" x14ac:dyDescent="0.25">
      <c r="A7487">
        <v>7478</v>
      </c>
      <c r="B7487">
        <f>'Założenia i wyniki'!$E$6*Znorm.Profile!B7487*((100-(24*'Założenia i wyniki'!$E$9))/100)</f>
        <v>0.7524690566037735</v>
      </c>
      <c r="C7487">
        <f>'Założenia i wyniki'!$E$8*Znorm.Profile!C7487*(1+'Założenia i wyniki'!$E$10/100)^24</f>
        <v>0.48367585000000002</v>
      </c>
      <c r="D7487">
        <f t="shared" si="348"/>
        <v>0.48367585000000002</v>
      </c>
      <c r="E7487">
        <f t="shared" si="349"/>
        <v>0.26879320660377348</v>
      </c>
      <c r="F7487">
        <f t="shared" si="350"/>
        <v>0</v>
      </c>
    </row>
    <row r="7488" spans="1:6" x14ac:dyDescent="0.25">
      <c r="A7488">
        <v>7479</v>
      </c>
      <c r="B7488">
        <f>'Założenia i wyniki'!$E$6*Znorm.Profile!B7488*((100-(24*'Założenia i wyniki'!$E$9))/100)</f>
        <v>0.25435230188679242</v>
      </c>
      <c r="C7488">
        <f>'Założenia i wyniki'!$E$8*Znorm.Profile!C7488*(1+'Założenia i wyniki'!$E$10/100)^24</f>
        <v>0.45927980000000007</v>
      </c>
      <c r="D7488">
        <f t="shared" si="348"/>
        <v>0.25435230188679242</v>
      </c>
      <c r="E7488">
        <f t="shared" si="349"/>
        <v>0</v>
      </c>
      <c r="F7488">
        <f t="shared" si="350"/>
        <v>0.20492749811320765</v>
      </c>
    </row>
    <row r="7489" spans="1:6" x14ac:dyDescent="0.25">
      <c r="A7489">
        <v>7480</v>
      </c>
      <c r="B7489">
        <f>'Założenia i wyniki'!$E$6*Znorm.Profile!B7489*((100-(24*'Założenia i wyniki'!$E$9))/100)</f>
        <v>6.7653230188679239E-3</v>
      </c>
      <c r="C7489">
        <f>'Założenia i wyniki'!$E$8*Znorm.Profile!C7489*(1+'Założenia i wyniki'!$E$10/100)^24</f>
        <v>0.46566204999999999</v>
      </c>
      <c r="D7489">
        <f t="shared" si="348"/>
        <v>6.7653230188679239E-3</v>
      </c>
      <c r="E7489">
        <f t="shared" si="349"/>
        <v>0</v>
      </c>
      <c r="F7489">
        <f t="shared" si="350"/>
        <v>0.4588967269811321</v>
      </c>
    </row>
    <row r="7490" spans="1:6" x14ac:dyDescent="0.25">
      <c r="A7490">
        <v>7481</v>
      </c>
      <c r="B7490">
        <f>'Założenia i wyniki'!$E$6*Znorm.Profile!B7490*((100-(24*'Założenia i wyniki'!$E$9))/100)</f>
        <v>0</v>
      </c>
      <c r="C7490">
        <f>'Założenia i wyniki'!$E$8*Znorm.Profile!C7490*(1+'Założenia i wyniki'!$E$10/100)^24</f>
        <v>0.52940509999999996</v>
      </c>
      <c r="D7490">
        <f t="shared" si="348"/>
        <v>0</v>
      </c>
      <c r="E7490">
        <f t="shared" si="349"/>
        <v>0</v>
      </c>
      <c r="F7490">
        <f t="shared" si="350"/>
        <v>0.52940509999999996</v>
      </c>
    </row>
    <row r="7491" spans="1:6" x14ac:dyDescent="0.25">
      <c r="A7491">
        <v>7482</v>
      </c>
      <c r="B7491">
        <f>'Założenia i wyniki'!$E$6*Znorm.Profile!B7491*((100-(24*'Założenia i wyniki'!$E$9))/100)</f>
        <v>0</v>
      </c>
      <c r="C7491">
        <f>'Założenia i wyniki'!$E$8*Znorm.Profile!C7491*(1+'Założenia i wyniki'!$E$10/100)^24</f>
        <v>0.57598800000000006</v>
      </c>
      <c r="D7491">
        <f t="shared" si="348"/>
        <v>0</v>
      </c>
      <c r="E7491">
        <f t="shared" si="349"/>
        <v>0</v>
      </c>
      <c r="F7491">
        <f t="shared" si="350"/>
        <v>0.57598800000000006</v>
      </c>
    </row>
    <row r="7492" spans="1:6" x14ac:dyDescent="0.25">
      <c r="A7492">
        <v>7483</v>
      </c>
      <c r="B7492">
        <f>'Założenia i wyniki'!$E$6*Znorm.Profile!B7492*((100-(24*'Założenia i wyniki'!$E$9))/100)</f>
        <v>0</v>
      </c>
      <c r="C7492">
        <f>'Założenia i wyniki'!$E$8*Znorm.Profile!C7492*(1+'Założenia i wyniki'!$E$10/100)^24</f>
        <v>0.58005010000000001</v>
      </c>
      <c r="D7492">
        <f t="shared" si="348"/>
        <v>0</v>
      </c>
      <c r="E7492">
        <f t="shared" si="349"/>
        <v>0</v>
      </c>
      <c r="F7492">
        <f t="shared" si="350"/>
        <v>0.58005010000000001</v>
      </c>
    </row>
    <row r="7493" spans="1:6" x14ac:dyDescent="0.25">
      <c r="A7493">
        <v>7484</v>
      </c>
      <c r="B7493">
        <f>'Założenia i wyniki'!$E$6*Znorm.Profile!B7493*((100-(24*'Założenia i wyniki'!$E$9))/100)</f>
        <v>0</v>
      </c>
      <c r="C7493">
        <f>'Założenia i wyniki'!$E$8*Znorm.Profile!C7493*(1+'Założenia i wyniki'!$E$10/100)^24</f>
        <v>0.57324434999999996</v>
      </c>
      <c r="D7493">
        <f t="shared" si="348"/>
        <v>0</v>
      </c>
      <c r="E7493">
        <f t="shared" si="349"/>
        <v>0</v>
      </c>
      <c r="F7493">
        <f t="shared" si="350"/>
        <v>0.57324434999999996</v>
      </c>
    </row>
    <row r="7494" spans="1:6" x14ac:dyDescent="0.25">
      <c r="A7494">
        <v>7485</v>
      </c>
      <c r="B7494">
        <f>'Założenia i wyniki'!$E$6*Znorm.Profile!B7494*((100-(24*'Założenia i wyniki'!$E$9))/100)</f>
        <v>0</v>
      </c>
      <c r="C7494">
        <f>'Założenia i wyniki'!$E$8*Znorm.Profile!C7494*(1+'Założenia i wyniki'!$E$10/100)^24</f>
        <v>0.54766844999999997</v>
      </c>
      <c r="D7494">
        <f t="shared" si="348"/>
        <v>0</v>
      </c>
      <c r="E7494">
        <f t="shared" si="349"/>
        <v>0</v>
      </c>
      <c r="F7494">
        <f t="shared" si="350"/>
        <v>0.54766844999999997</v>
      </c>
    </row>
    <row r="7495" spans="1:6" x14ac:dyDescent="0.25">
      <c r="A7495">
        <v>7486</v>
      </c>
      <c r="B7495">
        <f>'Założenia i wyniki'!$E$6*Znorm.Profile!B7495*((100-(24*'Założenia i wyniki'!$E$9))/100)</f>
        <v>0</v>
      </c>
      <c r="C7495">
        <f>'Założenia i wyniki'!$E$8*Znorm.Profile!C7495*(1+'Założenia i wyniki'!$E$10/100)^24</f>
        <v>0.48649510000000012</v>
      </c>
      <c r="D7495">
        <f t="shared" si="348"/>
        <v>0</v>
      </c>
      <c r="E7495">
        <f t="shared" si="349"/>
        <v>0</v>
      </c>
      <c r="F7495">
        <f t="shared" si="350"/>
        <v>0.48649510000000012</v>
      </c>
    </row>
    <row r="7496" spans="1:6" x14ac:dyDescent="0.25">
      <c r="A7496">
        <v>7487</v>
      </c>
      <c r="B7496">
        <f>'Założenia i wyniki'!$E$6*Znorm.Profile!B7496*((100-(24*'Założenia i wyniki'!$E$9))/100)</f>
        <v>0</v>
      </c>
      <c r="C7496">
        <f>'Założenia i wyniki'!$E$8*Znorm.Profile!C7496*(1+'Założenia i wyniki'!$E$10/100)^24</f>
        <v>0.41230105</v>
      </c>
      <c r="D7496">
        <f t="shared" si="348"/>
        <v>0</v>
      </c>
      <c r="E7496">
        <f t="shared" si="349"/>
        <v>0</v>
      </c>
      <c r="F7496">
        <f t="shared" si="350"/>
        <v>0.41230105</v>
      </c>
    </row>
    <row r="7497" spans="1:6" x14ac:dyDescent="0.25">
      <c r="A7497">
        <v>7488</v>
      </c>
      <c r="B7497">
        <f>'Założenia i wyniki'!$E$6*Znorm.Profile!B7497*((100-(24*'Założenia i wyniki'!$E$9))/100)</f>
        <v>0</v>
      </c>
      <c r="C7497">
        <f>'Założenia i wyniki'!$E$8*Znorm.Profile!C7497*(1+'Założenia i wyniki'!$E$10/100)^24</f>
        <v>0.34203610000000001</v>
      </c>
      <c r="D7497">
        <f t="shared" si="348"/>
        <v>0</v>
      </c>
      <c r="E7497">
        <f t="shared" si="349"/>
        <v>0</v>
      </c>
      <c r="F7497">
        <f t="shared" si="350"/>
        <v>0.34203610000000001</v>
      </c>
    </row>
    <row r="7498" spans="1:6" x14ac:dyDescent="0.25">
      <c r="A7498">
        <v>7489</v>
      </c>
      <c r="B7498">
        <f>'Założenia i wyniki'!$E$6*Znorm.Profile!B7498*((100-(24*'Założenia i wyniki'!$E$9))/100)</f>
        <v>0</v>
      </c>
      <c r="C7498">
        <f>'Założenia i wyniki'!$E$8*Znorm.Profile!C7498*(1+'Założenia i wyniki'!$E$10/100)^24</f>
        <v>0.25372059999999996</v>
      </c>
      <c r="D7498">
        <f t="shared" si="348"/>
        <v>0</v>
      </c>
      <c r="E7498">
        <f t="shared" si="349"/>
        <v>0</v>
      </c>
      <c r="F7498">
        <f t="shared" si="350"/>
        <v>0.25372059999999996</v>
      </c>
    </row>
    <row r="7499" spans="1:6" x14ac:dyDescent="0.25">
      <c r="A7499">
        <v>7490</v>
      </c>
      <c r="B7499">
        <f>'Założenia i wyniki'!$E$6*Znorm.Profile!B7499*((100-(24*'Założenia i wyniki'!$E$9))/100)</f>
        <v>0</v>
      </c>
      <c r="C7499">
        <f>'Założenia i wyniki'!$E$8*Znorm.Profile!C7499*(1+'Założenia i wyniki'!$E$10/100)^24</f>
        <v>0.22221150000000001</v>
      </c>
      <c r="D7499">
        <f t="shared" ref="D7499:D7562" si="351">IF(B7499&lt;=C7499,B7499,C7499)</f>
        <v>0</v>
      </c>
      <c r="E7499">
        <f t="shared" ref="E7499:E7562" si="352">IF(B7499&gt;C7499,B7499-C7499,0)</f>
        <v>0</v>
      </c>
      <c r="F7499">
        <f t="shared" ref="F7499:F7562" si="353">IF(B7499&lt;C7499,C7499-B7499,0)</f>
        <v>0.22221150000000001</v>
      </c>
    </row>
    <row r="7500" spans="1:6" x14ac:dyDescent="0.25">
      <c r="A7500">
        <v>7491</v>
      </c>
      <c r="B7500">
        <f>'Założenia i wyniki'!$E$6*Znorm.Profile!B7500*((100-(24*'Założenia i wyniki'!$E$9))/100)</f>
        <v>0</v>
      </c>
      <c r="C7500">
        <f>'Założenia i wyniki'!$E$8*Znorm.Profile!C7500*(1+'Założenia i wyniki'!$E$10/100)^24</f>
        <v>0.21053305</v>
      </c>
      <c r="D7500">
        <f t="shared" si="351"/>
        <v>0</v>
      </c>
      <c r="E7500">
        <f t="shared" si="352"/>
        <v>0</v>
      </c>
      <c r="F7500">
        <f t="shared" si="353"/>
        <v>0.21053305</v>
      </c>
    </row>
    <row r="7501" spans="1:6" x14ac:dyDescent="0.25">
      <c r="A7501">
        <v>7492</v>
      </c>
      <c r="B7501">
        <f>'Założenia i wyniki'!$E$6*Znorm.Profile!B7501*((100-(24*'Założenia i wyniki'!$E$9))/100)</f>
        <v>0</v>
      </c>
      <c r="C7501">
        <f>'Założenia i wyniki'!$E$8*Znorm.Profile!C7501*(1+'Założenia i wyniki'!$E$10/100)^24</f>
        <v>0.21615790000000001</v>
      </c>
      <c r="D7501">
        <f t="shared" si="351"/>
        <v>0</v>
      </c>
      <c r="E7501">
        <f t="shared" si="352"/>
        <v>0</v>
      </c>
      <c r="F7501">
        <f t="shared" si="353"/>
        <v>0.21615790000000001</v>
      </c>
    </row>
    <row r="7502" spans="1:6" x14ac:dyDescent="0.25">
      <c r="A7502">
        <v>7493</v>
      </c>
      <c r="B7502">
        <f>'Założenia i wyniki'!$E$6*Znorm.Profile!B7502*((100-(24*'Założenia i wyniki'!$E$9))/100)</f>
        <v>0</v>
      </c>
      <c r="C7502">
        <f>'Założenia i wyniki'!$E$8*Znorm.Profile!C7502*(1+'Założenia i wyniki'!$E$10/100)^24</f>
        <v>0.24490235000000002</v>
      </c>
      <c r="D7502">
        <f t="shared" si="351"/>
        <v>0</v>
      </c>
      <c r="E7502">
        <f t="shared" si="352"/>
        <v>0</v>
      </c>
      <c r="F7502">
        <f t="shared" si="353"/>
        <v>0.24490235000000002</v>
      </c>
    </row>
    <row r="7503" spans="1:6" x14ac:dyDescent="0.25">
      <c r="A7503">
        <v>7494</v>
      </c>
      <c r="B7503">
        <f>'Założenia i wyniki'!$E$6*Znorm.Profile!B7503*((100-(24*'Założenia i wyniki'!$E$9))/100)</f>
        <v>0</v>
      </c>
      <c r="C7503">
        <f>'Założenia i wyniki'!$E$8*Znorm.Profile!C7503*(1+'Założenia i wyniki'!$E$10/100)^24</f>
        <v>0.30919105000000002</v>
      </c>
      <c r="D7503">
        <f t="shared" si="351"/>
        <v>0</v>
      </c>
      <c r="E7503">
        <f t="shared" si="352"/>
        <v>0</v>
      </c>
      <c r="F7503">
        <f t="shared" si="353"/>
        <v>0.30919105000000002</v>
      </c>
    </row>
    <row r="7504" spans="1:6" x14ac:dyDescent="0.25">
      <c r="A7504">
        <v>7495</v>
      </c>
      <c r="B7504">
        <f>'Założenia i wyniki'!$E$6*Znorm.Profile!B7504*((100-(24*'Założenia i wyniki'!$E$9))/100)</f>
        <v>0</v>
      </c>
      <c r="C7504">
        <f>'Założenia i wyniki'!$E$8*Znorm.Profile!C7504*(1+'Założenia i wyniki'!$E$10/100)^24</f>
        <v>0.41050694999999998</v>
      </c>
      <c r="D7504">
        <f t="shared" si="351"/>
        <v>0</v>
      </c>
      <c r="E7504">
        <f t="shared" si="352"/>
        <v>0</v>
      </c>
      <c r="F7504">
        <f t="shared" si="353"/>
        <v>0.41050694999999998</v>
      </c>
    </row>
    <row r="7505" spans="1:6" x14ac:dyDescent="0.25">
      <c r="A7505">
        <v>7496</v>
      </c>
      <c r="B7505">
        <f>'Założenia i wyniki'!$E$6*Znorm.Profile!B7505*((100-(24*'Założenia i wyniki'!$E$9))/100)</f>
        <v>7.4464060377358483E-3</v>
      </c>
      <c r="C7505">
        <f>'Założenia i wyniki'!$E$8*Znorm.Profile!C7505*(1+'Założenia i wyniki'!$E$10/100)^24</f>
        <v>0.46621574999999998</v>
      </c>
      <c r="D7505">
        <f t="shared" si="351"/>
        <v>7.4464060377358483E-3</v>
      </c>
      <c r="E7505">
        <f t="shared" si="352"/>
        <v>0</v>
      </c>
      <c r="F7505">
        <f t="shared" si="353"/>
        <v>0.45876934396226415</v>
      </c>
    </row>
    <row r="7506" spans="1:6" x14ac:dyDescent="0.25">
      <c r="A7506">
        <v>7497</v>
      </c>
      <c r="B7506">
        <f>'Założenia i wyniki'!$E$6*Znorm.Profile!B7506*((100-(24*'Założenia i wyniki'!$E$9))/100)</f>
        <v>0.10946113207547167</v>
      </c>
      <c r="C7506">
        <f>'Założenia i wyniki'!$E$8*Znorm.Profile!C7506*(1+'Założenia i wyniki'!$E$10/100)^24</f>
        <v>0.46731720000000004</v>
      </c>
      <c r="D7506">
        <f t="shared" si="351"/>
        <v>0.10946113207547167</v>
      </c>
      <c r="E7506">
        <f t="shared" si="352"/>
        <v>0</v>
      </c>
      <c r="F7506">
        <f t="shared" si="353"/>
        <v>0.3578560679245284</v>
      </c>
    </row>
    <row r="7507" spans="1:6" x14ac:dyDescent="0.25">
      <c r="A7507">
        <v>7498</v>
      </c>
      <c r="B7507">
        <f>'Założenia i wyniki'!$E$6*Znorm.Profile!B7507*((100-(24*'Założenia i wyniki'!$E$9))/100)</f>
        <v>0.1673474716981132</v>
      </c>
      <c r="C7507">
        <f>'Założenia i wyniki'!$E$8*Znorm.Profile!C7507*(1+'Założenia i wyniki'!$E$10/100)^24</f>
        <v>0.468692</v>
      </c>
      <c r="D7507">
        <f t="shared" si="351"/>
        <v>0.1673474716981132</v>
      </c>
      <c r="E7507">
        <f t="shared" si="352"/>
        <v>0</v>
      </c>
      <c r="F7507">
        <f t="shared" si="353"/>
        <v>0.30134452830188679</v>
      </c>
    </row>
    <row r="7508" spans="1:6" x14ac:dyDescent="0.25">
      <c r="A7508">
        <v>7499</v>
      </c>
      <c r="B7508">
        <f>'Założenia i wyniki'!$E$6*Znorm.Profile!B7508*((100-(24*'Założenia i wyniki'!$E$9))/100)</f>
        <v>0.16612022641509433</v>
      </c>
      <c r="C7508">
        <f>'Założenia i wyniki'!$E$8*Znorm.Profile!C7508*(1+'Założenia i wyniki'!$E$10/100)^24</f>
        <v>0.45891300000000002</v>
      </c>
      <c r="D7508">
        <f t="shared" si="351"/>
        <v>0.16612022641509433</v>
      </c>
      <c r="E7508">
        <f t="shared" si="352"/>
        <v>0</v>
      </c>
      <c r="F7508">
        <f t="shared" si="353"/>
        <v>0.29279277358490569</v>
      </c>
    </row>
    <row r="7509" spans="1:6" x14ac:dyDescent="0.25">
      <c r="A7509">
        <v>7500</v>
      </c>
      <c r="B7509">
        <f>'Założenia i wyniki'!$E$6*Znorm.Profile!B7509*((100-(24*'Założenia i wyniki'!$E$9))/100)</f>
        <v>0.16220981132075474</v>
      </c>
      <c r="C7509">
        <f>'Założenia i wyniki'!$E$8*Znorm.Profile!C7509*(1+'Założenia i wyniki'!$E$10/100)^24</f>
        <v>0.44395645</v>
      </c>
      <c r="D7509">
        <f t="shared" si="351"/>
        <v>0.16220981132075474</v>
      </c>
      <c r="E7509">
        <f t="shared" si="352"/>
        <v>0</v>
      </c>
      <c r="F7509">
        <f t="shared" si="353"/>
        <v>0.28174663867924526</v>
      </c>
    </row>
    <row r="7510" spans="1:6" x14ac:dyDescent="0.25">
      <c r="A7510">
        <v>7501</v>
      </c>
      <c r="B7510">
        <f>'Założenia i wyniki'!$E$6*Znorm.Profile!B7510*((100-(24*'Założenia i wyniki'!$E$9))/100)</f>
        <v>0.14899977358490563</v>
      </c>
      <c r="C7510">
        <f>'Założenia i wyniki'!$E$8*Znorm.Profile!C7510*(1+'Założenia i wyniki'!$E$10/100)^24</f>
        <v>0.43260979999999999</v>
      </c>
      <c r="D7510">
        <f t="shared" si="351"/>
        <v>0.14899977358490563</v>
      </c>
      <c r="E7510">
        <f t="shared" si="352"/>
        <v>0</v>
      </c>
      <c r="F7510">
        <f t="shared" si="353"/>
        <v>0.28361002641509436</v>
      </c>
    </row>
    <row r="7511" spans="1:6" x14ac:dyDescent="0.25">
      <c r="A7511">
        <v>7502</v>
      </c>
      <c r="B7511">
        <f>'Założenia i wyniki'!$E$6*Znorm.Profile!B7511*((100-(24*'Założenia i wyniki'!$E$9))/100)</f>
        <v>0.11138203773584905</v>
      </c>
      <c r="C7511">
        <f>'Założenia i wyniki'!$E$8*Znorm.Profile!C7511*(1+'Założenia i wyniki'!$E$10/100)^24</f>
        <v>0.43938159999999998</v>
      </c>
      <c r="D7511">
        <f t="shared" si="351"/>
        <v>0.11138203773584905</v>
      </c>
      <c r="E7511">
        <f t="shared" si="352"/>
        <v>0</v>
      </c>
      <c r="F7511">
        <f t="shared" si="353"/>
        <v>0.32799956226415095</v>
      </c>
    </row>
    <row r="7512" spans="1:6" x14ac:dyDescent="0.25">
      <c r="A7512">
        <v>7503</v>
      </c>
      <c r="B7512">
        <f>'Założenia i wyniki'!$E$6*Znorm.Profile!B7512*((100-(24*'Założenia i wyniki'!$E$9))/100)</f>
        <v>4.4221230188679239E-2</v>
      </c>
      <c r="C7512">
        <f>'Założenia i wyniki'!$E$8*Znorm.Profile!C7512*(1+'Założenia i wyniki'!$E$10/100)^24</f>
        <v>0.44162300000000004</v>
      </c>
      <c r="D7512">
        <f t="shared" si="351"/>
        <v>4.4221230188679239E-2</v>
      </c>
      <c r="E7512">
        <f t="shared" si="352"/>
        <v>0</v>
      </c>
      <c r="F7512">
        <f t="shared" si="353"/>
        <v>0.3974017698113208</v>
      </c>
    </row>
    <row r="7513" spans="1:6" x14ac:dyDescent="0.25">
      <c r="A7513">
        <v>7504</v>
      </c>
      <c r="B7513">
        <f>'Założenia i wyniki'!$E$6*Znorm.Profile!B7513*((100-(24*'Założenia i wyniki'!$E$9))/100)</f>
        <v>0</v>
      </c>
      <c r="C7513">
        <f>'Założenia i wyniki'!$E$8*Znorm.Profile!C7513*(1+'Założenia i wyniki'!$E$10/100)^24</f>
        <v>0.49463749999999995</v>
      </c>
      <c r="D7513">
        <f t="shared" si="351"/>
        <v>0</v>
      </c>
      <c r="E7513">
        <f t="shared" si="352"/>
        <v>0</v>
      </c>
      <c r="F7513">
        <f t="shared" si="353"/>
        <v>0.49463749999999995</v>
      </c>
    </row>
    <row r="7514" spans="1:6" x14ac:dyDescent="0.25">
      <c r="A7514">
        <v>7505</v>
      </c>
      <c r="B7514">
        <f>'Założenia i wyniki'!$E$6*Znorm.Profile!B7514*((100-(24*'Założenia i wyniki'!$E$9))/100)</f>
        <v>0</v>
      </c>
      <c r="C7514">
        <f>'Założenia i wyniki'!$E$8*Znorm.Profile!C7514*(1+'Założenia i wyniki'!$E$10/100)^24</f>
        <v>0.58735005000000007</v>
      </c>
      <c r="D7514">
        <f t="shared" si="351"/>
        <v>0</v>
      </c>
      <c r="E7514">
        <f t="shared" si="352"/>
        <v>0</v>
      </c>
      <c r="F7514">
        <f t="shared" si="353"/>
        <v>0.58735005000000007</v>
      </c>
    </row>
    <row r="7515" spans="1:6" x14ac:dyDescent="0.25">
      <c r="A7515">
        <v>7506</v>
      </c>
      <c r="B7515">
        <f>'Założenia i wyniki'!$E$6*Znorm.Profile!B7515*((100-(24*'Założenia i wyniki'!$E$9))/100)</f>
        <v>0</v>
      </c>
      <c r="C7515">
        <f>'Założenia i wyniki'!$E$8*Znorm.Profile!C7515*(1+'Założenia i wyniki'!$E$10/100)^24</f>
        <v>0.64596595000000001</v>
      </c>
      <c r="D7515">
        <f t="shared" si="351"/>
        <v>0</v>
      </c>
      <c r="E7515">
        <f t="shared" si="352"/>
        <v>0</v>
      </c>
      <c r="F7515">
        <f t="shared" si="353"/>
        <v>0.64596595000000001</v>
      </c>
    </row>
    <row r="7516" spans="1:6" x14ac:dyDescent="0.25">
      <c r="A7516">
        <v>7507</v>
      </c>
      <c r="B7516">
        <f>'Założenia i wyniki'!$E$6*Znorm.Profile!B7516*((100-(24*'Założenia i wyniki'!$E$9))/100)</f>
        <v>0</v>
      </c>
      <c r="C7516">
        <f>'Założenia i wyniki'!$E$8*Znorm.Profile!C7516*(1+'Założenia i wyniki'!$E$10/100)^24</f>
        <v>0.65214729999999999</v>
      </c>
      <c r="D7516">
        <f t="shared" si="351"/>
        <v>0</v>
      </c>
      <c r="E7516">
        <f t="shared" si="352"/>
        <v>0</v>
      </c>
      <c r="F7516">
        <f t="shared" si="353"/>
        <v>0.65214729999999999</v>
      </c>
    </row>
    <row r="7517" spans="1:6" x14ac:dyDescent="0.25">
      <c r="A7517">
        <v>7508</v>
      </c>
      <c r="B7517">
        <f>'Założenia i wyniki'!$E$6*Znorm.Profile!B7517*((100-(24*'Założenia i wyniki'!$E$9))/100)</f>
        <v>0</v>
      </c>
      <c r="C7517">
        <f>'Założenia i wyniki'!$E$8*Znorm.Profile!C7517*(1+'Założenia i wyniki'!$E$10/100)^24</f>
        <v>0.63670950000000004</v>
      </c>
      <c r="D7517">
        <f t="shared" si="351"/>
        <v>0</v>
      </c>
      <c r="E7517">
        <f t="shared" si="352"/>
        <v>0</v>
      </c>
      <c r="F7517">
        <f t="shared" si="353"/>
        <v>0.63670950000000004</v>
      </c>
    </row>
    <row r="7518" spans="1:6" x14ac:dyDescent="0.25">
      <c r="A7518">
        <v>7509</v>
      </c>
      <c r="B7518">
        <f>'Założenia i wyniki'!$E$6*Znorm.Profile!B7518*((100-(24*'Założenia i wyniki'!$E$9))/100)</f>
        <v>0</v>
      </c>
      <c r="C7518">
        <f>'Założenia i wyniki'!$E$8*Znorm.Profile!C7518*(1+'Założenia i wyniki'!$E$10/100)^24</f>
        <v>0.59418170000000003</v>
      </c>
      <c r="D7518">
        <f t="shared" si="351"/>
        <v>0</v>
      </c>
      <c r="E7518">
        <f t="shared" si="352"/>
        <v>0</v>
      </c>
      <c r="F7518">
        <f t="shared" si="353"/>
        <v>0.59418170000000003</v>
      </c>
    </row>
    <row r="7519" spans="1:6" x14ac:dyDescent="0.25">
      <c r="A7519">
        <v>7510</v>
      </c>
      <c r="B7519">
        <f>'Założenia i wyniki'!$E$6*Znorm.Profile!B7519*((100-(24*'Założenia i wyniki'!$E$9))/100)</f>
        <v>0</v>
      </c>
      <c r="C7519">
        <f>'Założenia i wyniki'!$E$8*Znorm.Profile!C7519*(1+'Założenia i wyniki'!$E$10/100)^24</f>
        <v>0.52702930000000003</v>
      </c>
      <c r="D7519">
        <f t="shared" si="351"/>
        <v>0</v>
      </c>
      <c r="E7519">
        <f t="shared" si="352"/>
        <v>0</v>
      </c>
      <c r="F7519">
        <f t="shared" si="353"/>
        <v>0.52702930000000003</v>
      </c>
    </row>
    <row r="7520" spans="1:6" x14ac:dyDescent="0.25">
      <c r="A7520">
        <v>7511</v>
      </c>
      <c r="B7520">
        <f>'Założenia i wyniki'!$E$6*Znorm.Profile!B7520*((100-(24*'Założenia i wyniki'!$E$9))/100)</f>
        <v>0</v>
      </c>
      <c r="C7520">
        <f>'Założenia i wyniki'!$E$8*Znorm.Profile!C7520*(1+'Założenia i wyniki'!$E$10/100)^24</f>
        <v>0.41966924999999999</v>
      </c>
      <c r="D7520">
        <f t="shared" si="351"/>
        <v>0</v>
      </c>
      <c r="E7520">
        <f t="shared" si="352"/>
        <v>0</v>
      </c>
      <c r="F7520">
        <f t="shared" si="353"/>
        <v>0.41966924999999999</v>
      </c>
    </row>
    <row r="7521" spans="1:6" x14ac:dyDescent="0.25">
      <c r="A7521">
        <v>7512</v>
      </c>
      <c r="B7521">
        <f>'Założenia i wyniki'!$E$6*Znorm.Profile!B7521*((100-(24*'Założenia i wyniki'!$E$9))/100)</f>
        <v>0</v>
      </c>
      <c r="C7521">
        <f>'Założenia i wyniki'!$E$8*Znorm.Profile!C7521*(1+'Założenia i wyniki'!$E$10/100)^24</f>
        <v>0.33004650000000002</v>
      </c>
      <c r="D7521">
        <f t="shared" si="351"/>
        <v>0</v>
      </c>
      <c r="E7521">
        <f t="shared" si="352"/>
        <v>0</v>
      </c>
      <c r="F7521">
        <f t="shared" si="353"/>
        <v>0.33004650000000002</v>
      </c>
    </row>
    <row r="7522" spans="1:6" x14ac:dyDescent="0.25">
      <c r="A7522">
        <v>7513</v>
      </c>
      <c r="B7522">
        <f>'Założenia i wyniki'!$E$6*Znorm.Profile!B7522*((100-(24*'Założenia i wyniki'!$E$9))/100)</f>
        <v>0</v>
      </c>
      <c r="C7522">
        <f>'Założenia i wyniki'!$E$8*Znorm.Profile!C7522*(1+'Założenia i wyniki'!$E$10/100)^24</f>
        <v>0.26315729999999998</v>
      </c>
      <c r="D7522">
        <f t="shared" si="351"/>
        <v>0</v>
      </c>
      <c r="E7522">
        <f t="shared" si="352"/>
        <v>0</v>
      </c>
      <c r="F7522">
        <f t="shared" si="353"/>
        <v>0.26315729999999998</v>
      </c>
    </row>
    <row r="7523" spans="1:6" x14ac:dyDescent="0.25">
      <c r="A7523">
        <v>7514</v>
      </c>
      <c r="B7523">
        <f>'Założenia i wyniki'!$E$6*Znorm.Profile!B7523*((100-(24*'Założenia i wyniki'!$E$9))/100)</f>
        <v>0</v>
      </c>
      <c r="C7523">
        <f>'Założenia i wyniki'!$E$8*Znorm.Profile!C7523*(1+'Założenia i wyniki'!$E$10/100)^24</f>
        <v>0.23241994999999999</v>
      </c>
      <c r="D7523">
        <f t="shared" si="351"/>
        <v>0</v>
      </c>
      <c r="E7523">
        <f t="shared" si="352"/>
        <v>0</v>
      </c>
      <c r="F7523">
        <f t="shared" si="353"/>
        <v>0.23241994999999999</v>
      </c>
    </row>
    <row r="7524" spans="1:6" x14ac:dyDescent="0.25">
      <c r="A7524">
        <v>7515</v>
      </c>
      <c r="B7524">
        <f>'Założenia i wyniki'!$E$6*Znorm.Profile!B7524*((100-(24*'Założenia i wyniki'!$E$9))/100)</f>
        <v>0</v>
      </c>
      <c r="C7524">
        <f>'Założenia i wyniki'!$E$8*Znorm.Profile!C7524*(1+'Założenia i wyniki'!$E$10/100)^24</f>
        <v>0.21623804999999999</v>
      </c>
      <c r="D7524">
        <f t="shared" si="351"/>
        <v>0</v>
      </c>
      <c r="E7524">
        <f t="shared" si="352"/>
        <v>0</v>
      </c>
      <c r="F7524">
        <f t="shared" si="353"/>
        <v>0.21623804999999999</v>
      </c>
    </row>
    <row r="7525" spans="1:6" x14ac:dyDescent="0.25">
      <c r="A7525">
        <v>7516</v>
      </c>
      <c r="B7525">
        <f>'Założenia i wyniki'!$E$6*Znorm.Profile!B7525*((100-(24*'Założenia i wyniki'!$E$9))/100)</f>
        <v>0</v>
      </c>
      <c r="C7525">
        <f>'Założenia i wyniki'!$E$8*Znorm.Profile!C7525*(1+'Założenia i wyniki'!$E$10/100)^24</f>
        <v>0.22089934999999999</v>
      </c>
      <c r="D7525">
        <f t="shared" si="351"/>
        <v>0</v>
      </c>
      <c r="E7525">
        <f t="shared" si="352"/>
        <v>0</v>
      </c>
      <c r="F7525">
        <f t="shared" si="353"/>
        <v>0.22089934999999999</v>
      </c>
    </row>
    <row r="7526" spans="1:6" x14ac:dyDescent="0.25">
      <c r="A7526">
        <v>7517</v>
      </c>
      <c r="B7526">
        <f>'Założenia i wyniki'!$E$6*Znorm.Profile!B7526*((100-(24*'Założenia i wyniki'!$E$9))/100)</f>
        <v>0</v>
      </c>
      <c r="C7526">
        <f>'Założenia i wyniki'!$E$8*Znorm.Profile!C7526*(1+'Założenia i wyniki'!$E$10/100)^24</f>
        <v>0.24672550000000001</v>
      </c>
      <c r="D7526">
        <f t="shared" si="351"/>
        <v>0</v>
      </c>
      <c r="E7526">
        <f t="shared" si="352"/>
        <v>0</v>
      </c>
      <c r="F7526">
        <f t="shared" si="353"/>
        <v>0.24672550000000001</v>
      </c>
    </row>
    <row r="7527" spans="1:6" x14ac:dyDescent="0.25">
      <c r="A7527">
        <v>7518</v>
      </c>
      <c r="B7527">
        <f>'Założenia i wyniki'!$E$6*Znorm.Profile!B7527*((100-(24*'Założenia i wyniki'!$E$9))/100)</f>
        <v>0</v>
      </c>
      <c r="C7527">
        <f>'Założenia i wyniki'!$E$8*Znorm.Profile!C7527*(1+'Założenia i wyniki'!$E$10/100)^24</f>
        <v>0.3037398</v>
      </c>
      <c r="D7527">
        <f t="shared" si="351"/>
        <v>0</v>
      </c>
      <c r="E7527">
        <f t="shared" si="352"/>
        <v>0</v>
      </c>
      <c r="F7527">
        <f t="shared" si="353"/>
        <v>0.3037398</v>
      </c>
    </row>
    <row r="7528" spans="1:6" x14ac:dyDescent="0.25">
      <c r="A7528">
        <v>7519</v>
      </c>
      <c r="B7528">
        <f>'Założenia i wyniki'!$E$6*Znorm.Profile!B7528*((100-(24*'Założenia i wyniki'!$E$9))/100)</f>
        <v>0</v>
      </c>
      <c r="C7528">
        <f>'Założenia i wyniki'!$E$8*Znorm.Profile!C7528*(1+'Założenia i wyniki'!$E$10/100)^24</f>
        <v>0.40080389999999999</v>
      </c>
      <c r="D7528">
        <f t="shared" si="351"/>
        <v>0</v>
      </c>
      <c r="E7528">
        <f t="shared" si="352"/>
        <v>0</v>
      </c>
      <c r="F7528">
        <f t="shared" si="353"/>
        <v>0.40080389999999999</v>
      </c>
    </row>
    <row r="7529" spans="1:6" x14ac:dyDescent="0.25">
      <c r="A7529">
        <v>7520</v>
      </c>
      <c r="B7529">
        <f>'Założenia i wyniki'!$E$6*Znorm.Profile!B7529*((100-(24*'Założenia i wyniki'!$E$9))/100)</f>
        <v>0</v>
      </c>
      <c r="C7529">
        <f>'Założenia i wyniki'!$E$8*Znorm.Profile!C7529*(1+'Założenia i wyniki'!$E$10/100)^24</f>
        <v>0.45863825000000003</v>
      </c>
      <c r="D7529">
        <f t="shared" si="351"/>
        <v>0</v>
      </c>
      <c r="E7529">
        <f t="shared" si="352"/>
        <v>0</v>
      </c>
      <c r="F7529">
        <f t="shared" si="353"/>
        <v>0.45863825000000003</v>
      </c>
    </row>
    <row r="7530" spans="1:6" x14ac:dyDescent="0.25">
      <c r="A7530">
        <v>7521</v>
      </c>
      <c r="B7530">
        <f>'Założenia i wyniki'!$E$6*Znorm.Profile!B7530*((100-(24*'Założenia i wyniki'!$E$9))/100)</f>
        <v>6.3822852830188681E-2</v>
      </c>
      <c r="C7530">
        <f>'Założenia i wyniki'!$E$8*Znorm.Profile!C7530*(1+'Założenia i wyniki'!$E$10/100)^24</f>
        <v>0.47224169999999999</v>
      </c>
      <c r="D7530">
        <f t="shared" si="351"/>
        <v>6.3822852830188681E-2</v>
      </c>
      <c r="E7530">
        <f t="shared" si="352"/>
        <v>0</v>
      </c>
      <c r="F7530">
        <f t="shared" si="353"/>
        <v>0.40841884716981131</v>
      </c>
    </row>
    <row r="7531" spans="1:6" x14ac:dyDescent="0.25">
      <c r="A7531">
        <v>7522</v>
      </c>
      <c r="B7531">
        <f>'Założenia i wyniki'!$E$6*Znorm.Profile!B7531*((100-(24*'Założenia i wyniki'!$E$9))/100)</f>
        <v>0.12686362264150944</v>
      </c>
      <c r="C7531">
        <f>'Założenia i wyniki'!$E$8*Znorm.Profile!C7531*(1+'Założenia i wyniki'!$E$10/100)^24</f>
        <v>0.46265694999999996</v>
      </c>
      <c r="D7531">
        <f t="shared" si="351"/>
        <v>0.12686362264150944</v>
      </c>
      <c r="E7531">
        <f t="shared" si="352"/>
        <v>0</v>
      </c>
      <c r="F7531">
        <f t="shared" si="353"/>
        <v>0.33579332735849055</v>
      </c>
    </row>
    <row r="7532" spans="1:6" x14ac:dyDescent="0.25">
      <c r="A7532">
        <v>7523</v>
      </c>
      <c r="B7532">
        <f>'Założenia i wyniki'!$E$6*Znorm.Profile!B7532*((100-(24*'Założenia i wyniki'!$E$9))/100)</f>
        <v>0.15506739622641508</v>
      </c>
      <c r="C7532">
        <f>'Założenia i wyniki'!$E$8*Znorm.Profile!C7532*(1+'Założenia i wyniki'!$E$10/100)^24</f>
        <v>0.45287830000000001</v>
      </c>
      <c r="D7532">
        <f t="shared" si="351"/>
        <v>0.15506739622641508</v>
      </c>
      <c r="E7532">
        <f t="shared" si="352"/>
        <v>0</v>
      </c>
      <c r="F7532">
        <f t="shared" si="353"/>
        <v>0.29781090377358493</v>
      </c>
    </row>
    <row r="7533" spans="1:6" x14ac:dyDescent="0.25">
      <c r="A7533">
        <v>7524</v>
      </c>
      <c r="B7533">
        <f>'Założenia i wyniki'!$E$6*Znorm.Profile!B7533*((100-(24*'Założenia i wyniki'!$E$9))/100)</f>
        <v>0.15140852830188678</v>
      </c>
      <c r="C7533">
        <f>'Założenia i wyniki'!$E$8*Znorm.Profile!C7533*(1+'Założenia i wyniki'!$E$10/100)^24</f>
        <v>0.43426495000000004</v>
      </c>
      <c r="D7533">
        <f t="shared" si="351"/>
        <v>0.15140852830188678</v>
      </c>
      <c r="E7533">
        <f t="shared" si="352"/>
        <v>0</v>
      </c>
      <c r="F7533">
        <f t="shared" si="353"/>
        <v>0.28285642169811326</v>
      </c>
    </row>
    <row r="7534" spans="1:6" x14ac:dyDescent="0.25">
      <c r="A7534">
        <v>7525</v>
      </c>
      <c r="B7534">
        <f>'Założenia i wyniki'!$E$6*Znorm.Profile!B7534*((100-(24*'Założenia i wyniki'!$E$9))/100)</f>
        <v>0.11870739622641507</v>
      </c>
      <c r="C7534">
        <f>'Założenia i wyniki'!$E$8*Znorm.Profile!C7534*(1+'Założenia i wyniki'!$E$10/100)^24</f>
        <v>0.43748984999999996</v>
      </c>
      <c r="D7534">
        <f t="shared" si="351"/>
        <v>0.11870739622641507</v>
      </c>
      <c r="E7534">
        <f t="shared" si="352"/>
        <v>0</v>
      </c>
      <c r="F7534">
        <f t="shared" si="353"/>
        <v>0.31878245377358488</v>
      </c>
    </row>
    <row r="7535" spans="1:6" x14ac:dyDescent="0.25">
      <c r="A7535">
        <v>7526</v>
      </c>
      <c r="B7535">
        <f>'Założenia i wyniki'!$E$6*Znorm.Profile!B7535*((100-(24*'Założenia i wyniki'!$E$9))/100)</f>
        <v>7.2676550943396215E-2</v>
      </c>
      <c r="C7535">
        <f>'Założenia i wyniki'!$E$8*Znorm.Profile!C7535*(1+'Założenia i wyniki'!$E$10/100)^24</f>
        <v>0.44937480000000007</v>
      </c>
      <c r="D7535">
        <f t="shared" si="351"/>
        <v>7.2676550943396215E-2</v>
      </c>
      <c r="E7535">
        <f t="shared" si="352"/>
        <v>0</v>
      </c>
      <c r="F7535">
        <f t="shared" si="353"/>
        <v>0.37669824905660387</v>
      </c>
    </row>
    <row r="7536" spans="1:6" x14ac:dyDescent="0.25">
      <c r="A7536">
        <v>7527</v>
      </c>
      <c r="B7536">
        <f>'Założenia i wyniki'!$E$6*Znorm.Profile!B7536*((100-(24*'Założenia i wyniki'!$E$9))/100)</f>
        <v>2.2624000000000002E-2</v>
      </c>
      <c r="C7536">
        <f>'Założenia i wyniki'!$E$8*Znorm.Profile!C7536*(1+'Założenia i wyniki'!$E$10/100)^24</f>
        <v>0.44703294999999998</v>
      </c>
      <c r="D7536">
        <f t="shared" si="351"/>
        <v>2.2624000000000002E-2</v>
      </c>
      <c r="E7536">
        <f t="shared" si="352"/>
        <v>0</v>
      </c>
      <c r="F7536">
        <f t="shared" si="353"/>
        <v>0.42440895000000001</v>
      </c>
    </row>
    <row r="7537" spans="1:6" x14ac:dyDescent="0.25">
      <c r="A7537">
        <v>7528</v>
      </c>
      <c r="B7537">
        <f>'Założenia i wyniki'!$E$6*Znorm.Profile!B7537*((100-(24*'Założenia i wyniki'!$E$9))/100)</f>
        <v>0</v>
      </c>
      <c r="C7537">
        <f>'Założenia i wyniki'!$E$8*Znorm.Profile!C7537*(1+'Założenia i wyniki'!$E$10/100)^24</f>
        <v>0.48591549999999994</v>
      </c>
      <c r="D7537">
        <f t="shared" si="351"/>
        <v>0</v>
      </c>
      <c r="E7537">
        <f t="shared" si="352"/>
        <v>0</v>
      </c>
      <c r="F7537">
        <f t="shared" si="353"/>
        <v>0.48591549999999994</v>
      </c>
    </row>
    <row r="7538" spans="1:6" x14ac:dyDescent="0.25">
      <c r="A7538">
        <v>7529</v>
      </c>
      <c r="B7538">
        <f>'Założenia i wyniki'!$E$6*Znorm.Profile!B7538*((100-(24*'Założenia i wyniki'!$E$9))/100)</f>
        <v>0</v>
      </c>
      <c r="C7538">
        <f>'Założenia i wyniki'!$E$8*Znorm.Profile!C7538*(1+'Założenia i wyniki'!$E$10/100)^24</f>
        <v>0.56361970000000006</v>
      </c>
      <c r="D7538">
        <f t="shared" si="351"/>
        <v>0</v>
      </c>
      <c r="E7538">
        <f t="shared" si="352"/>
        <v>0</v>
      </c>
      <c r="F7538">
        <f t="shared" si="353"/>
        <v>0.56361970000000006</v>
      </c>
    </row>
    <row r="7539" spans="1:6" x14ac:dyDescent="0.25">
      <c r="A7539">
        <v>7530</v>
      </c>
      <c r="B7539">
        <f>'Założenia i wyniki'!$E$6*Znorm.Profile!B7539*((100-(24*'Założenia i wyniki'!$E$9))/100)</f>
        <v>0</v>
      </c>
      <c r="C7539">
        <f>'Założenia i wyniki'!$E$8*Znorm.Profile!C7539*(1+'Założenia i wyniki'!$E$10/100)^24</f>
        <v>0.62751080000000004</v>
      </c>
      <c r="D7539">
        <f t="shared" si="351"/>
        <v>0</v>
      </c>
      <c r="E7539">
        <f t="shared" si="352"/>
        <v>0</v>
      </c>
      <c r="F7539">
        <f t="shared" si="353"/>
        <v>0.62751080000000004</v>
      </c>
    </row>
    <row r="7540" spans="1:6" x14ac:dyDescent="0.25">
      <c r="A7540">
        <v>7531</v>
      </c>
      <c r="B7540">
        <f>'Założenia i wyniki'!$E$6*Znorm.Profile!B7540*((100-(24*'Założenia i wyniki'!$E$9))/100)</f>
        <v>0</v>
      </c>
      <c r="C7540">
        <f>'Założenia i wyniki'!$E$8*Znorm.Profile!C7540*(1+'Założenia i wyniki'!$E$10/100)^24</f>
        <v>0.63275800000000004</v>
      </c>
      <c r="D7540">
        <f t="shared" si="351"/>
        <v>0</v>
      </c>
      <c r="E7540">
        <f t="shared" si="352"/>
        <v>0</v>
      </c>
      <c r="F7540">
        <f t="shared" si="353"/>
        <v>0.63275800000000004</v>
      </c>
    </row>
    <row r="7541" spans="1:6" x14ac:dyDescent="0.25">
      <c r="A7541">
        <v>7532</v>
      </c>
      <c r="B7541">
        <f>'Założenia i wyniki'!$E$6*Znorm.Profile!B7541*((100-(24*'Założenia i wyniki'!$E$9))/100)</f>
        <v>0</v>
      </c>
      <c r="C7541">
        <f>'Założenia i wyniki'!$E$8*Znorm.Profile!C7541*(1+'Założenia i wyniki'!$E$10/100)^24</f>
        <v>0.61501125000000001</v>
      </c>
      <c r="D7541">
        <f t="shared" si="351"/>
        <v>0</v>
      </c>
      <c r="E7541">
        <f t="shared" si="352"/>
        <v>0</v>
      </c>
      <c r="F7541">
        <f t="shared" si="353"/>
        <v>0.61501125000000001</v>
      </c>
    </row>
    <row r="7542" spans="1:6" x14ac:dyDescent="0.25">
      <c r="A7542">
        <v>7533</v>
      </c>
      <c r="B7542">
        <f>'Założenia i wyniki'!$E$6*Znorm.Profile!B7542*((100-(24*'Założenia i wyniki'!$E$9))/100)</f>
        <v>0</v>
      </c>
      <c r="C7542">
        <f>'Założenia i wyniki'!$E$8*Znorm.Profile!C7542*(1+'Założenia i wyniki'!$E$10/100)^24</f>
        <v>0.56784455</v>
      </c>
      <c r="D7542">
        <f t="shared" si="351"/>
        <v>0</v>
      </c>
      <c r="E7542">
        <f t="shared" si="352"/>
        <v>0</v>
      </c>
      <c r="F7542">
        <f t="shared" si="353"/>
        <v>0.56784455</v>
      </c>
    </row>
    <row r="7543" spans="1:6" x14ac:dyDescent="0.25">
      <c r="A7543">
        <v>7534</v>
      </c>
      <c r="B7543">
        <f>'Założenia i wyniki'!$E$6*Znorm.Profile!B7543*((100-(24*'Założenia i wyniki'!$E$9))/100)</f>
        <v>0</v>
      </c>
      <c r="C7543">
        <f>'Założenia i wyniki'!$E$8*Znorm.Profile!C7543*(1+'Założenia i wyniki'!$E$10/100)^24</f>
        <v>0.51342935000000001</v>
      </c>
      <c r="D7543">
        <f t="shared" si="351"/>
        <v>0</v>
      </c>
      <c r="E7543">
        <f t="shared" si="352"/>
        <v>0</v>
      </c>
      <c r="F7543">
        <f t="shared" si="353"/>
        <v>0.51342935000000001</v>
      </c>
    </row>
    <row r="7544" spans="1:6" x14ac:dyDescent="0.25">
      <c r="A7544">
        <v>7535</v>
      </c>
      <c r="B7544">
        <f>'Założenia i wyniki'!$E$6*Znorm.Profile!B7544*((100-(24*'Założenia i wyniki'!$E$9))/100)</f>
        <v>0</v>
      </c>
      <c r="C7544">
        <f>'Założenia i wyniki'!$E$8*Znorm.Profile!C7544*(1+'Założenia i wyniki'!$E$10/100)^24</f>
        <v>0.42838040000000005</v>
      </c>
      <c r="D7544">
        <f t="shared" si="351"/>
        <v>0</v>
      </c>
      <c r="E7544">
        <f t="shared" si="352"/>
        <v>0</v>
      </c>
      <c r="F7544">
        <f t="shared" si="353"/>
        <v>0.42838040000000005</v>
      </c>
    </row>
    <row r="7545" spans="1:6" x14ac:dyDescent="0.25">
      <c r="A7545">
        <v>7536</v>
      </c>
      <c r="B7545">
        <f>'Założenia i wyniki'!$E$6*Znorm.Profile!B7545*((100-(24*'Założenia i wyniki'!$E$9))/100)</f>
        <v>0</v>
      </c>
      <c r="C7545">
        <f>'Założenia i wyniki'!$E$8*Znorm.Profile!C7545*(1+'Założenia i wyniki'!$E$10/100)^24</f>
        <v>0.35103670000000003</v>
      </c>
      <c r="D7545">
        <f t="shared" si="351"/>
        <v>0</v>
      </c>
      <c r="E7545">
        <f t="shared" si="352"/>
        <v>0</v>
      </c>
      <c r="F7545">
        <f t="shared" si="353"/>
        <v>0.35103670000000003</v>
      </c>
    </row>
    <row r="7546" spans="1:6" x14ac:dyDescent="0.25">
      <c r="A7546">
        <v>7537</v>
      </c>
      <c r="B7546">
        <f>'Założenia i wyniki'!$E$6*Znorm.Profile!B7546*((100-(24*'Założenia i wyniki'!$E$9))/100)</f>
        <v>0</v>
      </c>
      <c r="C7546">
        <f>'Założenia i wyniki'!$E$8*Znorm.Profile!C7546*(1+'Założenia i wyniki'!$E$10/100)^24</f>
        <v>0.28347375000000002</v>
      </c>
      <c r="D7546">
        <f t="shared" si="351"/>
        <v>0</v>
      </c>
      <c r="E7546">
        <f t="shared" si="352"/>
        <v>0</v>
      </c>
      <c r="F7546">
        <f t="shared" si="353"/>
        <v>0.28347375000000002</v>
      </c>
    </row>
    <row r="7547" spans="1:6" x14ac:dyDescent="0.25">
      <c r="A7547">
        <v>7538</v>
      </c>
      <c r="B7547">
        <f>'Założenia i wyniki'!$E$6*Znorm.Profile!B7547*((100-(24*'Założenia i wyniki'!$E$9))/100)</f>
        <v>0</v>
      </c>
      <c r="C7547">
        <f>'Założenia i wyniki'!$E$8*Znorm.Profile!C7547*(1+'Założenia i wyniki'!$E$10/100)^24</f>
        <v>0.24303719999999998</v>
      </c>
      <c r="D7547">
        <f t="shared" si="351"/>
        <v>0</v>
      </c>
      <c r="E7547">
        <f t="shared" si="352"/>
        <v>0</v>
      </c>
      <c r="F7547">
        <f t="shared" si="353"/>
        <v>0.24303719999999998</v>
      </c>
    </row>
    <row r="7548" spans="1:6" x14ac:dyDescent="0.25">
      <c r="A7548">
        <v>7539</v>
      </c>
      <c r="B7548">
        <f>'Założenia i wyniki'!$E$6*Znorm.Profile!B7548*((100-(24*'Założenia i wyniki'!$E$9))/100)</f>
        <v>0</v>
      </c>
      <c r="C7548">
        <f>'Założenia i wyniki'!$E$8*Znorm.Profile!C7548*(1+'Założenia i wyniki'!$E$10/100)^24</f>
        <v>0.22286704999999998</v>
      </c>
      <c r="D7548">
        <f t="shared" si="351"/>
        <v>0</v>
      </c>
      <c r="E7548">
        <f t="shared" si="352"/>
        <v>0</v>
      </c>
      <c r="F7548">
        <f t="shared" si="353"/>
        <v>0.22286704999999998</v>
      </c>
    </row>
    <row r="7549" spans="1:6" x14ac:dyDescent="0.25">
      <c r="A7549">
        <v>7540</v>
      </c>
      <c r="B7549">
        <f>'Założenia i wyniki'!$E$6*Znorm.Profile!B7549*((100-(24*'Założenia i wyniki'!$E$9))/100)</f>
        <v>0</v>
      </c>
      <c r="C7549">
        <f>'Założenia i wyniki'!$E$8*Znorm.Profile!C7549*(1+'Założenia i wyniki'!$E$10/100)^24</f>
        <v>0.21478135000000001</v>
      </c>
      <c r="D7549">
        <f t="shared" si="351"/>
        <v>0</v>
      </c>
      <c r="E7549">
        <f t="shared" si="352"/>
        <v>0</v>
      </c>
      <c r="F7549">
        <f t="shared" si="353"/>
        <v>0.21478135000000001</v>
      </c>
    </row>
    <row r="7550" spans="1:6" x14ac:dyDescent="0.25">
      <c r="A7550">
        <v>7541</v>
      </c>
      <c r="B7550">
        <f>'Założenia i wyniki'!$E$6*Znorm.Profile!B7550*((100-(24*'Założenia i wyniki'!$E$9))/100)</f>
        <v>0</v>
      </c>
      <c r="C7550">
        <f>'Założenia i wyniki'!$E$8*Znorm.Profile!C7550*(1+'Założenia i wyniki'!$E$10/100)^24</f>
        <v>0.22488130000000003</v>
      </c>
      <c r="D7550">
        <f t="shared" si="351"/>
        <v>0</v>
      </c>
      <c r="E7550">
        <f t="shared" si="352"/>
        <v>0</v>
      </c>
      <c r="F7550">
        <f t="shared" si="353"/>
        <v>0.22488130000000003</v>
      </c>
    </row>
    <row r="7551" spans="1:6" x14ac:dyDescent="0.25">
      <c r="A7551">
        <v>7542</v>
      </c>
      <c r="B7551">
        <f>'Założenia i wyniki'!$E$6*Znorm.Profile!B7551*((100-(24*'Założenia i wyniki'!$E$9))/100)</f>
        <v>0</v>
      </c>
      <c r="C7551">
        <f>'Założenia i wyniki'!$E$8*Znorm.Profile!C7551*(1+'Założenia i wyniki'!$E$10/100)^24</f>
        <v>0.25127094999999999</v>
      </c>
      <c r="D7551">
        <f t="shared" si="351"/>
        <v>0</v>
      </c>
      <c r="E7551">
        <f t="shared" si="352"/>
        <v>0</v>
      </c>
      <c r="F7551">
        <f t="shared" si="353"/>
        <v>0.25127094999999999</v>
      </c>
    </row>
    <row r="7552" spans="1:6" x14ac:dyDescent="0.25">
      <c r="A7552">
        <v>7543</v>
      </c>
      <c r="B7552">
        <f>'Założenia i wyniki'!$E$6*Znorm.Profile!B7552*((100-(24*'Założenia i wyniki'!$E$9))/100)</f>
        <v>0</v>
      </c>
      <c r="C7552">
        <f>'Założenia i wyniki'!$E$8*Znorm.Profile!C7552*(1+'Założenia i wyniki'!$E$10/100)^24</f>
        <v>0.29633134999999999</v>
      </c>
      <c r="D7552">
        <f t="shared" si="351"/>
        <v>0</v>
      </c>
      <c r="E7552">
        <f t="shared" si="352"/>
        <v>0</v>
      </c>
      <c r="F7552">
        <f t="shared" si="353"/>
        <v>0.29633134999999999</v>
      </c>
    </row>
    <row r="7553" spans="1:6" x14ac:dyDescent="0.25">
      <c r="A7553">
        <v>7544</v>
      </c>
      <c r="B7553">
        <f>'Założenia i wyniki'!$E$6*Znorm.Profile!B7553*((100-(24*'Założenia i wyniki'!$E$9))/100)</f>
        <v>0</v>
      </c>
      <c r="C7553">
        <f>'Założenia i wyniki'!$E$8*Znorm.Profile!C7553*(1+'Założenia i wyniki'!$E$10/100)^24</f>
        <v>0.35159144999999997</v>
      </c>
      <c r="D7553">
        <f t="shared" si="351"/>
        <v>0</v>
      </c>
      <c r="E7553">
        <f t="shared" si="352"/>
        <v>0</v>
      </c>
      <c r="F7553">
        <f t="shared" si="353"/>
        <v>0.35159144999999997</v>
      </c>
    </row>
    <row r="7554" spans="1:6" x14ac:dyDescent="0.25">
      <c r="A7554">
        <v>7545</v>
      </c>
      <c r="B7554">
        <f>'Założenia i wyniki'!$E$6*Znorm.Profile!B7554*((100-(24*'Założenia i wyniki'!$E$9))/100)</f>
        <v>6.4354150943396221E-2</v>
      </c>
      <c r="C7554">
        <f>'Założenia i wyniki'!$E$8*Znorm.Profile!C7554*(1+'Założenia i wyniki'!$E$10/100)^24</f>
        <v>0.4305196</v>
      </c>
      <c r="D7554">
        <f t="shared" si="351"/>
        <v>6.4354150943396221E-2</v>
      </c>
      <c r="E7554">
        <f t="shared" si="352"/>
        <v>0</v>
      </c>
      <c r="F7554">
        <f t="shared" si="353"/>
        <v>0.36616544905660375</v>
      </c>
    </row>
    <row r="7555" spans="1:6" x14ac:dyDescent="0.25">
      <c r="A7555">
        <v>7546</v>
      </c>
      <c r="B7555">
        <f>'Założenia i wyniki'!$E$6*Znorm.Profile!B7555*((100-(24*'Założenia i wyniki'!$E$9))/100)</f>
        <v>0.15143901886792449</v>
      </c>
      <c r="C7555">
        <f>'Założenia i wyniki'!$E$8*Znorm.Profile!C7555*(1+'Założenia i wyniki'!$E$10/100)^24</f>
        <v>0.47887805</v>
      </c>
      <c r="D7555">
        <f t="shared" si="351"/>
        <v>0.15143901886792449</v>
      </c>
      <c r="E7555">
        <f t="shared" si="352"/>
        <v>0</v>
      </c>
      <c r="F7555">
        <f t="shared" si="353"/>
        <v>0.32743903113207551</v>
      </c>
    </row>
    <row r="7556" spans="1:6" x14ac:dyDescent="0.25">
      <c r="A7556">
        <v>7547</v>
      </c>
      <c r="B7556">
        <f>'Założenia i wyniki'!$E$6*Znorm.Profile!B7556*((100-(24*'Założenia i wyniki'!$E$9))/100)</f>
        <v>0.18987999999999999</v>
      </c>
      <c r="C7556">
        <f>'Założenia i wyniki'!$E$8*Znorm.Profile!C7556*(1+'Założenia i wyniki'!$E$10/100)^24</f>
        <v>0.51166465000000005</v>
      </c>
      <c r="D7556">
        <f t="shared" si="351"/>
        <v>0.18987999999999999</v>
      </c>
      <c r="E7556">
        <f t="shared" si="352"/>
        <v>0</v>
      </c>
      <c r="F7556">
        <f t="shared" si="353"/>
        <v>0.32178465000000006</v>
      </c>
    </row>
    <row r="7557" spans="1:6" x14ac:dyDescent="0.25">
      <c r="A7557">
        <v>7548</v>
      </c>
      <c r="B7557">
        <f>'Założenia i wyniki'!$E$6*Znorm.Profile!B7557*((100-(24*'Założenia i wyniki'!$E$9))/100)</f>
        <v>0.27382815094339619</v>
      </c>
      <c r="C7557">
        <f>'Założenia i wyniki'!$E$8*Znorm.Profile!C7557*(1+'Założenia i wyniki'!$E$10/100)^24</f>
        <v>0.52056409999999997</v>
      </c>
      <c r="D7557">
        <f t="shared" si="351"/>
        <v>0.27382815094339619</v>
      </c>
      <c r="E7557">
        <f t="shared" si="352"/>
        <v>0</v>
      </c>
      <c r="F7557">
        <f t="shared" si="353"/>
        <v>0.24673594905660379</v>
      </c>
    </row>
    <row r="7558" spans="1:6" x14ac:dyDescent="0.25">
      <c r="A7558">
        <v>7549</v>
      </c>
      <c r="B7558">
        <f>'Założenia i wyniki'!$E$6*Znorm.Profile!B7558*((100-(24*'Założenia i wyniki'!$E$9))/100)</f>
        <v>0.21049162264150939</v>
      </c>
      <c r="C7558">
        <f>'Założenia i wyniki'!$E$8*Znorm.Profile!C7558*(1+'Założenia i wyniki'!$E$10/100)^24</f>
        <v>0.52149264999999989</v>
      </c>
      <c r="D7558">
        <f t="shared" si="351"/>
        <v>0.21049162264150939</v>
      </c>
      <c r="E7558">
        <f t="shared" si="352"/>
        <v>0</v>
      </c>
      <c r="F7558">
        <f t="shared" si="353"/>
        <v>0.3110010273584905</v>
      </c>
    </row>
    <row r="7559" spans="1:6" x14ac:dyDescent="0.25">
      <c r="A7559">
        <v>7550</v>
      </c>
      <c r="B7559">
        <f>'Założenia i wyniki'!$E$6*Znorm.Profile!B7559*((100-(24*'Założenia i wyniki'!$E$9))/100)</f>
        <v>0.12980596226415092</v>
      </c>
      <c r="C7559">
        <f>'Założenia i wyniki'!$E$8*Znorm.Profile!C7559*(1+'Założenia i wyniki'!$E$10/100)^24</f>
        <v>0.51783444999999995</v>
      </c>
      <c r="D7559">
        <f t="shared" si="351"/>
        <v>0.12980596226415092</v>
      </c>
      <c r="E7559">
        <f t="shared" si="352"/>
        <v>0</v>
      </c>
      <c r="F7559">
        <f t="shared" si="353"/>
        <v>0.38802848773584903</v>
      </c>
    </row>
    <row r="7560" spans="1:6" x14ac:dyDescent="0.25">
      <c r="A7560">
        <v>7551</v>
      </c>
      <c r="B7560">
        <f>'Założenia i wyniki'!$E$6*Znorm.Profile!B7560*((100-(24*'Założenia i wyniki'!$E$9))/100)</f>
        <v>4.7459328301886795E-2</v>
      </c>
      <c r="C7560">
        <f>'Założenia i wyniki'!$E$8*Znorm.Profile!C7560*(1+'Założenia i wyniki'!$E$10/100)^24</f>
        <v>0.50531950000000003</v>
      </c>
      <c r="D7560">
        <f t="shared" si="351"/>
        <v>4.7459328301886795E-2</v>
      </c>
      <c r="E7560">
        <f t="shared" si="352"/>
        <v>0</v>
      </c>
      <c r="F7560">
        <f t="shared" si="353"/>
        <v>0.45786017169811322</v>
      </c>
    </row>
    <row r="7561" spans="1:6" x14ac:dyDescent="0.25">
      <c r="A7561">
        <v>7552</v>
      </c>
      <c r="B7561">
        <f>'Założenia i wyniki'!$E$6*Znorm.Profile!B7561*((100-(24*'Założenia i wyniki'!$E$9))/100)</f>
        <v>0</v>
      </c>
      <c r="C7561">
        <f>'Założenia i wyniki'!$E$8*Znorm.Profile!C7561*(1+'Założenia i wyniki'!$E$10/100)^24</f>
        <v>0.52135054999999997</v>
      </c>
      <c r="D7561">
        <f t="shared" si="351"/>
        <v>0</v>
      </c>
      <c r="E7561">
        <f t="shared" si="352"/>
        <v>0</v>
      </c>
      <c r="F7561">
        <f t="shared" si="353"/>
        <v>0.52135054999999997</v>
      </c>
    </row>
    <row r="7562" spans="1:6" x14ac:dyDescent="0.25">
      <c r="A7562">
        <v>7553</v>
      </c>
      <c r="B7562">
        <f>'Założenia i wyniki'!$E$6*Znorm.Profile!B7562*((100-(24*'Założenia i wyniki'!$E$9))/100)</f>
        <v>0</v>
      </c>
      <c r="C7562">
        <f>'Założenia i wyniki'!$E$8*Znorm.Profile!C7562*(1+'Założenia i wyniki'!$E$10/100)^24</f>
        <v>0.57490965000000005</v>
      </c>
      <c r="D7562">
        <f t="shared" si="351"/>
        <v>0</v>
      </c>
      <c r="E7562">
        <f t="shared" si="352"/>
        <v>0</v>
      </c>
      <c r="F7562">
        <f t="shared" si="353"/>
        <v>0.57490965000000005</v>
      </c>
    </row>
    <row r="7563" spans="1:6" x14ac:dyDescent="0.25">
      <c r="A7563">
        <v>7554</v>
      </c>
      <c r="B7563">
        <f>'Założenia i wyniki'!$E$6*Znorm.Profile!B7563*((100-(24*'Założenia i wyniki'!$E$9))/100)</f>
        <v>0</v>
      </c>
      <c r="C7563">
        <f>'Założenia i wyniki'!$E$8*Znorm.Profile!C7563*(1+'Założenia i wyniki'!$E$10/100)^24</f>
        <v>0.62978369999999995</v>
      </c>
      <c r="D7563">
        <f t="shared" ref="D7563:D7626" si="354">IF(B7563&lt;=C7563,B7563,C7563)</f>
        <v>0</v>
      </c>
      <c r="E7563">
        <f t="shared" ref="E7563:E7626" si="355">IF(B7563&gt;C7563,B7563-C7563,0)</f>
        <v>0</v>
      </c>
      <c r="F7563">
        <f t="shared" ref="F7563:F7626" si="356">IF(B7563&lt;C7563,C7563-B7563,0)</f>
        <v>0.62978369999999995</v>
      </c>
    </row>
    <row r="7564" spans="1:6" x14ac:dyDescent="0.25">
      <c r="A7564">
        <v>7555</v>
      </c>
      <c r="B7564">
        <f>'Założenia i wyniki'!$E$6*Znorm.Profile!B7564*((100-(24*'Założenia i wyniki'!$E$9))/100)</f>
        <v>0</v>
      </c>
      <c r="C7564">
        <f>'Założenia i wyniki'!$E$8*Znorm.Profile!C7564*(1+'Założenia i wyniki'!$E$10/100)^24</f>
        <v>0.60995025000000003</v>
      </c>
      <c r="D7564">
        <f t="shared" si="354"/>
        <v>0</v>
      </c>
      <c r="E7564">
        <f t="shared" si="355"/>
        <v>0</v>
      </c>
      <c r="F7564">
        <f t="shared" si="356"/>
        <v>0.60995025000000003</v>
      </c>
    </row>
    <row r="7565" spans="1:6" x14ac:dyDescent="0.25">
      <c r="A7565">
        <v>7556</v>
      </c>
      <c r="B7565">
        <f>'Założenia i wyniki'!$E$6*Znorm.Profile!B7565*((100-(24*'Założenia i wyniki'!$E$9))/100)</f>
        <v>0</v>
      </c>
      <c r="C7565">
        <f>'Założenia i wyniki'!$E$8*Znorm.Profile!C7565*(1+'Założenia i wyniki'!$E$10/100)^24</f>
        <v>0.59319470000000007</v>
      </c>
      <c r="D7565">
        <f t="shared" si="354"/>
        <v>0</v>
      </c>
      <c r="E7565">
        <f t="shared" si="355"/>
        <v>0</v>
      </c>
      <c r="F7565">
        <f t="shared" si="356"/>
        <v>0.59319470000000007</v>
      </c>
    </row>
    <row r="7566" spans="1:6" x14ac:dyDescent="0.25">
      <c r="A7566">
        <v>7557</v>
      </c>
      <c r="B7566">
        <f>'Założenia i wyniki'!$E$6*Znorm.Profile!B7566*((100-(24*'Założenia i wyniki'!$E$9))/100)</f>
        <v>0</v>
      </c>
      <c r="C7566">
        <f>'Założenia i wyniki'!$E$8*Znorm.Profile!C7566*(1+'Założenia i wyniki'!$E$10/100)^24</f>
        <v>0.56087500000000001</v>
      </c>
      <c r="D7566">
        <f t="shared" si="354"/>
        <v>0</v>
      </c>
      <c r="E7566">
        <f t="shared" si="355"/>
        <v>0</v>
      </c>
      <c r="F7566">
        <f t="shared" si="356"/>
        <v>0.56087500000000001</v>
      </c>
    </row>
    <row r="7567" spans="1:6" x14ac:dyDescent="0.25">
      <c r="A7567">
        <v>7558</v>
      </c>
      <c r="B7567">
        <f>'Założenia i wyniki'!$E$6*Znorm.Profile!B7567*((100-(24*'Założenia i wyniki'!$E$9))/100)</f>
        <v>0</v>
      </c>
      <c r="C7567">
        <f>'Założenia i wyniki'!$E$8*Znorm.Profile!C7567*(1+'Założenia i wyniki'!$E$10/100)^24</f>
        <v>0.49598289999999995</v>
      </c>
      <c r="D7567">
        <f t="shared" si="354"/>
        <v>0</v>
      </c>
      <c r="E7567">
        <f t="shared" si="355"/>
        <v>0</v>
      </c>
      <c r="F7567">
        <f t="shared" si="356"/>
        <v>0.49598289999999995</v>
      </c>
    </row>
    <row r="7568" spans="1:6" x14ac:dyDescent="0.25">
      <c r="A7568">
        <v>7559</v>
      </c>
      <c r="B7568">
        <f>'Założenia i wyniki'!$E$6*Znorm.Profile!B7568*((100-(24*'Założenia i wyniki'!$E$9))/100)</f>
        <v>0</v>
      </c>
      <c r="C7568">
        <f>'Założenia i wyniki'!$E$8*Znorm.Profile!C7568*(1+'Założenia i wyniki'!$E$10/100)^24</f>
        <v>0.40667725000000005</v>
      </c>
      <c r="D7568">
        <f t="shared" si="354"/>
        <v>0</v>
      </c>
      <c r="E7568">
        <f t="shared" si="355"/>
        <v>0</v>
      </c>
      <c r="F7568">
        <f t="shared" si="356"/>
        <v>0.40667725000000005</v>
      </c>
    </row>
    <row r="7569" spans="1:6" x14ac:dyDescent="0.25">
      <c r="A7569">
        <v>7560</v>
      </c>
      <c r="B7569">
        <f>'Założenia i wyniki'!$E$6*Znorm.Profile!B7569*((100-(24*'Założenia i wyniki'!$E$9))/100)</f>
        <v>0</v>
      </c>
      <c r="C7569">
        <f>'Założenia i wyniki'!$E$8*Znorm.Profile!C7569*(1+'Założenia i wyniki'!$E$10/100)^24</f>
        <v>0.34844494999999998</v>
      </c>
      <c r="D7569">
        <f t="shared" si="354"/>
        <v>0</v>
      </c>
      <c r="E7569">
        <f t="shared" si="355"/>
        <v>0</v>
      </c>
      <c r="F7569">
        <f t="shared" si="356"/>
        <v>0.34844494999999998</v>
      </c>
    </row>
    <row r="7570" spans="1:6" x14ac:dyDescent="0.25">
      <c r="A7570">
        <v>7561</v>
      </c>
      <c r="B7570">
        <f>'Założenia i wyniki'!$E$6*Znorm.Profile!B7570*((100-(24*'Założenia i wyniki'!$E$9))/100)</f>
        <v>0</v>
      </c>
      <c r="C7570">
        <f>'Założenia i wyniki'!$E$8*Znorm.Profile!C7570*(1+'Założenia i wyniki'!$E$10/100)^24</f>
        <v>0.25526935000000001</v>
      </c>
      <c r="D7570">
        <f t="shared" si="354"/>
        <v>0</v>
      </c>
      <c r="E7570">
        <f t="shared" si="355"/>
        <v>0</v>
      </c>
      <c r="F7570">
        <f t="shared" si="356"/>
        <v>0.25526935000000001</v>
      </c>
    </row>
    <row r="7571" spans="1:6" x14ac:dyDescent="0.25">
      <c r="A7571">
        <v>7562</v>
      </c>
      <c r="B7571">
        <f>'Założenia i wyniki'!$E$6*Znorm.Profile!B7571*((100-(24*'Założenia i wyniki'!$E$9))/100)</f>
        <v>0</v>
      </c>
      <c r="C7571">
        <f>'Założenia i wyniki'!$E$8*Znorm.Profile!C7571*(1+'Założenia i wyniki'!$E$10/100)^24</f>
        <v>0.22530900000000001</v>
      </c>
      <c r="D7571">
        <f t="shared" si="354"/>
        <v>0</v>
      </c>
      <c r="E7571">
        <f t="shared" si="355"/>
        <v>0</v>
      </c>
      <c r="F7571">
        <f t="shared" si="356"/>
        <v>0.22530900000000001</v>
      </c>
    </row>
    <row r="7572" spans="1:6" x14ac:dyDescent="0.25">
      <c r="A7572">
        <v>7563</v>
      </c>
      <c r="B7572">
        <f>'Założenia i wyniki'!$E$6*Znorm.Profile!B7572*((100-(24*'Założenia i wyniki'!$E$9))/100)</f>
        <v>0</v>
      </c>
      <c r="C7572">
        <f>'Założenia i wyniki'!$E$8*Znorm.Profile!C7572*(1+'Założenia i wyniki'!$E$10/100)^24</f>
        <v>0.21363055</v>
      </c>
      <c r="D7572">
        <f t="shared" si="354"/>
        <v>0</v>
      </c>
      <c r="E7572">
        <f t="shared" si="355"/>
        <v>0</v>
      </c>
      <c r="F7572">
        <f t="shared" si="356"/>
        <v>0.21363055</v>
      </c>
    </row>
    <row r="7573" spans="1:6" x14ac:dyDescent="0.25">
      <c r="A7573">
        <v>7564</v>
      </c>
      <c r="B7573">
        <f>'Założenia i wyniki'!$E$6*Znorm.Profile!B7573*((100-(24*'Założenia i wyniki'!$E$9))/100)</f>
        <v>0</v>
      </c>
      <c r="C7573">
        <f>'Założenia i wyniki'!$E$8*Znorm.Profile!C7573*(1+'Założenia i wyniki'!$E$10/100)^24</f>
        <v>0.21770699999999998</v>
      </c>
      <c r="D7573">
        <f t="shared" si="354"/>
        <v>0</v>
      </c>
      <c r="E7573">
        <f t="shared" si="355"/>
        <v>0</v>
      </c>
      <c r="F7573">
        <f t="shared" si="356"/>
        <v>0.21770699999999998</v>
      </c>
    </row>
    <row r="7574" spans="1:6" x14ac:dyDescent="0.25">
      <c r="A7574">
        <v>7565</v>
      </c>
      <c r="B7574">
        <f>'Założenia i wyniki'!$E$6*Znorm.Profile!B7574*((100-(24*'Założenia i wyniki'!$E$9))/100)</f>
        <v>0</v>
      </c>
      <c r="C7574">
        <f>'Założenia i wyniki'!$E$8*Znorm.Profile!C7574*(1+'Założenia i wyniki'!$E$10/100)^24</f>
        <v>0.24799984999999999</v>
      </c>
      <c r="D7574">
        <f t="shared" si="354"/>
        <v>0</v>
      </c>
      <c r="E7574">
        <f t="shared" si="355"/>
        <v>0</v>
      </c>
      <c r="F7574">
        <f t="shared" si="356"/>
        <v>0.24799984999999999</v>
      </c>
    </row>
    <row r="7575" spans="1:6" x14ac:dyDescent="0.25">
      <c r="A7575">
        <v>7566</v>
      </c>
      <c r="B7575">
        <f>'Założenia i wyniki'!$E$6*Znorm.Profile!B7575*((100-(24*'Założenia i wyniki'!$E$9))/100)</f>
        <v>0</v>
      </c>
      <c r="C7575">
        <f>'Założenia i wyniki'!$E$8*Znorm.Profile!C7575*(1+'Założenia i wyniki'!$E$10/100)^24</f>
        <v>0.30919105000000002</v>
      </c>
      <c r="D7575">
        <f t="shared" si="354"/>
        <v>0</v>
      </c>
      <c r="E7575">
        <f t="shared" si="355"/>
        <v>0</v>
      </c>
      <c r="F7575">
        <f t="shared" si="356"/>
        <v>0.30919105000000002</v>
      </c>
    </row>
    <row r="7576" spans="1:6" x14ac:dyDescent="0.25">
      <c r="A7576">
        <v>7567</v>
      </c>
      <c r="B7576">
        <f>'Założenia i wyniki'!$E$6*Znorm.Profile!B7576*((100-(24*'Założenia i wyniki'!$E$9))/100)</f>
        <v>0</v>
      </c>
      <c r="C7576">
        <f>'Założenia i wyniki'!$E$8*Znorm.Profile!C7576*(1+'Założenia i wyniki'!$E$10/100)^24</f>
        <v>0.41205570000000002</v>
      </c>
      <c r="D7576">
        <f t="shared" si="354"/>
        <v>0</v>
      </c>
      <c r="E7576">
        <f t="shared" si="355"/>
        <v>0</v>
      </c>
      <c r="F7576">
        <f t="shared" si="356"/>
        <v>0.41205570000000002</v>
      </c>
    </row>
    <row r="7577" spans="1:6" x14ac:dyDescent="0.25">
      <c r="A7577">
        <v>7568</v>
      </c>
      <c r="B7577">
        <f>'Założenia i wyniki'!$E$6*Znorm.Profile!B7577*((100-(24*'Założenia i wyniki'!$E$9))/100)</f>
        <v>0</v>
      </c>
      <c r="C7577">
        <f>'Założenia i wyniki'!$E$8*Znorm.Profile!C7577*(1+'Założenia i wyniki'!$E$10/100)^24</f>
        <v>0.464667</v>
      </c>
      <c r="D7577">
        <f t="shared" si="354"/>
        <v>0</v>
      </c>
      <c r="E7577">
        <f t="shared" si="355"/>
        <v>0</v>
      </c>
      <c r="F7577">
        <f t="shared" si="356"/>
        <v>0.464667</v>
      </c>
    </row>
    <row r="7578" spans="1:6" x14ac:dyDescent="0.25">
      <c r="A7578">
        <v>7569</v>
      </c>
      <c r="B7578">
        <f>'Założenia i wyniki'!$E$6*Znorm.Profile!B7578*((100-(24*'Założenia i wyniki'!$E$9))/100)</f>
        <v>8.9901433962264146E-2</v>
      </c>
      <c r="C7578">
        <f>'Założenia i wyniki'!$E$8*Znorm.Profile!C7578*(1+'Założenia i wyniki'!$E$10/100)^24</f>
        <v>0.46731720000000004</v>
      </c>
      <c r="D7578">
        <f t="shared" si="354"/>
        <v>8.9901433962264146E-2</v>
      </c>
      <c r="E7578">
        <f t="shared" si="355"/>
        <v>0</v>
      </c>
      <c r="F7578">
        <f t="shared" si="356"/>
        <v>0.37741576603773591</v>
      </c>
    </row>
    <row r="7579" spans="1:6" x14ac:dyDescent="0.25">
      <c r="A7579">
        <v>7570</v>
      </c>
      <c r="B7579">
        <f>'Założenia i wyniki'!$E$6*Znorm.Profile!B7579*((100-(24*'Założenia i wyniki'!$E$9))/100)</f>
        <v>0.20569698113207546</v>
      </c>
      <c r="C7579">
        <f>'Założenia i wyniki'!$E$8*Znorm.Profile!C7579*(1+'Założenia i wyniki'!$E$10/100)^24</f>
        <v>0.46559450000000002</v>
      </c>
      <c r="D7579">
        <f t="shared" si="354"/>
        <v>0.20569698113207546</v>
      </c>
      <c r="E7579">
        <f t="shared" si="355"/>
        <v>0</v>
      </c>
      <c r="F7579">
        <f t="shared" si="356"/>
        <v>0.25989751886792456</v>
      </c>
    </row>
    <row r="7580" spans="1:6" x14ac:dyDescent="0.25">
      <c r="A7580">
        <v>7571</v>
      </c>
      <c r="B7580">
        <f>'Założenia i wyniki'!$E$6*Znorm.Profile!B7580*((100-(24*'Założenia i wyniki'!$E$9))/100)</f>
        <v>0.17531313207547169</v>
      </c>
      <c r="C7580">
        <f>'Założenia i wyniki'!$E$8*Znorm.Profile!C7580*(1+'Założenia i wyniki'!$E$10/100)^24</f>
        <v>0.45426639999999996</v>
      </c>
      <c r="D7580">
        <f t="shared" si="354"/>
        <v>0.17531313207547169</v>
      </c>
      <c r="E7580">
        <f t="shared" si="355"/>
        <v>0</v>
      </c>
      <c r="F7580">
        <f t="shared" si="356"/>
        <v>0.27895326792452824</v>
      </c>
    </row>
    <row r="7581" spans="1:6" x14ac:dyDescent="0.25">
      <c r="A7581">
        <v>7572</v>
      </c>
      <c r="B7581">
        <f>'Założenia i wyniki'!$E$6*Znorm.Profile!B7581*((100-(24*'Założenia i wyniki'!$E$9))/100)</f>
        <v>0.20844113207547166</v>
      </c>
      <c r="C7581">
        <f>'Założenia i wyniki'!$E$8*Znorm.Profile!C7581*(1+'Założenia i wyniki'!$E$10/100)^24</f>
        <v>0.43930984999999995</v>
      </c>
      <c r="D7581">
        <f t="shared" si="354"/>
        <v>0.20844113207547166</v>
      </c>
      <c r="E7581">
        <f t="shared" si="355"/>
        <v>0</v>
      </c>
      <c r="F7581">
        <f t="shared" si="356"/>
        <v>0.23086871792452829</v>
      </c>
    </row>
    <row r="7582" spans="1:6" x14ac:dyDescent="0.25">
      <c r="A7582">
        <v>7573</v>
      </c>
      <c r="B7582">
        <f>'Założenia i wyniki'!$E$6*Znorm.Profile!B7582*((100-(24*'Założenia i wyniki'!$E$9))/100)</f>
        <v>0.18211252830188676</v>
      </c>
      <c r="C7582">
        <f>'Założenia i wyniki'!$E$8*Znorm.Profile!C7582*(1+'Założenia i wyniki'!$E$10/100)^24</f>
        <v>0.43415855000000003</v>
      </c>
      <c r="D7582">
        <f t="shared" si="354"/>
        <v>0.18211252830188676</v>
      </c>
      <c r="E7582">
        <f t="shared" si="355"/>
        <v>0</v>
      </c>
      <c r="F7582">
        <f t="shared" si="356"/>
        <v>0.2520460216981133</v>
      </c>
    </row>
    <row r="7583" spans="1:6" x14ac:dyDescent="0.25">
      <c r="A7583">
        <v>7574</v>
      </c>
      <c r="B7583">
        <f>'Założenia i wyniki'!$E$6*Znorm.Profile!B7583*((100-(24*'Założenia i wyniki'!$E$9))/100)</f>
        <v>0.13700173584905659</v>
      </c>
      <c r="C7583">
        <f>'Założenia i wyniki'!$E$8*Znorm.Profile!C7583*(1+'Założenia i wyniki'!$E$10/100)^24</f>
        <v>0.44557695000000003</v>
      </c>
      <c r="D7583">
        <f t="shared" si="354"/>
        <v>0.13700173584905659</v>
      </c>
      <c r="E7583">
        <f t="shared" si="355"/>
        <v>0</v>
      </c>
      <c r="F7583">
        <f t="shared" si="356"/>
        <v>0.30857521415094347</v>
      </c>
    </row>
    <row r="7584" spans="1:6" x14ac:dyDescent="0.25">
      <c r="A7584">
        <v>7575</v>
      </c>
      <c r="B7584">
        <f>'Założenia i wyniki'!$E$6*Znorm.Profile!B7584*((100-(24*'Założenia i wyniki'!$E$9))/100)</f>
        <v>6.1157215094339613E-2</v>
      </c>
      <c r="C7584">
        <f>'Założenia i wyniki'!$E$8*Znorm.Profile!C7584*(1+'Założenia i wyniki'!$E$10/100)^24</f>
        <v>0.44936709999999996</v>
      </c>
      <c r="D7584">
        <f t="shared" si="354"/>
        <v>6.1157215094339613E-2</v>
      </c>
      <c r="E7584">
        <f t="shared" si="355"/>
        <v>0</v>
      </c>
      <c r="F7584">
        <f t="shared" si="356"/>
        <v>0.38820988490566033</v>
      </c>
    </row>
    <row r="7585" spans="1:6" x14ac:dyDescent="0.25">
      <c r="A7585">
        <v>7576</v>
      </c>
      <c r="B7585">
        <f>'Założenia i wyniki'!$E$6*Znorm.Profile!B7585*((100-(24*'Założenia i wyniki'!$E$9))/100)</f>
        <v>0</v>
      </c>
      <c r="C7585">
        <f>'Założenia i wyniki'!$E$8*Znorm.Profile!C7585*(1+'Założenia i wyniki'!$E$10/100)^24</f>
        <v>0.49773499999999993</v>
      </c>
      <c r="D7585">
        <f t="shared" si="354"/>
        <v>0</v>
      </c>
      <c r="E7585">
        <f t="shared" si="355"/>
        <v>0</v>
      </c>
      <c r="F7585">
        <f t="shared" si="356"/>
        <v>0.49773499999999993</v>
      </c>
    </row>
    <row r="7586" spans="1:6" x14ac:dyDescent="0.25">
      <c r="A7586">
        <v>7577</v>
      </c>
      <c r="B7586">
        <f>'Założenia i wyniki'!$E$6*Znorm.Profile!B7586*((100-(24*'Założenia i wyniki'!$E$9))/100)</f>
        <v>0</v>
      </c>
      <c r="C7586">
        <f>'Założenia i wyniki'!$E$8*Znorm.Profile!C7586*(1+'Założenia i wyniki'!$E$10/100)^24</f>
        <v>0.58889880000000006</v>
      </c>
      <c r="D7586">
        <f t="shared" si="354"/>
        <v>0</v>
      </c>
      <c r="E7586">
        <f t="shared" si="355"/>
        <v>0</v>
      </c>
      <c r="F7586">
        <f t="shared" si="356"/>
        <v>0.58889880000000006</v>
      </c>
    </row>
    <row r="7587" spans="1:6" x14ac:dyDescent="0.25">
      <c r="A7587">
        <v>7578</v>
      </c>
      <c r="B7587">
        <f>'Założenia i wyniki'!$E$6*Znorm.Profile!B7587*((100-(24*'Założenia i wyniki'!$E$9))/100)</f>
        <v>0</v>
      </c>
      <c r="C7587">
        <f>'Założenia i wyniki'!$E$8*Znorm.Profile!C7587*(1+'Założenia i wyniki'!$E$10/100)^24</f>
        <v>0.64441720000000002</v>
      </c>
      <c r="D7587">
        <f t="shared" si="354"/>
        <v>0</v>
      </c>
      <c r="E7587">
        <f t="shared" si="355"/>
        <v>0</v>
      </c>
      <c r="F7587">
        <f t="shared" si="356"/>
        <v>0.64441720000000002</v>
      </c>
    </row>
    <row r="7588" spans="1:6" x14ac:dyDescent="0.25">
      <c r="A7588">
        <v>7579</v>
      </c>
      <c r="B7588">
        <f>'Założenia i wyniki'!$E$6*Znorm.Profile!B7588*((100-(24*'Założenia i wyniki'!$E$9))/100)</f>
        <v>0</v>
      </c>
      <c r="C7588">
        <f>'Założenia i wyniki'!$E$8*Znorm.Profile!C7588*(1+'Założenia i wyniki'!$E$10/100)^24</f>
        <v>0.65214729999999999</v>
      </c>
      <c r="D7588">
        <f t="shared" si="354"/>
        <v>0</v>
      </c>
      <c r="E7588">
        <f t="shared" si="355"/>
        <v>0</v>
      </c>
      <c r="F7588">
        <f t="shared" si="356"/>
        <v>0.65214729999999999</v>
      </c>
    </row>
    <row r="7589" spans="1:6" x14ac:dyDescent="0.25">
      <c r="A7589">
        <v>7580</v>
      </c>
      <c r="B7589">
        <f>'Założenia i wyniki'!$E$6*Znorm.Profile!B7589*((100-(24*'Założenia i wyniki'!$E$9))/100)</f>
        <v>0</v>
      </c>
      <c r="C7589">
        <f>'Założenia i wyniki'!$E$8*Znorm.Profile!C7589*(1+'Założenia i wyniki'!$E$10/100)^24</f>
        <v>0.63670950000000004</v>
      </c>
      <c r="D7589">
        <f t="shared" si="354"/>
        <v>0</v>
      </c>
      <c r="E7589">
        <f t="shared" si="355"/>
        <v>0</v>
      </c>
      <c r="F7589">
        <f t="shared" si="356"/>
        <v>0.63670950000000004</v>
      </c>
    </row>
    <row r="7590" spans="1:6" x14ac:dyDescent="0.25">
      <c r="A7590">
        <v>7581</v>
      </c>
      <c r="B7590">
        <f>'Założenia i wyniki'!$E$6*Znorm.Profile!B7590*((100-(24*'Założenia i wyniki'!$E$9))/100)</f>
        <v>0</v>
      </c>
      <c r="C7590">
        <f>'Założenia i wyniki'!$E$8*Znorm.Profile!C7590*(1+'Założenia i wyniki'!$E$10/100)^24</f>
        <v>0.59418170000000003</v>
      </c>
      <c r="D7590">
        <f t="shared" si="354"/>
        <v>0</v>
      </c>
      <c r="E7590">
        <f t="shared" si="355"/>
        <v>0</v>
      </c>
      <c r="F7590">
        <f t="shared" si="356"/>
        <v>0.59418170000000003</v>
      </c>
    </row>
    <row r="7591" spans="1:6" x14ac:dyDescent="0.25">
      <c r="A7591">
        <v>7582</v>
      </c>
      <c r="B7591">
        <f>'Założenia i wyniki'!$E$6*Znorm.Profile!B7591*((100-(24*'Założenia i wyniki'!$E$9))/100)</f>
        <v>0</v>
      </c>
      <c r="C7591">
        <f>'Założenia i wyniki'!$E$8*Znorm.Profile!C7591*(1+'Założenia i wyniki'!$E$10/100)^24</f>
        <v>0.53012680000000001</v>
      </c>
      <c r="D7591">
        <f t="shared" si="354"/>
        <v>0</v>
      </c>
      <c r="E7591">
        <f t="shared" si="355"/>
        <v>0</v>
      </c>
      <c r="F7591">
        <f t="shared" si="356"/>
        <v>0.53012680000000001</v>
      </c>
    </row>
    <row r="7592" spans="1:6" x14ac:dyDescent="0.25">
      <c r="A7592">
        <v>7583</v>
      </c>
      <c r="B7592">
        <f>'Założenia i wyniki'!$E$6*Znorm.Profile!B7592*((100-(24*'Założenia i wyniki'!$E$9))/100)</f>
        <v>0</v>
      </c>
      <c r="C7592">
        <f>'Założenia i wyniki'!$E$8*Znorm.Profile!C7592*(1+'Założenia i wyniki'!$E$10/100)^24</f>
        <v>0.42586460000000004</v>
      </c>
      <c r="D7592">
        <f t="shared" si="354"/>
        <v>0</v>
      </c>
      <c r="E7592">
        <f t="shared" si="355"/>
        <v>0</v>
      </c>
      <c r="F7592">
        <f t="shared" si="356"/>
        <v>0.42586460000000004</v>
      </c>
    </row>
    <row r="7593" spans="1:6" x14ac:dyDescent="0.25">
      <c r="A7593">
        <v>7584</v>
      </c>
      <c r="B7593">
        <f>'Założenia i wyniki'!$E$6*Znorm.Profile!B7593*((100-(24*'Założenia i wyniki'!$E$9))/100)</f>
        <v>0</v>
      </c>
      <c r="C7593">
        <f>'Założenia i wyniki'!$E$8*Znorm.Profile!C7593*(1+'Założenia i wyniki'!$E$10/100)^24</f>
        <v>0.33933969999999997</v>
      </c>
      <c r="D7593">
        <f t="shared" si="354"/>
        <v>0</v>
      </c>
      <c r="E7593">
        <f t="shared" si="355"/>
        <v>0</v>
      </c>
      <c r="F7593">
        <f t="shared" si="356"/>
        <v>0.33933969999999997</v>
      </c>
    </row>
    <row r="7594" spans="1:6" x14ac:dyDescent="0.25">
      <c r="A7594">
        <v>7585</v>
      </c>
      <c r="B7594">
        <f>'Założenia i wyniki'!$E$6*Znorm.Profile!B7594*((100-(24*'Założenia i wyniki'!$E$9))/100)</f>
        <v>0</v>
      </c>
      <c r="C7594">
        <f>'Założenia i wyniki'!$E$8*Znorm.Profile!C7594*(1+'Założenia i wyniki'!$E$10/100)^24</f>
        <v>0.2674938</v>
      </c>
      <c r="D7594">
        <f t="shared" si="354"/>
        <v>0</v>
      </c>
      <c r="E7594">
        <f t="shared" si="355"/>
        <v>0</v>
      </c>
      <c r="F7594">
        <f t="shared" si="356"/>
        <v>0.2674938</v>
      </c>
    </row>
    <row r="7595" spans="1:6" x14ac:dyDescent="0.25">
      <c r="A7595">
        <v>7586</v>
      </c>
      <c r="B7595">
        <f>'Założenia i wyniki'!$E$6*Znorm.Profile!B7595*((100-(24*'Założenia i wyniki'!$E$9))/100)</f>
        <v>0</v>
      </c>
      <c r="C7595">
        <f>'Założenia i wyniki'!$E$8*Znorm.Profile!C7595*(1+'Założenia i wyniki'!$E$10/100)^24</f>
        <v>0.23582719999999999</v>
      </c>
      <c r="D7595">
        <f t="shared" si="354"/>
        <v>0</v>
      </c>
      <c r="E7595">
        <f t="shared" si="355"/>
        <v>0</v>
      </c>
      <c r="F7595">
        <f t="shared" si="356"/>
        <v>0.23582719999999999</v>
      </c>
    </row>
    <row r="7596" spans="1:6" x14ac:dyDescent="0.25">
      <c r="A7596">
        <v>7587</v>
      </c>
      <c r="B7596">
        <f>'Założenia i wyniki'!$E$6*Znorm.Profile!B7596*((100-(24*'Założenia i wyniki'!$E$9))/100)</f>
        <v>0</v>
      </c>
      <c r="C7596">
        <f>'Założenia i wyniki'!$E$8*Znorm.Profile!C7596*(1+'Założenia i wyniki'!$E$10/100)^24</f>
        <v>0.22986774999999998</v>
      </c>
      <c r="D7596">
        <f t="shared" si="354"/>
        <v>0</v>
      </c>
      <c r="E7596">
        <f t="shared" si="355"/>
        <v>0</v>
      </c>
      <c r="F7596">
        <f t="shared" si="356"/>
        <v>0.22986774999999998</v>
      </c>
    </row>
    <row r="7597" spans="1:6" x14ac:dyDescent="0.25">
      <c r="A7597">
        <v>7588</v>
      </c>
      <c r="B7597">
        <f>'Założenia i wyniki'!$E$6*Znorm.Profile!B7597*((100-(24*'Założenia i wyniki'!$E$9))/100)</f>
        <v>0</v>
      </c>
      <c r="C7597">
        <f>'Założenia i wyniki'!$E$8*Znorm.Profile!C7597*(1+'Założenia i wyniki'!$E$10/100)^24</f>
        <v>0.2320507</v>
      </c>
      <c r="D7597">
        <f t="shared" si="354"/>
        <v>0</v>
      </c>
      <c r="E7597">
        <f t="shared" si="355"/>
        <v>0</v>
      </c>
      <c r="F7597">
        <f t="shared" si="356"/>
        <v>0.2320507</v>
      </c>
    </row>
    <row r="7598" spans="1:6" x14ac:dyDescent="0.25">
      <c r="A7598">
        <v>7589</v>
      </c>
      <c r="B7598">
        <f>'Założenia i wyniki'!$E$6*Znorm.Profile!B7598*((100-(24*'Założenia i wyniki'!$E$9))/100)</f>
        <v>0</v>
      </c>
      <c r="C7598">
        <f>'Założenia i wyniki'!$E$8*Znorm.Profile!C7598*(1+'Założenia i wyniki'!$E$10/100)^24</f>
        <v>0.25446960000000002</v>
      </c>
      <c r="D7598">
        <f t="shared" si="354"/>
        <v>0</v>
      </c>
      <c r="E7598">
        <f t="shared" si="355"/>
        <v>0</v>
      </c>
      <c r="F7598">
        <f t="shared" si="356"/>
        <v>0.25446960000000002</v>
      </c>
    </row>
    <row r="7599" spans="1:6" x14ac:dyDescent="0.25">
      <c r="A7599">
        <v>7590</v>
      </c>
      <c r="B7599">
        <f>'Założenia i wyniki'!$E$6*Znorm.Profile!B7599*((100-(24*'Założenia i wyniki'!$E$9))/100)</f>
        <v>0</v>
      </c>
      <c r="C7599">
        <f>'Założenia i wyniki'!$E$8*Znorm.Profile!C7599*(1+'Założenia i wyniki'!$E$10/100)^24</f>
        <v>0.30807665000000001</v>
      </c>
      <c r="D7599">
        <f t="shared" si="354"/>
        <v>0</v>
      </c>
      <c r="E7599">
        <f t="shared" si="355"/>
        <v>0</v>
      </c>
      <c r="F7599">
        <f t="shared" si="356"/>
        <v>0.30807665000000001</v>
      </c>
    </row>
    <row r="7600" spans="1:6" x14ac:dyDescent="0.25">
      <c r="A7600">
        <v>7591</v>
      </c>
      <c r="B7600">
        <f>'Założenia i wyniki'!$E$6*Znorm.Profile!B7600*((100-(24*'Założenia i wyniki'!$E$9))/100)</f>
        <v>0</v>
      </c>
      <c r="C7600">
        <f>'Założenia i wyniki'!$E$8*Znorm.Profile!C7600*(1+'Założenia i wyniki'!$E$10/100)^24</f>
        <v>0.40142339999999999</v>
      </c>
      <c r="D7600">
        <f t="shared" si="354"/>
        <v>0</v>
      </c>
      <c r="E7600">
        <f t="shared" si="355"/>
        <v>0</v>
      </c>
      <c r="F7600">
        <f t="shared" si="356"/>
        <v>0.40142339999999999</v>
      </c>
    </row>
    <row r="7601" spans="1:6" x14ac:dyDescent="0.25">
      <c r="A7601">
        <v>7592</v>
      </c>
      <c r="B7601">
        <f>'Założenia i wyniki'!$E$6*Znorm.Profile!B7601*((100-(24*'Założenia i wyniki'!$E$9))/100)</f>
        <v>2.1788558490566036E-3</v>
      </c>
      <c r="C7601">
        <f>'Założenia i wyniki'!$E$8*Znorm.Profile!C7601*(1+'Założenia i wyniki'!$E$10/100)^24</f>
        <v>0.45956785</v>
      </c>
      <c r="D7601">
        <f t="shared" si="354"/>
        <v>2.1788558490566036E-3</v>
      </c>
      <c r="E7601">
        <f t="shared" si="355"/>
        <v>0</v>
      </c>
      <c r="F7601">
        <f t="shared" si="356"/>
        <v>0.45738899415094342</v>
      </c>
    </row>
    <row r="7602" spans="1:6" x14ac:dyDescent="0.25">
      <c r="A7602">
        <v>7593</v>
      </c>
      <c r="B7602">
        <f>'Założenia i wyniki'!$E$6*Znorm.Profile!B7602*((100-(24*'Założenia i wyniki'!$E$9))/100)</f>
        <v>0.11270075471698111</v>
      </c>
      <c r="C7602">
        <f>'Założenia i wyniki'!$E$8*Znorm.Profile!C7602*(1+'Założenia i wyniki'!$E$10/100)^24</f>
        <v>0.46140009999999998</v>
      </c>
      <c r="D7602">
        <f t="shared" si="354"/>
        <v>0.11270075471698111</v>
      </c>
      <c r="E7602">
        <f t="shared" si="355"/>
        <v>0</v>
      </c>
      <c r="F7602">
        <f t="shared" si="356"/>
        <v>0.34869934528301888</v>
      </c>
    </row>
    <row r="7603" spans="1:6" x14ac:dyDescent="0.25">
      <c r="A7603">
        <v>7594</v>
      </c>
      <c r="B7603">
        <f>'Założenia i wyniki'!$E$6*Znorm.Profile!B7603*((100-(24*'Założenia i wyniki'!$E$9))/100)</f>
        <v>0.21438679245283018</v>
      </c>
      <c r="C7603">
        <f>'Założenia i wyniki'!$E$8*Znorm.Profile!C7603*(1+'Założenia i wyniki'!$E$10/100)^24</f>
        <v>0.46668370000000003</v>
      </c>
      <c r="D7603">
        <f t="shared" si="354"/>
        <v>0.21438679245283018</v>
      </c>
      <c r="E7603">
        <f t="shared" si="355"/>
        <v>0</v>
      </c>
      <c r="F7603">
        <f t="shared" si="356"/>
        <v>0.25229690754716982</v>
      </c>
    </row>
    <row r="7604" spans="1:6" x14ac:dyDescent="0.25">
      <c r="A7604">
        <v>7595</v>
      </c>
      <c r="B7604">
        <f>'Założenia i wyniki'!$E$6*Znorm.Profile!B7604*((100-(24*'Założenia i wyniki'!$E$9))/100)</f>
        <v>0.18462800000000001</v>
      </c>
      <c r="C7604">
        <f>'Założenia i wyniki'!$E$8*Znorm.Profile!C7604*(1+'Założenia i wyniki'!$E$10/100)^24</f>
        <v>0.44916129999999999</v>
      </c>
      <c r="D7604">
        <f t="shared" si="354"/>
        <v>0.18462800000000001</v>
      </c>
      <c r="E7604">
        <f t="shared" si="355"/>
        <v>0</v>
      </c>
      <c r="F7604">
        <f t="shared" si="356"/>
        <v>0.26453329999999997</v>
      </c>
    </row>
    <row r="7605" spans="1:6" x14ac:dyDescent="0.25">
      <c r="A7605">
        <v>7596</v>
      </c>
      <c r="B7605">
        <f>'Założenia i wyniki'!$E$6*Znorm.Profile!B7605*((100-(24*'Założenia i wyniki'!$E$9))/100)</f>
        <v>0.19100052830188677</v>
      </c>
      <c r="C7605">
        <f>'Założenia i wyniki'!$E$8*Znorm.Profile!C7605*(1+'Założenia i wyniki'!$E$10/100)^24</f>
        <v>0.44975315000000005</v>
      </c>
      <c r="D7605">
        <f t="shared" si="354"/>
        <v>0.19100052830188677</v>
      </c>
      <c r="E7605">
        <f t="shared" si="355"/>
        <v>0</v>
      </c>
      <c r="F7605">
        <f t="shared" si="356"/>
        <v>0.25875262169811331</v>
      </c>
    </row>
    <row r="7606" spans="1:6" x14ac:dyDescent="0.25">
      <c r="A7606">
        <v>7597</v>
      </c>
      <c r="B7606">
        <f>'Założenia i wyniki'!$E$6*Znorm.Profile!B7606*((100-(24*'Założenia i wyniki'!$E$9))/100)</f>
        <v>0.18090052830188677</v>
      </c>
      <c r="C7606">
        <f>'Założenia i wyniki'!$E$8*Znorm.Profile!C7606*(1+'Założenia i wyniki'!$E$10/100)^24</f>
        <v>0.45111955000000004</v>
      </c>
      <c r="D7606">
        <f t="shared" si="354"/>
        <v>0.18090052830188677</v>
      </c>
      <c r="E7606">
        <f t="shared" si="355"/>
        <v>0</v>
      </c>
      <c r="F7606">
        <f t="shared" si="356"/>
        <v>0.27021902169811329</v>
      </c>
    </row>
    <row r="7607" spans="1:6" x14ac:dyDescent="0.25">
      <c r="A7607">
        <v>7598</v>
      </c>
      <c r="B7607">
        <f>'Założenia i wyniki'!$E$6*Znorm.Profile!B7607*((100-(24*'Założenia i wyniki'!$E$9))/100)</f>
        <v>0.11003283018867924</v>
      </c>
      <c r="C7607">
        <f>'Założenia i wyniki'!$E$8*Znorm.Profile!C7607*(1+'Założenia i wyniki'!$E$10/100)^24</f>
        <v>0.45587990000000006</v>
      </c>
      <c r="D7607">
        <f t="shared" si="354"/>
        <v>0.11003283018867924</v>
      </c>
      <c r="E7607">
        <f t="shared" si="355"/>
        <v>0</v>
      </c>
      <c r="F7607">
        <f t="shared" si="356"/>
        <v>0.34584706981132085</v>
      </c>
    </row>
    <row r="7608" spans="1:6" x14ac:dyDescent="0.25">
      <c r="A7608">
        <v>7599</v>
      </c>
      <c r="B7608">
        <f>'Założenia i wyniki'!$E$6*Znorm.Profile!B7608*((100-(24*'Założenia i wyniki'!$E$9))/100)</f>
        <v>3.841430188679245E-2</v>
      </c>
      <c r="C7608">
        <f>'Założenia i wyniki'!$E$8*Znorm.Profile!C7608*(1+'Założenia i wyniki'!$E$10/100)^24</f>
        <v>0.46809665</v>
      </c>
      <c r="D7608">
        <f t="shared" si="354"/>
        <v>3.841430188679245E-2</v>
      </c>
      <c r="E7608">
        <f t="shared" si="355"/>
        <v>0</v>
      </c>
      <c r="F7608">
        <f t="shared" si="356"/>
        <v>0.42968234811320755</v>
      </c>
    </row>
    <row r="7609" spans="1:6" x14ac:dyDescent="0.25">
      <c r="A7609">
        <v>7600</v>
      </c>
      <c r="B7609">
        <f>'Założenia i wyniki'!$E$6*Znorm.Profile!B7609*((100-(24*'Założenia i wyniki'!$E$9))/100)</f>
        <v>0</v>
      </c>
      <c r="C7609">
        <f>'Założenia i wyniki'!$E$8*Znorm.Profile!C7609*(1+'Założenia i wyniki'!$E$10/100)^24</f>
        <v>0.50574019999999997</v>
      </c>
      <c r="D7609">
        <f t="shared" si="354"/>
        <v>0</v>
      </c>
      <c r="E7609">
        <f t="shared" si="355"/>
        <v>0</v>
      </c>
      <c r="F7609">
        <f t="shared" si="356"/>
        <v>0.50574019999999997</v>
      </c>
    </row>
    <row r="7610" spans="1:6" x14ac:dyDescent="0.25">
      <c r="A7610">
        <v>7601</v>
      </c>
      <c r="B7610">
        <f>'Założenia i wyniki'!$E$6*Znorm.Profile!B7610*((100-(24*'Założenia i wyniki'!$E$9))/100)</f>
        <v>0</v>
      </c>
      <c r="C7610">
        <f>'Założenia i wyniki'!$E$8*Znorm.Profile!C7610*(1+'Założenia i wyniki'!$E$10/100)^24</f>
        <v>0.58685200000000004</v>
      </c>
      <c r="D7610">
        <f t="shared" si="354"/>
        <v>0</v>
      </c>
      <c r="E7610">
        <f t="shared" si="355"/>
        <v>0</v>
      </c>
      <c r="F7610">
        <f t="shared" si="356"/>
        <v>0.58685200000000004</v>
      </c>
    </row>
    <row r="7611" spans="1:6" x14ac:dyDescent="0.25">
      <c r="A7611">
        <v>7602</v>
      </c>
      <c r="B7611">
        <f>'Założenia i wyniki'!$E$6*Znorm.Profile!B7611*((100-(24*'Założenia i wyniki'!$E$9))/100)</f>
        <v>0</v>
      </c>
      <c r="C7611">
        <f>'Założenia i wyniki'!$E$8*Znorm.Profile!C7611*(1+'Założenia i wyniki'!$E$10/100)^24</f>
        <v>0.6302989</v>
      </c>
      <c r="D7611">
        <f t="shared" si="354"/>
        <v>0</v>
      </c>
      <c r="E7611">
        <f t="shared" si="355"/>
        <v>0</v>
      </c>
      <c r="F7611">
        <f t="shared" si="356"/>
        <v>0.6302989</v>
      </c>
    </row>
    <row r="7612" spans="1:6" x14ac:dyDescent="0.25">
      <c r="A7612">
        <v>7603</v>
      </c>
      <c r="B7612">
        <f>'Założenia i wyniki'!$E$6*Znorm.Profile!B7612*((100-(24*'Założenia i wyniki'!$E$9))/100)</f>
        <v>0</v>
      </c>
      <c r="C7612">
        <f>'Założenia i wyniki'!$E$8*Znorm.Profile!C7612*(1+'Założenia i wyniki'!$E$10/100)^24</f>
        <v>0.63244825000000005</v>
      </c>
      <c r="D7612">
        <f t="shared" si="354"/>
        <v>0</v>
      </c>
      <c r="E7612">
        <f t="shared" si="355"/>
        <v>0</v>
      </c>
      <c r="F7612">
        <f t="shared" si="356"/>
        <v>0.63244825000000005</v>
      </c>
    </row>
    <row r="7613" spans="1:6" x14ac:dyDescent="0.25">
      <c r="A7613">
        <v>7604</v>
      </c>
      <c r="B7613">
        <f>'Założenia i wyniki'!$E$6*Znorm.Profile!B7613*((100-(24*'Założenia i wyniki'!$E$9))/100)</f>
        <v>0</v>
      </c>
      <c r="C7613">
        <f>'Założenia i wyniki'!$E$8*Znorm.Profile!C7613*(1+'Założenia i wyniki'!$E$10/100)^24</f>
        <v>0.61656</v>
      </c>
      <c r="D7613">
        <f t="shared" si="354"/>
        <v>0</v>
      </c>
      <c r="E7613">
        <f t="shared" si="355"/>
        <v>0</v>
      </c>
      <c r="F7613">
        <f t="shared" si="356"/>
        <v>0.61656</v>
      </c>
    </row>
    <row r="7614" spans="1:6" x14ac:dyDescent="0.25">
      <c r="A7614">
        <v>7605</v>
      </c>
      <c r="B7614">
        <f>'Założenia i wyniki'!$E$6*Znorm.Profile!B7614*((100-(24*'Założenia i wyniki'!$E$9))/100)</f>
        <v>0</v>
      </c>
      <c r="C7614">
        <f>'Założenia i wyniki'!$E$8*Znorm.Profile!C7614*(1+'Założenia i wyniki'!$E$10/100)^24</f>
        <v>0.56908354999999999</v>
      </c>
      <c r="D7614">
        <f t="shared" si="354"/>
        <v>0</v>
      </c>
      <c r="E7614">
        <f t="shared" si="355"/>
        <v>0</v>
      </c>
      <c r="F7614">
        <f t="shared" si="356"/>
        <v>0.56908354999999999</v>
      </c>
    </row>
    <row r="7615" spans="1:6" x14ac:dyDescent="0.25">
      <c r="A7615">
        <v>7606</v>
      </c>
      <c r="B7615">
        <f>'Założenia i wyniki'!$E$6*Znorm.Profile!B7615*((100-(24*'Założenia i wyniki'!$E$9))/100)</f>
        <v>0</v>
      </c>
      <c r="C7615">
        <f>'Założenia i wyniki'!$E$8*Znorm.Profile!C7615*(1+'Założenia i wyniki'!$E$10/100)^24</f>
        <v>0.5159073500000001</v>
      </c>
      <c r="D7615">
        <f t="shared" si="354"/>
        <v>0</v>
      </c>
      <c r="E7615">
        <f t="shared" si="355"/>
        <v>0</v>
      </c>
      <c r="F7615">
        <f t="shared" si="356"/>
        <v>0.5159073500000001</v>
      </c>
    </row>
    <row r="7616" spans="1:6" x14ac:dyDescent="0.25">
      <c r="A7616">
        <v>7607</v>
      </c>
      <c r="B7616">
        <f>'Założenia i wyniki'!$E$6*Znorm.Profile!B7616*((100-(24*'Założenia i wyniki'!$E$9))/100)</f>
        <v>0</v>
      </c>
      <c r="C7616">
        <f>'Założenia i wyniki'!$E$8*Znorm.Profile!C7616*(1+'Założenia i wyniki'!$E$10/100)^24</f>
        <v>0.43612449999999997</v>
      </c>
      <c r="D7616">
        <f t="shared" si="354"/>
        <v>0</v>
      </c>
      <c r="E7616">
        <f t="shared" si="355"/>
        <v>0</v>
      </c>
      <c r="F7616">
        <f t="shared" si="356"/>
        <v>0.43612449999999997</v>
      </c>
    </row>
    <row r="7617" spans="1:6" x14ac:dyDescent="0.25">
      <c r="A7617">
        <v>7608</v>
      </c>
      <c r="B7617">
        <f>'Założenia i wyniki'!$E$6*Znorm.Profile!B7617*((100-(24*'Założenia i wyniki'!$E$9))/100)</f>
        <v>0</v>
      </c>
      <c r="C7617">
        <f>'Założenia i wyniki'!$E$8*Znorm.Profile!C7617*(1+'Założenia i wyniki'!$E$10/100)^24</f>
        <v>0.35971039999999999</v>
      </c>
      <c r="D7617">
        <f t="shared" si="354"/>
        <v>0</v>
      </c>
      <c r="E7617">
        <f t="shared" si="355"/>
        <v>0</v>
      </c>
      <c r="F7617">
        <f t="shared" si="356"/>
        <v>0.35971039999999999</v>
      </c>
    </row>
    <row r="7618" spans="1:6" x14ac:dyDescent="0.25">
      <c r="A7618">
        <v>7609</v>
      </c>
      <c r="B7618">
        <f>'Założenia i wyniki'!$E$6*Znorm.Profile!B7618*((100-(24*'Założenia i wyniki'!$E$9))/100)</f>
        <v>0</v>
      </c>
      <c r="C7618">
        <f>'Założenia i wyniki'!$E$8*Znorm.Profile!C7618*(1+'Założenia i wyniki'!$E$10/100)^24</f>
        <v>0.27682970000000001</v>
      </c>
      <c r="D7618">
        <f t="shared" si="354"/>
        <v>0</v>
      </c>
      <c r="E7618">
        <f t="shared" si="355"/>
        <v>0</v>
      </c>
      <c r="F7618">
        <f t="shared" si="356"/>
        <v>0.27682970000000001</v>
      </c>
    </row>
    <row r="7619" spans="1:6" x14ac:dyDescent="0.25">
      <c r="A7619">
        <v>7610</v>
      </c>
      <c r="B7619">
        <f>'Założenia i wyniki'!$E$6*Znorm.Profile!B7619*((100-(24*'Założenia i wyniki'!$E$9))/100)</f>
        <v>0</v>
      </c>
      <c r="C7619">
        <f>'Założenia i wyniki'!$E$8*Znorm.Profile!C7619*(1+'Założenia i wyniki'!$E$10/100)^24</f>
        <v>0.2424142</v>
      </c>
      <c r="D7619">
        <f t="shared" si="354"/>
        <v>0</v>
      </c>
      <c r="E7619">
        <f t="shared" si="355"/>
        <v>0</v>
      </c>
      <c r="F7619">
        <f t="shared" si="356"/>
        <v>0.2424142</v>
      </c>
    </row>
    <row r="7620" spans="1:6" x14ac:dyDescent="0.25">
      <c r="A7620">
        <v>7611</v>
      </c>
      <c r="B7620">
        <f>'Założenia i wyniki'!$E$6*Znorm.Profile!B7620*((100-(24*'Założenia i wyniki'!$E$9))/100)</f>
        <v>0</v>
      </c>
      <c r="C7620">
        <f>'Założenia i wyniki'!$E$8*Znorm.Profile!C7620*(1+'Założenia i wyniki'!$E$10/100)^24</f>
        <v>0.22882369999999999</v>
      </c>
      <c r="D7620">
        <f t="shared" si="354"/>
        <v>0</v>
      </c>
      <c r="E7620">
        <f t="shared" si="355"/>
        <v>0</v>
      </c>
      <c r="F7620">
        <f t="shared" si="356"/>
        <v>0.22882369999999999</v>
      </c>
    </row>
    <row r="7621" spans="1:6" x14ac:dyDescent="0.25">
      <c r="A7621">
        <v>7612</v>
      </c>
      <c r="B7621">
        <f>'Założenia i wyniki'!$E$6*Znorm.Profile!B7621*((100-(24*'Założenia i wyniki'!$E$9))/100)</f>
        <v>0</v>
      </c>
      <c r="C7621">
        <f>'Założenia i wyniki'!$E$8*Znorm.Profile!C7621*(1+'Założenia i wyniki'!$E$10/100)^24</f>
        <v>0.22453585000000001</v>
      </c>
      <c r="D7621">
        <f t="shared" si="354"/>
        <v>0</v>
      </c>
      <c r="E7621">
        <f t="shared" si="355"/>
        <v>0</v>
      </c>
      <c r="F7621">
        <f t="shared" si="356"/>
        <v>0.22453585000000001</v>
      </c>
    </row>
    <row r="7622" spans="1:6" x14ac:dyDescent="0.25">
      <c r="A7622">
        <v>7613</v>
      </c>
      <c r="B7622">
        <f>'Założenia i wyniki'!$E$6*Znorm.Profile!B7622*((100-(24*'Założenia i wyniki'!$E$9))/100)</f>
        <v>0</v>
      </c>
      <c r="C7622">
        <f>'Założenia i wyniki'!$E$8*Znorm.Profile!C7622*(1+'Założenia i wyniki'!$E$10/100)^24</f>
        <v>0.23765840000000002</v>
      </c>
      <c r="D7622">
        <f t="shared" si="354"/>
        <v>0</v>
      </c>
      <c r="E7622">
        <f t="shared" si="355"/>
        <v>0</v>
      </c>
      <c r="F7622">
        <f t="shared" si="356"/>
        <v>0.23765840000000002</v>
      </c>
    </row>
    <row r="7623" spans="1:6" x14ac:dyDescent="0.25">
      <c r="A7623">
        <v>7614</v>
      </c>
      <c r="B7623">
        <f>'Założenia i wyniki'!$E$6*Znorm.Profile!B7623*((100-(24*'Założenia i wyniki'!$E$9))/100)</f>
        <v>0</v>
      </c>
      <c r="C7623">
        <f>'Założenia i wyniki'!$E$8*Znorm.Profile!C7623*(1+'Założenia i wyniki'!$E$10/100)^24</f>
        <v>0.26623449999999999</v>
      </c>
      <c r="D7623">
        <f t="shared" si="354"/>
        <v>0</v>
      </c>
      <c r="E7623">
        <f t="shared" si="355"/>
        <v>0</v>
      </c>
      <c r="F7623">
        <f t="shared" si="356"/>
        <v>0.26623449999999999</v>
      </c>
    </row>
    <row r="7624" spans="1:6" x14ac:dyDescent="0.25">
      <c r="A7624">
        <v>7615</v>
      </c>
      <c r="B7624">
        <f>'Założenia i wyniki'!$E$6*Znorm.Profile!B7624*((100-(24*'Założenia i wyniki'!$E$9))/100)</f>
        <v>0</v>
      </c>
      <c r="C7624">
        <f>'Założenia i wyniki'!$E$8*Znorm.Profile!C7624*(1+'Założenia i wyniki'!$E$10/100)^24</f>
        <v>0.32413814999999996</v>
      </c>
      <c r="D7624">
        <f t="shared" si="354"/>
        <v>0</v>
      </c>
      <c r="E7624">
        <f t="shared" si="355"/>
        <v>0</v>
      </c>
      <c r="F7624">
        <f t="shared" si="356"/>
        <v>0.32413814999999996</v>
      </c>
    </row>
    <row r="7625" spans="1:6" x14ac:dyDescent="0.25">
      <c r="A7625">
        <v>7616</v>
      </c>
      <c r="B7625">
        <f>'Założenia i wyniki'!$E$6*Znorm.Profile!B7625*((100-(24*'Założenia i wyniki'!$E$9))/100)</f>
        <v>0</v>
      </c>
      <c r="C7625">
        <f>'Założenia i wyniki'!$E$8*Znorm.Profile!C7625*(1+'Założenia i wyniki'!$E$10/100)^24</f>
        <v>0.39282460000000002</v>
      </c>
      <c r="D7625">
        <f t="shared" si="354"/>
        <v>0</v>
      </c>
      <c r="E7625">
        <f t="shared" si="355"/>
        <v>0</v>
      </c>
      <c r="F7625">
        <f t="shared" si="356"/>
        <v>0.39282460000000002</v>
      </c>
    </row>
    <row r="7626" spans="1:6" x14ac:dyDescent="0.25">
      <c r="A7626">
        <v>7617</v>
      </c>
      <c r="B7626">
        <f>'Założenia i wyniki'!$E$6*Znorm.Profile!B7626*((100-(24*'Założenia i wyniki'!$E$9))/100)</f>
        <v>6.8330883018867916E-2</v>
      </c>
      <c r="C7626">
        <f>'Założenia i wyniki'!$E$8*Znorm.Profile!C7626*(1+'Założenia i wyniki'!$E$10/100)^24</f>
        <v>0.45584560000000002</v>
      </c>
      <c r="D7626">
        <f t="shared" si="354"/>
        <v>6.8330883018867916E-2</v>
      </c>
      <c r="E7626">
        <f t="shared" si="355"/>
        <v>0</v>
      </c>
      <c r="F7626">
        <f t="shared" si="356"/>
        <v>0.3875147169811321</v>
      </c>
    </row>
    <row r="7627" spans="1:6" x14ac:dyDescent="0.25">
      <c r="A7627">
        <v>7618</v>
      </c>
      <c r="B7627">
        <f>'Założenia i wyniki'!$E$6*Znorm.Profile!B7627*((100-(24*'Założenia i wyniki'!$E$9))/100)</f>
        <v>0.17788958490566037</v>
      </c>
      <c r="C7627">
        <f>'Założenia i wyniki'!$E$8*Znorm.Profile!C7627*(1+'Założenia i wyniki'!$E$10/100)^24</f>
        <v>0.49720614999999996</v>
      </c>
      <c r="D7627">
        <f t="shared" ref="D7627:D7690" si="357">IF(B7627&lt;=C7627,B7627,C7627)</f>
        <v>0.17788958490566037</v>
      </c>
      <c r="E7627">
        <f t="shared" ref="E7627:E7690" si="358">IF(B7627&gt;C7627,B7627-C7627,0)</f>
        <v>0</v>
      </c>
      <c r="F7627">
        <f t="shared" ref="F7627:F7690" si="359">IF(B7627&lt;C7627,C7627-B7627,0)</f>
        <v>0.31931656509433959</v>
      </c>
    </row>
    <row r="7628" spans="1:6" x14ac:dyDescent="0.25">
      <c r="A7628">
        <v>7619</v>
      </c>
      <c r="B7628">
        <f>'Założenia i wyniki'!$E$6*Znorm.Profile!B7628*((100-(24*'Założenia i wyniki'!$E$9))/100)</f>
        <v>0.53979735849056598</v>
      </c>
      <c r="C7628">
        <f>'Założenia i wyniki'!$E$8*Znorm.Profile!C7628*(1+'Założenia i wyniki'!$E$10/100)^24</f>
        <v>0.518231</v>
      </c>
      <c r="D7628">
        <f t="shared" si="357"/>
        <v>0.518231</v>
      </c>
      <c r="E7628">
        <f t="shared" si="358"/>
        <v>2.1566358490565984E-2</v>
      </c>
      <c r="F7628">
        <f t="shared" si="359"/>
        <v>0</v>
      </c>
    </row>
    <row r="7629" spans="1:6" x14ac:dyDescent="0.25">
      <c r="A7629">
        <v>7620</v>
      </c>
      <c r="B7629">
        <f>'Założenia i wyniki'!$E$6*Znorm.Profile!B7629*((100-(24*'Założenia i wyniki'!$E$9))/100)</f>
        <v>1.1210618867924527</v>
      </c>
      <c r="C7629">
        <f>'Założenia i wyniki'!$E$8*Znorm.Profile!C7629*(1+'Założenia i wyniki'!$E$10/100)^24</f>
        <v>0.52799110000000005</v>
      </c>
      <c r="D7629">
        <f t="shared" si="357"/>
        <v>0.52799110000000005</v>
      </c>
      <c r="E7629">
        <f t="shared" si="358"/>
        <v>0.59307078679245262</v>
      </c>
      <c r="F7629">
        <f t="shared" si="359"/>
        <v>0</v>
      </c>
    </row>
    <row r="7630" spans="1:6" x14ac:dyDescent="0.25">
      <c r="A7630">
        <v>7621</v>
      </c>
      <c r="B7630">
        <f>'Założenia i wyniki'!$E$6*Znorm.Profile!B7630*((100-(24*'Założenia i wyniki'!$E$9))/100)</f>
        <v>1.0128203773584907</v>
      </c>
      <c r="C7630">
        <f>'Założenia i wyniki'!$E$8*Znorm.Profile!C7630*(1+'Założenia i wyniki'!$E$10/100)^24</f>
        <v>0.53541879999999997</v>
      </c>
      <c r="D7630">
        <f t="shared" si="357"/>
        <v>0.53541879999999997</v>
      </c>
      <c r="E7630">
        <f t="shared" si="358"/>
        <v>0.47740157735849076</v>
      </c>
      <c r="F7630">
        <f t="shared" si="359"/>
        <v>0</v>
      </c>
    </row>
    <row r="7631" spans="1:6" x14ac:dyDescent="0.25">
      <c r="A7631">
        <v>7622</v>
      </c>
      <c r="B7631">
        <f>'Założenia i wyniki'!$E$6*Znorm.Profile!B7631*((100-(24*'Założenia i wyniki'!$E$9))/100)</f>
        <v>0.6968695094339622</v>
      </c>
      <c r="C7631">
        <f>'Założenia i wyniki'!$E$8*Znorm.Profile!C7631*(1+'Założenia i wyniki'!$E$10/100)^24</f>
        <v>0.54514529999999994</v>
      </c>
      <c r="D7631">
        <f t="shared" si="357"/>
        <v>0.54514529999999994</v>
      </c>
      <c r="E7631">
        <f t="shared" si="358"/>
        <v>0.15172420943396225</v>
      </c>
      <c r="F7631">
        <f t="shared" si="359"/>
        <v>0</v>
      </c>
    </row>
    <row r="7632" spans="1:6" x14ac:dyDescent="0.25">
      <c r="A7632">
        <v>7623</v>
      </c>
      <c r="B7632">
        <f>'Założenia i wyniki'!$E$6*Znorm.Profile!B7632*((100-(24*'Założenia i wyniki'!$E$9))/100)</f>
        <v>0.24243049056603774</v>
      </c>
      <c r="C7632">
        <f>'Założenia i wyniki'!$E$8*Znorm.Profile!C7632*(1+'Założenia i wyniki'!$E$10/100)^24</f>
        <v>0.56058905000000003</v>
      </c>
      <c r="D7632">
        <f t="shared" si="357"/>
        <v>0.24243049056603774</v>
      </c>
      <c r="E7632">
        <f t="shared" si="358"/>
        <v>0</v>
      </c>
      <c r="F7632">
        <f t="shared" si="359"/>
        <v>0.31815855943396232</v>
      </c>
    </row>
    <row r="7633" spans="1:6" x14ac:dyDescent="0.25">
      <c r="A7633">
        <v>7624</v>
      </c>
      <c r="B7633">
        <f>'Założenia i wyniki'!$E$6*Znorm.Profile!B7633*((100-(24*'Założenia i wyniki'!$E$9))/100)</f>
        <v>0</v>
      </c>
      <c r="C7633">
        <f>'Założenia i wyniki'!$E$8*Znorm.Profile!C7633*(1+'Założenia i wyniki'!$E$10/100)^24</f>
        <v>0.59192630000000002</v>
      </c>
      <c r="D7633">
        <f t="shared" si="357"/>
        <v>0</v>
      </c>
      <c r="E7633">
        <f t="shared" si="358"/>
        <v>0</v>
      </c>
      <c r="F7633">
        <f t="shared" si="359"/>
        <v>0.59192630000000002</v>
      </c>
    </row>
    <row r="7634" spans="1:6" x14ac:dyDescent="0.25">
      <c r="A7634">
        <v>7625</v>
      </c>
      <c r="B7634">
        <f>'Założenia i wyniki'!$E$6*Znorm.Profile!B7634*((100-(24*'Założenia i wyniki'!$E$9))/100)</f>
        <v>0</v>
      </c>
      <c r="C7634">
        <f>'Założenia i wyniki'!$E$8*Znorm.Profile!C7634*(1+'Założenia i wyniki'!$E$10/100)^24</f>
        <v>0.64874704999999999</v>
      </c>
      <c r="D7634">
        <f t="shared" si="357"/>
        <v>0</v>
      </c>
      <c r="E7634">
        <f t="shared" si="358"/>
        <v>0</v>
      </c>
      <c r="F7634">
        <f t="shared" si="359"/>
        <v>0.64874704999999999</v>
      </c>
    </row>
    <row r="7635" spans="1:6" x14ac:dyDescent="0.25">
      <c r="A7635">
        <v>7626</v>
      </c>
      <c r="B7635">
        <f>'Założenia i wyniki'!$E$6*Znorm.Profile!B7635*((100-(24*'Założenia i wyniki'!$E$9))/100)</f>
        <v>0</v>
      </c>
      <c r="C7635">
        <f>'Założenia i wyniki'!$E$8*Znorm.Profile!C7635*(1+'Założenia i wyniki'!$E$10/100)^24</f>
        <v>0.66201135</v>
      </c>
      <c r="D7635">
        <f t="shared" si="357"/>
        <v>0</v>
      </c>
      <c r="E7635">
        <f t="shared" si="358"/>
        <v>0</v>
      </c>
      <c r="F7635">
        <f t="shared" si="359"/>
        <v>0.66201135</v>
      </c>
    </row>
    <row r="7636" spans="1:6" x14ac:dyDescent="0.25">
      <c r="A7636">
        <v>7627</v>
      </c>
      <c r="B7636">
        <f>'Założenia i wyniki'!$E$6*Znorm.Profile!B7636*((100-(24*'Założenia i wyniki'!$E$9))/100)</f>
        <v>0</v>
      </c>
      <c r="C7636">
        <f>'Założenia i wyniki'!$E$8*Znorm.Profile!C7636*(1+'Założenia i wyniki'!$E$10/100)^24</f>
        <v>0.64680594999999996</v>
      </c>
      <c r="D7636">
        <f t="shared" si="357"/>
        <v>0</v>
      </c>
      <c r="E7636">
        <f t="shared" si="358"/>
        <v>0</v>
      </c>
      <c r="F7636">
        <f t="shared" si="359"/>
        <v>0.64680594999999996</v>
      </c>
    </row>
    <row r="7637" spans="1:6" x14ac:dyDescent="0.25">
      <c r="A7637">
        <v>7628</v>
      </c>
      <c r="B7637">
        <f>'Założenia i wyniki'!$E$6*Znorm.Profile!B7637*((100-(24*'Założenia i wyniki'!$E$9))/100)</f>
        <v>0</v>
      </c>
      <c r="C7637">
        <f>'Założenia i wyniki'!$E$8*Znorm.Profile!C7637*(1+'Założenia i wyniki'!$E$10/100)^24</f>
        <v>0.61960780000000004</v>
      </c>
      <c r="D7637">
        <f t="shared" si="357"/>
        <v>0</v>
      </c>
      <c r="E7637">
        <f t="shared" si="358"/>
        <v>0</v>
      </c>
      <c r="F7637">
        <f t="shared" si="359"/>
        <v>0.61960780000000004</v>
      </c>
    </row>
    <row r="7638" spans="1:6" x14ac:dyDescent="0.25">
      <c r="A7638">
        <v>7629</v>
      </c>
      <c r="B7638">
        <f>'Założenia i wyniki'!$E$6*Znorm.Profile!B7638*((100-(24*'Założenia i wyniki'!$E$9))/100)</f>
        <v>0</v>
      </c>
      <c r="C7638">
        <f>'Założenia i wyniki'!$E$8*Znorm.Profile!C7638*(1+'Założenia i wyniki'!$E$10/100)^24</f>
        <v>0.57476894999999995</v>
      </c>
      <c r="D7638">
        <f t="shared" si="357"/>
        <v>0</v>
      </c>
      <c r="E7638">
        <f t="shared" si="358"/>
        <v>0</v>
      </c>
      <c r="F7638">
        <f t="shared" si="359"/>
        <v>0.57476894999999995</v>
      </c>
    </row>
    <row r="7639" spans="1:6" x14ac:dyDescent="0.25">
      <c r="A7639">
        <v>7630</v>
      </c>
      <c r="B7639">
        <f>'Założenia i wyniki'!$E$6*Znorm.Profile!B7639*((100-(24*'Założenia i wyniki'!$E$9))/100)</f>
        <v>0</v>
      </c>
      <c r="C7639">
        <f>'Założenia i wyniki'!$E$8*Znorm.Profile!C7639*(1+'Założenia i wyniki'!$E$10/100)^24</f>
        <v>0.51436385000000007</v>
      </c>
      <c r="D7639">
        <f t="shared" si="357"/>
        <v>0</v>
      </c>
      <c r="E7639">
        <f t="shared" si="358"/>
        <v>0</v>
      </c>
      <c r="F7639">
        <f t="shared" si="359"/>
        <v>0.51436385000000007</v>
      </c>
    </row>
    <row r="7640" spans="1:6" x14ac:dyDescent="0.25">
      <c r="A7640">
        <v>7631</v>
      </c>
      <c r="B7640">
        <f>'Założenia i wyniki'!$E$6*Znorm.Profile!B7640*((100-(24*'Założenia i wyniki'!$E$9))/100)</f>
        <v>0</v>
      </c>
      <c r="C7640">
        <f>'Założenia i wyniki'!$E$8*Znorm.Profile!C7640*(1+'Założenia i wyniki'!$E$10/100)^24</f>
        <v>0.44294495</v>
      </c>
      <c r="D7640">
        <f t="shared" si="357"/>
        <v>0</v>
      </c>
      <c r="E7640">
        <f t="shared" si="358"/>
        <v>0</v>
      </c>
      <c r="F7640">
        <f t="shared" si="359"/>
        <v>0.44294495</v>
      </c>
    </row>
    <row r="7641" spans="1:6" x14ac:dyDescent="0.25">
      <c r="A7641">
        <v>7632</v>
      </c>
      <c r="B7641">
        <f>'Założenia i wyniki'!$E$6*Znorm.Profile!B7641*((100-(24*'Założenia i wyniki'!$E$9))/100)</f>
        <v>0</v>
      </c>
      <c r="C7641">
        <f>'Założenia i wyniki'!$E$8*Znorm.Profile!C7641*(1+'Założenia i wyniki'!$E$10/100)^24</f>
        <v>0.37231915000000004</v>
      </c>
      <c r="D7641">
        <f t="shared" si="357"/>
        <v>0</v>
      </c>
      <c r="E7641">
        <f t="shared" si="358"/>
        <v>0</v>
      </c>
      <c r="F7641">
        <f t="shared" si="359"/>
        <v>0.37231915000000004</v>
      </c>
    </row>
    <row r="7642" spans="1:6" x14ac:dyDescent="0.25">
      <c r="A7642">
        <v>7633</v>
      </c>
      <c r="B7642">
        <f>'Założenia i wyniki'!$E$6*Znorm.Profile!B7642*((100-(24*'Założenia i wyniki'!$E$9))/100)</f>
        <v>0</v>
      </c>
      <c r="C7642">
        <f>'Założenia i wyniki'!$E$8*Znorm.Profile!C7642*(1+'Założenia i wyniki'!$E$10/100)^24</f>
        <v>0.29684795000000003</v>
      </c>
      <c r="D7642">
        <f t="shared" si="357"/>
        <v>0</v>
      </c>
      <c r="E7642">
        <f t="shared" si="358"/>
        <v>0</v>
      </c>
      <c r="F7642">
        <f t="shared" si="359"/>
        <v>0.29684795000000003</v>
      </c>
    </row>
    <row r="7643" spans="1:6" x14ac:dyDescent="0.25">
      <c r="A7643">
        <v>7634</v>
      </c>
      <c r="B7643">
        <f>'Założenia i wyniki'!$E$6*Znorm.Profile!B7643*((100-(24*'Założenia i wyniki'!$E$9))/100)</f>
        <v>0</v>
      </c>
      <c r="C7643">
        <f>'Założenia i wyniki'!$E$8*Znorm.Profile!C7643*(1+'Założenia i wyniki'!$E$10/100)^24</f>
        <v>0.25254389999999999</v>
      </c>
      <c r="D7643">
        <f t="shared" si="357"/>
        <v>0</v>
      </c>
      <c r="E7643">
        <f t="shared" si="358"/>
        <v>0</v>
      </c>
      <c r="F7643">
        <f t="shared" si="359"/>
        <v>0.25254389999999999</v>
      </c>
    </row>
    <row r="7644" spans="1:6" x14ac:dyDescent="0.25">
      <c r="A7644">
        <v>7635</v>
      </c>
      <c r="B7644">
        <f>'Założenia i wyniki'!$E$6*Znorm.Profile!B7644*((100-(24*'Założenia i wyniki'!$E$9))/100)</f>
        <v>0</v>
      </c>
      <c r="C7644">
        <f>'Założenia i wyniki'!$E$8*Znorm.Profile!C7644*(1+'Założenia i wyniki'!$E$10/100)^24</f>
        <v>0.23229254999999999</v>
      </c>
      <c r="D7644">
        <f t="shared" si="357"/>
        <v>0</v>
      </c>
      <c r="E7644">
        <f t="shared" si="358"/>
        <v>0</v>
      </c>
      <c r="F7644">
        <f t="shared" si="359"/>
        <v>0.23229254999999999</v>
      </c>
    </row>
    <row r="7645" spans="1:6" x14ac:dyDescent="0.25">
      <c r="A7645">
        <v>7636</v>
      </c>
      <c r="B7645">
        <f>'Założenia i wyniki'!$E$6*Znorm.Profile!B7645*((100-(24*'Założenia i wyniki'!$E$9))/100)</f>
        <v>0</v>
      </c>
      <c r="C7645">
        <f>'Założenia i wyniki'!$E$8*Znorm.Profile!C7645*(1+'Założenia i wyniki'!$E$10/100)^24</f>
        <v>0.22669570000000003</v>
      </c>
      <c r="D7645">
        <f t="shared" si="357"/>
        <v>0</v>
      </c>
      <c r="E7645">
        <f t="shared" si="358"/>
        <v>0</v>
      </c>
      <c r="F7645">
        <f t="shared" si="359"/>
        <v>0.22669570000000003</v>
      </c>
    </row>
    <row r="7646" spans="1:6" x14ac:dyDescent="0.25">
      <c r="A7646">
        <v>7637</v>
      </c>
      <c r="B7646">
        <f>'Założenia i wyniki'!$E$6*Znorm.Profile!B7646*((100-(24*'Założenia i wyniki'!$E$9))/100)</f>
        <v>0</v>
      </c>
      <c r="C7646">
        <f>'Założenia i wyniki'!$E$8*Znorm.Profile!C7646*(1+'Założenia i wyniki'!$E$10/100)^24</f>
        <v>0.23264220000000002</v>
      </c>
      <c r="D7646">
        <f t="shared" si="357"/>
        <v>0</v>
      </c>
      <c r="E7646">
        <f t="shared" si="358"/>
        <v>0</v>
      </c>
      <c r="F7646">
        <f t="shared" si="359"/>
        <v>0.23264220000000002</v>
      </c>
    </row>
    <row r="7647" spans="1:6" x14ac:dyDescent="0.25">
      <c r="A7647">
        <v>7638</v>
      </c>
      <c r="B7647">
        <f>'Założenia i wyniki'!$E$6*Znorm.Profile!B7647*((100-(24*'Założenia i wyniki'!$E$9))/100)</f>
        <v>0</v>
      </c>
      <c r="C7647">
        <f>'Założenia i wyniki'!$E$8*Znorm.Profile!C7647*(1+'Założenia i wyniki'!$E$10/100)^24</f>
        <v>0.25576355000000001</v>
      </c>
      <c r="D7647">
        <f t="shared" si="357"/>
        <v>0</v>
      </c>
      <c r="E7647">
        <f t="shared" si="358"/>
        <v>0</v>
      </c>
      <c r="F7647">
        <f t="shared" si="359"/>
        <v>0.25576355000000001</v>
      </c>
    </row>
    <row r="7648" spans="1:6" x14ac:dyDescent="0.25">
      <c r="A7648">
        <v>7639</v>
      </c>
      <c r="B7648">
        <f>'Założenia i wyniki'!$E$6*Znorm.Profile!B7648*((100-(24*'Założenia i wyniki'!$E$9))/100)</f>
        <v>0</v>
      </c>
      <c r="C7648">
        <f>'Założenia i wyniki'!$E$8*Znorm.Profile!C7648*(1+'Założenia i wyniki'!$E$10/100)^24</f>
        <v>0.30896389999999996</v>
      </c>
      <c r="D7648">
        <f t="shared" si="357"/>
        <v>0</v>
      </c>
      <c r="E7648">
        <f t="shared" si="358"/>
        <v>0</v>
      </c>
      <c r="F7648">
        <f t="shared" si="359"/>
        <v>0.30896389999999996</v>
      </c>
    </row>
    <row r="7649" spans="1:6" x14ac:dyDescent="0.25">
      <c r="A7649">
        <v>7640</v>
      </c>
      <c r="B7649">
        <f>'Założenia i wyniki'!$E$6*Znorm.Profile!B7649*((100-(24*'Założenia i wyniki'!$E$9))/100)</f>
        <v>4.3250867924528306E-2</v>
      </c>
      <c r="C7649">
        <f>'Założenia i wyniki'!$E$8*Znorm.Profile!C7649*(1+'Założenia i wyniki'!$E$10/100)^24</f>
        <v>0.36473675</v>
      </c>
      <c r="D7649">
        <f t="shared" si="357"/>
        <v>4.3250867924528306E-2</v>
      </c>
      <c r="E7649">
        <f t="shared" si="358"/>
        <v>0</v>
      </c>
      <c r="F7649">
        <f t="shared" si="359"/>
        <v>0.32148588207547169</v>
      </c>
    </row>
    <row r="7650" spans="1:6" x14ac:dyDescent="0.25">
      <c r="A7650">
        <v>7641</v>
      </c>
      <c r="B7650">
        <f>'Założenia i wyniki'!$E$6*Znorm.Profile!B7650*((100-(24*'Założenia i wyniki'!$E$9))/100)</f>
        <v>0.51243969811320755</v>
      </c>
      <c r="C7650">
        <f>'Założenia i wyniki'!$E$8*Znorm.Profile!C7650*(1+'Założenia i wyniki'!$E$10/100)^24</f>
        <v>0.43689344999999996</v>
      </c>
      <c r="D7650">
        <f t="shared" si="357"/>
        <v>0.43689344999999996</v>
      </c>
      <c r="E7650">
        <f t="shared" si="358"/>
        <v>7.5546248113207592E-2</v>
      </c>
      <c r="F7650">
        <f t="shared" si="359"/>
        <v>0</v>
      </c>
    </row>
    <row r="7651" spans="1:6" x14ac:dyDescent="0.25">
      <c r="A7651">
        <v>7642</v>
      </c>
      <c r="B7651">
        <f>'Założenia i wyniki'!$E$6*Znorm.Profile!B7651*((100-(24*'Założenia i wyniki'!$E$9))/100)</f>
        <v>1.0511622641509435</v>
      </c>
      <c r="C7651">
        <f>'Założenia i wyniki'!$E$8*Znorm.Profile!C7651*(1+'Założenia i wyniki'!$E$10/100)^24</f>
        <v>0.48503350000000001</v>
      </c>
      <c r="D7651">
        <f t="shared" si="357"/>
        <v>0.48503350000000001</v>
      </c>
      <c r="E7651">
        <f t="shared" si="358"/>
        <v>0.56612876415094349</v>
      </c>
      <c r="F7651">
        <f t="shared" si="359"/>
        <v>0</v>
      </c>
    </row>
    <row r="7652" spans="1:6" x14ac:dyDescent="0.25">
      <c r="A7652">
        <v>7643</v>
      </c>
      <c r="B7652">
        <f>'Założenia i wyniki'!$E$6*Znorm.Profile!B7652*((100-(24*'Założenia i wyniki'!$E$9))/100)</f>
        <v>1.3295411320754715</v>
      </c>
      <c r="C7652">
        <f>'Założenia i wyniki'!$E$8*Znorm.Profile!C7652*(1+'Założenia i wyniki'!$E$10/100)^24</f>
        <v>0.52008460000000001</v>
      </c>
      <c r="D7652">
        <f t="shared" si="357"/>
        <v>0.52008460000000001</v>
      </c>
      <c r="E7652">
        <f t="shared" si="358"/>
        <v>0.80945653207547152</v>
      </c>
      <c r="F7652">
        <f t="shared" si="359"/>
        <v>0</v>
      </c>
    </row>
    <row r="7653" spans="1:6" x14ac:dyDescent="0.25">
      <c r="A7653">
        <v>7644</v>
      </c>
      <c r="B7653">
        <f>'Założenia i wyniki'!$E$6*Znorm.Profile!B7653*((100-(24*'Założenia i wyniki'!$E$9))/100)</f>
        <v>1.4056913207547168</v>
      </c>
      <c r="C7653">
        <f>'Założenia i wyniki'!$E$8*Znorm.Profile!C7653*(1+'Założenia i wyniki'!$E$10/100)^24</f>
        <v>0.53020309999999993</v>
      </c>
      <c r="D7653">
        <f t="shared" si="357"/>
        <v>0.53020309999999993</v>
      </c>
      <c r="E7653">
        <f t="shared" si="358"/>
        <v>0.87548822075471688</v>
      </c>
      <c r="F7653">
        <f t="shared" si="359"/>
        <v>0</v>
      </c>
    </row>
    <row r="7654" spans="1:6" x14ac:dyDescent="0.25">
      <c r="A7654">
        <v>7645</v>
      </c>
      <c r="B7654">
        <f>'Założenia i wyniki'!$E$6*Znorm.Profile!B7654*((100-(24*'Założenia i wyniki'!$E$9))/100)</f>
        <v>1.2116950943396225</v>
      </c>
      <c r="C7654">
        <f>'Założenia i wyniki'!$E$8*Znorm.Profile!C7654*(1+'Założenia i wyniki'!$E$10/100)^24</f>
        <v>0.52035339999999997</v>
      </c>
      <c r="D7654">
        <f t="shared" si="357"/>
        <v>0.52035339999999997</v>
      </c>
      <c r="E7654">
        <f t="shared" si="358"/>
        <v>0.69134169433962256</v>
      </c>
      <c r="F7654">
        <f t="shared" si="359"/>
        <v>0</v>
      </c>
    </row>
    <row r="7655" spans="1:6" x14ac:dyDescent="0.25">
      <c r="A7655">
        <v>7646</v>
      </c>
      <c r="B7655">
        <f>'Założenia i wyniki'!$E$6*Znorm.Profile!B7655*((100-(24*'Założenia i wyniki'!$E$9))/100)</f>
        <v>0.82911471698113193</v>
      </c>
      <c r="C7655">
        <f>'Założenia i wyniki'!$E$8*Znorm.Profile!C7655*(1+'Założenia i wyniki'!$E$10/100)^24</f>
        <v>0.50887935000000006</v>
      </c>
      <c r="D7655">
        <f t="shared" si="357"/>
        <v>0.50887935000000006</v>
      </c>
      <c r="E7655">
        <f t="shared" si="358"/>
        <v>0.32023536698113186</v>
      </c>
      <c r="F7655">
        <f t="shared" si="359"/>
        <v>0</v>
      </c>
    </row>
    <row r="7656" spans="1:6" x14ac:dyDescent="0.25">
      <c r="A7656">
        <v>7647</v>
      </c>
      <c r="B7656">
        <f>'Założenia i wyniki'!$E$6*Znorm.Profile!B7656*((100-(24*'Założenia i wyniki'!$E$9))/100)</f>
        <v>0.33728664150943394</v>
      </c>
      <c r="C7656">
        <f>'Założenia i wyniki'!$E$8*Znorm.Profile!C7656*(1+'Założenia i wyniki'!$E$10/100)^24</f>
        <v>0.48718425000000004</v>
      </c>
      <c r="D7656">
        <f t="shared" si="357"/>
        <v>0.33728664150943394</v>
      </c>
      <c r="E7656">
        <f t="shared" si="358"/>
        <v>0</v>
      </c>
      <c r="F7656">
        <f t="shared" si="359"/>
        <v>0.1498976084905661</v>
      </c>
    </row>
    <row r="7657" spans="1:6" x14ac:dyDescent="0.25">
      <c r="A7657">
        <v>7648</v>
      </c>
      <c r="B7657">
        <f>'Założenia i wyniki'!$E$6*Znorm.Profile!B7657*((100-(24*'Założenia i wyniki'!$E$9))/100)</f>
        <v>0</v>
      </c>
      <c r="C7657">
        <f>'Założenia i wyniki'!$E$8*Znorm.Profile!C7657*(1+'Założenia i wyniki'!$E$10/100)^24</f>
        <v>0.50858779999999992</v>
      </c>
      <c r="D7657">
        <f t="shared" si="357"/>
        <v>0</v>
      </c>
      <c r="E7657">
        <f t="shared" si="358"/>
        <v>0</v>
      </c>
      <c r="F7657">
        <f t="shared" si="359"/>
        <v>0.50858779999999992</v>
      </c>
    </row>
    <row r="7658" spans="1:6" x14ac:dyDescent="0.25">
      <c r="A7658">
        <v>7649</v>
      </c>
      <c r="B7658">
        <f>'Założenia i wyniki'!$E$6*Znorm.Profile!B7658*((100-(24*'Założenia i wyniki'!$E$9))/100)</f>
        <v>0</v>
      </c>
      <c r="C7658">
        <f>'Założenia i wyniki'!$E$8*Znorm.Profile!C7658*(1+'Założenia i wyniki'!$E$10/100)^24</f>
        <v>0.55915930000000003</v>
      </c>
      <c r="D7658">
        <f t="shared" si="357"/>
        <v>0</v>
      </c>
      <c r="E7658">
        <f t="shared" si="358"/>
        <v>0</v>
      </c>
      <c r="F7658">
        <f t="shared" si="359"/>
        <v>0.55915930000000003</v>
      </c>
    </row>
    <row r="7659" spans="1:6" x14ac:dyDescent="0.25">
      <c r="A7659">
        <v>7650</v>
      </c>
      <c r="B7659">
        <f>'Założenia i wyniki'!$E$6*Znorm.Profile!B7659*((100-(24*'Założenia i wyniki'!$E$9))/100)</f>
        <v>0</v>
      </c>
      <c r="C7659">
        <f>'Założenia i wyniki'!$E$8*Znorm.Profile!C7659*(1+'Założenia i wyniki'!$E$10/100)^24</f>
        <v>0.58760835</v>
      </c>
      <c r="D7659">
        <f t="shared" si="357"/>
        <v>0</v>
      </c>
      <c r="E7659">
        <f t="shared" si="358"/>
        <v>0</v>
      </c>
      <c r="F7659">
        <f t="shared" si="359"/>
        <v>0.58760835</v>
      </c>
    </row>
    <row r="7660" spans="1:6" x14ac:dyDescent="0.25">
      <c r="A7660">
        <v>7651</v>
      </c>
      <c r="B7660">
        <f>'Założenia i wyniki'!$E$6*Znorm.Profile!B7660*((100-(24*'Założenia i wyniki'!$E$9))/100)</f>
        <v>0</v>
      </c>
      <c r="C7660">
        <f>'Założenia i wyniki'!$E$8*Znorm.Profile!C7660*(1+'Założenia i wyniki'!$E$10/100)^24</f>
        <v>0.60106620000000011</v>
      </c>
      <c r="D7660">
        <f t="shared" si="357"/>
        <v>0</v>
      </c>
      <c r="E7660">
        <f t="shared" si="358"/>
        <v>0</v>
      </c>
      <c r="F7660">
        <f t="shared" si="359"/>
        <v>0.60106620000000011</v>
      </c>
    </row>
    <row r="7661" spans="1:6" x14ac:dyDescent="0.25">
      <c r="A7661">
        <v>7652</v>
      </c>
      <c r="B7661">
        <f>'Założenia i wyniki'!$E$6*Znorm.Profile!B7661*((100-(24*'Założenia i wyniki'!$E$9))/100)</f>
        <v>0</v>
      </c>
      <c r="C7661">
        <f>'Założenia i wyniki'!$E$8*Znorm.Profile!C7661*(1+'Założenia i wyniki'!$E$10/100)^24</f>
        <v>0.59997175000000003</v>
      </c>
      <c r="D7661">
        <f t="shared" si="357"/>
        <v>0</v>
      </c>
      <c r="E7661">
        <f t="shared" si="358"/>
        <v>0</v>
      </c>
      <c r="F7661">
        <f t="shared" si="359"/>
        <v>0.59997175000000003</v>
      </c>
    </row>
    <row r="7662" spans="1:6" x14ac:dyDescent="0.25">
      <c r="A7662">
        <v>7653</v>
      </c>
      <c r="B7662">
        <f>'Założenia i wyniki'!$E$6*Znorm.Profile!B7662*((100-(24*'Założenia i wyniki'!$E$9))/100)</f>
        <v>0</v>
      </c>
      <c r="C7662">
        <f>'Założenia i wyniki'!$E$8*Znorm.Profile!C7662*(1+'Założenia i wyniki'!$E$10/100)^24</f>
        <v>0.57211979999999996</v>
      </c>
      <c r="D7662">
        <f t="shared" si="357"/>
        <v>0</v>
      </c>
      <c r="E7662">
        <f t="shared" si="358"/>
        <v>0</v>
      </c>
      <c r="F7662">
        <f t="shared" si="359"/>
        <v>0.57211979999999996</v>
      </c>
    </row>
    <row r="7663" spans="1:6" x14ac:dyDescent="0.25">
      <c r="A7663">
        <v>7654</v>
      </c>
      <c r="B7663">
        <f>'Założenia i wyniki'!$E$6*Znorm.Profile!B7663*((100-(24*'Założenia i wyniki'!$E$9))/100)</f>
        <v>0</v>
      </c>
      <c r="C7663">
        <f>'Założenia i wyniki'!$E$8*Znorm.Profile!C7663*(1+'Założenia i wyniki'!$E$10/100)^24</f>
        <v>0.50590610000000003</v>
      </c>
      <c r="D7663">
        <f t="shared" si="357"/>
        <v>0</v>
      </c>
      <c r="E7663">
        <f t="shared" si="358"/>
        <v>0</v>
      </c>
      <c r="F7663">
        <f t="shared" si="359"/>
        <v>0.50590610000000003</v>
      </c>
    </row>
    <row r="7664" spans="1:6" x14ac:dyDescent="0.25">
      <c r="A7664">
        <v>7655</v>
      </c>
      <c r="B7664">
        <f>'Założenia i wyniki'!$E$6*Znorm.Profile!B7664*((100-(24*'Założenia i wyniki'!$E$9))/100)</f>
        <v>0</v>
      </c>
      <c r="C7664">
        <f>'Założenia i wyniki'!$E$8*Znorm.Profile!C7664*(1+'Założenia i wyniki'!$E$10/100)^24</f>
        <v>0.41398314999999997</v>
      </c>
      <c r="D7664">
        <f t="shared" si="357"/>
        <v>0</v>
      </c>
      <c r="E7664">
        <f t="shared" si="358"/>
        <v>0</v>
      </c>
      <c r="F7664">
        <f t="shared" si="359"/>
        <v>0.41398314999999997</v>
      </c>
    </row>
    <row r="7665" spans="1:6" x14ac:dyDescent="0.25">
      <c r="A7665">
        <v>7656</v>
      </c>
      <c r="B7665">
        <f>'Założenia i wyniki'!$E$6*Znorm.Profile!B7665*((100-(24*'Założenia i wyniki'!$E$9))/100)</f>
        <v>0</v>
      </c>
      <c r="C7665">
        <f>'Założenia i wyniki'!$E$8*Znorm.Profile!C7665*(1+'Założenia i wyniki'!$E$10/100)^24</f>
        <v>0.32901435000000001</v>
      </c>
      <c r="D7665">
        <f t="shared" si="357"/>
        <v>0</v>
      </c>
      <c r="E7665">
        <f t="shared" si="358"/>
        <v>0</v>
      </c>
      <c r="F7665">
        <f t="shared" si="359"/>
        <v>0.32901435000000001</v>
      </c>
    </row>
    <row r="7666" spans="1:6" x14ac:dyDescent="0.25">
      <c r="A7666">
        <v>7657</v>
      </c>
      <c r="B7666">
        <f>'Założenia i wyniki'!$E$6*Znorm.Profile!B7666*((100-(24*'Założenia i wyniki'!$E$9))/100)</f>
        <v>0</v>
      </c>
      <c r="C7666">
        <f>'Założenia i wyniki'!$E$8*Znorm.Profile!C7666*(1+'Założenia i wyniki'!$E$10/100)^24</f>
        <v>0.26209260000000001</v>
      </c>
      <c r="D7666">
        <f t="shared" si="357"/>
        <v>0</v>
      </c>
      <c r="E7666">
        <f t="shared" si="358"/>
        <v>0</v>
      </c>
      <c r="F7666">
        <f t="shared" si="359"/>
        <v>0.26209260000000001</v>
      </c>
    </row>
    <row r="7667" spans="1:6" x14ac:dyDescent="0.25">
      <c r="A7667">
        <v>7658</v>
      </c>
      <c r="B7667">
        <f>'Założenia i wyniki'!$E$6*Znorm.Profile!B7667*((100-(24*'Założenia i wyniki'!$E$9))/100)</f>
        <v>0</v>
      </c>
      <c r="C7667">
        <f>'Założenia i wyniki'!$E$8*Znorm.Profile!C7667*(1+'Założenia i wyniki'!$E$10/100)^24</f>
        <v>0.23287740000000001</v>
      </c>
      <c r="D7667">
        <f t="shared" si="357"/>
        <v>0</v>
      </c>
      <c r="E7667">
        <f t="shared" si="358"/>
        <v>0</v>
      </c>
      <c r="F7667">
        <f t="shared" si="359"/>
        <v>0.23287740000000001</v>
      </c>
    </row>
    <row r="7668" spans="1:6" x14ac:dyDescent="0.25">
      <c r="A7668">
        <v>7659</v>
      </c>
      <c r="B7668">
        <f>'Założenia i wyniki'!$E$6*Znorm.Profile!B7668*((100-(24*'Założenia i wyniki'!$E$9))/100)</f>
        <v>0</v>
      </c>
      <c r="C7668">
        <f>'Założenia i wyniki'!$E$8*Znorm.Profile!C7668*(1+'Założenia i wyniki'!$E$10/100)^24</f>
        <v>0.21782845000000001</v>
      </c>
      <c r="D7668">
        <f t="shared" si="357"/>
        <v>0</v>
      </c>
      <c r="E7668">
        <f t="shared" si="358"/>
        <v>0</v>
      </c>
      <c r="F7668">
        <f t="shared" si="359"/>
        <v>0.21782845000000001</v>
      </c>
    </row>
    <row r="7669" spans="1:6" x14ac:dyDescent="0.25">
      <c r="A7669">
        <v>7660</v>
      </c>
      <c r="B7669">
        <f>'Założenia i wyniki'!$E$6*Znorm.Profile!B7669*((100-(24*'Założenia i wyniki'!$E$9))/100)</f>
        <v>0</v>
      </c>
      <c r="C7669">
        <f>'Założenia i wyniki'!$E$8*Znorm.Profile!C7669*(1+'Założenia i wyniki'!$E$10/100)^24</f>
        <v>0.21889839999999999</v>
      </c>
      <c r="D7669">
        <f t="shared" si="357"/>
        <v>0</v>
      </c>
      <c r="E7669">
        <f t="shared" si="358"/>
        <v>0</v>
      </c>
      <c r="F7669">
        <f t="shared" si="359"/>
        <v>0.21889839999999999</v>
      </c>
    </row>
    <row r="7670" spans="1:6" x14ac:dyDescent="0.25">
      <c r="A7670">
        <v>7661</v>
      </c>
      <c r="B7670">
        <f>'Założenia i wyniki'!$E$6*Znorm.Profile!B7670*((100-(24*'Założenia i wyniki'!$E$9))/100)</f>
        <v>0</v>
      </c>
      <c r="C7670">
        <f>'Założenia i wyniki'!$E$8*Znorm.Profile!C7670*(1+'Założenia i wyniki'!$E$10/100)^24</f>
        <v>0.24892035000000001</v>
      </c>
      <c r="D7670">
        <f t="shared" si="357"/>
        <v>0</v>
      </c>
      <c r="E7670">
        <f t="shared" si="358"/>
        <v>0</v>
      </c>
      <c r="F7670">
        <f t="shared" si="359"/>
        <v>0.24892035000000001</v>
      </c>
    </row>
    <row r="7671" spans="1:6" x14ac:dyDescent="0.25">
      <c r="A7671">
        <v>7662</v>
      </c>
      <c r="B7671">
        <f>'Założenia i wyniki'!$E$6*Znorm.Profile!B7671*((100-(24*'Założenia i wyniki'!$E$9))/100)</f>
        <v>0</v>
      </c>
      <c r="C7671">
        <f>'Założenia i wyniki'!$E$8*Znorm.Profile!C7671*(1+'Założenia i wyniki'!$E$10/100)^24</f>
        <v>0.30804690000000001</v>
      </c>
      <c r="D7671">
        <f t="shared" si="357"/>
        <v>0</v>
      </c>
      <c r="E7671">
        <f t="shared" si="358"/>
        <v>0</v>
      </c>
      <c r="F7671">
        <f t="shared" si="359"/>
        <v>0.30804690000000001</v>
      </c>
    </row>
    <row r="7672" spans="1:6" x14ac:dyDescent="0.25">
      <c r="A7672">
        <v>7663</v>
      </c>
      <c r="B7672">
        <f>'Założenia i wyniki'!$E$6*Znorm.Profile!B7672*((100-(24*'Założenia i wyniki'!$E$9))/100)</f>
        <v>0</v>
      </c>
      <c r="C7672">
        <f>'Założenia i wyniki'!$E$8*Znorm.Profile!C7672*(1+'Założenia i wyniki'!$E$10/100)^24</f>
        <v>0.40680535000000001</v>
      </c>
      <c r="D7672">
        <f t="shared" si="357"/>
        <v>0</v>
      </c>
      <c r="E7672">
        <f t="shared" si="358"/>
        <v>0</v>
      </c>
      <c r="F7672">
        <f t="shared" si="359"/>
        <v>0.40680535000000001</v>
      </c>
    </row>
    <row r="7673" spans="1:6" x14ac:dyDescent="0.25">
      <c r="A7673">
        <v>7664</v>
      </c>
      <c r="B7673">
        <f>'Założenia i wyniki'!$E$6*Znorm.Profile!B7673*((100-(24*'Założenia i wyniki'!$E$9))/100)</f>
        <v>0</v>
      </c>
      <c r="C7673">
        <f>'Założenia i wyniki'!$E$8*Znorm.Profile!C7673*(1+'Założenia i wyniki'!$E$10/100)^24</f>
        <v>0.47710775</v>
      </c>
      <c r="D7673">
        <f t="shared" si="357"/>
        <v>0</v>
      </c>
      <c r="E7673">
        <f t="shared" si="358"/>
        <v>0</v>
      </c>
      <c r="F7673">
        <f t="shared" si="359"/>
        <v>0.47710775</v>
      </c>
    </row>
    <row r="7674" spans="1:6" x14ac:dyDescent="0.25">
      <c r="A7674">
        <v>7665</v>
      </c>
      <c r="B7674">
        <f>'Założenia i wyniki'!$E$6*Znorm.Profile!B7674*((100-(24*'Założenia i wyniki'!$E$9))/100)</f>
        <v>0.11940105660377356</v>
      </c>
      <c r="C7674">
        <f>'Założenia i wyniki'!$E$8*Znorm.Profile!C7674*(1+'Założenia i wyniki'!$E$10/100)^24</f>
        <v>0.48243334999999998</v>
      </c>
      <c r="D7674">
        <f t="shared" si="357"/>
        <v>0.11940105660377356</v>
      </c>
      <c r="E7674">
        <f t="shared" si="358"/>
        <v>0</v>
      </c>
      <c r="F7674">
        <f t="shared" si="359"/>
        <v>0.36303229339622645</v>
      </c>
    </row>
    <row r="7675" spans="1:6" x14ac:dyDescent="0.25">
      <c r="A7675">
        <v>7666</v>
      </c>
      <c r="B7675">
        <f>'Założenia i wyniki'!$E$6*Znorm.Profile!B7675*((100-(24*'Założenia i wyniki'!$E$9))/100)</f>
        <v>0.40969411320754717</v>
      </c>
      <c r="C7675">
        <f>'Założenia i wyniki'!$E$8*Znorm.Profile!C7675*(1+'Założenia i wyniki'!$E$10/100)^24</f>
        <v>0.47755085000000003</v>
      </c>
      <c r="D7675">
        <f t="shared" si="357"/>
        <v>0.40969411320754717</v>
      </c>
      <c r="E7675">
        <f t="shared" si="358"/>
        <v>0</v>
      </c>
      <c r="F7675">
        <f t="shared" si="359"/>
        <v>6.7856736792452854E-2</v>
      </c>
    </row>
    <row r="7676" spans="1:6" x14ac:dyDescent="0.25">
      <c r="A7676">
        <v>7667</v>
      </c>
      <c r="B7676">
        <f>'Założenia i wyniki'!$E$6*Znorm.Profile!B7676*((100-(24*'Założenia i wyniki'!$E$9))/100)</f>
        <v>0.28613871698113208</v>
      </c>
      <c r="C7676">
        <f>'Założenia i wyniki'!$E$8*Znorm.Profile!C7676*(1+'Założenia i wyniki'!$E$10/100)^24</f>
        <v>0.47143879999999994</v>
      </c>
      <c r="D7676">
        <f t="shared" si="357"/>
        <v>0.28613871698113208</v>
      </c>
      <c r="E7676">
        <f t="shared" si="358"/>
        <v>0</v>
      </c>
      <c r="F7676">
        <f t="shared" si="359"/>
        <v>0.18530008301886786</v>
      </c>
    </row>
    <row r="7677" spans="1:6" x14ac:dyDescent="0.25">
      <c r="A7677">
        <v>7668</v>
      </c>
      <c r="B7677">
        <f>'Założenia i wyniki'!$E$6*Znorm.Profile!B7677*((100-(24*'Założenia i wyniki'!$E$9))/100)</f>
        <v>0.46702399999999994</v>
      </c>
      <c r="C7677">
        <f>'Założenia i wyniki'!$E$8*Znorm.Profile!C7677*(1+'Założenia i wyniki'!$E$10/100)^24</f>
        <v>0.45736600000000005</v>
      </c>
      <c r="D7677">
        <f t="shared" si="357"/>
        <v>0.45736600000000005</v>
      </c>
      <c r="E7677">
        <f t="shared" si="358"/>
        <v>9.6579999999998889E-3</v>
      </c>
      <c r="F7677">
        <f t="shared" si="359"/>
        <v>0</v>
      </c>
    </row>
    <row r="7678" spans="1:6" x14ac:dyDescent="0.25">
      <c r="A7678">
        <v>7669</v>
      </c>
      <c r="B7678">
        <f>'Założenia i wyniki'!$E$6*Znorm.Profile!B7678*((100-(24*'Założenia i wyniki'!$E$9))/100)</f>
        <v>0.21365501886792454</v>
      </c>
      <c r="C7678">
        <f>'Założenia i wyniki'!$E$8*Znorm.Profile!C7678*(1+'Założenia i wyniki'!$E$10/100)^24</f>
        <v>0.44913365</v>
      </c>
      <c r="D7678">
        <f t="shared" si="357"/>
        <v>0.21365501886792454</v>
      </c>
      <c r="E7678">
        <f t="shared" si="358"/>
        <v>0</v>
      </c>
      <c r="F7678">
        <f t="shared" si="359"/>
        <v>0.23547863113207546</v>
      </c>
    </row>
    <row r="7679" spans="1:6" x14ac:dyDescent="0.25">
      <c r="A7679">
        <v>7670</v>
      </c>
      <c r="B7679">
        <f>'Założenia i wyniki'!$E$6*Znorm.Profile!B7679*((100-(24*'Założenia i wyniki'!$E$9))/100)</f>
        <v>0.22210090566037735</v>
      </c>
      <c r="C7679">
        <f>'Założenia i wyniki'!$E$8*Znorm.Profile!C7679*(1+'Założenia i wyniki'!$E$10/100)^24</f>
        <v>0.46130874999999999</v>
      </c>
      <c r="D7679">
        <f t="shared" si="357"/>
        <v>0.22210090566037735</v>
      </c>
      <c r="E7679">
        <f t="shared" si="358"/>
        <v>0</v>
      </c>
      <c r="F7679">
        <f t="shared" si="359"/>
        <v>0.23920784433962264</v>
      </c>
    </row>
    <row r="7680" spans="1:6" x14ac:dyDescent="0.25">
      <c r="A7680">
        <v>7671</v>
      </c>
      <c r="B7680">
        <f>'Założenia i wyniki'!$E$6*Znorm.Profile!B7680*((100-(24*'Założenia i wyniki'!$E$9))/100)</f>
        <v>8.385667924528302E-2</v>
      </c>
      <c r="C7680">
        <f>'Założenia i wyniki'!$E$8*Znorm.Profile!C7680*(1+'Założenia i wyniki'!$E$10/100)^24</f>
        <v>0.47391610000000001</v>
      </c>
      <c r="D7680">
        <f t="shared" si="357"/>
        <v>8.385667924528302E-2</v>
      </c>
      <c r="E7680">
        <f t="shared" si="358"/>
        <v>0</v>
      </c>
      <c r="F7680">
        <f t="shared" si="359"/>
        <v>0.390059420754717</v>
      </c>
    </row>
    <row r="7681" spans="1:6" x14ac:dyDescent="0.25">
      <c r="A7681">
        <v>7672</v>
      </c>
      <c r="B7681">
        <f>'Założenia i wyniki'!$E$6*Znorm.Profile!B7681*((100-(24*'Założenia i wyniki'!$E$9))/100)</f>
        <v>0</v>
      </c>
      <c r="C7681">
        <f>'Założenia i wyniki'!$E$8*Znorm.Profile!C7681*(1+'Założenia i wyniki'!$E$10/100)^24</f>
        <v>0.53350604999999995</v>
      </c>
      <c r="D7681">
        <f t="shared" si="357"/>
        <v>0</v>
      </c>
      <c r="E7681">
        <f t="shared" si="358"/>
        <v>0</v>
      </c>
      <c r="F7681">
        <f t="shared" si="359"/>
        <v>0.53350604999999995</v>
      </c>
    </row>
    <row r="7682" spans="1:6" x14ac:dyDescent="0.25">
      <c r="A7682">
        <v>7673</v>
      </c>
      <c r="B7682">
        <f>'Założenia i wyniki'!$E$6*Znorm.Profile!B7682*((100-(24*'Założenia i wyniki'!$E$9))/100)</f>
        <v>0</v>
      </c>
      <c r="C7682">
        <f>'Założenia i wyniki'!$E$8*Znorm.Profile!C7682*(1+'Założenia i wyniki'!$E$10/100)^24</f>
        <v>0.61640879999999998</v>
      </c>
      <c r="D7682">
        <f t="shared" si="357"/>
        <v>0</v>
      </c>
      <c r="E7682">
        <f t="shared" si="358"/>
        <v>0</v>
      </c>
      <c r="F7682">
        <f t="shared" si="359"/>
        <v>0.61640879999999998</v>
      </c>
    </row>
    <row r="7683" spans="1:6" x14ac:dyDescent="0.25">
      <c r="A7683">
        <v>7674</v>
      </c>
      <c r="B7683">
        <f>'Założenia i wyniki'!$E$6*Znorm.Profile!B7683*((100-(24*'Założenia i wyniki'!$E$9))/100)</f>
        <v>0</v>
      </c>
      <c r="C7683">
        <f>'Założenia i wyniki'!$E$8*Znorm.Profile!C7683*(1+'Założenia i wyniki'!$E$10/100)^24</f>
        <v>0.65175529999999993</v>
      </c>
      <c r="D7683">
        <f t="shared" si="357"/>
        <v>0</v>
      </c>
      <c r="E7683">
        <f t="shared" si="358"/>
        <v>0</v>
      </c>
      <c r="F7683">
        <f t="shared" si="359"/>
        <v>0.65175529999999993</v>
      </c>
    </row>
    <row r="7684" spans="1:6" x14ac:dyDescent="0.25">
      <c r="A7684">
        <v>7675</v>
      </c>
      <c r="B7684">
        <f>'Założenia i wyniki'!$E$6*Znorm.Profile!B7684*((100-(24*'Założenia i wyniki'!$E$9))/100)</f>
        <v>0</v>
      </c>
      <c r="C7684">
        <f>'Założenia i wyniki'!$E$8*Znorm.Profile!C7684*(1+'Założenia i wyniki'!$E$10/100)^24</f>
        <v>0.65605505000000008</v>
      </c>
      <c r="D7684">
        <f t="shared" si="357"/>
        <v>0</v>
      </c>
      <c r="E7684">
        <f t="shared" si="358"/>
        <v>0</v>
      </c>
      <c r="F7684">
        <f t="shared" si="359"/>
        <v>0.65605505000000008</v>
      </c>
    </row>
    <row r="7685" spans="1:6" x14ac:dyDescent="0.25">
      <c r="A7685">
        <v>7676</v>
      </c>
      <c r="B7685">
        <f>'Założenia i wyniki'!$E$6*Znorm.Profile!B7685*((100-(24*'Założenia i wyniki'!$E$9))/100)</f>
        <v>0</v>
      </c>
      <c r="C7685">
        <f>'Założenia i wyniki'!$E$8*Znorm.Profile!C7685*(1+'Założenia i wyniki'!$E$10/100)^24</f>
        <v>0.64901409999999993</v>
      </c>
      <c r="D7685">
        <f t="shared" si="357"/>
        <v>0</v>
      </c>
      <c r="E7685">
        <f t="shared" si="358"/>
        <v>0</v>
      </c>
      <c r="F7685">
        <f t="shared" si="359"/>
        <v>0.64901409999999993</v>
      </c>
    </row>
    <row r="7686" spans="1:6" x14ac:dyDescent="0.25">
      <c r="A7686">
        <v>7677</v>
      </c>
      <c r="B7686">
        <f>'Założenia i wyniki'!$E$6*Znorm.Profile!B7686*((100-(24*'Założenia i wyniki'!$E$9))/100)</f>
        <v>0</v>
      </c>
      <c r="C7686">
        <f>'Założenia i wyniki'!$E$8*Znorm.Profile!C7686*(1+'Założenia i wyniki'!$E$10/100)^24</f>
        <v>0.6073109000000001</v>
      </c>
      <c r="D7686">
        <f t="shared" si="357"/>
        <v>0</v>
      </c>
      <c r="E7686">
        <f t="shared" si="358"/>
        <v>0</v>
      </c>
      <c r="F7686">
        <f t="shared" si="359"/>
        <v>0.6073109000000001</v>
      </c>
    </row>
    <row r="7687" spans="1:6" x14ac:dyDescent="0.25">
      <c r="A7687">
        <v>7678</v>
      </c>
      <c r="B7687">
        <f>'Założenia i wyniki'!$E$6*Znorm.Profile!B7687*((100-(24*'Założenia i wyniki'!$E$9))/100)</f>
        <v>0</v>
      </c>
      <c r="C7687">
        <f>'Założenia i wyniki'!$E$8*Znorm.Profile!C7687*(1+'Założenia i wyniki'!$E$10/100)^24</f>
        <v>0.53480700000000003</v>
      </c>
      <c r="D7687">
        <f t="shared" si="357"/>
        <v>0</v>
      </c>
      <c r="E7687">
        <f t="shared" si="358"/>
        <v>0</v>
      </c>
      <c r="F7687">
        <f t="shared" si="359"/>
        <v>0.53480700000000003</v>
      </c>
    </row>
    <row r="7688" spans="1:6" x14ac:dyDescent="0.25">
      <c r="A7688">
        <v>7679</v>
      </c>
      <c r="B7688">
        <f>'Założenia i wyniki'!$E$6*Znorm.Profile!B7688*((100-(24*'Założenia i wyniki'!$E$9))/100)</f>
        <v>0</v>
      </c>
      <c r="C7688">
        <f>'Założenia i wyniki'!$E$8*Znorm.Profile!C7688*(1+'Założenia i wyniki'!$E$10/100)^24</f>
        <v>0.43056614999999998</v>
      </c>
      <c r="D7688">
        <f t="shared" si="357"/>
        <v>0</v>
      </c>
      <c r="E7688">
        <f t="shared" si="358"/>
        <v>0</v>
      </c>
      <c r="F7688">
        <f t="shared" si="359"/>
        <v>0.43056614999999998</v>
      </c>
    </row>
    <row r="7689" spans="1:6" x14ac:dyDescent="0.25">
      <c r="A7689">
        <v>7680</v>
      </c>
      <c r="B7689">
        <f>'Założenia i wyniki'!$E$6*Znorm.Profile!B7689*((100-(24*'Założenia i wyniki'!$E$9))/100)</f>
        <v>0</v>
      </c>
      <c r="C7689">
        <f>'Założenia i wyniki'!$E$8*Znorm.Profile!C7689*(1+'Założenia i wyniki'!$E$10/100)^24</f>
        <v>0.34353655</v>
      </c>
      <c r="D7689">
        <f t="shared" si="357"/>
        <v>0</v>
      </c>
      <c r="E7689">
        <f t="shared" si="358"/>
        <v>0</v>
      </c>
      <c r="F7689">
        <f t="shared" si="359"/>
        <v>0.34353655</v>
      </c>
    </row>
    <row r="7690" spans="1:6" x14ac:dyDescent="0.25">
      <c r="A7690">
        <v>7681</v>
      </c>
      <c r="B7690">
        <f>'Założenia i wyniki'!$E$6*Znorm.Profile!B7690*((100-(24*'Założenia i wyniki'!$E$9))/100)</f>
        <v>0</v>
      </c>
      <c r="C7690">
        <f>'Założenia i wyniki'!$E$8*Znorm.Profile!C7690*(1+'Założenia i wyniki'!$E$10/100)^24</f>
        <v>0.26370365000000001</v>
      </c>
      <c r="D7690">
        <f t="shared" si="357"/>
        <v>0</v>
      </c>
      <c r="E7690">
        <f t="shared" si="358"/>
        <v>0</v>
      </c>
      <c r="F7690">
        <f t="shared" si="359"/>
        <v>0.26370365000000001</v>
      </c>
    </row>
    <row r="7691" spans="1:6" x14ac:dyDescent="0.25">
      <c r="A7691">
        <v>7682</v>
      </c>
      <c r="B7691">
        <f>'Założenia i wyniki'!$E$6*Znorm.Profile!B7691*((100-(24*'Założenia i wyniki'!$E$9))/100)</f>
        <v>0</v>
      </c>
      <c r="C7691">
        <f>'Założenia i wyniki'!$E$8*Znorm.Profile!C7691*(1+'Założenia i wyniki'!$E$10/100)^24</f>
        <v>0.23400019999999999</v>
      </c>
      <c r="D7691">
        <f t="shared" ref="D7691:D7754" si="360">IF(B7691&lt;=C7691,B7691,C7691)</f>
        <v>0</v>
      </c>
      <c r="E7691">
        <f t="shared" ref="E7691:E7754" si="361">IF(B7691&gt;C7691,B7691-C7691,0)</f>
        <v>0</v>
      </c>
      <c r="F7691">
        <f t="shared" ref="F7691:F7754" si="362">IF(B7691&lt;C7691,C7691-B7691,0)</f>
        <v>0.23400019999999999</v>
      </c>
    </row>
    <row r="7692" spans="1:6" x14ac:dyDescent="0.25">
      <c r="A7692">
        <v>7683</v>
      </c>
      <c r="B7692">
        <f>'Założenia i wyniki'!$E$6*Znorm.Profile!B7692*((100-(24*'Założenia i wyniki'!$E$9))/100)</f>
        <v>0</v>
      </c>
      <c r="C7692">
        <f>'Założenia i wyniki'!$E$8*Znorm.Profile!C7692*(1+'Założenia i wyniki'!$E$10/100)^24</f>
        <v>0.22215515</v>
      </c>
      <c r="D7692">
        <f t="shared" si="360"/>
        <v>0</v>
      </c>
      <c r="E7692">
        <f t="shared" si="361"/>
        <v>0</v>
      </c>
      <c r="F7692">
        <f t="shared" si="362"/>
        <v>0.22215515</v>
      </c>
    </row>
    <row r="7693" spans="1:6" x14ac:dyDescent="0.25">
      <c r="A7693">
        <v>7684</v>
      </c>
      <c r="B7693">
        <f>'Założenia i wyniki'!$E$6*Znorm.Profile!B7693*((100-(24*'Założenia i wyniki'!$E$9))/100)</f>
        <v>0</v>
      </c>
      <c r="C7693">
        <f>'Założenia i wyniki'!$E$8*Znorm.Profile!C7693*(1+'Założenia i wyniki'!$E$10/100)^24</f>
        <v>0.2225972</v>
      </c>
      <c r="D7693">
        <f t="shared" si="360"/>
        <v>0</v>
      </c>
      <c r="E7693">
        <f t="shared" si="361"/>
        <v>0</v>
      </c>
      <c r="F7693">
        <f t="shared" si="362"/>
        <v>0.2225972</v>
      </c>
    </row>
    <row r="7694" spans="1:6" x14ac:dyDescent="0.25">
      <c r="A7694">
        <v>7685</v>
      </c>
      <c r="B7694">
        <f>'Założenia i wyniki'!$E$6*Znorm.Profile!B7694*((100-(24*'Założenia i wyniki'!$E$9))/100)</f>
        <v>0</v>
      </c>
      <c r="C7694">
        <f>'Założenia i wyniki'!$E$8*Znorm.Profile!C7694*(1+'Założenia i wyniki'!$E$10/100)^24</f>
        <v>0.25164334999999999</v>
      </c>
      <c r="D7694">
        <f t="shared" si="360"/>
        <v>0</v>
      </c>
      <c r="E7694">
        <f t="shared" si="361"/>
        <v>0</v>
      </c>
      <c r="F7694">
        <f t="shared" si="362"/>
        <v>0.25164334999999999</v>
      </c>
    </row>
    <row r="7695" spans="1:6" x14ac:dyDescent="0.25">
      <c r="A7695">
        <v>7686</v>
      </c>
      <c r="B7695">
        <f>'Założenia i wyniki'!$E$6*Znorm.Profile!B7695*((100-(24*'Założenia i wyniki'!$E$9))/100)</f>
        <v>0</v>
      </c>
      <c r="C7695">
        <f>'Założenia i wyniki'!$E$8*Znorm.Profile!C7695*(1+'Założenia i wyniki'!$E$10/100)^24</f>
        <v>0.31469969999999997</v>
      </c>
      <c r="D7695">
        <f t="shared" si="360"/>
        <v>0</v>
      </c>
      <c r="E7695">
        <f t="shared" si="361"/>
        <v>0</v>
      </c>
      <c r="F7695">
        <f t="shared" si="362"/>
        <v>0.31469969999999997</v>
      </c>
    </row>
    <row r="7696" spans="1:6" x14ac:dyDescent="0.25">
      <c r="A7696">
        <v>7687</v>
      </c>
      <c r="B7696">
        <f>'Założenia i wyniki'!$E$6*Znorm.Profile!B7696*((100-(24*'Założenia i wyniki'!$E$9))/100)</f>
        <v>0</v>
      </c>
      <c r="C7696">
        <f>'Założenia i wyniki'!$E$8*Znorm.Profile!C7696*(1+'Założenia i wyniki'!$E$10/100)^24</f>
        <v>0.4218536</v>
      </c>
      <c r="D7696">
        <f t="shared" si="360"/>
        <v>0</v>
      </c>
      <c r="E7696">
        <f t="shared" si="361"/>
        <v>0</v>
      </c>
      <c r="F7696">
        <f t="shared" si="362"/>
        <v>0.4218536</v>
      </c>
    </row>
    <row r="7697" spans="1:6" x14ac:dyDescent="0.25">
      <c r="A7697">
        <v>7688</v>
      </c>
      <c r="B7697">
        <f>'Założenia i wyniki'!$E$6*Znorm.Profile!B7697*((100-(24*'Założenia i wyniki'!$E$9))/100)</f>
        <v>0</v>
      </c>
      <c r="C7697">
        <f>'Założenia i wyniki'!$E$8*Znorm.Profile!C7697*(1+'Założenia i wyniki'!$E$10/100)^24</f>
        <v>0.47240795000000002</v>
      </c>
      <c r="D7697">
        <f t="shared" si="360"/>
        <v>0</v>
      </c>
      <c r="E7697">
        <f t="shared" si="361"/>
        <v>0</v>
      </c>
      <c r="F7697">
        <f t="shared" si="362"/>
        <v>0.47240795000000002</v>
      </c>
    </row>
    <row r="7698" spans="1:6" x14ac:dyDescent="0.25">
      <c r="A7698">
        <v>7689</v>
      </c>
      <c r="B7698">
        <f>'Założenia i wyniki'!$E$6*Znorm.Profile!B7698*((100-(24*'Założenia i wyniki'!$E$9))/100)</f>
        <v>8.0799999999999997E-2</v>
      </c>
      <c r="C7698">
        <f>'Założenia i wyniki'!$E$8*Znorm.Profile!C7698*(1+'Założenia i wyniki'!$E$10/100)^24</f>
        <v>0.46658850000000002</v>
      </c>
      <c r="D7698">
        <f t="shared" si="360"/>
        <v>8.0799999999999997E-2</v>
      </c>
      <c r="E7698">
        <f t="shared" si="361"/>
        <v>0</v>
      </c>
      <c r="F7698">
        <f t="shared" si="362"/>
        <v>0.38578850000000003</v>
      </c>
    </row>
    <row r="7699" spans="1:6" x14ac:dyDescent="0.25">
      <c r="A7699">
        <v>7690</v>
      </c>
      <c r="B7699">
        <f>'Założenia i wyniki'!$E$6*Znorm.Profile!B7699*((100-(24*'Założenia i wyniki'!$E$9))/100)</f>
        <v>0.18250128301886787</v>
      </c>
      <c r="C7699">
        <f>'Założenia i wyniki'!$E$8*Znorm.Profile!C7699*(1+'Założenia i wyniki'!$E$10/100)^24</f>
        <v>0.45403960000000004</v>
      </c>
      <c r="D7699">
        <f t="shared" si="360"/>
        <v>0.18250128301886787</v>
      </c>
      <c r="E7699">
        <f t="shared" si="361"/>
        <v>0</v>
      </c>
      <c r="F7699">
        <f t="shared" si="362"/>
        <v>0.27153831698113218</v>
      </c>
    </row>
    <row r="7700" spans="1:6" x14ac:dyDescent="0.25">
      <c r="A7700">
        <v>7691</v>
      </c>
      <c r="B7700">
        <f>'Założenia i wyniki'!$E$6*Znorm.Profile!B7700*((100-(24*'Założenia i wyniki'!$E$9))/100)</f>
        <v>0.22791698113207545</v>
      </c>
      <c r="C7700">
        <f>'Założenia i wyniki'!$E$8*Znorm.Profile!C7700*(1+'Założenia i wyniki'!$E$10/100)^24</f>
        <v>0.45287094999999994</v>
      </c>
      <c r="D7700">
        <f t="shared" si="360"/>
        <v>0.22791698113207545</v>
      </c>
      <c r="E7700">
        <f t="shared" si="361"/>
        <v>0</v>
      </c>
      <c r="F7700">
        <f t="shared" si="362"/>
        <v>0.22495396886792449</v>
      </c>
    </row>
    <row r="7701" spans="1:6" x14ac:dyDescent="0.25">
      <c r="A7701">
        <v>7692</v>
      </c>
      <c r="B7701">
        <f>'Założenia i wyniki'!$E$6*Znorm.Profile!B7701*((100-(24*'Założenia i wyniki'!$E$9))/100)</f>
        <v>0.21243539622641511</v>
      </c>
      <c r="C7701">
        <f>'Założenia i wyniki'!$E$8*Znorm.Profile!C7701*(1+'Założenia i wyniki'!$E$10/100)^24</f>
        <v>0.44236534999999999</v>
      </c>
      <c r="D7701">
        <f t="shared" si="360"/>
        <v>0.21243539622641511</v>
      </c>
      <c r="E7701">
        <f t="shared" si="361"/>
        <v>0</v>
      </c>
      <c r="F7701">
        <f t="shared" si="362"/>
        <v>0.22992995377358488</v>
      </c>
    </row>
    <row r="7702" spans="1:6" x14ac:dyDescent="0.25">
      <c r="A7702">
        <v>7693</v>
      </c>
      <c r="B7702">
        <f>'Założenia i wyniki'!$E$6*Znorm.Profile!B7702*((100-(24*'Założenia i wyniki'!$E$9))/100)</f>
        <v>0.18483381132075469</v>
      </c>
      <c r="C7702">
        <f>'Założenia i wyniki'!$E$8*Znorm.Profile!C7702*(1+'Założenia i wyniki'!$E$10/100)^24</f>
        <v>0.4400018</v>
      </c>
      <c r="D7702">
        <f t="shared" si="360"/>
        <v>0.18483381132075469</v>
      </c>
      <c r="E7702">
        <f t="shared" si="361"/>
        <v>0</v>
      </c>
      <c r="F7702">
        <f t="shared" si="362"/>
        <v>0.25516798867924528</v>
      </c>
    </row>
    <row r="7703" spans="1:6" x14ac:dyDescent="0.25">
      <c r="A7703">
        <v>7694</v>
      </c>
      <c r="B7703">
        <f>'Założenia i wyniki'!$E$6*Znorm.Profile!B7703*((100-(24*'Założenia i wyniki'!$E$9))/100)</f>
        <v>0.1939657358490566</v>
      </c>
      <c r="C7703">
        <f>'Założenia i wyniki'!$E$8*Znorm.Profile!C7703*(1+'Założenia i wyniki'!$E$10/100)^24</f>
        <v>0.44923375000000004</v>
      </c>
      <c r="D7703">
        <f t="shared" si="360"/>
        <v>0.1939657358490566</v>
      </c>
      <c r="E7703">
        <f t="shared" si="361"/>
        <v>0</v>
      </c>
      <c r="F7703">
        <f t="shared" si="362"/>
        <v>0.25526801415094347</v>
      </c>
    </row>
    <row r="7704" spans="1:6" x14ac:dyDescent="0.25">
      <c r="A7704">
        <v>7695</v>
      </c>
      <c r="B7704">
        <f>'Założenia i wyniki'!$E$6*Znorm.Profile!B7704*((100-(24*'Założenia i wyniki'!$E$9))/100)</f>
        <v>3.4403267924528302E-2</v>
      </c>
      <c r="C7704">
        <f>'Założenia i wyniki'!$E$8*Znorm.Profile!C7704*(1+'Założenia i wyniki'!$E$10/100)^24</f>
        <v>0.46667320000000001</v>
      </c>
      <c r="D7704">
        <f t="shared" si="360"/>
        <v>3.4403267924528302E-2</v>
      </c>
      <c r="E7704">
        <f t="shared" si="361"/>
        <v>0</v>
      </c>
      <c r="F7704">
        <f t="shared" si="362"/>
        <v>0.43226993207547171</v>
      </c>
    </row>
    <row r="7705" spans="1:6" x14ac:dyDescent="0.25">
      <c r="A7705">
        <v>7696</v>
      </c>
      <c r="B7705">
        <f>'Założenia i wyniki'!$E$6*Znorm.Profile!B7705*((100-(24*'Założenia i wyniki'!$E$9))/100)</f>
        <v>0</v>
      </c>
      <c r="C7705">
        <f>'Założenia i wyniki'!$E$8*Znorm.Profile!C7705*(1+'Założenia i wyniki'!$E$10/100)^24</f>
        <v>0.52472560000000001</v>
      </c>
      <c r="D7705">
        <f t="shared" si="360"/>
        <v>0</v>
      </c>
      <c r="E7705">
        <f t="shared" si="361"/>
        <v>0</v>
      </c>
      <c r="F7705">
        <f t="shared" si="362"/>
        <v>0.52472560000000001</v>
      </c>
    </row>
    <row r="7706" spans="1:6" x14ac:dyDescent="0.25">
      <c r="A7706">
        <v>7697</v>
      </c>
      <c r="B7706">
        <f>'Założenia i wyniki'!$E$6*Znorm.Profile!B7706*((100-(24*'Założenia i wyniki'!$E$9))/100)</f>
        <v>0</v>
      </c>
      <c r="C7706">
        <f>'Założenia i wyniki'!$E$8*Znorm.Profile!C7706*(1+'Założenia i wyniki'!$E$10/100)^24</f>
        <v>0.61157634999999999</v>
      </c>
      <c r="D7706">
        <f t="shared" si="360"/>
        <v>0</v>
      </c>
      <c r="E7706">
        <f t="shared" si="361"/>
        <v>0</v>
      </c>
      <c r="F7706">
        <f t="shared" si="362"/>
        <v>0.61157634999999999</v>
      </c>
    </row>
    <row r="7707" spans="1:6" x14ac:dyDescent="0.25">
      <c r="A7707">
        <v>7698</v>
      </c>
      <c r="B7707">
        <f>'Założenia i wyniki'!$E$6*Znorm.Profile!B7707*((100-(24*'Założenia i wyniki'!$E$9))/100)</f>
        <v>0</v>
      </c>
      <c r="C7707">
        <f>'Założenia i wyniki'!$E$8*Znorm.Profile!C7707*(1+'Założenia i wyniki'!$E$10/100)^24</f>
        <v>0.6466075</v>
      </c>
      <c r="D7707">
        <f t="shared" si="360"/>
        <v>0</v>
      </c>
      <c r="E7707">
        <f t="shared" si="361"/>
        <v>0</v>
      </c>
      <c r="F7707">
        <f t="shared" si="362"/>
        <v>0.6466075</v>
      </c>
    </row>
    <row r="7708" spans="1:6" x14ac:dyDescent="0.25">
      <c r="A7708">
        <v>7699</v>
      </c>
      <c r="B7708">
        <f>'Założenia i wyniki'!$E$6*Znorm.Profile!B7708*((100-(24*'Założenia i wyniki'!$E$9))/100)</f>
        <v>0</v>
      </c>
      <c r="C7708">
        <f>'Założenia i wyniki'!$E$8*Znorm.Profile!C7708*(1+'Założenia i wyniki'!$E$10/100)^24</f>
        <v>0.65551675000000009</v>
      </c>
      <c r="D7708">
        <f t="shared" si="360"/>
        <v>0</v>
      </c>
      <c r="E7708">
        <f t="shared" si="361"/>
        <v>0</v>
      </c>
      <c r="F7708">
        <f t="shared" si="362"/>
        <v>0.65551675000000009</v>
      </c>
    </row>
    <row r="7709" spans="1:6" x14ac:dyDescent="0.25">
      <c r="A7709">
        <v>7700</v>
      </c>
      <c r="B7709">
        <f>'Założenia i wyniki'!$E$6*Znorm.Profile!B7709*((100-(24*'Założenia i wyniki'!$E$9))/100)</f>
        <v>0</v>
      </c>
      <c r="C7709">
        <f>'Założenia i wyniki'!$E$8*Znorm.Profile!C7709*(1+'Założenia i wyniki'!$E$10/100)^24</f>
        <v>0.64344560000000006</v>
      </c>
      <c r="D7709">
        <f t="shared" si="360"/>
        <v>0</v>
      </c>
      <c r="E7709">
        <f t="shared" si="361"/>
        <v>0</v>
      </c>
      <c r="F7709">
        <f t="shared" si="362"/>
        <v>0.64344560000000006</v>
      </c>
    </row>
    <row r="7710" spans="1:6" x14ac:dyDescent="0.25">
      <c r="A7710">
        <v>7701</v>
      </c>
      <c r="B7710">
        <f>'Założenia i wyniki'!$E$6*Znorm.Profile!B7710*((100-(24*'Założenia i wyniki'!$E$9))/100)</f>
        <v>0</v>
      </c>
      <c r="C7710">
        <f>'Założenia i wyniki'!$E$8*Znorm.Profile!C7710*(1+'Założenia i wyniki'!$E$10/100)^24</f>
        <v>0.60082049999999998</v>
      </c>
      <c r="D7710">
        <f t="shared" si="360"/>
        <v>0</v>
      </c>
      <c r="E7710">
        <f t="shared" si="361"/>
        <v>0</v>
      </c>
      <c r="F7710">
        <f t="shared" si="362"/>
        <v>0.60082049999999998</v>
      </c>
    </row>
    <row r="7711" spans="1:6" x14ac:dyDescent="0.25">
      <c r="A7711">
        <v>7702</v>
      </c>
      <c r="B7711">
        <f>'Założenia i wyniki'!$E$6*Znorm.Profile!B7711*((100-(24*'Założenia i wyniki'!$E$9))/100)</f>
        <v>0</v>
      </c>
      <c r="C7711">
        <f>'Założenia i wyniki'!$E$8*Znorm.Profile!C7711*(1+'Założenia i wyniki'!$E$10/100)^24</f>
        <v>0.53606875000000009</v>
      </c>
      <c r="D7711">
        <f t="shared" si="360"/>
        <v>0</v>
      </c>
      <c r="E7711">
        <f t="shared" si="361"/>
        <v>0</v>
      </c>
      <c r="F7711">
        <f t="shared" si="362"/>
        <v>0.53606875000000009</v>
      </c>
    </row>
    <row r="7712" spans="1:6" x14ac:dyDescent="0.25">
      <c r="A7712">
        <v>7703</v>
      </c>
      <c r="B7712">
        <f>'Założenia i wyniki'!$E$6*Znorm.Profile!B7712*((100-(24*'Założenia i wyniki'!$E$9))/100)</f>
        <v>0</v>
      </c>
      <c r="C7712">
        <f>'Założenia i wyniki'!$E$8*Znorm.Profile!C7712*(1+'Założenia i wyniki'!$E$10/100)^24</f>
        <v>0.43860145</v>
      </c>
      <c r="D7712">
        <f t="shared" si="360"/>
        <v>0</v>
      </c>
      <c r="E7712">
        <f t="shared" si="361"/>
        <v>0</v>
      </c>
      <c r="F7712">
        <f t="shared" si="362"/>
        <v>0.43860145</v>
      </c>
    </row>
    <row r="7713" spans="1:6" x14ac:dyDescent="0.25">
      <c r="A7713">
        <v>7704</v>
      </c>
      <c r="B7713">
        <f>'Założenia i wyniki'!$E$6*Znorm.Profile!B7713*((100-(24*'Założenia i wyniki'!$E$9))/100)</f>
        <v>0</v>
      </c>
      <c r="C7713">
        <f>'Założenia i wyniki'!$E$8*Znorm.Profile!C7713*(1+'Założenia i wyniki'!$E$10/100)^24</f>
        <v>0.34644014999999995</v>
      </c>
      <c r="D7713">
        <f t="shared" si="360"/>
        <v>0</v>
      </c>
      <c r="E7713">
        <f t="shared" si="361"/>
        <v>0</v>
      </c>
      <c r="F7713">
        <f t="shared" si="362"/>
        <v>0.34644014999999995</v>
      </c>
    </row>
    <row r="7714" spans="1:6" x14ac:dyDescent="0.25">
      <c r="A7714">
        <v>7705</v>
      </c>
      <c r="B7714">
        <f>'Założenia i wyniki'!$E$6*Znorm.Profile!B7714*((100-(24*'Założenia i wyniki'!$E$9))/100)</f>
        <v>0</v>
      </c>
      <c r="C7714">
        <f>'Założenia i wyniki'!$E$8*Znorm.Profile!C7714*(1+'Założenia i wyniki'!$E$10/100)^24</f>
        <v>0.26334490000000005</v>
      </c>
      <c r="D7714">
        <f t="shared" si="360"/>
        <v>0</v>
      </c>
      <c r="E7714">
        <f t="shared" si="361"/>
        <v>0</v>
      </c>
      <c r="F7714">
        <f t="shared" si="362"/>
        <v>0.26334490000000005</v>
      </c>
    </row>
    <row r="7715" spans="1:6" x14ac:dyDescent="0.25">
      <c r="A7715">
        <v>7706</v>
      </c>
      <c r="B7715">
        <f>'Założenia i wyniki'!$E$6*Znorm.Profile!B7715*((100-(24*'Założenia i wyniki'!$E$9))/100)</f>
        <v>0</v>
      </c>
      <c r="C7715">
        <f>'Założenia i wyniki'!$E$8*Znorm.Profile!C7715*(1+'Założenia i wyniki'!$E$10/100)^24</f>
        <v>0.23288195</v>
      </c>
      <c r="D7715">
        <f t="shared" si="360"/>
        <v>0</v>
      </c>
      <c r="E7715">
        <f t="shared" si="361"/>
        <v>0</v>
      </c>
      <c r="F7715">
        <f t="shared" si="362"/>
        <v>0.23288195</v>
      </c>
    </row>
    <row r="7716" spans="1:6" x14ac:dyDescent="0.25">
      <c r="A7716">
        <v>7707</v>
      </c>
      <c r="B7716">
        <f>'Założenia i wyniki'!$E$6*Znorm.Profile!B7716*((100-(24*'Założenia i wyniki'!$E$9))/100)</f>
        <v>0</v>
      </c>
      <c r="C7716">
        <f>'Założenia i wyniki'!$E$8*Znorm.Profile!C7716*(1+'Założenia i wyniki'!$E$10/100)^24</f>
        <v>0.21893549999999998</v>
      </c>
      <c r="D7716">
        <f t="shared" si="360"/>
        <v>0</v>
      </c>
      <c r="E7716">
        <f t="shared" si="361"/>
        <v>0</v>
      </c>
      <c r="F7716">
        <f t="shared" si="362"/>
        <v>0.21893549999999998</v>
      </c>
    </row>
    <row r="7717" spans="1:6" x14ac:dyDescent="0.25">
      <c r="A7717">
        <v>7708</v>
      </c>
      <c r="B7717">
        <f>'Założenia i wyniki'!$E$6*Znorm.Profile!B7717*((100-(24*'Założenia i wyniki'!$E$9))/100)</f>
        <v>0</v>
      </c>
      <c r="C7717">
        <f>'Założenia i wyniki'!$E$8*Znorm.Profile!C7717*(1+'Założenia i wyniki'!$E$10/100)^24</f>
        <v>0.2220519</v>
      </c>
      <c r="D7717">
        <f t="shared" si="360"/>
        <v>0</v>
      </c>
      <c r="E7717">
        <f t="shared" si="361"/>
        <v>0</v>
      </c>
      <c r="F7717">
        <f t="shared" si="362"/>
        <v>0.2220519</v>
      </c>
    </row>
    <row r="7718" spans="1:6" x14ac:dyDescent="0.25">
      <c r="A7718">
        <v>7709</v>
      </c>
      <c r="B7718">
        <f>'Założenia i wyniki'!$E$6*Znorm.Profile!B7718*((100-(24*'Założenia i wyniki'!$E$9))/100)</f>
        <v>0</v>
      </c>
      <c r="C7718">
        <f>'Założenia i wyniki'!$E$8*Znorm.Profile!C7718*(1+'Założenia i wyniki'!$E$10/100)^24</f>
        <v>0.25129754999999998</v>
      </c>
      <c r="D7718">
        <f t="shared" si="360"/>
        <v>0</v>
      </c>
      <c r="E7718">
        <f t="shared" si="361"/>
        <v>0</v>
      </c>
      <c r="F7718">
        <f t="shared" si="362"/>
        <v>0.25129754999999998</v>
      </c>
    </row>
    <row r="7719" spans="1:6" x14ac:dyDescent="0.25">
      <c r="A7719">
        <v>7710</v>
      </c>
      <c r="B7719">
        <f>'Założenia i wyniki'!$E$6*Znorm.Profile!B7719*((100-(24*'Założenia i wyniki'!$E$9))/100)</f>
        <v>0</v>
      </c>
      <c r="C7719">
        <f>'Założenia i wyniki'!$E$8*Znorm.Profile!C7719*(1+'Założenia i wyniki'!$E$10/100)^24</f>
        <v>0.31026345</v>
      </c>
      <c r="D7719">
        <f t="shared" si="360"/>
        <v>0</v>
      </c>
      <c r="E7719">
        <f t="shared" si="361"/>
        <v>0</v>
      </c>
      <c r="F7719">
        <f t="shared" si="362"/>
        <v>0.31026345</v>
      </c>
    </row>
    <row r="7720" spans="1:6" x14ac:dyDescent="0.25">
      <c r="A7720">
        <v>7711</v>
      </c>
      <c r="B7720">
        <f>'Założenia i wyniki'!$E$6*Znorm.Profile!B7720*((100-(24*'Założenia i wyniki'!$E$9))/100)</f>
        <v>0</v>
      </c>
      <c r="C7720">
        <f>'Założenia i wyniki'!$E$8*Znorm.Profile!C7720*(1+'Założenia i wyniki'!$E$10/100)^24</f>
        <v>0.40871635000000001</v>
      </c>
      <c r="D7720">
        <f t="shared" si="360"/>
        <v>0</v>
      </c>
      <c r="E7720">
        <f t="shared" si="361"/>
        <v>0</v>
      </c>
      <c r="F7720">
        <f t="shared" si="362"/>
        <v>0.40871635000000001</v>
      </c>
    </row>
    <row r="7721" spans="1:6" x14ac:dyDescent="0.25">
      <c r="A7721">
        <v>7712</v>
      </c>
      <c r="B7721">
        <f>'Założenia i wyniki'!$E$6*Znorm.Profile!B7721*((100-(24*'Założenia i wyniki'!$E$9))/100)</f>
        <v>0</v>
      </c>
      <c r="C7721">
        <f>'Założenia i wyniki'!$E$8*Znorm.Profile!C7721*(1+'Założenia i wyniki'!$E$10/100)^24</f>
        <v>0.47154449999999998</v>
      </c>
      <c r="D7721">
        <f t="shared" si="360"/>
        <v>0</v>
      </c>
      <c r="E7721">
        <f t="shared" si="361"/>
        <v>0</v>
      </c>
      <c r="F7721">
        <f t="shared" si="362"/>
        <v>0.47154449999999998</v>
      </c>
    </row>
    <row r="7722" spans="1:6" x14ac:dyDescent="0.25">
      <c r="A7722">
        <v>7713</v>
      </c>
      <c r="B7722">
        <f>'Założenia i wyniki'!$E$6*Znorm.Profile!B7722*((100-(24*'Założenia i wyniki'!$E$9))/100)</f>
        <v>0.11606233962264149</v>
      </c>
      <c r="C7722">
        <f>'Założenia i wyniki'!$E$8*Znorm.Profile!C7722*(1+'Założenia i wyniki'!$E$10/100)^24</f>
        <v>0.47287590000000002</v>
      </c>
      <c r="D7722">
        <f t="shared" si="360"/>
        <v>0.11606233962264149</v>
      </c>
      <c r="E7722">
        <f t="shared" si="361"/>
        <v>0</v>
      </c>
      <c r="F7722">
        <f t="shared" si="362"/>
        <v>0.35681356037735851</v>
      </c>
    </row>
    <row r="7723" spans="1:6" x14ac:dyDescent="0.25">
      <c r="A7723">
        <v>7714</v>
      </c>
      <c r="B7723">
        <f>'Założenia i wyniki'!$E$6*Znorm.Profile!B7723*((100-(24*'Założenia i wyniki'!$E$9))/100)</f>
        <v>0.18144935849056601</v>
      </c>
      <c r="C7723">
        <f>'Założenia i wyniki'!$E$8*Znorm.Profile!C7723*(1+'Założenia i wyniki'!$E$10/100)^24</f>
        <v>0.47674794999999998</v>
      </c>
      <c r="D7723">
        <f t="shared" si="360"/>
        <v>0.18144935849056601</v>
      </c>
      <c r="E7723">
        <f t="shared" si="361"/>
        <v>0</v>
      </c>
      <c r="F7723">
        <f t="shared" si="362"/>
        <v>0.29529859150943394</v>
      </c>
    </row>
    <row r="7724" spans="1:6" x14ac:dyDescent="0.25">
      <c r="A7724">
        <v>7715</v>
      </c>
      <c r="B7724">
        <f>'Założenia i wyniki'!$E$6*Znorm.Profile!B7724*((100-(24*'Założenia i wyniki'!$E$9))/100)</f>
        <v>0.23538716981132077</v>
      </c>
      <c r="C7724">
        <f>'Założenia i wyniki'!$E$8*Znorm.Profile!C7724*(1+'Założenia i wyniki'!$E$10/100)^24</f>
        <v>0.47151684999999999</v>
      </c>
      <c r="D7724">
        <f t="shared" si="360"/>
        <v>0.23538716981132077</v>
      </c>
      <c r="E7724">
        <f t="shared" si="361"/>
        <v>0</v>
      </c>
      <c r="F7724">
        <f t="shared" si="362"/>
        <v>0.23612968018867922</v>
      </c>
    </row>
    <row r="7725" spans="1:6" x14ac:dyDescent="0.25">
      <c r="A7725">
        <v>7716</v>
      </c>
      <c r="B7725">
        <f>'Założenia i wyniki'!$E$6*Znorm.Profile!B7725*((100-(24*'Założenia i wyniki'!$E$9))/100)</f>
        <v>0.17626596226415095</v>
      </c>
      <c r="C7725">
        <f>'Założenia i wyniki'!$E$8*Znorm.Profile!C7725*(1+'Założenia i wyniki'!$E$10/100)^24</f>
        <v>0.44939684999999996</v>
      </c>
      <c r="D7725">
        <f t="shared" si="360"/>
        <v>0.17626596226415095</v>
      </c>
      <c r="E7725">
        <f t="shared" si="361"/>
        <v>0</v>
      </c>
      <c r="F7725">
        <f t="shared" si="362"/>
        <v>0.27313088773584904</v>
      </c>
    </row>
    <row r="7726" spans="1:6" x14ac:dyDescent="0.25">
      <c r="A7726">
        <v>7717</v>
      </c>
      <c r="B7726">
        <f>'Założenia i wyniki'!$E$6*Znorm.Profile!B7726*((100-(24*'Założenia i wyniki'!$E$9))/100)</f>
        <v>0.13591169811320755</v>
      </c>
      <c r="C7726">
        <f>'Założenia i wyniki'!$E$8*Znorm.Profile!C7726*(1+'Założenia i wyniki'!$E$10/100)^24</f>
        <v>0.44734550000000001</v>
      </c>
      <c r="D7726">
        <f t="shared" si="360"/>
        <v>0.13591169811320755</v>
      </c>
      <c r="E7726">
        <f t="shared" si="361"/>
        <v>0</v>
      </c>
      <c r="F7726">
        <f t="shared" si="362"/>
        <v>0.31143380188679248</v>
      </c>
    </row>
    <row r="7727" spans="1:6" x14ac:dyDescent="0.25">
      <c r="A7727">
        <v>7718</v>
      </c>
      <c r="B7727">
        <f>'Założenia i wyniki'!$E$6*Znorm.Profile!B7727*((100-(24*'Założenia i wyniki'!$E$9))/100)</f>
        <v>0.10586324528301885</v>
      </c>
      <c r="C7727">
        <f>'Założenia i wyniki'!$E$8*Znorm.Profile!C7727*(1+'Założenia i wyniki'!$E$10/100)^24</f>
        <v>0.45852204999999996</v>
      </c>
      <c r="D7727">
        <f t="shared" si="360"/>
        <v>0.10586324528301885</v>
      </c>
      <c r="E7727">
        <f t="shared" si="361"/>
        <v>0</v>
      </c>
      <c r="F7727">
        <f t="shared" si="362"/>
        <v>0.35265880471698108</v>
      </c>
    </row>
    <row r="7728" spans="1:6" x14ac:dyDescent="0.25">
      <c r="A7728">
        <v>7719</v>
      </c>
      <c r="B7728">
        <f>'Założenia i wyniki'!$E$6*Znorm.Profile!B7728*((100-(24*'Założenia i wyniki'!$E$9))/100)</f>
        <v>3.4176875471698114E-2</v>
      </c>
      <c r="C7728">
        <f>'Założenia i wyniki'!$E$8*Znorm.Profile!C7728*(1+'Założenia i wyniki'!$E$10/100)^24</f>
        <v>0.47149444999999995</v>
      </c>
      <c r="D7728">
        <f t="shared" si="360"/>
        <v>3.4176875471698114E-2</v>
      </c>
      <c r="E7728">
        <f t="shared" si="361"/>
        <v>0</v>
      </c>
      <c r="F7728">
        <f t="shared" si="362"/>
        <v>0.43731757452830183</v>
      </c>
    </row>
    <row r="7729" spans="1:6" x14ac:dyDescent="0.25">
      <c r="A7729">
        <v>7720</v>
      </c>
      <c r="B7729">
        <f>'Założenia i wyniki'!$E$6*Znorm.Profile!B7729*((100-(24*'Założenia i wyniki'!$E$9))/100)</f>
        <v>0</v>
      </c>
      <c r="C7729">
        <f>'Założenia i wyniki'!$E$8*Znorm.Profile!C7729*(1+'Założenia i wyniki'!$E$10/100)^24</f>
        <v>0.53818589999999999</v>
      </c>
      <c r="D7729">
        <f t="shared" si="360"/>
        <v>0</v>
      </c>
      <c r="E7729">
        <f t="shared" si="361"/>
        <v>0</v>
      </c>
      <c r="F7729">
        <f t="shared" si="362"/>
        <v>0.53818589999999999</v>
      </c>
    </row>
    <row r="7730" spans="1:6" x14ac:dyDescent="0.25">
      <c r="A7730">
        <v>7721</v>
      </c>
      <c r="B7730">
        <f>'Założenia i wyniki'!$E$6*Znorm.Profile!B7730*((100-(24*'Założenia i wyniki'!$E$9))/100)</f>
        <v>0</v>
      </c>
      <c r="C7730">
        <f>'Założenia i wyniki'!$E$8*Znorm.Profile!C7730*(1+'Założenia i wyniki'!$E$10/100)^24</f>
        <v>0.61556599999999995</v>
      </c>
      <c r="D7730">
        <f t="shared" si="360"/>
        <v>0</v>
      </c>
      <c r="E7730">
        <f t="shared" si="361"/>
        <v>0</v>
      </c>
      <c r="F7730">
        <f t="shared" si="362"/>
        <v>0.61556599999999995</v>
      </c>
    </row>
    <row r="7731" spans="1:6" x14ac:dyDescent="0.25">
      <c r="A7731">
        <v>7722</v>
      </c>
      <c r="B7731">
        <f>'Założenia i wyniki'!$E$6*Znorm.Profile!B7731*((100-(24*'Założenia i wyniki'!$E$9))/100)</f>
        <v>0</v>
      </c>
      <c r="C7731">
        <f>'Założenia i wyniki'!$E$8*Znorm.Profile!C7731*(1+'Założenia i wyniki'!$E$10/100)^24</f>
        <v>0.65099194999999999</v>
      </c>
      <c r="D7731">
        <f t="shared" si="360"/>
        <v>0</v>
      </c>
      <c r="E7731">
        <f t="shared" si="361"/>
        <v>0</v>
      </c>
      <c r="F7731">
        <f t="shared" si="362"/>
        <v>0.65099194999999999</v>
      </c>
    </row>
    <row r="7732" spans="1:6" x14ac:dyDescent="0.25">
      <c r="A7732">
        <v>7723</v>
      </c>
      <c r="B7732">
        <f>'Założenia i wyniki'!$E$6*Znorm.Profile!B7732*((100-(24*'Założenia i wyniki'!$E$9))/100)</f>
        <v>0</v>
      </c>
      <c r="C7732">
        <f>'Założenia i wyniki'!$E$8*Znorm.Profile!C7732*(1+'Założenia i wyniki'!$E$10/100)^24</f>
        <v>0.65719150000000004</v>
      </c>
      <c r="D7732">
        <f t="shared" si="360"/>
        <v>0</v>
      </c>
      <c r="E7732">
        <f t="shared" si="361"/>
        <v>0</v>
      </c>
      <c r="F7732">
        <f t="shared" si="362"/>
        <v>0.65719150000000004</v>
      </c>
    </row>
    <row r="7733" spans="1:6" x14ac:dyDescent="0.25">
      <c r="A7733">
        <v>7724</v>
      </c>
      <c r="B7733">
        <f>'Założenia i wyniki'!$E$6*Znorm.Profile!B7733*((100-(24*'Założenia i wyniki'!$E$9))/100)</f>
        <v>0</v>
      </c>
      <c r="C7733">
        <f>'Założenia i wyniki'!$E$8*Znorm.Profile!C7733*(1+'Założenia i wyniki'!$E$10/100)^24</f>
        <v>0.65045330000000001</v>
      </c>
      <c r="D7733">
        <f t="shared" si="360"/>
        <v>0</v>
      </c>
      <c r="E7733">
        <f t="shared" si="361"/>
        <v>0</v>
      </c>
      <c r="F7733">
        <f t="shared" si="362"/>
        <v>0.65045330000000001</v>
      </c>
    </row>
    <row r="7734" spans="1:6" x14ac:dyDescent="0.25">
      <c r="A7734">
        <v>7725</v>
      </c>
      <c r="B7734">
        <f>'Założenia i wyniki'!$E$6*Znorm.Profile!B7734*((100-(24*'Założenia i wyniki'!$E$9))/100)</f>
        <v>0</v>
      </c>
      <c r="C7734">
        <f>'Założenia i wyniki'!$E$8*Znorm.Profile!C7734*(1+'Założenia i wyniki'!$E$10/100)^24</f>
        <v>0.60660704999999993</v>
      </c>
      <c r="D7734">
        <f t="shared" si="360"/>
        <v>0</v>
      </c>
      <c r="E7734">
        <f t="shared" si="361"/>
        <v>0</v>
      </c>
      <c r="F7734">
        <f t="shared" si="362"/>
        <v>0.60660704999999993</v>
      </c>
    </row>
    <row r="7735" spans="1:6" x14ac:dyDescent="0.25">
      <c r="A7735">
        <v>7726</v>
      </c>
      <c r="B7735">
        <f>'Założenia i wyniki'!$E$6*Znorm.Profile!B7735*((100-(24*'Założenia i wyniki'!$E$9))/100)</f>
        <v>0</v>
      </c>
      <c r="C7735">
        <f>'Założenia i wyniki'!$E$8*Znorm.Profile!C7735*(1+'Założenia i wyniki'!$E$10/100)^24</f>
        <v>0.53278330000000007</v>
      </c>
      <c r="D7735">
        <f t="shared" si="360"/>
        <v>0</v>
      </c>
      <c r="E7735">
        <f t="shared" si="361"/>
        <v>0</v>
      </c>
      <c r="F7735">
        <f t="shared" si="362"/>
        <v>0.53278330000000007</v>
      </c>
    </row>
    <row r="7736" spans="1:6" x14ac:dyDescent="0.25">
      <c r="A7736">
        <v>7727</v>
      </c>
      <c r="B7736">
        <f>'Założenia i wyniki'!$E$6*Znorm.Profile!B7736*((100-(24*'Założenia i wyniki'!$E$9))/100)</f>
        <v>0</v>
      </c>
      <c r="C7736">
        <f>'Założenia i wyniki'!$E$8*Znorm.Profile!C7736*(1+'Założenia i wyniki'!$E$10/100)^24</f>
        <v>0.43986704999999998</v>
      </c>
      <c r="D7736">
        <f t="shared" si="360"/>
        <v>0</v>
      </c>
      <c r="E7736">
        <f t="shared" si="361"/>
        <v>0</v>
      </c>
      <c r="F7736">
        <f t="shared" si="362"/>
        <v>0.43986704999999998</v>
      </c>
    </row>
    <row r="7737" spans="1:6" x14ac:dyDescent="0.25">
      <c r="A7737">
        <v>7728</v>
      </c>
      <c r="B7737">
        <f>'Założenia i wyniki'!$E$6*Znorm.Profile!B7737*((100-(24*'Założenia i wyniki'!$E$9))/100)</f>
        <v>0</v>
      </c>
      <c r="C7737">
        <f>'Założenia i wyniki'!$E$8*Znorm.Profile!C7737*(1+'Założenia i wyniki'!$E$10/100)^24</f>
        <v>0.34585704999999994</v>
      </c>
      <c r="D7737">
        <f t="shared" si="360"/>
        <v>0</v>
      </c>
      <c r="E7737">
        <f t="shared" si="361"/>
        <v>0</v>
      </c>
      <c r="F7737">
        <f t="shared" si="362"/>
        <v>0.34585704999999994</v>
      </c>
    </row>
    <row r="7738" spans="1:6" x14ac:dyDescent="0.25">
      <c r="A7738">
        <v>7729</v>
      </c>
      <c r="B7738">
        <f>'Założenia i wyniki'!$E$6*Znorm.Profile!B7738*((100-(24*'Założenia i wyniki'!$E$9))/100)</f>
        <v>0</v>
      </c>
      <c r="C7738">
        <f>'Założenia i wyniki'!$E$8*Znorm.Profile!C7738*(1+'Założenia i wyniki'!$E$10/100)^24</f>
        <v>0.26989969999999996</v>
      </c>
      <c r="D7738">
        <f t="shared" si="360"/>
        <v>0</v>
      </c>
      <c r="E7738">
        <f t="shared" si="361"/>
        <v>0</v>
      </c>
      <c r="F7738">
        <f t="shared" si="362"/>
        <v>0.26989969999999996</v>
      </c>
    </row>
    <row r="7739" spans="1:6" x14ac:dyDescent="0.25">
      <c r="A7739">
        <v>7730</v>
      </c>
      <c r="B7739">
        <f>'Założenia i wyniki'!$E$6*Znorm.Profile!B7739*((100-(24*'Założenia i wyniki'!$E$9))/100)</f>
        <v>0</v>
      </c>
      <c r="C7739">
        <f>'Założenia i wyniki'!$E$8*Znorm.Profile!C7739*(1+'Założenia i wyniki'!$E$10/100)^24</f>
        <v>0.23730315000000002</v>
      </c>
      <c r="D7739">
        <f t="shared" si="360"/>
        <v>0</v>
      </c>
      <c r="E7739">
        <f t="shared" si="361"/>
        <v>0</v>
      </c>
      <c r="F7739">
        <f t="shared" si="362"/>
        <v>0.23730315000000002</v>
      </c>
    </row>
    <row r="7740" spans="1:6" x14ac:dyDescent="0.25">
      <c r="A7740">
        <v>7731</v>
      </c>
      <c r="B7740">
        <f>'Założenia i wyniki'!$E$6*Znorm.Profile!B7740*((100-(24*'Założenia i wyniki'!$E$9))/100)</f>
        <v>0</v>
      </c>
      <c r="C7740">
        <f>'Założenia i wyniki'!$E$8*Znorm.Profile!C7740*(1+'Założenia i wyniki'!$E$10/100)^24</f>
        <v>0.22421279999999999</v>
      </c>
      <c r="D7740">
        <f t="shared" si="360"/>
        <v>0</v>
      </c>
      <c r="E7740">
        <f t="shared" si="361"/>
        <v>0</v>
      </c>
      <c r="F7740">
        <f t="shared" si="362"/>
        <v>0.22421279999999999</v>
      </c>
    </row>
    <row r="7741" spans="1:6" x14ac:dyDescent="0.25">
      <c r="A7741">
        <v>7732</v>
      </c>
      <c r="B7741">
        <f>'Założenia i wyniki'!$E$6*Znorm.Profile!B7741*((100-(24*'Założenia i wyniki'!$E$9))/100)</f>
        <v>0</v>
      </c>
      <c r="C7741">
        <f>'Założenia i wyniki'!$E$8*Znorm.Profile!C7741*(1+'Założenia i wyniki'!$E$10/100)^24</f>
        <v>0.22741529999999999</v>
      </c>
      <c r="D7741">
        <f t="shared" si="360"/>
        <v>0</v>
      </c>
      <c r="E7741">
        <f t="shared" si="361"/>
        <v>0</v>
      </c>
      <c r="F7741">
        <f t="shared" si="362"/>
        <v>0.22741529999999999</v>
      </c>
    </row>
    <row r="7742" spans="1:6" x14ac:dyDescent="0.25">
      <c r="A7742">
        <v>7733</v>
      </c>
      <c r="B7742">
        <f>'Założenia i wyniki'!$E$6*Znorm.Profile!B7742*((100-(24*'Założenia i wyniki'!$E$9))/100)</f>
        <v>0</v>
      </c>
      <c r="C7742">
        <f>'Założenia i wyniki'!$E$8*Znorm.Profile!C7742*(1+'Założenia i wyniki'!$E$10/100)^24</f>
        <v>0.25361280000000003</v>
      </c>
      <c r="D7742">
        <f t="shared" si="360"/>
        <v>0</v>
      </c>
      <c r="E7742">
        <f t="shared" si="361"/>
        <v>0</v>
      </c>
      <c r="F7742">
        <f t="shared" si="362"/>
        <v>0.25361280000000003</v>
      </c>
    </row>
    <row r="7743" spans="1:6" x14ac:dyDescent="0.25">
      <c r="A7743">
        <v>7734</v>
      </c>
      <c r="B7743">
        <f>'Założenia i wyniki'!$E$6*Znorm.Profile!B7743*((100-(24*'Założenia i wyniki'!$E$9))/100)</f>
        <v>0</v>
      </c>
      <c r="C7743">
        <f>'Założenia i wyniki'!$E$8*Znorm.Profile!C7743*(1+'Założenia i wyniki'!$E$10/100)^24</f>
        <v>0.3117086</v>
      </c>
      <c r="D7743">
        <f t="shared" si="360"/>
        <v>0</v>
      </c>
      <c r="E7743">
        <f t="shared" si="361"/>
        <v>0</v>
      </c>
      <c r="F7743">
        <f t="shared" si="362"/>
        <v>0.3117086</v>
      </c>
    </row>
    <row r="7744" spans="1:6" x14ac:dyDescent="0.25">
      <c r="A7744">
        <v>7735</v>
      </c>
      <c r="B7744">
        <f>'Założenia i wyniki'!$E$6*Znorm.Profile!B7744*((100-(24*'Założenia i wyniki'!$E$9))/100)</f>
        <v>0</v>
      </c>
      <c r="C7744">
        <f>'Założenia i wyniki'!$E$8*Znorm.Profile!C7744*(1+'Założenia i wyniki'!$E$10/100)^24</f>
        <v>0.41079850000000001</v>
      </c>
      <c r="D7744">
        <f t="shared" si="360"/>
        <v>0</v>
      </c>
      <c r="E7744">
        <f t="shared" si="361"/>
        <v>0</v>
      </c>
      <c r="F7744">
        <f t="shared" si="362"/>
        <v>0.41079850000000001</v>
      </c>
    </row>
    <row r="7745" spans="1:6" x14ac:dyDescent="0.25">
      <c r="A7745">
        <v>7736</v>
      </c>
      <c r="B7745">
        <f>'Założenia i wyniki'!$E$6*Znorm.Profile!B7745*((100-(24*'Założenia i wyniki'!$E$9))/100)</f>
        <v>0</v>
      </c>
      <c r="C7745">
        <f>'Założenia i wyniki'!$E$8*Znorm.Profile!C7745*(1+'Założenia i wyniki'!$E$10/100)^24</f>
        <v>0.47037864999999995</v>
      </c>
      <c r="D7745">
        <f t="shared" si="360"/>
        <v>0</v>
      </c>
      <c r="E7745">
        <f t="shared" si="361"/>
        <v>0</v>
      </c>
      <c r="F7745">
        <f t="shared" si="362"/>
        <v>0.47037864999999995</v>
      </c>
    </row>
    <row r="7746" spans="1:6" x14ac:dyDescent="0.25">
      <c r="A7746">
        <v>7737</v>
      </c>
      <c r="B7746">
        <f>'Założenia i wyniki'!$E$6*Znorm.Profile!B7746*((100-(24*'Założenia i wyniki'!$E$9))/100)</f>
        <v>0.11314286792452831</v>
      </c>
      <c r="C7746">
        <f>'Założenia i wyniki'!$E$8*Znorm.Profile!C7746*(1+'Założenia i wyniki'!$E$10/100)^24</f>
        <v>0.48071310000000006</v>
      </c>
      <c r="D7746">
        <f t="shared" si="360"/>
        <v>0.11314286792452831</v>
      </c>
      <c r="E7746">
        <f t="shared" si="361"/>
        <v>0</v>
      </c>
      <c r="F7746">
        <f t="shared" si="362"/>
        <v>0.36757023207547174</v>
      </c>
    </row>
    <row r="7747" spans="1:6" x14ac:dyDescent="0.25">
      <c r="A7747">
        <v>7738</v>
      </c>
      <c r="B7747">
        <f>'Założenia i wyniki'!$E$6*Znorm.Profile!B7747*((100-(24*'Założenia i wyniki'!$E$9))/100)</f>
        <v>0.40276513207547171</v>
      </c>
      <c r="C7747">
        <f>'Założenia i wyniki'!$E$8*Znorm.Profile!C7747*(1+'Założenia i wyniki'!$E$10/100)^24</f>
        <v>0.46747365000000007</v>
      </c>
      <c r="D7747">
        <f t="shared" si="360"/>
        <v>0.40276513207547171</v>
      </c>
      <c r="E7747">
        <f t="shared" si="361"/>
        <v>0</v>
      </c>
      <c r="F7747">
        <f t="shared" si="362"/>
        <v>6.4708517924528364E-2</v>
      </c>
    </row>
    <row r="7748" spans="1:6" x14ac:dyDescent="0.25">
      <c r="A7748">
        <v>7739</v>
      </c>
      <c r="B7748">
        <f>'Założenia i wyniki'!$E$6*Znorm.Profile!B7748*((100-(24*'Założenia i wyniki'!$E$9))/100)</f>
        <v>0.5532436981132075</v>
      </c>
      <c r="C7748">
        <f>'Założenia i wyniki'!$E$8*Znorm.Profile!C7748*(1+'Założenia i wyniki'!$E$10/100)^24</f>
        <v>0.45860115000000001</v>
      </c>
      <c r="D7748">
        <f t="shared" si="360"/>
        <v>0.45860115000000001</v>
      </c>
      <c r="E7748">
        <f t="shared" si="361"/>
        <v>9.4642548113207492E-2</v>
      </c>
      <c r="F7748">
        <f t="shared" si="362"/>
        <v>0</v>
      </c>
    </row>
    <row r="7749" spans="1:6" x14ac:dyDescent="0.25">
      <c r="A7749">
        <v>7740</v>
      </c>
      <c r="B7749">
        <f>'Założenia i wyniki'!$E$6*Znorm.Profile!B7749*((100-(24*'Założenia i wyniki'!$E$9))/100)</f>
        <v>0.85419320754716965</v>
      </c>
      <c r="C7749">
        <f>'Założenia i wyniki'!$E$8*Znorm.Profile!C7749*(1+'Założenia i wyniki'!$E$10/100)^24</f>
        <v>0.4649547</v>
      </c>
      <c r="D7749">
        <f t="shared" si="360"/>
        <v>0.4649547</v>
      </c>
      <c r="E7749">
        <f t="shared" si="361"/>
        <v>0.38923850754716965</v>
      </c>
      <c r="F7749">
        <f t="shared" si="362"/>
        <v>0</v>
      </c>
    </row>
    <row r="7750" spans="1:6" x14ac:dyDescent="0.25">
      <c r="A7750">
        <v>7741</v>
      </c>
      <c r="B7750">
        <f>'Założenia i wyniki'!$E$6*Znorm.Profile!B7750*((100-(24*'Założenia i wyniki'!$E$9))/100)</f>
        <v>0.86494113207547174</v>
      </c>
      <c r="C7750">
        <f>'Założenia i wyniki'!$E$8*Znorm.Profile!C7750*(1+'Założenia i wyniki'!$E$10/100)^24</f>
        <v>0.45865295</v>
      </c>
      <c r="D7750">
        <f t="shared" si="360"/>
        <v>0.45865295</v>
      </c>
      <c r="E7750">
        <f t="shared" si="361"/>
        <v>0.40628818207547174</v>
      </c>
      <c r="F7750">
        <f t="shared" si="362"/>
        <v>0</v>
      </c>
    </row>
    <row r="7751" spans="1:6" x14ac:dyDescent="0.25">
      <c r="A7751">
        <v>7742</v>
      </c>
      <c r="B7751">
        <f>'Założenia i wyniki'!$E$6*Znorm.Profile!B7751*((100-(24*'Założenia i wyniki'!$E$9))/100)</f>
        <v>0.64662105660377356</v>
      </c>
      <c r="C7751">
        <f>'Założenia i wyniki'!$E$8*Znorm.Profile!C7751*(1+'Założenia i wyniki'!$E$10/100)^24</f>
        <v>0.46070149999999999</v>
      </c>
      <c r="D7751">
        <f t="shared" si="360"/>
        <v>0.46070149999999999</v>
      </c>
      <c r="E7751">
        <f t="shared" si="361"/>
        <v>0.18591955660377357</v>
      </c>
      <c r="F7751">
        <f t="shared" si="362"/>
        <v>0</v>
      </c>
    </row>
    <row r="7752" spans="1:6" x14ac:dyDescent="0.25">
      <c r="A7752">
        <v>7743</v>
      </c>
      <c r="B7752">
        <f>'Założenia i wyniki'!$E$6*Znorm.Profile!B7752*((100-(24*'Założenia i wyniki'!$E$9))/100)</f>
        <v>0.25785109433962261</v>
      </c>
      <c r="C7752">
        <f>'Założenia i wyniki'!$E$8*Znorm.Profile!C7752*(1+'Założenia i wyniki'!$E$10/100)^24</f>
        <v>0.48701030000000001</v>
      </c>
      <c r="D7752">
        <f t="shared" si="360"/>
        <v>0.25785109433962261</v>
      </c>
      <c r="E7752">
        <f t="shared" si="361"/>
        <v>0</v>
      </c>
      <c r="F7752">
        <f t="shared" si="362"/>
        <v>0.2291592056603774</v>
      </c>
    </row>
    <row r="7753" spans="1:6" x14ac:dyDescent="0.25">
      <c r="A7753">
        <v>7744</v>
      </c>
      <c r="B7753">
        <f>'Założenia i wyniki'!$E$6*Znorm.Profile!B7753*((100-(24*'Założenia i wyniki'!$E$9))/100)</f>
        <v>0</v>
      </c>
      <c r="C7753">
        <f>'Założenia i wyniki'!$E$8*Znorm.Profile!C7753*(1+'Założenia i wyniki'!$E$10/100)^24</f>
        <v>0.53702985000000003</v>
      </c>
      <c r="D7753">
        <f t="shared" si="360"/>
        <v>0</v>
      </c>
      <c r="E7753">
        <f t="shared" si="361"/>
        <v>0</v>
      </c>
      <c r="F7753">
        <f t="shared" si="362"/>
        <v>0.53702985000000003</v>
      </c>
    </row>
    <row r="7754" spans="1:6" x14ac:dyDescent="0.25">
      <c r="A7754">
        <v>7745</v>
      </c>
      <c r="B7754">
        <f>'Założenia i wyniki'!$E$6*Znorm.Profile!B7754*((100-(24*'Założenia i wyniki'!$E$9))/100)</f>
        <v>0</v>
      </c>
      <c r="C7754">
        <f>'Założenia i wyniki'!$E$8*Znorm.Profile!C7754*(1+'Założenia i wyniki'!$E$10/100)^24</f>
        <v>0.60812289999999991</v>
      </c>
      <c r="D7754">
        <f t="shared" si="360"/>
        <v>0</v>
      </c>
      <c r="E7754">
        <f t="shared" si="361"/>
        <v>0</v>
      </c>
      <c r="F7754">
        <f t="shared" si="362"/>
        <v>0.60812289999999991</v>
      </c>
    </row>
    <row r="7755" spans="1:6" x14ac:dyDescent="0.25">
      <c r="A7755">
        <v>7746</v>
      </c>
      <c r="B7755">
        <f>'Założenia i wyniki'!$E$6*Znorm.Profile!B7755*((100-(24*'Założenia i wyniki'!$E$9))/100)</f>
        <v>0</v>
      </c>
      <c r="C7755">
        <f>'Założenia i wyniki'!$E$8*Znorm.Profile!C7755*(1+'Założenia i wyniki'!$E$10/100)^24</f>
        <v>0.64131479999999996</v>
      </c>
      <c r="D7755">
        <f t="shared" ref="D7755:D7818" si="363">IF(B7755&lt;=C7755,B7755,C7755)</f>
        <v>0</v>
      </c>
      <c r="E7755">
        <f t="shared" ref="E7755:E7818" si="364">IF(B7755&gt;C7755,B7755-C7755,0)</f>
        <v>0</v>
      </c>
      <c r="F7755">
        <f t="shared" ref="F7755:F7818" si="365">IF(B7755&lt;C7755,C7755-B7755,0)</f>
        <v>0.64131479999999996</v>
      </c>
    </row>
    <row r="7756" spans="1:6" x14ac:dyDescent="0.25">
      <c r="A7756">
        <v>7747</v>
      </c>
      <c r="B7756">
        <f>'Założenia i wyniki'!$E$6*Znorm.Profile!B7756*((100-(24*'Założenia i wyniki'!$E$9))/100)</f>
        <v>0</v>
      </c>
      <c r="C7756">
        <f>'Założenia i wyniki'!$E$8*Znorm.Profile!C7756*(1+'Założenia i wyniki'!$E$10/100)^24</f>
        <v>0.64419285000000004</v>
      </c>
      <c r="D7756">
        <f t="shared" si="363"/>
        <v>0</v>
      </c>
      <c r="E7756">
        <f t="shared" si="364"/>
        <v>0</v>
      </c>
      <c r="F7756">
        <f t="shared" si="365"/>
        <v>0.64419285000000004</v>
      </c>
    </row>
    <row r="7757" spans="1:6" x14ac:dyDescent="0.25">
      <c r="A7757">
        <v>7748</v>
      </c>
      <c r="B7757">
        <f>'Założenia i wyniki'!$E$6*Znorm.Profile!B7757*((100-(24*'Założenia i wyniki'!$E$9))/100)</f>
        <v>0</v>
      </c>
      <c r="C7757">
        <f>'Założenia i wyniki'!$E$8*Znorm.Profile!C7757*(1+'Założenia i wyniki'!$E$10/100)^24</f>
        <v>0.64634675000000008</v>
      </c>
      <c r="D7757">
        <f t="shared" si="363"/>
        <v>0</v>
      </c>
      <c r="E7757">
        <f t="shared" si="364"/>
        <v>0</v>
      </c>
      <c r="F7757">
        <f t="shared" si="365"/>
        <v>0.64634675000000008</v>
      </c>
    </row>
    <row r="7758" spans="1:6" x14ac:dyDescent="0.25">
      <c r="A7758">
        <v>7749</v>
      </c>
      <c r="B7758">
        <f>'Założenia i wyniki'!$E$6*Znorm.Profile!B7758*((100-(24*'Założenia i wyniki'!$E$9))/100)</f>
        <v>0</v>
      </c>
      <c r="C7758">
        <f>'Założenia i wyniki'!$E$8*Znorm.Profile!C7758*(1+'Założenia i wyniki'!$E$10/100)^24</f>
        <v>0.60527319999999996</v>
      </c>
      <c r="D7758">
        <f t="shared" si="363"/>
        <v>0</v>
      </c>
      <c r="E7758">
        <f t="shared" si="364"/>
        <v>0</v>
      </c>
      <c r="F7758">
        <f t="shared" si="365"/>
        <v>0.60527319999999996</v>
      </c>
    </row>
    <row r="7759" spans="1:6" x14ac:dyDescent="0.25">
      <c r="A7759">
        <v>7750</v>
      </c>
      <c r="B7759">
        <f>'Założenia i wyniki'!$E$6*Znorm.Profile!B7759*((100-(24*'Założenia i wyniki'!$E$9))/100)</f>
        <v>0</v>
      </c>
      <c r="C7759">
        <f>'Założenia i wyniki'!$E$8*Znorm.Profile!C7759*(1+'Założenia i wyniki'!$E$10/100)^24</f>
        <v>0.53832869999999988</v>
      </c>
      <c r="D7759">
        <f t="shared" si="363"/>
        <v>0</v>
      </c>
      <c r="E7759">
        <f t="shared" si="364"/>
        <v>0</v>
      </c>
      <c r="F7759">
        <f t="shared" si="365"/>
        <v>0.53832869999999988</v>
      </c>
    </row>
    <row r="7760" spans="1:6" x14ac:dyDescent="0.25">
      <c r="A7760">
        <v>7751</v>
      </c>
      <c r="B7760">
        <f>'Założenia i wyniki'!$E$6*Znorm.Profile!B7760*((100-(24*'Założenia i wyniki'!$E$9))/100)</f>
        <v>0</v>
      </c>
      <c r="C7760">
        <f>'Założenia i wyniki'!$E$8*Znorm.Profile!C7760*(1+'Założenia i wyniki'!$E$10/100)^24</f>
        <v>0.43540105000000001</v>
      </c>
      <c r="D7760">
        <f t="shared" si="363"/>
        <v>0</v>
      </c>
      <c r="E7760">
        <f t="shared" si="364"/>
        <v>0</v>
      </c>
      <c r="F7760">
        <f t="shared" si="365"/>
        <v>0.43540105000000001</v>
      </c>
    </row>
    <row r="7761" spans="1:6" x14ac:dyDescent="0.25">
      <c r="A7761">
        <v>7752</v>
      </c>
      <c r="B7761">
        <f>'Założenia i wyniki'!$E$6*Znorm.Profile!B7761*((100-(24*'Założenia i wyniki'!$E$9))/100)</f>
        <v>0</v>
      </c>
      <c r="C7761">
        <f>'Założenia i wyniki'!$E$8*Znorm.Profile!C7761*(1+'Założenia i wyniki'!$E$10/100)^24</f>
        <v>0.34218345</v>
      </c>
      <c r="D7761">
        <f t="shared" si="363"/>
        <v>0</v>
      </c>
      <c r="E7761">
        <f t="shared" si="364"/>
        <v>0</v>
      </c>
      <c r="F7761">
        <f t="shared" si="365"/>
        <v>0.34218345</v>
      </c>
    </row>
    <row r="7762" spans="1:6" x14ac:dyDescent="0.25">
      <c r="A7762">
        <v>7753</v>
      </c>
      <c r="B7762">
        <f>'Założenia i wyniki'!$E$6*Znorm.Profile!B7762*((100-(24*'Założenia i wyniki'!$E$9))/100)</f>
        <v>0</v>
      </c>
      <c r="C7762">
        <f>'Założenia i wyniki'!$E$8*Znorm.Profile!C7762*(1+'Założenia i wyniki'!$E$10/100)^24</f>
        <v>0.26697580000000004</v>
      </c>
      <c r="D7762">
        <f t="shared" si="363"/>
        <v>0</v>
      </c>
      <c r="E7762">
        <f t="shared" si="364"/>
        <v>0</v>
      </c>
      <c r="F7762">
        <f t="shared" si="365"/>
        <v>0.26697580000000004</v>
      </c>
    </row>
    <row r="7763" spans="1:6" x14ac:dyDescent="0.25">
      <c r="A7763">
        <v>7754</v>
      </c>
      <c r="B7763">
        <f>'Założenia i wyniki'!$E$6*Znorm.Profile!B7763*((100-(24*'Założenia i wyniki'!$E$9))/100)</f>
        <v>0</v>
      </c>
      <c r="C7763">
        <f>'Założenia i wyniki'!$E$8*Znorm.Profile!C7763*(1+'Założenia i wyniki'!$E$10/100)^24</f>
        <v>0.23445730000000001</v>
      </c>
      <c r="D7763">
        <f t="shared" si="363"/>
        <v>0</v>
      </c>
      <c r="E7763">
        <f t="shared" si="364"/>
        <v>0</v>
      </c>
      <c r="F7763">
        <f t="shared" si="365"/>
        <v>0.23445730000000001</v>
      </c>
    </row>
    <row r="7764" spans="1:6" x14ac:dyDescent="0.25">
      <c r="A7764">
        <v>7755</v>
      </c>
      <c r="B7764">
        <f>'Założenia i wyniki'!$E$6*Znorm.Profile!B7764*((100-(24*'Założenia i wyniki'!$E$9))/100)</f>
        <v>0</v>
      </c>
      <c r="C7764">
        <f>'Założenia i wyniki'!$E$8*Znorm.Profile!C7764*(1+'Założenia i wyniki'!$E$10/100)^24</f>
        <v>0.2225076</v>
      </c>
      <c r="D7764">
        <f t="shared" si="363"/>
        <v>0</v>
      </c>
      <c r="E7764">
        <f t="shared" si="364"/>
        <v>0</v>
      </c>
      <c r="F7764">
        <f t="shared" si="365"/>
        <v>0.2225076</v>
      </c>
    </row>
    <row r="7765" spans="1:6" x14ac:dyDescent="0.25">
      <c r="A7765">
        <v>7756</v>
      </c>
      <c r="B7765">
        <f>'Założenia i wyniki'!$E$6*Znorm.Profile!B7765*((100-(24*'Założenia i wyniki'!$E$9))/100)</f>
        <v>0</v>
      </c>
      <c r="C7765">
        <f>'Założenia i wyniki'!$E$8*Znorm.Profile!C7765*(1+'Założenia i wyniki'!$E$10/100)^24</f>
        <v>0.22359364999999998</v>
      </c>
      <c r="D7765">
        <f t="shared" si="363"/>
        <v>0</v>
      </c>
      <c r="E7765">
        <f t="shared" si="364"/>
        <v>0</v>
      </c>
      <c r="F7765">
        <f t="shared" si="365"/>
        <v>0.22359364999999998</v>
      </c>
    </row>
    <row r="7766" spans="1:6" x14ac:dyDescent="0.25">
      <c r="A7766">
        <v>7757</v>
      </c>
      <c r="B7766">
        <f>'Założenia i wyniki'!$E$6*Znorm.Profile!B7766*((100-(24*'Założenia i wyniki'!$E$9))/100)</f>
        <v>0</v>
      </c>
      <c r="C7766">
        <f>'Założenia i wyniki'!$E$8*Znorm.Profile!C7766*(1+'Założenia i wyniki'!$E$10/100)^24</f>
        <v>0.24797395000000003</v>
      </c>
      <c r="D7766">
        <f t="shared" si="363"/>
        <v>0</v>
      </c>
      <c r="E7766">
        <f t="shared" si="364"/>
        <v>0</v>
      </c>
      <c r="F7766">
        <f t="shared" si="365"/>
        <v>0.24797395000000003</v>
      </c>
    </row>
    <row r="7767" spans="1:6" x14ac:dyDescent="0.25">
      <c r="A7767">
        <v>7758</v>
      </c>
      <c r="B7767">
        <f>'Założenia i wyniki'!$E$6*Znorm.Profile!B7767*((100-(24*'Założenia i wyniki'!$E$9))/100)</f>
        <v>0</v>
      </c>
      <c r="C7767">
        <f>'Założenia i wyniki'!$E$8*Znorm.Profile!C7767*(1+'Założenia i wyniki'!$E$10/100)^24</f>
        <v>0.31214995000000001</v>
      </c>
      <c r="D7767">
        <f t="shared" si="363"/>
        <v>0</v>
      </c>
      <c r="E7767">
        <f t="shared" si="364"/>
        <v>0</v>
      </c>
      <c r="F7767">
        <f t="shared" si="365"/>
        <v>0.31214995000000001</v>
      </c>
    </row>
    <row r="7768" spans="1:6" x14ac:dyDescent="0.25">
      <c r="A7768">
        <v>7759</v>
      </c>
      <c r="B7768">
        <f>'Założenia i wyniki'!$E$6*Znorm.Profile!B7768*((100-(24*'Założenia i wyniki'!$E$9))/100)</f>
        <v>0</v>
      </c>
      <c r="C7768">
        <f>'Założenia i wyniki'!$E$8*Znorm.Profile!C7768*(1+'Założenia i wyniki'!$E$10/100)^24</f>
        <v>0.40025685</v>
      </c>
      <c r="D7768">
        <f t="shared" si="363"/>
        <v>0</v>
      </c>
      <c r="E7768">
        <f t="shared" si="364"/>
        <v>0</v>
      </c>
      <c r="F7768">
        <f t="shared" si="365"/>
        <v>0.40025685</v>
      </c>
    </row>
    <row r="7769" spans="1:6" x14ac:dyDescent="0.25">
      <c r="A7769">
        <v>7760</v>
      </c>
      <c r="B7769">
        <f>'Założenia i wyniki'!$E$6*Znorm.Profile!B7769*((100-(24*'Założenia i wyniki'!$E$9))/100)</f>
        <v>0</v>
      </c>
      <c r="C7769">
        <f>'Założenia i wyniki'!$E$8*Znorm.Profile!C7769*(1+'Założenia i wyniki'!$E$10/100)^24</f>
        <v>0.46775925000000002</v>
      </c>
      <c r="D7769">
        <f t="shared" si="363"/>
        <v>0</v>
      </c>
      <c r="E7769">
        <f t="shared" si="364"/>
        <v>0</v>
      </c>
      <c r="F7769">
        <f t="shared" si="365"/>
        <v>0.46775925000000002</v>
      </c>
    </row>
    <row r="7770" spans="1:6" x14ac:dyDescent="0.25">
      <c r="A7770">
        <v>7761</v>
      </c>
      <c r="B7770">
        <f>'Założenia i wyniki'!$E$6*Znorm.Profile!B7770*((100-(24*'Założenia i wyniki'!$E$9))/100)</f>
        <v>0.11488083018867924</v>
      </c>
      <c r="C7770">
        <f>'Założenia i wyniki'!$E$8*Znorm.Profile!C7770*(1+'Założenia i wyniki'!$E$10/100)^24</f>
        <v>0.47987765000000004</v>
      </c>
      <c r="D7770">
        <f t="shared" si="363"/>
        <v>0.11488083018867924</v>
      </c>
      <c r="E7770">
        <f t="shared" si="364"/>
        <v>0</v>
      </c>
      <c r="F7770">
        <f t="shared" si="365"/>
        <v>0.36499681981132082</v>
      </c>
    </row>
    <row r="7771" spans="1:6" x14ac:dyDescent="0.25">
      <c r="A7771">
        <v>7762</v>
      </c>
      <c r="B7771">
        <f>'Założenia i wyniki'!$E$6*Znorm.Profile!B7771*((100-(24*'Założenia i wyniki'!$E$9))/100)</f>
        <v>0.27715924528301888</v>
      </c>
      <c r="C7771">
        <f>'Założenia i wyniki'!$E$8*Znorm.Profile!C7771*(1+'Założenia i wyniki'!$E$10/100)^24</f>
        <v>0.47619075000000005</v>
      </c>
      <c r="D7771">
        <f t="shared" si="363"/>
        <v>0.27715924528301888</v>
      </c>
      <c r="E7771">
        <f t="shared" si="364"/>
        <v>0</v>
      </c>
      <c r="F7771">
        <f t="shared" si="365"/>
        <v>0.19903150471698117</v>
      </c>
    </row>
    <row r="7772" spans="1:6" x14ac:dyDescent="0.25">
      <c r="A7772">
        <v>7763</v>
      </c>
      <c r="B7772">
        <f>'Założenia i wyniki'!$E$6*Znorm.Profile!B7772*((100-(24*'Założenia i wyniki'!$E$9))/100)</f>
        <v>0.44709841509433956</v>
      </c>
      <c r="C7772">
        <f>'Założenia i wyniki'!$E$8*Znorm.Profile!C7772*(1+'Założenia i wyniki'!$E$10/100)^24</f>
        <v>0.46566974999999994</v>
      </c>
      <c r="D7772">
        <f t="shared" si="363"/>
        <v>0.44709841509433956</v>
      </c>
      <c r="E7772">
        <f t="shared" si="364"/>
        <v>0</v>
      </c>
      <c r="F7772">
        <f t="shared" si="365"/>
        <v>1.8571334905660375E-2</v>
      </c>
    </row>
    <row r="7773" spans="1:6" x14ac:dyDescent="0.25">
      <c r="A7773">
        <v>7764</v>
      </c>
      <c r="B7773">
        <f>'Założenia i wyniki'!$E$6*Znorm.Profile!B7773*((100-(24*'Założenia i wyniki'!$E$9))/100)</f>
        <v>0.20517864150943393</v>
      </c>
      <c r="C7773">
        <f>'Założenia i wyniki'!$E$8*Znorm.Profile!C7773*(1+'Założenia i wyniki'!$E$10/100)^24</f>
        <v>0.46220895000000006</v>
      </c>
      <c r="D7773">
        <f t="shared" si="363"/>
        <v>0.20517864150943393</v>
      </c>
      <c r="E7773">
        <f t="shared" si="364"/>
        <v>0</v>
      </c>
      <c r="F7773">
        <f t="shared" si="365"/>
        <v>0.25703030849056613</v>
      </c>
    </row>
    <row r="7774" spans="1:6" x14ac:dyDescent="0.25">
      <c r="A7774">
        <v>7765</v>
      </c>
      <c r="B7774">
        <f>'Założenia i wyniki'!$E$6*Znorm.Profile!B7774*((100-(24*'Założenia i wyniki'!$E$9))/100)</f>
        <v>0.1786899622641509</v>
      </c>
      <c r="C7774">
        <f>'Założenia i wyniki'!$E$8*Znorm.Profile!C7774*(1+'Założenia i wyniki'!$E$10/100)^24</f>
        <v>0.46429845000000003</v>
      </c>
      <c r="D7774">
        <f t="shared" si="363"/>
        <v>0.1786899622641509</v>
      </c>
      <c r="E7774">
        <f t="shared" si="364"/>
        <v>0</v>
      </c>
      <c r="F7774">
        <f t="shared" si="365"/>
        <v>0.28560848773584913</v>
      </c>
    </row>
    <row r="7775" spans="1:6" x14ac:dyDescent="0.25">
      <c r="A7775">
        <v>7766</v>
      </c>
      <c r="B7775">
        <f>'Założenia i wyniki'!$E$6*Znorm.Profile!B7775*((100-(24*'Założenia i wyniki'!$E$9))/100)</f>
        <v>0.10785275471698114</v>
      </c>
      <c r="C7775">
        <f>'Założenia i wyniki'!$E$8*Znorm.Profile!C7775*(1+'Założenia i wyniki'!$E$10/100)^24</f>
        <v>0.47415689999999999</v>
      </c>
      <c r="D7775">
        <f t="shared" si="363"/>
        <v>0.10785275471698114</v>
      </c>
      <c r="E7775">
        <f t="shared" si="364"/>
        <v>0</v>
      </c>
      <c r="F7775">
        <f t="shared" si="365"/>
        <v>0.36630414528301886</v>
      </c>
    </row>
    <row r="7776" spans="1:6" x14ac:dyDescent="0.25">
      <c r="A7776">
        <v>7767</v>
      </c>
      <c r="B7776">
        <f>'Założenia i wyniki'!$E$6*Znorm.Profile!B7776*((100-(24*'Założenia i wyniki'!$E$9))/100)</f>
        <v>3.7270905660377357E-2</v>
      </c>
      <c r="C7776">
        <f>'Założenia i wyniki'!$E$8*Znorm.Profile!C7776*(1+'Założenia i wyniki'!$E$10/100)^24</f>
        <v>0.4893630000000001</v>
      </c>
      <c r="D7776">
        <f t="shared" si="363"/>
        <v>3.7270905660377357E-2</v>
      </c>
      <c r="E7776">
        <f t="shared" si="364"/>
        <v>0</v>
      </c>
      <c r="F7776">
        <f t="shared" si="365"/>
        <v>0.45209209433962272</v>
      </c>
    </row>
    <row r="7777" spans="1:6" x14ac:dyDescent="0.25">
      <c r="A7777">
        <v>7768</v>
      </c>
      <c r="B7777">
        <f>'Założenia i wyniki'!$E$6*Znorm.Profile!B7777*((100-(24*'Założenia i wyniki'!$E$9))/100)</f>
        <v>0</v>
      </c>
      <c r="C7777">
        <f>'Założenia i wyniki'!$E$8*Znorm.Profile!C7777*(1+'Założenia i wyniki'!$E$10/100)^24</f>
        <v>0.54272505000000004</v>
      </c>
      <c r="D7777">
        <f t="shared" si="363"/>
        <v>0</v>
      </c>
      <c r="E7777">
        <f t="shared" si="364"/>
        <v>0</v>
      </c>
      <c r="F7777">
        <f t="shared" si="365"/>
        <v>0.54272505000000004</v>
      </c>
    </row>
    <row r="7778" spans="1:6" x14ac:dyDescent="0.25">
      <c r="A7778">
        <v>7769</v>
      </c>
      <c r="B7778">
        <f>'Założenia i wyniki'!$E$6*Znorm.Profile!B7778*((100-(24*'Założenia i wyniki'!$E$9))/100)</f>
        <v>0</v>
      </c>
      <c r="C7778">
        <f>'Założenia i wyniki'!$E$8*Znorm.Profile!C7778*(1+'Założenia i wyniki'!$E$10/100)^24</f>
        <v>0.59532200000000002</v>
      </c>
      <c r="D7778">
        <f t="shared" si="363"/>
        <v>0</v>
      </c>
      <c r="E7778">
        <f t="shared" si="364"/>
        <v>0</v>
      </c>
      <c r="F7778">
        <f t="shared" si="365"/>
        <v>0.59532200000000002</v>
      </c>
    </row>
    <row r="7779" spans="1:6" x14ac:dyDescent="0.25">
      <c r="A7779">
        <v>7770</v>
      </c>
      <c r="B7779">
        <f>'Założenia i wyniki'!$E$6*Znorm.Profile!B7779*((100-(24*'Założenia i wyniki'!$E$9))/100)</f>
        <v>0</v>
      </c>
      <c r="C7779">
        <f>'Założenia i wyniki'!$E$8*Znorm.Profile!C7779*(1+'Założenia i wyniki'!$E$10/100)^24</f>
        <v>0.63155994999999998</v>
      </c>
      <c r="D7779">
        <f t="shared" si="363"/>
        <v>0</v>
      </c>
      <c r="E7779">
        <f t="shared" si="364"/>
        <v>0</v>
      </c>
      <c r="F7779">
        <f t="shared" si="365"/>
        <v>0.63155994999999998</v>
      </c>
    </row>
    <row r="7780" spans="1:6" x14ac:dyDescent="0.25">
      <c r="A7780">
        <v>7771</v>
      </c>
      <c r="B7780">
        <f>'Założenia i wyniki'!$E$6*Znorm.Profile!B7780*((100-(24*'Założenia i wyniki'!$E$9))/100)</f>
        <v>0</v>
      </c>
      <c r="C7780">
        <f>'Założenia i wyniki'!$E$8*Znorm.Profile!C7780*(1+'Założenia i wyniki'!$E$10/100)^24</f>
        <v>0.62704284999999993</v>
      </c>
      <c r="D7780">
        <f t="shared" si="363"/>
        <v>0</v>
      </c>
      <c r="E7780">
        <f t="shared" si="364"/>
        <v>0</v>
      </c>
      <c r="F7780">
        <f t="shared" si="365"/>
        <v>0.62704284999999993</v>
      </c>
    </row>
    <row r="7781" spans="1:6" x14ac:dyDescent="0.25">
      <c r="A7781">
        <v>7772</v>
      </c>
      <c r="B7781">
        <f>'Założenia i wyniki'!$E$6*Znorm.Profile!B7781*((100-(24*'Założenia i wyniki'!$E$9))/100)</f>
        <v>0</v>
      </c>
      <c r="C7781">
        <f>'Założenia i wyniki'!$E$8*Znorm.Profile!C7781*(1+'Założenia i wyniki'!$E$10/100)^24</f>
        <v>0.61355454999999992</v>
      </c>
      <c r="D7781">
        <f t="shared" si="363"/>
        <v>0</v>
      </c>
      <c r="E7781">
        <f t="shared" si="364"/>
        <v>0</v>
      </c>
      <c r="F7781">
        <f t="shared" si="365"/>
        <v>0.61355454999999992</v>
      </c>
    </row>
    <row r="7782" spans="1:6" x14ac:dyDescent="0.25">
      <c r="A7782">
        <v>7773</v>
      </c>
      <c r="B7782">
        <f>'Założenia i wyniki'!$E$6*Znorm.Profile!B7782*((100-(24*'Założenia i wyniki'!$E$9))/100)</f>
        <v>0</v>
      </c>
      <c r="C7782">
        <f>'Założenia i wyniki'!$E$8*Znorm.Profile!C7782*(1+'Założenia i wyniki'!$E$10/100)^24</f>
        <v>0.57206065000000006</v>
      </c>
      <c r="D7782">
        <f t="shared" si="363"/>
        <v>0</v>
      </c>
      <c r="E7782">
        <f t="shared" si="364"/>
        <v>0</v>
      </c>
      <c r="F7782">
        <f t="shared" si="365"/>
        <v>0.57206065000000006</v>
      </c>
    </row>
    <row r="7783" spans="1:6" x14ac:dyDescent="0.25">
      <c r="A7783">
        <v>7774</v>
      </c>
      <c r="B7783">
        <f>'Założenia i wyniki'!$E$6*Znorm.Profile!B7783*((100-(24*'Założenia i wyniki'!$E$9))/100)</f>
        <v>0</v>
      </c>
      <c r="C7783">
        <f>'Założenia i wyniki'!$E$8*Znorm.Profile!C7783*(1+'Założenia i wyniki'!$E$10/100)^24</f>
        <v>0.50899659999999991</v>
      </c>
      <c r="D7783">
        <f t="shared" si="363"/>
        <v>0</v>
      </c>
      <c r="E7783">
        <f t="shared" si="364"/>
        <v>0</v>
      </c>
      <c r="F7783">
        <f t="shared" si="365"/>
        <v>0.50899659999999991</v>
      </c>
    </row>
    <row r="7784" spans="1:6" x14ac:dyDescent="0.25">
      <c r="A7784">
        <v>7775</v>
      </c>
      <c r="B7784">
        <f>'Założenia i wyniki'!$E$6*Znorm.Profile!B7784*((100-(24*'Założenia i wyniki'!$E$9))/100)</f>
        <v>0</v>
      </c>
      <c r="C7784">
        <f>'Założenia i wyniki'!$E$8*Znorm.Profile!C7784*(1+'Założenia i wyniki'!$E$10/100)^24</f>
        <v>0.42947450000000004</v>
      </c>
      <c r="D7784">
        <f t="shared" si="363"/>
        <v>0</v>
      </c>
      <c r="E7784">
        <f t="shared" si="364"/>
        <v>0</v>
      </c>
      <c r="F7784">
        <f t="shared" si="365"/>
        <v>0.42947450000000004</v>
      </c>
    </row>
    <row r="7785" spans="1:6" x14ac:dyDescent="0.25">
      <c r="A7785">
        <v>7776</v>
      </c>
      <c r="B7785">
        <f>'Założenia i wyniki'!$E$6*Znorm.Profile!B7785*((100-(24*'Założenia i wyniki'!$E$9))/100)</f>
        <v>0</v>
      </c>
      <c r="C7785">
        <f>'Założenia i wyniki'!$E$8*Znorm.Profile!C7785*(1+'Założenia i wyniki'!$E$10/100)^24</f>
        <v>0.35493954999999999</v>
      </c>
      <c r="D7785">
        <f t="shared" si="363"/>
        <v>0</v>
      </c>
      <c r="E7785">
        <f t="shared" si="364"/>
        <v>0</v>
      </c>
      <c r="F7785">
        <f t="shared" si="365"/>
        <v>0.35493954999999999</v>
      </c>
    </row>
    <row r="7786" spans="1:6" x14ac:dyDescent="0.25">
      <c r="A7786">
        <v>7777</v>
      </c>
      <c r="B7786">
        <f>'Założenia i wyniki'!$E$6*Znorm.Profile!B7786*((100-(24*'Założenia i wyniki'!$E$9))/100)</f>
        <v>0</v>
      </c>
      <c r="C7786">
        <f>'Założenia i wyniki'!$E$8*Znorm.Profile!C7786*(1+'Założenia i wyniki'!$E$10/100)^24</f>
        <v>0.28033669999999999</v>
      </c>
      <c r="D7786">
        <f t="shared" si="363"/>
        <v>0</v>
      </c>
      <c r="E7786">
        <f t="shared" si="364"/>
        <v>0</v>
      </c>
      <c r="F7786">
        <f t="shared" si="365"/>
        <v>0.28033669999999999</v>
      </c>
    </row>
    <row r="7787" spans="1:6" x14ac:dyDescent="0.25">
      <c r="A7787">
        <v>7778</v>
      </c>
      <c r="B7787">
        <f>'Założenia i wyniki'!$E$6*Znorm.Profile!B7787*((100-(24*'Założenia i wyniki'!$E$9))/100)</f>
        <v>0</v>
      </c>
      <c r="C7787">
        <f>'Założenia i wyniki'!$E$8*Znorm.Profile!C7787*(1+'Założenia i wyniki'!$E$10/100)^24</f>
        <v>0.24174990000000002</v>
      </c>
      <c r="D7787">
        <f t="shared" si="363"/>
        <v>0</v>
      </c>
      <c r="E7787">
        <f t="shared" si="364"/>
        <v>0</v>
      </c>
      <c r="F7787">
        <f t="shared" si="365"/>
        <v>0.24174990000000002</v>
      </c>
    </row>
    <row r="7788" spans="1:6" x14ac:dyDescent="0.25">
      <c r="A7788">
        <v>7779</v>
      </c>
      <c r="B7788">
        <f>'Założenia i wyniki'!$E$6*Znorm.Profile!B7788*((100-(24*'Założenia i wyniki'!$E$9))/100)</f>
        <v>0</v>
      </c>
      <c r="C7788">
        <f>'Założenia i wyniki'!$E$8*Znorm.Profile!C7788*(1+'Założenia i wyniki'!$E$10/100)^24</f>
        <v>0.22381590000000001</v>
      </c>
      <c r="D7788">
        <f t="shared" si="363"/>
        <v>0</v>
      </c>
      <c r="E7788">
        <f t="shared" si="364"/>
        <v>0</v>
      </c>
      <c r="F7788">
        <f t="shared" si="365"/>
        <v>0.22381590000000001</v>
      </c>
    </row>
    <row r="7789" spans="1:6" x14ac:dyDescent="0.25">
      <c r="A7789">
        <v>7780</v>
      </c>
      <c r="B7789">
        <f>'Założenia i wyniki'!$E$6*Znorm.Profile!B7789*((100-(24*'Założenia i wyniki'!$E$9))/100)</f>
        <v>0</v>
      </c>
      <c r="C7789">
        <f>'Założenia i wyniki'!$E$8*Znorm.Profile!C7789*(1+'Założenia i wyniki'!$E$10/100)^24</f>
        <v>0.22131305000000001</v>
      </c>
      <c r="D7789">
        <f t="shared" si="363"/>
        <v>0</v>
      </c>
      <c r="E7789">
        <f t="shared" si="364"/>
        <v>0</v>
      </c>
      <c r="F7789">
        <f t="shared" si="365"/>
        <v>0.22131305000000001</v>
      </c>
    </row>
    <row r="7790" spans="1:6" x14ac:dyDescent="0.25">
      <c r="A7790">
        <v>7781</v>
      </c>
      <c r="B7790">
        <f>'Założenia i wyniki'!$E$6*Znorm.Profile!B7790*((100-(24*'Założenia i wyniki'!$E$9))/100)</f>
        <v>0</v>
      </c>
      <c r="C7790">
        <f>'Założenia i wyniki'!$E$8*Znorm.Profile!C7790*(1+'Założenia i wyniki'!$E$10/100)^24</f>
        <v>0.23385389999999998</v>
      </c>
      <c r="D7790">
        <f t="shared" si="363"/>
        <v>0</v>
      </c>
      <c r="E7790">
        <f t="shared" si="364"/>
        <v>0</v>
      </c>
      <c r="F7790">
        <f t="shared" si="365"/>
        <v>0.23385389999999998</v>
      </c>
    </row>
    <row r="7791" spans="1:6" x14ac:dyDescent="0.25">
      <c r="A7791">
        <v>7782</v>
      </c>
      <c r="B7791">
        <f>'Założenia i wyniki'!$E$6*Znorm.Profile!B7791*((100-(24*'Założenia i wyniki'!$E$9))/100)</f>
        <v>0</v>
      </c>
      <c r="C7791">
        <f>'Założenia i wyniki'!$E$8*Znorm.Profile!C7791*(1+'Założenia i wyniki'!$E$10/100)^24</f>
        <v>0.26487895</v>
      </c>
      <c r="D7791">
        <f t="shared" si="363"/>
        <v>0</v>
      </c>
      <c r="E7791">
        <f t="shared" si="364"/>
        <v>0</v>
      </c>
      <c r="F7791">
        <f t="shared" si="365"/>
        <v>0.26487895</v>
      </c>
    </row>
    <row r="7792" spans="1:6" x14ac:dyDescent="0.25">
      <c r="A7792">
        <v>7783</v>
      </c>
      <c r="B7792">
        <f>'Założenia i wyniki'!$E$6*Znorm.Profile!B7792*((100-(24*'Założenia i wyniki'!$E$9))/100)</f>
        <v>0</v>
      </c>
      <c r="C7792">
        <f>'Założenia i wyniki'!$E$8*Znorm.Profile!C7792*(1+'Założenia i wyniki'!$E$10/100)^24</f>
        <v>0.32591930000000002</v>
      </c>
      <c r="D7792">
        <f t="shared" si="363"/>
        <v>0</v>
      </c>
      <c r="E7792">
        <f t="shared" si="364"/>
        <v>0</v>
      </c>
      <c r="F7792">
        <f t="shared" si="365"/>
        <v>0.32591930000000002</v>
      </c>
    </row>
    <row r="7793" spans="1:6" x14ac:dyDescent="0.25">
      <c r="A7793">
        <v>7784</v>
      </c>
      <c r="B7793">
        <f>'Założenia i wyniki'!$E$6*Znorm.Profile!B7793*((100-(24*'Założenia i wyniki'!$E$9))/100)</f>
        <v>0</v>
      </c>
      <c r="C7793">
        <f>'Założenia i wyniki'!$E$8*Znorm.Profile!C7793*(1+'Założenia i wyniki'!$E$10/100)^24</f>
        <v>0.39600085000000002</v>
      </c>
      <c r="D7793">
        <f t="shared" si="363"/>
        <v>0</v>
      </c>
      <c r="E7793">
        <f t="shared" si="364"/>
        <v>0</v>
      </c>
      <c r="F7793">
        <f t="shared" si="365"/>
        <v>0.39600085000000002</v>
      </c>
    </row>
    <row r="7794" spans="1:6" x14ac:dyDescent="0.25">
      <c r="A7794">
        <v>7785</v>
      </c>
      <c r="B7794">
        <f>'Założenia i wyniki'!$E$6*Znorm.Profile!B7794*((100-(24*'Założenia i wyniki'!$E$9))/100)</f>
        <v>8.2995320754716967E-2</v>
      </c>
      <c r="C7794">
        <f>'Założenia i wyniki'!$E$8*Znorm.Profile!C7794*(1+'Założenia i wyniki'!$E$10/100)^24</f>
        <v>0.45870755000000007</v>
      </c>
      <c r="D7794">
        <f t="shared" si="363"/>
        <v>8.2995320754716967E-2</v>
      </c>
      <c r="E7794">
        <f t="shared" si="364"/>
        <v>0</v>
      </c>
      <c r="F7794">
        <f t="shared" si="365"/>
        <v>0.37571222924528314</v>
      </c>
    </row>
    <row r="7795" spans="1:6" x14ac:dyDescent="0.25">
      <c r="A7795">
        <v>7786</v>
      </c>
      <c r="B7795">
        <f>'Założenia i wyniki'!$E$6*Znorm.Profile!B7795*((100-(24*'Założenia i wyniki'!$E$9))/100)</f>
        <v>0.1491674716981132</v>
      </c>
      <c r="C7795">
        <f>'Założenia i wyniki'!$E$8*Znorm.Profile!C7795*(1+'Założenia i wyniki'!$E$10/100)^24</f>
        <v>0.51333800000000007</v>
      </c>
      <c r="D7795">
        <f t="shared" si="363"/>
        <v>0.1491674716981132</v>
      </c>
      <c r="E7795">
        <f t="shared" si="364"/>
        <v>0</v>
      </c>
      <c r="F7795">
        <f t="shared" si="365"/>
        <v>0.3641705283018869</v>
      </c>
    </row>
    <row r="7796" spans="1:6" x14ac:dyDescent="0.25">
      <c r="A7796">
        <v>7787</v>
      </c>
      <c r="B7796">
        <f>'Założenia i wyniki'!$E$6*Znorm.Profile!B7796*((100-(24*'Założenia i wyniki'!$E$9))/100)</f>
        <v>0.14027184905660378</v>
      </c>
      <c r="C7796">
        <f>'Założenia i wyniki'!$E$8*Znorm.Profile!C7796*(1+'Założenia i wyniki'!$E$10/100)^24</f>
        <v>0.52725469999999997</v>
      </c>
      <c r="D7796">
        <f t="shared" si="363"/>
        <v>0.14027184905660378</v>
      </c>
      <c r="E7796">
        <f t="shared" si="364"/>
        <v>0</v>
      </c>
      <c r="F7796">
        <f t="shared" si="365"/>
        <v>0.38698285094339618</v>
      </c>
    </row>
    <row r="7797" spans="1:6" x14ac:dyDescent="0.25">
      <c r="A7797">
        <v>7788</v>
      </c>
      <c r="B7797">
        <f>'Założenia i wyniki'!$E$6*Znorm.Profile!B7797*((100-(24*'Założenia i wyniki'!$E$9))/100)</f>
        <v>0.15189637735849054</v>
      </c>
      <c r="C7797">
        <f>'Założenia i wyniki'!$E$8*Znorm.Profile!C7797*(1+'Założenia i wyniki'!$E$10/100)^24</f>
        <v>0.54406274999999993</v>
      </c>
      <c r="D7797">
        <f t="shared" si="363"/>
        <v>0.15189637735849054</v>
      </c>
      <c r="E7797">
        <f t="shared" si="364"/>
        <v>0</v>
      </c>
      <c r="F7797">
        <f t="shared" si="365"/>
        <v>0.39216637264150939</v>
      </c>
    </row>
    <row r="7798" spans="1:6" x14ac:dyDescent="0.25">
      <c r="A7798">
        <v>7789</v>
      </c>
      <c r="B7798">
        <f>'Założenia i wyniki'!$E$6*Znorm.Profile!B7798*((100-(24*'Założenia i wyniki'!$E$9))/100)</f>
        <v>0.26727267924528297</v>
      </c>
      <c r="C7798">
        <f>'Założenia i wyniki'!$E$8*Znorm.Profile!C7798*(1+'Założenia i wyniki'!$E$10/100)^24</f>
        <v>0.56195649999999997</v>
      </c>
      <c r="D7798">
        <f t="shared" si="363"/>
        <v>0.26727267924528297</v>
      </c>
      <c r="E7798">
        <f t="shared" si="364"/>
        <v>0</v>
      </c>
      <c r="F7798">
        <f t="shared" si="365"/>
        <v>0.294683820754717</v>
      </c>
    </row>
    <row r="7799" spans="1:6" x14ac:dyDescent="0.25">
      <c r="A7799">
        <v>7790</v>
      </c>
      <c r="B7799">
        <f>'Założenia i wyniki'!$E$6*Znorm.Profile!B7799*((100-(24*'Założenia i wyniki'!$E$9))/100)</f>
        <v>0.6849781886792452</v>
      </c>
      <c r="C7799">
        <f>'Założenia i wyniki'!$E$8*Znorm.Profile!C7799*(1+'Założenia i wyniki'!$E$10/100)^24</f>
        <v>0.56029330000000011</v>
      </c>
      <c r="D7799">
        <f t="shared" si="363"/>
        <v>0.56029330000000011</v>
      </c>
      <c r="E7799">
        <f t="shared" si="364"/>
        <v>0.1246848886792451</v>
      </c>
      <c r="F7799">
        <f t="shared" si="365"/>
        <v>0</v>
      </c>
    </row>
    <row r="7800" spans="1:6" x14ac:dyDescent="0.25">
      <c r="A7800">
        <v>7791</v>
      </c>
      <c r="B7800">
        <f>'Założenia i wyniki'!$E$6*Znorm.Profile!B7800*((100-(24*'Założenia i wyniki'!$E$9))/100)</f>
        <v>0.2616852830188679</v>
      </c>
      <c r="C7800">
        <f>'Założenia i wyniki'!$E$8*Znorm.Profile!C7800*(1+'Założenia i wyniki'!$E$10/100)^24</f>
        <v>0.56767864999999995</v>
      </c>
      <c r="D7800">
        <f t="shared" si="363"/>
        <v>0.2616852830188679</v>
      </c>
      <c r="E7800">
        <f t="shared" si="364"/>
        <v>0</v>
      </c>
      <c r="F7800">
        <f t="shared" si="365"/>
        <v>0.30599336698113205</v>
      </c>
    </row>
    <row r="7801" spans="1:6" x14ac:dyDescent="0.25">
      <c r="A7801">
        <v>7792</v>
      </c>
      <c r="B7801">
        <f>'Założenia i wyniki'!$E$6*Znorm.Profile!B7801*((100-(24*'Założenia i wyniki'!$E$9))/100)</f>
        <v>0</v>
      </c>
      <c r="C7801">
        <f>'Założenia i wyniki'!$E$8*Znorm.Profile!C7801*(1+'Założenia i wyniki'!$E$10/100)^24</f>
        <v>0.60730810000000002</v>
      </c>
      <c r="D7801">
        <f t="shared" si="363"/>
        <v>0</v>
      </c>
      <c r="E7801">
        <f t="shared" si="364"/>
        <v>0</v>
      </c>
      <c r="F7801">
        <f t="shared" si="365"/>
        <v>0.60730810000000002</v>
      </c>
    </row>
    <row r="7802" spans="1:6" x14ac:dyDescent="0.25">
      <c r="A7802">
        <v>7793</v>
      </c>
      <c r="B7802">
        <f>'Założenia i wyniki'!$E$6*Znorm.Profile!B7802*((100-(24*'Założenia i wyniki'!$E$9))/100)</f>
        <v>0</v>
      </c>
      <c r="C7802">
        <f>'Założenia i wyniki'!$E$8*Znorm.Profile!C7802*(1+'Założenia i wyniki'!$E$10/100)^24</f>
        <v>0.65578100000000006</v>
      </c>
      <c r="D7802">
        <f t="shared" si="363"/>
        <v>0</v>
      </c>
      <c r="E7802">
        <f t="shared" si="364"/>
        <v>0</v>
      </c>
      <c r="F7802">
        <f t="shared" si="365"/>
        <v>0.65578100000000006</v>
      </c>
    </row>
    <row r="7803" spans="1:6" x14ac:dyDescent="0.25">
      <c r="A7803">
        <v>7794</v>
      </c>
      <c r="B7803">
        <f>'Założenia i wyniki'!$E$6*Znorm.Profile!B7803*((100-(24*'Założenia i wyniki'!$E$9))/100)</f>
        <v>0</v>
      </c>
      <c r="C7803">
        <f>'Założenia i wyniki'!$E$8*Znorm.Profile!C7803*(1+'Założenia i wyniki'!$E$10/100)^24</f>
        <v>0.66445259999999995</v>
      </c>
      <c r="D7803">
        <f t="shared" si="363"/>
        <v>0</v>
      </c>
      <c r="E7803">
        <f t="shared" si="364"/>
        <v>0</v>
      </c>
      <c r="F7803">
        <f t="shared" si="365"/>
        <v>0.66445259999999995</v>
      </c>
    </row>
    <row r="7804" spans="1:6" x14ac:dyDescent="0.25">
      <c r="A7804">
        <v>7795</v>
      </c>
      <c r="B7804">
        <f>'Założenia i wyniki'!$E$6*Znorm.Profile!B7804*((100-(24*'Założenia i wyniki'!$E$9))/100)</f>
        <v>0</v>
      </c>
      <c r="C7804">
        <f>'Założenia i wyniki'!$E$8*Znorm.Profile!C7804*(1+'Założenia i wyniki'!$E$10/100)^24</f>
        <v>0.64023154999999987</v>
      </c>
      <c r="D7804">
        <f t="shared" si="363"/>
        <v>0</v>
      </c>
      <c r="E7804">
        <f t="shared" si="364"/>
        <v>0</v>
      </c>
      <c r="F7804">
        <f t="shared" si="365"/>
        <v>0.64023154999999987</v>
      </c>
    </row>
    <row r="7805" spans="1:6" x14ac:dyDescent="0.25">
      <c r="A7805">
        <v>7796</v>
      </c>
      <c r="B7805">
        <f>'Założenia i wyniki'!$E$6*Znorm.Profile!B7805*((100-(24*'Założenia i wyniki'!$E$9))/100)</f>
        <v>0</v>
      </c>
      <c r="C7805">
        <f>'Założenia i wyniki'!$E$8*Znorm.Profile!C7805*(1+'Założenia i wyniki'!$E$10/100)^24</f>
        <v>0.60919774999999998</v>
      </c>
      <c r="D7805">
        <f t="shared" si="363"/>
        <v>0</v>
      </c>
      <c r="E7805">
        <f t="shared" si="364"/>
        <v>0</v>
      </c>
      <c r="F7805">
        <f t="shared" si="365"/>
        <v>0.60919774999999998</v>
      </c>
    </row>
    <row r="7806" spans="1:6" x14ac:dyDescent="0.25">
      <c r="A7806">
        <v>7797</v>
      </c>
      <c r="B7806">
        <f>'Założenia i wyniki'!$E$6*Znorm.Profile!B7806*((100-(24*'Założenia i wyniki'!$E$9))/100)</f>
        <v>0</v>
      </c>
      <c r="C7806">
        <f>'Założenia i wyniki'!$E$8*Znorm.Profile!C7806*(1+'Założenia i wyniki'!$E$10/100)^24</f>
        <v>0.57192869999999996</v>
      </c>
      <c r="D7806">
        <f t="shared" si="363"/>
        <v>0</v>
      </c>
      <c r="E7806">
        <f t="shared" si="364"/>
        <v>0</v>
      </c>
      <c r="F7806">
        <f t="shared" si="365"/>
        <v>0.57192869999999996</v>
      </c>
    </row>
    <row r="7807" spans="1:6" x14ac:dyDescent="0.25">
      <c r="A7807">
        <v>7798</v>
      </c>
      <c r="B7807">
        <f>'Założenia i wyniki'!$E$6*Znorm.Profile!B7807*((100-(24*'Założenia i wyniki'!$E$9))/100)</f>
        <v>0</v>
      </c>
      <c r="C7807">
        <f>'Założenia i wyniki'!$E$8*Znorm.Profile!C7807*(1+'Założenia i wyniki'!$E$10/100)^24</f>
        <v>0.51800595000000005</v>
      </c>
      <c r="D7807">
        <f t="shared" si="363"/>
        <v>0</v>
      </c>
      <c r="E7807">
        <f t="shared" si="364"/>
        <v>0</v>
      </c>
      <c r="F7807">
        <f t="shared" si="365"/>
        <v>0.51800595000000005</v>
      </c>
    </row>
    <row r="7808" spans="1:6" x14ac:dyDescent="0.25">
      <c r="A7808">
        <v>7799</v>
      </c>
      <c r="B7808">
        <f>'Założenia i wyniki'!$E$6*Znorm.Profile!B7808*((100-(24*'Założenia i wyniki'!$E$9))/100)</f>
        <v>0</v>
      </c>
      <c r="C7808">
        <f>'Założenia i wyniki'!$E$8*Znorm.Profile!C7808*(1+'Założenia i wyniki'!$E$10/100)^24</f>
        <v>0.44787015000000002</v>
      </c>
      <c r="D7808">
        <f t="shared" si="363"/>
        <v>0</v>
      </c>
      <c r="E7808">
        <f t="shared" si="364"/>
        <v>0</v>
      </c>
      <c r="F7808">
        <f t="shared" si="365"/>
        <v>0.44787015000000002</v>
      </c>
    </row>
    <row r="7809" spans="1:6" x14ac:dyDescent="0.25">
      <c r="A7809">
        <v>7800</v>
      </c>
      <c r="B7809">
        <f>'Założenia i wyniki'!$E$6*Znorm.Profile!B7809*((100-(24*'Założenia i wyniki'!$E$9))/100)</f>
        <v>0</v>
      </c>
      <c r="C7809">
        <f>'Założenia i wyniki'!$E$8*Znorm.Profile!C7809*(1+'Założenia i wyniki'!$E$10/100)^24</f>
        <v>0.37899435000000004</v>
      </c>
      <c r="D7809">
        <f t="shared" si="363"/>
        <v>0</v>
      </c>
      <c r="E7809">
        <f t="shared" si="364"/>
        <v>0</v>
      </c>
      <c r="F7809">
        <f t="shared" si="365"/>
        <v>0.37899435000000004</v>
      </c>
    </row>
    <row r="7810" spans="1:6" x14ac:dyDescent="0.25">
      <c r="A7810">
        <v>7801</v>
      </c>
      <c r="B7810">
        <f>'Założenia i wyniki'!$E$6*Znorm.Profile!B7810*((100-(24*'Założenia i wyniki'!$E$9))/100)</f>
        <v>0</v>
      </c>
      <c r="C7810">
        <f>'Założenia i wyniki'!$E$8*Znorm.Profile!C7810*(1+'Założenia i wyniki'!$E$10/100)^24</f>
        <v>0.29410919999999996</v>
      </c>
      <c r="D7810">
        <f t="shared" si="363"/>
        <v>0</v>
      </c>
      <c r="E7810">
        <f t="shared" si="364"/>
        <v>0</v>
      </c>
      <c r="F7810">
        <f t="shared" si="365"/>
        <v>0.29410919999999996</v>
      </c>
    </row>
    <row r="7811" spans="1:6" x14ac:dyDescent="0.25">
      <c r="A7811">
        <v>7802</v>
      </c>
      <c r="B7811">
        <f>'Założenia i wyniki'!$E$6*Znorm.Profile!B7811*((100-(24*'Założenia i wyniki'!$E$9))/100)</f>
        <v>0</v>
      </c>
      <c r="C7811">
        <f>'Założenia i wyniki'!$E$8*Znorm.Profile!C7811*(1+'Założenia i wyniki'!$E$10/100)^24</f>
        <v>0.25394564999999997</v>
      </c>
      <c r="D7811">
        <f t="shared" si="363"/>
        <v>0</v>
      </c>
      <c r="E7811">
        <f t="shared" si="364"/>
        <v>0</v>
      </c>
      <c r="F7811">
        <f t="shared" si="365"/>
        <v>0.25394564999999997</v>
      </c>
    </row>
    <row r="7812" spans="1:6" x14ac:dyDescent="0.25">
      <c r="A7812">
        <v>7803</v>
      </c>
      <c r="B7812">
        <f>'Założenia i wyniki'!$E$6*Znorm.Profile!B7812*((100-(24*'Założenia i wyniki'!$E$9))/100)</f>
        <v>0</v>
      </c>
      <c r="C7812">
        <f>'Założenia i wyniki'!$E$8*Znorm.Profile!C7812*(1+'Założenia i wyniki'!$E$10/100)^24</f>
        <v>0.2340044</v>
      </c>
      <c r="D7812">
        <f t="shared" si="363"/>
        <v>0</v>
      </c>
      <c r="E7812">
        <f t="shared" si="364"/>
        <v>0</v>
      </c>
      <c r="F7812">
        <f t="shared" si="365"/>
        <v>0.2340044</v>
      </c>
    </row>
    <row r="7813" spans="1:6" x14ac:dyDescent="0.25">
      <c r="A7813">
        <v>7804</v>
      </c>
      <c r="B7813">
        <f>'Założenia i wyniki'!$E$6*Znorm.Profile!B7813*((100-(24*'Założenia i wyniki'!$E$9))/100)</f>
        <v>0</v>
      </c>
      <c r="C7813">
        <f>'Założenia i wyniki'!$E$8*Znorm.Profile!C7813*(1+'Założenia i wyniki'!$E$10/100)^24</f>
        <v>0.22613780000000003</v>
      </c>
      <c r="D7813">
        <f t="shared" si="363"/>
        <v>0</v>
      </c>
      <c r="E7813">
        <f t="shared" si="364"/>
        <v>0</v>
      </c>
      <c r="F7813">
        <f t="shared" si="365"/>
        <v>0.22613780000000003</v>
      </c>
    </row>
    <row r="7814" spans="1:6" x14ac:dyDescent="0.25">
      <c r="A7814">
        <v>7805</v>
      </c>
      <c r="B7814">
        <f>'Założenia i wyniki'!$E$6*Znorm.Profile!B7814*((100-(24*'Założenia i wyniki'!$E$9))/100)</f>
        <v>0</v>
      </c>
      <c r="C7814">
        <f>'Założenia i wyniki'!$E$8*Znorm.Profile!C7814*(1+'Założenia i wyniki'!$E$10/100)^24</f>
        <v>0.23145010000000002</v>
      </c>
      <c r="D7814">
        <f t="shared" si="363"/>
        <v>0</v>
      </c>
      <c r="E7814">
        <f t="shared" si="364"/>
        <v>0</v>
      </c>
      <c r="F7814">
        <f t="shared" si="365"/>
        <v>0.23145010000000002</v>
      </c>
    </row>
    <row r="7815" spans="1:6" x14ac:dyDescent="0.25">
      <c r="A7815">
        <v>7806</v>
      </c>
      <c r="B7815">
        <f>'Założenia i wyniki'!$E$6*Znorm.Profile!B7815*((100-(24*'Założenia i wyniki'!$E$9))/100)</f>
        <v>0</v>
      </c>
      <c r="C7815">
        <f>'Założenia i wyniki'!$E$8*Znorm.Profile!C7815*(1+'Założenia i wyniki'!$E$10/100)^24</f>
        <v>0.25519550000000002</v>
      </c>
      <c r="D7815">
        <f t="shared" si="363"/>
        <v>0</v>
      </c>
      <c r="E7815">
        <f t="shared" si="364"/>
        <v>0</v>
      </c>
      <c r="F7815">
        <f t="shared" si="365"/>
        <v>0.25519550000000002</v>
      </c>
    </row>
    <row r="7816" spans="1:6" x14ac:dyDescent="0.25">
      <c r="A7816">
        <v>7807</v>
      </c>
      <c r="B7816">
        <f>'Założenia i wyniki'!$E$6*Znorm.Profile!B7816*((100-(24*'Założenia i wyniki'!$E$9))/100)</f>
        <v>0</v>
      </c>
      <c r="C7816">
        <f>'Założenia i wyniki'!$E$8*Znorm.Profile!C7816*(1+'Założenia i wyniki'!$E$10/100)^24</f>
        <v>0.30007145000000002</v>
      </c>
      <c r="D7816">
        <f t="shared" si="363"/>
        <v>0</v>
      </c>
      <c r="E7816">
        <f t="shared" si="364"/>
        <v>0</v>
      </c>
      <c r="F7816">
        <f t="shared" si="365"/>
        <v>0.30007145000000002</v>
      </c>
    </row>
    <row r="7817" spans="1:6" x14ac:dyDescent="0.25">
      <c r="A7817">
        <v>7808</v>
      </c>
      <c r="B7817">
        <f>'Założenia i wyniki'!$E$6*Znorm.Profile!B7817*((100-(24*'Założenia i wyniki'!$E$9))/100)</f>
        <v>0</v>
      </c>
      <c r="C7817">
        <f>'Założenia i wyniki'!$E$8*Znorm.Profile!C7817*(1+'Założenia i wyniki'!$E$10/100)^24</f>
        <v>0.35452794999999998</v>
      </c>
      <c r="D7817">
        <f t="shared" si="363"/>
        <v>0</v>
      </c>
      <c r="E7817">
        <f t="shared" si="364"/>
        <v>0</v>
      </c>
      <c r="F7817">
        <f t="shared" si="365"/>
        <v>0.35452794999999998</v>
      </c>
    </row>
    <row r="7818" spans="1:6" x14ac:dyDescent="0.25">
      <c r="A7818">
        <v>7809</v>
      </c>
      <c r="B7818">
        <f>'Założenia i wyniki'!$E$6*Znorm.Profile!B7818*((100-(24*'Założenia i wyniki'!$E$9))/100)</f>
        <v>6.4603411320754714E-2</v>
      </c>
      <c r="C7818">
        <f>'Założenia i wyniki'!$E$8*Znorm.Profile!C7818*(1+'Założenia i wyniki'!$E$10/100)^24</f>
        <v>0.42570780000000003</v>
      </c>
      <c r="D7818">
        <f t="shared" si="363"/>
        <v>6.4603411320754714E-2</v>
      </c>
      <c r="E7818">
        <f t="shared" si="364"/>
        <v>0</v>
      </c>
      <c r="F7818">
        <f t="shared" si="365"/>
        <v>0.36110438867924533</v>
      </c>
    </row>
    <row r="7819" spans="1:6" x14ac:dyDescent="0.25">
      <c r="A7819">
        <v>7810</v>
      </c>
      <c r="B7819">
        <f>'Założenia i wyniki'!$E$6*Znorm.Profile!B7819*((100-(24*'Założenia i wyniki'!$E$9))/100)</f>
        <v>0.13772588679245282</v>
      </c>
      <c r="C7819">
        <f>'Założenia i wyniki'!$E$8*Znorm.Profile!C7819*(1+'Założenia i wyniki'!$E$10/100)^24</f>
        <v>0.47519360000000005</v>
      </c>
      <c r="D7819">
        <f t="shared" ref="D7819:D7882" si="366">IF(B7819&lt;=C7819,B7819,C7819)</f>
        <v>0.13772588679245282</v>
      </c>
      <c r="E7819">
        <f t="shared" ref="E7819:E7882" si="367">IF(B7819&gt;C7819,B7819-C7819,0)</f>
        <v>0</v>
      </c>
      <c r="F7819">
        <f t="shared" ref="F7819:F7882" si="368">IF(B7819&lt;C7819,C7819-B7819,0)</f>
        <v>0.3374677132075472</v>
      </c>
    </row>
    <row r="7820" spans="1:6" x14ac:dyDescent="0.25">
      <c r="A7820">
        <v>7811</v>
      </c>
      <c r="B7820">
        <f>'Założenia i wyniki'!$E$6*Znorm.Profile!B7820*((100-(24*'Założenia i wyniki'!$E$9))/100)</f>
        <v>0.14057675471698108</v>
      </c>
      <c r="C7820">
        <f>'Założenia i wyniki'!$E$8*Znorm.Profile!C7820*(1+'Założenia i wyniki'!$E$10/100)^24</f>
        <v>0.51153970000000004</v>
      </c>
      <c r="D7820">
        <f t="shared" si="366"/>
        <v>0.14057675471698108</v>
      </c>
      <c r="E7820">
        <f t="shared" si="367"/>
        <v>0</v>
      </c>
      <c r="F7820">
        <f t="shared" si="368"/>
        <v>0.37096294528301899</v>
      </c>
    </row>
    <row r="7821" spans="1:6" x14ac:dyDescent="0.25">
      <c r="A7821">
        <v>7812</v>
      </c>
      <c r="B7821">
        <f>'Założenia i wyniki'!$E$6*Znorm.Profile!B7821*((100-(24*'Założenia i wyniki'!$E$9))/100)</f>
        <v>0.17147894339622644</v>
      </c>
      <c r="C7821">
        <f>'Założenia i wyniki'!$E$8*Znorm.Profile!C7821*(1+'Założenia i wyniki'!$E$10/100)^24</f>
        <v>0.53262824999999991</v>
      </c>
      <c r="D7821">
        <f t="shared" si="366"/>
        <v>0.17147894339622644</v>
      </c>
      <c r="E7821">
        <f t="shared" si="367"/>
        <v>0</v>
      </c>
      <c r="F7821">
        <f t="shared" si="368"/>
        <v>0.36114930660377348</v>
      </c>
    </row>
    <row r="7822" spans="1:6" x14ac:dyDescent="0.25">
      <c r="A7822">
        <v>7813</v>
      </c>
      <c r="B7822">
        <f>'Założenia i wyniki'!$E$6*Znorm.Profile!B7822*((100-(24*'Założenia i wyniki'!$E$9))/100)</f>
        <v>0.18455177358490565</v>
      </c>
      <c r="C7822">
        <f>'Założenia i wyniki'!$E$8*Znorm.Profile!C7822*(1+'Założenia i wyniki'!$E$10/100)^24</f>
        <v>0.53780195000000008</v>
      </c>
      <c r="D7822">
        <f t="shared" si="366"/>
        <v>0.18455177358490565</v>
      </c>
      <c r="E7822">
        <f t="shared" si="367"/>
        <v>0</v>
      </c>
      <c r="F7822">
        <f t="shared" si="368"/>
        <v>0.35325017641509443</v>
      </c>
    </row>
    <row r="7823" spans="1:6" x14ac:dyDescent="0.25">
      <c r="A7823">
        <v>7814</v>
      </c>
      <c r="B7823">
        <f>'Założenia i wyniki'!$E$6*Znorm.Profile!B7823*((100-(24*'Założenia i wyniki'!$E$9))/100)</f>
        <v>9.3034339622641501E-2</v>
      </c>
      <c r="C7823">
        <f>'Założenia i wyniki'!$E$8*Znorm.Profile!C7823*(1+'Założenia i wyniki'!$E$10/100)^24</f>
        <v>0.52535700000000007</v>
      </c>
      <c r="D7823">
        <f t="shared" si="366"/>
        <v>9.3034339622641501E-2</v>
      </c>
      <c r="E7823">
        <f t="shared" si="367"/>
        <v>0</v>
      </c>
      <c r="F7823">
        <f t="shared" si="368"/>
        <v>0.43232266037735856</v>
      </c>
    </row>
    <row r="7824" spans="1:6" x14ac:dyDescent="0.25">
      <c r="A7824">
        <v>7815</v>
      </c>
      <c r="B7824">
        <f>'Założenia i wyniki'!$E$6*Znorm.Profile!B7824*((100-(24*'Założenia i wyniki'!$E$9))/100)</f>
        <v>2.071224150943396E-2</v>
      </c>
      <c r="C7824">
        <f>'Założenia i wyniki'!$E$8*Znorm.Profile!C7824*(1+'Założenia i wyniki'!$E$10/100)^24</f>
        <v>0.50153460000000005</v>
      </c>
      <c r="D7824">
        <f t="shared" si="366"/>
        <v>2.071224150943396E-2</v>
      </c>
      <c r="E7824">
        <f t="shared" si="367"/>
        <v>0</v>
      </c>
      <c r="F7824">
        <f t="shared" si="368"/>
        <v>0.48082235849056609</v>
      </c>
    </row>
    <row r="7825" spans="1:6" x14ac:dyDescent="0.25">
      <c r="A7825">
        <v>7816</v>
      </c>
      <c r="B7825">
        <f>'Założenia i wyniki'!$E$6*Znorm.Profile!B7825*((100-(24*'Założenia i wyniki'!$E$9))/100)</f>
        <v>0</v>
      </c>
      <c r="C7825">
        <f>'Założenia i wyniki'!$E$8*Znorm.Profile!C7825*(1+'Założenia i wyniki'!$E$10/100)^24</f>
        <v>0.52126305000000006</v>
      </c>
      <c r="D7825">
        <f t="shared" si="366"/>
        <v>0</v>
      </c>
      <c r="E7825">
        <f t="shared" si="367"/>
        <v>0</v>
      </c>
      <c r="F7825">
        <f t="shared" si="368"/>
        <v>0.52126305000000006</v>
      </c>
    </row>
    <row r="7826" spans="1:6" x14ac:dyDescent="0.25">
      <c r="A7826">
        <v>7817</v>
      </c>
      <c r="B7826">
        <f>'Założenia i wyniki'!$E$6*Znorm.Profile!B7826*((100-(24*'Założenia i wyniki'!$E$9))/100)</f>
        <v>0</v>
      </c>
      <c r="C7826">
        <f>'Założenia i wyniki'!$E$8*Znorm.Profile!C7826*(1+'Założenia i wyniki'!$E$10/100)^24</f>
        <v>0.56212134999999996</v>
      </c>
      <c r="D7826">
        <f t="shared" si="366"/>
        <v>0</v>
      </c>
      <c r="E7826">
        <f t="shared" si="367"/>
        <v>0</v>
      </c>
      <c r="F7826">
        <f t="shared" si="368"/>
        <v>0.56212134999999996</v>
      </c>
    </row>
    <row r="7827" spans="1:6" x14ac:dyDescent="0.25">
      <c r="A7827">
        <v>7818</v>
      </c>
      <c r="B7827">
        <f>'Założenia i wyniki'!$E$6*Znorm.Profile!B7827*((100-(24*'Założenia i wyniki'!$E$9))/100)</f>
        <v>0</v>
      </c>
      <c r="C7827">
        <f>'Założenia i wyniki'!$E$8*Znorm.Profile!C7827*(1+'Założenia i wyniki'!$E$10/100)^24</f>
        <v>0.59463600000000005</v>
      </c>
      <c r="D7827">
        <f t="shared" si="366"/>
        <v>0</v>
      </c>
      <c r="E7827">
        <f t="shared" si="367"/>
        <v>0</v>
      </c>
      <c r="F7827">
        <f t="shared" si="368"/>
        <v>0.59463600000000005</v>
      </c>
    </row>
    <row r="7828" spans="1:6" x14ac:dyDescent="0.25">
      <c r="A7828">
        <v>7819</v>
      </c>
      <c r="B7828">
        <f>'Założenia i wyniki'!$E$6*Znorm.Profile!B7828*((100-(24*'Założenia i wyniki'!$E$9))/100)</f>
        <v>0</v>
      </c>
      <c r="C7828">
        <f>'Założenia i wyniki'!$E$8*Znorm.Profile!C7828*(1+'Założenia i wyniki'!$E$10/100)^24</f>
        <v>0.59629114999999999</v>
      </c>
      <c r="D7828">
        <f t="shared" si="366"/>
        <v>0</v>
      </c>
      <c r="E7828">
        <f t="shared" si="367"/>
        <v>0</v>
      </c>
      <c r="F7828">
        <f t="shared" si="368"/>
        <v>0.59629114999999999</v>
      </c>
    </row>
    <row r="7829" spans="1:6" x14ac:dyDescent="0.25">
      <c r="A7829">
        <v>7820</v>
      </c>
      <c r="B7829">
        <f>'Założenia i wyniki'!$E$6*Znorm.Profile!B7829*((100-(24*'Założenia i wyniki'!$E$9))/100)</f>
        <v>0</v>
      </c>
      <c r="C7829">
        <f>'Założenia i wyniki'!$E$8*Znorm.Profile!C7829*(1+'Założenia i wyniki'!$E$10/100)^24</f>
        <v>0.60113024999999998</v>
      </c>
      <c r="D7829">
        <f t="shared" si="366"/>
        <v>0</v>
      </c>
      <c r="E7829">
        <f t="shared" si="367"/>
        <v>0</v>
      </c>
      <c r="F7829">
        <f t="shared" si="368"/>
        <v>0.60113024999999998</v>
      </c>
    </row>
    <row r="7830" spans="1:6" x14ac:dyDescent="0.25">
      <c r="A7830">
        <v>7821</v>
      </c>
      <c r="B7830">
        <f>'Założenia i wyniki'!$E$6*Znorm.Profile!B7830*((100-(24*'Założenia i wyniki'!$E$9))/100)</f>
        <v>0</v>
      </c>
      <c r="C7830">
        <f>'Założenia i wyniki'!$E$8*Znorm.Profile!C7830*(1+'Założenia i wyniki'!$E$10/100)^24</f>
        <v>0.58129819999999999</v>
      </c>
      <c r="D7830">
        <f t="shared" si="366"/>
        <v>0</v>
      </c>
      <c r="E7830">
        <f t="shared" si="367"/>
        <v>0</v>
      </c>
      <c r="F7830">
        <f t="shared" si="368"/>
        <v>0.58129819999999999</v>
      </c>
    </row>
    <row r="7831" spans="1:6" x14ac:dyDescent="0.25">
      <c r="A7831">
        <v>7822</v>
      </c>
      <c r="B7831">
        <f>'Założenia i wyniki'!$E$6*Znorm.Profile!B7831*((100-(24*'Założenia i wyniki'!$E$9))/100)</f>
        <v>0</v>
      </c>
      <c r="C7831">
        <f>'Założenia i wyniki'!$E$8*Znorm.Profile!C7831*(1+'Założenia i wyniki'!$E$10/100)^24</f>
        <v>0.51468619999999998</v>
      </c>
      <c r="D7831">
        <f t="shared" si="366"/>
        <v>0</v>
      </c>
      <c r="E7831">
        <f t="shared" si="367"/>
        <v>0</v>
      </c>
      <c r="F7831">
        <f t="shared" si="368"/>
        <v>0.51468619999999998</v>
      </c>
    </row>
    <row r="7832" spans="1:6" x14ac:dyDescent="0.25">
      <c r="A7832">
        <v>7823</v>
      </c>
      <c r="B7832">
        <f>'Założenia i wyniki'!$E$6*Znorm.Profile!B7832*((100-(24*'Założenia i wyniki'!$E$9))/100)</f>
        <v>0</v>
      </c>
      <c r="C7832">
        <f>'Założenia i wyniki'!$E$8*Znorm.Profile!C7832*(1+'Założenia i wyniki'!$E$10/100)^24</f>
        <v>0.4193595</v>
      </c>
      <c r="D7832">
        <f t="shared" si="366"/>
        <v>0</v>
      </c>
      <c r="E7832">
        <f t="shared" si="367"/>
        <v>0</v>
      </c>
      <c r="F7832">
        <f t="shared" si="368"/>
        <v>0.4193595</v>
      </c>
    </row>
    <row r="7833" spans="1:6" x14ac:dyDescent="0.25">
      <c r="A7833">
        <v>7824</v>
      </c>
      <c r="B7833">
        <f>'Założenia i wyniki'!$E$6*Znorm.Profile!B7833*((100-(24*'Założenia i wyniki'!$E$9))/100)</f>
        <v>0</v>
      </c>
      <c r="C7833">
        <f>'Założenia i wyniki'!$E$8*Znorm.Profile!C7833*(1+'Założenia i wyniki'!$E$10/100)^24</f>
        <v>0.3344355</v>
      </c>
      <c r="D7833">
        <f t="shared" si="366"/>
        <v>0</v>
      </c>
      <c r="E7833">
        <f t="shared" si="367"/>
        <v>0</v>
      </c>
      <c r="F7833">
        <f t="shared" si="368"/>
        <v>0.3344355</v>
      </c>
    </row>
    <row r="7834" spans="1:6" x14ac:dyDescent="0.25">
      <c r="A7834">
        <v>7825</v>
      </c>
      <c r="B7834">
        <f>'Założenia i wyniki'!$E$6*Znorm.Profile!B7834*((100-(24*'Założenia i wyniki'!$E$9))/100)</f>
        <v>0</v>
      </c>
      <c r="C7834">
        <f>'Założenia i wyniki'!$E$8*Znorm.Profile!C7834*(1+'Założenia i wyniki'!$E$10/100)^24</f>
        <v>0.26524119999999995</v>
      </c>
      <c r="D7834">
        <f t="shared" si="366"/>
        <v>0</v>
      </c>
      <c r="E7834">
        <f t="shared" si="367"/>
        <v>0</v>
      </c>
      <c r="F7834">
        <f t="shared" si="368"/>
        <v>0.26524119999999995</v>
      </c>
    </row>
    <row r="7835" spans="1:6" x14ac:dyDescent="0.25">
      <c r="A7835">
        <v>7826</v>
      </c>
      <c r="B7835">
        <f>'Założenia i wyniki'!$E$6*Znorm.Profile!B7835*((100-(24*'Założenia i wyniki'!$E$9))/100)</f>
        <v>0</v>
      </c>
      <c r="C7835">
        <f>'Założenia i wyniki'!$E$8*Znorm.Profile!C7835*(1+'Założenia i wyniki'!$E$10/100)^24</f>
        <v>0.23230059999999997</v>
      </c>
      <c r="D7835">
        <f t="shared" si="366"/>
        <v>0</v>
      </c>
      <c r="E7835">
        <f t="shared" si="367"/>
        <v>0</v>
      </c>
      <c r="F7835">
        <f t="shared" si="368"/>
        <v>0.23230059999999997</v>
      </c>
    </row>
    <row r="7836" spans="1:6" x14ac:dyDescent="0.25">
      <c r="A7836">
        <v>7827</v>
      </c>
      <c r="B7836">
        <f>'Założenia i wyniki'!$E$6*Znorm.Profile!B7836*((100-(24*'Założenia i wyniki'!$E$9))/100)</f>
        <v>0</v>
      </c>
      <c r="C7836">
        <f>'Założenia i wyniki'!$E$8*Znorm.Profile!C7836*(1+'Założenia i wyniki'!$E$10/100)^24</f>
        <v>0.22002154999999998</v>
      </c>
      <c r="D7836">
        <f t="shared" si="366"/>
        <v>0</v>
      </c>
      <c r="E7836">
        <f t="shared" si="367"/>
        <v>0</v>
      </c>
      <c r="F7836">
        <f t="shared" si="368"/>
        <v>0.22002154999999998</v>
      </c>
    </row>
    <row r="7837" spans="1:6" x14ac:dyDescent="0.25">
      <c r="A7837">
        <v>7828</v>
      </c>
      <c r="B7837">
        <f>'Założenia i wyniki'!$E$6*Znorm.Profile!B7837*((100-(24*'Założenia i wyniki'!$E$9))/100)</f>
        <v>0</v>
      </c>
      <c r="C7837">
        <f>'Założenia i wyniki'!$E$8*Znorm.Profile!C7837*(1+'Założenia i wyniki'!$E$10/100)^24</f>
        <v>0.22172639999999999</v>
      </c>
      <c r="D7837">
        <f t="shared" si="366"/>
        <v>0</v>
      </c>
      <c r="E7837">
        <f t="shared" si="367"/>
        <v>0</v>
      </c>
      <c r="F7837">
        <f t="shared" si="368"/>
        <v>0.22172639999999999</v>
      </c>
    </row>
    <row r="7838" spans="1:6" x14ac:dyDescent="0.25">
      <c r="A7838">
        <v>7829</v>
      </c>
      <c r="B7838">
        <f>'Założenia i wyniki'!$E$6*Znorm.Profile!B7838*((100-(24*'Założenia i wyniki'!$E$9))/100)</f>
        <v>0</v>
      </c>
      <c r="C7838">
        <f>'Założenia i wyniki'!$E$8*Znorm.Profile!C7838*(1+'Założenia i wyniki'!$E$10/100)^24</f>
        <v>0.24873520000000002</v>
      </c>
      <c r="D7838">
        <f t="shared" si="366"/>
        <v>0</v>
      </c>
      <c r="E7838">
        <f t="shared" si="367"/>
        <v>0</v>
      </c>
      <c r="F7838">
        <f t="shared" si="368"/>
        <v>0.24873520000000002</v>
      </c>
    </row>
    <row r="7839" spans="1:6" x14ac:dyDescent="0.25">
      <c r="A7839">
        <v>7830</v>
      </c>
      <c r="B7839">
        <f>'Założenia i wyniki'!$E$6*Znorm.Profile!B7839*((100-(24*'Założenia i wyniki'!$E$9))/100)</f>
        <v>0</v>
      </c>
      <c r="C7839">
        <f>'Założenia i wyniki'!$E$8*Znorm.Profile!C7839*(1+'Założenia i wyniki'!$E$10/100)^24</f>
        <v>0.30312310000000003</v>
      </c>
      <c r="D7839">
        <f t="shared" si="366"/>
        <v>0</v>
      </c>
      <c r="E7839">
        <f t="shared" si="367"/>
        <v>0</v>
      </c>
      <c r="F7839">
        <f t="shared" si="368"/>
        <v>0.30312310000000003</v>
      </c>
    </row>
    <row r="7840" spans="1:6" x14ac:dyDescent="0.25">
      <c r="A7840">
        <v>7831</v>
      </c>
      <c r="B7840">
        <f>'Założenia i wyniki'!$E$6*Znorm.Profile!B7840*((100-(24*'Założenia i wyniki'!$E$9))/100)</f>
        <v>0</v>
      </c>
      <c r="C7840">
        <f>'Założenia i wyniki'!$E$8*Znorm.Profile!C7840*(1+'Założenia i wyniki'!$E$10/100)^24</f>
        <v>0.40604165000000003</v>
      </c>
      <c r="D7840">
        <f t="shared" si="366"/>
        <v>0</v>
      </c>
      <c r="E7840">
        <f t="shared" si="367"/>
        <v>0</v>
      </c>
      <c r="F7840">
        <f t="shared" si="368"/>
        <v>0.40604165000000003</v>
      </c>
    </row>
    <row r="7841" spans="1:6" x14ac:dyDescent="0.25">
      <c r="A7841">
        <v>7832</v>
      </c>
      <c r="B7841">
        <f>'Założenia i wyniki'!$E$6*Znorm.Profile!B7841*((100-(24*'Założenia i wyniki'!$E$9))/100)</f>
        <v>0</v>
      </c>
      <c r="C7841">
        <f>'Założenia i wyniki'!$E$8*Znorm.Profile!C7841*(1+'Założenia i wyniki'!$E$10/100)^24</f>
        <v>0.47810454999999996</v>
      </c>
      <c r="D7841">
        <f t="shared" si="366"/>
        <v>0</v>
      </c>
      <c r="E7841">
        <f t="shared" si="367"/>
        <v>0</v>
      </c>
      <c r="F7841">
        <f t="shared" si="368"/>
        <v>0.47810454999999996</v>
      </c>
    </row>
    <row r="7842" spans="1:6" x14ac:dyDescent="0.25">
      <c r="A7842">
        <v>7833</v>
      </c>
      <c r="B7842">
        <f>'Założenia i wyniki'!$E$6*Znorm.Profile!B7842*((100-(24*'Założenia i wyniki'!$E$9))/100)</f>
        <v>5.5514173584905659E-2</v>
      </c>
      <c r="C7842">
        <f>'Założenia i wyniki'!$E$8*Znorm.Profile!C7842*(1+'Założenia i wyniki'!$E$10/100)^24</f>
        <v>0.47222455000000002</v>
      </c>
      <c r="D7842">
        <f t="shared" si="366"/>
        <v>5.5514173584905659E-2</v>
      </c>
      <c r="E7842">
        <f t="shared" si="367"/>
        <v>0</v>
      </c>
      <c r="F7842">
        <f t="shared" si="368"/>
        <v>0.41671037641509434</v>
      </c>
    </row>
    <row r="7843" spans="1:6" x14ac:dyDescent="0.25">
      <c r="A7843">
        <v>7834</v>
      </c>
      <c r="B7843">
        <f>'Założenia i wyniki'!$E$6*Znorm.Profile!B7843*((100-(24*'Założenia i wyniki'!$E$9))/100)</f>
        <v>0.2218569811320755</v>
      </c>
      <c r="C7843">
        <f>'Założenia i wyniki'!$E$8*Znorm.Profile!C7843*(1+'Założenia i wyniki'!$E$10/100)^24</f>
        <v>0.48042784999999999</v>
      </c>
      <c r="D7843">
        <f t="shared" si="366"/>
        <v>0.2218569811320755</v>
      </c>
      <c r="E7843">
        <f t="shared" si="367"/>
        <v>0</v>
      </c>
      <c r="F7843">
        <f t="shared" si="368"/>
        <v>0.25857086886792446</v>
      </c>
    </row>
    <row r="7844" spans="1:6" x14ac:dyDescent="0.25">
      <c r="A7844">
        <v>7835</v>
      </c>
      <c r="B7844">
        <f>'Założenia i wyniki'!$E$6*Znorm.Profile!B7844*((100-(24*'Założenia i wyniki'!$E$9))/100)</f>
        <v>0.19289856603773584</v>
      </c>
      <c r="C7844">
        <f>'Założenia i wyniki'!$E$8*Znorm.Profile!C7844*(1+'Założenia i wyniki'!$E$10/100)^24</f>
        <v>0.45297490000000001</v>
      </c>
      <c r="D7844">
        <f t="shared" si="366"/>
        <v>0.19289856603773584</v>
      </c>
      <c r="E7844">
        <f t="shared" si="367"/>
        <v>0</v>
      </c>
      <c r="F7844">
        <f t="shared" si="368"/>
        <v>0.26007633396226415</v>
      </c>
    </row>
    <row r="7845" spans="1:6" x14ac:dyDescent="0.25">
      <c r="A7845">
        <v>7836</v>
      </c>
      <c r="B7845">
        <f>'Założenia i wyniki'!$E$6*Znorm.Profile!B7845*((100-(24*'Założenia i wyniki'!$E$9))/100)</f>
        <v>0.13931901886792453</v>
      </c>
      <c r="C7845">
        <f>'Założenia i wyniki'!$E$8*Znorm.Profile!C7845*(1+'Założenia i wyniki'!$E$10/100)^24</f>
        <v>0.44522379999999995</v>
      </c>
      <c r="D7845">
        <f t="shared" si="366"/>
        <v>0.13931901886792453</v>
      </c>
      <c r="E7845">
        <f t="shared" si="367"/>
        <v>0</v>
      </c>
      <c r="F7845">
        <f t="shared" si="368"/>
        <v>0.30590478113207542</v>
      </c>
    </row>
    <row r="7846" spans="1:6" x14ac:dyDescent="0.25">
      <c r="A7846">
        <v>7837</v>
      </c>
      <c r="B7846">
        <f>'Założenia i wyniki'!$E$6*Znorm.Profile!B7846*((100-(24*'Założenia i wyniki'!$E$9))/100)</f>
        <v>0.17064807547169811</v>
      </c>
      <c r="C7846">
        <f>'Założenia i wyniki'!$E$8*Znorm.Profile!C7846*(1+'Założenia i wyniki'!$E$10/100)^24</f>
        <v>0.44650725000000002</v>
      </c>
      <c r="D7846">
        <f t="shared" si="366"/>
        <v>0.17064807547169811</v>
      </c>
      <c r="E7846">
        <f t="shared" si="367"/>
        <v>0</v>
      </c>
      <c r="F7846">
        <f t="shared" si="368"/>
        <v>0.27585917452830189</v>
      </c>
    </row>
    <row r="7847" spans="1:6" x14ac:dyDescent="0.25">
      <c r="A7847">
        <v>7838</v>
      </c>
      <c r="B7847">
        <f>'Założenia i wyniki'!$E$6*Znorm.Profile!B7847*((100-(24*'Założenia i wyniki'!$E$9))/100)</f>
        <v>0.12417283018867925</v>
      </c>
      <c r="C7847">
        <f>'Założenia i wyniki'!$E$8*Znorm.Profile!C7847*(1+'Założenia i wyniki'!$E$10/100)^24</f>
        <v>0.44860165000000002</v>
      </c>
      <c r="D7847">
        <f t="shared" si="366"/>
        <v>0.12417283018867925</v>
      </c>
      <c r="E7847">
        <f t="shared" si="367"/>
        <v>0</v>
      </c>
      <c r="F7847">
        <f t="shared" si="368"/>
        <v>0.32442881981132077</v>
      </c>
    </row>
    <row r="7848" spans="1:6" x14ac:dyDescent="0.25">
      <c r="A7848">
        <v>7839</v>
      </c>
      <c r="B7848">
        <f>'Założenia i wyniki'!$E$6*Znorm.Profile!B7848*((100-(24*'Założenia i wyniki'!$E$9))/100)</f>
        <v>2.7506301886792452E-2</v>
      </c>
      <c r="C7848">
        <f>'Założenia i wyniki'!$E$8*Znorm.Profile!C7848*(1+'Założenia i wyniki'!$E$10/100)^24</f>
        <v>0.46849215</v>
      </c>
      <c r="D7848">
        <f t="shared" si="366"/>
        <v>2.7506301886792452E-2</v>
      </c>
      <c r="E7848">
        <f t="shared" si="367"/>
        <v>0</v>
      </c>
      <c r="F7848">
        <f t="shared" si="368"/>
        <v>0.44098584811320757</v>
      </c>
    </row>
    <row r="7849" spans="1:6" x14ac:dyDescent="0.25">
      <c r="A7849">
        <v>7840</v>
      </c>
      <c r="B7849">
        <f>'Założenia i wyniki'!$E$6*Znorm.Profile!B7849*((100-(24*'Założenia i wyniki'!$E$9))/100)</f>
        <v>0</v>
      </c>
      <c r="C7849">
        <f>'Założenia i wyniki'!$E$8*Znorm.Profile!C7849*(1+'Założenia i wyniki'!$E$10/100)^24</f>
        <v>0.53513810000000006</v>
      </c>
      <c r="D7849">
        <f t="shared" si="366"/>
        <v>0</v>
      </c>
      <c r="E7849">
        <f t="shared" si="367"/>
        <v>0</v>
      </c>
      <c r="F7849">
        <f t="shared" si="368"/>
        <v>0.53513810000000006</v>
      </c>
    </row>
    <row r="7850" spans="1:6" x14ac:dyDescent="0.25">
      <c r="A7850">
        <v>7841</v>
      </c>
      <c r="B7850">
        <f>'Założenia i wyniki'!$E$6*Znorm.Profile!B7850*((100-(24*'Założenia i wyniki'!$E$9))/100)</f>
        <v>0</v>
      </c>
      <c r="C7850">
        <f>'Założenia i wyniki'!$E$8*Znorm.Profile!C7850*(1+'Założenia i wyniki'!$E$10/100)^24</f>
        <v>0.61257104999999989</v>
      </c>
      <c r="D7850">
        <f t="shared" si="366"/>
        <v>0</v>
      </c>
      <c r="E7850">
        <f t="shared" si="367"/>
        <v>0</v>
      </c>
      <c r="F7850">
        <f t="shared" si="368"/>
        <v>0.61257104999999989</v>
      </c>
    </row>
    <row r="7851" spans="1:6" x14ac:dyDescent="0.25">
      <c r="A7851">
        <v>7842</v>
      </c>
      <c r="B7851">
        <f>'Założenia i wyniki'!$E$6*Znorm.Profile!B7851*((100-(24*'Założenia i wyniki'!$E$9))/100)</f>
        <v>0</v>
      </c>
      <c r="C7851">
        <f>'Założenia i wyniki'!$E$8*Znorm.Profile!C7851*(1+'Założenia i wyniki'!$E$10/100)^24</f>
        <v>0.6432317500000001</v>
      </c>
      <c r="D7851">
        <f t="shared" si="366"/>
        <v>0</v>
      </c>
      <c r="E7851">
        <f t="shared" si="367"/>
        <v>0</v>
      </c>
      <c r="F7851">
        <f t="shared" si="368"/>
        <v>0.6432317500000001</v>
      </c>
    </row>
    <row r="7852" spans="1:6" x14ac:dyDescent="0.25">
      <c r="A7852">
        <v>7843</v>
      </c>
      <c r="B7852">
        <f>'Założenia i wyniki'!$E$6*Znorm.Profile!B7852*((100-(24*'Założenia i wyniki'!$E$9))/100)</f>
        <v>0</v>
      </c>
      <c r="C7852">
        <f>'Założenia i wyniki'!$E$8*Znorm.Profile!C7852*(1+'Założenia i wyniki'!$E$10/100)^24</f>
        <v>0.65358649999999996</v>
      </c>
      <c r="D7852">
        <f t="shared" si="366"/>
        <v>0</v>
      </c>
      <c r="E7852">
        <f t="shared" si="367"/>
        <v>0</v>
      </c>
      <c r="F7852">
        <f t="shared" si="368"/>
        <v>0.65358649999999996</v>
      </c>
    </row>
    <row r="7853" spans="1:6" x14ac:dyDescent="0.25">
      <c r="A7853">
        <v>7844</v>
      </c>
      <c r="B7853">
        <f>'Założenia i wyniki'!$E$6*Znorm.Profile!B7853*((100-(24*'Założenia i wyniki'!$E$9))/100)</f>
        <v>0</v>
      </c>
      <c r="C7853">
        <f>'Założenia i wyniki'!$E$8*Znorm.Profile!C7853*(1+'Założenia i wyniki'!$E$10/100)^24</f>
        <v>0.64396849999999994</v>
      </c>
      <c r="D7853">
        <f t="shared" si="366"/>
        <v>0</v>
      </c>
      <c r="E7853">
        <f t="shared" si="367"/>
        <v>0</v>
      </c>
      <c r="F7853">
        <f t="shared" si="368"/>
        <v>0.64396849999999994</v>
      </c>
    </row>
    <row r="7854" spans="1:6" x14ac:dyDescent="0.25">
      <c r="A7854">
        <v>7845</v>
      </c>
      <c r="B7854">
        <f>'Założenia i wyniki'!$E$6*Znorm.Profile!B7854*((100-(24*'Założenia i wyniki'!$E$9))/100)</f>
        <v>0</v>
      </c>
      <c r="C7854">
        <f>'Założenia i wyniki'!$E$8*Znorm.Profile!C7854*(1+'Założenia i wyniki'!$E$10/100)^24</f>
        <v>0.60241825000000004</v>
      </c>
      <c r="D7854">
        <f t="shared" si="366"/>
        <v>0</v>
      </c>
      <c r="E7854">
        <f t="shared" si="367"/>
        <v>0</v>
      </c>
      <c r="F7854">
        <f t="shared" si="368"/>
        <v>0.60241825000000004</v>
      </c>
    </row>
    <row r="7855" spans="1:6" x14ac:dyDescent="0.25">
      <c r="A7855">
        <v>7846</v>
      </c>
      <c r="B7855">
        <f>'Założenia i wyniki'!$E$6*Znorm.Profile!B7855*((100-(24*'Założenia i wyniki'!$E$9))/100)</f>
        <v>0</v>
      </c>
      <c r="C7855">
        <f>'Założenia i wyniki'!$E$8*Znorm.Profile!C7855*(1+'Założenia i wyniki'!$E$10/100)^24</f>
        <v>0.53473769999999998</v>
      </c>
      <c r="D7855">
        <f t="shared" si="366"/>
        <v>0</v>
      </c>
      <c r="E7855">
        <f t="shared" si="367"/>
        <v>0</v>
      </c>
      <c r="F7855">
        <f t="shared" si="368"/>
        <v>0.53473769999999998</v>
      </c>
    </row>
    <row r="7856" spans="1:6" x14ac:dyDescent="0.25">
      <c r="A7856">
        <v>7847</v>
      </c>
      <c r="B7856">
        <f>'Założenia i wyniki'!$E$6*Znorm.Profile!B7856*((100-(24*'Założenia i wyniki'!$E$9))/100)</f>
        <v>0</v>
      </c>
      <c r="C7856">
        <f>'Założenia i wyniki'!$E$8*Znorm.Profile!C7856*(1+'Założenia i wyniki'!$E$10/100)^24</f>
        <v>0.43610490000000002</v>
      </c>
      <c r="D7856">
        <f t="shared" si="366"/>
        <v>0</v>
      </c>
      <c r="E7856">
        <f t="shared" si="367"/>
        <v>0</v>
      </c>
      <c r="F7856">
        <f t="shared" si="368"/>
        <v>0.43610490000000002</v>
      </c>
    </row>
    <row r="7857" spans="1:6" x14ac:dyDescent="0.25">
      <c r="A7857">
        <v>7848</v>
      </c>
      <c r="B7857">
        <f>'Założenia i wyniki'!$E$6*Znorm.Profile!B7857*((100-(24*'Założenia i wyniki'!$E$9))/100)</f>
        <v>0</v>
      </c>
      <c r="C7857">
        <f>'Założenia i wyniki'!$E$8*Znorm.Profile!C7857*(1+'Założenia i wyniki'!$E$10/100)^24</f>
        <v>0.3441032</v>
      </c>
      <c r="D7857">
        <f t="shared" si="366"/>
        <v>0</v>
      </c>
      <c r="E7857">
        <f t="shared" si="367"/>
        <v>0</v>
      </c>
      <c r="F7857">
        <f t="shared" si="368"/>
        <v>0.3441032</v>
      </c>
    </row>
    <row r="7858" spans="1:6" x14ac:dyDescent="0.25">
      <c r="A7858">
        <v>7849</v>
      </c>
      <c r="B7858">
        <f>'Założenia i wyniki'!$E$6*Znorm.Profile!B7858*((100-(24*'Założenia i wyniki'!$E$9))/100)</f>
        <v>0</v>
      </c>
      <c r="C7858">
        <f>'Założenia i wyniki'!$E$8*Znorm.Profile!C7858*(1+'Założenia i wyniki'!$E$10/100)^24</f>
        <v>0.26860295000000001</v>
      </c>
      <c r="D7858">
        <f t="shared" si="366"/>
        <v>0</v>
      </c>
      <c r="E7858">
        <f t="shared" si="367"/>
        <v>0</v>
      </c>
      <c r="F7858">
        <f t="shared" si="368"/>
        <v>0.26860295000000001</v>
      </c>
    </row>
    <row r="7859" spans="1:6" x14ac:dyDescent="0.25">
      <c r="A7859">
        <v>7850</v>
      </c>
      <c r="B7859">
        <f>'Założenia i wyniki'!$E$6*Znorm.Profile!B7859*((100-(24*'Założenia i wyniki'!$E$9))/100)</f>
        <v>0</v>
      </c>
      <c r="C7859">
        <f>'Założenia i wyniki'!$E$8*Znorm.Profile!C7859*(1+'Założenia i wyniki'!$E$10/100)^24</f>
        <v>0.23687019999999998</v>
      </c>
      <c r="D7859">
        <f t="shared" si="366"/>
        <v>0</v>
      </c>
      <c r="E7859">
        <f t="shared" si="367"/>
        <v>0</v>
      </c>
      <c r="F7859">
        <f t="shared" si="368"/>
        <v>0.23687019999999998</v>
      </c>
    </row>
    <row r="7860" spans="1:6" x14ac:dyDescent="0.25">
      <c r="A7860">
        <v>7851</v>
      </c>
      <c r="B7860">
        <f>'Założenia i wyniki'!$E$6*Znorm.Profile!B7860*((100-(24*'Założenia i wyniki'!$E$9))/100)</f>
        <v>0</v>
      </c>
      <c r="C7860">
        <f>'Założenia i wyniki'!$E$8*Znorm.Profile!C7860*(1+'Założenia i wyniki'!$E$10/100)^24</f>
        <v>0.22122695000000001</v>
      </c>
      <c r="D7860">
        <f t="shared" si="366"/>
        <v>0</v>
      </c>
      <c r="E7860">
        <f t="shared" si="367"/>
        <v>0</v>
      </c>
      <c r="F7860">
        <f t="shared" si="368"/>
        <v>0.22122695000000001</v>
      </c>
    </row>
    <row r="7861" spans="1:6" x14ac:dyDescent="0.25">
      <c r="A7861">
        <v>7852</v>
      </c>
      <c r="B7861">
        <f>'Założenia i wyniki'!$E$6*Znorm.Profile!B7861*((100-(24*'Założenia i wyniki'!$E$9))/100)</f>
        <v>0</v>
      </c>
      <c r="C7861">
        <f>'Założenia i wyniki'!$E$8*Znorm.Profile!C7861*(1+'Założenia i wyniki'!$E$10/100)^24</f>
        <v>0.22275610000000001</v>
      </c>
      <c r="D7861">
        <f t="shared" si="366"/>
        <v>0</v>
      </c>
      <c r="E7861">
        <f t="shared" si="367"/>
        <v>0</v>
      </c>
      <c r="F7861">
        <f t="shared" si="368"/>
        <v>0.22275610000000001</v>
      </c>
    </row>
    <row r="7862" spans="1:6" x14ac:dyDescent="0.25">
      <c r="A7862">
        <v>7853</v>
      </c>
      <c r="B7862">
        <f>'Założenia i wyniki'!$E$6*Znorm.Profile!B7862*((100-(24*'Założenia i wyniki'!$E$9))/100)</f>
        <v>0</v>
      </c>
      <c r="C7862">
        <f>'Założenia i wyniki'!$E$8*Znorm.Profile!C7862*(1+'Założenia i wyniki'!$E$10/100)^24</f>
        <v>0.2558745</v>
      </c>
      <c r="D7862">
        <f t="shared" si="366"/>
        <v>0</v>
      </c>
      <c r="E7862">
        <f t="shared" si="367"/>
        <v>0</v>
      </c>
      <c r="F7862">
        <f t="shared" si="368"/>
        <v>0.2558745</v>
      </c>
    </row>
    <row r="7863" spans="1:6" x14ac:dyDescent="0.25">
      <c r="A7863">
        <v>7854</v>
      </c>
      <c r="B7863">
        <f>'Założenia i wyniki'!$E$6*Znorm.Profile!B7863*((100-(24*'Założenia i wyniki'!$E$9))/100)</f>
        <v>0</v>
      </c>
      <c r="C7863">
        <f>'Założenia i wyniki'!$E$8*Znorm.Profile!C7863*(1+'Założenia i wyniki'!$E$10/100)^24</f>
        <v>0.31188009999999999</v>
      </c>
      <c r="D7863">
        <f t="shared" si="366"/>
        <v>0</v>
      </c>
      <c r="E7863">
        <f t="shared" si="367"/>
        <v>0</v>
      </c>
      <c r="F7863">
        <f t="shared" si="368"/>
        <v>0.31188009999999999</v>
      </c>
    </row>
    <row r="7864" spans="1:6" x14ac:dyDescent="0.25">
      <c r="A7864">
        <v>7855</v>
      </c>
      <c r="B7864">
        <f>'Założenia i wyniki'!$E$6*Znorm.Profile!B7864*((100-(24*'Założenia i wyniki'!$E$9))/100)</f>
        <v>0</v>
      </c>
      <c r="C7864">
        <f>'Założenia i wyniki'!$E$8*Znorm.Profile!C7864*(1+'Założenia i wyniki'!$E$10/100)^24</f>
        <v>0.40790155</v>
      </c>
      <c r="D7864">
        <f t="shared" si="366"/>
        <v>0</v>
      </c>
      <c r="E7864">
        <f t="shared" si="367"/>
        <v>0</v>
      </c>
      <c r="F7864">
        <f t="shared" si="368"/>
        <v>0.40790155</v>
      </c>
    </row>
    <row r="7865" spans="1:6" x14ac:dyDescent="0.25">
      <c r="A7865">
        <v>7856</v>
      </c>
      <c r="B7865">
        <f>'Założenia i wyniki'!$E$6*Znorm.Profile!B7865*((100-(24*'Założenia i wyniki'!$E$9))/100)</f>
        <v>0</v>
      </c>
      <c r="C7865">
        <f>'Założenia i wyniki'!$E$8*Znorm.Profile!C7865*(1+'Założenia i wyniki'!$E$10/100)^24</f>
        <v>0.48141029999999996</v>
      </c>
      <c r="D7865">
        <f t="shared" si="366"/>
        <v>0</v>
      </c>
      <c r="E7865">
        <f t="shared" si="367"/>
        <v>0</v>
      </c>
      <c r="F7865">
        <f t="shared" si="368"/>
        <v>0.48141029999999996</v>
      </c>
    </row>
    <row r="7866" spans="1:6" x14ac:dyDescent="0.25">
      <c r="A7866">
        <v>7857</v>
      </c>
      <c r="B7866">
        <f>'Założenia i wyniki'!$E$6*Znorm.Profile!B7866*((100-(24*'Założenia i wyniki'!$E$9))/100)</f>
        <v>6.0831728301886795E-2</v>
      </c>
      <c r="C7866">
        <f>'Założenia i wyniki'!$E$8*Znorm.Profile!C7866*(1+'Założenia i wyniki'!$E$10/100)^24</f>
        <v>0.48923875</v>
      </c>
      <c r="D7866">
        <f t="shared" si="366"/>
        <v>6.0831728301886795E-2</v>
      </c>
      <c r="E7866">
        <f t="shared" si="367"/>
        <v>0</v>
      </c>
      <c r="F7866">
        <f t="shared" si="368"/>
        <v>0.42840702169811318</v>
      </c>
    </row>
    <row r="7867" spans="1:6" x14ac:dyDescent="0.25">
      <c r="A7867">
        <v>7858</v>
      </c>
      <c r="B7867">
        <f>'Założenia i wyniki'!$E$6*Znorm.Profile!B7867*((100-(24*'Założenia i wyniki'!$E$9))/100)</f>
        <v>0.15381728301886793</v>
      </c>
      <c r="C7867">
        <f>'Założenia i wyniki'!$E$8*Znorm.Profile!C7867*(1+'Założenia i wyniki'!$E$10/100)^24</f>
        <v>0.47146049999999995</v>
      </c>
      <c r="D7867">
        <f t="shared" si="366"/>
        <v>0.15381728301886793</v>
      </c>
      <c r="E7867">
        <f t="shared" si="367"/>
        <v>0</v>
      </c>
      <c r="F7867">
        <f t="shared" si="368"/>
        <v>0.31764321698113201</v>
      </c>
    </row>
    <row r="7868" spans="1:6" x14ac:dyDescent="0.25">
      <c r="A7868">
        <v>7859</v>
      </c>
      <c r="B7868">
        <f>'Założenia i wyniki'!$E$6*Znorm.Profile!B7868*((100-(24*'Założenia i wyniki'!$E$9))/100)</f>
        <v>0.30115532075471696</v>
      </c>
      <c r="C7868">
        <f>'Założenia i wyniki'!$E$8*Znorm.Profile!C7868*(1+'Założenia i wyniki'!$E$10/100)^24</f>
        <v>0.46791745000000001</v>
      </c>
      <c r="D7868">
        <f t="shared" si="366"/>
        <v>0.30115532075471696</v>
      </c>
      <c r="E7868">
        <f t="shared" si="367"/>
        <v>0</v>
      </c>
      <c r="F7868">
        <f t="shared" si="368"/>
        <v>0.16676212924528305</v>
      </c>
    </row>
    <row r="7869" spans="1:6" x14ac:dyDescent="0.25">
      <c r="A7869">
        <v>7860</v>
      </c>
      <c r="B7869">
        <f>'Założenia i wyniki'!$E$6*Znorm.Profile!B7869*((100-(24*'Założenia i wyniki'!$E$9))/100)</f>
        <v>0.17777524528301886</v>
      </c>
      <c r="C7869">
        <f>'Założenia i wyniki'!$E$8*Znorm.Profile!C7869*(1+'Założenia i wyniki'!$E$10/100)^24</f>
        <v>0.47197395000000003</v>
      </c>
      <c r="D7869">
        <f t="shared" si="366"/>
        <v>0.17777524528301886</v>
      </c>
      <c r="E7869">
        <f t="shared" si="367"/>
        <v>0</v>
      </c>
      <c r="F7869">
        <f t="shared" si="368"/>
        <v>0.29419870471698117</v>
      </c>
    </row>
    <row r="7870" spans="1:6" x14ac:dyDescent="0.25">
      <c r="A7870">
        <v>7861</v>
      </c>
      <c r="B7870">
        <f>'Założenia i wyniki'!$E$6*Znorm.Profile!B7870*((100-(24*'Założenia i wyniki'!$E$9))/100)</f>
        <v>0.16152377358490566</v>
      </c>
      <c r="C7870">
        <f>'Założenia i wyniki'!$E$8*Znorm.Profile!C7870*(1+'Założenia i wyniki'!$E$10/100)^24</f>
        <v>0.45967635000000001</v>
      </c>
      <c r="D7870">
        <f t="shared" si="366"/>
        <v>0.16152377358490566</v>
      </c>
      <c r="E7870">
        <f t="shared" si="367"/>
        <v>0</v>
      </c>
      <c r="F7870">
        <f t="shared" si="368"/>
        <v>0.29815257641509435</v>
      </c>
    </row>
    <row r="7871" spans="1:6" x14ac:dyDescent="0.25">
      <c r="A7871">
        <v>7862</v>
      </c>
      <c r="B7871">
        <f>'Założenia i wyniki'!$E$6*Znorm.Profile!B7871*((100-(24*'Założenia i wyniki'!$E$9))/100)</f>
        <v>7.6981056603773579E-2</v>
      </c>
      <c r="C7871">
        <f>'Założenia i wyniki'!$E$8*Znorm.Profile!C7871*(1+'Założenia i wyniki'!$E$10/100)^24</f>
        <v>0.46564839999999996</v>
      </c>
      <c r="D7871">
        <f t="shared" si="366"/>
        <v>7.6981056603773579E-2</v>
      </c>
      <c r="E7871">
        <f t="shared" si="367"/>
        <v>0</v>
      </c>
      <c r="F7871">
        <f t="shared" si="368"/>
        <v>0.38866734339622638</v>
      </c>
    </row>
    <row r="7872" spans="1:6" x14ac:dyDescent="0.25">
      <c r="A7872">
        <v>7863</v>
      </c>
      <c r="B7872">
        <f>'Założenia i wyniki'!$E$6*Znorm.Profile!B7872*((100-(24*'Założenia i wyniki'!$E$9))/100)</f>
        <v>1.0072558490566036E-2</v>
      </c>
      <c r="C7872">
        <f>'Założenia i wyniki'!$E$8*Znorm.Profile!C7872*(1+'Założenia i wyniki'!$E$10/100)^24</f>
        <v>0.48554765000000005</v>
      </c>
      <c r="D7872">
        <f t="shared" si="366"/>
        <v>1.0072558490566036E-2</v>
      </c>
      <c r="E7872">
        <f t="shared" si="367"/>
        <v>0</v>
      </c>
      <c r="F7872">
        <f t="shared" si="368"/>
        <v>0.47547509150943401</v>
      </c>
    </row>
    <row r="7873" spans="1:6" x14ac:dyDescent="0.25">
      <c r="A7873">
        <v>7864</v>
      </c>
      <c r="B7873">
        <f>'Założenia i wyniki'!$E$6*Znorm.Profile!B7873*((100-(24*'Założenia i wyniki'!$E$9))/100)</f>
        <v>0</v>
      </c>
      <c r="C7873">
        <f>'Założenia i wyniki'!$E$8*Znorm.Profile!C7873*(1+'Założenia i wyniki'!$E$10/100)^24</f>
        <v>0.55601315000000007</v>
      </c>
      <c r="D7873">
        <f t="shared" si="366"/>
        <v>0</v>
      </c>
      <c r="E7873">
        <f t="shared" si="367"/>
        <v>0</v>
      </c>
      <c r="F7873">
        <f t="shared" si="368"/>
        <v>0.55601315000000007</v>
      </c>
    </row>
    <row r="7874" spans="1:6" x14ac:dyDescent="0.25">
      <c r="A7874">
        <v>7865</v>
      </c>
      <c r="B7874">
        <f>'Założenia i wyniki'!$E$6*Znorm.Profile!B7874*((100-(24*'Założenia i wyniki'!$E$9))/100)</f>
        <v>0</v>
      </c>
      <c r="C7874">
        <f>'Założenia i wyniki'!$E$8*Znorm.Profile!C7874*(1+'Założenia i wyniki'!$E$10/100)^24</f>
        <v>0.62151564999999998</v>
      </c>
      <c r="D7874">
        <f t="shared" si="366"/>
        <v>0</v>
      </c>
      <c r="E7874">
        <f t="shared" si="367"/>
        <v>0</v>
      </c>
      <c r="F7874">
        <f t="shared" si="368"/>
        <v>0.62151564999999998</v>
      </c>
    </row>
    <row r="7875" spans="1:6" x14ac:dyDescent="0.25">
      <c r="A7875">
        <v>7866</v>
      </c>
      <c r="B7875">
        <f>'Założenia i wyniki'!$E$6*Znorm.Profile!B7875*((100-(24*'Założenia i wyniki'!$E$9))/100)</f>
        <v>0</v>
      </c>
      <c r="C7875">
        <f>'Założenia i wyniki'!$E$8*Znorm.Profile!C7875*(1+'Założenia i wyniki'!$E$10/100)^24</f>
        <v>0.64350824999999989</v>
      </c>
      <c r="D7875">
        <f t="shared" si="366"/>
        <v>0</v>
      </c>
      <c r="E7875">
        <f t="shared" si="367"/>
        <v>0</v>
      </c>
      <c r="F7875">
        <f t="shared" si="368"/>
        <v>0.64350824999999989</v>
      </c>
    </row>
    <row r="7876" spans="1:6" x14ac:dyDescent="0.25">
      <c r="A7876">
        <v>7867</v>
      </c>
      <c r="B7876">
        <f>'Założenia i wyniki'!$E$6*Znorm.Profile!B7876*((100-(24*'Założenia i wyniki'!$E$9))/100)</f>
        <v>0</v>
      </c>
      <c r="C7876">
        <f>'Założenia i wyniki'!$E$8*Znorm.Profile!C7876*(1+'Założenia i wyniki'!$E$10/100)^24</f>
        <v>0.65786350000000005</v>
      </c>
      <c r="D7876">
        <f t="shared" si="366"/>
        <v>0</v>
      </c>
      <c r="E7876">
        <f t="shared" si="367"/>
        <v>0</v>
      </c>
      <c r="F7876">
        <f t="shared" si="368"/>
        <v>0.65786350000000005</v>
      </c>
    </row>
    <row r="7877" spans="1:6" x14ac:dyDescent="0.25">
      <c r="A7877">
        <v>7868</v>
      </c>
      <c r="B7877">
        <f>'Założenia i wyniki'!$E$6*Znorm.Profile!B7877*((100-(24*'Założenia i wyniki'!$E$9))/100)</f>
        <v>0</v>
      </c>
      <c r="C7877">
        <f>'Założenia i wyniki'!$E$8*Znorm.Profile!C7877*(1+'Założenia i wyniki'!$E$10/100)^24</f>
        <v>0.64985444999999997</v>
      </c>
      <c r="D7877">
        <f t="shared" si="366"/>
        <v>0</v>
      </c>
      <c r="E7877">
        <f t="shared" si="367"/>
        <v>0</v>
      </c>
      <c r="F7877">
        <f t="shared" si="368"/>
        <v>0.64985444999999997</v>
      </c>
    </row>
    <row r="7878" spans="1:6" x14ac:dyDescent="0.25">
      <c r="A7878">
        <v>7869</v>
      </c>
      <c r="B7878">
        <f>'Założenia i wyniki'!$E$6*Znorm.Profile!B7878*((100-(24*'Założenia i wyniki'!$E$9))/100)</f>
        <v>0</v>
      </c>
      <c r="C7878">
        <f>'Założenia i wyniki'!$E$8*Znorm.Profile!C7878*(1+'Założenia i wyniki'!$E$10/100)^24</f>
        <v>0.60705960000000003</v>
      </c>
      <c r="D7878">
        <f t="shared" si="366"/>
        <v>0</v>
      </c>
      <c r="E7878">
        <f t="shared" si="367"/>
        <v>0</v>
      </c>
      <c r="F7878">
        <f t="shared" si="368"/>
        <v>0.60705960000000003</v>
      </c>
    </row>
    <row r="7879" spans="1:6" x14ac:dyDescent="0.25">
      <c r="A7879">
        <v>7870</v>
      </c>
      <c r="B7879">
        <f>'Założenia i wyniki'!$E$6*Znorm.Profile!B7879*((100-(24*'Założenia i wyniki'!$E$9))/100)</f>
        <v>0</v>
      </c>
      <c r="C7879">
        <f>'Założenia i wyniki'!$E$8*Znorm.Profile!C7879*(1+'Założenia i wyniki'!$E$10/100)^24</f>
        <v>0.54593419999999993</v>
      </c>
      <c r="D7879">
        <f t="shared" si="366"/>
        <v>0</v>
      </c>
      <c r="E7879">
        <f t="shared" si="367"/>
        <v>0</v>
      </c>
      <c r="F7879">
        <f t="shared" si="368"/>
        <v>0.54593419999999993</v>
      </c>
    </row>
    <row r="7880" spans="1:6" x14ac:dyDescent="0.25">
      <c r="A7880">
        <v>7871</v>
      </c>
      <c r="B7880">
        <f>'Założenia i wyniki'!$E$6*Znorm.Profile!B7880*((100-(24*'Założenia i wyniki'!$E$9))/100)</f>
        <v>0</v>
      </c>
      <c r="C7880">
        <f>'Założenia i wyniki'!$E$8*Znorm.Profile!C7880*(1+'Założenia i wyniki'!$E$10/100)^24</f>
        <v>0.44124954999999999</v>
      </c>
      <c r="D7880">
        <f t="shared" si="366"/>
        <v>0</v>
      </c>
      <c r="E7880">
        <f t="shared" si="367"/>
        <v>0</v>
      </c>
      <c r="F7880">
        <f t="shared" si="368"/>
        <v>0.44124954999999999</v>
      </c>
    </row>
    <row r="7881" spans="1:6" x14ac:dyDescent="0.25">
      <c r="A7881">
        <v>7872</v>
      </c>
      <c r="B7881">
        <f>'Założenia i wyniki'!$E$6*Znorm.Profile!B7881*((100-(24*'Założenia i wyniki'!$E$9))/100)</f>
        <v>0</v>
      </c>
      <c r="C7881">
        <f>'Założenia i wyniki'!$E$8*Znorm.Profile!C7881*(1+'Założenia i wyniki'!$E$10/100)^24</f>
        <v>0.35633044999999997</v>
      </c>
      <c r="D7881">
        <f t="shared" si="366"/>
        <v>0</v>
      </c>
      <c r="E7881">
        <f t="shared" si="367"/>
        <v>0</v>
      </c>
      <c r="F7881">
        <f t="shared" si="368"/>
        <v>0.35633044999999997</v>
      </c>
    </row>
    <row r="7882" spans="1:6" x14ac:dyDescent="0.25">
      <c r="A7882">
        <v>7873</v>
      </c>
      <c r="B7882">
        <f>'Założenia i wyniki'!$E$6*Znorm.Profile!B7882*((100-(24*'Założenia i wyniki'!$E$9))/100)</f>
        <v>0</v>
      </c>
      <c r="C7882">
        <f>'Założenia i wyniki'!$E$8*Znorm.Profile!C7882*(1+'Założenia i wyniki'!$E$10/100)^24</f>
        <v>0.27020070000000002</v>
      </c>
      <c r="D7882">
        <f t="shared" si="366"/>
        <v>0</v>
      </c>
      <c r="E7882">
        <f t="shared" si="367"/>
        <v>0</v>
      </c>
      <c r="F7882">
        <f t="shared" si="368"/>
        <v>0.27020070000000002</v>
      </c>
    </row>
    <row r="7883" spans="1:6" x14ac:dyDescent="0.25">
      <c r="A7883">
        <v>7874</v>
      </c>
      <c r="B7883">
        <f>'Założenia i wyniki'!$E$6*Znorm.Profile!B7883*((100-(24*'Założenia i wyniki'!$E$9))/100)</f>
        <v>0</v>
      </c>
      <c r="C7883">
        <f>'Założenia i wyniki'!$E$8*Znorm.Profile!C7883*(1+'Założenia i wyniki'!$E$10/100)^24</f>
        <v>0.23633784999999999</v>
      </c>
      <c r="D7883">
        <f t="shared" ref="D7883:D7946" si="369">IF(B7883&lt;=C7883,B7883,C7883)</f>
        <v>0</v>
      </c>
      <c r="E7883">
        <f t="shared" ref="E7883:E7946" si="370">IF(B7883&gt;C7883,B7883-C7883,0)</f>
        <v>0</v>
      </c>
      <c r="F7883">
        <f t="shared" ref="F7883:F7946" si="371">IF(B7883&lt;C7883,C7883-B7883,0)</f>
        <v>0.23633784999999999</v>
      </c>
    </row>
    <row r="7884" spans="1:6" x14ac:dyDescent="0.25">
      <c r="A7884">
        <v>7875</v>
      </c>
      <c r="B7884">
        <f>'Założenia i wyniki'!$E$6*Znorm.Profile!B7884*((100-(24*'Założenia i wyniki'!$E$9))/100)</f>
        <v>0</v>
      </c>
      <c r="C7884">
        <f>'Założenia i wyniki'!$E$8*Znorm.Profile!C7884*(1+'Założenia i wyniki'!$E$10/100)^24</f>
        <v>0.22408365</v>
      </c>
      <c r="D7884">
        <f t="shared" si="369"/>
        <v>0</v>
      </c>
      <c r="E7884">
        <f t="shared" si="370"/>
        <v>0</v>
      </c>
      <c r="F7884">
        <f t="shared" si="371"/>
        <v>0.22408365</v>
      </c>
    </row>
    <row r="7885" spans="1:6" x14ac:dyDescent="0.25">
      <c r="A7885">
        <v>7876</v>
      </c>
      <c r="B7885">
        <f>'Założenia i wyniki'!$E$6*Znorm.Profile!B7885*((100-(24*'Założenia i wyniki'!$E$9))/100)</f>
        <v>0</v>
      </c>
      <c r="C7885">
        <f>'Założenia i wyniki'!$E$8*Znorm.Profile!C7885*(1+'Założenia i wyniki'!$E$10/100)^24</f>
        <v>0.22417885000000001</v>
      </c>
      <c r="D7885">
        <f t="shared" si="369"/>
        <v>0</v>
      </c>
      <c r="E7885">
        <f t="shared" si="370"/>
        <v>0</v>
      </c>
      <c r="F7885">
        <f t="shared" si="371"/>
        <v>0.22417885000000001</v>
      </c>
    </row>
    <row r="7886" spans="1:6" x14ac:dyDescent="0.25">
      <c r="A7886">
        <v>7877</v>
      </c>
      <c r="B7886">
        <f>'Założenia i wyniki'!$E$6*Znorm.Profile!B7886*((100-(24*'Założenia i wyniki'!$E$9))/100)</f>
        <v>0</v>
      </c>
      <c r="C7886">
        <f>'Założenia i wyniki'!$E$8*Znorm.Profile!C7886*(1+'Założenia i wyniki'!$E$10/100)^24</f>
        <v>0.25714815000000002</v>
      </c>
      <c r="D7886">
        <f t="shared" si="369"/>
        <v>0</v>
      </c>
      <c r="E7886">
        <f t="shared" si="370"/>
        <v>0</v>
      </c>
      <c r="F7886">
        <f t="shared" si="371"/>
        <v>0.25714815000000002</v>
      </c>
    </row>
    <row r="7887" spans="1:6" x14ac:dyDescent="0.25">
      <c r="A7887">
        <v>7878</v>
      </c>
      <c r="B7887">
        <f>'Założenia i wyniki'!$E$6*Znorm.Profile!B7887*((100-(24*'Założenia i wyniki'!$E$9))/100)</f>
        <v>0</v>
      </c>
      <c r="C7887">
        <f>'Założenia i wyniki'!$E$8*Znorm.Profile!C7887*(1+'Założenia i wyniki'!$E$10/100)^24</f>
        <v>0.31544170000000005</v>
      </c>
      <c r="D7887">
        <f t="shared" si="369"/>
        <v>0</v>
      </c>
      <c r="E7887">
        <f t="shared" si="370"/>
        <v>0</v>
      </c>
      <c r="F7887">
        <f t="shared" si="371"/>
        <v>0.31544170000000005</v>
      </c>
    </row>
    <row r="7888" spans="1:6" x14ac:dyDescent="0.25">
      <c r="A7888">
        <v>7879</v>
      </c>
      <c r="B7888">
        <f>'Założenia i wyniki'!$E$6*Znorm.Profile!B7888*((100-(24*'Założenia i wyniki'!$E$9))/100)</f>
        <v>0</v>
      </c>
      <c r="C7888">
        <f>'Założenia i wyniki'!$E$8*Znorm.Profile!C7888*(1+'Założenia i wyniki'!$E$10/100)^24</f>
        <v>0.4125569</v>
      </c>
      <c r="D7888">
        <f t="shared" si="369"/>
        <v>0</v>
      </c>
      <c r="E7888">
        <f t="shared" si="370"/>
        <v>0</v>
      </c>
      <c r="F7888">
        <f t="shared" si="371"/>
        <v>0.4125569</v>
      </c>
    </row>
    <row r="7889" spans="1:6" x14ac:dyDescent="0.25">
      <c r="A7889">
        <v>7880</v>
      </c>
      <c r="B7889">
        <f>'Założenia i wyniki'!$E$6*Znorm.Profile!B7889*((100-(24*'Założenia i wyniki'!$E$9))/100)</f>
        <v>0</v>
      </c>
      <c r="C7889">
        <f>'Założenia i wyniki'!$E$8*Znorm.Profile!C7889*(1+'Założenia i wyniki'!$E$10/100)^24</f>
        <v>0.48136724999999997</v>
      </c>
      <c r="D7889">
        <f t="shared" si="369"/>
        <v>0</v>
      </c>
      <c r="E7889">
        <f t="shared" si="370"/>
        <v>0</v>
      </c>
      <c r="F7889">
        <f t="shared" si="371"/>
        <v>0.48136724999999997</v>
      </c>
    </row>
    <row r="7890" spans="1:6" x14ac:dyDescent="0.25">
      <c r="A7890">
        <v>7881</v>
      </c>
      <c r="B7890">
        <f>'Założenia i wyniki'!$E$6*Znorm.Profile!B7890*((100-(24*'Założenia i wyniki'!$E$9))/100)</f>
        <v>2.878843018867925E-2</v>
      </c>
      <c r="C7890">
        <f>'Założenia i wyniki'!$E$8*Znorm.Profile!C7890*(1+'Założenia i wyniki'!$E$10/100)^24</f>
        <v>0.48644749999999998</v>
      </c>
      <c r="D7890">
        <f t="shared" si="369"/>
        <v>2.878843018867925E-2</v>
      </c>
      <c r="E7890">
        <f t="shared" si="370"/>
        <v>0</v>
      </c>
      <c r="F7890">
        <f t="shared" si="371"/>
        <v>0.45765906981132071</v>
      </c>
    </row>
    <row r="7891" spans="1:6" x14ac:dyDescent="0.25">
      <c r="A7891">
        <v>7882</v>
      </c>
      <c r="B7891">
        <f>'Założenia i wyniki'!$E$6*Znorm.Profile!B7891*((100-(24*'Założenia i wyniki'!$E$9))/100)</f>
        <v>0.10680083018867925</v>
      </c>
      <c r="C7891">
        <f>'Założenia i wyniki'!$E$8*Znorm.Profile!C7891*(1+'Założenia i wyniki'!$E$10/100)^24</f>
        <v>0.47557965000000002</v>
      </c>
      <c r="D7891">
        <f t="shared" si="369"/>
        <v>0.10680083018867925</v>
      </c>
      <c r="E7891">
        <f t="shared" si="370"/>
        <v>0</v>
      </c>
      <c r="F7891">
        <f t="shared" si="371"/>
        <v>0.36877881981132077</v>
      </c>
    </row>
    <row r="7892" spans="1:6" x14ac:dyDescent="0.25">
      <c r="A7892">
        <v>7883</v>
      </c>
      <c r="B7892">
        <f>'Założenia i wyniki'!$E$6*Znorm.Profile!B7892*((100-(24*'Założenia i wyniki'!$E$9))/100)</f>
        <v>0.11953064150943396</v>
      </c>
      <c r="C7892">
        <f>'Założenia i wyniki'!$E$8*Znorm.Profile!C7892*(1+'Założenia i wyniki'!$E$10/100)^24</f>
        <v>0.46406010000000003</v>
      </c>
      <c r="D7892">
        <f t="shared" si="369"/>
        <v>0.11953064150943396</v>
      </c>
      <c r="E7892">
        <f t="shared" si="370"/>
        <v>0</v>
      </c>
      <c r="F7892">
        <f t="shared" si="371"/>
        <v>0.34452945849056604</v>
      </c>
    </row>
    <row r="7893" spans="1:6" x14ac:dyDescent="0.25">
      <c r="A7893">
        <v>7884</v>
      </c>
      <c r="B7893">
        <f>'Założenia i wyniki'!$E$6*Znorm.Profile!B7893*((100-(24*'Założenia i wyniki'!$E$9))/100)</f>
        <v>0.13130762264150941</v>
      </c>
      <c r="C7893">
        <f>'Założenia i wyniki'!$E$8*Znorm.Profile!C7893*(1+'Założenia i wyniki'!$E$10/100)^24</f>
        <v>0.44803359999999998</v>
      </c>
      <c r="D7893">
        <f t="shared" si="369"/>
        <v>0.13130762264150941</v>
      </c>
      <c r="E7893">
        <f t="shared" si="370"/>
        <v>0</v>
      </c>
      <c r="F7893">
        <f t="shared" si="371"/>
        <v>0.31672597735849056</v>
      </c>
    </row>
    <row r="7894" spans="1:6" x14ac:dyDescent="0.25">
      <c r="A7894">
        <v>7885</v>
      </c>
      <c r="B7894">
        <f>'Założenia i wyniki'!$E$6*Znorm.Profile!B7894*((100-(24*'Założenia i wyniki'!$E$9))/100)</f>
        <v>0.13700935849056603</v>
      </c>
      <c r="C7894">
        <f>'Założenia i wyniki'!$E$8*Znorm.Profile!C7894*(1+'Założenia i wyniki'!$E$10/100)^24</f>
        <v>0.45342780000000005</v>
      </c>
      <c r="D7894">
        <f t="shared" si="369"/>
        <v>0.13700935849056603</v>
      </c>
      <c r="E7894">
        <f t="shared" si="370"/>
        <v>0</v>
      </c>
      <c r="F7894">
        <f t="shared" si="371"/>
        <v>0.31641844150943399</v>
      </c>
    </row>
    <row r="7895" spans="1:6" x14ac:dyDescent="0.25">
      <c r="A7895">
        <v>7886</v>
      </c>
      <c r="B7895">
        <f>'Założenia i wyniki'!$E$6*Znorm.Profile!B7895*((100-(24*'Założenia i wyniki'!$E$9))/100)</f>
        <v>8.4092981132075473E-2</v>
      </c>
      <c r="C7895">
        <f>'Założenia i wyniki'!$E$8*Znorm.Profile!C7895*(1+'Założenia i wyniki'!$E$10/100)^24</f>
        <v>0.46684295000000003</v>
      </c>
      <c r="D7895">
        <f t="shared" si="369"/>
        <v>8.4092981132075473E-2</v>
      </c>
      <c r="E7895">
        <f t="shared" si="370"/>
        <v>0</v>
      </c>
      <c r="F7895">
        <f t="shared" si="371"/>
        <v>0.38274996886792456</v>
      </c>
    </row>
    <row r="7896" spans="1:6" x14ac:dyDescent="0.25">
      <c r="A7896">
        <v>7887</v>
      </c>
      <c r="B7896">
        <f>'Założenia i wyniki'!$E$6*Znorm.Profile!B7896*((100-(24*'Założenia i wyniki'!$E$9))/100)</f>
        <v>1.6403924528301885E-2</v>
      </c>
      <c r="C7896">
        <f>'Założenia i wyniki'!$E$8*Znorm.Profile!C7896*(1+'Założenia i wyniki'!$E$10/100)^24</f>
        <v>0.48262129999999998</v>
      </c>
      <c r="D7896">
        <f t="shared" si="369"/>
        <v>1.6403924528301885E-2</v>
      </c>
      <c r="E7896">
        <f t="shared" si="370"/>
        <v>0</v>
      </c>
      <c r="F7896">
        <f t="shared" si="371"/>
        <v>0.46621737547169811</v>
      </c>
    </row>
    <row r="7897" spans="1:6" x14ac:dyDescent="0.25">
      <c r="A7897">
        <v>7888</v>
      </c>
      <c r="B7897">
        <f>'Założenia i wyniki'!$E$6*Znorm.Profile!B7897*((100-(24*'Założenia i wyniki'!$E$9))/100)</f>
        <v>0</v>
      </c>
      <c r="C7897">
        <f>'Założenia i wyniki'!$E$8*Znorm.Profile!C7897*(1+'Założenia i wyniki'!$E$10/100)^24</f>
        <v>0.53941230000000007</v>
      </c>
      <c r="D7897">
        <f t="shared" si="369"/>
        <v>0</v>
      </c>
      <c r="E7897">
        <f t="shared" si="370"/>
        <v>0</v>
      </c>
      <c r="F7897">
        <f t="shared" si="371"/>
        <v>0.53941230000000007</v>
      </c>
    </row>
    <row r="7898" spans="1:6" x14ac:dyDescent="0.25">
      <c r="A7898">
        <v>7889</v>
      </c>
      <c r="B7898">
        <f>'Założenia i wyniki'!$E$6*Znorm.Profile!B7898*((100-(24*'Założenia i wyniki'!$E$9))/100)</f>
        <v>0</v>
      </c>
      <c r="C7898">
        <f>'Założenia i wyniki'!$E$8*Znorm.Profile!C7898*(1+'Założenia i wyniki'!$E$10/100)^24</f>
        <v>0.61230854999999995</v>
      </c>
      <c r="D7898">
        <f t="shared" si="369"/>
        <v>0</v>
      </c>
      <c r="E7898">
        <f t="shared" si="370"/>
        <v>0</v>
      </c>
      <c r="F7898">
        <f t="shared" si="371"/>
        <v>0.61230854999999995</v>
      </c>
    </row>
    <row r="7899" spans="1:6" x14ac:dyDescent="0.25">
      <c r="A7899">
        <v>7890</v>
      </c>
      <c r="B7899">
        <f>'Założenia i wyniki'!$E$6*Znorm.Profile!B7899*((100-(24*'Założenia i wyniki'!$E$9))/100)</f>
        <v>0</v>
      </c>
      <c r="C7899">
        <f>'Założenia i wyniki'!$E$8*Znorm.Profile!C7899*(1+'Założenia i wyniki'!$E$10/100)^24</f>
        <v>0.6415839499999999</v>
      </c>
      <c r="D7899">
        <f t="shared" si="369"/>
        <v>0</v>
      </c>
      <c r="E7899">
        <f t="shared" si="370"/>
        <v>0</v>
      </c>
      <c r="F7899">
        <f t="shared" si="371"/>
        <v>0.6415839499999999</v>
      </c>
    </row>
    <row r="7900" spans="1:6" x14ac:dyDescent="0.25">
      <c r="A7900">
        <v>7891</v>
      </c>
      <c r="B7900">
        <f>'Założenia i wyniki'!$E$6*Znorm.Profile!B7900*((100-(24*'Założenia i wyniki'!$E$9))/100)</f>
        <v>0</v>
      </c>
      <c r="C7900">
        <f>'Założenia i wyniki'!$E$8*Znorm.Profile!C7900*(1+'Założenia i wyniki'!$E$10/100)^24</f>
        <v>0.65018765000000001</v>
      </c>
      <c r="D7900">
        <f t="shared" si="369"/>
        <v>0</v>
      </c>
      <c r="E7900">
        <f t="shared" si="370"/>
        <v>0</v>
      </c>
      <c r="F7900">
        <f t="shared" si="371"/>
        <v>0.65018765000000001</v>
      </c>
    </row>
    <row r="7901" spans="1:6" x14ac:dyDescent="0.25">
      <c r="A7901">
        <v>7892</v>
      </c>
      <c r="B7901">
        <f>'Założenia i wyniki'!$E$6*Znorm.Profile!B7901*((100-(24*'Założenia i wyniki'!$E$9))/100)</f>
        <v>0</v>
      </c>
      <c r="C7901">
        <f>'Założenia i wyniki'!$E$8*Znorm.Profile!C7901*(1+'Założenia i wyniki'!$E$10/100)^24</f>
        <v>0.64909355000000013</v>
      </c>
      <c r="D7901">
        <f t="shared" si="369"/>
        <v>0</v>
      </c>
      <c r="E7901">
        <f t="shared" si="370"/>
        <v>0</v>
      </c>
      <c r="F7901">
        <f t="shared" si="371"/>
        <v>0.64909355000000013</v>
      </c>
    </row>
    <row r="7902" spans="1:6" x14ac:dyDescent="0.25">
      <c r="A7902">
        <v>7893</v>
      </c>
      <c r="B7902">
        <f>'Założenia i wyniki'!$E$6*Znorm.Profile!B7902*((100-(24*'Założenia i wyniki'!$E$9))/100)</f>
        <v>0</v>
      </c>
      <c r="C7902">
        <f>'Założenia i wyniki'!$E$8*Znorm.Profile!C7902*(1+'Założenia i wyniki'!$E$10/100)^24</f>
        <v>0.61229665</v>
      </c>
      <c r="D7902">
        <f t="shared" si="369"/>
        <v>0</v>
      </c>
      <c r="E7902">
        <f t="shared" si="370"/>
        <v>0</v>
      </c>
      <c r="F7902">
        <f t="shared" si="371"/>
        <v>0.61229665</v>
      </c>
    </row>
    <row r="7903" spans="1:6" x14ac:dyDescent="0.25">
      <c r="A7903">
        <v>7894</v>
      </c>
      <c r="B7903">
        <f>'Założenia i wyniki'!$E$6*Znorm.Profile!B7903*((100-(24*'Założenia i wyniki'!$E$9))/100)</f>
        <v>0</v>
      </c>
      <c r="C7903">
        <f>'Założenia i wyniki'!$E$8*Znorm.Profile!C7903*(1+'Założenia i wyniki'!$E$10/100)^24</f>
        <v>0.54401340000000009</v>
      </c>
      <c r="D7903">
        <f t="shared" si="369"/>
        <v>0</v>
      </c>
      <c r="E7903">
        <f t="shared" si="370"/>
        <v>0</v>
      </c>
      <c r="F7903">
        <f t="shared" si="371"/>
        <v>0.54401340000000009</v>
      </c>
    </row>
    <row r="7904" spans="1:6" x14ac:dyDescent="0.25">
      <c r="A7904">
        <v>7895</v>
      </c>
      <c r="B7904">
        <f>'Założenia i wyniki'!$E$6*Znorm.Profile!B7904*((100-(24*'Założenia i wyniki'!$E$9))/100)</f>
        <v>0</v>
      </c>
      <c r="C7904">
        <f>'Założenia i wyniki'!$E$8*Znorm.Profile!C7904*(1+'Założenia i wyniki'!$E$10/100)^24</f>
        <v>0.4522371</v>
      </c>
      <c r="D7904">
        <f t="shared" si="369"/>
        <v>0</v>
      </c>
      <c r="E7904">
        <f t="shared" si="370"/>
        <v>0</v>
      </c>
      <c r="F7904">
        <f t="shared" si="371"/>
        <v>0.4522371</v>
      </c>
    </row>
    <row r="7905" spans="1:6" x14ac:dyDescent="0.25">
      <c r="A7905">
        <v>7896</v>
      </c>
      <c r="B7905">
        <f>'Założenia i wyniki'!$E$6*Znorm.Profile!B7905*((100-(24*'Założenia i wyniki'!$E$9))/100)</f>
        <v>0</v>
      </c>
      <c r="C7905">
        <f>'Założenia i wyniki'!$E$8*Znorm.Profile!C7905*(1+'Założenia i wyniki'!$E$10/100)^24</f>
        <v>0.3595508</v>
      </c>
      <c r="D7905">
        <f t="shared" si="369"/>
        <v>0</v>
      </c>
      <c r="E7905">
        <f t="shared" si="370"/>
        <v>0</v>
      </c>
      <c r="F7905">
        <f t="shared" si="371"/>
        <v>0.3595508</v>
      </c>
    </row>
    <row r="7906" spans="1:6" x14ac:dyDescent="0.25">
      <c r="A7906">
        <v>7897</v>
      </c>
      <c r="B7906">
        <f>'Założenia i wyniki'!$E$6*Znorm.Profile!B7906*((100-(24*'Założenia i wyniki'!$E$9))/100)</f>
        <v>0</v>
      </c>
      <c r="C7906">
        <f>'Założenia i wyniki'!$E$8*Znorm.Profile!C7906*(1+'Założenia i wyniki'!$E$10/100)^24</f>
        <v>0.27483609999999997</v>
      </c>
      <c r="D7906">
        <f t="shared" si="369"/>
        <v>0</v>
      </c>
      <c r="E7906">
        <f t="shared" si="370"/>
        <v>0</v>
      </c>
      <c r="F7906">
        <f t="shared" si="371"/>
        <v>0.27483609999999997</v>
      </c>
    </row>
    <row r="7907" spans="1:6" x14ac:dyDescent="0.25">
      <c r="A7907">
        <v>7898</v>
      </c>
      <c r="B7907">
        <f>'Założenia i wyniki'!$E$6*Znorm.Profile!B7907*((100-(24*'Założenia i wyniki'!$E$9))/100)</f>
        <v>0</v>
      </c>
      <c r="C7907">
        <f>'Założenia i wyniki'!$E$8*Znorm.Profile!C7907*(1+'Założenia i wyniki'!$E$10/100)^24</f>
        <v>0.23884910000000001</v>
      </c>
      <c r="D7907">
        <f t="shared" si="369"/>
        <v>0</v>
      </c>
      <c r="E7907">
        <f t="shared" si="370"/>
        <v>0</v>
      </c>
      <c r="F7907">
        <f t="shared" si="371"/>
        <v>0.23884910000000001</v>
      </c>
    </row>
    <row r="7908" spans="1:6" x14ac:dyDescent="0.25">
      <c r="A7908">
        <v>7899</v>
      </c>
      <c r="B7908">
        <f>'Założenia i wyniki'!$E$6*Znorm.Profile!B7908*((100-(24*'Założenia i wyniki'!$E$9))/100)</f>
        <v>0</v>
      </c>
      <c r="C7908">
        <f>'Założenia i wyniki'!$E$8*Znorm.Profile!C7908*(1+'Założenia i wyniki'!$E$10/100)^24</f>
        <v>0.22447005</v>
      </c>
      <c r="D7908">
        <f t="shared" si="369"/>
        <v>0</v>
      </c>
      <c r="E7908">
        <f t="shared" si="370"/>
        <v>0</v>
      </c>
      <c r="F7908">
        <f t="shared" si="371"/>
        <v>0.22447005</v>
      </c>
    </row>
    <row r="7909" spans="1:6" x14ac:dyDescent="0.25">
      <c r="A7909">
        <v>7900</v>
      </c>
      <c r="B7909">
        <f>'Założenia i wyniki'!$E$6*Znorm.Profile!B7909*((100-(24*'Założenia i wyniki'!$E$9))/100)</f>
        <v>0</v>
      </c>
      <c r="C7909">
        <f>'Założenia i wyniki'!$E$8*Znorm.Profile!C7909*(1+'Założenia i wyniki'!$E$10/100)^24</f>
        <v>0.22753920000000002</v>
      </c>
      <c r="D7909">
        <f t="shared" si="369"/>
        <v>0</v>
      </c>
      <c r="E7909">
        <f t="shared" si="370"/>
        <v>0</v>
      </c>
      <c r="F7909">
        <f t="shared" si="371"/>
        <v>0.22753920000000002</v>
      </c>
    </row>
    <row r="7910" spans="1:6" x14ac:dyDescent="0.25">
      <c r="A7910">
        <v>7901</v>
      </c>
      <c r="B7910">
        <f>'Założenia i wyniki'!$E$6*Znorm.Profile!B7910*((100-(24*'Założenia i wyniki'!$E$9))/100)</f>
        <v>0</v>
      </c>
      <c r="C7910">
        <f>'Założenia i wyniki'!$E$8*Znorm.Profile!C7910*(1+'Założenia i wyniki'!$E$10/100)^24</f>
        <v>0.25585595</v>
      </c>
      <c r="D7910">
        <f t="shared" si="369"/>
        <v>0</v>
      </c>
      <c r="E7910">
        <f t="shared" si="370"/>
        <v>0</v>
      </c>
      <c r="F7910">
        <f t="shared" si="371"/>
        <v>0.25585595</v>
      </c>
    </row>
    <row r="7911" spans="1:6" x14ac:dyDescent="0.25">
      <c r="A7911">
        <v>7902</v>
      </c>
      <c r="B7911">
        <f>'Założenia i wyniki'!$E$6*Znorm.Profile!B7911*((100-(24*'Założenia i wyniki'!$E$9))/100)</f>
        <v>0</v>
      </c>
      <c r="C7911">
        <f>'Założenia i wyniki'!$E$8*Znorm.Profile!C7911*(1+'Założenia i wyniki'!$E$10/100)^24</f>
        <v>0.32089925000000002</v>
      </c>
      <c r="D7911">
        <f t="shared" si="369"/>
        <v>0</v>
      </c>
      <c r="E7911">
        <f t="shared" si="370"/>
        <v>0</v>
      </c>
      <c r="F7911">
        <f t="shared" si="371"/>
        <v>0.32089925000000002</v>
      </c>
    </row>
    <row r="7912" spans="1:6" x14ac:dyDescent="0.25">
      <c r="A7912">
        <v>7903</v>
      </c>
      <c r="B7912">
        <f>'Założenia i wyniki'!$E$6*Znorm.Profile!B7912*((100-(24*'Założenia i wyniki'!$E$9))/100)</f>
        <v>0</v>
      </c>
      <c r="C7912">
        <f>'Założenia i wyniki'!$E$8*Znorm.Profile!C7912*(1+'Założenia i wyniki'!$E$10/100)^24</f>
        <v>0.41468559999999999</v>
      </c>
      <c r="D7912">
        <f t="shared" si="369"/>
        <v>0</v>
      </c>
      <c r="E7912">
        <f t="shared" si="370"/>
        <v>0</v>
      </c>
      <c r="F7912">
        <f t="shared" si="371"/>
        <v>0.41468559999999999</v>
      </c>
    </row>
    <row r="7913" spans="1:6" x14ac:dyDescent="0.25">
      <c r="A7913">
        <v>7904</v>
      </c>
      <c r="B7913">
        <f>'Założenia i wyniki'!$E$6*Znorm.Profile!B7913*((100-(24*'Założenia i wyniki'!$E$9))/100)</f>
        <v>0</v>
      </c>
      <c r="C7913">
        <f>'Założenia i wyniki'!$E$8*Znorm.Profile!C7913*(1+'Założenia i wyniki'!$E$10/100)^24</f>
        <v>0.48722204999999991</v>
      </c>
      <c r="D7913">
        <f t="shared" si="369"/>
        <v>0</v>
      </c>
      <c r="E7913">
        <f t="shared" si="370"/>
        <v>0</v>
      </c>
      <c r="F7913">
        <f t="shared" si="371"/>
        <v>0.48722204999999991</v>
      </c>
    </row>
    <row r="7914" spans="1:6" x14ac:dyDescent="0.25">
      <c r="A7914">
        <v>7905</v>
      </c>
      <c r="B7914">
        <f>'Założenia i wyniki'!$E$6*Znorm.Profile!B7914*((100-(24*'Założenia i wyniki'!$E$9))/100)</f>
        <v>0</v>
      </c>
      <c r="C7914">
        <f>'Założenia i wyniki'!$E$8*Znorm.Profile!C7914*(1+'Założenia i wyniki'!$E$10/100)^24</f>
        <v>0.48796125000000001</v>
      </c>
      <c r="D7914">
        <f t="shared" si="369"/>
        <v>0</v>
      </c>
      <c r="E7914">
        <f t="shared" si="370"/>
        <v>0</v>
      </c>
      <c r="F7914">
        <f t="shared" si="371"/>
        <v>0.48796125000000001</v>
      </c>
    </row>
    <row r="7915" spans="1:6" x14ac:dyDescent="0.25">
      <c r="A7915">
        <v>7906</v>
      </c>
      <c r="B7915">
        <f>'Założenia i wyniki'!$E$6*Znorm.Profile!B7915*((100-(24*'Założenia i wyniki'!$E$9))/100)</f>
        <v>0</v>
      </c>
      <c r="C7915">
        <f>'Założenia i wyniki'!$E$8*Znorm.Profile!C7915*(1+'Założenia i wyniki'!$E$10/100)^24</f>
        <v>0.48424529999999999</v>
      </c>
      <c r="D7915">
        <f t="shared" si="369"/>
        <v>0</v>
      </c>
      <c r="E7915">
        <f t="shared" si="370"/>
        <v>0</v>
      </c>
      <c r="F7915">
        <f t="shared" si="371"/>
        <v>0.48424529999999999</v>
      </c>
    </row>
    <row r="7916" spans="1:6" x14ac:dyDescent="0.25">
      <c r="A7916">
        <v>7907</v>
      </c>
      <c r="B7916">
        <f>'Założenia i wyniki'!$E$6*Znorm.Profile!B7916*((100-(24*'Założenia i wyniki'!$E$9))/100)</f>
        <v>0</v>
      </c>
      <c r="C7916">
        <f>'Założenia i wyniki'!$E$8*Znorm.Profile!C7916*(1+'Założenia i wyniki'!$E$10/100)^24</f>
        <v>0.47799219999999998</v>
      </c>
      <c r="D7916">
        <f t="shared" si="369"/>
        <v>0</v>
      </c>
      <c r="E7916">
        <f t="shared" si="370"/>
        <v>0</v>
      </c>
      <c r="F7916">
        <f t="shared" si="371"/>
        <v>0.47799219999999998</v>
      </c>
    </row>
    <row r="7917" spans="1:6" x14ac:dyDescent="0.25">
      <c r="A7917">
        <v>7908</v>
      </c>
      <c r="B7917">
        <f>'Założenia i wyniki'!$E$6*Znorm.Profile!B7917*((100-(24*'Założenia i wyniki'!$E$9))/100)</f>
        <v>0</v>
      </c>
      <c r="C7917">
        <f>'Założenia i wyniki'!$E$8*Znorm.Profile!C7917*(1+'Założenia i wyniki'!$E$10/100)^24</f>
        <v>0.48420190000000002</v>
      </c>
      <c r="D7917">
        <f t="shared" si="369"/>
        <v>0</v>
      </c>
      <c r="E7917">
        <f t="shared" si="370"/>
        <v>0</v>
      </c>
      <c r="F7917">
        <f t="shared" si="371"/>
        <v>0.48420190000000002</v>
      </c>
    </row>
    <row r="7918" spans="1:6" x14ac:dyDescent="0.25">
      <c r="A7918">
        <v>7909</v>
      </c>
      <c r="B7918">
        <f>'Założenia i wyniki'!$E$6*Znorm.Profile!B7918*((100-(24*'Założenia i wyniki'!$E$9))/100)</f>
        <v>0</v>
      </c>
      <c r="C7918">
        <f>'Założenia i wyniki'!$E$8*Znorm.Profile!C7918*(1+'Założenia i wyniki'!$E$10/100)^24</f>
        <v>0.47092115000000001</v>
      </c>
      <c r="D7918">
        <f t="shared" si="369"/>
        <v>0</v>
      </c>
      <c r="E7918">
        <f t="shared" si="370"/>
        <v>0</v>
      </c>
      <c r="F7918">
        <f t="shared" si="371"/>
        <v>0.47092115000000001</v>
      </c>
    </row>
    <row r="7919" spans="1:6" x14ac:dyDescent="0.25">
      <c r="A7919">
        <v>7910</v>
      </c>
      <c r="B7919">
        <f>'Założenia i wyniki'!$E$6*Znorm.Profile!B7919*((100-(24*'Założenia i wyniki'!$E$9))/100)</f>
        <v>0</v>
      </c>
      <c r="C7919">
        <f>'Założenia i wyniki'!$E$8*Znorm.Profile!C7919*(1+'Założenia i wyniki'!$E$10/100)^24</f>
        <v>0.48383929999999997</v>
      </c>
      <c r="D7919">
        <f t="shared" si="369"/>
        <v>0</v>
      </c>
      <c r="E7919">
        <f t="shared" si="370"/>
        <v>0</v>
      </c>
      <c r="F7919">
        <f t="shared" si="371"/>
        <v>0.48383929999999997</v>
      </c>
    </row>
    <row r="7920" spans="1:6" x14ac:dyDescent="0.25">
      <c r="A7920">
        <v>7911</v>
      </c>
      <c r="B7920">
        <f>'Założenia i wyniki'!$E$6*Znorm.Profile!B7920*((100-(24*'Założenia i wyniki'!$E$9))/100)</f>
        <v>0</v>
      </c>
      <c r="C7920">
        <f>'Założenia i wyniki'!$E$8*Znorm.Profile!C7920*(1+'Założenia i wyniki'!$E$10/100)^24</f>
        <v>0.50506224999999993</v>
      </c>
      <c r="D7920">
        <f t="shared" si="369"/>
        <v>0</v>
      </c>
      <c r="E7920">
        <f t="shared" si="370"/>
        <v>0</v>
      </c>
      <c r="F7920">
        <f t="shared" si="371"/>
        <v>0.50506224999999993</v>
      </c>
    </row>
    <row r="7921" spans="1:6" x14ac:dyDescent="0.25">
      <c r="A7921">
        <v>7912</v>
      </c>
      <c r="B7921">
        <f>'Założenia i wyniki'!$E$6*Znorm.Profile!B7921*((100-(24*'Założenia i wyniki'!$E$9))/100)</f>
        <v>0</v>
      </c>
      <c r="C7921">
        <f>'Założenia i wyniki'!$E$8*Znorm.Profile!C7921*(1+'Założenia i wyniki'!$E$10/100)^24</f>
        <v>0.56624504999999992</v>
      </c>
      <c r="D7921">
        <f t="shared" si="369"/>
        <v>0</v>
      </c>
      <c r="E7921">
        <f t="shared" si="370"/>
        <v>0</v>
      </c>
      <c r="F7921">
        <f t="shared" si="371"/>
        <v>0.56624504999999992</v>
      </c>
    </row>
    <row r="7922" spans="1:6" x14ac:dyDescent="0.25">
      <c r="A7922">
        <v>7913</v>
      </c>
      <c r="B7922">
        <f>'Założenia i wyniki'!$E$6*Znorm.Profile!B7922*((100-(24*'Założenia i wyniki'!$E$9))/100)</f>
        <v>0</v>
      </c>
      <c r="C7922">
        <f>'Założenia i wyniki'!$E$8*Znorm.Profile!C7922*(1+'Założenia i wyniki'!$E$10/100)^24</f>
        <v>0.62370349999999997</v>
      </c>
      <c r="D7922">
        <f t="shared" si="369"/>
        <v>0</v>
      </c>
      <c r="E7922">
        <f t="shared" si="370"/>
        <v>0</v>
      </c>
      <c r="F7922">
        <f t="shared" si="371"/>
        <v>0.62370349999999997</v>
      </c>
    </row>
    <row r="7923" spans="1:6" x14ac:dyDescent="0.25">
      <c r="A7923">
        <v>7914</v>
      </c>
      <c r="B7923">
        <f>'Założenia i wyniki'!$E$6*Znorm.Profile!B7923*((100-(24*'Założenia i wyniki'!$E$9))/100)</f>
        <v>0</v>
      </c>
      <c r="C7923">
        <f>'Założenia i wyniki'!$E$8*Znorm.Profile!C7923*(1+'Założenia i wyniki'!$E$10/100)^24</f>
        <v>0.64772540000000001</v>
      </c>
      <c r="D7923">
        <f t="shared" si="369"/>
        <v>0</v>
      </c>
      <c r="E7923">
        <f t="shared" si="370"/>
        <v>0</v>
      </c>
      <c r="F7923">
        <f t="shared" si="371"/>
        <v>0.64772540000000001</v>
      </c>
    </row>
    <row r="7924" spans="1:6" x14ac:dyDescent="0.25">
      <c r="A7924">
        <v>7915</v>
      </c>
      <c r="B7924">
        <f>'Założenia i wyniki'!$E$6*Znorm.Profile!B7924*((100-(24*'Założenia i wyniki'!$E$9))/100)</f>
        <v>0</v>
      </c>
      <c r="C7924">
        <f>'Założenia i wyniki'!$E$8*Znorm.Profile!C7924*(1+'Założenia i wyniki'!$E$10/100)^24</f>
        <v>0.65499350000000001</v>
      </c>
      <c r="D7924">
        <f t="shared" si="369"/>
        <v>0</v>
      </c>
      <c r="E7924">
        <f t="shared" si="370"/>
        <v>0</v>
      </c>
      <c r="F7924">
        <f t="shared" si="371"/>
        <v>0.65499350000000001</v>
      </c>
    </row>
    <row r="7925" spans="1:6" x14ac:dyDescent="0.25">
      <c r="A7925">
        <v>7916</v>
      </c>
      <c r="B7925">
        <f>'Założenia i wyniki'!$E$6*Znorm.Profile!B7925*((100-(24*'Założenia i wyniki'!$E$9))/100)</f>
        <v>0</v>
      </c>
      <c r="C7925">
        <f>'Założenia i wyniki'!$E$8*Znorm.Profile!C7925*(1+'Założenia i wyniki'!$E$10/100)^24</f>
        <v>0.64167390000000002</v>
      </c>
      <c r="D7925">
        <f t="shared" si="369"/>
        <v>0</v>
      </c>
      <c r="E7925">
        <f t="shared" si="370"/>
        <v>0</v>
      </c>
      <c r="F7925">
        <f t="shared" si="371"/>
        <v>0.64167390000000002</v>
      </c>
    </row>
    <row r="7926" spans="1:6" x14ac:dyDescent="0.25">
      <c r="A7926">
        <v>7917</v>
      </c>
      <c r="B7926">
        <f>'Założenia i wyniki'!$E$6*Znorm.Profile!B7926*((100-(24*'Założenia i wyniki'!$E$9))/100)</f>
        <v>0</v>
      </c>
      <c r="C7926">
        <f>'Założenia i wyniki'!$E$8*Znorm.Profile!C7926*(1+'Założenia i wyniki'!$E$10/100)^24</f>
        <v>0.61116230000000005</v>
      </c>
      <c r="D7926">
        <f t="shared" si="369"/>
        <v>0</v>
      </c>
      <c r="E7926">
        <f t="shared" si="370"/>
        <v>0</v>
      </c>
      <c r="F7926">
        <f t="shared" si="371"/>
        <v>0.61116230000000005</v>
      </c>
    </row>
    <row r="7927" spans="1:6" x14ac:dyDescent="0.25">
      <c r="A7927">
        <v>7918</v>
      </c>
      <c r="B7927">
        <f>'Założenia i wyniki'!$E$6*Znorm.Profile!B7927*((100-(24*'Założenia i wyniki'!$E$9))/100)</f>
        <v>0</v>
      </c>
      <c r="C7927">
        <f>'Założenia i wyniki'!$E$8*Znorm.Profile!C7927*(1+'Założenia i wyniki'!$E$10/100)^24</f>
        <v>0.54860224999999996</v>
      </c>
      <c r="D7927">
        <f t="shared" si="369"/>
        <v>0</v>
      </c>
      <c r="E7927">
        <f t="shared" si="370"/>
        <v>0</v>
      </c>
      <c r="F7927">
        <f t="shared" si="371"/>
        <v>0.54860224999999996</v>
      </c>
    </row>
    <row r="7928" spans="1:6" x14ac:dyDescent="0.25">
      <c r="A7928">
        <v>7919</v>
      </c>
      <c r="B7928">
        <f>'Założenia i wyniki'!$E$6*Znorm.Profile!B7928*((100-(24*'Założenia i wyniki'!$E$9))/100)</f>
        <v>0</v>
      </c>
      <c r="C7928">
        <f>'Założenia i wyniki'!$E$8*Znorm.Profile!C7928*(1+'Założenia i wyniki'!$E$10/100)^24</f>
        <v>0.44705115000000001</v>
      </c>
      <c r="D7928">
        <f t="shared" si="369"/>
        <v>0</v>
      </c>
      <c r="E7928">
        <f t="shared" si="370"/>
        <v>0</v>
      </c>
      <c r="F7928">
        <f t="shared" si="371"/>
        <v>0.44705115000000001</v>
      </c>
    </row>
    <row r="7929" spans="1:6" x14ac:dyDescent="0.25">
      <c r="A7929">
        <v>7920</v>
      </c>
      <c r="B7929">
        <f>'Założenia i wyniki'!$E$6*Znorm.Profile!B7929*((100-(24*'Założenia i wyniki'!$E$9))/100)</f>
        <v>0</v>
      </c>
      <c r="C7929">
        <f>'Założenia i wyniki'!$E$8*Znorm.Profile!C7929*(1+'Założenia i wyniki'!$E$10/100)^24</f>
        <v>0.3590699</v>
      </c>
      <c r="D7929">
        <f t="shared" si="369"/>
        <v>0</v>
      </c>
      <c r="E7929">
        <f t="shared" si="370"/>
        <v>0</v>
      </c>
      <c r="F7929">
        <f t="shared" si="371"/>
        <v>0.3590699</v>
      </c>
    </row>
    <row r="7930" spans="1:6" x14ac:dyDescent="0.25">
      <c r="A7930">
        <v>7921</v>
      </c>
      <c r="B7930">
        <f>'Założenia i wyniki'!$E$6*Znorm.Profile!B7930*((100-(24*'Założenia i wyniki'!$E$9))/100)</f>
        <v>0</v>
      </c>
      <c r="C7930">
        <f>'Założenia i wyniki'!$E$8*Znorm.Profile!C7930*(1+'Założenia i wyniki'!$E$10/100)^24</f>
        <v>0.2775668</v>
      </c>
      <c r="D7930">
        <f t="shared" si="369"/>
        <v>0</v>
      </c>
      <c r="E7930">
        <f t="shared" si="370"/>
        <v>0</v>
      </c>
      <c r="F7930">
        <f t="shared" si="371"/>
        <v>0.2775668</v>
      </c>
    </row>
    <row r="7931" spans="1:6" x14ac:dyDescent="0.25">
      <c r="A7931">
        <v>7922</v>
      </c>
      <c r="B7931">
        <f>'Założenia i wyniki'!$E$6*Znorm.Profile!B7931*((100-(24*'Założenia i wyniki'!$E$9))/100)</f>
        <v>0</v>
      </c>
      <c r="C7931">
        <f>'Założenia i wyniki'!$E$8*Znorm.Profile!C7931*(1+'Założenia i wyniki'!$E$10/100)^24</f>
        <v>0.24197949999999999</v>
      </c>
      <c r="D7931">
        <f t="shared" si="369"/>
        <v>0</v>
      </c>
      <c r="E7931">
        <f t="shared" si="370"/>
        <v>0</v>
      </c>
      <c r="F7931">
        <f t="shared" si="371"/>
        <v>0.24197949999999999</v>
      </c>
    </row>
    <row r="7932" spans="1:6" x14ac:dyDescent="0.25">
      <c r="A7932">
        <v>7923</v>
      </c>
      <c r="B7932">
        <f>'Założenia i wyniki'!$E$6*Znorm.Profile!B7932*((100-(24*'Założenia i wyniki'!$E$9))/100)</f>
        <v>0</v>
      </c>
      <c r="C7932">
        <f>'Założenia i wyniki'!$E$8*Znorm.Profile!C7932*(1+'Założenia i wyniki'!$E$10/100)^24</f>
        <v>0.22859654999999998</v>
      </c>
      <c r="D7932">
        <f t="shared" si="369"/>
        <v>0</v>
      </c>
      <c r="E7932">
        <f t="shared" si="370"/>
        <v>0</v>
      </c>
      <c r="F7932">
        <f t="shared" si="371"/>
        <v>0.22859654999999998</v>
      </c>
    </row>
    <row r="7933" spans="1:6" x14ac:dyDescent="0.25">
      <c r="A7933">
        <v>7924</v>
      </c>
      <c r="B7933">
        <f>'Założenia i wyniki'!$E$6*Znorm.Profile!B7933*((100-(24*'Założenia i wyniki'!$E$9))/100)</f>
        <v>0</v>
      </c>
      <c r="C7933">
        <f>'Założenia i wyniki'!$E$8*Znorm.Profile!C7933*(1+'Założenia i wyniki'!$E$10/100)^24</f>
        <v>0.23459729999999998</v>
      </c>
      <c r="D7933">
        <f t="shared" si="369"/>
        <v>0</v>
      </c>
      <c r="E7933">
        <f t="shared" si="370"/>
        <v>0</v>
      </c>
      <c r="F7933">
        <f t="shared" si="371"/>
        <v>0.23459729999999998</v>
      </c>
    </row>
    <row r="7934" spans="1:6" x14ac:dyDescent="0.25">
      <c r="A7934">
        <v>7925</v>
      </c>
      <c r="B7934">
        <f>'Założenia i wyniki'!$E$6*Znorm.Profile!B7934*((100-(24*'Założenia i wyniki'!$E$9))/100)</f>
        <v>0</v>
      </c>
      <c r="C7934">
        <f>'Założenia i wyniki'!$E$8*Znorm.Profile!C7934*(1+'Założenia i wyniki'!$E$10/100)^24</f>
        <v>0.26025020000000004</v>
      </c>
      <c r="D7934">
        <f t="shared" si="369"/>
        <v>0</v>
      </c>
      <c r="E7934">
        <f t="shared" si="370"/>
        <v>0</v>
      </c>
      <c r="F7934">
        <f t="shared" si="371"/>
        <v>0.26025020000000004</v>
      </c>
    </row>
    <row r="7935" spans="1:6" x14ac:dyDescent="0.25">
      <c r="A7935">
        <v>7926</v>
      </c>
      <c r="B7935">
        <f>'Założenia i wyniki'!$E$6*Znorm.Profile!B7935*((100-(24*'Założenia i wyniki'!$E$9))/100)</f>
        <v>0</v>
      </c>
      <c r="C7935">
        <f>'Założenia i wyniki'!$E$8*Znorm.Profile!C7935*(1+'Założenia i wyniki'!$E$10/100)^24</f>
        <v>0.31700899999999999</v>
      </c>
      <c r="D7935">
        <f t="shared" si="369"/>
        <v>0</v>
      </c>
      <c r="E7935">
        <f t="shared" si="370"/>
        <v>0</v>
      </c>
      <c r="F7935">
        <f t="shared" si="371"/>
        <v>0.31700899999999999</v>
      </c>
    </row>
    <row r="7936" spans="1:6" x14ac:dyDescent="0.25">
      <c r="A7936">
        <v>7927</v>
      </c>
      <c r="B7936">
        <f>'Założenia i wyniki'!$E$6*Znorm.Profile!B7936*((100-(24*'Założenia i wyniki'!$E$9))/100)</f>
        <v>0</v>
      </c>
      <c r="C7936">
        <f>'Założenia i wyniki'!$E$8*Znorm.Profile!C7936*(1+'Założenia i wyniki'!$E$10/100)^24</f>
        <v>0.41321734999999998</v>
      </c>
      <c r="D7936">
        <f t="shared" si="369"/>
        <v>0</v>
      </c>
      <c r="E7936">
        <f t="shared" si="370"/>
        <v>0</v>
      </c>
      <c r="F7936">
        <f t="shared" si="371"/>
        <v>0.41321734999999998</v>
      </c>
    </row>
    <row r="7937" spans="1:6" x14ac:dyDescent="0.25">
      <c r="A7937">
        <v>7928</v>
      </c>
      <c r="B7937">
        <f>'Założenia i wyniki'!$E$6*Znorm.Profile!B7937*((100-(24*'Założenia i wyniki'!$E$9))/100)</f>
        <v>0</v>
      </c>
      <c r="C7937">
        <f>'Założenia i wyniki'!$E$8*Znorm.Profile!C7937*(1+'Założenia i wyniki'!$E$10/100)^24</f>
        <v>0.48988799999999999</v>
      </c>
      <c r="D7937">
        <f t="shared" si="369"/>
        <v>0</v>
      </c>
      <c r="E7937">
        <f t="shared" si="370"/>
        <v>0</v>
      </c>
      <c r="F7937">
        <f t="shared" si="371"/>
        <v>0.48988799999999999</v>
      </c>
    </row>
    <row r="7938" spans="1:6" x14ac:dyDescent="0.25">
      <c r="A7938">
        <v>7929</v>
      </c>
      <c r="B7938">
        <f>'Założenia i wyniki'!$E$6*Znorm.Profile!B7938*((100-(24*'Założenia i wyniki'!$E$9))/100)</f>
        <v>2.0710716981132075E-2</v>
      </c>
      <c r="C7938">
        <f>'Założenia i wyniki'!$E$8*Znorm.Profile!C7938*(1+'Założenia i wyniki'!$E$10/100)^24</f>
        <v>0.48441120000000004</v>
      </c>
      <c r="D7938">
        <f t="shared" si="369"/>
        <v>2.0710716981132075E-2</v>
      </c>
      <c r="E7938">
        <f t="shared" si="370"/>
        <v>0</v>
      </c>
      <c r="F7938">
        <f t="shared" si="371"/>
        <v>0.46370048301886796</v>
      </c>
    </row>
    <row r="7939" spans="1:6" x14ac:dyDescent="0.25">
      <c r="A7939">
        <v>7930</v>
      </c>
      <c r="B7939">
        <f>'Założenia i wyniki'!$E$6*Znorm.Profile!B7939*((100-(24*'Założenia i wyniki'!$E$9))/100)</f>
        <v>8.024354716981133E-2</v>
      </c>
      <c r="C7939">
        <f>'Założenia i wyniki'!$E$8*Znorm.Profile!C7939*(1+'Założenia i wyniki'!$E$10/100)^24</f>
        <v>0.47684979999999993</v>
      </c>
      <c r="D7939">
        <f t="shared" si="369"/>
        <v>8.024354716981133E-2</v>
      </c>
      <c r="E7939">
        <f t="shared" si="370"/>
        <v>0</v>
      </c>
      <c r="F7939">
        <f t="shared" si="371"/>
        <v>0.39660625283018858</v>
      </c>
    </row>
    <row r="7940" spans="1:6" x14ac:dyDescent="0.25">
      <c r="A7940">
        <v>7931</v>
      </c>
      <c r="B7940">
        <f>'Założenia i wyniki'!$E$6*Znorm.Profile!B7940*((100-(24*'Założenia i wyniki'!$E$9))/100)</f>
        <v>0.11808996226415094</v>
      </c>
      <c r="C7940">
        <f>'Założenia i wyniki'!$E$8*Znorm.Profile!C7940*(1+'Założenia i wyniki'!$E$10/100)^24</f>
        <v>0.46910010000000002</v>
      </c>
      <c r="D7940">
        <f t="shared" si="369"/>
        <v>0.11808996226415094</v>
      </c>
      <c r="E7940">
        <f t="shared" si="370"/>
        <v>0</v>
      </c>
      <c r="F7940">
        <f t="shared" si="371"/>
        <v>0.3510101377358491</v>
      </c>
    </row>
    <row r="7941" spans="1:6" x14ac:dyDescent="0.25">
      <c r="A7941">
        <v>7932</v>
      </c>
      <c r="B7941">
        <f>'Założenia i wyniki'!$E$6*Znorm.Profile!B7941*((100-(24*'Założenia i wyniki'!$E$9))/100)</f>
        <v>0.12719139622641509</v>
      </c>
      <c r="C7941">
        <f>'Założenia i wyniki'!$E$8*Znorm.Profile!C7941*(1+'Założenia i wyniki'!$E$10/100)^24</f>
        <v>0.45873520000000001</v>
      </c>
      <c r="D7941">
        <f t="shared" si="369"/>
        <v>0.12719139622641509</v>
      </c>
      <c r="E7941">
        <f t="shared" si="370"/>
        <v>0</v>
      </c>
      <c r="F7941">
        <f t="shared" si="371"/>
        <v>0.33154380377358494</v>
      </c>
    </row>
    <row r="7942" spans="1:6" x14ac:dyDescent="0.25">
      <c r="A7942">
        <v>7933</v>
      </c>
      <c r="B7942">
        <f>'Założenia i wyniki'!$E$6*Znorm.Profile!B7942*((100-(24*'Założenia i wyniki'!$E$9))/100)</f>
        <v>0.11875313207547168</v>
      </c>
      <c r="C7942">
        <f>'Założenia i wyniki'!$E$8*Znorm.Profile!C7942*(1+'Założenia i wyniki'!$E$10/100)^24</f>
        <v>0.45860989999999996</v>
      </c>
      <c r="D7942">
        <f t="shared" si="369"/>
        <v>0.11875313207547168</v>
      </c>
      <c r="E7942">
        <f t="shared" si="370"/>
        <v>0</v>
      </c>
      <c r="F7942">
        <f t="shared" si="371"/>
        <v>0.33985676792452829</v>
      </c>
    </row>
    <row r="7943" spans="1:6" x14ac:dyDescent="0.25">
      <c r="A7943">
        <v>7934</v>
      </c>
      <c r="B7943">
        <f>'Założenia i wyniki'!$E$6*Znorm.Profile!B7943*((100-(24*'Założenia i wyniki'!$E$9))/100)</f>
        <v>8.2027245283018857E-2</v>
      </c>
      <c r="C7943">
        <f>'Założenia i wyniki'!$E$8*Znorm.Profile!C7943*(1+'Założenia i wyniki'!$E$10/100)^24</f>
        <v>0.47389440000000005</v>
      </c>
      <c r="D7943">
        <f t="shared" si="369"/>
        <v>8.2027245283018857E-2</v>
      </c>
      <c r="E7943">
        <f t="shared" si="370"/>
        <v>0</v>
      </c>
      <c r="F7943">
        <f t="shared" si="371"/>
        <v>0.39186715471698119</v>
      </c>
    </row>
    <row r="7944" spans="1:6" x14ac:dyDescent="0.25">
      <c r="A7944">
        <v>7935</v>
      </c>
      <c r="B7944">
        <f>'Założenia i wyniki'!$E$6*Znorm.Profile!B7944*((100-(24*'Założenia i wyniki'!$E$9))/100)</f>
        <v>7.9847169811320742E-3</v>
      </c>
      <c r="C7944">
        <f>'Założenia i wyniki'!$E$8*Znorm.Profile!C7944*(1+'Założenia i wyniki'!$E$10/100)^24</f>
        <v>0.49598219999999998</v>
      </c>
      <c r="D7944">
        <f t="shared" si="369"/>
        <v>7.9847169811320742E-3</v>
      </c>
      <c r="E7944">
        <f t="shared" si="370"/>
        <v>0</v>
      </c>
      <c r="F7944">
        <f t="shared" si="371"/>
        <v>0.48799748301886792</v>
      </c>
    </row>
    <row r="7945" spans="1:6" x14ac:dyDescent="0.25">
      <c r="A7945">
        <v>7936</v>
      </c>
      <c r="B7945">
        <f>'Założenia i wyniki'!$E$6*Znorm.Profile!B7945*((100-(24*'Założenia i wyniki'!$E$9))/100)</f>
        <v>0</v>
      </c>
      <c r="C7945">
        <f>'Założenia i wyniki'!$E$8*Znorm.Profile!C7945*(1+'Założenia i wyniki'!$E$10/100)^24</f>
        <v>0.55041070000000003</v>
      </c>
      <c r="D7945">
        <f t="shared" si="369"/>
        <v>0</v>
      </c>
      <c r="E7945">
        <f t="shared" si="370"/>
        <v>0</v>
      </c>
      <c r="F7945">
        <f t="shared" si="371"/>
        <v>0.55041070000000003</v>
      </c>
    </row>
    <row r="7946" spans="1:6" x14ac:dyDescent="0.25">
      <c r="A7946">
        <v>7937</v>
      </c>
      <c r="B7946">
        <f>'Założenia i wyniki'!$E$6*Znorm.Profile!B7946*((100-(24*'Założenia i wyniki'!$E$9))/100)</f>
        <v>0</v>
      </c>
      <c r="C7946">
        <f>'Założenia i wyniki'!$E$8*Znorm.Profile!C7946*(1+'Założenia i wyniki'!$E$10/100)^24</f>
        <v>0.62276690000000001</v>
      </c>
      <c r="D7946">
        <f t="shared" si="369"/>
        <v>0</v>
      </c>
      <c r="E7946">
        <f t="shared" si="370"/>
        <v>0</v>
      </c>
      <c r="F7946">
        <f t="shared" si="371"/>
        <v>0.62276690000000001</v>
      </c>
    </row>
    <row r="7947" spans="1:6" x14ac:dyDescent="0.25">
      <c r="A7947">
        <v>7938</v>
      </c>
      <c r="B7947">
        <f>'Założenia i wyniki'!$E$6*Znorm.Profile!B7947*((100-(24*'Założenia i wyniki'!$E$9))/100)</f>
        <v>0</v>
      </c>
      <c r="C7947">
        <f>'Założenia i wyniki'!$E$8*Znorm.Profile!C7947*(1+'Założenia i wyniki'!$E$10/100)^24</f>
        <v>0.643293</v>
      </c>
      <c r="D7947">
        <f t="shared" ref="D7947:D8010" si="372">IF(B7947&lt;=C7947,B7947,C7947)</f>
        <v>0</v>
      </c>
      <c r="E7947">
        <f t="shared" ref="E7947:E8010" si="373">IF(B7947&gt;C7947,B7947-C7947,0)</f>
        <v>0</v>
      </c>
      <c r="F7947">
        <f t="shared" ref="F7947:F8010" si="374">IF(B7947&lt;C7947,C7947-B7947,0)</f>
        <v>0.643293</v>
      </c>
    </row>
    <row r="7948" spans="1:6" x14ac:dyDescent="0.25">
      <c r="A7948">
        <v>7939</v>
      </c>
      <c r="B7948">
        <f>'Założenia i wyniki'!$E$6*Znorm.Profile!B7948*((100-(24*'Założenia i wyniki'!$E$9))/100)</f>
        <v>0</v>
      </c>
      <c r="C7948">
        <f>'Założenia i wyniki'!$E$8*Znorm.Profile!C7948*(1+'Założenia i wyniki'!$E$10/100)^24</f>
        <v>0.6401633000000001</v>
      </c>
      <c r="D7948">
        <f t="shared" si="372"/>
        <v>0</v>
      </c>
      <c r="E7948">
        <f t="shared" si="373"/>
        <v>0</v>
      </c>
      <c r="F7948">
        <f t="shared" si="374"/>
        <v>0.6401633000000001</v>
      </c>
    </row>
    <row r="7949" spans="1:6" x14ac:dyDescent="0.25">
      <c r="A7949">
        <v>7940</v>
      </c>
      <c r="B7949">
        <f>'Założenia i wyniki'!$E$6*Znorm.Profile!B7949*((100-(24*'Założenia i wyniki'!$E$9))/100)</f>
        <v>0</v>
      </c>
      <c r="C7949">
        <f>'Założenia i wyniki'!$E$8*Znorm.Profile!C7949*(1+'Założenia i wyniki'!$E$10/100)^24</f>
        <v>0.61860155000000006</v>
      </c>
      <c r="D7949">
        <f t="shared" si="372"/>
        <v>0</v>
      </c>
      <c r="E7949">
        <f t="shared" si="373"/>
        <v>0</v>
      </c>
      <c r="F7949">
        <f t="shared" si="374"/>
        <v>0.61860155000000006</v>
      </c>
    </row>
    <row r="7950" spans="1:6" x14ac:dyDescent="0.25">
      <c r="A7950">
        <v>7941</v>
      </c>
      <c r="B7950">
        <f>'Założenia i wyniki'!$E$6*Znorm.Profile!B7950*((100-(24*'Założenia i wyniki'!$E$9))/100)</f>
        <v>0</v>
      </c>
      <c r="C7950">
        <f>'Założenia i wyniki'!$E$8*Znorm.Profile!C7950*(1+'Założenia i wyniki'!$E$10/100)^24</f>
        <v>0.58054814999999993</v>
      </c>
      <c r="D7950">
        <f t="shared" si="372"/>
        <v>0</v>
      </c>
      <c r="E7950">
        <f t="shared" si="373"/>
        <v>0</v>
      </c>
      <c r="F7950">
        <f t="shared" si="374"/>
        <v>0.58054814999999993</v>
      </c>
    </row>
    <row r="7951" spans="1:6" x14ac:dyDescent="0.25">
      <c r="A7951">
        <v>7942</v>
      </c>
      <c r="B7951">
        <f>'Założenia i wyniki'!$E$6*Znorm.Profile!B7951*((100-(24*'Założenia i wyniki'!$E$9))/100)</f>
        <v>0</v>
      </c>
      <c r="C7951">
        <f>'Założenia i wyniki'!$E$8*Znorm.Profile!C7951*(1+'Założenia i wyniki'!$E$10/100)^24</f>
        <v>0.51872309999999999</v>
      </c>
      <c r="D7951">
        <f t="shared" si="372"/>
        <v>0</v>
      </c>
      <c r="E7951">
        <f t="shared" si="373"/>
        <v>0</v>
      </c>
      <c r="F7951">
        <f t="shared" si="374"/>
        <v>0.51872309999999999</v>
      </c>
    </row>
    <row r="7952" spans="1:6" x14ac:dyDescent="0.25">
      <c r="A7952">
        <v>7943</v>
      </c>
      <c r="B7952">
        <f>'Założenia i wyniki'!$E$6*Znorm.Profile!B7952*((100-(24*'Założenia i wyniki'!$E$9))/100)</f>
        <v>0</v>
      </c>
      <c r="C7952">
        <f>'Założenia i wyniki'!$E$8*Znorm.Profile!C7952*(1+'Założenia i wyniki'!$E$10/100)^24</f>
        <v>0.44390009999999996</v>
      </c>
      <c r="D7952">
        <f t="shared" si="372"/>
        <v>0</v>
      </c>
      <c r="E7952">
        <f t="shared" si="373"/>
        <v>0</v>
      </c>
      <c r="F7952">
        <f t="shared" si="374"/>
        <v>0.44390009999999996</v>
      </c>
    </row>
    <row r="7953" spans="1:6" x14ac:dyDescent="0.25">
      <c r="A7953">
        <v>7944</v>
      </c>
      <c r="B7953">
        <f>'Założenia i wyniki'!$E$6*Znorm.Profile!B7953*((100-(24*'Założenia i wyniki'!$E$9))/100)</f>
        <v>0</v>
      </c>
      <c r="C7953">
        <f>'Założenia i wyniki'!$E$8*Znorm.Profile!C7953*(1+'Założenia i wyniki'!$E$10/100)^24</f>
        <v>0.37126285000000003</v>
      </c>
      <c r="D7953">
        <f t="shared" si="372"/>
        <v>0</v>
      </c>
      <c r="E7953">
        <f t="shared" si="373"/>
        <v>0</v>
      </c>
      <c r="F7953">
        <f t="shared" si="374"/>
        <v>0.37126285000000003</v>
      </c>
    </row>
    <row r="7954" spans="1:6" x14ac:dyDescent="0.25">
      <c r="A7954">
        <v>7945</v>
      </c>
      <c r="B7954">
        <f>'Założenia i wyniki'!$E$6*Znorm.Profile!B7954*((100-(24*'Założenia i wyniki'!$E$9))/100)</f>
        <v>0</v>
      </c>
      <c r="C7954">
        <f>'Założenia i wyniki'!$E$8*Znorm.Profile!C7954*(1+'Założenia i wyniki'!$E$10/100)^24</f>
        <v>0.29346345000000001</v>
      </c>
      <c r="D7954">
        <f t="shared" si="372"/>
        <v>0</v>
      </c>
      <c r="E7954">
        <f t="shared" si="373"/>
        <v>0</v>
      </c>
      <c r="F7954">
        <f t="shared" si="374"/>
        <v>0.29346345000000001</v>
      </c>
    </row>
    <row r="7955" spans="1:6" x14ac:dyDescent="0.25">
      <c r="A7955">
        <v>7946</v>
      </c>
      <c r="B7955">
        <f>'Założenia i wyniki'!$E$6*Znorm.Profile!B7955*((100-(24*'Założenia i wyniki'!$E$9))/100)</f>
        <v>0</v>
      </c>
      <c r="C7955">
        <f>'Założenia i wyniki'!$E$8*Znorm.Profile!C7955*(1+'Założenia i wyniki'!$E$10/100)^24</f>
        <v>0.25684224999999999</v>
      </c>
      <c r="D7955">
        <f t="shared" si="372"/>
        <v>0</v>
      </c>
      <c r="E7955">
        <f t="shared" si="373"/>
        <v>0</v>
      </c>
      <c r="F7955">
        <f t="shared" si="374"/>
        <v>0.25684224999999999</v>
      </c>
    </row>
    <row r="7956" spans="1:6" x14ac:dyDescent="0.25">
      <c r="A7956">
        <v>7947</v>
      </c>
      <c r="B7956">
        <f>'Założenia i wyniki'!$E$6*Znorm.Profile!B7956*((100-(24*'Założenia i wyniki'!$E$9))/100)</f>
        <v>0</v>
      </c>
      <c r="C7956">
        <f>'Założenia i wyniki'!$E$8*Znorm.Profile!C7956*(1+'Założenia i wyniki'!$E$10/100)^24</f>
        <v>0.23636270000000001</v>
      </c>
      <c r="D7956">
        <f t="shared" si="372"/>
        <v>0</v>
      </c>
      <c r="E7956">
        <f t="shared" si="373"/>
        <v>0</v>
      </c>
      <c r="F7956">
        <f t="shared" si="374"/>
        <v>0.23636270000000001</v>
      </c>
    </row>
    <row r="7957" spans="1:6" x14ac:dyDescent="0.25">
      <c r="A7957">
        <v>7948</v>
      </c>
      <c r="B7957">
        <f>'Założenia i wyniki'!$E$6*Znorm.Profile!B7957*((100-(24*'Założenia i wyniki'!$E$9))/100)</f>
        <v>0</v>
      </c>
      <c r="C7957">
        <f>'Założenia i wyniki'!$E$8*Znorm.Profile!C7957*(1+'Założenia i wyniki'!$E$10/100)^24</f>
        <v>0.23227120000000001</v>
      </c>
      <c r="D7957">
        <f t="shared" si="372"/>
        <v>0</v>
      </c>
      <c r="E7957">
        <f t="shared" si="373"/>
        <v>0</v>
      </c>
      <c r="F7957">
        <f t="shared" si="374"/>
        <v>0.23227120000000001</v>
      </c>
    </row>
    <row r="7958" spans="1:6" x14ac:dyDescent="0.25">
      <c r="A7958">
        <v>7949</v>
      </c>
      <c r="B7958">
        <f>'Założenia i wyniki'!$E$6*Znorm.Profile!B7958*((100-(24*'Założenia i wyniki'!$E$9))/100)</f>
        <v>0</v>
      </c>
      <c r="C7958">
        <f>'Założenia i wyniki'!$E$8*Znorm.Profile!C7958*(1+'Założenia i wyniki'!$E$10/100)^24</f>
        <v>0.24453449999999999</v>
      </c>
      <c r="D7958">
        <f t="shared" si="372"/>
        <v>0</v>
      </c>
      <c r="E7958">
        <f t="shared" si="373"/>
        <v>0</v>
      </c>
      <c r="F7958">
        <f t="shared" si="374"/>
        <v>0.24453449999999999</v>
      </c>
    </row>
    <row r="7959" spans="1:6" x14ac:dyDescent="0.25">
      <c r="A7959">
        <v>7950</v>
      </c>
      <c r="B7959">
        <f>'Założenia i wyniki'!$E$6*Znorm.Profile!B7959*((100-(24*'Założenia i wyniki'!$E$9))/100)</f>
        <v>0</v>
      </c>
      <c r="C7959">
        <f>'Założenia i wyniki'!$E$8*Znorm.Profile!C7959*(1+'Założenia i wyniki'!$E$10/100)^24</f>
        <v>0.27459459999999997</v>
      </c>
      <c r="D7959">
        <f t="shared" si="372"/>
        <v>0</v>
      </c>
      <c r="E7959">
        <f t="shared" si="373"/>
        <v>0</v>
      </c>
      <c r="F7959">
        <f t="shared" si="374"/>
        <v>0.27459459999999997</v>
      </c>
    </row>
    <row r="7960" spans="1:6" x14ac:dyDescent="0.25">
      <c r="A7960">
        <v>7951</v>
      </c>
      <c r="B7960">
        <f>'Założenia i wyniki'!$E$6*Znorm.Profile!B7960*((100-(24*'Założenia i wyniki'!$E$9))/100)</f>
        <v>0</v>
      </c>
      <c r="C7960">
        <f>'Założenia i wyniki'!$E$8*Znorm.Profile!C7960*(1+'Założenia i wyniki'!$E$10/100)^24</f>
        <v>0.32903639999999995</v>
      </c>
      <c r="D7960">
        <f t="shared" si="372"/>
        <v>0</v>
      </c>
      <c r="E7960">
        <f t="shared" si="373"/>
        <v>0</v>
      </c>
      <c r="F7960">
        <f t="shared" si="374"/>
        <v>0.32903639999999995</v>
      </c>
    </row>
    <row r="7961" spans="1:6" x14ac:dyDescent="0.25">
      <c r="A7961">
        <v>7952</v>
      </c>
      <c r="B7961">
        <f>'Założenia i wyniki'!$E$6*Znorm.Profile!B7961*((100-(24*'Założenia i wyniki'!$E$9))/100)</f>
        <v>0</v>
      </c>
      <c r="C7961">
        <f>'Założenia i wyniki'!$E$8*Znorm.Profile!C7961*(1+'Założenia i wyniki'!$E$10/100)^24</f>
        <v>0.39556334999999998</v>
      </c>
      <c r="D7961">
        <f t="shared" si="372"/>
        <v>0</v>
      </c>
      <c r="E7961">
        <f t="shared" si="373"/>
        <v>0</v>
      </c>
      <c r="F7961">
        <f t="shared" si="374"/>
        <v>0.39556334999999998</v>
      </c>
    </row>
    <row r="7962" spans="1:6" x14ac:dyDescent="0.25">
      <c r="A7962">
        <v>7953</v>
      </c>
      <c r="B7962">
        <f>'Założenia i wyniki'!$E$6*Znorm.Profile!B7962*((100-(24*'Założenia i wyniki'!$E$9))/100)</f>
        <v>0.17934550943396227</v>
      </c>
      <c r="C7962">
        <f>'Założenia i wyniki'!$E$8*Znorm.Profile!C7962*(1+'Założenia i wyniki'!$E$10/100)^24</f>
        <v>0.46880259999999996</v>
      </c>
      <c r="D7962">
        <f t="shared" si="372"/>
        <v>0.17934550943396227</v>
      </c>
      <c r="E7962">
        <f t="shared" si="373"/>
        <v>0</v>
      </c>
      <c r="F7962">
        <f t="shared" si="374"/>
        <v>0.28945709056603769</v>
      </c>
    </row>
    <row r="7963" spans="1:6" x14ac:dyDescent="0.25">
      <c r="A7963">
        <v>7954</v>
      </c>
      <c r="B7963">
        <f>'Założenia i wyniki'!$E$6*Znorm.Profile!B7963*((100-(24*'Założenia i wyniki'!$E$9))/100)</f>
        <v>0.51231011320754716</v>
      </c>
      <c r="C7963">
        <f>'Założenia i wyniki'!$E$8*Znorm.Profile!C7963*(1+'Założenia i wyniki'!$E$10/100)^24</f>
        <v>0.5084565499999999</v>
      </c>
      <c r="D7963">
        <f t="shared" si="372"/>
        <v>0.5084565499999999</v>
      </c>
      <c r="E7963">
        <f t="shared" si="373"/>
        <v>3.8535632075472614E-3</v>
      </c>
      <c r="F7963">
        <f t="shared" si="374"/>
        <v>0</v>
      </c>
    </row>
    <row r="7964" spans="1:6" x14ac:dyDescent="0.25">
      <c r="A7964">
        <v>7955</v>
      </c>
      <c r="B7964">
        <f>'Założenia i wyniki'!$E$6*Znorm.Profile!B7964*((100-(24*'Założenia i wyniki'!$E$9))/100)</f>
        <v>0.72362498113207541</v>
      </c>
      <c r="C7964">
        <f>'Założenia i wyniki'!$E$8*Znorm.Profile!C7964*(1+'Założenia i wyniki'!$E$10/100)^24</f>
        <v>0.53587764999999998</v>
      </c>
      <c r="D7964">
        <f t="shared" si="372"/>
        <v>0.53587764999999998</v>
      </c>
      <c r="E7964">
        <f t="shared" si="373"/>
        <v>0.18774733113207542</v>
      </c>
      <c r="F7964">
        <f t="shared" si="374"/>
        <v>0</v>
      </c>
    </row>
    <row r="7965" spans="1:6" x14ac:dyDescent="0.25">
      <c r="A7965">
        <v>7956</v>
      </c>
      <c r="B7965">
        <f>'Założenia i wyniki'!$E$6*Znorm.Profile!B7965*((100-(24*'Założenia i wyniki'!$E$9))/100)</f>
        <v>0.81829056603773587</v>
      </c>
      <c r="C7965">
        <f>'Założenia i wyniki'!$E$8*Znorm.Profile!C7965*(1+'Założenia i wyniki'!$E$10/100)^24</f>
        <v>0.55001414999999998</v>
      </c>
      <c r="D7965">
        <f t="shared" si="372"/>
        <v>0.55001414999999998</v>
      </c>
      <c r="E7965">
        <f t="shared" si="373"/>
        <v>0.26827641603773589</v>
      </c>
      <c r="F7965">
        <f t="shared" si="374"/>
        <v>0</v>
      </c>
    </row>
    <row r="7966" spans="1:6" x14ac:dyDescent="0.25">
      <c r="A7966">
        <v>7957</v>
      </c>
      <c r="B7966">
        <f>'Założenia i wyniki'!$E$6*Znorm.Profile!B7966*((100-(24*'Założenia i wyniki'!$E$9))/100)</f>
        <v>0.66915358490566035</v>
      </c>
      <c r="C7966">
        <f>'Założenia i wyniki'!$E$8*Znorm.Profile!C7966*(1+'Założenia i wyniki'!$E$10/100)^24</f>
        <v>0.54244225000000001</v>
      </c>
      <c r="D7966">
        <f t="shared" si="372"/>
        <v>0.54244225000000001</v>
      </c>
      <c r="E7966">
        <f t="shared" si="373"/>
        <v>0.12671133490566033</v>
      </c>
      <c r="F7966">
        <f t="shared" si="374"/>
        <v>0</v>
      </c>
    </row>
    <row r="7967" spans="1:6" x14ac:dyDescent="0.25">
      <c r="A7967">
        <v>7958</v>
      </c>
      <c r="B7967">
        <f>'Założenia i wyniki'!$E$6*Znorm.Profile!B7967*((100-(24*'Założenia i wyniki'!$E$9))/100)</f>
        <v>0.43205132075471692</v>
      </c>
      <c r="C7967">
        <f>'Założenia i wyniki'!$E$8*Znorm.Profile!C7967*(1+'Założenia i wyniki'!$E$10/100)^24</f>
        <v>0.55215369999999997</v>
      </c>
      <c r="D7967">
        <f t="shared" si="372"/>
        <v>0.43205132075471692</v>
      </c>
      <c r="E7967">
        <f t="shared" si="373"/>
        <v>0</v>
      </c>
      <c r="F7967">
        <f t="shared" si="374"/>
        <v>0.12010237924528305</v>
      </c>
    </row>
    <row r="7968" spans="1:6" x14ac:dyDescent="0.25">
      <c r="A7968">
        <v>7959</v>
      </c>
      <c r="B7968">
        <f>'Założenia i wyniki'!$E$6*Znorm.Profile!B7968*((100-(24*'Założenia i wyniki'!$E$9))/100)</f>
        <v>0.12260256603773585</v>
      </c>
      <c r="C7968">
        <f>'Założenia i wyniki'!$E$8*Znorm.Profile!C7968*(1+'Założenia i wyniki'!$E$10/100)^24</f>
        <v>0.56362319999999999</v>
      </c>
      <c r="D7968">
        <f t="shared" si="372"/>
        <v>0.12260256603773585</v>
      </c>
      <c r="E7968">
        <f t="shared" si="373"/>
        <v>0</v>
      </c>
      <c r="F7968">
        <f t="shared" si="374"/>
        <v>0.44102063396226415</v>
      </c>
    </row>
    <row r="7969" spans="1:6" x14ac:dyDescent="0.25">
      <c r="A7969">
        <v>7960</v>
      </c>
      <c r="B7969">
        <f>'Założenia i wyniki'!$E$6*Znorm.Profile!B7969*((100-(24*'Założenia i wyniki'!$E$9))/100)</f>
        <v>0</v>
      </c>
      <c r="C7969">
        <f>'Założenia i wyniki'!$E$8*Znorm.Profile!C7969*(1+'Założenia i wyniki'!$E$10/100)^24</f>
        <v>0.60368560000000004</v>
      </c>
      <c r="D7969">
        <f t="shared" si="372"/>
        <v>0</v>
      </c>
      <c r="E7969">
        <f t="shared" si="373"/>
        <v>0</v>
      </c>
      <c r="F7969">
        <f t="shared" si="374"/>
        <v>0.60368560000000004</v>
      </c>
    </row>
    <row r="7970" spans="1:6" x14ac:dyDescent="0.25">
      <c r="A7970">
        <v>7961</v>
      </c>
      <c r="B7970">
        <f>'Założenia i wyniki'!$E$6*Znorm.Profile!B7970*((100-(24*'Założenia i wyniki'!$E$9))/100)</f>
        <v>0</v>
      </c>
      <c r="C7970">
        <f>'Założenia i wyniki'!$E$8*Znorm.Profile!C7970*(1+'Założenia i wyniki'!$E$10/100)^24</f>
        <v>0.66762709999999992</v>
      </c>
      <c r="D7970">
        <f t="shared" si="372"/>
        <v>0</v>
      </c>
      <c r="E7970">
        <f t="shared" si="373"/>
        <v>0</v>
      </c>
      <c r="F7970">
        <f t="shared" si="374"/>
        <v>0.66762709999999992</v>
      </c>
    </row>
    <row r="7971" spans="1:6" x14ac:dyDescent="0.25">
      <c r="A7971">
        <v>7962</v>
      </c>
      <c r="B7971">
        <f>'Założenia i wyniki'!$E$6*Znorm.Profile!B7971*((100-(24*'Założenia i wyniki'!$E$9))/100)</f>
        <v>0</v>
      </c>
      <c r="C7971">
        <f>'Założenia i wyniki'!$E$8*Znorm.Profile!C7971*(1+'Założenia i wyniki'!$E$10/100)^24</f>
        <v>0.66592260000000003</v>
      </c>
      <c r="D7971">
        <f t="shared" si="372"/>
        <v>0</v>
      </c>
      <c r="E7971">
        <f t="shared" si="373"/>
        <v>0</v>
      </c>
      <c r="F7971">
        <f t="shared" si="374"/>
        <v>0.66592260000000003</v>
      </c>
    </row>
    <row r="7972" spans="1:6" x14ac:dyDescent="0.25">
      <c r="A7972">
        <v>7963</v>
      </c>
      <c r="B7972">
        <f>'Założenia i wyniki'!$E$6*Znorm.Profile!B7972*((100-(24*'Założenia i wyniki'!$E$9))/100)</f>
        <v>0</v>
      </c>
      <c r="C7972">
        <f>'Założenia i wyniki'!$E$8*Znorm.Profile!C7972*(1+'Założenia i wyniki'!$E$10/100)^24</f>
        <v>0.64543990000000007</v>
      </c>
      <c r="D7972">
        <f t="shared" si="372"/>
        <v>0</v>
      </c>
      <c r="E7972">
        <f t="shared" si="373"/>
        <v>0</v>
      </c>
      <c r="F7972">
        <f t="shared" si="374"/>
        <v>0.64543990000000007</v>
      </c>
    </row>
    <row r="7973" spans="1:6" x14ac:dyDescent="0.25">
      <c r="A7973">
        <v>7964</v>
      </c>
      <c r="B7973">
        <f>'Założenia i wyniki'!$E$6*Znorm.Profile!B7973*((100-(24*'Założenia i wyniki'!$E$9))/100)</f>
        <v>0</v>
      </c>
      <c r="C7973">
        <f>'Założenia i wyniki'!$E$8*Znorm.Profile!C7973*(1+'Założenia i wyniki'!$E$10/100)^24</f>
        <v>0.61800654999999993</v>
      </c>
      <c r="D7973">
        <f t="shared" si="372"/>
        <v>0</v>
      </c>
      <c r="E7973">
        <f t="shared" si="373"/>
        <v>0</v>
      </c>
      <c r="F7973">
        <f t="shared" si="374"/>
        <v>0.61800654999999993</v>
      </c>
    </row>
    <row r="7974" spans="1:6" x14ac:dyDescent="0.25">
      <c r="A7974">
        <v>7965</v>
      </c>
      <c r="B7974">
        <f>'Założenia i wyniki'!$E$6*Znorm.Profile!B7974*((100-(24*'Założenia i wyniki'!$E$9))/100)</f>
        <v>0</v>
      </c>
      <c r="C7974">
        <f>'Założenia i wyniki'!$E$8*Znorm.Profile!C7974*(1+'Założenia i wyniki'!$E$10/100)^24</f>
        <v>0.57686859999999995</v>
      </c>
      <c r="D7974">
        <f t="shared" si="372"/>
        <v>0</v>
      </c>
      <c r="E7974">
        <f t="shared" si="373"/>
        <v>0</v>
      </c>
      <c r="F7974">
        <f t="shared" si="374"/>
        <v>0.57686859999999995</v>
      </c>
    </row>
    <row r="7975" spans="1:6" x14ac:dyDescent="0.25">
      <c r="A7975">
        <v>7966</v>
      </c>
      <c r="B7975">
        <f>'Założenia i wyniki'!$E$6*Znorm.Profile!B7975*((100-(24*'Założenia i wyniki'!$E$9))/100)</f>
        <v>0</v>
      </c>
      <c r="C7975">
        <f>'Założenia i wyniki'!$E$8*Znorm.Profile!C7975*(1+'Założenia i wyniki'!$E$10/100)^24</f>
        <v>0.5160847999999999</v>
      </c>
      <c r="D7975">
        <f t="shared" si="372"/>
        <v>0</v>
      </c>
      <c r="E7975">
        <f t="shared" si="373"/>
        <v>0</v>
      </c>
      <c r="F7975">
        <f t="shared" si="374"/>
        <v>0.5160847999999999</v>
      </c>
    </row>
    <row r="7976" spans="1:6" x14ac:dyDescent="0.25">
      <c r="A7976">
        <v>7967</v>
      </c>
      <c r="B7976">
        <f>'Założenia i wyniki'!$E$6*Znorm.Profile!B7976*((100-(24*'Założenia i wyniki'!$E$9))/100)</f>
        <v>0</v>
      </c>
      <c r="C7976">
        <f>'Założenia i wyniki'!$E$8*Znorm.Profile!C7976*(1+'Założenia i wyniki'!$E$10/100)^24</f>
        <v>0.45564434999999998</v>
      </c>
      <c r="D7976">
        <f t="shared" si="372"/>
        <v>0</v>
      </c>
      <c r="E7976">
        <f t="shared" si="373"/>
        <v>0</v>
      </c>
      <c r="F7976">
        <f t="shared" si="374"/>
        <v>0.45564434999999998</v>
      </c>
    </row>
    <row r="7977" spans="1:6" x14ac:dyDescent="0.25">
      <c r="A7977">
        <v>7968</v>
      </c>
      <c r="B7977">
        <f>'Założenia i wyniki'!$E$6*Znorm.Profile!B7977*((100-(24*'Założenia i wyniki'!$E$9))/100)</f>
        <v>0</v>
      </c>
      <c r="C7977">
        <f>'Założenia i wyniki'!$E$8*Znorm.Profile!C7977*(1+'Założenia i wyniki'!$E$10/100)^24</f>
        <v>0.38124659999999999</v>
      </c>
      <c r="D7977">
        <f t="shared" si="372"/>
        <v>0</v>
      </c>
      <c r="E7977">
        <f t="shared" si="373"/>
        <v>0</v>
      </c>
      <c r="F7977">
        <f t="shared" si="374"/>
        <v>0.38124659999999999</v>
      </c>
    </row>
    <row r="7978" spans="1:6" x14ac:dyDescent="0.25">
      <c r="A7978">
        <v>7969</v>
      </c>
      <c r="B7978">
        <f>'Założenia i wyniki'!$E$6*Znorm.Profile!B7978*((100-(24*'Założenia i wyniki'!$E$9))/100)</f>
        <v>0</v>
      </c>
      <c r="C7978">
        <f>'Założenia i wyniki'!$E$8*Znorm.Profile!C7978*(1+'Założenia i wyniki'!$E$10/100)^24</f>
        <v>0.30991800000000003</v>
      </c>
      <c r="D7978">
        <f t="shared" si="372"/>
        <v>0</v>
      </c>
      <c r="E7978">
        <f t="shared" si="373"/>
        <v>0</v>
      </c>
      <c r="F7978">
        <f t="shared" si="374"/>
        <v>0.30991800000000003</v>
      </c>
    </row>
    <row r="7979" spans="1:6" x14ac:dyDescent="0.25">
      <c r="A7979">
        <v>7970</v>
      </c>
      <c r="B7979">
        <f>'Założenia i wyniki'!$E$6*Znorm.Profile!B7979*((100-(24*'Założenia i wyniki'!$E$9))/100)</f>
        <v>0</v>
      </c>
      <c r="C7979">
        <f>'Założenia i wyniki'!$E$8*Znorm.Profile!C7979*(1+'Założenia i wyniki'!$E$10/100)^24</f>
        <v>0.26460804999999998</v>
      </c>
      <c r="D7979">
        <f t="shared" si="372"/>
        <v>0</v>
      </c>
      <c r="E7979">
        <f t="shared" si="373"/>
        <v>0</v>
      </c>
      <c r="F7979">
        <f t="shared" si="374"/>
        <v>0.26460804999999998</v>
      </c>
    </row>
    <row r="7980" spans="1:6" x14ac:dyDescent="0.25">
      <c r="A7980">
        <v>7971</v>
      </c>
      <c r="B7980">
        <f>'Założenia i wyniki'!$E$6*Znorm.Profile!B7980*((100-(24*'Założenia i wyniki'!$E$9))/100)</f>
        <v>0</v>
      </c>
      <c r="C7980">
        <f>'Założenia i wyniki'!$E$8*Znorm.Profile!C7980*(1+'Założenia i wyniki'!$E$10/100)^24</f>
        <v>0.24546199999999999</v>
      </c>
      <c r="D7980">
        <f t="shared" si="372"/>
        <v>0</v>
      </c>
      <c r="E7980">
        <f t="shared" si="373"/>
        <v>0</v>
      </c>
      <c r="F7980">
        <f t="shared" si="374"/>
        <v>0.24546199999999999</v>
      </c>
    </row>
    <row r="7981" spans="1:6" x14ac:dyDescent="0.25">
      <c r="A7981">
        <v>7972</v>
      </c>
      <c r="B7981">
        <f>'Założenia i wyniki'!$E$6*Znorm.Profile!B7981*((100-(24*'Założenia i wyniki'!$E$9))/100)</f>
        <v>0</v>
      </c>
      <c r="C7981">
        <f>'Założenia i wyniki'!$E$8*Znorm.Profile!C7981*(1+'Założenia i wyniki'!$E$10/100)^24</f>
        <v>0.23786805000000003</v>
      </c>
      <c r="D7981">
        <f t="shared" si="372"/>
        <v>0</v>
      </c>
      <c r="E7981">
        <f t="shared" si="373"/>
        <v>0</v>
      </c>
      <c r="F7981">
        <f t="shared" si="374"/>
        <v>0.23786805000000003</v>
      </c>
    </row>
    <row r="7982" spans="1:6" x14ac:dyDescent="0.25">
      <c r="A7982">
        <v>7973</v>
      </c>
      <c r="B7982">
        <f>'Założenia i wyniki'!$E$6*Znorm.Profile!B7982*((100-(24*'Założenia i wyniki'!$E$9))/100)</f>
        <v>0</v>
      </c>
      <c r="C7982">
        <f>'Założenia i wyniki'!$E$8*Znorm.Profile!C7982*(1+'Założenia i wyniki'!$E$10/100)^24</f>
        <v>0.24297804999999997</v>
      </c>
      <c r="D7982">
        <f t="shared" si="372"/>
        <v>0</v>
      </c>
      <c r="E7982">
        <f t="shared" si="373"/>
        <v>0</v>
      </c>
      <c r="F7982">
        <f t="shared" si="374"/>
        <v>0.24297804999999997</v>
      </c>
    </row>
    <row r="7983" spans="1:6" x14ac:dyDescent="0.25">
      <c r="A7983">
        <v>7974</v>
      </c>
      <c r="B7983">
        <f>'Założenia i wyniki'!$E$6*Znorm.Profile!B7983*((100-(24*'Założenia i wyniki'!$E$9))/100)</f>
        <v>0</v>
      </c>
      <c r="C7983">
        <f>'Założenia i wyniki'!$E$8*Znorm.Profile!C7983*(1+'Założenia i wyniki'!$E$10/100)^24</f>
        <v>0.26342505000000005</v>
      </c>
      <c r="D7983">
        <f t="shared" si="372"/>
        <v>0</v>
      </c>
      <c r="E7983">
        <f t="shared" si="373"/>
        <v>0</v>
      </c>
      <c r="F7983">
        <f t="shared" si="374"/>
        <v>0.26342505000000005</v>
      </c>
    </row>
    <row r="7984" spans="1:6" x14ac:dyDescent="0.25">
      <c r="A7984">
        <v>7975</v>
      </c>
      <c r="B7984">
        <f>'Założenia i wyniki'!$E$6*Znorm.Profile!B7984*((100-(24*'Założenia i wyniki'!$E$9))/100)</f>
        <v>0</v>
      </c>
      <c r="C7984">
        <f>'Założenia i wyniki'!$E$8*Znorm.Profile!C7984*(1+'Założenia i wyniki'!$E$10/100)^24</f>
        <v>0.30945319999999993</v>
      </c>
      <c r="D7984">
        <f t="shared" si="372"/>
        <v>0</v>
      </c>
      <c r="E7984">
        <f t="shared" si="373"/>
        <v>0</v>
      </c>
      <c r="F7984">
        <f t="shared" si="374"/>
        <v>0.30945319999999993</v>
      </c>
    </row>
    <row r="7985" spans="1:6" x14ac:dyDescent="0.25">
      <c r="A7985">
        <v>7976</v>
      </c>
      <c r="B7985">
        <f>'Założenia i wyniki'!$E$6*Znorm.Profile!B7985*((100-(24*'Założenia i wyniki'!$E$9))/100)</f>
        <v>0</v>
      </c>
      <c r="C7985">
        <f>'Założenia i wyniki'!$E$8*Znorm.Profile!C7985*(1+'Założenia i wyniki'!$E$10/100)^24</f>
        <v>0.36537375000000005</v>
      </c>
      <c r="D7985">
        <f t="shared" si="372"/>
        <v>0</v>
      </c>
      <c r="E7985">
        <f t="shared" si="373"/>
        <v>0</v>
      </c>
      <c r="F7985">
        <f t="shared" si="374"/>
        <v>0.36537375000000005</v>
      </c>
    </row>
    <row r="7986" spans="1:6" x14ac:dyDescent="0.25">
      <c r="A7986">
        <v>7977</v>
      </c>
      <c r="B7986">
        <f>'Założenia i wyniki'!$E$6*Znorm.Profile!B7986*((100-(24*'Założenia i wyniki'!$E$9))/100)</f>
        <v>0.17471094339622639</v>
      </c>
      <c r="C7986">
        <f>'Założenia i wyniki'!$E$8*Znorm.Profile!C7986*(1+'Założenia i wyniki'!$E$10/100)^24</f>
        <v>0.42819384999999999</v>
      </c>
      <c r="D7986">
        <f t="shared" si="372"/>
        <v>0.17471094339622639</v>
      </c>
      <c r="E7986">
        <f t="shared" si="373"/>
        <v>0</v>
      </c>
      <c r="F7986">
        <f t="shared" si="374"/>
        <v>0.25348290660377359</v>
      </c>
    </row>
    <row r="7987" spans="1:6" x14ac:dyDescent="0.25">
      <c r="A7987">
        <v>7978</v>
      </c>
      <c r="B7987">
        <f>'Założenia i wyniki'!$E$6*Znorm.Profile!B7987*((100-(24*'Założenia i wyniki'!$E$9))/100)</f>
        <v>0.57621833962264146</v>
      </c>
      <c r="C7987">
        <f>'Założenia i wyniki'!$E$8*Znorm.Profile!C7987*(1+'Założenia i wyniki'!$E$10/100)^24</f>
        <v>0.49064820000000003</v>
      </c>
      <c r="D7987">
        <f t="shared" si="372"/>
        <v>0.49064820000000003</v>
      </c>
      <c r="E7987">
        <f t="shared" si="373"/>
        <v>8.5570139622641428E-2</v>
      </c>
      <c r="F7987">
        <f t="shared" si="374"/>
        <v>0</v>
      </c>
    </row>
    <row r="7988" spans="1:6" x14ac:dyDescent="0.25">
      <c r="A7988">
        <v>7979</v>
      </c>
      <c r="B7988">
        <f>'Założenia i wyniki'!$E$6*Znorm.Profile!B7988*((100-(24*'Założenia i wyniki'!$E$9))/100)</f>
        <v>0.85907169811320738</v>
      </c>
      <c r="C7988">
        <f>'Założenia i wyniki'!$E$8*Znorm.Profile!C7988*(1+'Założenia i wyniki'!$E$10/100)^24</f>
        <v>0.52450019999999997</v>
      </c>
      <c r="D7988">
        <f t="shared" si="372"/>
        <v>0.52450019999999997</v>
      </c>
      <c r="E7988">
        <f t="shared" si="373"/>
        <v>0.33457149811320741</v>
      </c>
      <c r="F7988">
        <f t="shared" si="374"/>
        <v>0</v>
      </c>
    </row>
    <row r="7989" spans="1:6" x14ac:dyDescent="0.25">
      <c r="A7989">
        <v>7980</v>
      </c>
      <c r="B7989">
        <f>'Założenia i wyniki'!$E$6*Znorm.Profile!B7989*((100-(24*'Założenia i wyniki'!$E$9))/100)</f>
        <v>0.86783773584905666</v>
      </c>
      <c r="C7989">
        <f>'Założenia i wyniki'!$E$8*Znorm.Profile!C7989*(1+'Założenia i wyniki'!$E$10/100)^24</f>
        <v>0.54058375000000003</v>
      </c>
      <c r="D7989">
        <f t="shared" si="372"/>
        <v>0.54058375000000003</v>
      </c>
      <c r="E7989">
        <f t="shared" si="373"/>
        <v>0.32725398584905663</v>
      </c>
      <c r="F7989">
        <f t="shared" si="374"/>
        <v>0</v>
      </c>
    </row>
    <row r="7990" spans="1:6" x14ac:dyDescent="0.25">
      <c r="A7990">
        <v>7981</v>
      </c>
      <c r="B7990">
        <f>'Założenia i wyniki'!$E$6*Znorm.Profile!B7990*((100-(24*'Założenia i wyniki'!$E$9))/100)</f>
        <v>0.79252603773584895</v>
      </c>
      <c r="C7990">
        <f>'Założenia i wyniki'!$E$8*Znorm.Profile!C7990*(1+'Założenia i wyniki'!$E$10/100)^24</f>
        <v>0.53117784999999995</v>
      </c>
      <c r="D7990">
        <f t="shared" si="372"/>
        <v>0.53117784999999995</v>
      </c>
      <c r="E7990">
        <f t="shared" si="373"/>
        <v>0.261348187735849</v>
      </c>
      <c r="F7990">
        <f t="shared" si="374"/>
        <v>0</v>
      </c>
    </row>
    <row r="7991" spans="1:6" x14ac:dyDescent="0.25">
      <c r="A7991">
        <v>7982</v>
      </c>
      <c r="B7991">
        <f>'Założenia i wyniki'!$E$6*Znorm.Profile!B7991*((100-(24*'Założenia i wyniki'!$E$9))/100)</f>
        <v>0.48723162264150938</v>
      </c>
      <c r="C7991">
        <f>'Założenia i wyniki'!$E$8*Znorm.Profile!C7991*(1+'Założenia i wyniki'!$E$10/100)^24</f>
        <v>0.52501295000000003</v>
      </c>
      <c r="D7991">
        <f t="shared" si="372"/>
        <v>0.48723162264150938</v>
      </c>
      <c r="E7991">
        <f t="shared" si="373"/>
        <v>0</v>
      </c>
      <c r="F7991">
        <f t="shared" si="374"/>
        <v>3.7781327358490657E-2</v>
      </c>
    </row>
    <row r="7992" spans="1:6" x14ac:dyDescent="0.25">
      <c r="A7992">
        <v>7983</v>
      </c>
      <c r="B7992">
        <f>'Założenia i wyniki'!$E$6*Znorm.Profile!B7992*((100-(24*'Założenia i wyniki'!$E$9))/100)</f>
        <v>0.15458716981132073</v>
      </c>
      <c r="C7992">
        <f>'Założenia i wyniki'!$E$8*Znorm.Profile!C7992*(1+'Założenia i wyniki'!$E$10/100)^24</f>
        <v>0.50897104999999998</v>
      </c>
      <c r="D7992">
        <f t="shared" si="372"/>
        <v>0.15458716981132073</v>
      </c>
      <c r="E7992">
        <f t="shared" si="373"/>
        <v>0</v>
      </c>
      <c r="F7992">
        <f t="shared" si="374"/>
        <v>0.35438388018867928</v>
      </c>
    </row>
    <row r="7993" spans="1:6" x14ac:dyDescent="0.25">
      <c r="A7993">
        <v>7984</v>
      </c>
      <c r="B7993">
        <f>'Założenia i wyniki'!$E$6*Znorm.Profile!B7993*((100-(24*'Założenia i wyniki'!$E$9))/100)</f>
        <v>0</v>
      </c>
      <c r="C7993">
        <f>'Założenia i wyniki'!$E$8*Znorm.Profile!C7993*(1+'Założenia i wyniki'!$E$10/100)^24</f>
        <v>0.52306065000000002</v>
      </c>
      <c r="D7993">
        <f t="shared" si="372"/>
        <v>0</v>
      </c>
      <c r="E7993">
        <f t="shared" si="373"/>
        <v>0</v>
      </c>
      <c r="F7993">
        <f t="shared" si="374"/>
        <v>0.52306065000000002</v>
      </c>
    </row>
    <row r="7994" spans="1:6" x14ac:dyDescent="0.25">
      <c r="A7994">
        <v>7985</v>
      </c>
      <c r="B7994">
        <f>'Założenia i wyniki'!$E$6*Znorm.Profile!B7994*((100-(24*'Założenia i wyniki'!$E$9))/100)</f>
        <v>0</v>
      </c>
      <c r="C7994">
        <f>'Założenia i wyniki'!$E$8*Znorm.Profile!C7994*(1+'Założenia i wyniki'!$E$10/100)^24</f>
        <v>0.57254294999999999</v>
      </c>
      <c r="D7994">
        <f t="shared" si="372"/>
        <v>0</v>
      </c>
      <c r="E7994">
        <f t="shared" si="373"/>
        <v>0</v>
      </c>
      <c r="F7994">
        <f t="shared" si="374"/>
        <v>0.57254294999999999</v>
      </c>
    </row>
    <row r="7995" spans="1:6" x14ac:dyDescent="0.25">
      <c r="A7995">
        <v>7986</v>
      </c>
      <c r="B7995">
        <f>'Założenia i wyniki'!$E$6*Znorm.Profile!B7995*((100-(24*'Założenia i wyniki'!$E$9))/100)</f>
        <v>0</v>
      </c>
      <c r="C7995">
        <f>'Założenia i wyniki'!$E$8*Znorm.Profile!C7995*(1+'Założenia i wyniki'!$E$10/100)^24</f>
        <v>0.59398779999999995</v>
      </c>
      <c r="D7995">
        <f t="shared" si="372"/>
        <v>0</v>
      </c>
      <c r="E7995">
        <f t="shared" si="373"/>
        <v>0</v>
      </c>
      <c r="F7995">
        <f t="shared" si="374"/>
        <v>0.59398779999999995</v>
      </c>
    </row>
    <row r="7996" spans="1:6" x14ac:dyDescent="0.25">
      <c r="A7996">
        <v>7987</v>
      </c>
      <c r="B7996">
        <f>'Założenia i wyniki'!$E$6*Znorm.Profile!B7996*((100-(24*'Założenia i wyniki'!$E$9))/100)</f>
        <v>0</v>
      </c>
      <c r="C7996">
        <f>'Założenia i wyniki'!$E$8*Znorm.Profile!C7996*(1+'Założenia i wyniki'!$E$10/100)^24</f>
        <v>0.60350149999999991</v>
      </c>
      <c r="D7996">
        <f t="shared" si="372"/>
        <v>0</v>
      </c>
      <c r="E7996">
        <f t="shared" si="373"/>
        <v>0</v>
      </c>
      <c r="F7996">
        <f t="shared" si="374"/>
        <v>0.60350149999999991</v>
      </c>
    </row>
    <row r="7997" spans="1:6" x14ac:dyDescent="0.25">
      <c r="A7997">
        <v>7988</v>
      </c>
      <c r="B7997">
        <f>'Założenia i wyniki'!$E$6*Znorm.Profile!B7997*((100-(24*'Założenia i wyniki'!$E$9))/100)</f>
        <v>0</v>
      </c>
      <c r="C7997">
        <f>'Założenia i wyniki'!$E$8*Znorm.Profile!C7997*(1+'Założenia i wyniki'!$E$10/100)^24</f>
        <v>0.61062785000000008</v>
      </c>
      <c r="D7997">
        <f t="shared" si="372"/>
        <v>0</v>
      </c>
      <c r="E7997">
        <f t="shared" si="373"/>
        <v>0</v>
      </c>
      <c r="F7997">
        <f t="shared" si="374"/>
        <v>0.61062785000000008</v>
      </c>
    </row>
    <row r="7998" spans="1:6" x14ac:dyDescent="0.25">
      <c r="A7998">
        <v>7989</v>
      </c>
      <c r="B7998">
        <f>'Założenia i wyniki'!$E$6*Znorm.Profile!B7998*((100-(24*'Założenia i wyniki'!$E$9))/100)</f>
        <v>0</v>
      </c>
      <c r="C7998">
        <f>'Założenia i wyniki'!$E$8*Znorm.Profile!C7998*(1+'Założenia i wyniki'!$E$10/100)^24</f>
        <v>0.58317664999999996</v>
      </c>
      <c r="D7998">
        <f t="shared" si="372"/>
        <v>0</v>
      </c>
      <c r="E7998">
        <f t="shared" si="373"/>
        <v>0</v>
      </c>
      <c r="F7998">
        <f t="shared" si="374"/>
        <v>0.58317664999999996</v>
      </c>
    </row>
    <row r="7999" spans="1:6" x14ac:dyDescent="0.25">
      <c r="A7999">
        <v>7990</v>
      </c>
      <c r="B7999">
        <f>'Założenia i wyniki'!$E$6*Znorm.Profile!B7999*((100-(24*'Założenia i wyniki'!$E$9))/100)</f>
        <v>0</v>
      </c>
      <c r="C7999">
        <f>'Założenia i wyniki'!$E$8*Znorm.Profile!C7999*(1+'Założenia i wyniki'!$E$10/100)^24</f>
        <v>0.52312155000000005</v>
      </c>
      <c r="D7999">
        <f t="shared" si="372"/>
        <v>0</v>
      </c>
      <c r="E7999">
        <f t="shared" si="373"/>
        <v>0</v>
      </c>
      <c r="F7999">
        <f t="shared" si="374"/>
        <v>0.52312155000000005</v>
      </c>
    </row>
    <row r="8000" spans="1:6" x14ac:dyDescent="0.25">
      <c r="A8000">
        <v>7991</v>
      </c>
      <c r="B8000">
        <f>'Założenia i wyniki'!$E$6*Znorm.Profile!B8000*((100-(24*'Założenia i wyniki'!$E$9))/100)</f>
        <v>0</v>
      </c>
      <c r="C8000">
        <f>'Założenia i wyniki'!$E$8*Znorm.Profile!C8000*(1+'Założenia i wyniki'!$E$10/100)^24</f>
        <v>0.42523460000000002</v>
      </c>
      <c r="D8000">
        <f t="shared" si="372"/>
        <v>0</v>
      </c>
      <c r="E8000">
        <f t="shared" si="373"/>
        <v>0</v>
      </c>
      <c r="F8000">
        <f t="shared" si="374"/>
        <v>0.42523460000000002</v>
      </c>
    </row>
    <row r="8001" spans="1:6" x14ac:dyDescent="0.25">
      <c r="A8001">
        <v>7992</v>
      </c>
      <c r="B8001">
        <f>'Założenia i wyniki'!$E$6*Znorm.Profile!B8001*((100-(24*'Założenia i wyniki'!$E$9))/100)</f>
        <v>0</v>
      </c>
      <c r="C8001">
        <f>'Założenia i wyniki'!$E$8*Znorm.Profile!C8001*(1+'Założenia i wyniki'!$E$10/100)^24</f>
        <v>0.33975514999999995</v>
      </c>
      <c r="D8001">
        <f t="shared" si="372"/>
        <v>0</v>
      </c>
      <c r="E8001">
        <f t="shared" si="373"/>
        <v>0</v>
      </c>
      <c r="F8001">
        <f t="shared" si="374"/>
        <v>0.33975514999999995</v>
      </c>
    </row>
    <row r="8002" spans="1:6" x14ac:dyDescent="0.25">
      <c r="A8002">
        <v>7993</v>
      </c>
      <c r="B8002">
        <f>'Założenia i wyniki'!$E$6*Znorm.Profile!B8002*((100-(24*'Założenia i wyniki'!$E$9))/100)</f>
        <v>0</v>
      </c>
      <c r="C8002">
        <f>'Założenia i wyniki'!$E$8*Znorm.Profile!C8002*(1+'Założenia i wyniki'!$E$10/100)^24</f>
        <v>0.26948565000000002</v>
      </c>
      <c r="D8002">
        <f t="shared" si="372"/>
        <v>0</v>
      </c>
      <c r="E8002">
        <f t="shared" si="373"/>
        <v>0</v>
      </c>
      <c r="F8002">
        <f t="shared" si="374"/>
        <v>0.26948565000000002</v>
      </c>
    </row>
    <row r="8003" spans="1:6" x14ac:dyDescent="0.25">
      <c r="A8003">
        <v>7994</v>
      </c>
      <c r="B8003">
        <f>'Założenia i wyniki'!$E$6*Znorm.Profile!B8003*((100-(24*'Założenia i wyniki'!$E$9))/100)</f>
        <v>0</v>
      </c>
      <c r="C8003">
        <f>'Założenia i wyniki'!$E$8*Znorm.Profile!C8003*(1+'Założenia i wyniki'!$E$10/100)^24</f>
        <v>0.23708685000000002</v>
      </c>
      <c r="D8003">
        <f t="shared" si="372"/>
        <v>0</v>
      </c>
      <c r="E8003">
        <f t="shared" si="373"/>
        <v>0</v>
      </c>
      <c r="F8003">
        <f t="shared" si="374"/>
        <v>0.23708685000000002</v>
      </c>
    </row>
    <row r="8004" spans="1:6" x14ac:dyDescent="0.25">
      <c r="A8004">
        <v>7995</v>
      </c>
      <c r="B8004">
        <f>'Założenia i wyniki'!$E$6*Znorm.Profile!B8004*((100-(24*'Założenia i wyniki'!$E$9))/100)</f>
        <v>0</v>
      </c>
      <c r="C8004">
        <f>'Założenia i wyniki'!$E$8*Znorm.Profile!C8004*(1+'Założenia i wyniki'!$E$10/100)^24</f>
        <v>0.22303820000000002</v>
      </c>
      <c r="D8004">
        <f t="shared" si="372"/>
        <v>0</v>
      </c>
      <c r="E8004">
        <f t="shared" si="373"/>
        <v>0</v>
      </c>
      <c r="F8004">
        <f t="shared" si="374"/>
        <v>0.22303820000000002</v>
      </c>
    </row>
    <row r="8005" spans="1:6" x14ac:dyDescent="0.25">
      <c r="A8005">
        <v>7996</v>
      </c>
      <c r="B8005">
        <f>'Założenia i wyniki'!$E$6*Znorm.Profile!B8005*((100-(24*'Założenia i wyniki'!$E$9))/100)</f>
        <v>0</v>
      </c>
      <c r="C8005">
        <f>'Założenia i wyniki'!$E$8*Znorm.Profile!C8005*(1+'Założenia i wyniki'!$E$10/100)^24</f>
        <v>0.22434895000000002</v>
      </c>
      <c r="D8005">
        <f t="shared" si="372"/>
        <v>0</v>
      </c>
      <c r="E8005">
        <f t="shared" si="373"/>
        <v>0</v>
      </c>
      <c r="F8005">
        <f t="shared" si="374"/>
        <v>0.22434895000000002</v>
      </c>
    </row>
    <row r="8006" spans="1:6" x14ac:dyDescent="0.25">
      <c r="A8006">
        <v>7997</v>
      </c>
      <c r="B8006">
        <f>'Założenia i wyniki'!$E$6*Znorm.Profile!B8006*((100-(24*'Założenia i wyniki'!$E$9))/100)</f>
        <v>0</v>
      </c>
      <c r="C8006">
        <f>'Założenia i wyniki'!$E$8*Znorm.Profile!C8006*(1+'Założenia i wyniki'!$E$10/100)^24</f>
        <v>0.25140115000000002</v>
      </c>
      <c r="D8006">
        <f t="shared" si="372"/>
        <v>0</v>
      </c>
      <c r="E8006">
        <f t="shared" si="373"/>
        <v>0</v>
      </c>
      <c r="F8006">
        <f t="shared" si="374"/>
        <v>0.25140115000000002</v>
      </c>
    </row>
    <row r="8007" spans="1:6" x14ac:dyDescent="0.25">
      <c r="A8007">
        <v>7998</v>
      </c>
      <c r="B8007">
        <f>'Założenia i wyniki'!$E$6*Znorm.Profile!B8007*((100-(24*'Założenia i wyniki'!$E$9))/100)</f>
        <v>0</v>
      </c>
      <c r="C8007">
        <f>'Założenia i wyniki'!$E$8*Znorm.Profile!C8007*(1+'Założenia i wyniki'!$E$10/100)^24</f>
        <v>0.30589965000000002</v>
      </c>
      <c r="D8007">
        <f t="shared" si="372"/>
        <v>0</v>
      </c>
      <c r="E8007">
        <f t="shared" si="373"/>
        <v>0</v>
      </c>
      <c r="F8007">
        <f t="shared" si="374"/>
        <v>0.30589965000000002</v>
      </c>
    </row>
    <row r="8008" spans="1:6" x14ac:dyDescent="0.25">
      <c r="A8008">
        <v>7999</v>
      </c>
      <c r="B8008">
        <f>'Założenia i wyniki'!$E$6*Znorm.Profile!B8008*((100-(24*'Założenia i wyniki'!$E$9))/100)</f>
        <v>0</v>
      </c>
      <c r="C8008">
        <f>'Założenia i wyniki'!$E$8*Znorm.Profile!C8008*(1+'Założenia i wyniki'!$E$10/100)^24</f>
        <v>0.40530804999999998</v>
      </c>
      <c r="D8008">
        <f t="shared" si="372"/>
        <v>0</v>
      </c>
      <c r="E8008">
        <f t="shared" si="373"/>
        <v>0</v>
      </c>
      <c r="F8008">
        <f t="shared" si="374"/>
        <v>0.40530804999999998</v>
      </c>
    </row>
    <row r="8009" spans="1:6" x14ac:dyDescent="0.25">
      <c r="A8009">
        <v>8000</v>
      </c>
      <c r="B8009">
        <f>'Założenia i wyniki'!$E$6*Znorm.Profile!B8009*((100-(24*'Założenia i wyniki'!$E$9))/100)</f>
        <v>0</v>
      </c>
      <c r="C8009">
        <f>'Założenia i wyniki'!$E$8*Znorm.Profile!C8009*(1+'Założenia i wyniki'!$E$10/100)^24</f>
        <v>0.47624149999999998</v>
      </c>
      <c r="D8009">
        <f t="shared" si="372"/>
        <v>0</v>
      </c>
      <c r="E8009">
        <f t="shared" si="373"/>
        <v>0</v>
      </c>
      <c r="F8009">
        <f t="shared" si="374"/>
        <v>0.47624149999999998</v>
      </c>
    </row>
    <row r="8010" spans="1:6" x14ac:dyDescent="0.25">
      <c r="A8010">
        <v>8001</v>
      </c>
      <c r="B8010">
        <f>'Założenia i wyniki'!$E$6*Znorm.Profile!B8010*((100-(24*'Założenia i wyniki'!$E$9))/100)</f>
        <v>0.25049524528301886</v>
      </c>
      <c r="C8010">
        <f>'Założenia i wyniki'!$E$8*Znorm.Profile!C8010*(1+'Założenia i wyniki'!$E$10/100)^24</f>
        <v>0.48811734999999995</v>
      </c>
      <c r="D8010">
        <f t="shared" si="372"/>
        <v>0.25049524528301886</v>
      </c>
      <c r="E8010">
        <f t="shared" si="373"/>
        <v>0</v>
      </c>
      <c r="F8010">
        <f t="shared" si="374"/>
        <v>0.23762210471698109</v>
      </c>
    </row>
    <row r="8011" spans="1:6" x14ac:dyDescent="0.25">
      <c r="A8011">
        <v>8002</v>
      </c>
      <c r="B8011">
        <f>'Założenia i wyniki'!$E$6*Znorm.Profile!B8011*((100-(24*'Założenia i wyniki'!$E$9))/100)</f>
        <v>0.67223313207547164</v>
      </c>
      <c r="C8011">
        <f>'Założenia i wyniki'!$E$8*Znorm.Profile!C8011*(1+'Założenia i wyniki'!$E$10/100)^24</f>
        <v>0.47152034999999998</v>
      </c>
      <c r="D8011">
        <f t="shared" ref="D8011:D8074" si="375">IF(B8011&lt;=C8011,B8011,C8011)</f>
        <v>0.47152034999999998</v>
      </c>
      <c r="E8011">
        <f t="shared" ref="E8011:E8074" si="376">IF(B8011&gt;C8011,B8011-C8011,0)</f>
        <v>0.20071278207547166</v>
      </c>
      <c r="F8011">
        <f t="shared" ref="F8011:F8074" si="377">IF(B8011&lt;C8011,C8011-B8011,0)</f>
        <v>0</v>
      </c>
    </row>
    <row r="8012" spans="1:6" x14ac:dyDescent="0.25">
      <c r="A8012">
        <v>8003</v>
      </c>
      <c r="B8012">
        <f>'Założenia i wyniki'!$E$6*Znorm.Profile!B8012*((100-(24*'Założenia i wyniki'!$E$9))/100)</f>
        <v>0.92188226415094332</v>
      </c>
      <c r="C8012">
        <f>'Założenia i wyniki'!$E$8*Znorm.Profile!C8012*(1+'Założenia i wyniki'!$E$10/100)^24</f>
        <v>0.47048294999999996</v>
      </c>
      <c r="D8012">
        <f t="shared" si="375"/>
        <v>0.47048294999999996</v>
      </c>
      <c r="E8012">
        <f t="shared" si="376"/>
        <v>0.45139931415094336</v>
      </c>
      <c r="F8012">
        <f t="shared" si="377"/>
        <v>0</v>
      </c>
    </row>
    <row r="8013" spans="1:6" x14ac:dyDescent="0.25">
      <c r="A8013">
        <v>8004</v>
      </c>
      <c r="B8013">
        <f>'Założenia i wyniki'!$E$6*Znorm.Profile!B8013*((100-(24*'Założenia i wyniki'!$E$9))/100)</f>
        <v>0.96708452830188685</v>
      </c>
      <c r="C8013">
        <f>'Założenia i wyniki'!$E$8*Znorm.Profile!C8013*(1+'Założenia i wyniki'!$E$10/100)^24</f>
        <v>0.46776099999999998</v>
      </c>
      <c r="D8013">
        <f t="shared" si="375"/>
        <v>0.46776099999999998</v>
      </c>
      <c r="E8013">
        <f t="shared" si="376"/>
        <v>0.49932352830188687</v>
      </c>
      <c r="F8013">
        <f t="shared" si="377"/>
        <v>0</v>
      </c>
    </row>
    <row r="8014" spans="1:6" x14ac:dyDescent="0.25">
      <c r="A8014">
        <v>8005</v>
      </c>
      <c r="B8014">
        <f>'Założenia i wyniki'!$E$6*Znorm.Profile!B8014*((100-(24*'Założenia i wyniki'!$E$9))/100)</f>
        <v>0.79328830188679245</v>
      </c>
      <c r="C8014">
        <f>'Założenia i wyniki'!$E$8*Znorm.Profile!C8014*(1+'Założenia i wyniki'!$E$10/100)^24</f>
        <v>0.46126674999999995</v>
      </c>
      <c r="D8014">
        <f t="shared" si="375"/>
        <v>0.46126674999999995</v>
      </c>
      <c r="E8014">
        <f t="shared" si="376"/>
        <v>0.3320215518867925</v>
      </c>
      <c r="F8014">
        <f t="shared" si="377"/>
        <v>0</v>
      </c>
    </row>
    <row r="8015" spans="1:6" x14ac:dyDescent="0.25">
      <c r="A8015">
        <v>8006</v>
      </c>
      <c r="B8015">
        <f>'Założenia i wyniki'!$E$6*Znorm.Profile!B8015*((100-(24*'Założenia i wyniki'!$E$9))/100)</f>
        <v>0.44629803773584897</v>
      </c>
      <c r="C8015">
        <f>'Założenia i wyniki'!$E$8*Znorm.Profile!C8015*(1+'Założenia i wyniki'!$E$10/100)^24</f>
        <v>0.47115495000000002</v>
      </c>
      <c r="D8015">
        <f t="shared" si="375"/>
        <v>0.44629803773584897</v>
      </c>
      <c r="E8015">
        <f t="shared" si="376"/>
        <v>0</v>
      </c>
      <c r="F8015">
        <f t="shared" si="377"/>
        <v>2.4856912264151043E-2</v>
      </c>
    </row>
    <row r="8016" spans="1:6" x14ac:dyDescent="0.25">
      <c r="A8016">
        <v>8007</v>
      </c>
      <c r="B8016">
        <f>'Założenia i wyniki'!$E$6*Znorm.Profile!B8016*((100-(24*'Założenia i wyniki'!$E$9))/100)</f>
        <v>0.13197841509433961</v>
      </c>
      <c r="C8016">
        <f>'Założenia i wyniki'!$E$8*Znorm.Profile!C8016*(1+'Założenia i wyniki'!$E$10/100)^24</f>
        <v>0.47935195000000008</v>
      </c>
      <c r="D8016">
        <f t="shared" si="375"/>
        <v>0.13197841509433961</v>
      </c>
      <c r="E8016">
        <f t="shared" si="376"/>
        <v>0</v>
      </c>
      <c r="F8016">
        <f t="shared" si="377"/>
        <v>0.34737353490566047</v>
      </c>
    </row>
    <row r="8017" spans="1:6" x14ac:dyDescent="0.25">
      <c r="A8017">
        <v>8008</v>
      </c>
      <c r="B8017">
        <f>'Założenia i wyniki'!$E$6*Znorm.Profile!B8017*((100-(24*'Założenia i wyniki'!$E$9))/100)</f>
        <v>0</v>
      </c>
      <c r="C8017">
        <f>'Założenia i wyniki'!$E$8*Znorm.Profile!C8017*(1+'Założenia i wyniki'!$E$10/100)^24</f>
        <v>0.53808789999999995</v>
      </c>
      <c r="D8017">
        <f t="shared" si="375"/>
        <v>0</v>
      </c>
      <c r="E8017">
        <f t="shared" si="376"/>
        <v>0</v>
      </c>
      <c r="F8017">
        <f t="shared" si="377"/>
        <v>0.53808789999999995</v>
      </c>
    </row>
    <row r="8018" spans="1:6" x14ac:dyDescent="0.25">
      <c r="A8018">
        <v>8009</v>
      </c>
      <c r="B8018">
        <f>'Założenia i wyniki'!$E$6*Znorm.Profile!B8018*((100-(24*'Założenia i wyniki'!$E$9))/100)</f>
        <v>0</v>
      </c>
      <c r="C8018">
        <f>'Założenia i wyniki'!$E$8*Znorm.Profile!C8018*(1+'Założenia i wyniki'!$E$10/100)^24</f>
        <v>0.62559070000000006</v>
      </c>
      <c r="D8018">
        <f t="shared" si="375"/>
        <v>0</v>
      </c>
      <c r="E8018">
        <f t="shared" si="376"/>
        <v>0</v>
      </c>
      <c r="F8018">
        <f t="shared" si="377"/>
        <v>0.62559070000000006</v>
      </c>
    </row>
    <row r="8019" spans="1:6" x14ac:dyDescent="0.25">
      <c r="A8019">
        <v>8010</v>
      </c>
      <c r="B8019">
        <f>'Założenia i wyniki'!$E$6*Znorm.Profile!B8019*((100-(24*'Założenia i wyniki'!$E$9))/100)</f>
        <v>0</v>
      </c>
      <c r="C8019">
        <f>'Założenia i wyniki'!$E$8*Znorm.Profile!C8019*(1+'Założenia i wyniki'!$E$10/100)^24</f>
        <v>0.65968664999999993</v>
      </c>
      <c r="D8019">
        <f t="shared" si="375"/>
        <v>0</v>
      </c>
      <c r="E8019">
        <f t="shared" si="376"/>
        <v>0</v>
      </c>
      <c r="F8019">
        <f t="shared" si="377"/>
        <v>0.65968664999999993</v>
      </c>
    </row>
    <row r="8020" spans="1:6" x14ac:dyDescent="0.25">
      <c r="A8020">
        <v>8011</v>
      </c>
      <c r="B8020">
        <f>'Założenia i wyniki'!$E$6*Znorm.Profile!B8020*((100-(24*'Założenia i wyniki'!$E$9))/100)</f>
        <v>0</v>
      </c>
      <c r="C8020">
        <f>'Założenia i wyniki'!$E$8*Znorm.Profile!C8020*(1+'Założenia i wyniki'!$E$10/100)^24</f>
        <v>0.65153444999999999</v>
      </c>
      <c r="D8020">
        <f t="shared" si="375"/>
        <v>0</v>
      </c>
      <c r="E8020">
        <f t="shared" si="376"/>
        <v>0</v>
      </c>
      <c r="F8020">
        <f t="shared" si="377"/>
        <v>0.65153444999999999</v>
      </c>
    </row>
    <row r="8021" spans="1:6" x14ac:dyDescent="0.25">
      <c r="A8021">
        <v>8012</v>
      </c>
      <c r="B8021">
        <f>'Założenia i wyniki'!$E$6*Znorm.Profile!B8021*((100-(24*'Założenia i wyniki'!$E$9))/100)</f>
        <v>0</v>
      </c>
      <c r="C8021">
        <f>'Założenia i wyniki'!$E$8*Znorm.Profile!C8021*(1+'Założenia i wyniki'!$E$10/100)^24</f>
        <v>0.65775919999999999</v>
      </c>
      <c r="D8021">
        <f t="shared" si="375"/>
        <v>0</v>
      </c>
      <c r="E8021">
        <f t="shared" si="376"/>
        <v>0</v>
      </c>
      <c r="F8021">
        <f t="shared" si="377"/>
        <v>0.65775919999999999</v>
      </c>
    </row>
    <row r="8022" spans="1:6" x14ac:dyDescent="0.25">
      <c r="A8022">
        <v>8013</v>
      </c>
      <c r="B8022">
        <f>'Założenia i wyniki'!$E$6*Znorm.Profile!B8022*((100-(24*'Założenia i wyniki'!$E$9))/100)</f>
        <v>0</v>
      </c>
      <c r="C8022">
        <f>'Założenia i wyniki'!$E$8*Znorm.Profile!C8022*(1+'Założenia i wyniki'!$E$10/100)^24</f>
        <v>0.62112504999999996</v>
      </c>
      <c r="D8022">
        <f t="shared" si="375"/>
        <v>0</v>
      </c>
      <c r="E8022">
        <f t="shared" si="376"/>
        <v>0</v>
      </c>
      <c r="F8022">
        <f t="shared" si="377"/>
        <v>0.62112504999999996</v>
      </c>
    </row>
    <row r="8023" spans="1:6" x14ac:dyDescent="0.25">
      <c r="A8023">
        <v>8014</v>
      </c>
      <c r="B8023">
        <f>'Założenia i wyniki'!$E$6*Znorm.Profile!B8023*((100-(24*'Założenia i wyniki'!$E$9))/100)</f>
        <v>0</v>
      </c>
      <c r="C8023">
        <f>'Założenia i wyniki'!$E$8*Znorm.Profile!C8023*(1+'Założenia i wyniki'!$E$10/100)^24</f>
        <v>0.54967709999999992</v>
      </c>
      <c r="D8023">
        <f t="shared" si="375"/>
        <v>0</v>
      </c>
      <c r="E8023">
        <f t="shared" si="376"/>
        <v>0</v>
      </c>
      <c r="F8023">
        <f t="shared" si="377"/>
        <v>0.54967709999999992</v>
      </c>
    </row>
    <row r="8024" spans="1:6" x14ac:dyDescent="0.25">
      <c r="A8024">
        <v>8015</v>
      </c>
      <c r="B8024">
        <f>'Założenia i wyniki'!$E$6*Znorm.Profile!B8024*((100-(24*'Założenia i wyniki'!$E$9))/100)</f>
        <v>0</v>
      </c>
      <c r="C8024">
        <f>'Założenia i wyniki'!$E$8*Znorm.Profile!C8024*(1+'Założenia i wyniki'!$E$10/100)^24</f>
        <v>0.44627870000000003</v>
      </c>
      <c r="D8024">
        <f t="shared" si="375"/>
        <v>0</v>
      </c>
      <c r="E8024">
        <f t="shared" si="376"/>
        <v>0</v>
      </c>
      <c r="F8024">
        <f t="shared" si="377"/>
        <v>0.44627870000000003</v>
      </c>
    </row>
    <row r="8025" spans="1:6" x14ac:dyDescent="0.25">
      <c r="A8025">
        <v>8016</v>
      </c>
      <c r="B8025">
        <f>'Założenia i wyniki'!$E$6*Znorm.Profile!B8025*((100-(24*'Założenia i wyniki'!$E$9))/100)</f>
        <v>0</v>
      </c>
      <c r="C8025">
        <f>'Założenia i wyniki'!$E$8*Znorm.Profile!C8025*(1+'Założenia i wyniki'!$E$10/100)^24</f>
        <v>0.3532305</v>
      </c>
      <c r="D8025">
        <f t="shared" si="375"/>
        <v>0</v>
      </c>
      <c r="E8025">
        <f t="shared" si="376"/>
        <v>0</v>
      </c>
      <c r="F8025">
        <f t="shared" si="377"/>
        <v>0.3532305</v>
      </c>
    </row>
    <row r="8026" spans="1:6" x14ac:dyDescent="0.25">
      <c r="A8026">
        <v>8017</v>
      </c>
      <c r="B8026">
        <f>'Założenia i wyniki'!$E$6*Znorm.Profile!B8026*((100-(24*'Założenia i wyniki'!$E$9))/100)</f>
        <v>0</v>
      </c>
      <c r="C8026">
        <f>'Założenia i wyniki'!$E$8*Znorm.Profile!C8026*(1+'Założenia i wyniki'!$E$10/100)^24</f>
        <v>0.27337135000000001</v>
      </c>
      <c r="D8026">
        <f t="shared" si="375"/>
        <v>0</v>
      </c>
      <c r="E8026">
        <f t="shared" si="376"/>
        <v>0</v>
      </c>
      <c r="F8026">
        <f t="shared" si="377"/>
        <v>0.27337135000000001</v>
      </c>
    </row>
    <row r="8027" spans="1:6" x14ac:dyDescent="0.25">
      <c r="A8027">
        <v>8018</v>
      </c>
      <c r="B8027">
        <f>'Założenia i wyniki'!$E$6*Znorm.Profile!B8027*((100-(24*'Założenia i wyniki'!$E$9))/100)</f>
        <v>0</v>
      </c>
      <c r="C8027">
        <f>'Założenia i wyniki'!$E$8*Znorm.Profile!C8027*(1+'Założenia i wyniki'!$E$10/100)^24</f>
        <v>0.2390206</v>
      </c>
      <c r="D8027">
        <f t="shared" si="375"/>
        <v>0</v>
      </c>
      <c r="E8027">
        <f t="shared" si="376"/>
        <v>0</v>
      </c>
      <c r="F8027">
        <f t="shared" si="377"/>
        <v>0.2390206</v>
      </c>
    </row>
    <row r="8028" spans="1:6" x14ac:dyDescent="0.25">
      <c r="A8028">
        <v>8019</v>
      </c>
      <c r="B8028">
        <f>'Założenia i wyniki'!$E$6*Znorm.Profile!B8028*((100-(24*'Założenia i wyniki'!$E$9))/100)</f>
        <v>0</v>
      </c>
      <c r="C8028">
        <f>'Założenia i wyniki'!$E$8*Znorm.Profile!C8028*(1+'Założenia i wyniki'!$E$10/100)^24</f>
        <v>0.22957340000000001</v>
      </c>
      <c r="D8028">
        <f t="shared" si="375"/>
        <v>0</v>
      </c>
      <c r="E8028">
        <f t="shared" si="376"/>
        <v>0</v>
      </c>
      <c r="F8028">
        <f t="shared" si="377"/>
        <v>0.22957340000000001</v>
      </c>
    </row>
    <row r="8029" spans="1:6" x14ac:dyDescent="0.25">
      <c r="A8029">
        <v>8020</v>
      </c>
      <c r="B8029">
        <f>'Założenia i wyniki'!$E$6*Znorm.Profile!B8029*((100-(24*'Założenia i wyniki'!$E$9))/100)</f>
        <v>0</v>
      </c>
      <c r="C8029">
        <f>'Założenia i wyniki'!$E$8*Znorm.Profile!C8029*(1+'Założenia i wyniki'!$E$10/100)^24</f>
        <v>0.23105635000000002</v>
      </c>
      <c r="D8029">
        <f t="shared" si="375"/>
        <v>0</v>
      </c>
      <c r="E8029">
        <f t="shared" si="376"/>
        <v>0</v>
      </c>
      <c r="F8029">
        <f t="shared" si="377"/>
        <v>0.23105635000000002</v>
      </c>
    </row>
    <row r="8030" spans="1:6" x14ac:dyDescent="0.25">
      <c r="A8030">
        <v>8021</v>
      </c>
      <c r="B8030">
        <f>'Założenia i wyniki'!$E$6*Znorm.Profile!B8030*((100-(24*'Założenia i wyniki'!$E$9))/100)</f>
        <v>0</v>
      </c>
      <c r="C8030">
        <f>'Założenia i wyniki'!$E$8*Znorm.Profile!C8030*(1+'Założenia i wyniki'!$E$10/100)^24</f>
        <v>0.26135094999999997</v>
      </c>
      <c r="D8030">
        <f t="shared" si="375"/>
        <v>0</v>
      </c>
      <c r="E8030">
        <f t="shared" si="376"/>
        <v>0</v>
      </c>
      <c r="F8030">
        <f t="shared" si="377"/>
        <v>0.26135094999999997</v>
      </c>
    </row>
    <row r="8031" spans="1:6" x14ac:dyDescent="0.25">
      <c r="A8031">
        <v>8022</v>
      </c>
      <c r="B8031">
        <f>'Założenia i wyniki'!$E$6*Znorm.Profile!B8031*((100-(24*'Założenia i wyniki'!$E$9))/100)</f>
        <v>0</v>
      </c>
      <c r="C8031">
        <f>'Założenia i wyniki'!$E$8*Znorm.Profile!C8031*(1+'Założenia i wyniki'!$E$10/100)^24</f>
        <v>0.32035535000000004</v>
      </c>
      <c r="D8031">
        <f t="shared" si="375"/>
        <v>0</v>
      </c>
      <c r="E8031">
        <f t="shared" si="376"/>
        <v>0</v>
      </c>
      <c r="F8031">
        <f t="shared" si="377"/>
        <v>0.32035535000000004</v>
      </c>
    </row>
    <row r="8032" spans="1:6" x14ac:dyDescent="0.25">
      <c r="A8032">
        <v>8023</v>
      </c>
      <c r="B8032">
        <f>'Założenia i wyniki'!$E$6*Znorm.Profile!B8032*((100-(24*'Założenia i wyniki'!$E$9))/100)</f>
        <v>0</v>
      </c>
      <c r="C8032">
        <f>'Założenia i wyniki'!$E$8*Znorm.Profile!C8032*(1+'Założenia i wyniki'!$E$10/100)^24</f>
        <v>0.4214987</v>
      </c>
      <c r="D8032">
        <f t="shared" si="375"/>
        <v>0</v>
      </c>
      <c r="E8032">
        <f t="shared" si="376"/>
        <v>0</v>
      </c>
      <c r="F8032">
        <f t="shared" si="377"/>
        <v>0.4214987</v>
      </c>
    </row>
    <row r="8033" spans="1:6" x14ac:dyDescent="0.25">
      <c r="A8033">
        <v>8024</v>
      </c>
      <c r="B8033">
        <f>'Założenia i wyniki'!$E$6*Znorm.Profile!B8033*((100-(24*'Założenia i wyniki'!$E$9))/100)</f>
        <v>0</v>
      </c>
      <c r="C8033">
        <f>'Założenia i wyniki'!$E$8*Znorm.Profile!C8033*(1+'Założenia i wyniki'!$E$10/100)^24</f>
        <v>0.48344030000000004</v>
      </c>
      <c r="D8033">
        <f t="shared" si="375"/>
        <v>0</v>
      </c>
      <c r="E8033">
        <f t="shared" si="376"/>
        <v>0</v>
      </c>
      <c r="F8033">
        <f t="shared" si="377"/>
        <v>0.48344030000000004</v>
      </c>
    </row>
    <row r="8034" spans="1:6" x14ac:dyDescent="0.25">
      <c r="A8034">
        <v>8025</v>
      </c>
      <c r="B8034">
        <f>'Założenia i wyniki'!$E$6*Znorm.Profile!B8034*((100-(24*'Założenia i wyniki'!$E$9))/100)</f>
        <v>5.3477403773584911E-2</v>
      </c>
      <c r="C8034">
        <f>'Założenia i wyniki'!$E$8*Znorm.Profile!C8034*(1+'Założenia i wyniki'!$E$10/100)^24</f>
        <v>0.48804699999999995</v>
      </c>
      <c r="D8034">
        <f t="shared" si="375"/>
        <v>5.3477403773584911E-2</v>
      </c>
      <c r="E8034">
        <f t="shared" si="376"/>
        <v>0</v>
      </c>
      <c r="F8034">
        <f t="shared" si="377"/>
        <v>0.43456959622641506</v>
      </c>
    </row>
    <row r="8035" spans="1:6" x14ac:dyDescent="0.25">
      <c r="A8035">
        <v>8026</v>
      </c>
      <c r="B8035">
        <f>'Założenia i wyniki'!$E$6*Znorm.Profile!B8035*((100-(24*'Założenia i wyniki'!$E$9))/100)</f>
        <v>0.15194973584905661</v>
      </c>
      <c r="C8035">
        <f>'Założenia i wyniki'!$E$8*Znorm.Profile!C8035*(1+'Założenia i wyniki'!$E$10/100)^24</f>
        <v>0.47841430000000001</v>
      </c>
      <c r="D8035">
        <f t="shared" si="375"/>
        <v>0.15194973584905661</v>
      </c>
      <c r="E8035">
        <f t="shared" si="376"/>
        <v>0</v>
      </c>
      <c r="F8035">
        <f t="shared" si="377"/>
        <v>0.32646456415094338</v>
      </c>
    </row>
    <row r="8036" spans="1:6" x14ac:dyDescent="0.25">
      <c r="A8036">
        <v>8027</v>
      </c>
      <c r="B8036">
        <f>'Założenia i wyniki'!$E$6*Znorm.Profile!B8036*((100-(24*'Założenia i wyniki'!$E$9))/100)</f>
        <v>0.15270437735849057</v>
      </c>
      <c r="C8036">
        <f>'Założenia i wyniki'!$E$8*Znorm.Profile!C8036*(1+'Założenia i wyniki'!$E$10/100)^24</f>
        <v>0.48122199999999998</v>
      </c>
      <c r="D8036">
        <f t="shared" si="375"/>
        <v>0.15270437735849057</v>
      </c>
      <c r="E8036">
        <f t="shared" si="376"/>
        <v>0</v>
      </c>
      <c r="F8036">
        <f t="shared" si="377"/>
        <v>0.32851762264150941</v>
      </c>
    </row>
    <row r="8037" spans="1:6" x14ac:dyDescent="0.25">
      <c r="A8037">
        <v>8028</v>
      </c>
      <c r="B8037">
        <f>'Założenia i wyniki'!$E$6*Znorm.Profile!B8037*((100-(24*'Założenia i wyniki'!$E$9))/100)</f>
        <v>0.1495028679245283</v>
      </c>
      <c r="C8037">
        <f>'Założenia i wyniki'!$E$8*Znorm.Profile!C8037*(1+'Założenia i wyniki'!$E$10/100)^24</f>
        <v>0.46835320000000003</v>
      </c>
      <c r="D8037">
        <f t="shared" si="375"/>
        <v>0.1495028679245283</v>
      </c>
      <c r="E8037">
        <f t="shared" si="376"/>
        <v>0</v>
      </c>
      <c r="F8037">
        <f t="shared" si="377"/>
        <v>0.31885033207547175</v>
      </c>
    </row>
    <row r="8038" spans="1:6" x14ac:dyDescent="0.25">
      <c r="A8038">
        <v>8029</v>
      </c>
      <c r="B8038">
        <f>'Założenia i wyniki'!$E$6*Znorm.Profile!B8038*((100-(24*'Założenia i wyniki'!$E$9))/100)</f>
        <v>0.12710754716981132</v>
      </c>
      <c r="C8038">
        <f>'Założenia i wyniki'!$E$8*Znorm.Profile!C8038*(1+'Założenia i wyniki'!$E$10/100)^24</f>
        <v>0.4670687</v>
      </c>
      <c r="D8038">
        <f t="shared" si="375"/>
        <v>0.12710754716981132</v>
      </c>
      <c r="E8038">
        <f t="shared" si="376"/>
        <v>0</v>
      </c>
      <c r="F8038">
        <f t="shared" si="377"/>
        <v>0.33996115283018868</v>
      </c>
    </row>
    <row r="8039" spans="1:6" x14ac:dyDescent="0.25">
      <c r="A8039">
        <v>8030</v>
      </c>
      <c r="B8039">
        <f>'Założenia i wyniki'!$E$6*Znorm.Profile!B8039*((100-(24*'Założenia i wyniki'!$E$9))/100)</f>
        <v>8.8971471698113189E-2</v>
      </c>
      <c r="C8039">
        <f>'Założenia i wyniki'!$E$8*Znorm.Profile!C8039*(1+'Założenia i wyniki'!$E$10/100)^24</f>
        <v>0.46752300000000002</v>
      </c>
      <c r="D8039">
        <f t="shared" si="375"/>
        <v>8.8971471698113189E-2</v>
      </c>
      <c r="E8039">
        <f t="shared" si="376"/>
        <v>0</v>
      </c>
      <c r="F8039">
        <f t="shared" si="377"/>
        <v>0.37855152830188682</v>
      </c>
    </row>
    <row r="8040" spans="1:6" x14ac:dyDescent="0.25">
      <c r="A8040">
        <v>8031</v>
      </c>
      <c r="B8040">
        <f>'Założenia i wyniki'!$E$6*Znorm.Profile!B8040*((100-(24*'Założenia i wyniki'!$E$9))/100)</f>
        <v>1.4634709433962266E-2</v>
      </c>
      <c r="C8040">
        <f>'Założenia i wyniki'!$E$8*Znorm.Profile!C8040*(1+'Założenia i wyniki'!$E$10/100)^24</f>
        <v>0.48036099999999998</v>
      </c>
      <c r="D8040">
        <f t="shared" si="375"/>
        <v>1.4634709433962266E-2</v>
      </c>
      <c r="E8040">
        <f t="shared" si="376"/>
        <v>0</v>
      </c>
      <c r="F8040">
        <f t="shared" si="377"/>
        <v>0.4657262905660377</v>
      </c>
    </row>
    <row r="8041" spans="1:6" x14ac:dyDescent="0.25">
      <c r="A8041">
        <v>8032</v>
      </c>
      <c r="B8041">
        <f>'Założenia i wyniki'!$E$6*Znorm.Profile!B8041*((100-(24*'Założenia i wyniki'!$E$9))/100)</f>
        <v>0</v>
      </c>
      <c r="C8041">
        <f>'Założenia i wyniki'!$E$8*Znorm.Profile!C8041*(1+'Założenia i wyniki'!$E$10/100)^24</f>
        <v>0.54685365000000008</v>
      </c>
      <c r="D8041">
        <f t="shared" si="375"/>
        <v>0</v>
      </c>
      <c r="E8041">
        <f t="shared" si="376"/>
        <v>0</v>
      </c>
      <c r="F8041">
        <f t="shared" si="377"/>
        <v>0.54685365000000008</v>
      </c>
    </row>
    <row r="8042" spans="1:6" x14ac:dyDescent="0.25">
      <c r="A8042">
        <v>8033</v>
      </c>
      <c r="B8042">
        <f>'Założenia i wyniki'!$E$6*Znorm.Profile!B8042*((100-(24*'Założenia i wyniki'!$E$9))/100)</f>
        <v>0</v>
      </c>
      <c r="C8042">
        <f>'Założenia i wyniki'!$E$8*Znorm.Profile!C8042*(1+'Założenia i wyniki'!$E$10/100)^24</f>
        <v>0.62340284999999995</v>
      </c>
      <c r="D8042">
        <f t="shared" si="375"/>
        <v>0</v>
      </c>
      <c r="E8042">
        <f t="shared" si="376"/>
        <v>0</v>
      </c>
      <c r="F8042">
        <f t="shared" si="377"/>
        <v>0.62340284999999995</v>
      </c>
    </row>
    <row r="8043" spans="1:6" x14ac:dyDescent="0.25">
      <c r="A8043">
        <v>8034</v>
      </c>
      <c r="B8043">
        <f>'Założenia i wyniki'!$E$6*Znorm.Profile!B8043*((100-(24*'Założenia i wyniki'!$E$9))/100)</f>
        <v>0</v>
      </c>
      <c r="C8043">
        <f>'Założenia i wyniki'!$E$8*Znorm.Profile!C8043*(1+'Założenia i wyniki'!$E$10/100)^24</f>
        <v>0.65614534999999996</v>
      </c>
      <c r="D8043">
        <f t="shared" si="375"/>
        <v>0</v>
      </c>
      <c r="E8043">
        <f t="shared" si="376"/>
        <v>0</v>
      </c>
      <c r="F8043">
        <f t="shared" si="377"/>
        <v>0.65614534999999996</v>
      </c>
    </row>
    <row r="8044" spans="1:6" x14ac:dyDescent="0.25">
      <c r="A8044">
        <v>8035</v>
      </c>
      <c r="B8044">
        <f>'Założenia i wyniki'!$E$6*Znorm.Profile!B8044*((100-(24*'Założenia i wyniki'!$E$9))/100)</f>
        <v>0</v>
      </c>
      <c r="C8044">
        <f>'Założenia i wyniki'!$E$8*Znorm.Profile!C8044*(1+'Założenia i wyniki'!$E$10/100)^24</f>
        <v>0.66103835</v>
      </c>
      <c r="D8044">
        <f t="shared" si="375"/>
        <v>0</v>
      </c>
      <c r="E8044">
        <f t="shared" si="376"/>
        <v>0</v>
      </c>
      <c r="F8044">
        <f t="shared" si="377"/>
        <v>0.66103835</v>
      </c>
    </row>
    <row r="8045" spans="1:6" x14ac:dyDescent="0.25">
      <c r="A8045">
        <v>8036</v>
      </c>
      <c r="B8045">
        <f>'Założenia i wyniki'!$E$6*Znorm.Profile!B8045*((100-(24*'Założenia i wyniki'!$E$9))/100)</f>
        <v>0</v>
      </c>
      <c r="C8045">
        <f>'Założenia i wyniki'!$E$8*Znorm.Profile!C8045*(1+'Założenia i wyniki'!$E$10/100)^24</f>
        <v>0.65066960000000007</v>
      </c>
      <c r="D8045">
        <f t="shared" si="375"/>
        <v>0</v>
      </c>
      <c r="E8045">
        <f t="shared" si="376"/>
        <v>0</v>
      </c>
      <c r="F8045">
        <f t="shared" si="377"/>
        <v>0.65066960000000007</v>
      </c>
    </row>
    <row r="8046" spans="1:6" x14ac:dyDescent="0.25">
      <c r="A8046">
        <v>8037</v>
      </c>
      <c r="B8046">
        <f>'Założenia i wyniki'!$E$6*Znorm.Profile!B8046*((100-(24*'Założenia i wyniki'!$E$9))/100)</f>
        <v>0</v>
      </c>
      <c r="C8046">
        <f>'Założenia i wyniki'!$E$8*Znorm.Profile!C8046*(1+'Założenia i wyniki'!$E$10/100)^24</f>
        <v>0.61720364999999999</v>
      </c>
      <c r="D8046">
        <f t="shared" si="375"/>
        <v>0</v>
      </c>
      <c r="E8046">
        <f t="shared" si="376"/>
        <v>0</v>
      </c>
      <c r="F8046">
        <f t="shared" si="377"/>
        <v>0.61720364999999999</v>
      </c>
    </row>
    <row r="8047" spans="1:6" x14ac:dyDescent="0.25">
      <c r="A8047">
        <v>8038</v>
      </c>
      <c r="B8047">
        <f>'Założenia i wyniki'!$E$6*Znorm.Profile!B8047*((100-(24*'Założenia i wyniki'!$E$9))/100)</f>
        <v>0</v>
      </c>
      <c r="C8047">
        <f>'Założenia i wyniki'!$E$8*Znorm.Profile!C8047*(1+'Założenia i wyniki'!$E$10/100)^24</f>
        <v>0.55154820000000004</v>
      </c>
      <c r="D8047">
        <f t="shared" si="375"/>
        <v>0</v>
      </c>
      <c r="E8047">
        <f t="shared" si="376"/>
        <v>0</v>
      </c>
      <c r="F8047">
        <f t="shared" si="377"/>
        <v>0.55154820000000004</v>
      </c>
    </row>
    <row r="8048" spans="1:6" x14ac:dyDescent="0.25">
      <c r="A8048">
        <v>8039</v>
      </c>
      <c r="B8048">
        <f>'Założenia i wyniki'!$E$6*Znorm.Profile!B8048*((100-(24*'Założenia i wyniki'!$E$9))/100)</f>
        <v>0</v>
      </c>
      <c r="C8048">
        <f>'Założenia i wyniki'!$E$8*Znorm.Profile!C8048*(1+'Założenia i wyniki'!$E$10/100)^24</f>
        <v>0.4490591000000001</v>
      </c>
      <c r="D8048">
        <f t="shared" si="375"/>
        <v>0</v>
      </c>
      <c r="E8048">
        <f t="shared" si="376"/>
        <v>0</v>
      </c>
      <c r="F8048">
        <f t="shared" si="377"/>
        <v>0.4490591000000001</v>
      </c>
    </row>
    <row r="8049" spans="1:6" x14ac:dyDescent="0.25">
      <c r="A8049">
        <v>8040</v>
      </c>
      <c r="B8049">
        <f>'Założenia i wyniki'!$E$6*Znorm.Profile!B8049*((100-(24*'Założenia i wyniki'!$E$9))/100)</f>
        <v>0</v>
      </c>
      <c r="C8049">
        <f>'Założenia i wyniki'!$E$8*Znorm.Profile!C8049*(1+'Założenia i wyniki'!$E$10/100)^24</f>
        <v>0.35305969999999998</v>
      </c>
      <c r="D8049">
        <f t="shared" si="375"/>
        <v>0</v>
      </c>
      <c r="E8049">
        <f t="shared" si="376"/>
        <v>0</v>
      </c>
      <c r="F8049">
        <f t="shared" si="377"/>
        <v>0.35305969999999998</v>
      </c>
    </row>
    <row r="8050" spans="1:6" x14ac:dyDescent="0.25">
      <c r="A8050">
        <v>8041</v>
      </c>
      <c r="B8050">
        <f>'Założenia i wyniki'!$E$6*Znorm.Profile!B8050*((100-(24*'Założenia i wyniki'!$E$9))/100)</f>
        <v>0</v>
      </c>
      <c r="C8050">
        <f>'Założenia i wyniki'!$E$8*Znorm.Profile!C8050*(1+'Założenia i wyniki'!$E$10/100)^24</f>
        <v>0.27953485</v>
      </c>
      <c r="D8050">
        <f t="shared" si="375"/>
        <v>0</v>
      </c>
      <c r="E8050">
        <f t="shared" si="376"/>
        <v>0</v>
      </c>
      <c r="F8050">
        <f t="shared" si="377"/>
        <v>0.27953485</v>
      </c>
    </row>
    <row r="8051" spans="1:6" x14ac:dyDescent="0.25">
      <c r="A8051">
        <v>8042</v>
      </c>
      <c r="B8051">
        <f>'Założenia i wyniki'!$E$6*Znorm.Profile!B8051*((100-(24*'Założenia i wyniki'!$E$9))/100)</f>
        <v>0</v>
      </c>
      <c r="C8051">
        <f>'Założenia i wyniki'!$E$8*Znorm.Profile!C8051*(1+'Założenia i wyniki'!$E$10/100)^24</f>
        <v>0.24468570000000001</v>
      </c>
      <c r="D8051">
        <f t="shared" si="375"/>
        <v>0</v>
      </c>
      <c r="E8051">
        <f t="shared" si="376"/>
        <v>0</v>
      </c>
      <c r="F8051">
        <f t="shared" si="377"/>
        <v>0.24468570000000001</v>
      </c>
    </row>
    <row r="8052" spans="1:6" x14ac:dyDescent="0.25">
      <c r="A8052">
        <v>8043</v>
      </c>
      <c r="B8052">
        <f>'Założenia i wyniki'!$E$6*Znorm.Profile!B8052*((100-(24*'Założenia i wyniki'!$E$9))/100)</f>
        <v>0</v>
      </c>
      <c r="C8052">
        <f>'Założenia i wyniki'!$E$8*Znorm.Profile!C8052*(1+'Założenia i wyniki'!$E$10/100)^24</f>
        <v>0.22920484999999999</v>
      </c>
      <c r="D8052">
        <f t="shared" si="375"/>
        <v>0</v>
      </c>
      <c r="E8052">
        <f t="shared" si="376"/>
        <v>0</v>
      </c>
      <c r="F8052">
        <f t="shared" si="377"/>
        <v>0.22920484999999999</v>
      </c>
    </row>
    <row r="8053" spans="1:6" x14ac:dyDescent="0.25">
      <c r="A8053">
        <v>8044</v>
      </c>
      <c r="B8053">
        <f>'Założenia i wyniki'!$E$6*Znorm.Profile!B8053*((100-(24*'Założenia i wyniki'!$E$9))/100)</f>
        <v>0</v>
      </c>
      <c r="C8053">
        <f>'Założenia i wyniki'!$E$8*Znorm.Profile!C8053*(1+'Założenia i wyniki'!$E$10/100)^24</f>
        <v>0.23530919999999997</v>
      </c>
      <c r="D8053">
        <f t="shared" si="375"/>
        <v>0</v>
      </c>
      <c r="E8053">
        <f t="shared" si="376"/>
        <v>0</v>
      </c>
      <c r="F8053">
        <f t="shared" si="377"/>
        <v>0.23530919999999997</v>
      </c>
    </row>
    <row r="8054" spans="1:6" x14ac:dyDescent="0.25">
      <c r="A8054">
        <v>8045</v>
      </c>
      <c r="B8054">
        <f>'Założenia i wyniki'!$E$6*Znorm.Profile!B8054*((100-(24*'Założenia i wyniki'!$E$9))/100)</f>
        <v>0</v>
      </c>
      <c r="C8054">
        <f>'Założenia i wyniki'!$E$8*Znorm.Profile!C8054*(1+'Założenia i wyniki'!$E$10/100)^24</f>
        <v>0.26029850000000004</v>
      </c>
      <c r="D8054">
        <f t="shared" si="375"/>
        <v>0</v>
      </c>
      <c r="E8054">
        <f t="shared" si="376"/>
        <v>0</v>
      </c>
      <c r="F8054">
        <f t="shared" si="377"/>
        <v>0.26029850000000004</v>
      </c>
    </row>
    <row r="8055" spans="1:6" x14ac:dyDescent="0.25">
      <c r="A8055">
        <v>8046</v>
      </c>
      <c r="B8055">
        <f>'Założenia i wyniki'!$E$6*Znorm.Profile!B8055*((100-(24*'Założenia i wyniki'!$E$9))/100)</f>
        <v>0</v>
      </c>
      <c r="C8055">
        <f>'Założenia i wyniki'!$E$8*Znorm.Profile!C8055*(1+'Założenia i wyniki'!$E$10/100)^24</f>
        <v>0.32132450000000001</v>
      </c>
      <c r="D8055">
        <f t="shared" si="375"/>
        <v>0</v>
      </c>
      <c r="E8055">
        <f t="shared" si="376"/>
        <v>0</v>
      </c>
      <c r="F8055">
        <f t="shared" si="377"/>
        <v>0.32132450000000001</v>
      </c>
    </row>
    <row r="8056" spans="1:6" x14ac:dyDescent="0.25">
      <c r="A8056">
        <v>8047</v>
      </c>
      <c r="B8056">
        <f>'Założenia i wyniki'!$E$6*Znorm.Profile!B8056*((100-(24*'Założenia i wyniki'!$E$9))/100)</f>
        <v>0</v>
      </c>
      <c r="C8056">
        <f>'Założenia i wyniki'!$E$8*Znorm.Profile!C8056*(1+'Założenia i wyniki'!$E$10/100)^24</f>
        <v>0.42810984999999996</v>
      </c>
      <c r="D8056">
        <f t="shared" si="375"/>
        <v>0</v>
      </c>
      <c r="E8056">
        <f t="shared" si="376"/>
        <v>0</v>
      </c>
      <c r="F8056">
        <f t="shared" si="377"/>
        <v>0.42810984999999996</v>
      </c>
    </row>
    <row r="8057" spans="1:6" x14ac:dyDescent="0.25">
      <c r="A8057">
        <v>8048</v>
      </c>
      <c r="B8057">
        <f>'Założenia i wyniki'!$E$6*Znorm.Profile!B8057*((100-(24*'Założenia i wyniki'!$E$9))/100)</f>
        <v>0</v>
      </c>
      <c r="C8057">
        <f>'Założenia i wyniki'!$E$8*Znorm.Profile!C8057*(1+'Założenia i wyniki'!$E$10/100)^24</f>
        <v>0.49082285000000003</v>
      </c>
      <c r="D8057">
        <f t="shared" si="375"/>
        <v>0</v>
      </c>
      <c r="E8057">
        <f t="shared" si="376"/>
        <v>0</v>
      </c>
      <c r="F8057">
        <f t="shared" si="377"/>
        <v>0.49082285000000003</v>
      </c>
    </row>
    <row r="8058" spans="1:6" x14ac:dyDescent="0.25">
      <c r="A8058">
        <v>8049</v>
      </c>
      <c r="B8058">
        <f>'Założenia i wyniki'!$E$6*Znorm.Profile!B8058*((100-(24*'Założenia i wyniki'!$E$9))/100)</f>
        <v>5.0798045283018872E-2</v>
      </c>
      <c r="C8058">
        <f>'Założenia i wyniki'!$E$8*Znorm.Profile!C8058*(1+'Założenia i wyniki'!$E$10/100)^24</f>
        <v>0.48921179999999992</v>
      </c>
      <c r="D8058">
        <f t="shared" si="375"/>
        <v>5.0798045283018872E-2</v>
      </c>
      <c r="E8058">
        <f t="shared" si="376"/>
        <v>0</v>
      </c>
      <c r="F8058">
        <f t="shared" si="377"/>
        <v>0.43841375471698107</v>
      </c>
    </row>
    <row r="8059" spans="1:6" x14ac:dyDescent="0.25">
      <c r="A8059">
        <v>8050</v>
      </c>
      <c r="B8059">
        <f>'Założenia i wyniki'!$E$6*Znorm.Profile!B8059*((100-(24*'Założenia i wyniki'!$E$9))/100)</f>
        <v>0.14282543396226413</v>
      </c>
      <c r="C8059">
        <f>'Założenia i wyniki'!$E$8*Znorm.Profile!C8059*(1+'Założenia i wyniki'!$E$10/100)^24</f>
        <v>0.47856620000000005</v>
      </c>
      <c r="D8059">
        <f t="shared" si="375"/>
        <v>0.14282543396226413</v>
      </c>
      <c r="E8059">
        <f t="shared" si="376"/>
        <v>0</v>
      </c>
      <c r="F8059">
        <f t="shared" si="377"/>
        <v>0.33574076603773595</v>
      </c>
    </row>
    <row r="8060" spans="1:6" x14ac:dyDescent="0.25">
      <c r="A8060">
        <v>8051</v>
      </c>
      <c r="B8060">
        <f>'Założenia i wyniki'!$E$6*Znorm.Profile!B8060*((100-(24*'Założenia i wyniki'!$E$9))/100)</f>
        <v>0.14445667924528299</v>
      </c>
      <c r="C8060">
        <f>'Założenia i wyniki'!$E$8*Znorm.Profile!C8060*(1+'Założenia i wyniki'!$E$10/100)^24</f>
        <v>0.45857489999999995</v>
      </c>
      <c r="D8060">
        <f t="shared" si="375"/>
        <v>0.14445667924528299</v>
      </c>
      <c r="E8060">
        <f t="shared" si="376"/>
        <v>0</v>
      </c>
      <c r="F8060">
        <f t="shared" si="377"/>
        <v>0.31411822075471696</v>
      </c>
    </row>
    <row r="8061" spans="1:6" x14ac:dyDescent="0.25">
      <c r="A8061">
        <v>8052</v>
      </c>
      <c r="B8061">
        <f>'Założenia i wyniki'!$E$6*Znorm.Profile!B8061*((100-(24*'Założenia i wyniki'!$E$9))/100)</f>
        <v>0.17657849056603772</v>
      </c>
      <c r="C8061">
        <f>'Założenia i wyniki'!$E$8*Znorm.Profile!C8061*(1+'Założenia i wyniki'!$E$10/100)^24</f>
        <v>0.45902710000000002</v>
      </c>
      <c r="D8061">
        <f t="shared" si="375"/>
        <v>0.17657849056603772</v>
      </c>
      <c r="E8061">
        <f t="shared" si="376"/>
        <v>0</v>
      </c>
      <c r="F8061">
        <f t="shared" si="377"/>
        <v>0.28244860943396233</v>
      </c>
    </row>
    <row r="8062" spans="1:6" x14ac:dyDescent="0.25">
      <c r="A8062">
        <v>8053</v>
      </c>
      <c r="B8062">
        <f>'Założenia i wyniki'!$E$6*Znorm.Profile!B8062*((100-(24*'Założenia i wyniki'!$E$9))/100)</f>
        <v>0.19596286792452827</v>
      </c>
      <c r="C8062">
        <f>'Założenia i wyniki'!$E$8*Znorm.Profile!C8062*(1+'Założenia i wyniki'!$E$10/100)^24</f>
        <v>0.46727905000000003</v>
      </c>
      <c r="D8062">
        <f t="shared" si="375"/>
        <v>0.19596286792452827</v>
      </c>
      <c r="E8062">
        <f t="shared" si="376"/>
        <v>0</v>
      </c>
      <c r="F8062">
        <f t="shared" si="377"/>
        <v>0.27131618207547176</v>
      </c>
    </row>
    <row r="8063" spans="1:6" x14ac:dyDescent="0.25">
      <c r="A8063">
        <v>8054</v>
      </c>
      <c r="B8063">
        <f>'Założenia i wyniki'!$E$6*Znorm.Profile!B8063*((100-(24*'Założenia i wyniki'!$E$9))/100)</f>
        <v>0.13931901886792453</v>
      </c>
      <c r="C8063">
        <f>'Założenia i wyniki'!$E$8*Znorm.Profile!C8063*(1+'Założenia i wyniki'!$E$10/100)^24</f>
        <v>0.48571040000000004</v>
      </c>
      <c r="D8063">
        <f t="shared" si="375"/>
        <v>0.13931901886792453</v>
      </c>
      <c r="E8063">
        <f t="shared" si="376"/>
        <v>0</v>
      </c>
      <c r="F8063">
        <f t="shared" si="377"/>
        <v>0.34639138113207552</v>
      </c>
    </row>
    <row r="8064" spans="1:6" x14ac:dyDescent="0.25">
      <c r="A8064">
        <v>8055</v>
      </c>
      <c r="B8064">
        <f>'Założenia i wyniki'!$E$6*Znorm.Profile!B8064*((100-(24*'Założenia i wyniki'!$E$9))/100)</f>
        <v>3.6634415094339616E-2</v>
      </c>
      <c r="C8064">
        <f>'Założenia i wyniki'!$E$8*Znorm.Profile!C8064*(1+'Założenia i wyniki'!$E$10/100)^24</f>
        <v>0.49986265000000002</v>
      </c>
      <c r="D8064">
        <f t="shared" si="375"/>
        <v>3.6634415094339616E-2</v>
      </c>
      <c r="E8064">
        <f t="shared" si="376"/>
        <v>0</v>
      </c>
      <c r="F8064">
        <f t="shared" si="377"/>
        <v>0.4632282349056604</v>
      </c>
    </row>
    <row r="8065" spans="1:6" x14ac:dyDescent="0.25">
      <c r="A8065">
        <v>8056</v>
      </c>
      <c r="B8065">
        <f>'Założenia i wyniki'!$E$6*Znorm.Profile!B8065*((100-(24*'Założenia i wyniki'!$E$9))/100)</f>
        <v>0</v>
      </c>
      <c r="C8065">
        <f>'Założenia i wyniki'!$E$8*Znorm.Profile!C8065*(1+'Założenia i wyniki'!$E$10/100)^24</f>
        <v>0.55737815000000002</v>
      </c>
      <c r="D8065">
        <f t="shared" si="375"/>
        <v>0</v>
      </c>
      <c r="E8065">
        <f t="shared" si="376"/>
        <v>0</v>
      </c>
      <c r="F8065">
        <f t="shared" si="377"/>
        <v>0.55737815000000002</v>
      </c>
    </row>
    <row r="8066" spans="1:6" x14ac:dyDescent="0.25">
      <c r="A8066">
        <v>8057</v>
      </c>
      <c r="B8066">
        <f>'Założenia i wyniki'!$E$6*Znorm.Profile!B8066*((100-(24*'Założenia i wyniki'!$E$9))/100)</f>
        <v>0</v>
      </c>
      <c r="C8066">
        <f>'Założenia i wyniki'!$E$8*Znorm.Profile!C8066*(1+'Założenia i wyniki'!$E$10/100)^24</f>
        <v>0.62777084999999999</v>
      </c>
      <c r="D8066">
        <f t="shared" si="375"/>
        <v>0</v>
      </c>
      <c r="E8066">
        <f t="shared" si="376"/>
        <v>0</v>
      </c>
      <c r="F8066">
        <f t="shared" si="377"/>
        <v>0.62777084999999999</v>
      </c>
    </row>
    <row r="8067" spans="1:6" x14ac:dyDescent="0.25">
      <c r="A8067">
        <v>8058</v>
      </c>
      <c r="B8067">
        <f>'Założenia i wyniki'!$E$6*Znorm.Profile!B8067*((100-(24*'Założenia i wyniki'!$E$9))/100)</f>
        <v>0</v>
      </c>
      <c r="C8067">
        <f>'Założenia i wyniki'!$E$8*Znorm.Profile!C8067*(1+'Założenia i wyniki'!$E$10/100)^24</f>
        <v>0.65684464999999992</v>
      </c>
      <c r="D8067">
        <f t="shared" si="375"/>
        <v>0</v>
      </c>
      <c r="E8067">
        <f t="shared" si="376"/>
        <v>0</v>
      </c>
      <c r="F8067">
        <f t="shared" si="377"/>
        <v>0.65684464999999992</v>
      </c>
    </row>
    <row r="8068" spans="1:6" x14ac:dyDescent="0.25">
      <c r="A8068">
        <v>8059</v>
      </c>
      <c r="B8068">
        <f>'Założenia i wyniki'!$E$6*Znorm.Profile!B8068*((100-(24*'Założenia i wyniki'!$E$9))/100)</f>
        <v>0</v>
      </c>
      <c r="C8068">
        <f>'Założenia i wyniki'!$E$8*Znorm.Profile!C8068*(1+'Założenia i wyniki'!$E$10/100)^24</f>
        <v>0.66223745000000001</v>
      </c>
      <c r="D8068">
        <f t="shared" si="375"/>
        <v>0</v>
      </c>
      <c r="E8068">
        <f t="shared" si="376"/>
        <v>0</v>
      </c>
      <c r="F8068">
        <f t="shared" si="377"/>
        <v>0.66223745000000001</v>
      </c>
    </row>
    <row r="8069" spans="1:6" x14ac:dyDescent="0.25">
      <c r="A8069">
        <v>8060</v>
      </c>
      <c r="B8069">
        <f>'Założenia i wyniki'!$E$6*Znorm.Profile!B8069*((100-(24*'Założenia i wyniki'!$E$9))/100)</f>
        <v>0</v>
      </c>
      <c r="C8069">
        <f>'Założenia i wyniki'!$E$8*Znorm.Profile!C8069*(1+'Założenia i wyniki'!$E$10/100)^24</f>
        <v>0.66280304999999995</v>
      </c>
      <c r="D8069">
        <f t="shared" si="375"/>
        <v>0</v>
      </c>
      <c r="E8069">
        <f t="shared" si="376"/>
        <v>0</v>
      </c>
      <c r="F8069">
        <f t="shared" si="377"/>
        <v>0.66280304999999995</v>
      </c>
    </row>
    <row r="8070" spans="1:6" x14ac:dyDescent="0.25">
      <c r="A8070">
        <v>8061</v>
      </c>
      <c r="B8070">
        <f>'Założenia i wyniki'!$E$6*Znorm.Profile!B8070*((100-(24*'Założenia i wyniki'!$E$9))/100)</f>
        <v>0</v>
      </c>
      <c r="C8070">
        <f>'Założenia i wyniki'!$E$8*Znorm.Profile!C8070*(1+'Założenia i wyniki'!$E$10/100)^24</f>
        <v>0.61660795000000002</v>
      </c>
      <c r="D8070">
        <f t="shared" si="375"/>
        <v>0</v>
      </c>
      <c r="E8070">
        <f t="shared" si="376"/>
        <v>0</v>
      </c>
      <c r="F8070">
        <f t="shared" si="377"/>
        <v>0.61660795000000002</v>
      </c>
    </row>
    <row r="8071" spans="1:6" x14ac:dyDescent="0.25">
      <c r="A8071">
        <v>8062</v>
      </c>
      <c r="B8071">
        <f>'Założenia i wyniki'!$E$6*Znorm.Profile!B8071*((100-(24*'Założenia i wyniki'!$E$9))/100)</f>
        <v>0</v>
      </c>
      <c r="C8071">
        <f>'Założenia i wyniki'!$E$8*Znorm.Profile!C8071*(1+'Założenia i wyniki'!$E$10/100)^24</f>
        <v>0.55162904999999995</v>
      </c>
      <c r="D8071">
        <f t="shared" si="375"/>
        <v>0</v>
      </c>
      <c r="E8071">
        <f t="shared" si="376"/>
        <v>0</v>
      </c>
      <c r="F8071">
        <f t="shared" si="377"/>
        <v>0.55162904999999995</v>
      </c>
    </row>
    <row r="8072" spans="1:6" x14ac:dyDescent="0.25">
      <c r="A8072">
        <v>8063</v>
      </c>
      <c r="B8072">
        <f>'Założenia i wyniki'!$E$6*Znorm.Profile!B8072*((100-(24*'Założenia i wyniki'!$E$9))/100)</f>
        <v>0</v>
      </c>
      <c r="C8072">
        <f>'Założenia i wyniki'!$E$8*Znorm.Profile!C8072*(1+'Założenia i wyniki'!$E$10/100)^24</f>
        <v>0.44578485000000001</v>
      </c>
      <c r="D8072">
        <f t="shared" si="375"/>
        <v>0</v>
      </c>
      <c r="E8072">
        <f t="shared" si="376"/>
        <v>0</v>
      </c>
      <c r="F8072">
        <f t="shared" si="377"/>
        <v>0.44578485000000001</v>
      </c>
    </row>
    <row r="8073" spans="1:6" x14ac:dyDescent="0.25">
      <c r="A8073">
        <v>8064</v>
      </c>
      <c r="B8073">
        <f>'Założenia i wyniki'!$E$6*Znorm.Profile!B8073*((100-(24*'Założenia i wyniki'!$E$9))/100)</f>
        <v>0</v>
      </c>
      <c r="C8073">
        <f>'Założenia i wyniki'!$E$8*Znorm.Profile!C8073*(1+'Założenia i wyniki'!$E$10/100)^24</f>
        <v>0.35079450000000001</v>
      </c>
      <c r="D8073">
        <f t="shared" si="375"/>
        <v>0</v>
      </c>
      <c r="E8073">
        <f t="shared" si="376"/>
        <v>0</v>
      </c>
      <c r="F8073">
        <f t="shared" si="377"/>
        <v>0.35079450000000001</v>
      </c>
    </row>
    <row r="8074" spans="1:6" x14ac:dyDescent="0.25">
      <c r="A8074">
        <v>8065</v>
      </c>
      <c r="B8074">
        <f>'Założenia i wyniki'!$E$6*Znorm.Profile!B8074*((100-(24*'Założenia i wyniki'!$E$9))/100)</f>
        <v>0</v>
      </c>
      <c r="C8074">
        <f>'Założenia i wyniki'!$E$8*Znorm.Profile!C8074*(1+'Założenia i wyniki'!$E$10/100)^24</f>
        <v>0.27766479999999999</v>
      </c>
      <c r="D8074">
        <f t="shared" si="375"/>
        <v>0</v>
      </c>
      <c r="E8074">
        <f t="shared" si="376"/>
        <v>0</v>
      </c>
      <c r="F8074">
        <f t="shared" si="377"/>
        <v>0.27766479999999999</v>
      </c>
    </row>
    <row r="8075" spans="1:6" x14ac:dyDescent="0.25">
      <c r="A8075">
        <v>8066</v>
      </c>
      <c r="B8075">
        <f>'Założenia i wyniki'!$E$6*Znorm.Profile!B8075*((100-(24*'Założenia i wyniki'!$E$9))/100)</f>
        <v>0</v>
      </c>
      <c r="C8075">
        <f>'Założenia i wyniki'!$E$8*Znorm.Profile!C8075*(1+'Założenia i wyniki'!$E$10/100)^24</f>
        <v>0.24632510000000005</v>
      </c>
      <c r="D8075">
        <f t="shared" ref="D8075:D8138" si="378">IF(B8075&lt;=C8075,B8075,C8075)</f>
        <v>0</v>
      </c>
      <c r="E8075">
        <f t="shared" ref="E8075:E8138" si="379">IF(B8075&gt;C8075,B8075-C8075,0)</f>
        <v>0</v>
      </c>
      <c r="F8075">
        <f t="shared" ref="F8075:F8138" si="380">IF(B8075&lt;C8075,C8075-B8075,0)</f>
        <v>0.24632510000000005</v>
      </c>
    </row>
    <row r="8076" spans="1:6" x14ac:dyDescent="0.25">
      <c r="A8076">
        <v>8067</v>
      </c>
      <c r="B8076">
        <f>'Założenia i wyniki'!$E$6*Znorm.Profile!B8076*((100-(24*'Założenia i wyniki'!$E$9))/100)</f>
        <v>0</v>
      </c>
      <c r="C8076">
        <f>'Założenia i wyniki'!$E$8*Znorm.Profile!C8076*(1+'Założenia i wyniki'!$E$10/100)^24</f>
        <v>0.2323566</v>
      </c>
      <c r="D8076">
        <f t="shared" si="378"/>
        <v>0</v>
      </c>
      <c r="E8076">
        <f t="shared" si="379"/>
        <v>0</v>
      </c>
      <c r="F8076">
        <f t="shared" si="380"/>
        <v>0.2323566</v>
      </c>
    </row>
    <row r="8077" spans="1:6" x14ac:dyDescent="0.25">
      <c r="A8077">
        <v>8068</v>
      </c>
      <c r="B8077">
        <f>'Założenia i wyniki'!$E$6*Znorm.Profile!B8077*((100-(24*'Założenia i wyniki'!$E$9))/100)</f>
        <v>0</v>
      </c>
      <c r="C8077">
        <f>'Założenia i wyniki'!$E$8*Znorm.Profile!C8077*(1+'Założenia i wyniki'!$E$10/100)^24</f>
        <v>0.23272235000000002</v>
      </c>
      <c r="D8077">
        <f t="shared" si="378"/>
        <v>0</v>
      </c>
      <c r="E8077">
        <f t="shared" si="379"/>
        <v>0</v>
      </c>
      <c r="F8077">
        <f t="shared" si="380"/>
        <v>0.23272235000000002</v>
      </c>
    </row>
    <row r="8078" spans="1:6" x14ac:dyDescent="0.25">
      <c r="A8078">
        <v>8069</v>
      </c>
      <c r="B8078">
        <f>'Założenia i wyniki'!$E$6*Znorm.Profile!B8078*((100-(24*'Założenia i wyniki'!$E$9))/100)</f>
        <v>0</v>
      </c>
      <c r="C8078">
        <f>'Założenia i wyniki'!$E$8*Znorm.Profile!C8078*(1+'Założenia i wyniki'!$E$10/100)^24</f>
        <v>0.25979205</v>
      </c>
      <c r="D8078">
        <f t="shared" si="378"/>
        <v>0</v>
      </c>
      <c r="E8078">
        <f t="shared" si="379"/>
        <v>0</v>
      </c>
      <c r="F8078">
        <f t="shared" si="380"/>
        <v>0.25979205</v>
      </c>
    </row>
    <row r="8079" spans="1:6" x14ac:dyDescent="0.25">
      <c r="A8079">
        <v>8070</v>
      </c>
      <c r="B8079">
        <f>'Założenia i wyniki'!$E$6*Znorm.Profile!B8079*((100-(24*'Założenia i wyniki'!$E$9))/100)</f>
        <v>0</v>
      </c>
      <c r="C8079">
        <f>'Założenia i wyniki'!$E$8*Znorm.Profile!C8079*(1+'Założenia i wyniki'!$E$10/100)^24</f>
        <v>0.32039595000000004</v>
      </c>
      <c r="D8079">
        <f t="shared" si="378"/>
        <v>0</v>
      </c>
      <c r="E8079">
        <f t="shared" si="379"/>
        <v>0</v>
      </c>
      <c r="F8079">
        <f t="shared" si="380"/>
        <v>0.32039595000000004</v>
      </c>
    </row>
    <row r="8080" spans="1:6" x14ac:dyDescent="0.25">
      <c r="A8080">
        <v>8071</v>
      </c>
      <c r="B8080">
        <f>'Założenia i wyniki'!$E$6*Znorm.Profile!B8080*((100-(24*'Założenia i wyniki'!$E$9))/100)</f>
        <v>0</v>
      </c>
      <c r="C8080">
        <f>'Założenia i wyniki'!$E$8*Znorm.Profile!C8080*(1+'Założenia i wyniki'!$E$10/100)^24</f>
        <v>0.42349020000000004</v>
      </c>
      <c r="D8080">
        <f t="shared" si="378"/>
        <v>0</v>
      </c>
      <c r="E8080">
        <f t="shared" si="379"/>
        <v>0</v>
      </c>
      <c r="F8080">
        <f t="shared" si="380"/>
        <v>0.42349020000000004</v>
      </c>
    </row>
    <row r="8081" spans="1:6" x14ac:dyDescent="0.25">
      <c r="A8081">
        <v>8072</v>
      </c>
      <c r="B8081">
        <f>'Założenia i wyniki'!$E$6*Znorm.Profile!B8081*((100-(24*'Założenia i wyniki'!$E$9))/100)</f>
        <v>0</v>
      </c>
      <c r="C8081">
        <f>'Założenia i wyniki'!$E$8*Znorm.Profile!C8081*(1+'Założenia i wyniki'!$E$10/100)^24</f>
        <v>0.48799030000000004</v>
      </c>
      <c r="D8081">
        <f t="shared" si="378"/>
        <v>0</v>
      </c>
      <c r="E8081">
        <f t="shared" si="379"/>
        <v>0</v>
      </c>
      <c r="F8081">
        <f t="shared" si="380"/>
        <v>0.48799030000000004</v>
      </c>
    </row>
    <row r="8082" spans="1:6" x14ac:dyDescent="0.25">
      <c r="A8082">
        <v>8073</v>
      </c>
      <c r="B8082">
        <f>'Założenia i wyniki'!$E$6*Znorm.Profile!B8082*((100-(24*'Założenia i wyniki'!$E$9))/100)</f>
        <v>4.0212483018867914E-2</v>
      </c>
      <c r="C8082">
        <f>'Założenia i wyniki'!$E$8*Znorm.Profile!C8082*(1+'Założenia i wyniki'!$E$10/100)^24</f>
        <v>0.49538055000000003</v>
      </c>
      <c r="D8082">
        <f t="shared" si="378"/>
        <v>4.0212483018867914E-2</v>
      </c>
      <c r="E8082">
        <f t="shared" si="379"/>
        <v>0</v>
      </c>
      <c r="F8082">
        <f t="shared" si="380"/>
        <v>0.4551680669811321</v>
      </c>
    </row>
    <row r="8083" spans="1:6" x14ac:dyDescent="0.25">
      <c r="A8083">
        <v>8074</v>
      </c>
      <c r="B8083">
        <f>'Założenia i wyniki'!$E$6*Znorm.Profile!B8083*((100-(24*'Założenia i wyniki'!$E$9))/100)</f>
        <v>0.13304558490566037</v>
      </c>
      <c r="C8083">
        <f>'Założenia i wyniki'!$E$8*Znorm.Profile!C8083*(1+'Założenia i wyniki'!$E$10/100)^24</f>
        <v>0.48483365</v>
      </c>
      <c r="D8083">
        <f t="shared" si="378"/>
        <v>0.13304558490566037</v>
      </c>
      <c r="E8083">
        <f t="shared" si="379"/>
        <v>0</v>
      </c>
      <c r="F8083">
        <f t="shared" si="380"/>
        <v>0.35178806509433963</v>
      </c>
    </row>
    <row r="8084" spans="1:6" x14ac:dyDescent="0.25">
      <c r="A8084">
        <v>8075</v>
      </c>
      <c r="B8084">
        <f>'Założenia i wyniki'!$E$6*Znorm.Profile!B8084*((100-(24*'Założenia i wyniki'!$E$9))/100)</f>
        <v>0.15329132075471696</v>
      </c>
      <c r="C8084">
        <f>'Założenia i wyniki'!$E$8*Znorm.Profile!C8084*(1+'Założenia i wyniki'!$E$10/100)^24</f>
        <v>0.47229244999999997</v>
      </c>
      <c r="D8084">
        <f t="shared" si="378"/>
        <v>0.15329132075471696</v>
      </c>
      <c r="E8084">
        <f t="shared" si="379"/>
        <v>0</v>
      </c>
      <c r="F8084">
        <f t="shared" si="380"/>
        <v>0.31900112924528301</v>
      </c>
    </row>
    <row r="8085" spans="1:6" x14ac:dyDescent="0.25">
      <c r="A8085">
        <v>8076</v>
      </c>
      <c r="B8085">
        <f>'Założenia i wyniki'!$E$6*Znorm.Profile!B8085*((100-(24*'Założenia i wyniki'!$E$9))/100)</f>
        <v>0.17977237735849055</v>
      </c>
      <c r="C8085">
        <f>'Założenia i wyniki'!$E$8*Znorm.Profile!C8085*(1+'Założenia i wyniki'!$E$10/100)^24</f>
        <v>0.46633965000000005</v>
      </c>
      <c r="D8085">
        <f t="shared" si="378"/>
        <v>0.17977237735849055</v>
      </c>
      <c r="E8085">
        <f t="shared" si="379"/>
        <v>0</v>
      </c>
      <c r="F8085">
        <f t="shared" si="380"/>
        <v>0.2865672726415095</v>
      </c>
    </row>
    <row r="8086" spans="1:6" x14ac:dyDescent="0.25">
      <c r="A8086">
        <v>8077</v>
      </c>
      <c r="B8086">
        <f>'Założenia i wyniki'!$E$6*Znorm.Profile!B8086*((100-(24*'Założenia i wyniki'!$E$9))/100)</f>
        <v>0.14817652830188677</v>
      </c>
      <c r="C8086">
        <f>'Założenia i wyniki'!$E$8*Znorm.Profile!C8086*(1+'Założenia i wyniki'!$E$10/100)^24</f>
        <v>0.45902150000000003</v>
      </c>
      <c r="D8086">
        <f t="shared" si="378"/>
        <v>0.14817652830188677</v>
      </c>
      <c r="E8086">
        <f t="shared" si="379"/>
        <v>0</v>
      </c>
      <c r="F8086">
        <f t="shared" si="380"/>
        <v>0.31084497169811326</v>
      </c>
    </row>
    <row r="8087" spans="1:6" x14ac:dyDescent="0.25">
      <c r="A8087">
        <v>8078</v>
      </c>
      <c r="B8087">
        <f>'Założenia i wyniki'!$E$6*Znorm.Profile!B8087*((100-(24*'Założenia i wyniki'!$E$9))/100)</f>
        <v>8.2865735849056585E-2</v>
      </c>
      <c r="C8087">
        <f>'Założenia i wyniki'!$E$8*Znorm.Profile!C8087*(1+'Założenia i wyniki'!$E$10/100)^24</f>
        <v>0.47716024999999995</v>
      </c>
      <c r="D8087">
        <f t="shared" si="378"/>
        <v>8.2865735849056585E-2</v>
      </c>
      <c r="E8087">
        <f t="shared" si="379"/>
        <v>0</v>
      </c>
      <c r="F8087">
        <f t="shared" si="380"/>
        <v>0.39429451415094335</v>
      </c>
    </row>
    <row r="8088" spans="1:6" x14ac:dyDescent="0.25">
      <c r="A8088">
        <v>8079</v>
      </c>
      <c r="B8088">
        <f>'Założenia i wyniki'!$E$6*Znorm.Profile!B8088*((100-(24*'Założenia i wyniki'!$E$9))/100)</f>
        <v>1.1864641509433961E-2</v>
      </c>
      <c r="C8088">
        <f>'Założenia i wyniki'!$E$8*Znorm.Profile!C8088*(1+'Założenia i wyniki'!$E$10/100)^24</f>
        <v>0.50337454999999998</v>
      </c>
      <c r="D8088">
        <f t="shared" si="378"/>
        <v>1.1864641509433961E-2</v>
      </c>
      <c r="E8088">
        <f t="shared" si="379"/>
        <v>0</v>
      </c>
      <c r="F8088">
        <f t="shared" si="380"/>
        <v>0.49150990849056603</v>
      </c>
    </row>
    <row r="8089" spans="1:6" x14ac:dyDescent="0.25">
      <c r="A8089">
        <v>8080</v>
      </c>
      <c r="B8089">
        <f>'Założenia i wyniki'!$E$6*Znorm.Profile!B8089*((100-(24*'Założenia i wyniki'!$E$9))/100)</f>
        <v>0</v>
      </c>
      <c r="C8089">
        <f>'Założenia i wyniki'!$E$8*Znorm.Profile!C8089*(1+'Założenia i wyniki'!$E$10/100)^24</f>
        <v>0.55659415000000001</v>
      </c>
      <c r="D8089">
        <f t="shared" si="378"/>
        <v>0</v>
      </c>
      <c r="E8089">
        <f t="shared" si="379"/>
        <v>0</v>
      </c>
      <c r="F8089">
        <f t="shared" si="380"/>
        <v>0.55659415000000001</v>
      </c>
    </row>
    <row r="8090" spans="1:6" x14ac:dyDescent="0.25">
      <c r="A8090">
        <v>8081</v>
      </c>
      <c r="B8090">
        <f>'Założenia i wyniki'!$E$6*Znorm.Profile!B8090*((100-(24*'Założenia i wyniki'!$E$9))/100)</f>
        <v>0</v>
      </c>
      <c r="C8090">
        <f>'Założenia i wyniki'!$E$8*Znorm.Profile!C8090*(1+'Założenia i wyniki'!$E$10/100)^24</f>
        <v>0.62095984999999998</v>
      </c>
      <c r="D8090">
        <f t="shared" si="378"/>
        <v>0</v>
      </c>
      <c r="E8090">
        <f t="shared" si="379"/>
        <v>0</v>
      </c>
      <c r="F8090">
        <f t="shared" si="380"/>
        <v>0.62095984999999998</v>
      </c>
    </row>
    <row r="8091" spans="1:6" x14ac:dyDescent="0.25">
      <c r="A8091">
        <v>8082</v>
      </c>
      <c r="B8091">
        <f>'Założenia i wyniki'!$E$6*Znorm.Profile!B8091*((100-(24*'Założenia i wyniki'!$E$9))/100)</f>
        <v>0</v>
      </c>
      <c r="C8091">
        <f>'Założenia i wyniki'!$E$8*Znorm.Profile!C8091*(1+'Założenia i wyniki'!$E$10/100)^24</f>
        <v>0.65282384999999998</v>
      </c>
      <c r="D8091">
        <f t="shared" si="378"/>
        <v>0</v>
      </c>
      <c r="E8091">
        <f t="shared" si="379"/>
        <v>0</v>
      </c>
      <c r="F8091">
        <f t="shared" si="380"/>
        <v>0.65282384999999998</v>
      </c>
    </row>
    <row r="8092" spans="1:6" x14ac:dyDescent="0.25">
      <c r="A8092">
        <v>8083</v>
      </c>
      <c r="B8092">
        <f>'Założenia i wyniki'!$E$6*Znorm.Profile!B8092*((100-(24*'Założenia i wyniki'!$E$9))/100)</f>
        <v>0</v>
      </c>
      <c r="C8092">
        <f>'Założenia i wyniki'!$E$8*Znorm.Profile!C8092*(1+'Założenia i wyniki'!$E$10/100)^24</f>
        <v>0.66593729999999995</v>
      </c>
      <c r="D8092">
        <f t="shared" si="378"/>
        <v>0</v>
      </c>
      <c r="E8092">
        <f t="shared" si="379"/>
        <v>0</v>
      </c>
      <c r="F8092">
        <f t="shared" si="380"/>
        <v>0.66593729999999995</v>
      </c>
    </row>
    <row r="8093" spans="1:6" x14ac:dyDescent="0.25">
      <c r="A8093">
        <v>8084</v>
      </c>
      <c r="B8093">
        <f>'Założenia i wyniki'!$E$6*Znorm.Profile!B8093*((100-(24*'Założenia i wyniki'!$E$9))/100)</f>
        <v>0</v>
      </c>
      <c r="C8093">
        <f>'Założenia i wyniki'!$E$8*Znorm.Profile!C8093*(1+'Założenia i wyniki'!$E$10/100)^24</f>
        <v>0.65356374999999989</v>
      </c>
      <c r="D8093">
        <f t="shared" si="378"/>
        <v>0</v>
      </c>
      <c r="E8093">
        <f t="shared" si="379"/>
        <v>0</v>
      </c>
      <c r="F8093">
        <f t="shared" si="380"/>
        <v>0.65356374999999989</v>
      </c>
    </row>
    <row r="8094" spans="1:6" x14ac:dyDescent="0.25">
      <c r="A8094">
        <v>8085</v>
      </c>
      <c r="B8094">
        <f>'Założenia i wyniki'!$E$6*Znorm.Profile!B8094*((100-(24*'Założenia i wyniki'!$E$9))/100)</f>
        <v>0</v>
      </c>
      <c r="C8094">
        <f>'Założenia i wyniki'!$E$8*Znorm.Profile!C8094*(1+'Założenia i wyniki'!$E$10/100)^24</f>
        <v>0.61382789999999987</v>
      </c>
      <c r="D8094">
        <f t="shared" si="378"/>
        <v>0</v>
      </c>
      <c r="E8094">
        <f t="shared" si="379"/>
        <v>0</v>
      </c>
      <c r="F8094">
        <f t="shared" si="380"/>
        <v>0.61382789999999987</v>
      </c>
    </row>
    <row r="8095" spans="1:6" x14ac:dyDescent="0.25">
      <c r="A8095">
        <v>8086</v>
      </c>
      <c r="B8095">
        <f>'Założenia i wyniki'!$E$6*Znorm.Profile!B8095*((100-(24*'Założenia i wyniki'!$E$9))/100)</f>
        <v>0</v>
      </c>
      <c r="C8095">
        <f>'Założenia i wyniki'!$E$8*Znorm.Profile!C8095*(1+'Założenia i wyniki'!$E$10/100)^24</f>
        <v>0.54818049999999996</v>
      </c>
      <c r="D8095">
        <f t="shared" si="378"/>
        <v>0</v>
      </c>
      <c r="E8095">
        <f t="shared" si="379"/>
        <v>0</v>
      </c>
      <c r="F8095">
        <f t="shared" si="380"/>
        <v>0.54818049999999996</v>
      </c>
    </row>
    <row r="8096" spans="1:6" x14ac:dyDescent="0.25">
      <c r="A8096">
        <v>8087</v>
      </c>
      <c r="B8096">
        <f>'Założenia i wyniki'!$E$6*Znorm.Profile!B8096*((100-(24*'Założenia i wyniki'!$E$9))/100)</f>
        <v>0</v>
      </c>
      <c r="C8096">
        <f>'Założenia i wyniki'!$E$8*Znorm.Profile!C8096*(1+'Założenia i wyniki'!$E$10/100)^24</f>
        <v>0.43862384999999998</v>
      </c>
      <c r="D8096">
        <f t="shared" si="378"/>
        <v>0</v>
      </c>
      <c r="E8096">
        <f t="shared" si="379"/>
        <v>0</v>
      </c>
      <c r="F8096">
        <f t="shared" si="380"/>
        <v>0.43862384999999998</v>
      </c>
    </row>
    <row r="8097" spans="1:6" x14ac:dyDescent="0.25">
      <c r="A8097">
        <v>8088</v>
      </c>
      <c r="B8097">
        <f>'Założenia i wyniki'!$E$6*Znorm.Profile!B8097*((100-(24*'Założenia i wyniki'!$E$9))/100)</f>
        <v>0</v>
      </c>
      <c r="C8097">
        <f>'Założenia i wyniki'!$E$8*Znorm.Profile!C8097*(1+'Założenia i wyniki'!$E$10/100)^24</f>
        <v>0.35749805000000001</v>
      </c>
      <c r="D8097">
        <f t="shared" si="378"/>
        <v>0</v>
      </c>
      <c r="E8097">
        <f t="shared" si="379"/>
        <v>0</v>
      </c>
      <c r="F8097">
        <f t="shared" si="380"/>
        <v>0.35749805000000001</v>
      </c>
    </row>
    <row r="8098" spans="1:6" x14ac:dyDescent="0.25">
      <c r="A8098">
        <v>8089</v>
      </c>
      <c r="B8098">
        <f>'Założenia i wyniki'!$E$6*Znorm.Profile!B8098*((100-(24*'Założenia i wyniki'!$E$9))/100)</f>
        <v>0</v>
      </c>
      <c r="C8098">
        <f>'Założenia i wyniki'!$E$8*Znorm.Profile!C8098*(1+'Założenia i wyniki'!$E$10/100)^24</f>
        <v>0.28133175000000005</v>
      </c>
      <c r="D8098">
        <f t="shared" si="378"/>
        <v>0</v>
      </c>
      <c r="E8098">
        <f t="shared" si="379"/>
        <v>0</v>
      </c>
      <c r="F8098">
        <f t="shared" si="380"/>
        <v>0.28133175000000005</v>
      </c>
    </row>
    <row r="8099" spans="1:6" x14ac:dyDescent="0.25">
      <c r="A8099">
        <v>8090</v>
      </c>
      <c r="B8099">
        <f>'Założenia i wyniki'!$E$6*Znorm.Profile!B8099*((100-(24*'Założenia i wyniki'!$E$9))/100)</f>
        <v>0</v>
      </c>
      <c r="C8099">
        <f>'Założenia i wyniki'!$E$8*Znorm.Profile!C8099*(1+'Założenia i wyniki'!$E$10/100)^24</f>
        <v>0.24796869999999999</v>
      </c>
      <c r="D8099">
        <f t="shared" si="378"/>
        <v>0</v>
      </c>
      <c r="E8099">
        <f t="shared" si="379"/>
        <v>0</v>
      </c>
      <c r="F8099">
        <f t="shared" si="380"/>
        <v>0.24796869999999999</v>
      </c>
    </row>
    <row r="8100" spans="1:6" x14ac:dyDescent="0.25">
      <c r="A8100">
        <v>8091</v>
      </c>
      <c r="B8100">
        <f>'Założenia i wyniki'!$E$6*Znorm.Profile!B8100*((100-(24*'Założenia i wyniki'!$E$9))/100)</f>
        <v>0</v>
      </c>
      <c r="C8100">
        <f>'Założenia i wyniki'!$E$8*Znorm.Profile!C8100*(1+'Założenia i wyniki'!$E$10/100)^24</f>
        <v>0.22674855000000002</v>
      </c>
      <c r="D8100">
        <f t="shared" si="378"/>
        <v>0</v>
      </c>
      <c r="E8100">
        <f t="shared" si="379"/>
        <v>0</v>
      </c>
      <c r="F8100">
        <f t="shared" si="380"/>
        <v>0.22674855000000002</v>
      </c>
    </row>
    <row r="8101" spans="1:6" x14ac:dyDescent="0.25">
      <c r="A8101">
        <v>8092</v>
      </c>
      <c r="B8101">
        <f>'Założenia i wyniki'!$E$6*Znorm.Profile!B8101*((100-(24*'Założenia i wyniki'!$E$9))/100)</f>
        <v>0</v>
      </c>
      <c r="C8101">
        <f>'Założenia i wyniki'!$E$8*Znorm.Profile!C8101*(1+'Założenia i wyniki'!$E$10/100)^24</f>
        <v>0.22645594999999999</v>
      </c>
      <c r="D8101">
        <f t="shared" si="378"/>
        <v>0</v>
      </c>
      <c r="E8101">
        <f t="shared" si="379"/>
        <v>0</v>
      </c>
      <c r="F8101">
        <f t="shared" si="380"/>
        <v>0.22645594999999999</v>
      </c>
    </row>
    <row r="8102" spans="1:6" x14ac:dyDescent="0.25">
      <c r="A8102">
        <v>8093</v>
      </c>
      <c r="B8102">
        <f>'Założenia i wyniki'!$E$6*Znorm.Profile!B8102*((100-(24*'Założenia i wyniki'!$E$9))/100)</f>
        <v>0</v>
      </c>
      <c r="C8102">
        <f>'Założenia i wyniki'!$E$8*Znorm.Profile!C8102*(1+'Założenia i wyniki'!$E$10/100)^24</f>
        <v>0.26713189999999998</v>
      </c>
      <c r="D8102">
        <f t="shared" si="378"/>
        <v>0</v>
      </c>
      <c r="E8102">
        <f t="shared" si="379"/>
        <v>0</v>
      </c>
      <c r="F8102">
        <f t="shared" si="380"/>
        <v>0.26713189999999998</v>
      </c>
    </row>
    <row r="8103" spans="1:6" x14ac:dyDescent="0.25">
      <c r="A8103">
        <v>8094</v>
      </c>
      <c r="B8103">
        <f>'Założenia i wyniki'!$E$6*Znorm.Profile!B8103*((100-(24*'Założenia i wyniki'!$E$9))/100)</f>
        <v>0</v>
      </c>
      <c r="C8103">
        <f>'Założenia i wyniki'!$E$8*Znorm.Profile!C8103*(1+'Założenia i wyniki'!$E$10/100)^24</f>
        <v>0.32149810000000001</v>
      </c>
      <c r="D8103">
        <f t="shared" si="378"/>
        <v>0</v>
      </c>
      <c r="E8103">
        <f t="shared" si="379"/>
        <v>0</v>
      </c>
      <c r="F8103">
        <f t="shared" si="380"/>
        <v>0.32149810000000001</v>
      </c>
    </row>
    <row r="8104" spans="1:6" x14ac:dyDescent="0.25">
      <c r="A8104">
        <v>8095</v>
      </c>
      <c r="B8104">
        <f>'Założenia i wyniki'!$E$6*Znorm.Profile!B8104*((100-(24*'Założenia i wyniki'!$E$9))/100)</f>
        <v>0</v>
      </c>
      <c r="C8104">
        <f>'Założenia i wyniki'!$E$8*Znorm.Profile!C8104*(1+'Założenia i wyniki'!$E$10/100)^24</f>
        <v>0.41524839999999996</v>
      </c>
      <c r="D8104">
        <f t="shared" si="378"/>
        <v>0</v>
      </c>
      <c r="E8104">
        <f t="shared" si="379"/>
        <v>0</v>
      </c>
      <c r="F8104">
        <f t="shared" si="380"/>
        <v>0.41524839999999996</v>
      </c>
    </row>
    <row r="8105" spans="1:6" x14ac:dyDescent="0.25">
      <c r="A8105">
        <v>8096</v>
      </c>
      <c r="B8105">
        <f>'Założenia i wyniki'!$E$6*Znorm.Profile!B8105*((100-(24*'Założenia i wyniki'!$E$9))/100)</f>
        <v>0</v>
      </c>
      <c r="C8105">
        <f>'Założenia i wyniki'!$E$8*Znorm.Profile!C8105*(1+'Założenia i wyniki'!$E$10/100)^24</f>
        <v>0.48863150000000005</v>
      </c>
      <c r="D8105">
        <f t="shared" si="378"/>
        <v>0</v>
      </c>
      <c r="E8105">
        <f t="shared" si="379"/>
        <v>0</v>
      </c>
      <c r="F8105">
        <f t="shared" si="380"/>
        <v>0.48863150000000005</v>
      </c>
    </row>
    <row r="8106" spans="1:6" x14ac:dyDescent="0.25">
      <c r="A8106">
        <v>8097</v>
      </c>
      <c r="B8106">
        <f>'Założenia i wyniki'!$E$6*Znorm.Profile!B8106*((100-(24*'Założenia i wyniki'!$E$9))/100)</f>
        <v>1.3043864150943394E-2</v>
      </c>
      <c r="C8106">
        <f>'Założenia i wyniki'!$E$8*Znorm.Profile!C8106*(1+'Założenia i wyniki'!$E$10/100)^24</f>
        <v>0.49346394999999998</v>
      </c>
      <c r="D8106">
        <f t="shared" si="378"/>
        <v>1.3043864150943394E-2</v>
      </c>
      <c r="E8106">
        <f t="shared" si="379"/>
        <v>0</v>
      </c>
      <c r="F8106">
        <f t="shared" si="380"/>
        <v>0.4804200858490566</v>
      </c>
    </row>
    <row r="8107" spans="1:6" x14ac:dyDescent="0.25">
      <c r="A8107">
        <v>8098</v>
      </c>
      <c r="B8107">
        <f>'Założenia i wyniki'!$E$6*Znorm.Profile!B8107*((100-(24*'Założenia i wyniki'!$E$9))/100)</f>
        <v>8.073901886792452E-2</v>
      </c>
      <c r="C8107">
        <f>'Założenia i wyniki'!$E$8*Znorm.Profile!C8107*(1+'Założenia i wyniki'!$E$10/100)^24</f>
        <v>0.49487549999999997</v>
      </c>
      <c r="D8107">
        <f t="shared" si="378"/>
        <v>8.073901886792452E-2</v>
      </c>
      <c r="E8107">
        <f t="shared" si="379"/>
        <v>0</v>
      </c>
      <c r="F8107">
        <f t="shared" si="380"/>
        <v>0.41413648113207546</v>
      </c>
    </row>
    <row r="8108" spans="1:6" x14ac:dyDescent="0.25">
      <c r="A8108">
        <v>8099</v>
      </c>
      <c r="B8108">
        <f>'Założenia i wyniki'!$E$6*Znorm.Profile!B8108*((100-(24*'Założenia i wyniki'!$E$9))/100)</f>
        <v>0.1177012075471698</v>
      </c>
      <c r="C8108">
        <f>'Założenia i wyniki'!$E$8*Znorm.Profile!C8108*(1+'Założenia i wyniki'!$E$10/100)^24</f>
        <v>0.48206024999999997</v>
      </c>
      <c r="D8108">
        <f t="shared" si="378"/>
        <v>0.1177012075471698</v>
      </c>
      <c r="E8108">
        <f t="shared" si="379"/>
        <v>0</v>
      </c>
      <c r="F8108">
        <f t="shared" si="380"/>
        <v>0.36435904245283018</v>
      </c>
    </row>
    <row r="8109" spans="1:6" x14ac:dyDescent="0.25">
      <c r="A8109">
        <v>8100</v>
      </c>
      <c r="B8109">
        <f>'Założenia i wyniki'!$E$6*Znorm.Profile!B8109*((100-(24*'Założenia i wyniki'!$E$9))/100)</f>
        <v>0.14850430188679245</v>
      </c>
      <c r="C8109">
        <f>'Założenia i wyniki'!$E$8*Znorm.Profile!C8109*(1+'Założenia i wyniki'!$E$10/100)^24</f>
        <v>0.47817455000000003</v>
      </c>
      <c r="D8109">
        <f t="shared" si="378"/>
        <v>0.14850430188679245</v>
      </c>
      <c r="E8109">
        <f t="shared" si="379"/>
        <v>0</v>
      </c>
      <c r="F8109">
        <f t="shared" si="380"/>
        <v>0.32967024811320755</v>
      </c>
    </row>
    <row r="8110" spans="1:6" x14ac:dyDescent="0.25">
      <c r="A8110">
        <v>8101</v>
      </c>
      <c r="B8110">
        <f>'Założenia i wyniki'!$E$6*Znorm.Profile!B8110*((100-(24*'Założenia i wyniki'!$E$9))/100)</f>
        <v>0.14063773584905659</v>
      </c>
      <c r="C8110">
        <f>'Założenia i wyniki'!$E$8*Znorm.Profile!C8110*(1+'Założenia i wyniki'!$E$10/100)^24</f>
        <v>0.4552814</v>
      </c>
      <c r="D8110">
        <f t="shared" si="378"/>
        <v>0.14063773584905659</v>
      </c>
      <c r="E8110">
        <f t="shared" si="379"/>
        <v>0</v>
      </c>
      <c r="F8110">
        <f t="shared" si="380"/>
        <v>0.31464366415094341</v>
      </c>
    </row>
    <row r="8111" spans="1:6" x14ac:dyDescent="0.25">
      <c r="A8111">
        <v>8102</v>
      </c>
      <c r="B8111">
        <f>'Założenia i wyniki'!$E$6*Znorm.Profile!B8111*((100-(24*'Założenia i wyniki'!$E$9))/100)</f>
        <v>8.5243999999999986E-2</v>
      </c>
      <c r="C8111">
        <f>'Założenia i wyniki'!$E$8*Znorm.Profile!C8111*(1+'Założenia i wyniki'!$E$10/100)^24</f>
        <v>0.45028339999999994</v>
      </c>
      <c r="D8111">
        <f t="shared" si="378"/>
        <v>8.5243999999999986E-2</v>
      </c>
      <c r="E8111">
        <f t="shared" si="379"/>
        <v>0</v>
      </c>
      <c r="F8111">
        <f t="shared" si="380"/>
        <v>0.36503939999999996</v>
      </c>
    </row>
    <row r="8112" spans="1:6" x14ac:dyDescent="0.25">
      <c r="A8112">
        <v>8103</v>
      </c>
      <c r="B8112">
        <f>'Założenia i wyniki'!$E$6*Znorm.Profile!B8112*((100-(24*'Założenia i wyniki'!$E$9))/100)</f>
        <v>8.4245433962264141E-3</v>
      </c>
      <c r="C8112">
        <f>'Założenia i wyniki'!$E$8*Znorm.Profile!C8112*(1+'Założenia i wyniki'!$E$10/100)^24</f>
        <v>0.47269214999999998</v>
      </c>
      <c r="D8112">
        <f t="shared" si="378"/>
        <v>8.4245433962264141E-3</v>
      </c>
      <c r="E8112">
        <f t="shared" si="379"/>
        <v>0</v>
      </c>
      <c r="F8112">
        <f t="shared" si="380"/>
        <v>0.46426760660377359</v>
      </c>
    </row>
    <row r="8113" spans="1:6" x14ac:dyDescent="0.25">
      <c r="A8113">
        <v>8104</v>
      </c>
      <c r="B8113">
        <f>'Założenia i wyniki'!$E$6*Znorm.Profile!B8113*((100-(24*'Założenia i wyniki'!$E$9))/100)</f>
        <v>0</v>
      </c>
      <c r="C8113">
        <f>'Założenia i wyniki'!$E$8*Znorm.Profile!C8113*(1+'Założenia i wyniki'!$E$10/100)^24</f>
        <v>0.53408389999999994</v>
      </c>
      <c r="D8113">
        <f t="shared" si="378"/>
        <v>0</v>
      </c>
      <c r="E8113">
        <f t="shared" si="379"/>
        <v>0</v>
      </c>
      <c r="F8113">
        <f t="shared" si="380"/>
        <v>0.53408389999999994</v>
      </c>
    </row>
    <row r="8114" spans="1:6" x14ac:dyDescent="0.25">
      <c r="A8114">
        <v>8105</v>
      </c>
      <c r="B8114">
        <f>'Założenia i wyniki'!$E$6*Znorm.Profile!B8114*((100-(24*'Założenia i wyniki'!$E$9))/100)</f>
        <v>0</v>
      </c>
      <c r="C8114">
        <f>'Założenia i wyniki'!$E$8*Znorm.Profile!C8114*(1+'Założenia i wyniki'!$E$10/100)^24</f>
        <v>0.60850475000000004</v>
      </c>
      <c r="D8114">
        <f t="shared" si="378"/>
        <v>0</v>
      </c>
      <c r="E8114">
        <f t="shared" si="379"/>
        <v>0</v>
      </c>
      <c r="F8114">
        <f t="shared" si="380"/>
        <v>0.60850475000000004</v>
      </c>
    </row>
    <row r="8115" spans="1:6" x14ac:dyDescent="0.25">
      <c r="A8115">
        <v>8106</v>
      </c>
      <c r="B8115">
        <f>'Założenia i wyniki'!$E$6*Znorm.Profile!B8115*((100-(24*'Założenia i wyniki'!$E$9))/100)</f>
        <v>0</v>
      </c>
      <c r="C8115">
        <f>'Założenia i wyniki'!$E$8*Znorm.Profile!C8115*(1+'Założenia i wyniki'!$E$10/100)^24</f>
        <v>0.62870674999999998</v>
      </c>
      <c r="D8115">
        <f t="shared" si="378"/>
        <v>0</v>
      </c>
      <c r="E8115">
        <f t="shared" si="379"/>
        <v>0</v>
      </c>
      <c r="F8115">
        <f t="shared" si="380"/>
        <v>0.62870674999999998</v>
      </c>
    </row>
    <row r="8116" spans="1:6" x14ac:dyDescent="0.25">
      <c r="A8116">
        <v>8107</v>
      </c>
      <c r="B8116">
        <f>'Założenia i wyniki'!$E$6*Znorm.Profile!B8116*((100-(24*'Założenia i wyniki'!$E$9))/100)</f>
        <v>0</v>
      </c>
      <c r="C8116">
        <f>'Założenia i wyniki'!$E$8*Znorm.Profile!C8116*(1+'Założenia i wyniki'!$E$10/100)^24</f>
        <v>0.63480094999999992</v>
      </c>
      <c r="D8116">
        <f t="shared" si="378"/>
        <v>0</v>
      </c>
      <c r="E8116">
        <f t="shared" si="379"/>
        <v>0</v>
      </c>
      <c r="F8116">
        <f t="shared" si="380"/>
        <v>0.63480094999999992</v>
      </c>
    </row>
    <row r="8117" spans="1:6" x14ac:dyDescent="0.25">
      <c r="A8117">
        <v>8108</v>
      </c>
      <c r="B8117">
        <f>'Założenia i wyniki'!$E$6*Znorm.Profile!B8117*((100-(24*'Założenia i wyniki'!$E$9))/100)</f>
        <v>0</v>
      </c>
      <c r="C8117">
        <f>'Założenia i wyniki'!$E$8*Znorm.Profile!C8117*(1+'Założenia i wyniki'!$E$10/100)^24</f>
        <v>0.62750764999999997</v>
      </c>
      <c r="D8117">
        <f t="shared" si="378"/>
        <v>0</v>
      </c>
      <c r="E8117">
        <f t="shared" si="379"/>
        <v>0</v>
      </c>
      <c r="F8117">
        <f t="shared" si="380"/>
        <v>0.62750764999999997</v>
      </c>
    </row>
    <row r="8118" spans="1:6" x14ac:dyDescent="0.25">
      <c r="A8118">
        <v>8109</v>
      </c>
      <c r="B8118">
        <f>'Założenia i wyniki'!$E$6*Znorm.Profile!B8118*((100-(24*'Założenia i wyniki'!$E$9))/100)</f>
        <v>0</v>
      </c>
      <c r="C8118">
        <f>'Założenia i wyniki'!$E$8*Znorm.Profile!C8118*(1+'Założenia i wyniki'!$E$10/100)^24</f>
        <v>0.58290154999999999</v>
      </c>
      <c r="D8118">
        <f t="shared" si="378"/>
        <v>0</v>
      </c>
      <c r="E8118">
        <f t="shared" si="379"/>
        <v>0</v>
      </c>
      <c r="F8118">
        <f t="shared" si="380"/>
        <v>0.58290154999999999</v>
      </c>
    </row>
    <row r="8119" spans="1:6" x14ac:dyDescent="0.25">
      <c r="A8119">
        <v>8110</v>
      </c>
      <c r="B8119">
        <f>'Założenia i wyniki'!$E$6*Znorm.Profile!B8119*((100-(24*'Założenia i wyniki'!$E$9))/100)</f>
        <v>0</v>
      </c>
      <c r="C8119">
        <f>'Założenia i wyniki'!$E$8*Znorm.Profile!C8119*(1+'Założenia i wyniki'!$E$10/100)^24</f>
        <v>0.51955644999999995</v>
      </c>
      <c r="D8119">
        <f t="shared" si="378"/>
        <v>0</v>
      </c>
      <c r="E8119">
        <f t="shared" si="379"/>
        <v>0</v>
      </c>
      <c r="F8119">
        <f t="shared" si="380"/>
        <v>0.51955644999999995</v>
      </c>
    </row>
    <row r="8120" spans="1:6" x14ac:dyDescent="0.25">
      <c r="A8120">
        <v>8111</v>
      </c>
      <c r="B8120">
        <f>'Założenia i wyniki'!$E$6*Znorm.Profile!B8120*((100-(24*'Założenia i wyniki'!$E$9))/100)</f>
        <v>0</v>
      </c>
      <c r="C8120">
        <f>'Założenia i wyniki'!$E$8*Znorm.Profile!C8120*(1+'Założenia i wyniki'!$E$10/100)^24</f>
        <v>0.44433724999999996</v>
      </c>
      <c r="D8120">
        <f t="shared" si="378"/>
        <v>0</v>
      </c>
      <c r="E8120">
        <f t="shared" si="379"/>
        <v>0</v>
      </c>
      <c r="F8120">
        <f t="shared" si="380"/>
        <v>0.44433724999999996</v>
      </c>
    </row>
    <row r="8121" spans="1:6" x14ac:dyDescent="0.25">
      <c r="A8121">
        <v>8112</v>
      </c>
      <c r="B8121">
        <f>'Założenia i wyniki'!$E$6*Znorm.Profile!B8121*((100-(24*'Założenia i wyniki'!$E$9))/100)</f>
        <v>0</v>
      </c>
      <c r="C8121">
        <f>'Założenia i wyniki'!$E$8*Znorm.Profile!C8121*(1+'Założenia i wyniki'!$E$10/100)^24</f>
        <v>0.37185960000000007</v>
      </c>
      <c r="D8121">
        <f t="shared" si="378"/>
        <v>0</v>
      </c>
      <c r="E8121">
        <f t="shared" si="379"/>
        <v>0</v>
      </c>
      <c r="F8121">
        <f t="shared" si="380"/>
        <v>0.37185960000000007</v>
      </c>
    </row>
    <row r="8122" spans="1:6" x14ac:dyDescent="0.25">
      <c r="A8122">
        <v>8113</v>
      </c>
      <c r="B8122">
        <f>'Założenia i wyniki'!$E$6*Znorm.Profile!B8122*((100-(24*'Założenia i wyniki'!$E$9))/100)</f>
        <v>0</v>
      </c>
      <c r="C8122">
        <f>'Założenia i wyniki'!$E$8*Znorm.Profile!C8122*(1+'Założenia i wyniki'!$E$10/100)^24</f>
        <v>0.29534434999999998</v>
      </c>
      <c r="D8122">
        <f t="shared" si="378"/>
        <v>0</v>
      </c>
      <c r="E8122">
        <f t="shared" si="379"/>
        <v>0</v>
      </c>
      <c r="F8122">
        <f t="shared" si="380"/>
        <v>0.29534434999999998</v>
      </c>
    </row>
    <row r="8123" spans="1:6" x14ac:dyDescent="0.25">
      <c r="A8123">
        <v>8114</v>
      </c>
      <c r="B8123">
        <f>'Założenia i wyniki'!$E$6*Znorm.Profile!B8123*((100-(24*'Założenia i wyniki'!$E$9))/100)</f>
        <v>0</v>
      </c>
      <c r="C8123">
        <f>'Założenia i wyniki'!$E$8*Znorm.Profile!C8123*(1+'Założenia i wyniki'!$E$10/100)^24</f>
        <v>0.25945745000000003</v>
      </c>
      <c r="D8123">
        <f t="shared" si="378"/>
        <v>0</v>
      </c>
      <c r="E8123">
        <f t="shared" si="379"/>
        <v>0</v>
      </c>
      <c r="F8123">
        <f t="shared" si="380"/>
        <v>0.25945745000000003</v>
      </c>
    </row>
    <row r="8124" spans="1:6" x14ac:dyDescent="0.25">
      <c r="A8124">
        <v>8115</v>
      </c>
      <c r="B8124">
        <f>'Założenia i wyniki'!$E$6*Znorm.Profile!B8124*((100-(24*'Założenia i wyniki'!$E$9))/100)</f>
        <v>0</v>
      </c>
      <c r="C8124">
        <f>'Założenia i wyniki'!$E$8*Znorm.Profile!C8124*(1+'Założenia i wyniki'!$E$10/100)^24</f>
        <v>0.24476200000000004</v>
      </c>
      <c r="D8124">
        <f t="shared" si="378"/>
        <v>0</v>
      </c>
      <c r="E8124">
        <f t="shared" si="379"/>
        <v>0</v>
      </c>
      <c r="F8124">
        <f t="shared" si="380"/>
        <v>0.24476200000000004</v>
      </c>
    </row>
    <row r="8125" spans="1:6" x14ac:dyDescent="0.25">
      <c r="A8125">
        <v>8116</v>
      </c>
      <c r="B8125">
        <f>'Założenia i wyniki'!$E$6*Znorm.Profile!B8125*((100-(24*'Założenia i wyniki'!$E$9))/100)</f>
        <v>0</v>
      </c>
      <c r="C8125">
        <f>'Założenia i wyniki'!$E$8*Znorm.Profile!C8125*(1+'Założenia i wyniki'!$E$10/100)^24</f>
        <v>0.23565254999999999</v>
      </c>
      <c r="D8125">
        <f t="shared" si="378"/>
        <v>0</v>
      </c>
      <c r="E8125">
        <f t="shared" si="379"/>
        <v>0</v>
      </c>
      <c r="F8125">
        <f t="shared" si="380"/>
        <v>0.23565254999999999</v>
      </c>
    </row>
    <row r="8126" spans="1:6" x14ac:dyDescent="0.25">
      <c r="A8126">
        <v>8117</v>
      </c>
      <c r="B8126">
        <f>'Założenia i wyniki'!$E$6*Znorm.Profile!B8126*((100-(24*'Założenia i wyniki'!$E$9))/100)</f>
        <v>0</v>
      </c>
      <c r="C8126">
        <f>'Założenia i wyniki'!$E$8*Znorm.Profile!C8126*(1+'Założenia i wyniki'!$E$10/100)^24</f>
        <v>0.24776500000000001</v>
      </c>
      <c r="D8126">
        <f t="shared" si="378"/>
        <v>0</v>
      </c>
      <c r="E8126">
        <f t="shared" si="379"/>
        <v>0</v>
      </c>
      <c r="F8126">
        <f t="shared" si="380"/>
        <v>0.24776500000000001</v>
      </c>
    </row>
    <row r="8127" spans="1:6" x14ac:dyDescent="0.25">
      <c r="A8127">
        <v>8118</v>
      </c>
      <c r="B8127">
        <f>'Założenia i wyniki'!$E$6*Znorm.Profile!B8127*((100-(24*'Założenia i wyniki'!$E$9))/100)</f>
        <v>0</v>
      </c>
      <c r="C8127">
        <f>'Założenia i wyniki'!$E$8*Znorm.Profile!C8127*(1+'Założenia i wyniki'!$E$10/100)^24</f>
        <v>0.28025479999999997</v>
      </c>
      <c r="D8127">
        <f t="shared" si="378"/>
        <v>0</v>
      </c>
      <c r="E8127">
        <f t="shared" si="379"/>
        <v>0</v>
      </c>
      <c r="F8127">
        <f t="shared" si="380"/>
        <v>0.28025479999999997</v>
      </c>
    </row>
    <row r="8128" spans="1:6" x14ac:dyDescent="0.25">
      <c r="A8128">
        <v>8119</v>
      </c>
      <c r="B8128">
        <f>'Założenia i wyniki'!$E$6*Znorm.Profile!B8128*((100-(24*'Założenia i wyniki'!$E$9))/100)</f>
        <v>0</v>
      </c>
      <c r="C8128">
        <f>'Założenia i wyniki'!$E$8*Znorm.Profile!C8128*(1+'Założenia i wyniki'!$E$10/100)^24</f>
        <v>0.34303710000000004</v>
      </c>
      <c r="D8128">
        <f t="shared" si="378"/>
        <v>0</v>
      </c>
      <c r="E8128">
        <f t="shared" si="379"/>
        <v>0</v>
      </c>
      <c r="F8128">
        <f t="shared" si="380"/>
        <v>0.34303710000000004</v>
      </c>
    </row>
    <row r="8129" spans="1:6" x14ac:dyDescent="0.25">
      <c r="A8129">
        <v>8120</v>
      </c>
      <c r="B8129">
        <f>'Założenia i wyniki'!$E$6*Znorm.Profile!B8129*((100-(24*'Założenia i wyniki'!$E$9))/100)</f>
        <v>0</v>
      </c>
      <c r="C8129">
        <f>'Założenia i wyniki'!$E$8*Znorm.Profile!C8129*(1+'Założenia i wyniki'!$E$10/100)^24</f>
        <v>0.40606404999999995</v>
      </c>
      <c r="D8129">
        <f t="shared" si="378"/>
        <v>0</v>
      </c>
      <c r="E8129">
        <f t="shared" si="379"/>
        <v>0</v>
      </c>
      <c r="F8129">
        <f t="shared" si="380"/>
        <v>0.40606404999999995</v>
      </c>
    </row>
    <row r="8130" spans="1:6" x14ac:dyDescent="0.25">
      <c r="A8130">
        <v>8121</v>
      </c>
      <c r="B8130">
        <f>'Założenia i wyniki'!$E$6*Znorm.Profile!B8130*((100-(24*'Założenia i wyniki'!$E$9))/100)</f>
        <v>1.6986294339622642E-2</v>
      </c>
      <c r="C8130">
        <f>'Założenia i wyniki'!$E$8*Znorm.Profile!C8130*(1+'Założenia i wyniki'!$E$10/100)^24</f>
        <v>0.47524329999999998</v>
      </c>
      <c r="D8130">
        <f t="shared" si="378"/>
        <v>1.6986294339622642E-2</v>
      </c>
      <c r="E8130">
        <f t="shared" si="379"/>
        <v>0</v>
      </c>
      <c r="F8130">
        <f t="shared" si="380"/>
        <v>0.45825700566037736</v>
      </c>
    </row>
    <row r="8131" spans="1:6" x14ac:dyDescent="0.25">
      <c r="A8131">
        <v>8122</v>
      </c>
      <c r="B8131">
        <f>'Założenia i wyniki'!$E$6*Znorm.Profile!B8131*((100-(24*'Założenia i wyniki'!$E$9))/100)</f>
        <v>9.5450716981132083E-2</v>
      </c>
      <c r="C8131">
        <f>'Założenia i wyniki'!$E$8*Znorm.Profile!C8131*(1+'Założenia i wyniki'!$E$10/100)^24</f>
        <v>0.51208989999999999</v>
      </c>
      <c r="D8131">
        <f t="shared" si="378"/>
        <v>9.5450716981132083E-2</v>
      </c>
      <c r="E8131">
        <f t="shared" si="379"/>
        <v>0</v>
      </c>
      <c r="F8131">
        <f t="shared" si="380"/>
        <v>0.41663918301886793</v>
      </c>
    </row>
    <row r="8132" spans="1:6" x14ac:dyDescent="0.25">
      <c r="A8132">
        <v>8123</v>
      </c>
      <c r="B8132">
        <f>'Założenia i wyniki'!$E$6*Znorm.Profile!B8132*((100-(24*'Założenia i wyniki'!$E$9))/100)</f>
        <v>0.13041577358490564</v>
      </c>
      <c r="C8132">
        <f>'Założenia i wyniki'!$E$8*Znorm.Profile!C8132*(1+'Założenia i wyniki'!$E$10/100)^24</f>
        <v>0.54651729999999998</v>
      </c>
      <c r="D8132">
        <f t="shared" si="378"/>
        <v>0.13041577358490564</v>
      </c>
      <c r="E8132">
        <f t="shared" si="379"/>
        <v>0</v>
      </c>
      <c r="F8132">
        <f t="shared" si="380"/>
        <v>0.41610152641509435</v>
      </c>
    </row>
    <row r="8133" spans="1:6" x14ac:dyDescent="0.25">
      <c r="A8133">
        <v>8124</v>
      </c>
      <c r="B8133">
        <f>'Założenia i wyniki'!$E$6*Znorm.Profile!B8133*((100-(24*'Założenia i wyniki'!$E$9))/100)</f>
        <v>0.16223267924528301</v>
      </c>
      <c r="C8133">
        <f>'Założenia i wyniki'!$E$8*Znorm.Profile!C8133*(1+'Założenia i wyniki'!$E$10/100)^24</f>
        <v>0.55326494999999998</v>
      </c>
      <c r="D8133">
        <f t="shared" si="378"/>
        <v>0.16223267924528301</v>
      </c>
      <c r="E8133">
        <f t="shared" si="379"/>
        <v>0</v>
      </c>
      <c r="F8133">
        <f t="shared" si="380"/>
        <v>0.39103227075471697</v>
      </c>
    </row>
    <row r="8134" spans="1:6" x14ac:dyDescent="0.25">
      <c r="A8134">
        <v>8125</v>
      </c>
      <c r="B8134">
        <f>'Założenia i wyniki'!$E$6*Znorm.Profile!B8134*((100-(24*'Założenia i wyniki'!$E$9))/100)</f>
        <v>0.10842445283018867</v>
      </c>
      <c r="C8134">
        <f>'Założenia i wyniki'!$E$8*Znorm.Profile!C8134*(1+'Założenia i wyniki'!$E$10/100)^24</f>
        <v>0.56518630000000003</v>
      </c>
      <c r="D8134">
        <f t="shared" si="378"/>
        <v>0.10842445283018867</v>
      </c>
      <c r="E8134">
        <f t="shared" si="379"/>
        <v>0</v>
      </c>
      <c r="F8134">
        <f t="shared" si="380"/>
        <v>0.45676184716981139</v>
      </c>
    </row>
    <row r="8135" spans="1:6" x14ac:dyDescent="0.25">
      <c r="A8135">
        <v>8126</v>
      </c>
      <c r="B8135">
        <f>'Założenia i wyniki'!$E$6*Znorm.Profile!B8135*((100-(24*'Założenia i wyniki'!$E$9))/100)</f>
        <v>7.0376799999999989E-2</v>
      </c>
      <c r="C8135">
        <f>'Założenia i wyniki'!$E$8*Znorm.Profile!C8135*(1+'Założenia i wyniki'!$E$10/100)^24</f>
        <v>0.58182319999999998</v>
      </c>
      <c r="D8135">
        <f t="shared" si="378"/>
        <v>7.0376799999999989E-2</v>
      </c>
      <c r="E8135">
        <f t="shared" si="379"/>
        <v>0</v>
      </c>
      <c r="F8135">
        <f t="shared" si="380"/>
        <v>0.51144639999999997</v>
      </c>
    </row>
    <row r="8136" spans="1:6" x14ac:dyDescent="0.25">
      <c r="A8136">
        <v>8127</v>
      </c>
      <c r="B8136">
        <f>'Założenia i wyniki'!$E$6*Znorm.Profile!B8136*((100-(24*'Założenia i wyniki'!$E$9))/100)</f>
        <v>2.9248837735849054E-3</v>
      </c>
      <c r="C8136">
        <f>'Założenia i wyniki'!$E$8*Znorm.Profile!C8136*(1+'Założenia i wyniki'!$E$10/100)^24</f>
        <v>0.58994355000000009</v>
      </c>
      <c r="D8136">
        <f t="shared" si="378"/>
        <v>2.9248837735849054E-3</v>
      </c>
      <c r="E8136">
        <f t="shared" si="379"/>
        <v>0</v>
      </c>
      <c r="F8136">
        <f t="shared" si="380"/>
        <v>0.58701866622641519</v>
      </c>
    </row>
    <row r="8137" spans="1:6" x14ac:dyDescent="0.25">
      <c r="A8137">
        <v>8128</v>
      </c>
      <c r="B8137">
        <f>'Założenia i wyniki'!$E$6*Znorm.Profile!B8137*((100-(24*'Założenia i wyniki'!$E$9))/100)</f>
        <v>0</v>
      </c>
      <c r="C8137">
        <f>'Założenia i wyniki'!$E$8*Znorm.Profile!C8137*(1+'Założenia i wyniki'!$E$10/100)^24</f>
        <v>0.64411410000000002</v>
      </c>
      <c r="D8137">
        <f t="shared" si="378"/>
        <v>0</v>
      </c>
      <c r="E8137">
        <f t="shared" si="379"/>
        <v>0</v>
      </c>
      <c r="F8137">
        <f t="shared" si="380"/>
        <v>0.64411410000000002</v>
      </c>
    </row>
    <row r="8138" spans="1:6" x14ac:dyDescent="0.25">
      <c r="A8138">
        <v>8129</v>
      </c>
      <c r="B8138">
        <f>'Założenia i wyniki'!$E$6*Znorm.Profile!B8138*((100-(24*'Założenia i wyniki'!$E$9))/100)</f>
        <v>0</v>
      </c>
      <c r="C8138">
        <f>'Założenia i wyniki'!$E$8*Znorm.Profile!C8138*(1+'Założenia i wyniki'!$E$10/100)^24</f>
        <v>0.67741870000000004</v>
      </c>
      <c r="D8138">
        <f t="shared" si="378"/>
        <v>0</v>
      </c>
      <c r="E8138">
        <f t="shared" si="379"/>
        <v>0</v>
      </c>
      <c r="F8138">
        <f t="shared" si="380"/>
        <v>0.67741870000000004</v>
      </c>
    </row>
    <row r="8139" spans="1:6" x14ac:dyDescent="0.25">
      <c r="A8139">
        <v>8130</v>
      </c>
      <c r="B8139">
        <f>'Założenia i wyniki'!$E$6*Znorm.Profile!B8139*((100-(24*'Założenia i wyniki'!$E$9))/100)</f>
        <v>0</v>
      </c>
      <c r="C8139">
        <f>'Założenia i wyniki'!$E$8*Znorm.Profile!C8139*(1+'Założenia i wyniki'!$E$10/100)^24</f>
        <v>0.66742410000000008</v>
      </c>
      <c r="D8139">
        <f t="shared" ref="D8139:D8202" si="381">IF(B8139&lt;=C8139,B8139,C8139)</f>
        <v>0</v>
      </c>
      <c r="E8139">
        <f t="shared" ref="E8139:E8202" si="382">IF(B8139&gt;C8139,B8139-C8139,0)</f>
        <v>0</v>
      </c>
      <c r="F8139">
        <f t="shared" ref="F8139:F8202" si="383">IF(B8139&lt;C8139,C8139-B8139,0)</f>
        <v>0.66742410000000008</v>
      </c>
    </row>
    <row r="8140" spans="1:6" x14ac:dyDescent="0.25">
      <c r="A8140">
        <v>8131</v>
      </c>
      <c r="B8140">
        <f>'Założenia i wyniki'!$E$6*Znorm.Profile!B8140*((100-(24*'Założenia i wyniki'!$E$9))/100)</f>
        <v>0</v>
      </c>
      <c r="C8140">
        <f>'Założenia i wyniki'!$E$8*Znorm.Profile!C8140*(1+'Założenia i wyniki'!$E$10/100)^24</f>
        <v>0.65635639999999995</v>
      </c>
      <c r="D8140">
        <f t="shared" si="381"/>
        <v>0</v>
      </c>
      <c r="E8140">
        <f t="shared" si="382"/>
        <v>0</v>
      </c>
      <c r="F8140">
        <f t="shared" si="383"/>
        <v>0.65635639999999995</v>
      </c>
    </row>
    <row r="8141" spans="1:6" x14ac:dyDescent="0.25">
      <c r="A8141">
        <v>8132</v>
      </c>
      <c r="B8141">
        <f>'Założenia i wyniki'!$E$6*Znorm.Profile!B8141*((100-(24*'Założenia i wyniki'!$E$9))/100)</f>
        <v>0</v>
      </c>
      <c r="C8141">
        <f>'Założenia i wyniki'!$E$8*Znorm.Profile!C8141*(1+'Założenia i wyniki'!$E$10/100)^24</f>
        <v>0.63490630000000003</v>
      </c>
      <c r="D8141">
        <f t="shared" si="381"/>
        <v>0</v>
      </c>
      <c r="E8141">
        <f t="shared" si="382"/>
        <v>0</v>
      </c>
      <c r="F8141">
        <f t="shared" si="383"/>
        <v>0.63490630000000003</v>
      </c>
    </row>
    <row r="8142" spans="1:6" x14ac:dyDescent="0.25">
      <c r="A8142">
        <v>8133</v>
      </c>
      <c r="B8142">
        <f>'Założenia i wyniki'!$E$6*Znorm.Profile!B8142*((100-(24*'Założenia i wyniki'!$E$9))/100)</f>
        <v>0</v>
      </c>
      <c r="C8142">
        <f>'Założenia i wyniki'!$E$8*Znorm.Profile!C8142*(1+'Założenia i wyniki'!$E$10/100)^24</f>
        <v>0.60468554999999991</v>
      </c>
      <c r="D8142">
        <f t="shared" si="381"/>
        <v>0</v>
      </c>
      <c r="E8142">
        <f t="shared" si="382"/>
        <v>0</v>
      </c>
      <c r="F8142">
        <f t="shared" si="383"/>
        <v>0.60468554999999991</v>
      </c>
    </row>
    <row r="8143" spans="1:6" x14ac:dyDescent="0.25">
      <c r="A8143">
        <v>8134</v>
      </c>
      <c r="B8143">
        <f>'Założenia i wyniki'!$E$6*Znorm.Profile!B8143*((100-(24*'Założenia i wyniki'!$E$9))/100)</f>
        <v>0</v>
      </c>
      <c r="C8143">
        <f>'Założenia i wyniki'!$E$8*Znorm.Profile!C8143*(1+'Założenia i wyniki'!$E$10/100)^24</f>
        <v>0.54162465000000004</v>
      </c>
      <c r="D8143">
        <f t="shared" si="381"/>
        <v>0</v>
      </c>
      <c r="E8143">
        <f t="shared" si="382"/>
        <v>0</v>
      </c>
      <c r="F8143">
        <f t="shared" si="383"/>
        <v>0.54162465000000004</v>
      </c>
    </row>
    <row r="8144" spans="1:6" x14ac:dyDescent="0.25">
      <c r="A8144">
        <v>8135</v>
      </c>
      <c r="B8144">
        <f>'Założenia i wyniki'!$E$6*Znorm.Profile!B8144*((100-(24*'Założenia i wyniki'!$E$9))/100)</f>
        <v>0</v>
      </c>
      <c r="C8144">
        <f>'Założenia i wyniki'!$E$8*Znorm.Profile!C8144*(1+'Założenia i wyniki'!$E$10/100)^24</f>
        <v>0.46961705000000004</v>
      </c>
      <c r="D8144">
        <f t="shared" si="381"/>
        <v>0</v>
      </c>
      <c r="E8144">
        <f t="shared" si="382"/>
        <v>0</v>
      </c>
      <c r="F8144">
        <f t="shared" si="383"/>
        <v>0.46961705000000004</v>
      </c>
    </row>
    <row r="8145" spans="1:6" x14ac:dyDescent="0.25">
      <c r="A8145">
        <v>8136</v>
      </c>
      <c r="B8145">
        <f>'Założenia i wyniki'!$E$6*Znorm.Profile!B8145*((100-(24*'Założenia i wyniki'!$E$9))/100)</f>
        <v>0</v>
      </c>
      <c r="C8145">
        <f>'Założenia i wyniki'!$E$8*Znorm.Profile!C8145*(1+'Założenia i wyniki'!$E$10/100)^24</f>
        <v>0.40152105000000005</v>
      </c>
      <c r="D8145">
        <f t="shared" si="381"/>
        <v>0</v>
      </c>
      <c r="E8145">
        <f t="shared" si="382"/>
        <v>0</v>
      </c>
      <c r="F8145">
        <f t="shared" si="383"/>
        <v>0.40152105000000005</v>
      </c>
    </row>
    <row r="8146" spans="1:6" x14ac:dyDescent="0.25">
      <c r="A8146">
        <v>8137</v>
      </c>
      <c r="B8146">
        <f>'Założenia i wyniki'!$E$6*Znorm.Profile!B8146*((100-(24*'Założenia i wyniki'!$E$9))/100)</f>
        <v>0</v>
      </c>
      <c r="C8146">
        <f>'Założenia i wyniki'!$E$8*Znorm.Profile!C8146*(1+'Założenia i wyniki'!$E$10/100)^24</f>
        <v>0.32300345000000003</v>
      </c>
      <c r="D8146">
        <f t="shared" si="381"/>
        <v>0</v>
      </c>
      <c r="E8146">
        <f t="shared" si="382"/>
        <v>0</v>
      </c>
      <c r="F8146">
        <f t="shared" si="383"/>
        <v>0.32300345000000003</v>
      </c>
    </row>
    <row r="8147" spans="1:6" x14ac:dyDescent="0.25">
      <c r="A8147">
        <v>8138</v>
      </c>
      <c r="B8147">
        <f>'Założenia i wyniki'!$E$6*Znorm.Profile!B8147*((100-(24*'Założenia i wyniki'!$E$9))/100)</f>
        <v>0</v>
      </c>
      <c r="C8147">
        <f>'Założenia i wyniki'!$E$8*Znorm.Profile!C8147*(1+'Założenia i wyniki'!$E$10/100)^24</f>
        <v>0.27667675000000003</v>
      </c>
      <c r="D8147">
        <f t="shared" si="381"/>
        <v>0</v>
      </c>
      <c r="E8147">
        <f t="shared" si="382"/>
        <v>0</v>
      </c>
      <c r="F8147">
        <f t="shared" si="383"/>
        <v>0.27667675000000003</v>
      </c>
    </row>
    <row r="8148" spans="1:6" x14ac:dyDescent="0.25">
      <c r="A8148">
        <v>8139</v>
      </c>
      <c r="B8148">
        <f>'Założenia i wyniki'!$E$6*Znorm.Profile!B8148*((100-(24*'Założenia i wyniki'!$E$9))/100)</f>
        <v>0</v>
      </c>
      <c r="C8148">
        <f>'Założenia i wyniki'!$E$8*Znorm.Profile!C8148*(1+'Założenia i wyniki'!$E$10/100)^24</f>
        <v>0.2523493</v>
      </c>
      <c r="D8148">
        <f t="shared" si="381"/>
        <v>0</v>
      </c>
      <c r="E8148">
        <f t="shared" si="382"/>
        <v>0</v>
      </c>
      <c r="F8148">
        <f t="shared" si="383"/>
        <v>0.2523493</v>
      </c>
    </row>
    <row r="8149" spans="1:6" x14ac:dyDescent="0.25">
      <c r="A8149">
        <v>8140</v>
      </c>
      <c r="B8149">
        <f>'Założenia i wyniki'!$E$6*Znorm.Profile!B8149*((100-(24*'Założenia i wyniki'!$E$9))/100)</f>
        <v>0</v>
      </c>
      <c r="C8149">
        <f>'Założenia i wyniki'!$E$8*Znorm.Profile!C8149*(1+'Założenia i wyniki'!$E$10/100)^24</f>
        <v>0.24521560000000003</v>
      </c>
      <c r="D8149">
        <f t="shared" si="381"/>
        <v>0</v>
      </c>
      <c r="E8149">
        <f t="shared" si="382"/>
        <v>0</v>
      </c>
      <c r="F8149">
        <f t="shared" si="383"/>
        <v>0.24521560000000003</v>
      </c>
    </row>
    <row r="8150" spans="1:6" x14ac:dyDescent="0.25">
      <c r="A8150">
        <v>8141</v>
      </c>
      <c r="B8150">
        <f>'Założenia i wyniki'!$E$6*Znorm.Profile!B8150*((100-(24*'Założenia i wyniki'!$E$9))/100)</f>
        <v>0</v>
      </c>
      <c r="C8150">
        <f>'Założenia i wyniki'!$E$8*Znorm.Profile!C8150*(1+'Założenia i wyniki'!$E$10/100)^24</f>
        <v>0.24933369999999999</v>
      </c>
      <c r="D8150">
        <f t="shared" si="381"/>
        <v>0</v>
      </c>
      <c r="E8150">
        <f t="shared" si="382"/>
        <v>0</v>
      </c>
      <c r="F8150">
        <f t="shared" si="383"/>
        <v>0.24933369999999999</v>
      </c>
    </row>
    <row r="8151" spans="1:6" x14ac:dyDescent="0.25">
      <c r="A8151">
        <v>8142</v>
      </c>
      <c r="B8151">
        <f>'Założenia i wyniki'!$E$6*Znorm.Profile!B8151*((100-(24*'Założenia i wyniki'!$E$9))/100)</f>
        <v>0</v>
      </c>
      <c r="C8151">
        <f>'Założenia i wyniki'!$E$8*Znorm.Profile!C8151*(1+'Założenia i wyniki'!$E$10/100)^24</f>
        <v>0.27131754999999996</v>
      </c>
      <c r="D8151">
        <f t="shared" si="381"/>
        <v>0</v>
      </c>
      <c r="E8151">
        <f t="shared" si="382"/>
        <v>0</v>
      </c>
      <c r="F8151">
        <f t="shared" si="383"/>
        <v>0.27131754999999996</v>
      </c>
    </row>
    <row r="8152" spans="1:6" x14ac:dyDescent="0.25">
      <c r="A8152">
        <v>8143</v>
      </c>
      <c r="B8152">
        <f>'Założenia i wyniki'!$E$6*Znorm.Profile!B8152*((100-(24*'Założenia i wyniki'!$E$9))/100)</f>
        <v>0</v>
      </c>
      <c r="C8152">
        <f>'Założenia i wyniki'!$E$8*Znorm.Profile!C8152*(1+'Założenia i wyniki'!$E$10/100)^24</f>
        <v>0.32686080000000001</v>
      </c>
      <c r="D8152">
        <f t="shared" si="381"/>
        <v>0</v>
      </c>
      <c r="E8152">
        <f t="shared" si="382"/>
        <v>0</v>
      </c>
      <c r="F8152">
        <f t="shared" si="383"/>
        <v>0.32686080000000001</v>
      </c>
    </row>
    <row r="8153" spans="1:6" x14ac:dyDescent="0.25">
      <c r="A8153">
        <v>8144</v>
      </c>
      <c r="B8153">
        <f>'Założenia i wyniki'!$E$6*Znorm.Profile!B8153*((100-(24*'Założenia i wyniki'!$E$9))/100)</f>
        <v>0</v>
      </c>
      <c r="C8153">
        <f>'Założenia i wyniki'!$E$8*Znorm.Profile!C8153*(1+'Założenia i wyniki'!$E$10/100)^24</f>
        <v>0.38467099999999999</v>
      </c>
      <c r="D8153">
        <f t="shared" si="381"/>
        <v>0</v>
      </c>
      <c r="E8153">
        <f t="shared" si="382"/>
        <v>0</v>
      </c>
      <c r="F8153">
        <f t="shared" si="383"/>
        <v>0.38467099999999999</v>
      </c>
    </row>
    <row r="8154" spans="1:6" x14ac:dyDescent="0.25">
      <c r="A8154">
        <v>8145</v>
      </c>
      <c r="B8154">
        <f>'Założenia i wyniki'!$E$6*Znorm.Profile!B8154*((100-(24*'Założenia i wyniki'!$E$9))/100)</f>
        <v>4.7591962264150939E-2</v>
      </c>
      <c r="C8154">
        <f>'Założenia i wyniki'!$E$8*Znorm.Profile!C8154*(1+'Założenia i wyniki'!$E$10/100)^24</f>
        <v>0.45686024999999991</v>
      </c>
      <c r="D8154">
        <f t="shared" si="381"/>
        <v>4.7591962264150939E-2</v>
      </c>
      <c r="E8154">
        <f t="shared" si="382"/>
        <v>0</v>
      </c>
      <c r="F8154">
        <f t="shared" si="383"/>
        <v>0.409268287735849</v>
      </c>
    </row>
    <row r="8155" spans="1:6" x14ac:dyDescent="0.25">
      <c r="A8155">
        <v>8146</v>
      </c>
      <c r="B8155">
        <f>'Założenia i wyniki'!$E$6*Znorm.Profile!B8155*((100-(24*'Założenia i wyniki'!$E$9))/100)</f>
        <v>0.17988671698113207</v>
      </c>
      <c r="C8155">
        <f>'Założenia i wyniki'!$E$8*Znorm.Profile!C8155*(1+'Założenia i wyniki'!$E$10/100)^24</f>
        <v>0.50694000000000006</v>
      </c>
      <c r="D8155">
        <f t="shared" si="381"/>
        <v>0.17988671698113207</v>
      </c>
      <c r="E8155">
        <f t="shared" si="382"/>
        <v>0</v>
      </c>
      <c r="F8155">
        <f t="shared" si="383"/>
        <v>0.32705328301886799</v>
      </c>
    </row>
    <row r="8156" spans="1:6" x14ac:dyDescent="0.25">
      <c r="A8156">
        <v>8147</v>
      </c>
      <c r="B8156">
        <f>'Założenia i wyniki'!$E$6*Znorm.Profile!B8156*((100-(24*'Założenia i wyniki'!$E$9))/100)</f>
        <v>0.2212547924528302</v>
      </c>
      <c r="C8156">
        <f>'Założenia i wyniki'!$E$8*Znorm.Profile!C8156*(1+'Założenia i wyniki'!$E$10/100)^24</f>
        <v>0.54298754999999999</v>
      </c>
      <c r="D8156">
        <f t="shared" si="381"/>
        <v>0.2212547924528302</v>
      </c>
      <c r="E8156">
        <f t="shared" si="382"/>
        <v>0</v>
      </c>
      <c r="F8156">
        <f t="shared" si="383"/>
        <v>0.32173275754716979</v>
      </c>
    </row>
    <row r="8157" spans="1:6" x14ac:dyDescent="0.25">
      <c r="A8157">
        <v>8148</v>
      </c>
      <c r="B8157">
        <f>'Założenia i wyniki'!$E$6*Znorm.Profile!B8157*((100-(24*'Założenia i wyniki'!$E$9))/100)</f>
        <v>0.20177894339622637</v>
      </c>
      <c r="C8157">
        <f>'Założenia i wyniki'!$E$8*Znorm.Profile!C8157*(1+'Założenia i wyniki'!$E$10/100)^24</f>
        <v>0.55834135000000007</v>
      </c>
      <c r="D8157">
        <f t="shared" si="381"/>
        <v>0.20177894339622637</v>
      </c>
      <c r="E8157">
        <f t="shared" si="382"/>
        <v>0</v>
      </c>
      <c r="F8157">
        <f t="shared" si="383"/>
        <v>0.3565624066037737</v>
      </c>
    </row>
    <row r="8158" spans="1:6" x14ac:dyDescent="0.25">
      <c r="A8158">
        <v>8149</v>
      </c>
      <c r="B8158">
        <f>'Założenia i wyniki'!$E$6*Znorm.Profile!B8158*((100-(24*'Założenia i wyniki'!$E$9))/100)</f>
        <v>0.13201652830188676</v>
      </c>
      <c r="C8158">
        <f>'Założenia i wyniki'!$E$8*Znorm.Profile!C8158*(1+'Założenia i wyniki'!$E$10/100)^24</f>
        <v>0.5472992000000001</v>
      </c>
      <c r="D8158">
        <f t="shared" si="381"/>
        <v>0.13201652830188676</v>
      </c>
      <c r="E8158">
        <f t="shared" si="382"/>
        <v>0</v>
      </c>
      <c r="F8158">
        <f t="shared" si="383"/>
        <v>0.41528267169811334</v>
      </c>
    </row>
    <row r="8159" spans="1:6" x14ac:dyDescent="0.25">
      <c r="A8159">
        <v>8150</v>
      </c>
      <c r="B8159">
        <f>'Założenia i wyniki'!$E$6*Znorm.Profile!B8159*((100-(24*'Założenia i wyniki'!$E$9))/100)</f>
        <v>8.091433962264151E-2</v>
      </c>
      <c r="C8159">
        <f>'Założenia i wyniki'!$E$8*Znorm.Profile!C8159*(1+'Założenia i wyniki'!$E$10/100)^24</f>
        <v>0.54120745000000003</v>
      </c>
      <c r="D8159">
        <f t="shared" si="381"/>
        <v>8.091433962264151E-2</v>
      </c>
      <c r="E8159">
        <f t="shared" si="382"/>
        <v>0</v>
      </c>
      <c r="F8159">
        <f t="shared" si="383"/>
        <v>0.46029311037735854</v>
      </c>
    </row>
    <row r="8160" spans="1:6" x14ac:dyDescent="0.25">
      <c r="A8160">
        <v>8151</v>
      </c>
      <c r="B8160">
        <f>'Założenia i wyniki'!$E$6*Znorm.Profile!B8160*((100-(24*'Założenia i wyniki'!$E$9))/100)</f>
        <v>6.2234294339622636E-3</v>
      </c>
      <c r="C8160">
        <f>'Założenia i wyniki'!$E$8*Znorm.Profile!C8160*(1+'Założenia i wyniki'!$E$10/100)^24</f>
        <v>0.52875059999999996</v>
      </c>
      <c r="D8160">
        <f t="shared" si="381"/>
        <v>6.2234294339622636E-3</v>
      </c>
      <c r="E8160">
        <f t="shared" si="382"/>
        <v>0</v>
      </c>
      <c r="F8160">
        <f t="shared" si="383"/>
        <v>0.5225271705660377</v>
      </c>
    </row>
    <row r="8161" spans="1:6" x14ac:dyDescent="0.25">
      <c r="A8161">
        <v>8152</v>
      </c>
      <c r="B8161">
        <f>'Założenia i wyniki'!$E$6*Znorm.Profile!B8161*((100-(24*'Założenia i wyniki'!$E$9))/100)</f>
        <v>0</v>
      </c>
      <c r="C8161">
        <f>'Założenia i wyniki'!$E$8*Znorm.Profile!C8161*(1+'Założenia i wyniki'!$E$10/100)^24</f>
        <v>0.54374670000000003</v>
      </c>
      <c r="D8161">
        <f t="shared" si="381"/>
        <v>0</v>
      </c>
      <c r="E8161">
        <f t="shared" si="382"/>
        <v>0</v>
      </c>
      <c r="F8161">
        <f t="shared" si="383"/>
        <v>0.54374670000000003</v>
      </c>
    </row>
    <row r="8162" spans="1:6" x14ac:dyDescent="0.25">
      <c r="A8162">
        <v>8153</v>
      </c>
      <c r="B8162">
        <f>'Założenia i wyniki'!$E$6*Znorm.Profile!B8162*((100-(24*'Założenia i wyniki'!$E$9))/100)</f>
        <v>0</v>
      </c>
      <c r="C8162">
        <f>'Założenia i wyniki'!$E$8*Znorm.Profile!C8162*(1+'Założenia i wyniki'!$E$10/100)^24</f>
        <v>0.59248805000000004</v>
      </c>
      <c r="D8162">
        <f t="shared" si="381"/>
        <v>0</v>
      </c>
      <c r="E8162">
        <f t="shared" si="382"/>
        <v>0</v>
      </c>
      <c r="F8162">
        <f t="shared" si="383"/>
        <v>0.59248805000000004</v>
      </c>
    </row>
    <row r="8163" spans="1:6" x14ac:dyDescent="0.25">
      <c r="A8163">
        <v>8154</v>
      </c>
      <c r="B8163">
        <f>'Założenia i wyniki'!$E$6*Znorm.Profile!B8163*((100-(24*'Założenia i wyniki'!$E$9))/100)</f>
        <v>0</v>
      </c>
      <c r="C8163">
        <f>'Założenia i wyniki'!$E$8*Znorm.Profile!C8163*(1+'Założenia i wyniki'!$E$10/100)^24</f>
        <v>0.60861814999999997</v>
      </c>
      <c r="D8163">
        <f t="shared" si="381"/>
        <v>0</v>
      </c>
      <c r="E8163">
        <f t="shared" si="382"/>
        <v>0</v>
      </c>
      <c r="F8163">
        <f t="shared" si="383"/>
        <v>0.60861814999999997</v>
      </c>
    </row>
    <row r="8164" spans="1:6" x14ac:dyDescent="0.25">
      <c r="A8164">
        <v>8155</v>
      </c>
      <c r="B8164">
        <f>'Założenia i wyniki'!$E$6*Znorm.Profile!B8164*((100-(24*'Założenia i wyniki'!$E$9))/100)</f>
        <v>0</v>
      </c>
      <c r="C8164">
        <f>'Założenia i wyniki'!$E$8*Znorm.Profile!C8164*(1+'Założenia i wyniki'!$E$10/100)^24</f>
        <v>0.61840554999999997</v>
      </c>
      <c r="D8164">
        <f t="shared" si="381"/>
        <v>0</v>
      </c>
      <c r="E8164">
        <f t="shared" si="382"/>
        <v>0</v>
      </c>
      <c r="F8164">
        <f t="shared" si="383"/>
        <v>0.61840554999999997</v>
      </c>
    </row>
    <row r="8165" spans="1:6" x14ac:dyDescent="0.25">
      <c r="A8165">
        <v>8156</v>
      </c>
      <c r="B8165">
        <f>'Założenia i wyniki'!$E$6*Znorm.Profile!B8165*((100-(24*'Założenia i wyniki'!$E$9))/100)</f>
        <v>0</v>
      </c>
      <c r="C8165">
        <f>'Założenia i wyniki'!$E$8*Znorm.Profile!C8165*(1+'Założenia i wyniki'!$E$10/100)^24</f>
        <v>0.62196679999999993</v>
      </c>
      <c r="D8165">
        <f t="shared" si="381"/>
        <v>0</v>
      </c>
      <c r="E8165">
        <f t="shared" si="382"/>
        <v>0</v>
      </c>
      <c r="F8165">
        <f t="shared" si="383"/>
        <v>0.62196679999999993</v>
      </c>
    </row>
    <row r="8166" spans="1:6" x14ac:dyDescent="0.25">
      <c r="A8166">
        <v>8157</v>
      </c>
      <c r="B8166">
        <f>'Założenia i wyniki'!$E$6*Znorm.Profile!B8166*((100-(24*'Założenia i wyniki'!$E$9))/100)</f>
        <v>0</v>
      </c>
      <c r="C8166">
        <f>'Założenia i wyniki'!$E$8*Znorm.Profile!C8166*(1+'Założenia i wyniki'!$E$10/100)^24</f>
        <v>0.60538449999999999</v>
      </c>
      <c r="D8166">
        <f t="shared" si="381"/>
        <v>0</v>
      </c>
      <c r="E8166">
        <f t="shared" si="382"/>
        <v>0</v>
      </c>
      <c r="F8166">
        <f t="shared" si="383"/>
        <v>0.60538449999999999</v>
      </c>
    </row>
    <row r="8167" spans="1:6" x14ac:dyDescent="0.25">
      <c r="A8167">
        <v>8158</v>
      </c>
      <c r="B8167">
        <f>'Założenia i wyniki'!$E$6*Znorm.Profile!B8167*((100-(24*'Założenia i wyniki'!$E$9))/100)</f>
        <v>0</v>
      </c>
      <c r="C8167">
        <f>'Założenia i wyniki'!$E$8*Znorm.Profile!C8167*(1+'Założenia i wyniki'!$E$10/100)^24</f>
        <v>0.53821110000000005</v>
      </c>
      <c r="D8167">
        <f t="shared" si="381"/>
        <v>0</v>
      </c>
      <c r="E8167">
        <f t="shared" si="382"/>
        <v>0</v>
      </c>
      <c r="F8167">
        <f t="shared" si="383"/>
        <v>0.53821110000000005</v>
      </c>
    </row>
    <row r="8168" spans="1:6" x14ac:dyDescent="0.25">
      <c r="A8168">
        <v>8159</v>
      </c>
      <c r="B8168">
        <f>'Założenia i wyniki'!$E$6*Znorm.Profile!B8168*((100-(24*'Założenia i wyniki'!$E$9))/100)</f>
        <v>0</v>
      </c>
      <c r="C8168">
        <f>'Założenia i wyniki'!$E$8*Znorm.Profile!C8168*(1+'Założenia i wyniki'!$E$10/100)^24</f>
        <v>0.43641815</v>
      </c>
      <c r="D8168">
        <f t="shared" si="381"/>
        <v>0</v>
      </c>
      <c r="E8168">
        <f t="shared" si="382"/>
        <v>0</v>
      </c>
      <c r="F8168">
        <f t="shared" si="383"/>
        <v>0.43641815</v>
      </c>
    </row>
    <row r="8169" spans="1:6" x14ac:dyDescent="0.25">
      <c r="A8169">
        <v>8160</v>
      </c>
      <c r="B8169">
        <f>'Założenia i wyniki'!$E$6*Znorm.Profile!B8169*((100-(24*'Założenia i wyniki'!$E$9))/100)</f>
        <v>0</v>
      </c>
      <c r="C8169">
        <f>'Założenia i wyniki'!$E$8*Znorm.Profile!C8169*(1+'Założenia i wyniki'!$E$10/100)^24</f>
        <v>0.35616980000000004</v>
      </c>
      <c r="D8169">
        <f t="shared" si="381"/>
        <v>0</v>
      </c>
      <c r="E8169">
        <f t="shared" si="382"/>
        <v>0</v>
      </c>
      <c r="F8169">
        <f t="shared" si="383"/>
        <v>0.35616980000000004</v>
      </c>
    </row>
    <row r="8170" spans="1:6" x14ac:dyDescent="0.25">
      <c r="A8170">
        <v>8161</v>
      </c>
      <c r="B8170">
        <f>'Założenia i wyniki'!$E$6*Znorm.Profile!B8170*((100-(24*'Założenia i wyniki'!$E$9))/100)</f>
        <v>0</v>
      </c>
      <c r="C8170">
        <f>'Założenia i wyniki'!$E$8*Znorm.Profile!C8170*(1+'Założenia i wyniki'!$E$10/100)^24</f>
        <v>0.27772114999999997</v>
      </c>
      <c r="D8170">
        <f t="shared" si="381"/>
        <v>0</v>
      </c>
      <c r="E8170">
        <f t="shared" si="382"/>
        <v>0</v>
      </c>
      <c r="F8170">
        <f t="shared" si="383"/>
        <v>0.27772114999999997</v>
      </c>
    </row>
    <row r="8171" spans="1:6" x14ac:dyDescent="0.25">
      <c r="A8171">
        <v>8162</v>
      </c>
      <c r="B8171">
        <f>'Założenia i wyniki'!$E$6*Znorm.Profile!B8171*((100-(24*'Założenia i wyniki'!$E$9))/100)</f>
        <v>0</v>
      </c>
      <c r="C8171">
        <f>'Założenia i wyniki'!$E$8*Znorm.Profile!C8171*(1+'Założenia i wyniki'!$E$10/100)^24</f>
        <v>0.24711715000000001</v>
      </c>
      <c r="D8171">
        <f t="shared" si="381"/>
        <v>0</v>
      </c>
      <c r="E8171">
        <f t="shared" si="382"/>
        <v>0</v>
      </c>
      <c r="F8171">
        <f t="shared" si="383"/>
        <v>0.24711715000000001</v>
      </c>
    </row>
    <row r="8172" spans="1:6" x14ac:dyDescent="0.25">
      <c r="A8172">
        <v>8163</v>
      </c>
      <c r="B8172">
        <f>'Założenia i wyniki'!$E$6*Znorm.Profile!B8172*((100-(24*'Założenia i wyniki'!$E$9))/100)</f>
        <v>0</v>
      </c>
      <c r="C8172">
        <f>'Założenia i wyniki'!$E$8*Znorm.Profile!C8172*(1+'Założenia i wyniki'!$E$10/100)^24</f>
        <v>0.2333702</v>
      </c>
      <c r="D8172">
        <f t="shared" si="381"/>
        <v>0</v>
      </c>
      <c r="E8172">
        <f t="shared" si="382"/>
        <v>0</v>
      </c>
      <c r="F8172">
        <f t="shared" si="383"/>
        <v>0.2333702</v>
      </c>
    </row>
    <row r="8173" spans="1:6" x14ac:dyDescent="0.25">
      <c r="A8173">
        <v>8164</v>
      </c>
      <c r="B8173">
        <f>'Założenia i wyniki'!$E$6*Znorm.Profile!B8173*((100-(24*'Założenia i wyniki'!$E$9))/100)</f>
        <v>0</v>
      </c>
      <c r="C8173">
        <f>'Założenia i wyniki'!$E$8*Znorm.Profile!C8173*(1+'Założenia i wyniki'!$E$10/100)^24</f>
        <v>0.23000319999999996</v>
      </c>
      <c r="D8173">
        <f t="shared" si="381"/>
        <v>0</v>
      </c>
      <c r="E8173">
        <f t="shared" si="382"/>
        <v>0</v>
      </c>
      <c r="F8173">
        <f t="shared" si="383"/>
        <v>0.23000319999999996</v>
      </c>
    </row>
    <row r="8174" spans="1:6" x14ac:dyDescent="0.25">
      <c r="A8174">
        <v>8165</v>
      </c>
      <c r="B8174">
        <f>'Założenia i wyniki'!$E$6*Znorm.Profile!B8174*((100-(24*'Założenia i wyniki'!$E$9))/100)</f>
        <v>0</v>
      </c>
      <c r="C8174">
        <f>'Założenia i wyniki'!$E$8*Znorm.Profile!C8174*(1+'Założenia i wyniki'!$E$10/100)^24</f>
        <v>0.26069014999999995</v>
      </c>
      <c r="D8174">
        <f t="shared" si="381"/>
        <v>0</v>
      </c>
      <c r="E8174">
        <f t="shared" si="382"/>
        <v>0</v>
      </c>
      <c r="F8174">
        <f t="shared" si="383"/>
        <v>0.26069014999999995</v>
      </c>
    </row>
    <row r="8175" spans="1:6" x14ac:dyDescent="0.25">
      <c r="A8175">
        <v>8166</v>
      </c>
      <c r="B8175">
        <f>'Założenia i wyniki'!$E$6*Znorm.Profile!B8175*((100-(24*'Założenia i wyniki'!$E$9))/100)</f>
        <v>0</v>
      </c>
      <c r="C8175">
        <f>'Założenia i wyniki'!$E$8*Znorm.Profile!C8175*(1+'Założenia i wyniki'!$E$10/100)^24</f>
        <v>0.31999870000000002</v>
      </c>
      <c r="D8175">
        <f t="shared" si="381"/>
        <v>0</v>
      </c>
      <c r="E8175">
        <f t="shared" si="382"/>
        <v>0</v>
      </c>
      <c r="F8175">
        <f t="shared" si="383"/>
        <v>0.31999870000000002</v>
      </c>
    </row>
    <row r="8176" spans="1:6" x14ac:dyDescent="0.25">
      <c r="A8176">
        <v>8167</v>
      </c>
      <c r="B8176">
        <f>'Założenia i wyniki'!$E$6*Znorm.Profile!B8176*((100-(24*'Założenia i wyniki'!$E$9))/100)</f>
        <v>0</v>
      </c>
      <c r="C8176">
        <f>'Założenia i wyniki'!$E$8*Znorm.Profile!C8176*(1+'Założenia i wyniki'!$E$10/100)^24</f>
        <v>0.41909315000000003</v>
      </c>
      <c r="D8176">
        <f t="shared" si="381"/>
        <v>0</v>
      </c>
      <c r="E8176">
        <f t="shared" si="382"/>
        <v>0</v>
      </c>
      <c r="F8176">
        <f t="shared" si="383"/>
        <v>0.41909315000000003</v>
      </c>
    </row>
    <row r="8177" spans="1:6" x14ac:dyDescent="0.25">
      <c r="A8177">
        <v>8168</v>
      </c>
      <c r="B8177">
        <f>'Założenia i wyniki'!$E$6*Znorm.Profile!B8177*((100-(24*'Założenia i wyniki'!$E$9))/100)</f>
        <v>0</v>
      </c>
      <c r="C8177">
        <f>'Założenia i wyniki'!$E$8*Znorm.Profile!C8177*(1+'Założenia i wyniki'!$E$10/100)^24</f>
        <v>0.49336209999999997</v>
      </c>
      <c r="D8177">
        <f t="shared" si="381"/>
        <v>0</v>
      </c>
      <c r="E8177">
        <f t="shared" si="382"/>
        <v>0</v>
      </c>
      <c r="F8177">
        <f t="shared" si="383"/>
        <v>0.49336209999999997</v>
      </c>
    </row>
    <row r="8178" spans="1:6" x14ac:dyDescent="0.25">
      <c r="A8178">
        <v>8169</v>
      </c>
      <c r="B8178">
        <f>'Założenia i wyniki'!$E$6*Znorm.Profile!B8178*((100-(24*'Założenia i wyniki'!$E$9))/100)</f>
        <v>5.9343788679245286E-2</v>
      </c>
      <c r="C8178">
        <f>'Założenia i wyniki'!$E$8*Znorm.Profile!C8178*(1+'Założenia i wyniki'!$E$10/100)^24</f>
        <v>0.51218405</v>
      </c>
      <c r="D8178">
        <f t="shared" si="381"/>
        <v>5.9343788679245286E-2</v>
      </c>
      <c r="E8178">
        <f t="shared" si="382"/>
        <v>0</v>
      </c>
      <c r="F8178">
        <f t="shared" si="383"/>
        <v>0.45284026132075472</v>
      </c>
    </row>
    <row r="8179" spans="1:6" x14ac:dyDescent="0.25">
      <c r="A8179">
        <v>8170</v>
      </c>
      <c r="B8179">
        <f>'Założenia i wyniki'!$E$6*Znorm.Profile!B8179*((100-(24*'Założenia i wyniki'!$E$9))/100)</f>
        <v>0.27062664150943389</v>
      </c>
      <c r="C8179">
        <f>'Założenia i wyniki'!$E$8*Znorm.Profile!C8179*(1+'Założenia i wyniki'!$E$10/100)^24</f>
        <v>0.51484089999999993</v>
      </c>
      <c r="D8179">
        <f t="shared" si="381"/>
        <v>0.27062664150943389</v>
      </c>
      <c r="E8179">
        <f t="shared" si="382"/>
        <v>0</v>
      </c>
      <c r="F8179">
        <f t="shared" si="383"/>
        <v>0.24421425849056605</v>
      </c>
    </row>
    <row r="8180" spans="1:6" x14ac:dyDescent="0.25">
      <c r="A8180">
        <v>8171</v>
      </c>
      <c r="B8180">
        <f>'Założenia i wyniki'!$E$6*Znorm.Profile!B8180*((100-(24*'Założenia i wyniki'!$E$9))/100)</f>
        <v>0.15971720754716978</v>
      </c>
      <c r="C8180">
        <f>'Założenia i wyniki'!$E$8*Znorm.Profile!C8180*(1+'Założenia i wyniki'!$E$10/100)^24</f>
        <v>0.51616354999999992</v>
      </c>
      <c r="D8180">
        <f t="shared" si="381"/>
        <v>0.15971720754716978</v>
      </c>
      <c r="E8180">
        <f t="shared" si="382"/>
        <v>0</v>
      </c>
      <c r="F8180">
        <f t="shared" si="383"/>
        <v>0.35644634245283013</v>
      </c>
    </row>
    <row r="8181" spans="1:6" x14ac:dyDescent="0.25">
      <c r="A8181">
        <v>8172</v>
      </c>
      <c r="B8181">
        <f>'Założenia i wyniki'!$E$6*Znorm.Profile!B8181*((100-(24*'Założenia i wyniki'!$E$9))/100)</f>
        <v>0.24068490566037737</v>
      </c>
      <c r="C8181">
        <f>'Założenia i wyniki'!$E$8*Znorm.Profile!C8181*(1+'Założenia i wyniki'!$E$10/100)^24</f>
        <v>0.50110969999999999</v>
      </c>
      <c r="D8181">
        <f t="shared" si="381"/>
        <v>0.24068490566037737</v>
      </c>
      <c r="E8181">
        <f t="shared" si="382"/>
        <v>0</v>
      </c>
      <c r="F8181">
        <f t="shared" si="383"/>
        <v>0.26042479433962262</v>
      </c>
    </row>
    <row r="8182" spans="1:6" x14ac:dyDescent="0.25">
      <c r="A8182">
        <v>8173</v>
      </c>
      <c r="B8182">
        <f>'Założenia i wyniki'!$E$6*Znorm.Profile!B8182*((100-(24*'Założenia i wyniki'!$E$9))/100)</f>
        <v>0.20143592452830189</v>
      </c>
      <c r="C8182">
        <f>'Założenia i wyniki'!$E$8*Znorm.Profile!C8182*(1+'Założenia i wyniki'!$E$10/100)^24</f>
        <v>0.49569205</v>
      </c>
      <c r="D8182">
        <f t="shared" si="381"/>
        <v>0.20143592452830189</v>
      </c>
      <c r="E8182">
        <f t="shared" si="382"/>
        <v>0</v>
      </c>
      <c r="F8182">
        <f t="shared" si="383"/>
        <v>0.2942561254716981</v>
      </c>
    </row>
    <row r="8183" spans="1:6" x14ac:dyDescent="0.25">
      <c r="A8183">
        <v>8174</v>
      </c>
      <c r="B8183">
        <f>'Założenia i wyniki'!$E$6*Znorm.Profile!B8183*((100-(24*'Założenia i wyniki'!$E$9))/100)</f>
        <v>0.12483600000000002</v>
      </c>
      <c r="C8183">
        <f>'Założenia i wyniki'!$E$8*Znorm.Profile!C8183*(1+'Założenia i wyniki'!$E$10/100)^24</f>
        <v>0.49695659999999992</v>
      </c>
      <c r="D8183">
        <f t="shared" si="381"/>
        <v>0.12483600000000002</v>
      </c>
      <c r="E8183">
        <f t="shared" si="382"/>
        <v>0</v>
      </c>
      <c r="F8183">
        <f t="shared" si="383"/>
        <v>0.37212059999999991</v>
      </c>
    </row>
    <row r="8184" spans="1:6" x14ac:dyDescent="0.25">
      <c r="A8184">
        <v>8175</v>
      </c>
      <c r="B8184">
        <f>'Założenia i wyniki'!$E$6*Znorm.Profile!B8184*((100-(24*'Założenia i wyniki'!$E$9))/100)</f>
        <v>2.4639426415094336E-2</v>
      </c>
      <c r="C8184">
        <f>'Założenia i wyniki'!$E$8*Znorm.Profile!C8184*(1+'Założenia i wyniki'!$E$10/100)^24</f>
        <v>0.51536310000000007</v>
      </c>
      <c r="D8184">
        <f t="shared" si="381"/>
        <v>2.4639426415094336E-2</v>
      </c>
      <c r="E8184">
        <f t="shared" si="382"/>
        <v>0</v>
      </c>
      <c r="F8184">
        <f t="shared" si="383"/>
        <v>0.49072367358490576</v>
      </c>
    </row>
    <row r="8185" spans="1:6" x14ac:dyDescent="0.25">
      <c r="A8185">
        <v>8176</v>
      </c>
      <c r="B8185">
        <f>'Założenia i wyniki'!$E$6*Znorm.Profile!B8185*((100-(24*'Założenia i wyniki'!$E$9))/100)</f>
        <v>0</v>
      </c>
      <c r="C8185">
        <f>'Założenia i wyniki'!$E$8*Znorm.Profile!C8185*(1+'Założenia i wyniki'!$E$10/100)^24</f>
        <v>0.58190719999999996</v>
      </c>
      <c r="D8185">
        <f t="shared" si="381"/>
        <v>0</v>
      </c>
      <c r="E8185">
        <f t="shared" si="382"/>
        <v>0</v>
      </c>
      <c r="F8185">
        <f t="shared" si="383"/>
        <v>0.58190719999999996</v>
      </c>
    </row>
    <row r="8186" spans="1:6" x14ac:dyDescent="0.25">
      <c r="A8186">
        <v>8177</v>
      </c>
      <c r="B8186">
        <f>'Założenia i wyniki'!$E$6*Znorm.Profile!B8186*((100-(24*'Założenia i wyniki'!$E$9))/100)</f>
        <v>0</v>
      </c>
      <c r="C8186">
        <f>'Założenia i wyniki'!$E$8*Znorm.Profile!C8186*(1+'Założenia i wyniki'!$E$10/100)^24</f>
        <v>0.64213414999999996</v>
      </c>
      <c r="D8186">
        <f t="shared" si="381"/>
        <v>0</v>
      </c>
      <c r="E8186">
        <f t="shared" si="382"/>
        <v>0</v>
      </c>
      <c r="F8186">
        <f t="shared" si="383"/>
        <v>0.64213414999999996</v>
      </c>
    </row>
    <row r="8187" spans="1:6" x14ac:dyDescent="0.25">
      <c r="A8187">
        <v>8178</v>
      </c>
      <c r="B8187">
        <f>'Założenia i wyniki'!$E$6*Znorm.Profile!B8187*((100-(24*'Założenia i wyniki'!$E$9))/100)</f>
        <v>0</v>
      </c>
      <c r="C8187">
        <f>'Założenia i wyniki'!$E$8*Znorm.Profile!C8187*(1+'Założenia i wyniki'!$E$10/100)^24</f>
        <v>0.66005205</v>
      </c>
      <c r="D8187">
        <f t="shared" si="381"/>
        <v>0</v>
      </c>
      <c r="E8187">
        <f t="shared" si="382"/>
        <v>0</v>
      </c>
      <c r="F8187">
        <f t="shared" si="383"/>
        <v>0.66005205</v>
      </c>
    </row>
    <row r="8188" spans="1:6" x14ac:dyDescent="0.25">
      <c r="A8188">
        <v>8179</v>
      </c>
      <c r="B8188">
        <f>'Założenia i wyniki'!$E$6*Znorm.Profile!B8188*((100-(24*'Założenia i wyniki'!$E$9))/100)</f>
        <v>0</v>
      </c>
      <c r="C8188">
        <f>'Założenia i wyniki'!$E$8*Znorm.Profile!C8188*(1+'Założenia i wyniki'!$E$10/100)^24</f>
        <v>0.67289705</v>
      </c>
      <c r="D8188">
        <f t="shared" si="381"/>
        <v>0</v>
      </c>
      <c r="E8188">
        <f t="shared" si="382"/>
        <v>0</v>
      </c>
      <c r="F8188">
        <f t="shared" si="383"/>
        <v>0.67289705</v>
      </c>
    </row>
    <row r="8189" spans="1:6" x14ac:dyDescent="0.25">
      <c r="A8189">
        <v>8180</v>
      </c>
      <c r="B8189">
        <f>'Założenia i wyniki'!$E$6*Znorm.Profile!B8189*((100-(24*'Założenia i wyniki'!$E$9))/100)</f>
        <v>0</v>
      </c>
      <c r="C8189">
        <f>'Założenia i wyniki'!$E$8*Znorm.Profile!C8189*(1+'Założenia i wyniki'!$E$10/100)^24</f>
        <v>0.66194729999999991</v>
      </c>
      <c r="D8189">
        <f t="shared" si="381"/>
        <v>0</v>
      </c>
      <c r="E8189">
        <f t="shared" si="382"/>
        <v>0</v>
      </c>
      <c r="F8189">
        <f t="shared" si="383"/>
        <v>0.66194729999999991</v>
      </c>
    </row>
    <row r="8190" spans="1:6" x14ac:dyDescent="0.25">
      <c r="A8190">
        <v>8181</v>
      </c>
      <c r="B8190">
        <f>'Założenia i wyniki'!$E$6*Znorm.Profile!B8190*((100-(24*'Założenia i wyniki'!$E$9))/100)</f>
        <v>0</v>
      </c>
      <c r="C8190">
        <f>'Założenia i wyniki'!$E$8*Znorm.Profile!C8190*(1+'Założenia i wyniki'!$E$10/100)^24</f>
        <v>0.62800115000000001</v>
      </c>
      <c r="D8190">
        <f t="shared" si="381"/>
        <v>0</v>
      </c>
      <c r="E8190">
        <f t="shared" si="382"/>
        <v>0</v>
      </c>
      <c r="F8190">
        <f t="shared" si="383"/>
        <v>0.62800115000000001</v>
      </c>
    </row>
    <row r="8191" spans="1:6" x14ac:dyDescent="0.25">
      <c r="A8191">
        <v>8182</v>
      </c>
      <c r="B8191">
        <f>'Założenia i wyniki'!$E$6*Znorm.Profile!B8191*((100-(24*'Założenia i wyniki'!$E$9))/100)</f>
        <v>0</v>
      </c>
      <c r="C8191">
        <f>'Założenia i wyniki'!$E$8*Znorm.Profile!C8191*(1+'Założenia i wyniki'!$E$10/100)^24</f>
        <v>0.55212570000000005</v>
      </c>
      <c r="D8191">
        <f t="shared" si="381"/>
        <v>0</v>
      </c>
      <c r="E8191">
        <f t="shared" si="382"/>
        <v>0</v>
      </c>
      <c r="F8191">
        <f t="shared" si="383"/>
        <v>0.55212570000000005</v>
      </c>
    </row>
    <row r="8192" spans="1:6" x14ac:dyDescent="0.25">
      <c r="A8192">
        <v>8183</v>
      </c>
      <c r="B8192">
        <f>'Założenia i wyniki'!$E$6*Znorm.Profile!B8192*((100-(24*'Założenia i wyniki'!$E$9))/100)</f>
        <v>0</v>
      </c>
      <c r="C8192">
        <f>'Założenia i wyniki'!$E$8*Znorm.Profile!C8192*(1+'Założenia i wyniki'!$E$10/100)^24</f>
        <v>0.45724629999999999</v>
      </c>
      <c r="D8192">
        <f t="shared" si="381"/>
        <v>0</v>
      </c>
      <c r="E8192">
        <f t="shared" si="382"/>
        <v>0</v>
      </c>
      <c r="F8192">
        <f t="shared" si="383"/>
        <v>0.45724629999999999</v>
      </c>
    </row>
    <row r="8193" spans="1:6" x14ac:dyDescent="0.25">
      <c r="A8193">
        <v>8184</v>
      </c>
      <c r="B8193">
        <f>'Założenia i wyniki'!$E$6*Znorm.Profile!B8193*((100-(24*'Założenia i wyniki'!$E$9))/100)</f>
        <v>0</v>
      </c>
      <c r="C8193">
        <f>'Założenia i wyniki'!$E$8*Znorm.Profile!C8193*(1+'Założenia i wyniki'!$E$10/100)^24</f>
        <v>0.3584175</v>
      </c>
      <c r="D8193">
        <f t="shared" si="381"/>
        <v>0</v>
      </c>
      <c r="E8193">
        <f t="shared" si="382"/>
        <v>0</v>
      </c>
      <c r="F8193">
        <f t="shared" si="383"/>
        <v>0.3584175</v>
      </c>
    </row>
    <row r="8194" spans="1:6" x14ac:dyDescent="0.25">
      <c r="A8194">
        <v>8185</v>
      </c>
      <c r="B8194">
        <f>'Założenia i wyniki'!$E$6*Znorm.Profile!B8194*((100-(24*'Założenia i wyniki'!$E$9))/100)</f>
        <v>0</v>
      </c>
      <c r="C8194">
        <f>'Założenia i wyniki'!$E$8*Znorm.Profile!C8194*(1+'Założenia i wyniki'!$E$10/100)^24</f>
        <v>0.28120085</v>
      </c>
      <c r="D8194">
        <f t="shared" si="381"/>
        <v>0</v>
      </c>
      <c r="E8194">
        <f t="shared" si="382"/>
        <v>0</v>
      </c>
      <c r="F8194">
        <f t="shared" si="383"/>
        <v>0.28120085</v>
      </c>
    </row>
    <row r="8195" spans="1:6" x14ac:dyDescent="0.25">
      <c r="A8195">
        <v>8186</v>
      </c>
      <c r="B8195">
        <f>'Założenia i wyniki'!$E$6*Znorm.Profile!B8195*((100-(24*'Założenia i wyniki'!$E$9))/100)</f>
        <v>0</v>
      </c>
      <c r="C8195">
        <f>'Założenia i wyniki'!$E$8*Znorm.Profile!C8195*(1+'Założenia i wyniki'!$E$10/100)^24</f>
        <v>0.24523940000000002</v>
      </c>
      <c r="D8195">
        <f t="shared" si="381"/>
        <v>0</v>
      </c>
      <c r="E8195">
        <f t="shared" si="382"/>
        <v>0</v>
      </c>
      <c r="F8195">
        <f t="shared" si="383"/>
        <v>0.24523940000000002</v>
      </c>
    </row>
    <row r="8196" spans="1:6" x14ac:dyDescent="0.25">
      <c r="A8196">
        <v>8187</v>
      </c>
      <c r="B8196">
        <f>'Założenia i wyniki'!$E$6*Znorm.Profile!B8196*((100-(24*'Założenia i wyniki'!$E$9))/100)</f>
        <v>0</v>
      </c>
      <c r="C8196">
        <f>'Założenia i wyniki'!$E$8*Znorm.Profile!C8196*(1+'Założenia i wyniki'!$E$10/100)^24</f>
        <v>0.23213715000000001</v>
      </c>
      <c r="D8196">
        <f t="shared" si="381"/>
        <v>0</v>
      </c>
      <c r="E8196">
        <f t="shared" si="382"/>
        <v>0</v>
      </c>
      <c r="F8196">
        <f t="shared" si="383"/>
        <v>0.23213715000000001</v>
      </c>
    </row>
    <row r="8197" spans="1:6" x14ac:dyDescent="0.25">
      <c r="A8197">
        <v>8188</v>
      </c>
      <c r="B8197">
        <f>'Założenia i wyniki'!$E$6*Znorm.Profile!B8197*((100-(24*'Założenia i wyniki'!$E$9))/100)</f>
        <v>0</v>
      </c>
      <c r="C8197">
        <f>'Założenia i wyniki'!$E$8*Znorm.Profile!C8197*(1+'Założenia i wyniki'!$E$10/100)^24</f>
        <v>0.23189599999999999</v>
      </c>
      <c r="D8197">
        <f t="shared" si="381"/>
        <v>0</v>
      </c>
      <c r="E8197">
        <f t="shared" si="382"/>
        <v>0</v>
      </c>
      <c r="F8197">
        <f t="shared" si="383"/>
        <v>0.23189599999999999</v>
      </c>
    </row>
    <row r="8198" spans="1:6" x14ac:dyDescent="0.25">
      <c r="A8198">
        <v>8189</v>
      </c>
      <c r="B8198">
        <f>'Założenia i wyniki'!$E$6*Znorm.Profile!B8198*((100-(24*'Założenia i wyniki'!$E$9))/100)</f>
        <v>0</v>
      </c>
      <c r="C8198">
        <f>'Założenia i wyniki'!$E$8*Znorm.Profile!C8198*(1+'Założenia i wyniki'!$E$10/100)^24</f>
        <v>0.25878825</v>
      </c>
      <c r="D8198">
        <f t="shared" si="381"/>
        <v>0</v>
      </c>
      <c r="E8198">
        <f t="shared" si="382"/>
        <v>0</v>
      </c>
      <c r="F8198">
        <f t="shared" si="383"/>
        <v>0.25878825</v>
      </c>
    </row>
    <row r="8199" spans="1:6" x14ac:dyDescent="0.25">
      <c r="A8199">
        <v>8190</v>
      </c>
      <c r="B8199">
        <f>'Założenia i wyniki'!$E$6*Znorm.Profile!B8199*((100-(24*'Założenia i wyniki'!$E$9))/100)</f>
        <v>0</v>
      </c>
      <c r="C8199">
        <f>'Założenia i wyniki'!$E$8*Znorm.Profile!C8199*(1+'Założenia i wyniki'!$E$10/100)^24</f>
        <v>0.32003965000000001</v>
      </c>
      <c r="D8199">
        <f t="shared" si="381"/>
        <v>0</v>
      </c>
      <c r="E8199">
        <f t="shared" si="382"/>
        <v>0</v>
      </c>
      <c r="F8199">
        <f t="shared" si="383"/>
        <v>0.32003965000000001</v>
      </c>
    </row>
    <row r="8200" spans="1:6" x14ac:dyDescent="0.25">
      <c r="A8200">
        <v>8191</v>
      </c>
      <c r="B8200">
        <f>'Założenia i wyniki'!$E$6*Znorm.Profile!B8200*((100-(24*'Założenia i wyniki'!$E$9))/100)</f>
        <v>0</v>
      </c>
      <c r="C8200">
        <f>'Założenia i wyniki'!$E$8*Znorm.Profile!C8200*(1+'Założenia i wyniki'!$E$10/100)^24</f>
        <v>0.41687135000000003</v>
      </c>
      <c r="D8200">
        <f t="shared" si="381"/>
        <v>0</v>
      </c>
      <c r="E8200">
        <f t="shared" si="382"/>
        <v>0</v>
      </c>
      <c r="F8200">
        <f t="shared" si="383"/>
        <v>0.41687135000000003</v>
      </c>
    </row>
    <row r="8201" spans="1:6" x14ac:dyDescent="0.25">
      <c r="A8201">
        <v>8192</v>
      </c>
      <c r="B8201">
        <f>'Założenia i wyniki'!$E$6*Znorm.Profile!B8201*((100-(24*'Założenia i wyniki'!$E$9))/100)</f>
        <v>0</v>
      </c>
      <c r="C8201">
        <f>'Założenia i wyniki'!$E$8*Znorm.Profile!C8201*(1+'Założenia i wyniki'!$E$10/100)^24</f>
        <v>0.49792190000000003</v>
      </c>
      <c r="D8201">
        <f t="shared" si="381"/>
        <v>0</v>
      </c>
      <c r="E8201">
        <f t="shared" si="382"/>
        <v>0</v>
      </c>
      <c r="F8201">
        <f t="shared" si="383"/>
        <v>0.49792190000000003</v>
      </c>
    </row>
    <row r="8202" spans="1:6" x14ac:dyDescent="0.25">
      <c r="A8202">
        <v>8193</v>
      </c>
      <c r="B8202">
        <f>'Założenia i wyniki'!$E$6*Znorm.Profile!B8202*((100-(24*'Założenia i wyniki'!$E$9))/100)</f>
        <v>1.272371320754717E-2</v>
      </c>
      <c r="C8202">
        <f>'Założenia i wyniki'!$E$8*Znorm.Profile!C8202*(1+'Założenia i wyniki'!$E$10/100)^24</f>
        <v>0.50174495000000008</v>
      </c>
      <c r="D8202">
        <f t="shared" si="381"/>
        <v>1.272371320754717E-2</v>
      </c>
      <c r="E8202">
        <f t="shared" si="382"/>
        <v>0</v>
      </c>
      <c r="F8202">
        <f t="shared" si="383"/>
        <v>0.48902123679245291</v>
      </c>
    </row>
    <row r="8203" spans="1:6" x14ac:dyDescent="0.25">
      <c r="A8203">
        <v>8194</v>
      </c>
      <c r="B8203">
        <f>'Założenia i wyniki'!$E$6*Znorm.Profile!B8203*((100-(24*'Założenia i wyniki'!$E$9))/100)</f>
        <v>7.9717584905660374E-2</v>
      </c>
      <c r="C8203">
        <f>'Założenia i wyniki'!$E$8*Znorm.Profile!C8203*(1+'Założenia i wyniki'!$E$10/100)^24</f>
        <v>0.49203280000000005</v>
      </c>
      <c r="D8203">
        <f t="shared" ref="D8203:D8266" si="384">IF(B8203&lt;=C8203,B8203,C8203)</f>
        <v>7.9717584905660374E-2</v>
      </c>
      <c r="E8203">
        <f t="shared" ref="E8203:E8266" si="385">IF(B8203&gt;C8203,B8203-C8203,0)</f>
        <v>0</v>
      </c>
      <c r="F8203">
        <f t="shared" ref="F8203:F8266" si="386">IF(B8203&lt;C8203,C8203-B8203,0)</f>
        <v>0.41231521509433966</v>
      </c>
    </row>
    <row r="8204" spans="1:6" x14ac:dyDescent="0.25">
      <c r="A8204">
        <v>8195</v>
      </c>
      <c r="B8204">
        <f>'Założenia i wyniki'!$E$6*Znorm.Profile!B8204*((100-(24*'Założenia i wyniki'!$E$9))/100)</f>
        <v>0.13235192452830188</v>
      </c>
      <c r="C8204">
        <f>'Założenia i wyniki'!$E$8*Znorm.Profile!C8204*(1+'Założenia i wyniki'!$E$10/100)^24</f>
        <v>0.47861799999999993</v>
      </c>
      <c r="D8204">
        <f t="shared" si="384"/>
        <v>0.13235192452830188</v>
      </c>
      <c r="E8204">
        <f t="shared" si="385"/>
        <v>0</v>
      </c>
      <c r="F8204">
        <f t="shared" si="386"/>
        <v>0.34626607547169808</v>
      </c>
    </row>
    <row r="8205" spans="1:6" x14ac:dyDescent="0.25">
      <c r="A8205">
        <v>8196</v>
      </c>
      <c r="B8205">
        <f>'Założenia i wyniki'!$E$6*Znorm.Profile!B8205*((100-(24*'Założenia i wyniki'!$E$9))/100)</f>
        <v>0.14375539622641509</v>
      </c>
      <c r="C8205">
        <f>'Założenia i wyniki'!$E$8*Znorm.Profile!C8205*(1+'Założenia i wyniki'!$E$10/100)^24</f>
        <v>0.46915855000000001</v>
      </c>
      <c r="D8205">
        <f t="shared" si="384"/>
        <v>0.14375539622641509</v>
      </c>
      <c r="E8205">
        <f t="shared" si="385"/>
        <v>0</v>
      </c>
      <c r="F8205">
        <f t="shared" si="386"/>
        <v>0.32540315377358492</v>
      </c>
    </row>
    <row r="8206" spans="1:6" x14ac:dyDescent="0.25">
      <c r="A8206">
        <v>8197</v>
      </c>
      <c r="B8206">
        <f>'Założenia i wyniki'!$E$6*Znorm.Profile!B8206*((100-(24*'Założenia i wyniki'!$E$9))/100)</f>
        <v>0.15409932075471697</v>
      </c>
      <c r="C8206">
        <f>'Założenia i wyniki'!$E$8*Znorm.Profile!C8206*(1+'Założenia i wyniki'!$E$10/100)^24</f>
        <v>0.4737614</v>
      </c>
      <c r="D8206">
        <f t="shared" si="384"/>
        <v>0.15409932075471697</v>
      </c>
      <c r="E8206">
        <f t="shared" si="385"/>
        <v>0</v>
      </c>
      <c r="F8206">
        <f t="shared" si="386"/>
        <v>0.319662079245283</v>
      </c>
    </row>
    <row r="8207" spans="1:6" x14ac:dyDescent="0.25">
      <c r="A8207">
        <v>8198</v>
      </c>
      <c r="B8207">
        <f>'Założenia i wyniki'!$E$6*Znorm.Profile!B8207*((100-(24*'Założenia i wyniki'!$E$9))/100)</f>
        <v>0.1115497358490566</v>
      </c>
      <c r="C8207">
        <f>'Założenia i wyniki'!$E$8*Znorm.Profile!C8207*(1+'Założenia i wyniki'!$E$10/100)^24</f>
        <v>0.48277285000000003</v>
      </c>
      <c r="D8207">
        <f t="shared" si="384"/>
        <v>0.1115497358490566</v>
      </c>
      <c r="E8207">
        <f t="shared" si="385"/>
        <v>0</v>
      </c>
      <c r="F8207">
        <f t="shared" si="386"/>
        <v>0.37122311415094345</v>
      </c>
    </row>
    <row r="8208" spans="1:6" x14ac:dyDescent="0.25">
      <c r="A8208">
        <v>8199</v>
      </c>
      <c r="B8208">
        <f>'Założenia i wyniki'!$E$6*Znorm.Profile!B8208*((100-(24*'Założenia i wyniki'!$E$9))/100)</f>
        <v>1.7352181132075473E-2</v>
      </c>
      <c r="C8208">
        <f>'Założenia i wyniki'!$E$8*Znorm.Profile!C8208*(1+'Założenia i wyniki'!$E$10/100)^24</f>
        <v>0.48992684999999997</v>
      </c>
      <c r="D8208">
        <f t="shared" si="384"/>
        <v>1.7352181132075473E-2</v>
      </c>
      <c r="E8208">
        <f t="shared" si="385"/>
        <v>0</v>
      </c>
      <c r="F8208">
        <f t="shared" si="386"/>
        <v>0.47257466886792449</v>
      </c>
    </row>
    <row r="8209" spans="1:6" x14ac:dyDescent="0.25">
      <c r="A8209">
        <v>8200</v>
      </c>
      <c r="B8209">
        <f>'Założenia i wyniki'!$E$6*Znorm.Profile!B8209*((100-(24*'Założenia i wyniki'!$E$9))/100)</f>
        <v>0</v>
      </c>
      <c r="C8209">
        <f>'Założenia i wyniki'!$E$8*Znorm.Profile!C8209*(1+'Założenia i wyniki'!$E$10/100)^24</f>
        <v>0.54877445000000002</v>
      </c>
      <c r="D8209">
        <f t="shared" si="384"/>
        <v>0</v>
      </c>
      <c r="E8209">
        <f t="shared" si="385"/>
        <v>0</v>
      </c>
      <c r="F8209">
        <f t="shared" si="386"/>
        <v>0.54877445000000002</v>
      </c>
    </row>
    <row r="8210" spans="1:6" x14ac:dyDescent="0.25">
      <c r="A8210">
        <v>8201</v>
      </c>
      <c r="B8210">
        <f>'Założenia i wyniki'!$E$6*Znorm.Profile!B8210*((100-(24*'Założenia i wyniki'!$E$9))/100)</f>
        <v>0</v>
      </c>
      <c r="C8210">
        <f>'Założenia i wyniki'!$E$8*Znorm.Profile!C8210*(1+'Założenia i wyniki'!$E$10/100)^24</f>
        <v>0.63127120000000003</v>
      </c>
      <c r="D8210">
        <f t="shared" si="384"/>
        <v>0</v>
      </c>
      <c r="E8210">
        <f t="shared" si="385"/>
        <v>0</v>
      </c>
      <c r="F8210">
        <f t="shared" si="386"/>
        <v>0.63127120000000003</v>
      </c>
    </row>
    <row r="8211" spans="1:6" x14ac:dyDescent="0.25">
      <c r="A8211">
        <v>8202</v>
      </c>
      <c r="B8211">
        <f>'Założenia i wyniki'!$E$6*Znorm.Profile!B8211*((100-(24*'Założenia i wyniki'!$E$9))/100)</f>
        <v>0</v>
      </c>
      <c r="C8211">
        <f>'Założenia i wyniki'!$E$8*Znorm.Profile!C8211*(1+'Założenia i wyniki'!$E$10/100)^24</f>
        <v>0.65365510000000004</v>
      </c>
      <c r="D8211">
        <f t="shared" si="384"/>
        <v>0</v>
      </c>
      <c r="E8211">
        <f t="shared" si="385"/>
        <v>0</v>
      </c>
      <c r="F8211">
        <f t="shared" si="386"/>
        <v>0.65365510000000004</v>
      </c>
    </row>
    <row r="8212" spans="1:6" x14ac:dyDescent="0.25">
      <c r="A8212">
        <v>8203</v>
      </c>
      <c r="B8212">
        <f>'Założenia i wyniki'!$E$6*Znorm.Profile!B8212*((100-(24*'Założenia i wyniki'!$E$9))/100)</f>
        <v>0</v>
      </c>
      <c r="C8212">
        <f>'Założenia i wyniki'!$E$8*Znorm.Profile!C8212*(1+'Założenia i wyniki'!$E$10/100)^24</f>
        <v>0.65464909999999998</v>
      </c>
      <c r="D8212">
        <f t="shared" si="384"/>
        <v>0</v>
      </c>
      <c r="E8212">
        <f t="shared" si="385"/>
        <v>0</v>
      </c>
      <c r="F8212">
        <f t="shared" si="386"/>
        <v>0.65464909999999998</v>
      </c>
    </row>
    <row r="8213" spans="1:6" x14ac:dyDescent="0.25">
      <c r="A8213">
        <v>8204</v>
      </c>
      <c r="B8213">
        <f>'Założenia i wyniki'!$E$6*Znorm.Profile!B8213*((100-(24*'Założenia i wyniki'!$E$9))/100)</f>
        <v>0</v>
      </c>
      <c r="C8213">
        <f>'Założenia i wyniki'!$E$8*Znorm.Profile!C8213*(1+'Założenia i wyniki'!$E$10/100)^24</f>
        <v>0.66088190000000002</v>
      </c>
      <c r="D8213">
        <f t="shared" si="384"/>
        <v>0</v>
      </c>
      <c r="E8213">
        <f t="shared" si="385"/>
        <v>0</v>
      </c>
      <c r="F8213">
        <f t="shared" si="386"/>
        <v>0.66088190000000002</v>
      </c>
    </row>
    <row r="8214" spans="1:6" x14ac:dyDescent="0.25">
      <c r="A8214">
        <v>8205</v>
      </c>
      <c r="B8214">
        <f>'Założenia i wyniki'!$E$6*Znorm.Profile!B8214*((100-(24*'Założenia i wyniki'!$E$9))/100)</f>
        <v>0</v>
      </c>
      <c r="C8214">
        <f>'Założenia i wyniki'!$E$8*Znorm.Profile!C8214*(1+'Założenia i wyniki'!$E$10/100)^24</f>
        <v>0.62081984999999995</v>
      </c>
      <c r="D8214">
        <f t="shared" si="384"/>
        <v>0</v>
      </c>
      <c r="E8214">
        <f t="shared" si="385"/>
        <v>0</v>
      </c>
      <c r="F8214">
        <f t="shared" si="386"/>
        <v>0.62081984999999995</v>
      </c>
    </row>
    <row r="8215" spans="1:6" x14ac:dyDescent="0.25">
      <c r="A8215">
        <v>8206</v>
      </c>
      <c r="B8215">
        <f>'Założenia i wyniki'!$E$6*Znorm.Profile!B8215*((100-(24*'Założenia i wyniki'!$E$9))/100)</f>
        <v>0</v>
      </c>
      <c r="C8215">
        <f>'Założenia i wyniki'!$E$8*Znorm.Profile!C8215*(1+'Założenia i wyniki'!$E$10/100)^24</f>
        <v>0.55955725000000001</v>
      </c>
      <c r="D8215">
        <f t="shared" si="384"/>
        <v>0</v>
      </c>
      <c r="E8215">
        <f t="shared" si="385"/>
        <v>0</v>
      </c>
      <c r="F8215">
        <f t="shared" si="386"/>
        <v>0.55955725000000001</v>
      </c>
    </row>
    <row r="8216" spans="1:6" x14ac:dyDescent="0.25">
      <c r="A8216">
        <v>8207</v>
      </c>
      <c r="B8216">
        <f>'Założenia i wyniki'!$E$6*Znorm.Profile!B8216*((100-(24*'Założenia i wyniki'!$E$9))/100)</f>
        <v>0</v>
      </c>
      <c r="C8216">
        <f>'Założenia i wyniki'!$E$8*Znorm.Profile!C8216*(1+'Założenia i wyniki'!$E$10/100)^24</f>
        <v>0.45921679999999998</v>
      </c>
      <c r="D8216">
        <f t="shared" si="384"/>
        <v>0</v>
      </c>
      <c r="E8216">
        <f t="shared" si="385"/>
        <v>0</v>
      </c>
      <c r="F8216">
        <f t="shared" si="386"/>
        <v>0.45921679999999998</v>
      </c>
    </row>
    <row r="8217" spans="1:6" x14ac:dyDescent="0.25">
      <c r="A8217">
        <v>8208</v>
      </c>
      <c r="B8217">
        <f>'Założenia i wyniki'!$E$6*Znorm.Profile!B8217*((100-(24*'Założenia i wyniki'!$E$9))/100)</f>
        <v>0</v>
      </c>
      <c r="C8217">
        <f>'Założenia i wyniki'!$E$8*Znorm.Profile!C8217*(1+'Założenia i wyniki'!$E$10/100)^24</f>
        <v>0.3663709</v>
      </c>
      <c r="D8217">
        <f t="shared" si="384"/>
        <v>0</v>
      </c>
      <c r="E8217">
        <f t="shared" si="385"/>
        <v>0</v>
      </c>
      <c r="F8217">
        <f t="shared" si="386"/>
        <v>0.3663709</v>
      </c>
    </row>
    <row r="8218" spans="1:6" x14ac:dyDescent="0.25">
      <c r="A8218">
        <v>8209</v>
      </c>
      <c r="B8218">
        <f>'Założenia i wyniki'!$E$6*Znorm.Profile!B8218*((100-(24*'Założenia i wyniki'!$E$9))/100)</f>
        <v>0</v>
      </c>
      <c r="C8218">
        <f>'Założenia i wyniki'!$E$8*Znorm.Profile!C8218*(1+'Założenia i wyniki'!$E$10/100)^24</f>
        <v>0.28245315000000004</v>
      </c>
      <c r="D8218">
        <f t="shared" si="384"/>
        <v>0</v>
      </c>
      <c r="E8218">
        <f t="shared" si="385"/>
        <v>0</v>
      </c>
      <c r="F8218">
        <f t="shared" si="386"/>
        <v>0.28245315000000004</v>
      </c>
    </row>
    <row r="8219" spans="1:6" x14ac:dyDescent="0.25">
      <c r="A8219">
        <v>8210</v>
      </c>
      <c r="B8219">
        <f>'Założenia i wyniki'!$E$6*Znorm.Profile!B8219*((100-(24*'Założenia i wyniki'!$E$9))/100)</f>
        <v>0</v>
      </c>
      <c r="C8219">
        <f>'Założenia i wyniki'!$E$8*Znorm.Profile!C8219*(1+'Założenia i wyniki'!$E$10/100)^24</f>
        <v>0.25150054999999999</v>
      </c>
      <c r="D8219">
        <f t="shared" si="384"/>
        <v>0</v>
      </c>
      <c r="E8219">
        <f t="shared" si="385"/>
        <v>0</v>
      </c>
      <c r="F8219">
        <f t="shared" si="386"/>
        <v>0.25150054999999999</v>
      </c>
    </row>
    <row r="8220" spans="1:6" x14ac:dyDescent="0.25">
      <c r="A8220">
        <v>8211</v>
      </c>
      <c r="B8220">
        <f>'Założenia i wyniki'!$E$6*Znorm.Profile!B8220*((100-(24*'Założenia i wyniki'!$E$9))/100)</f>
        <v>0</v>
      </c>
      <c r="C8220">
        <f>'Założenia i wyniki'!$E$8*Znorm.Profile!C8220*(1+'Założenia i wyniki'!$E$10/100)^24</f>
        <v>0.23557169999999999</v>
      </c>
      <c r="D8220">
        <f t="shared" si="384"/>
        <v>0</v>
      </c>
      <c r="E8220">
        <f t="shared" si="385"/>
        <v>0</v>
      </c>
      <c r="F8220">
        <f t="shared" si="386"/>
        <v>0.23557169999999999</v>
      </c>
    </row>
    <row r="8221" spans="1:6" x14ac:dyDescent="0.25">
      <c r="A8221">
        <v>8212</v>
      </c>
      <c r="B8221">
        <f>'Założenia i wyniki'!$E$6*Znorm.Profile!B8221*((100-(24*'Założenia i wyniki'!$E$9))/100)</f>
        <v>0</v>
      </c>
      <c r="C8221">
        <f>'Założenia i wyniki'!$E$8*Znorm.Profile!C8221*(1+'Założenia i wyniki'!$E$10/100)^24</f>
        <v>0.23511459999999998</v>
      </c>
      <c r="D8221">
        <f t="shared" si="384"/>
        <v>0</v>
      </c>
      <c r="E8221">
        <f t="shared" si="385"/>
        <v>0</v>
      </c>
      <c r="F8221">
        <f t="shared" si="386"/>
        <v>0.23511459999999998</v>
      </c>
    </row>
    <row r="8222" spans="1:6" x14ac:dyDescent="0.25">
      <c r="A8222">
        <v>8213</v>
      </c>
      <c r="B8222">
        <f>'Założenia i wyniki'!$E$6*Znorm.Profile!B8222*((100-(24*'Założenia i wyniki'!$E$9))/100)</f>
        <v>0</v>
      </c>
      <c r="C8222">
        <f>'Założenia i wyniki'!$E$8*Znorm.Profile!C8222*(1+'Założenia i wyniki'!$E$10/100)^24</f>
        <v>0.26201279999999999</v>
      </c>
      <c r="D8222">
        <f t="shared" si="384"/>
        <v>0</v>
      </c>
      <c r="E8222">
        <f t="shared" si="385"/>
        <v>0</v>
      </c>
      <c r="F8222">
        <f t="shared" si="386"/>
        <v>0.26201279999999999</v>
      </c>
    </row>
    <row r="8223" spans="1:6" x14ac:dyDescent="0.25">
      <c r="A8223">
        <v>8214</v>
      </c>
      <c r="B8223">
        <f>'Założenia i wyniki'!$E$6*Znorm.Profile!B8223*((100-(24*'Założenia i wyniki'!$E$9))/100)</f>
        <v>0</v>
      </c>
      <c r="C8223">
        <f>'Założenia i wyniki'!$E$8*Znorm.Profile!C8223*(1+'Założenia i wyniki'!$E$10/100)^24</f>
        <v>0.32406604999999999</v>
      </c>
      <c r="D8223">
        <f t="shared" si="384"/>
        <v>0</v>
      </c>
      <c r="E8223">
        <f t="shared" si="385"/>
        <v>0</v>
      </c>
      <c r="F8223">
        <f t="shared" si="386"/>
        <v>0.32406604999999999</v>
      </c>
    </row>
    <row r="8224" spans="1:6" x14ac:dyDescent="0.25">
      <c r="A8224">
        <v>8215</v>
      </c>
      <c r="B8224">
        <f>'Założenia i wyniki'!$E$6*Znorm.Profile!B8224*((100-(24*'Założenia i wyniki'!$E$9))/100)</f>
        <v>0</v>
      </c>
      <c r="C8224">
        <f>'Założenia i wyniki'!$E$8*Znorm.Profile!C8224*(1+'Założenia i wyniki'!$E$10/100)^24</f>
        <v>0.42583520000000002</v>
      </c>
      <c r="D8224">
        <f t="shared" si="384"/>
        <v>0</v>
      </c>
      <c r="E8224">
        <f t="shared" si="385"/>
        <v>0</v>
      </c>
      <c r="F8224">
        <f t="shared" si="386"/>
        <v>0.42583520000000002</v>
      </c>
    </row>
    <row r="8225" spans="1:6" x14ac:dyDescent="0.25">
      <c r="A8225">
        <v>8216</v>
      </c>
      <c r="B8225">
        <f>'Założenia i wyniki'!$E$6*Znorm.Profile!B8225*((100-(24*'Założenia i wyniki'!$E$9))/100)</f>
        <v>0</v>
      </c>
      <c r="C8225">
        <f>'Założenia i wyniki'!$E$8*Znorm.Profile!C8225*(1+'Założenia i wyniki'!$E$10/100)^24</f>
        <v>0.50626694999999999</v>
      </c>
      <c r="D8225">
        <f t="shared" si="384"/>
        <v>0</v>
      </c>
      <c r="E8225">
        <f t="shared" si="385"/>
        <v>0</v>
      </c>
      <c r="F8225">
        <f t="shared" si="386"/>
        <v>0.50626694999999999</v>
      </c>
    </row>
    <row r="8226" spans="1:6" x14ac:dyDescent="0.25">
      <c r="A8226">
        <v>8217</v>
      </c>
      <c r="B8226">
        <f>'Założenia i wyniki'!$E$6*Znorm.Profile!B8226*((100-(24*'Założenia i wyniki'!$E$9))/100)</f>
        <v>1.7309494339622637E-2</v>
      </c>
      <c r="C8226">
        <f>'Założenia i wyniki'!$E$8*Znorm.Profile!C8226*(1+'Założenia i wyniki'!$E$10/100)^24</f>
        <v>0.50759310000000002</v>
      </c>
      <c r="D8226">
        <f t="shared" si="384"/>
        <v>1.7309494339622637E-2</v>
      </c>
      <c r="E8226">
        <f t="shared" si="385"/>
        <v>0</v>
      </c>
      <c r="F8226">
        <f t="shared" si="386"/>
        <v>0.49028360566037738</v>
      </c>
    </row>
    <row r="8227" spans="1:6" x14ac:dyDescent="0.25">
      <c r="A8227">
        <v>8218</v>
      </c>
      <c r="B8227">
        <f>'Założenia i wyniki'!$E$6*Znorm.Profile!B8227*((100-(24*'Założenia i wyniki'!$E$9))/100)</f>
        <v>9.2737056603773571E-2</v>
      </c>
      <c r="C8227">
        <f>'Założenia i wyniki'!$E$8*Znorm.Profile!C8227*(1+'Założenia i wyniki'!$E$10/100)^24</f>
        <v>0.50568629999999992</v>
      </c>
      <c r="D8227">
        <f t="shared" si="384"/>
        <v>9.2737056603773571E-2</v>
      </c>
      <c r="E8227">
        <f t="shared" si="385"/>
        <v>0</v>
      </c>
      <c r="F8227">
        <f t="shared" si="386"/>
        <v>0.41294924339622635</v>
      </c>
    </row>
    <row r="8228" spans="1:6" x14ac:dyDescent="0.25">
      <c r="A8228">
        <v>8219</v>
      </c>
      <c r="B8228">
        <f>'Założenia i wyniki'!$E$6*Znorm.Profile!B8228*((100-(24*'Założenia i wyniki'!$E$9))/100)</f>
        <v>0.12046060377358489</v>
      </c>
      <c r="C8228">
        <f>'Założenia i wyniki'!$E$8*Znorm.Profile!C8228*(1+'Założenia i wyniki'!$E$10/100)^24</f>
        <v>0.48937524999999998</v>
      </c>
      <c r="D8228">
        <f t="shared" si="384"/>
        <v>0.12046060377358489</v>
      </c>
      <c r="E8228">
        <f t="shared" si="385"/>
        <v>0</v>
      </c>
      <c r="F8228">
        <f t="shared" si="386"/>
        <v>0.36891464622641512</v>
      </c>
    </row>
    <row r="8229" spans="1:6" x14ac:dyDescent="0.25">
      <c r="A8229">
        <v>8220</v>
      </c>
      <c r="B8229">
        <f>'Założenia i wyniki'!$E$6*Znorm.Profile!B8229*((100-(24*'Założenia i wyniki'!$E$9))/100)</f>
        <v>0.13814513207547169</v>
      </c>
      <c r="C8229">
        <f>'Założenia i wyniki'!$E$8*Znorm.Profile!C8229*(1+'Założenia i wyniki'!$E$10/100)^24</f>
        <v>0.49418529999999999</v>
      </c>
      <c r="D8229">
        <f t="shared" si="384"/>
        <v>0.13814513207547169</v>
      </c>
      <c r="E8229">
        <f t="shared" si="385"/>
        <v>0</v>
      </c>
      <c r="F8229">
        <f t="shared" si="386"/>
        <v>0.35604016792452831</v>
      </c>
    </row>
    <row r="8230" spans="1:6" x14ac:dyDescent="0.25">
      <c r="A8230">
        <v>8221</v>
      </c>
      <c r="B8230">
        <f>'Założenia i wyniki'!$E$6*Znorm.Profile!B8230*((100-(24*'Założenia i wyniki'!$E$9))/100)</f>
        <v>0.13543909433962262</v>
      </c>
      <c r="C8230">
        <f>'Założenia i wyniki'!$E$8*Znorm.Profile!C8230*(1+'Założenia i wyniki'!$E$10/100)^24</f>
        <v>0.4870036499999999</v>
      </c>
      <c r="D8230">
        <f t="shared" si="384"/>
        <v>0.13543909433962262</v>
      </c>
      <c r="E8230">
        <f t="shared" si="385"/>
        <v>0</v>
      </c>
      <c r="F8230">
        <f t="shared" si="386"/>
        <v>0.35156455566037725</v>
      </c>
    </row>
    <row r="8231" spans="1:6" x14ac:dyDescent="0.25">
      <c r="A8231">
        <v>8222</v>
      </c>
      <c r="B8231">
        <f>'Założenia i wyniki'!$E$6*Znorm.Profile!B8231*((100-(24*'Założenia i wyniki'!$E$9))/100)</f>
        <v>9.3095320754716965E-2</v>
      </c>
      <c r="C8231">
        <f>'Założenia i wyniki'!$E$8*Znorm.Profile!C8231*(1+'Założenia i wyniki'!$E$10/100)^24</f>
        <v>0.49417584999999997</v>
      </c>
      <c r="D8231">
        <f t="shared" si="384"/>
        <v>9.3095320754716965E-2</v>
      </c>
      <c r="E8231">
        <f t="shared" si="385"/>
        <v>0</v>
      </c>
      <c r="F8231">
        <f t="shared" si="386"/>
        <v>0.40108052924528304</v>
      </c>
    </row>
    <row r="8232" spans="1:6" x14ac:dyDescent="0.25">
      <c r="A8232">
        <v>8223</v>
      </c>
      <c r="B8232">
        <f>'Założenia i wyniki'!$E$6*Znorm.Profile!B8232*((100-(24*'Założenia i wyniki'!$E$9))/100)</f>
        <v>1.836675471698113E-2</v>
      </c>
      <c r="C8232">
        <f>'Założenia i wyniki'!$E$8*Znorm.Profile!C8232*(1+'Założenia i wyniki'!$E$10/100)^24</f>
        <v>0.51602004999999995</v>
      </c>
      <c r="D8232">
        <f t="shared" si="384"/>
        <v>1.836675471698113E-2</v>
      </c>
      <c r="E8232">
        <f t="shared" si="385"/>
        <v>0</v>
      </c>
      <c r="F8232">
        <f t="shared" si="386"/>
        <v>0.49765329528301883</v>
      </c>
    </row>
    <row r="8233" spans="1:6" x14ac:dyDescent="0.25">
      <c r="A8233">
        <v>8224</v>
      </c>
      <c r="B8233">
        <f>'Założenia i wyniki'!$E$6*Znorm.Profile!B8233*((100-(24*'Założenia i wyniki'!$E$9))/100)</f>
        <v>0</v>
      </c>
      <c r="C8233">
        <f>'Założenia i wyniki'!$E$8*Znorm.Profile!C8233*(1+'Założenia i wyniki'!$E$10/100)^24</f>
        <v>0.57901340000000001</v>
      </c>
      <c r="D8233">
        <f t="shared" si="384"/>
        <v>0</v>
      </c>
      <c r="E8233">
        <f t="shared" si="385"/>
        <v>0</v>
      </c>
      <c r="F8233">
        <f t="shared" si="386"/>
        <v>0.57901340000000001</v>
      </c>
    </row>
    <row r="8234" spans="1:6" x14ac:dyDescent="0.25">
      <c r="A8234">
        <v>8225</v>
      </c>
      <c r="B8234">
        <f>'Założenia i wyniki'!$E$6*Znorm.Profile!B8234*((100-(24*'Założenia i wyniki'!$E$9))/100)</f>
        <v>0</v>
      </c>
      <c r="C8234">
        <f>'Założenia i wyniki'!$E$8*Znorm.Profile!C8234*(1+'Założenia i wyniki'!$E$10/100)^24</f>
        <v>0.64024729999999996</v>
      </c>
      <c r="D8234">
        <f t="shared" si="384"/>
        <v>0</v>
      </c>
      <c r="E8234">
        <f t="shared" si="385"/>
        <v>0</v>
      </c>
      <c r="F8234">
        <f t="shared" si="386"/>
        <v>0.64024729999999996</v>
      </c>
    </row>
    <row r="8235" spans="1:6" x14ac:dyDescent="0.25">
      <c r="A8235">
        <v>8226</v>
      </c>
      <c r="B8235">
        <f>'Założenia i wyniki'!$E$6*Znorm.Profile!B8235*((100-(24*'Założenia i wyniki'!$E$9))/100)</f>
        <v>0</v>
      </c>
      <c r="C8235">
        <f>'Założenia i wyniki'!$E$8*Znorm.Profile!C8235*(1+'Założenia i wyniki'!$E$10/100)^24</f>
        <v>0.67095000000000005</v>
      </c>
      <c r="D8235">
        <f t="shared" si="384"/>
        <v>0</v>
      </c>
      <c r="E8235">
        <f t="shared" si="385"/>
        <v>0</v>
      </c>
      <c r="F8235">
        <f t="shared" si="386"/>
        <v>0.67095000000000005</v>
      </c>
    </row>
    <row r="8236" spans="1:6" x14ac:dyDescent="0.25">
      <c r="A8236">
        <v>8227</v>
      </c>
      <c r="B8236">
        <f>'Założenia i wyniki'!$E$6*Znorm.Profile!B8236*((100-(24*'Założenia i wyniki'!$E$9))/100)</f>
        <v>0</v>
      </c>
      <c r="C8236">
        <f>'Założenia i wyniki'!$E$8*Znorm.Profile!C8236*(1+'Założenia i wyniki'!$E$10/100)^24</f>
        <v>0.67681039999999992</v>
      </c>
      <c r="D8236">
        <f t="shared" si="384"/>
        <v>0</v>
      </c>
      <c r="E8236">
        <f t="shared" si="385"/>
        <v>0</v>
      </c>
      <c r="F8236">
        <f t="shared" si="386"/>
        <v>0.67681039999999992</v>
      </c>
    </row>
    <row r="8237" spans="1:6" x14ac:dyDescent="0.25">
      <c r="A8237">
        <v>8228</v>
      </c>
      <c r="B8237">
        <f>'Założenia i wyniki'!$E$6*Znorm.Profile!B8237*((100-(24*'Założenia i wyniki'!$E$9))/100)</f>
        <v>0</v>
      </c>
      <c r="C8237">
        <f>'Założenia i wyniki'!$E$8*Znorm.Profile!C8237*(1+'Założenia i wyniki'!$E$10/100)^24</f>
        <v>0.66731525000000003</v>
      </c>
      <c r="D8237">
        <f t="shared" si="384"/>
        <v>0</v>
      </c>
      <c r="E8237">
        <f t="shared" si="385"/>
        <v>0</v>
      </c>
      <c r="F8237">
        <f t="shared" si="386"/>
        <v>0.66731525000000003</v>
      </c>
    </row>
    <row r="8238" spans="1:6" x14ac:dyDescent="0.25">
      <c r="A8238">
        <v>8229</v>
      </c>
      <c r="B8238">
        <f>'Założenia i wyniki'!$E$6*Znorm.Profile!B8238*((100-(24*'Założenia i wyniki'!$E$9))/100)</f>
        <v>0</v>
      </c>
      <c r="C8238">
        <f>'Założenia i wyniki'!$E$8*Znorm.Profile!C8238*(1+'Założenia i wyniki'!$E$10/100)^24</f>
        <v>0.61910834999999997</v>
      </c>
      <c r="D8238">
        <f t="shared" si="384"/>
        <v>0</v>
      </c>
      <c r="E8238">
        <f t="shared" si="385"/>
        <v>0</v>
      </c>
      <c r="F8238">
        <f t="shared" si="386"/>
        <v>0.61910834999999997</v>
      </c>
    </row>
    <row r="8239" spans="1:6" x14ac:dyDescent="0.25">
      <c r="A8239">
        <v>8230</v>
      </c>
      <c r="B8239">
        <f>'Założenia i wyniki'!$E$6*Znorm.Profile!B8239*((100-(24*'Założenia i wyniki'!$E$9))/100)</f>
        <v>0</v>
      </c>
      <c r="C8239">
        <f>'Założenia i wyniki'!$E$8*Znorm.Profile!C8239*(1+'Założenia i wyniki'!$E$10/100)^24</f>
        <v>0.55789545000000007</v>
      </c>
      <c r="D8239">
        <f t="shared" si="384"/>
        <v>0</v>
      </c>
      <c r="E8239">
        <f t="shared" si="385"/>
        <v>0</v>
      </c>
      <c r="F8239">
        <f t="shared" si="386"/>
        <v>0.55789545000000007</v>
      </c>
    </row>
    <row r="8240" spans="1:6" x14ac:dyDescent="0.25">
      <c r="A8240">
        <v>8231</v>
      </c>
      <c r="B8240">
        <f>'Założenia i wyniki'!$E$6*Znorm.Profile!B8240*((100-(24*'Założenia i wyniki'!$E$9))/100)</f>
        <v>0</v>
      </c>
      <c r="C8240">
        <f>'Założenia i wyniki'!$E$8*Znorm.Profile!C8240*(1+'Założenia i wyniki'!$E$10/100)^24</f>
        <v>0.46550945000000005</v>
      </c>
      <c r="D8240">
        <f t="shared" si="384"/>
        <v>0</v>
      </c>
      <c r="E8240">
        <f t="shared" si="385"/>
        <v>0</v>
      </c>
      <c r="F8240">
        <f t="shared" si="386"/>
        <v>0.46550945000000005</v>
      </c>
    </row>
    <row r="8241" spans="1:6" x14ac:dyDescent="0.25">
      <c r="A8241">
        <v>8232</v>
      </c>
      <c r="B8241">
        <f>'Założenia i wyniki'!$E$6*Znorm.Profile!B8241*((100-(24*'Założenia i wyniki'!$E$9))/100)</f>
        <v>0</v>
      </c>
      <c r="C8241">
        <f>'Założenia i wyniki'!$E$8*Znorm.Profile!C8241*(1+'Założenia i wyniki'!$E$10/100)^24</f>
        <v>0.36900079999999996</v>
      </c>
      <c r="D8241">
        <f t="shared" si="384"/>
        <v>0</v>
      </c>
      <c r="E8241">
        <f t="shared" si="385"/>
        <v>0</v>
      </c>
      <c r="F8241">
        <f t="shared" si="386"/>
        <v>0.36900079999999996</v>
      </c>
    </row>
    <row r="8242" spans="1:6" x14ac:dyDescent="0.25">
      <c r="A8242">
        <v>8233</v>
      </c>
      <c r="B8242">
        <f>'Założenia i wyniki'!$E$6*Znorm.Profile!B8242*((100-(24*'Założenia i wyniki'!$E$9))/100)</f>
        <v>0</v>
      </c>
      <c r="C8242">
        <f>'Założenia i wyniki'!$E$8*Znorm.Profile!C8242*(1+'Założenia i wyniki'!$E$10/100)^24</f>
        <v>0.30455705</v>
      </c>
      <c r="D8242">
        <f t="shared" si="384"/>
        <v>0</v>
      </c>
      <c r="E8242">
        <f t="shared" si="385"/>
        <v>0</v>
      </c>
      <c r="F8242">
        <f t="shared" si="386"/>
        <v>0.30455705</v>
      </c>
    </row>
    <row r="8243" spans="1:6" x14ac:dyDescent="0.25">
      <c r="A8243">
        <v>8234</v>
      </c>
      <c r="B8243">
        <f>'Założenia i wyniki'!$E$6*Znorm.Profile!B8243*((100-(24*'Założenia i wyniki'!$E$9))/100)</f>
        <v>0</v>
      </c>
      <c r="C8243">
        <f>'Założenia i wyniki'!$E$8*Znorm.Profile!C8243*(1+'Założenia i wyniki'!$E$10/100)^24</f>
        <v>0.25217184999999998</v>
      </c>
      <c r="D8243">
        <f t="shared" si="384"/>
        <v>0</v>
      </c>
      <c r="E8243">
        <f t="shared" si="385"/>
        <v>0</v>
      </c>
      <c r="F8243">
        <f t="shared" si="386"/>
        <v>0.25217184999999998</v>
      </c>
    </row>
    <row r="8244" spans="1:6" x14ac:dyDescent="0.25">
      <c r="A8244">
        <v>8235</v>
      </c>
      <c r="B8244">
        <f>'Założenia i wyniki'!$E$6*Znorm.Profile!B8244*((100-(24*'Założenia i wyniki'!$E$9))/100)</f>
        <v>0</v>
      </c>
      <c r="C8244">
        <f>'Założenia i wyniki'!$E$8*Znorm.Profile!C8244*(1+'Założenia i wyniki'!$E$10/100)^24</f>
        <v>0.23762025000000001</v>
      </c>
      <c r="D8244">
        <f t="shared" si="384"/>
        <v>0</v>
      </c>
      <c r="E8244">
        <f t="shared" si="385"/>
        <v>0</v>
      </c>
      <c r="F8244">
        <f t="shared" si="386"/>
        <v>0.23762025000000001</v>
      </c>
    </row>
    <row r="8245" spans="1:6" x14ac:dyDescent="0.25">
      <c r="A8245">
        <v>8236</v>
      </c>
      <c r="B8245">
        <f>'Założenia i wyniki'!$E$6*Znorm.Profile!B8245*((100-(24*'Założenia i wyniki'!$E$9))/100)</f>
        <v>0</v>
      </c>
      <c r="C8245">
        <f>'Założenia i wyniki'!$E$8*Znorm.Profile!C8245*(1+'Założenia i wyniki'!$E$10/100)^24</f>
        <v>0.23676905000000004</v>
      </c>
      <c r="D8245">
        <f t="shared" si="384"/>
        <v>0</v>
      </c>
      <c r="E8245">
        <f t="shared" si="385"/>
        <v>0</v>
      </c>
      <c r="F8245">
        <f t="shared" si="386"/>
        <v>0.23676905000000004</v>
      </c>
    </row>
    <row r="8246" spans="1:6" x14ac:dyDescent="0.25">
      <c r="A8246">
        <v>8237</v>
      </c>
      <c r="B8246">
        <f>'Założenia i wyniki'!$E$6*Znorm.Profile!B8246*((100-(24*'Założenia i wyniki'!$E$9))/100)</f>
        <v>0</v>
      </c>
      <c r="C8246">
        <f>'Założenia i wyniki'!$E$8*Znorm.Profile!C8246*(1+'Założenia i wyniki'!$E$10/100)^24</f>
        <v>0.26015325</v>
      </c>
      <c r="D8246">
        <f t="shared" si="384"/>
        <v>0</v>
      </c>
      <c r="E8246">
        <f t="shared" si="385"/>
        <v>0</v>
      </c>
      <c r="F8246">
        <f t="shared" si="386"/>
        <v>0.26015325</v>
      </c>
    </row>
    <row r="8247" spans="1:6" x14ac:dyDescent="0.25">
      <c r="A8247">
        <v>8238</v>
      </c>
      <c r="B8247">
        <f>'Założenia i wyniki'!$E$6*Znorm.Profile!B8247*((100-(24*'Założenia i wyniki'!$E$9))/100)</f>
        <v>0</v>
      </c>
      <c r="C8247">
        <f>'Założenia i wyniki'!$E$8*Znorm.Profile!C8247*(1+'Założenia i wyniki'!$E$10/100)^24</f>
        <v>0.31632159999999998</v>
      </c>
      <c r="D8247">
        <f t="shared" si="384"/>
        <v>0</v>
      </c>
      <c r="E8247">
        <f t="shared" si="385"/>
        <v>0</v>
      </c>
      <c r="F8247">
        <f t="shared" si="386"/>
        <v>0.31632159999999998</v>
      </c>
    </row>
    <row r="8248" spans="1:6" x14ac:dyDescent="0.25">
      <c r="A8248">
        <v>8239</v>
      </c>
      <c r="B8248">
        <f>'Założenia i wyniki'!$E$6*Znorm.Profile!B8248*((100-(24*'Założenia i wyniki'!$E$9))/100)</f>
        <v>0</v>
      </c>
      <c r="C8248">
        <f>'Założenia i wyniki'!$E$8*Znorm.Profile!C8248*(1+'Założenia i wyniki'!$E$10/100)^24</f>
        <v>0.42431864999999996</v>
      </c>
      <c r="D8248">
        <f t="shared" si="384"/>
        <v>0</v>
      </c>
      <c r="E8248">
        <f t="shared" si="385"/>
        <v>0</v>
      </c>
      <c r="F8248">
        <f t="shared" si="386"/>
        <v>0.42431864999999996</v>
      </c>
    </row>
    <row r="8249" spans="1:6" x14ac:dyDescent="0.25">
      <c r="A8249">
        <v>8240</v>
      </c>
      <c r="B8249">
        <f>'Założenia i wyniki'!$E$6*Znorm.Profile!B8249*((100-(24*'Założenia i wyniki'!$E$9))/100)</f>
        <v>0</v>
      </c>
      <c r="C8249">
        <f>'Założenia i wyniki'!$E$8*Znorm.Profile!C8249*(1+'Założenia i wyniki'!$E$10/100)^24</f>
        <v>0.50715735000000006</v>
      </c>
      <c r="D8249">
        <f t="shared" si="384"/>
        <v>0</v>
      </c>
      <c r="E8249">
        <f t="shared" si="385"/>
        <v>0</v>
      </c>
      <c r="F8249">
        <f t="shared" si="386"/>
        <v>0.50715735000000006</v>
      </c>
    </row>
    <row r="8250" spans="1:6" x14ac:dyDescent="0.25">
      <c r="A8250">
        <v>8241</v>
      </c>
      <c r="B8250">
        <f>'Założenia i wyniki'!$E$6*Znorm.Profile!B8250*((100-(24*'Założenia i wyniki'!$E$9))/100)</f>
        <v>8.9764226415094336E-2</v>
      </c>
      <c r="C8250">
        <f>'Założenia i wyniki'!$E$8*Znorm.Profile!C8250*(1+'Założenia i wyniki'!$E$10/100)^24</f>
        <v>0.51797199999999999</v>
      </c>
      <c r="D8250">
        <f t="shared" si="384"/>
        <v>8.9764226415094336E-2</v>
      </c>
      <c r="E8250">
        <f t="shared" si="385"/>
        <v>0</v>
      </c>
      <c r="F8250">
        <f t="shared" si="386"/>
        <v>0.42820777358490564</v>
      </c>
    </row>
    <row r="8251" spans="1:6" x14ac:dyDescent="0.25">
      <c r="A8251">
        <v>8242</v>
      </c>
      <c r="B8251">
        <f>'Założenia i wyniki'!$E$6*Znorm.Profile!B8251*((100-(24*'Założenia i wyniki'!$E$9))/100)</f>
        <v>0.30023298113207547</v>
      </c>
      <c r="C8251">
        <f>'Założenia i wyniki'!$E$8*Znorm.Profile!C8251*(1+'Założenia i wyniki'!$E$10/100)^24</f>
        <v>0.51446044999999996</v>
      </c>
      <c r="D8251">
        <f t="shared" si="384"/>
        <v>0.30023298113207547</v>
      </c>
      <c r="E8251">
        <f t="shared" si="385"/>
        <v>0</v>
      </c>
      <c r="F8251">
        <f t="shared" si="386"/>
        <v>0.21422746886792449</v>
      </c>
    </row>
    <row r="8252" spans="1:6" x14ac:dyDescent="0.25">
      <c r="A8252">
        <v>8243</v>
      </c>
      <c r="B8252">
        <f>'Założenia i wyniki'!$E$6*Znorm.Profile!B8252*((100-(24*'Założenia i wyniki'!$E$9))/100)</f>
        <v>0.2354024150943396</v>
      </c>
      <c r="C8252">
        <f>'Założenia i wyniki'!$E$8*Znorm.Profile!C8252*(1+'Założenia i wyniki'!$E$10/100)^24</f>
        <v>0.50758820000000004</v>
      </c>
      <c r="D8252">
        <f t="shared" si="384"/>
        <v>0.2354024150943396</v>
      </c>
      <c r="E8252">
        <f t="shared" si="385"/>
        <v>0</v>
      </c>
      <c r="F8252">
        <f t="shared" si="386"/>
        <v>0.27218578490566048</v>
      </c>
    </row>
    <row r="8253" spans="1:6" x14ac:dyDescent="0.25">
      <c r="A8253">
        <v>8244</v>
      </c>
      <c r="B8253">
        <f>'Założenia i wyniki'!$E$6*Znorm.Profile!B8253*((100-(24*'Założenia i wyniki'!$E$9))/100)</f>
        <v>0.22364067924528297</v>
      </c>
      <c r="C8253">
        <f>'Założenia i wyniki'!$E$8*Znorm.Profile!C8253*(1+'Założenia i wyniki'!$E$10/100)^24</f>
        <v>0.49823200000000001</v>
      </c>
      <c r="D8253">
        <f t="shared" si="384"/>
        <v>0.22364067924528297</v>
      </c>
      <c r="E8253">
        <f t="shared" si="385"/>
        <v>0</v>
      </c>
      <c r="F8253">
        <f t="shared" si="386"/>
        <v>0.27459132075471704</v>
      </c>
    </row>
    <row r="8254" spans="1:6" x14ac:dyDescent="0.25">
      <c r="A8254">
        <v>8245</v>
      </c>
      <c r="B8254">
        <f>'Założenia i wyniki'!$E$6*Znorm.Profile!B8254*((100-(24*'Założenia i wyniki'!$E$9))/100)</f>
        <v>0.20687086792452827</v>
      </c>
      <c r="C8254">
        <f>'Założenia i wyniki'!$E$8*Znorm.Profile!C8254*(1+'Założenia i wyniki'!$E$10/100)^24</f>
        <v>0.49720195</v>
      </c>
      <c r="D8254">
        <f t="shared" si="384"/>
        <v>0.20687086792452827</v>
      </c>
      <c r="E8254">
        <f t="shared" si="385"/>
        <v>0</v>
      </c>
      <c r="F8254">
        <f t="shared" si="386"/>
        <v>0.29033108207547176</v>
      </c>
    </row>
    <row r="8255" spans="1:6" x14ac:dyDescent="0.25">
      <c r="A8255">
        <v>8246</v>
      </c>
      <c r="B8255">
        <f>'Założenia i wyniki'!$E$6*Znorm.Profile!B8255*((100-(24*'Założenia i wyniki'!$E$9))/100)</f>
        <v>0.16090633962264148</v>
      </c>
      <c r="C8255">
        <f>'Założenia i wyniki'!$E$8*Znorm.Profile!C8255*(1+'Założenia i wyniki'!$E$10/100)^24</f>
        <v>0.49488145</v>
      </c>
      <c r="D8255">
        <f t="shared" si="384"/>
        <v>0.16090633962264148</v>
      </c>
      <c r="E8255">
        <f t="shared" si="385"/>
        <v>0</v>
      </c>
      <c r="F8255">
        <f t="shared" si="386"/>
        <v>0.3339751103773585</v>
      </c>
    </row>
    <row r="8256" spans="1:6" x14ac:dyDescent="0.25">
      <c r="A8256">
        <v>8247</v>
      </c>
      <c r="B8256">
        <f>'Założenia i wyniki'!$E$6*Znorm.Profile!B8256*((100-(24*'Założenia i wyniki'!$E$9))/100)</f>
        <v>3.7665758490566033E-2</v>
      </c>
      <c r="C8256">
        <f>'Założenia i wyniki'!$E$8*Znorm.Profile!C8256*(1+'Założenia i wyniki'!$E$10/100)^24</f>
        <v>0.51733779999999996</v>
      </c>
      <c r="D8256">
        <f t="shared" si="384"/>
        <v>3.7665758490566033E-2</v>
      </c>
      <c r="E8256">
        <f t="shared" si="385"/>
        <v>0</v>
      </c>
      <c r="F8256">
        <f t="shared" si="386"/>
        <v>0.47967204150943393</v>
      </c>
    </row>
    <row r="8257" spans="1:6" x14ac:dyDescent="0.25">
      <c r="A8257">
        <v>8248</v>
      </c>
      <c r="B8257">
        <f>'Założenia i wyniki'!$E$6*Znorm.Profile!B8257*((100-(24*'Założenia i wyniki'!$E$9))/100)</f>
        <v>0</v>
      </c>
      <c r="C8257">
        <f>'Założenia i wyniki'!$E$8*Znorm.Profile!C8257*(1+'Założenia i wyniki'!$E$10/100)^24</f>
        <v>0.58313569999999992</v>
      </c>
      <c r="D8257">
        <f t="shared" si="384"/>
        <v>0</v>
      </c>
      <c r="E8257">
        <f t="shared" si="385"/>
        <v>0</v>
      </c>
      <c r="F8257">
        <f t="shared" si="386"/>
        <v>0.58313569999999992</v>
      </c>
    </row>
    <row r="8258" spans="1:6" x14ac:dyDescent="0.25">
      <c r="A8258">
        <v>8249</v>
      </c>
      <c r="B8258">
        <f>'Założenia i wyniki'!$E$6*Znorm.Profile!B8258*((100-(24*'Założenia i wyniki'!$E$9))/100)</f>
        <v>0</v>
      </c>
      <c r="C8258">
        <f>'Założenia i wyniki'!$E$8*Znorm.Profile!C8258*(1+'Założenia i wyniki'!$E$10/100)^24</f>
        <v>0.64683849999999998</v>
      </c>
      <c r="D8258">
        <f t="shared" si="384"/>
        <v>0</v>
      </c>
      <c r="E8258">
        <f t="shared" si="385"/>
        <v>0</v>
      </c>
      <c r="F8258">
        <f t="shared" si="386"/>
        <v>0.64683849999999998</v>
      </c>
    </row>
    <row r="8259" spans="1:6" x14ac:dyDescent="0.25">
      <c r="A8259">
        <v>8250</v>
      </c>
      <c r="B8259">
        <f>'Założenia i wyniki'!$E$6*Znorm.Profile!B8259*((100-(24*'Założenia i wyniki'!$E$9))/100)</f>
        <v>0</v>
      </c>
      <c r="C8259">
        <f>'Założenia i wyniki'!$E$8*Znorm.Profile!C8259*(1+'Założenia i wyniki'!$E$10/100)^24</f>
        <v>0.65757159999999992</v>
      </c>
      <c r="D8259">
        <f t="shared" si="384"/>
        <v>0</v>
      </c>
      <c r="E8259">
        <f t="shared" si="385"/>
        <v>0</v>
      </c>
      <c r="F8259">
        <f t="shared" si="386"/>
        <v>0.65757159999999992</v>
      </c>
    </row>
    <row r="8260" spans="1:6" x14ac:dyDescent="0.25">
      <c r="A8260">
        <v>8251</v>
      </c>
      <c r="B8260">
        <f>'Założenia i wyniki'!$E$6*Znorm.Profile!B8260*((100-(24*'Założenia i wyniki'!$E$9))/100)</f>
        <v>0</v>
      </c>
      <c r="C8260">
        <f>'Założenia i wyniki'!$E$8*Znorm.Profile!C8260*(1+'Założenia i wyniki'!$E$10/100)^24</f>
        <v>0.6766108999999999</v>
      </c>
      <c r="D8260">
        <f t="shared" si="384"/>
        <v>0</v>
      </c>
      <c r="E8260">
        <f t="shared" si="385"/>
        <v>0</v>
      </c>
      <c r="F8260">
        <f t="shared" si="386"/>
        <v>0.6766108999999999</v>
      </c>
    </row>
    <row r="8261" spans="1:6" x14ac:dyDescent="0.25">
      <c r="A8261">
        <v>8252</v>
      </c>
      <c r="B8261">
        <f>'Założenia i wyniki'!$E$6*Znorm.Profile!B8261*((100-(24*'Założenia i wyniki'!$E$9))/100)</f>
        <v>0</v>
      </c>
      <c r="C8261">
        <f>'Założenia i wyniki'!$E$8*Znorm.Profile!C8261*(1+'Założenia i wyniki'!$E$10/100)^24</f>
        <v>0.6650665</v>
      </c>
      <c r="D8261">
        <f t="shared" si="384"/>
        <v>0</v>
      </c>
      <c r="E8261">
        <f t="shared" si="385"/>
        <v>0</v>
      </c>
      <c r="F8261">
        <f t="shared" si="386"/>
        <v>0.6650665</v>
      </c>
    </row>
    <row r="8262" spans="1:6" x14ac:dyDescent="0.25">
      <c r="A8262">
        <v>8253</v>
      </c>
      <c r="B8262">
        <f>'Założenia i wyniki'!$E$6*Znorm.Profile!B8262*((100-(24*'Założenia i wyniki'!$E$9))/100)</f>
        <v>0</v>
      </c>
      <c r="C8262">
        <f>'Założenia i wyniki'!$E$8*Znorm.Profile!C8262*(1+'Założenia i wyniki'!$E$10/100)^24</f>
        <v>0.63541660000000011</v>
      </c>
      <c r="D8262">
        <f t="shared" si="384"/>
        <v>0</v>
      </c>
      <c r="E8262">
        <f t="shared" si="385"/>
        <v>0</v>
      </c>
      <c r="F8262">
        <f t="shared" si="386"/>
        <v>0.63541660000000011</v>
      </c>
    </row>
    <row r="8263" spans="1:6" x14ac:dyDescent="0.25">
      <c r="A8263">
        <v>8254</v>
      </c>
      <c r="B8263">
        <f>'Założenia i wyniki'!$E$6*Znorm.Profile!B8263*((100-(24*'Założenia i wyniki'!$E$9))/100)</f>
        <v>0</v>
      </c>
      <c r="C8263">
        <f>'Założenia i wyniki'!$E$8*Znorm.Profile!C8263*(1+'Założenia i wyniki'!$E$10/100)^24</f>
        <v>0.56234990000000007</v>
      </c>
      <c r="D8263">
        <f t="shared" si="384"/>
        <v>0</v>
      </c>
      <c r="E8263">
        <f t="shared" si="385"/>
        <v>0</v>
      </c>
      <c r="F8263">
        <f t="shared" si="386"/>
        <v>0.56234990000000007</v>
      </c>
    </row>
    <row r="8264" spans="1:6" x14ac:dyDescent="0.25">
      <c r="A8264">
        <v>8255</v>
      </c>
      <c r="B8264">
        <f>'Założenia i wyniki'!$E$6*Znorm.Profile!B8264*((100-(24*'Założenia i wyniki'!$E$9))/100)</f>
        <v>0</v>
      </c>
      <c r="C8264">
        <f>'Założenia i wyniki'!$E$8*Znorm.Profile!C8264*(1+'Założenia i wyniki'!$E$10/100)^24</f>
        <v>0.46727099999999999</v>
      </c>
      <c r="D8264">
        <f t="shared" si="384"/>
        <v>0</v>
      </c>
      <c r="E8264">
        <f t="shared" si="385"/>
        <v>0</v>
      </c>
      <c r="F8264">
        <f t="shared" si="386"/>
        <v>0.46727099999999999</v>
      </c>
    </row>
    <row r="8265" spans="1:6" x14ac:dyDescent="0.25">
      <c r="A8265">
        <v>8256</v>
      </c>
      <c r="B8265">
        <f>'Założenia i wyniki'!$E$6*Znorm.Profile!B8265*((100-(24*'Założenia i wyniki'!$E$9))/100)</f>
        <v>0</v>
      </c>
      <c r="C8265">
        <f>'Założenia i wyniki'!$E$8*Znorm.Profile!C8265*(1+'Założenia i wyniki'!$E$10/100)^24</f>
        <v>0.36987125000000004</v>
      </c>
      <c r="D8265">
        <f t="shared" si="384"/>
        <v>0</v>
      </c>
      <c r="E8265">
        <f t="shared" si="385"/>
        <v>0</v>
      </c>
      <c r="F8265">
        <f t="shared" si="386"/>
        <v>0.36987125000000004</v>
      </c>
    </row>
    <row r="8266" spans="1:6" x14ac:dyDescent="0.25">
      <c r="A8266">
        <v>8257</v>
      </c>
      <c r="B8266">
        <f>'Założenia i wyniki'!$E$6*Znorm.Profile!B8266*((100-(24*'Założenia i wyniki'!$E$9))/100)</f>
        <v>0</v>
      </c>
      <c r="C8266">
        <f>'Założenia i wyniki'!$E$8*Znorm.Profile!C8266*(1+'Założenia i wyniki'!$E$10/100)^24</f>
        <v>0.28514045000000005</v>
      </c>
      <c r="D8266">
        <f t="shared" si="384"/>
        <v>0</v>
      </c>
      <c r="E8266">
        <f t="shared" si="385"/>
        <v>0</v>
      </c>
      <c r="F8266">
        <f t="shared" si="386"/>
        <v>0.28514045000000005</v>
      </c>
    </row>
    <row r="8267" spans="1:6" x14ac:dyDescent="0.25">
      <c r="A8267">
        <v>8258</v>
      </c>
      <c r="B8267">
        <f>'Założenia i wyniki'!$E$6*Znorm.Profile!B8267*((100-(24*'Założenia i wyniki'!$E$9))/100)</f>
        <v>0</v>
      </c>
      <c r="C8267">
        <f>'Założenia i wyniki'!$E$8*Znorm.Profile!C8267*(1+'Założenia i wyniki'!$E$10/100)^24</f>
        <v>0.24611020000000003</v>
      </c>
      <c r="D8267">
        <f t="shared" ref="D8267:D8330" si="387">IF(B8267&lt;=C8267,B8267,C8267)</f>
        <v>0</v>
      </c>
      <c r="E8267">
        <f t="shared" ref="E8267:E8330" si="388">IF(B8267&gt;C8267,B8267-C8267,0)</f>
        <v>0</v>
      </c>
      <c r="F8267">
        <f t="shared" ref="F8267:F8330" si="389">IF(B8267&lt;C8267,C8267-B8267,0)</f>
        <v>0.24611020000000003</v>
      </c>
    </row>
    <row r="8268" spans="1:6" x14ac:dyDescent="0.25">
      <c r="A8268">
        <v>8259</v>
      </c>
      <c r="B8268">
        <f>'Założenia i wyniki'!$E$6*Znorm.Profile!B8268*((100-(24*'Założenia i wyniki'!$E$9))/100)</f>
        <v>0</v>
      </c>
      <c r="C8268">
        <f>'Założenia i wyniki'!$E$8*Znorm.Profile!C8268*(1+'Założenia i wyniki'!$E$10/100)^24</f>
        <v>0.23379755000000002</v>
      </c>
      <c r="D8268">
        <f t="shared" si="387"/>
        <v>0</v>
      </c>
      <c r="E8268">
        <f t="shared" si="388"/>
        <v>0</v>
      </c>
      <c r="F8268">
        <f t="shared" si="389"/>
        <v>0.23379755000000002</v>
      </c>
    </row>
    <row r="8269" spans="1:6" x14ac:dyDescent="0.25">
      <c r="A8269">
        <v>8260</v>
      </c>
      <c r="B8269">
        <f>'Założenia i wyniki'!$E$6*Znorm.Profile!B8269*((100-(24*'Założenia i wyniki'!$E$9))/100)</f>
        <v>0</v>
      </c>
      <c r="C8269">
        <f>'Założenia i wyniki'!$E$8*Znorm.Profile!C8269*(1+'Założenia i wyniki'!$E$10/100)^24</f>
        <v>0.23621534999999999</v>
      </c>
      <c r="D8269">
        <f t="shared" si="387"/>
        <v>0</v>
      </c>
      <c r="E8269">
        <f t="shared" si="388"/>
        <v>0</v>
      </c>
      <c r="F8269">
        <f t="shared" si="389"/>
        <v>0.23621534999999999</v>
      </c>
    </row>
    <row r="8270" spans="1:6" x14ac:dyDescent="0.25">
      <c r="A8270">
        <v>8261</v>
      </c>
      <c r="B8270">
        <f>'Założenia i wyniki'!$E$6*Znorm.Profile!B8270*((100-(24*'Założenia i wyniki'!$E$9))/100)</f>
        <v>0</v>
      </c>
      <c r="C8270">
        <f>'Założenia i wyniki'!$E$8*Znorm.Profile!C8270*(1+'Założenia i wyniki'!$E$10/100)^24</f>
        <v>0.2640554</v>
      </c>
      <c r="D8270">
        <f t="shared" si="387"/>
        <v>0</v>
      </c>
      <c r="E8270">
        <f t="shared" si="388"/>
        <v>0</v>
      </c>
      <c r="F8270">
        <f t="shared" si="389"/>
        <v>0.2640554</v>
      </c>
    </row>
    <row r="8271" spans="1:6" x14ac:dyDescent="0.25">
      <c r="A8271">
        <v>8262</v>
      </c>
      <c r="B8271">
        <f>'Założenia i wyniki'!$E$6*Znorm.Profile!B8271*((100-(24*'Założenia i wyniki'!$E$9))/100)</f>
        <v>0</v>
      </c>
      <c r="C8271">
        <f>'Założenia i wyniki'!$E$8*Znorm.Profile!C8271*(1+'Założenia i wyniki'!$E$10/100)^24</f>
        <v>0.32811940000000001</v>
      </c>
      <c r="D8271">
        <f t="shared" si="387"/>
        <v>0</v>
      </c>
      <c r="E8271">
        <f t="shared" si="388"/>
        <v>0</v>
      </c>
      <c r="F8271">
        <f t="shared" si="389"/>
        <v>0.32811940000000001</v>
      </c>
    </row>
    <row r="8272" spans="1:6" x14ac:dyDescent="0.25">
      <c r="A8272">
        <v>8263</v>
      </c>
      <c r="B8272">
        <f>'Założenia i wyniki'!$E$6*Znorm.Profile!B8272*((100-(24*'Założenia i wyniki'!$E$9))/100)</f>
        <v>0</v>
      </c>
      <c r="C8272">
        <f>'Założenia i wyniki'!$E$8*Znorm.Profile!C8272*(1+'Założenia i wyniki'!$E$10/100)^24</f>
        <v>0.4236953</v>
      </c>
      <c r="D8272">
        <f t="shared" si="387"/>
        <v>0</v>
      </c>
      <c r="E8272">
        <f t="shared" si="388"/>
        <v>0</v>
      </c>
      <c r="F8272">
        <f t="shared" si="389"/>
        <v>0.4236953</v>
      </c>
    </row>
    <row r="8273" spans="1:6" x14ac:dyDescent="0.25">
      <c r="A8273">
        <v>8264</v>
      </c>
      <c r="B8273">
        <f>'Założenia i wyniki'!$E$6*Znorm.Profile!B8273*((100-(24*'Założenia i wyniki'!$E$9))/100)</f>
        <v>0</v>
      </c>
      <c r="C8273">
        <f>'Założenia i wyniki'!$E$8*Znorm.Profile!C8273*(1+'Założenia i wyniki'!$E$10/100)^24</f>
        <v>0.49502424999999994</v>
      </c>
      <c r="D8273">
        <f t="shared" si="387"/>
        <v>0</v>
      </c>
      <c r="E8273">
        <f t="shared" si="388"/>
        <v>0</v>
      </c>
      <c r="F8273">
        <f t="shared" si="389"/>
        <v>0.49502424999999994</v>
      </c>
    </row>
    <row r="8274" spans="1:6" x14ac:dyDescent="0.25">
      <c r="A8274">
        <v>8265</v>
      </c>
      <c r="B8274">
        <f>'Założenia i wyniki'!$E$6*Znorm.Profile!B8274*((100-(24*'Założenia i wyniki'!$E$9))/100)</f>
        <v>1.0386611320754715E-2</v>
      </c>
      <c r="C8274">
        <f>'Założenia i wyniki'!$E$8*Znorm.Profile!C8274*(1+'Założenia i wyniki'!$E$10/100)^24</f>
        <v>0.51911930000000006</v>
      </c>
      <c r="D8274">
        <f t="shared" si="387"/>
        <v>1.0386611320754715E-2</v>
      </c>
      <c r="E8274">
        <f t="shared" si="388"/>
        <v>0</v>
      </c>
      <c r="F8274">
        <f t="shared" si="389"/>
        <v>0.50873268867924537</v>
      </c>
    </row>
    <row r="8275" spans="1:6" x14ac:dyDescent="0.25">
      <c r="A8275">
        <v>8266</v>
      </c>
      <c r="B8275">
        <f>'Założenia i wyniki'!$E$6*Znorm.Profile!B8275*((100-(24*'Założenia i wyniki'!$E$9))/100)</f>
        <v>7.7285962264150923E-2</v>
      </c>
      <c r="C8275">
        <f>'Założenia i wyniki'!$E$8*Znorm.Profile!C8275*(1+'Założenia i wyniki'!$E$10/100)^24</f>
        <v>0.49607810000000008</v>
      </c>
      <c r="D8275">
        <f t="shared" si="387"/>
        <v>7.7285962264150923E-2</v>
      </c>
      <c r="E8275">
        <f t="shared" si="388"/>
        <v>0</v>
      </c>
      <c r="F8275">
        <f t="shared" si="389"/>
        <v>0.41879213773584917</v>
      </c>
    </row>
    <row r="8276" spans="1:6" x14ac:dyDescent="0.25">
      <c r="A8276">
        <v>8267</v>
      </c>
      <c r="B8276">
        <f>'Założenia i wyniki'!$E$6*Znorm.Profile!B8276*((100-(24*'Założenia i wyniki'!$E$9))/100)</f>
        <v>0.10958309433962263</v>
      </c>
      <c r="C8276">
        <f>'Założenia i wyniki'!$E$8*Znorm.Profile!C8276*(1+'Założenia i wyniki'!$E$10/100)^24</f>
        <v>0.48581224999999995</v>
      </c>
      <c r="D8276">
        <f t="shared" si="387"/>
        <v>0.10958309433962263</v>
      </c>
      <c r="E8276">
        <f t="shared" si="388"/>
        <v>0</v>
      </c>
      <c r="F8276">
        <f t="shared" si="389"/>
        <v>0.37622915566037729</v>
      </c>
    </row>
    <row r="8277" spans="1:6" x14ac:dyDescent="0.25">
      <c r="A8277">
        <v>8268</v>
      </c>
      <c r="B8277">
        <f>'Założenia i wyniki'!$E$6*Znorm.Profile!B8277*((100-(24*'Założenia i wyniki'!$E$9))/100)</f>
        <v>0.20186279245283018</v>
      </c>
      <c r="C8277">
        <f>'Założenia i wyniki'!$E$8*Znorm.Profile!C8277*(1+'Założenia i wyniki'!$E$10/100)^24</f>
        <v>0.48516019999999999</v>
      </c>
      <c r="D8277">
        <f t="shared" si="387"/>
        <v>0.20186279245283018</v>
      </c>
      <c r="E8277">
        <f t="shared" si="388"/>
        <v>0</v>
      </c>
      <c r="F8277">
        <f t="shared" si="389"/>
        <v>0.28329740754716981</v>
      </c>
    </row>
    <row r="8278" spans="1:6" x14ac:dyDescent="0.25">
      <c r="A8278">
        <v>8269</v>
      </c>
      <c r="B8278">
        <f>'Założenia i wyniki'!$E$6*Znorm.Profile!B8278*((100-(24*'Założenia i wyniki'!$E$9))/100)</f>
        <v>0.12110852830188677</v>
      </c>
      <c r="C8278">
        <f>'Założenia i wyniki'!$E$8*Znorm.Profile!C8278*(1+'Założenia i wyniki'!$E$10/100)^24</f>
        <v>0.48713945000000003</v>
      </c>
      <c r="D8278">
        <f t="shared" si="387"/>
        <v>0.12110852830188677</v>
      </c>
      <c r="E8278">
        <f t="shared" si="388"/>
        <v>0</v>
      </c>
      <c r="F8278">
        <f t="shared" si="389"/>
        <v>0.36603092169811324</v>
      </c>
    </row>
    <row r="8279" spans="1:6" x14ac:dyDescent="0.25">
      <c r="A8279">
        <v>8270</v>
      </c>
      <c r="B8279">
        <f>'Założenia i wyniki'!$E$6*Znorm.Profile!B8279*((100-(24*'Założenia i wyniki'!$E$9))/100)</f>
        <v>9.0976226415094327E-2</v>
      </c>
      <c r="C8279">
        <f>'Założenia i wyniki'!$E$8*Znorm.Profile!C8279*(1+'Założenia i wyniki'!$E$10/100)^24</f>
        <v>0.48489594999999996</v>
      </c>
      <c r="D8279">
        <f t="shared" si="387"/>
        <v>9.0976226415094327E-2</v>
      </c>
      <c r="E8279">
        <f t="shared" si="388"/>
        <v>0</v>
      </c>
      <c r="F8279">
        <f t="shared" si="389"/>
        <v>0.39391972358490562</v>
      </c>
    </row>
    <row r="8280" spans="1:6" x14ac:dyDescent="0.25">
      <c r="A8280">
        <v>8271</v>
      </c>
      <c r="B8280">
        <f>'Założenia i wyniki'!$E$6*Znorm.Profile!B8280*((100-(24*'Założenia i wyniki'!$E$9))/100)</f>
        <v>1.0673984905660376E-2</v>
      </c>
      <c r="C8280">
        <f>'Założenia i wyniki'!$E$8*Znorm.Profile!C8280*(1+'Założenia i wyniki'!$E$10/100)^24</f>
        <v>0.50113944999999993</v>
      </c>
      <c r="D8280">
        <f t="shared" si="387"/>
        <v>1.0673984905660376E-2</v>
      </c>
      <c r="E8280">
        <f t="shared" si="388"/>
        <v>0</v>
      </c>
      <c r="F8280">
        <f t="shared" si="389"/>
        <v>0.49046546509433958</v>
      </c>
    </row>
    <row r="8281" spans="1:6" x14ac:dyDescent="0.25">
      <c r="A8281">
        <v>8272</v>
      </c>
      <c r="B8281">
        <f>'Założenia i wyniki'!$E$6*Znorm.Profile!B8281*((100-(24*'Założenia i wyniki'!$E$9))/100)</f>
        <v>0</v>
      </c>
      <c r="C8281">
        <f>'Założenia i wyniki'!$E$8*Znorm.Profile!C8281*(1+'Założenia i wyniki'!$E$10/100)^24</f>
        <v>0.56067199999999995</v>
      </c>
      <c r="D8281">
        <f t="shared" si="387"/>
        <v>0</v>
      </c>
      <c r="E8281">
        <f t="shared" si="388"/>
        <v>0</v>
      </c>
      <c r="F8281">
        <f t="shared" si="389"/>
        <v>0.56067199999999995</v>
      </c>
    </row>
    <row r="8282" spans="1:6" x14ac:dyDescent="0.25">
      <c r="A8282">
        <v>8273</v>
      </c>
      <c r="B8282">
        <f>'Założenia i wyniki'!$E$6*Znorm.Profile!B8282*((100-(24*'Założenia i wyniki'!$E$9))/100)</f>
        <v>0</v>
      </c>
      <c r="C8282">
        <f>'Założenia i wyniki'!$E$8*Znorm.Profile!C8282*(1+'Założenia i wyniki'!$E$10/100)^24</f>
        <v>0.63058590000000003</v>
      </c>
      <c r="D8282">
        <f t="shared" si="387"/>
        <v>0</v>
      </c>
      <c r="E8282">
        <f t="shared" si="388"/>
        <v>0</v>
      </c>
      <c r="F8282">
        <f t="shared" si="389"/>
        <v>0.63058590000000003</v>
      </c>
    </row>
    <row r="8283" spans="1:6" x14ac:dyDescent="0.25">
      <c r="A8283">
        <v>8274</v>
      </c>
      <c r="B8283">
        <f>'Założenia i wyniki'!$E$6*Znorm.Profile!B8283*((100-(24*'Założenia i wyniki'!$E$9))/100)</f>
        <v>0</v>
      </c>
      <c r="C8283">
        <f>'Założenia i wyniki'!$E$8*Znorm.Profile!C8283*(1+'Założenia i wyniki'!$E$10/100)^24</f>
        <v>0.65036369999999999</v>
      </c>
      <c r="D8283">
        <f t="shared" si="387"/>
        <v>0</v>
      </c>
      <c r="E8283">
        <f t="shared" si="388"/>
        <v>0</v>
      </c>
      <c r="F8283">
        <f t="shared" si="389"/>
        <v>0.65036369999999999</v>
      </c>
    </row>
    <row r="8284" spans="1:6" x14ac:dyDescent="0.25">
      <c r="A8284">
        <v>8275</v>
      </c>
      <c r="B8284">
        <f>'Założenia i wyniki'!$E$6*Znorm.Profile!B8284*((100-(24*'Założenia i wyniki'!$E$9))/100)</f>
        <v>0</v>
      </c>
      <c r="C8284">
        <f>'Założenia i wyniki'!$E$8*Znorm.Profile!C8284*(1+'Założenia i wyniki'!$E$10/100)^24</f>
        <v>0.65487659999999992</v>
      </c>
      <c r="D8284">
        <f t="shared" si="387"/>
        <v>0</v>
      </c>
      <c r="E8284">
        <f t="shared" si="388"/>
        <v>0</v>
      </c>
      <c r="F8284">
        <f t="shared" si="389"/>
        <v>0.65487659999999992</v>
      </c>
    </row>
    <row r="8285" spans="1:6" x14ac:dyDescent="0.25">
      <c r="A8285">
        <v>8276</v>
      </c>
      <c r="B8285">
        <f>'Założenia i wyniki'!$E$6*Znorm.Profile!B8285*((100-(24*'Założenia i wyniki'!$E$9))/100)</f>
        <v>0</v>
      </c>
      <c r="C8285">
        <f>'Założenia i wyniki'!$E$8*Znorm.Profile!C8285*(1+'Założenia i wyniki'!$E$10/100)^24</f>
        <v>0.64543535000000007</v>
      </c>
      <c r="D8285">
        <f t="shared" si="387"/>
        <v>0</v>
      </c>
      <c r="E8285">
        <f t="shared" si="388"/>
        <v>0</v>
      </c>
      <c r="F8285">
        <f t="shared" si="389"/>
        <v>0.64543535000000007</v>
      </c>
    </row>
    <row r="8286" spans="1:6" x14ac:dyDescent="0.25">
      <c r="A8286">
        <v>8277</v>
      </c>
      <c r="B8286">
        <f>'Założenia i wyniki'!$E$6*Znorm.Profile!B8286*((100-(24*'Założenia i wyniki'!$E$9))/100)</f>
        <v>0</v>
      </c>
      <c r="C8286">
        <f>'Założenia i wyniki'!$E$8*Znorm.Profile!C8286*(1+'Założenia i wyniki'!$E$10/100)^24</f>
        <v>0.60623150000000003</v>
      </c>
      <c r="D8286">
        <f t="shared" si="387"/>
        <v>0</v>
      </c>
      <c r="E8286">
        <f t="shared" si="388"/>
        <v>0</v>
      </c>
      <c r="F8286">
        <f t="shared" si="389"/>
        <v>0.60623150000000003</v>
      </c>
    </row>
    <row r="8287" spans="1:6" x14ac:dyDescent="0.25">
      <c r="A8287">
        <v>8278</v>
      </c>
      <c r="B8287">
        <f>'Założenia i wyniki'!$E$6*Znorm.Profile!B8287*((100-(24*'Założenia i wyniki'!$E$9))/100)</f>
        <v>0</v>
      </c>
      <c r="C8287">
        <f>'Założenia i wyniki'!$E$8*Znorm.Profile!C8287*(1+'Założenia i wyniki'!$E$10/100)^24</f>
        <v>0.53626404999999999</v>
      </c>
      <c r="D8287">
        <f t="shared" si="387"/>
        <v>0</v>
      </c>
      <c r="E8287">
        <f t="shared" si="388"/>
        <v>0</v>
      </c>
      <c r="F8287">
        <f t="shared" si="389"/>
        <v>0.53626404999999999</v>
      </c>
    </row>
    <row r="8288" spans="1:6" x14ac:dyDescent="0.25">
      <c r="A8288">
        <v>8279</v>
      </c>
      <c r="B8288">
        <f>'Założenia i wyniki'!$E$6*Znorm.Profile!B8288*((100-(24*'Założenia i wyniki'!$E$9))/100)</f>
        <v>0</v>
      </c>
      <c r="C8288">
        <f>'Założenia i wyniki'!$E$8*Znorm.Profile!C8288*(1+'Założenia i wyniki'!$E$10/100)^24</f>
        <v>0.45828370000000002</v>
      </c>
      <c r="D8288">
        <f t="shared" si="387"/>
        <v>0</v>
      </c>
      <c r="E8288">
        <f t="shared" si="388"/>
        <v>0</v>
      </c>
      <c r="F8288">
        <f t="shared" si="389"/>
        <v>0.45828370000000002</v>
      </c>
    </row>
    <row r="8289" spans="1:6" x14ac:dyDescent="0.25">
      <c r="A8289">
        <v>8280</v>
      </c>
      <c r="B8289">
        <f>'Założenia i wyniki'!$E$6*Znorm.Profile!B8289*((100-(24*'Założenia i wyniki'!$E$9))/100)</f>
        <v>0</v>
      </c>
      <c r="C8289">
        <f>'Założenia i wyniki'!$E$8*Znorm.Profile!C8289*(1+'Założenia i wyniki'!$E$10/100)^24</f>
        <v>0.37795065</v>
      </c>
      <c r="D8289">
        <f t="shared" si="387"/>
        <v>0</v>
      </c>
      <c r="E8289">
        <f t="shared" si="388"/>
        <v>0</v>
      </c>
      <c r="F8289">
        <f t="shared" si="389"/>
        <v>0.37795065</v>
      </c>
    </row>
    <row r="8290" spans="1:6" x14ac:dyDescent="0.25">
      <c r="A8290">
        <v>8281</v>
      </c>
      <c r="B8290">
        <f>'Założenia i wyniki'!$E$6*Znorm.Profile!B8290*((100-(24*'Założenia i wyniki'!$E$9))/100)</f>
        <v>0</v>
      </c>
      <c r="C8290">
        <f>'Założenia i wyniki'!$E$8*Znorm.Profile!C8290*(1+'Założenia i wyniki'!$E$10/100)^24</f>
        <v>0.30541279999999998</v>
      </c>
      <c r="D8290">
        <f t="shared" si="387"/>
        <v>0</v>
      </c>
      <c r="E8290">
        <f t="shared" si="388"/>
        <v>0</v>
      </c>
      <c r="F8290">
        <f t="shared" si="389"/>
        <v>0.30541279999999998</v>
      </c>
    </row>
    <row r="8291" spans="1:6" x14ac:dyDescent="0.25">
      <c r="A8291">
        <v>8282</v>
      </c>
      <c r="B8291">
        <f>'Założenia i wyniki'!$E$6*Znorm.Profile!B8291*((100-(24*'Założenia i wyniki'!$E$9))/100)</f>
        <v>0</v>
      </c>
      <c r="C8291">
        <f>'Założenia i wyniki'!$E$8*Znorm.Profile!C8291*(1+'Założenia i wyniki'!$E$10/100)^24</f>
        <v>0.26265644999999999</v>
      </c>
      <c r="D8291">
        <f t="shared" si="387"/>
        <v>0</v>
      </c>
      <c r="E8291">
        <f t="shared" si="388"/>
        <v>0</v>
      </c>
      <c r="F8291">
        <f t="shared" si="389"/>
        <v>0.26265644999999999</v>
      </c>
    </row>
    <row r="8292" spans="1:6" x14ac:dyDescent="0.25">
      <c r="A8292">
        <v>8283</v>
      </c>
      <c r="B8292">
        <f>'Założenia i wyniki'!$E$6*Znorm.Profile!B8292*((100-(24*'Założenia i wyniki'!$E$9))/100)</f>
        <v>0</v>
      </c>
      <c r="C8292">
        <f>'Założenia i wyniki'!$E$8*Znorm.Profile!C8292*(1+'Założenia i wyniki'!$E$10/100)^24</f>
        <v>0.24440744999999997</v>
      </c>
      <c r="D8292">
        <f t="shared" si="387"/>
        <v>0</v>
      </c>
      <c r="E8292">
        <f t="shared" si="388"/>
        <v>0</v>
      </c>
      <c r="F8292">
        <f t="shared" si="389"/>
        <v>0.24440744999999997</v>
      </c>
    </row>
    <row r="8293" spans="1:6" x14ac:dyDescent="0.25">
      <c r="A8293">
        <v>8284</v>
      </c>
      <c r="B8293">
        <f>'Założenia i wyniki'!$E$6*Znorm.Profile!B8293*((100-(24*'Założenia i wyniki'!$E$9))/100)</f>
        <v>0</v>
      </c>
      <c r="C8293">
        <f>'Założenia i wyniki'!$E$8*Znorm.Profile!C8293*(1+'Założenia i wyniki'!$E$10/100)^24</f>
        <v>0.23985500000000004</v>
      </c>
      <c r="D8293">
        <f t="shared" si="387"/>
        <v>0</v>
      </c>
      <c r="E8293">
        <f t="shared" si="388"/>
        <v>0</v>
      </c>
      <c r="F8293">
        <f t="shared" si="389"/>
        <v>0.23985500000000004</v>
      </c>
    </row>
    <row r="8294" spans="1:6" x14ac:dyDescent="0.25">
      <c r="A8294">
        <v>8285</v>
      </c>
      <c r="B8294">
        <f>'Założenia i wyniki'!$E$6*Znorm.Profile!B8294*((100-(24*'Założenia i wyniki'!$E$9))/100)</f>
        <v>0</v>
      </c>
      <c r="C8294">
        <f>'Założenia i wyniki'!$E$8*Znorm.Profile!C8294*(1+'Założenia i wyniki'!$E$10/100)^24</f>
        <v>0.25131645000000002</v>
      </c>
      <c r="D8294">
        <f t="shared" si="387"/>
        <v>0</v>
      </c>
      <c r="E8294">
        <f t="shared" si="388"/>
        <v>0</v>
      </c>
      <c r="F8294">
        <f t="shared" si="389"/>
        <v>0.25131645000000002</v>
      </c>
    </row>
    <row r="8295" spans="1:6" x14ac:dyDescent="0.25">
      <c r="A8295">
        <v>8286</v>
      </c>
      <c r="B8295">
        <f>'Założenia i wyniki'!$E$6*Znorm.Profile!B8295*((100-(24*'Założenia i wyniki'!$E$9))/100)</f>
        <v>0</v>
      </c>
      <c r="C8295">
        <f>'Założenia i wyniki'!$E$8*Znorm.Profile!C8295*(1+'Założenia i wyniki'!$E$10/100)^24</f>
        <v>0.28291515000000006</v>
      </c>
      <c r="D8295">
        <f t="shared" si="387"/>
        <v>0</v>
      </c>
      <c r="E8295">
        <f t="shared" si="388"/>
        <v>0</v>
      </c>
      <c r="F8295">
        <f t="shared" si="389"/>
        <v>0.28291515000000006</v>
      </c>
    </row>
    <row r="8296" spans="1:6" x14ac:dyDescent="0.25">
      <c r="A8296">
        <v>8287</v>
      </c>
      <c r="B8296">
        <f>'Założenia i wyniki'!$E$6*Znorm.Profile!B8296*((100-(24*'Założenia i wyniki'!$E$9))/100)</f>
        <v>0</v>
      </c>
      <c r="C8296">
        <f>'Założenia i wyniki'!$E$8*Znorm.Profile!C8296*(1+'Założenia i wyniki'!$E$10/100)^24</f>
        <v>0.34330309999999997</v>
      </c>
      <c r="D8296">
        <f t="shared" si="387"/>
        <v>0</v>
      </c>
      <c r="E8296">
        <f t="shared" si="388"/>
        <v>0</v>
      </c>
      <c r="F8296">
        <f t="shared" si="389"/>
        <v>0.34330309999999997</v>
      </c>
    </row>
    <row r="8297" spans="1:6" x14ac:dyDescent="0.25">
      <c r="A8297">
        <v>8288</v>
      </c>
      <c r="B8297">
        <f>'Założenia i wyniki'!$E$6*Znorm.Profile!B8297*((100-(24*'Założenia i wyniki'!$E$9))/100)</f>
        <v>0</v>
      </c>
      <c r="C8297">
        <f>'Założenia i wyniki'!$E$8*Znorm.Profile!C8297*(1+'Założenia i wyniki'!$E$10/100)^24</f>
        <v>0.41661585000000001</v>
      </c>
      <c r="D8297">
        <f t="shared" si="387"/>
        <v>0</v>
      </c>
      <c r="E8297">
        <f t="shared" si="388"/>
        <v>0</v>
      </c>
      <c r="F8297">
        <f t="shared" si="389"/>
        <v>0.41661585000000001</v>
      </c>
    </row>
    <row r="8298" spans="1:6" x14ac:dyDescent="0.25">
      <c r="A8298">
        <v>8289</v>
      </c>
      <c r="B8298">
        <f>'Założenia i wyniki'!$E$6*Znorm.Profile!B8298*((100-(24*'Założenia i wyniki'!$E$9))/100)</f>
        <v>1.4544762264150942E-2</v>
      </c>
      <c r="C8298">
        <f>'Założenia i wyniki'!$E$8*Znorm.Profile!C8298*(1+'Założenia i wyniki'!$E$10/100)^24</f>
        <v>0.48170569999999996</v>
      </c>
      <c r="D8298">
        <f t="shared" si="387"/>
        <v>1.4544762264150942E-2</v>
      </c>
      <c r="E8298">
        <f t="shared" si="388"/>
        <v>0</v>
      </c>
      <c r="F8298">
        <f t="shared" si="389"/>
        <v>0.46716093773584899</v>
      </c>
    </row>
    <row r="8299" spans="1:6" x14ac:dyDescent="0.25">
      <c r="A8299">
        <v>8290</v>
      </c>
      <c r="B8299">
        <f>'Założenia i wyniki'!$E$6*Znorm.Profile!B8299*((100-(24*'Założenia i wyniki'!$E$9))/100)</f>
        <v>9.5747999999999986E-2</v>
      </c>
      <c r="C8299">
        <f>'Założenia i wyniki'!$E$8*Znorm.Profile!C8299*(1+'Założenia i wyniki'!$E$10/100)^24</f>
        <v>0.51771895000000001</v>
      </c>
      <c r="D8299">
        <f t="shared" si="387"/>
        <v>9.5747999999999986E-2</v>
      </c>
      <c r="E8299">
        <f t="shared" si="388"/>
        <v>0</v>
      </c>
      <c r="F8299">
        <f t="shared" si="389"/>
        <v>0.42197095000000001</v>
      </c>
    </row>
    <row r="8300" spans="1:6" x14ac:dyDescent="0.25">
      <c r="A8300">
        <v>8291</v>
      </c>
      <c r="B8300">
        <f>'Założenia i wyniki'!$E$6*Znorm.Profile!B8300*((100-(24*'Założenia i wyniki'!$E$9))/100)</f>
        <v>0.11930958490566038</v>
      </c>
      <c r="C8300">
        <f>'Założenia i wyniki'!$E$8*Znorm.Profile!C8300*(1+'Założenia i wyniki'!$E$10/100)^24</f>
        <v>0.54273799999999994</v>
      </c>
      <c r="D8300">
        <f t="shared" si="387"/>
        <v>0.11930958490566038</v>
      </c>
      <c r="E8300">
        <f t="shared" si="388"/>
        <v>0</v>
      </c>
      <c r="F8300">
        <f t="shared" si="389"/>
        <v>0.42342841509433959</v>
      </c>
    </row>
    <row r="8301" spans="1:6" x14ac:dyDescent="0.25">
      <c r="A8301">
        <v>8292</v>
      </c>
      <c r="B8301">
        <f>'Założenia i wyniki'!$E$6*Znorm.Profile!B8301*((100-(24*'Założenia i wyniki'!$E$9))/100)</f>
        <v>0.1162376603773585</v>
      </c>
      <c r="C8301">
        <f>'Założenia i wyniki'!$E$8*Znorm.Profile!C8301*(1+'Założenia i wyniki'!$E$10/100)^24</f>
        <v>0.55751220000000001</v>
      </c>
      <c r="D8301">
        <f t="shared" si="387"/>
        <v>0.1162376603773585</v>
      </c>
      <c r="E8301">
        <f t="shared" si="388"/>
        <v>0</v>
      </c>
      <c r="F8301">
        <f t="shared" si="389"/>
        <v>0.44127453962264152</v>
      </c>
    </row>
    <row r="8302" spans="1:6" x14ac:dyDescent="0.25">
      <c r="A8302">
        <v>8293</v>
      </c>
      <c r="B8302">
        <f>'Założenia i wyniki'!$E$6*Znorm.Profile!B8302*((100-(24*'Założenia i wyniki'!$E$9))/100)</f>
        <v>0.10734966037735849</v>
      </c>
      <c r="C8302">
        <f>'Założenia i wyniki'!$E$8*Znorm.Profile!C8302*(1+'Założenia i wyniki'!$E$10/100)^24</f>
        <v>0.56129255</v>
      </c>
      <c r="D8302">
        <f t="shared" si="387"/>
        <v>0.10734966037735849</v>
      </c>
      <c r="E8302">
        <f t="shared" si="388"/>
        <v>0</v>
      </c>
      <c r="F8302">
        <f t="shared" si="389"/>
        <v>0.45394288962264151</v>
      </c>
    </row>
    <row r="8303" spans="1:6" x14ac:dyDescent="0.25">
      <c r="A8303">
        <v>8294</v>
      </c>
      <c r="B8303">
        <f>'Założenia i wyniki'!$E$6*Znorm.Profile!B8303*((100-(24*'Założenia i wyniki'!$E$9))/100)</f>
        <v>7.1168792452830171E-2</v>
      </c>
      <c r="C8303">
        <f>'Założenia i wyniki'!$E$8*Znorm.Profile!C8303*(1+'Założenia i wyniki'!$E$10/100)^24</f>
        <v>0.58336460000000001</v>
      </c>
      <c r="D8303">
        <f t="shared" si="387"/>
        <v>7.1168792452830171E-2</v>
      </c>
      <c r="E8303">
        <f t="shared" si="388"/>
        <v>0</v>
      </c>
      <c r="F8303">
        <f t="shared" si="389"/>
        <v>0.51219580754716987</v>
      </c>
    </row>
    <row r="8304" spans="1:6" x14ac:dyDescent="0.25">
      <c r="A8304">
        <v>8295</v>
      </c>
      <c r="B8304">
        <f>'Założenia i wyniki'!$E$6*Znorm.Profile!B8304*((100-(24*'Założenia i wyniki'!$E$9))/100)</f>
        <v>4.2830098113207545E-3</v>
      </c>
      <c r="C8304">
        <f>'Założenia i wyniki'!$E$8*Znorm.Profile!C8304*(1+'Założenia i wyniki'!$E$10/100)^24</f>
        <v>0.59181919999999999</v>
      </c>
      <c r="D8304">
        <f t="shared" si="387"/>
        <v>4.2830098113207545E-3</v>
      </c>
      <c r="E8304">
        <f t="shared" si="388"/>
        <v>0</v>
      </c>
      <c r="F8304">
        <f t="shared" si="389"/>
        <v>0.5875361901886792</v>
      </c>
    </row>
    <row r="8305" spans="1:6" x14ac:dyDescent="0.25">
      <c r="A8305">
        <v>8296</v>
      </c>
      <c r="B8305">
        <f>'Założenia i wyniki'!$E$6*Znorm.Profile!B8305*((100-(24*'Założenia i wyniki'!$E$9))/100)</f>
        <v>0</v>
      </c>
      <c r="C8305">
        <f>'Założenia i wyniki'!$E$8*Znorm.Profile!C8305*(1+'Założenia i wyniki'!$E$10/100)^24</f>
        <v>0.63368095000000002</v>
      </c>
      <c r="D8305">
        <f t="shared" si="387"/>
        <v>0</v>
      </c>
      <c r="E8305">
        <f t="shared" si="388"/>
        <v>0</v>
      </c>
      <c r="F8305">
        <f t="shared" si="389"/>
        <v>0.63368095000000002</v>
      </c>
    </row>
    <row r="8306" spans="1:6" x14ac:dyDescent="0.25">
      <c r="A8306">
        <v>8297</v>
      </c>
      <c r="B8306">
        <f>'Założenia i wyniki'!$E$6*Znorm.Profile!B8306*((100-(24*'Założenia i wyniki'!$E$9))/100)</f>
        <v>0</v>
      </c>
      <c r="C8306">
        <f>'Założenia i wyniki'!$E$8*Znorm.Profile!C8306*(1+'Założenia i wyniki'!$E$10/100)^24</f>
        <v>0.68091695000000008</v>
      </c>
      <c r="D8306">
        <f t="shared" si="387"/>
        <v>0</v>
      </c>
      <c r="E8306">
        <f t="shared" si="388"/>
        <v>0</v>
      </c>
      <c r="F8306">
        <f t="shared" si="389"/>
        <v>0.68091695000000008</v>
      </c>
    </row>
    <row r="8307" spans="1:6" x14ac:dyDescent="0.25">
      <c r="A8307">
        <v>8298</v>
      </c>
      <c r="B8307">
        <f>'Założenia i wyniki'!$E$6*Znorm.Profile!B8307*((100-(24*'Założenia i wyniki'!$E$9))/100)</f>
        <v>0</v>
      </c>
      <c r="C8307">
        <f>'Założenia i wyniki'!$E$8*Znorm.Profile!C8307*(1+'Założenia i wyniki'!$E$10/100)^24</f>
        <v>0.68149585000000001</v>
      </c>
      <c r="D8307">
        <f t="shared" si="387"/>
        <v>0</v>
      </c>
      <c r="E8307">
        <f t="shared" si="388"/>
        <v>0</v>
      </c>
      <c r="F8307">
        <f t="shared" si="389"/>
        <v>0.68149585000000001</v>
      </c>
    </row>
    <row r="8308" spans="1:6" x14ac:dyDescent="0.25">
      <c r="A8308">
        <v>8299</v>
      </c>
      <c r="B8308">
        <f>'Założenia i wyniki'!$E$6*Znorm.Profile!B8308*((100-(24*'Założenia i wyniki'!$E$9))/100)</f>
        <v>0</v>
      </c>
      <c r="C8308">
        <f>'Założenia i wyniki'!$E$8*Znorm.Profile!C8308*(1+'Założenia i wyniki'!$E$10/100)^24</f>
        <v>0.67109454999999996</v>
      </c>
      <c r="D8308">
        <f t="shared" si="387"/>
        <v>0</v>
      </c>
      <c r="E8308">
        <f t="shared" si="388"/>
        <v>0</v>
      </c>
      <c r="F8308">
        <f t="shared" si="389"/>
        <v>0.67109454999999996</v>
      </c>
    </row>
    <row r="8309" spans="1:6" x14ac:dyDescent="0.25">
      <c r="A8309">
        <v>8300</v>
      </c>
      <c r="B8309">
        <f>'Założenia i wyniki'!$E$6*Znorm.Profile!B8309*((100-(24*'Założenia i wyniki'!$E$9))/100)</f>
        <v>0</v>
      </c>
      <c r="C8309">
        <f>'Założenia i wyniki'!$E$8*Znorm.Profile!C8309*(1+'Założenia i wyniki'!$E$10/100)^24</f>
        <v>0.65735319999999997</v>
      </c>
      <c r="D8309">
        <f t="shared" si="387"/>
        <v>0</v>
      </c>
      <c r="E8309">
        <f t="shared" si="388"/>
        <v>0</v>
      </c>
      <c r="F8309">
        <f t="shared" si="389"/>
        <v>0.65735319999999997</v>
      </c>
    </row>
    <row r="8310" spans="1:6" x14ac:dyDescent="0.25">
      <c r="A8310">
        <v>8301</v>
      </c>
      <c r="B8310">
        <f>'Założenia i wyniki'!$E$6*Znorm.Profile!B8310*((100-(24*'Założenia i wyniki'!$E$9))/100)</f>
        <v>0</v>
      </c>
      <c r="C8310">
        <f>'Założenia i wyniki'!$E$8*Znorm.Profile!C8310*(1+'Założenia i wyniki'!$E$10/100)^24</f>
        <v>0.61334489999999997</v>
      </c>
      <c r="D8310">
        <f t="shared" si="387"/>
        <v>0</v>
      </c>
      <c r="E8310">
        <f t="shared" si="388"/>
        <v>0</v>
      </c>
      <c r="F8310">
        <f t="shared" si="389"/>
        <v>0.61334489999999997</v>
      </c>
    </row>
    <row r="8311" spans="1:6" x14ac:dyDescent="0.25">
      <c r="A8311">
        <v>8302</v>
      </c>
      <c r="B8311">
        <f>'Założenia i wyniki'!$E$6*Znorm.Profile!B8311*((100-(24*'Założenia i wyniki'!$E$9))/100)</f>
        <v>0</v>
      </c>
      <c r="C8311">
        <f>'Założenia i wyniki'!$E$8*Znorm.Profile!C8311*(1+'Założenia i wyniki'!$E$10/100)^24</f>
        <v>0.54255600000000004</v>
      </c>
      <c r="D8311">
        <f t="shared" si="387"/>
        <v>0</v>
      </c>
      <c r="E8311">
        <f t="shared" si="388"/>
        <v>0</v>
      </c>
      <c r="F8311">
        <f t="shared" si="389"/>
        <v>0.54255600000000004</v>
      </c>
    </row>
    <row r="8312" spans="1:6" x14ac:dyDescent="0.25">
      <c r="A8312">
        <v>8303</v>
      </c>
      <c r="B8312">
        <f>'Założenia i wyniki'!$E$6*Znorm.Profile!B8312*((100-(24*'Założenia i wyniki'!$E$9))/100)</f>
        <v>0</v>
      </c>
      <c r="C8312">
        <f>'Założenia i wyniki'!$E$8*Znorm.Profile!C8312*(1+'Założenia i wyniki'!$E$10/100)^24</f>
        <v>0.46632845000000001</v>
      </c>
      <c r="D8312">
        <f t="shared" si="387"/>
        <v>0</v>
      </c>
      <c r="E8312">
        <f t="shared" si="388"/>
        <v>0</v>
      </c>
      <c r="F8312">
        <f t="shared" si="389"/>
        <v>0.46632845000000001</v>
      </c>
    </row>
    <row r="8313" spans="1:6" x14ac:dyDescent="0.25">
      <c r="A8313">
        <v>8304</v>
      </c>
      <c r="B8313">
        <f>'Założenia i wyniki'!$E$6*Znorm.Profile!B8313*((100-(24*'Założenia i wyniki'!$E$9))/100)</f>
        <v>0</v>
      </c>
      <c r="C8313">
        <f>'Założenia i wyniki'!$E$8*Znorm.Profile!C8313*(1+'Założenia i wyniki'!$E$10/100)^24</f>
        <v>0.39465824999999999</v>
      </c>
      <c r="D8313">
        <f t="shared" si="387"/>
        <v>0</v>
      </c>
      <c r="E8313">
        <f t="shared" si="388"/>
        <v>0</v>
      </c>
      <c r="F8313">
        <f t="shared" si="389"/>
        <v>0.39465824999999999</v>
      </c>
    </row>
    <row r="8314" spans="1:6" x14ac:dyDescent="0.25">
      <c r="A8314">
        <v>8305</v>
      </c>
      <c r="B8314">
        <f>'Założenia i wyniki'!$E$6*Znorm.Profile!B8314*((100-(24*'Założenia i wyniki'!$E$9))/100)</f>
        <v>0</v>
      </c>
      <c r="C8314">
        <f>'Założenia i wyniki'!$E$8*Znorm.Profile!C8314*(1+'Założenia i wyniki'!$E$10/100)^24</f>
        <v>0.31033379999999999</v>
      </c>
      <c r="D8314">
        <f t="shared" si="387"/>
        <v>0</v>
      </c>
      <c r="E8314">
        <f t="shared" si="388"/>
        <v>0</v>
      </c>
      <c r="F8314">
        <f t="shared" si="389"/>
        <v>0.31033379999999999</v>
      </c>
    </row>
    <row r="8315" spans="1:6" x14ac:dyDescent="0.25">
      <c r="A8315">
        <v>8306</v>
      </c>
      <c r="B8315">
        <f>'Założenia i wyniki'!$E$6*Znorm.Profile!B8315*((100-(24*'Założenia i wyniki'!$E$9))/100)</f>
        <v>0</v>
      </c>
      <c r="C8315">
        <f>'Założenia i wyniki'!$E$8*Znorm.Profile!C8315*(1+'Założenia i wyniki'!$E$10/100)^24</f>
        <v>0.26869150000000003</v>
      </c>
      <c r="D8315">
        <f t="shared" si="387"/>
        <v>0</v>
      </c>
      <c r="E8315">
        <f t="shared" si="388"/>
        <v>0</v>
      </c>
      <c r="F8315">
        <f t="shared" si="389"/>
        <v>0.26869150000000003</v>
      </c>
    </row>
    <row r="8316" spans="1:6" x14ac:dyDescent="0.25">
      <c r="A8316">
        <v>8307</v>
      </c>
      <c r="B8316">
        <f>'Założenia i wyniki'!$E$6*Znorm.Profile!B8316*((100-(24*'Założenia i wyniki'!$E$9))/100)</f>
        <v>0</v>
      </c>
      <c r="C8316">
        <f>'Założenia i wyniki'!$E$8*Znorm.Profile!C8316*(1+'Założenia i wyniki'!$E$10/100)^24</f>
        <v>0.24436825000000004</v>
      </c>
      <c r="D8316">
        <f t="shared" si="387"/>
        <v>0</v>
      </c>
      <c r="E8316">
        <f t="shared" si="388"/>
        <v>0</v>
      </c>
      <c r="F8316">
        <f t="shared" si="389"/>
        <v>0.24436825000000004</v>
      </c>
    </row>
    <row r="8317" spans="1:6" x14ac:dyDescent="0.25">
      <c r="A8317">
        <v>8308</v>
      </c>
      <c r="B8317">
        <f>'Założenia i wyniki'!$E$6*Znorm.Profile!B8317*((100-(24*'Założenia i wyniki'!$E$9))/100)</f>
        <v>0</v>
      </c>
      <c r="C8317">
        <f>'Założenia i wyniki'!$E$8*Znorm.Profile!C8317*(1+'Założenia i wyniki'!$E$10/100)^24</f>
        <v>0.23610755</v>
      </c>
      <c r="D8317">
        <f t="shared" si="387"/>
        <v>0</v>
      </c>
      <c r="E8317">
        <f t="shared" si="388"/>
        <v>0</v>
      </c>
      <c r="F8317">
        <f t="shared" si="389"/>
        <v>0.23610755</v>
      </c>
    </row>
    <row r="8318" spans="1:6" x14ac:dyDescent="0.25">
      <c r="A8318">
        <v>8309</v>
      </c>
      <c r="B8318">
        <f>'Założenia i wyniki'!$E$6*Znorm.Profile!B8318*((100-(24*'Założenia i wyniki'!$E$9))/100)</f>
        <v>0</v>
      </c>
      <c r="C8318">
        <f>'Założenia i wyniki'!$E$8*Znorm.Profile!C8318*(1+'Założenia i wyniki'!$E$10/100)^24</f>
        <v>0.24440500000000001</v>
      </c>
      <c r="D8318">
        <f t="shared" si="387"/>
        <v>0</v>
      </c>
      <c r="E8318">
        <f t="shared" si="388"/>
        <v>0</v>
      </c>
      <c r="F8318">
        <f t="shared" si="389"/>
        <v>0.24440500000000001</v>
      </c>
    </row>
    <row r="8319" spans="1:6" x14ac:dyDescent="0.25">
      <c r="A8319">
        <v>8310</v>
      </c>
      <c r="B8319">
        <f>'Założenia i wyniki'!$E$6*Znorm.Profile!B8319*((100-(24*'Założenia i wyniki'!$E$9))/100)</f>
        <v>0</v>
      </c>
      <c r="C8319">
        <f>'Założenia i wyniki'!$E$8*Znorm.Profile!C8319*(1+'Założenia i wyniki'!$E$10/100)^24</f>
        <v>0.27389669999999999</v>
      </c>
      <c r="D8319">
        <f t="shared" si="387"/>
        <v>0</v>
      </c>
      <c r="E8319">
        <f t="shared" si="388"/>
        <v>0</v>
      </c>
      <c r="F8319">
        <f t="shared" si="389"/>
        <v>0.27389669999999999</v>
      </c>
    </row>
    <row r="8320" spans="1:6" x14ac:dyDescent="0.25">
      <c r="A8320">
        <v>8311</v>
      </c>
      <c r="B8320">
        <f>'Założenia i wyniki'!$E$6*Znorm.Profile!B8320*((100-(24*'Założenia i wyniki'!$E$9))/100)</f>
        <v>0</v>
      </c>
      <c r="C8320">
        <f>'Założenia i wyniki'!$E$8*Znorm.Profile!C8320*(1+'Założenia i wyniki'!$E$10/100)^24</f>
        <v>0.32163459999999994</v>
      </c>
      <c r="D8320">
        <f t="shared" si="387"/>
        <v>0</v>
      </c>
      <c r="E8320">
        <f t="shared" si="388"/>
        <v>0</v>
      </c>
      <c r="F8320">
        <f t="shared" si="389"/>
        <v>0.32163459999999994</v>
      </c>
    </row>
    <row r="8321" spans="1:6" x14ac:dyDescent="0.25">
      <c r="A8321">
        <v>8312</v>
      </c>
      <c r="B8321">
        <f>'Założenia i wyniki'!$E$6*Znorm.Profile!B8321*((100-(24*'Założenia i wyniki'!$E$9))/100)</f>
        <v>0</v>
      </c>
      <c r="C8321">
        <f>'Założenia i wyniki'!$E$8*Znorm.Profile!C8321*(1+'Założenia i wyniki'!$E$10/100)^24</f>
        <v>0.38044264999999999</v>
      </c>
      <c r="D8321">
        <f t="shared" si="387"/>
        <v>0</v>
      </c>
      <c r="E8321">
        <f t="shared" si="388"/>
        <v>0</v>
      </c>
      <c r="F8321">
        <f t="shared" si="389"/>
        <v>0.38044264999999999</v>
      </c>
    </row>
    <row r="8322" spans="1:6" x14ac:dyDescent="0.25">
      <c r="A8322">
        <v>8313</v>
      </c>
      <c r="B8322">
        <f>'Założenia i wyniki'!$E$6*Znorm.Profile!B8322*((100-(24*'Założenia i wyniki'!$E$9))/100)</f>
        <v>2.6232558490566039E-2</v>
      </c>
      <c r="C8322">
        <f>'Założenia i wyniki'!$E$8*Znorm.Profile!C8322*(1+'Założenia i wyniki'!$E$10/100)^24</f>
        <v>0.46205354999999998</v>
      </c>
      <c r="D8322">
        <f t="shared" si="387"/>
        <v>2.6232558490566039E-2</v>
      </c>
      <c r="E8322">
        <f t="shared" si="388"/>
        <v>0</v>
      </c>
      <c r="F8322">
        <f t="shared" si="389"/>
        <v>0.43582099150943393</v>
      </c>
    </row>
    <row r="8323" spans="1:6" x14ac:dyDescent="0.25">
      <c r="A8323">
        <v>8314</v>
      </c>
      <c r="B8323">
        <f>'Założenia i wyniki'!$E$6*Znorm.Profile!B8323*((100-(24*'Założenia i wyniki'!$E$9))/100)</f>
        <v>0.11980505660377357</v>
      </c>
      <c r="C8323">
        <f>'Założenia i wyniki'!$E$8*Znorm.Profile!C8323*(1+'Założenia i wyniki'!$E$10/100)^24</f>
        <v>0.51092300000000002</v>
      </c>
      <c r="D8323">
        <f t="shared" si="387"/>
        <v>0.11980505660377357</v>
      </c>
      <c r="E8323">
        <f t="shared" si="388"/>
        <v>0</v>
      </c>
      <c r="F8323">
        <f t="shared" si="389"/>
        <v>0.39111794339622646</v>
      </c>
    </row>
    <row r="8324" spans="1:6" x14ac:dyDescent="0.25">
      <c r="A8324">
        <v>8315</v>
      </c>
      <c r="B8324">
        <f>'Założenia i wyniki'!$E$6*Znorm.Profile!B8324*((100-(24*'Założenia i wyniki'!$E$9))/100)</f>
        <v>0.14850430188679245</v>
      </c>
      <c r="C8324">
        <f>'Założenia i wyniki'!$E$8*Znorm.Profile!C8324*(1+'Założenia i wyniki'!$E$10/100)^24</f>
        <v>0.54936980000000002</v>
      </c>
      <c r="D8324">
        <f t="shared" si="387"/>
        <v>0.14850430188679245</v>
      </c>
      <c r="E8324">
        <f t="shared" si="388"/>
        <v>0</v>
      </c>
      <c r="F8324">
        <f t="shared" si="389"/>
        <v>0.4008654981132076</v>
      </c>
    </row>
    <row r="8325" spans="1:6" x14ac:dyDescent="0.25">
      <c r="A8325">
        <v>8316</v>
      </c>
      <c r="B8325">
        <f>'Założenia i wyniki'!$E$6*Znorm.Profile!B8325*((100-(24*'Założenia i wyniki'!$E$9))/100)</f>
        <v>0.1561269433962264</v>
      </c>
      <c r="C8325">
        <f>'Założenia i wyniki'!$E$8*Znorm.Profile!C8325*(1+'Założenia i wyniki'!$E$10/100)^24</f>
        <v>0.56063174999999998</v>
      </c>
      <c r="D8325">
        <f t="shared" si="387"/>
        <v>0.1561269433962264</v>
      </c>
      <c r="E8325">
        <f t="shared" si="388"/>
        <v>0</v>
      </c>
      <c r="F8325">
        <f t="shared" si="389"/>
        <v>0.40450480660377358</v>
      </c>
    </row>
    <row r="8326" spans="1:6" x14ac:dyDescent="0.25">
      <c r="A8326">
        <v>8317</v>
      </c>
      <c r="B8326">
        <f>'Założenia i wyniki'!$E$6*Znorm.Profile!B8326*((100-(24*'Założenia i wyniki'!$E$9))/100)</f>
        <v>0.13266445283018868</v>
      </c>
      <c r="C8326">
        <f>'Założenia i wyniki'!$E$8*Znorm.Profile!C8326*(1+'Założenia i wyniki'!$E$10/100)^24</f>
        <v>0.54238520000000001</v>
      </c>
      <c r="D8326">
        <f t="shared" si="387"/>
        <v>0.13266445283018868</v>
      </c>
      <c r="E8326">
        <f t="shared" si="388"/>
        <v>0</v>
      </c>
      <c r="F8326">
        <f t="shared" si="389"/>
        <v>0.40972074716981133</v>
      </c>
    </row>
    <row r="8327" spans="1:6" x14ac:dyDescent="0.25">
      <c r="A8327">
        <v>8318</v>
      </c>
      <c r="B8327">
        <f>'Założenia i wyniki'!$E$6*Znorm.Profile!B8327*((100-(24*'Założenia i wyniki'!$E$9))/100)</f>
        <v>8.0335018867924504E-2</v>
      </c>
      <c r="C8327">
        <f>'Założenia i wyniki'!$E$8*Znorm.Profile!C8327*(1+'Założenia i wyniki'!$E$10/100)^24</f>
        <v>0.54506445000000003</v>
      </c>
      <c r="D8327">
        <f t="shared" si="387"/>
        <v>8.0335018867924504E-2</v>
      </c>
      <c r="E8327">
        <f t="shared" si="388"/>
        <v>0</v>
      </c>
      <c r="F8327">
        <f t="shared" si="389"/>
        <v>0.46472943113207554</v>
      </c>
    </row>
    <row r="8328" spans="1:6" x14ac:dyDescent="0.25">
      <c r="A8328">
        <v>8319</v>
      </c>
      <c r="B8328">
        <f>'Założenia i wyniki'!$E$6*Znorm.Profile!B8328*((100-(24*'Założenia i wyniki'!$E$9))/100)</f>
        <v>1.0663313207547169E-2</v>
      </c>
      <c r="C8328">
        <f>'Założenia i wyniki'!$E$8*Znorm.Profile!C8328*(1+'Założenia i wyniki'!$E$10/100)^24</f>
        <v>0.53206369999999992</v>
      </c>
      <c r="D8328">
        <f t="shared" si="387"/>
        <v>1.0663313207547169E-2</v>
      </c>
      <c r="E8328">
        <f t="shared" si="388"/>
        <v>0</v>
      </c>
      <c r="F8328">
        <f t="shared" si="389"/>
        <v>0.52140038679245271</v>
      </c>
    </row>
    <row r="8329" spans="1:6" x14ac:dyDescent="0.25">
      <c r="A8329">
        <v>8320</v>
      </c>
      <c r="B8329">
        <f>'Założenia i wyniki'!$E$6*Znorm.Profile!B8329*((100-(24*'Założenia i wyniki'!$E$9))/100)</f>
        <v>0</v>
      </c>
      <c r="C8329">
        <f>'Założenia i wyniki'!$E$8*Znorm.Profile!C8329*(1+'Założenia i wyniki'!$E$10/100)^24</f>
        <v>0.56046235</v>
      </c>
      <c r="D8329">
        <f t="shared" si="387"/>
        <v>0</v>
      </c>
      <c r="E8329">
        <f t="shared" si="388"/>
        <v>0</v>
      </c>
      <c r="F8329">
        <f t="shared" si="389"/>
        <v>0.56046235</v>
      </c>
    </row>
    <row r="8330" spans="1:6" x14ac:dyDescent="0.25">
      <c r="A8330">
        <v>8321</v>
      </c>
      <c r="B8330">
        <f>'Założenia i wyniki'!$E$6*Znorm.Profile!B8330*((100-(24*'Założenia i wyniki'!$E$9))/100)</f>
        <v>0</v>
      </c>
      <c r="C8330">
        <f>'Założenia i wyniki'!$E$8*Znorm.Profile!C8330*(1+'Założenia i wyniki'!$E$10/100)^24</f>
        <v>0.59293954999999987</v>
      </c>
      <c r="D8330">
        <f t="shared" si="387"/>
        <v>0</v>
      </c>
      <c r="E8330">
        <f t="shared" si="388"/>
        <v>0</v>
      </c>
      <c r="F8330">
        <f t="shared" si="389"/>
        <v>0.59293954999999987</v>
      </c>
    </row>
    <row r="8331" spans="1:6" x14ac:dyDescent="0.25">
      <c r="A8331">
        <v>8322</v>
      </c>
      <c r="B8331">
        <f>'Założenia i wyniki'!$E$6*Znorm.Profile!B8331*((100-(24*'Założenia i wyniki'!$E$9))/100)</f>
        <v>0</v>
      </c>
      <c r="C8331">
        <f>'Założenia i wyniki'!$E$8*Znorm.Profile!C8331*(1+'Założenia i wyniki'!$E$10/100)^24</f>
        <v>0.61519255000000006</v>
      </c>
      <c r="D8331">
        <f t="shared" ref="D8331:D8394" si="390">IF(B8331&lt;=C8331,B8331,C8331)</f>
        <v>0</v>
      </c>
      <c r="E8331">
        <f t="shared" ref="E8331:E8394" si="391">IF(B8331&gt;C8331,B8331-C8331,0)</f>
        <v>0</v>
      </c>
      <c r="F8331">
        <f t="shared" ref="F8331:F8394" si="392">IF(B8331&lt;C8331,C8331-B8331,0)</f>
        <v>0.61519255000000006</v>
      </c>
    </row>
    <row r="8332" spans="1:6" x14ac:dyDescent="0.25">
      <c r="A8332">
        <v>8323</v>
      </c>
      <c r="B8332">
        <f>'Założenia i wyniki'!$E$6*Znorm.Profile!B8332*((100-(24*'Założenia i wyniki'!$E$9))/100)</f>
        <v>0</v>
      </c>
      <c r="C8332">
        <f>'Założenia i wyniki'!$E$8*Znorm.Profile!C8332*(1+'Założenia i wyniki'!$E$10/100)^24</f>
        <v>0.62042364999999999</v>
      </c>
      <c r="D8332">
        <f t="shared" si="390"/>
        <v>0</v>
      </c>
      <c r="E8332">
        <f t="shared" si="391"/>
        <v>0</v>
      </c>
      <c r="F8332">
        <f t="shared" si="392"/>
        <v>0.62042364999999999</v>
      </c>
    </row>
    <row r="8333" spans="1:6" x14ac:dyDescent="0.25">
      <c r="A8333">
        <v>8324</v>
      </c>
      <c r="B8333">
        <f>'Założenia i wyniki'!$E$6*Znorm.Profile!B8333*((100-(24*'Założenia i wyniki'!$E$9))/100)</f>
        <v>0</v>
      </c>
      <c r="C8333">
        <f>'Założenia i wyniki'!$E$8*Znorm.Profile!C8333*(1+'Założenia i wyniki'!$E$10/100)^24</f>
        <v>0.62219395</v>
      </c>
      <c r="D8333">
        <f t="shared" si="390"/>
        <v>0</v>
      </c>
      <c r="E8333">
        <f t="shared" si="391"/>
        <v>0</v>
      </c>
      <c r="F8333">
        <f t="shared" si="392"/>
        <v>0.62219395</v>
      </c>
    </row>
    <row r="8334" spans="1:6" x14ac:dyDescent="0.25">
      <c r="A8334">
        <v>8325</v>
      </c>
      <c r="B8334">
        <f>'Założenia i wyniki'!$E$6*Znorm.Profile!B8334*((100-(24*'Założenia i wyniki'!$E$9))/100)</f>
        <v>0</v>
      </c>
      <c r="C8334">
        <f>'Założenia i wyniki'!$E$8*Znorm.Profile!C8334*(1+'Założenia i wyniki'!$E$10/100)^24</f>
        <v>0.59912265000000009</v>
      </c>
      <c r="D8334">
        <f t="shared" si="390"/>
        <v>0</v>
      </c>
      <c r="E8334">
        <f t="shared" si="391"/>
        <v>0</v>
      </c>
      <c r="F8334">
        <f t="shared" si="392"/>
        <v>0.59912265000000009</v>
      </c>
    </row>
    <row r="8335" spans="1:6" x14ac:dyDescent="0.25">
      <c r="A8335">
        <v>8326</v>
      </c>
      <c r="B8335">
        <f>'Założenia i wyniki'!$E$6*Znorm.Profile!B8335*((100-(24*'Założenia i wyniki'!$E$9))/100)</f>
        <v>0</v>
      </c>
      <c r="C8335">
        <f>'Założenia i wyniki'!$E$8*Znorm.Profile!C8335*(1+'Założenia i wyniki'!$E$10/100)^24</f>
        <v>0.53789714999999994</v>
      </c>
      <c r="D8335">
        <f t="shared" si="390"/>
        <v>0</v>
      </c>
      <c r="E8335">
        <f t="shared" si="391"/>
        <v>0</v>
      </c>
      <c r="F8335">
        <f t="shared" si="392"/>
        <v>0.53789714999999994</v>
      </c>
    </row>
    <row r="8336" spans="1:6" x14ac:dyDescent="0.25">
      <c r="A8336">
        <v>8327</v>
      </c>
      <c r="B8336">
        <f>'Założenia i wyniki'!$E$6*Znorm.Profile!B8336*((100-(24*'Założenia i wyniki'!$E$9))/100)</f>
        <v>0</v>
      </c>
      <c r="C8336">
        <f>'Założenia i wyniki'!$E$8*Znorm.Profile!C8336*(1+'Założenia i wyniki'!$E$10/100)^24</f>
        <v>0.44251305000000007</v>
      </c>
      <c r="D8336">
        <f t="shared" si="390"/>
        <v>0</v>
      </c>
      <c r="E8336">
        <f t="shared" si="391"/>
        <v>0</v>
      </c>
      <c r="F8336">
        <f t="shared" si="392"/>
        <v>0.44251305000000007</v>
      </c>
    </row>
    <row r="8337" spans="1:6" x14ac:dyDescent="0.25">
      <c r="A8337">
        <v>8328</v>
      </c>
      <c r="B8337">
        <f>'Założenia i wyniki'!$E$6*Znorm.Profile!B8337*((100-(24*'Założenia i wyniki'!$E$9))/100)</f>
        <v>0</v>
      </c>
      <c r="C8337">
        <f>'Założenia i wyniki'!$E$8*Znorm.Profile!C8337*(1+'Założenia i wyniki'!$E$10/100)^24</f>
        <v>0.35756315</v>
      </c>
      <c r="D8337">
        <f t="shared" si="390"/>
        <v>0</v>
      </c>
      <c r="E8337">
        <f t="shared" si="391"/>
        <v>0</v>
      </c>
      <c r="F8337">
        <f t="shared" si="392"/>
        <v>0.35756315</v>
      </c>
    </row>
    <row r="8338" spans="1:6" x14ac:dyDescent="0.25">
      <c r="A8338">
        <v>8329</v>
      </c>
      <c r="B8338">
        <f>'Założenia i wyniki'!$E$6*Znorm.Profile!B8338*((100-(24*'Założenia i wyniki'!$E$9))/100)</f>
        <v>0</v>
      </c>
      <c r="C8338">
        <f>'Założenia i wyniki'!$E$8*Znorm.Profile!C8338*(1+'Założenia i wyniki'!$E$10/100)^24</f>
        <v>0.28202369999999999</v>
      </c>
      <c r="D8338">
        <f t="shared" si="390"/>
        <v>0</v>
      </c>
      <c r="E8338">
        <f t="shared" si="391"/>
        <v>0</v>
      </c>
      <c r="F8338">
        <f t="shared" si="392"/>
        <v>0.28202369999999999</v>
      </c>
    </row>
    <row r="8339" spans="1:6" x14ac:dyDescent="0.25">
      <c r="A8339">
        <v>8330</v>
      </c>
      <c r="B8339">
        <f>'Założenia i wyniki'!$E$6*Znorm.Profile!B8339*((100-(24*'Założenia i wyniki'!$E$9))/100)</f>
        <v>0</v>
      </c>
      <c r="C8339">
        <f>'Założenia i wyniki'!$E$8*Znorm.Profile!C8339*(1+'Założenia i wyniki'!$E$10/100)^24</f>
        <v>0.24236345000000001</v>
      </c>
      <c r="D8339">
        <f t="shared" si="390"/>
        <v>0</v>
      </c>
      <c r="E8339">
        <f t="shared" si="391"/>
        <v>0</v>
      </c>
      <c r="F8339">
        <f t="shared" si="392"/>
        <v>0.24236345000000001</v>
      </c>
    </row>
    <row r="8340" spans="1:6" x14ac:dyDescent="0.25">
      <c r="A8340">
        <v>8331</v>
      </c>
      <c r="B8340">
        <f>'Założenia i wyniki'!$E$6*Znorm.Profile!B8340*((100-(24*'Założenia i wyniki'!$E$9))/100)</f>
        <v>0</v>
      </c>
      <c r="C8340">
        <f>'Założenia i wyniki'!$E$8*Znorm.Profile!C8340*(1+'Założenia i wyniki'!$E$10/100)^24</f>
        <v>0.22999724999999999</v>
      </c>
      <c r="D8340">
        <f t="shared" si="390"/>
        <v>0</v>
      </c>
      <c r="E8340">
        <f t="shared" si="391"/>
        <v>0</v>
      </c>
      <c r="F8340">
        <f t="shared" si="392"/>
        <v>0.22999724999999999</v>
      </c>
    </row>
    <row r="8341" spans="1:6" x14ac:dyDescent="0.25">
      <c r="A8341">
        <v>8332</v>
      </c>
      <c r="B8341">
        <f>'Założenia i wyniki'!$E$6*Znorm.Profile!B8341*((100-(24*'Założenia i wyniki'!$E$9))/100)</f>
        <v>0</v>
      </c>
      <c r="C8341">
        <f>'Założenia i wyniki'!$E$8*Znorm.Profile!C8341*(1+'Założenia i wyniki'!$E$10/100)^24</f>
        <v>0.23227714999999999</v>
      </c>
      <c r="D8341">
        <f t="shared" si="390"/>
        <v>0</v>
      </c>
      <c r="E8341">
        <f t="shared" si="391"/>
        <v>0</v>
      </c>
      <c r="F8341">
        <f t="shared" si="392"/>
        <v>0.23227714999999999</v>
      </c>
    </row>
    <row r="8342" spans="1:6" x14ac:dyDescent="0.25">
      <c r="A8342">
        <v>8333</v>
      </c>
      <c r="B8342">
        <f>'Założenia i wyniki'!$E$6*Znorm.Profile!B8342*((100-(24*'Założenia i wyniki'!$E$9))/100)</f>
        <v>0</v>
      </c>
      <c r="C8342">
        <f>'Założenia i wyniki'!$E$8*Znorm.Profile!C8342*(1+'Założenia i wyniki'!$E$10/100)^24</f>
        <v>0.2606947</v>
      </c>
      <c r="D8342">
        <f t="shared" si="390"/>
        <v>0</v>
      </c>
      <c r="E8342">
        <f t="shared" si="391"/>
        <v>0</v>
      </c>
      <c r="F8342">
        <f t="shared" si="392"/>
        <v>0.2606947</v>
      </c>
    </row>
    <row r="8343" spans="1:6" x14ac:dyDescent="0.25">
      <c r="A8343">
        <v>8334</v>
      </c>
      <c r="B8343">
        <f>'Założenia i wyniki'!$E$6*Znorm.Profile!B8343*((100-(24*'Założenia i wyniki'!$E$9))/100)</f>
        <v>0</v>
      </c>
      <c r="C8343">
        <f>'Założenia i wyniki'!$E$8*Znorm.Profile!C8343*(1+'Założenia i wyniki'!$E$10/100)^24</f>
        <v>0.3168088</v>
      </c>
      <c r="D8343">
        <f t="shared" si="390"/>
        <v>0</v>
      </c>
      <c r="E8343">
        <f t="shared" si="391"/>
        <v>0</v>
      </c>
      <c r="F8343">
        <f t="shared" si="392"/>
        <v>0.3168088</v>
      </c>
    </row>
    <row r="8344" spans="1:6" x14ac:dyDescent="0.25">
      <c r="A8344">
        <v>8335</v>
      </c>
      <c r="B8344">
        <f>'Założenia i wyniki'!$E$6*Znorm.Profile!B8344*((100-(24*'Założenia i wyniki'!$E$9))/100)</f>
        <v>0</v>
      </c>
      <c r="C8344">
        <f>'Założenia i wyniki'!$E$8*Znorm.Profile!C8344*(1+'Założenia i wyniki'!$E$10/100)^24</f>
        <v>0.42046479999999997</v>
      </c>
      <c r="D8344">
        <f t="shared" si="390"/>
        <v>0</v>
      </c>
      <c r="E8344">
        <f t="shared" si="391"/>
        <v>0</v>
      </c>
      <c r="F8344">
        <f t="shared" si="392"/>
        <v>0.42046479999999997</v>
      </c>
    </row>
    <row r="8345" spans="1:6" x14ac:dyDescent="0.25">
      <c r="A8345">
        <v>8336</v>
      </c>
      <c r="B8345">
        <f>'Założenia i wyniki'!$E$6*Znorm.Profile!B8345*((100-(24*'Założenia i wyniki'!$E$9))/100)</f>
        <v>0</v>
      </c>
      <c r="C8345">
        <f>'Założenia i wyniki'!$E$8*Znorm.Profile!C8345*(1+'Założenia i wyniki'!$E$10/100)^24</f>
        <v>0.50464960000000003</v>
      </c>
      <c r="D8345">
        <f t="shared" si="390"/>
        <v>0</v>
      </c>
      <c r="E8345">
        <f t="shared" si="391"/>
        <v>0</v>
      </c>
      <c r="F8345">
        <f t="shared" si="392"/>
        <v>0.50464960000000003</v>
      </c>
    </row>
    <row r="8346" spans="1:6" x14ac:dyDescent="0.25">
      <c r="A8346">
        <v>8337</v>
      </c>
      <c r="B8346">
        <f>'Założenia i wyniki'!$E$6*Znorm.Profile!B8346*((100-(24*'Założenia i wyniki'!$E$9))/100)</f>
        <v>4.3767683018867921E-3</v>
      </c>
      <c r="C8346">
        <f>'Założenia i wyniki'!$E$8*Znorm.Profile!C8346*(1+'Założenia i wyniki'!$E$10/100)^24</f>
        <v>0.52734569999999992</v>
      </c>
      <c r="D8346">
        <f t="shared" si="390"/>
        <v>4.3767683018867921E-3</v>
      </c>
      <c r="E8346">
        <f t="shared" si="391"/>
        <v>0</v>
      </c>
      <c r="F8346">
        <f t="shared" si="392"/>
        <v>0.52296893169811309</v>
      </c>
    </row>
    <row r="8347" spans="1:6" x14ac:dyDescent="0.25">
      <c r="A8347">
        <v>8338</v>
      </c>
      <c r="B8347">
        <f>'Założenia i wyniki'!$E$6*Znorm.Profile!B8347*((100-(24*'Założenia i wyniki'!$E$9))/100)</f>
        <v>7.3110279245283016E-2</v>
      </c>
      <c r="C8347">
        <f>'Założenia i wyniki'!$E$8*Znorm.Profile!C8347*(1+'Założenia i wyniki'!$E$10/100)^24</f>
        <v>0.50822345000000002</v>
      </c>
      <c r="D8347">
        <f t="shared" si="390"/>
        <v>7.3110279245283016E-2</v>
      </c>
      <c r="E8347">
        <f t="shared" si="391"/>
        <v>0</v>
      </c>
      <c r="F8347">
        <f t="shared" si="392"/>
        <v>0.435113170754717</v>
      </c>
    </row>
    <row r="8348" spans="1:6" x14ac:dyDescent="0.25">
      <c r="A8348">
        <v>8339</v>
      </c>
      <c r="B8348">
        <f>'Założenia i wyniki'!$E$6*Znorm.Profile!B8348*((100-(24*'Założenia i wyniki'!$E$9))/100)</f>
        <v>0.10827199999999999</v>
      </c>
      <c r="C8348">
        <f>'Założenia i wyniki'!$E$8*Znorm.Profile!C8348*(1+'Założenia i wyniki'!$E$10/100)^24</f>
        <v>0.50810060000000012</v>
      </c>
      <c r="D8348">
        <f t="shared" si="390"/>
        <v>0.10827199999999999</v>
      </c>
      <c r="E8348">
        <f t="shared" si="391"/>
        <v>0</v>
      </c>
      <c r="F8348">
        <f t="shared" si="392"/>
        <v>0.39982860000000014</v>
      </c>
    </row>
    <row r="8349" spans="1:6" x14ac:dyDescent="0.25">
      <c r="A8349">
        <v>8340</v>
      </c>
      <c r="B8349">
        <f>'Założenia i wyniki'!$E$6*Znorm.Profile!B8349*((100-(24*'Założenia i wyniki'!$E$9))/100)</f>
        <v>0.13059871698113207</v>
      </c>
      <c r="C8349">
        <f>'Założenia i wyniki'!$E$8*Znorm.Profile!C8349*(1+'Założenia i wyniki'!$E$10/100)^24</f>
        <v>0.50503494999999998</v>
      </c>
      <c r="D8349">
        <f t="shared" si="390"/>
        <v>0.13059871698113207</v>
      </c>
      <c r="E8349">
        <f t="shared" si="391"/>
        <v>0</v>
      </c>
      <c r="F8349">
        <f t="shared" si="392"/>
        <v>0.37443623301886791</v>
      </c>
    </row>
    <row r="8350" spans="1:6" x14ac:dyDescent="0.25">
      <c r="A8350">
        <v>8341</v>
      </c>
      <c r="B8350">
        <f>'Założenia i wyniki'!$E$6*Znorm.Profile!B8350*((100-(24*'Założenia i wyniki'!$E$9))/100)</f>
        <v>0.113524</v>
      </c>
      <c r="C8350">
        <f>'Założenia i wyniki'!$E$8*Znorm.Profile!C8350*(1+'Założenia i wyniki'!$E$10/100)^24</f>
        <v>0.49435155000000003</v>
      </c>
      <c r="D8350">
        <f t="shared" si="390"/>
        <v>0.113524</v>
      </c>
      <c r="E8350">
        <f t="shared" si="391"/>
        <v>0</v>
      </c>
      <c r="F8350">
        <f t="shared" si="392"/>
        <v>0.38082755000000001</v>
      </c>
    </row>
    <row r="8351" spans="1:6" x14ac:dyDescent="0.25">
      <c r="A8351">
        <v>8342</v>
      </c>
      <c r="B8351">
        <f>'Założenia i wyniki'!$E$6*Znorm.Profile!B8351*((100-(24*'Założenia i wyniki'!$E$9))/100)</f>
        <v>7.5857479245283022E-2</v>
      </c>
      <c r="C8351">
        <f>'Założenia i wyniki'!$E$8*Znorm.Profile!C8351*(1+'Założenia i wyniki'!$E$10/100)^24</f>
        <v>0.5075147000000001</v>
      </c>
      <c r="D8351">
        <f t="shared" si="390"/>
        <v>7.5857479245283022E-2</v>
      </c>
      <c r="E8351">
        <f t="shared" si="391"/>
        <v>0</v>
      </c>
      <c r="F8351">
        <f t="shared" si="392"/>
        <v>0.43165722075471707</v>
      </c>
    </row>
    <row r="8352" spans="1:6" x14ac:dyDescent="0.25">
      <c r="A8352">
        <v>8343</v>
      </c>
      <c r="B8352">
        <f>'Założenia i wyniki'!$E$6*Znorm.Profile!B8352*((100-(24*'Założenia i wyniki'!$E$9))/100)</f>
        <v>6.88644679245283E-3</v>
      </c>
      <c r="C8352">
        <f>'Założenia i wyniki'!$E$8*Znorm.Profile!C8352*(1+'Założenia i wyniki'!$E$10/100)^24</f>
        <v>0.52239075000000001</v>
      </c>
      <c r="D8352">
        <f t="shared" si="390"/>
        <v>6.88644679245283E-3</v>
      </c>
      <c r="E8352">
        <f t="shared" si="391"/>
        <v>0</v>
      </c>
      <c r="F8352">
        <f t="shared" si="392"/>
        <v>0.51550430320754714</v>
      </c>
    </row>
    <row r="8353" spans="1:6" x14ac:dyDescent="0.25">
      <c r="A8353">
        <v>8344</v>
      </c>
      <c r="B8353">
        <f>'Założenia i wyniki'!$E$6*Znorm.Profile!B8353*((100-(24*'Założenia i wyniki'!$E$9))/100)</f>
        <v>0</v>
      </c>
      <c r="C8353">
        <f>'Założenia i wyniki'!$E$8*Znorm.Profile!C8353*(1+'Założenia i wyniki'!$E$10/100)^24</f>
        <v>0.57661625000000005</v>
      </c>
      <c r="D8353">
        <f t="shared" si="390"/>
        <v>0</v>
      </c>
      <c r="E8353">
        <f t="shared" si="391"/>
        <v>0</v>
      </c>
      <c r="F8353">
        <f t="shared" si="392"/>
        <v>0.57661625000000005</v>
      </c>
    </row>
    <row r="8354" spans="1:6" x14ac:dyDescent="0.25">
      <c r="A8354">
        <v>8345</v>
      </c>
      <c r="B8354">
        <f>'Założenia i wyniki'!$E$6*Znorm.Profile!B8354*((100-(24*'Założenia i wyniki'!$E$9))/100)</f>
        <v>0</v>
      </c>
      <c r="C8354">
        <f>'Założenia i wyniki'!$E$8*Znorm.Profile!C8354*(1+'Założenia i wyniki'!$E$10/100)^24</f>
        <v>0.65756355</v>
      </c>
      <c r="D8354">
        <f t="shared" si="390"/>
        <v>0</v>
      </c>
      <c r="E8354">
        <f t="shared" si="391"/>
        <v>0</v>
      </c>
      <c r="F8354">
        <f t="shared" si="392"/>
        <v>0.65756355</v>
      </c>
    </row>
    <row r="8355" spans="1:6" x14ac:dyDescent="0.25">
      <c r="A8355">
        <v>8346</v>
      </c>
      <c r="B8355">
        <f>'Założenia i wyniki'!$E$6*Znorm.Profile!B8355*((100-(24*'Założenia i wyniki'!$E$9))/100)</f>
        <v>0</v>
      </c>
      <c r="C8355">
        <f>'Założenia i wyniki'!$E$8*Znorm.Profile!C8355*(1+'Założenia i wyniki'!$E$10/100)^24</f>
        <v>0.68257805000000005</v>
      </c>
      <c r="D8355">
        <f t="shared" si="390"/>
        <v>0</v>
      </c>
      <c r="E8355">
        <f t="shared" si="391"/>
        <v>0</v>
      </c>
      <c r="F8355">
        <f t="shared" si="392"/>
        <v>0.68257805000000005</v>
      </c>
    </row>
    <row r="8356" spans="1:6" x14ac:dyDescent="0.25">
      <c r="A8356">
        <v>8347</v>
      </c>
      <c r="B8356">
        <f>'Założenia i wyniki'!$E$6*Znorm.Profile!B8356*((100-(24*'Założenia i wyniki'!$E$9))/100)</f>
        <v>0</v>
      </c>
      <c r="C8356">
        <f>'Założenia i wyniki'!$E$8*Znorm.Profile!C8356*(1+'Założenia i wyniki'!$E$10/100)^24</f>
        <v>0.69646010000000003</v>
      </c>
      <c r="D8356">
        <f t="shared" si="390"/>
        <v>0</v>
      </c>
      <c r="E8356">
        <f t="shared" si="391"/>
        <v>0</v>
      </c>
      <c r="F8356">
        <f t="shared" si="392"/>
        <v>0.69646010000000003</v>
      </c>
    </row>
    <row r="8357" spans="1:6" x14ac:dyDescent="0.25">
      <c r="A8357">
        <v>8348</v>
      </c>
      <c r="B8357">
        <f>'Założenia i wyniki'!$E$6*Znorm.Profile!B8357*((100-(24*'Założenia i wyniki'!$E$9))/100)</f>
        <v>0</v>
      </c>
      <c r="C8357">
        <f>'Założenia i wyniki'!$E$8*Znorm.Profile!C8357*(1+'Założenia i wyniki'!$E$10/100)^24</f>
        <v>0.68516314999999994</v>
      </c>
      <c r="D8357">
        <f t="shared" si="390"/>
        <v>0</v>
      </c>
      <c r="E8357">
        <f t="shared" si="391"/>
        <v>0</v>
      </c>
      <c r="F8357">
        <f t="shared" si="392"/>
        <v>0.68516314999999994</v>
      </c>
    </row>
    <row r="8358" spans="1:6" x14ac:dyDescent="0.25">
      <c r="A8358">
        <v>8349</v>
      </c>
      <c r="B8358">
        <f>'Założenia i wyniki'!$E$6*Znorm.Profile!B8358*((100-(24*'Założenia i wyniki'!$E$9))/100)</f>
        <v>0</v>
      </c>
      <c r="C8358">
        <f>'Założenia i wyniki'!$E$8*Znorm.Profile!C8358*(1+'Założenia i wyniki'!$E$10/100)^24</f>
        <v>0.64224440000000005</v>
      </c>
      <c r="D8358">
        <f t="shared" si="390"/>
        <v>0</v>
      </c>
      <c r="E8358">
        <f t="shared" si="391"/>
        <v>0</v>
      </c>
      <c r="F8358">
        <f t="shared" si="392"/>
        <v>0.64224440000000005</v>
      </c>
    </row>
    <row r="8359" spans="1:6" x14ac:dyDescent="0.25">
      <c r="A8359">
        <v>8350</v>
      </c>
      <c r="B8359">
        <f>'Założenia i wyniki'!$E$6*Znorm.Profile!B8359*((100-(24*'Założenia i wyniki'!$E$9))/100)</f>
        <v>0</v>
      </c>
      <c r="C8359">
        <f>'Założenia i wyniki'!$E$8*Znorm.Profile!C8359*(1+'Założenia i wyniki'!$E$10/100)^24</f>
        <v>0.56297569999999997</v>
      </c>
      <c r="D8359">
        <f t="shared" si="390"/>
        <v>0</v>
      </c>
      <c r="E8359">
        <f t="shared" si="391"/>
        <v>0</v>
      </c>
      <c r="F8359">
        <f t="shared" si="392"/>
        <v>0.56297569999999997</v>
      </c>
    </row>
    <row r="8360" spans="1:6" x14ac:dyDescent="0.25">
      <c r="A8360">
        <v>8351</v>
      </c>
      <c r="B8360">
        <f>'Założenia i wyniki'!$E$6*Znorm.Profile!B8360*((100-(24*'Założenia i wyniki'!$E$9))/100)</f>
        <v>0</v>
      </c>
      <c r="C8360">
        <f>'Założenia i wyniki'!$E$8*Znorm.Profile!C8360*(1+'Założenia i wyniki'!$E$10/100)^24</f>
        <v>0.47082069999999998</v>
      </c>
      <c r="D8360">
        <f t="shared" si="390"/>
        <v>0</v>
      </c>
      <c r="E8360">
        <f t="shared" si="391"/>
        <v>0</v>
      </c>
      <c r="F8360">
        <f t="shared" si="392"/>
        <v>0.47082069999999998</v>
      </c>
    </row>
    <row r="8361" spans="1:6" x14ac:dyDescent="0.25">
      <c r="A8361">
        <v>8352</v>
      </c>
      <c r="B8361">
        <f>'Założenia i wyniki'!$E$6*Znorm.Profile!B8361*((100-(24*'Założenia i wyniki'!$E$9))/100)</f>
        <v>0</v>
      </c>
      <c r="C8361">
        <f>'Założenia i wyniki'!$E$8*Znorm.Profile!C8361*(1+'Założenia i wyniki'!$E$10/100)^24</f>
        <v>0.3643535</v>
      </c>
      <c r="D8361">
        <f t="shared" si="390"/>
        <v>0</v>
      </c>
      <c r="E8361">
        <f t="shared" si="391"/>
        <v>0</v>
      </c>
      <c r="F8361">
        <f t="shared" si="392"/>
        <v>0.3643535</v>
      </c>
    </row>
    <row r="8362" spans="1:6" x14ac:dyDescent="0.25">
      <c r="A8362">
        <v>8353</v>
      </c>
      <c r="B8362">
        <f>'Założenia i wyniki'!$E$6*Znorm.Profile!B8362*((100-(24*'Założenia i wyniki'!$E$9))/100)</f>
        <v>0</v>
      </c>
      <c r="C8362">
        <f>'Założenia i wyniki'!$E$8*Znorm.Profile!C8362*(1+'Założenia i wyniki'!$E$10/100)^24</f>
        <v>0.28162785000000001</v>
      </c>
      <c r="D8362">
        <f t="shared" si="390"/>
        <v>0</v>
      </c>
      <c r="E8362">
        <f t="shared" si="391"/>
        <v>0</v>
      </c>
      <c r="F8362">
        <f t="shared" si="392"/>
        <v>0.28162785000000001</v>
      </c>
    </row>
    <row r="8363" spans="1:6" x14ac:dyDescent="0.25">
      <c r="A8363">
        <v>8354</v>
      </c>
      <c r="B8363">
        <f>'Założenia i wyniki'!$E$6*Znorm.Profile!B8363*((100-(24*'Założenia i wyniki'!$E$9))/100)</f>
        <v>0</v>
      </c>
      <c r="C8363">
        <f>'Założenia i wyniki'!$E$8*Znorm.Profile!C8363*(1+'Założenia i wyniki'!$E$10/100)^24</f>
        <v>0.25134270000000003</v>
      </c>
      <c r="D8363">
        <f t="shared" si="390"/>
        <v>0</v>
      </c>
      <c r="E8363">
        <f t="shared" si="391"/>
        <v>0</v>
      </c>
      <c r="F8363">
        <f t="shared" si="392"/>
        <v>0.25134270000000003</v>
      </c>
    </row>
    <row r="8364" spans="1:6" x14ac:dyDescent="0.25">
      <c r="A8364">
        <v>8355</v>
      </c>
      <c r="B8364">
        <f>'Założenia i wyniki'!$E$6*Znorm.Profile!B8364*((100-(24*'Założenia i wyniki'!$E$9))/100)</f>
        <v>0</v>
      </c>
      <c r="C8364">
        <f>'Założenia i wyniki'!$E$8*Znorm.Profile!C8364*(1+'Założenia i wyniki'!$E$10/100)^24</f>
        <v>0.23065174999999999</v>
      </c>
      <c r="D8364">
        <f t="shared" si="390"/>
        <v>0</v>
      </c>
      <c r="E8364">
        <f t="shared" si="391"/>
        <v>0</v>
      </c>
      <c r="F8364">
        <f t="shared" si="392"/>
        <v>0.23065174999999999</v>
      </c>
    </row>
    <row r="8365" spans="1:6" x14ac:dyDescent="0.25">
      <c r="A8365">
        <v>8356</v>
      </c>
      <c r="B8365">
        <f>'Założenia i wyniki'!$E$6*Znorm.Profile!B8365*((100-(24*'Założenia i wyniki'!$E$9))/100)</f>
        <v>0</v>
      </c>
      <c r="C8365">
        <f>'Założenia i wyniki'!$E$8*Znorm.Profile!C8365*(1+'Założenia i wyniki'!$E$10/100)^24</f>
        <v>0.23381784999999999</v>
      </c>
      <c r="D8365">
        <f t="shared" si="390"/>
        <v>0</v>
      </c>
      <c r="E8365">
        <f t="shared" si="391"/>
        <v>0</v>
      </c>
      <c r="F8365">
        <f t="shared" si="392"/>
        <v>0.23381784999999999</v>
      </c>
    </row>
    <row r="8366" spans="1:6" x14ac:dyDescent="0.25">
      <c r="A8366">
        <v>8357</v>
      </c>
      <c r="B8366">
        <f>'Założenia i wyniki'!$E$6*Znorm.Profile!B8366*((100-(24*'Założenia i wyniki'!$E$9))/100)</f>
        <v>0</v>
      </c>
      <c r="C8366">
        <f>'Założenia i wyniki'!$E$8*Znorm.Profile!C8366*(1+'Założenia i wyniki'!$E$10/100)^24</f>
        <v>0.2627737</v>
      </c>
      <c r="D8366">
        <f t="shared" si="390"/>
        <v>0</v>
      </c>
      <c r="E8366">
        <f t="shared" si="391"/>
        <v>0</v>
      </c>
      <c r="F8366">
        <f t="shared" si="392"/>
        <v>0.2627737</v>
      </c>
    </row>
    <row r="8367" spans="1:6" x14ac:dyDescent="0.25">
      <c r="A8367">
        <v>8358</v>
      </c>
      <c r="B8367">
        <f>'Założenia i wyniki'!$E$6*Znorm.Profile!B8367*((100-(24*'Założenia i wyniki'!$E$9))/100)</f>
        <v>0</v>
      </c>
      <c r="C8367">
        <f>'Założenia i wyniki'!$E$8*Znorm.Profile!C8367*(1+'Założenia i wyniki'!$E$10/100)^24</f>
        <v>0.3307003</v>
      </c>
      <c r="D8367">
        <f t="shared" si="390"/>
        <v>0</v>
      </c>
      <c r="E8367">
        <f t="shared" si="391"/>
        <v>0</v>
      </c>
      <c r="F8367">
        <f t="shared" si="392"/>
        <v>0.3307003</v>
      </c>
    </row>
    <row r="8368" spans="1:6" x14ac:dyDescent="0.25">
      <c r="A8368">
        <v>8359</v>
      </c>
      <c r="B8368">
        <f>'Założenia i wyniki'!$E$6*Znorm.Profile!B8368*((100-(24*'Założenia i wyniki'!$E$9))/100)</f>
        <v>0</v>
      </c>
      <c r="C8368">
        <f>'Założenia i wyniki'!$E$8*Znorm.Profile!C8368*(1+'Założenia i wyniki'!$E$10/100)^24</f>
        <v>0.4359712</v>
      </c>
      <c r="D8368">
        <f t="shared" si="390"/>
        <v>0</v>
      </c>
      <c r="E8368">
        <f t="shared" si="391"/>
        <v>0</v>
      </c>
      <c r="F8368">
        <f t="shared" si="392"/>
        <v>0.4359712</v>
      </c>
    </row>
    <row r="8369" spans="1:6" x14ac:dyDescent="0.25">
      <c r="A8369">
        <v>8360</v>
      </c>
      <c r="B8369">
        <f>'Założenia i wyniki'!$E$6*Znorm.Profile!B8369*((100-(24*'Założenia i wyniki'!$E$9))/100)</f>
        <v>0</v>
      </c>
      <c r="C8369">
        <f>'Założenia i wyniki'!$E$8*Znorm.Profile!C8369*(1+'Założenia i wyniki'!$E$10/100)^24</f>
        <v>0.51000984999999999</v>
      </c>
      <c r="D8369">
        <f t="shared" si="390"/>
        <v>0</v>
      </c>
      <c r="E8369">
        <f t="shared" si="391"/>
        <v>0</v>
      </c>
      <c r="F8369">
        <f t="shared" si="392"/>
        <v>0.51000984999999999</v>
      </c>
    </row>
    <row r="8370" spans="1:6" x14ac:dyDescent="0.25">
      <c r="A8370">
        <v>8361</v>
      </c>
      <c r="B8370">
        <f>'Założenia i wyniki'!$E$6*Znorm.Profile!B8370*((100-(24*'Założenia i wyniki'!$E$9))/100)</f>
        <v>8.3452679245283011E-3</v>
      </c>
      <c r="C8370">
        <f>'Założenia i wyniki'!$E$8*Znorm.Profile!C8370*(1+'Założenia i wyniki'!$E$10/100)^24</f>
        <v>0.52610424999999994</v>
      </c>
      <c r="D8370">
        <f t="shared" si="390"/>
        <v>8.3452679245283011E-3</v>
      </c>
      <c r="E8370">
        <f t="shared" si="391"/>
        <v>0</v>
      </c>
      <c r="F8370">
        <f t="shared" si="392"/>
        <v>0.51775898207547166</v>
      </c>
    </row>
    <row r="8371" spans="1:6" x14ac:dyDescent="0.25">
      <c r="A8371">
        <v>8362</v>
      </c>
      <c r="B8371">
        <f>'Założenia i wyniki'!$E$6*Znorm.Profile!B8371*((100-(24*'Założenia i wyniki'!$E$9))/100)</f>
        <v>8.4550339622641496E-2</v>
      </c>
      <c r="C8371">
        <f>'Założenia i wyniki'!$E$8*Znorm.Profile!C8371*(1+'Założenia i wyniki'!$E$10/100)^24</f>
        <v>0.51343565000000002</v>
      </c>
      <c r="D8371">
        <f t="shared" si="390"/>
        <v>8.4550339622641496E-2</v>
      </c>
      <c r="E8371">
        <f t="shared" si="391"/>
        <v>0</v>
      </c>
      <c r="F8371">
        <f t="shared" si="392"/>
        <v>0.42888531037735855</v>
      </c>
    </row>
    <row r="8372" spans="1:6" x14ac:dyDescent="0.25">
      <c r="A8372">
        <v>8363</v>
      </c>
      <c r="B8372">
        <f>'Założenia i wyniki'!$E$6*Znorm.Profile!B8372*((100-(24*'Założenia i wyniki'!$E$9))/100)</f>
        <v>0.13915894339622639</v>
      </c>
      <c r="C8372">
        <f>'Założenia i wyniki'!$E$8*Znorm.Profile!C8372*(1+'Założenia i wyniki'!$E$10/100)^24</f>
        <v>0.50328355000000002</v>
      </c>
      <c r="D8372">
        <f t="shared" si="390"/>
        <v>0.13915894339622639</v>
      </c>
      <c r="E8372">
        <f t="shared" si="391"/>
        <v>0</v>
      </c>
      <c r="F8372">
        <f t="shared" si="392"/>
        <v>0.36412460660377366</v>
      </c>
    </row>
    <row r="8373" spans="1:6" x14ac:dyDescent="0.25">
      <c r="A8373">
        <v>8364</v>
      </c>
      <c r="B8373">
        <f>'Założenia i wyniki'!$E$6*Znorm.Profile!B8373*((100-(24*'Założenia i wyniki'!$E$9))/100)</f>
        <v>0.14390784905660375</v>
      </c>
      <c r="C8373">
        <f>'Założenia i wyniki'!$E$8*Znorm.Profile!C8373*(1+'Założenia i wyniki'!$E$10/100)^24</f>
        <v>0.49040600000000001</v>
      </c>
      <c r="D8373">
        <f t="shared" si="390"/>
        <v>0.14390784905660375</v>
      </c>
      <c r="E8373">
        <f t="shared" si="391"/>
        <v>0</v>
      </c>
      <c r="F8373">
        <f t="shared" si="392"/>
        <v>0.34649815094339625</v>
      </c>
    </row>
    <row r="8374" spans="1:6" x14ac:dyDescent="0.25">
      <c r="A8374">
        <v>8365</v>
      </c>
      <c r="B8374">
        <f>'Założenia i wyniki'!$E$6*Znorm.Profile!B8374*((100-(24*'Założenia i wyniki'!$E$9))/100)</f>
        <v>0.23230000000000001</v>
      </c>
      <c r="C8374">
        <f>'Założenia i wyniki'!$E$8*Znorm.Profile!C8374*(1+'Założenia i wyniki'!$E$10/100)^24</f>
        <v>0.48298600000000003</v>
      </c>
      <c r="D8374">
        <f t="shared" si="390"/>
        <v>0.23230000000000001</v>
      </c>
      <c r="E8374">
        <f t="shared" si="391"/>
        <v>0</v>
      </c>
      <c r="F8374">
        <f t="shared" si="392"/>
        <v>0.25068600000000002</v>
      </c>
    </row>
    <row r="8375" spans="1:6" x14ac:dyDescent="0.25">
      <c r="A8375">
        <v>8366</v>
      </c>
      <c r="B8375">
        <f>'Założenia i wyniki'!$E$6*Znorm.Profile!B8375*((100-(24*'Założenia i wyniki'!$E$9))/100)</f>
        <v>6.6903924528301878E-2</v>
      </c>
      <c r="C8375">
        <f>'Założenia i wyniki'!$E$8*Znorm.Profile!C8375*(1+'Założenia i wyniki'!$E$10/100)^24</f>
        <v>0.49279509999999999</v>
      </c>
      <c r="D8375">
        <f t="shared" si="390"/>
        <v>6.6903924528301878E-2</v>
      </c>
      <c r="E8375">
        <f t="shared" si="391"/>
        <v>0</v>
      </c>
      <c r="F8375">
        <f t="shared" si="392"/>
        <v>0.42589117547169808</v>
      </c>
    </row>
    <row r="8376" spans="1:6" x14ac:dyDescent="0.25">
      <c r="A8376">
        <v>8367</v>
      </c>
      <c r="B8376">
        <f>'Założenia i wyniki'!$E$6*Znorm.Profile!B8376*((100-(24*'Założenia i wyniki'!$E$9))/100)</f>
        <v>8.4047245283018848E-4</v>
      </c>
      <c r="C8376">
        <f>'Założenia i wyniki'!$E$8*Znorm.Profile!C8376*(1+'Założenia i wyniki'!$E$10/100)^24</f>
        <v>0.51231424999999997</v>
      </c>
      <c r="D8376">
        <f t="shared" si="390"/>
        <v>8.4047245283018848E-4</v>
      </c>
      <c r="E8376">
        <f t="shared" si="391"/>
        <v>0</v>
      </c>
      <c r="F8376">
        <f t="shared" si="392"/>
        <v>0.51147377754716983</v>
      </c>
    </row>
    <row r="8377" spans="1:6" x14ac:dyDescent="0.25">
      <c r="A8377">
        <v>8368</v>
      </c>
      <c r="B8377">
        <f>'Założenia i wyniki'!$E$6*Znorm.Profile!B8377*((100-(24*'Założenia i wyniki'!$E$9))/100)</f>
        <v>0</v>
      </c>
      <c r="C8377">
        <f>'Założenia i wyniki'!$E$8*Znorm.Profile!C8377*(1+'Założenia i wyniki'!$E$10/100)^24</f>
        <v>0.57330559999999986</v>
      </c>
      <c r="D8377">
        <f t="shared" si="390"/>
        <v>0</v>
      </c>
      <c r="E8377">
        <f t="shared" si="391"/>
        <v>0</v>
      </c>
      <c r="F8377">
        <f t="shared" si="392"/>
        <v>0.57330559999999986</v>
      </c>
    </row>
    <row r="8378" spans="1:6" x14ac:dyDescent="0.25">
      <c r="A8378">
        <v>8369</v>
      </c>
      <c r="B8378">
        <f>'Założenia i wyniki'!$E$6*Znorm.Profile!B8378*((100-(24*'Założenia i wyniki'!$E$9))/100)</f>
        <v>0</v>
      </c>
      <c r="C8378">
        <f>'Założenia i wyniki'!$E$8*Znorm.Profile!C8378*(1+'Założenia i wyniki'!$E$10/100)^24</f>
        <v>0.65559830000000008</v>
      </c>
      <c r="D8378">
        <f t="shared" si="390"/>
        <v>0</v>
      </c>
      <c r="E8378">
        <f t="shared" si="391"/>
        <v>0</v>
      </c>
      <c r="F8378">
        <f t="shared" si="392"/>
        <v>0.65559830000000008</v>
      </c>
    </row>
    <row r="8379" spans="1:6" x14ac:dyDescent="0.25">
      <c r="A8379">
        <v>8370</v>
      </c>
      <c r="B8379">
        <f>'Założenia i wyniki'!$E$6*Znorm.Profile!B8379*((100-(24*'Założenia i wyniki'!$E$9))/100)</f>
        <v>0</v>
      </c>
      <c r="C8379">
        <f>'Założenia i wyniki'!$E$8*Znorm.Profile!C8379*(1+'Założenia i wyniki'!$E$10/100)^24</f>
        <v>0.67532464999999997</v>
      </c>
      <c r="D8379">
        <f t="shared" si="390"/>
        <v>0</v>
      </c>
      <c r="E8379">
        <f t="shared" si="391"/>
        <v>0</v>
      </c>
      <c r="F8379">
        <f t="shared" si="392"/>
        <v>0.67532464999999997</v>
      </c>
    </row>
    <row r="8380" spans="1:6" x14ac:dyDescent="0.25">
      <c r="A8380">
        <v>8371</v>
      </c>
      <c r="B8380">
        <f>'Założenia i wyniki'!$E$6*Znorm.Profile!B8380*((100-(24*'Założenia i wyniki'!$E$9))/100)</f>
        <v>0</v>
      </c>
      <c r="C8380">
        <f>'Założenia i wyniki'!$E$8*Znorm.Profile!C8380*(1+'Założenia i wyniki'!$E$10/100)^24</f>
        <v>0.67891214999999994</v>
      </c>
      <c r="D8380">
        <f t="shared" si="390"/>
        <v>0</v>
      </c>
      <c r="E8380">
        <f t="shared" si="391"/>
        <v>0</v>
      </c>
      <c r="F8380">
        <f t="shared" si="392"/>
        <v>0.67891214999999994</v>
      </c>
    </row>
    <row r="8381" spans="1:6" x14ac:dyDescent="0.25">
      <c r="A8381">
        <v>8372</v>
      </c>
      <c r="B8381">
        <f>'Założenia i wyniki'!$E$6*Znorm.Profile!B8381*((100-(24*'Założenia i wyniki'!$E$9))/100)</f>
        <v>0</v>
      </c>
      <c r="C8381">
        <f>'Założenia i wyniki'!$E$8*Znorm.Profile!C8381*(1+'Założenia i wyniki'!$E$10/100)^24</f>
        <v>0.68025930000000001</v>
      </c>
      <c r="D8381">
        <f t="shared" si="390"/>
        <v>0</v>
      </c>
      <c r="E8381">
        <f t="shared" si="391"/>
        <v>0</v>
      </c>
      <c r="F8381">
        <f t="shared" si="392"/>
        <v>0.68025930000000001</v>
      </c>
    </row>
    <row r="8382" spans="1:6" x14ac:dyDescent="0.25">
      <c r="A8382">
        <v>8373</v>
      </c>
      <c r="B8382">
        <f>'Założenia i wyniki'!$E$6*Znorm.Profile!B8382*((100-(24*'Założenia i wyniki'!$E$9))/100)</f>
        <v>0</v>
      </c>
      <c r="C8382">
        <f>'Założenia i wyniki'!$E$8*Znorm.Profile!C8382*(1+'Założenia i wyniki'!$E$10/100)^24</f>
        <v>0.63761809999999997</v>
      </c>
      <c r="D8382">
        <f t="shared" si="390"/>
        <v>0</v>
      </c>
      <c r="E8382">
        <f t="shared" si="391"/>
        <v>0</v>
      </c>
      <c r="F8382">
        <f t="shared" si="392"/>
        <v>0.63761809999999997</v>
      </c>
    </row>
    <row r="8383" spans="1:6" x14ac:dyDescent="0.25">
      <c r="A8383">
        <v>8374</v>
      </c>
      <c r="B8383">
        <f>'Założenia i wyniki'!$E$6*Znorm.Profile!B8383*((100-(24*'Założenia i wyniki'!$E$9))/100)</f>
        <v>0</v>
      </c>
      <c r="C8383">
        <f>'Założenia i wyniki'!$E$8*Znorm.Profile!C8383*(1+'Założenia i wyniki'!$E$10/100)^24</f>
        <v>0.56862155000000003</v>
      </c>
      <c r="D8383">
        <f t="shared" si="390"/>
        <v>0</v>
      </c>
      <c r="E8383">
        <f t="shared" si="391"/>
        <v>0</v>
      </c>
      <c r="F8383">
        <f t="shared" si="392"/>
        <v>0.56862155000000003</v>
      </c>
    </row>
    <row r="8384" spans="1:6" x14ac:dyDescent="0.25">
      <c r="A8384">
        <v>8375</v>
      </c>
      <c r="B8384">
        <f>'Założenia i wyniki'!$E$6*Znorm.Profile!B8384*((100-(24*'Założenia i wyniki'!$E$9))/100)</f>
        <v>0</v>
      </c>
      <c r="C8384">
        <f>'Założenia i wyniki'!$E$8*Znorm.Profile!C8384*(1+'Założenia i wyniki'!$E$10/100)^24</f>
        <v>0.47159175000000003</v>
      </c>
      <c r="D8384">
        <f t="shared" si="390"/>
        <v>0</v>
      </c>
      <c r="E8384">
        <f t="shared" si="391"/>
        <v>0</v>
      </c>
      <c r="F8384">
        <f t="shared" si="392"/>
        <v>0.47159175000000003</v>
      </c>
    </row>
    <row r="8385" spans="1:6" x14ac:dyDescent="0.25">
      <c r="A8385">
        <v>8376</v>
      </c>
      <c r="B8385">
        <f>'Założenia i wyniki'!$E$6*Znorm.Profile!B8385*((100-(24*'Założenia i wyniki'!$E$9))/100)</f>
        <v>0</v>
      </c>
      <c r="C8385">
        <f>'Założenia i wyniki'!$E$8*Znorm.Profile!C8385*(1+'Założenia i wyniki'!$E$10/100)^24</f>
        <v>0.37064754999999999</v>
      </c>
      <c r="D8385">
        <f t="shared" si="390"/>
        <v>0</v>
      </c>
      <c r="E8385">
        <f t="shared" si="391"/>
        <v>0</v>
      </c>
      <c r="F8385">
        <f t="shared" si="392"/>
        <v>0.37064754999999999</v>
      </c>
    </row>
    <row r="8386" spans="1:6" x14ac:dyDescent="0.25">
      <c r="A8386">
        <v>8377</v>
      </c>
      <c r="B8386">
        <f>'Założenia i wyniki'!$E$6*Znorm.Profile!B8386*((100-(24*'Założenia i wyniki'!$E$9))/100)</f>
        <v>0</v>
      </c>
      <c r="C8386">
        <f>'Założenia i wyniki'!$E$8*Znorm.Profile!C8386*(1+'Założenia i wyniki'!$E$10/100)^24</f>
        <v>0.29445569999999999</v>
      </c>
      <c r="D8386">
        <f t="shared" si="390"/>
        <v>0</v>
      </c>
      <c r="E8386">
        <f t="shared" si="391"/>
        <v>0</v>
      </c>
      <c r="F8386">
        <f t="shared" si="392"/>
        <v>0.29445569999999999</v>
      </c>
    </row>
    <row r="8387" spans="1:6" x14ac:dyDescent="0.25">
      <c r="A8387">
        <v>8378</v>
      </c>
      <c r="B8387">
        <f>'Założenia i wyniki'!$E$6*Znorm.Profile!B8387*((100-(24*'Założenia i wyniki'!$E$9))/100)</f>
        <v>0</v>
      </c>
      <c r="C8387">
        <f>'Założenia i wyniki'!$E$8*Znorm.Profile!C8387*(1+'Założenia i wyniki'!$E$10/100)^24</f>
        <v>0.25186140000000001</v>
      </c>
      <c r="D8387">
        <f t="shared" si="390"/>
        <v>0</v>
      </c>
      <c r="E8387">
        <f t="shared" si="391"/>
        <v>0</v>
      </c>
      <c r="F8387">
        <f t="shared" si="392"/>
        <v>0.25186140000000001</v>
      </c>
    </row>
    <row r="8388" spans="1:6" x14ac:dyDescent="0.25">
      <c r="A8388">
        <v>8379</v>
      </c>
      <c r="B8388">
        <f>'Założenia i wyniki'!$E$6*Znorm.Profile!B8388*((100-(24*'Założenia i wyniki'!$E$9))/100)</f>
        <v>0</v>
      </c>
      <c r="C8388">
        <f>'Założenia i wyniki'!$E$8*Znorm.Profile!C8388*(1+'Założenia i wyniki'!$E$10/100)^24</f>
        <v>0.23707740000000002</v>
      </c>
      <c r="D8388">
        <f t="shared" si="390"/>
        <v>0</v>
      </c>
      <c r="E8388">
        <f t="shared" si="391"/>
        <v>0</v>
      </c>
      <c r="F8388">
        <f t="shared" si="392"/>
        <v>0.23707740000000002</v>
      </c>
    </row>
    <row r="8389" spans="1:6" x14ac:dyDescent="0.25">
      <c r="A8389">
        <v>8380</v>
      </c>
      <c r="B8389">
        <f>'Założenia i wyniki'!$E$6*Znorm.Profile!B8389*((100-(24*'Założenia i wyniki'!$E$9))/100)</f>
        <v>0</v>
      </c>
      <c r="C8389">
        <f>'Założenia i wyniki'!$E$8*Znorm.Profile!C8389*(1+'Założenia i wyniki'!$E$10/100)^24</f>
        <v>0.23804585000000003</v>
      </c>
      <c r="D8389">
        <f t="shared" si="390"/>
        <v>0</v>
      </c>
      <c r="E8389">
        <f t="shared" si="391"/>
        <v>0</v>
      </c>
      <c r="F8389">
        <f t="shared" si="392"/>
        <v>0.23804585000000003</v>
      </c>
    </row>
    <row r="8390" spans="1:6" x14ac:dyDescent="0.25">
      <c r="A8390">
        <v>8381</v>
      </c>
      <c r="B8390">
        <f>'Założenia i wyniki'!$E$6*Znorm.Profile!B8390*((100-(24*'Założenia i wyniki'!$E$9))/100)</f>
        <v>0</v>
      </c>
      <c r="C8390">
        <f>'Założenia i wyniki'!$E$8*Znorm.Profile!C8390*(1+'Założenia i wyniki'!$E$10/100)^24</f>
        <v>0.26945029999999998</v>
      </c>
      <c r="D8390">
        <f t="shared" si="390"/>
        <v>0</v>
      </c>
      <c r="E8390">
        <f t="shared" si="391"/>
        <v>0</v>
      </c>
      <c r="F8390">
        <f t="shared" si="392"/>
        <v>0.26945029999999998</v>
      </c>
    </row>
    <row r="8391" spans="1:6" x14ac:dyDescent="0.25">
      <c r="A8391">
        <v>8382</v>
      </c>
      <c r="B8391">
        <f>'Założenia i wyniki'!$E$6*Znorm.Profile!B8391*((100-(24*'Założenia i wyniki'!$E$9))/100)</f>
        <v>0</v>
      </c>
      <c r="C8391">
        <f>'Założenia i wyniki'!$E$8*Znorm.Profile!C8391*(1+'Założenia i wyniki'!$E$10/100)^24</f>
        <v>0.32910044999999999</v>
      </c>
      <c r="D8391">
        <f t="shared" si="390"/>
        <v>0</v>
      </c>
      <c r="E8391">
        <f t="shared" si="391"/>
        <v>0</v>
      </c>
      <c r="F8391">
        <f t="shared" si="392"/>
        <v>0.32910044999999999</v>
      </c>
    </row>
    <row r="8392" spans="1:6" x14ac:dyDescent="0.25">
      <c r="A8392">
        <v>8383</v>
      </c>
      <c r="B8392">
        <f>'Założenia i wyniki'!$E$6*Znorm.Profile!B8392*((100-(24*'Założenia i wyniki'!$E$9))/100)</f>
        <v>0</v>
      </c>
      <c r="C8392">
        <f>'Założenia i wyniki'!$E$8*Znorm.Profile!C8392*(1+'Założenia i wyniki'!$E$10/100)^24</f>
        <v>0.44146164999999993</v>
      </c>
      <c r="D8392">
        <f t="shared" si="390"/>
        <v>0</v>
      </c>
      <c r="E8392">
        <f t="shared" si="391"/>
        <v>0</v>
      </c>
      <c r="F8392">
        <f t="shared" si="392"/>
        <v>0.44146164999999993</v>
      </c>
    </row>
    <row r="8393" spans="1:6" x14ac:dyDescent="0.25">
      <c r="A8393">
        <v>8384</v>
      </c>
      <c r="B8393">
        <f>'Założenia i wyniki'!$E$6*Znorm.Profile!B8393*((100-(24*'Założenia i wyniki'!$E$9))/100)</f>
        <v>0</v>
      </c>
      <c r="C8393">
        <f>'Założenia i wyniki'!$E$8*Znorm.Profile!C8393*(1+'Założenia i wyniki'!$E$10/100)^24</f>
        <v>0.51408490000000007</v>
      </c>
      <c r="D8393">
        <f t="shared" si="390"/>
        <v>0</v>
      </c>
      <c r="E8393">
        <f t="shared" si="391"/>
        <v>0</v>
      </c>
      <c r="F8393">
        <f t="shared" si="392"/>
        <v>0.51408490000000007</v>
      </c>
    </row>
    <row r="8394" spans="1:6" x14ac:dyDescent="0.25">
      <c r="A8394">
        <v>8385</v>
      </c>
      <c r="B8394">
        <f>'Założenia i wyniki'!$E$6*Znorm.Profile!B8394*((100-(24*'Założenia i wyniki'!$E$9))/100)</f>
        <v>1.2052158490566038E-2</v>
      </c>
      <c r="C8394">
        <f>'Założenia i wyniki'!$E$8*Znorm.Profile!C8394*(1+'Założenia i wyniki'!$E$10/100)^24</f>
        <v>0.53139415000000001</v>
      </c>
      <c r="D8394">
        <f t="shared" si="390"/>
        <v>1.2052158490566038E-2</v>
      </c>
      <c r="E8394">
        <f t="shared" si="391"/>
        <v>0</v>
      </c>
      <c r="F8394">
        <f t="shared" si="392"/>
        <v>0.51934199150943394</v>
      </c>
    </row>
    <row r="8395" spans="1:6" x14ac:dyDescent="0.25">
      <c r="A8395">
        <v>8386</v>
      </c>
      <c r="B8395">
        <f>'Założenia i wyniki'!$E$6*Znorm.Profile!B8395*((100-(24*'Założenia i wyniki'!$E$9))/100)</f>
        <v>0.10218150943396227</v>
      </c>
      <c r="C8395">
        <f>'Założenia i wyniki'!$E$8*Znorm.Profile!C8395*(1+'Założenia i wyniki'!$E$10/100)^24</f>
        <v>0.51752749999999992</v>
      </c>
      <c r="D8395">
        <f t="shared" ref="D8395:D8458" si="393">IF(B8395&lt;=C8395,B8395,C8395)</f>
        <v>0.10218150943396227</v>
      </c>
      <c r="E8395">
        <f t="shared" ref="E8395:E8458" si="394">IF(B8395&gt;C8395,B8395-C8395,0)</f>
        <v>0</v>
      </c>
      <c r="F8395">
        <f t="shared" ref="F8395:F8458" si="395">IF(B8395&lt;C8395,C8395-B8395,0)</f>
        <v>0.41534599056603766</v>
      </c>
    </row>
    <row r="8396" spans="1:6" x14ac:dyDescent="0.25">
      <c r="A8396">
        <v>8387</v>
      </c>
      <c r="B8396">
        <f>'Założenia i wyniki'!$E$6*Znorm.Profile!B8396*((100-(24*'Założenia i wyniki'!$E$9))/100)</f>
        <v>0.17788196226415093</v>
      </c>
      <c r="C8396">
        <f>'Założenia i wyniki'!$E$8*Znorm.Profile!C8396*(1+'Założenia i wyniki'!$E$10/100)^24</f>
        <v>0.50575490000000001</v>
      </c>
      <c r="D8396">
        <f t="shared" si="393"/>
        <v>0.17788196226415093</v>
      </c>
      <c r="E8396">
        <f t="shared" si="394"/>
        <v>0</v>
      </c>
      <c r="F8396">
        <f t="shared" si="395"/>
        <v>0.32787293773584908</v>
      </c>
    </row>
    <row r="8397" spans="1:6" x14ac:dyDescent="0.25">
      <c r="A8397">
        <v>8388</v>
      </c>
      <c r="B8397">
        <f>'Założenia i wyniki'!$E$6*Znorm.Profile!B8397*((100-(24*'Założenia i wyniki'!$E$9))/100)</f>
        <v>0.25141758490566035</v>
      </c>
      <c r="C8397">
        <f>'Założenia i wyniki'!$E$8*Znorm.Profile!C8397*(1+'Założenia i wyniki'!$E$10/100)^24</f>
        <v>0.49316330000000003</v>
      </c>
      <c r="D8397">
        <f t="shared" si="393"/>
        <v>0.25141758490566035</v>
      </c>
      <c r="E8397">
        <f t="shared" si="394"/>
        <v>0</v>
      </c>
      <c r="F8397">
        <f t="shared" si="395"/>
        <v>0.24174571509433967</v>
      </c>
    </row>
    <row r="8398" spans="1:6" x14ac:dyDescent="0.25">
      <c r="A8398">
        <v>8389</v>
      </c>
      <c r="B8398">
        <f>'Założenia i wyniki'!$E$6*Znorm.Profile!B8398*((100-(24*'Założenia i wyniki'!$E$9))/100)</f>
        <v>0.12222143396226415</v>
      </c>
      <c r="C8398">
        <f>'Założenia i wyniki'!$E$8*Znorm.Profile!C8398*(1+'Założenia i wyniki'!$E$10/100)^24</f>
        <v>0.48902595000000004</v>
      </c>
      <c r="D8398">
        <f t="shared" si="393"/>
        <v>0.12222143396226415</v>
      </c>
      <c r="E8398">
        <f t="shared" si="394"/>
        <v>0</v>
      </c>
      <c r="F8398">
        <f t="shared" si="395"/>
        <v>0.36680451603773589</v>
      </c>
    </row>
    <row r="8399" spans="1:6" x14ac:dyDescent="0.25">
      <c r="A8399">
        <v>8390</v>
      </c>
      <c r="B8399">
        <f>'Założenia i wyniki'!$E$6*Znorm.Profile!B8399*((100-(24*'Założenia i wyniki'!$E$9))/100)</f>
        <v>7.2639199999999987E-2</v>
      </c>
      <c r="C8399">
        <f>'Założenia i wyniki'!$E$8*Znorm.Profile!C8399*(1+'Założenia i wyniki'!$E$10/100)^24</f>
        <v>0.50027810000000006</v>
      </c>
      <c r="D8399">
        <f t="shared" si="393"/>
        <v>7.2639199999999987E-2</v>
      </c>
      <c r="E8399">
        <f t="shared" si="394"/>
        <v>0</v>
      </c>
      <c r="F8399">
        <f t="shared" si="395"/>
        <v>0.42763890000000004</v>
      </c>
    </row>
    <row r="8400" spans="1:6" x14ac:dyDescent="0.25">
      <c r="A8400">
        <v>8391</v>
      </c>
      <c r="B8400">
        <f>'Założenia i wyniki'!$E$6*Znorm.Profile!B8400*((100-(24*'Założenia i wyniki'!$E$9))/100)</f>
        <v>6.9093147169811313E-3</v>
      </c>
      <c r="C8400">
        <f>'Założenia i wyniki'!$E$8*Znorm.Profile!C8400*(1+'Założenia i wyniki'!$E$10/100)^24</f>
        <v>0.52233615</v>
      </c>
      <c r="D8400">
        <f t="shared" si="393"/>
        <v>6.9093147169811313E-3</v>
      </c>
      <c r="E8400">
        <f t="shared" si="394"/>
        <v>0</v>
      </c>
      <c r="F8400">
        <f t="shared" si="395"/>
        <v>0.51542683528301891</v>
      </c>
    </row>
    <row r="8401" spans="1:6" x14ac:dyDescent="0.25">
      <c r="A8401">
        <v>8392</v>
      </c>
      <c r="B8401">
        <f>'Założenia i wyniki'!$E$6*Znorm.Profile!B8401*((100-(24*'Założenia i wyniki'!$E$9))/100)</f>
        <v>0</v>
      </c>
      <c r="C8401">
        <f>'Założenia i wyniki'!$E$8*Znorm.Profile!C8401*(1+'Założenia i wyniki'!$E$10/100)^24</f>
        <v>0.57677339999999999</v>
      </c>
      <c r="D8401">
        <f t="shared" si="393"/>
        <v>0</v>
      </c>
      <c r="E8401">
        <f t="shared" si="394"/>
        <v>0</v>
      </c>
      <c r="F8401">
        <f t="shared" si="395"/>
        <v>0.57677339999999999</v>
      </c>
    </row>
    <row r="8402" spans="1:6" x14ac:dyDescent="0.25">
      <c r="A8402">
        <v>8393</v>
      </c>
      <c r="B8402">
        <f>'Założenia i wyniki'!$E$6*Znorm.Profile!B8402*((100-(24*'Założenia i wyniki'!$E$9))/100)</f>
        <v>0</v>
      </c>
      <c r="C8402">
        <f>'Założenia i wyniki'!$E$8*Znorm.Profile!C8402*(1+'Założenia i wyniki'!$E$10/100)^24</f>
        <v>0.65570994999999999</v>
      </c>
      <c r="D8402">
        <f t="shared" si="393"/>
        <v>0</v>
      </c>
      <c r="E8402">
        <f t="shared" si="394"/>
        <v>0</v>
      </c>
      <c r="F8402">
        <f t="shared" si="395"/>
        <v>0.65570994999999999</v>
      </c>
    </row>
    <row r="8403" spans="1:6" x14ac:dyDescent="0.25">
      <c r="A8403">
        <v>8394</v>
      </c>
      <c r="B8403">
        <f>'Założenia i wyniki'!$E$6*Znorm.Profile!B8403*((100-(24*'Założenia i wyniki'!$E$9))/100)</f>
        <v>0</v>
      </c>
      <c r="C8403">
        <f>'Założenia i wyniki'!$E$8*Znorm.Profile!C8403*(1+'Założenia i wyniki'!$E$10/100)^24</f>
        <v>0.67961704999999994</v>
      </c>
      <c r="D8403">
        <f t="shared" si="393"/>
        <v>0</v>
      </c>
      <c r="E8403">
        <f t="shared" si="394"/>
        <v>0</v>
      </c>
      <c r="F8403">
        <f t="shared" si="395"/>
        <v>0.67961704999999994</v>
      </c>
    </row>
    <row r="8404" spans="1:6" x14ac:dyDescent="0.25">
      <c r="A8404">
        <v>8395</v>
      </c>
      <c r="B8404">
        <f>'Założenia i wyniki'!$E$6*Znorm.Profile!B8404*((100-(24*'Założenia i wyniki'!$E$9))/100)</f>
        <v>0</v>
      </c>
      <c r="C8404">
        <f>'Założenia i wyniki'!$E$8*Znorm.Profile!C8404*(1+'Założenia i wyniki'!$E$10/100)^24</f>
        <v>0.67967690000000003</v>
      </c>
      <c r="D8404">
        <f t="shared" si="393"/>
        <v>0</v>
      </c>
      <c r="E8404">
        <f t="shared" si="394"/>
        <v>0</v>
      </c>
      <c r="F8404">
        <f t="shared" si="395"/>
        <v>0.67967690000000003</v>
      </c>
    </row>
    <row r="8405" spans="1:6" x14ac:dyDescent="0.25">
      <c r="A8405">
        <v>8396</v>
      </c>
      <c r="B8405">
        <f>'Założenia i wyniki'!$E$6*Znorm.Profile!B8405*((100-(24*'Założenia i wyniki'!$E$9))/100)</f>
        <v>0</v>
      </c>
      <c r="C8405">
        <f>'Założenia i wyniki'!$E$8*Znorm.Profile!C8405*(1+'Założenia i wyniki'!$E$10/100)^24</f>
        <v>0.67847500000000005</v>
      </c>
      <c r="D8405">
        <f t="shared" si="393"/>
        <v>0</v>
      </c>
      <c r="E8405">
        <f t="shared" si="394"/>
        <v>0</v>
      </c>
      <c r="F8405">
        <f t="shared" si="395"/>
        <v>0.67847500000000005</v>
      </c>
    </row>
    <row r="8406" spans="1:6" x14ac:dyDescent="0.25">
      <c r="A8406">
        <v>8397</v>
      </c>
      <c r="B8406">
        <f>'Założenia i wyniki'!$E$6*Znorm.Profile!B8406*((100-(24*'Założenia i wyniki'!$E$9))/100)</f>
        <v>0</v>
      </c>
      <c r="C8406">
        <f>'Założenia i wyniki'!$E$8*Znorm.Profile!C8406*(1+'Założenia i wyniki'!$E$10/100)^24</f>
        <v>0.64783634999999995</v>
      </c>
      <c r="D8406">
        <f t="shared" si="393"/>
        <v>0</v>
      </c>
      <c r="E8406">
        <f t="shared" si="394"/>
        <v>0</v>
      </c>
      <c r="F8406">
        <f t="shared" si="395"/>
        <v>0.64783634999999995</v>
      </c>
    </row>
    <row r="8407" spans="1:6" x14ac:dyDescent="0.25">
      <c r="A8407">
        <v>8398</v>
      </c>
      <c r="B8407">
        <f>'Założenia i wyniki'!$E$6*Znorm.Profile!B8407*((100-(24*'Założenia i wyniki'!$E$9))/100)</f>
        <v>0</v>
      </c>
      <c r="C8407">
        <f>'Założenia i wyniki'!$E$8*Znorm.Profile!C8407*(1+'Założenia i wyniki'!$E$10/100)^24</f>
        <v>0.57612415000000006</v>
      </c>
      <c r="D8407">
        <f t="shared" si="393"/>
        <v>0</v>
      </c>
      <c r="E8407">
        <f t="shared" si="394"/>
        <v>0</v>
      </c>
      <c r="F8407">
        <f t="shared" si="395"/>
        <v>0.57612415000000006</v>
      </c>
    </row>
    <row r="8408" spans="1:6" x14ac:dyDescent="0.25">
      <c r="A8408">
        <v>8399</v>
      </c>
      <c r="B8408">
        <f>'Założenia i wyniki'!$E$6*Znorm.Profile!B8408*((100-(24*'Założenia i wyniki'!$E$9))/100)</f>
        <v>0</v>
      </c>
      <c r="C8408">
        <f>'Założenia i wyniki'!$E$8*Znorm.Profile!C8408*(1+'Założenia i wyniki'!$E$10/100)^24</f>
        <v>0.46752649999999996</v>
      </c>
      <c r="D8408">
        <f t="shared" si="393"/>
        <v>0</v>
      </c>
      <c r="E8408">
        <f t="shared" si="394"/>
        <v>0</v>
      </c>
      <c r="F8408">
        <f t="shared" si="395"/>
        <v>0.46752649999999996</v>
      </c>
    </row>
    <row r="8409" spans="1:6" x14ac:dyDescent="0.25">
      <c r="A8409">
        <v>8400</v>
      </c>
      <c r="B8409">
        <f>'Założenia i wyniki'!$E$6*Znorm.Profile!B8409*((100-(24*'Założenia i wyniki'!$E$9))/100)</f>
        <v>0</v>
      </c>
      <c r="C8409">
        <f>'Założenia i wyniki'!$E$8*Znorm.Profile!C8409*(1+'Założenia i wyniki'!$E$10/100)^24</f>
        <v>0.37684885000000001</v>
      </c>
      <c r="D8409">
        <f t="shared" si="393"/>
        <v>0</v>
      </c>
      <c r="E8409">
        <f t="shared" si="394"/>
        <v>0</v>
      </c>
      <c r="F8409">
        <f t="shared" si="395"/>
        <v>0.37684885000000001</v>
      </c>
    </row>
    <row r="8410" spans="1:6" x14ac:dyDescent="0.25">
      <c r="A8410">
        <v>8401</v>
      </c>
      <c r="B8410">
        <f>'Założenia i wyniki'!$E$6*Znorm.Profile!B8410*((100-(24*'Założenia i wyniki'!$E$9))/100)</f>
        <v>0</v>
      </c>
      <c r="C8410">
        <f>'Założenia i wyniki'!$E$8*Znorm.Profile!C8410*(1+'Założenia i wyniki'!$E$10/100)^24</f>
        <v>0.29317889999999996</v>
      </c>
      <c r="D8410">
        <f t="shared" si="393"/>
        <v>0</v>
      </c>
      <c r="E8410">
        <f t="shared" si="394"/>
        <v>0</v>
      </c>
      <c r="F8410">
        <f t="shared" si="395"/>
        <v>0.29317889999999996</v>
      </c>
    </row>
    <row r="8411" spans="1:6" x14ac:dyDescent="0.25">
      <c r="A8411">
        <v>8402</v>
      </c>
      <c r="B8411">
        <f>'Założenia i wyniki'!$E$6*Znorm.Profile!B8411*((100-(24*'Założenia i wyniki'!$E$9))/100)</f>
        <v>0</v>
      </c>
      <c r="C8411">
        <f>'Założenia i wyniki'!$E$8*Znorm.Profile!C8411*(1+'Założenia i wyniki'!$E$10/100)^24</f>
        <v>0.25423334999999997</v>
      </c>
      <c r="D8411">
        <f t="shared" si="393"/>
        <v>0</v>
      </c>
      <c r="E8411">
        <f t="shared" si="394"/>
        <v>0</v>
      </c>
      <c r="F8411">
        <f t="shared" si="395"/>
        <v>0.25423334999999997</v>
      </c>
    </row>
    <row r="8412" spans="1:6" x14ac:dyDescent="0.25">
      <c r="A8412">
        <v>8403</v>
      </c>
      <c r="B8412">
        <f>'Założenia i wyniki'!$E$6*Znorm.Profile!B8412*((100-(24*'Założenia i wyniki'!$E$9))/100)</f>
        <v>0</v>
      </c>
      <c r="C8412">
        <f>'Założenia i wyniki'!$E$8*Znorm.Profile!C8412*(1+'Założenia i wyniki'!$E$10/100)^24</f>
        <v>0.23831325</v>
      </c>
      <c r="D8412">
        <f t="shared" si="393"/>
        <v>0</v>
      </c>
      <c r="E8412">
        <f t="shared" si="394"/>
        <v>0</v>
      </c>
      <c r="F8412">
        <f t="shared" si="395"/>
        <v>0.23831325</v>
      </c>
    </row>
    <row r="8413" spans="1:6" x14ac:dyDescent="0.25">
      <c r="A8413">
        <v>8404</v>
      </c>
      <c r="B8413">
        <f>'Założenia i wyniki'!$E$6*Znorm.Profile!B8413*((100-(24*'Założenia i wyniki'!$E$9))/100)</f>
        <v>0</v>
      </c>
      <c r="C8413">
        <f>'Założenia i wyniki'!$E$8*Znorm.Profile!C8413*(1+'Założenia i wyniki'!$E$10/100)^24</f>
        <v>0.23896915000000002</v>
      </c>
      <c r="D8413">
        <f t="shared" si="393"/>
        <v>0</v>
      </c>
      <c r="E8413">
        <f t="shared" si="394"/>
        <v>0</v>
      </c>
      <c r="F8413">
        <f t="shared" si="395"/>
        <v>0.23896915000000002</v>
      </c>
    </row>
    <row r="8414" spans="1:6" x14ac:dyDescent="0.25">
      <c r="A8414">
        <v>8405</v>
      </c>
      <c r="B8414">
        <f>'Założenia i wyniki'!$E$6*Znorm.Profile!B8414*((100-(24*'Założenia i wyniki'!$E$9))/100)</f>
        <v>0</v>
      </c>
      <c r="C8414">
        <f>'Założenia i wyniki'!$E$8*Znorm.Profile!C8414*(1+'Założenia i wyniki'!$E$10/100)^24</f>
        <v>0.26408409999999999</v>
      </c>
      <c r="D8414">
        <f t="shared" si="393"/>
        <v>0</v>
      </c>
      <c r="E8414">
        <f t="shared" si="394"/>
        <v>0</v>
      </c>
      <c r="F8414">
        <f t="shared" si="395"/>
        <v>0.26408409999999999</v>
      </c>
    </row>
    <row r="8415" spans="1:6" x14ac:dyDescent="0.25">
      <c r="A8415">
        <v>8406</v>
      </c>
      <c r="B8415">
        <f>'Założenia i wyniki'!$E$6*Znorm.Profile!B8415*((100-(24*'Założenia i wyniki'!$E$9))/100)</f>
        <v>0</v>
      </c>
      <c r="C8415">
        <f>'Założenia i wyniki'!$E$8*Znorm.Profile!C8415*(1+'Założenia i wyniki'!$E$10/100)^24</f>
        <v>0.32556649999999998</v>
      </c>
      <c r="D8415">
        <f t="shared" si="393"/>
        <v>0</v>
      </c>
      <c r="E8415">
        <f t="shared" si="394"/>
        <v>0</v>
      </c>
      <c r="F8415">
        <f t="shared" si="395"/>
        <v>0.32556649999999998</v>
      </c>
    </row>
    <row r="8416" spans="1:6" x14ac:dyDescent="0.25">
      <c r="A8416">
        <v>8407</v>
      </c>
      <c r="B8416">
        <f>'Założenia i wyniki'!$E$6*Znorm.Profile!B8416*((100-(24*'Założenia i wyniki'!$E$9))/100)</f>
        <v>0</v>
      </c>
      <c r="C8416">
        <f>'Założenia i wyniki'!$E$8*Znorm.Profile!C8416*(1+'Założenia i wyniki'!$E$10/100)^24</f>
        <v>0.43732779999999999</v>
      </c>
      <c r="D8416">
        <f t="shared" si="393"/>
        <v>0</v>
      </c>
      <c r="E8416">
        <f t="shared" si="394"/>
        <v>0</v>
      </c>
      <c r="F8416">
        <f t="shared" si="395"/>
        <v>0.43732779999999999</v>
      </c>
    </row>
    <row r="8417" spans="1:6" x14ac:dyDescent="0.25">
      <c r="A8417">
        <v>8408</v>
      </c>
      <c r="B8417">
        <f>'Założenia i wyniki'!$E$6*Znorm.Profile!B8417*((100-(24*'Założenia i wyniki'!$E$9))/100)</f>
        <v>0</v>
      </c>
      <c r="C8417">
        <f>'Założenia i wyniki'!$E$8*Znorm.Profile!C8417*(1+'Założenia i wyniki'!$E$10/100)^24</f>
        <v>0.51600745000000003</v>
      </c>
      <c r="D8417">
        <f t="shared" si="393"/>
        <v>0</v>
      </c>
      <c r="E8417">
        <f t="shared" si="394"/>
        <v>0</v>
      </c>
      <c r="F8417">
        <f t="shared" si="395"/>
        <v>0.51600745000000003</v>
      </c>
    </row>
    <row r="8418" spans="1:6" x14ac:dyDescent="0.25">
      <c r="A8418">
        <v>8409</v>
      </c>
      <c r="B8418">
        <f>'Założenia i wyniki'!$E$6*Znorm.Profile!B8418*((100-(24*'Założenia i wyniki'!$E$9))/100)</f>
        <v>9.1868075471698105E-2</v>
      </c>
      <c r="C8418">
        <f>'Założenia i wyniki'!$E$8*Znorm.Profile!C8418*(1+'Założenia i wyniki'!$E$10/100)^24</f>
        <v>0.53206195000000001</v>
      </c>
      <c r="D8418">
        <f t="shared" si="393"/>
        <v>9.1868075471698105E-2</v>
      </c>
      <c r="E8418">
        <f t="shared" si="394"/>
        <v>0</v>
      </c>
      <c r="F8418">
        <f t="shared" si="395"/>
        <v>0.44019387452830189</v>
      </c>
    </row>
    <row r="8419" spans="1:6" x14ac:dyDescent="0.25">
      <c r="A8419">
        <v>8410</v>
      </c>
      <c r="B8419">
        <f>'Założenia i wyniki'!$E$6*Znorm.Profile!B8419*((100-(24*'Założenia i wyniki'!$E$9))/100)</f>
        <v>0.39088905660377349</v>
      </c>
      <c r="C8419">
        <f>'Założenia i wyniki'!$E$8*Znorm.Profile!C8419*(1+'Założenia i wyniki'!$E$10/100)^24</f>
        <v>0.52310020000000002</v>
      </c>
      <c r="D8419">
        <f t="shared" si="393"/>
        <v>0.39088905660377349</v>
      </c>
      <c r="E8419">
        <f t="shared" si="394"/>
        <v>0</v>
      </c>
      <c r="F8419">
        <f t="shared" si="395"/>
        <v>0.13221114339622653</v>
      </c>
    </row>
    <row r="8420" spans="1:6" x14ac:dyDescent="0.25">
      <c r="A8420">
        <v>8411</v>
      </c>
      <c r="B8420">
        <f>'Założenia i wyniki'!$E$6*Znorm.Profile!B8420*((100-(24*'Założenia i wyniki'!$E$9))/100)</f>
        <v>0.61638203773584899</v>
      </c>
      <c r="C8420">
        <f>'Założenia i wyniki'!$E$8*Znorm.Profile!C8420*(1+'Założenia i wyniki'!$E$10/100)^24</f>
        <v>0.51099159999999999</v>
      </c>
      <c r="D8420">
        <f t="shared" si="393"/>
        <v>0.51099159999999999</v>
      </c>
      <c r="E8420">
        <f t="shared" si="394"/>
        <v>0.105390437735849</v>
      </c>
      <c r="F8420">
        <f t="shared" si="395"/>
        <v>0</v>
      </c>
    </row>
    <row r="8421" spans="1:6" x14ac:dyDescent="0.25">
      <c r="A8421">
        <v>8412</v>
      </c>
      <c r="B8421">
        <f>'Założenia i wyniki'!$E$6*Znorm.Profile!B8421*((100-(24*'Założenia i wyniki'!$E$9))/100)</f>
        <v>0.35430799999999996</v>
      </c>
      <c r="C8421">
        <f>'Założenia i wyniki'!$E$8*Znorm.Profile!C8421*(1+'Założenia i wyniki'!$E$10/100)^24</f>
        <v>0.50080134999999992</v>
      </c>
      <c r="D8421">
        <f t="shared" si="393"/>
        <v>0.35430799999999996</v>
      </c>
      <c r="E8421">
        <f t="shared" si="394"/>
        <v>0</v>
      </c>
      <c r="F8421">
        <f t="shared" si="395"/>
        <v>0.14649334999999997</v>
      </c>
    </row>
    <row r="8422" spans="1:6" x14ac:dyDescent="0.25">
      <c r="A8422">
        <v>8413</v>
      </c>
      <c r="B8422">
        <f>'Założenia i wyniki'!$E$6*Znorm.Profile!B8422*((100-(24*'Założenia i wyniki'!$E$9))/100)</f>
        <v>0.14094264150943395</v>
      </c>
      <c r="C8422">
        <f>'Założenia i wyniki'!$E$8*Znorm.Profile!C8422*(1+'Założenia i wyniki'!$E$10/100)^24</f>
        <v>0.48165845000000007</v>
      </c>
      <c r="D8422">
        <f t="shared" si="393"/>
        <v>0.14094264150943395</v>
      </c>
      <c r="E8422">
        <f t="shared" si="394"/>
        <v>0</v>
      </c>
      <c r="F8422">
        <f t="shared" si="395"/>
        <v>0.34071580849056615</v>
      </c>
    </row>
    <row r="8423" spans="1:6" x14ac:dyDescent="0.25">
      <c r="A8423">
        <v>8414</v>
      </c>
      <c r="B8423">
        <f>'Założenia i wyniki'!$E$6*Znorm.Profile!B8423*((100-(24*'Założenia i wyniki'!$E$9))/100)</f>
        <v>0.10802045283018867</v>
      </c>
      <c r="C8423">
        <f>'Założenia i wyniki'!$E$8*Znorm.Profile!C8423*(1+'Założenia i wyniki'!$E$10/100)^24</f>
        <v>0.49822359999999999</v>
      </c>
      <c r="D8423">
        <f t="shared" si="393"/>
        <v>0.10802045283018867</v>
      </c>
      <c r="E8423">
        <f t="shared" si="394"/>
        <v>0</v>
      </c>
      <c r="F8423">
        <f t="shared" si="395"/>
        <v>0.3902031471698113</v>
      </c>
    </row>
    <row r="8424" spans="1:6" x14ac:dyDescent="0.25">
      <c r="A8424">
        <v>8415</v>
      </c>
      <c r="B8424">
        <f>'Założenia i wyniki'!$E$6*Znorm.Profile!B8424*((100-(24*'Założenia i wyniki'!$E$9))/100)</f>
        <v>2.1254973584905662E-2</v>
      </c>
      <c r="C8424">
        <f>'Założenia i wyniki'!$E$8*Znorm.Profile!C8424*(1+'Założenia i wyniki'!$E$10/100)^24</f>
        <v>0.51657199999999992</v>
      </c>
      <c r="D8424">
        <f t="shared" si="393"/>
        <v>2.1254973584905662E-2</v>
      </c>
      <c r="E8424">
        <f t="shared" si="394"/>
        <v>0</v>
      </c>
      <c r="F8424">
        <f t="shared" si="395"/>
        <v>0.49531702641509423</v>
      </c>
    </row>
    <row r="8425" spans="1:6" x14ac:dyDescent="0.25">
      <c r="A8425">
        <v>8416</v>
      </c>
      <c r="B8425">
        <f>'Założenia i wyniki'!$E$6*Znorm.Profile!B8425*((100-(24*'Założenia i wyniki'!$E$9))/100)</f>
        <v>0</v>
      </c>
      <c r="C8425">
        <f>'Założenia i wyniki'!$E$8*Znorm.Profile!C8425*(1+'Założenia i wyniki'!$E$10/100)^24</f>
        <v>0.58076654999999999</v>
      </c>
      <c r="D8425">
        <f t="shared" si="393"/>
        <v>0</v>
      </c>
      <c r="E8425">
        <f t="shared" si="394"/>
        <v>0</v>
      </c>
      <c r="F8425">
        <f t="shared" si="395"/>
        <v>0.58076654999999999</v>
      </c>
    </row>
    <row r="8426" spans="1:6" x14ac:dyDescent="0.25">
      <c r="A8426">
        <v>8417</v>
      </c>
      <c r="B8426">
        <f>'Założenia i wyniki'!$E$6*Znorm.Profile!B8426*((100-(24*'Założenia i wyniki'!$E$9))/100)</f>
        <v>0</v>
      </c>
      <c r="C8426">
        <f>'Założenia i wyniki'!$E$8*Znorm.Profile!C8426*(1+'Założenia i wyniki'!$E$10/100)^24</f>
        <v>0.65752750000000004</v>
      </c>
      <c r="D8426">
        <f t="shared" si="393"/>
        <v>0</v>
      </c>
      <c r="E8426">
        <f t="shared" si="394"/>
        <v>0</v>
      </c>
      <c r="F8426">
        <f t="shared" si="395"/>
        <v>0.65752750000000004</v>
      </c>
    </row>
    <row r="8427" spans="1:6" x14ac:dyDescent="0.25">
      <c r="A8427">
        <v>8418</v>
      </c>
      <c r="B8427">
        <f>'Założenia i wyniki'!$E$6*Znorm.Profile!B8427*((100-(24*'Założenia i wyniki'!$E$9))/100)</f>
        <v>0</v>
      </c>
      <c r="C8427">
        <f>'Założenia i wyniki'!$E$8*Znorm.Profile!C8427*(1+'Założenia i wyniki'!$E$10/100)^24</f>
        <v>0.68141114999999997</v>
      </c>
      <c r="D8427">
        <f t="shared" si="393"/>
        <v>0</v>
      </c>
      <c r="E8427">
        <f t="shared" si="394"/>
        <v>0</v>
      </c>
      <c r="F8427">
        <f t="shared" si="395"/>
        <v>0.68141114999999997</v>
      </c>
    </row>
    <row r="8428" spans="1:6" x14ac:dyDescent="0.25">
      <c r="A8428">
        <v>8419</v>
      </c>
      <c r="B8428">
        <f>'Założenia i wyniki'!$E$6*Znorm.Profile!B8428*((100-(24*'Założenia i wyniki'!$E$9))/100)</f>
        <v>0</v>
      </c>
      <c r="C8428">
        <f>'Założenia i wyniki'!$E$8*Znorm.Profile!C8428*(1+'Założenia i wyniki'!$E$10/100)^24</f>
        <v>0.69019160000000002</v>
      </c>
      <c r="D8428">
        <f t="shared" si="393"/>
        <v>0</v>
      </c>
      <c r="E8428">
        <f t="shared" si="394"/>
        <v>0</v>
      </c>
      <c r="F8428">
        <f t="shared" si="395"/>
        <v>0.69019160000000002</v>
      </c>
    </row>
    <row r="8429" spans="1:6" x14ac:dyDescent="0.25">
      <c r="A8429">
        <v>8420</v>
      </c>
      <c r="B8429">
        <f>'Założenia i wyniki'!$E$6*Znorm.Profile!B8429*((100-(24*'Założenia i wyniki'!$E$9))/100)</f>
        <v>0</v>
      </c>
      <c r="C8429">
        <f>'Założenia i wyniki'!$E$8*Znorm.Profile!C8429*(1+'Założenia i wyniki'!$E$10/100)^24</f>
        <v>0.69371190000000005</v>
      </c>
      <c r="D8429">
        <f t="shared" si="393"/>
        <v>0</v>
      </c>
      <c r="E8429">
        <f t="shared" si="394"/>
        <v>0</v>
      </c>
      <c r="F8429">
        <f t="shared" si="395"/>
        <v>0.69371190000000005</v>
      </c>
    </row>
    <row r="8430" spans="1:6" x14ac:dyDescent="0.25">
      <c r="A8430">
        <v>8421</v>
      </c>
      <c r="B8430">
        <f>'Założenia i wyniki'!$E$6*Znorm.Profile!B8430*((100-(24*'Założenia i wyniki'!$E$9))/100)</f>
        <v>0</v>
      </c>
      <c r="C8430">
        <f>'Założenia i wyniki'!$E$8*Znorm.Profile!C8430*(1+'Założenia i wyniki'!$E$10/100)^24</f>
        <v>0.65969504999999995</v>
      </c>
      <c r="D8430">
        <f t="shared" si="393"/>
        <v>0</v>
      </c>
      <c r="E8430">
        <f t="shared" si="394"/>
        <v>0</v>
      </c>
      <c r="F8430">
        <f t="shared" si="395"/>
        <v>0.65969504999999995</v>
      </c>
    </row>
    <row r="8431" spans="1:6" x14ac:dyDescent="0.25">
      <c r="A8431">
        <v>8422</v>
      </c>
      <c r="B8431">
        <f>'Założenia i wyniki'!$E$6*Znorm.Profile!B8431*((100-(24*'Założenia i wyniki'!$E$9))/100)</f>
        <v>0</v>
      </c>
      <c r="C8431">
        <f>'Założenia i wyniki'!$E$8*Znorm.Profile!C8431*(1+'Założenia i wyniki'!$E$10/100)^24</f>
        <v>0.58777285000000001</v>
      </c>
      <c r="D8431">
        <f t="shared" si="393"/>
        <v>0</v>
      </c>
      <c r="E8431">
        <f t="shared" si="394"/>
        <v>0</v>
      </c>
      <c r="F8431">
        <f t="shared" si="395"/>
        <v>0.58777285000000001</v>
      </c>
    </row>
    <row r="8432" spans="1:6" x14ac:dyDescent="0.25">
      <c r="A8432">
        <v>8423</v>
      </c>
      <c r="B8432">
        <f>'Założenia i wyniki'!$E$6*Znorm.Profile!B8432*((100-(24*'Założenia i wyniki'!$E$9))/100)</f>
        <v>0</v>
      </c>
      <c r="C8432">
        <f>'Założenia i wyniki'!$E$8*Znorm.Profile!C8432*(1+'Założenia i wyniki'!$E$10/100)^24</f>
        <v>0.48572824999999997</v>
      </c>
      <c r="D8432">
        <f t="shared" si="393"/>
        <v>0</v>
      </c>
      <c r="E8432">
        <f t="shared" si="394"/>
        <v>0</v>
      </c>
      <c r="F8432">
        <f t="shared" si="395"/>
        <v>0.48572824999999997</v>
      </c>
    </row>
    <row r="8433" spans="1:6" x14ac:dyDescent="0.25">
      <c r="A8433">
        <v>8424</v>
      </c>
      <c r="B8433">
        <f>'Założenia i wyniki'!$E$6*Znorm.Profile!B8433*((100-(24*'Założenia i wyniki'!$E$9))/100)</f>
        <v>0</v>
      </c>
      <c r="C8433">
        <f>'Założenia i wyniki'!$E$8*Znorm.Profile!C8433*(1+'Założenia i wyniki'!$E$10/100)^24</f>
        <v>0.38726554999999996</v>
      </c>
      <c r="D8433">
        <f t="shared" si="393"/>
        <v>0</v>
      </c>
      <c r="E8433">
        <f t="shared" si="394"/>
        <v>0</v>
      </c>
      <c r="F8433">
        <f t="shared" si="395"/>
        <v>0.38726554999999996</v>
      </c>
    </row>
    <row r="8434" spans="1:6" x14ac:dyDescent="0.25">
      <c r="A8434">
        <v>8425</v>
      </c>
      <c r="B8434">
        <f>'Założenia i wyniki'!$E$6*Znorm.Profile!B8434*((100-(24*'Założenia i wyniki'!$E$9))/100)</f>
        <v>0</v>
      </c>
      <c r="C8434">
        <f>'Założenia i wyniki'!$E$8*Znorm.Profile!C8434*(1+'Założenia i wyniki'!$E$10/100)^24</f>
        <v>0.30082150000000002</v>
      </c>
      <c r="D8434">
        <f t="shared" si="393"/>
        <v>0</v>
      </c>
      <c r="E8434">
        <f t="shared" si="394"/>
        <v>0</v>
      </c>
      <c r="F8434">
        <f t="shared" si="395"/>
        <v>0.30082150000000002</v>
      </c>
    </row>
    <row r="8435" spans="1:6" x14ac:dyDescent="0.25">
      <c r="A8435">
        <v>8426</v>
      </c>
      <c r="B8435">
        <f>'Założenia i wyniki'!$E$6*Znorm.Profile!B8435*((100-(24*'Założenia i wyniki'!$E$9))/100)</f>
        <v>0</v>
      </c>
      <c r="C8435">
        <f>'Założenia i wyniki'!$E$8*Znorm.Profile!C8435*(1+'Założenia i wyniki'!$E$10/100)^24</f>
        <v>0.25745895000000002</v>
      </c>
      <c r="D8435">
        <f t="shared" si="393"/>
        <v>0</v>
      </c>
      <c r="E8435">
        <f t="shared" si="394"/>
        <v>0</v>
      </c>
      <c r="F8435">
        <f t="shared" si="395"/>
        <v>0.25745895000000002</v>
      </c>
    </row>
    <row r="8436" spans="1:6" x14ac:dyDescent="0.25">
      <c r="A8436">
        <v>8427</v>
      </c>
      <c r="B8436">
        <f>'Założenia i wyniki'!$E$6*Znorm.Profile!B8436*((100-(24*'Założenia i wyniki'!$E$9))/100)</f>
        <v>0</v>
      </c>
      <c r="C8436">
        <f>'Założenia i wyniki'!$E$8*Znorm.Profile!C8436*(1+'Założenia i wyniki'!$E$10/100)^24</f>
        <v>0.24409945000000002</v>
      </c>
      <c r="D8436">
        <f t="shared" si="393"/>
        <v>0</v>
      </c>
      <c r="E8436">
        <f t="shared" si="394"/>
        <v>0</v>
      </c>
      <c r="F8436">
        <f t="shared" si="395"/>
        <v>0.24409945000000002</v>
      </c>
    </row>
    <row r="8437" spans="1:6" x14ac:dyDescent="0.25">
      <c r="A8437">
        <v>8428</v>
      </c>
      <c r="B8437">
        <f>'Założenia i wyniki'!$E$6*Znorm.Profile!B8437*((100-(24*'Założenia i wyniki'!$E$9))/100)</f>
        <v>0</v>
      </c>
      <c r="C8437">
        <f>'Założenia i wyniki'!$E$8*Znorm.Profile!C8437*(1+'Założenia i wyniki'!$E$10/100)^24</f>
        <v>0.24185735</v>
      </c>
      <c r="D8437">
        <f t="shared" si="393"/>
        <v>0</v>
      </c>
      <c r="E8437">
        <f t="shared" si="394"/>
        <v>0</v>
      </c>
      <c r="F8437">
        <f t="shared" si="395"/>
        <v>0.24185735</v>
      </c>
    </row>
    <row r="8438" spans="1:6" x14ac:dyDescent="0.25">
      <c r="A8438">
        <v>8429</v>
      </c>
      <c r="B8438">
        <f>'Założenia i wyniki'!$E$6*Znorm.Profile!B8438*((100-(24*'Założenia i wyniki'!$E$9))/100)</f>
        <v>0</v>
      </c>
      <c r="C8438">
        <f>'Założenia i wyniki'!$E$8*Znorm.Profile!C8438*(1+'Założenia i wyniki'!$E$10/100)^24</f>
        <v>0.26995324999999998</v>
      </c>
      <c r="D8438">
        <f t="shared" si="393"/>
        <v>0</v>
      </c>
      <c r="E8438">
        <f t="shared" si="394"/>
        <v>0</v>
      </c>
      <c r="F8438">
        <f t="shared" si="395"/>
        <v>0.26995324999999998</v>
      </c>
    </row>
    <row r="8439" spans="1:6" x14ac:dyDescent="0.25">
      <c r="A8439">
        <v>8430</v>
      </c>
      <c r="B8439">
        <f>'Założenia i wyniki'!$E$6*Znorm.Profile!B8439*((100-(24*'Założenia i wyniki'!$E$9))/100)</f>
        <v>0</v>
      </c>
      <c r="C8439">
        <f>'Założenia i wyniki'!$E$8*Znorm.Profile!C8439*(1+'Założenia i wyniki'!$E$10/100)^24</f>
        <v>0.33376805000000004</v>
      </c>
      <c r="D8439">
        <f t="shared" si="393"/>
        <v>0</v>
      </c>
      <c r="E8439">
        <f t="shared" si="394"/>
        <v>0</v>
      </c>
      <c r="F8439">
        <f t="shared" si="395"/>
        <v>0.33376805000000004</v>
      </c>
    </row>
    <row r="8440" spans="1:6" x14ac:dyDescent="0.25">
      <c r="A8440">
        <v>8431</v>
      </c>
      <c r="B8440">
        <f>'Założenia i wyniki'!$E$6*Znorm.Profile!B8440*((100-(24*'Założenia i wyniki'!$E$9))/100)</f>
        <v>0</v>
      </c>
      <c r="C8440">
        <f>'Założenia i wyniki'!$E$8*Znorm.Profile!C8440*(1+'Założenia i wyniki'!$E$10/100)^24</f>
        <v>0.43485960000000001</v>
      </c>
      <c r="D8440">
        <f t="shared" si="393"/>
        <v>0</v>
      </c>
      <c r="E8440">
        <f t="shared" si="394"/>
        <v>0</v>
      </c>
      <c r="F8440">
        <f t="shared" si="395"/>
        <v>0.43485960000000001</v>
      </c>
    </row>
    <row r="8441" spans="1:6" x14ac:dyDescent="0.25">
      <c r="A8441">
        <v>8432</v>
      </c>
      <c r="B8441">
        <f>'Założenia i wyniki'!$E$6*Znorm.Profile!B8441*((100-(24*'Założenia i wyniki'!$E$9))/100)</f>
        <v>0</v>
      </c>
      <c r="C8441">
        <f>'Założenia i wyniki'!$E$8*Znorm.Profile!C8441*(1+'Założenia i wyniki'!$E$10/100)^24</f>
        <v>0.51753344999999995</v>
      </c>
      <c r="D8441">
        <f t="shared" si="393"/>
        <v>0</v>
      </c>
      <c r="E8441">
        <f t="shared" si="394"/>
        <v>0</v>
      </c>
      <c r="F8441">
        <f t="shared" si="395"/>
        <v>0.51753344999999995</v>
      </c>
    </row>
    <row r="8442" spans="1:6" x14ac:dyDescent="0.25">
      <c r="A8442">
        <v>8433</v>
      </c>
      <c r="B8442">
        <f>'Założenia i wyniki'!$E$6*Znorm.Profile!B8442*((100-(24*'Założenia i wyniki'!$E$9))/100)</f>
        <v>6.1981222641509419E-3</v>
      </c>
      <c r="C8442">
        <f>'Założenia i wyniki'!$E$8*Znorm.Profile!C8442*(1+'Założenia i wyniki'!$E$10/100)^24</f>
        <v>0.52635414999999997</v>
      </c>
      <c r="D8442">
        <f t="shared" si="393"/>
        <v>6.1981222641509419E-3</v>
      </c>
      <c r="E8442">
        <f t="shared" si="394"/>
        <v>0</v>
      </c>
      <c r="F8442">
        <f t="shared" si="395"/>
        <v>0.52015602773584901</v>
      </c>
    </row>
    <row r="8443" spans="1:6" x14ac:dyDescent="0.25">
      <c r="A8443">
        <v>8434</v>
      </c>
      <c r="B8443">
        <f>'Założenia i wyniki'!$E$6*Znorm.Profile!B8443*((100-(24*'Założenia i wyniki'!$E$9))/100)</f>
        <v>8.2446490566037728E-2</v>
      </c>
      <c r="C8443">
        <f>'Założenia i wyniki'!$E$8*Znorm.Profile!C8443*(1+'Założenia i wyniki'!$E$10/100)^24</f>
        <v>0.52115630000000002</v>
      </c>
      <c r="D8443">
        <f t="shared" si="393"/>
        <v>8.2446490566037728E-2</v>
      </c>
      <c r="E8443">
        <f t="shared" si="394"/>
        <v>0</v>
      </c>
      <c r="F8443">
        <f t="shared" si="395"/>
        <v>0.43870980943396232</v>
      </c>
    </row>
    <row r="8444" spans="1:6" x14ac:dyDescent="0.25">
      <c r="A8444">
        <v>8435</v>
      </c>
      <c r="B8444">
        <f>'Założenia i wyniki'!$E$6*Znorm.Profile!B8444*((100-(24*'Założenia i wyniki'!$E$9))/100)</f>
        <v>0.11584890566037734</v>
      </c>
      <c r="C8444">
        <f>'Założenia i wyniki'!$E$8*Znorm.Profile!C8444*(1+'Założenia i wyniki'!$E$10/100)^24</f>
        <v>0.50704325000000006</v>
      </c>
      <c r="D8444">
        <f t="shared" si="393"/>
        <v>0.11584890566037734</v>
      </c>
      <c r="E8444">
        <f t="shared" si="394"/>
        <v>0</v>
      </c>
      <c r="F8444">
        <f t="shared" si="395"/>
        <v>0.39119434433962275</v>
      </c>
    </row>
    <row r="8445" spans="1:6" x14ac:dyDescent="0.25">
      <c r="A8445">
        <v>8436</v>
      </c>
      <c r="B8445">
        <f>'Założenia i wyniki'!$E$6*Znorm.Profile!B8445*((100-(24*'Założenia i wyniki'!$E$9))/100)</f>
        <v>0.1964812075471698</v>
      </c>
      <c r="C8445">
        <f>'Założenia i wyniki'!$E$8*Znorm.Profile!C8445*(1+'Założenia i wyniki'!$E$10/100)^24</f>
        <v>0.52786545000000007</v>
      </c>
      <c r="D8445">
        <f t="shared" si="393"/>
        <v>0.1964812075471698</v>
      </c>
      <c r="E8445">
        <f t="shared" si="394"/>
        <v>0</v>
      </c>
      <c r="F8445">
        <f t="shared" si="395"/>
        <v>0.33138424245283027</v>
      </c>
    </row>
    <row r="8446" spans="1:6" x14ac:dyDescent="0.25">
      <c r="A8446">
        <v>8437</v>
      </c>
      <c r="B8446">
        <f>'Założenia i wyniki'!$E$6*Znorm.Profile!B8446*((100-(24*'Założenia i wyniki'!$E$9))/100)</f>
        <v>0.12089509433962262</v>
      </c>
      <c r="C8446">
        <f>'Założenia i wyniki'!$E$8*Znorm.Profile!C8446*(1+'Założenia i wyniki'!$E$10/100)^24</f>
        <v>0.50425935</v>
      </c>
      <c r="D8446">
        <f t="shared" si="393"/>
        <v>0.12089509433962262</v>
      </c>
      <c r="E8446">
        <f t="shared" si="394"/>
        <v>0</v>
      </c>
      <c r="F8446">
        <f t="shared" si="395"/>
        <v>0.38336425566037735</v>
      </c>
    </row>
    <row r="8447" spans="1:6" x14ac:dyDescent="0.25">
      <c r="A8447">
        <v>8438</v>
      </c>
      <c r="B8447">
        <f>'Założenia i wyniki'!$E$6*Znorm.Profile!B8447*((100-(24*'Założenia i wyniki'!$E$9))/100)</f>
        <v>7.0282279245283019E-2</v>
      </c>
      <c r="C8447">
        <f>'Założenia i wyniki'!$E$8*Znorm.Profile!C8447*(1+'Założenia i wyniki'!$E$10/100)^24</f>
        <v>0.52362730000000002</v>
      </c>
      <c r="D8447">
        <f t="shared" si="393"/>
        <v>7.0282279245283019E-2</v>
      </c>
      <c r="E8447">
        <f t="shared" si="394"/>
        <v>0</v>
      </c>
      <c r="F8447">
        <f t="shared" si="395"/>
        <v>0.453345020754717</v>
      </c>
    </row>
    <row r="8448" spans="1:6" x14ac:dyDescent="0.25">
      <c r="A8448">
        <v>8439</v>
      </c>
      <c r="B8448">
        <f>'Założenia i wyniki'!$E$6*Znorm.Profile!B8448*((100-(24*'Założenia i wyniki'!$E$9))/100)</f>
        <v>3.9341977358490566E-3</v>
      </c>
      <c r="C8448">
        <f>'Założenia i wyniki'!$E$8*Znorm.Profile!C8448*(1+'Założenia i wyniki'!$E$10/100)^24</f>
        <v>0.53576075000000001</v>
      </c>
      <c r="D8448">
        <f t="shared" si="393"/>
        <v>3.9341977358490566E-3</v>
      </c>
      <c r="E8448">
        <f t="shared" si="394"/>
        <v>0</v>
      </c>
      <c r="F8448">
        <f t="shared" si="395"/>
        <v>0.53182655226415099</v>
      </c>
    </row>
    <row r="8449" spans="1:6" x14ac:dyDescent="0.25">
      <c r="A8449">
        <v>8440</v>
      </c>
      <c r="B8449">
        <f>'Założenia i wyniki'!$E$6*Znorm.Profile!B8449*((100-(24*'Założenia i wyniki'!$E$9))/100)</f>
        <v>0</v>
      </c>
      <c r="C8449">
        <f>'Założenia i wyniki'!$E$8*Znorm.Profile!C8449*(1+'Założenia i wyniki'!$E$10/100)^24</f>
        <v>0.5988829</v>
      </c>
      <c r="D8449">
        <f t="shared" si="393"/>
        <v>0</v>
      </c>
      <c r="E8449">
        <f t="shared" si="394"/>
        <v>0</v>
      </c>
      <c r="F8449">
        <f t="shared" si="395"/>
        <v>0.5988829</v>
      </c>
    </row>
    <row r="8450" spans="1:6" x14ac:dyDescent="0.25">
      <c r="A8450">
        <v>8441</v>
      </c>
      <c r="B8450">
        <f>'Założenia i wyniki'!$E$6*Znorm.Profile!B8450*((100-(24*'Założenia i wyniki'!$E$9))/100)</f>
        <v>0</v>
      </c>
      <c r="C8450">
        <f>'Założenia i wyniki'!$E$8*Znorm.Profile!C8450*(1+'Założenia i wyniki'!$E$10/100)^24</f>
        <v>0.66023474999999998</v>
      </c>
      <c r="D8450">
        <f t="shared" si="393"/>
        <v>0</v>
      </c>
      <c r="E8450">
        <f t="shared" si="394"/>
        <v>0</v>
      </c>
      <c r="F8450">
        <f t="shared" si="395"/>
        <v>0.66023474999999998</v>
      </c>
    </row>
    <row r="8451" spans="1:6" x14ac:dyDescent="0.25">
      <c r="A8451">
        <v>8442</v>
      </c>
      <c r="B8451">
        <f>'Założenia i wyniki'!$E$6*Znorm.Profile!B8451*((100-(24*'Założenia i wyniki'!$E$9))/100)</f>
        <v>0</v>
      </c>
      <c r="C8451">
        <f>'Założenia i wyniki'!$E$8*Znorm.Profile!C8451*(1+'Założenia i wyniki'!$E$10/100)^24</f>
        <v>0.68847029999999998</v>
      </c>
      <c r="D8451">
        <f t="shared" si="393"/>
        <v>0</v>
      </c>
      <c r="E8451">
        <f t="shared" si="394"/>
        <v>0</v>
      </c>
      <c r="F8451">
        <f t="shared" si="395"/>
        <v>0.68847029999999998</v>
      </c>
    </row>
    <row r="8452" spans="1:6" x14ac:dyDescent="0.25">
      <c r="A8452">
        <v>8443</v>
      </c>
      <c r="B8452">
        <f>'Założenia i wyniki'!$E$6*Znorm.Profile!B8452*((100-(24*'Założenia i wyniki'!$E$9))/100)</f>
        <v>0</v>
      </c>
      <c r="C8452">
        <f>'Założenia i wyniki'!$E$8*Znorm.Profile!C8452*(1+'Założenia i wyniki'!$E$10/100)^24</f>
        <v>0.6903459500000001</v>
      </c>
      <c r="D8452">
        <f t="shared" si="393"/>
        <v>0</v>
      </c>
      <c r="E8452">
        <f t="shared" si="394"/>
        <v>0</v>
      </c>
      <c r="F8452">
        <f t="shared" si="395"/>
        <v>0.6903459500000001</v>
      </c>
    </row>
    <row r="8453" spans="1:6" x14ac:dyDescent="0.25">
      <c r="A8453">
        <v>8444</v>
      </c>
      <c r="B8453">
        <f>'Założenia i wyniki'!$E$6*Znorm.Profile!B8453*((100-(24*'Założenia i wyniki'!$E$9))/100)</f>
        <v>0</v>
      </c>
      <c r="C8453">
        <f>'Założenia i wyniki'!$E$8*Znorm.Profile!C8453*(1+'Założenia i wyniki'!$E$10/100)^24</f>
        <v>0.67373109999999992</v>
      </c>
      <c r="D8453">
        <f t="shared" si="393"/>
        <v>0</v>
      </c>
      <c r="E8453">
        <f t="shared" si="394"/>
        <v>0</v>
      </c>
      <c r="F8453">
        <f t="shared" si="395"/>
        <v>0.67373109999999992</v>
      </c>
    </row>
    <row r="8454" spans="1:6" x14ac:dyDescent="0.25">
      <c r="A8454">
        <v>8445</v>
      </c>
      <c r="B8454">
        <f>'Założenia i wyniki'!$E$6*Znorm.Profile!B8454*((100-(24*'Założenia i wyniki'!$E$9))/100)</f>
        <v>0</v>
      </c>
      <c r="C8454">
        <f>'Założenia i wyniki'!$E$8*Znorm.Profile!C8454*(1+'Założenia i wyniki'!$E$10/100)^24</f>
        <v>0.63790860000000005</v>
      </c>
      <c r="D8454">
        <f t="shared" si="393"/>
        <v>0</v>
      </c>
      <c r="E8454">
        <f t="shared" si="394"/>
        <v>0</v>
      </c>
      <c r="F8454">
        <f t="shared" si="395"/>
        <v>0.63790860000000005</v>
      </c>
    </row>
    <row r="8455" spans="1:6" x14ac:dyDescent="0.25">
      <c r="A8455">
        <v>8446</v>
      </c>
      <c r="B8455">
        <f>'Założenia i wyniki'!$E$6*Znorm.Profile!B8455*((100-(24*'Założenia i wyniki'!$E$9))/100)</f>
        <v>0</v>
      </c>
      <c r="C8455">
        <f>'Założenia i wyniki'!$E$8*Znorm.Profile!C8455*(1+'Założenia i wyniki'!$E$10/100)^24</f>
        <v>0.56807379999999996</v>
      </c>
      <c r="D8455">
        <f t="shared" si="393"/>
        <v>0</v>
      </c>
      <c r="E8455">
        <f t="shared" si="394"/>
        <v>0</v>
      </c>
      <c r="F8455">
        <f t="shared" si="395"/>
        <v>0.56807379999999996</v>
      </c>
    </row>
    <row r="8456" spans="1:6" x14ac:dyDescent="0.25">
      <c r="A8456">
        <v>8447</v>
      </c>
      <c r="B8456">
        <f>'Założenia i wyniki'!$E$6*Znorm.Profile!B8456*((100-(24*'Założenia i wyniki'!$E$9))/100)</f>
        <v>0</v>
      </c>
      <c r="C8456">
        <f>'Założenia i wyniki'!$E$8*Znorm.Profile!C8456*(1+'Założenia i wyniki'!$E$10/100)^24</f>
        <v>0.48263494999999995</v>
      </c>
      <c r="D8456">
        <f t="shared" si="393"/>
        <v>0</v>
      </c>
      <c r="E8456">
        <f t="shared" si="394"/>
        <v>0</v>
      </c>
      <c r="F8456">
        <f t="shared" si="395"/>
        <v>0.48263494999999995</v>
      </c>
    </row>
    <row r="8457" spans="1:6" x14ac:dyDescent="0.25">
      <c r="A8457">
        <v>8448</v>
      </c>
      <c r="B8457">
        <f>'Założenia i wyniki'!$E$6*Znorm.Profile!B8457*((100-(24*'Założenia i wyniki'!$E$9))/100)</f>
        <v>0</v>
      </c>
      <c r="C8457">
        <f>'Założenia i wyniki'!$E$8*Znorm.Profile!C8457*(1+'Założenia i wyniki'!$E$10/100)^24</f>
        <v>0.39894785000000005</v>
      </c>
      <c r="D8457">
        <f t="shared" si="393"/>
        <v>0</v>
      </c>
      <c r="E8457">
        <f t="shared" si="394"/>
        <v>0</v>
      </c>
      <c r="F8457">
        <f t="shared" si="395"/>
        <v>0.39894785000000005</v>
      </c>
    </row>
    <row r="8458" spans="1:6" x14ac:dyDescent="0.25">
      <c r="A8458">
        <v>8449</v>
      </c>
      <c r="B8458">
        <f>'Założenia i wyniki'!$E$6*Znorm.Profile!B8458*((100-(24*'Założenia i wyniki'!$E$9))/100)</f>
        <v>0</v>
      </c>
      <c r="C8458">
        <f>'Założenia i wyniki'!$E$8*Znorm.Profile!C8458*(1+'Założenia i wyniki'!$E$10/100)^24</f>
        <v>0.31792110000000001</v>
      </c>
      <c r="D8458">
        <f t="shared" si="393"/>
        <v>0</v>
      </c>
      <c r="E8458">
        <f t="shared" si="394"/>
        <v>0</v>
      </c>
      <c r="F8458">
        <f t="shared" si="395"/>
        <v>0.31792110000000001</v>
      </c>
    </row>
    <row r="8459" spans="1:6" x14ac:dyDescent="0.25">
      <c r="A8459">
        <v>8450</v>
      </c>
      <c r="B8459">
        <f>'Założenia i wyniki'!$E$6*Znorm.Profile!B8459*((100-(24*'Założenia i wyniki'!$E$9))/100)</f>
        <v>0</v>
      </c>
      <c r="C8459">
        <f>'Założenia i wyniki'!$E$8*Znorm.Profile!C8459*(1+'Założenia i wyniki'!$E$10/100)^24</f>
        <v>0.27490540000000002</v>
      </c>
      <c r="D8459">
        <f t="shared" ref="D8459:D8522" si="396">IF(B8459&lt;=C8459,B8459,C8459)</f>
        <v>0</v>
      </c>
      <c r="E8459">
        <f t="shared" ref="E8459:E8522" si="397">IF(B8459&gt;C8459,B8459-C8459,0)</f>
        <v>0</v>
      </c>
      <c r="F8459">
        <f t="shared" ref="F8459:F8522" si="398">IF(B8459&lt;C8459,C8459-B8459,0)</f>
        <v>0.27490540000000002</v>
      </c>
    </row>
    <row r="8460" spans="1:6" x14ac:dyDescent="0.25">
      <c r="A8460">
        <v>8451</v>
      </c>
      <c r="B8460">
        <f>'Założenia i wyniki'!$E$6*Znorm.Profile!B8460*((100-(24*'Założenia i wyniki'!$E$9))/100)</f>
        <v>0</v>
      </c>
      <c r="C8460">
        <f>'Założenia i wyniki'!$E$8*Znorm.Profile!C8460*(1+'Założenia i wyniki'!$E$10/100)^24</f>
        <v>0.25372129999999998</v>
      </c>
      <c r="D8460">
        <f t="shared" si="396"/>
        <v>0</v>
      </c>
      <c r="E8460">
        <f t="shared" si="397"/>
        <v>0</v>
      </c>
      <c r="F8460">
        <f t="shared" si="398"/>
        <v>0.25372129999999998</v>
      </c>
    </row>
    <row r="8461" spans="1:6" x14ac:dyDescent="0.25">
      <c r="A8461">
        <v>8452</v>
      </c>
      <c r="B8461">
        <f>'Założenia i wyniki'!$E$6*Znorm.Profile!B8461*((100-(24*'Założenia i wyniki'!$E$9))/100)</f>
        <v>0</v>
      </c>
      <c r="C8461">
        <f>'Założenia i wyniki'!$E$8*Znorm.Profile!C8461*(1+'Założenia i wyniki'!$E$10/100)^24</f>
        <v>0.24686025</v>
      </c>
      <c r="D8461">
        <f t="shared" si="396"/>
        <v>0</v>
      </c>
      <c r="E8461">
        <f t="shared" si="397"/>
        <v>0</v>
      </c>
      <c r="F8461">
        <f t="shared" si="398"/>
        <v>0.24686025</v>
      </c>
    </row>
    <row r="8462" spans="1:6" x14ac:dyDescent="0.25">
      <c r="A8462">
        <v>8453</v>
      </c>
      <c r="B8462">
        <f>'Założenia i wyniki'!$E$6*Znorm.Profile!B8462*((100-(24*'Założenia i wyniki'!$E$9))/100)</f>
        <v>0</v>
      </c>
      <c r="C8462">
        <f>'Założenia i wyniki'!$E$8*Znorm.Profile!C8462*(1+'Założenia i wyniki'!$E$10/100)^24</f>
        <v>0.2549225</v>
      </c>
      <c r="D8462">
        <f t="shared" si="396"/>
        <v>0</v>
      </c>
      <c r="E8462">
        <f t="shared" si="397"/>
        <v>0</v>
      </c>
      <c r="F8462">
        <f t="shared" si="398"/>
        <v>0.2549225</v>
      </c>
    </row>
    <row r="8463" spans="1:6" x14ac:dyDescent="0.25">
      <c r="A8463">
        <v>8454</v>
      </c>
      <c r="B8463">
        <f>'Założenia i wyniki'!$E$6*Znorm.Profile!B8463*((100-(24*'Założenia i wyniki'!$E$9))/100)</f>
        <v>0</v>
      </c>
      <c r="C8463">
        <f>'Założenia i wyniki'!$E$8*Znorm.Profile!C8463*(1+'Założenia i wyniki'!$E$10/100)^24</f>
        <v>0.28905345000000005</v>
      </c>
      <c r="D8463">
        <f t="shared" si="396"/>
        <v>0</v>
      </c>
      <c r="E8463">
        <f t="shared" si="397"/>
        <v>0</v>
      </c>
      <c r="F8463">
        <f t="shared" si="398"/>
        <v>0.28905345000000005</v>
      </c>
    </row>
    <row r="8464" spans="1:6" x14ac:dyDescent="0.25">
      <c r="A8464">
        <v>8455</v>
      </c>
      <c r="B8464">
        <f>'Założenia i wyniki'!$E$6*Znorm.Profile!B8464*((100-(24*'Założenia i wyniki'!$E$9))/100)</f>
        <v>0</v>
      </c>
      <c r="C8464">
        <f>'Założenia i wyniki'!$E$8*Znorm.Profile!C8464*(1+'Założenia i wyniki'!$E$10/100)^24</f>
        <v>0.34514444999999999</v>
      </c>
      <c r="D8464">
        <f t="shared" si="396"/>
        <v>0</v>
      </c>
      <c r="E8464">
        <f t="shared" si="397"/>
        <v>0</v>
      </c>
      <c r="F8464">
        <f t="shared" si="398"/>
        <v>0.34514444999999999</v>
      </c>
    </row>
    <row r="8465" spans="1:6" x14ac:dyDescent="0.25">
      <c r="A8465">
        <v>8456</v>
      </c>
      <c r="B8465">
        <f>'Założenia i wyniki'!$E$6*Znorm.Profile!B8465*((100-(24*'Założenia i wyniki'!$E$9))/100)</f>
        <v>0</v>
      </c>
      <c r="C8465">
        <f>'Założenia i wyniki'!$E$8*Znorm.Profile!C8465*(1+'Założenia i wyniki'!$E$10/100)^24</f>
        <v>0.42507430000000002</v>
      </c>
      <c r="D8465">
        <f t="shared" si="396"/>
        <v>0</v>
      </c>
      <c r="E8465">
        <f t="shared" si="397"/>
        <v>0</v>
      </c>
      <c r="F8465">
        <f t="shared" si="398"/>
        <v>0.42507430000000002</v>
      </c>
    </row>
    <row r="8466" spans="1:6" x14ac:dyDescent="0.25">
      <c r="A8466">
        <v>8457</v>
      </c>
      <c r="B8466">
        <f>'Założenia i wyniki'!$E$6*Znorm.Profile!B8466*((100-(24*'Założenia i wyniki'!$E$9))/100)</f>
        <v>0.15080633962264151</v>
      </c>
      <c r="C8466">
        <f>'Założenia i wyniki'!$E$8*Znorm.Profile!C8466*(1+'Założenia i wyniki'!$E$10/100)^24</f>
        <v>0.50285515000000003</v>
      </c>
      <c r="D8466">
        <f t="shared" si="396"/>
        <v>0.15080633962264151</v>
      </c>
      <c r="E8466">
        <f t="shared" si="397"/>
        <v>0</v>
      </c>
      <c r="F8466">
        <f t="shared" si="398"/>
        <v>0.35204881037735852</v>
      </c>
    </row>
    <row r="8467" spans="1:6" x14ac:dyDescent="0.25">
      <c r="A8467">
        <v>8458</v>
      </c>
      <c r="B8467">
        <f>'Założenia i wyniki'!$E$6*Znorm.Profile!B8467*((100-(24*'Założenia i wyniki'!$E$9))/100)</f>
        <v>0.53095509433962251</v>
      </c>
      <c r="C8467">
        <f>'Założenia i wyniki'!$E$8*Znorm.Profile!C8467*(1+'Założenia i wyniki'!$E$10/100)^24</f>
        <v>0.55368739999999994</v>
      </c>
      <c r="D8467">
        <f t="shared" si="396"/>
        <v>0.53095509433962251</v>
      </c>
      <c r="E8467">
        <f t="shared" si="397"/>
        <v>0</v>
      </c>
      <c r="F8467">
        <f t="shared" si="398"/>
        <v>2.2732305660377428E-2</v>
      </c>
    </row>
    <row r="8468" spans="1:6" x14ac:dyDescent="0.25">
      <c r="A8468">
        <v>8459</v>
      </c>
      <c r="B8468">
        <f>'Założenia i wyniki'!$E$6*Znorm.Profile!B8468*((100-(24*'Założenia i wyniki'!$E$9))/100)</f>
        <v>0.7069695094339622</v>
      </c>
      <c r="C8468">
        <f>'Założenia i wyniki'!$E$8*Znorm.Profile!C8468*(1+'Założenia i wyniki'!$E$10/100)^24</f>
        <v>0.56699510000000009</v>
      </c>
      <c r="D8468">
        <f t="shared" si="396"/>
        <v>0.56699510000000009</v>
      </c>
      <c r="E8468">
        <f t="shared" si="397"/>
        <v>0.13997440943396211</v>
      </c>
      <c r="F8468">
        <f t="shared" si="398"/>
        <v>0</v>
      </c>
    </row>
    <row r="8469" spans="1:6" x14ac:dyDescent="0.25">
      <c r="A8469">
        <v>8460</v>
      </c>
      <c r="B8469">
        <f>'Założenia i wyniki'!$E$6*Znorm.Profile!B8469*((100-(24*'Założenia i wyniki'!$E$9))/100)</f>
        <v>0.30717720754716982</v>
      </c>
      <c r="C8469">
        <f>'Założenia i wyniki'!$E$8*Znorm.Profile!C8469*(1+'Założenia i wyniki'!$E$10/100)^24</f>
        <v>0.58330124999999999</v>
      </c>
      <c r="D8469">
        <f t="shared" si="396"/>
        <v>0.30717720754716982</v>
      </c>
      <c r="E8469">
        <f t="shared" si="397"/>
        <v>0</v>
      </c>
      <c r="F8469">
        <f t="shared" si="398"/>
        <v>0.27612404245283018</v>
      </c>
    </row>
    <row r="8470" spans="1:6" x14ac:dyDescent="0.25">
      <c r="A8470">
        <v>8461</v>
      </c>
      <c r="B8470">
        <f>'Założenia i wyniki'!$E$6*Znorm.Profile!B8470*((100-(24*'Założenia i wyniki'!$E$9))/100)</f>
        <v>0.13613275471698114</v>
      </c>
      <c r="C8470">
        <f>'Założenia i wyniki'!$E$8*Znorm.Profile!C8470*(1+'Założenia i wyniki'!$E$10/100)^24</f>
        <v>0.586565</v>
      </c>
      <c r="D8470">
        <f t="shared" si="396"/>
        <v>0.13613275471698114</v>
      </c>
      <c r="E8470">
        <f t="shared" si="397"/>
        <v>0</v>
      </c>
      <c r="F8470">
        <f t="shared" si="398"/>
        <v>0.45043224528301884</v>
      </c>
    </row>
    <row r="8471" spans="1:6" x14ac:dyDescent="0.25">
      <c r="A8471">
        <v>8462</v>
      </c>
      <c r="B8471">
        <f>'Założenia i wyniki'!$E$6*Znorm.Profile!B8471*((100-(24*'Założenia i wyniki'!$E$9))/100)</f>
        <v>8.7599396226415091E-2</v>
      </c>
      <c r="C8471">
        <f>'Założenia i wyniki'!$E$8*Znorm.Profile!C8471*(1+'Założenia i wyniki'!$E$10/100)^24</f>
        <v>0.60608030000000002</v>
      </c>
      <c r="D8471">
        <f t="shared" si="396"/>
        <v>8.7599396226415091E-2</v>
      </c>
      <c r="E8471">
        <f t="shared" si="397"/>
        <v>0</v>
      </c>
      <c r="F8471">
        <f t="shared" si="398"/>
        <v>0.51848090377358491</v>
      </c>
    </row>
    <row r="8472" spans="1:6" x14ac:dyDescent="0.25">
      <c r="A8472">
        <v>8463</v>
      </c>
      <c r="B8472">
        <f>'Założenia i wyniki'!$E$6*Znorm.Profile!B8472*((100-(24*'Założenia i wyniki'!$E$9))/100)</f>
        <v>1.7731026415094338E-2</v>
      </c>
      <c r="C8472">
        <f>'Założenia i wyniki'!$E$8*Znorm.Profile!C8472*(1+'Założenia i wyniki'!$E$10/100)^24</f>
        <v>0.62623085000000001</v>
      </c>
      <c r="D8472">
        <f t="shared" si="396"/>
        <v>1.7731026415094338E-2</v>
      </c>
      <c r="E8472">
        <f t="shared" si="397"/>
        <v>0</v>
      </c>
      <c r="F8472">
        <f t="shared" si="398"/>
        <v>0.60849982358490562</v>
      </c>
    </row>
    <row r="8473" spans="1:6" x14ac:dyDescent="0.25">
      <c r="A8473">
        <v>8464</v>
      </c>
      <c r="B8473">
        <f>'Założenia i wyniki'!$E$6*Znorm.Profile!B8473*((100-(24*'Założenia i wyniki'!$E$9))/100)</f>
        <v>0</v>
      </c>
      <c r="C8473">
        <f>'Założenia i wyniki'!$E$8*Znorm.Profile!C8473*(1+'Założenia i wyniki'!$E$10/100)^24</f>
        <v>0.6803866999999999</v>
      </c>
      <c r="D8473">
        <f t="shared" si="396"/>
        <v>0</v>
      </c>
      <c r="E8473">
        <f t="shared" si="397"/>
        <v>0</v>
      </c>
      <c r="F8473">
        <f t="shared" si="398"/>
        <v>0.6803866999999999</v>
      </c>
    </row>
    <row r="8474" spans="1:6" x14ac:dyDescent="0.25">
      <c r="A8474">
        <v>8465</v>
      </c>
      <c r="B8474">
        <f>'Założenia i wyniki'!$E$6*Znorm.Profile!B8474*((100-(24*'Założenia i wyniki'!$E$9))/100)</f>
        <v>0</v>
      </c>
      <c r="C8474">
        <f>'Założenia i wyniki'!$E$8*Znorm.Profile!C8474*(1+'Założenia i wyniki'!$E$10/100)^24</f>
        <v>0.73292135000000003</v>
      </c>
      <c r="D8474">
        <f t="shared" si="396"/>
        <v>0</v>
      </c>
      <c r="E8474">
        <f t="shared" si="397"/>
        <v>0</v>
      </c>
      <c r="F8474">
        <f t="shared" si="398"/>
        <v>0.73292135000000003</v>
      </c>
    </row>
    <row r="8475" spans="1:6" x14ac:dyDescent="0.25">
      <c r="A8475">
        <v>8466</v>
      </c>
      <c r="B8475">
        <f>'Założenia i wyniki'!$E$6*Znorm.Profile!B8475*((100-(24*'Założenia i wyniki'!$E$9))/100)</f>
        <v>0</v>
      </c>
      <c r="C8475">
        <f>'Założenia i wyniki'!$E$8*Znorm.Profile!C8475*(1+'Założenia i wyniki'!$E$10/100)^24</f>
        <v>0.73969594999999999</v>
      </c>
      <c r="D8475">
        <f t="shared" si="396"/>
        <v>0</v>
      </c>
      <c r="E8475">
        <f t="shared" si="397"/>
        <v>0</v>
      </c>
      <c r="F8475">
        <f t="shared" si="398"/>
        <v>0.73969594999999999</v>
      </c>
    </row>
    <row r="8476" spans="1:6" x14ac:dyDescent="0.25">
      <c r="A8476">
        <v>8467</v>
      </c>
      <c r="B8476">
        <f>'Założenia i wyniki'!$E$6*Znorm.Profile!B8476*((100-(24*'Założenia i wyniki'!$E$9))/100)</f>
        <v>0</v>
      </c>
      <c r="C8476">
        <f>'Założenia i wyniki'!$E$8*Znorm.Profile!C8476*(1+'Założenia i wyniki'!$E$10/100)^24</f>
        <v>0.73501399999999995</v>
      </c>
      <c r="D8476">
        <f t="shared" si="396"/>
        <v>0</v>
      </c>
      <c r="E8476">
        <f t="shared" si="397"/>
        <v>0</v>
      </c>
      <c r="F8476">
        <f t="shared" si="398"/>
        <v>0.73501399999999995</v>
      </c>
    </row>
    <row r="8477" spans="1:6" x14ac:dyDescent="0.25">
      <c r="A8477">
        <v>8468</v>
      </c>
      <c r="B8477">
        <f>'Założenia i wyniki'!$E$6*Znorm.Profile!B8477*((100-(24*'Założenia i wyniki'!$E$9))/100)</f>
        <v>0</v>
      </c>
      <c r="C8477">
        <f>'Założenia i wyniki'!$E$8*Znorm.Profile!C8477*(1+'Założenia i wyniki'!$E$10/100)^24</f>
        <v>0.71896614999999997</v>
      </c>
      <c r="D8477">
        <f t="shared" si="396"/>
        <v>0</v>
      </c>
      <c r="E8477">
        <f t="shared" si="397"/>
        <v>0</v>
      </c>
      <c r="F8477">
        <f t="shared" si="398"/>
        <v>0.71896614999999997</v>
      </c>
    </row>
    <row r="8478" spans="1:6" x14ac:dyDescent="0.25">
      <c r="A8478">
        <v>8469</v>
      </c>
      <c r="B8478">
        <f>'Założenia i wyniki'!$E$6*Znorm.Profile!B8478*((100-(24*'Założenia i wyniki'!$E$9))/100)</f>
        <v>0</v>
      </c>
      <c r="C8478">
        <f>'Założenia i wyniki'!$E$8*Znorm.Profile!C8478*(1+'Założenia i wyniki'!$E$10/100)^24</f>
        <v>0.68044444999999998</v>
      </c>
      <c r="D8478">
        <f t="shared" si="396"/>
        <v>0</v>
      </c>
      <c r="E8478">
        <f t="shared" si="397"/>
        <v>0</v>
      </c>
      <c r="F8478">
        <f t="shared" si="398"/>
        <v>0.68044444999999998</v>
      </c>
    </row>
    <row r="8479" spans="1:6" x14ac:dyDescent="0.25">
      <c r="A8479">
        <v>8470</v>
      </c>
      <c r="B8479">
        <f>'Założenia i wyniki'!$E$6*Znorm.Profile!B8479*((100-(24*'Założenia i wyniki'!$E$9))/100)</f>
        <v>0</v>
      </c>
      <c r="C8479">
        <f>'Założenia i wyniki'!$E$8*Znorm.Profile!C8479*(1+'Założenia i wyniki'!$E$10/100)^24</f>
        <v>0.60504535000000004</v>
      </c>
      <c r="D8479">
        <f t="shared" si="396"/>
        <v>0</v>
      </c>
      <c r="E8479">
        <f t="shared" si="397"/>
        <v>0</v>
      </c>
      <c r="F8479">
        <f t="shared" si="398"/>
        <v>0.60504535000000004</v>
      </c>
    </row>
    <row r="8480" spans="1:6" x14ac:dyDescent="0.25">
      <c r="A8480">
        <v>8471</v>
      </c>
      <c r="B8480">
        <f>'Założenia i wyniki'!$E$6*Znorm.Profile!B8480*((100-(24*'Założenia i wyniki'!$E$9))/100)</f>
        <v>0</v>
      </c>
      <c r="C8480">
        <f>'Założenia i wyniki'!$E$8*Znorm.Profile!C8480*(1+'Założenia i wyniki'!$E$10/100)^24</f>
        <v>0.50968119999999995</v>
      </c>
      <c r="D8480">
        <f t="shared" si="396"/>
        <v>0</v>
      </c>
      <c r="E8480">
        <f t="shared" si="397"/>
        <v>0</v>
      </c>
      <c r="F8480">
        <f t="shared" si="398"/>
        <v>0.50968119999999995</v>
      </c>
    </row>
    <row r="8481" spans="1:6" x14ac:dyDescent="0.25">
      <c r="A8481">
        <v>8472</v>
      </c>
      <c r="B8481">
        <f>'Założenia i wyniki'!$E$6*Znorm.Profile!B8481*((100-(24*'Założenia i wyniki'!$E$9))/100)</f>
        <v>0</v>
      </c>
      <c r="C8481">
        <f>'Założenia i wyniki'!$E$8*Znorm.Profile!C8481*(1+'Założenia i wyniki'!$E$10/100)^24</f>
        <v>0.41936684999999996</v>
      </c>
      <c r="D8481">
        <f t="shared" si="396"/>
        <v>0</v>
      </c>
      <c r="E8481">
        <f t="shared" si="397"/>
        <v>0</v>
      </c>
      <c r="F8481">
        <f t="shared" si="398"/>
        <v>0.41936684999999996</v>
      </c>
    </row>
    <row r="8482" spans="1:6" x14ac:dyDescent="0.25">
      <c r="A8482">
        <v>8473</v>
      </c>
      <c r="B8482">
        <f>'Założenia i wyniki'!$E$6*Znorm.Profile!B8482*((100-(24*'Założenia i wyniki'!$E$9))/100)</f>
        <v>0</v>
      </c>
      <c r="C8482">
        <f>'Założenia i wyniki'!$E$8*Znorm.Profile!C8482*(1+'Założenia i wyniki'!$E$10/100)^24</f>
        <v>0.33785920000000003</v>
      </c>
      <c r="D8482">
        <f t="shared" si="396"/>
        <v>0</v>
      </c>
      <c r="E8482">
        <f t="shared" si="397"/>
        <v>0</v>
      </c>
      <c r="F8482">
        <f t="shared" si="398"/>
        <v>0.33785920000000003</v>
      </c>
    </row>
    <row r="8483" spans="1:6" x14ac:dyDescent="0.25">
      <c r="A8483">
        <v>8474</v>
      </c>
      <c r="B8483">
        <f>'Założenia i wyniki'!$E$6*Znorm.Profile!B8483*((100-(24*'Założenia i wyniki'!$E$9))/100)</f>
        <v>0</v>
      </c>
      <c r="C8483">
        <f>'Założenia i wyniki'!$E$8*Znorm.Profile!C8483*(1+'Założenia i wyniki'!$E$10/100)^24</f>
        <v>0.28783195</v>
      </c>
      <c r="D8483">
        <f t="shared" si="396"/>
        <v>0</v>
      </c>
      <c r="E8483">
        <f t="shared" si="397"/>
        <v>0</v>
      </c>
      <c r="F8483">
        <f t="shared" si="398"/>
        <v>0.28783195</v>
      </c>
    </row>
    <row r="8484" spans="1:6" x14ac:dyDescent="0.25">
      <c r="A8484">
        <v>8475</v>
      </c>
      <c r="B8484">
        <f>'Założenia i wyniki'!$E$6*Znorm.Profile!B8484*((100-(24*'Założenia i wyniki'!$E$9))/100)</f>
        <v>0</v>
      </c>
      <c r="C8484">
        <f>'Założenia i wyniki'!$E$8*Znorm.Profile!C8484*(1+'Założenia i wyniki'!$E$10/100)^24</f>
        <v>0.26022080000000003</v>
      </c>
      <c r="D8484">
        <f t="shared" si="396"/>
        <v>0</v>
      </c>
      <c r="E8484">
        <f t="shared" si="397"/>
        <v>0</v>
      </c>
      <c r="F8484">
        <f t="shared" si="398"/>
        <v>0.26022080000000003</v>
      </c>
    </row>
    <row r="8485" spans="1:6" x14ac:dyDescent="0.25">
      <c r="A8485">
        <v>8476</v>
      </c>
      <c r="B8485">
        <f>'Założenia i wyniki'!$E$6*Znorm.Profile!B8485*((100-(24*'Założenia i wyniki'!$E$9))/100)</f>
        <v>0</v>
      </c>
      <c r="C8485">
        <f>'Założenia i wyniki'!$E$8*Znorm.Profile!C8485*(1+'Założenia i wyniki'!$E$10/100)^24</f>
        <v>0.24867955</v>
      </c>
      <c r="D8485">
        <f t="shared" si="396"/>
        <v>0</v>
      </c>
      <c r="E8485">
        <f t="shared" si="397"/>
        <v>0</v>
      </c>
      <c r="F8485">
        <f t="shared" si="398"/>
        <v>0.24867955</v>
      </c>
    </row>
    <row r="8486" spans="1:6" x14ac:dyDescent="0.25">
      <c r="A8486">
        <v>8477</v>
      </c>
      <c r="B8486">
        <f>'Założenia i wyniki'!$E$6*Znorm.Profile!B8486*((100-(24*'Założenia i wyniki'!$E$9))/100)</f>
        <v>0</v>
      </c>
      <c r="C8486">
        <f>'Założenia i wyniki'!$E$8*Znorm.Profile!C8486*(1+'Założenia i wyniki'!$E$10/100)^24</f>
        <v>0.25745055000000006</v>
      </c>
      <c r="D8486">
        <f t="shared" si="396"/>
        <v>0</v>
      </c>
      <c r="E8486">
        <f t="shared" si="397"/>
        <v>0</v>
      </c>
      <c r="F8486">
        <f t="shared" si="398"/>
        <v>0.25745055000000006</v>
      </c>
    </row>
    <row r="8487" spans="1:6" x14ac:dyDescent="0.25">
      <c r="A8487">
        <v>8478</v>
      </c>
      <c r="B8487">
        <f>'Założenia i wyniki'!$E$6*Znorm.Profile!B8487*((100-(24*'Założenia i wyniki'!$E$9))/100)</f>
        <v>0</v>
      </c>
      <c r="C8487">
        <f>'Założenia i wyniki'!$E$8*Znorm.Profile!C8487*(1+'Założenia i wyniki'!$E$10/100)^24</f>
        <v>0.28093135000000002</v>
      </c>
      <c r="D8487">
        <f t="shared" si="396"/>
        <v>0</v>
      </c>
      <c r="E8487">
        <f t="shared" si="397"/>
        <v>0</v>
      </c>
      <c r="F8487">
        <f t="shared" si="398"/>
        <v>0.28093135000000002</v>
      </c>
    </row>
    <row r="8488" spans="1:6" x14ac:dyDescent="0.25">
      <c r="A8488">
        <v>8479</v>
      </c>
      <c r="B8488">
        <f>'Założenia i wyniki'!$E$6*Znorm.Profile!B8488*((100-(24*'Założenia i wyniki'!$E$9))/100)</f>
        <v>0</v>
      </c>
      <c r="C8488">
        <f>'Założenia i wyniki'!$E$8*Znorm.Profile!C8488*(1+'Założenia i wyniki'!$E$10/100)^24</f>
        <v>0.33527409999999996</v>
      </c>
      <c r="D8488">
        <f t="shared" si="396"/>
        <v>0</v>
      </c>
      <c r="E8488">
        <f t="shared" si="397"/>
        <v>0</v>
      </c>
      <c r="F8488">
        <f t="shared" si="398"/>
        <v>0.33527409999999996</v>
      </c>
    </row>
    <row r="8489" spans="1:6" x14ac:dyDescent="0.25">
      <c r="A8489">
        <v>8480</v>
      </c>
      <c r="B8489">
        <f>'Założenia i wyniki'!$E$6*Znorm.Profile!B8489*((100-(24*'Założenia i wyniki'!$E$9))/100)</f>
        <v>0</v>
      </c>
      <c r="C8489">
        <f>'Założenia i wyniki'!$E$8*Znorm.Profile!C8489*(1+'Założenia i wyniki'!$E$10/100)^24</f>
        <v>0.40140904999999999</v>
      </c>
      <c r="D8489">
        <f t="shared" si="396"/>
        <v>0</v>
      </c>
      <c r="E8489">
        <f t="shared" si="397"/>
        <v>0</v>
      </c>
      <c r="F8489">
        <f t="shared" si="398"/>
        <v>0.40140904999999999</v>
      </c>
    </row>
    <row r="8490" spans="1:6" x14ac:dyDescent="0.25">
      <c r="A8490">
        <v>8481</v>
      </c>
      <c r="B8490">
        <f>'Założenia i wyniki'!$E$6*Znorm.Profile!B8490*((100-(24*'Założenia i wyniki'!$E$9))/100)</f>
        <v>0</v>
      </c>
      <c r="C8490">
        <f>'Założenia i wyniki'!$E$8*Znorm.Profile!C8490*(1+'Założenia i wyniki'!$E$10/100)^24</f>
        <v>0.48292684999999996</v>
      </c>
      <c r="D8490">
        <f t="shared" si="396"/>
        <v>0</v>
      </c>
      <c r="E8490">
        <f t="shared" si="397"/>
        <v>0</v>
      </c>
      <c r="F8490">
        <f t="shared" si="398"/>
        <v>0.48292684999999996</v>
      </c>
    </row>
    <row r="8491" spans="1:6" x14ac:dyDescent="0.25">
      <c r="A8491">
        <v>8482</v>
      </c>
      <c r="B8491">
        <f>'Założenia i wyniki'!$E$6*Znorm.Profile!B8491*((100-(24*'Założenia i wyniki'!$E$9))/100)</f>
        <v>6.1608475471698107E-2</v>
      </c>
      <c r="C8491">
        <f>'Założenia i wyniki'!$E$8*Znorm.Profile!C8491*(1+'Założenia i wyniki'!$E$10/100)^24</f>
        <v>0.54395845000000009</v>
      </c>
      <c r="D8491">
        <f t="shared" si="396"/>
        <v>6.1608475471698107E-2</v>
      </c>
      <c r="E8491">
        <f t="shared" si="397"/>
        <v>0</v>
      </c>
      <c r="F8491">
        <f t="shared" si="398"/>
        <v>0.48234997452830197</v>
      </c>
    </row>
    <row r="8492" spans="1:6" x14ac:dyDescent="0.25">
      <c r="A8492">
        <v>8483</v>
      </c>
      <c r="B8492">
        <f>'Założenia i wyniki'!$E$6*Znorm.Profile!B8492*((100-(24*'Założenia i wyniki'!$E$9))/100)</f>
        <v>0.10608430188679244</v>
      </c>
      <c r="C8492">
        <f>'Założenia i wyniki'!$E$8*Znorm.Profile!C8492*(1+'Założenia i wyniki'!$E$10/100)^24</f>
        <v>0.57637089999999991</v>
      </c>
      <c r="D8492">
        <f t="shared" si="396"/>
        <v>0.10608430188679244</v>
      </c>
      <c r="E8492">
        <f t="shared" si="397"/>
        <v>0</v>
      </c>
      <c r="F8492">
        <f t="shared" si="398"/>
        <v>0.4702865981132075</v>
      </c>
    </row>
    <row r="8493" spans="1:6" x14ac:dyDescent="0.25">
      <c r="A8493">
        <v>8484</v>
      </c>
      <c r="B8493">
        <f>'Założenia i wyniki'!$E$6*Znorm.Profile!B8493*((100-(24*'Założenia i wyniki'!$E$9))/100)</f>
        <v>0.11437773584905661</v>
      </c>
      <c r="C8493">
        <f>'Założenia i wyniki'!$E$8*Znorm.Profile!C8493*(1+'Założenia i wyniki'!$E$10/100)^24</f>
        <v>0.58195795000000006</v>
      </c>
      <c r="D8493">
        <f t="shared" si="396"/>
        <v>0.11437773584905661</v>
      </c>
      <c r="E8493">
        <f t="shared" si="397"/>
        <v>0</v>
      </c>
      <c r="F8493">
        <f t="shared" si="398"/>
        <v>0.46758021415094342</v>
      </c>
    </row>
    <row r="8494" spans="1:6" x14ac:dyDescent="0.25">
      <c r="A8494">
        <v>8485</v>
      </c>
      <c r="B8494">
        <f>'Założenia i wyniki'!$E$6*Znorm.Profile!B8494*((100-(24*'Założenia i wyniki'!$E$9))/100)</f>
        <v>0.1168703396226415</v>
      </c>
      <c r="C8494">
        <f>'Założenia i wyniki'!$E$8*Znorm.Profile!C8494*(1+'Założenia i wyniki'!$E$10/100)^24</f>
        <v>0.59088995000000011</v>
      </c>
      <c r="D8494">
        <f t="shared" si="396"/>
        <v>0.1168703396226415</v>
      </c>
      <c r="E8494">
        <f t="shared" si="397"/>
        <v>0</v>
      </c>
      <c r="F8494">
        <f t="shared" si="398"/>
        <v>0.47401961037735862</v>
      </c>
    </row>
    <row r="8495" spans="1:6" x14ac:dyDescent="0.25">
      <c r="A8495">
        <v>8486</v>
      </c>
      <c r="B8495">
        <f>'Założenia i wyniki'!$E$6*Znorm.Profile!B8495*((100-(24*'Założenia i wyniki'!$E$9))/100)</f>
        <v>0.12505705660377356</v>
      </c>
      <c r="C8495">
        <f>'Założenia i wyniki'!$E$8*Znorm.Profile!C8495*(1+'Założenia i wyniki'!$E$10/100)^24</f>
        <v>0.60017684999999998</v>
      </c>
      <c r="D8495">
        <f t="shared" si="396"/>
        <v>0.12505705660377356</v>
      </c>
      <c r="E8495">
        <f t="shared" si="397"/>
        <v>0</v>
      </c>
      <c r="F8495">
        <f t="shared" si="398"/>
        <v>0.47511979339622645</v>
      </c>
    </row>
    <row r="8496" spans="1:6" x14ac:dyDescent="0.25">
      <c r="A8496">
        <v>8487</v>
      </c>
      <c r="B8496">
        <f>'Założenia i wyniki'!$E$6*Znorm.Profile!B8496*((100-(24*'Założenia i wyniki'!$E$9))/100)</f>
        <v>2.0757215094339625E-2</v>
      </c>
      <c r="C8496">
        <f>'Założenia i wyniki'!$E$8*Znorm.Profile!C8496*(1+'Założenia i wyniki'!$E$10/100)^24</f>
        <v>0.60044810000000004</v>
      </c>
      <c r="D8496">
        <f t="shared" si="396"/>
        <v>2.0757215094339625E-2</v>
      </c>
      <c r="E8496">
        <f t="shared" si="397"/>
        <v>0</v>
      </c>
      <c r="F8496">
        <f t="shared" si="398"/>
        <v>0.57969088490566045</v>
      </c>
    </row>
    <row r="8497" spans="1:6" x14ac:dyDescent="0.25">
      <c r="A8497">
        <v>8488</v>
      </c>
      <c r="B8497">
        <f>'Założenia i wyniki'!$E$6*Znorm.Profile!B8497*((100-(24*'Założenia i wyniki'!$E$9))/100)</f>
        <v>0</v>
      </c>
      <c r="C8497">
        <f>'Założenia i wyniki'!$E$8*Znorm.Profile!C8497*(1+'Założenia i wyniki'!$E$10/100)^24</f>
        <v>0.63234325000000002</v>
      </c>
      <c r="D8497">
        <f t="shared" si="396"/>
        <v>0</v>
      </c>
      <c r="E8497">
        <f t="shared" si="397"/>
        <v>0</v>
      </c>
      <c r="F8497">
        <f t="shared" si="398"/>
        <v>0.63234325000000002</v>
      </c>
    </row>
    <row r="8498" spans="1:6" x14ac:dyDescent="0.25">
      <c r="A8498">
        <v>8489</v>
      </c>
      <c r="B8498">
        <f>'Założenia i wyniki'!$E$6*Znorm.Profile!B8498*((100-(24*'Założenia i wyniki'!$E$9))/100)</f>
        <v>0</v>
      </c>
      <c r="C8498">
        <f>'Założenia i wyniki'!$E$8*Znorm.Profile!C8498*(1+'Założenia i wyniki'!$E$10/100)^24</f>
        <v>0.69654584999999991</v>
      </c>
      <c r="D8498">
        <f t="shared" si="396"/>
        <v>0</v>
      </c>
      <c r="E8498">
        <f t="shared" si="397"/>
        <v>0</v>
      </c>
      <c r="F8498">
        <f t="shared" si="398"/>
        <v>0.69654584999999991</v>
      </c>
    </row>
    <row r="8499" spans="1:6" x14ac:dyDescent="0.25">
      <c r="A8499">
        <v>8490</v>
      </c>
      <c r="B8499">
        <f>'Założenia i wyniki'!$E$6*Znorm.Profile!B8499*((100-(24*'Założenia i wyniki'!$E$9))/100)</f>
        <v>0</v>
      </c>
      <c r="C8499">
        <f>'Założenia i wyniki'!$E$8*Znorm.Profile!C8499*(1+'Założenia i wyniki'!$E$10/100)^24</f>
        <v>0.70944929999999995</v>
      </c>
      <c r="D8499">
        <f t="shared" si="396"/>
        <v>0</v>
      </c>
      <c r="E8499">
        <f t="shared" si="397"/>
        <v>0</v>
      </c>
      <c r="F8499">
        <f t="shared" si="398"/>
        <v>0.70944929999999995</v>
      </c>
    </row>
    <row r="8500" spans="1:6" x14ac:dyDescent="0.25">
      <c r="A8500">
        <v>8491</v>
      </c>
      <c r="B8500">
        <f>'Założenia i wyniki'!$E$6*Znorm.Profile!B8500*((100-(24*'Założenia i wyniki'!$E$9))/100)</f>
        <v>0</v>
      </c>
      <c r="C8500">
        <f>'Założenia i wyniki'!$E$8*Znorm.Profile!C8500*(1+'Założenia i wyniki'!$E$10/100)^24</f>
        <v>0.72175109999999998</v>
      </c>
      <c r="D8500">
        <f t="shared" si="396"/>
        <v>0</v>
      </c>
      <c r="E8500">
        <f t="shared" si="397"/>
        <v>0</v>
      </c>
      <c r="F8500">
        <f t="shared" si="398"/>
        <v>0.72175109999999998</v>
      </c>
    </row>
    <row r="8501" spans="1:6" x14ac:dyDescent="0.25">
      <c r="A8501">
        <v>8492</v>
      </c>
      <c r="B8501">
        <f>'Założenia i wyniki'!$E$6*Znorm.Profile!B8501*((100-(24*'Założenia i wyniki'!$E$9))/100)</f>
        <v>0</v>
      </c>
      <c r="C8501">
        <f>'Założenia i wyniki'!$E$8*Znorm.Profile!C8501*(1+'Założenia i wyniki'!$E$10/100)^24</f>
        <v>0.70979579999999998</v>
      </c>
      <c r="D8501">
        <f t="shared" si="396"/>
        <v>0</v>
      </c>
      <c r="E8501">
        <f t="shared" si="397"/>
        <v>0</v>
      </c>
      <c r="F8501">
        <f t="shared" si="398"/>
        <v>0.70979579999999998</v>
      </c>
    </row>
    <row r="8502" spans="1:6" x14ac:dyDescent="0.25">
      <c r="A8502">
        <v>8493</v>
      </c>
      <c r="B8502">
        <f>'Założenia i wyniki'!$E$6*Znorm.Profile!B8502*((100-(24*'Założenia i wyniki'!$E$9))/100)</f>
        <v>0</v>
      </c>
      <c r="C8502">
        <f>'Założenia i wyniki'!$E$8*Znorm.Profile!C8502*(1+'Założenia i wyniki'!$E$10/100)^24</f>
        <v>0.67353194999999999</v>
      </c>
      <c r="D8502">
        <f t="shared" si="396"/>
        <v>0</v>
      </c>
      <c r="E8502">
        <f t="shared" si="397"/>
        <v>0</v>
      </c>
      <c r="F8502">
        <f t="shared" si="398"/>
        <v>0.67353194999999999</v>
      </c>
    </row>
    <row r="8503" spans="1:6" x14ac:dyDescent="0.25">
      <c r="A8503">
        <v>8494</v>
      </c>
      <c r="B8503">
        <f>'Założenia i wyniki'!$E$6*Znorm.Profile!B8503*((100-(24*'Założenia i wyniki'!$E$9))/100)</f>
        <v>0</v>
      </c>
      <c r="C8503">
        <f>'Założenia i wyniki'!$E$8*Znorm.Profile!C8503*(1+'Założenia i wyniki'!$E$10/100)^24</f>
        <v>0.60914559999999995</v>
      </c>
      <c r="D8503">
        <f t="shared" si="396"/>
        <v>0</v>
      </c>
      <c r="E8503">
        <f t="shared" si="397"/>
        <v>0</v>
      </c>
      <c r="F8503">
        <f t="shared" si="398"/>
        <v>0.60914559999999995</v>
      </c>
    </row>
    <row r="8504" spans="1:6" x14ac:dyDescent="0.25">
      <c r="A8504">
        <v>8495</v>
      </c>
      <c r="B8504">
        <f>'Założenia i wyniki'!$E$6*Znorm.Profile!B8504*((100-(24*'Założenia i wyniki'!$E$9))/100)</f>
        <v>0</v>
      </c>
      <c r="C8504">
        <f>'Założenia i wyniki'!$E$8*Znorm.Profile!C8504*(1+'Założenia i wyniki'!$E$10/100)^24</f>
        <v>0.50877085</v>
      </c>
      <c r="D8504">
        <f t="shared" si="396"/>
        <v>0</v>
      </c>
      <c r="E8504">
        <f t="shared" si="397"/>
        <v>0</v>
      </c>
      <c r="F8504">
        <f t="shared" si="398"/>
        <v>0.50877085</v>
      </c>
    </row>
    <row r="8505" spans="1:6" x14ac:dyDescent="0.25">
      <c r="A8505">
        <v>8496</v>
      </c>
      <c r="B8505">
        <f>'Założenia i wyniki'!$E$6*Znorm.Profile!B8505*((100-(24*'Założenia i wyniki'!$E$9))/100)</f>
        <v>0</v>
      </c>
      <c r="C8505">
        <f>'Założenia i wyniki'!$E$8*Znorm.Profile!C8505*(1+'Założenia i wyniki'!$E$10/100)^24</f>
        <v>0.42205065000000003</v>
      </c>
      <c r="D8505">
        <f t="shared" si="396"/>
        <v>0</v>
      </c>
      <c r="E8505">
        <f t="shared" si="397"/>
        <v>0</v>
      </c>
      <c r="F8505">
        <f t="shared" si="398"/>
        <v>0.42205065000000003</v>
      </c>
    </row>
    <row r="8506" spans="1:6" x14ac:dyDescent="0.25">
      <c r="A8506">
        <v>8497</v>
      </c>
      <c r="B8506">
        <f>'Założenia i wyniki'!$E$6*Znorm.Profile!B8506*((100-(24*'Założenia i wyniki'!$E$9))/100)</f>
        <v>0</v>
      </c>
      <c r="C8506">
        <f>'Założenia i wyniki'!$E$8*Znorm.Profile!C8506*(1+'Założenia i wyniki'!$E$10/100)^24</f>
        <v>0.30065175000000005</v>
      </c>
      <c r="D8506">
        <f t="shared" si="396"/>
        <v>0</v>
      </c>
      <c r="E8506">
        <f t="shared" si="397"/>
        <v>0</v>
      </c>
      <c r="F8506">
        <f t="shared" si="398"/>
        <v>0.30065175000000005</v>
      </c>
    </row>
    <row r="8507" spans="1:6" x14ac:dyDescent="0.25">
      <c r="A8507">
        <v>8498</v>
      </c>
      <c r="B8507">
        <f>'Założenia i wyniki'!$E$6*Znorm.Profile!B8507*((100-(24*'Założenia i wyniki'!$E$9))/100)</f>
        <v>0</v>
      </c>
      <c r="C8507">
        <f>'Założenia i wyniki'!$E$8*Znorm.Profile!C8507*(1+'Założenia i wyniki'!$E$10/100)^24</f>
        <v>0.25361525000000001</v>
      </c>
      <c r="D8507">
        <f t="shared" si="396"/>
        <v>0</v>
      </c>
      <c r="E8507">
        <f t="shared" si="397"/>
        <v>0</v>
      </c>
      <c r="F8507">
        <f t="shared" si="398"/>
        <v>0.25361525000000001</v>
      </c>
    </row>
    <row r="8508" spans="1:6" x14ac:dyDescent="0.25">
      <c r="A8508">
        <v>8499</v>
      </c>
      <c r="B8508">
        <f>'Założenia i wyniki'!$E$6*Znorm.Profile!B8508*((100-(24*'Założenia i wyniki'!$E$9))/100)</f>
        <v>0</v>
      </c>
      <c r="C8508">
        <f>'Założenia i wyniki'!$E$8*Znorm.Profile!C8508*(1+'Założenia i wyniki'!$E$10/100)^24</f>
        <v>0.23770040000000001</v>
      </c>
      <c r="D8508">
        <f t="shared" si="396"/>
        <v>0</v>
      </c>
      <c r="E8508">
        <f t="shared" si="397"/>
        <v>0</v>
      </c>
      <c r="F8508">
        <f t="shared" si="398"/>
        <v>0.23770040000000001</v>
      </c>
    </row>
    <row r="8509" spans="1:6" x14ac:dyDescent="0.25">
      <c r="A8509">
        <v>8500</v>
      </c>
      <c r="B8509">
        <f>'Założenia i wyniki'!$E$6*Znorm.Profile!B8509*((100-(24*'Założenia i wyniki'!$E$9))/100)</f>
        <v>0</v>
      </c>
      <c r="C8509">
        <f>'Założenia i wyniki'!$E$8*Znorm.Profile!C8509*(1+'Założenia i wyniki'!$E$10/100)^24</f>
        <v>0.23656395</v>
      </c>
      <c r="D8509">
        <f t="shared" si="396"/>
        <v>0</v>
      </c>
      <c r="E8509">
        <f t="shared" si="397"/>
        <v>0</v>
      </c>
      <c r="F8509">
        <f t="shared" si="398"/>
        <v>0.23656395</v>
      </c>
    </row>
    <row r="8510" spans="1:6" x14ac:dyDescent="0.25">
      <c r="A8510">
        <v>8501</v>
      </c>
      <c r="B8510">
        <f>'Założenia i wyniki'!$E$6*Znorm.Profile!B8510*((100-(24*'Założenia i wyniki'!$E$9))/100)</f>
        <v>0</v>
      </c>
      <c r="C8510">
        <f>'Założenia i wyniki'!$E$8*Znorm.Profile!C8510*(1+'Założenia i wyniki'!$E$10/100)^24</f>
        <v>0.25854570000000004</v>
      </c>
      <c r="D8510">
        <f t="shared" si="396"/>
        <v>0</v>
      </c>
      <c r="E8510">
        <f t="shared" si="397"/>
        <v>0</v>
      </c>
      <c r="F8510">
        <f t="shared" si="398"/>
        <v>0.25854570000000004</v>
      </c>
    </row>
    <row r="8511" spans="1:6" x14ac:dyDescent="0.25">
      <c r="A8511">
        <v>8502</v>
      </c>
      <c r="B8511">
        <f>'Założenia i wyniki'!$E$6*Znorm.Profile!B8511*((100-(24*'Założenia i wyniki'!$E$9))/100)</f>
        <v>0</v>
      </c>
      <c r="C8511">
        <f>'Założenia i wyniki'!$E$8*Znorm.Profile!C8511*(1+'Założenia i wyniki'!$E$10/100)^24</f>
        <v>0.31588654999999999</v>
      </c>
      <c r="D8511">
        <f t="shared" si="396"/>
        <v>0</v>
      </c>
      <c r="E8511">
        <f t="shared" si="397"/>
        <v>0</v>
      </c>
      <c r="F8511">
        <f t="shared" si="398"/>
        <v>0.31588654999999999</v>
      </c>
    </row>
    <row r="8512" spans="1:6" x14ac:dyDescent="0.25">
      <c r="A8512">
        <v>8503</v>
      </c>
      <c r="B8512">
        <f>'Założenia i wyniki'!$E$6*Znorm.Profile!B8512*((100-(24*'Założenia i wyniki'!$E$9))/100)</f>
        <v>0</v>
      </c>
      <c r="C8512">
        <f>'Założenia i wyniki'!$E$8*Znorm.Profile!C8512*(1+'Założenia i wyniki'!$E$10/100)^24</f>
        <v>0.41214005000000004</v>
      </c>
      <c r="D8512">
        <f t="shared" si="396"/>
        <v>0</v>
      </c>
      <c r="E8512">
        <f t="shared" si="397"/>
        <v>0</v>
      </c>
      <c r="F8512">
        <f t="shared" si="398"/>
        <v>0.41214005000000004</v>
      </c>
    </row>
    <row r="8513" spans="1:6" x14ac:dyDescent="0.25">
      <c r="A8513">
        <v>8504</v>
      </c>
      <c r="B8513">
        <f>'Założenia i wyniki'!$E$6*Znorm.Profile!B8513*((100-(24*'Założenia i wyniki'!$E$9))/100)</f>
        <v>0</v>
      </c>
      <c r="C8513">
        <f>'Założenia i wyniki'!$E$8*Znorm.Profile!C8513*(1+'Założenia i wyniki'!$E$10/100)^24</f>
        <v>0.49902754999999993</v>
      </c>
      <c r="D8513">
        <f t="shared" si="396"/>
        <v>0</v>
      </c>
      <c r="E8513">
        <f t="shared" si="397"/>
        <v>0</v>
      </c>
      <c r="F8513">
        <f t="shared" si="398"/>
        <v>0.49902754999999993</v>
      </c>
    </row>
    <row r="8514" spans="1:6" x14ac:dyDescent="0.25">
      <c r="A8514">
        <v>8505</v>
      </c>
      <c r="B8514">
        <f>'Założenia i wyniki'!$E$6*Znorm.Profile!B8514*((100-(24*'Założenia i wyniki'!$E$9))/100)</f>
        <v>6.9992618867924525E-3</v>
      </c>
      <c r="C8514">
        <f>'Założenia i wyniki'!$E$8*Znorm.Profile!C8514*(1+'Założenia i wyniki'!$E$10/100)^24</f>
        <v>0.54788230000000004</v>
      </c>
      <c r="D8514">
        <f t="shared" si="396"/>
        <v>6.9992618867924525E-3</v>
      </c>
      <c r="E8514">
        <f t="shared" si="397"/>
        <v>0</v>
      </c>
      <c r="F8514">
        <f t="shared" si="398"/>
        <v>0.54088303811320759</v>
      </c>
    </row>
    <row r="8515" spans="1:6" x14ac:dyDescent="0.25">
      <c r="A8515">
        <v>8506</v>
      </c>
      <c r="B8515">
        <f>'Założenia i wyniki'!$E$6*Znorm.Profile!B8515*((100-(24*'Założenia i wyniki'!$E$9))/100)</f>
        <v>8.2720905660377347E-2</v>
      </c>
      <c r="C8515">
        <f>'Założenia i wyniki'!$E$8*Znorm.Profile!C8515*(1+'Założenia i wyniki'!$E$10/100)^24</f>
        <v>0.5390028</v>
      </c>
      <c r="D8515">
        <f t="shared" si="396"/>
        <v>8.2720905660377347E-2</v>
      </c>
      <c r="E8515">
        <f t="shared" si="397"/>
        <v>0</v>
      </c>
      <c r="F8515">
        <f t="shared" si="398"/>
        <v>0.45628189433962263</v>
      </c>
    </row>
    <row r="8516" spans="1:6" x14ac:dyDescent="0.25">
      <c r="A8516">
        <v>8507</v>
      </c>
      <c r="B8516">
        <f>'Założenia i wyniki'!$E$6*Znorm.Profile!B8516*((100-(24*'Założenia i wyniki'!$E$9))/100)</f>
        <v>0.19184664150943392</v>
      </c>
      <c r="C8516">
        <f>'Założenia i wyniki'!$E$8*Znorm.Profile!C8516*(1+'Założenia i wyniki'!$E$10/100)^24</f>
        <v>0.53644780000000003</v>
      </c>
      <c r="D8516">
        <f t="shared" si="396"/>
        <v>0.19184664150943392</v>
      </c>
      <c r="E8516">
        <f t="shared" si="397"/>
        <v>0</v>
      </c>
      <c r="F8516">
        <f t="shared" si="398"/>
        <v>0.34460115849056611</v>
      </c>
    </row>
    <row r="8517" spans="1:6" x14ac:dyDescent="0.25">
      <c r="A8517">
        <v>8508</v>
      </c>
      <c r="B8517">
        <f>'Założenia i wyniki'!$E$6*Znorm.Profile!B8517*((100-(24*'Założenia i wyniki'!$E$9))/100)</f>
        <v>0.14710173584905659</v>
      </c>
      <c r="C8517">
        <f>'Założenia i wyniki'!$E$8*Znorm.Profile!C8517*(1+'Założenia i wyniki'!$E$10/100)^24</f>
        <v>0.53476535000000003</v>
      </c>
      <c r="D8517">
        <f t="shared" si="396"/>
        <v>0.14710173584905659</v>
      </c>
      <c r="E8517">
        <f t="shared" si="397"/>
        <v>0</v>
      </c>
      <c r="F8517">
        <f t="shared" si="398"/>
        <v>0.38766361415094341</v>
      </c>
    </row>
    <row r="8518" spans="1:6" x14ac:dyDescent="0.25">
      <c r="A8518">
        <v>8509</v>
      </c>
      <c r="B8518">
        <f>'Założenia i wyniki'!$E$6*Znorm.Profile!B8518*((100-(24*'Założenia i wyniki'!$E$9))/100)</f>
        <v>0.12329622641509434</v>
      </c>
      <c r="C8518">
        <f>'Założenia i wyniki'!$E$8*Znorm.Profile!C8518*(1+'Założenia i wyniki'!$E$10/100)^24</f>
        <v>0.5390531999999999</v>
      </c>
      <c r="D8518">
        <f t="shared" si="396"/>
        <v>0.12329622641509434</v>
      </c>
      <c r="E8518">
        <f t="shared" si="397"/>
        <v>0</v>
      </c>
      <c r="F8518">
        <f t="shared" si="398"/>
        <v>0.41575697358490554</v>
      </c>
    </row>
    <row r="8519" spans="1:6" x14ac:dyDescent="0.25">
      <c r="A8519">
        <v>8510</v>
      </c>
      <c r="B8519">
        <f>'Założenia i wyniki'!$E$6*Znorm.Profile!B8519*((100-(24*'Założenia i wyniki'!$E$9))/100)</f>
        <v>8.6684679245283003E-2</v>
      </c>
      <c r="C8519">
        <f>'Założenia i wyniki'!$E$8*Znorm.Profile!C8519*(1+'Założenia i wyniki'!$E$10/100)^24</f>
        <v>0.55520464999999997</v>
      </c>
      <c r="D8519">
        <f t="shared" si="396"/>
        <v>8.6684679245283003E-2</v>
      </c>
      <c r="E8519">
        <f t="shared" si="397"/>
        <v>0</v>
      </c>
      <c r="F8519">
        <f t="shared" si="398"/>
        <v>0.46851997075471696</v>
      </c>
    </row>
    <row r="8520" spans="1:6" x14ac:dyDescent="0.25">
      <c r="A8520">
        <v>8511</v>
      </c>
      <c r="B8520">
        <f>'Założenia i wyniki'!$E$6*Znorm.Profile!B8520*((100-(24*'Założenia i wyniki'!$E$9))/100)</f>
        <v>1.7068618867924528E-2</v>
      </c>
      <c r="C8520">
        <f>'Założenia i wyniki'!$E$8*Znorm.Profile!C8520*(1+'Założenia i wyniki'!$E$10/100)^24</f>
        <v>0.57081815000000002</v>
      </c>
      <c r="D8520">
        <f t="shared" si="396"/>
        <v>1.7068618867924528E-2</v>
      </c>
      <c r="E8520">
        <f t="shared" si="397"/>
        <v>0</v>
      </c>
      <c r="F8520">
        <f t="shared" si="398"/>
        <v>0.55374953113207548</v>
      </c>
    </row>
    <row r="8521" spans="1:6" x14ac:dyDescent="0.25">
      <c r="A8521">
        <v>8512</v>
      </c>
      <c r="B8521">
        <f>'Założenia i wyniki'!$E$6*Znorm.Profile!B8521*((100-(24*'Założenia i wyniki'!$E$9))/100)</f>
        <v>0</v>
      </c>
      <c r="C8521">
        <f>'Założenia i wyniki'!$E$8*Znorm.Profile!C8521*(1+'Założenia i wyniki'!$E$10/100)^24</f>
        <v>0.625023</v>
      </c>
      <c r="D8521">
        <f t="shared" si="396"/>
        <v>0</v>
      </c>
      <c r="E8521">
        <f t="shared" si="397"/>
        <v>0</v>
      </c>
      <c r="F8521">
        <f t="shared" si="398"/>
        <v>0.625023</v>
      </c>
    </row>
    <row r="8522" spans="1:6" x14ac:dyDescent="0.25">
      <c r="A8522">
        <v>8513</v>
      </c>
      <c r="B8522">
        <f>'Założenia i wyniki'!$E$6*Znorm.Profile!B8522*((100-(24*'Założenia i wyniki'!$E$9))/100)</f>
        <v>0</v>
      </c>
      <c r="C8522">
        <f>'Założenia i wyniki'!$E$8*Znorm.Profile!C8522*(1+'Założenia i wyniki'!$E$10/100)^24</f>
        <v>0.70358889999999996</v>
      </c>
      <c r="D8522">
        <f t="shared" si="396"/>
        <v>0</v>
      </c>
      <c r="E8522">
        <f t="shared" si="397"/>
        <v>0</v>
      </c>
      <c r="F8522">
        <f t="shared" si="398"/>
        <v>0.70358889999999996</v>
      </c>
    </row>
    <row r="8523" spans="1:6" x14ac:dyDescent="0.25">
      <c r="A8523">
        <v>8514</v>
      </c>
      <c r="B8523">
        <f>'Założenia i wyniki'!$E$6*Znorm.Profile!B8523*((100-(24*'Założenia i wyniki'!$E$9))/100)</f>
        <v>0</v>
      </c>
      <c r="C8523">
        <f>'Założenia i wyniki'!$E$8*Znorm.Profile!C8523*(1+'Założenia i wyniki'!$E$10/100)^24</f>
        <v>0.73766665000000009</v>
      </c>
      <c r="D8523">
        <f t="shared" ref="D8523:D8586" si="399">IF(B8523&lt;=C8523,B8523,C8523)</f>
        <v>0</v>
      </c>
      <c r="E8523">
        <f t="shared" ref="E8523:E8586" si="400">IF(B8523&gt;C8523,B8523-C8523,0)</f>
        <v>0</v>
      </c>
      <c r="F8523">
        <f t="shared" ref="F8523:F8586" si="401">IF(B8523&lt;C8523,C8523-B8523,0)</f>
        <v>0.73766665000000009</v>
      </c>
    </row>
    <row r="8524" spans="1:6" x14ac:dyDescent="0.25">
      <c r="A8524">
        <v>8515</v>
      </c>
      <c r="B8524">
        <f>'Założenia i wyniki'!$E$6*Znorm.Profile!B8524*((100-(24*'Założenia i wyniki'!$E$9))/100)</f>
        <v>0</v>
      </c>
      <c r="C8524">
        <f>'Założenia i wyniki'!$E$8*Znorm.Profile!C8524*(1+'Założenia i wyniki'!$E$10/100)^24</f>
        <v>0.75350765000000008</v>
      </c>
      <c r="D8524">
        <f t="shared" si="399"/>
        <v>0</v>
      </c>
      <c r="E8524">
        <f t="shared" si="400"/>
        <v>0</v>
      </c>
      <c r="F8524">
        <f t="shared" si="401"/>
        <v>0.75350765000000008</v>
      </c>
    </row>
    <row r="8525" spans="1:6" x14ac:dyDescent="0.25">
      <c r="A8525">
        <v>8516</v>
      </c>
      <c r="B8525">
        <f>'Założenia i wyniki'!$E$6*Znorm.Profile!B8525*((100-(24*'Założenia i wyniki'!$E$9))/100)</f>
        <v>0</v>
      </c>
      <c r="C8525">
        <f>'Założenia i wyniki'!$E$8*Znorm.Profile!C8525*(1+'Założenia i wyniki'!$E$10/100)^24</f>
        <v>0.74519340000000012</v>
      </c>
      <c r="D8525">
        <f t="shared" si="399"/>
        <v>0</v>
      </c>
      <c r="E8525">
        <f t="shared" si="400"/>
        <v>0</v>
      </c>
      <c r="F8525">
        <f t="shared" si="401"/>
        <v>0.74519340000000012</v>
      </c>
    </row>
    <row r="8526" spans="1:6" x14ac:dyDescent="0.25">
      <c r="A8526">
        <v>8517</v>
      </c>
      <c r="B8526">
        <f>'Założenia i wyniki'!$E$6*Znorm.Profile!B8526*((100-(24*'Założenia i wyniki'!$E$9))/100)</f>
        <v>0</v>
      </c>
      <c r="C8526">
        <f>'Założenia i wyniki'!$E$8*Znorm.Profile!C8526*(1+'Założenia i wyniki'!$E$10/100)^24</f>
        <v>0.70292739999999998</v>
      </c>
      <c r="D8526">
        <f t="shared" si="399"/>
        <v>0</v>
      </c>
      <c r="E8526">
        <f t="shared" si="400"/>
        <v>0</v>
      </c>
      <c r="F8526">
        <f t="shared" si="401"/>
        <v>0.70292739999999998</v>
      </c>
    </row>
    <row r="8527" spans="1:6" x14ac:dyDescent="0.25">
      <c r="A8527">
        <v>8518</v>
      </c>
      <c r="B8527">
        <f>'Założenia i wyniki'!$E$6*Znorm.Profile!B8527*((100-(24*'Założenia i wyniki'!$E$9))/100)</f>
        <v>0</v>
      </c>
      <c r="C8527">
        <f>'Założenia i wyniki'!$E$8*Znorm.Profile!C8527*(1+'Założenia i wyniki'!$E$10/100)^24</f>
        <v>0.63064155</v>
      </c>
      <c r="D8527">
        <f t="shared" si="399"/>
        <v>0</v>
      </c>
      <c r="E8527">
        <f t="shared" si="400"/>
        <v>0</v>
      </c>
      <c r="F8527">
        <f t="shared" si="401"/>
        <v>0.63064155</v>
      </c>
    </row>
    <row r="8528" spans="1:6" x14ac:dyDescent="0.25">
      <c r="A8528">
        <v>8519</v>
      </c>
      <c r="B8528">
        <f>'Założenia i wyniki'!$E$6*Znorm.Profile!B8528*((100-(24*'Założenia i wyniki'!$E$9))/100)</f>
        <v>0</v>
      </c>
      <c r="C8528">
        <f>'Założenia i wyniki'!$E$8*Znorm.Profile!C8528*(1+'Założenia i wyniki'!$E$10/100)^24</f>
        <v>0.5345091500000001</v>
      </c>
      <c r="D8528">
        <f t="shared" si="399"/>
        <v>0</v>
      </c>
      <c r="E8528">
        <f t="shared" si="400"/>
        <v>0</v>
      </c>
      <c r="F8528">
        <f t="shared" si="401"/>
        <v>0.5345091500000001</v>
      </c>
    </row>
    <row r="8529" spans="1:6" x14ac:dyDescent="0.25">
      <c r="A8529">
        <v>8520</v>
      </c>
      <c r="B8529">
        <f>'Założenia i wyniki'!$E$6*Znorm.Profile!B8529*((100-(24*'Założenia i wyniki'!$E$9))/100)</f>
        <v>0</v>
      </c>
      <c r="C8529">
        <f>'Założenia i wyniki'!$E$8*Znorm.Profile!C8529*(1+'Założenia i wyniki'!$E$10/100)^24</f>
        <v>0.42194424999999997</v>
      </c>
      <c r="D8529">
        <f t="shared" si="399"/>
        <v>0</v>
      </c>
      <c r="E8529">
        <f t="shared" si="400"/>
        <v>0</v>
      </c>
      <c r="F8529">
        <f t="shared" si="401"/>
        <v>0.42194424999999997</v>
      </c>
    </row>
    <row r="8530" spans="1:6" x14ac:dyDescent="0.25">
      <c r="A8530">
        <v>8521</v>
      </c>
      <c r="B8530">
        <f>'Założenia i wyniki'!$E$6*Znorm.Profile!B8530*((100-(24*'Założenia i wyniki'!$E$9))/100)</f>
        <v>0</v>
      </c>
      <c r="C8530">
        <f>'Założenia i wyniki'!$E$8*Znorm.Profile!C8530*(1+'Założenia i wyniki'!$E$10/100)^24</f>
        <v>0.28683899999999996</v>
      </c>
      <c r="D8530">
        <f t="shared" si="399"/>
        <v>0</v>
      </c>
      <c r="E8530">
        <f t="shared" si="400"/>
        <v>0</v>
      </c>
      <c r="F8530">
        <f t="shared" si="401"/>
        <v>0.28683899999999996</v>
      </c>
    </row>
    <row r="8531" spans="1:6" x14ac:dyDescent="0.25">
      <c r="A8531">
        <v>8522</v>
      </c>
      <c r="B8531">
        <f>'Założenia i wyniki'!$E$6*Znorm.Profile!B8531*((100-(24*'Założenia i wyniki'!$E$9))/100)</f>
        <v>0</v>
      </c>
      <c r="C8531">
        <f>'Założenia i wyniki'!$E$8*Znorm.Profile!C8531*(1+'Założenia i wyniki'!$E$10/100)^24</f>
        <v>0.25577649999999996</v>
      </c>
      <c r="D8531">
        <f t="shared" si="399"/>
        <v>0</v>
      </c>
      <c r="E8531">
        <f t="shared" si="400"/>
        <v>0</v>
      </c>
      <c r="F8531">
        <f t="shared" si="401"/>
        <v>0.25577649999999996</v>
      </c>
    </row>
    <row r="8532" spans="1:6" x14ac:dyDescent="0.25">
      <c r="A8532">
        <v>8523</v>
      </c>
      <c r="B8532">
        <f>'Założenia i wyniki'!$E$6*Znorm.Profile!B8532*((100-(24*'Założenia i wyniki'!$E$9))/100)</f>
        <v>0</v>
      </c>
      <c r="C8532">
        <f>'Założenia i wyniki'!$E$8*Znorm.Profile!C8532*(1+'Założenia i wyniki'!$E$10/100)^24</f>
        <v>0.23281650000000001</v>
      </c>
      <c r="D8532">
        <f t="shared" si="399"/>
        <v>0</v>
      </c>
      <c r="E8532">
        <f t="shared" si="400"/>
        <v>0</v>
      </c>
      <c r="F8532">
        <f t="shared" si="401"/>
        <v>0.23281650000000001</v>
      </c>
    </row>
    <row r="8533" spans="1:6" x14ac:dyDescent="0.25">
      <c r="A8533">
        <v>8524</v>
      </c>
      <c r="B8533">
        <f>'Założenia i wyniki'!$E$6*Znorm.Profile!B8533*((100-(24*'Założenia i wyniki'!$E$9))/100)</f>
        <v>0</v>
      </c>
      <c r="C8533">
        <f>'Założenia i wyniki'!$E$8*Znorm.Profile!C8533*(1+'Założenia i wyniki'!$E$10/100)^24</f>
        <v>0.23698884999999997</v>
      </c>
      <c r="D8533">
        <f t="shared" si="399"/>
        <v>0</v>
      </c>
      <c r="E8533">
        <f t="shared" si="400"/>
        <v>0</v>
      </c>
      <c r="F8533">
        <f t="shared" si="401"/>
        <v>0.23698884999999997</v>
      </c>
    </row>
    <row r="8534" spans="1:6" x14ac:dyDescent="0.25">
      <c r="A8534">
        <v>8525</v>
      </c>
      <c r="B8534">
        <f>'Założenia i wyniki'!$E$6*Znorm.Profile!B8534*((100-(24*'Założenia i wyniki'!$E$9))/100)</f>
        <v>0</v>
      </c>
      <c r="C8534">
        <f>'Założenia i wyniki'!$E$8*Znorm.Profile!C8534*(1+'Założenia i wyniki'!$E$10/100)^24</f>
        <v>0.26650154999999998</v>
      </c>
      <c r="D8534">
        <f t="shared" si="399"/>
        <v>0</v>
      </c>
      <c r="E8534">
        <f t="shared" si="400"/>
        <v>0</v>
      </c>
      <c r="F8534">
        <f t="shared" si="401"/>
        <v>0.26650154999999998</v>
      </c>
    </row>
    <row r="8535" spans="1:6" x14ac:dyDescent="0.25">
      <c r="A8535">
        <v>8526</v>
      </c>
      <c r="B8535">
        <f>'Założenia i wyniki'!$E$6*Znorm.Profile!B8535*((100-(24*'Założenia i wyniki'!$E$9))/100)</f>
        <v>0</v>
      </c>
      <c r="C8535">
        <f>'Założenia i wyniki'!$E$8*Znorm.Profile!C8535*(1+'Założenia i wyniki'!$E$10/100)^24</f>
        <v>0.33461154999999998</v>
      </c>
      <c r="D8535">
        <f t="shared" si="399"/>
        <v>0</v>
      </c>
      <c r="E8535">
        <f t="shared" si="400"/>
        <v>0</v>
      </c>
      <c r="F8535">
        <f t="shared" si="401"/>
        <v>0.33461154999999998</v>
      </c>
    </row>
    <row r="8536" spans="1:6" x14ac:dyDescent="0.25">
      <c r="A8536">
        <v>8527</v>
      </c>
      <c r="B8536">
        <f>'Założenia i wyniki'!$E$6*Znorm.Profile!B8536*((100-(24*'Założenia i wyniki'!$E$9))/100)</f>
        <v>0</v>
      </c>
      <c r="C8536">
        <f>'Założenia i wyniki'!$E$8*Znorm.Profile!C8536*(1+'Założenia i wyniki'!$E$10/100)^24</f>
        <v>0.43987999999999999</v>
      </c>
      <c r="D8536">
        <f t="shared" si="399"/>
        <v>0</v>
      </c>
      <c r="E8536">
        <f t="shared" si="400"/>
        <v>0</v>
      </c>
      <c r="F8536">
        <f t="shared" si="401"/>
        <v>0.43987999999999999</v>
      </c>
    </row>
    <row r="8537" spans="1:6" x14ac:dyDescent="0.25">
      <c r="A8537">
        <v>8528</v>
      </c>
      <c r="B8537">
        <f>'Założenia i wyniki'!$E$6*Znorm.Profile!B8537*((100-(24*'Założenia i wyniki'!$E$9))/100)</f>
        <v>0</v>
      </c>
      <c r="C8537">
        <f>'Założenia i wyniki'!$E$8*Znorm.Profile!C8537*(1+'Założenia i wyniki'!$E$10/100)^24</f>
        <v>0.51270344999999995</v>
      </c>
      <c r="D8537">
        <f t="shared" si="399"/>
        <v>0</v>
      </c>
      <c r="E8537">
        <f t="shared" si="400"/>
        <v>0</v>
      </c>
      <c r="F8537">
        <f t="shared" si="401"/>
        <v>0.51270344999999995</v>
      </c>
    </row>
    <row r="8538" spans="1:6" x14ac:dyDescent="0.25">
      <c r="A8538">
        <v>8529</v>
      </c>
      <c r="B8538">
        <f>'Założenia i wyniki'!$E$6*Znorm.Profile!B8538*((100-(24*'Założenia i wyniki'!$E$9))/100)</f>
        <v>3.8059849056603772E-4</v>
      </c>
      <c r="C8538">
        <f>'Założenia i wyniki'!$E$8*Znorm.Profile!C8538*(1+'Założenia i wyniki'!$E$10/100)^24</f>
        <v>0.53161990000000003</v>
      </c>
      <c r="D8538">
        <f t="shared" si="399"/>
        <v>3.8059849056603772E-4</v>
      </c>
      <c r="E8538">
        <f t="shared" si="400"/>
        <v>0</v>
      </c>
      <c r="F8538">
        <f t="shared" si="401"/>
        <v>0.53123930150943399</v>
      </c>
    </row>
    <row r="8539" spans="1:6" x14ac:dyDescent="0.25">
      <c r="A8539">
        <v>8530</v>
      </c>
      <c r="B8539">
        <f>'Założenia i wyniki'!$E$6*Znorm.Profile!B8539*((100-(24*'Założenia i wyniki'!$E$9))/100)</f>
        <v>7.5492354716981139E-2</v>
      </c>
      <c r="C8539">
        <f>'Założenia i wyniki'!$E$8*Znorm.Profile!C8539*(1+'Założenia i wyniki'!$E$10/100)^24</f>
        <v>0.51459590000000011</v>
      </c>
      <c r="D8539">
        <f t="shared" si="399"/>
        <v>7.5492354716981139E-2</v>
      </c>
      <c r="E8539">
        <f t="shared" si="400"/>
        <v>0</v>
      </c>
      <c r="F8539">
        <f t="shared" si="401"/>
        <v>0.43910354528301898</v>
      </c>
    </row>
    <row r="8540" spans="1:6" x14ac:dyDescent="0.25">
      <c r="A8540">
        <v>8531</v>
      </c>
      <c r="B8540">
        <f>'Założenia i wyniki'!$E$6*Znorm.Profile!B8540*((100-(24*'Założenia i wyniki'!$E$9))/100)</f>
        <v>0.11834913207547168</v>
      </c>
      <c r="C8540">
        <f>'Założenia i wyniki'!$E$8*Znorm.Profile!C8540*(1+'Założenia i wyniki'!$E$10/100)^24</f>
        <v>0.50468635000000006</v>
      </c>
      <c r="D8540">
        <f t="shared" si="399"/>
        <v>0.11834913207547168</v>
      </c>
      <c r="E8540">
        <f t="shared" si="400"/>
        <v>0</v>
      </c>
      <c r="F8540">
        <f t="shared" si="401"/>
        <v>0.38633721792452835</v>
      </c>
    </row>
    <row r="8541" spans="1:6" x14ac:dyDescent="0.25">
      <c r="A8541">
        <v>8532</v>
      </c>
      <c r="B8541">
        <f>'Założenia i wyniki'!$E$6*Znorm.Profile!B8541*((100-(24*'Założenia i wyniki'!$E$9))/100)</f>
        <v>0.14655290566037735</v>
      </c>
      <c r="C8541">
        <f>'Założenia i wyniki'!$E$8*Znorm.Profile!C8541*(1+'Założenia i wyniki'!$E$10/100)^24</f>
        <v>0.49496895000000007</v>
      </c>
      <c r="D8541">
        <f t="shared" si="399"/>
        <v>0.14655290566037735</v>
      </c>
      <c r="E8541">
        <f t="shared" si="400"/>
        <v>0</v>
      </c>
      <c r="F8541">
        <f t="shared" si="401"/>
        <v>0.3484160443396227</v>
      </c>
    </row>
    <row r="8542" spans="1:6" x14ac:dyDescent="0.25">
      <c r="A8542">
        <v>8533</v>
      </c>
      <c r="B8542">
        <f>'Założenia i wyniki'!$E$6*Znorm.Profile!B8542*((100-(24*'Założenia i wyniki'!$E$9))/100)</f>
        <v>0.11977456603773584</v>
      </c>
      <c r="C8542">
        <f>'Założenia i wyniki'!$E$8*Znorm.Profile!C8542*(1+'Założenia i wyniki'!$E$10/100)^24</f>
        <v>0.48478640000000001</v>
      </c>
      <c r="D8542">
        <f t="shared" si="399"/>
        <v>0.11977456603773584</v>
      </c>
      <c r="E8542">
        <f t="shared" si="400"/>
        <v>0</v>
      </c>
      <c r="F8542">
        <f t="shared" si="401"/>
        <v>0.36501183396226416</v>
      </c>
    </row>
    <row r="8543" spans="1:6" x14ac:dyDescent="0.25">
      <c r="A8543">
        <v>8534</v>
      </c>
      <c r="B8543">
        <f>'Założenia i wyniki'!$E$6*Znorm.Profile!B8543*((100-(24*'Założenia i wyniki'!$E$9))/100)</f>
        <v>7.9176377358490563E-2</v>
      </c>
      <c r="C8543">
        <f>'Założenia i wyniki'!$E$8*Znorm.Profile!C8543*(1+'Założenia i wyniki'!$E$10/100)^24</f>
        <v>0.49373169999999994</v>
      </c>
      <c r="D8543">
        <f t="shared" si="399"/>
        <v>7.9176377358490563E-2</v>
      </c>
      <c r="E8543">
        <f t="shared" si="400"/>
        <v>0</v>
      </c>
      <c r="F8543">
        <f t="shared" si="401"/>
        <v>0.41455532264150941</v>
      </c>
    </row>
    <row r="8544" spans="1:6" x14ac:dyDescent="0.25">
      <c r="A8544">
        <v>8535</v>
      </c>
      <c r="B8544">
        <f>'Założenia i wyniki'!$E$6*Znorm.Profile!B8544*((100-(24*'Założenia i wyniki'!$E$9))/100)</f>
        <v>9.7813735849056598E-3</v>
      </c>
      <c r="C8544">
        <f>'Założenia i wyniki'!$E$8*Znorm.Profile!C8544*(1+'Założenia i wyniki'!$E$10/100)^24</f>
        <v>0.51507014999999989</v>
      </c>
      <c r="D8544">
        <f t="shared" si="399"/>
        <v>9.7813735849056598E-3</v>
      </c>
      <c r="E8544">
        <f t="shared" si="400"/>
        <v>0</v>
      </c>
      <c r="F8544">
        <f t="shared" si="401"/>
        <v>0.50528877641509429</v>
      </c>
    </row>
    <row r="8545" spans="1:6" x14ac:dyDescent="0.25">
      <c r="A8545">
        <v>8536</v>
      </c>
      <c r="B8545">
        <f>'Założenia i wyniki'!$E$6*Znorm.Profile!B8545*((100-(24*'Założenia i wyniki'!$E$9))/100)</f>
        <v>0</v>
      </c>
      <c r="C8545">
        <f>'Założenia i wyniki'!$E$8*Znorm.Profile!C8545*(1+'Założenia i wyniki'!$E$10/100)^24</f>
        <v>0.58036055000000009</v>
      </c>
      <c r="D8545">
        <f t="shared" si="399"/>
        <v>0</v>
      </c>
      <c r="E8545">
        <f t="shared" si="400"/>
        <v>0</v>
      </c>
      <c r="F8545">
        <f t="shared" si="401"/>
        <v>0.58036055000000009</v>
      </c>
    </row>
    <row r="8546" spans="1:6" x14ac:dyDescent="0.25">
      <c r="A8546">
        <v>8537</v>
      </c>
      <c r="B8546">
        <f>'Założenia i wyniki'!$E$6*Znorm.Profile!B8546*((100-(24*'Założenia i wyniki'!$E$9))/100)</f>
        <v>0</v>
      </c>
      <c r="C8546">
        <f>'Założenia i wyniki'!$E$8*Znorm.Profile!C8546*(1+'Założenia i wyniki'!$E$10/100)^24</f>
        <v>0.66052840000000002</v>
      </c>
      <c r="D8546">
        <f t="shared" si="399"/>
        <v>0</v>
      </c>
      <c r="E8546">
        <f t="shared" si="400"/>
        <v>0</v>
      </c>
      <c r="F8546">
        <f t="shared" si="401"/>
        <v>0.66052840000000002</v>
      </c>
    </row>
    <row r="8547" spans="1:6" x14ac:dyDescent="0.25">
      <c r="A8547">
        <v>8538</v>
      </c>
      <c r="B8547">
        <f>'Założenia i wyniki'!$E$6*Znorm.Profile!B8547*((100-(24*'Założenia i wyniki'!$E$9))/100)</f>
        <v>0</v>
      </c>
      <c r="C8547">
        <f>'Założenia i wyniki'!$E$8*Znorm.Profile!C8547*(1+'Założenia i wyniki'!$E$10/100)^24</f>
        <v>0.68150004999999991</v>
      </c>
      <c r="D8547">
        <f t="shared" si="399"/>
        <v>0</v>
      </c>
      <c r="E8547">
        <f t="shared" si="400"/>
        <v>0</v>
      </c>
      <c r="F8547">
        <f t="shared" si="401"/>
        <v>0.68150004999999991</v>
      </c>
    </row>
    <row r="8548" spans="1:6" x14ac:dyDescent="0.25">
      <c r="A8548">
        <v>8539</v>
      </c>
      <c r="B8548">
        <f>'Założenia i wyniki'!$E$6*Znorm.Profile!B8548*((100-(24*'Założenia i wyniki'!$E$9))/100)</f>
        <v>0</v>
      </c>
      <c r="C8548">
        <f>'Założenia i wyniki'!$E$8*Znorm.Profile!C8548*(1+'Założenia i wyniki'!$E$10/100)^24</f>
        <v>0.68235439999999992</v>
      </c>
      <c r="D8548">
        <f t="shared" si="399"/>
        <v>0</v>
      </c>
      <c r="E8548">
        <f t="shared" si="400"/>
        <v>0</v>
      </c>
      <c r="F8548">
        <f t="shared" si="401"/>
        <v>0.68235439999999992</v>
      </c>
    </row>
    <row r="8549" spans="1:6" x14ac:dyDescent="0.25">
      <c r="A8549">
        <v>8540</v>
      </c>
      <c r="B8549">
        <f>'Założenia i wyniki'!$E$6*Znorm.Profile!B8549*((100-(24*'Założenia i wyniki'!$E$9))/100)</f>
        <v>0</v>
      </c>
      <c r="C8549">
        <f>'Założenia i wyniki'!$E$8*Znorm.Profile!C8549*(1+'Założenia i wyniki'!$E$10/100)^24</f>
        <v>0.68562199999999995</v>
      </c>
      <c r="D8549">
        <f t="shared" si="399"/>
        <v>0</v>
      </c>
      <c r="E8549">
        <f t="shared" si="400"/>
        <v>0</v>
      </c>
      <c r="F8549">
        <f t="shared" si="401"/>
        <v>0.68562199999999995</v>
      </c>
    </row>
    <row r="8550" spans="1:6" x14ac:dyDescent="0.25">
      <c r="A8550">
        <v>8541</v>
      </c>
      <c r="B8550">
        <f>'Założenia i wyniki'!$E$6*Znorm.Profile!B8550*((100-(24*'Założenia i wyniki'!$E$9))/100)</f>
        <v>0</v>
      </c>
      <c r="C8550">
        <f>'Założenia i wyniki'!$E$8*Znorm.Profile!C8550*(1+'Założenia i wyniki'!$E$10/100)^24</f>
        <v>0.64580285000000004</v>
      </c>
      <c r="D8550">
        <f t="shared" si="399"/>
        <v>0</v>
      </c>
      <c r="E8550">
        <f t="shared" si="400"/>
        <v>0</v>
      </c>
      <c r="F8550">
        <f t="shared" si="401"/>
        <v>0.64580285000000004</v>
      </c>
    </row>
    <row r="8551" spans="1:6" x14ac:dyDescent="0.25">
      <c r="A8551">
        <v>8542</v>
      </c>
      <c r="B8551">
        <f>'Założenia i wyniki'!$E$6*Znorm.Profile!B8551*((100-(24*'Założenia i wyniki'!$E$9))/100)</f>
        <v>0</v>
      </c>
      <c r="C8551">
        <f>'Założenia i wyniki'!$E$8*Znorm.Profile!C8551*(1+'Założenia i wyniki'!$E$10/100)^24</f>
        <v>0.57545809999999997</v>
      </c>
      <c r="D8551">
        <f t="shared" si="399"/>
        <v>0</v>
      </c>
      <c r="E8551">
        <f t="shared" si="400"/>
        <v>0</v>
      </c>
      <c r="F8551">
        <f t="shared" si="401"/>
        <v>0.57545809999999997</v>
      </c>
    </row>
    <row r="8552" spans="1:6" x14ac:dyDescent="0.25">
      <c r="A8552">
        <v>8543</v>
      </c>
      <c r="B8552">
        <f>'Założenia i wyniki'!$E$6*Znorm.Profile!B8552*((100-(24*'Założenia i wyniki'!$E$9))/100)</f>
        <v>0</v>
      </c>
      <c r="C8552">
        <f>'Założenia i wyniki'!$E$8*Znorm.Profile!C8552*(1+'Założenia i wyniki'!$E$10/100)^24</f>
        <v>0.48127309999999995</v>
      </c>
      <c r="D8552">
        <f t="shared" si="399"/>
        <v>0</v>
      </c>
      <c r="E8552">
        <f t="shared" si="400"/>
        <v>0</v>
      </c>
      <c r="F8552">
        <f t="shared" si="401"/>
        <v>0.48127309999999995</v>
      </c>
    </row>
    <row r="8553" spans="1:6" x14ac:dyDescent="0.25">
      <c r="A8553">
        <v>8544</v>
      </c>
      <c r="B8553">
        <f>'Założenia i wyniki'!$E$6*Znorm.Profile!B8553*((100-(24*'Założenia i wyniki'!$E$9))/100)</f>
        <v>0</v>
      </c>
      <c r="C8553">
        <f>'Założenia i wyniki'!$E$8*Znorm.Profile!C8553*(1+'Założenia i wyniki'!$E$10/100)^24</f>
        <v>0.36851184999999997</v>
      </c>
      <c r="D8553">
        <f t="shared" si="399"/>
        <v>0</v>
      </c>
      <c r="E8553">
        <f t="shared" si="400"/>
        <v>0</v>
      </c>
      <c r="F8553">
        <f t="shared" si="401"/>
        <v>0.36851184999999997</v>
      </c>
    </row>
    <row r="8554" spans="1:6" x14ac:dyDescent="0.25">
      <c r="A8554">
        <v>8545</v>
      </c>
      <c r="B8554">
        <f>'Założenia i wyniki'!$E$6*Znorm.Profile!B8554*((100-(24*'Założenia i wyniki'!$E$9))/100)</f>
        <v>0</v>
      </c>
      <c r="C8554">
        <f>'Założenia i wyniki'!$E$8*Znorm.Profile!C8554*(1+'Założenia i wyniki'!$E$10/100)^24</f>
        <v>0.30488500000000002</v>
      </c>
      <c r="D8554">
        <f t="shared" si="399"/>
        <v>0</v>
      </c>
      <c r="E8554">
        <f t="shared" si="400"/>
        <v>0</v>
      </c>
      <c r="F8554">
        <f t="shared" si="401"/>
        <v>0.30488500000000002</v>
      </c>
    </row>
    <row r="8555" spans="1:6" x14ac:dyDescent="0.25">
      <c r="A8555">
        <v>8546</v>
      </c>
      <c r="B8555">
        <f>'Założenia i wyniki'!$E$6*Znorm.Profile!B8555*((100-(24*'Założenia i wyniki'!$E$9))/100)</f>
        <v>0</v>
      </c>
      <c r="C8555">
        <f>'Założenia i wyniki'!$E$8*Znorm.Profile!C8555*(1+'Założenia i wyniki'!$E$10/100)^24</f>
        <v>0.26064569999999998</v>
      </c>
      <c r="D8555">
        <f t="shared" si="399"/>
        <v>0</v>
      </c>
      <c r="E8555">
        <f t="shared" si="400"/>
        <v>0</v>
      </c>
      <c r="F8555">
        <f t="shared" si="401"/>
        <v>0.26064569999999998</v>
      </c>
    </row>
    <row r="8556" spans="1:6" x14ac:dyDescent="0.25">
      <c r="A8556">
        <v>8547</v>
      </c>
      <c r="B8556">
        <f>'Założenia i wyniki'!$E$6*Znorm.Profile!B8556*((100-(24*'Założenia i wyniki'!$E$9))/100)</f>
        <v>0</v>
      </c>
      <c r="C8556">
        <f>'Założenia i wyniki'!$E$8*Znorm.Profile!C8556*(1+'Założenia i wyniki'!$E$10/100)^24</f>
        <v>0.24365494999999998</v>
      </c>
      <c r="D8556">
        <f t="shared" si="399"/>
        <v>0</v>
      </c>
      <c r="E8556">
        <f t="shared" si="400"/>
        <v>0</v>
      </c>
      <c r="F8556">
        <f t="shared" si="401"/>
        <v>0.24365494999999998</v>
      </c>
    </row>
    <row r="8557" spans="1:6" x14ac:dyDescent="0.25">
      <c r="A8557">
        <v>8548</v>
      </c>
      <c r="B8557">
        <f>'Założenia i wyniki'!$E$6*Znorm.Profile!B8557*((100-(24*'Założenia i wyniki'!$E$9))/100)</f>
        <v>0</v>
      </c>
      <c r="C8557">
        <f>'Założenia i wyniki'!$E$8*Znorm.Profile!C8557*(1+'Założenia i wyniki'!$E$10/100)^24</f>
        <v>0.24177649999999998</v>
      </c>
      <c r="D8557">
        <f t="shared" si="399"/>
        <v>0</v>
      </c>
      <c r="E8557">
        <f t="shared" si="400"/>
        <v>0</v>
      </c>
      <c r="F8557">
        <f t="shared" si="401"/>
        <v>0.24177649999999998</v>
      </c>
    </row>
    <row r="8558" spans="1:6" x14ac:dyDescent="0.25">
      <c r="A8558">
        <v>8549</v>
      </c>
      <c r="B8558">
        <f>'Założenia i wyniki'!$E$6*Znorm.Profile!B8558*((100-(24*'Założenia i wyniki'!$E$9))/100)</f>
        <v>0</v>
      </c>
      <c r="C8558">
        <f>'Założenia i wyniki'!$E$8*Znorm.Profile!C8558*(1+'Założenia i wyniki'!$E$10/100)^24</f>
        <v>0.27052794999999996</v>
      </c>
      <c r="D8558">
        <f t="shared" si="399"/>
        <v>0</v>
      </c>
      <c r="E8558">
        <f t="shared" si="400"/>
        <v>0</v>
      </c>
      <c r="F8558">
        <f t="shared" si="401"/>
        <v>0.27052794999999996</v>
      </c>
    </row>
    <row r="8559" spans="1:6" x14ac:dyDescent="0.25">
      <c r="A8559">
        <v>8550</v>
      </c>
      <c r="B8559">
        <f>'Założenia i wyniki'!$E$6*Znorm.Profile!B8559*((100-(24*'Założenia i wyniki'!$E$9))/100)</f>
        <v>0</v>
      </c>
      <c r="C8559">
        <f>'Założenia i wyniki'!$E$8*Znorm.Profile!C8559*(1+'Założenia i wyniki'!$E$10/100)^24</f>
        <v>0.33212515000000004</v>
      </c>
      <c r="D8559">
        <f t="shared" si="399"/>
        <v>0</v>
      </c>
      <c r="E8559">
        <f t="shared" si="400"/>
        <v>0</v>
      </c>
      <c r="F8559">
        <f t="shared" si="401"/>
        <v>0.33212515000000004</v>
      </c>
    </row>
    <row r="8560" spans="1:6" x14ac:dyDescent="0.25">
      <c r="A8560">
        <v>8551</v>
      </c>
      <c r="B8560">
        <f>'Założenia i wyniki'!$E$6*Znorm.Profile!B8560*((100-(24*'Założenia i wyniki'!$E$9))/100)</f>
        <v>0</v>
      </c>
      <c r="C8560">
        <f>'Założenia i wyniki'!$E$8*Znorm.Profile!C8560*(1+'Założenia i wyniki'!$E$10/100)^24</f>
        <v>0.44492244999999997</v>
      </c>
      <c r="D8560">
        <f t="shared" si="399"/>
        <v>0</v>
      </c>
      <c r="E8560">
        <f t="shared" si="400"/>
        <v>0</v>
      </c>
      <c r="F8560">
        <f t="shared" si="401"/>
        <v>0.44492244999999997</v>
      </c>
    </row>
    <row r="8561" spans="1:6" x14ac:dyDescent="0.25">
      <c r="A8561">
        <v>8552</v>
      </c>
      <c r="B8561">
        <f>'Założenia i wyniki'!$E$6*Znorm.Profile!B8561*((100-(24*'Założenia i wyniki'!$E$9))/100)</f>
        <v>0</v>
      </c>
      <c r="C8561">
        <f>'Założenia i wyniki'!$E$8*Znorm.Profile!C8561*(1+'Założenia i wyniki'!$E$10/100)^24</f>
        <v>0.52458070000000001</v>
      </c>
      <c r="D8561">
        <f t="shared" si="399"/>
        <v>0</v>
      </c>
      <c r="E8561">
        <f t="shared" si="400"/>
        <v>0</v>
      </c>
      <c r="F8561">
        <f t="shared" si="401"/>
        <v>0.52458070000000001</v>
      </c>
    </row>
    <row r="8562" spans="1:6" x14ac:dyDescent="0.25">
      <c r="A8562">
        <v>8553</v>
      </c>
      <c r="B8562">
        <f>'Założenia i wyniki'!$E$6*Znorm.Profile!B8562*((100-(24*'Założenia i wyniki'!$E$9))/100)</f>
        <v>0</v>
      </c>
      <c r="C8562">
        <f>'Założenia i wyniki'!$E$8*Znorm.Profile!C8562*(1+'Założenia i wyniki'!$E$10/100)^24</f>
        <v>0.53940705</v>
      </c>
      <c r="D8562">
        <f t="shared" si="399"/>
        <v>0</v>
      </c>
      <c r="E8562">
        <f t="shared" si="400"/>
        <v>0</v>
      </c>
      <c r="F8562">
        <f t="shared" si="401"/>
        <v>0.53940705</v>
      </c>
    </row>
    <row r="8563" spans="1:6" x14ac:dyDescent="0.25">
      <c r="A8563">
        <v>8554</v>
      </c>
      <c r="B8563">
        <f>'Założenia i wyniki'!$E$6*Znorm.Profile!B8563*((100-(24*'Założenia i wyniki'!$E$9))/100)</f>
        <v>6.4401411320754706E-2</v>
      </c>
      <c r="C8563">
        <f>'Założenia i wyniki'!$E$8*Znorm.Profile!C8563*(1+'Założenia i wyniki'!$E$10/100)^24</f>
        <v>0.52531675</v>
      </c>
      <c r="D8563">
        <f t="shared" si="399"/>
        <v>6.4401411320754706E-2</v>
      </c>
      <c r="E8563">
        <f t="shared" si="400"/>
        <v>0</v>
      </c>
      <c r="F8563">
        <f t="shared" si="401"/>
        <v>0.46091533867924528</v>
      </c>
    </row>
    <row r="8564" spans="1:6" x14ac:dyDescent="0.25">
      <c r="A8564">
        <v>8555</v>
      </c>
      <c r="B8564">
        <f>'Założenia i wyniki'!$E$6*Znorm.Profile!B8564*((100-(24*'Założenia i wyniki'!$E$9))/100)</f>
        <v>0.10827199999999999</v>
      </c>
      <c r="C8564">
        <f>'Założenia i wyniki'!$E$8*Znorm.Profile!C8564*(1+'Założenia i wyniki'!$E$10/100)^24</f>
        <v>0.51697484999999999</v>
      </c>
      <c r="D8564">
        <f t="shared" si="399"/>
        <v>0.10827199999999999</v>
      </c>
      <c r="E8564">
        <f t="shared" si="400"/>
        <v>0</v>
      </c>
      <c r="F8564">
        <f t="shared" si="401"/>
        <v>0.40870285000000001</v>
      </c>
    </row>
    <row r="8565" spans="1:6" x14ac:dyDescent="0.25">
      <c r="A8565">
        <v>8556</v>
      </c>
      <c r="B8565">
        <f>'Założenia i wyniki'!$E$6*Znorm.Profile!B8565*((100-(24*'Założenia i wyniki'!$E$9))/100)</f>
        <v>0.12165735849056601</v>
      </c>
      <c r="C8565">
        <f>'Założenia i wyniki'!$E$8*Znorm.Profile!C8565*(1+'Założenia i wyniki'!$E$10/100)^24</f>
        <v>0.50757315000000014</v>
      </c>
      <c r="D8565">
        <f t="shared" si="399"/>
        <v>0.12165735849056601</v>
      </c>
      <c r="E8565">
        <f t="shared" si="400"/>
        <v>0</v>
      </c>
      <c r="F8565">
        <f t="shared" si="401"/>
        <v>0.38591579150943411</v>
      </c>
    </row>
    <row r="8566" spans="1:6" x14ac:dyDescent="0.25">
      <c r="A8566">
        <v>8557</v>
      </c>
      <c r="B8566">
        <f>'Założenia i wyniki'!$E$6*Znorm.Profile!B8566*((100-(24*'Założenia i wyniki'!$E$9))/100)</f>
        <v>0.11276935849056603</v>
      </c>
      <c r="C8566">
        <f>'Założenia i wyniki'!$E$8*Znorm.Profile!C8566*(1+'Założenia i wyniki'!$E$10/100)^24</f>
        <v>0.5065634</v>
      </c>
      <c r="D8566">
        <f t="shared" si="399"/>
        <v>0.11276935849056603</v>
      </c>
      <c r="E8566">
        <f t="shared" si="400"/>
        <v>0</v>
      </c>
      <c r="F8566">
        <f t="shared" si="401"/>
        <v>0.39379404150943398</v>
      </c>
    </row>
    <row r="8567" spans="1:6" x14ac:dyDescent="0.25">
      <c r="A8567">
        <v>8558</v>
      </c>
      <c r="B8567">
        <f>'Założenia i wyniki'!$E$6*Znorm.Profile!B8567*((100-(24*'Założenia i wyniki'!$E$9))/100)</f>
        <v>7.805584905660376E-2</v>
      </c>
      <c r="C8567">
        <f>'Założenia i wyniki'!$E$8*Znorm.Profile!C8567*(1+'Założenia i wyniki'!$E$10/100)^24</f>
        <v>0.52511830000000004</v>
      </c>
      <c r="D8567">
        <f t="shared" si="399"/>
        <v>7.805584905660376E-2</v>
      </c>
      <c r="E8567">
        <f t="shared" si="400"/>
        <v>0</v>
      </c>
      <c r="F8567">
        <f t="shared" si="401"/>
        <v>0.44706245094339625</v>
      </c>
    </row>
    <row r="8568" spans="1:6" x14ac:dyDescent="0.25">
      <c r="A8568">
        <v>8559</v>
      </c>
      <c r="B8568">
        <f>'Założenia i wyniki'!$E$6*Znorm.Profile!B8568*((100-(24*'Założenia i wyniki'!$E$9))/100)</f>
        <v>9.3186792452830177E-3</v>
      </c>
      <c r="C8568">
        <f>'Założenia i wyniki'!$E$8*Znorm.Profile!C8568*(1+'Założenia i wyniki'!$E$10/100)^24</f>
        <v>0.53267025000000001</v>
      </c>
      <c r="D8568">
        <f t="shared" si="399"/>
        <v>9.3186792452830177E-3</v>
      </c>
      <c r="E8568">
        <f t="shared" si="400"/>
        <v>0</v>
      </c>
      <c r="F8568">
        <f t="shared" si="401"/>
        <v>0.52335157075471694</v>
      </c>
    </row>
    <row r="8569" spans="1:6" x14ac:dyDescent="0.25">
      <c r="A8569">
        <v>8560</v>
      </c>
      <c r="B8569">
        <f>'Założenia i wyniki'!$E$6*Znorm.Profile!B8569*((100-(24*'Założenia i wyniki'!$E$9))/100)</f>
        <v>0</v>
      </c>
      <c r="C8569">
        <f>'Założenia i wyniki'!$E$8*Znorm.Profile!C8569*(1+'Założenia i wyniki'!$E$10/100)^24</f>
        <v>0.59987970000000002</v>
      </c>
      <c r="D8569">
        <f t="shared" si="399"/>
        <v>0</v>
      </c>
      <c r="E8569">
        <f t="shared" si="400"/>
        <v>0</v>
      </c>
      <c r="F8569">
        <f t="shared" si="401"/>
        <v>0.59987970000000002</v>
      </c>
    </row>
    <row r="8570" spans="1:6" x14ac:dyDescent="0.25">
      <c r="A8570">
        <v>8561</v>
      </c>
      <c r="B8570">
        <f>'Założenia i wyniki'!$E$6*Znorm.Profile!B8570*((100-(24*'Założenia i wyniki'!$E$9))/100)</f>
        <v>0</v>
      </c>
      <c r="C8570">
        <f>'Założenia i wyniki'!$E$8*Znorm.Profile!C8570*(1+'Założenia i wyniki'!$E$10/100)^24</f>
        <v>0.66975089999999993</v>
      </c>
      <c r="D8570">
        <f t="shared" si="399"/>
        <v>0</v>
      </c>
      <c r="E8570">
        <f t="shared" si="400"/>
        <v>0</v>
      </c>
      <c r="F8570">
        <f t="shared" si="401"/>
        <v>0.66975089999999993</v>
      </c>
    </row>
    <row r="8571" spans="1:6" x14ac:dyDescent="0.25">
      <c r="A8571">
        <v>8562</v>
      </c>
      <c r="B8571">
        <f>'Założenia i wyniki'!$E$6*Znorm.Profile!B8571*((100-(24*'Założenia i wyniki'!$E$9))/100)</f>
        <v>0</v>
      </c>
      <c r="C8571">
        <f>'Założenia i wyniki'!$E$8*Znorm.Profile!C8571*(1+'Założenia i wyniki'!$E$10/100)^24</f>
        <v>0.69641669999999989</v>
      </c>
      <c r="D8571">
        <f t="shared" si="399"/>
        <v>0</v>
      </c>
      <c r="E8571">
        <f t="shared" si="400"/>
        <v>0</v>
      </c>
      <c r="F8571">
        <f t="shared" si="401"/>
        <v>0.69641669999999989</v>
      </c>
    </row>
    <row r="8572" spans="1:6" x14ac:dyDescent="0.25">
      <c r="A8572">
        <v>8563</v>
      </c>
      <c r="B8572">
        <f>'Założenia i wyniki'!$E$6*Znorm.Profile!B8572*((100-(24*'Założenia i wyniki'!$E$9))/100)</f>
        <v>0</v>
      </c>
      <c r="C8572">
        <f>'Założenia i wyniki'!$E$8*Znorm.Profile!C8572*(1+'Założenia i wyniki'!$E$10/100)^24</f>
        <v>0.70615090000000003</v>
      </c>
      <c r="D8572">
        <f t="shared" si="399"/>
        <v>0</v>
      </c>
      <c r="E8572">
        <f t="shared" si="400"/>
        <v>0</v>
      </c>
      <c r="F8572">
        <f t="shared" si="401"/>
        <v>0.70615090000000003</v>
      </c>
    </row>
    <row r="8573" spans="1:6" x14ac:dyDescent="0.25">
      <c r="A8573">
        <v>8564</v>
      </c>
      <c r="B8573">
        <f>'Założenia i wyniki'!$E$6*Znorm.Profile!B8573*((100-(24*'Założenia i wyniki'!$E$9))/100)</f>
        <v>0</v>
      </c>
      <c r="C8573">
        <f>'Założenia i wyniki'!$E$8*Znorm.Profile!C8573*(1+'Założenia i wyniki'!$E$10/100)^24</f>
        <v>0.70021875</v>
      </c>
      <c r="D8573">
        <f t="shared" si="399"/>
        <v>0</v>
      </c>
      <c r="E8573">
        <f t="shared" si="400"/>
        <v>0</v>
      </c>
      <c r="F8573">
        <f t="shared" si="401"/>
        <v>0.70021875</v>
      </c>
    </row>
    <row r="8574" spans="1:6" x14ac:dyDescent="0.25">
      <c r="A8574">
        <v>8565</v>
      </c>
      <c r="B8574">
        <f>'Założenia i wyniki'!$E$6*Znorm.Profile!B8574*((100-(24*'Założenia i wyniki'!$E$9))/100)</f>
        <v>0</v>
      </c>
      <c r="C8574">
        <f>'Założenia i wyniki'!$E$8*Znorm.Profile!C8574*(1+'Założenia i wyniki'!$E$10/100)^24</f>
        <v>0.66382224999999995</v>
      </c>
      <c r="D8574">
        <f t="shared" si="399"/>
        <v>0</v>
      </c>
      <c r="E8574">
        <f t="shared" si="400"/>
        <v>0</v>
      </c>
      <c r="F8574">
        <f t="shared" si="401"/>
        <v>0.66382224999999995</v>
      </c>
    </row>
    <row r="8575" spans="1:6" x14ac:dyDescent="0.25">
      <c r="A8575">
        <v>8566</v>
      </c>
      <c r="B8575">
        <f>'Założenia i wyniki'!$E$6*Znorm.Profile!B8575*((100-(24*'Założenia i wyniki'!$E$9))/100)</f>
        <v>0</v>
      </c>
      <c r="C8575">
        <f>'Założenia i wyniki'!$E$8*Znorm.Profile!C8575*(1+'Założenia i wyniki'!$E$10/100)^24</f>
        <v>0.58981930000000005</v>
      </c>
      <c r="D8575">
        <f t="shared" si="399"/>
        <v>0</v>
      </c>
      <c r="E8575">
        <f t="shared" si="400"/>
        <v>0</v>
      </c>
      <c r="F8575">
        <f t="shared" si="401"/>
        <v>0.58981930000000005</v>
      </c>
    </row>
    <row r="8576" spans="1:6" x14ac:dyDescent="0.25">
      <c r="A8576">
        <v>8567</v>
      </c>
      <c r="B8576">
        <f>'Założenia i wyniki'!$E$6*Znorm.Profile!B8576*((100-(24*'Założenia i wyniki'!$E$9))/100)</f>
        <v>0</v>
      </c>
      <c r="C8576">
        <f>'Założenia i wyniki'!$E$8*Znorm.Profile!C8576*(1+'Założenia i wyniki'!$E$10/100)^24</f>
        <v>0.48265979999999997</v>
      </c>
      <c r="D8576">
        <f t="shared" si="399"/>
        <v>0</v>
      </c>
      <c r="E8576">
        <f t="shared" si="400"/>
        <v>0</v>
      </c>
      <c r="F8576">
        <f t="shared" si="401"/>
        <v>0.48265979999999997</v>
      </c>
    </row>
    <row r="8577" spans="1:6" x14ac:dyDescent="0.25">
      <c r="A8577">
        <v>8568</v>
      </c>
      <c r="B8577">
        <f>'Założenia i wyniki'!$E$6*Znorm.Profile!B8577*((100-(24*'Założenia i wyniki'!$E$9))/100)</f>
        <v>0</v>
      </c>
      <c r="C8577">
        <f>'Założenia i wyniki'!$E$8*Znorm.Profile!C8577*(1+'Założenia i wyniki'!$E$10/100)^24</f>
        <v>0.40346599999999999</v>
      </c>
      <c r="D8577">
        <f t="shared" si="399"/>
        <v>0</v>
      </c>
      <c r="E8577">
        <f t="shared" si="400"/>
        <v>0</v>
      </c>
      <c r="F8577">
        <f t="shared" si="401"/>
        <v>0.40346599999999999</v>
      </c>
    </row>
    <row r="8578" spans="1:6" x14ac:dyDescent="0.25">
      <c r="A8578">
        <v>8569</v>
      </c>
      <c r="B8578">
        <f>'Założenia i wyniki'!$E$6*Znorm.Profile!B8578*((100-(24*'Założenia i wyniki'!$E$9))/100)</f>
        <v>0</v>
      </c>
      <c r="C8578">
        <f>'Założenia i wyniki'!$E$8*Znorm.Profile!C8578*(1+'Założenia i wyniki'!$E$10/100)^24</f>
        <v>0.40457305000000005</v>
      </c>
      <c r="D8578">
        <f t="shared" si="399"/>
        <v>0</v>
      </c>
      <c r="E8578">
        <f t="shared" si="400"/>
        <v>0</v>
      </c>
      <c r="F8578">
        <f t="shared" si="401"/>
        <v>0.40457305000000005</v>
      </c>
    </row>
    <row r="8579" spans="1:6" x14ac:dyDescent="0.25">
      <c r="A8579">
        <v>8570</v>
      </c>
      <c r="B8579">
        <f>'Założenia i wyniki'!$E$6*Znorm.Profile!B8579*((100-(24*'Założenia i wyniki'!$E$9))/100)</f>
        <v>0</v>
      </c>
      <c r="C8579">
        <f>'Założenia i wyniki'!$E$8*Znorm.Profile!C8579*(1+'Założenia i wyniki'!$E$10/100)^24</f>
        <v>0.30383080000000001</v>
      </c>
      <c r="D8579">
        <f t="shared" si="399"/>
        <v>0</v>
      </c>
      <c r="E8579">
        <f t="shared" si="400"/>
        <v>0</v>
      </c>
      <c r="F8579">
        <f t="shared" si="401"/>
        <v>0.30383080000000001</v>
      </c>
    </row>
    <row r="8580" spans="1:6" x14ac:dyDescent="0.25">
      <c r="A8580">
        <v>8571</v>
      </c>
      <c r="B8580">
        <f>'Założenia i wyniki'!$E$6*Znorm.Profile!B8580*((100-(24*'Założenia i wyniki'!$E$9))/100)</f>
        <v>0</v>
      </c>
      <c r="C8580">
        <f>'Założenia i wyniki'!$E$8*Znorm.Profile!C8580*(1+'Założenia i wyniki'!$E$10/100)^24</f>
        <v>0.26227250000000002</v>
      </c>
      <c r="D8580">
        <f t="shared" si="399"/>
        <v>0</v>
      </c>
      <c r="E8580">
        <f t="shared" si="400"/>
        <v>0</v>
      </c>
      <c r="F8580">
        <f t="shared" si="401"/>
        <v>0.26227250000000002</v>
      </c>
    </row>
    <row r="8581" spans="1:6" x14ac:dyDescent="0.25">
      <c r="A8581">
        <v>8572</v>
      </c>
      <c r="B8581">
        <f>'Założenia i wyniki'!$E$6*Znorm.Profile!B8581*((100-(24*'Założenia i wyniki'!$E$9))/100)</f>
        <v>0</v>
      </c>
      <c r="C8581">
        <f>'Założenia i wyniki'!$E$8*Znorm.Profile!C8581*(1+'Założenia i wyniki'!$E$10/100)^24</f>
        <v>0.25458685000000003</v>
      </c>
      <c r="D8581">
        <f t="shared" si="399"/>
        <v>0</v>
      </c>
      <c r="E8581">
        <f t="shared" si="400"/>
        <v>0</v>
      </c>
      <c r="F8581">
        <f t="shared" si="401"/>
        <v>0.25458685000000003</v>
      </c>
    </row>
    <row r="8582" spans="1:6" x14ac:dyDescent="0.25">
      <c r="A8582">
        <v>8573</v>
      </c>
      <c r="B8582">
        <f>'Założenia i wyniki'!$E$6*Znorm.Profile!B8582*((100-(24*'Założenia i wyniki'!$E$9))/100)</f>
        <v>0</v>
      </c>
      <c r="C8582">
        <f>'Założenia i wyniki'!$E$8*Znorm.Profile!C8582*(1+'Założenia i wyniki'!$E$10/100)^24</f>
        <v>0.26230890000000001</v>
      </c>
      <c r="D8582">
        <f t="shared" si="399"/>
        <v>0</v>
      </c>
      <c r="E8582">
        <f t="shared" si="400"/>
        <v>0</v>
      </c>
      <c r="F8582">
        <f t="shared" si="401"/>
        <v>0.26230890000000001</v>
      </c>
    </row>
    <row r="8583" spans="1:6" x14ac:dyDescent="0.25">
      <c r="A8583">
        <v>8574</v>
      </c>
      <c r="B8583">
        <f>'Założenia i wyniki'!$E$6*Znorm.Profile!B8583*((100-(24*'Założenia i wyniki'!$E$9))/100)</f>
        <v>0</v>
      </c>
      <c r="C8583">
        <f>'Założenia i wyniki'!$E$8*Znorm.Profile!C8583*(1+'Założenia i wyniki'!$E$10/100)^24</f>
        <v>0.30244270000000001</v>
      </c>
      <c r="D8583">
        <f t="shared" si="399"/>
        <v>0</v>
      </c>
      <c r="E8583">
        <f t="shared" si="400"/>
        <v>0</v>
      </c>
      <c r="F8583">
        <f t="shared" si="401"/>
        <v>0.30244270000000001</v>
      </c>
    </row>
    <row r="8584" spans="1:6" x14ac:dyDescent="0.25">
      <c r="A8584">
        <v>8575</v>
      </c>
      <c r="B8584">
        <f>'Założenia i wyniki'!$E$6*Znorm.Profile!B8584*((100-(24*'Założenia i wyniki'!$E$9))/100)</f>
        <v>0</v>
      </c>
      <c r="C8584">
        <f>'Założenia i wyniki'!$E$8*Znorm.Profile!C8584*(1+'Założenia i wyniki'!$E$10/100)^24</f>
        <v>0.37247699999999995</v>
      </c>
      <c r="D8584">
        <f t="shared" si="399"/>
        <v>0</v>
      </c>
      <c r="E8584">
        <f t="shared" si="400"/>
        <v>0</v>
      </c>
      <c r="F8584">
        <f t="shared" si="401"/>
        <v>0.37247699999999995</v>
      </c>
    </row>
    <row r="8585" spans="1:6" x14ac:dyDescent="0.25">
      <c r="A8585">
        <v>8576</v>
      </c>
      <c r="B8585">
        <f>'Założenia i wyniki'!$E$6*Znorm.Profile!B8585*((100-(24*'Założenia i wyniki'!$E$9))/100)</f>
        <v>0</v>
      </c>
      <c r="C8585">
        <f>'Założenia i wyniki'!$E$8*Znorm.Profile!C8585*(1+'Założenia i wyniki'!$E$10/100)^24</f>
        <v>0.45390029999999998</v>
      </c>
      <c r="D8585">
        <f t="shared" si="399"/>
        <v>0</v>
      </c>
      <c r="E8585">
        <f t="shared" si="400"/>
        <v>0</v>
      </c>
      <c r="F8585">
        <f t="shared" si="401"/>
        <v>0.45390029999999998</v>
      </c>
    </row>
    <row r="8586" spans="1:6" x14ac:dyDescent="0.25">
      <c r="A8586">
        <v>8577</v>
      </c>
      <c r="B8586">
        <f>'Założenia i wyniki'!$E$6*Znorm.Profile!B8586*((100-(24*'Założenia i wyniki'!$E$9))/100)</f>
        <v>7.7240226415094336E-4</v>
      </c>
      <c r="C8586">
        <f>'Założenia i wyniki'!$E$8*Znorm.Profile!C8586*(1+'Założenia i wyniki'!$E$10/100)^24</f>
        <v>0.53559030000000007</v>
      </c>
      <c r="D8586">
        <f t="shared" si="399"/>
        <v>7.7240226415094336E-4</v>
      </c>
      <c r="E8586">
        <f t="shared" si="400"/>
        <v>0</v>
      </c>
      <c r="F8586">
        <f t="shared" si="401"/>
        <v>0.53481789773584909</v>
      </c>
    </row>
    <row r="8587" spans="1:6" x14ac:dyDescent="0.25">
      <c r="A8587">
        <v>8578</v>
      </c>
      <c r="B8587">
        <f>'Założenia i wyniki'!$E$6*Znorm.Profile!B8587*((100-(24*'Założenia i wyniki'!$E$9))/100)</f>
        <v>6.8563373584905662E-2</v>
      </c>
      <c r="C8587">
        <f>'Założenia i wyniki'!$E$8*Znorm.Profile!C8587*(1+'Założenia i wyniki'!$E$10/100)^24</f>
        <v>0.58675469999999996</v>
      </c>
      <c r="D8587">
        <f t="shared" ref="D8587:D8650" si="402">IF(B8587&lt;=C8587,B8587,C8587)</f>
        <v>6.8563373584905662E-2</v>
      </c>
      <c r="E8587">
        <f t="shared" ref="E8587:E8650" si="403">IF(B8587&gt;C8587,B8587-C8587,0)</f>
        <v>0</v>
      </c>
      <c r="F8587">
        <f t="shared" ref="F8587:F8650" si="404">IF(B8587&lt;C8587,C8587-B8587,0)</f>
        <v>0.51819132641509436</v>
      </c>
    </row>
    <row r="8588" spans="1:6" x14ac:dyDescent="0.25">
      <c r="A8588">
        <v>8579</v>
      </c>
      <c r="B8588">
        <f>'Założenia i wyniki'!$E$6*Znorm.Profile!B8588*((100-(24*'Założenia i wyniki'!$E$9))/100)</f>
        <v>0.12703132075471696</v>
      </c>
      <c r="C8588">
        <f>'Założenia i wyniki'!$E$8*Znorm.Profile!C8588*(1+'Założenia i wyniki'!$E$10/100)^24</f>
        <v>0.61232429999999993</v>
      </c>
      <c r="D8588">
        <f t="shared" si="402"/>
        <v>0.12703132075471696</v>
      </c>
      <c r="E8588">
        <f t="shared" si="403"/>
        <v>0</v>
      </c>
      <c r="F8588">
        <f t="shared" si="404"/>
        <v>0.48529297924528297</v>
      </c>
    </row>
    <row r="8589" spans="1:6" x14ac:dyDescent="0.25">
      <c r="A8589">
        <v>8580</v>
      </c>
      <c r="B8589">
        <f>'Założenia i wyniki'!$E$6*Znorm.Profile!B8589*((100-(24*'Założenia i wyniki'!$E$9))/100)</f>
        <v>0.13428045283018866</v>
      </c>
      <c r="C8589">
        <f>'Założenia i wyniki'!$E$8*Znorm.Profile!C8589*(1+'Założenia i wyniki'!$E$10/100)^24</f>
        <v>0.63119000000000003</v>
      </c>
      <c r="D8589">
        <f t="shared" si="402"/>
        <v>0.13428045283018866</v>
      </c>
      <c r="E8589">
        <f t="shared" si="403"/>
        <v>0</v>
      </c>
      <c r="F8589">
        <f t="shared" si="404"/>
        <v>0.49690954716981139</v>
      </c>
    </row>
    <row r="8590" spans="1:6" x14ac:dyDescent="0.25">
      <c r="A8590">
        <v>8581</v>
      </c>
      <c r="B8590">
        <f>'Założenia i wyniki'!$E$6*Znorm.Profile!B8590*((100-(24*'Założenia i wyniki'!$E$9))/100)</f>
        <v>0.1138365283018868</v>
      </c>
      <c r="C8590">
        <f>'Założenia i wyniki'!$E$8*Znorm.Profile!C8590*(1+'Założenia i wyniki'!$E$10/100)^24</f>
        <v>0.64589805000000011</v>
      </c>
      <c r="D8590">
        <f t="shared" si="402"/>
        <v>0.1138365283018868</v>
      </c>
      <c r="E8590">
        <f t="shared" si="403"/>
        <v>0</v>
      </c>
      <c r="F8590">
        <f t="shared" si="404"/>
        <v>0.53206152169811327</v>
      </c>
    </row>
    <row r="8591" spans="1:6" x14ac:dyDescent="0.25">
      <c r="A8591">
        <v>8582</v>
      </c>
      <c r="B8591">
        <f>'Założenia i wyniki'!$E$6*Znorm.Profile!B8591*((100-(24*'Założenia i wyniki'!$E$9))/100)</f>
        <v>6.5747569811320752E-2</v>
      </c>
      <c r="C8591">
        <f>'Założenia i wyniki'!$E$8*Znorm.Profile!C8591*(1+'Założenia i wyniki'!$E$10/100)^24</f>
        <v>0.65634694999999998</v>
      </c>
      <c r="D8591">
        <f t="shared" si="402"/>
        <v>6.5747569811320752E-2</v>
      </c>
      <c r="E8591">
        <f t="shared" si="403"/>
        <v>0</v>
      </c>
      <c r="F8591">
        <f t="shared" si="404"/>
        <v>0.59059938018867919</v>
      </c>
    </row>
    <row r="8592" spans="1:6" x14ac:dyDescent="0.25">
      <c r="A8592">
        <v>8583</v>
      </c>
      <c r="B8592">
        <f>'Założenia i wyniki'!$E$6*Znorm.Profile!B8592*((100-(24*'Założenia i wyniki'!$E$9))/100)</f>
        <v>6.2023909433962252E-3</v>
      </c>
      <c r="C8592">
        <f>'Założenia i wyniki'!$E$8*Znorm.Profile!C8592*(1+'Założenia i wyniki'!$E$10/100)^24</f>
        <v>0.69109215000000002</v>
      </c>
      <c r="D8592">
        <f t="shared" si="402"/>
        <v>6.2023909433962252E-3</v>
      </c>
      <c r="E8592">
        <f t="shared" si="403"/>
        <v>0</v>
      </c>
      <c r="F8592">
        <f t="shared" si="404"/>
        <v>0.68488975905660376</v>
      </c>
    </row>
    <row r="8593" spans="1:6" x14ac:dyDescent="0.25">
      <c r="A8593">
        <v>8584</v>
      </c>
      <c r="B8593">
        <f>'Założenia i wyniki'!$E$6*Znorm.Profile!B8593*((100-(24*'Założenia i wyniki'!$E$9))/100)</f>
        <v>0</v>
      </c>
      <c r="C8593">
        <f>'Założenia i wyniki'!$E$8*Znorm.Profile!C8593*(1+'Założenia i wyniki'!$E$10/100)^24</f>
        <v>0.75461084999999994</v>
      </c>
      <c r="D8593">
        <f t="shared" si="402"/>
        <v>0</v>
      </c>
      <c r="E8593">
        <f t="shared" si="403"/>
        <v>0</v>
      </c>
      <c r="F8593">
        <f t="shared" si="404"/>
        <v>0.75461084999999994</v>
      </c>
    </row>
    <row r="8594" spans="1:6" x14ac:dyDescent="0.25">
      <c r="A8594">
        <v>8585</v>
      </c>
      <c r="B8594">
        <f>'Założenia i wyniki'!$E$6*Znorm.Profile!B8594*((100-(24*'Założenia i wyniki'!$E$9))/100)</f>
        <v>0</v>
      </c>
      <c r="C8594">
        <f>'Założenia i wyniki'!$E$8*Znorm.Profile!C8594*(1+'Założenia i wyniki'!$E$10/100)^24</f>
        <v>0.82503119999999996</v>
      </c>
      <c r="D8594">
        <f t="shared" si="402"/>
        <v>0</v>
      </c>
      <c r="E8594">
        <f t="shared" si="403"/>
        <v>0</v>
      </c>
      <c r="F8594">
        <f t="shared" si="404"/>
        <v>0.82503119999999996</v>
      </c>
    </row>
    <row r="8595" spans="1:6" x14ac:dyDescent="0.25">
      <c r="A8595">
        <v>8586</v>
      </c>
      <c r="B8595">
        <f>'Założenia i wyniki'!$E$6*Znorm.Profile!B8595*((100-(24*'Założenia i wyniki'!$E$9))/100)</f>
        <v>0</v>
      </c>
      <c r="C8595">
        <f>'Założenia i wyniki'!$E$8*Znorm.Profile!C8595*(1+'Założenia i wyniki'!$E$10/100)^24</f>
        <v>0.74289179999999999</v>
      </c>
      <c r="D8595">
        <f t="shared" si="402"/>
        <v>0</v>
      </c>
      <c r="E8595">
        <f t="shared" si="403"/>
        <v>0</v>
      </c>
      <c r="F8595">
        <f t="shared" si="404"/>
        <v>0.74289179999999999</v>
      </c>
    </row>
    <row r="8596" spans="1:6" x14ac:dyDescent="0.25">
      <c r="A8596">
        <v>8587</v>
      </c>
      <c r="B8596">
        <f>'Założenia i wyniki'!$E$6*Znorm.Profile!B8596*((100-(24*'Założenia i wyniki'!$E$9))/100)</f>
        <v>0</v>
      </c>
      <c r="C8596">
        <f>'Założenia i wyniki'!$E$8*Znorm.Profile!C8596*(1+'Założenia i wyniki'!$E$10/100)^24</f>
        <v>0.64352435000000008</v>
      </c>
      <c r="D8596">
        <f t="shared" si="402"/>
        <v>0</v>
      </c>
      <c r="E8596">
        <f t="shared" si="403"/>
        <v>0</v>
      </c>
      <c r="F8596">
        <f t="shared" si="404"/>
        <v>0.64352435000000008</v>
      </c>
    </row>
    <row r="8597" spans="1:6" x14ac:dyDescent="0.25">
      <c r="A8597">
        <v>8588</v>
      </c>
      <c r="B8597">
        <f>'Założenia i wyniki'!$E$6*Znorm.Profile!B8597*((100-(24*'Założenia i wyniki'!$E$9))/100)</f>
        <v>0</v>
      </c>
      <c r="C8597">
        <f>'Założenia i wyniki'!$E$8*Znorm.Profile!C8597*(1+'Założenia i wyniki'!$E$10/100)^24</f>
        <v>0.60935665000000006</v>
      </c>
      <c r="D8597">
        <f t="shared" si="402"/>
        <v>0</v>
      </c>
      <c r="E8597">
        <f t="shared" si="403"/>
        <v>0</v>
      </c>
      <c r="F8597">
        <f t="shared" si="404"/>
        <v>0.60935665000000006</v>
      </c>
    </row>
    <row r="8598" spans="1:6" x14ac:dyDescent="0.25">
      <c r="A8598">
        <v>8589</v>
      </c>
      <c r="B8598">
        <f>'Założenia i wyniki'!$E$6*Znorm.Profile!B8598*((100-(24*'Założenia i wyniki'!$E$9))/100)</f>
        <v>0</v>
      </c>
      <c r="C8598">
        <f>'Założenia i wyniki'!$E$8*Znorm.Profile!C8598*(1+'Założenia i wyniki'!$E$10/100)^24</f>
        <v>0.59765824999999995</v>
      </c>
      <c r="D8598">
        <f t="shared" si="402"/>
        <v>0</v>
      </c>
      <c r="E8598">
        <f t="shared" si="403"/>
        <v>0</v>
      </c>
      <c r="F8598">
        <f t="shared" si="404"/>
        <v>0.59765824999999995</v>
      </c>
    </row>
    <row r="8599" spans="1:6" x14ac:dyDescent="0.25">
      <c r="A8599">
        <v>8590</v>
      </c>
      <c r="B8599">
        <f>'Założenia i wyniki'!$E$6*Znorm.Profile!B8599*((100-(24*'Założenia i wyniki'!$E$9))/100)</f>
        <v>0</v>
      </c>
      <c r="C8599">
        <f>'Założenia i wyniki'!$E$8*Znorm.Profile!C8599*(1+'Założenia i wyniki'!$E$10/100)^24</f>
        <v>0.58017224999999994</v>
      </c>
      <c r="D8599">
        <f t="shared" si="402"/>
        <v>0</v>
      </c>
      <c r="E8599">
        <f t="shared" si="403"/>
        <v>0</v>
      </c>
      <c r="F8599">
        <f t="shared" si="404"/>
        <v>0.58017224999999994</v>
      </c>
    </row>
    <row r="8600" spans="1:6" x14ac:dyDescent="0.25">
      <c r="A8600">
        <v>8591</v>
      </c>
      <c r="B8600">
        <f>'Założenia i wyniki'!$E$6*Znorm.Profile!B8600*((100-(24*'Założenia i wyniki'!$E$9))/100)</f>
        <v>0</v>
      </c>
      <c r="C8600">
        <f>'Założenia i wyniki'!$E$8*Znorm.Profile!C8600*(1+'Założenia i wyniki'!$E$10/100)^24</f>
        <v>0.54024145000000001</v>
      </c>
      <c r="D8600">
        <f t="shared" si="402"/>
        <v>0</v>
      </c>
      <c r="E8600">
        <f t="shared" si="403"/>
        <v>0</v>
      </c>
      <c r="F8600">
        <f t="shared" si="404"/>
        <v>0.54024145000000001</v>
      </c>
    </row>
    <row r="8601" spans="1:6" x14ac:dyDescent="0.25">
      <c r="A8601">
        <v>8592</v>
      </c>
      <c r="B8601">
        <f>'Założenia i wyniki'!$E$6*Znorm.Profile!B8601*((100-(24*'Założenia i wyniki'!$E$9))/100)</f>
        <v>0</v>
      </c>
      <c r="C8601">
        <f>'Założenia i wyniki'!$E$8*Znorm.Profile!C8601*(1+'Założenia i wyniki'!$E$10/100)^24</f>
        <v>0.47785184999999997</v>
      </c>
      <c r="D8601">
        <f t="shared" si="402"/>
        <v>0</v>
      </c>
      <c r="E8601">
        <f t="shared" si="403"/>
        <v>0</v>
      </c>
      <c r="F8601">
        <f t="shared" si="404"/>
        <v>0.47785184999999997</v>
      </c>
    </row>
    <row r="8602" spans="1:6" x14ac:dyDescent="0.25">
      <c r="A8602">
        <v>8593</v>
      </c>
      <c r="B8602">
        <f>'Założenia i wyniki'!$E$6*Znorm.Profile!B8602*((100-(24*'Założenia i wyniki'!$E$9))/100)</f>
        <v>0</v>
      </c>
      <c r="C8602">
        <f>'Założenia i wyniki'!$E$8*Znorm.Profile!C8602*(1+'Założenia i wyniki'!$E$10/100)^24</f>
        <v>0.36968749999999995</v>
      </c>
      <c r="D8602">
        <f t="shared" si="402"/>
        <v>0</v>
      </c>
      <c r="E8602">
        <f t="shared" si="403"/>
        <v>0</v>
      </c>
      <c r="F8602">
        <f t="shared" si="404"/>
        <v>0.36968749999999995</v>
      </c>
    </row>
    <row r="8603" spans="1:6" x14ac:dyDescent="0.25">
      <c r="A8603">
        <v>8594</v>
      </c>
      <c r="B8603">
        <f>'Założenia i wyniki'!$E$6*Znorm.Profile!B8603*((100-(24*'Założenia i wyniki'!$E$9))/100)</f>
        <v>0</v>
      </c>
      <c r="C8603">
        <f>'Założenia i wyniki'!$E$8*Znorm.Profile!C8603*(1+'Założenia i wyniki'!$E$10/100)^24</f>
        <v>0.31969035000000001</v>
      </c>
      <c r="D8603">
        <f t="shared" si="402"/>
        <v>0</v>
      </c>
      <c r="E8603">
        <f t="shared" si="403"/>
        <v>0</v>
      </c>
      <c r="F8603">
        <f t="shared" si="404"/>
        <v>0.31969035000000001</v>
      </c>
    </row>
    <row r="8604" spans="1:6" x14ac:dyDescent="0.25">
      <c r="A8604">
        <v>8595</v>
      </c>
      <c r="B8604">
        <f>'Założenia i wyniki'!$E$6*Znorm.Profile!B8604*((100-(24*'Założenia i wyniki'!$E$9))/100)</f>
        <v>0</v>
      </c>
      <c r="C8604">
        <f>'Założenia i wyniki'!$E$8*Znorm.Profile!C8604*(1+'Założenia i wyniki'!$E$10/100)^24</f>
        <v>0.28110354999999998</v>
      </c>
      <c r="D8604">
        <f t="shared" si="402"/>
        <v>0</v>
      </c>
      <c r="E8604">
        <f t="shared" si="403"/>
        <v>0</v>
      </c>
      <c r="F8604">
        <f t="shared" si="404"/>
        <v>0.28110354999999998</v>
      </c>
    </row>
    <row r="8605" spans="1:6" x14ac:dyDescent="0.25">
      <c r="A8605">
        <v>8596</v>
      </c>
      <c r="B8605">
        <f>'Założenia i wyniki'!$E$6*Znorm.Profile!B8605*((100-(24*'Założenia i wyniki'!$E$9))/100)</f>
        <v>0</v>
      </c>
      <c r="C8605">
        <f>'Założenia i wyniki'!$E$8*Znorm.Profile!C8605*(1+'Założenia i wyniki'!$E$10/100)^24</f>
        <v>0.25419765</v>
      </c>
      <c r="D8605">
        <f t="shared" si="402"/>
        <v>0</v>
      </c>
      <c r="E8605">
        <f t="shared" si="403"/>
        <v>0</v>
      </c>
      <c r="F8605">
        <f t="shared" si="404"/>
        <v>0.25419765</v>
      </c>
    </row>
    <row r="8606" spans="1:6" x14ac:dyDescent="0.25">
      <c r="A8606">
        <v>8597</v>
      </c>
      <c r="B8606">
        <f>'Założenia i wyniki'!$E$6*Znorm.Profile!B8606*((100-(24*'Założenia i wyniki'!$E$9))/100)</f>
        <v>0</v>
      </c>
      <c r="C8606">
        <f>'Założenia i wyniki'!$E$8*Znorm.Profile!C8606*(1+'Założenia i wyniki'!$E$10/100)^24</f>
        <v>0.25395859999999998</v>
      </c>
      <c r="D8606">
        <f t="shared" si="402"/>
        <v>0</v>
      </c>
      <c r="E8606">
        <f t="shared" si="403"/>
        <v>0</v>
      </c>
      <c r="F8606">
        <f t="shared" si="404"/>
        <v>0.25395859999999998</v>
      </c>
    </row>
    <row r="8607" spans="1:6" x14ac:dyDescent="0.25">
      <c r="A8607">
        <v>8598</v>
      </c>
      <c r="B8607">
        <f>'Założenia i wyniki'!$E$6*Znorm.Profile!B8607*((100-(24*'Założenia i wyniki'!$E$9))/100)</f>
        <v>0</v>
      </c>
      <c r="C8607">
        <f>'Założenia i wyniki'!$E$8*Znorm.Profile!C8607*(1+'Założenia i wyniki'!$E$10/100)^24</f>
        <v>0.26979574999999995</v>
      </c>
      <c r="D8607">
        <f t="shared" si="402"/>
        <v>0</v>
      </c>
      <c r="E8607">
        <f t="shared" si="403"/>
        <v>0</v>
      </c>
      <c r="F8607">
        <f t="shared" si="404"/>
        <v>0.26979574999999995</v>
      </c>
    </row>
    <row r="8608" spans="1:6" x14ac:dyDescent="0.25">
      <c r="A8608">
        <v>8599</v>
      </c>
      <c r="B8608">
        <f>'Założenia i wyniki'!$E$6*Znorm.Profile!B8608*((100-(24*'Założenia i wyniki'!$E$9))/100)</f>
        <v>0</v>
      </c>
      <c r="C8608">
        <f>'Założenia i wyniki'!$E$8*Znorm.Profile!C8608*(1+'Założenia i wyniki'!$E$10/100)^24</f>
        <v>0.30859884999999998</v>
      </c>
      <c r="D8608">
        <f t="shared" si="402"/>
        <v>0</v>
      </c>
      <c r="E8608">
        <f t="shared" si="403"/>
        <v>0</v>
      </c>
      <c r="F8608">
        <f t="shared" si="404"/>
        <v>0.30859884999999998</v>
      </c>
    </row>
    <row r="8609" spans="1:6" x14ac:dyDescent="0.25">
      <c r="A8609">
        <v>8600</v>
      </c>
      <c r="B8609">
        <f>'Założenia i wyniki'!$E$6*Znorm.Profile!B8609*((100-(24*'Założenia i wyniki'!$E$9))/100)</f>
        <v>0</v>
      </c>
      <c r="C8609">
        <f>'Założenia i wyniki'!$E$8*Znorm.Profile!C8609*(1+'Założenia i wyniki'!$E$10/100)^24</f>
        <v>0.35292880000000004</v>
      </c>
      <c r="D8609">
        <f t="shared" si="402"/>
        <v>0</v>
      </c>
      <c r="E8609">
        <f t="shared" si="403"/>
        <v>0</v>
      </c>
      <c r="F8609">
        <f t="shared" si="404"/>
        <v>0.35292880000000004</v>
      </c>
    </row>
    <row r="8610" spans="1:6" x14ac:dyDescent="0.25">
      <c r="A8610">
        <v>8601</v>
      </c>
      <c r="B8610">
        <f>'Założenia i wyniki'!$E$6*Znorm.Profile!B8610*((100-(24*'Założenia i wyniki'!$E$9))/100)</f>
        <v>2.3164445283018868E-2</v>
      </c>
      <c r="C8610">
        <f>'Założenia i wyniki'!$E$8*Znorm.Profile!C8610*(1+'Założenia i wyniki'!$E$10/100)^24</f>
        <v>0.43036840000000004</v>
      </c>
      <c r="D8610">
        <f t="shared" si="402"/>
        <v>2.3164445283018868E-2</v>
      </c>
      <c r="E8610">
        <f t="shared" si="403"/>
        <v>0</v>
      </c>
      <c r="F8610">
        <f t="shared" si="404"/>
        <v>0.40720395471698118</v>
      </c>
    </row>
    <row r="8611" spans="1:6" x14ac:dyDescent="0.25">
      <c r="A8611">
        <v>8602</v>
      </c>
      <c r="B8611">
        <f>'Założenia i wyniki'!$E$6*Znorm.Profile!B8611*((100-(24*'Założenia i wyniki'!$E$9))/100)</f>
        <v>0.15241471698113207</v>
      </c>
      <c r="C8611">
        <f>'Założenia i wyniki'!$E$8*Znorm.Profile!C8611*(1+'Założenia i wyniki'!$E$10/100)^24</f>
        <v>0.48904660000000005</v>
      </c>
      <c r="D8611">
        <f t="shared" si="402"/>
        <v>0.15241471698113207</v>
      </c>
      <c r="E8611">
        <f t="shared" si="403"/>
        <v>0</v>
      </c>
      <c r="F8611">
        <f t="shared" si="404"/>
        <v>0.33663188301886798</v>
      </c>
    </row>
    <row r="8612" spans="1:6" x14ac:dyDescent="0.25">
      <c r="A8612">
        <v>8603</v>
      </c>
      <c r="B8612">
        <f>'Założenia i wyniki'!$E$6*Znorm.Profile!B8612*((100-(24*'Założenia i wyniki'!$E$9))/100)</f>
        <v>0.21090324528301882</v>
      </c>
      <c r="C8612">
        <f>'Założenia i wyniki'!$E$8*Znorm.Profile!C8612*(1+'Założenia i wyniki'!$E$10/100)^24</f>
        <v>0.52402000000000004</v>
      </c>
      <c r="D8612">
        <f t="shared" si="402"/>
        <v>0.21090324528301882</v>
      </c>
      <c r="E8612">
        <f t="shared" si="403"/>
        <v>0</v>
      </c>
      <c r="F8612">
        <f t="shared" si="404"/>
        <v>0.31311675471698119</v>
      </c>
    </row>
    <row r="8613" spans="1:6" x14ac:dyDescent="0.25">
      <c r="A8613">
        <v>8604</v>
      </c>
      <c r="B8613">
        <f>'Założenia i wyniki'!$E$6*Znorm.Profile!B8613*((100-(24*'Założenia i wyniki'!$E$9))/100)</f>
        <v>0.16435939622641507</v>
      </c>
      <c r="C8613">
        <f>'Założenia i wyniki'!$E$8*Znorm.Profile!C8613*(1+'Założenia i wyniki'!$E$10/100)^24</f>
        <v>0.5329142</v>
      </c>
      <c r="D8613">
        <f t="shared" si="402"/>
        <v>0.16435939622641507</v>
      </c>
      <c r="E8613">
        <f t="shared" si="403"/>
        <v>0</v>
      </c>
      <c r="F8613">
        <f t="shared" si="404"/>
        <v>0.36855480377358496</v>
      </c>
    </row>
    <row r="8614" spans="1:6" x14ac:dyDescent="0.25">
      <c r="A8614">
        <v>8605</v>
      </c>
      <c r="B8614">
        <f>'Założenia i wyniki'!$E$6*Znorm.Profile!B8614*((100-(24*'Założenia i wyniki'!$E$9))/100)</f>
        <v>0.15557049056603772</v>
      </c>
      <c r="C8614">
        <f>'Założenia i wyniki'!$E$8*Znorm.Profile!C8614*(1+'Założenia i wyniki'!$E$10/100)^24</f>
        <v>0.52486664999999988</v>
      </c>
      <c r="D8614">
        <f t="shared" si="402"/>
        <v>0.15557049056603772</v>
      </c>
      <c r="E8614">
        <f t="shared" si="403"/>
        <v>0</v>
      </c>
      <c r="F8614">
        <f t="shared" si="404"/>
        <v>0.36929615943396216</v>
      </c>
    </row>
    <row r="8615" spans="1:6" x14ac:dyDescent="0.25">
      <c r="A8615">
        <v>8606</v>
      </c>
      <c r="B8615">
        <f>'Założenia i wyniki'!$E$6*Znorm.Profile!B8615*((100-(24*'Założenia i wyniki'!$E$9))/100)</f>
        <v>0.11286083018867923</v>
      </c>
      <c r="C8615">
        <f>'Założenia i wyniki'!$E$8*Znorm.Profile!C8615*(1+'Założenia i wyniki'!$E$10/100)^24</f>
        <v>0.51886555000000001</v>
      </c>
      <c r="D8615">
        <f t="shared" si="402"/>
        <v>0.11286083018867923</v>
      </c>
      <c r="E8615">
        <f t="shared" si="403"/>
        <v>0</v>
      </c>
      <c r="F8615">
        <f t="shared" si="404"/>
        <v>0.4060047198113208</v>
      </c>
    </row>
    <row r="8616" spans="1:6" x14ac:dyDescent="0.25">
      <c r="A8616">
        <v>8607</v>
      </c>
      <c r="B8616">
        <f>'Założenia i wyniki'!$E$6*Znorm.Profile!B8616*((100-(24*'Założenia i wyniki'!$E$9))/100)</f>
        <v>2.6907924528301885E-2</v>
      </c>
      <c r="C8616">
        <f>'Założenia i wyniki'!$E$8*Znorm.Profile!C8616*(1+'Założenia i wyniki'!$E$10/100)^24</f>
        <v>0.49961519999999998</v>
      </c>
      <c r="D8616">
        <f t="shared" si="402"/>
        <v>2.6907924528301885E-2</v>
      </c>
      <c r="E8616">
        <f t="shared" si="403"/>
        <v>0</v>
      </c>
      <c r="F8616">
        <f t="shared" si="404"/>
        <v>0.47270727547169811</v>
      </c>
    </row>
    <row r="8617" spans="1:6" x14ac:dyDescent="0.25">
      <c r="A8617">
        <v>8608</v>
      </c>
      <c r="B8617">
        <f>'Założenia i wyniki'!$E$6*Znorm.Profile!B8617*((100-(24*'Założenia i wyniki'!$E$9))/100)</f>
        <v>0</v>
      </c>
      <c r="C8617">
        <f>'Założenia i wyniki'!$E$8*Znorm.Profile!C8617*(1+'Założenia i wyniki'!$E$10/100)^24</f>
        <v>0.52761904999999998</v>
      </c>
      <c r="D8617">
        <f t="shared" si="402"/>
        <v>0</v>
      </c>
      <c r="E8617">
        <f t="shared" si="403"/>
        <v>0</v>
      </c>
      <c r="F8617">
        <f t="shared" si="404"/>
        <v>0.52761904999999998</v>
      </c>
    </row>
    <row r="8618" spans="1:6" x14ac:dyDescent="0.25">
      <c r="A8618">
        <v>8609</v>
      </c>
      <c r="B8618">
        <f>'Założenia i wyniki'!$E$6*Znorm.Profile!B8618*((100-(24*'Założenia i wyniki'!$E$9))/100)</f>
        <v>0</v>
      </c>
      <c r="C8618">
        <f>'Założenia i wyniki'!$E$8*Znorm.Profile!C8618*(1+'Założenia i wyniki'!$E$10/100)^24</f>
        <v>0.56470995000000002</v>
      </c>
      <c r="D8618">
        <f t="shared" si="402"/>
        <v>0</v>
      </c>
      <c r="E8618">
        <f t="shared" si="403"/>
        <v>0</v>
      </c>
      <c r="F8618">
        <f t="shared" si="404"/>
        <v>0.56470995000000002</v>
      </c>
    </row>
    <row r="8619" spans="1:6" x14ac:dyDescent="0.25">
      <c r="A8619">
        <v>8610</v>
      </c>
      <c r="B8619">
        <f>'Założenia i wyniki'!$E$6*Znorm.Profile!B8619*((100-(24*'Założenia i wyniki'!$E$9))/100)</f>
        <v>0</v>
      </c>
      <c r="C8619">
        <f>'Założenia i wyniki'!$E$8*Znorm.Profile!C8619*(1+'Założenia i wyniki'!$E$10/100)^24</f>
        <v>0.59081225000000004</v>
      </c>
      <c r="D8619">
        <f t="shared" si="402"/>
        <v>0</v>
      </c>
      <c r="E8619">
        <f t="shared" si="403"/>
        <v>0</v>
      </c>
      <c r="F8619">
        <f t="shared" si="404"/>
        <v>0.59081225000000004</v>
      </c>
    </row>
    <row r="8620" spans="1:6" x14ac:dyDescent="0.25">
      <c r="A8620">
        <v>8611</v>
      </c>
      <c r="B8620">
        <f>'Założenia i wyniki'!$E$6*Znorm.Profile!B8620*((100-(24*'Założenia i wyniki'!$E$9))/100)</f>
        <v>0</v>
      </c>
      <c r="C8620">
        <f>'Założenia i wyniki'!$E$8*Znorm.Profile!C8620*(1+'Założenia i wyniki'!$E$10/100)^24</f>
        <v>0.59091375000000002</v>
      </c>
      <c r="D8620">
        <f t="shared" si="402"/>
        <v>0</v>
      </c>
      <c r="E8620">
        <f t="shared" si="403"/>
        <v>0</v>
      </c>
      <c r="F8620">
        <f t="shared" si="404"/>
        <v>0.59091375000000002</v>
      </c>
    </row>
    <row r="8621" spans="1:6" x14ac:dyDescent="0.25">
      <c r="A8621">
        <v>8612</v>
      </c>
      <c r="B8621">
        <f>'Założenia i wyniki'!$E$6*Znorm.Profile!B8621*((100-(24*'Założenia i wyniki'!$E$9))/100)</f>
        <v>0</v>
      </c>
      <c r="C8621">
        <f>'Założenia i wyniki'!$E$8*Znorm.Profile!C8621*(1+'Założenia i wyniki'!$E$10/100)^24</f>
        <v>0.59092180000000005</v>
      </c>
      <c r="D8621">
        <f t="shared" si="402"/>
        <v>0</v>
      </c>
      <c r="E8621">
        <f t="shared" si="403"/>
        <v>0</v>
      </c>
      <c r="F8621">
        <f t="shared" si="404"/>
        <v>0.59092180000000005</v>
      </c>
    </row>
    <row r="8622" spans="1:6" x14ac:dyDescent="0.25">
      <c r="A8622">
        <v>8613</v>
      </c>
      <c r="B8622">
        <f>'Założenia i wyniki'!$E$6*Znorm.Profile!B8622*((100-(24*'Założenia i wyniki'!$E$9))/100)</f>
        <v>0</v>
      </c>
      <c r="C8622">
        <f>'Założenia i wyniki'!$E$8*Znorm.Profile!C8622*(1+'Założenia i wyniki'!$E$10/100)^24</f>
        <v>0.57368289999999988</v>
      </c>
      <c r="D8622">
        <f t="shared" si="402"/>
        <v>0</v>
      </c>
      <c r="E8622">
        <f t="shared" si="403"/>
        <v>0</v>
      </c>
      <c r="F8622">
        <f t="shared" si="404"/>
        <v>0.57368289999999988</v>
      </c>
    </row>
    <row r="8623" spans="1:6" x14ac:dyDescent="0.25">
      <c r="A8623">
        <v>8614</v>
      </c>
      <c r="B8623">
        <f>'Założenia i wyniki'!$E$6*Znorm.Profile!B8623*((100-(24*'Założenia i wyniki'!$E$9))/100)</f>
        <v>0</v>
      </c>
      <c r="C8623">
        <f>'Założenia i wyniki'!$E$8*Znorm.Profile!C8623*(1+'Założenia i wyniki'!$E$10/100)^24</f>
        <v>0.54071605</v>
      </c>
      <c r="D8623">
        <f t="shared" si="402"/>
        <v>0</v>
      </c>
      <c r="E8623">
        <f t="shared" si="403"/>
        <v>0</v>
      </c>
      <c r="F8623">
        <f t="shared" si="404"/>
        <v>0.54071605</v>
      </c>
    </row>
    <row r="8624" spans="1:6" x14ac:dyDescent="0.25">
      <c r="A8624">
        <v>8615</v>
      </c>
      <c r="B8624">
        <f>'Założenia i wyniki'!$E$6*Znorm.Profile!B8624*((100-(24*'Założenia i wyniki'!$E$9))/100)</f>
        <v>0</v>
      </c>
      <c r="C8624">
        <f>'Założenia i wyniki'!$E$8*Znorm.Profile!C8624*(1+'Założenia i wyniki'!$E$10/100)^24</f>
        <v>0.48263249999999996</v>
      </c>
      <c r="D8624">
        <f t="shared" si="402"/>
        <v>0</v>
      </c>
      <c r="E8624">
        <f t="shared" si="403"/>
        <v>0</v>
      </c>
      <c r="F8624">
        <f t="shared" si="404"/>
        <v>0.48263249999999996</v>
      </c>
    </row>
    <row r="8625" spans="1:6" x14ac:dyDescent="0.25">
      <c r="A8625">
        <v>8616</v>
      </c>
      <c r="B8625">
        <f>'Założenia i wyniki'!$E$6*Znorm.Profile!B8625*((100-(24*'Założenia i wyniki'!$E$9))/100)</f>
        <v>0</v>
      </c>
      <c r="C8625">
        <f>'Założenia i wyniki'!$E$8*Znorm.Profile!C8625*(1+'Założenia i wyniki'!$E$10/100)^24</f>
        <v>0.421288</v>
      </c>
      <c r="D8625">
        <f t="shared" si="402"/>
        <v>0</v>
      </c>
      <c r="E8625">
        <f t="shared" si="403"/>
        <v>0</v>
      </c>
      <c r="F8625">
        <f t="shared" si="404"/>
        <v>0.421288</v>
      </c>
    </row>
    <row r="8626" spans="1:6" x14ac:dyDescent="0.25">
      <c r="A8626">
        <v>8617</v>
      </c>
      <c r="B8626">
        <f>'Założenia i wyniki'!$E$6*Znorm.Profile!B8626*((100-(24*'Założenia i wyniki'!$E$9))/100)</f>
        <v>0</v>
      </c>
      <c r="C8626">
        <f>'Założenia i wyniki'!$E$8*Znorm.Profile!C8626*(1+'Założenia i wyniki'!$E$10/100)^24</f>
        <v>0.32585524999999999</v>
      </c>
      <c r="D8626">
        <f t="shared" si="402"/>
        <v>0</v>
      </c>
      <c r="E8626">
        <f t="shared" si="403"/>
        <v>0</v>
      </c>
      <c r="F8626">
        <f t="shared" si="404"/>
        <v>0.32585524999999999</v>
      </c>
    </row>
    <row r="8627" spans="1:6" x14ac:dyDescent="0.25">
      <c r="A8627">
        <v>8618</v>
      </c>
      <c r="B8627">
        <f>'Założenia i wyniki'!$E$6*Znorm.Profile!B8627*((100-(24*'Założenia i wyniki'!$E$9))/100)</f>
        <v>0</v>
      </c>
      <c r="C8627">
        <f>'Założenia i wyniki'!$E$8*Znorm.Profile!C8627*(1+'Założenia i wyniki'!$E$10/100)^24</f>
        <v>0.27661829999999998</v>
      </c>
      <c r="D8627">
        <f t="shared" si="402"/>
        <v>0</v>
      </c>
      <c r="E8627">
        <f t="shared" si="403"/>
        <v>0</v>
      </c>
      <c r="F8627">
        <f t="shared" si="404"/>
        <v>0.27661829999999998</v>
      </c>
    </row>
    <row r="8628" spans="1:6" x14ac:dyDescent="0.25">
      <c r="A8628">
        <v>8619</v>
      </c>
      <c r="B8628">
        <f>'Założenia i wyniki'!$E$6*Znorm.Profile!B8628*((100-(24*'Założenia i wyniki'!$E$9))/100)</f>
        <v>0</v>
      </c>
      <c r="C8628">
        <f>'Założenia i wyniki'!$E$8*Znorm.Profile!C8628*(1+'Założenia i wyniki'!$E$10/100)^24</f>
        <v>0.24737055000000002</v>
      </c>
      <c r="D8628">
        <f t="shared" si="402"/>
        <v>0</v>
      </c>
      <c r="E8628">
        <f t="shared" si="403"/>
        <v>0</v>
      </c>
      <c r="F8628">
        <f t="shared" si="404"/>
        <v>0.24737055000000002</v>
      </c>
    </row>
    <row r="8629" spans="1:6" x14ac:dyDescent="0.25">
      <c r="A8629">
        <v>8620</v>
      </c>
      <c r="B8629">
        <f>'Założenia i wyniki'!$E$6*Znorm.Profile!B8629*((100-(24*'Założenia i wyniki'!$E$9))/100)</f>
        <v>0</v>
      </c>
      <c r="C8629">
        <f>'Założenia i wyniki'!$E$8*Znorm.Profile!C8629*(1+'Założenia i wyniki'!$E$10/100)^24</f>
        <v>0.2405774</v>
      </c>
      <c r="D8629">
        <f t="shared" si="402"/>
        <v>0</v>
      </c>
      <c r="E8629">
        <f t="shared" si="403"/>
        <v>0</v>
      </c>
      <c r="F8629">
        <f t="shared" si="404"/>
        <v>0.2405774</v>
      </c>
    </row>
    <row r="8630" spans="1:6" x14ac:dyDescent="0.25">
      <c r="A8630">
        <v>8621</v>
      </c>
      <c r="B8630">
        <f>'Założenia i wyniki'!$E$6*Znorm.Profile!B8630*((100-(24*'Założenia i wyniki'!$E$9))/100)</f>
        <v>0</v>
      </c>
      <c r="C8630">
        <f>'Założenia i wyniki'!$E$8*Znorm.Profile!C8630*(1+'Założenia i wyniki'!$E$10/100)^24</f>
        <v>0.24425694999999997</v>
      </c>
      <c r="D8630">
        <f t="shared" si="402"/>
        <v>0</v>
      </c>
      <c r="E8630">
        <f t="shared" si="403"/>
        <v>0</v>
      </c>
      <c r="F8630">
        <f t="shared" si="404"/>
        <v>0.24425694999999997</v>
      </c>
    </row>
    <row r="8631" spans="1:6" x14ac:dyDescent="0.25">
      <c r="A8631">
        <v>8622</v>
      </c>
      <c r="B8631">
        <f>'Założenia i wyniki'!$E$6*Znorm.Profile!B8631*((100-(24*'Założenia i wyniki'!$E$9))/100)</f>
        <v>0</v>
      </c>
      <c r="C8631">
        <f>'Założenia i wyniki'!$E$8*Znorm.Profile!C8631*(1+'Założenia i wyniki'!$E$10/100)^24</f>
        <v>0.26583374999999998</v>
      </c>
      <c r="D8631">
        <f t="shared" si="402"/>
        <v>0</v>
      </c>
      <c r="E8631">
        <f t="shared" si="403"/>
        <v>0</v>
      </c>
      <c r="F8631">
        <f t="shared" si="404"/>
        <v>0.26583374999999998</v>
      </c>
    </row>
    <row r="8632" spans="1:6" x14ac:dyDescent="0.25">
      <c r="A8632">
        <v>8623</v>
      </c>
      <c r="B8632">
        <f>'Założenia i wyniki'!$E$6*Znorm.Profile!B8632*((100-(24*'Założenia i wyniki'!$E$9))/100)</f>
        <v>0</v>
      </c>
      <c r="C8632">
        <f>'Założenia i wyniki'!$E$8*Znorm.Profile!C8632*(1+'Założenia i wyniki'!$E$10/100)^24</f>
        <v>0.31066035000000003</v>
      </c>
      <c r="D8632">
        <f t="shared" si="402"/>
        <v>0</v>
      </c>
      <c r="E8632">
        <f t="shared" si="403"/>
        <v>0</v>
      </c>
      <c r="F8632">
        <f t="shared" si="404"/>
        <v>0.31066035000000003</v>
      </c>
    </row>
    <row r="8633" spans="1:6" x14ac:dyDescent="0.25">
      <c r="A8633">
        <v>8624</v>
      </c>
      <c r="B8633">
        <f>'Założenia i wyniki'!$E$6*Znorm.Profile!B8633*((100-(24*'Założenia i wyniki'!$E$9))/100)</f>
        <v>0</v>
      </c>
      <c r="C8633">
        <f>'Założenia i wyniki'!$E$8*Znorm.Profile!C8633*(1+'Założenia i wyniki'!$E$10/100)^24</f>
        <v>0.34991634999999999</v>
      </c>
      <c r="D8633">
        <f t="shared" si="402"/>
        <v>0</v>
      </c>
      <c r="E8633">
        <f t="shared" si="403"/>
        <v>0</v>
      </c>
      <c r="F8633">
        <f t="shared" si="404"/>
        <v>0.34991634999999999</v>
      </c>
    </row>
    <row r="8634" spans="1:6" x14ac:dyDescent="0.25">
      <c r="A8634">
        <v>8625</v>
      </c>
      <c r="B8634">
        <f>'Założenia i wyniki'!$E$6*Znorm.Profile!B8634*((100-(24*'Założenia i wyniki'!$E$9))/100)</f>
        <v>2.7301252830188676E-2</v>
      </c>
      <c r="C8634">
        <f>'Założenia i wyniki'!$E$8*Znorm.Profile!C8634*(1+'Założenia i wyniki'!$E$10/100)^24</f>
        <v>0.42899114999999999</v>
      </c>
      <c r="D8634">
        <f t="shared" si="402"/>
        <v>2.7301252830188676E-2</v>
      </c>
      <c r="E8634">
        <f t="shared" si="403"/>
        <v>0</v>
      </c>
      <c r="F8634">
        <f t="shared" si="404"/>
        <v>0.40168989716981129</v>
      </c>
    </row>
    <row r="8635" spans="1:6" x14ac:dyDescent="0.25">
      <c r="A8635">
        <v>8626</v>
      </c>
      <c r="B8635">
        <f>'Założenia i wyniki'!$E$6*Znorm.Profile!B8635*((100-(24*'Założenia i wyniki'!$E$9))/100)</f>
        <v>0.18967418867924526</v>
      </c>
      <c r="C8635">
        <f>'Założenia i wyniki'!$E$8*Znorm.Profile!C8635*(1+'Założenia i wyniki'!$E$10/100)^24</f>
        <v>0.49175595000000005</v>
      </c>
      <c r="D8635">
        <f t="shared" si="402"/>
        <v>0.18967418867924526</v>
      </c>
      <c r="E8635">
        <f t="shared" si="403"/>
        <v>0</v>
      </c>
      <c r="F8635">
        <f t="shared" si="404"/>
        <v>0.30208176132075482</v>
      </c>
    </row>
    <row r="8636" spans="1:6" x14ac:dyDescent="0.25">
      <c r="A8636">
        <v>8627</v>
      </c>
      <c r="B8636">
        <f>'Założenia i wyniki'!$E$6*Znorm.Profile!B8636*((100-(24*'Założenia i wyniki'!$E$9))/100)</f>
        <v>0.21711569811320752</v>
      </c>
      <c r="C8636">
        <f>'Założenia i wyniki'!$E$8*Znorm.Profile!C8636*(1+'Założenia i wyniki'!$E$10/100)^24</f>
        <v>0.53062730000000002</v>
      </c>
      <c r="D8636">
        <f t="shared" si="402"/>
        <v>0.21711569811320752</v>
      </c>
      <c r="E8636">
        <f t="shared" si="403"/>
        <v>0</v>
      </c>
      <c r="F8636">
        <f t="shared" si="404"/>
        <v>0.3135116018867925</v>
      </c>
    </row>
    <row r="8637" spans="1:6" x14ac:dyDescent="0.25">
      <c r="A8637">
        <v>8628</v>
      </c>
      <c r="B8637">
        <f>'Założenia i wyniki'!$E$6*Znorm.Profile!B8637*((100-(24*'Założenia i wyniki'!$E$9))/100)</f>
        <v>0.22938815094339624</v>
      </c>
      <c r="C8637">
        <f>'Założenia i wyniki'!$E$8*Znorm.Profile!C8637*(1+'Założenia i wyniki'!$E$10/100)^24</f>
        <v>0.55007260000000002</v>
      </c>
      <c r="D8637">
        <f t="shared" si="402"/>
        <v>0.22938815094339624</v>
      </c>
      <c r="E8637">
        <f t="shared" si="403"/>
        <v>0</v>
      </c>
      <c r="F8637">
        <f t="shared" si="404"/>
        <v>0.32068444905660376</v>
      </c>
    </row>
    <row r="8638" spans="1:6" x14ac:dyDescent="0.25">
      <c r="A8638">
        <v>8629</v>
      </c>
      <c r="B8638">
        <f>'Założenia i wyniki'!$E$6*Znorm.Profile!B8638*((100-(24*'Założenia i wyniki'!$E$9))/100)</f>
        <v>0.2228098113207547</v>
      </c>
      <c r="C8638">
        <f>'Założenia i wyniki'!$E$8*Znorm.Profile!C8638*(1+'Założenia i wyniki'!$E$10/100)^24</f>
        <v>0.54965260000000005</v>
      </c>
      <c r="D8638">
        <f t="shared" si="402"/>
        <v>0.2228098113207547</v>
      </c>
      <c r="E8638">
        <f t="shared" si="403"/>
        <v>0</v>
      </c>
      <c r="F8638">
        <f t="shared" si="404"/>
        <v>0.32684278867924532</v>
      </c>
    </row>
    <row r="8639" spans="1:6" x14ac:dyDescent="0.25">
      <c r="A8639">
        <v>8630</v>
      </c>
      <c r="B8639">
        <f>'Założenia i wyniki'!$E$6*Znorm.Profile!B8639*((100-(24*'Założenia i wyniki'!$E$9))/100)</f>
        <v>0.13986784905660377</v>
      </c>
      <c r="C8639">
        <f>'Założenia i wyniki'!$E$8*Znorm.Profile!C8639*(1+'Założenia i wyniki'!$E$10/100)^24</f>
        <v>0.54084100000000002</v>
      </c>
      <c r="D8639">
        <f t="shared" si="402"/>
        <v>0.13986784905660377</v>
      </c>
      <c r="E8639">
        <f t="shared" si="403"/>
        <v>0</v>
      </c>
      <c r="F8639">
        <f t="shared" si="404"/>
        <v>0.40097315094339625</v>
      </c>
    </row>
    <row r="8640" spans="1:6" x14ac:dyDescent="0.25">
      <c r="A8640">
        <v>8631</v>
      </c>
      <c r="B8640">
        <f>'Założenia i wyniki'!$E$6*Znorm.Profile!B8640*((100-(24*'Założenia i wyniki'!$E$9))/100)</f>
        <v>3.7895199999999997E-2</v>
      </c>
      <c r="C8640">
        <f>'Założenia i wyniki'!$E$8*Znorm.Profile!C8640*(1+'Założenia i wyniki'!$E$10/100)^24</f>
        <v>0.520366</v>
      </c>
      <c r="D8640">
        <f t="shared" si="402"/>
        <v>3.7895199999999997E-2</v>
      </c>
      <c r="E8640">
        <f t="shared" si="403"/>
        <v>0</v>
      </c>
      <c r="F8640">
        <f t="shared" si="404"/>
        <v>0.48247079999999998</v>
      </c>
    </row>
    <row r="8641" spans="1:6" x14ac:dyDescent="0.25">
      <c r="A8641">
        <v>8632</v>
      </c>
      <c r="B8641">
        <f>'Założenia i wyniki'!$E$6*Znorm.Profile!B8641*((100-(24*'Założenia i wyniki'!$E$9))/100)</f>
        <v>0</v>
      </c>
      <c r="C8641">
        <f>'Założenia i wyniki'!$E$8*Znorm.Profile!C8641*(1+'Założenia i wyniki'!$E$10/100)^24</f>
        <v>0.54194279999999995</v>
      </c>
      <c r="D8641">
        <f t="shared" si="402"/>
        <v>0</v>
      </c>
      <c r="E8641">
        <f t="shared" si="403"/>
        <v>0</v>
      </c>
      <c r="F8641">
        <f t="shared" si="404"/>
        <v>0.54194279999999995</v>
      </c>
    </row>
    <row r="8642" spans="1:6" x14ac:dyDescent="0.25">
      <c r="A8642">
        <v>8633</v>
      </c>
      <c r="B8642">
        <f>'Założenia i wyniki'!$E$6*Znorm.Profile!B8642*((100-(24*'Założenia i wyniki'!$E$9))/100)</f>
        <v>0</v>
      </c>
      <c r="C8642">
        <f>'Założenia i wyniki'!$E$8*Znorm.Profile!C8642*(1+'Założenia i wyniki'!$E$10/100)^24</f>
        <v>0.58111864999999996</v>
      </c>
      <c r="D8642">
        <f t="shared" si="402"/>
        <v>0</v>
      </c>
      <c r="E8642">
        <f t="shared" si="403"/>
        <v>0</v>
      </c>
      <c r="F8642">
        <f t="shared" si="404"/>
        <v>0.58111864999999996</v>
      </c>
    </row>
    <row r="8643" spans="1:6" x14ac:dyDescent="0.25">
      <c r="A8643">
        <v>8634</v>
      </c>
      <c r="B8643">
        <f>'Założenia i wyniki'!$E$6*Znorm.Profile!B8643*((100-(24*'Założenia i wyniki'!$E$9))/100)</f>
        <v>0</v>
      </c>
      <c r="C8643">
        <f>'Założenia i wyniki'!$E$8*Znorm.Profile!C8643*(1+'Założenia i wyniki'!$E$10/100)^24</f>
        <v>0.60510240000000004</v>
      </c>
      <c r="D8643">
        <f t="shared" si="402"/>
        <v>0</v>
      </c>
      <c r="E8643">
        <f t="shared" si="403"/>
        <v>0</v>
      </c>
      <c r="F8643">
        <f t="shared" si="404"/>
        <v>0.60510240000000004</v>
      </c>
    </row>
    <row r="8644" spans="1:6" x14ac:dyDescent="0.25">
      <c r="A8644">
        <v>8635</v>
      </c>
      <c r="B8644">
        <f>'Założenia i wyniki'!$E$6*Znorm.Profile!B8644*((100-(24*'Założenia i wyniki'!$E$9))/100)</f>
        <v>0</v>
      </c>
      <c r="C8644">
        <f>'Założenia i wyniki'!$E$8*Znorm.Profile!C8644*(1+'Założenia i wyniki'!$E$10/100)^24</f>
        <v>0.61021169999999991</v>
      </c>
      <c r="D8644">
        <f t="shared" si="402"/>
        <v>0</v>
      </c>
      <c r="E8644">
        <f t="shared" si="403"/>
        <v>0</v>
      </c>
      <c r="F8644">
        <f t="shared" si="404"/>
        <v>0.61021169999999991</v>
      </c>
    </row>
    <row r="8645" spans="1:6" x14ac:dyDescent="0.25">
      <c r="A8645">
        <v>8636</v>
      </c>
      <c r="B8645">
        <f>'Założenia i wyniki'!$E$6*Znorm.Profile!B8645*((100-(24*'Założenia i wyniki'!$E$9))/100)</f>
        <v>0</v>
      </c>
      <c r="C8645">
        <f>'Założenia i wyniki'!$E$8*Znorm.Profile!C8645*(1+'Założenia i wyniki'!$E$10/100)^24</f>
        <v>0.6026499500000001</v>
      </c>
      <c r="D8645">
        <f t="shared" si="402"/>
        <v>0</v>
      </c>
      <c r="E8645">
        <f t="shared" si="403"/>
        <v>0</v>
      </c>
      <c r="F8645">
        <f t="shared" si="404"/>
        <v>0.6026499500000001</v>
      </c>
    </row>
    <row r="8646" spans="1:6" x14ac:dyDescent="0.25">
      <c r="A8646">
        <v>8637</v>
      </c>
      <c r="B8646">
        <f>'Założenia i wyniki'!$E$6*Znorm.Profile!B8646*((100-(24*'Założenia i wyniki'!$E$9))/100)</f>
        <v>0</v>
      </c>
      <c r="C8646">
        <f>'Założenia i wyniki'!$E$8*Znorm.Profile!C8646*(1+'Założenia i wyniki'!$E$10/100)^24</f>
        <v>0.58648414999999998</v>
      </c>
      <c r="D8646">
        <f t="shared" si="402"/>
        <v>0</v>
      </c>
      <c r="E8646">
        <f t="shared" si="403"/>
        <v>0</v>
      </c>
      <c r="F8646">
        <f t="shared" si="404"/>
        <v>0.58648414999999998</v>
      </c>
    </row>
    <row r="8647" spans="1:6" x14ac:dyDescent="0.25">
      <c r="A8647">
        <v>8638</v>
      </c>
      <c r="B8647">
        <f>'Założenia i wyniki'!$E$6*Znorm.Profile!B8647*((100-(24*'Założenia i wyniki'!$E$9))/100)</f>
        <v>0</v>
      </c>
      <c r="C8647">
        <f>'Założenia i wyniki'!$E$8*Znorm.Profile!C8647*(1+'Założenia i wyniki'!$E$10/100)^24</f>
        <v>0.54049659999999999</v>
      </c>
      <c r="D8647">
        <f t="shared" si="402"/>
        <v>0</v>
      </c>
      <c r="E8647">
        <f t="shared" si="403"/>
        <v>0</v>
      </c>
      <c r="F8647">
        <f t="shared" si="404"/>
        <v>0.54049659999999999</v>
      </c>
    </row>
    <row r="8648" spans="1:6" x14ac:dyDescent="0.25">
      <c r="A8648">
        <v>8639</v>
      </c>
      <c r="B8648">
        <f>'Założenia i wyniki'!$E$6*Znorm.Profile!B8648*((100-(24*'Założenia i wyniki'!$E$9))/100)</f>
        <v>0</v>
      </c>
      <c r="C8648">
        <f>'Założenia i wyniki'!$E$8*Znorm.Profile!C8648*(1+'Założenia i wyniki'!$E$10/100)^24</f>
        <v>0.46814285</v>
      </c>
      <c r="D8648">
        <f t="shared" si="402"/>
        <v>0</v>
      </c>
      <c r="E8648">
        <f t="shared" si="403"/>
        <v>0</v>
      </c>
      <c r="F8648">
        <f t="shared" si="404"/>
        <v>0.46814285</v>
      </c>
    </row>
    <row r="8649" spans="1:6" x14ac:dyDescent="0.25">
      <c r="A8649">
        <v>8640</v>
      </c>
      <c r="B8649">
        <f>'Założenia i wyniki'!$E$6*Znorm.Profile!B8649*((100-(24*'Założenia i wyniki'!$E$9))/100)</f>
        <v>0</v>
      </c>
      <c r="C8649">
        <f>'Założenia i wyniki'!$E$8*Znorm.Profile!C8649*(1+'Założenia i wyniki'!$E$10/100)^24</f>
        <v>0.39176724999999996</v>
      </c>
      <c r="D8649">
        <f t="shared" si="402"/>
        <v>0</v>
      </c>
      <c r="E8649">
        <f t="shared" si="403"/>
        <v>0</v>
      </c>
      <c r="F8649">
        <f t="shared" si="404"/>
        <v>0.39176724999999996</v>
      </c>
    </row>
    <row r="8650" spans="1:6" x14ac:dyDescent="0.25">
      <c r="A8650">
        <v>8641</v>
      </c>
      <c r="B8650">
        <f>'Założenia i wyniki'!$E$6*Znorm.Profile!B8650*((100-(24*'Założenia i wyniki'!$E$9))/100)</f>
        <v>0</v>
      </c>
      <c r="C8650">
        <f>'Założenia i wyniki'!$E$8*Znorm.Profile!C8650*(1+'Założenia i wyniki'!$E$10/100)^24</f>
        <v>0.32361034999999999</v>
      </c>
      <c r="D8650">
        <f t="shared" si="402"/>
        <v>0</v>
      </c>
      <c r="E8650">
        <f t="shared" si="403"/>
        <v>0</v>
      </c>
      <c r="F8650">
        <f t="shared" si="404"/>
        <v>0.32361034999999999</v>
      </c>
    </row>
    <row r="8651" spans="1:6" x14ac:dyDescent="0.25">
      <c r="A8651">
        <v>8642</v>
      </c>
      <c r="B8651">
        <f>'Założenia i wyniki'!$E$6*Znorm.Profile!B8651*((100-(24*'Założenia i wyniki'!$E$9))/100)</f>
        <v>0</v>
      </c>
      <c r="C8651">
        <f>'Założenia i wyniki'!$E$8*Znorm.Profile!C8651*(1+'Założenia i wyniki'!$E$10/100)^24</f>
        <v>0.27915859999999998</v>
      </c>
      <c r="D8651">
        <f t="shared" ref="D8651:D8714" si="405">IF(B8651&lt;=C8651,B8651,C8651)</f>
        <v>0</v>
      </c>
      <c r="E8651">
        <f t="shared" ref="E8651:E8714" si="406">IF(B8651&gt;C8651,B8651-C8651,0)</f>
        <v>0</v>
      </c>
      <c r="F8651">
        <f t="shared" ref="F8651:F8714" si="407">IF(B8651&lt;C8651,C8651-B8651,0)</f>
        <v>0.27915859999999998</v>
      </c>
    </row>
    <row r="8652" spans="1:6" x14ac:dyDescent="0.25">
      <c r="A8652">
        <v>8643</v>
      </c>
      <c r="B8652">
        <f>'Założenia i wyniki'!$E$6*Znorm.Profile!B8652*((100-(24*'Założenia i wyniki'!$E$9))/100)</f>
        <v>0</v>
      </c>
      <c r="C8652">
        <f>'Założenia i wyniki'!$E$8*Znorm.Profile!C8652*(1+'Założenia i wyniki'!$E$10/100)^24</f>
        <v>0.25278645</v>
      </c>
      <c r="D8652">
        <f t="shared" si="405"/>
        <v>0</v>
      </c>
      <c r="E8652">
        <f t="shared" si="406"/>
        <v>0</v>
      </c>
      <c r="F8652">
        <f t="shared" si="407"/>
        <v>0.25278645</v>
      </c>
    </row>
    <row r="8653" spans="1:6" x14ac:dyDescent="0.25">
      <c r="A8653">
        <v>8644</v>
      </c>
      <c r="B8653">
        <f>'Założenia i wyniki'!$E$6*Znorm.Profile!B8653*((100-(24*'Założenia i wyniki'!$E$9))/100)</f>
        <v>0</v>
      </c>
      <c r="C8653">
        <f>'Założenia i wyniki'!$E$8*Znorm.Profile!C8653*(1+'Założenia i wyniki'!$E$10/100)^24</f>
        <v>0.24248420000000001</v>
      </c>
      <c r="D8653">
        <f t="shared" si="405"/>
        <v>0</v>
      </c>
      <c r="E8653">
        <f t="shared" si="406"/>
        <v>0</v>
      </c>
      <c r="F8653">
        <f t="shared" si="407"/>
        <v>0.24248420000000001</v>
      </c>
    </row>
    <row r="8654" spans="1:6" x14ac:dyDescent="0.25">
      <c r="A8654">
        <v>8645</v>
      </c>
      <c r="B8654">
        <f>'Założenia i wyniki'!$E$6*Znorm.Profile!B8654*((100-(24*'Założenia i wyniki'!$E$9))/100)</f>
        <v>0</v>
      </c>
      <c r="C8654">
        <f>'Założenia i wyniki'!$E$8*Znorm.Profile!C8654*(1+'Założenia i wyniki'!$E$10/100)^24</f>
        <v>0.24722809999999998</v>
      </c>
      <c r="D8654">
        <f t="shared" si="405"/>
        <v>0</v>
      </c>
      <c r="E8654">
        <f t="shared" si="406"/>
        <v>0</v>
      </c>
      <c r="F8654">
        <f t="shared" si="407"/>
        <v>0.24722809999999998</v>
      </c>
    </row>
    <row r="8655" spans="1:6" x14ac:dyDescent="0.25">
      <c r="A8655">
        <v>8646</v>
      </c>
      <c r="B8655">
        <f>'Założenia i wyniki'!$E$6*Znorm.Profile!B8655*((100-(24*'Założenia i wyniki'!$E$9))/100)</f>
        <v>0</v>
      </c>
      <c r="C8655">
        <f>'Założenia i wyniki'!$E$8*Znorm.Profile!C8655*(1+'Założenia i wyniki'!$E$10/100)^24</f>
        <v>0.27194825</v>
      </c>
      <c r="D8655">
        <f t="shared" si="405"/>
        <v>0</v>
      </c>
      <c r="E8655">
        <f t="shared" si="406"/>
        <v>0</v>
      </c>
      <c r="F8655">
        <f t="shared" si="407"/>
        <v>0.27194825</v>
      </c>
    </row>
    <row r="8656" spans="1:6" x14ac:dyDescent="0.25">
      <c r="A8656">
        <v>8647</v>
      </c>
      <c r="B8656">
        <f>'Założenia i wyniki'!$E$6*Znorm.Profile!B8656*((100-(24*'Założenia i wyniki'!$E$9))/100)</f>
        <v>0</v>
      </c>
      <c r="C8656">
        <f>'Założenia i wyniki'!$E$8*Znorm.Profile!C8656*(1+'Założenia i wyniki'!$E$10/100)^24</f>
        <v>0.31792739999999997</v>
      </c>
      <c r="D8656">
        <f t="shared" si="405"/>
        <v>0</v>
      </c>
      <c r="E8656">
        <f t="shared" si="406"/>
        <v>0</v>
      </c>
      <c r="F8656">
        <f t="shared" si="407"/>
        <v>0.31792739999999997</v>
      </c>
    </row>
    <row r="8657" spans="1:6" x14ac:dyDescent="0.25">
      <c r="A8657">
        <v>8648</v>
      </c>
      <c r="B8657">
        <f>'Założenia i wyniki'!$E$6*Znorm.Profile!B8657*((100-(24*'Założenia i wyniki'!$E$9))/100)</f>
        <v>0</v>
      </c>
      <c r="C8657">
        <f>'Założenia i wyniki'!$E$8*Znorm.Profile!C8657*(1+'Założenia i wyniki'!$E$10/100)^24</f>
        <v>0.36733515</v>
      </c>
      <c r="D8657">
        <f t="shared" si="405"/>
        <v>0</v>
      </c>
      <c r="E8657">
        <f t="shared" si="406"/>
        <v>0</v>
      </c>
      <c r="F8657">
        <f t="shared" si="407"/>
        <v>0.36733515</v>
      </c>
    </row>
    <row r="8658" spans="1:6" x14ac:dyDescent="0.25">
      <c r="A8658">
        <v>8649</v>
      </c>
      <c r="B8658">
        <f>'Założenia i wyniki'!$E$6*Znorm.Profile!B8658*((100-(24*'Założenia i wyniki'!$E$9))/100)</f>
        <v>5.9087667924528298E-2</v>
      </c>
      <c r="C8658">
        <f>'Założenia i wyniki'!$E$8*Znorm.Profile!C8658*(1+'Założenia i wyniki'!$E$10/100)^24</f>
        <v>0.43367450000000002</v>
      </c>
      <c r="D8658">
        <f t="shared" si="405"/>
        <v>5.9087667924528298E-2</v>
      </c>
      <c r="E8658">
        <f t="shared" si="406"/>
        <v>0</v>
      </c>
      <c r="F8658">
        <f t="shared" si="407"/>
        <v>0.37458683207547172</v>
      </c>
    </row>
    <row r="8659" spans="1:6" x14ac:dyDescent="0.25">
      <c r="A8659">
        <v>8650</v>
      </c>
      <c r="B8659">
        <f>'Założenia i wyniki'!$E$6*Znorm.Profile!B8659*((100-(24*'Założenia i wyniki'!$E$9))/100)</f>
        <v>0.29666558490566036</v>
      </c>
      <c r="C8659">
        <f>'Założenia i wyniki'!$E$8*Znorm.Profile!C8659*(1+'Założenia i wyniki'!$E$10/100)^24</f>
        <v>0.48913059999999997</v>
      </c>
      <c r="D8659">
        <f t="shared" si="405"/>
        <v>0.29666558490566036</v>
      </c>
      <c r="E8659">
        <f t="shared" si="406"/>
        <v>0</v>
      </c>
      <c r="F8659">
        <f t="shared" si="407"/>
        <v>0.19246501509433961</v>
      </c>
    </row>
    <row r="8660" spans="1:6" x14ac:dyDescent="0.25">
      <c r="A8660">
        <v>8651</v>
      </c>
      <c r="B8660">
        <f>'Założenia i wyniki'!$E$6*Znorm.Profile!B8660*((100-(24*'Założenia i wyniki'!$E$9))/100)</f>
        <v>0.34648716981132072</v>
      </c>
      <c r="C8660">
        <f>'Założenia i wyniki'!$E$8*Znorm.Profile!C8660*(1+'Założenia i wyniki'!$E$10/100)^24</f>
        <v>0.52278170000000002</v>
      </c>
      <c r="D8660">
        <f t="shared" si="405"/>
        <v>0.34648716981132072</v>
      </c>
      <c r="E8660">
        <f t="shared" si="406"/>
        <v>0</v>
      </c>
      <c r="F8660">
        <f t="shared" si="407"/>
        <v>0.1762945301886793</v>
      </c>
    </row>
    <row r="8661" spans="1:6" x14ac:dyDescent="0.25">
      <c r="A8661">
        <v>8652</v>
      </c>
      <c r="B8661">
        <f>'Założenia i wyniki'!$E$6*Znorm.Profile!B8661*((100-(24*'Założenia i wyniki'!$E$9))/100)</f>
        <v>0.40297094339622636</v>
      </c>
      <c r="C8661">
        <f>'Założenia i wyniki'!$E$8*Znorm.Profile!C8661*(1+'Założenia i wyniki'!$E$10/100)^24</f>
        <v>0.53208610000000012</v>
      </c>
      <c r="D8661">
        <f t="shared" si="405"/>
        <v>0.40297094339622636</v>
      </c>
      <c r="E8661">
        <f t="shared" si="406"/>
        <v>0</v>
      </c>
      <c r="F8661">
        <f t="shared" si="407"/>
        <v>0.12911515660377376</v>
      </c>
    </row>
    <row r="8662" spans="1:6" x14ac:dyDescent="0.25">
      <c r="A8662">
        <v>8653</v>
      </c>
      <c r="B8662">
        <f>'Założenia i wyniki'!$E$6*Znorm.Profile!B8662*((100-(24*'Założenia i wyniki'!$E$9))/100)</f>
        <v>0.53799841509433954</v>
      </c>
      <c r="C8662">
        <f>'Założenia i wyniki'!$E$8*Znorm.Profile!C8662*(1+'Założenia i wyniki'!$E$10/100)^24</f>
        <v>0.5462838499999999</v>
      </c>
      <c r="D8662">
        <f t="shared" si="405"/>
        <v>0.53799841509433954</v>
      </c>
      <c r="E8662">
        <f t="shared" si="406"/>
        <v>0</v>
      </c>
      <c r="F8662">
        <f t="shared" si="407"/>
        <v>8.2854349056603604E-3</v>
      </c>
    </row>
    <row r="8663" spans="1:6" x14ac:dyDescent="0.25">
      <c r="A8663">
        <v>8654</v>
      </c>
      <c r="B8663">
        <f>'Założenia i wyniki'!$E$6*Znorm.Profile!B8663*((100-(24*'Założenia i wyniki'!$E$9))/100)</f>
        <v>0.27559660377358486</v>
      </c>
      <c r="C8663">
        <f>'Założenia i wyniki'!$E$8*Znorm.Profile!C8663*(1+'Założenia i wyniki'!$E$10/100)^24</f>
        <v>0.54627824999999997</v>
      </c>
      <c r="D8663">
        <f t="shared" si="405"/>
        <v>0.27559660377358486</v>
      </c>
      <c r="E8663">
        <f t="shared" si="406"/>
        <v>0</v>
      </c>
      <c r="F8663">
        <f t="shared" si="407"/>
        <v>0.27068164622641511</v>
      </c>
    </row>
    <row r="8664" spans="1:6" x14ac:dyDescent="0.25">
      <c r="A8664">
        <v>8655</v>
      </c>
      <c r="B8664">
        <f>'Założenia i wyniki'!$E$6*Znorm.Profile!B8664*((100-(24*'Założenia i wyniki'!$E$9))/100)</f>
        <v>8.4131094339622639E-2</v>
      </c>
      <c r="C8664">
        <f>'Założenia i wyniki'!$E$8*Znorm.Profile!C8664*(1+'Założenia i wyniki'!$E$10/100)^24</f>
        <v>0.53322955000000005</v>
      </c>
      <c r="D8664">
        <f t="shared" si="405"/>
        <v>8.4131094339622639E-2</v>
      </c>
      <c r="E8664">
        <f t="shared" si="406"/>
        <v>0</v>
      </c>
      <c r="F8664">
        <f t="shared" si="407"/>
        <v>0.44909845566037743</v>
      </c>
    </row>
    <row r="8665" spans="1:6" x14ac:dyDescent="0.25">
      <c r="A8665">
        <v>8656</v>
      </c>
      <c r="B8665">
        <f>'Założenia i wyniki'!$E$6*Znorm.Profile!B8665*((100-(24*'Założenia i wyniki'!$E$9))/100)</f>
        <v>0</v>
      </c>
      <c r="C8665">
        <f>'Założenia i wyniki'!$E$8*Znorm.Profile!C8665*(1+'Założenia i wyniki'!$E$10/100)^24</f>
        <v>0.55707050000000002</v>
      </c>
      <c r="D8665">
        <f t="shared" si="405"/>
        <v>0</v>
      </c>
      <c r="E8665">
        <f t="shared" si="406"/>
        <v>0</v>
      </c>
      <c r="F8665">
        <f t="shared" si="407"/>
        <v>0.55707050000000002</v>
      </c>
    </row>
    <row r="8666" spans="1:6" x14ac:dyDescent="0.25">
      <c r="A8666">
        <v>8657</v>
      </c>
      <c r="B8666">
        <f>'Założenia i wyniki'!$E$6*Znorm.Profile!B8666*((100-(24*'Założenia i wyniki'!$E$9))/100)</f>
        <v>0</v>
      </c>
      <c r="C8666">
        <f>'Założenia i wyniki'!$E$8*Znorm.Profile!C8666*(1+'Założenia i wyniki'!$E$10/100)^24</f>
        <v>0.6116708500000001</v>
      </c>
      <c r="D8666">
        <f t="shared" si="405"/>
        <v>0</v>
      </c>
      <c r="E8666">
        <f t="shared" si="406"/>
        <v>0</v>
      </c>
      <c r="F8666">
        <f t="shared" si="407"/>
        <v>0.6116708500000001</v>
      </c>
    </row>
    <row r="8667" spans="1:6" x14ac:dyDescent="0.25">
      <c r="A8667">
        <v>8658</v>
      </c>
      <c r="B8667">
        <f>'Założenia i wyniki'!$E$6*Znorm.Profile!B8667*((100-(24*'Założenia i wyniki'!$E$9))/100)</f>
        <v>0</v>
      </c>
      <c r="C8667">
        <f>'Założenia i wyniki'!$E$8*Znorm.Profile!C8667*(1+'Założenia i wyniki'!$E$10/100)^24</f>
        <v>0.62643280000000012</v>
      </c>
      <c r="D8667">
        <f t="shared" si="405"/>
        <v>0</v>
      </c>
      <c r="E8667">
        <f t="shared" si="406"/>
        <v>0</v>
      </c>
      <c r="F8667">
        <f t="shared" si="407"/>
        <v>0.62643280000000012</v>
      </c>
    </row>
    <row r="8668" spans="1:6" x14ac:dyDescent="0.25">
      <c r="A8668">
        <v>8659</v>
      </c>
      <c r="B8668">
        <f>'Założenia i wyniki'!$E$6*Znorm.Profile!B8668*((100-(24*'Założenia i wyniki'!$E$9))/100)</f>
        <v>0</v>
      </c>
      <c r="C8668">
        <f>'Założenia i wyniki'!$E$8*Znorm.Profile!C8668*(1+'Założenia i wyniki'!$E$10/100)^24</f>
        <v>0.64400070000000009</v>
      </c>
      <c r="D8668">
        <f t="shared" si="405"/>
        <v>0</v>
      </c>
      <c r="E8668">
        <f t="shared" si="406"/>
        <v>0</v>
      </c>
      <c r="F8668">
        <f t="shared" si="407"/>
        <v>0.64400070000000009</v>
      </c>
    </row>
    <row r="8669" spans="1:6" x14ac:dyDescent="0.25">
      <c r="A8669">
        <v>8660</v>
      </c>
      <c r="B8669">
        <f>'Założenia i wyniki'!$E$6*Znorm.Profile!B8669*((100-(24*'Założenia i wyniki'!$E$9))/100)</f>
        <v>0</v>
      </c>
      <c r="C8669">
        <f>'Założenia i wyniki'!$E$8*Znorm.Profile!C8669*(1+'Założenia i wyniki'!$E$10/100)^24</f>
        <v>0.64474549999999997</v>
      </c>
      <c r="D8669">
        <f t="shared" si="405"/>
        <v>0</v>
      </c>
      <c r="E8669">
        <f t="shared" si="406"/>
        <v>0</v>
      </c>
      <c r="F8669">
        <f t="shared" si="407"/>
        <v>0.64474549999999997</v>
      </c>
    </row>
    <row r="8670" spans="1:6" x14ac:dyDescent="0.25">
      <c r="A8670">
        <v>8661</v>
      </c>
      <c r="B8670">
        <f>'Założenia i wyniki'!$E$6*Znorm.Profile!B8670*((100-(24*'Założenia i wyniki'!$E$9))/100)</f>
        <v>0</v>
      </c>
      <c r="C8670">
        <f>'Założenia i wyniki'!$E$8*Znorm.Profile!C8670*(1+'Założenia i wyniki'!$E$10/100)^24</f>
        <v>0.61126975000000006</v>
      </c>
      <c r="D8670">
        <f t="shared" si="405"/>
        <v>0</v>
      </c>
      <c r="E8670">
        <f t="shared" si="406"/>
        <v>0</v>
      </c>
      <c r="F8670">
        <f t="shared" si="407"/>
        <v>0.61126975000000006</v>
      </c>
    </row>
    <row r="8671" spans="1:6" x14ac:dyDescent="0.25">
      <c r="A8671">
        <v>8662</v>
      </c>
      <c r="B8671">
        <f>'Założenia i wyniki'!$E$6*Znorm.Profile!B8671*((100-(24*'Założenia i wyniki'!$E$9))/100)</f>
        <v>0</v>
      </c>
      <c r="C8671">
        <f>'Założenia i wyniki'!$E$8*Znorm.Profile!C8671*(1+'Założenia i wyniki'!$E$10/100)^24</f>
        <v>0.54905130000000013</v>
      </c>
      <c r="D8671">
        <f t="shared" si="405"/>
        <v>0</v>
      </c>
      <c r="E8671">
        <f t="shared" si="406"/>
        <v>0</v>
      </c>
      <c r="F8671">
        <f t="shared" si="407"/>
        <v>0.54905130000000013</v>
      </c>
    </row>
    <row r="8672" spans="1:6" x14ac:dyDescent="0.25">
      <c r="A8672">
        <v>8663</v>
      </c>
      <c r="B8672">
        <f>'Założenia i wyniki'!$E$6*Znorm.Profile!B8672*((100-(24*'Założenia i wyniki'!$E$9))/100)</f>
        <v>0</v>
      </c>
      <c r="C8672">
        <f>'Założenia i wyniki'!$E$8*Znorm.Profile!C8672*(1+'Założenia i wyniki'!$E$10/100)^24</f>
        <v>0.46261635000000001</v>
      </c>
      <c r="D8672">
        <f t="shared" si="405"/>
        <v>0</v>
      </c>
      <c r="E8672">
        <f t="shared" si="406"/>
        <v>0</v>
      </c>
      <c r="F8672">
        <f t="shared" si="407"/>
        <v>0.46261635000000001</v>
      </c>
    </row>
    <row r="8673" spans="1:6" x14ac:dyDescent="0.25">
      <c r="A8673">
        <v>8664</v>
      </c>
      <c r="B8673">
        <f>'Założenia i wyniki'!$E$6*Znorm.Profile!B8673*((100-(24*'Założenia i wyniki'!$E$9))/100)</f>
        <v>0</v>
      </c>
      <c r="C8673">
        <f>'Założenia i wyniki'!$E$8*Znorm.Profile!C8673*(1+'Założenia i wyniki'!$E$10/100)^24</f>
        <v>0.38890599999999997</v>
      </c>
      <c r="D8673">
        <f t="shared" si="405"/>
        <v>0</v>
      </c>
      <c r="E8673">
        <f t="shared" si="406"/>
        <v>0</v>
      </c>
      <c r="F8673">
        <f t="shared" si="407"/>
        <v>0.38890599999999997</v>
      </c>
    </row>
    <row r="8674" spans="1:6" x14ac:dyDescent="0.25">
      <c r="A8674">
        <v>8665</v>
      </c>
      <c r="B8674">
        <f>'Założenia i wyniki'!$E$6*Znorm.Profile!B8674*((100-(24*'Założenia i wyniki'!$E$9))/100)</f>
        <v>0</v>
      </c>
      <c r="C8674">
        <f>'Założenia i wyniki'!$E$8*Znorm.Profile!C8674*(1+'Założenia i wyniki'!$E$10/100)^24</f>
        <v>0.30954629999999994</v>
      </c>
      <c r="D8674">
        <f t="shared" si="405"/>
        <v>0</v>
      </c>
      <c r="E8674">
        <f t="shared" si="406"/>
        <v>0</v>
      </c>
      <c r="F8674">
        <f t="shared" si="407"/>
        <v>0.30954629999999994</v>
      </c>
    </row>
    <row r="8675" spans="1:6" x14ac:dyDescent="0.25">
      <c r="A8675">
        <v>8666</v>
      </c>
      <c r="B8675">
        <f>'Założenia i wyniki'!$E$6*Znorm.Profile!B8675*((100-(24*'Założenia i wyniki'!$E$9))/100)</f>
        <v>0</v>
      </c>
      <c r="C8675">
        <f>'Założenia i wyniki'!$E$8*Znorm.Profile!C8675*(1+'Założenia i wyniki'!$E$10/100)^24</f>
        <v>0.26475155</v>
      </c>
      <c r="D8675">
        <f t="shared" si="405"/>
        <v>0</v>
      </c>
      <c r="E8675">
        <f t="shared" si="406"/>
        <v>0</v>
      </c>
      <c r="F8675">
        <f t="shared" si="407"/>
        <v>0.26475155</v>
      </c>
    </row>
    <row r="8676" spans="1:6" x14ac:dyDescent="0.25">
      <c r="A8676">
        <v>8667</v>
      </c>
      <c r="B8676">
        <f>'Założenia i wyniki'!$E$6*Znorm.Profile!B8676*((100-(24*'Założenia i wyniki'!$E$9))/100)</f>
        <v>0</v>
      </c>
      <c r="C8676">
        <f>'Założenia i wyniki'!$E$8*Znorm.Profile!C8676*(1+'Założenia i wyniki'!$E$10/100)^24</f>
        <v>0.23819985000000005</v>
      </c>
      <c r="D8676">
        <f t="shared" si="405"/>
        <v>0</v>
      </c>
      <c r="E8676">
        <f t="shared" si="406"/>
        <v>0</v>
      </c>
      <c r="F8676">
        <f t="shared" si="407"/>
        <v>0.23819985000000005</v>
      </c>
    </row>
    <row r="8677" spans="1:6" x14ac:dyDescent="0.25">
      <c r="A8677">
        <v>8668</v>
      </c>
      <c r="B8677">
        <f>'Założenia i wyniki'!$E$6*Znorm.Profile!B8677*((100-(24*'Założenia i wyniki'!$E$9))/100)</f>
        <v>0</v>
      </c>
      <c r="C8677">
        <f>'Założenia i wyniki'!$E$8*Znorm.Profile!C8677*(1+'Założenia i wyniki'!$E$10/100)^24</f>
        <v>0.23589930000000001</v>
      </c>
      <c r="D8677">
        <f t="shared" si="405"/>
        <v>0</v>
      </c>
      <c r="E8677">
        <f t="shared" si="406"/>
        <v>0</v>
      </c>
      <c r="F8677">
        <f t="shared" si="407"/>
        <v>0.23589930000000001</v>
      </c>
    </row>
    <row r="8678" spans="1:6" x14ac:dyDescent="0.25">
      <c r="A8678">
        <v>8669</v>
      </c>
      <c r="B8678">
        <f>'Założenia i wyniki'!$E$6*Znorm.Profile!B8678*((100-(24*'Założenia i wyniki'!$E$9))/100)</f>
        <v>0</v>
      </c>
      <c r="C8678">
        <f>'Założenia i wyniki'!$E$8*Znorm.Profile!C8678*(1+'Założenia i wyniki'!$E$10/100)^24</f>
        <v>0.25212249999999997</v>
      </c>
      <c r="D8678">
        <f t="shared" si="405"/>
        <v>0</v>
      </c>
      <c r="E8678">
        <f t="shared" si="406"/>
        <v>0</v>
      </c>
      <c r="F8678">
        <f t="shared" si="407"/>
        <v>0.25212249999999997</v>
      </c>
    </row>
    <row r="8679" spans="1:6" x14ac:dyDescent="0.25">
      <c r="A8679">
        <v>8670</v>
      </c>
      <c r="B8679">
        <f>'Założenia i wyniki'!$E$6*Znorm.Profile!B8679*((100-(24*'Założenia i wyniki'!$E$9))/100)</f>
        <v>0</v>
      </c>
      <c r="C8679">
        <f>'Założenia i wyniki'!$E$8*Znorm.Profile!C8679*(1+'Założenia i wyniki'!$E$10/100)^24</f>
        <v>0.29102430000000001</v>
      </c>
      <c r="D8679">
        <f t="shared" si="405"/>
        <v>0</v>
      </c>
      <c r="E8679">
        <f t="shared" si="406"/>
        <v>0</v>
      </c>
      <c r="F8679">
        <f t="shared" si="407"/>
        <v>0.29102430000000001</v>
      </c>
    </row>
    <row r="8680" spans="1:6" x14ac:dyDescent="0.25">
      <c r="A8680">
        <v>8671</v>
      </c>
      <c r="B8680">
        <f>'Założenia i wyniki'!$E$6*Znorm.Profile!B8680*((100-(24*'Założenia i wyniki'!$E$9))/100)</f>
        <v>0</v>
      </c>
      <c r="C8680">
        <f>'Założenia i wyniki'!$E$8*Znorm.Profile!C8680*(1+'Założenia i wyniki'!$E$10/100)^24</f>
        <v>0.36510319999999996</v>
      </c>
      <c r="D8680">
        <f t="shared" si="405"/>
        <v>0</v>
      </c>
      <c r="E8680">
        <f t="shared" si="406"/>
        <v>0</v>
      </c>
      <c r="F8680">
        <f t="shared" si="407"/>
        <v>0.36510319999999996</v>
      </c>
    </row>
    <row r="8681" spans="1:6" x14ac:dyDescent="0.25">
      <c r="A8681">
        <v>8672</v>
      </c>
      <c r="B8681">
        <f>'Założenia i wyniki'!$E$6*Znorm.Profile!B8681*((100-(24*'Założenia i wyniki'!$E$9))/100)</f>
        <v>0</v>
      </c>
      <c r="C8681">
        <f>'Założenia i wyniki'!$E$8*Znorm.Profile!C8681*(1+'Założenia i wyniki'!$E$10/100)^24</f>
        <v>0.42388184999999995</v>
      </c>
      <c r="D8681">
        <f t="shared" si="405"/>
        <v>0</v>
      </c>
      <c r="E8681">
        <f t="shared" si="406"/>
        <v>0</v>
      </c>
      <c r="F8681">
        <f t="shared" si="407"/>
        <v>0.42388184999999995</v>
      </c>
    </row>
    <row r="8682" spans="1:6" x14ac:dyDescent="0.25">
      <c r="A8682">
        <v>8673</v>
      </c>
      <c r="B8682">
        <f>'Założenia i wyniki'!$E$6*Znorm.Profile!B8682*((100-(24*'Założenia i wyniki'!$E$9))/100)</f>
        <v>8.2492226415094329E-3</v>
      </c>
      <c r="C8682">
        <f>'Założenia i wyniki'!$E$8*Znorm.Profile!C8682*(1+'Założenia i wyniki'!$E$10/100)^24</f>
        <v>0.47989584999999996</v>
      </c>
      <c r="D8682">
        <f t="shared" si="405"/>
        <v>8.2492226415094329E-3</v>
      </c>
      <c r="E8682">
        <f t="shared" si="406"/>
        <v>0</v>
      </c>
      <c r="F8682">
        <f t="shared" si="407"/>
        <v>0.4716466273584905</v>
      </c>
    </row>
    <row r="8683" spans="1:6" x14ac:dyDescent="0.25">
      <c r="A8683">
        <v>8674</v>
      </c>
      <c r="B8683">
        <f>'Założenia i wyniki'!$E$6*Znorm.Profile!B8683*((100-(24*'Założenia i wyniki'!$E$9))/100)</f>
        <v>9.3956679245283004E-2</v>
      </c>
      <c r="C8683">
        <f>'Założenia i wyniki'!$E$8*Znorm.Profile!C8683*(1+'Założenia i wyniki'!$E$10/100)^24</f>
        <v>0.50237845000000003</v>
      </c>
      <c r="D8683">
        <f t="shared" si="405"/>
        <v>9.3956679245283004E-2</v>
      </c>
      <c r="E8683">
        <f t="shared" si="406"/>
        <v>0</v>
      </c>
      <c r="F8683">
        <f t="shared" si="407"/>
        <v>0.40842177075471703</v>
      </c>
    </row>
    <row r="8684" spans="1:6" x14ac:dyDescent="0.25">
      <c r="A8684">
        <v>8675</v>
      </c>
      <c r="B8684">
        <f>'Założenia i wyniki'!$E$6*Znorm.Profile!B8684*((100-(24*'Założenia i wyniki'!$E$9))/100)</f>
        <v>0.12727524528301884</v>
      </c>
      <c r="C8684">
        <f>'Założenia i wyniki'!$E$8*Znorm.Profile!C8684*(1+'Założenia i wyniki'!$E$10/100)^24</f>
        <v>0.52605840000000004</v>
      </c>
      <c r="D8684">
        <f t="shared" si="405"/>
        <v>0.12727524528301884</v>
      </c>
      <c r="E8684">
        <f t="shared" si="406"/>
        <v>0</v>
      </c>
      <c r="F8684">
        <f t="shared" si="407"/>
        <v>0.39878315471698123</v>
      </c>
    </row>
    <row r="8685" spans="1:6" x14ac:dyDescent="0.25">
      <c r="A8685">
        <v>8676</v>
      </c>
      <c r="B8685">
        <f>'Założenia i wyniki'!$E$6*Znorm.Profile!B8685*((100-(24*'Założenia i wyniki'!$E$9))/100)</f>
        <v>0.15833750943396227</v>
      </c>
      <c r="C8685">
        <f>'Założenia i wyniki'!$E$8*Znorm.Profile!C8685*(1+'Założenia i wyniki'!$E$10/100)^24</f>
        <v>0.51262540000000001</v>
      </c>
      <c r="D8685">
        <f t="shared" si="405"/>
        <v>0.15833750943396227</v>
      </c>
      <c r="E8685">
        <f t="shared" si="406"/>
        <v>0</v>
      </c>
      <c r="F8685">
        <f t="shared" si="407"/>
        <v>0.35428789056603771</v>
      </c>
    </row>
    <row r="8686" spans="1:6" x14ac:dyDescent="0.25">
      <c r="A8686">
        <v>8677</v>
      </c>
      <c r="B8686">
        <f>'Założenia i wyniki'!$E$6*Znorm.Profile!B8686*((100-(24*'Założenia i wyniki'!$E$9))/100)</f>
        <v>0.15566958490566035</v>
      </c>
      <c r="C8686">
        <f>'Założenia i wyniki'!$E$8*Znorm.Profile!C8686*(1+'Założenia i wyniki'!$E$10/100)^24</f>
        <v>0.5148860500000001</v>
      </c>
      <c r="D8686">
        <f t="shared" si="405"/>
        <v>0.15566958490566035</v>
      </c>
      <c r="E8686">
        <f t="shared" si="406"/>
        <v>0</v>
      </c>
      <c r="F8686">
        <f t="shared" si="407"/>
        <v>0.35921646509433974</v>
      </c>
    </row>
    <row r="8687" spans="1:6" x14ac:dyDescent="0.25">
      <c r="A8687">
        <v>8678</v>
      </c>
      <c r="B8687">
        <f>'Założenia i wyniki'!$E$6*Znorm.Profile!B8687*((100-(24*'Założenia i wyniki'!$E$9))/100)</f>
        <v>9.8743698113207531E-2</v>
      </c>
      <c r="C8687">
        <f>'Założenia i wyniki'!$E$8*Znorm.Profile!C8687*(1+'Założenia i wyniki'!$E$10/100)^24</f>
        <v>0.52432239999999997</v>
      </c>
      <c r="D8687">
        <f t="shared" si="405"/>
        <v>9.8743698113207531E-2</v>
      </c>
      <c r="E8687">
        <f t="shared" si="406"/>
        <v>0</v>
      </c>
      <c r="F8687">
        <f t="shared" si="407"/>
        <v>0.42557870188679242</v>
      </c>
    </row>
    <row r="8688" spans="1:6" x14ac:dyDescent="0.25">
      <c r="A8688">
        <v>8679</v>
      </c>
      <c r="B8688">
        <f>'Założenia i wyniki'!$E$6*Znorm.Profile!B8688*((100-(24*'Założenia i wyniki'!$E$9))/100)</f>
        <v>1.8635071698113206E-2</v>
      </c>
      <c r="C8688">
        <f>'Założenia i wyniki'!$E$8*Znorm.Profile!C8688*(1+'Założenia i wyniki'!$E$10/100)^24</f>
        <v>0.52525795000000008</v>
      </c>
      <c r="D8688">
        <f t="shared" si="405"/>
        <v>1.8635071698113206E-2</v>
      </c>
      <c r="E8688">
        <f t="shared" si="406"/>
        <v>0</v>
      </c>
      <c r="F8688">
        <f t="shared" si="407"/>
        <v>0.5066228783018869</v>
      </c>
    </row>
    <row r="8689" spans="1:6" x14ac:dyDescent="0.25">
      <c r="A8689">
        <v>8680</v>
      </c>
      <c r="B8689">
        <f>'Założenia i wyniki'!$E$6*Znorm.Profile!B8689*((100-(24*'Założenia i wyniki'!$E$9))/100)</f>
        <v>0</v>
      </c>
      <c r="C8689">
        <f>'Założenia i wyniki'!$E$8*Znorm.Profile!C8689*(1+'Założenia i wyniki'!$E$10/100)^24</f>
        <v>0.56533434999999999</v>
      </c>
      <c r="D8689">
        <f t="shared" si="405"/>
        <v>0</v>
      </c>
      <c r="E8689">
        <f t="shared" si="406"/>
        <v>0</v>
      </c>
      <c r="F8689">
        <f t="shared" si="407"/>
        <v>0.56533434999999999</v>
      </c>
    </row>
    <row r="8690" spans="1:6" x14ac:dyDescent="0.25">
      <c r="A8690">
        <v>8681</v>
      </c>
      <c r="B8690">
        <f>'Założenia i wyniki'!$E$6*Znorm.Profile!B8690*((100-(24*'Założenia i wyniki'!$E$9))/100)</f>
        <v>0</v>
      </c>
      <c r="C8690">
        <f>'Założenia i wyniki'!$E$8*Znorm.Profile!C8690*(1+'Założenia i wyniki'!$E$10/100)^24</f>
        <v>0.63736540000000008</v>
      </c>
      <c r="D8690">
        <f t="shared" si="405"/>
        <v>0</v>
      </c>
      <c r="E8690">
        <f t="shared" si="406"/>
        <v>0</v>
      </c>
      <c r="F8690">
        <f t="shared" si="407"/>
        <v>0.63736540000000008</v>
      </c>
    </row>
    <row r="8691" spans="1:6" x14ac:dyDescent="0.25">
      <c r="A8691">
        <v>8682</v>
      </c>
      <c r="B8691">
        <f>'Założenia i wyniki'!$E$6*Znorm.Profile!B8691*((100-(24*'Założenia i wyniki'!$E$9))/100)</f>
        <v>0</v>
      </c>
      <c r="C8691">
        <f>'Założenia i wyniki'!$E$8*Znorm.Profile!C8691*(1+'Założenia i wyniki'!$E$10/100)^24</f>
        <v>0.67479124999999995</v>
      </c>
      <c r="D8691">
        <f t="shared" si="405"/>
        <v>0</v>
      </c>
      <c r="E8691">
        <f t="shared" si="406"/>
        <v>0</v>
      </c>
      <c r="F8691">
        <f t="shared" si="407"/>
        <v>0.67479124999999995</v>
      </c>
    </row>
    <row r="8692" spans="1:6" x14ac:dyDescent="0.25">
      <c r="A8692">
        <v>8683</v>
      </c>
      <c r="B8692">
        <f>'Założenia i wyniki'!$E$6*Znorm.Profile!B8692*((100-(24*'Założenia i wyniki'!$E$9))/100)</f>
        <v>0</v>
      </c>
      <c r="C8692">
        <f>'Założenia i wyniki'!$E$8*Znorm.Profile!C8692*(1+'Założenia i wyniki'!$E$10/100)^24</f>
        <v>0.6807451000000001</v>
      </c>
      <c r="D8692">
        <f t="shared" si="405"/>
        <v>0</v>
      </c>
      <c r="E8692">
        <f t="shared" si="406"/>
        <v>0</v>
      </c>
      <c r="F8692">
        <f t="shared" si="407"/>
        <v>0.6807451000000001</v>
      </c>
    </row>
    <row r="8693" spans="1:6" x14ac:dyDescent="0.25">
      <c r="A8693">
        <v>8684</v>
      </c>
      <c r="B8693">
        <f>'Założenia i wyniki'!$E$6*Znorm.Profile!B8693*((100-(24*'Założenia i wyniki'!$E$9))/100)</f>
        <v>0</v>
      </c>
      <c r="C8693">
        <f>'Założenia i wyniki'!$E$8*Znorm.Profile!C8693*(1+'Założenia i wyniki'!$E$10/100)^24</f>
        <v>0.66740869999999997</v>
      </c>
      <c r="D8693">
        <f t="shared" si="405"/>
        <v>0</v>
      </c>
      <c r="E8693">
        <f t="shared" si="406"/>
        <v>0</v>
      </c>
      <c r="F8693">
        <f t="shared" si="407"/>
        <v>0.66740869999999997</v>
      </c>
    </row>
    <row r="8694" spans="1:6" x14ac:dyDescent="0.25">
      <c r="A8694">
        <v>8685</v>
      </c>
      <c r="B8694">
        <f>'Założenia i wyniki'!$E$6*Znorm.Profile!B8694*((100-(24*'Założenia i wyniki'!$E$9))/100)</f>
        <v>0</v>
      </c>
      <c r="C8694">
        <f>'Założenia i wyniki'!$E$8*Znorm.Profile!C8694*(1+'Założenia i wyniki'!$E$10/100)^24</f>
        <v>0.63644385000000003</v>
      </c>
      <c r="D8694">
        <f t="shared" si="405"/>
        <v>0</v>
      </c>
      <c r="E8694">
        <f t="shared" si="406"/>
        <v>0</v>
      </c>
      <c r="F8694">
        <f t="shared" si="407"/>
        <v>0.63644385000000003</v>
      </c>
    </row>
    <row r="8695" spans="1:6" x14ac:dyDescent="0.25">
      <c r="A8695">
        <v>8686</v>
      </c>
      <c r="B8695">
        <f>'Założenia i wyniki'!$E$6*Znorm.Profile!B8695*((100-(24*'Założenia i wyniki'!$E$9))/100)</f>
        <v>0</v>
      </c>
      <c r="C8695">
        <f>'Założenia i wyniki'!$E$8*Znorm.Profile!C8695*(1+'Założenia i wyniki'!$E$10/100)^24</f>
        <v>0.56914864999999992</v>
      </c>
      <c r="D8695">
        <f t="shared" si="405"/>
        <v>0</v>
      </c>
      <c r="E8695">
        <f t="shared" si="406"/>
        <v>0</v>
      </c>
      <c r="F8695">
        <f t="shared" si="407"/>
        <v>0.56914864999999992</v>
      </c>
    </row>
    <row r="8696" spans="1:6" x14ac:dyDescent="0.25">
      <c r="A8696">
        <v>8687</v>
      </c>
      <c r="B8696">
        <f>'Założenia i wyniki'!$E$6*Znorm.Profile!B8696*((100-(24*'Założenia i wyniki'!$E$9))/100)</f>
        <v>0</v>
      </c>
      <c r="C8696">
        <f>'Założenia i wyniki'!$E$8*Znorm.Profile!C8696*(1+'Założenia i wyniki'!$E$10/100)^24</f>
        <v>0.48477065000000003</v>
      </c>
      <c r="D8696">
        <f t="shared" si="405"/>
        <v>0</v>
      </c>
      <c r="E8696">
        <f t="shared" si="406"/>
        <v>0</v>
      </c>
      <c r="F8696">
        <f t="shared" si="407"/>
        <v>0.48477065000000003</v>
      </c>
    </row>
    <row r="8697" spans="1:6" x14ac:dyDescent="0.25">
      <c r="A8697">
        <v>8688</v>
      </c>
      <c r="B8697">
        <f>'Założenia i wyniki'!$E$6*Znorm.Profile!B8697*((100-(24*'Założenia i wyniki'!$E$9))/100)</f>
        <v>0</v>
      </c>
      <c r="C8697">
        <f>'Założenia i wyniki'!$E$8*Znorm.Profile!C8697*(1+'Założenia i wyniki'!$E$10/100)^24</f>
        <v>0.40585019999999999</v>
      </c>
      <c r="D8697">
        <f t="shared" si="405"/>
        <v>0</v>
      </c>
      <c r="E8697">
        <f t="shared" si="406"/>
        <v>0</v>
      </c>
      <c r="F8697">
        <f t="shared" si="407"/>
        <v>0.40585019999999999</v>
      </c>
    </row>
    <row r="8698" spans="1:6" x14ac:dyDescent="0.25">
      <c r="A8698">
        <v>8689</v>
      </c>
      <c r="B8698">
        <f>'Założenia i wyniki'!$E$6*Znorm.Profile!B8698*((100-(24*'Założenia i wyniki'!$E$9))/100)</f>
        <v>0</v>
      </c>
      <c r="C8698">
        <f>'Założenia i wyniki'!$E$8*Znorm.Profile!C8698*(1+'Założenia i wyniki'!$E$10/100)^24</f>
        <v>0.26823475000000002</v>
      </c>
      <c r="D8698">
        <f t="shared" si="405"/>
        <v>0</v>
      </c>
      <c r="E8698">
        <f t="shared" si="406"/>
        <v>0</v>
      </c>
      <c r="F8698">
        <f t="shared" si="407"/>
        <v>0.26823475000000002</v>
      </c>
    </row>
    <row r="8699" spans="1:6" x14ac:dyDescent="0.25">
      <c r="A8699">
        <v>8690</v>
      </c>
      <c r="B8699">
        <f>'Założenia i wyniki'!$E$6*Znorm.Profile!B8699*((100-(24*'Założenia i wyniki'!$E$9))/100)</f>
        <v>0</v>
      </c>
      <c r="C8699">
        <f>'Założenia i wyniki'!$E$8*Znorm.Profile!C8699*(1+'Założenia i wyniki'!$E$10/100)^24</f>
        <v>0.23561019999999996</v>
      </c>
      <c r="D8699">
        <f t="shared" si="405"/>
        <v>0</v>
      </c>
      <c r="E8699">
        <f t="shared" si="406"/>
        <v>0</v>
      </c>
      <c r="F8699">
        <f t="shared" si="407"/>
        <v>0.23561019999999996</v>
      </c>
    </row>
    <row r="8700" spans="1:6" x14ac:dyDescent="0.25">
      <c r="A8700">
        <v>8691</v>
      </c>
      <c r="B8700">
        <f>'Założenia i wyniki'!$E$6*Znorm.Profile!B8700*((100-(24*'Założenia i wyniki'!$E$9))/100)</f>
        <v>0</v>
      </c>
      <c r="C8700">
        <f>'Założenia i wyniki'!$E$8*Znorm.Profile!C8700*(1+'Założenia i wyniki'!$E$10/100)^24</f>
        <v>0.2153487</v>
      </c>
      <c r="D8700">
        <f t="shared" si="405"/>
        <v>0</v>
      </c>
      <c r="E8700">
        <f t="shared" si="406"/>
        <v>0</v>
      </c>
      <c r="F8700">
        <f t="shared" si="407"/>
        <v>0.2153487</v>
      </c>
    </row>
    <row r="8701" spans="1:6" x14ac:dyDescent="0.25">
      <c r="A8701">
        <v>8692</v>
      </c>
      <c r="B8701">
        <f>'Założenia i wyniki'!$E$6*Znorm.Profile!B8701*((100-(24*'Założenia i wyniki'!$E$9))/100)</f>
        <v>0</v>
      </c>
      <c r="C8701">
        <f>'Założenia i wyniki'!$E$8*Znorm.Profile!C8701*(1+'Założenia i wyniki'!$E$10/100)^24</f>
        <v>0.21829744999999998</v>
      </c>
      <c r="D8701">
        <f t="shared" si="405"/>
        <v>0</v>
      </c>
      <c r="E8701">
        <f t="shared" si="406"/>
        <v>0</v>
      </c>
      <c r="F8701">
        <f t="shared" si="407"/>
        <v>0.21829744999999998</v>
      </c>
    </row>
    <row r="8702" spans="1:6" x14ac:dyDescent="0.25">
      <c r="A8702">
        <v>8693</v>
      </c>
      <c r="B8702">
        <f>'Założenia i wyniki'!$E$6*Znorm.Profile!B8702*((100-(24*'Założenia i wyniki'!$E$9))/100)</f>
        <v>0</v>
      </c>
      <c r="C8702">
        <f>'Założenia i wyniki'!$E$8*Znorm.Profile!C8702*(1+'Założenia i wyniki'!$E$10/100)^24</f>
        <v>0.24365810000000002</v>
      </c>
      <c r="D8702">
        <f t="shared" si="405"/>
        <v>0</v>
      </c>
      <c r="E8702">
        <f t="shared" si="406"/>
        <v>0</v>
      </c>
      <c r="F8702">
        <f t="shared" si="407"/>
        <v>0.24365810000000002</v>
      </c>
    </row>
    <row r="8703" spans="1:6" x14ac:dyDescent="0.25">
      <c r="A8703">
        <v>8694</v>
      </c>
      <c r="B8703">
        <f>'Założenia i wyniki'!$E$6*Znorm.Profile!B8703*((100-(24*'Założenia i wyniki'!$E$9))/100)</f>
        <v>0</v>
      </c>
      <c r="C8703">
        <f>'Założenia i wyniki'!$E$8*Znorm.Profile!C8703*(1+'Założenia i wyniki'!$E$10/100)^24</f>
        <v>0.30051559999999999</v>
      </c>
      <c r="D8703">
        <f t="shared" si="405"/>
        <v>0</v>
      </c>
      <c r="E8703">
        <f t="shared" si="406"/>
        <v>0</v>
      </c>
      <c r="F8703">
        <f t="shared" si="407"/>
        <v>0.30051559999999999</v>
      </c>
    </row>
    <row r="8704" spans="1:6" x14ac:dyDescent="0.25">
      <c r="A8704">
        <v>8695</v>
      </c>
      <c r="B8704">
        <f>'Założenia i wyniki'!$E$6*Znorm.Profile!B8704*((100-(24*'Założenia i wyniki'!$E$9))/100)</f>
        <v>0</v>
      </c>
      <c r="C8704">
        <f>'Założenia i wyniki'!$E$8*Znorm.Profile!C8704*(1+'Założenia i wyniki'!$E$10/100)^24</f>
        <v>0.39319454999999998</v>
      </c>
      <c r="D8704">
        <f t="shared" si="405"/>
        <v>0</v>
      </c>
      <c r="E8704">
        <f t="shared" si="406"/>
        <v>0</v>
      </c>
      <c r="F8704">
        <f t="shared" si="407"/>
        <v>0.39319454999999998</v>
      </c>
    </row>
    <row r="8705" spans="1:6" x14ac:dyDescent="0.25">
      <c r="A8705">
        <v>8696</v>
      </c>
      <c r="B8705">
        <f>'Założenia i wyniki'!$E$6*Znorm.Profile!B8705*((100-(24*'Założenia i wyniki'!$E$9))/100)</f>
        <v>0</v>
      </c>
      <c r="C8705">
        <f>'Założenia i wyniki'!$E$8*Znorm.Profile!C8705*(1+'Założenia i wyniki'!$E$10/100)^24</f>
        <v>0.45087735000000007</v>
      </c>
      <c r="D8705">
        <f t="shared" si="405"/>
        <v>0</v>
      </c>
      <c r="E8705">
        <f t="shared" si="406"/>
        <v>0</v>
      </c>
      <c r="F8705">
        <f t="shared" si="407"/>
        <v>0.45087735000000007</v>
      </c>
    </row>
    <row r="8706" spans="1:6" x14ac:dyDescent="0.25">
      <c r="A8706">
        <v>8697</v>
      </c>
      <c r="B8706">
        <f>'Założenia i wyniki'!$E$6*Znorm.Profile!B8706*((100-(24*'Założenia i wyniki'!$E$9))/100)</f>
        <v>4.9254460377358492E-3</v>
      </c>
      <c r="C8706">
        <f>'Założenia i wyniki'!$E$8*Znorm.Profile!C8706*(1+'Założenia i wyniki'!$E$10/100)^24</f>
        <v>0.48095565000000001</v>
      </c>
      <c r="D8706">
        <f t="shared" si="405"/>
        <v>4.9254460377358492E-3</v>
      </c>
      <c r="E8706">
        <f t="shared" si="406"/>
        <v>0</v>
      </c>
      <c r="F8706">
        <f t="shared" si="407"/>
        <v>0.47603020396226414</v>
      </c>
    </row>
    <row r="8707" spans="1:6" x14ac:dyDescent="0.25">
      <c r="A8707">
        <v>8698</v>
      </c>
      <c r="B8707">
        <f>'Założenia i wyniki'!$E$6*Znorm.Profile!B8707*((100-(24*'Założenia i wyniki'!$E$9))/100)</f>
        <v>9.8682716981132068E-2</v>
      </c>
      <c r="C8707">
        <f>'Założenia i wyniki'!$E$8*Znorm.Profile!C8707*(1+'Założenia i wyniki'!$E$10/100)^24</f>
        <v>0.47856095000000004</v>
      </c>
      <c r="D8707">
        <f t="shared" si="405"/>
        <v>9.8682716981132068E-2</v>
      </c>
      <c r="E8707">
        <f t="shared" si="406"/>
        <v>0</v>
      </c>
      <c r="F8707">
        <f t="shared" si="407"/>
        <v>0.37987823301886797</v>
      </c>
    </row>
    <row r="8708" spans="1:6" x14ac:dyDescent="0.25">
      <c r="A8708">
        <v>8699</v>
      </c>
      <c r="B8708">
        <f>'Założenia i wyniki'!$E$6*Znorm.Profile!B8708*((100-(24*'Założenia i wyniki'!$E$9))/100)</f>
        <v>0.43744052830188673</v>
      </c>
      <c r="C8708">
        <f>'Założenia i wyniki'!$E$8*Znorm.Profile!C8708*(1+'Założenia i wyniki'!$E$10/100)^24</f>
        <v>0.47387724999999997</v>
      </c>
      <c r="D8708">
        <f t="shared" si="405"/>
        <v>0.43744052830188673</v>
      </c>
      <c r="E8708">
        <f t="shared" si="406"/>
        <v>0</v>
      </c>
      <c r="F8708">
        <f t="shared" si="407"/>
        <v>3.6436721698113239E-2</v>
      </c>
    </row>
    <row r="8709" spans="1:6" x14ac:dyDescent="0.25">
      <c r="A8709">
        <v>8700</v>
      </c>
      <c r="B8709">
        <f>'Założenia i wyniki'!$E$6*Znorm.Profile!B8709*((100-(24*'Założenia i wyniki'!$E$9))/100)</f>
        <v>0.38280905660377357</v>
      </c>
      <c r="C8709">
        <f>'Założenia i wyniki'!$E$8*Znorm.Profile!C8709*(1+'Założenia i wyniki'!$E$10/100)^24</f>
        <v>0.45616374999999998</v>
      </c>
      <c r="D8709">
        <f t="shared" si="405"/>
        <v>0.38280905660377357</v>
      </c>
      <c r="E8709">
        <f t="shared" si="406"/>
        <v>0</v>
      </c>
      <c r="F8709">
        <f t="shared" si="407"/>
        <v>7.3354693396226411E-2</v>
      </c>
    </row>
    <row r="8710" spans="1:6" x14ac:dyDescent="0.25">
      <c r="A8710">
        <v>8701</v>
      </c>
      <c r="B8710">
        <f>'Założenia i wyniki'!$E$6*Znorm.Profile!B8710*((100-(24*'Założenia i wyniki'!$E$9))/100)</f>
        <v>0.21381509433962259</v>
      </c>
      <c r="C8710">
        <f>'Założenia i wyniki'!$E$8*Znorm.Profile!C8710*(1+'Założenia i wyniki'!$E$10/100)^24</f>
        <v>0.44862440000000003</v>
      </c>
      <c r="D8710">
        <f t="shared" si="405"/>
        <v>0.21381509433962259</v>
      </c>
      <c r="E8710">
        <f t="shared" si="406"/>
        <v>0</v>
      </c>
      <c r="F8710">
        <f t="shared" si="407"/>
        <v>0.23480930566037744</v>
      </c>
    </row>
    <row r="8711" spans="1:6" x14ac:dyDescent="0.25">
      <c r="A8711">
        <v>8702</v>
      </c>
      <c r="B8711">
        <f>'Założenia i wyniki'!$E$6*Znorm.Profile!B8711*((100-(24*'Założenia i wyniki'!$E$9))/100)</f>
        <v>0.42594558490566031</v>
      </c>
      <c r="C8711">
        <f>'Założenia i wyniki'!$E$8*Znorm.Profile!C8711*(1+'Założenia i wyniki'!$E$10/100)^24</f>
        <v>0.45379739999999996</v>
      </c>
      <c r="D8711">
        <f t="shared" si="405"/>
        <v>0.42594558490566031</v>
      </c>
      <c r="E8711">
        <f t="shared" si="406"/>
        <v>0</v>
      </c>
      <c r="F8711">
        <f t="shared" si="407"/>
        <v>2.7851815094339649E-2</v>
      </c>
    </row>
    <row r="8712" spans="1:6" x14ac:dyDescent="0.25">
      <c r="A8712">
        <v>8703</v>
      </c>
      <c r="B8712">
        <f>'Założenia i wyniki'!$E$6*Znorm.Profile!B8712*((100-(24*'Założenia i wyniki'!$E$9))/100)</f>
        <v>0.13483690566037732</v>
      </c>
      <c r="C8712">
        <f>'Założenia i wyniki'!$E$8*Znorm.Profile!C8712*(1+'Założenia i wyniki'!$E$10/100)^24</f>
        <v>0.47140170000000003</v>
      </c>
      <c r="D8712">
        <f t="shared" si="405"/>
        <v>0.13483690566037732</v>
      </c>
      <c r="E8712">
        <f t="shared" si="406"/>
        <v>0</v>
      </c>
      <c r="F8712">
        <f t="shared" si="407"/>
        <v>0.33656479433962272</v>
      </c>
    </row>
    <row r="8713" spans="1:6" x14ac:dyDescent="0.25">
      <c r="A8713">
        <v>8704</v>
      </c>
      <c r="B8713">
        <f>'Założenia i wyniki'!$E$6*Znorm.Profile!B8713*((100-(24*'Założenia i wyniki'!$E$9))/100)</f>
        <v>0</v>
      </c>
      <c r="C8713">
        <f>'Założenia i wyniki'!$E$8*Znorm.Profile!C8713*(1+'Założenia i wyniki'!$E$10/100)^24</f>
        <v>0.52884125000000004</v>
      </c>
      <c r="D8713">
        <f t="shared" si="405"/>
        <v>0</v>
      </c>
      <c r="E8713">
        <f t="shared" si="406"/>
        <v>0</v>
      </c>
      <c r="F8713">
        <f t="shared" si="407"/>
        <v>0.52884125000000004</v>
      </c>
    </row>
    <row r="8714" spans="1:6" x14ac:dyDescent="0.25">
      <c r="A8714">
        <v>8705</v>
      </c>
      <c r="B8714">
        <f>'Założenia i wyniki'!$E$6*Znorm.Profile!B8714*((100-(24*'Założenia i wyniki'!$E$9))/100)</f>
        <v>0</v>
      </c>
      <c r="C8714">
        <f>'Założenia i wyniki'!$E$8*Znorm.Profile!C8714*(1+'Założenia i wyniki'!$E$10/100)^24</f>
        <v>0.60178300000000007</v>
      </c>
      <c r="D8714">
        <f t="shared" si="405"/>
        <v>0</v>
      </c>
      <c r="E8714">
        <f t="shared" si="406"/>
        <v>0</v>
      </c>
      <c r="F8714">
        <f t="shared" si="407"/>
        <v>0.60178300000000007</v>
      </c>
    </row>
    <row r="8715" spans="1:6" x14ac:dyDescent="0.25">
      <c r="A8715">
        <v>8706</v>
      </c>
      <c r="B8715">
        <f>'Założenia i wyniki'!$E$6*Znorm.Profile!B8715*((100-(24*'Założenia i wyniki'!$E$9))/100)</f>
        <v>0</v>
      </c>
      <c r="C8715">
        <f>'Założenia i wyniki'!$E$8*Znorm.Profile!C8715*(1+'Założenia i wyniki'!$E$10/100)^24</f>
        <v>0.62551264999999989</v>
      </c>
      <c r="D8715">
        <f t="shared" ref="D8715:D8769" si="408">IF(B8715&lt;=C8715,B8715,C8715)</f>
        <v>0</v>
      </c>
      <c r="E8715">
        <f t="shared" ref="E8715:E8769" si="409">IF(B8715&gt;C8715,B8715-C8715,0)</f>
        <v>0</v>
      </c>
      <c r="F8715">
        <f t="shared" ref="F8715:F8769" si="410">IF(B8715&lt;C8715,C8715-B8715,0)</f>
        <v>0.62551264999999989</v>
      </c>
    </row>
    <row r="8716" spans="1:6" x14ac:dyDescent="0.25">
      <c r="A8716">
        <v>8707</v>
      </c>
      <c r="B8716">
        <f>'Założenia i wyniki'!$E$6*Znorm.Profile!B8716*((100-(24*'Założenia i wyniki'!$E$9))/100)</f>
        <v>0</v>
      </c>
      <c r="C8716">
        <f>'Założenia i wyniki'!$E$8*Znorm.Profile!C8716*(1+'Założenia i wyniki'!$E$10/100)^24</f>
        <v>0.6273491000000001</v>
      </c>
      <c r="D8716">
        <f t="shared" si="408"/>
        <v>0</v>
      </c>
      <c r="E8716">
        <f t="shared" si="409"/>
        <v>0</v>
      </c>
      <c r="F8716">
        <f t="shared" si="410"/>
        <v>0.6273491000000001</v>
      </c>
    </row>
    <row r="8717" spans="1:6" x14ac:dyDescent="0.25">
      <c r="A8717">
        <v>8708</v>
      </c>
      <c r="B8717">
        <f>'Założenia i wyniki'!$E$6*Znorm.Profile!B8717*((100-(24*'Założenia i wyniki'!$E$9))/100)</f>
        <v>0</v>
      </c>
      <c r="C8717">
        <f>'Założenia i wyniki'!$E$8*Znorm.Profile!C8717*(1+'Założenia i wyniki'!$E$10/100)^24</f>
        <v>0.62675585</v>
      </c>
      <c r="D8717">
        <f t="shared" si="408"/>
        <v>0</v>
      </c>
      <c r="E8717">
        <f t="shared" si="409"/>
        <v>0</v>
      </c>
      <c r="F8717">
        <f t="shared" si="410"/>
        <v>0.62675585</v>
      </c>
    </row>
    <row r="8718" spans="1:6" x14ac:dyDescent="0.25">
      <c r="A8718">
        <v>8709</v>
      </c>
      <c r="B8718">
        <f>'Założenia i wyniki'!$E$6*Znorm.Profile!B8718*((100-(24*'Założenia i wyniki'!$E$9))/100)</f>
        <v>0</v>
      </c>
      <c r="C8718">
        <f>'Założenia i wyniki'!$E$8*Znorm.Profile!C8718*(1+'Założenia i wyniki'!$E$10/100)^24</f>
        <v>0.59673005000000001</v>
      </c>
      <c r="D8718">
        <f t="shared" si="408"/>
        <v>0</v>
      </c>
      <c r="E8718">
        <f t="shared" si="409"/>
        <v>0</v>
      </c>
      <c r="F8718">
        <f t="shared" si="410"/>
        <v>0.59673005000000001</v>
      </c>
    </row>
    <row r="8719" spans="1:6" x14ac:dyDescent="0.25">
      <c r="A8719">
        <v>8710</v>
      </c>
      <c r="B8719">
        <f>'Założenia i wyniki'!$E$6*Znorm.Profile!B8719*((100-(24*'Założenia i wyniki'!$E$9))/100)</f>
        <v>0</v>
      </c>
      <c r="C8719">
        <f>'Założenia i wyniki'!$E$8*Znorm.Profile!C8719*(1+'Założenia i wyniki'!$E$10/100)^24</f>
        <v>0.53252359999999999</v>
      </c>
      <c r="D8719">
        <f t="shared" si="408"/>
        <v>0</v>
      </c>
      <c r="E8719">
        <f t="shared" si="409"/>
        <v>0</v>
      </c>
      <c r="F8719">
        <f t="shared" si="410"/>
        <v>0.53252359999999999</v>
      </c>
    </row>
    <row r="8720" spans="1:6" x14ac:dyDescent="0.25">
      <c r="A8720">
        <v>8711</v>
      </c>
      <c r="B8720">
        <f>'Założenia i wyniki'!$E$6*Znorm.Profile!B8720*((100-(24*'Założenia i wyniki'!$E$9))/100)</f>
        <v>0</v>
      </c>
      <c r="C8720">
        <f>'Założenia i wyniki'!$E$8*Znorm.Profile!C8720*(1+'Założenia i wyniki'!$E$10/100)^24</f>
        <v>0.44297049999999999</v>
      </c>
      <c r="D8720">
        <f t="shared" si="408"/>
        <v>0</v>
      </c>
      <c r="E8720">
        <f t="shared" si="409"/>
        <v>0</v>
      </c>
      <c r="F8720">
        <f t="shared" si="410"/>
        <v>0.44297049999999999</v>
      </c>
    </row>
    <row r="8721" spans="1:6" x14ac:dyDescent="0.25">
      <c r="A8721">
        <v>8712</v>
      </c>
      <c r="B8721">
        <f>'Założenia i wyniki'!$E$6*Znorm.Profile!B8721*((100-(24*'Założenia i wyniki'!$E$9))/100)</f>
        <v>0</v>
      </c>
      <c r="C8721">
        <f>'Założenia i wyniki'!$E$8*Znorm.Profile!C8721*(1+'Założenia i wyniki'!$E$10/100)^24</f>
        <v>0.35054354999999998</v>
      </c>
      <c r="D8721">
        <f t="shared" si="408"/>
        <v>0</v>
      </c>
      <c r="E8721">
        <f t="shared" si="409"/>
        <v>0</v>
      </c>
      <c r="F8721">
        <f t="shared" si="410"/>
        <v>0.35054354999999998</v>
      </c>
    </row>
    <row r="8722" spans="1:6" x14ac:dyDescent="0.25">
      <c r="A8722">
        <v>8713</v>
      </c>
      <c r="B8722">
        <f>'Założenia i wyniki'!$E$6*Znorm.Profile!B8722*((100-(24*'Założenia i wyniki'!$E$9))/100)</f>
        <v>0</v>
      </c>
      <c r="C8722">
        <f>'Założenia i wyniki'!$E$8*Znorm.Profile!C8722*(1+'Założenia i wyniki'!$E$10/100)^24</f>
        <v>0.27819749999999999</v>
      </c>
      <c r="D8722">
        <f t="shared" si="408"/>
        <v>0</v>
      </c>
      <c r="E8722">
        <f t="shared" si="409"/>
        <v>0</v>
      </c>
      <c r="F8722">
        <f t="shared" si="410"/>
        <v>0.27819749999999999</v>
      </c>
    </row>
    <row r="8723" spans="1:6" x14ac:dyDescent="0.25">
      <c r="A8723">
        <v>8714</v>
      </c>
      <c r="B8723">
        <f>'Założenia i wyniki'!$E$6*Znorm.Profile!B8723*((100-(24*'Założenia i wyniki'!$E$9))/100)</f>
        <v>0</v>
      </c>
      <c r="C8723">
        <f>'Założenia i wyniki'!$E$8*Znorm.Profile!C8723*(1+'Założenia i wyniki'!$E$10/100)^24</f>
        <v>0.2368499</v>
      </c>
      <c r="D8723">
        <f t="shared" si="408"/>
        <v>0</v>
      </c>
      <c r="E8723">
        <f t="shared" si="409"/>
        <v>0</v>
      </c>
      <c r="F8723">
        <f t="shared" si="410"/>
        <v>0.2368499</v>
      </c>
    </row>
    <row r="8724" spans="1:6" x14ac:dyDescent="0.25">
      <c r="A8724">
        <v>8715</v>
      </c>
      <c r="B8724">
        <f>'Założenia i wyniki'!$E$6*Znorm.Profile!B8724*((100-(24*'Założenia i wyniki'!$E$9))/100)</f>
        <v>0</v>
      </c>
      <c r="C8724">
        <f>'Założenia i wyniki'!$E$8*Znorm.Profile!C8724*(1+'Założenia i wyniki'!$E$10/100)^24</f>
        <v>0.22244215000000001</v>
      </c>
      <c r="D8724">
        <f t="shared" si="408"/>
        <v>0</v>
      </c>
      <c r="E8724">
        <f t="shared" si="409"/>
        <v>0</v>
      </c>
      <c r="F8724">
        <f t="shared" si="410"/>
        <v>0.22244215000000001</v>
      </c>
    </row>
    <row r="8725" spans="1:6" x14ac:dyDescent="0.25">
      <c r="A8725">
        <v>8716</v>
      </c>
      <c r="B8725">
        <f>'Założenia i wyniki'!$E$6*Znorm.Profile!B8725*((100-(24*'Założenia i wyniki'!$E$9))/100)</f>
        <v>0</v>
      </c>
      <c r="C8725">
        <f>'Założenia i wyniki'!$E$8*Znorm.Profile!C8725*(1+'Założenia i wyniki'!$E$10/100)^24</f>
        <v>0.22248380000000004</v>
      </c>
      <c r="D8725">
        <f t="shared" si="408"/>
        <v>0</v>
      </c>
      <c r="E8725">
        <f t="shared" si="409"/>
        <v>0</v>
      </c>
      <c r="F8725">
        <f t="shared" si="410"/>
        <v>0.22248380000000004</v>
      </c>
    </row>
    <row r="8726" spans="1:6" x14ac:dyDescent="0.25">
      <c r="A8726">
        <v>8717</v>
      </c>
      <c r="B8726">
        <f>'Założenia i wyniki'!$E$6*Znorm.Profile!B8726*((100-(24*'Założenia i wyniki'!$E$9))/100)</f>
        <v>0</v>
      </c>
      <c r="C8726">
        <f>'Założenia i wyniki'!$E$8*Znorm.Profile!C8726*(1+'Założenia i wyniki'!$E$10/100)^24</f>
        <v>0.24669960000000002</v>
      </c>
      <c r="D8726">
        <f t="shared" si="408"/>
        <v>0</v>
      </c>
      <c r="E8726">
        <f t="shared" si="409"/>
        <v>0</v>
      </c>
      <c r="F8726">
        <f t="shared" si="410"/>
        <v>0.24669960000000002</v>
      </c>
    </row>
    <row r="8727" spans="1:6" x14ac:dyDescent="0.25">
      <c r="A8727">
        <v>8718</v>
      </c>
      <c r="B8727">
        <f>'Założenia i wyniki'!$E$6*Znorm.Profile!B8727*((100-(24*'Założenia i wyniki'!$E$9))/100)</f>
        <v>0</v>
      </c>
      <c r="C8727">
        <f>'Założenia i wyniki'!$E$8*Znorm.Profile!C8727*(1+'Założenia i wyniki'!$E$10/100)^24</f>
        <v>0.29671739999999996</v>
      </c>
      <c r="D8727">
        <f t="shared" si="408"/>
        <v>0</v>
      </c>
      <c r="E8727">
        <f t="shared" si="409"/>
        <v>0</v>
      </c>
      <c r="F8727">
        <f t="shared" si="410"/>
        <v>0.29671739999999996</v>
      </c>
    </row>
    <row r="8728" spans="1:6" x14ac:dyDescent="0.25">
      <c r="A8728">
        <v>8719</v>
      </c>
      <c r="B8728">
        <f>'Założenia i wyniki'!$E$6*Znorm.Profile!B8728*((100-(24*'Założenia i wyniki'!$E$9))/100)</f>
        <v>0</v>
      </c>
      <c r="C8728">
        <f>'Założenia i wyniki'!$E$8*Znorm.Profile!C8728*(1+'Założenia i wyniki'!$E$10/100)^24</f>
        <v>0.39385989999999999</v>
      </c>
      <c r="D8728">
        <f t="shared" si="408"/>
        <v>0</v>
      </c>
      <c r="E8728">
        <f t="shared" si="409"/>
        <v>0</v>
      </c>
      <c r="F8728">
        <f t="shared" si="410"/>
        <v>0.39385989999999999</v>
      </c>
    </row>
    <row r="8729" spans="1:6" x14ac:dyDescent="0.25">
      <c r="A8729">
        <v>8720</v>
      </c>
      <c r="B8729">
        <f>'Założenia i wyniki'!$E$6*Znorm.Profile!B8729*((100-(24*'Założenia i wyniki'!$E$9))/100)</f>
        <v>0</v>
      </c>
      <c r="C8729">
        <f>'Założenia i wyniki'!$E$8*Znorm.Profile!C8729*(1+'Założenia i wyniki'!$E$10/100)^24</f>
        <v>0.45772965000000004</v>
      </c>
      <c r="D8729">
        <f t="shared" si="408"/>
        <v>0</v>
      </c>
      <c r="E8729">
        <f t="shared" si="409"/>
        <v>0</v>
      </c>
      <c r="F8729">
        <f t="shared" si="410"/>
        <v>0.45772965000000004</v>
      </c>
    </row>
    <row r="8730" spans="1:6" x14ac:dyDescent="0.25">
      <c r="A8730">
        <v>8721</v>
      </c>
      <c r="B8730">
        <f>'Założenia i wyniki'!$E$6*Znorm.Profile!B8730*((100-(24*'Założenia i wyniki'!$E$9))/100)</f>
        <v>0</v>
      </c>
      <c r="C8730">
        <f>'Założenia i wyniki'!$E$8*Znorm.Profile!C8730*(1+'Założenia i wyniki'!$E$10/100)^24</f>
        <v>0.48486760000000001</v>
      </c>
      <c r="D8730">
        <f t="shared" si="408"/>
        <v>0</v>
      </c>
      <c r="E8730">
        <f t="shared" si="409"/>
        <v>0</v>
      </c>
      <c r="F8730">
        <f t="shared" si="410"/>
        <v>0.48486760000000001</v>
      </c>
    </row>
    <row r="8731" spans="1:6" x14ac:dyDescent="0.25">
      <c r="A8731">
        <v>8722</v>
      </c>
      <c r="B8731">
        <f>'Założenia i wyniki'!$E$6*Znorm.Profile!B8731*((100-(24*'Założenia i wyniki'!$E$9))/100)</f>
        <v>6.3925758490566031E-2</v>
      </c>
      <c r="C8731">
        <f>'Założenia i wyniki'!$E$8*Znorm.Profile!C8731*(1+'Założenia i wyniki'!$E$10/100)^24</f>
        <v>0.47832539999999996</v>
      </c>
      <c r="D8731">
        <f t="shared" si="408"/>
        <v>6.3925758490566031E-2</v>
      </c>
      <c r="E8731">
        <f t="shared" si="409"/>
        <v>0</v>
      </c>
      <c r="F8731">
        <f t="shared" si="410"/>
        <v>0.41439964150943392</v>
      </c>
    </row>
    <row r="8732" spans="1:6" x14ac:dyDescent="0.25">
      <c r="A8732">
        <v>8723</v>
      </c>
      <c r="B8732">
        <f>'Założenia i wyniki'!$E$6*Znorm.Profile!B8732*((100-(24*'Założenia i wyniki'!$E$9))/100)</f>
        <v>0.10228822641509432</v>
      </c>
      <c r="C8732">
        <f>'Założenia i wyniki'!$E$8*Znorm.Profile!C8732*(1+'Założenia i wyniki'!$E$10/100)^24</f>
        <v>0.47043849999999998</v>
      </c>
      <c r="D8732">
        <f t="shared" si="408"/>
        <v>0.10228822641509432</v>
      </c>
      <c r="E8732">
        <f t="shared" si="409"/>
        <v>0</v>
      </c>
      <c r="F8732">
        <f t="shared" si="410"/>
        <v>0.36815027358490565</v>
      </c>
    </row>
    <row r="8733" spans="1:6" x14ac:dyDescent="0.25">
      <c r="A8733">
        <v>8724</v>
      </c>
      <c r="B8733">
        <f>'Założenia i wyniki'!$E$6*Znorm.Profile!B8733*((100-(24*'Założenia i wyniki'!$E$9))/100)</f>
        <v>0.12502656603773585</v>
      </c>
      <c r="C8733">
        <f>'Założenia i wyniki'!$E$8*Znorm.Profile!C8733*(1+'Założenia i wyniki'!$E$10/100)^24</f>
        <v>0.45742445000000004</v>
      </c>
      <c r="D8733">
        <f t="shared" si="408"/>
        <v>0.12502656603773585</v>
      </c>
      <c r="E8733">
        <f t="shared" si="409"/>
        <v>0</v>
      </c>
      <c r="F8733">
        <f t="shared" si="410"/>
        <v>0.33239788396226422</v>
      </c>
    </row>
    <row r="8734" spans="1:6" x14ac:dyDescent="0.25">
      <c r="A8734">
        <v>8725</v>
      </c>
      <c r="B8734">
        <f>'Założenia i wyniki'!$E$6*Znorm.Profile!B8734*((100-(24*'Założenia i wyniki'!$E$9))/100)</f>
        <v>0.10990324528301888</v>
      </c>
      <c r="C8734">
        <f>'Założenia i wyniki'!$E$8*Znorm.Profile!C8734*(1+'Założenia i wyniki'!$E$10/100)^24</f>
        <v>0.45914854999999999</v>
      </c>
      <c r="D8734">
        <f t="shared" si="408"/>
        <v>0.10990324528301888</v>
      </c>
      <c r="E8734">
        <f t="shared" si="409"/>
        <v>0</v>
      </c>
      <c r="F8734">
        <f t="shared" si="410"/>
        <v>0.34924530471698112</v>
      </c>
    </row>
    <row r="8735" spans="1:6" x14ac:dyDescent="0.25">
      <c r="A8735">
        <v>8726</v>
      </c>
      <c r="B8735">
        <f>'Założenia i wyniki'!$E$6*Znorm.Profile!B8735*((100-(24*'Założenia i wyniki'!$E$9))/100)</f>
        <v>7.3069116981132082E-2</v>
      </c>
      <c r="C8735">
        <f>'Założenia i wyniki'!$E$8*Znorm.Profile!C8735*(1+'Założenia i wyniki'!$E$10/100)^24</f>
        <v>0.46433554999999999</v>
      </c>
      <c r="D8735">
        <f t="shared" si="408"/>
        <v>7.3069116981132082E-2</v>
      </c>
      <c r="E8735">
        <f t="shared" si="409"/>
        <v>0</v>
      </c>
      <c r="F8735">
        <f t="shared" si="410"/>
        <v>0.39126643301886788</v>
      </c>
    </row>
    <row r="8736" spans="1:6" x14ac:dyDescent="0.25">
      <c r="A8736">
        <v>8727</v>
      </c>
      <c r="B8736">
        <f>'Założenia i wyniki'!$E$6*Znorm.Profile!B8736*((100-(24*'Założenia i wyniki'!$E$9))/100)</f>
        <v>1.2129147169811319E-2</v>
      </c>
      <c r="C8736">
        <f>'Założenia i wyniki'!$E$8*Znorm.Profile!C8736*(1+'Założenia i wyniki'!$E$10/100)^24</f>
        <v>0.48059724999999998</v>
      </c>
      <c r="D8736">
        <f t="shared" si="408"/>
        <v>1.2129147169811319E-2</v>
      </c>
      <c r="E8736">
        <f t="shared" si="409"/>
        <v>0</v>
      </c>
      <c r="F8736">
        <f t="shared" si="410"/>
        <v>0.46846810283018864</v>
      </c>
    </row>
    <row r="8737" spans="1:6" x14ac:dyDescent="0.25">
      <c r="A8737">
        <v>8728</v>
      </c>
      <c r="B8737">
        <f>'Założenia i wyniki'!$E$6*Znorm.Profile!B8737*((100-(24*'Założenia i wyniki'!$E$9))/100)</f>
        <v>0</v>
      </c>
      <c r="C8737">
        <f>'Założenia i wyniki'!$E$8*Znorm.Profile!C8737*(1+'Założenia i wyniki'!$E$10/100)^24</f>
        <v>0.53413045000000003</v>
      </c>
      <c r="D8737">
        <f t="shared" si="408"/>
        <v>0</v>
      </c>
      <c r="E8737">
        <f t="shared" si="409"/>
        <v>0</v>
      </c>
      <c r="F8737">
        <f t="shared" si="410"/>
        <v>0.53413045000000003</v>
      </c>
    </row>
    <row r="8738" spans="1:6" x14ac:dyDescent="0.25">
      <c r="A8738">
        <v>8729</v>
      </c>
      <c r="B8738">
        <f>'Założenia i wyniki'!$E$6*Znorm.Profile!B8738*((100-(24*'Założenia i wyniki'!$E$9))/100)</f>
        <v>0</v>
      </c>
      <c r="C8738">
        <f>'Założenia i wyniki'!$E$8*Znorm.Profile!C8738*(1+'Założenia i wyniki'!$E$10/100)^24</f>
        <v>0.60157859999999996</v>
      </c>
      <c r="D8738">
        <f t="shared" si="408"/>
        <v>0</v>
      </c>
      <c r="E8738">
        <f t="shared" si="409"/>
        <v>0</v>
      </c>
      <c r="F8738">
        <f t="shared" si="410"/>
        <v>0.60157859999999996</v>
      </c>
    </row>
    <row r="8739" spans="1:6" x14ac:dyDescent="0.25">
      <c r="A8739">
        <v>8730</v>
      </c>
      <c r="B8739">
        <f>'Założenia i wyniki'!$E$6*Znorm.Profile!B8739*((100-(24*'Założenia i wyniki'!$E$9))/100)</f>
        <v>0</v>
      </c>
      <c r="C8739">
        <f>'Założenia i wyniki'!$E$8*Znorm.Profile!C8739*(1+'Założenia i wyniki'!$E$10/100)^24</f>
        <v>0.62768369999999996</v>
      </c>
      <c r="D8739">
        <f t="shared" si="408"/>
        <v>0</v>
      </c>
      <c r="E8739">
        <f t="shared" si="409"/>
        <v>0</v>
      </c>
      <c r="F8739">
        <f t="shared" si="410"/>
        <v>0.62768369999999996</v>
      </c>
    </row>
    <row r="8740" spans="1:6" x14ac:dyDescent="0.25">
      <c r="A8740">
        <v>8731</v>
      </c>
      <c r="B8740">
        <f>'Założenia i wyniki'!$E$6*Znorm.Profile!B8740*((100-(24*'Założenia i wyniki'!$E$9))/100)</f>
        <v>0</v>
      </c>
      <c r="C8740">
        <f>'Założenia i wyniki'!$E$8*Znorm.Profile!C8740*(1+'Założenia i wyniki'!$E$10/100)^24</f>
        <v>0.6306503</v>
      </c>
      <c r="D8740">
        <f t="shared" si="408"/>
        <v>0</v>
      </c>
      <c r="E8740">
        <f t="shared" si="409"/>
        <v>0</v>
      </c>
      <c r="F8740">
        <f t="shared" si="410"/>
        <v>0.6306503</v>
      </c>
    </row>
    <row r="8741" spans="1:6" x14ac:dyDescent="0.25">
      <c r="A8741">
        <v>8732</v>
      </c>
      <c r="B8741">
        <f>'Założenia i wyniki'!$E$6*Znorm.Profile!B8741*((100-(24*'Założenia i wyniki'!$E$9))/100)</f>
        <v>0</v>
      </c>
      <c r="C8741">
        <f>'Założenia i wyniki'!$E$8*Znorm.Profile!C8741*(1+'Założenia i wyniki'!$E$10/100)^24</f>
        <v>0.62981694999999993</v>
      </c>
      <c r="D8741">
        <f t="shared" si="408"/>
        <v>0</v>
      </c>
      <c r="E8741">
        <f t="shared" si="409"/>
        <v>0</v>
      </c>
      <c r="F8741">
        <f t="shared" si="410"/>
        <v>0.62981694999999993</v>
      </c>
    </row>
    <row r="8742" spans="1:6" x14ac:dyDescent="0.25">
      <c r="A8742">
        <v>8733</v>
      </c>
      <c r="B8742">
        <f>'Założenia i wyniki'!$E$6*Znorm.Profile!B8742*((100-(24*'Założenia i wyniki'!$E$9))/100)</f>
        <v>0</v>
      </c>
      <c r="C8742">
        <f>'Założenia i wyniki'!$E$8*Znorm.Profile!C8742*(1+'Założenia i wyniki'!$E$10/100)^24</f>
        <v>0.59996265000000004</v>
      </c>
      <c r="D8742">
        <f t="shared" si="408"/>
        <v>0</v>
      </c>
      <c r="E8742">
        <f t="shared" si="409"/>
        <v>0</v>
      </c>
      <c r="F8742">
        <f t="shared" si="410"/>
        <v>0.59996265000000004</v>
      </c>
    </row>
    <row r="8743" spans="1:6" x14ac:dyDescent="0.25">
      <c r="A8743">
        <v>8734</v>
      </c>
      <c r="B8743">
        <f>'Założenia i wyniki'!$E$6*Znorm.Profile!B8743*((100-(24*'Założenia i wyniki'!$E$9))/100)</f>
        <v>0</v>
      </c>
      <c r="C8743">
        <f>'Założenia i wyniki'!$E$8*Znorm.Profile!C8743*(1+'Założenia i wyniki'!$E$10/100)^24</f>
        <v>0.53591160000000004</v>
      </c>
      <c r="D8743">
        <f t="shared" si="408"/>
        <v>0</v>
      </c>
      <c r="E8743">
        <f t="shared" si="409"/>
        <v>0</v>
      </c>
      <c r="F8743">
        <f t="shared" si="410"/>
        <v>0.53591160000000004</v>
      </c>
    </row>
    <row r="8744" spans="1:6" x14ac:dyDescent="0.25">
      <c r="A8744">
        <v>8735</v>
      </c>
      <c r="B8744">
        <f>'Założenia i wyniki'!$E$6*Znorm.Profile!B8744*((100-(24*'Założenia i wyniki'!$E$9))/100)</f>
        <v>0</v>
      </c>
      <c r="C8744">
        <f>'Założenia i wyniki'!$E$8*Znorm.Profile!C8744*(1+'Założenia i wyniki'!$E$10/100)^24</f>
        <v>0.43848664999999998</v>
      </c>
      <c r="D8744">
        <f t="shared" si="408"/>
        <v>0</v>
      </c>
      <c r="E8744">
        <f t="shared" si="409"/>
        <v>0</v>
      </c>
      <c r="F8744">
        <f t="shared" si="410"/>
        <v>0.43848664999999998</v>
      </c>
    </row>
    <row r="8745" spans="1:6" x14ac:dyDescent="0.25">
      <c r="A8745">
        <v>8736</v>
      </c>
      <c r="B8745">
        <f>'Założenia i wyniki'!$E$6*Znorm.Profile!B8745*((100-(24*'Założenia i wyniki'!$E$9))/100)</f>
        <v>0</v>
      </c>
      <c r="C8745">
        <f>'Założenia i wyniki'!$E$8*Znorm.Profile!C8745*(1+'Założenia i wyniki'!$E$10/100)^24</f>
        <v>0.35498574999999999</v>
      </c>
      <c r="D8745">
        <f t="shared" si="408"/>
        <v>0</v>
      </c>
      <c r="E8745">
        <f t="shared" si="409"/>
        <v>0</v>
      </c>
      <c r="F8745">
        <f t="shared" si="410"/>
        <v>0.35498574999999999</v>
      </c>
    </row>
    <row r="8746" spans="1:6" x14ac:dyDescent="0.25">
      <c r="A8746">
        <v>8737</v>
      </c>
      <c r="B8746">
        <f>'Założenia i wyniki'!$E$6*Znorm.Profile!B8746*((100-(24*'Założenia i wyniki'!$E$9))/100)</f>
        <v>0</v>
      </c>
      <c r="C8746">
        <f>'Założenia i wyniki'!$E$8*Znorm.Profile!C8746*(1+'Założenia i wyniki'!$E$10/100)^24</f>
        <v>0.3157798</v>
      </c>
      <c r="D8746">
        <f t="shared" si="408"/>
        <v>0</v>
      </c>
      <c r="E8746">
        <f t="shared" si="409"/>
        <v>0</v>
      </c>
      <c r="F8746">
        <f t="shared" si="410"/>
        <v>0.3157798</v>
      </c>
    </row>
    <row r="8747" spans="1:6" x14ac:dyDescent="0.25">
      <c r="A8747">
        <v>8738</v>
      </c>
      <c r="B8747">
        <f>'Założenia i wyniki'!$E$6*Znorm.Profile!B8747*((100-(24*'Założenia i wyniki'!$E$9))/100)</f>
        <v>0</v>
      </c>
      <c r="C8747">
        <f>'Założenia i wyniki'!$E$8*Znorm.Profile!C8747*(1+'Założenia i wyniki'!$E$10/100)^24</f>
        <v>0.26866489999999998</v>
      </c>
      <c r="D8747">
        <f t="shared" si="408"/>
        <v>0</v>
      </c>
      <c r="E8747">
        <f t="shared" si="409"/>
        <v>0</v>
      </c>
      <c r="F8747">
        <f t="shared" si="410"/>
        <v>0.26866489999999998</v>
      </c>
    </row>
    <row r="8748" spans="1:6" x14ac:dyDescent="0.25">
      <c r="A8748">
        <v>8739</v>
      </c>
      <c r="B8748">
        <f>'Założenia i wyniki'!$E$6*Znorm.Profile!B8748*((100-(24*'Założenia i wyniki'!$E$9))/100)</f>
        <v>0</v>
      </c>
      <c r="C8748">
        <f>'Założenia i wyniki'!$E$8*Znorm.Profile!C8748*(1+'Założenia i wyniki'!$E$10/100)^24</f>
        <v>0.23715055000000002</v>
      </c>
      <c r="D8748">
        <f t="shared" si="408"/>
        <v>0</v>
      </c>
      <c r="E8748">
        <f t="shared" si="409"/>
        <v>0</v>
      </c>
      <c r="F8748">
        <f t="shared" si="410"/>
        <v>0.23715055000000002</v>
      </c>
    </row>
    <row r="8749" spans="1:6" x14ac:dyDescent="0.25">
      <c r="A8749">
        <v>8740</v>
      </c>
      <c r="B8749">
        <f>'Założenia i wyniki'!$E$6*Znorm.Profile!B8749*((100-(24*'Założenia i wyniki'!$E$9))/100)</f>
        <v>0</v>
      </c>
      <c r="C8749">
        <f>'Założenia i wyniki'!$E$8*Znorm.Profile!C8749*(1+'Założenia i wyniki'!$E$10/100)^24</f>
        <v>0.2352168</v>
      </c>
      <c r="D8749">
        <f t="shared" si="408"/>
        <v>0</v>
      </c>
      <c r="E8749">
        <f t="shared" si="409"/>
        <v>0</v>
      </c>
      <c r="F8749">
        <f t="shared" si="410"/>
        <v>0.2352168</v>
      </c>
    </row>
    <row r="8750" spans="1:6" x14ac:dyDescent="0.25">
      <c r="A8750">
        <v>8741</v>
      </c>
      <c r="B8750">
        <f>'Założenia i wyniki'!$E$6*Znorm.Profile!B8750*((100-(24*'Założenia i wyniki'!$E$9))/100)</f>
        <v>0</v>
      </c>
      <c r="C8750">
        <f>'Założenia i wyniki'!$E$8*Znorm.Profile!C8750*(1+'Założenia i wyniki'!$E$10/100)^24</f>
        <v>0.24839849999999999</v>
      </c>
      <c r="D8750">
        <f t="shared" si="408"/>
        <v>0</v>
      </c>
      <c r="E8750">
        <f t="shared" si="409"/>
        <v>0</v>
      </c>
      <c r="F8750">
        <f t="shared" si="410"/>
        <v>0.24839849999999999</v>
      </c>
    </row>
    <row r="8751" spans="1:6" x14ac:dyDescent="0.25">
      <c r="A8751">
        <v>8742</v>
      </c>
      <c r="B8751">
        <f>'Założenia i wyniki'!$E$6*Znorm.Profile!B8751*((100-(24*'Założenia i wyniki'!$E$9))/100)</f>
        <v>0</v>
      </c>
      <c r="C8751">
        <f>'Założenia i wyniki'!$E$8*Znorm.Profile!C8751*(1+'Założenia i wyniki'!$E$10/100)^24</f>
        <v>0.28771855000000002</v>
      </c>
      <c r="D8751">
        <f t="shared" si="408"/>
        <v>0</v>
      </c>
      <c r="E8751">
        <f t="shared" si="409"/>
        <v>0</v>
      </c>
      <c r="F8751">
        <f t="shared" si="410"/>
        <v>0.28771855000000002</v>
      </c>
    </row>
    <row r="8752" spans="1:6" x14ac:dyDescent="0.25">
      <c r="A8752">
        <v>8743</v>
      </c>
      <c r="B8752">
        <f>'Założenia i wyniki'!$E$6*Znorm.Profile!B8752*((100-(24*'Założenia i wyniki'!$E$9))/100)</f>
        <v>0</v>
      </c>
      <c r="C8752">
        <f>'Założenia i wyniki'!$E$8*Znorm.Profile!C8752*(1+'Założenia i wyniki'!$E$10/100)^24</f>
        <v>0.3530604</v>
      </c>
      <c r="D8752">
        <f t="shared" si="408"/>
        <v>0</v>
      </c>
      <c r="E8752">
        <f t="shared" si="409"/>
        <v>0</v>
      </c>
      <c r="F8752">
        <f t="shared" si="410"/>
        <v>0.3530604</v>
      </c>
    </row>
    <row r="8753" spans="1:6" x14ac:dyDescent="0.25">
      <c r="A8753">
        <v>8744</v>
      </c>
      <c r="B8753">
        <f>'Założenia i wyniki'!$E$6*Znorm.Profile!B8753*((100-(24*'Założenia i wyniki'!$E$9))/100)</f>
        <v>0</v>
      </c>
      <c r="C8753">
        <f>'Założenia i wyniki'!$E$8*Znorm.Profile!C8753*(1+'Założenia i wyniki'!$E$10/100)^24</f>
        <v>0.41068964999999996</v>
      </c>
      <c r="D8753">
        <f t="shared" si="408"/>
        <v>0</v>
      </c>
      <c r="E8753">
        <f t="shared" si="409"/>
        <v>0</v>
      </c>
      <c r="F8753">
        <f t="shared" si="410"/>
        <v>0.41068964999999996</v>
      </c>
    </row>
    <row r="8754" spans="1:6" x14ac:dyDescent="0.25">
      <c r="A8754">
        <v>8745</v>
      </c>
      <c r="B8754">
        <f>'Założenia i wyniki'!$E$6*Znorm.Profile!B8754*((100-(24*'Założenia i wyniki'!$E$9))/100)</f>
        <v>1.5339803773584905E-3</v>
      </c>
      <c r="C8754">
        <f>'Założenia i wyniki'!$E$8*Znorm.Profile!C8754*(1+'Założenia i wyniki'!$E$10/100)^24</f>
        <v>0.46477095000000007</v>
      </c>
      <c r="D8754">
        <f t="shared" si="408"/>
        <v>1.5339803773584905E-3</v>
      </c>
      <c r="E8754">
        <f t="shared" si="409"/>
        <v>0</v>
      </c>
      <c r="F8754">
        <f t="shared" si="410"/>
        <v>0.4632369696226416</v>
      </c>
    </row>
    <row r="8755" spans="1:6" x14ac:dyDescent="0.25">
      <c r="A8755">
        <v>8746</v>
      </c>
      <c r="B8755">
        <f>'Założenia i wyniki'!$E$6*Znorm.Profile!B8755*((100-(24*'Założenia i wyniki'!$E$9))/100)</f>
        <v>7.3092747169811317E-2</v>
      </c>
      <c r="C8755">
        <f>'Założenia i wyniki'!$E$8*Znorm.Profile!C8755*(1+'Założenia i wyniki'!$E$10/100)^24</f>
        <v>0.49800939999999999</v>
      </c>
      <c r="D8755">
        <f t="shared" si="408"/>
        <v>7.3092747169811317E-2</v>
      </c>
      <c r="E8755">
        <f t="shared" si="409"/>
        <v>0</v>
      </c>
      <c r="F8755">
        <f t="shared" si="410"/>
        <v>0.42491665283018865</v>
      </c>
    </row>
    <row r="8756" spans="1:6" x14ac:dyDescent="0.25">
      <c r="A8756">
        <v>8747</v>
      </c>
      <c r="B8756">
        <f>'Założenia i wyniki'!$E$6*Znorm.Profile!B8756*((100-(24*'Założenia i wyniki'!$E$9))/100)</f>
        <v>0.11912664150943396</v>
      </c>
      <c r="C8756">
        <f>'Założenia i wyniki'!$E$8*Znorm.Profile!C8756*(1+'Założenia i wyniki'!$E$10/100)^24</f>
        <v>0.51521784999999998</v>
      </c>
      <c r="D8756">
        <f t="shared" si="408"/>
        <v>0.11912664150943396</v>
      </c>
      <c r="E8756">
        <f t="shared" si="409"/>
        <v>0</v>
      </c>
      <c r="F8756">
        <f t="shared" si="410"/>
        <v>0.396091208490566</v>
      </c>
    </row>
    <row r="8757" spans="1:6" x14ac:dyDescent="0.25">
      <c r="A8757">
        <v>8748</v>
      </c>
      <c r="B8757">
        <f>'Założenia i wyniki'!$E$6*Znorm.Profile!B8757*((100-(24*'Założenia i wyniki'!$E$9))/100)</f>
        <v>0.12074264150943397</v>
      </c>
      <c r="C8757">
        <f>'Założenia i wyniki'!$E$8*Znorm.Profile!C8757*(1+'Założenia i wyniki'!$E$10/100)^24</f>
        <v>0.52564119999999992</v>
      </c>
      <c r="D8757">
        <f t="shared" si="408"/>
        <v>0.12074264150943397</v>
      </c>
      <c r="E8757">
        <f t="shared" si="409"/>
        <v>0</v>
      </c>
      <c r="F8757">
        <f t="shared" si="410"/>
        <v>0.40489855849056594</v>
      </c>
    </row>
    <row r="8758" spans="1:6" x14ac:dyDescent="0.25">
      <c r="A8758">
        <v>8749</v>
      </c>
      <c r="B8758">
        <f>'Założenia i wyniki'!$E$6*Znorm.Profile!B8758*((100-(24*'Założenia i wyniki'!$E$9))/100)</f>
        <v>0.11411094339622641</v>
      </c>
      <c r="C8758">
        <f>'Założenia i wyniki'!$E$8*Znorm.Profile!C8758*(1+'Założenia i wyniki'!$E$10/100)^24</f>
        <v>0.53826814999999995</v>
      </c>
      <c r="D8758">
        <f t="shared" si="408"/>
        <v>0.11411094339622641</v>
      </c>
      <c r="E8758">
        <f t="shared" si="409"/>
        <v>0</v>
      </c>
      <c r="F8758">
        <f t="shared" si="410"/>
        <v>0.42415720660377354</v>
      </c>
    </row>
    <row r="8759" spans="1:6" x14ac:dyDescent="0.25">
      <c r="A8759">
        <v>8750</v>
      </c>
      <c r="B8759">
        <f>'Założenia i wyniki'!$E$6*Znorm.Profile!B8759*((100-(24*'Założenia i wyniki'!$E$9))/100)</f>
        <v>8.5099169811320749E-2</v>
      </c>
      <c r="C8759">
        <f>'Założenia i wyniki'!$E$8*Znorm.Profile!C8759*(1+'Założenia i wyniki'!$E$10/100)^24</f>
        <v>0.55165739999999996</v>
      </c>
      <c r="D8759">
        <f t="shared" si="408"/>
        <v>8.5099169811320749E-2</v>
      </c>
      <c r="E8759">
        <f t="shared" si="409"/>
        <v>0</v>
      </c>
      <c r="F8759">
        <f t="shared" si="410"/>
        <v>0.4665582301886792</v>
      </c>
    </row>
    <row r="8760" spans="1:6" x14ac:dyDescent="0.25">
      <c r="A8760">
        <v>8751</v>
      </c>
      <c r="B8760">
        <f>'Założenia i wyniki'!$E$6*Znorm.Profile!B8760*((100-(24*'Założenia i wyniki'!$E$9))/100)</f>
        <v>1.8071758490566036E-2</v>
      </c>
      <c r="C8760">
        <f>'Założenia i wyniki'!$E$8*Znorm.Profile!C8760*(1+'Założenia i wyniki'!$E$10/100)^24</f>
        <v>0.59921400000000002</v>
      </c>
      <c r="D8760">
        <f t="shared" si="408"/>
        <v>1.8071758490566036E-2</v>
      </c>
      <c r="E8760">
        <f t="shared" si="409"/>
        <v>0</v>
      </c>
      <c r="F8760">
        <f t="shared" si="410"/>
        <v>0.58114224150943394</v>
      </c>
    </row>
    <row r="8761" spans="1:6" x14ac:dyDescent="0.25">
      <c r="A8761">
        <v>8752</v>
      </c>
      <c r="B8761">
        <f>'Założenia i wyniki'!$E$6*Znorm.Profile!B8761*((100-(24*'Założenia i wyniki'!$E$9))/100)</f>
        <v>0</v>
      </c>
      <c r="C8761">
        <f>'Założenia i wyniki'!$E$8*Znorm.Profile!C8761*(1+'Założenia i wyniki'!$E$10/100)^24</f>
        <v>0.65350810000000004</v>
      </c>
      <c r="D8761">
        <f t="shared" si="408"/>
        <v>0</v>
      </c>
      <c r="E8761">
        <f t="shared" si="409"/>
        <v>0</v>
      </c>
      <c r="F8761">
        <f t="shared" si="410"/>
        <v>0.65350810000000004</v>
      </c>
    </row>
    <row r="8762" spans="1:6" x14ac:dyDescent="0.25">
      <c r="A8762">
        <v>8753</v>
      </c>
      <c r="B8762">
        <f>'Założenia i wyniki'!$E$6*Znorm.Profile!B8762*((100-(24*'Założenia i wyniki'!$E$9))/100)</f>
        <v>0</v>
      </c>
      <c r="C8762">
        <f>'Założenia i wyniki'!$E$8*Znorm.Profile!C8762*(1+'Założenia i wyniki'!$E$10/100)^24</f>
        <v>0.72963624999999999</v>
      </c>
      <c r="D8762">
        <f t="shared" si="408"/>
        <v>0</v>
      </c>
      <c r="E8762">
        <f t="shared" si="409"/>
        <v>0</v>
      </c>
      <c r="F8762">
        <f t="shared" si="410"/>
        <v>0.72963624999999999</v>
      </c>
    </row>
    <row r="8763" spans="1:6" x14ac:dyDescent="0.25">
      <c r="A8763">
        <v>8754</v>
      </c>
      <c r="B8763">
        <f>'Założenia i wyniki'!$E$6*Znorm.Profile!B8763*((100-(24*'Założenia i wyniki'!$E$9))/100)</f>
        <v>0</v>
      </c>
      <c r="C8763">
        <f>'Założenia i wyniki'!$E$8*Znorm.Profile!C8763*(1+'Założenia i wyniki'!$E$10/100)^24</f>
        <v>0.75797995000000007</v>
      </c>
      <c r="D8763">
        <f t="shared" si="408"/>
        <v>0</v>
      </c>
      <c r="E8763">
        <f t="shared" si="409"/>
        <v>0</v>
      </c>
      <c r="F8763">
        <f t="shared" si="410"/>
        <v>0.75797995000000007</v>
      </c>
    </row>
    <row r="8764" spans="1:6" x14ac:dyDescent="0.25">
      <c r="A8764">
        <v>8755</v>
      </c>
      <c r="B8764">
        <f>'Założenia i wyniki'!$E$6*Znorm.Profile!B8764*((100-(24*'Założenia i wyniki'!$E$9))/100)</f>
        <v>0</v>
      </c>
      <c r="C8764">
        <f>'Założenia i wyniki'!$E$8*Znorm.Profile!C8764*(1+'Założenia i wyniki'!$E$10/100)^24</f>
        <v>0.74624654999999995</v>
      </c>
      <c r="D8764">
        <f t="shared" si="408"/>
        <v>0</v>
      </c>
      <c r="E8764">
        <f t="shared" si="409"/>
        <v>0</v>
      </c>
      <c r="F8764">
        <f t="shared" si="410"/>
        <v>0.74624654999999995</v>
      </c>
    </row>
    <row r="8765" spans="1:6" x14ac:dyDescent="0.25">
      <c r="A8765">
        <v>8756</v>
      </c>
      <c r="B8765">
        <f>'Założenia i wyniki'!$E$6*Znorm.Profile!B8765*((100-(24*'Założenia i wyniki'!$E$9))/100)</f>
        <v>0</v>
      </c>
      <c r="C8765">
        <f>'Założenia i wyniki'!$E$8*Znorm.Profile!C8765*(1+'Założenia i wyniki'!$E$10/100)^24</f>
        <v>0.70573090000000005</v>
      </c>
      <c r="D8765">
        <f t="shared" si="408"/>
        <v>0</v>
      </c>
      <c r="E8765">
        <f t="shared" si="409"/>
        <v>0</v>
      </c>
      <c r="F8765">
        <f t="shared" si="410"/>
        <v>0.70573090000000005</v>
      </c>
    </row>
    <row r="8766" spans="1:6" x14ac:dyDescent="0.25">
      <c r="A8766">
        <v>8757</v>
      </c>
      <c r="B8766">
        <f>'Założenia i wyniki'!$E$6*Znorm.Profile!B8766*((100-(24*'Założenia i wyniki'!$E$9))/100)</f>
        <v>0</v>
      </c>
      <c r="C8766">
        <f>'Założenia i wyniki'!$E$8*Znorm.Profile!C8766*(1+'Założenia i wyniki'!$E$10/100)^24</f>
        <v>0.61908489999999994</v>
      </c>
      <c r="D8766">
        <f t="shared" si="408"/>
        <v>0</v>
      </c>
      <c r="E8766">
        <f t="shared" si="409"/>
        <v>0</v>
      </c>
      <c r="F8766">
        <f t="shared" si="410"/>
        <v>0.61908489999999994</v>
      </c>
    </row>
    <row r="8767" spans="1:6" x14ac:dyDescent="0.25">
      <c r="A8767">
        <v>8758</v>
      </c>
      <c r="B8767">
        <f>'Założenia i wyniki'!$E$6*Znorm.Profile!B8767*((100-(24*'Założenia i wyniki'!$E$9))/100)</f>
        <v>0</v>
      </c>
      <c r="C8767">
        <f>'Założenia i wyniki'!$E$8*Znorm.Profile!C8767*(1+'Założenia i wyniki'!$E$10/100)^24</f>
        <v>0.55657875000000001</v>
      </c>
      <c r="D8767">
        <f t="shared" si="408"/>
        <v>0</v>
      </c>
      <c r="E8767">
        <f t="shared" si="409"/>
        <v>0</v>
      </c>
      <c r="F8767">
        <f t="shared" si="410"/>
        <v>0.55657875000000001</v>
      </c>
    </row>
    <row r="8768" spans="1:6" x14ac:dyDescent="0.25">
      <c r="A8768">
        <v>8759</v>
      </c>
      <c r="B8768">
        <f>'Założenia i wyniki'!$E$6*Znorm.Profile!B8768*((100-(24*'Założenia i wyniki'!$E$9))/100)</f>
        <v>0</v>
      </c>
      <c r="C8768">
        <f>'Założenia i wyniki'!$E$8*Znorm.Profile!C8768*(1+'Założenia i wyniki'!$E$10/100)^24</f>
        <v>0.51074834999999996</v>
      </c>
      <c r="D8768">
        <f t="shared" si="408"/>
        <v>0</v>
      </c>
      <c r="E8768">
        <f t="shared" si="409"/>
        <v>0</v>
      </c>
      <c r="F8768">
        <f t="shared" si="410"/>
        <v>0.51074834999999996</v>
      </c>
    </row>
    <row r="8769" spans="1:6" x14ac:dyDescent="0.25">
      <c r="A8769">
        <v>8760</v>
      </c>
      <c r="B8769">
        <f>'Założenia i wyniki'!$E$6*Znorm.Profile!B8769*((100-(24*'Założenia i wyniki'!$E$9))/100)</f>
        <v>0</v>
      </c>
      <c r="C8769">
        <f>'Założenia i wyniki'!$E$8*Znorm.Profile!C8769*(1+'Założenia i wyniki'!$E$10/100)^24</f>
        <v>0.47001885000000004</v>
      </c>
      <c r="D8769">
        <f t="shared" si="408"/>
        <v>0</v>
      </c>
      <c r="E8769">
        <f t="shared" si="409"/>
        <v>0</v>
      </c>
      <c r="F8769">
        <f t="shared" si="410"/>
        <v>0.47001885000000004</v>
      </c>
    </row>
    <row r="8771" spans="1:6" x14ac:dyDescent="0.25">
      <c r="A8771" t="s">
        <v>50</v>
      </c>
      <c r="B8771">
        <f>SUM(B10:B8769)</f>
        <v>2654.9938294294357</v>
      </c>
      <c r="C8771">
        <f>SUM(C10:C8769)</f>
        <v>3499.9999999999995</v>
      </c>
      <c r="D8771">
        <f>SUM(D10:D8769)</f>
        <v>1150.7879395020807</v>
      </c>
      <c r="E8771">
        <f>SUM(E10:E8769)</f>
        <v>1504.2058899273575</v>
      </c>
      <c r="F8771">
        <f>SUM(F10:F8769)</f>
        <v>2349.2120604979164</v>
      </c>
    </row>
  </sheetData>
  <sheetProtection password="CB8A" sheet="1" objects="1" scenarios="1" pivotTables="0"/>
  <customSheetViews>
    <customSheetView guid="{A82433FA-9CCD-40C3-BE49-51C457E7AFF1}" topLeftCell="A8730">
      <selection activeCell="H8763" sqref="H8763"/>
      <pageMargins left="0" right="0" top="0" bottom="0" header="0" footer="0"/>
    </customSheetView>
    <customSheetView guid="{6256A2A8-6BA2-48DB-A44D-4FB14B6A9D71}">
      <selection activeCell="G40" sqref="G40"/>
      <pageMargins left="0.7" right="0.7" top="0.75" bottom="0.75" header="0.3" footer="0.3"/>
    </customSheetView>
  </customSheetViews>
  <mergeCells count="10">
    <mergeCell ref="I16:K16"/>
    <mergeCell ref="I11:K11"/>
    <mergeCell ref="I10:K10"/>
    <mergeCell ref="I8:K8"/>
    <mergeCell ref="I17:K17"/>
    <mergeCell ref="I14:K14"/>
    <mergeCell ref="I15:O15"/>
    <mergeCell ref="I13:K13"/>
    <mergeCell ref="I9:K9"/>
    <mergeCell ref="I12:K12"/>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H189"/>
  <sheetViews>
    <sheetView workbookViewId="0">
      <selection activeCell="H17" sqref="H17"/>
    </sheetView>
  </sheetViews>
  <sheetFormatPr defaultRowHeight="15" x14ac:dyDescent="0.25"/>
  <cols>
    <col min="3" max="3" width="59.7109375" customWidth="1"/>
    <col min="4" max="4" width="12.85546875" customWidth="1"/>
    <col min="5" max="5" width="13" customWidth="1"/>
    <col min="10" max="10" width="14.28515625" customWidth="1"/>
    <col min="12" max="12" width="12.140625" customWidth="1"/>
    <col min="13" max="13" width="17.85546875" customWidth="1"/>
    <col min="18" max="18" width="77.7109375" customWidth="1"/>
  </cols>
  <sheetData>
    <row r="1" spans="3:34" x14ac:dyDescent="0.25">
      <c r="H1" s="381" t="s">
        <v>64</v>
      </c>
      <c r="I1" s="381"/>
      <c r="J1" s="381"/>
      <c r="K1" s="381"/>
    </row>
    <row r="3" spans="3:34" x14ac:dyDescent="0.25">
      <c r="D3" s="24"/>
      <c r="H3" t="s">
        <v>192</v>
      </c>
      <c r="K3" s="25">
        <v>12</v>
      </c>
      <c r="L3" t="s">
        <v>193</v>
      </c>
      <c r="M3" t="s">
        <v>173</v>
      </c>
      <c r="N3">
        <f>D6*K3</f>
        <v>12</v>
      </c>
    </row>
    <row r="4" spans="3:34" ht="15.75" thickBot="1" x14ac:dyDescent="0.3">
      <c r="D4" s="26"/>
      <c r="H4" t="s">
        <v>170</v>
      </c>
      <c r="K4" s="27">
        <f>D8%</f>
        <v>2.6499999999999999E-2</v>
      </c>
      <c r="L4" t="s">
        <v>5</v>
      </c>
    </row>
    <row r="5" spans="3:34" ht="15.75" thickBot="1" x14ac:dyDescent="0.3">
      <c r="D5" s="144" t="s">
        <v>103</v>
      </c>
      <c r="E5" s="145" t="s">
        <v>101</v>
      </c>
      <c r="H5" t="s">
        <v>169</v>
      </c>
      <c r="K5" s="27">
        <f>((1+K4)^(1/K3))-1</f>
        <v>2.18195680041533E-3</v>
      </c>
      <c r="L5" t="s">
        <v>65</v>
      </c>
      <c r="M5" t="s">
        <v>174</v>
      </c>
      <c r="N5" s="27">
        <f>((1+D7%)^(1/K3))-1</f>
        <v>0</v>
      </c>
      <c r="O5" s="27"/>
      <c r="P5" s="27"/>
      <c r="Q5" s="27"/>
    </row>
    <row r="6" spans="3:34" x14ac:dyDescent="0.25">
      <c r="C6" s="146" t="s">
        <v>165</v>
      </c>
      <c r="D6" s="89">
        <f>'Założenia i wyniki'!E36</f>
        <v>1</v>
      </c>
      <c r="E6" s="147" t="s">
        <v>67</v>
      </c>
      <c r="H6" t="s">
        <v>168</v>
      </c>
      <c r="K6" s="26">
        <f>-PMT(K5,D6*K3,D16)</f>
        <v>0</v>
      </c>
      <c r="L6" t="s">
        <v>68</v>
      </c>
      <c r="M6" t="s">
        <v>175</v>
      </c>
      <c r="N6" s="27">
        <f>((1+D11%)^(1/K3))-1</f>
        <v>1.8445964333355658E-3</v>
      </c>
      <c r="O6" s="27"/>
      <c r="P6" s="27"/>
      <c r="Q6" s="27"/>
      <c r="S6" s="26"/>
      <c r="T6" s="26"/>
      <c r="U6" s="26"/>
      <c r="V6" s="26"/>
      <c r="W6" s="26"/>
      <c r="X6" s="26"/>
      <c r="Y6" s="26"/>
      <c r="Z6" s="26"/>
      <c r="AA6" s="26"/>
      <c r="AB6" s="26"/>
      <c r="AC6" s="26"/>
      <c r="AD6" s="26"/>
      <c r="AE6" s="26"/>
      <c r="AF6" s="26"/>
      <c r="AG6" s="26"/>
    </row>
    <row r="7" spans="3:34" x14ac:dyDescent="0.25">
      <c r="C7" s="148" t="s">
        <v>69</v>
      </c>
      <c r="D7" s="69">
        <f>'Założenia i wyniki'!E32</f>
        <v>0</v>
      </c>
      <c r="E7" s="149" t="s">
        <v>5</v>
      </c>
      <c r="H7" t="s">
        <v>176</v>
      </c>
      <c r="K7" s="26">
        <f>SUM(K10:K189)</f>
        <v>0</v>
      </c>
      <c r="M7" t="s">
        <v>177</v>
      </c>
      <c r="N7" s="1">
        <f>K6*12</f>
        <v>0</v>
      </c>
      <c r="S7" s="26"/>
      <c r="T7" s="26"/>
      <c r="U7" s="26"/>
      <c r="V7" s="26"/>
      <c r="W7" s="26"/>
      <c r="X7" s="26"/>
      <c r="Y7" s="26"/>
      <c r="Z7" s="26"/>
      <c r="AA7" s="26"/>
      <c r="AB7" s="26"/>
      <c r="AC7" s="26"/>
      <c r="AD7" s="26"/>
      <c r="AE7" s="26"/>
      <c r="AF7" s="26"/>
      <c r="AG7" s="26"/>
      <c r="AH7" s="28"/>
    </row>
    <row r="8" spans="3:34" x14ac:dyDescent="0.25">
      <c r="C8" s="148" t="s">
        <v>190</v>
      </c>
      <c r="D8" s="142">
        <f>D7+D12</f>
        <v>2.65</v>
      </c>
      <c r="E8" s="149" t="s">
        <v>5</v>
      </c>
      <c r="O8" s="30"/>
      <c r="P8" s="30"/>
      <c r="R8" s="29"/>
      <c r="S8" s="31"/>
      <c r="T8" s="31"/>
      <c r="U8" s="31"/>
      <c r="V8" s="31"/>
      <c r="W8" s="31"/>
      <c r="X8" s="31"/>
      <c r="Y8" s="31"/>
      <c r="Z8" s="31"/>
      <c r="AA8" s="31"/>
      <c r="AB8" s="31"/>
      <c r="AC8" s="31"/>
      <c r="AD8" s="31"/>
      <c r="AE8" s="31"/>
      <c r="AF8" s="31"/>
      <c r="AG8" s="31"/>
      <c r="AH8" s="28"/>
    </row>
    <row r="9" spans="3:34" x14ac:dyDescent="0.25">
      <c r="C9" s="148" t="s">
        <v>70</v>
      </c>
      <c r="D9" s="69">
        <f>'Założenia i wyniki'!E31</f>
        <v>100</v>
      </c>
      <c r="E9" s="149" t="s">
        <v>21</v>
      </c>
      <c r="H9" t="s">
        <v>71</v>
      </c>
      <c r="I9" t="s">
        <v>72</v>
      </c>
      <c r="J9" t="s">
        <v>73</v>
      </c>
      <c r="K9" t="s">
        <v>74</v>
      </c>
      <c r="L9" t="s">
        <v>66</v>
      </c>
      <c r="M9" t="s">
        <v>99</v>
      </c>
      <c r="S9" s="28"/>
    </row>
    <row r="10" spans="3:34" x14ac:dyDescent="0.25">
      <c r="C10" s="148" t="s">
        <v>70</v>
      </c>
      <c r="D10" s="143">
        <f>D9%*'Założenia i wyniki'!E6*'Założenia i wyniki'!E12</f>
        <v>17820</v>
      </c>
      <c r="E10" s="149" t="s">
        <v>68</v>
      </c>
      <c r="H10" s="2">
        <f>IF(ROWS(H$10:H10)&gt;N$3,"",ROWS(H$10:H10))</f>
        <v>1</v>
      </c>
      <c r="I10" s="28">
        <f>IF(H10="","",$K$6)</f>
        <v>0</v>
      </c>
      <c r="J10" s="28">
        <f t="shared" ref="J10:J41" si="0">IF(H10="","",-PPMT($K$5,H10,$D$6*$K$3,$D$16))</f>
        <v>0</v>
      </c>
      <c r="K10" s="28">
        <f t="shared" ref="K10:K41" si="1">IF(H10="","",-IPMT($K$5,H10,$D$6*$K$3,$D$16))</f>
        <v>0</v>
      </c>
      <c r="L10" s="28">
        <f t="shared" ref="L10:L41" si="2">IF(H10="","",-IPMT($N$5,H10,$D$6*$K$3,$D$16))</f>
        <v>0</v>
      </c>
      <c r="M10" s="28">
        <f t="shared" ref="M10:M41" si="3">IF(H10="","",-IPMT($N$6,H10,$D$6*$K$3,$D$16))</f>
        <v>0</v>
      </c>
      <c r="S10" s="28"/>
    </row>
    <row r="11" spans="3:34" x14ac:dyDescent="0.25">
      <c r="C11" s="148" t="s">
        <v>124</v>
      </c>
      <c r="D11" s="142">
        <f>'Założenia i wyniki'!E29</f>
        <v>2.2361111111111112</v>
      </c>
      <c r="E11" s="149" t="s">
        <v>5</v>
      </c>
      <c r="H11" s="2">
        <f>IF(ROWS(H$10:H11)&gt;N$3,"",ROWS(H$10:H11))</f>
        <v>2</v>
      </c>
      <c r="I11" s="28">
        <f t="shared" ref="I11:I74" si="4">IF(H11="","",$K$6)</f>
        <v>0</v>
      </c>
      <c r="J11" s="28">
        <f t="shared" si="0"/>
        <v>0</v>
      </c>
      <c r="K11" s="28">
        <f t="shared" si="1"/>
        <v>0</v>
      </c>
      <c r="L11" s="28">
        <f t="shared" si="2"/>
        <v>0</v>
      </c>
      <c r="M11" s="28">
        <f t="shared" si="3"/>
        <v>0</v>
      </c>
      <c r="S11" s="28"/>
    </row>
    <row r="12" spans="3:34" x14ac:dyDescent="0.25">
      <c r="C12" s="148" t="s">
        <v>125</v>
      </c>
      <c r="D12" s="142">
        <f>'Założenia i wyniki'!E30</f>
        <v>2.65</v>
      </c>
      <c r="E12" s="149" t="s">
        <v>5</v>
      </c>
      <c r="H12" s="2">
        <f>IF(ROWS(H$10:H12)&gt;N$3,"",ROWS(H$10:H12))</f>
        <v>3</v>
      </c>
      <c r="I12" s="28">
        <f t="shared" si="4"/>
        <v>0</v>
      </c>
      <c r="J12" s="28">
        <f t="shared" si="0"/>
        <v>0</v>
      </c>
      <c r="K12" s="28">
        <f t="shared" si="1"/>
        <v>0</v>
      </c>
      <c r="L12" s="28">
        <f t="shared" si="2"/>
        <v>0</v>
      </c>
      <c r="M12" s="28">
        <f t="shared" si="3"/>
        <v>0</v>
      </c>
      <c r="S12" s="28"/>
    </row>
    <row r="13" spans="3:34" x14ac:dyDescent="0.25">
      <c r="C13" s="148" t="s">
        <v>139</v>
      </c>
      <c r="D13" s="69">
        <f>'Założenia i wyniki'!E33</f>
        <v>0</v>
      </c>
      <c r="E13" s="149" t="s">
        <v>5</v>
      </c>
      <c r="H13" s="2">
        <f>IF(ROWS(H$10:H13)&gt;N$3,"",ROWS(H$10:H13))</f>
        <v>4</v>
      </c>
      <c r="I13" s="28">
        <f t="shared" si="4"/>
        <v>0</v>
      </c>
      <c r="J13" s="28">
        <f t="shared" si="0"/>
        <v>0</v>
      </c>
      <c r="K13" s="28">
        <f t="shared" si="1"/>
        <v>0</v>
      </c>
      <c r="L13" s="28">
        <f t="shared" si="2"/>
        <v>0</v>
      </c>
      <c r="M13" s="28">
        <f t="shared" si="3"/>
        <v>0</v>
      </c>
      <c r="S13" s="28"/>
    </row>
    <row r="14" spans="3:34" x14ac:dyDescent="0.25">
      <c r="C14" s="148" t="s">
        <v>191</v>
      </c>
      <c r="D14" s="142">
        <f>D11+D13</f>
        <v>2.2361111111111112</v>
      </c>
      <c r="E14" s="149" t="s">
        <v>5</v>
      </c>
      <c r="H14" s="2">
        <f>IF(ROWS(H$10:H14)&gt;N$3,"",ROWS(H$10:H14))</f>
        <v>5</v>
      </c>
      <c r="I14" s="28">
        <f t="shared" si="4"/>
        <v>0</v>
      </c>
      <c r="J14" s="28">
        <f t="shared" si="0"/>
        <v>0</v>
      </c>
      <c r="K14" s="28">
        <f t="shared" si="1"/>
        <v>0</v>
      </c>
      <c r="L14" s="28">
        <f t="shared" si="2"/>
        <v>0</v>
      </c>
      <c r="M14" s="28">
        <f t="shared" si="3"/>
        <v>0</v>
      </c>
      <c r="S14" s="28"/>
    </row>
    <row r="15" spans="3:34" x14ac:dyDescent="0.25">
      <c r="C15" s="148" t="s">
        <v>166</v>
      </c>
      <c r="D15" s="69">
        <f>100-D9</f>
        <v>0</v>
      </c>
      <c r="E15" s="149" t="s">
        <v>21</v>
      </c>
      <c r="H15" s="2">
        <f>IF(ROWS(H$10:H15)&gt;N$3,"",ROWS(H$10:H15))</f>
        <v>6</v>
      </c>
      <c r="I15" s="28">
        <f t="shared" si="4"/>
        <v>0</v>
      </c>
      <c r="J15" s="28">
        <f t="shared" si="0"/>
        <v>0</v>
      </c>
      <c r="K15" s="28">
        <f t="shared" si="1"/>
        <v>0</v>
      </c>
      <c r="L15" s="28">
        <f t="shared" si="2"/>
        <v>0</v>
      </c>
      <c r="M15" s="28">
        <f t="shared" si="3"/>
        <v>0</v>
      </c>
      <c r="S15" s="28"/>
    </row>
    <row r="16" spans="3:34" x14ac:dyDescent="0.25">
      <c r="C16" s="148" t="s">
        <v>166</v>
      </c>
      <c r="D16" s="143">
        <f>D15%*'Założenia i wyniki'!E6*'Założenia i wyniki'!E12</f>
        <v>0</v>
      </c>
      <c r="E16" s="149" t="s">
        <v>68</v>
      </c>
      <c r="H16" s="2">
        <f>IF(ROWS(H$10:H16)&gt;N$3,"",ROWS(H$10:H16))</f>
        <v>7</v>
      </c>
      <c r="I16" s="28">
        <f t="shared" si="4"/>
        <v>0</v>
      </c>
      <c r="J16" s="28">
        <f t="shared" si="0"/>
        <v>0</v>
      </c>
      <c r="K16" s="28">
        <f t="shared" si="1"/>
        <v>0</v>
      </c>
      <c r="L16" s="28">
        <f t="shared" si="2"/>
        <v>0</v>
      </c>
      <c r="M16" s="28">
        <f t="shared" si="3"/>
        <v>0</v>
      </c>
      <c r="S16" s="28"/>
    </row>
    <row r="17" spans="3:19" x14ac:dyDescent="0.25">
      <c r="C17" s="148"/>
      <c r="D17" s="143"/>
      <c r="E17" s="149"/>
      <c r="H17" s="2">
        <f>IF(ROWS(H$10:H17)&gt;N$3,"",ROWS(H$10:H17))</f>
        <v>8</v>
      </c>
      <c r="I17" s="28">
        <f t="shared" si="4"/>
        <v>0</v>
      </c>
      <c r="J17" s="28">
        <f t="shared" si="0"/>
        <v>0</v>
      </c>
      <c r="K17" s="28">
        <f t="shared" si="1"/>
        <v>0</v>
      </c>
      <c r="L17" s="28">
        <f t="shared" si="2"/>
        <v>0</v>
      </c>
      <c r="M17" s="28">
        <f t="shared" si="3"/>
        <v>0</v>
      </c>
      <c r="S17" s="28"/>
    </row>
    <row r="18" spans="3:19" x14ac:dyDescent="0.25">
      <c r="C18" s="150" t="s">
        <v>167</v>
      </c>
      <c r="D18" s="141"/>
      <c r="E18" s="149"/>
      <c r="H18" s="2">
        <f>IF(ROWS(H$10:H18)&gt;N$3,"",ROWS(H$10:H18))</f>
        <v>9</v>
      </c>
      <c r="I18" s="28">
        <f t="shared" si="4"/>
        <v>0</v>
      </c>
      <c r="J18" s="28">
        <f t="shared" si="0"/>
        <v>0</v>
      </c>
      <c r="K18" s="28">
        <f t="shared" si="1"/>
        <v>0</v>
      </c>
      <c r="L18" s="28">
        <f t="shared" si="2"/>
        <v>0</v>
      </c>
      <c r="M18" s="28">
        <f t="shared" si="3"/>
        <v>0</v>
      </c>
      <c r="S18" s="28"/>
    </row>
    <row r="19" spans="3:19" x14ac:dyDescent="0.25">
      <c r="C19" s="148"/>
      <c r="D19" s="143"/>
      <c r="E19" s="149"/>
      <c r="H19" s="2">
        <f>IF(ROWS(H$10:H19)&gt;N$3,"",ROWS(H$10:H19))</f>
        <v>10</v>
      </c>
      <c r="I19" s="28">
        <f t="shared" si="4"/>
        <v>0</v>
      </c>
      <c r="J19" s="28">
        <f t="shared" si="0"/>
        <v>0</v>
      </c>
      <c r="K19" s="28">
        <f t="shared" si="1"/>
        <v>0</v>
      </c>
      <c r="L19" s="28">
        <f t="shared" si="2"/>
        <v>0</v>
      </c>
      <c r="M19" s="28">
        <f t="shared" si="3"/>
        <v>0</v>
      </c>
      <c r="S19" s="28"/>
    </row>
    <row r="20" spans="3:19" x14ac:dyDescent="0.25">
      <c r="C20" s="148" t="s">
        <v>171</v>
      </c>
      <c r="D20" s="143">
        <f>K7</f>
        <v>0</v>
      </c>
      <c r="E20" s="149" t="s">
        <v>68</v>
      </c>
      <c r="H20" s="2">
        <f>IF(ROWS(H$10:H20)&gt;N$3,"",ROWS(H$10:H20))</f>
        <v>11</v>
      </c>
      <c r="I20" s="28">
        <f t="shared" si="4"/>
        <v>0</v>
      </c>
      <c r="J20" s="28">
        <f t="shared" si="0"/>
        <v>0</v>
      </c>
      <c r="K20" s="28">
        <f t="shared" si="1"/>
        <v>0</v>
      </c>
      <c r="L20" s="28">
        <f t="shared" si="2"/>
        <v>0</v>
      </c>
      <c r="M20" s="28">
        <f t="shared" si="3"/>
        <v>0</v>
      </c>
      <c r="S20" s="28"/>
    </row>
    <row r="21" spans="3:19" x14ac:dyDescent="0.25">
      <c r="C21" s="94"/>
      <c r="D21" s="69"/>
      <c r="E21" s="151"/>
      <c r="H21" s="2">
        <f>IF(ROWS(H$10:H21)&gt;N$3,"",ROWS(H$10:H21))</f>
        <v>12</v>
      </c>
      <c r="I21" s="28">
        <f t="shared" si="4"/>
        <v>0</v>
      </c>
      <c r="J21" s="28">
        <f t="shared" si="0"/>
        <v>0</v>
      </c>
      <c r="K21" s="28">
        <f t="shared" si="1"/>
        <v>0</v>
      </c>
      <c r="L21" s="28">
        <f t="shared" si="2"/>
        <v>0</v>
      </c>
      <c r="M21" s="28">
        <f t="shared" si="3"/>
        <v>0</v>
      </c>
      <c r="S21" s="28"/>
    </row>
    <row r="22" spans="3:19" x14ac:dyDescent="0.25">
      <c r="C22" s="148"/>
      <c r="D22" s="141"/>
      <c r="E22" s="149"/>
      <c r="H22" s="2" t="str">
        <f>IF(ROWS(H$10:H22)&gt;N$3,"",ROWS(H$10:H22))</f>
        <v/>
      </c>
      <c r="I22" s="28" t="str">
        <f t="shared" si="4"/>
        <v/>
      </c>
      <c r="J22" s="28" t="str">
        <f t="shared" si="0"/>
        <v/>
      </c>
      <c r="K22" s="28" t="str">
        <f t="shared" si="1"/>
        <v/>
      </c>
      <c r="L22" s="28" t="str">
        <f t="shared" si="2"/>
        <v/>
      </c>
      <c r="M22" s="28" t="str">
        <f t="shared" si="3"/>
        <v/>
      </c>
      <c r="S22" s="28"/>
    </row>
    <row r="23" spans="3:19" x14ac:dyDescent="0.25">
      <c r="C23" s="155" t="s">
        <v>172</v>
      </c>
      <c r="D23" s="156">
        <f>D16+D10+D20</f>
        <v>17820</v>
      </c>
      <c r="E23" s="157" t="s">
        <v>68</v>
      </c>
      <c r="H23" s="2" t="str">
        <f>IF(ROWS(H$10:H23)&gt;N$3,"",ROWS(H$10:H23))</f>
        <v/>
      </c>
      <c r="I23" s="28" t="str">
        <f t="shared" si="4"/>
        <v/>
      </c>
      <c r="J23" s="28" t="str">
        <f t="shared" si="0"/>
        <v/>
      </c>
      <c r="K23" s="28" t="str">
        <f t="shared" si="1"/>
        <v/>
      </c>
      <c r="L23" s="28" t="str">
        <f t="shared" si="2"/>
        <v/>
      </c>
      <c r="M23" s="28" t="str">
        <f t="shared" si="3"/>
        <v/>
      </c>
      <c r="S23" s="28"/>
    </row>
    <row r="24" spans="3:19" x14ac:dyDescent="0.25">
      <c r="C24" s="155"/>
      <c r="D24" s="156"/>
      <c r="E24" s="157"/>
      <c r="H24" s="2" t="str">
        <f>IF(ROWS(H$10:H24)&gt;N$3,"",ROWS(H$10:H24))</f>
        <v/>
      </c>
      <c r="I24" s="28" t="str">
        <f t="shared" si="4"/>
        <v/>
      </c>
      <c r="J24" s="28" t="str">
        <f t="shared" si="0"/>
        <v/>
      </c>
      <c r="K24" s="28" t="str">
        <f t="shared" si="1"/>
        <v/>
      </c>
      <c r="L24" s="28" t="str">
        <f t="shared" si="2"/>
        <v/>
      </c>
      <c r="M24" s="28" t="str">
        <f t="shared" si="3"/>
        <v/>
      </c>
    </row>
    <row r="25" spans="3:19" x14ac:dyDescent="0.25">
      <c r="C25" s="148"/>
      <c r="D25" s="141"/>
      <c r="E25" s="149"/>
      <c r="H25" s="2" t="str">
        <f>IF(ROWS(H$10:H25)&gt;N$3,"",ROWS(H$10:H25))</f>
        <v/>
      </c>
      <c r="I25" s="28" t="str">
        <f t="shared" si="4"/>
        <v/>
      </c>
      <c r="J25" s="28" t="str">
        <f t="shared" si="0"/>
        <v/>
      </c>
      <c r="K25" s="28" t="str">
        <f t="shared" si="1"/>
        <v/>
      </c>
      <c r="L25" s="28" t="str">
        <f t="shared" si="2"/>
        <v/>
      </c>
      <c r="M25" s="28" t="str">
        <f t="shared" si="3"/>
        <v/>
      </c>
    </row>
    <row r="26" spans="3:19" x14ac:dyDescent="0.25">
      <c r="C26" s="148" t="s">
        <v>76</v>
      </c>
      <c r="D26" s="143">
        <f>K6</f>
        <v>0</v>
      </c>
      <c r="E26" s="149" t="s">
        <v>77</v>
      </c>
      <c r="H26" s="2" t="str">
        <f>IF(ROWS(H$10:H26)&gt;N$3,"",ROWS(H$10:H26))</f>
        <v/>
      </c>
      <c r="I26" s="28" t="str">
        <f t="shared" si="4"/>
        <v/>
      </c>
      <c r="J26" s="28" t="str">
        <f t="shared" si="0"/>
        <v/>
      </c>
      <c r="K26" s="28" t="str">
        <f t="shared" si="1"/>
        <v/>
      </c>
      <c r="L26" s="28" t="str">
        <f t="shared" si="2"/>
        <v/>
      </c>
      <c r="M26" s="28" t="str">
        <f t="shared" si="3"/>
        <v/>
      </c>
    </row>
    <row r="27" spans="3:19" x14ac:dyDescent="0.25">
      <c r="C27" s="148" t="s">
        <v>78</v>
      </c>
      <c r="D27" s="143">
        <f>K6*K3</f>
        <v>0</v>
      </c>
      <c r="E27" s="149" t="s">
        <v>75</v>
      </c>
      <c r="H27" s="2" t="str">
        <f>IF(ROWS(H$10:H27)&gt;N$3,"",ROWS(H$10:H27))</f>
        <v/>
      </c>
      <c r="I27" s="28" t="str">
        <f t="shared" si="4"/>
        <v/>
      </c>
      <c r="J27" s="28" t="str">
        <f t="shared" si="0"/>
        <v/>
      </c>
      <c r="K27" s="28" t="str">
        <f t="shared" si="1"/>
        <v/>
      </c>
      <c r="L27" s="28" t="str">
        <f t="shared" si="2"/>
        <v/>
      </c>
      <c r="M27" s="28" t="str">
        <f t="shared" si="3"/>
        <v/>
      </c>
    </row>
    <row r="28" spans="3:19" x14ac:dyDescent="0.25">
      <c r="C28" s="148"/>
      <c r="D28" s="143"/>
      <c r="E28" s="149"/>
      <c r="H28" s="2" t="str">
        <f>IF(ROWS(H$10:H28)&gt;N$3,"",ROWS(H$10:H28))</f>
        <v/>
      </c>
      <c r="I28" s="28" t="str">
        <f t="shared" si="4"/>
        <v/>
      </c>
      <c r="J28" s="28" t="str">
        <f t="shared" si="0"/>
        <v/>
      </c>
      <c r="K28" s="28" t="str">
        <f t="shared" si="1"/>
        <v/>
      </c>
      <c r="L28" s="28" t="str">
        <f t="shared" si="2"/>
        <v/>
      </c>
      <c r="M28" s="28" t="str">
        <f t="shared" si="3"/>
        <v/>
      </c>
    </row>
    <row r="29" spans="3:19" x14ac:dyDescent="0.25">
      <c r="C29" s="148"/>
      <c r="D29" s="143"/>
      <c r="E29" s="149"/>
      <c r="H29" s="2" t="str">
        <f>IF(ROWS(H$10:H29)&gt;N$3,"",ROWS(H$10:H29))</f>
        <v/>
      </c>
      <c r="I29" s="28" t="str">
        <f t="shared" si="4"/>
        <v/>
      </c>
      <c r="J29" s="28" t="str">
        <f t="shared" si="0"/>
        <v/>
      </c>
      <c r="K29" s="28" t="str">
        <f t="shared" si="1"/>
        <v/>
      </c>
      <c r="L29" s="28" t="str">
        <f t="shared" si="2"/>
        <v/>
      </c>
      <c r="M29" s="28" t="str">
        <f t="shared" si="3"/>
        <v/>
      </c>
    </row>
    <row r="30" spans="3:19" x14ac:dyDescent="0.25">
      <c r="C30" s="148"/>
      <c r="D30" s="141"/>
      <c r="E30" s="149"/>
      <c r="H30" s="2" t="str">
        <f>IF(ROWS(H$10:H30)&gt;N$3,"",ROWS(H$10:H30))</f>
        <v/>
      </c>
      <c r="I30" s="28" t="str">
        <f t="shared" si="4"/>
        <v/>
      </c>
      <c r="J30" s="28" t="str">
        <f t="shared" si="0"/>
        <v/>
      </c>
      <c r="K30" s="28" t="str">
        <f t="shared" si="1"/>
        <v/>
      </c>
      <c r="L30" s="28" t="str">
        <f t="shared" si="2"/>
        <v/>
      </c>
      <c r="M30" s="28" t="str">
        <f t="shared" si="3"/>
        <v/>
      </c>
    </row>
    <row r="31" spans="3:19" x14ac:dyDescent="0.25">
      <c r="C31" s="148" t="s">
        <v>199</v>
      </c>
      <c r="D31" s="143">
        <f>D26+D28</f>
        <v>0</v>
      </c>
      <c r="E31" s="149" t="s">
        <v>77</v>
      </c>
      <c r="H31" s="2" t="str">
        <f>IF(ROWS(H$10:H31)&gt;N$3,"",ROWS(H$10:H31))</f>
        <v/>
      </c>
      <c r="I31" s="28" t="str">
        <f t="shared" si="4"/>
        <v/>
      </c>
      <c r="J31" s="28" t="str">
        <f t="shared" si="0"/>
        <v/>
      </c>
      <c r="K31" s="28" t="str">
        <f t="shared" si="1"/>
        <v/>
      </c>
      <c r="L31" s="28" t="str">
        <f t="shared" si="2"/>
        <v/>
      </c>
      <c r="M31" s="28" t="str">
        <f t="shared" si="3"/>
        <v/>
      </c>
    </row>
    <row r="32" spans="3:19" ht="15.75" thickBot="1" x14ac:dyDescent="0.3">
      <c r="C32" s="152" t="s">
        <v>200</v>
      </c>
      <c r="D32" s="153">
        <f>D27+D29</f>
        <v>0</v>
      </c>
      <c r="E32" s="154" t="s">
        <v>75</v>
      </c>
      <c r="H32" s="2" t="str">
        <f>IF(ROWS(H$10:H32)&gt;N$3,"",ROWS(H$10:H32))</f>
        <v/>
      </c>
      <c r="I32" s="28" t="str">
        <f t="shared" si="4"/>
        <v/>
      </c>
      <c r="J32" s="28" t="str">
        <f t="shared" si="0"/>
        <v/>
      </c>
      <c r="K32" s="28" t="str">
        <f t="shared" si="1"/>
        <v/>
      </c>
      <c r="L32" s="28" t="str">
        <f t="shared" si="2"/>
        <v/>
      </c>
      <c r="M32" s="28" t="str">
        <f t="shared" si="3"/>
        <v/>
      </c>
    </row>
    <row r="33" spans="8:13" x14ac:dyDescent="0.25">
      <c r="H33" s="2" t="str">
        <f>IF(ROWS(H$10:H33)&gt;N$3,"",ROWS(H$10:H33))</f>
        <v/>
      </c>
      <c r="I33" s="28" t="str">
        <f t="shared" si="4"/>
        <v/>
      </c>
      <c r="J33" s="28" t="str">
        <f t="shared" si="0"/>
        <v/>
      </c>
      <c r="K33" s="28" t="str">
        <f t="shared" si="1"/>
        <v/>
      </c>
      <c r="L33" s="28" t="str">
        <f t="shared" si="2"/>
        <v/>
      </c>
      <c r="M33" s="28" t="str">
        <f t="shared" si="3"/>
        <v/>
      </c>
    </row>
    <row r="34" spans="8:13" x14ac:dyDescent="0.25">
      <c r="H34" s="2" t="str">
        <f>IF(ROWS(H$10:H34)&gt;N$3,"",ROWS(H$10:H34))</f>
        <v/>
      </c>
      <c r="I34" s="28" t="str">
        <f t="shared" si="4"/>
        <v/>
      </c>
      <c r="J34" s="28" t="str">
        <f t="shared" si="0"/>
        <v/>
      </c>
      <c r="K34" s="28" t="str">
        <f t="shared" si="1"/>
        <v/>
      </c>
      <c r="L34" s="28" t="str">
        <f t="shared" si="2"/>
        <v/>
      </c>
      <c r="M34" s="28" t="str">
        <f t="shared" si="3"/>
        <v/>
      </c>
    </row>
    <row r="35" spans="8:13" x14ac:dyDescent="0.25">
      <c r="H35" s="2" t="str">
        <f>IF(ROWS(H$10:H35)&gt;N$3,"",ROWS(H$10:H35))</f>
        <v/>
      </c>
      <c r="I35" s="28" t="str">
        <f t="shared" si="4"/>
        <v/>
      </c>
      <c r="J35" s="28" t="str">
        <f t="shared" si="0"/>
        <v/>
      </c>
      <c r="K35" s="28" t="str">
        <f t="shared" si="1"/>
        <v/>
      </c>
      <c r="L35" s="28" t="str">
        <f t="shared" si="2"/>
        <v/>
      </c>
      <c r="M35" s="28" t="str">
        <f t="shared" si="3"/>
        <v/>
      </c>
    </row>
    <row r="36" spans="8:13" x14ac:dyDescent="0.25">
      <c r="H36" s="2" t="str">
        <f>IF(ROWS(H$10:H36)&gt;N$3,"",ROWS(H$10:H36))</f>
        <v/>
      </c>
      <c r="I36" s="28" t="str">
        <f t="shared" si="4"/>
        <v/>
      </c>
      <c r="J36" s="28" t="str">
        <f t="shared" si="0"/>
        <v/>
      </c>
      <c r="K36" s="28" t="str">
        <f t="shared" si="1"/>
        <v/>
      </c>
      <c r="L36" s="28" t="str">
        <f t="shared" si="2"/>
        <v/>
      </c>
      <c r="M36" s="28" t="str">
        <f t="shared" si="3"/>
        <v/>
      </c>
    </row>
    <row r="37" spans="8:13" x14ac:dyDescent="0.25">
      <c r="H37" s="2" t="str">
        <f>IF(ROWS(H$10:H37)&gt;N$3,"",ROWS(H$10:H37))</f>
        <v/>
      </c>
      <c r="I37" s="28" t="str">
        <f t="shared" si="4"/>
        <v/>
      </c>
      <c r="J37" s="28" t="str">
        <f t="shared" si="0"/>
        <v/>
      </c>
      <c r="K37" s="28" t="str">
        <f t="shared" si="1"/>
        <v/>
      </c>
      <c r="L37" s="28" t="str">
        <f t="shared" si="2"/>
        <v/>
      </c>
      <c r="M37" s="28" t="str">
        <f t="shared" si="3"/>
        <v/>
      </c>
    </row>
    <row r="38" spans="8:13" x14ac:dyDescent="0.25">
      <c r="H38" s="2" t="str">
        <f>IF(ROWS(H$10:H38)&gt;N$3,"",ROWS(H$10:H38))</f>
        <v/>
      </c>
      <c r="I38" s="28" t="str">
        <f t="shared" si="4"/>
        <v/>
      </c>
      <c r="J38" s="28" t="str">
        <f t="shared" si="0"/>
        <v/>
      </c>
      <c r="K38" s="28" t="str">
        <f t="shared" si="1"/>
        <v/>
      </c>
      <c r="L38" s="28" t="str">
        <f t="shared" si="2"/>
        <v/>
      </c>
      <c r="M38" s="28" t="str">
        <f t="shared" si="3"/>
        <v/>
      </c>
    </row>
    <row r="39" spans="8:13" x14ac:dyDescent="0.25">
      <c r="H39" s="2" t="str">
        <f>IF(ROWS(H$10:H39)&gt;N$3,"",ROWS(H$10:H39))</f>
        <v/>
      </c>
      <c r="I39" s="28" t="str">
        <f t="shared" si="4"/>
        <v/>
      </c>
      <c r="J39" s="28" t="str">
        <f t="shared" si="0"/>
        <v/>
      </c>
      <c r="K39" s="28" t="str">
        <f t="shared" si="1"/>
        <v/>
      </c>
      <c r="L39" s="28" t="str">
        <f t="shared" si="2"/>
        <v/>
      </c>
      <c r="M39" s="28" t="str">
        <f t="shared" si="3"/>
        <v/>
      </c>
    </row>
    <row r="40" spans="8:13" x14ac:dyDescent="0.25">
      <c r="H40" s="2" t="str">
        <f>IF(ROWS(H$10:H40)&gt;N$3,"",ROWS(H$10:H40))</f>
        <v/>
      </c>
      <c r="I40" s="28" t="str">
        <f t="shared" si="4"/>
        <v/>
      </c>
      <c r="J40" s="28" t="str">
        <f t="shared" si="0"/>
        <v/>
      </c>
      <c r="K40" s="28" t="str">
        <f t="shared" si="1"/>
        <v/>
      </c>
      <c r="L40" s="28" t="str">
        <f t="shared" si="2"/>
        <v/>
      </c>
      <c r="M40" s="28" t="str">
        <f t="shared" si="3"/>
        <v/>
      </c>
    </row>
    <row r="41" spans="8:13" x14ac:dyDescent="0.25">
      <c r="H41" s="2" t="str">
        <f>IF(ROWS(H$10:H41)&gt;N$3,"",ROWS(H$10:H41))</f>
        <v/>
      </c>
      <c r="I41" s="28" t="str">
        <f t="shared" si="4"/>
        <v/>
      </c>
      <c r="J41" s="28" t="str">
        <f t="shared" si="0"/>
        <v/>
      </c>
      <c r="K41" s="28" t="str">
        <f t="shared" si="1"/>
        <v/>
      </c>
      <c r="L41" s="28" t="str">
        <f t="shared" si="2"/>
        <v/>
      </c>
      <c r="M41" s="28" t="str">
        <f t="shared" si="3"/>
        <v/>
      </c>
    </row>
    <row r="42" spans="8:13" x14ac:dyDescent="0.25">
      <c r="H42" s="2" t="str">
        <f>IF(ROWS(H$10:H42)&gt;N$3,"",ROWS(H$10:H42))</f>
        <v/>
      </c>
      <c r="I42" s="28" t="str">
        <f t="shared" si="4"/>
        <v/>
      </c>
      <c r="J42" s="28" t="str">
        <f t="shared" ref="J42:J73" si="5">IF(H42="","",-PPMT($K$5,H42,$D$6*$K$3,$D$16))</f>
        <v/>
      </c>
      <c r="K42" s="28" t="str">
        <f t="shared" ref="K42:K73" si="6">IF(H42="","",-IPMT($K$5,H42,$D$6*$K$3,$D$16))</f>
        <v/>
      </c>
      <c r="L42" s="28" t="str">
        <f t="shared" ref="L42:L73" si="7">IF(H42="","",-IPMT($N$5,H42,$D$6*$K$3,$D$16))</f>
        <v/>
      </c>
      <c r="M42" s="28" t="str">
        <f t="shared" ref="M42:M73" si="8">IF(H42="","",-IPMT($N$6,H42,$D$6*$K$3,$D$16))</f>
        <v/>
      </c>
    </row>
    <row r="43" spans="8:13" x14ac:dyDescent="0.25">
      <c r="H43" s="2" t="str">
        <f>IF(ROWS(H$10:H43)&gt;N$3,"",ROWS(H$10:H43))</f>
        <v/>
      </c>
      <c r="I43" s="28" t="str">
        <f t="shared" si="4"/>
        <v/>
      </c>
      <c r="J43" s="28" t="str">
        <f t="shared" si="5"/>
        <v/>
      </c>
      <c r="K43" s="28" t="str">
        <f t="shared" si="6"/>
        <v/>
      </c>
      <c r="L43" s="28" t="str">
        <f t="shared" si="7"/>
        <v/>
      </c>
      <c r="M43" s="28" t="str">
        <f t="shared" si="8"/>
        <v/>
      </c>
    </row>
    <row r="44" spans="8:13" x14ac:dyDescent="0.25">
      <c r="H44" s="2" t="str">
        <f>IF(ROWS(H$10:H44)&gt;N$3,"",ROWS(H$10:H44))</f>
        <v/>
      </c>
      <c r="I44" s="28" t="str">
        <f t="shared" si="4"/>
        <v/>
      </c>
      <c r="J44" s="28" t="str">
        <f t="shared" si="5"/>
        <v/>
      </c>
      <c r="K44" s="28" t="str">
        <f t="shared" si="6"/>
        <v/>
      </c>
      <c r="L44" s="28" t="str">
        <f t="shared" si="7"/>
        <v/>
      </c>
      <c r="M44" s="28" t="str">
        <f t="shared" si="8"/>
        <v/>
      </c>
    </row>
    <row r="45" spans="8:13" x14ac:dyDescent="0.25">
      <c r="H45" s="2" t="str">
        <f>IF(ROWS(H$10:H45)&gt;N$3,"",ROWS(H$10:H45))</f>
        <v/>
      </c>
      <c r="I45" s="28" t="str">
        <f t="shared" si="4"/>
        <v/>
      </c>
      <c r="J45" s="28" t="str">
        <f t="shared" si="5"/>
        <v/>
      </c>
      <c r="K45" s="28" t="str">
        <f t="shared" si="6"/>
        <v/>
      </c>
      <c r="L45" s="28" t="str">
        <f t="shared" si="7"/>
        <v/>
      </c>
      <c r="M45" s="28" t="str">
        <f t="shared" si="8"/>
        <v/>
      </c>
    </row>
    <row r="46" spans="8:13" x14ac:dyDescent="0.25">
      <c r="H46" s="2" t="str">
        <f>IF(ROWS(H$10:H46)&gt;N$3,"",ROWS(H$10:H46))</f>
        <v/>
      </c>
      <c r="I46" s="28" t="str">
        <f t="shared" si="4"/>
        <v/>
      </c>
      <c r="J46" s="28" t="str">
        <f t="shared" si="5"/>
        <v/>
      </c>
      <c r="K46" s="28" t="str">
        <f t="shared" si="6"/>
        <v/>
      </c>
      <c r="L46" s="28" t="str">
        <f t="shared" si="7"/>
        <v/>
      </c>
      <c r="M46" s="28" t="str">
        <f t="shared" si="8"/>
        <v/>
      </c>
    </row>
    <row r="47" spans="8:13" x14ac:dyDescent="0.25">
      <c r="H47" s="2" t="str">
        <f>IF(ROWS(H$10:H47)&gt;N$3,"",ROWS(H$10:H47))</f>
        <v/>
      </c>
      <c r="I47" s="28" t="str">
        <f t="shared" si="4"/>
        <v/>
      </c>
      <c r="J47" s="28" t="str">
        <f t="shared" si="5"/>
        <v/>
      </c>
      <c r="K47" s="28" t="str">
        <f t="shared" si="6"/>
        <v/>
      </c>
      <c r="L47" s="28" t="str">
        <f t="shared" si="7"/>
        <v/>
      </c>
      <c r="M47" s="28" t="str">
        <f t="shared" si="8"/>
        <v/>
      </c>
    </row>
    <row r="48" spans="8:13" x14ac:dyDescent="0.25">
      <c r="H48" s="2" t="str">
        <f>IF(ROWS(H$10:H48)&gt;N$3,"",ROWS(H$10:H48))</f>
        <v/>
      </c>
      <c r="I48" s="28" t="str">
        <f t="shared" si="4"/>
        <v/>
      </c>
      <c r="J48" s="28" t="str">
        <f t="shared" si="5"/>
        <v/>
      </c>
      <c r="K48" s="28" t="str">
        <f t="shared" si="6"/>
        <v/>
      </c>
      <c r="L48" s="28" t="str">
        <f t="shared" si="7"/>
        <v/>
      </c>
      <c r="M48" s="28" t="str">
        <f t="shared" si="8"/>
        <v/>
      </c>
    </row>
    <row r="49" spans="8:13" x14ac:dyDescent="0.25">
      <c r="H49" s="2" t="str">
        <f>IF(ROWS(H$10:H49)&gt;N$3,"",ROWS(H$10:H49))</f>
        <v/>
      </c>
      <c r="I49" s="28" t="str">
        <f t="shared" si="4"/>
        <v/>
      </c>
      <c r="J49" s="28" t="str">
        <f t="shared" si="5"/>
        <v/>
      </c>
      <c r="K49" s="28" t="str">
        <f t="shared" si="6"/>
        <v/>
      </c>
      <c r="L49" s="28" t="str">
        <f t="shared" si="7"/>
        <v/>
      </c>
      <c r="M49" s="28" t="str">
        <f t="shared" si="8"/>
        <v/>
      </c>
    </row>
    <row r="50" spans="8:13" x14ac:dyDescent="0.25">
      <c r="H50" s="2" t="str">
        <f>IF(ROWS(H$10:H50)&gt;N$3,"",ROWS(H$10:H50))</f>
        <v/>
      </c>
      <c r="I50" s="28" t="str">
        <f t="shared" si="4"/>
        <v/>
      </c>
      <c r="J50" s="28" t="str">
        <f t="shared" si="5"/>
        <v/>
      </c>
      <c r="K50" s="28" t="str">
        <f t="shared" si="6"/>
        <v/>
      </c>
      <c r="L50" s="28" t="str">
        <f t="shared" si="7"/>
        <v/>
      </c>
      <c r="M50" s="28" t="str">
        <f t="shared" si="8"/>
        <v/>
      </c>
    </row>
    <row r="51" spans="8:13" x14ac:dyDescent="0.25">
      <c r="H51" s="2" t="str">
        <f>IF(ROWS(H$10:H51)&gt;N$3,"",ROWS(H$10:H51))</f>
        <v/>
      </c>
      <c r="I51" s="28" t="str">
        <f t="shared" si="4"/>
        <v/>
      </c>
      <c r="J51" s="28" t="str">
        <f t="shared" si="5"/>
        <v/>
      </c>
      <c r="K51" s="28" t="str">
        <f t="shared" si="6"/>
        <v/>
      </c>
      <c r="L51" s="28" t="str">
        <f t="shared" si="7"/>
        <v/>
      </c>
      <c r="M51" s="28" t="str">
        <f t="shared" si="8"/>
        <v/>
      </c>
    </row>
    <row r="52" spans="8:13" x14ac:dyDescent="0.25">
      <c r="H52" s="2" t="str">
        <f>IF(ROWS(H$10:H52)&gt;N$3,"",ROWS(H$10:H52))</f>
        <v/>
      </c>
      <c r="I52" s="28" t="str">
        <f t="shared" si="4"/>
        <v/>
      </c>
      <c r="J52" s="28" t="str">
        <f t="shared" si="5"/>
        <v/>
      </c>
      <c r="K52" s="28" t="str">
        <f t="shared" si="6"/>
        <v/>
      </c>
      <c r="L52" s="28" t="str">
        <f t="shared" si="7"/>
        <v/>
      </c>
      <c r="M52" s="28" t="str">
        <f t="shared" si="8"/>
        <v/>
      </c>
    </row>
    <row r="53" spans="8:13" x14ac:dyDescent="0.25">
      <c r="H53" s="2" t="str">
        <f>IF(ROWS(H$10:H53)&gt;N$3,"",ROWS(H$10:H53))</f>
        <v/>
      </c>
      <c r="I53" s="28" t="str">
        <f t="shared" si="4"/>
        <v/>
      </c>
      <c r="J53" s="28" t="str">
        <f t="shared" si="5"/>
        <v/>
      </c>
      <c r="K53" s="28" t="str">
        <f t="shared" si="6"/>
        <v/>
      </c>
      <c r="L53" s="28" t="str">
        <f t="shared" si="7"/>
        <v/>
      </c>
      <c r="M53" s="28" t="str">
        <f t="shared" si="8"/>
        <v/>
      </c>
    </row>
    <row r="54" spans="8:13" x14ac:dyDescent="0.25">
      <c r="H54" s="2" t="str">
        <f>IF(ROWS(H$10:H54)&gt;N$3,"",ROWS(H$10:H54))</f>
        <v/>
      </c>
      <c r="I54" s="28" t="str">
        <f t="shared" si="4"/>
        <v/>
      </c>
      <c r="J54" s="28" t="str">
        <f t="shared" si="5"/>
        <v/>
      </c>
      <c r="K54" s="28" t="str">
        <f t="shared" si="6"/>
        <v/>
      </c>
      <c r="L54" s="28" t="str">
        <f t="shared" si="7"/>
        <v/>
      </c>
      <c r="M54" s="28" t="str">
        <f t="shared" si="8"/>
        <v/>
      </c>
    </row>
    <row r="55" spans="8:13" x14ac:dyDescent="0.25">
      <c r="H55" s="2" t="str">
        <f>IF(ROWS(H$10:H55)&gt;N$3,"",ROWS(H$10:H55))</f>
        <v/>
      </c>
      <c r="I55" s="28" t="str">
        <f t="shared" si="4"/>
        <v/>
      </c>
      <c r="J55" s="28" t="str">
        <f t="shared" si="5"/>
        <v/>
      </c>
      <c r="K55" s="28" t="str">
        <f t="shared" si="6"/>
        <v/>
      </c>
      <c r="L55" s="28" t="str">
        <f t="shared" si="7"/>
        <v/>
      </c>
      <c r="M55" s="28" t="str">
        <f t="shared" si="8"/>
        <v/>
      </c>
    </row>
    <row r="56" spans="8:13" x14ac:dyDescent="0.25">
      <c r="H56" s="2" t="str">
        <f>IF(ROWS(H$10:H56)&gt;N$3,"",ROWS(H$10:H56))</f>
        <v/>
      </c>
      <c r="I56" s="28" t="str">
        <f t="shared" si="4"/>
        <v/>
      </c>
      <c r="J56" s="28" t="str">
        <f t="shared" si="5"/>
        <v/>
      </c>
      <c r="K56" s="28" t="str">
        <f t="shared" si="6"/>
        <v/>
      </c>
      <c r="L56" s="28" t="str">
        <f t="shared" si="7"/>
        <v/>
      </c>
      <c r="M56" s="28" t="str">
        <f t="shared" si="8"/>
        <v/>
      </c>
    </row>
    <row r="57" spans="8:13" x14ac:dyDescent="0.25">
      <c r="H57" s="2" t="str">
        <f>IF(ROWS(H$10:H57)&gt;N$3,"",ROWS(H$10:H57))</f>
        <v/>
      </c>
      <c r="I57" s="28" t="str">
        <f t="shared" si="4"/>
        <v/>
      </c>
      <c r="J57" s="28" t="str">
        <f t="shared" si="5"/>
        <v/>
      </c>
      <c r="K57" s="28" t="str">
        <f t="shared" si="6"/>
        <v/>
      </c>
      <c r="L57" s="28" t="str">
        <f t="shared" si="7"/>
        <v/>
      </c>
      <c r="M57" s="28" t="str">
        <f t="shared" si="8"/>
        <v/>
      </c>
    </row>
    <row r="58" spans="8:13" x14ac:dyDescent="0.25">
      <c r="H58" s="2" t="str">
        <f>IF(ROWS(H$10:H58)&gt;N$3,"",ROWS(H$10:H58))</f>
        <v/>
      </c>
      <c r="I58" s="28" t="str">
        <f t="shared" si="4"/>
        <v/>
      </c>
      <c r="J58" s="28" t="str">
        <f t="shared" si="5"/>
        <v/>
      </c>
      <c r="K58" s="28" t="str">
        <f t="shared" si="6"/>
        <v/>
      </c>
      <c r="L58" s="28" t="str">
        <f t="shared" si="7"/>
        <v/>
      </c>
      <c r="M58" s="28" t="str">
        <f t="shared" si="8"/>
        <v/>
      </c>
    </row>
    <row r="59" spans="8:13" x14ac:dyDescent="0.25">
      <c r="H59" s="2" t="str">
        <f>IF(ROWS(H$10:H59)&gt;N$3,"",ROWS(H$10:H59))</f>
        <v/>
      </c>
      <c r="I59" s="28" t="str">
        <f t="shared" si="4"/>
        <v/>
      </c>
      <c r="J59" s="28" t="str">
        <f t="shared" si="5"/>
        <v/>
      </c>
      <c r="K59" s="28" t="str">
        <f t="shared" si="6"/>
        <v/>
      </c>
      <c r="L59" s="28" t="str">
        <f t="shared" si="7"/>
        <v/>
      </c>
      <c r="M59" s="28" t="str">
        <f t="shared" si="8"/>
        <v/>
      </c>
    </row>
    <row r="60" spans="8:13" x14ac:dyDescent="0.25">
      <c r="H60" s="2" t="str">
        <f>IF(ROWS(H$10:H60)&gt;N$3,"",ROWS(H$10:H60))</f>
        <v/>
      </c>
      <c r="I60" s="28" t="str">
        <f t="shared" si="4"/>
        <v/>
      </c>
      <c r="J60" s="28" t="str">
        <f t="shared" si="5"/>
        <v/>
      </c>
      <c r="K60" s="28" t="str">
        <f t="shared" si="6"/>
        <v/>
      </c>
      <c r="L60" s="28" t="str">
        <f t="shared" si="7"/>
        <v/>
      </c>
      <c r="M60" s="28" t="str">
        <f t="shared" si="8"/>
        <v/>
      </c>
    </row>
    <row r="61" spans="8:13" x14ac:dyDescent="0.25">
      <c r="H61" s="2" t="str">
        <f>IF(ROWS(H$10:H61)&gt;N$3,"",ROWS(H$10:H61))</f>
        <v/>
      </c>
      <c r="I61" s="28" t="str">
        <f t="shared" si="4"/>
        <v/>
      </c>
      <c r="J61" s="28" t="str">
        <f t="shared" si="5"/>
        <v/>
      </c>
      <c r="K61" s="28" t="str">
        <f t="shared" si="6"/>
        <v/>
      </c>
      <c r="L61" s="28" t="str">
        <f t="shared" si="7"/>
        <v/>
      </c>
      <c r="M61" s="28" t="str">
        <f t="shared" si="8"/>
        <v/>
      </c>
    </row>
    <row r="62" spans="8:13" x14ac:dyDescent="0.25">
      <c r="H62" s="2" t="str">
        <f>IF(ROWS(H$10:H62)&gt;N$3,"",ROWS(H$10:H62))</f>
        <v/>
      </c>
      <c r="I62" s="28" t="str">
        <f t="shared" si="4"/>
        <v/>
      </c>
      <c r="J62" s="28" t="str">
        <f t="shared" si="5"/>
        <v/>
      </c>
      <c r="K62" s="28" t="str">
        <f t="shared" si="6"/>
        <v/>
      </c>
      <c r="L62" s="28" t="str">
        <f t="shared" si="7"/>
        <v/>
      </c>
      <c r="M62" s="28" t="str">
        <f t="shared" si="8"/>
        <v/>
      </c>
    </row>
    <row r="63" spans="8:13" x14ac:dyDescent="0.25">
      <c r="H63" s="2" t="str">
        <f>IF(ROWS(H$10:H63)&gt;N$3,"",ROWS(H$10:H63))</f>
        <v/>
      </c>
      <c r="I63" s="28" t="str">
        <f t="shared" si="4"/>
        <v/>
      </c>
      <c r="J63" s="28" t="str">
        <f t="shared" si="5"/>
        <v/>
      </c>
      <c r="K63" s="28" t="str">
        <f t="shared" si="6"/>
        <v/>
      </c>
      <c r="L63" s="28" t="str">
        <f t="shared" si="7"/>
        <v/>
      </c>
      <c r="M63" s="28" t="str">
        <f t="shared" si="8"/>
        <v/>
      </c>
    </row>
    <row r="64" spans="8:13" x14ac:dyDescent="0.25">
      <c r="H64" s="2" t="str">
        <f>IF(ROWS(H$10:H64)&gt;N$3,"",ROWS(H$10:H64))</f>
        <v/>
      </c>
      <c r="I64" s="28" t="str">
        <f t="shared" si="4"/>
        <v/>
      </c>
      <c r="J64" s="28" t="str">
        <f t="shared" si="5"/>
        <v/>
      </c>
      <c r="K64" s="28" t="str">
        <f t="shared" si="6"/>
        <v/>
      </c>
      <c r="L64" s="28" t="str">
        <f t="shared" si="7"/>
        <v/>
      </c>
      <c r="M64" s="28" t="str">
        <f t="shared" si="8"/>
        <v/>
      </c>
    </row>
    <row r="65" spans="8:13" x14ac:dyDescent="0.25">
      <c r="H65" s="2" t="str">
        <f>IF(ROWS(H$10:H65)&gt;N$3,"",ROWS(H$10:H65))</f>
        <v/>
      </c>
      <c r="I65" s="28" t="str">
        <f t="shared" si="4"/>
        <v/>
      </c>
      <c r="J65" s="28" t="str">
        <f t="shared" si="5"/>
        <v/>
      </c>
      <c r="K65" s="28" t="str">
        <f t="shared" si="6"/>
        <v/>
      </c>
      <c r="L65" s="28" t="str">
        <f t="shared" si="7"/>
        <v/>
      </c>
      <c r="M65" s="28" t="str">
        <f t="shared" si="8"/>
        <v/>
      </c>
    </row>
    <row r="66" spans="8:13" x14ac:dyDescent="0.25">
      <c r="H66" s="2" t="str">
        <f>IF(ROWS(H$10:H66)&gt;N$3,"",ROWS(H$10:H66))</f>
        <v/>
      </c>
      <c r="I66" s="28" t="str">
        <f t="shared" si="4"/>
        <v/>
      </c>
      <c r="J66" s="28" t="str">
        <f t="shared" si="5"/>
        <v/>
      </c>
      <c r="K66" s="28" t="str">
        <f t="shared" si="6"/>
        <v/>
      </c>
      <c r="L66" s="28" t="str">
        <f t="shared" si="7"/>
        <v/>
      </c>
      <c r="M66" s="28" t="str">
        <f t="shared" si="8"/>
        <v/>
      </c>
    </row>
    <row r="67" spans="8:13" x14ac:dyDescent="0.25">
      <c r="H67" s="2" t="str">
        <f>IF(ROWS(H$10:H67)&gt;N$3,"",ROWS(H$10:H67))</f>
        <v/>
      </c>
      <c r="I67" s="28" t="str">
        <f t="shared" si="4"/>
        <v/>
      </c>
      <c r="J67" s="28" t="str">
        <f t="shared" si="5"/>
        <v/>
      </c>
      <c r="K67" s="28" t="str">
        <f t="shared" si="6"/>
        <v/>
      </c>
      <c r="L67" s="28" t="str">
        <f t="shared" si="7"/>
        <v/>
      </c>
      <c r="M67" s="28" t="str">
        <f t="shared" si="8"/>
        <v/>
      </c>
    </row>
    <row r="68" spans="8:13" x14ac:dyDescent="0.25">
      <c r="H68" s="2" t="str">
        <f>IF(ROWS(H$10:H68)&gt;N$3,"",ROWS(H$10:H68))</f>
        <v/>
      </c>
      <c r="I68" s="28" t="str">
        <f t="shared" si="4"/>
        <v/>
      </c>
      <c r="J68" s="28" t="str">
        <f t="shared" si="5"/>
        <v/>
      </c>
      <c r="K68" s="28" t="str">
        <f t="shared" si="6"/>
        <v/>
      </c>
      <c r="L68" s="28" t="str">
        <f t="shared" si="7"/>
        <v/>
      </c>
      <c r="M68" s="28" t="str">
        <f t="shared" si="8"/>
        <v/>
      </c>
    </row>
    <row r="69" spans="8:13" x14ac:dyDescent="0.25">
      <c r="H69" s="2" t="str">
        <f>IF(ROWS(H$10:H69)&gt;N$3,"",ROWS(H$10:H69))</f>
        <v/>
      </c>
      <c r="I69" s="28" t="str">
        <f t="shared" si="4"/>
        <v/>
      </c>
      <c r="J69" s="28" t="str">
        <f t="shared" si="5"/>
        <v/>
      </c>
      <c r="K69" s="28" t="str">
        <f t="shared" si="6"/>
        <v/>
      </c>
      <c r="L69" s="28" t="str">
        <f t="shared" si="7"/>
        <v/>
      </c>
      <c r="M69" s="28" t="str">
        <f t="shared" si="8"/>
        <v/>
      </c>
    </row>
    <row r="70" spans="8:13" x14ac:dyDescent="0.25">
      <c r="H70" s="2" t="str">
        <f>IF(ROWS(H$10:H70)&gt;N$3,"",ROWS(H$10:H70))</f>
        <v/>
      </c>
      <c r="I70" s="28" t="str">
        <f t="shared" si="4"/>
        <v/>
      </c>
      <c r="J70" s="28" t="str">
        <f t="shared" si="5"/>
        <v/>
      </c>
      <c r="K70" s="28" t="str">
        <f t="shared" si="6"/>
        <v/>
      </c>
      <c r="L70" s="28" t="str">
        <f t="shared" si="7"/>
        <v/>
      </c>
      <c r="M70" s="28" t="str">
        <f t="shared" si="8"/>
        <v/>
      </c>
    </row>
    <row r="71" spans="8:13" x14ac:dyDescent="0.25">
      <c r="H71" s="2" t="str">
        <f>IF(ROWS(H$10:H71)&gt;N$3,"",ROWS(H$10:H71))</f>
        <v/>
      </c>
      <c r="I71" s="28" t="str">
        <f t="shared" si="4"/>
        <v/>
      </c>
      <c r="J71" s="28" t="str">
        <f t="shared" si="5"/>
        <v/>
      </c>
      <c r="K71" s="28" t="str">
        <f t="shared" si="6"/>
        <v/>
      </c>
      <c r="L71" s="28" t="str">
        <f t="shared" si="7"/>
        <v/>
      </c>
      <c r="M71" s="28" t="str">
        <f t="shared" si="8"/>
        <v/>
      </c>
    </row>
    <row r="72" spans="8:13" x14ac:dyDescent="0.25">
      <c r="H72" s="2" t="str">
        <f>IF(ROWS(H$10:H72)&gt;N$3,"",ROWS(H$10:H72))</f>
        <v/>
      </c>
      <c r="I72" s="28" t="str">
        <f t="shared" si="4"/>
        <v/>
      </c>
      <c r="J72" s="28" t="str">
        <f t="shared" si="5"/>
        <v/>
      </c>
      <c r="K72" s="28" t="str">
        <f t="shared" si="6"/>
        <v/>
      </c>
      <c r="L72" s="28" t="str">
        <f t="shared" si="7"/>
        <v/>
      </c>
      <c r="M72" s="28" t="str">
        <f t="shared" si="8"/>
        <v/>
      </c>
    </row>
    <row r="73" spans="8:13" x14ac:dyDescent="0.25">
      <c r="H73" s="2" t="str">
        <f>IF(ROWS(H$10:H73)&gt;N$3,"",ROWS(H$10:H73))</f>
        <v/>
      </c>
      <c r="I73" s="28" t="str">
        <f t="shared" si="4"/>
        <v/>
      </c>
      <c r="J73" s="28" t="str">
        <f t="shared" si="5"/>
        <v/>
      </c>
      <c r="K73" s="28" t="str">
        <f t="shared" si="6"/>
        <v/>
      </c>
      <c r="L73" s="28" t="str">
        <f t="shared" si="7"/>
        <v/>
      </c>
      <c r="M73" s="28" t="str">
        <f t="shared" si="8"/>
        <v/>
      </c>
    </row>
    <row r="74" spans="8:13" x14ac:dyDescent="0.25">
      <c r="H74" s="2" t="str">
        <f>IF(ROWS(H$10:H74)&gt;N$3,"",ROWS(H$10:H74))</f>
        <v/>
      </c>
      <c r="I74" s="28" t="str">
        <f t="shared" si="4"/>
        <v/>
      </c>
      <c r="J74" s="28" t="str">
        <f t="shared" ref="J74:J105" si="9">IF(H74="","",-PPMT($K$5,H74,$D$6*$K$3,$D$16))</f>
        <v/>
      </c>
      <c r="K74" s="28" t="str">
        <f t="shared" ref="K74:K105" si="10">IF(H74="","",-IPMT($K$5,H74,$D$6*$K$3,$D$16))</f>
        <v/>
      </c>
      <c r="L74" s="28" t="str">
        <f t="shared" ref="L74:L105" si="11">IF(H74="","",-IPMT($N$5,H74,$D$6*$K$3,$D$16))</f>
        <v/>
      </c>
      <c r="M74" s="28" t="str">
        <f t="shared" ref="M74:M105" si="12">IF(H74="","",-IPMT($N$6,H74,$D$6*$K$3,$D$16))</f>
        <v/>
      </c>
    </row>
    <row r="75" spans="8:13" x14ac:dyDescent="0.25">
      <c r="H75" s="2" t="str">
        <f>IF(ROWS(H$10:H75)&gt;N$3,"",ROWS(H$10:H75))</f>
        <v/>
      </c>
      <c r="I75" s="28" t="str">
        <f t="shared" ref="I75:I138" si="13">IF(H75="","",$K$6)</f>
        <v/>
      </c>
      <c r="J75" s="28" t="str">
        <f t="shared" si="9"/>
        <v/>
      </c>
      <c r="K75" s="28" t="str">
        <f t="shared" si="10"/>
        <v/>
      </c>
      <c r="L75" s="28" t="str">
        <f t="shared" si="11"/>
        <v/>
      </c>
      <c r="M75" s="28" t="str">
        <f t="shared" si="12"/>
        <v/>
      </c>
    </row>
    <row r="76" spans="8:13" x14ac:dyDescent="0.25">
      <c r="H76" s="2" t="str">
        <f>IF(ROWS(H$10:H76)&gt;N$3,"",ROWS(H$10:H76))</f>
        <v/>
      </c>
      <c r="I76" s="28" t="str">
        <f t="shared" si="13"/>
        <v/>
      </c>
      <c r="J76" s="28" t="str">
        <f t="shared" si="9"/>
        <v/>
      </c>
      <c r="K76" s="28" t="str">
        <f t="shared" si="10"/>
        <v/>
      </c>
      <c r="L76" s="28" t="str">
        <f t="shared" si="11"/>
        <v/>
      </c>
      <c r="M76" s="28" t="str">
        <f t="shared" si="12"/>
        <v/>
      </c>
    </row>
    <row r="77" spans="8:13" x14ac:dyDescent="0.25">
      <c r="H77" s="2" t="str">
        <f>IF(ROWS(H$10:H77)&gt;N$3,"",ROWS(H$10:H77))</f>
        <v/>
      </c>
      <c r="I77" s="28" t="str">
        <f t="shared" si="13"/>
        <v/>
      </c>
      <c r="J77" s="28" t="str">
        <f t="shared" si="9"/>
        <v/>
      </c>
      <c r="K77" s="28" t="str">
        <f t="shared" si="10"/>
        <v/>
      </c>
      <c r="L77" s="28" t="str">
        <f t="shared" si="11"/>
        <v/>
      </c>
      <c r="M77" s="28" t="str">
        <f t="shared" si="12"/>
        <v/>
      </c>
    </row>
    <row r="78" spans="8:13" x14ac:dyDescent="0.25">
      <c r="H78" s="2" t="str">
        <f>IF(ROWS(H$10:H78)&gt;N$3,"",ROWS(H$10:H78))</f>
        <v/>
      </c>
      <c r="I78" s="28" t="str">
        <f t="shared" si="13"/>
        <v/>
      </c>
      <c r="J78" s="28" t="str">
        <f t="shared" si="9"/>
        <v/>
      </c>
      <c r="K78" s="28" t="str">
        <f t="shared" si="10"/>
        <v/>
      </c>
      <c r="L78" s="28" t="str">
        <f t="shared" si="11"/>
        <v/>
      </c>
      <c r="M78" s="28" t="str">
        <f t="shared" si="12"/>
        <v/>
      </c>
    </row>
    <row r="79" spans="8:13" x14ac:dyDescent="0.25">
      <c r="H79" s="2" t="str">
        <f>IF(ROWS(H$10:H79)&gt;N$3,"",ROWS(H$10:H79))</f>
        <v/>
      </c>
      <c r="I79" s="28" t="str">
        <f t="shared" si="13"/>
        <v/>
      </c>
      <c r="J79" s="28" t="str">
        <f t="shared" si="9"/>
        <v/>
      </c>
      <c r="K79" s="28" t="str">
        <f t="shared" si="10"/>
        <v/>
      </c>
      <c r="L79" s="28" t="str">
        <f t="shared" si="11"/>
        <v/>
      </c>
      <c r="M79" s="28" t="str">
        <f t="shared" si="12"/>
        <v/>
      </c>
    </row>
    <row r="80" spans="8:13" x14ac:dyDescent="0.25">
      <c r="H80" s="2" t="str">
        <f>IF(ROWS(H$10:H80)&gt;N$3,"",ROWS(H$10:H80))</f>
        <v/>
      </c>
      <c r="I80" s="28" t="str">
        <f t="shared" si="13"/>
        <v/>
      </c>
      <c r="J80" s="28" t="str">
        <f t="shared" si="9"/>
        <v/>
      </c>
      <c r="K80" s="28" t="str">
        <f t="shared" si="10"/>
        <v/>
      </c>
      <c r="L80" s="28" t="str">
        <f t="shared" si="11"/>
        <v/>
      </c>
      <c r="M80" s="28" t="str">
        <f t="shared" si="12"/>
        <v/>
      </c>
    </row>
    <row r="81" spans="8:13" x14ac:dyDescent="0.25">
      <c r="H81" s="2" t="str">
        <f>IF(ROWS(H$10:H81)&gt;N$3,"",ROWS(H$10:H81))</f>
        <v/>
      </c>
      <c r="I81" s="28" t="str">
        <f t="shared" si="13"/>
        <v/>
      </c>
      <c r="J81" s="28" t="str">
        <f t="shared" si="9"/>
        <v/>
      </c>
      <c r="K81" s="28" t="str">
        <f t="shared" si="10"/>
        <v/>
      </c>
      <c r="L81" s="28" t="str">
        <f t="shared" si="11"/>
        <v/>
      </c>
      <c r="M81" s="28" t="str">
        <f t="shared" si="12"/>
        <v/>
      </c>
    </row>
    <row r="82" spans="8:13" x14ac:dyDescent="0.25">
      <c r="H82" s="2" t="str">
        <f>IF(ROWS(H$10:H82)&gt;N$3,"",ROWS(H$10:H82))</f>
        <v/>
      </c>
      <c r="I82" s="28" t="str">
        <f t="shared" si="13"/>
        <v/>
      </c>
      <c r="J82" s="28" t="str">
        <f t="shared" si="9"/>
        <v/>
      </c>
      <c r="K82" s="28" t="str">
        <f t="shared" si="10"/>
        <v/>
      </c>
      <c r="L82" s="28" t="str">
        <f t="shared" si="11"/>
        <v/>
      </c>
      <c r="M82" s="28" t="str">
        <f t="shared" si="12"/>
        <v/>
      </c>
    </row>
    <row r="83" spans="8:13" x14ac:dyDescent="0.25">
      <c r="H83" s="2" t="str">
        <f>IF(ROWS(H$10:H83)&gt;N$3,"",ROWS(H$10:H83))</f>
        <v/>
      </c>
      <c r="I83" s="28" t="str">
        <f t="shared" si="13"/>
        <v/>
      </c>
      <c r="J83" s="28" t="str">
        <f t="shared" si="9"/>
        <v/>
      </c>
      <c r="K83" s="28" t="str">
        <f t="shared" si="10"/>
        <v/>
      </c>
      <c r="L83" s="28" t="str">
        <f t="shared" si="11"/>
        <v/>
      </c>
      <c r="M83" s="28" t="str">
        <f t="shared" si="12"/>
        <v/>
      </c>
    </row>
    <row r="84" spans="8:13" x14ac:dyDescent="0.25">
      <c r="H84" s="2" t="str">
        <f>IF(ROWS(H$10:H84)&gt;N$3,"",ROWS(H$10:H84))</f>
        <v/>
      </c>
      <c r="I84" s="28" t="str">
        <f t="shared" si="13"/>
        <v/>
      </c>
      <c r="J84" s="28" t="str">
        <f t="shared" si="9"/>
        <v/>
      </c>
      <c r="K84" s="28" t="str">
        <f t="shared" si="10"/>
        <v/>
      </c>
      <c r="L84" s="28" t="str">
        <f t="shared" si="11"/>
        <v/>
      </c>
      <c r="M84" s="28" t="str">
        <f t="shared" si="12"/>
        <v/>
      </c>
    </row>
    <row r="85" spans="8:13" x14ac:dyDescent="0.25">
      <c r="H85" s="2" t="str">
        <f>IF(ROWS(H$10:H85)&gt;N$3,"",ROWS(H$10:H85))</f>
        <v/>
      </c>
      <c r="I85" s="28" t="str">
        <f t="shared" si="13"/>
        <v/>
      </c>
      <c r="J85" s="28" t="str">
        <f t="shared" si="9"/>
        <v/>
      </c>
      <c r="K85" s="28" t="str">
        <f t="shared" si="10"/>
        <v/>
      </c>
      <c r="L85" s="28" t="str">
        <f t="shared" si="11"/>
        <v/>
      </c>
      <c r="M85" s="28" t="str">
        <f t="shared" si="12"/>
        <v/>
      </c>
    </row>
    <row r="86" spans="8:13" x14ac:dyDescent="0.25">
      <c r="H86" s="2" t="str">
        <f>IF(ROWS(H$10:H86)&gt;N$3,"",ROWS(H$10:H86))</f>
        <v/>
      </c>
      <c r="I86" s="28" t="str">
        <f t="shared" si="13"/>
        <v/>
      </c>
      <c r="J86" s="28" t="str">
        <f t="shared" si="9"/>
        <v/>
      </c>
      <c r="K86" s="28" t="str">
        <f t="shared" si="10"/>
        <v/>
      </c>
      <c r="L86" s="28" t="str">
        <f t="shared" si="11"/>
        <v/>
      </c>
      <c r="M86" s="28" t="str">
        <f t="shared" si="12"/>
        <v/>
      </c>
    </row>
    <row r="87" spans="8:13" x14ac:dyDescent="0.25">
      <c r="H87" s="2" t="str">
        <f>IF(ROWS(H$10:H87)&gt;N$3,"",ROWS(H$10:H87))</f>
        <v/>
      </c>
      <c r="I87" s="28" t="str">
        <f t="shared" si="13"/>
        <v/>
      </c>
      <c r="J87" s="28" t="str">
        <f t="shared" si="9"/>
        <v/>
      </c>
      <c r="K87" s="28" t="str">
        <f t="shared" si="10"/>
        <v/>
      </c>
      <c r="L87" s="28" t="str">
        <f t="shared" si="11"/>
        <v/>
      </c>
      <c r="M87" s="28" t="str">
        <f t="shared" si="12"/>
        <v/>
      </c>
    </row>
    <row r="88" spans="8:13" x14ac:dyDescent="0.25">
      <c r="H88" s="2" t="str">
        <f>IF(ROWS(H$10:H88)&gt;N$3,"",ROWS(H$10:H88))</f>
        <v/>
      </c>
      <c r="I88" s="28" t="str">
        <f t="shared" si="13"/>
        <v/>
      </c>
      <c r="J88" s="28" t="str">
        <f t="shared" si="9"/>
        <v/>
      </c>
      <c r="K88" s="28" t="str">
        <f t="shared" si="10"/>
        <v/>
      </c>
      <c r="L88" s="28" t="str">
        <f t="shared" si="11"/>
        <v/>
      </c>
      <c r="M88" s="28" t="str">
        <f t="shared" si="12"/>
        <v/>
      </c>
    </row>
    <row r="89" spans="8:13" x14ac:dyDescent="0.25">
      <c r="H89" s="2" t="str">
        <f>IF(ROWS(H$10:H89)&gt;N$3,"",ROWS(H$10:H89))</f>
        <v/>
      </c>
      <c r="I89" s="28" t="str">
        <f t="shared" si="13"/>
        <v/>
      </c>
      <c r="J89" s="28" t="str">
        <f t="shared" si="9"/>
        <v/>
      </c>
      <c r="K89" s="28" t="str">
        <f t="shared" si="10"/>
        <v/>
      </c>
      <c r="L89" s="28" t="str">
        <f t="shared" si="11"/>
        <v/>
      </c>
      <c r="M89" s="28" t="str">
        <f t="shared" si="12"/>
        <v/>
      </c>
    </row>
    <row r="90" spans="8:13" x14ac:dyDescent="0.25">
      <c r="H90" s="2" t="str">
        <f>IF(ROWS(H$10:H90)&gt;N$3,"",ROWS(H$10:H90))</f>
        <v/>
      </c>
      <c r="I90" s="28" t="str">
        <f t="shared" si="13"/>
        <v/>
      </c>
      <c r="J90" s="28" t="str">
        <f t="shared" si="9"/>
        <v/>
      </c>
      <c r="K90" s="28" t="str">
        <f t="shared" si="10"/>
        <v/>
      </c>
      <c r="L90" s="28" t="str">
        <f t="shared" si="11"/>
        <v/>
      </c>
      <c r="M90" s="28" t="str">
        <f t="shared" si="12"/>
        <v/>
      </c>
    </row>
    <row r="91" spans="8:13" x14ac:dyDescent="0.25">
      <c r="H91" s="2" t="str">
        <f>IF(ROWS(H$10:H91)&gt;N$3,"",ROWS(H$10:H91))</f>
        <v/>
      </c>
      <c r="I91" s="28" t="str">
        <f t="shared" si="13"/>
        <v/>
      </c>
      <c r="J91" s="28" t="str">
        <f t="shared" si="9"/>
        <v/>
      </c>
      <c r="K91" s="28" t="str">
        <f t="shared" si="10"/>
        <v/>
      </c>
      <c r="L91" s="28" t="str">
        <f t="shared" si="11"/>
        <v/>
      </c>
      <c r="M91" s="28" t="str">
        <f t="shared" si="12"/>
        <v/>
      </c>
    </row>
    <row r="92" spans="8:13" x14ac:dyDescent="0.25">
      <c r="H92" s="2" t="str">
        <f>IF(ROWS(H$10:H92)&gt;N$3,"",ROWS(H$10:H92))</f>
        <v/>
      </c>
      <c r="I92" s="28" t="str">
        <f t="shared" si="13"/>
        <v/>
      </c>
      <c r="J92" s="28" t="str">
        <f t="shared" si="9"/>
        <v/>
      </c>
      <c r="K92" s="28" t="str">
        <f t="shared" si="10"/>
        <v/>
      </c>
      <c r="L92" s="28" t="str">
        <f t="shared" si="11"/>
        <v/>
      </c>
      <c r="M92" s="28" t="str">
        <f t="shared" si="12"/>
        <v/>
      </c>
    </row>
    <row r="93" spans="8:13" x14ac:dyDescent="0.25">
      <c r="H93" s="2" t="str">
        <f>IF(ROWS(H$10:H93)&gt;N$3,"",ROWS(H$10:H93))</f>
        <v/>
      </c>
      <c r="I93" s="28" t="str">
        <f t="shared" si="13"/>
        <v/>
      </c>
      <c r="J93" s="28" t="str">
        <f t="shared" si="9"/>
        <v/>
      </c>
      <c r="K93" s="28" t="str">
        <f t="shared" si="10"/>
        <v/>
      </c>
      <c r="L93" s="28" t="str">
        <f t="shared" si="11"/>
        <v/>
      </c>
      <c r="M93" s="28" t="str">
        <f t="shared" si="12"/>
        <v/>
      </c>
    </row>
    <row r="94" spans="8:13" x14ac:dyDescent="0.25">
      <c r="H94" s="2" t="str">
        <f>IF(ROWS(H$10:H94)&gt;N$3,"",ROWS(H$10:H94))</f>
        <v/>
      </c>
      <c r="I94" s="28" t="str">
        <f t="shared" si="13"/>
        <v/>
      </c>
      <c r="J94" s="28" t="str">
        <f t="shared" si="9"/>
        <v/>
      </c>
      <c r="K94" s="28" t="str">
        <f t="shared" si="10"/>
        <v/>
      </c>
      <c r="L94" s="28" t="str">
        <f t="shared" si="11"/>
        <v/>
      </c>
      <c r="M94" s="28" t="str">
        <f t="shared" si="12"/>
        <v/>
      </c>
    </row>
    <row r="95" spans="8:13" x14ac:dyDescent="0.25">
      <c r="H95" s="2" t="str">
        <f>IF(ROWS(H$10:H95)&gt;N$3,"",ROWS(H$10:H95))</f>
        <v/>
      </c>
      <c r="I95" s="28" t="str">
        <f t="shared" si="13"/>
        <v/>
      </c>
      <c r="J95" s="28" t="str">
        <f t="shared" si="9"/>
        <v/>
      </c>
      <c r="K95" s="28" t="str">
        <f t="shared" si="10"/>
        <v/>
      </c>
      <c r="L95" s="28" t="str">
        <f t="shared" si="11"/>
        <v/>
      </c>
      <c r="M95" s="28" t="str">
        <f t="shared" si="12"/>
        <v/>
      </c>
    </row>
    <row r="96" spans="8:13" x14ac:dyDescent="0.25">
      <c r="H96" s="2" t="str">
        <f>IF(ROWS(H$10:H96)&gt;N$3,"",ROWS(H$10:H96))</f>
        <v/>
      </c>
      <c r="I96" s="28" t="str">
        <f t="shared" si="13"/>
        <v/>
      </c>
      <c r="J96" s="28" t="str">
        <f t="shared" si="9"/>
        <v/>
      </c>
      <c r="K96" s="28" t="str">
        <f t="shared" si="10"/>
        <v/>
      </c>
      <c r="L96" s="28" t="str">
        <f t="shared" si="11"/>
        <v/>
      </c>
      <c r="M96" s="28" t="str">
        <f t="shared" si="12"/>
        <v/>
      </c>
    </row>
    <row r="97" spans="8:13" x14ac:dyDescent="0.25">
      <c r="H97" s="2" t="str">
        <f>IF(ROWS(H$10:H97)&gt;N$3,"",ROWS(H$10:H97))</f>
        <v/>
      </c>
      <c r="I97" s="28" t="str">
        <f t="shared" si="13"/>
        <v/>
      </c>
      <c r="J97" s="28" t="str">
        <f t="shared" si="9"/>
        <v/>
      </c>
      <c r="K97" s="28" t="str">
        <f t="shared" si="10"/>
        <v/>
      </c>
      <c r="L97" s="28" t="str">
        <f t="shared" si="11"/>
        <v/>
      </c>
      <c r="M97" s="28" t="str">
        <f t="shared" si="12"/>
        <v/>
      </c>
    </row>
    <row r="98" spans="8:13" x14ac:dyDescent="0.25">
      <c r="H98" s="2" t="str">
        <f>IF(ROWS(H$10:H98)&gt;N$3,"",ROWS(H$10:H98))</f>
        <v/>
      </c>
      <c r="I98" s="28" t="str">
        <f t="shared" si="13"/>
        <v/>
      </c>
      <c r="J98" s="28" t="str">
        <f t="shared" si="9"/>
        <v/>
      </c>
      <c r="K98" s="28" t="str">
        <f t="shared" si="10"/>
        <v/>
      </c>
      <c r="L98" s="28" t="str">
        <f t="shared" si="11"/>
        <v/>
      </c>
      <c r="M98" s="28" t="str">
        <f t="shared" si="12"/>
        <v/>
      </c>
    </row>
    <row r="99" spans="8:13" x14ac:dyDescent="0.25">
      <c r="H99" s="2" t="str">
        <f>IF(ROWS(H$10:H99)&gt;N$3,"",ROWS(H$10:H99))</f>
        <v/>
      </c>
      <c r="I99" s="28" t="str">
        <f t="shared" si="13"/>
        <v/>
      </c>
      <c r="J99" s="28" t="str">
        <f t="shared" si="9"/>
        <v/>
      </c>
      <c r="K99" s="28" t="str">
        <f t="shared" si="10"/>
        <v/>
      </c>
      <c r="L99" s="28" t="str">
        <f t="shared" si="11"/>
        <v/>
      </c>
      <c r="M99" s="28" t="str">
        <f t="shared" si="12"/>
        <v/>
      </c>
    </row>
    <row r="100" spans="8:13" x14ac:dyDescent="0.25">
      <c r="H100" s="2" t="str">
        <f>IF(ROWS(H$10:H100)&gt;N$3,"",ROWS(H$10:H100))</f>
        <v/>
      </c>
      <c r="I100" s="28" t="str">
        <f t="shared" si="13"/>
        <v/>
      </c>
      <c r="J100" s="28" t="str">
        <f t="shared" si="9"/>
        <v/>
      </c>
      <c r="K100" s="28" t="str">
        <f t="shared" si="10"/>
        <v/>
      </c>
      <c r="L100" s="28" t="str">
        <f t="shared" si="11"/>
        <v/>
      </c>
      <c r="M100" s="28" t="str">
        <f t="shared" si="12"/>
        <v/>
      </c>
    </row>
    <row r="101" spans="8:13" x14ac:dyDescent="0.25">
      <c r="H101" s="2" t="str">
        <f>IF(ROWS(H$10:H101)&gt;N$3,"",ROWS(H$10:H101))</f>
        <v/>
      </c>
      <c r="I101" s="28" t="str">
        <f t="shared" si="13"/>
        <v/>
      </c>
      <c r="J101" s="28" t="str">
        <f t="shared" si="9"/>
        <v/>
      </c>
      <c r="K101" s="28" t="str">
        <f t="shared" si="10"/>
        <v/>
      </c>
      <c r="L101" s="28" t="str">
        <f t="shared" si="11"/>
        <v/>
      </c>
      <c r="M101" s="28" t="str">
        <f t="shared" si="12"/>
        <v/>
      </c>
    </row>
    <row r="102" spans="8:13" x14ac:dyDescent="0.25">
      <c r="H102" s="2" t="str">
        <f>IF(ROWS(H$10:H102)&gt;N$3,"",ROWS(H$10:H102))</f>
        <v/>
      </c>
      <c r="I102" s="28" t="str">
        <f t="shared" si="13"/>
        <v/>
      </c>
      <c r="J102" s="28" t="str">
        <f t="shared" si="9"/>
        <v/>
      </c>
      <c r="K102" s="28" t="str">
        <f t="shared" si="10"/>
        <v/>
      </c>
      <c r="L102" s="28" t="str">
        <f t="shared" si="11"/>
        <v/>
      </c>
      <c r="M102" s="28" t="str">
        <f t="shared" si="12"/>
        <v/>
      </c>
    </row>
    <row r="103" spans="8:13" x14ac:dyDescent="0.25">
      <c r="H103" s="2" t="str">
        <f>IF(ROWS(H$10:H103)&gt;N$3,"",ROWS(H$10:H103))</f>
        <v/>
      </c>
      <c r="I103" s="28" t="str">
        <f t="shared" si="13"/>
        <v/>
      </c>
      <c r="J103" s="28" t="str">
        <f t="shared" si="9"/>
        <v/>
      </c>
      <c r="K103" s="28" t="str">
        <f t="shared" si="10"/>
        <v/>
      </c>
      <c r="L103" s="28" t="str">
        <f t="shared" si="11"/>
        <v/>
      </c>
      <c r="M103" s="28" t="str">
        <f t="shared" si="12"/>
        <v/>
      </c>
    </row>
    <row r="104" spans="8:13" x14ac:dyDescent="0.25">
      <c r="H104" s="2" t="str">
        <f>IF(ROWS(H$10:H104)&gt;N$3,"",ROWS(H$10:H104))</f>
        <v/>
      </c>
      <c r="I104" s="28" t="str">
        <f t="shared" si="13"/>
        <v/>
      </c>
      <c r="J104" s="28" t="str">
        <f t="shared" si="9"/>
        <v/>
      </c>
      <c r="K104" s="28" t="str">
        <f t="shared" si="10"/>
        <v/>
      </c>
      <c r="L104" s="28" t="str">
        <f t="shared" si="11"/>
        <v/>
      </c>
      <c r="M104" s="28" t="str">
        <f t="shared" si="12"/>
        <v/>
      </c>
    </row>
    <row r="105" spans="8:13" x14ac:dyDescent="0.25">
      <c r="H105" s="2" t="str">
        <f>IF(ROWS(H$10:H105)&gt;N$3,"",ROWS(H$10:H105))</f>
        <v/>
      </c>
      <c r="I105" s="28" t="str">
        <f t="shared" si="13"/>
        <v/>
      </c>
      <c r="J105" s="28" t="str">
        <f t="shared" si="9"/>
        <v/>
      </c>
      <c r="K105" s="28" t="str">
        <f t="shared" si="10"/>
        <v/>
      </c>
      <c r="L105" s="28" t="str">
        <f t="shared" si="11"/>
        <v/>
      </c>
      <c r="M105" s="28" t="str">
        <f t="shared" si="12"/>
        <v/>
      </c>
    </row>
    <row r="106" spans="8:13" x14ac:dyDescent="0.25">
      <c r="H106" s="2" t="str">
        <f>IF(ROWS(H$10:H106)&gt;N$3,"",ROWS(H$10:H106))</f>
        <v/>
      </c>
      <c r="I106" s="28" t="str">
        <f t="shared" si="13"/>
        <v/>
      </c>
      <c r="J106" s="28" t="str">
        <f t="shared" ref="J106:J137" si="14">IF(H106="","",-PPMT($K$5,H106,$D$6*$K$3,$D$16))</f>
        <v/>
      </c>
      <c r="K106" s="28" t="str">
        <f t="shared" ref="K106:K137" si="15">IF(H106="","",-IPMT($K$5,H106,$D$6*$K$3,$D$16))</f>
        <v/>
      </c>
      <c r="L106" s="28" t="str">
        <f t="shared" ref="L106:L137" si="16">IF(H106="","",-IPMT($N$5,H106,$D$6*$K$3,$D$16))</f>
        <v/>
      </c>
      <c r="M106" s="28" t="str">
        <f t="shared" ref="M106:M137" si="17">IF(H106="","",-IPMT($N$6,H106,$D$6*$K$3,$D$16))</f>
        <v/>
      </c>
    </row>
    <row r="107" spans="8:13" x14ac:dyDescent="0.25">
      <c r="H107" s="2" t="str">
        <f>IF(ROWS(H$10:H107)&gt;N$3,"",ROWS(H$10:H107))</f>
        <v/>
      </c>
      <c r="I107" s="28" t="str">
        <f t="shared" si="13"/>
        <v/>
      </c>
      <c r="J107" s="28" t="str">
        <f t="shared" si="14"/>
        <v/>
      </c>
      <c r="K107" s="28" t="str">
        <f t="shared" si="15"/>
        <v/>
      </c>
      <c r="L107" s="28" t="str">
        <f t="shared" si="16"/>
        <v/>
      </c>
      <c r="M107" s="28" t="str">
        <f t="shared" si="17"/>
        <v/>
      </c>
    </row>
    <row r="108" spans="8:13" x14ac:dyDescent="0.25">
      <c r="H108" s="2" t="str">
        <f>IF(ROWS(H$10:H108)&gt;N$3,"",ROWS(H$10:H108))</f>
        <v/>
      </c>
      <c r="I108" s="28" t="str">
        <f t="shared" si="13"/>
        <v/>
      </c>
      <c r="J108" s="28" t="str">
        <f t="shared" si="14"/>
        <v/>
      </c>
      <c r="K108" s="28" t="str">
        <f t="shared" si="15"/>
        <v/>
      </c>
      <c r="L108" s="28" t="str">
        <f t="shared" si="16"/>
        <v/>
      </c>
      <c r="M108" s="28" t="str">
        <f t="shared" si="17"/>
        <v/>
      </c>
    </row>
    <row r="109" spans="8:13" x14ac:dyDescent="0.25">
      <c r="H109" s="2" t="str">
        <f>IF(ROWS(H$10:H109)&gt;N$3,"",ROWS(H$10:H109))</f>
        <v/>
      </c>
      <c r="I109" s="28" t="str">
        <f t="shared" si="13"/>
        <v/>
      </c>
      <c r="J109" s="28" t="str">
        <f t="shared" si="14"/>
        <v/>
      </c>
      <c r="K109" s="28" t="str">
        <f t="shared" si="15"/>
        <v/>
      </c>
      <c r="L109" s="28" t="str">
        <f t="shared" si="16"/>
        <v/>
      </c>
      <c r="M109" s="28" t="str">
        <f t="shared" si="17"/>
        <v/>
      </c>
    </row>
    <row r="110" spans="8:13" x14ac:dyDescent="0.25">
      <c r="H110" s="2" t="str">
        <f>IF(ROWS(H$10:H110)&gt;N$3,"",ROWS(H$10:H110))</f>
        <v/>
      </c>
      <c r="I110" s="28" t="str">
        <f t="shared" si="13"/>
        <v/>
      </c>
      <c r="J110" s="28" t="str">
        <f t="shared" si="14"/>
        <v/>
      </c>
      <c r="K110" s="28" t="str">
        <f t="shared" si="15"/>
        <v/>
      </c>
      <c r="L110" s="28" t="str">
        <f t="shared" si="16"/>
        <v/>
      </c>
      <c r="M110" s="28" t="str">
        <f t="shared" si="17"/>
        <v/>
      </c>
    </row>
    <row r="111" spans="8:13" x14ac:dyDescent="0.25">
      <c r="H111" s="2" t="str">
        <f>IF(ROWS(H$10:H111)&gt;N$3,"",ROWS(H$10:H111))</f>
        <v/>
      </c>
      <c r="I111" s="28" t="str">
        <f t="shared" si="13"/>
        <v/>
      </c>
      <c r="J111" s="28" t="str">
        <f t="shared" si="14"/>
        <v/>
      </c>
      <c r="K111" s="28" t="str">
        <f t="shared" si="15"/>
        <v/>
      </c>
      <c r="L111" s="28" t="str">
        <f t="shared" si="16"/>
        <v/>
      </c>
      <c r="M111" s="28" t="str">
        <f t="shared" si="17"/>
        <v/>
      </c>
    </row>
    <row r="112" spans="8:13" x14ac:dyDescent="0.25">
      <c r="H112" s="2" t="str">
        <f>IF(ROWS(H$10:H112)&gt;N$3,"",ROWS(H$10:H112))</f>
        <v/>
      </c>
      <c r="I112" s="28" t="str">
        <f t="shared" si="13"/>
        <v/>
      </c>
      <c r="J112" s="28" t="str">
        <f t="shared" si="14"/>
        <v/>
      </c>
      <c r="K112" s="28" t="str">
        <f t="shared" si="15"/>
        <v/>
      </c>
      <c r="L112" s="28" t="str">
        <f t="shared" si="16"/>
        <v/>
      </c>
      <c r="M112" s="28" t="str">
        <f t="shared" si="17"/>
        <v/>
      </c>
    </row>
    <row r="113" spans="8:13" x14ac:dyDescent="0.25">
      <c r="H113" s="2" t="str">
        <f>IF(ROWS(H$10:H113)&gt;N$3,"",ROWS(H$10:H113))</f>
        <v/>
      </c>
      <c r="I113" s="28" t="str">
        <f t="shared" si="13"/>
        <v/>
      </c>
      <c r="J113" s="28" t="str">
        <f t="shared" si="14"/>
        <v/>
      </c>
      <c r="K113" s="28" t="str">
        <f t="shared" si="15"/>
        <v/>
      </c>
      <c r="L113" s="28" t="str">
        <f t="shared" si="16"/>
        <v/>
      </c>
      <c r="M113" s="28" t="str">
        <f t="shared" si="17"/>
        <v/>
      </c>
    </row>
    <row r="114" spans="8:13" x14ac:dyDescent="0.25">
      <c r="H114" s="2" t="str">
        <f>IF(ROWS(H$10:H114)&gt;N$3,"",ROWS(H$10:H114))</f>
        <v/>
      </c>
      <c r="I114" s="28" t="str">
        <f t="shared" si="13"/>
        <v/>
      </c>
      <c r="J114" s="28" t="str">
        <f t="shared" si="14"/>
        <v/>
      </c>
      <c r="K114" s="28" t="str">
        <f t="shared" si="15"/>
        <v/>
      </c>
      <c r="L114" s="28" t="str">
        <f t="shared" si="16"/>
        <v/>
      </c>
      <c r="M114" s="28" t="str">
        <f t="shared" si="17"/>
        <v/>
      </c>
    </row>
    <row r="115" spans="8:13" x14ac:dyDescent="0.25">
      <c r="H115" s="2" t="str">
        <f>IF(ROWS(H$10:H115)&gt;N$3,"",ROWS(H$10:H115))</f>
        <v/>
      </c>
      <c r="I115" s="28" t="str">
        <f t="shared" si="13"/>
        <v/>
      </c>
      <c r="J115" s="28" t="str">
        <f t="shared" si="14"/>
        <v/>
      </c>
      <c r="K115" s="28" t="str">
        <f t="shared" si="15"/>
        <v/>
      </c>
      <c r="L115" s="28" t="str">
        <f t="shared" si="16"/>
        <v/>
      </c>
      <c r="M115" s="28" t="str">
        <f t="shared" si="17"/>
        <v/>
      </c>
    </row>
    <row r="116" spans="8:13" x14ac:dyDescent="0.25">
      <c r="H116" s="2" t="str">
        <f>IF(ROWS(H$10:H116)&gt;N$3,"",ROWS(H$10:H116))</f>
        <v/>
      </c>
      <c r="I116" s="28" t="str">
        <f t="shared" si="13"/>
        <v/>
      </c>
      <c r="J116" s="28" t="str">
        <f t="shared" si="14"/>
        <v/>
      </c>
      <c r="K116" s="28" t="str">
        <f t="shared" si="15"/>
        <v/>
      </c>
      <c r="L116" s="28" t="str">
        <f t="shared" si="16"/>
        <v/>
      </c>
      <c r="M116" s="28" t="str">
        <f t="shared" si="17"/>
        <v/>
      </c>
    </row>
    <row r="117" spans="8:13" x14ac:dyDescent="0.25">
      <c r="H117" s="2" t="str">
        <f>IF(ROWS(H$10:H117)&gt;N$3,"",ROWS(H$10:H117))</f>
        <v/>
      </c>
      <c r="I117" s="28" t="str">
        <f t="shared" si="13"/>
        <v/>
      </c>
      <c r="J117" s="28" t="str">
        <f t="shared" si="14"/>
        <v/>
      </c>
      <c r="K117" s="28" t="str">
        <f t="shared" si="15"/>
        <v/>
      </c>
      <c r="L117" s="28" t="str">
        <f t="shared" si="16"/>
        <v/>
      </c>
      <c r="M117" s="28" t="str">
        <f t="shared" si="17"/>
        <v/>
      </c>
    </row>
    <row r="118" spans="8:13" x14ac:dyDescent="0.25">
      <c r="H118" s="2" t="str">
        <f>IF(ROWS(H$10:H118)&gt;N$3,"",ROWS(H$10:H118))</f>
        <v/>
      </c>
      <c r="I118" s="28" t="str">
        <f t="shared" si="13"/>
        <v/>
      </c>
      <c r="J118" s="28" t="str">
        <f t="shared" si="14"/>
        <v/>
      </c>
      <c r="K118" s="28" t="str">
        <f t="shared" si="15"/>
        <v/>
      </c>
      <c r="L118" s="28" t="str">
        <f t="shared" si="16"/>
        <v/>
      </c>
      <c r="M118" s="28" t="str">
        <f t="shared" si="17"/>
        <v/>
      </c>
    </row>
    <row r="119" spans="8:13" x14ac:dyDescent="0.25">
      <c r="H119" s="2" t="str">
        <f>IF(ROWS(H$10:H119)&gt;N$3,"",ROWS(H$10:H119))</f>
        <v/>
      </c>
      <c r="I119" s="28" t="str">
        <f t="shared" si="13"/>
        <v/>
      </c>
      <c r="J119" s="28" t="str">
        <f t="shared" si="14"/>
        <v/>
      </c>
      <c r="K119" s="28" t="str">
        <f t="shared" si="15"/>
        <v/>
      </c>
      <c r="L119" s="28" t="str">
        <f t="shared" si="16"/>
        <v/>
      </c>
      <c r="M119" s="28" t="str">
        <f t="shared" si="17"/>
        <v/>
      </c>
    </row>
    <row r="120" spans="8:13" x14ac:dyDescent="0.25">
      <c r="H120" s="2" t="str">
        <f>IF(ROWS(H$10:H120)&gt;N$3,"",ROWS(H$10:H120))</f>
        <v/>
      </c>
      <c r="I120" s="28" t="str">
        <f t="shared" si="13"/>
        <v/>
      </c>
      <c r="J120" s="28" t="str">
        <f t="shared" si="14"/>
        <v/>
      </c>
      <c r="K120" s="28" t="str">
        <f t="shared" si="15"/>
        <v/>
      </c>
      <c r="L120" s="28" t="str">
        <f t="shared" si="16"/>
        <v/>
      </c>
      <c r="M120" s="28" t="str">
        <f t="shared" si="17"/>
        <v/>
      </c>
    </row>
    <row r="121" spans="8:13" x14ac:dyDescent="0.25">
      <c r="H121" s="2" t="str">
        <f>IF(ROWS(H$10:H121)&gt;N$3,"",ROWS(H$10:H121))</f>
        <v/>
      </c>
      <c r="I121" s="28" t="str">
        <f t="shared" si="13"/>
        <v/>
      </c>
      <c r="J121" s="28" t="str">
        <f t="shared" si="14"/>
        <v/>
      </c>
      <c r="K121" s="28" t="str">
        <f t="shared" si="15"/>
        <v/>
      </c>
      <c r="L121" s="28" t="str">
        <f t="shared" si="16"/>
        <v/>
      </c>
      <c r="M121" s="28" t="str">
        <f t="shared" si="17"/>
        <v/>
      </c>
    </row>
    <row r="122" spans="8:13" x14ac:dyDescent="0.25">
      <c r="H122" s="2" t="str">
        <f>IF(ROWS(H$10:H122)&gt;N$3,"",ROWS(H$10:H122))</f>
        <v/>
      </c>
      <c r="I122" s="28" t="str">
        <f t="shared" si="13"/>
        <v/>
      </c>
      <c r="J122" s="28" t="str">
        <f t="shared" si="14"/>
        <v/>
      </c>
      <c r="K122" s="28" t="str">
        <f t="shared" si="15"/>
        <v/>
      </c>
      <c r="L122" s="28" t="str">
        <f t="shared" si="16"/>
        <v/>
      </c>
      <c r="M122" s="28" t="str">
        <f t="shared" si="17"/>
        <v/>
      </c>
    </row>
    <row r="123" spans="8:13" x14ac:dyDescent="0.25">
      <c r="H123" s="2" t="str">
        <f>IF(ROWS(H$10:H123)&gt;N$3,"",ROWS(H$10:H123))</f>
        <v/>
      </c>
      <c r="I123" s="28" t="str">
        <f t="shared" si="13"/>
        <v/>
      </c>
      <c r="J123" s="28" t="str">
        <f t="shared" si="14"/>
        <v/>
      </c>
      <c r="K123" s="28" t="str">
        <f t="shared" si="15"/>
        <v/>
      </c>
      <c r="L123" s="28" t="str">
        <f t="shared" si="16"/>
        <v/>
      </c>
      <c r="M123" s="28" t="str">
        <f t="shared" si="17"/>
        <v/>
      </c>
    </row>
    <row r="124" spans="8:13" x14ac:dyDescent="0.25">
      <c r="H124" s="2" t="str">
        <f>IF(ROWS(H$10:H124)&gt;N$3,"",ROWS(H$10:H124))</f>
        <v/>
      </c>
      <c r="I124" s="28" t="str">
        <f t="shared" si="13"/>
        <v/>
      </c>
      <c r="J124" s="28" t="str">
        <f t="shared" si="14"/>
        <v/>
      </c>
      <c r="K124" s="28" t="str">
        <f t="shared" si="15"/>
        <v/>
      </c>
      <c r="L124" s="28" t="str">
        <f t="shared" si="16"/>
        <v/>
      </c>
      <c r="M124" s="28" t="str">
        <f t="shared" si="17"/>
        <v/>
      </c>
    </row>
    <row r="125" spans="8:13" x14ac:dyDescent="0.25">
      <c r="H125" s="2" t="str">
        <f>IF(ROWS(H$10:H125)&gt;N$3,"",ROWS(H$10:H125))</f>
        <v/>
      </c>
      <c r="I125" s="28" t="str">
        <f t="shared" si="13"/>
        <v/>
      </c>
      <c r="J125" s="28" t="str">
        <f t="shared" si="14"/>
        <v/>
      </c>
      <c r="K125" s="28" t="str">
        <f t="shared" si="15"/>
        <v/>
      </c>
      <c r="L125" s="28" t="str">
        <f t="shared" si="16"/>
        <v/>
      </c>
      <c r="M125" s="28" t="str">
        <f t="shared" si="17"/>
        <v/>
      </c>
    </row>
    <row r="126" spans="8:13" x14ac:dyDescent="0.25">
      <c r="H126" s="2" t="str">
        <f>IF(ROWS(H$10:H126)&gt;N$3,"",ROWS(H$10:H126))</f>
        <v/>
      </c>
      <c r="I126" s="28" t="str">
        <f t="shared" si="13"/>
        <v/>
      </c>
      <c r="J126" s="28" t="str">
        <f t="shared" si="14"/>
        <v/>
      </c>
      <c r="K126" s="28" t="str">
        <f t="shared" si="15"/>
        <v/>
      </c>
      <c r="L126" s="28" t="str">
        <f t="shared" si="16"/>
        <v/>
      </c>
      <c r="M126" s="28" t="str">
        <f t="shared" si="17"/>
        <v/>
      </c>
    </row>
    <row r="127" spans="8:13" x14ac:dyDescent="0.25">
      <c r="H127" s="2" t="str">
        <f>IF(ROWS(H$10:H127)&gt;N$3,"",ROWS(H$10:H127))</f>
        <v/>
      </c>
      <c r="I127" s="28" t="str">
        <f t="shared" si="13"/>
        <v/>
      </c>
      <c r="J127" s="28" t="str">
        <f t="shared" si="14"/>
        <v/>
      </c>
      <c r="K127" s="28" t="str">
        <f t="shared" si="15"/>
        <v/>
      </c>
      <c r="L127" s="28" t="str">
        <f t="shared" si="16"/>
        <v/>
      </c>
      <c r="M127" s="28" t="str">
        <f t="shared" si="17"/>
        <v/>
      </c>
    </row>
    <row r="128" spans="8:13" x14ac:dyDescent="0.25">
      <c r="H128" s="2" t="str">
        <f>IF(ROWS(H$10:H128)&gt;N$3,"",ROWS(H$10:H128))</f>
        <v/>
      </c>
      <c r="I128" s="28" t="str">
        <f t="shared" si="13"/>
        <v/>
      </c>
      <c r="J128" s="28" t="str">
        <f t="shared" si="14"/>
        <v/>
      </c>
      <c r="K128" s="28" t="str">
        <f t="shared" si="15"/>
        <v/>
      </c>
      <c r="L128" s="28" t="str">
        <f t="shared" si="16"/>
        <v/>
      </c>
      <c r="M128" s="28" t="str">
        <f t="shared" si="17"/>
        <v/>
      </c>
    </row>
    <row r="129" spans="8:15" x14ac:dyDescent="0.25">
      <c r="H129" s="2" t="str">
        <f>IF(ROWS(H$10:H129)&gt;N$3,"",ROWS(H$10:H129))</f>
        <v/>
      </c>
      <c r="I129" s="28" t="str">
        <f t="shared" si="13"/>
        <v/>
      </c>
      <c r="J129" s="28" t="str">
        <f t="shared" si="14"/>
        <v/>
      </c>
      <c r="K129" s="28" t="str">
        <f t="shared" si="15"/>
        <v/>
      </c>
      <c r="L129" s="28" t="str">
        <f t="shared" si="16"/>
        <v/>
      </c>
      <c r="M129" s="28" t="str">
        <f t="shared" si="17"/>
        <v/>
      </c>
    </row>
    <row r="130" spans="8:15" x14ac:dyDescent="0.25">
      <c r="H130" s="2" t="str">
        <f>IF(ROWS(H$10:H130)&gt;N$3,"",ROWS(H$10:H130))</f>
        <v/>
      </c>
      <c r="I130" s="28" t="str">
        <f t="shared" si="13"/>
        <v/>
      </c>
      <c r="J130" s="28" t="str">
        <f t="shared" si="14"/>
        <v/>
      </c>
      <c r="K130" s="28" t="str">
        <f t="shared" si="15"/>
        <v/>
      </c>
      <c r="L130" s="28" t="str">
        <f t="shared" si="16"/>
        <v/>
      </c>
      <c r="M130" s="28" t="str">
        <f t="shared" si="17"/>
        <v/>
      </c>
    </row>
    <row r="131" spans="8:15" x14ac:dyDescent="0.25">
      <c r="H131" s="2" t="str">
        <f>IF(ROWS(H$10:H131)&gt;N$3,"",ROWS(H$10:H131))</f>
        <v/>
      </c>
      <c r="I131" s="28" t="str">
        <f t="shared" si="13"/>
        <v/>
      </c>
      <c r="J131" s="28" t="str">
        <f t="shared" si="14"/>
        <v/>
      </c>
      <c r="K131" s="28" t="str">
        <f t="shared" si="15"/>
        <v/>
      </c>
      <c r="L131" s="28" t="str">
        <f t="shared" si="16"/>
        <v/>
      </c>
      <c r="M131" s="28" t="str">
        <f t="shared" si="17"/>
        <v/>
      </c>
    </row>
    <row r="132" spans="8:15" x14ac:dyDescent="0.25">
      <c r="H132" s="2" t="str">
        <f>IF(ROWS(H$10:H132)&gt;N$3,"",ROWS(H$10:H132))</f>
        <v/>
      </c>
      <c r="I132" s="28" t="str">
        <f t="shared" si="13"/>
        <v/>
      </c>
      <c r="J132" s="28" t="str">
        <f t="shared" si="14"/>
        <v/>
      </c>
      <c r="K132" s="28" t="str">
        <f t="shared" si="15"/>
        <v/>
      </c>
      <c r="L132" s="28" t="str">
        <f t="shared" si="16"/>
        <v/>
      </c>
      <c r="M132" s="28" t="str">
        <f t="shared" si="17"/>
        <v/>
      </c>
    </row>
    <row r="133" spans="8:15" x14ac:dyDescent="0.25">
      <c r="H133" s="2" t="str">
        <f>IF(ROWS(H$10:H133)&gt;N$3,"",ROWS(H$10:H133))</f>
        <v/>
      </c>
      <c r="I133" s="28" t="str">
        <f t="shared" si="13"/>
        <v/>
      </c>
      <c r="J133" s="28" t="str">
        <f t="shared" si="14"/>
        <v/>
      </c>
      <c r="K133" s="28" t="str">
        <f t="shared" si="15"/>
        <v/>
      </c>
      <c r="L133" s="28" t="str">
        <f t="shared" si="16"/>
        <v/>
      </c>
      <c r="M133" s="28" t="str">
        <f t="shared" si="17"/>
        <v/>
      </c>
    </row>
    <row r="134" spans="8:15" x14ac:dyDescent="0.25">
      <c r="H134" s="2" t="str">
        <f>IF(ROWS(H$10:H134)&gt;N$3,"",ROWS(H$10:H134))</f>
        <v/>
      </c>
      <c r="I134" s="28" t="str">
        <f t="shared" si="13"/>
        <v/>
      </c>
      <c r="J134" s="28" t="str">
        <f t="shared" si="14"/>
        <v/>
      </c>
      <c r="K134" s="28" t="str">
        <f t="shared" si="15"/>
        <v/>
      </c>
      <c r="L134" s="28" t="str">
        <f t="shared" si="16"/>
        <v/>
      </c>
      <c r="M134" s="28" t="str">
        <f t="shared" si="17"/>
        <v/>
      </c>
    </row>
    <row r="135" spans="8:15" x14ac:dyDescent="0.25">
      <c r="H135" s="2" t="str">
        <f>IF(ROWS(H$10:H135)&gt;N$3,"",ROWS(H$10:H135))</f>
        <v/>
      </c>
      <c r="I135" s="28" t="str">
        <f t="shared" si="13"/>
        <v/>
      </c>
      <c r="J135" s="28" t="str">
        <f t="shared" si="14"/>
        <v/>
      </c>
      <c r="K135" s="28" t="str">
        <f t="shared" si="15"/>
        <v/>
      </c>
      <c r="L135" s="28" t="str">
        <f t="shared" si="16"/>
        <v/>
      </c>
      <c r="M135" s="28" t="str">
        <f t="shared" si="17"/>
        <v/>
      </c>
    </row>
    <row r="136" spans="8:15" x14ac:dyDescent="0.25">
      <c r="H136" s="2" t="str">
        <f>IF(ROWS(H$10:H136)&gt;N$3,"",ROWS(H$10:H136))</f>
        <v/>
      </c>
      <c r="I136" s="28" t="str">
        <f t="shared" si="13"/>
        <v/>
      </c>
      <c r="J136" s="28" t="str">
        <f t="shared" si="14"/>
        <v/>
      </c>
      <c r="K136" s="28" t="str">
        <f t="shared" si="15"/>
        <v/>
      </c>
      <c r="L136" s="28" t="str">
        <f t="shared" si="16"/>
        <v/>
      </c>
      <c r="M136" s="28" t="str">
        <f t="shared" si="17"/>
        <v/>
      </c>
    </row>
    <row r="137" spans="8:15" x14ac:dyDescent="0.25">
      <c r="H137" s="2" t="str">
        <f>IF(ROWS(H$10:H137)&gt;N$3,"",ROWS(H$10:H137))</f>
        <v/>
      </c>
      <c r="I137" s="28" t="str">
        <f t="shared" si="13"/>
        <v/>
      </c>
      <c r="J137" s="28" t="str">
        <f t="shared" si="14"/>
        <v/>
      </c>
      <c r="K137" s="28" t="str">
        <f t="shared" si="15"/>
        <v/>
      </c>
      <c r="L137" s="28" t="str">
        <f t="shared" si="16"/>
        <v/>
      </c>
      <c r="M137" s="28" t="str">
        <f t="shared" si="17"/>
        <v/>
      </c>
    </row>
    <row r="138" spans="8:15" x14ac:dyDescent="0.25">
      <c r="H138" s="2" t="str">
        <f>IF(ROWS(H$10:H138)&gt;N$3,"",ROWS(H$10:H138))</f>
        <v/>
      </c>
      <c r="I138" s="28" t="str">
        <f t="shared" si="13"/>
        <v/>
      </c>
      <c r="J138" s="28" t="str">
        <f t="shared" ref="J138:J169" si="18">IF(H138="","",-PPMT($K$5,H138,$D$6*$K$3,$D$16))</f>
        <v/>
      </c>
      <c r="K138" s="28" t="str">
        <f t="shared" ref="K138:K169" si="19">IF(H138="","",-IPMT($K$5,H138,$D$6*$K$3,$D$16))</f>
        <v/>
      </c>
      <c r="L138" s="28" t="str">
        <f t="shared" ref="L138:L169" si="20">IF(H138="","",-IPMT($N$5,H138,$D$6*$K$3,$D$16))</f>
        <v/>
      </c>
      <c r="M138" s="28" t="str">
        <f t="shared" ref="M138:M169" si="21">IF(H138="","",-IPMT($N$6,H138,$D$6*$K$3,$D$16))</f>
        <v/>
      </c>
    </row>
    <row r="139" spans="8:15" x14ac:dyDescent="0.25">
      <c r="H139" s="2" t="str">
        <f>IF(ROWS(H$10:H139)&gt;N$3,"",ROWS(H$10:H139))</f>
        <v/>
      </c>
      <c r="I139" s="28" t="str">
        <f t="shared" ref="I139:I189" si="22">IF(H139="","",$K$6)</f>
        <v/>
      </c>
      <c r="J139" s="28" t="str">
        <f t="shared" si="18"/>
        <v/>
      </c>
      <c r="K139" s="28" t="str">
        <f t="shared" si="19"/>
        <v/>
      </c>
      <c r="L139" s="28" t="str">
        <f t="shared" si="20"/>
        <v/>
      </c>
      <c r="M139" s="28" t="str">
        <f t="shared" si="21"/>
        <v/>
      </c>
    </row>
    <row r="140" spans="8:15" x14ac:dyDescent="0.25">
      <c r="H140" s="2" t="str">
        <f>IF(ROWS(H$10:H140)&gt;N$3,"",ROWS(H$10:H140))</f>
        <v/>
      </c>
      <c r="I140" s="28" t="str">
        <f t="shared" si="22"/>
        <v/>
      </c>
      <c r="J140" s="28" t="str">
        <f t="shared" si="18"/>
        <v/>
      </c>
      <c r="K140" s="28" t="str">
        <f t="shared" si="19"/>
        <v/>
      </c>
      <c r="L140" s="28" t="str">
        <f t="shared" si="20"/>
        <v/>
      </c>
      <c r="M140" s="28" t="str">
        <f t="shared" si="21"/>
        <v/>
      </c>
    </row>
    <row r="141" spans="8:15" x14ac:dyDescent="0.25">
      <c r="H141" s="2" t="str">
        <f>IF(ROWS(H$10:H141)&gt;N$3,"",ROWS(H$10:H141))</f>
        <v/>
      </c>
      <c r="I141" s="28" t="str">
        <f t="shared" si="22"/>
        <v/>
      </c>
      <c r="J141" s="28" t="str">
        <f t="shared" si="18"/>
        <v/>
      </c>
      <c r="K141" s="28" t="str">
        <f t="shared" si="19"/>
        <v/>
      </c>
      <c r="L141" s="28" t="str">
        <f t="shared" si="20"/>
        <v/>
      </c>
      <c r="M141" s="28" t="str">
        <f t="shared" si="21"/>
        <v/>
      </c>
      <c r="N141" s="28"/>
    </row>
    <row r="142" spans="8:15" x14ac:dyDescent="0.25">
      <c r="H142" s="2" t="str">
        <f>IF(ROWS(H$10:H142)&gt;N$3,"",ROWS(H$10:H142))</f>
        <v/>
      </c>
      <c r="I142" s="28" t="str">
        <f t="shared" si="22"/>
        <v/>
      </c>
      <c r="J142" s="28" t="str">
        <f t="shared" si="18"/>
        <v/>
      </c>
      <c r="K142" s="28" t="str">
        <f t="shared" si="19"/>
        <v/>
      </c>
      <c r="L142" s="28" t="str">
        <f t="shared" si="20"/>
        <v/>
      </c>
      <c r="M142" s="28" t="str">
        <f t="shared" si="21"/>
        <v/>
      </c>
      <c r="N142" s="28"/>
      <c r="O142" s="28"/>
    </row>
    <row r="143" spans="8:15" x14ac:dyDescent="0.25">
      <c r="H143" s="2" t="str">
        <f>IF(ROWS(H$10:H143)&gt;N$3,"",ROWS(H$10:H143))</f>
        <v/>
      </c>
      <c r="I143" s="28" t="str">
        <f t="shared" si="22"/>
        <v/>
      </c>
      <c r="J143" s="28" t="str">
        <f t="shared" si="18"/>
        <v/>
      </c>
      <c r="K143" s="28" t="str">
        <f t="shared" si="19"/>
        <v/>
      </c>
      <c r="L143" s="28" t="str">
        <f t="shared" si="20"/>
        <v/>
      </c>
      <c r="M143" s="28" t="str">
        <f t="shared" si="21"/>
        <v/>
      </c>
    </row>
    <row r="144" spans="8:15" x14ac:dyDescent="0.25">
      <c r="H144" s="2" t="str">
        <f>IF(ROWS(H$10:H144)&gt;N$3,"",ROWS(H$10:H144))</f>
        <v/>
      </c>
      <c r="I144" s="28" t="str">
        <f t="shared" si="22"/>
        <v/>
      </c>
      <c r="J144" s="28" t="str">
        <f t="shared" si="18"/>
        <v/>
      </c>
      <c r="K144" s="28" t="str">
        <f t="shared" si="19"/>
        <v/>
      </c>
      <c r="L144" s="28" t="str">
        <f t="shared" si="20"/>
        <v/>
      </c>
      <c r="M144" s="28" t="str">
        <f t="shared" si="21"/>
        <v/>
      </c>
    </row>
    <row r="145" spans="8:13" x14ac:dyDescent="0.25">
      <c r="H145" s="2" t="str">
        <f>IF(ROWS(H$10:H145)&gt;N$3,"",ROWS(H$10:H145))</f>
        <v/>
      </c>
      <c r="I145" s="28" t="str">
        <f t="shared" si="22"/>
        <v/>
      </c>
      <c r="J145" s="28" t="str">
        <f t="shared" si="18"/>
        <v/>
      </c>
      <c r="K145" s="28" t="str">
        <f t="shared" si="19"/>
        <v/>
      </c>
      <c r="L145" s="28" t="str">
        <f t="shared" si="20"/>
        <v/>
      </c>
      <c r="M145" s="28" t="str">
        <f t="shared" si="21"/>
        <v/>
      </c>
    </row>
    <row r="146" spans="8:13" x14ac:dyDescent="0.25">
      <c r="H146" s="2" t="str">
        <f>IF(ROWS(H$10:H146)&gt;N$3,"",ROWS(H$10:H146))</f>
        <v/>
      </c>
      <c r="I146" s="28" t="str">
        <f t="shared" si="22"/>
        <v/>
      </c>
      <c r="J146" s="28" t="str">
        <f t="shared" si="18"/>
        <v/>
      </c>
      <c r="K146" s="28" t="str">
        <f t="shared" si="19"/>
        <v/>
      </c>
      <c r="L146" s="28" t="str">
        <f t="shared" si="20"/>
        <v/>
      </c>
      <c r="M146" s="28" t="str">
        <f t="shared" si="21"/>
        <v/>
      </c>
    </row>
    <row r="147" spans="8:13" x14ac:dyDescent="0.25">
      <c r="H147" s="2" t="str">
        <f>IF(ROWS(H$10:H147)&gt;N$3,"",ROWS(H$10:H147))</f>
        <v/>
      </c>
      <c r="I147" s="28" t="str">
        <f t="shared" si="22"/>
        <v/>
      </c>
      <c r="J147" s="28" t="str">
        <f t="shared" si="18"/>
        <v/>
      </c>
      <c r="K147" s="28" t="str">
        <f t="shared" si="19"/>
        <v/>
      </c>
      <c r="L147" s="28" t="str">
        <f t="shared" si="20"/>
        <v/>
      </c>
      <c r="M147" s="28" t="str">
        <f t="shared" si="21"/>
        <v/>
      </c>
    </row>
    <row r="148" spans="8:13" x14ac:dyDescent="0.25">
      <c r="H148" s="2" t="str">
        <f>IF(ROWS(H$10:H148)&gt;N$3,"",ROWS(H$10:H148))</f>
        <v/>
      </c>
      <c r="I148" s="28" t="str">
        <f t="shared" si="22"/>
        <v/>
      </c>
      <c r="J148" s="28" t="str">
        <f t="shared" si="18"/>
        <v/>
      </c>
      <c r="K148" s="28" t="str">
        <f t="shared" si="19"/>
        <v/>
      </c>
      <c r="L148" s="28" t="str">
        <f t="shared" si="20"/>
        <v/>
      </c>
      <c r="M148" s="28" t="str">
        <f t="shared" si="21"/>
        <v/>
      </c>
    </row>
    <row r="149" spans="8:13" x14ac:dyDescent="0.25">
      <c r="H149" s="2" t="str">
        <f>IF(ROWS(H$10:H149)&gt;N$3,"",ROWS(H$10:H149))</f>
        <v/>
      </c>
      <c r="I149" s="28" t="str">
        <f t="shared" si="22"/>
        <v/>
      </c>
      <c r="J149" s="28" t="str">
        <f t="shared" si="18"/>
        <v/>
      </c>
      <c r="K149" s="28" t="str">
        <f t="shared" si="19"/>
        <v/>
      </c>
      <c r="L149" s="28" t="str">
        <f t="shared" si="20"/>
        <v/>
      </c>
      <c r="M149" s="28" t="str">
        <f t="shared" si="21"/>
        <v/>
      </c>
    </row>
    <row r="150" spans="8:13" x14ac:dyDescent="0.25">
      <c r="H150" s="2" t="str">
        <f>IF(ROWS(H$10:H150)&gt;N$3,"",ROWS(H$10:H150))</f>
        <v/>
      </c>
      <c r="I150" s="28" t="str">
        <f t="shared" si="22"/>
        <v/>
      </c>
      <c r="J150" s="28" t="str">
        <f t="shared" si="18"/>
        <v/>
      </c>
      <c r="K150" s="28" t="str">
        <f t="shared" si="19"/>
        <v/>
      </c>
      <c r="L150" s="28" t="str">
        <f t="shared" si="20"/>
        <v/>
      </c>
      <c r="M150" s="28" t="str">
        <f t="shared" si="21"/>
        <v/>
      </c>
    </row>
    <row r="151" spans="8:13" x14ac:dyDescent="0.25">
      <c r="H151" s="2" t="str">
        <f>IF(ROWS(H$10:H151)&gt;N$3,"",ROWS(H$10:H151))</f>
        <v/>
      </c>
      <c r="I151" s="28" t="str">
        <f t="shared" si="22"/>
        <v/>
      </c>
      <c r="J151" s="28" t="str">
        <f t="shared" si="18"/>
        <v/>
      </c>
      <c r="K151" s="28" t="str">
        <f t="shared" si="19"/>
        <v/>
      </c>
      <c r="L151" s="28" t="str">
        <f t="shared" si="20"/>
        <v/>
      </c>
      <c r="M151" s="28" t="str">
        <f t="shared" si="21"/>
        <v/>
      </c>
    </row>
    <row r="152" spans="8:13" x14ac:dyDescent="0.25">
      <c r="H152" s="2" t="str">
        <f>IF(ROWS(H$10:H152)&gt;N$3,"",ROWS(H$10:H152))</f>
        <v/>
      </c>
      <c r="I152" s="28" t="str">
        <f t="shared" si="22"/>
        <v/>
      </c>
      <c r="J152" s="28" t="str">
        <f t="shared" si="18"/>
        <v/>
      </c>
      <c r="K152" s="28" t="str">
        <f t="shared" si="19"/>
        <v/>
      </c>
      <c r="L152" s="28" t="str">
        <f t="shared" si="20"/>
        <v/>
      </c>
      <c r="M152" s="28" t="str">
        <f t="shared" si="21"/>
        <v/>
      </c>
    </row>
    <row r="153" spans="8:13" x14ac:dyDescent="0.25">
      <c r="H153" s="2" t="str">
        <f>IF(ROWS(H$10:H153)&gt;N$3,"",ROWS(H$10:H153))</f>
        <v/>
      </c>
      <c r="I153" s="28" t="str">
        <f t="shared" si="22"/>
        <v/>
      </c>
      <c r="J153" s="28" t="str">
        <f t="shared" si="18"/>
        <v/>
      </c>
      <c r="K153" s="28" t="str">
        <f t="shared" si="19"/>
        <v/>
      </c>
      <c r="L153" s="28" t="str">
        <f t="shared" si="20"/>
        <v/>
      </c>
      <c r="M153" s="28" t="str">
        <f t="shared" si="21"/>
        <v/>
      </c>
    </row>
    <row r="154" spans="8:13" x14ac:dyDescent="0.25">
      <c r="H154" s="2" t="str">
        <f>IF(ROWS(H$10:H154)&gt;N$3,"",ROWS(H$10:H154))</f>
        <v/>
      </c>
      <c r="I154" s="28" t="str">
        <f t="shared" si="22"/>
        <v/>
      </c>
      <c r="J154" s="28" t="str">
        <f t="shared" si="18"/>
        <v/>
      </c>
      <c r="K154" s="28" t="str">
        <f t="shared" si="19"/>
        <v/>
      </c>
      <c r="L154" s="28" t="str">
        <f t="shared" si="20"/>
        <v/>
      </c>
      <c r="M154" s="28" t="str">
        <f t="shared" si="21"/>
        <v/>
      </c>
    </row>
    <row r="155" spans="8:13" x14ac:dyDescent="0.25">
      <c r="H155" s="2" t="str">
        <f>IF(ROWS(H$10:H155)&gt;N$3,"",ROWS(H$10:H155))</f>
        <v/>
      </c>
      <c r="I155" s="28" t="str">
        <f t="shared" si="22"/>
        <v/>
      </c>
      <c r="J155" s="28" t="str">
        <f t="shared" si="18"/>
        <v/>
      </c>
      <c r="K155" s="28" t="str">
        <f t="shared" si="19"/>
        <v/>
      </c>
      <c r="L155" s="28" t="str">
        <f t="shared" si="20"/>
        <v/>
      </c>
      <c r="M155" s="28" t="str">
        <f t="shared" si="21"/>
        <v/>
      </c>
    </row>
    <row r="156" spans="8:13" x14ac:dyDescent="0.25">
      <c r="H156" s="2" t="str">
        <f>IF(ROWS(H$10:H156)&gt;N$3,"",ROWS(H$10:H156))</f>
        <v/>
      </c>
      <c r="I156" s="28" t="str">
        <f t="shared" si="22"/>
        <v/>
      </c>
      <c r="J156" s="28" t="str">
        <f t="shared" si="18"/>
        <v/>
      </c>
      <c r="K156" s="28" t="str">
        <f t="shared" si="19"/>
        <v/>
      </c>
      <c r="L156" s="28" t="str">
        <f t="shared" si="20"/>
        <v/>
      </c>
      <c r="M156" s="28" t="str">
        <f t="shared" si="21"/>
        <v/>
      </c>
    </row>
    <row r="157" spans="8:13" x14ac:dyDescent="0.25">
      <c r="H157" s="2" t="str">
        <f>IF(ROWS(H$10:H157)&gt;N$3,"",ROWS(H$10:H157))</f>
        <v/>
      </c>
      <c r="I157" s="28" t="str">
        <f t="shared" si="22"/>
        <v/>
      </c>
      <c r="J157" s="28" t="str">
        <f t="shared" si="18"/>
        <v/>
      </c>
      <c r="K157" s="28" t="str">
        <f t="shared" si="19"/>
        <v/>
      </c>
      <c r="L157" s="28" t="str">
        <f t="shared" si="20"/>
        <v/>
      </c>
      <c r="M157" s="28" t="str">
        <f t="shared" si="21"/>
        <v/>
      </c>
    </row>
    <row r="158" spans="8:13" x14ac:dyDescent="0.25">
      <c r="H158" s="2" t="str">
        <f>IF(ROWS(H$10:H158)&gt;N$3,"",ROWS(H$10:H158))</f>
        <v/>
      </c>
      <c r="I158" s="28" t="str">
        <f t="shared" si="22"/>
        <v/>
      </c>
      <c r="J158" s="28" t="str">
        <f t="shared" si="18"/>
        <v/>
      </c>
      <c r="K158" s="28" t="str">
        <f t="shared" si="19"/>
        <v/>
      </c>
      <c r="L158" s="28" t="str">
        <f t="shared" si="20"/>
        <v/>
      </c>
      <c r="M158" s="28" t="str">
        <f t="shared" si="21"/>
        <v/>
      </c>
    </row>
    <row r="159" spans="8:13" x14ac:dyDescent="0.25">
      <c r="H159" s="2" t="str">
        <f>IF(ROWS(H$10:H159)&gt;N$3,"",ROWS(H$10:H159))</f>
        <v/>
      </c>
      <c r="I159" s="28" t="str">
        <f t="shared" si="22"/>
        <v/>
      </c>
      <c r="J159" s="28" t="str">
        <f t="shared" si="18"/>
        <v/>
      </c>
      <c r="K159" s="28" t="str">
        <f t="shared" si="19"/>
        <v/>
      </c>
      <c r="L159" s="28" t="str">
        <f t="shared" si="20"/>
        <v/>
      </c>
      <c r="M159" s="28" t="str">
        <f t="shared" si="21"/>
        <v/>
      </c>
    </row>
    <row r="160" spans="8:13" x14ac:dyDescent="0.25">
      <c r="H160" s="2" t="str">
        <f>IF(ROWS(H$10:H160)&gt;N$3,"",ROWS(H$10:H160))</f>
        <v/>
      </c>
      <c r="I160" s="28" t="str">
        <f t="shared" si="22"/>
        <v/>
      </c>
      <c r="J160" s="28" t="str">
        <f t="shared" si="18"/>
        <v/>
      </c>
      <c r="K160" s="28" t="str">
        <f t="shared" si="19"/>
        <v/>
      </c>
      <c r="L160" s="28" t="str">
        <f t="shared" si="20"/>
        <v/>
      </c>
      <c r="M160" s="28" t="str">
        <f t="shared" si="21"/>
        <v/>
      </c>
    </row>
    <row r="161" spans="8:13" x14ac:dyDescent="0.25">
      <c r="H161" s="2" t="str">
        <f>IF(ROWS(H$10:H161)&gt;N$3,"",ROWS(H$10:H161))</f>
        <v/>
      </c>
      <c r="I161" s="28" t="str">
        <f t="shared" si="22"/>
        <v/>
      </c>
      <c r="J161" s="28" t="str">
        <f t="shared" si="18"/>
        <v/>
      </c>
      <c r="K161" s="28" t="str">
        <f t="shared" si="19"/>
        <v/>
      </c>
      <c r="L161" s="28" t="str">
        <f t="shared" si="20"/>
        <v/>
      </c>
      <c r="M161" s="28" t="str">
        <f t="shared" si="21"/>
        <v/>
      </c>
    </row>
    <row r="162" spans="8:13" x14ac:dyDescent="0.25">
      <c r="H162" s="2" t="str">
        <f>IF(ROWS(H$10:H162)&gt;N$3,"",ROWS(H$10:H162))</f>
        <v/>
      </c>
      <c r="I162" s="28" t="str">
        <f t="shared" si="22"/>
        <v/>
      </c>
      <c r="J162" s="28" t="str">
        <f t="shared" si="18"/>
        <v/>
      </c>
      <c r="K162" s="28" t="str">
        <f t="shared" si="19"/>
        <v/>
      </c>
      <c r="L162" s="28" t="str">
        <f t="shared" si="20"/>
        <v/>
      </c>
      <c r="M162" s="28" t="str">
        <f t="shared" si="21"/>
        <v/>
      </c>
    </row>
    <row r="163" spans="8:13" x14ac:dyDescent="0.25">
      <c r="H163" s="2" t="str">
        <f>IF(ROWS(H$10:H163)&gt;N$3,"",ROWS(H$10:H163))</f>
        <v/>
      </c>
      <c r="I163" s="28" t="str">
        <f t="shared" si="22"/>
        <v/>
      </c>
      <c r="J163" s="28" t="str">
        <f t="shared" si="18"/>
        <v/>
      </c>
      <c r="K163" s="28" t="str">
        <f t="shared" si="19"/>
        <v/>
      </c>
      <c r="L163" s="28" t="str">
        <f t="shared" si="20"/>
        <v/>
      </c>
      <c r="M163" s="28" t="str">
        <f t="shared" si="21"/>
        <v/>
      </c>
    </row>
    <row r="164" spans="8:13" x14ac:dyDescent="0.25">
      <c r="H164" s="2" t="str">
        <f>IF(ROWS(H$10:H164)&gt;N$3,"",ROWS(H$10:H164))</f>
        <v/>
      </c>
      <c r="I164" s="28" t="str">
        <f t="shared" si="22"/>
        <v/>
      </c>
      <c r="J164" s="28" t="str">
        <f t="shared" si="18"/>
        <v/>
      </c>
      <c r="K164" s="28" t="str">
        <f t="shared" si="19"/>
        <v/>
      </c>
      <c r="L164" s="28" t="str">
        <f t="shared" si="20"/>
        <v/>
      </c>
      <c r="M164" s="28" t="str">
        <f t="shared" si="21"/>
        <v/>
      </c>
    </row>
    <row r="165" spans="8:13" x14ac:dyDescent="0.25">
      <c r="H165" s="2" t="str">
        <f>IF(ROWS(H$10:H165)&gt;N$3,"",ROWS(H$10:H165))</f>
        <v/>
      </c>
      <c r="I165" s="28" t="str">
        <f t="shared" si="22"/>
        <v/>
      </c>
      <c r="J165" s="28" t="str">
        <f t="shared" si="18"/>
        <v/>
      </c>
      <c r="K165" s="28" t="str">
        <f t="shared" si="19"/>
        <v/>
      </c>
      <c r="L165" s="28" t="str">
        <f t="shared" si="20"/>
        <v/>
      </c>
      <c r="M165" s="28" t="str">
        <f t="shared" si="21"/>
        <v/>
      </c>
    </row>
    <row r="166" spans="8:13" x14ac:dyDescent="0.25">
      <c r="H166" s="2" t="str">
        <f>IF(ROWS(H$10:H166)&gt;N$3,"",ROWS(H$10:H166))</f>
        <v/>
      </c>
      <c r="I166" s="28" t="str">
        <f t="shared" si="22"/>
        <v/>
      </c>
      <c r="J166" s="28" t="str">
        <f t="shared" si="18"/>
        <v/>
      </c>
      <c r="K166" s="28" t="str">
        <f t="shared" si="19"/>
        <v/>
      </c>
      <c r="L166" s="28" t="str">
        <f t="shared" si="20"/>
        <v/>
      </c>
      <c r="M166" s="28" t="str">
        <f t="shared" si="21"/>
        <v/>
      </c>
    </row>
    <row r="167" spans="8:13" x14ac:dyDescent="0.25">
      <c r="H167" s="2" t="str">
        <f>IF(ROWS(H$10:H167)&gt;N$3,"",ROWS(H$10:H167))</f>
        <v/>
      </c>
      <c r="I167" s="28" t="str">
        <f t="shared" si="22"/>
        <v/>
      </c>
      <c r="J167" s="28" t="str">
        <f t="shared" si="18"/>
        <v/>
      </c>
      <c r="K167" s="28" t="str">
        <f t="shared" si="19"/>
        <v/>
      </c>
      <c r="L167" s="28" t="str">
        <f t="shared" si="20"/>
        <v/>
      </c>
      <c r="M167" s="28" t="str">
        <f t="shared" si="21"/>
        <v/>
      </c>
    </row>
    <row r="168" spans="8:13" x14ac:dyDescent="0.25">
      <c r="H168" s="2" t="str">
        <f>IF(ROWS(H$10:H168)&gt;N$3,"",ROWS(H$10:H168))</f>
        <v/>
      </c>
      <c r="I168" s="28" t="str">
        <f t="shared" si="22"/>
        <v/>
      </c>
      <c r="J168" s="28" t="str">
        <f t="shared" si="18"/>
        <v/>
      </c>
      <c r="K168" s="28" t="str">
        <f t="shared" si="19"/>
        <v/>
      </c>
      <c r="L168" s="28" t="str">
        <f t="shared" si="20"/>
        <v/>
      </c>
      <c r="M168" s="28" t="str">
        <f t="shared" si="21"/>
        <v/>
      </c>
    </row>
    <row r="169" spans="8:13" x14ac:dyDescent="0.25">
      <c r="H169" s="2" t="str">
        <f>IF(ROWS(H$10:H169)&gt;N$3,"",ROWS(H$10:H169))</f>
        <v/>
      </c>
      <c r="I169" s="28" t="str">
        <f t="shared" si="22"/>
        <v/>
      </c>
      <c r="J169" s="28" t="str">
        <f t="shared" si="18"/>
        <v/>
      </c>
      <c r="K169" s="28" t="str">
        <f t="shared" si="19"/>
        <v/>
      </c>
      <c r="L169" s="28" t="str">
        <f t="shared" si="20"/>
        <v/>
      </c>
      <c r="M169" s="28" t="str">
        <f t="shared" si="21"/>
        <v/>
      </c>
    </row>
    <row r="170" spans="8:13" x14ac:dyDescent="0.25">
      <c r="H170" s="2" t="str">
        <f>IF(ROWS(H$10:H170)&gt;N$3,"",ROWS(H$10:H170))</f>
        <v/>
      </c>
      <c r="I170" s="28" t="str">
        <f t="shared" si="22"/>
        <v/>
      </c>
      <c r="J170" s="28" t="str">
        <f t="shared" ref="J170:J189" si="23">IF(H170="","",-PPMT($K$5,H170,$D$6*$K$3,$D$16))</f>
        <v/>
      </c>
      <c r="K170" s="28" t="str">
        <f t="shared" ref="K170:K189" si="24">IF(H170="","",-IPMT($K$5,H170,$D$6*$K$3,$D$16))</f>
        <v/>
      </c>
      <c r="L170" s="28" t="str">
        <f t="shared" ref="L170:L189" si="25">IF(H170="","",-IPMT($N$5,H170,$D$6*$K$3,$D$16))</f>
        <v/>
      </c>
      <c r="M170" s="28" t="str">
        <f t="shared" ref="M170:M189" si="26">IF(H170="","",-IPMT($N$6,H170,$D$6*$K$3,$D$16))</f>
        <v/>
      </c>
    </row>
    <row r="171" spans="8:13" x14ac:dyDescent="0.25">
      <c r="H171" s="2" t="str">
        <f>IF(ROWS(H$10:H171)&gt;N$3,"",ROWS(H$10:H171))</f>
        <v/>
      </c>
      <c r="I171" s="28" t="str">
        <f t="shared" si="22"/>
        <v/>
      </c>
      <c r="J171" s="28" t="str">
        <f t="shared" si="23"/>
        <v/>
      </c>
      <c r="K171" s="28" t="str">
        <f t="shared" si="24"/>
        <v/>
      </c>
      <c r="L171" s="28" t="str">
        <f t="shared" si="25"/>
        <v/>
      </c>
      <c r="M171" s="28" t="str">
        <f t="shared" si="26"/>
        <v/>
      </c>
    </row>
    <row r="172" spans="8:13" x14ac:dyDescent="0.25">
      <c r="H172" s="2" t="str">
        <f>IF(ROWS(H$10:H172)&gt;N$3,"",ROWS(H$10:H172))</f>
        <v/>
      </c>
      <c r="I172" s="28" t="str">
        <f t="shared" si="22"/>
        <v/>
      </c>
      <c r="J172" s="28" t="str">
        <f t="shared" si="23"/>
        <v/>
      </c>
      <c r="K172" s="28" t="str">
        <f t="shared" si="24"/>
        <v/>
      </c>
      <c r="L172" s="28" t="str">
        <f t="shared" si="25"/>
        <v/>
      </c>
      <c r="M172" s="28" t="str">
        <f t="shared" si="26"/>
        <v/>
      </c>
    </row>
    <row r="173" spans="8:13" x14ac:dyDescent="0.25">
      <c r="H173" s="2" t="str">
        <f>IF(ROWS(H$10:H173)&gt;N$3,"",ROWS(H$10:H173))</f>
        <v/>
      </c>
      <c r="I173" s="28" t="str">
        <f t="shared" si="22"/>
        <v/>
      </c>
      <c r="J173" s="28" t="str">
        <f t="shared" si="23"/>
        <v/>
      </c>
      <c r="K173" s="28" t="str">
        <f t="shared" si="24"/>
        <v/>
      </c>
      <c r="L173" s="28" t="str">
        <f t="shared" si="25"/>
        <v/>
      </c>
      <c r="M173" s="28" t="str">
        <f t="shared" si="26"/>
        <v/>
      </c>
    </row>
    <row r="174" spans="8:13" x14ac:dyDescent="0.25">
      <c r="H174" s="2" t="str">
        <f>IF(ROWS(H$10:H174)&gt;N$3,"",ROWS(H$10:H174))</f>
        <v/>
      </c>
      <c r="I174" s="28" t="str">
        <f t="shared" si="22"/>
        <v/>
      </c>
      <c r="J174" s="28" t="str">
        <f t="shared" si="23"/>
        <v/>
      </c>
      <c r="K174" s="28" t="str">
        <f t="shared" si="24"/>
        <v/>
      </c>
      <c r="L174" s="28" t="str">
        <f t="shared" si="25"/>
        <v/>
      </c>
      <c r="M174" s="28" t="str">
        <f t="shared" si="26"/>
        <v/>
      </c>
    </row>
    <row r="175" spans="8:13" x14ac:dyDescent="0.25">
      <c r="H175" s="2" t="str">
        <f>IF(ROWS(H$10:H175)&gt;N$3,"",ROWS(H$10:H175))</f>
        <v/>
      </c>
      <c r="I175" s="28" t="str">
        <f t="shared" si="22"/>
        <v/>
      </c>
      <c r="J175" s="28" t="str">
        <f t="shared" si="23"/>
        <v/>
      </c>
      <c r="K175" s="28" t="str">
        <f t="shared" si="24"/>
        <v/>
      </c>
      <c r="L175" s="28" t="str">
        <f t="shared" si="25"/>
        <v/>
      </c>
      <c r="M175" s="28" t="str">
        <f t="shared" si="26"/>
        <v/>
      </c>
    </row>
    <row r="176" spans="8:13" x14ac:dyDescent="0.25">
      <c r="H176" s="2" t="str">
        <f>IF(ROWS(H$10:H176)&gt;N$3,"",ROWS(H$10:H176))</f>
        <v/>
      </c>
      <c r="I176" s="28" t="str">
        <f t="shared" si="22"/>
        <v/>
      </c>
      <c r="J176" s="28" t="str">
        <f t="shared" si="23"/>
        <v/>
      </c>
      <c r="K176" s="28" t="str">
        <f t="shared" si="24"/>
        <v/>
      </c>
      <c r="L176" s="28" t="str">
        <f t="shared" si="25"/>
        <v/>
      </c>
      <c r="M176" s="28" t="str">
        <f t="shared" si="26"/>
        <v/>
      </c>
    </row>
    <row r="177" spans="8:13" x14ac:dyDescent="0.25">
      <c r="H177" s="2" t="str">
        <f>IF(ROWS(H$10:H177)&gt;N$3,"",ROWS(H$10:H177))</f>
        <v/>
      </c>
      <c r="I177" s="28" t="str">
        <f t="shared" si="22"/>
        <v/>
      </c>
      <c r="J177" s="28" t="str">
        <f t="shared" si="23"/>
        <v/>
      </c>
      <c r="K177" s="28" t="str">
        <f t="shared" si="24"/>
        <v/>
      </c>
      <c r="L177" s="28" t="str">
        <f t="shared" si="25"/>
        <v/>
      </c>
      <c r="M177" s="28" t="str">
        <f t="shared" si="26"/>
        <v/>
      </c>
    </row>
    <row r="178" spans="8:13" x14ac:dyDescent="0.25">
      <c r="H178" s="2" t="str">
        <f>IF(ROWS(H$10:H178)&gt;N$3,"",ROWS(H$10:H178))</f>
        <v/>
      </c>
      <c r="I178" s="28" t="str">
        <f t="shared" si="22"/>
        <v/>
      </c>
      <c r="J178" s="28" t="str">
        <f t="shared" si="23"/>
        <v/>
      </c>
      <c r="K178" s="28" t="str">
        <f t="shared" si="24"/>
        <v/>
      </c>
      <c r="L178" s="28" t="str">
        <f t="shared" si="25"/>
        <v/>
      </c>
      <c r="M178" s="28" t="str">
        <f t="shared" si="26"/>
        <v/>
      </c>
    </row>
    <row r="179" spans="8:13" x14ac:dyDescent="0.25">
      <c r="H179" s="2" t="str">
        <f>IF(ROWS(H$10:H179)&gt;N$3,"",ROWS(H$10:H179))</f>
        <v/>
      </c>
      <c r="I179" s="28" t="str">
        <f t="shared" si="22"/>
        <v/>
      </c>
      <c r="J179" s="28" t="str">
        <f t="shared" si="23"/>
        <v/>
      </c>
      <c r="K179" s="28" t="str">
        <f t="shared" si="24"/>
        <v/>
      </c>
      <c r="L179" s="28" t="str">
        <f t="shared" si="25"/>
        <v/>
      </c>
      <c r="M179" s="28" t="str">
        <f t="shared" si="26"/>
        <v/>
      </c>
    </row>
    <row r="180" spans="8:13" x14ac:dyDescent="0.25">
      <c r="H180" s="2" t="str">
        <f>IF(ROWS(H$10:H180)&gt;N$3,"",ROWS(H$10:H180))</f>
        <v/>
      </c>
      <c r="I180" s="28" t="str">
        <f t="shared" si="22"/>
        <v/>
      </c>
      <c r="J180" s="28" t="str">
        <f t="shared" si="23"/>
        <v/>
      </c>
      <c r="K180" s="28" t="str">
        <f t="shared" si="24"/>
        <v/>
      </c>
      <c r="L180" s="28" t="str">
        <f t="shared" si="25"/>
        <v/>
      </c>
      <c r="M180" s="28" t="str">
        <f t="shared" si="26"/>
        <v/>
      </c>
    </row>
    <row r="181" spans="8:13" x14ac:dyDescent="0.25">
      <c r="H181" s="2" t="str">
        <f>IF(ROWS(H$10:H181)&gt;N$3,"",ROWS(H$10:H181))</f>
        <v/>
      </c>
      <c r="I181" s="28" t="str">
        <f t="shared" si="22"/>
        <v/>
      </c>
      <c r="J181" s="28" t="str">
        <f t="shared" si="23"/>
        <v/>
      </c>
      <c r="K181" s="28" t="str">
        <f t="shared" si="24"/>
        <v/>
      </c>
      <c r="L181" s="28" t="str">
        <f t="shared" si="25"/>
        <v/>
      </c>
      <c r="M181" s="28" t="str">
        <f t="shared" si="26"/>
        <v/>
      </c>
    </row>
    <row r="182" spans="8:13" x14ac:dyDescent="0.25">
      <c r="H182" s="2" t="str">
        <f>IF(ROWS(H$10:H182)&gt;N$3,"",ROWS(H$10:H182))</f>
        <v/>
      </c>
      <c r="I182" s="28" t="str">
        <f t="shared" si="22"/>
        <v/>
      </c>
      <c r="J182" s="28" t="str">
        <f t="shared" si="23"/>
        <v/>
      </c>
      <c r="K182" s="28" t="str">
        <f t="shared" si="24"/>
        <v/>
      </c>
      <c r="L182" s="28" t="str">
        <f t="shared" si="25"/>
        <v/>
      </c>
      <c r="M182" s="28" t="str">
        <f t="shared" si="26"/>
        <v/>
      </c>
    </row>
    <row r="183" spans="8:13" x14ac:dyDescent="0.25">
      <c r="H183" s="2" t="str">
        <f>IF(ROWS(H$10:H183)&gt;N$3,"",ROWS(H$10:H183))</f>
        <v/>
      </c>
      <c r="I183" s="28" t="str">
        <f t="shared" si="22"/>
        <v/>
      </c>
      <c r="J183" s="28" t="str">
        <f t="shared" si="23"/>
        <v/>
      </c>
      <c r="K183" s="28" t="str">
        <f t="shared" si="24"/>
        <v/>
      </c>
      <c r="L183" s="28" t="str">
        <f t="shared" si="25"/>
        <v/>
      </c>
      <c r="M183" s="28" t="str">
        <f t="shared" si="26"/>
        <v/>
      </c>
    </row>
    <row r="184" spans="8:13" x14ac:dyDescent="0.25">
      <c r="H184" s="2" t="str">
        <f>IF(ROWS(H$10:H184)&gt;N$3,"",ROWS(H$10:H184))</f>
        <v/>
      </c>
      <c r="I184" s="28" t="str">
        <f t="shared" si="22"/>
        <v/>
      </c>
      <c r="J184" s="28" t="str">
        <f t="shared" si="23"/>
        <v/>
      </c>
      <c r="K184" s="28" t="str">
        <f t="shared" si="24"/>
        <v/>
      </c>
      <c r="L184" s="28" t="str">
        <f t="shared" si="25"/>
        <v/>
      </c>
      <c r="M184" s="28" t="str">
        <f t="shared" si="26"/>
        <v/>
      </c>
    </row>
    <row r="185" spans="8:13" x14ac:dyDescent="0.25">
      <c r="H185" s="2" t="str">
        <f>IF(ROWS(H$10:H185)&gt;N$3,"",ROWS(H$10:H185))</f>
        <v/>
      </c>
      <c r="I185" s="28" t="str">
        <f t="shared" si="22"/>
        <v/>
      </c>
      <c r="J185" s="28" t="str">
        <f t="shared" si="23"/>
        <v/>
      </c>
      <c r="K185" s="28" t="str">
        <f t="shared" si="24"/>
        <v/>
      </c>
      <c r="L185" s="28" t="str">
        <f t="shared" si="25"/>
        <v/>
      </c>
      <c r="M185" s="28" t="str">
        <f t="shared" si="26"/>
        <v/>
      </c>
    </row>
    <row r="186" spans="8:13" x14ac:dyDescent="0.25">
      <c r="H186" s="2" t="str">
        <f>IF(ROWS(H$10:H186)&gt;N$3,"",ROWS(H$10:H186))</f>
        <v/>
      </c>
      <c r="I186" s="28" t="str">
        <f t="shared" si="22"/>
        <v/>
      </c>
      <c r="J186" s="28" t="str">
        <f t="shared" si="23"/>
        <v/>
      </c>
      <c r="K186" s="28" t="str">
        <f t="shared" si="24"/>
        <v/>
      </c>
      <c r="L186" s="28" t="str">
        <f t="shared" si="25"/>
        <v/>
      </c>
      <c r="M186" s="28" t="str">
        <f t="shared" si="26"/>
        <v/>
      </c>
    </row>
    <row r="187" spans="8:13" x14ac:dyDescent="0.25">
      <c r="H187" s="2" t="str">
        <f>IF(ROWS(H$10:H187)&gt;N$3,"",ROWS(H$10:H187))</f>
        <v/>
      </c>
      <c r="I187" s="28" t="str">
        <f t="shared" si="22"/>
        <v/>
      </c>
      <c r="J187" s="28" t="str">
        <f t="shared" si="23"/>
        <v/>
      </c>
      <c r="K187" s="28" t="str">
        <f t="shared" si="24"/>
        <v/>
      </c>
      <c r="L187" s="28" t="str">
        <f t="shared" si="25"/>
        <v/>
      </c>
      <c r="M187" s="28" t="str">
        <f t="shared" si="26"/>
        <v/>
      </c>
    </row>
    <row r="188" spans="8:13" x14ac:dyDescent="0.25">
      <c r="H188" s="2" t="str">
        <f>IF(ROWS(H$10:H188)&gt;N$3,"",ROWS(H$10:H188))</f>
        <v/>
      </c>
      <c r="I188" s="28" t="str">
        <f t="shared" si="22"/>
        <v/>
      </c>
      <c r="J188" s="28" t="str">
        <f t="shared" si="23"/>
        <v/>
      </c>
      <c r="K188" s="28" t="str">
        <f t="shared" si="24"/>
        <v/>
      </c>
      <c r="L188" s="28" t="str">
        <f t="shared" si="25"/>
        <v/>
      </c>
      <c r="M188" s="28" t="str">
        <f t="shared" si="26"/>
        <v/>
      </c>
    </row>
    <row r="189" spans="8:13" x14ac:dyDescent="0.25">
      <c r="H189" s="2" t="str">
        <f>IF(ROWS(H$10:H189)&gt;N$3,"",ROWS(H$10:H189))</f>
        <v/>
      </c>
      <c r="I189" s="28" t="str">
        <f t="shared" si="22"/>
        <v/>
      </c>
      <c r="J189" s="28" t="str">
        <f t="shared" si="23"/>
        <v/>
      </c>
      <c r="K189" s="28" t="str">
        <f t="shared" si="24"/>
        <v/>
      </c>
      <c r="L189" s="28" t="str">
        <f t="shared" si="25"/>
        <v/>
      </c>
      <c r="M189" s="28" t="str">
        <f t="shared" si="26"/>
        <v/>
      </c>
    </row>
  </sheetData>
  <sheetProtection password="CB8A" sheet="1" objects="1" scenarios="1"/>
  <customSheetViews>
    <customSheetView guid="{6256A2A8-6BA2-48DB-A44D-4FB14B6A9D71}">
      <selection activeCell="D34" sqref="D34"/>
      <pageMargins left="0.7" right="0.7" top="0.75" bottom="0.75" header="0.3" footer="0.3"/>
      <pageSetup paperSize="9" orientation="portrait" r:id="rId1"/>
    </customSheetView>
  </customSheetViews>
  <mergeCells count="1">
    <mergeCell ref="H1:K1"/>
  </mergeCell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80"/>
  <sheetViews>
    <sheetView topLeftCell="A48" workbookViewId="0">
      <selection activeCell="C75" sqref="C75"/>
    </sheetView>
  </sheetViews>
  <sheetFormatPr defaultRowHeight="15" x14ac:dyDescent="0.25"/>
  <cols>
    <col min="1" max="1" width="9.140625" style="45"/>
    <col min="2" max="2" width="46" style="45" customWidth="1"/>
    <col min="3" max="3" width="11.5703125" style="45" bestFit="1" customWidth="1"/>
    <col min="4" max="4" width="10.28515625" style="45" customWidth="1"/>
    <col min="5" max="5" width="11.5703125" style="45" bestFit="1" customWidth="1"/>
    <col min="6" max="18" width="9.28515625" style="45" bestFit="1" customWidth="1"/>
    <col min="19" max="16384" width="9.140625" style="45"/>
  </cols>
  <sheetData>
    <row r="4" spans="2:18" x14ac:dyDescent="0.25">
      <c r="C4" s="127" t="s">
        <v>178</v>
      </c>
    </row>
    <row r="5" spans="2:18" x14ac:dyDescent="0.25">
      <c r="C5" s="77" t="s">
        <v>91</v>
      </c>
    </row>
    <row r="6" spans="2:18" x14ac:dyDescent="0.25">
      <c r="B6" s="45" t="s">
        <v>9</v>
      </c>
      <c r="C6" s="45">
        <v>2001</v>
      </c>
      <c r="D6" s="45">
        <v>2002</v>
      </c>
      <c r="E6" s="45">
        <v>2003</v>
      </c>
      <c r="F6" s="45">
        <v>2004</v>
      </c>
      <c r="G6" s="45">
        <v>2005</v>
      </c>
      <c r="H6" s="45">
        <v>2006</v>
      </c>
      <c r="I6" s="45">
        <v>2007</v>
      </c>
      <c r="J6" s="45">
        <v>2008</v>
      </c>
      <c r="K6" s="45">
        <v>2009</v>
      </c>
      <c r="L6" s="45">
        <v>2010</v>
      </c>
      <c r="M6" s="45">
        <v>2011</v>
      </c>
      <c r="N6" s="45">
        <v>2012</v>
      </c>
      <c r="O6" s="45">
        <v>2013</v>
      </c>
      <c r="P6" s="45">
        <v>2014</v>
      </c>
      <c r="Q6" s="45">
        <v>2015</v>
      </c>
      <c r="R6" s="45">
        <v>2016</v>
      </c>
    </row>
    <row r="7" spans="2:18" x14ac:dyDescent="0.25">
      <c r="B7" s="45" t="s">
        <v>179</v>
      </c>
      <c r="C7" s="46">
        <v>0.36</v>
      </c>
      <c r="D7" s="46">
        <v>0.38</v>
      </c>
      <c r="E7" s="46">
        <v>0.4</v>
      </c>
      <c r="F7" s="46">
        <v>0.41</v>
      </c>
      <c r="G7" s="46">
        <v>0.42</v>
      </c>
      <c r="H7" s="46">
        <v>0.44</v>
      </c>
      <c r="I7" s="46">
        <v>0.45</v>
      </c>
      <c r="J7" s="46">
        <v>0.5</v>
      </c>
      <c r="K7" s="46">
        <v>0.53</v>
      </c>
      <c r="L7" s="46">
        <v>0.55000000000000004</v>
      </c>
      <c r="M7" s="46">
        <v>0.56000000000000005</v>
      </c>
      <c r="N7" s="46">
        <v>0.56999999999999995</v>
      </c>
      <c r="O7" s="46">
        <v>0.57999999999999996</v>
      </c>
      <c r="P7" s="46">
        <v>0.56000000000000005</v>
      </c>
      <c r="Q7" s="46">
        <v>0.56999999999999995</v>
      </c>
      <c r="R7" s="46">
        <v>0.56000000000000005</v>
      </c>
    </row>
    <row r="8" spans="2:18" x14ac:dyDescent="0.25">
      <c r="B8" s="45" t="s">
        <v>180</v>
      </c>
      <c r="D8" s="45">
        <f t="shared" ref="D8:R8" si="0">D7-C7</f>
        <v>2.0000000000000018E-2</v>
      </c>
      <c r="E8" s="45">
        <f t="shared" si="0"/>
        <v>2.0000000000000018E-2</v>
      </c>
      <c r="F8" s="45">
        <f t="shared" si="0"/>
        <v>9.9999999999999534E-3</v>
      </c>
      <c r="G8" s="45">
        <f t="shared" si="0"/>
        <v>1.0000000000000009E-2</v>
      </c>
      <c r="H8" s="45">
        <f t="shared" si="0"/>
        <v>2.0000000000000018E-2</v>
      </c>
      <c r="I8" s="45">
        <f t="shared" si="0"/>
        <v>1.0000000000000009E-2</v>
      </c>
      <c r="J8" s="45">
        <f t="shared" si="0"/>
        <v>4.9999999999999989E-2</v>
      </c>
      <c r="K8" s="45">
        <f t="shared" si="0"/>
        <v>3.0000000000000027E-2</v>
      </c>
      <c r="L8" s="45">
        <f t="shared" si="0"/>
        <v>2.0000000000000018E-2</v>
      </c>
      <c r="M8" s="45">
        <f t="shared" si="0"/>
        <v>1.0000000000000009E-2</v>
      </c>
      <c r="N8" s="45">
        <f t="shared" si="0"/>
        <v>9.9999999999998979E-3</v>
      </c>
      <c r="O8" s="45">
        <f t="shared" si="0"/>
        <v>1.0000000000000009E-2</v>
      </c>
      <c r="P8" s="45">
        <f t="shared" si="0"/>
        <v>-1.9999999999999907E-2</v>
      </c>
      <c r="Q8" s="45">
        <f t="shared" si="0"/>
        <v>9.9999999999998979E-3</v>
      </c>
      <c r="R8" s="45">
        <f t="shared" si="0"/>
        <v>-9.9999999999998979E-3</v>
      </c>
    </row>
    <row r="9" spans="2:18" x14ac:dyDescent="0.25">
      <c r="B9" s="45" t="s">
        <v>181</v>
      </c>
      <c r="D9" s="45">
        <f t="shared" ref="D9:R9" si="1">D8/C7</f>
        <v>5.5555555555555608E-2</v>
      </c>
      <c r="E9" s="45">
        <f t="shared" si="1"/>
        <v>5.2631578947368467E-2</v>
      </c>
      <c r="F9" s="45">
        <f t="shared" si="1"/>
        <v>2.4999999999999883E-2</v>
      </c>
      <c r="G9" s="45">
        <f t="shared" si="1"/>
        <v>2.4390243902439046E-2</v>
      </c>
      <c r="H9" s="45">
        <f t="shared" si="1"/>
        <v>4.7619047619047665E-2</v>
      </c>
      <c r="I9" s="45">
        <f t="shared" si="1"/>
        <v>2.2727272727272749E-2</v>
      </c>
      <c r="J9" s="45">
        <f t="shared" si="1"/>
        <v>0.11111111111111108</v>
      </c>
      <c r="K9" s="45">
        <f t="shared" si="1"/>
        <v>6.0000000000000053E-2</v>
      </c>
      <c r="L9" s="45">
        <f t="shared" si="1"/>
        <v>3.7735849056603807E-2</v>
      </c>
      <c r="M9" s="45">
        <f t="shared" si="1"/>
        <v>1.8181818181818195E-2</v>
      </c>
      <c r="N9" s="45">
        <f t="shared" si="1"/>
        <v>1.7857142857142672E-2</v>
      </c>
      <c r="O9" s="45">
        <f t="shared" si="1"/>
        <v>1.7543859649122823E-2</v>
      </c>
      <c r="P9" s="45">
        <f t="shared" si="1"/>
        <v>-3.4482758620689495E-2</v>
      </c>
      <c r="Q9" s="45">
        <f t="shared" si="1"/>
        <v>1.7857142857142672E-2</v>
      </c>
      <c r="R9" s="45">
        <f t="shared" si="1"/>
        <v>-1.7543859649122629E-2</v>
      </c>
    </row>
    <row r="10" spans="2:18" ht="15.75" thickBot="1" x14ac:dyDescent="0.3"/>
    <row r="11" spans="2:18" ht="15.75" thickBot="1" x14ac:dyDescent="0.3">
      <c r="B11" s="45" t="s">
        <v>182</v>
      </c>
      <c r="C11" s="140">
        <f>AVERAGE(D9:R9)*100</f>
        <v>3.0412266946320843</v>
      </c>
    </row>
    <row r="15" spans="2:18" x14ac:dyDescent="0.25">
      <c r="C15" s="127" t="s">
        <v>95</v>
      </c>
    </row>
    <row r="16" spans="2:18" x14ac:dyDescent="0.25">
      <c r="C16" s="77" t="s">
        <v>92</v>
      </c>
    </row>
    <row r="17" spans="2:17" x14ac:dyDescent="0.25">
      <c r="B17" s="45" t="s">
        <v>9</v>
      </c>
      <c r="C17" s="47">
        <v>2001</v>
      </c>
      <c r="D17" s="47">
        <v>2002</v>
      </c>
      <c r="E17" s="47">
        <v>2003</v>
      </c>
      <c r="F17" s="47">
        <v>2004</v>
      </c>
      <c r="G17" s="47" t="s">
        <v>93</v>
      </c>
      <c r="H17" s="47">
        <v>2006</v>
      </c>
      <c r="I17" s="47">
        <v>2007</v>
      </c>
      <c r="J17" s="47">
        <v>2008</v>
      </c>
      <c r="K17" s="47">
        <v>2009</v>
      </c>
      <c r="L17" s="47" t="s">
        <v>94</v>
      </c>
      <c r="M17" s="47">
        <v>2011</v>
      </c>
      <c r="N17" s="47">
        <v>2012</v>
      </c>
      <c r="O17" s="47">
        <v>2013</v>
      </c>
      <c r="P17" s="47">
        <v>2014</v>
      </c>
      <c r="Q17" s="47">
        <v>2015</v>
      </c>
    </row>
    <row r="18" spans="2:17" ht="15.75" thickBot="1" x14ac:dyDescent="0.3">
      <c r="B18" s="45" t="s">
        <v>96</v>
      </c>
      <c r="C18" s="47">
        <v>105.5</v>
      </c>
      <c r="D18" s="47">
        <v>101.9</v>
      </c>
      <c r="E18" s="47">
        <v>100.8</v>
      </c>
      <c r="F18" s="47">
        <v>103.5</v>
      </c>
      <c r="G18" s="47">
        <v>102.1</v>
      </c>
      <c r="H18" s="47">
        <v>101</v>
      </c>
      <c r="I18" s="47">
        <v>102.5</v>
      </c>
      <c r="J18" s="47">
        <v>104.2</v>
      </c>
      <c r="K18" s="47">
        <v>103.5</v>
      </c>
      <c r="L18" s="47">
        <v>102.6</v>
      </c>
      <c r="M18" s="47">
        <v>104.3</v>
      </c>
      <c r="N18" s="47">
        <v>103.7</v>
      </c>
      <c r="O18" s="47">
        <v>100.9</v>
      </c>
      <c r="P18" s="47">
        <v>100</v>
      </c>
      <c r="Q18" s="47">
        <v>99.1</v>
      </c>
    </row>
    <row r="19" spans="2:17" ht="15.75" thickBot="1" x14ac:dyDescent="0.3">
      <c r="B19" s="45" t="s">
        <v>97</v>
      </c>
      <c r="C19" s="140">
        <f>AVERAGE(C18:Q18)-100</f>
        <v>2.3733333333333206</v>
      </c>
    </row>
    <row r="23" spans="2:17" x14ac:dyDescent="0.25">
      <c r="C23" s="127" t="s">
        <v>187</v>
      </c>
    </row>
    <row r="24" spans="2:17" x14ac:dyDescent="0.25">
      <c r="B24" s="45" t="s">
        <v>183</v>
      </c>
      <c r="C24" s="77" t="s">
        <v>98</v>
      </c>
    </row>
    <row r="25" spans="2:17" x14ac:dyDescent="0.25">
      <c r="B25" s="45" t="s">
        <v>9</v>
      </c>
      <c r="C25" s="45">
        <v>2005</v>
      </c>
      <c r="D25" s="45">
        <v>2006</v>
      </c>
      <c r="E25" s="45">
        <v>2007</v>
      </c>
      <c r="F25" s="45">
        <v>2008</v>
      </c>
      <c r="G25" s="45">
        <v>2009</v>
      </c>
      <c r="H25" s="45">
        <v>2010</v>
      </c>
      <c r="I25" s="45">
        <v>2011</v>
      </c>
      <c r="J25" s="45">
        <v>2012</v>
      </c>
      <c r="K25" s="45">
        <v>2013</v>
      </c>
      <c r="L25" s="45">
        <v>2014</v>
      </c>
      <c r="M25" s="45">
        <v>2015</v>
      </c>
    </row>
    <row r="26" spans="2:17" ht="15.75" thickBot="1" x14ac:dyDescent="0.3">
      <c r="B26" s="45" t="s">
        <v>184</v>
      </c>
      <c r="C26" s="48">
        <f>AVERAGE(D29:D33)</f>
        <v>5.15</v>
      </c>
      <c r="D26" s="48">
        <f>AVERAGE(D35:D36)</f>
        <v>4.125</v>
      </c>
      <c r="E26" s="48">
        <f>AVERAGE(D38:D41)</f>
        <v>4.625</v>
      </c>
      <c r="F26" s="48">
        <f>AVERAGE(D43:D48)</f>
        <v>5.541666666666667</v>
      </c>
      <c r="G26" s="48">
        <f>AVERAGE(D50:D53)</f>
        <v>3.875</v>
      </c>
      <c r="H26" s="48">
        <f>AVERAGE(F30)</f>
        <v>3.5</v>
      </c>
      <c r="I26" s="48">
        <f>AVERAGE(F32:F35)</f>
        <v>4.125</v>
      </c>
      <c r="J26" s="48">
        <f>AVERAGE(F37:F39)</f>
        <v>4.5</v>
      </c>
      <c r="K26" s="48">
        <f>AVERAGE(F41:F46)</f>
        <v>3.2083333333333335</v>
      </c>
      <c r="L26" s="48">
        <f>AVERAGE(F48)</f>
        <v>2</v>
      </c>
      <c r="M26" s="48">
        <f>AVERAGE(F50)</f>
        <v>1.5</v>
      </c>
    </row>
    <row r="27" spans="2:17" ht="15.75" thickBot="1" x14ac:dyDescent="0.3">
      <c r="B27" s="45" t="s">
        <v>185</v>
      </c>
      <c r="C27" s="140">
        <f>AVERAGE(K26:M26)</f>
        <v>2.2361111111111112</v>
      </c>
    </row>
    <row r="29" spans="2:17" x14ac:dyDescent="0.25">
      <c r="C29" s="49">
        <v>38442</v>
      </c>
      <c r="D29" s="50">
        <v>6</v>
      </c>
      <c r="E29" s="51">
        <v>2010</v>
      </c>
      <c r="F29" s="50"/>
    </row>
    <row r="30" spans="2:17" x14ac:dyDescent="0.25">
      <c r="C30" s="49">
        <v>38470</v>
      </c>
      <c r="D30" s="50">
        <v>5.5</v>
      </c>
      <c r="E30" s="49">
        <v>40179</v>
      </c>
      <c r="F30" s="50">
        <v>3.5</v>
      </c>
    </row>
    <row r="31" spans="2:17" x14ac:dyDescent="0.25">
      <c r="C31" s="49">
        <v>38533</v>
      </c>
      <c r="D31" s="50">
        <v>5</v>
      </c>
      <c r="E31" s="51">
        <v>2011</v>
      </c>
      <c r="F31" s="50"/>
    </row>
    <row r="32" spans="2:17" x14ac:dyDescent="0.25">
      <c r="C32" s="49">
        <v>38561</v>
      </c>
      <c r="D32" s="50">
        <v>4.75</v>
      </c>
      <c r="E32" s="49">
        <v>40563</v>
      </c>
      <c r="F32" s="50">
        <v>3.75</v>
      </c>
    </row>
    <row r="33" spans="3:6" x14ac:dyDescent="0.25">
      <c r="C33" s="49">
        <v>38596</v>
      </c>
      <c r="D33" s="50">
        <v>4.5</v>
      </c>
      <c r="E33" s="49">
        <v>40639</v>
      </c>
      <c r="F33" s="50">
        <v>4</v>
      </c>
    </row>
    <row r="34" spans="3:6" x14ac:dyDescent="0.25">
      <c r="C34" s="51">
        <v>2006</v>
      </c>
      <c r="D34" s="50"/>
      <c r="E34" s="49">
        <v>40675</v>
      </c>
      <c r="F34" s="50">
        <v>4.25</v>
      </c>
    </row>
    <row r="35" spans="3:6" x14ac:dyDescent="0.25">
      <c r="C35" s="49">
        <v>38749</v>
      </c>
      <c r="D35" s="50">
        <v>4.25</v>
      </c>
      <c r="E35" s="49">
        <v>40703</v>
      </c>
      <c r="F35" s="50">
        <v>4.5</v>
      </c>
    </row>
    <row r="36" spans="3:6" x14ac:dyDescent="0.25">
      <c r="C36" s="49">
        <v>38777</v>
      </c>
      <c r="D36" s="50">
        <v>4</v>
      </c>
      <c r="E36" s="51">
        <v>2012</v>
      </c>
      <c r="F36" s="50"/>
    </row>
    <row r="37" spans="3:6" x14ac:dyDescent="0.25">
      <c r="C37" s="51">
        <v>2007</v>
      </c>
      <c r="D37" s="50"/>
      <c r="E37" s="49">
        <v>41039</v>
      </c>
      <c r="F37" s="50">
        <v>4.75</v>
      </c>
    </row>
    <row r="38" spans="3:6" x14ac:dyDescent="0.25">
      <c r="C38" s="49">
        <v>39198</v>
      </c>
      <c r="D38" s="50">
        <v>4.25</v>
      </c>
      <c r="E38" s="49">
        <v>41221</v>
      </c>
      <c r="F38" s="50">
        <v>4.5</v>
      </c>
    </row>
    <row r="39" spans="3:6" x14ac:dyDescent="0.25">
      <c r="C39" s="49">
        <v>39261</v>
      </c>
      <c r="D39" s="50">
        <v>4.5</v>
      </c>
      <c r="E39" s="49">
        <v>41249</v>
      </c>
      <c r="F39" s="50">
        <v>4.25</v>
      </c>
    </row>
    <row r="40" spans="3:6" x14ac:dyDescent="0.25">
      <c r="C40" s="49">
        <v>39324</v>
      </c>
      <c r="D40" s="50">
        <v>4.75</v>
      </c>
      <c r="E40" s="51">
        <v>2013</v>
      </c>
      <c r="F40" s="50"/>
    </row>
    <row r="41" spans="3:6" x14ac:dyDescent="0.25">
      <c r="C41" s="49">
        <v>39415</v>
      </c>
      <c r="D41" s="50">
        <v>5</v>
      </c>
      <c r="E41" s="49">
        <v>41284</v>
      </c>
      <c r="F41" s="50">
        <v>4</v>
      </c>
    </row>
    <row r="42" spans="3:6" x14ac:dyDescent="0.25">
      <c r="C42" s="51">
        <v>2008</v>
      </c>
      <c r="D42" s="50"/>
      <c r="E42" s="49">
        <v>41312</v>
      </c>
      <c r="F42" s="50">
        <v>3.75</v>
      </c>
    </row>
    <row r="43" spans="3:6" x14ac:dyDescent="0.25">
      <c r="C43" s="49">
        <v>39478</v>
      </c>
      <c r="D43" s="50">
        <v>5.25</v>
      </c>
      <c r="E43" s="49">
        <v>41340</v>
      </c>
      <c r="F43" s="50">
        <v>3.25</v>
      </c>
    </row>
    <row r="44" spans="3:6" x14ac:dyDescent="0.25">
      <c r="C44" s="49">
        <v>39506</v>
      </c>
      <c r="D44" s="50">
        <v>5.5</v>
      </c>
      <c r="E44" s="49">
        <v>41403</v>
      </c>
      <c r="F44" s="50">
        <v>3</v>
      </c>
    </row>
    <row r="45" spans="3:6" x14ac:dyDescent="0.25">
      <c r="C45" s="49">
        <v>39534</v>
      </c>
      <c r="D45" s="50">
        <v>5.75</v>
      </c>
      <c r="E45" s="49">
        <v>41431</v>
      </c>
      <c r="F45" s="50">
        <v>2.75</v>
      </c>
    </row>
    <row r="46" spans="3:6" x14ac:dyDescent="0.25">
      <c r="C46" s="49">
        <v>39625</v>
      </c>
      <c r="D46" s="50">
        <v>6</v>
      </c>
      <c r="E46" s="49">
        <v>41459</v>
      </c>
      <c r="F46" s="50">
        <v>2.5</v>
      </c>
    </row>
    <row r="47" spans="3:6" x14ac:dyDescent="0.25">
      <c r="C47" s="49">
        <v>39779</v>
      </c>
      <c r="D47" s="50">
        <v>5.75</v>
      </c>
      <c r="E47" s="51">
        <v>2014</v>
      </c>
      <c r="F47" s="50"/>
    </row>
    <row r="48" spans="3:6" x14ac:dyDescent="0.25">
      <c r="C48" s="49">
        <v>39806</v>
      </c>
      <c r="D48" s="50">
        <v>5</v>
      </c>
      <c r="E48" s="49">
        <v>41921</v>
      </c>
      <c r="F48" s="50">
        <v>2</v>
      </c>
    </row>
    <row r="49" spans="2:9" x14ac:dyDescent="0.25">
      <c r="C49" s="51">
        <v>2009</v>
      </c>
      <c r="D49" s="50"/>
      <c r="E49" s="51">
        <v>2015</v>
      </c>
      <c r="F49" s="50"/>
    </row>
    <row r="50" spans="2:9" x14ac:dyDescent="0.25">
      <c r="C50" s="49">
        <v>39841</v>
      </c>
      <c r="D50" s="50">
        <v>4.25</v>
      </c>
      <c r="E50" s="49">
        <v>42068</v>
      </c>
      <c r="F50" s="50">
        <v>1.5</v>
      </c>
    </row>
    <row r="51" spans="2:9" x14ac:dyDescent="0.25">
      <c r="C51" s="49">
        <v>39870</v>
      </c>
      <c r="D51" s="50">
        <v>4</v>
      </c>
    </row>
    <row r="52" spans="2:9" x14ac:dyDescent="0.25">
      <c r="C52" s="49">
        <v>39898</v>
      </c>
      <c r="D52" s="50">
        <v>3.75</v>
      </c>
    </row>
    <row r="53" spans="2:9" x14ac:dyDescent="0.25">
      <c r="C53" s="49">
        <v>39989</v>
      </c>
      <c r="D53" s="50">
        <v>3.5</v>
      </c>
    </row>
    <row r="59" spans="2:9" x14ac:dyDescent="0.25">
      <c r="C59" s="127" t="s">
        <v>188</v>
      </c>
    </row>
    <row r="60" spans="2:9" ht="15.75" thickBot="1" x14ac:dyDescent="0.3">
      <c r="B60" s="45" t="s">
        <v>183</v>
      </c>
      <c r="C60" s="77" t="s">
        <v>105</v>
      </c>
    </row>
    <row r="61" spans="2:9" ht="15.75" thickBot="1" x14ac:dyDescent="0.3">
      <c r="B61" s="45" t="s">
        <v>185</v>
      </c>
      <c r="C61" s="136">
        <v>2.65</v>
      </c>
    </row>
    <row r="63" spans="2:9" x14ac:dyDescent="0.25">
      <c r="C63" s="382" t="s">
        <v>189</v>
      </c>
      <c r="D63" s="382"/>
      <c r="E63" s="382"/>
    </row>
    <row r="64" spans="2:9" ht="15.75" thickBot="1" x14ac:dyDescent="0.3">
      <c r="C64" s="130" t="s">
        <v>100</v>
      </c>
      <c r="D64" s="130" t="s">
        <v>101</v>
      </c>
      <c r="F64" s="128" t="s">
        <v>86</v>
      </c>
      <c r="I64" s="128"/>
    </row>
    <row r="65" spans="2:9" x14ac:dyDescent="0.25">
      <c r="B65" s="133" t="s">
        <v>114</v>
      </c>
      <c r="C65" s="137">
        <v>0.24790000000000001</v>
      </c>
      <c r="D65" s="131" t="s">
        <v>89</v>
      </c>
      <c r="E65" s="133"/>
      <c r="F65" s="132" t="s">
        <v>87</v>
      </c>
      <c r="I65" s="129"/>
    </row>
    <row r="66" spans="2:9" x14ac:dyDescent="0.25">
      <c r="B66" s="134" t="s">
        <v>115</v>
      </c>
      <c r="C66" s="138">
        <v>4.71</v>
      </c>
      <c r="D66" s="131" t="s">
        <v>90</v>
      </c>
      <c r="E66" s="134"/>
      <c r="F66" s="132" t="s">
        <v>88</v>
      </c>
      <c r="I66" s="129"/>
    </row>
    <row r="67" spans="2:9" x14ac:dyDescent="0.25">
      <c r="B67" s="134" t="s">
        <v>116</v>
      </c>
      <c r="C67" s="138">
        <v>6.5</v>
      </c>
      <c r="D67" s="131" t="s">
        <v>90</v>
      </c>
      <c r="E67" s="134"/>
      <c r="F67" s="129" t="s">
        <v>216</v>
      </c>
      <c r="I67" s="129"/>
    </row>
    <row r="68" spans="2:9" x14ac:dyDescent="0.25">
      <c r="B68" s="134" t="s">
        <v>117</v>
      </c>
      <c r="C68" s="138">
        <v>0.20569999999999999</v>
      </c>
      <c r="D68" s="131" t="s">
        <v>85</v>
      </c>
      <c r="E68" s="134"/>
      <c r="F68" s="129" t="s">
        <v>88</v>
      </c>
      <c r="I68" s="129"/>
    </row>
    <row r="69" spans="2:9" x14ac:dyDescent="0.25">
      <c r="B69" s="134" t="s">
        <v>84</v>
      </c>
      <c r="C69" s="138">
        <v>1.29E-2</v>
      </c>
      <c r="D69" s="131" t="s">
        <v>85</v>
      </c>
      <c r="E69" s="134"/>
      <c r="F69" s="129" t="s">
        <v>88</v>
      </c>
      <c r="I69" s="129"/>
    </row>
    <row r="70" spans="2:9" ht="15" customHeight="1" thickBot="1" x14ac:dyDescent="0.3">
      <c r="B70" s="135" t="s">
        <v>186</v>
      </c>
      <c r="C70" s="139">
        <v>0.85</v>
      </c>
      <c r="D70" s="131" t="s">
        <v>90</v>
      </c>
      <c r="E70" s="135"/>
      <c r="F70" s="129" t="s">
        <v>88</v>
      </c>
      <c r="I70" s="129"/>
    </row>
    <row r="73" spans="2:9" x14ac:dyDescent="0.25">
      <c r="C73" s="127" t="s">
        <v>274</v>
      </c>
    </row>
    <row r="74" spans="2:9" x14ac:dyDescent="0.25">
      <c r="F74" s="128" t="s">
        <v>86</v>
      </c>
    </row>
    <row r="75" spans="2:9" x14ac:dyDescent="0.25">
      <c r="B75" s="45" t="s">
        <v>183</v>
      </c>
      <c r="C75" s="45">
        <v>0.02</v>
      </c>
      <c r="D75" s="45" t="s">
        <v>89</v>
      </c>
      <c r="F75" s="45" t="s">
        <v>277</v>
      </c>
    </row>
    <row r="76" spans="2:9" x14ac:dyDescent="0.25">
      <c r="C76" s="127" t="s">
        <v>275</v>
      </c>
    </row>
    <row r="77" spans="2:9" x14ac:dyDescent="0.25">
      <c r="C77" s="130" t="s">
        <v>100</v>
      </c>
      <c r="D77" s="130" t="s">
        <v>101</v>
      </c>
      <c r="F77" s="128" t="s">
        <v>86</v>
      </c>
    </row>
    <row r="78" spans="2:9" x14ac:dyDescent="0.25">
      <c r="B78" s="45" t="s">
        <v>183</v>
      </c>
      <c r="C78" s="45">
        <v>2.5100000000000001E-3</v>
      </c>
      <c r="D78" s="45" t="s">
        <v>89</v>
      </c>
      <c r="F78" s="45" t="s">
        <v>276</v>
      </c>
    </row>
    <row r="80" spans="2:9" x14ac:dyDescent="0.25">
      <c r="C80" s="208"/>
    </row>
  </sheetData>
  <sheetProtection password="CB8A" sheet="1" objects="1" scenarios="1"/>
  <customSheetViews>
    <customSheetView guid="{6256A2A8-6BA2-48DB-A44D-4FB14B6A9D71}">
      <selection activeCell="G75" sqref="G75"/>
      <pageMargins left="0.7" right="0.7" top="0.75" bottom="0.75" header="0.3" footer="0.3"/>
      <pageSetup paperSize="9" orientation="portrait" r:id="rId1"/>
    </customSheetView>
  </customSheetViews>
  <mergeCells count="1">
    <mergeCell ref="C63:E63"/>
  </mergeCells>
  <hyperlinks>
    <hyperlink ref="C24" r:id="rId2"/>
    <hyperlink ref="C60" r:id="rId3"/>
    <hyperlink ref="C16" r:id="rId4"/>
    <hyperlink ref="C5" r:id="rId5"/>
    <hyperlink ref="F66" r:id="rId6"/>
    <hyperlink ref="F65" r:id="rId7"/>
  </hyperlinks>
  <pageMargins left="0.7" right="0.7" top="0.75" bottom="0.75" header="0.3" footer="0.3"/>
  <pageSetup paperSize="9"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Zakresy nazwane</vt:lpstr>
      </vt:variant>
      <vt:variant>
        <vt:i4>8</vt:i4>
      </vt:variant>
    </vt:vector>
  </HeadingPairs>
  <TitlesOfParts>
    <vt:vector size="16" baseType="lpstr">
      <vt:lpstr>Założenia i wyniki</vt:lpstr>
      <vt:lpstr>Koszty zasp.</vt:lpstr>
      <vt:lpstr>Bilans</vt:lpstr>
      <vt:lpstr>Znorm.Profile</vt:lpstr>
      <vt:lpstr>Faktyczny_system_I_rok</vt:lpstr>
      <vt:lpstr>Faktyczny_system_25_rok</vt:lpstr>
      <vt:lpstr>Koszt kapitału</vt:lpstr>
      <vt:lpstr>Dodatkowe założenia</vt:lpstr>
      <vt:lpstr>FiT</vt:lpstr>
      <vt:lpstr>FT</vt:lpstr>
      <vt:lpstr>FTT</vt:lpstr>
      <vt:lpstr>NM</vt:lpstr>
      <vt:lpstr>NMU</vt:lpstr>
      <vt:lpstr>PNM</vt:lpstr>
      <vt:lpstr>PNMN</vt:lpstr>
      <vt:lpstr>rodzaj</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dc:creator>
  <cp:lastModifiedBy>solaradmin</cp:lastModifiedBy>
  <cp:revision/>
  <dcterms:created xsi:type="dcterms:W3CDTF">2015-10-27T12:17:39Z</dcterms:created>
  <dcterms:modified xsi:type="dcterms:W3CDTF">2016-09-20T13:46:18Z</dcterms:modified>
</cp:coreProperties>
</file>